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thenburg\Data\Hydraulic\Publication\"/>
    </mc:Choice>
  </mc:AlternateContent>
  <xr:revisionPtr revIDLastSave="0" documentId="13_ncr:1_{20BDBE2F-7254-4C85-9C53-402E9B2AABA5}" xr6:coauthVersionLast="47" xr6:coauthVersionMax="47" xr10:uidLastSave="{00000000-0000-0000-0000-000000000000}"/>
  <bookViews>
    <workbookView xWindow="-110" yWindow="-110" windowWidth="19420" windowHeight="10300" firstSheet="5" activeTab="9" xr2:uid="{C8CE8E95-4697-489D-83F0-24C4D103A857}"/>
  </bookViews>
  <sheets>
    <sheet name="2022" sheetId="1" r:id="rId1"/>
    <sheet name="Control" sheetId="11" r:id="rId2"/>
    <sheet name="Analysis_raw" sheetId="6" r:id="rId3"/>
    <sheet name="Raw" sheetId="3" r:id="rId4"/>
    <sheet name="Sheet2" sheetId="27" r:id="rId5"/>
    <sheet name="AnalysisRAW" sheetId="15" r:id="rId6"/>
    <sheet name="Sheet9" sheetId="36" r:id="rId7"/>
    <sheet name="Sheet10" sheetId="37" r:id="rId8"/>
    <sheet name="Sheet6" sheetId="39" r:id="rId9"/>
    <sheet name="Analysis" sheetId="30" r:id="rId10"/>
    <sheet name="No cme" sheetId="22" r:id="rId11"/>
    <sheet name="Sheet1" sheetId="4" r:id="rId12"/>
    <sheet name="Sheet3" sheetId="29" r:id="rId13"/>
    <sheet name="Sheet4" sheetId="31" r:id="rId14"/>
    <sheet name="Sheet5" sheetId="38" r:id="rId15"/>
    <sheet name="Change" sheetId="28" r:id="rId16"/>
    <sheet name="Sheet7" sheetId="40" r:id="rId17"/>
    <sheet name="Summary" sheetId="7" r:id="rId18"/>
    <sheet name="Makera" sheetId="26" r:id="rId19"/>
    <sheet name="2021" sheetId="2" r:id="rId20"/>
  </sheets>
  <definedNames>
    <definedName name="_xlnm._FilterDatabase" localSheetId="0" hidden="1">'2022'!$A$1:$AI$718</definedName>
    <definedName name="_xlnm._FilterDatabase" localSheetId="9" hidden="1">Analysis!$A$1:$AS$716</definedName>
    <definedName name="_xlnm._FilterDatabase" localSheetId="5" hidden="1">AnalysisRAW!$A$1:$AH$717</definedName>
    <definedName name="_xlnm._FilterDatabase" localSheetId="3" hidden="1">Raw!$A$1:$AH$716</definedName>
  </definedNames>
  <calcPr calcId="191029"/>
  <pivotCaches>
    <pivotCache cacheId="1" r:id="rId21"/>
    <pivotCache cacheId="2" r:id="rId22"/>
    <pivotCache cacheId="3" r:id="rId23"/>
    <pivotCache cacheId="4" r:id="rId2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30" l="1"/>
  <c r="X16" i="30"/>
  <c r="X3" i="30"/>
  <c r="X4" i="30"/>
  <c r="X5" i="30"/>
  <c r="X6" i="30"/>
  <c r="X7" i="30"/>
  <c r="X8" i="30"/>
  <c r="Y8" i="30" s="1"/>
  <c r="X9" i="30"/>
  <c r="X10" i="30"/>
  <c r="Y10" i="30" s="1"/>
  <c r="X11" i="30"/>
  <c r="X12" i="30"/>
  <c r="X13" i="30"/>
  <c r="X14" i="30"/>
  <c r="X15" i="30"/>
  <c r="Y16" i="30"/>
  <c r="X17" i="30"/>
  <c r="X18" i="30"/>
  <c r="Y18" i="30" s="1"/>
  <c r="X19" i="30"/>
  <c r="X20" i="30"/>
  <c r="X21" i="30"/>
  <c r="X22" i="30"/>
  <c r="X23" i="30"/>
  <c r="Y24" i="30"/>
  <c r="X25" i="30"/>
  <c r="X26" i="30"/>
  <c r="Y26" i="30" s="1"/>
  <c r="X27" i="30"/>
  <c r="X28" i="30"/>
  <c r="X29" i="30"/>
  <c r="X30" i="30"/>
  <c r="X31" i="30"/>
  <c r="X32" i="30"/>
  <c r="Y32" i="30" s="1"/>
  <c r="X33" i="30"/>
  <c r="X34" i="30"/>
  <c r="Y34" i="30" s="1"/>
  <c r="X35" i="30"/>
  <c r="X36" i="30"/>
  <c r="X37" i="30"/>
  <c r="X38" i="30"/>
  <c r="X39" i="30"/>
  <c r="X40" i="30"/>
  <c r="Y40" i="30" s="1"/>
  <c r="X41" i="30"/>
  <c r="X42" i="30"/>
  <c r="Y42" i="30" s="1"/>
  <c r="X43" i="30"/>
  <c r="X44" i="30"/>
  <c r="X45" i="30"/>
  <c r="X46" i="30"/>
  <c r="X47" i="30"/>
  <c r="X48" i="30"/>
  <c r="Y48" i="30" s="1"/>
  <c r="X49" i="30"/>
  <c r="X50" i="30"/>
  <c r="Y50" i="30" s="1"/>
  <c r="X51" i="30"/>
  <c r="X52" i="30"/>
  <c r="X53" i="30"/>
  <c r="X54" i="30"/>
  <c r="X55" i="30"/>
  <c r="X56" i="30"/>
  <c r="Y56" i="30" s="1"/>
  <c r="X57" i="30"/>
  <c r="X58" i="30"/>
  <c r="Y58" i="30" s="1"/>
  <c r="X59" i="30"/>
  <c r="X60" i="30"/>
  <c r="X61" i="30"/>
  <c r="X62" i="30"/>
  <c r="X63" i="30"/>
  <c r="X64" i="30"/>
  <c r="Y64" i="30" s="1"/>
  <c r="X65" i="30"/>
  <c r="X66" i="30"/>
  <c r="Y66" i="30" s="1"/>
  <c r="X67" i="30"/>
  <c r="X68" i="30"/>
  <c r="X69" i="30"/>
  <c r="X70" i="30"/>
  <c r="X71" i="30"/>
  <c r="X72" i="30"/>
  <c r="Y72" i="30" s="1"/>
  <c r="X73" i="30"/>
  <c r="X74" i="30"/>
  <c r="Y74" i="30" s="1"/>
  <c r="X75" i="30"/>
  <c r="X76" i="30"/>
  <c r="X77" i="30"/>
  <c r="X78" i="30"/>
  <c r="X79" i="30"/>
  <c r="X80" i="30"/>
  <c r="Y80" i="30" s="1"/>
  <c r="X81" i="30"/>
  <c r="X82" i="30"/>
  <c r="Y82" i="30" s="1"/>
  <c r="X83" i="30"/>
  <c r="X84" i="30"/>
  <c r="X85" i="30"/>
  <c r="X86" i="30"/>
  <c r="X87" i="30"/>
  <c r="X88" i="30"/>
  <c r="Y88" i="30" s="1"/>
  <c r="X89" i="30"/>
  <c r="X90" i="30"/>
  <c r="Y90" i="30" s="1"/>
  <c r="X91" i="30"/>
  <c r="X92" i="30"/>
  <c r="X93" i="30"/>
  <c r="X94" i="30"/>
  <c r="X95" i="30"/>
  <c r="X96" i="30"/>
  <c r="Y96" i="30" s="1"/>
  <c r="X97" i="30"/>
  <c r="X98" i="30"/>
  <c r="Y98" i="30" s="1"/>
  <c r="X99" i="30"/>
  <c r="X100" i="30"/>
  <c r="X101" i="30"/>
  <c r="X102" i="30"/>
  <c r="X103" i="30"/>
  <c r="X104" i="30"/>
  <c r="Y104" i="30" s="1"/>
  <c r="X105" i="30"/>
  <c r="X106" i="30"/>
  <c r="Y106" i="30" s="1"/>
  <c r="X107" i="30"/>
  <c r="X108" i="30"/>
  <c r="X109" i="30"/>
  <c r="X110" i="30"/>
  <c r="X111" i="30"/>
  <c r="X112" i="30"/>
  <c r="Y112" i="30" s="1"/>
  <c r="X113" i="30"/>
  <c r="X114" i="30"/>
  <c r="Y114" i="30" s="1"/>
  <c r="X115" i="30"/>
  <c r="X116" i="30"/>
  <c r="X117" i="30"/>
  <c r="X118" i="30"/>
  <c r="X119" i="30"/>
  <c r="X120" i="30"/>
  <c r="Y120" i="30" s="1"/>
  <c r="X121" i="30"/>
  <c r="X122" i="30"/>
  <c r="Y122" i="30" s="1"/>
  <c r="X123" i="30"/>
  <c r="X124" i="30"/>
  <c r="X125" i="30"/>
  <c r="X126" i="30"/>
  <c r="X127" i="30"/>
  <c r="X128" i="30"/>
  <c r="Y128" i="30" s="1"/>
  <c r="X129" i="30"/>
  <c r="X130" i="30"/>
  <c r="Y130" i="30" s="1"/>
  <c r="X131" i="30"/>
  <c r="X132" i="30"/>
  <c r="X133" i="30"/>
  <c r="X134" i="30"/>
  <c r="X135" i="30"/>
  <c r="X136" i="30"/>
  <c r="Y136" i="30" s="1"/>
  <c r="X137" i="30"/>
  <c r="X138" i="30"/>
  <c r="Y138" i="30" s="1"/>
  <c r="X139" i="30"/>
  <c r="X140" i="30"/>
  <c r="X141" i="30"/>
  <c r="X142" i="30"/>
  <c r="X143" i="30"/>
  <c r="X144" i="30"/>
  <c r="Y144" i="30" s="1"/>
  <c r="X145" i="30"/>
  <c r="X146" i="30"/>
  <c r="Y146" i="30" s="1"/>
  <c r="X147" i="30"/>
  <c r="X148" i="30"/>
  <c r="X149" i="30"/>
  <c r="X150" i="30"/>
  <c r="X151" i="30"/>
  <c r="X152" i="30"/>
  <c r="Y152" i="30" s="1"/>
  <c r="X153" i="30"/>
  <c r="X154" i="30"/>
  <c r="Y154" i="30" s="1"/>
  <c r="X155" i="30"/>
  <c r="X156" i="30"/>
  <c r="X157" i="30"/>
  <c r="X158" i="30"/>
  <c r="X159" i="30"/>
  <c r="X160" i="30"/>
  <c r="Y160" i="30" s="1"/>
  <c r="X161" i="30"/>
  <c r="X162" i="30"/>
  <c r="Y162" i="30" s="1"/>
  <c r="X163" i="30"/>
  <c r="X164" i="30"/>
  <c r="X165" i="30"/>
  <c r="X166" i="30"/>
  <c r="X167" i="30"/>
  <c r="X168" i="30"/>
  <c r="Y168" i="30" s="1"/>
  <c r="X169" i="30"/>
  <c r="X170" i="30"/>
  <c r="Y170" i="30" s="1"/>
  <c r="X171" i="30"/>
  <c r="X172" i="30"/>
  <c r="X173" i="30"/>
  <c r="X174" i="30"/>
  <c r="X175" i="30"/>
  <c r="X176" i="30"/>
  <c r="Y176" i="30" s="1"/>
  <c r="X177" i="30"/>
  <c r="X178" i="30"/>
  <c r="Y178" i="30" s="1"/>
  <c r="X179" i="30"/>
  <c r="X180" i="30"/>
  <c r="X181" i="30"/>
  <c r="X182" i="30"/>
  <c r="X183" i="30"/>
  <c r="X184" i="30"/>
  <c r="Y184" i="30" s="1"/>
  <c r="X185" i="30"/>
  <c r="X186" i="30"/>
  <c r="Y186" i="30" s="1"/>
  <c r="X187" i="30"/>
  <c r="X188" i="30"/>
  <c r="X189" i="30"/>
  <c r="X190" i="30"/>
  <c r="X191" i="30"/>
  <c r="X192" i="30"/>
  <c r="Y192" i="30" s="1"/>
  <c r="X193" i="30"/>
  <c r="X194" i="30"/>
  <c r="Y194" i="30" s="1"/>
  <c r="X195" i="30"/>
  <c r="X196" i="30"/>
  <c r="X197" i="30"/>
  <c r="X198" i="30"/>
  <c r="X199" i="30"/>
  <c r="X200" i="30"/>
  <c r="Y200" i="30" s="1"/>
  <c r="X201" i="30"/>
  <c r="X202" i="30"/>
  <c r="Y202" i="30" s="1"/>
  <c r="X203" i="30"/>
  <c r="X204" i="30"/>
  <c r="X205" i="30"/>
  <c r="X206" i="30"/>
  <c r="X207" i="30"/>
  <c r="X208" i="30"/>
  <c r="Y208" i="30" s="1"/>
  <c r="X209" i="30"/>
  <c r="X210" i="30"/>
  <c r="Y210" i="30" s="1"/>
  <c r="X211" i="30"/>
  <c r="X212" i="30"/>
  <c r="X213" i="30"/>
  <c r="X214" i="30"/>
  <c r="X215" i="30"/>
  <c r="X216" i="30"/>
  <c r="Y216" i="30" s="1"/>
  <c r="X217" i="30"/>
  <c r="X218" i="30"/>
  <c r="Y218" i="30" s="1"/>
  <c r="X219" i="30"/>
  <c r="X220" i="30"/>
  <c r="X221" i="30"/>
  <c r="X222" i="30"/>
  <c r="X223" i="30"/>
  <c r="X224" i="30"/>
  <c r="Y224" i="30" s="1"/>
  <c r="X225" i="30"/>
  <c r="X226" i="30"/>
  <c r="Y226" i="30" s="1"/>
  <c r="X227" i="30"/>
  <c r="X228" i="30"/>
  <c r="X229" i="30"/>
  <c r="X230" i="30"/>
  <c r="X231" i="30"/>
  <c r="X232" i="30"/>
  <c r="Y232" i="30" s="1"/>
  <c r="X233" i="30"/>
  <c r="X234" i="30"/>
  <c r="Y234" i="30" s="1"/>
  <c r="X235" i="30"/>
  <c r="X236" i="30"/>
  <c r="X237" i="30"/>
  <c r="X238" i="30"/>
  <c r="X239" i="30"/>
  <c r="X240" i="30"/>
  <c r="Y240" i="30" s="1"/>
  <c r="X241" i="30"/>
  <c r="X242" i="30"/>
  <c r="Y242" i="30" s="1"/>
  <c r="X243" i="30"/>
  <c r="X244" i="30"/>
  <c r="X245" i="30"/>
  <c r="X246" i="30"/>
  <c r="X247" i="30"/>
  <c r="X248" i="30"/>
  <c r="Y248" i="30" s="1"/>
  <c r="X249" i="30"/>
  <c r="X250" i="30"/>
  <c r="Y250" i="30" s="1"/>
  <c r="X251" i="30"/>
  <c r="X252" i="30"/>
  <c r="X253" i="30"/>
  <c r="X254" i="30"/>
  <c r="X255" i="30"/>
  <c r="X256" i="30"/>
  <c r="Y256" i="30" s="1"/>
  <c r="X257" i="30"/>
  <c r="X258" i="30"/>
  <c r="Y258" i="30" s="1"/>
  <c r="X259" i="30"/>
  <c r="X260" i="30"/>
  <c r="X261" i="30"/>
  <c r="X262" i="30"/>
  <c r="X263" i="30"/>
  <c r="X264" i="30"/>
  <c r="Y264" i="30" s="1"/>
  <c r="X265" i="30"/>
  <c r="X266" i="30"/>
  <c r="Y266" i="30" s="1"/>
  <c r="X267" i="30"/>
  <c r="X268" i="30"/>
  <c r="X269" i="30"/>
  <c r="X270" i="30"/>
  <c r="X271" i="30"/>
  <c r="X272" i="30"/>
  <c r="Y272" i="30" s="1"/>
  <c r="X273" i="30"/>
  <c r="X274" i="30"/>
  <c r="Y274" i="30" s="1"/>
  <c r="X275" i="30"/>
  <c r="X276" i="30"/>
  <c r="X277" i="30"/>
  <c r="X278" i="30"/>
  <c r="X279" i="30"/>
  <c r="X280" i="30"/>
  <c r="Y280" i="30" s="1"/>
  <c r="X281" i="30"/>
  <c r="X282" i="30"/>
  <c r="Y282" i="30" s="1"/>
  <c r="X283" i="30"/>
  <c r="X284" i="30"/>
  <c r="X285" i="30"/>
  <c r="X286" i="30"/>
  <c r="X287" i="30"/>
  <c r="X288" i="30"/>
  <c r="Y288" i="30" s="1"/>
  <c r="X289" i="30"/>
  <c r="X290" i="30"/>
  <c r="Y290" i="30" s="1"/>
  <c r="X291" i="30"/>
  <c r="X292" i="30"/>
  <c r="X293" i="30"/>
  <c r="X294" i="30"/>
  <c r="X295" i="30"/>
  <c r="X296" i="30"/>
  <c r="Y296" i="30" s="1"/>
  <c r="X297" i="30"/>
  <c r="X298" i="30"/>
  <c r="Y298" i="30" s="1"/>
  <c r="X299" i="30"/>
  <c r="X300" i="30"/>
  <c r="X301" i="30"/>
  <c r="X302" i="30"/>
  <c r="X303" i="30"/>
  <c r="X304" i="30"/>
  <c r="Y304" i="30" s="1"/>
  <c r="X305" i="30"/>
  <c r="X306" i="30"/>
  <c r="Y306" i="30" s="1"/>
  <c r="X307" i="30"/>
  <c r="X308" i="30"/>
  <c r="X309" i="30"/>
  <c r="X310" i="30"/>
  <c r="X311" i="30"/>
  <c r="X312" i="30"/>
  <c r="Y312" i="30" s="1"/>
  <c r="X313" i="30"/>
  <c r="X314" i="30"/>
  <c r="Y314" i="30" s="1"/>
  <c r="X315" i="30"/>
  <c r="X316" i="30"/>
  <c r="X317" i="30"/>
  <c r="X318" i="30"/>
  <c r="X319" i="30"/>
  <c r="X320" i="30"/>
  <c r="Y320" i="30" s="1"/>
  <c r="X321" i="30"/>
  <c r="X322" i="30"/>
  <c r="Y322" i="30" s="1"/>
  <c r="X323" i="30"/>
  <c r="X324" i="30"/>
  <c r="X325" i="30"/>
  <c r="X326" i="30"/>
  <c r="X327" i="30"/>
  <c r="X328" i="30"/>
  <c r="Y328" i="30" s="1"/>
  <c r="X329" i="30"/>
  <c r="X330" i="30"/>
  <c r="Y330" i="30" s="1"/>
  <c r="X331" i="30"/>
  <c r="X332" i="30"/>
  <c r="X333" i="30"/>
  <c r="X334" i="30"/>
  <c r="X335" i="30"/>
  <c r="X336" i="30"/>
  <c r="Y336" i="30" s="1"/>
  <c r="X337" i="30"/>
  <c r="X338" i="30"/>
  <c r="Y338" i="30" s="1"/>
  <c r="X339" i="30"/>
  <c r="X340" i="30"/>
  <c r="X341" i="30"/>
  <c r="X342" i="30"/>
  <c r="X343" i="30"/>
  <c r="X344" i="30"/>
  <c r="Y344" i="30" s="1"/>
  <c r="X345" i="30"/>
  <c r="X346" i="30"/>
  <c r="Y346" i="30" s="1"/>
  <c r="X347" i="30"/>
  <c r="X348" i="30"/>
  <c r="X349" i="30"/>
  <c r="X350" i="30"/>
  <c r="X351" i="30"/>
  <c r="X352" i="30"/>
  <c r="Y352" i="30" s="1"/>
  <c r="X353" i="30"/>
  <c r="X354" i="30"/>
  <c r="Y354" i="30" s="1"/>
  <c r="X355" i="30"/>
  <c r="X356" i="30"/>
  <c r="X357" i="30"/>
  <c r="X358" i="30"/>
  <c r="X359" i="30"/>
  <c r="X360" i="30"/>
  <c r="Y360" i="30" s="1"/>
  <c r="X361" i="30"/>
  <c r="X362" i="30"/>
  <c r="Y362" i="30" s="1"/>
  <c r="X363" i="30"/>
  <c r="X364" i="30"/>
  <c r="X365" i="30"/>
  <c r="X366" i="30"/>
  <c r="X367" i="30"/>
  <c r="X368" i="30"/>
  <c r="Y368" i="30" s="1"/>
  <c r="X369" i="30"/>
  <c r="X370" i="30"/>
  <c r="Y370" i="30" s="1"/>
  <c r="X371" i="30"/>
  <c r="X372" i="30"/>
  <c r="X373" i="30"/>
  <c r="X374" i="30"/>
  <c r="X375" i="30"/>
  <c r="X376" i="30"/>
  <c r="Y376" i="30" s="1"/>
  <c r="X377" i="30"/>
  <c r="X378" i="30"/>
  <c r="Y378" i="30" s="1"/>
  <c r="X379" i="30"/>
  <c r="X380" i="30"/>
  <c r="X381" i="30"/>
  <c r="X382" i="30"/>
  <c r="X383" i="30"/>
  <c r="X384" i="30"/>
  <c r="Y384" i="30" s="1"/>
  <c r="X385" i="30"/>
  <c r="X386" i="30"/>
  <c r="Y386" i="30" s="1"/>
  <c r="X387" i="30"/>
  <c r="X388" i="30"/>
  <c r="X389" i="30"/>
  <c r="X390" i="30"/>
  <c r="X391" i="30"/>
  <c r="X392" i="30"/>
  <c r="Y392" i="30" s="1"/>
  <c r="X393" i="30"/>
  <c r="X394" i="30"/>
  <c r="Y394" i="30" s="1"/>
  <c r="X395" i="30"/>
  <c r="X396" i="30"/>
  <c r="X397" i="30"/>
  <c r="X398" i="30"/>
  <c r="X399" i="30"/>
  <c r="X400" i="30"/>
  <c r="Y400" i="30" s="1"/>
  <c r="X401" i="30"/>
  <c r="X402" i="30"/>
  <c r="Y402" i="30" s="1"/>
  <c r="X403" i="30"/>
  <c r="X404" i="30"/>
  <c r="X405" i="30"/>
  <c r="X406" i="30"/>
  <c r="X407" i="30"/>
  <c r="X408" i="30"/>
  <c r="Y408" i="30" s="1"/>
  <c r="X409" i="30"/>
  <c r="X410" i="30"/>
  <c r="Y410" i="30" s="1"/>
  <c r="X411" i="30"/>
  <c r="X412" i="30"/>
  <c r="X413" i="30"/>
  <c r="X414" i="30"/>
  <c r="X415" i="30"/>
  <c r="X416" i="30"/>
  <c r="Y416" i="30" s="1"/>
  <c r="X417" i="30"/>
  <c r="X418" i="30"/>
  <c r="Y418" i="30" s="1"/>
  <c r="X419" i="30"/>
  <c r="X420" i="30"/>
  <c r="X421" i="30"/>
  <c r="X422" i="30"/>
  <c r="X423" i="30"/>
  <c r="X424" i="30"/>
  <c r="Y424" i="30" s="1"/>
  <c r="X425" i="30"/>
  <c r="X426" i="30"/>
  <c r="Y426" i="30" s="1"/>
  <c r="X427" i="30"/>
  <c r="X428" i="30"/>
  <c r="X429" i="30"/>
  <c r="X430" i="30"/>
  <c r="X431" i="30"/>
  <c r="X432" i="30"/>
  <c r="Y432" i="30" s="1"/>
  <c r="X433" i="30"/>
  <c r="X434" i="30"/>
  <c r="Y434" i="30" s="1"/>
  <c r="X435" i="30"/>
  <c r="X436" i="30"/>
  <c r="X437" i="30"/>
  <c r="X438" i="30"/>
  <c r="X439" i="30"/>
  <c r="X440" i="30"/>
  <c r="Y440" i="30" s="1"/>
  <c r="X441" i="30"/>
  <c r="X442" i="30"/>
  <c r="Y442" i="30" s="1"/>
  <c r="X443" i="30"/>
  <c r="X444" i="30"/>
  <c r="X445" i="30"/>
  <c r="X446" i="30"/>
  <c r="X447" i="30"/>
  <c r="X448" i="30"/>
  <c r="Y448" i="30" s="1"/>
  <c r="X449" i="30"/>
  <c r="X450" i="30"/>
  <c r="Y450" i="30" s="1"/>
  <c r="X451" i="30"/>
  <c r="X452" i="30"/>
  <c r="X453" i="30"/>
  <c r="X454" i="30"/>
  <c r="X455" i="30"/>
  <c r="X456" i="30"/>
  <c r="Y456" i="30" s="1"/>
  <c r="X457" i="30"/>
  <c r="X458" i="30"/>
  <c r="Y458" i="30" s="1"/>
  <c r="X459" i="30"/>
  <c r="X460" i="30"/>
  <c r="X461" i="30"/>
  <c r="X462" i="30"/>
  <c r="X463" i="30"/>
  <c r="X464" i="30"/>
  <c r="Y464" i="30" s="1"/>
  <c r="X465" i="30"/>
  <c r="X466" i="30"/>
  <c r="Y466" i="30" s="1"/>
  <c r="X467" i="30"/>
  <c r="X468" i="30"/>
  <c r="X469" i="30"/>
  <c r="X470" i="30"/>
  <c r="X471" i="30"/>
  <c r="X472" i="30"/>
  <c r="Y472" i="30" s="1"/>
  <c r="X473" i="30"/>
  <c r="X474" i="30"/>
  <c r="Y474" i="30" s="1"/>
  <c r="X475" i="30"/>
  <c r="X476" i="30"/>
  <c r="X477" i="30"/>
  <c r="X478" i="30"/>
  <c r="X479" i="30"/>
  <c r="X480" i="30"/>
  <c r="Y480" i="30" s="1"/>
  <c r="X481" i="30"/>
  <c r="X482" i="30"/>
  <c r="Y482" i="30" s="1"/>
  <c r="X483" i="30"/>
  <c r="X484" i="30"/>
  <c r="X485" i="30"/>
  <c r="X486" i="30"/>
  <c r="X487" i="30"/>
  <c r="X488" i="30"/>
  <c r="Y488" i="30" s="1"/>
  <c r="X489" i="30"/>
  <c r="X490" i="30"/>
  <c r="Y490" i="30" s="1"/>
  <c r="X491" i="30"/>
  <c r="X492" i="30"/>
  <c r="X493" i="30"/>
  <c r="X494" i="30"/>
  <c r="X495" i="30"/>
  <c r="X496" i="30"/>
  <c r="Y496" i="30" s="1"/>
  <c r="X497" i="30"/>
  <c r="X498" i="30"/>
  <c r="Y498" i="30" s="1"/>
  <c r="X499" i="30"/>
  <c r="X500" i="30"/>
  <c r="X501" i="30"/>
  <c r="X502" i="30"/>
  <c r="X503" i="30"/>
  <c r="X504" i="30"/>
  <c r="Y504" i="30" s="1"/>
  <c r="X505" i="30"/>
  <c r="X506" i="30"/>
  <c r="Y506" i="30" s="1"/>
  <c r="X507" i="30"/>
  <c r="X508" i="30"/>
  <c r="X509" i="30"/>
  <c r="X510" i="30"/>
  <c r="X511" i="30"/>
  <c r="X512" i="30"/>
  <c r="Y512" i="30" s="1"/>
  <c r="X513" i="30"/>
  <c r="X514" i="30"/>
  <c r="Y514" i="30" s="1"/>
  <c r="X515" i="30"/>
  <c r="X516" i="30"/>
  <c r="X517" i="30"/>
  <c r="X518" i="30"/>
  <c r="X519" i="30"/>
  <c r="X520" i="30"/>
  <c r="Y520" i="30" s="1"/>
  <c r="X521" i="30"/>
  <c r="X522" i="30"/>
  <c r="Y522" i="30" s="1"/>
  <c r="X523" i="30"/>
  <c r="X524" i="30"/>
  <c r="X525" i="30"/>
  <c r="X526" i="30"/>
  <c r="X527" i="30"/>
  <c r="X528" i="30"/>
  <c r="Y528" i="30" s="1"/>
  <c r="X529" i="30"/>
  <c r="X530" i="30"/>
  <c r="Y530" i="30" s="1"/>
  <c r="X531" i="30"/>
  <c r="X532" i="30"/>
  <c r="X533" i="30"/>
  <c r="X534" i="30"/>
  <c r="X535" i="30"/>
  <c r="X536" i="30"/>
  <c r="Y536" i="30" s="1"/>
  <c r="X537" i="30"/>
  <c r="X538" i="30"/>
  <c r="Y538" i="30" s="1"/>
  <c r="X539" i="30"/>
  <c r="X540" i="30"/>
  <c r="X541" i="30"/>
  <c r="X542" i="30"/>
  <c r="X543" i="30"/>
  <c r="X544" i="30"/>
  <c r="Y544" i="30" s="1"/>
  <c r="X545" i="30"/>
  <c r="X546" i="30"/>
  <c r="Y546" i="30" s="1"/>
  <c r="X547" i="30"/>
  <c r="X548" i="30"/>
  <c r="X549" i="30"/>
  <c r="X550" i="30"/>
  <c r="X551" i="30"/>
  <c r="X552" i="30"/>
  <c r="Y552" i="30" s="1"/>
  <c r="X553" i="30"/>
  <c r="X554" i="30"/>
  <c r="Y554" i="30" s="1"/>
  <c r="X555" i="30"/>
  <c r="X556" i="30"/>
  <c r="X557" i="30"/>
  <c r="X558" i="30"/>
  <c r="X559" i="30"/>
  <c r="X560" i="30"/>
  <c r="Y560" i="30" s="1"/>
  <c r="X561" i="30"/>
  <c r="X562" i="30"/>
  <c r="Y562" i="30" s="1"/>
  <c r="X563" i="30"/>
  <c r="X564" i="30"/>
  <c r="X565" i="30"/>
  <c r="X566" i="30"/>
  <c r="X567" i="30"/>
  <c r="X568" i="30"/>
  <c r="Y568" i="30" s="1"/>
  <c r="X569" i="30"/>
  <c r="X570" i="30"/>
  <c r="Y570" i="30" s="1"/>
  <c r="X571" i="30"/>
  <c r="X572" i="30"/>
  <c r="X573" i="30"/>
  <c r="X574" i="30"/>
  <c r="X575" i="30"/>
  <c r="X576" i="30"/>
  <c r="Y576" i="30" s="1"/>
  <c r="X577" i="30"/>
  <c r="X578" i="30"/>
  <c r="Y578" i="30" s="1"/>
  <c r="X579" i="30"/>
  <c r="X580" i="30"/>
  <c r="X581" i="30"/>
  <c r="X582" i="30"/>
  <c r="X583" i="30"/>
  <c r="X584" i="30"/>
  <c r="Y584" i="30" s="1"/>
  <c r="X585" i="30"/>
  <c r="X586" i="30"/>
  <c r="Y586" i="30" s="1"/>
  <c r="X587" i="30"/>
  <c r="X588" i="30"/>
  <c r="X589" i="30"/>
  <c r="X590" i="30"/>
  <c r="X591" i="30"/>
  <c r="X592" i="30"/>
  <c r="Y592" i="30" s="1"/>
  <c r="X593" i="30"/>
  <c r="X594" i="30"/>
  <c r="Y594" i="30" s="1"/>
  <c r="X595" i="30"/>
  <c r="X596" i="30"/>
  <c r="X597" i="30"/>
  <c r="X598" i="30"/>
  <c r="X599" i="30"/>
  <c r="X600" i="30"/>
  <c r="Y600" i="30" s="1"/>
  <c r="X601" i="30"/>
  <c r="X602" i="30"/>
  <c r="Y602" i="30" s="1"/>
  <c r="X603" i="30"/>
  <c r="X604" i="30"/>
  <c r="X605" i="30"/>
  <c r="X606" i="30"/>
  <c r="X607" i="30"/>
  <c r="X608" i="30"/>
  <c r="Y608" i="30" s="1"/>
  <c r="X609" i="30"/>
  <c r="X610" i="30"/>
  <c r="Y610" i="30" s="1"/>
  <c r="X611" i="30"/>
  <c r="X612" i="30"/>
  <c r="X613" i="30"/>
  <c r="X614" i="30"/>
  <c r="X615" i="30"/>
  <c r="X616" i="30"/>
  <c r="Y616" i="30" s="1"/>
  <c r="X617" i="30"/>
  <c r="X618" i="30"/>
  <c r="Y618" i="30" s="1"/>
  <c r="X619" i="30"/>
  <c r="X620" i="30"/>
  <c r="X621" i="30"/>
  <c r="X622" i="30"/>
  <c r="X623" i="30"/>
  <c r="X624" i="30"/>
  <c r="Y624" i="30" s="1"/>
  <c r="X625" i="30"/>
  <c r="X626" i="30"/>
  <c r="Y626" i="30" s="1"/>
  <c r="X627" i="30"/>
  <c r="X628" i="30"/>
  <c r="X629" i="30"/>
  <c r="X630" i="30"/>
  <c r="X631" i="30"/>
  <c r="X632" i="30"/>
  <c r="Y632" i="30" s="1"/>
  <c r="X633" i="30"/>
  <c r="X634" i="30"/>
  <c r="Y634" i="30" s="1"/>
  <c r="X635" i="30"/>
  <c r="X636" i="30"/>
  <c r="X637" i="30"/>
  <c r="X638" i="30"/>
  <c r="X639" i="30"/>
  <c r="X640" i="30"/>
  <c r="Y640" i="30" s="1"/>
  <c r="X641" i="30"/>
  <c r="X642" i="30"/>
  <c r="Y642" i="30" s="1"/>
  <c r="X643" i="30"/>
  <c r="X644" i="30"/>
  <c r="X645" i="30"/>
  <c r="X646" i="30"/>
  <c r="X647" i="30"/>
  <c r="X648" i="30"/>
  <c r="Y648" i="30" s="1"/>
  <c r="X649" i="30"/>
  <c r="X650" i="30"/>
  <c r="Y650" i="30" s="1"/>
  <c r="X651" i="30"/>
  <c r="X652" i="30"/>
  <c r="X653" i="30"/>
  <c r="X654" i="30"/>
  <c r="X655" i="30"/>
  <c r="X656" i="30"/>
  <c r="Y656" i="30" s="1"/>
  <c r="X657" i="30"/>
  <c r="X658" i="30"/>
  <c r="Y658" i="30" s="1"/>
  <c r="X659" i="30"/>
  <c r="X660" i="30"/>
  <c r="X661" i="30"/>
  <c r="X662" i="30"/>
  <c r="X663" i="30"/>
  <c r="X664" i="30"/>
  <c r="X665" i="30"/>
  <c r="X666" i="30"/>
  <c r="Y666" i="30" s="1"/>
  <c r="X667" i="30"/>
  <c r="X668" i="30"/>
  <c r="X669" i="30"/>
  <c r="X670" i="30"/>
  <c r="X671" i="30"/>
  <c r="X672" i="30"/>
  <c r="Y672" i="30" s="1"/>
  <c r="X673" i="30"/>
  <c r="X674" i="30"/>
  <c r="Y674" i="30" s="1"/>
  <c r="X675" i="30"/>
  <c r="X676" i="30"/>
  <c r="X677" i="30"/>
  <c r="X678" i="30"/>
  <c r="X679" i="30"/>
  <c r="X680" i="30"/>
  <c r="X681" i="30"/>
  <c r="X682" i="30"/>
  <c r="Y682" i="30" s="1"/>
  <c r="X683" i="30"/>
  <c r="X684" i="30"/>
  <c r="X685" i="30"/>
  <c r="X686" i="30"/>
  <c r="X687" i="30"/>
  <c r="X688" i="30"/>
  <c r="Y688" i="30" s="1"/>
  <c r="X689" i="30"/>
  <c r="X690" i="30"/>
  <c r="Y690" i="30" s="1"/>
  <c r="X691" i="30"/>
  <c r="X692" i="30"/>
  <c r="X693" i="30"/>
  <c r="X694" i="30"/>
  <c r="X695" i="30"/>
  <c r="X696" i="30"/>
  <c r="Y696" i="30" s="1"/>
  <c r="X697" i="30"/>
  <c r="X698" i="30"/>
  <c r="Y698" i="30" s="1"/>
  <c r="X699" i="30"/>
  <c r="X700" i="30"/>
  <c r="X701" i="30"/>
  <c r="X702" i="30"/>
  <c r="X703" i="30"/>
  <c r="X704" i="30"/>
  <c r="Y704" i="30" s="1"/>
  <c r="X705" i="30"/>
  <c r="X706" i="30"/>
  <c r="Y706" i="30" s="1"/>
  <c r="X707" i="30"/>
  <c r="X708" i="30"/>
  <c r="X709" i="30"/>
  <c r="X710" i="30"/>
  <c r="X711" i="30"/>
  <c r="X712" i="30"/>
  <c r="Y712" i="30" s="1"/>
  <c r="X713" i="30"/>
  <c r="X714" i="30"/>
  <c r="Y714" i="30" s="1"/>
  <c r="X715" i="30"/>
  <c r="X716" i="30"/>
  <c r="X2" i="30"/>
  <c r="Y2" i="30" s="1"/>
  <c r="Y3" i="30"/>
  <c r="Y4" i="30"/>
  <c r="Y5" i="30"/>
  <c r="Y6" i="30"/>
  <c r="Y7" i="30"/>
  <c r="Y9" i="30"/>
  <c r="Y11" i="30"/>
  <c r="Y12" i="30"/>
  <c r="Y13" i="30"/>
  <c r="Y14" i="30"/>
  <c r="Y15" i="30"/>
  <c r="Y17" i="30"/>
  <c r="Y19" i="30"/>
  <c r="Y20" i="30"/>
  <c r="Y21" i="30"/>
  <c r="Y22" i="30"/>
  <c r="Y23" i="30"/>
  <c r="Y25" i="30"/>
  <c r="Y27" i="30"/>
  <c r="Y28" i="30"/>
  <c r="Y29" i="30"/>
  <c r="Y30" i="30"/>
  <c r="Y31" i="30"/>
  <c r="Y33" i="30"/>
  <c r="Y35" i="30"/>
  <c r="Y36" i="30"/>
  <c r="Y37" i="30"/>
  <c r="Y38" i="30"/>
  <c r="Y39" i="30"/>
  <c r="Y41" i="30"/>
  <c r="Y43" i="30"/>
  <c r="Y44" i="30"/>
  <c r="Y45" i="30"/>
  <c r="Y46" i="30"/>
  <c r="Y47" i="30"/>
  <c r="Y49" i="30"/>
  <c r="Y51" i="30"/>
  <c r="Y52" i="30"/>
  <c r="Y53" i="30"/>
  <c r="Y54" i="30"/>
  <c r="Y55" i="30"/>
  <c r="Y57" i="30"/>
  <c r="Y59" i="30"/>
  <c r="Y60" i="30"/>
  <c r="Y61" i="30"/>
  <c r="Y62" i="30"/>
  <c r="Y63" i="30"/>
  <c r="Y65" i="30"/>
  <c r="Y67" i="30"/>
  <c r="Y68" i="30"/>
  <c r="Y69" i="30"/>
  <c r="Y70" i="30"/>
  <c r="Y71" i="30"/>
  <c r="Y73" i="30"/>
  <c r="Y75" i="30"/>
  <c r="Y76" i="30"/>
  <c r="Y77" i="30"/>
  <c r="Y78" i="30"/>
  <c r="Y79" i="30"/>
  <c r="Y81" i="30"/>
  <c r="Y83" i="30"/>
  <c r="Y84" i="30"/>
  <c r="Y85" i="30"/>
  <c r="Y86" i="30"/>
  <c r="Y87" i="30"/>
  <c r="Y89" i="30"/>
  <c r="Y91" i="30"/>
  <c r="Y92" i="30"/>
  <c r="Y93" i="30"/>
  <c r="Y94" i="30"/>
  <c r="Y95" i="30"/>
  <c r="Y97" i="30"/>
  <c r="Y99" i="30"/>
  <c r="Y100" i="30"/>
  <c r="Y101" i="30"/>
  <c r="Y102" i="30"/>
  <c r="Y103" i="30"/>
  <c r="Y105" i="30"/>
  <c r="Y107" i="30"/>
  <c r="Y108" i="30"/>
  <c r="Y109" i="30"/>
  <c r="Y110" i="30"/>
  <c r="Y111" i="30"/>
  <c r="Y113" i="30"/>
  <c r="Y115" i="30"/>
  <c r="Y116" i="30"/>
  <c r="Y117" i="30"/>
  <c r="Y118" i="30"/>
  <c r="Y119" i="30"/>
  <c r="Y121" i="30"/>
  <c r="Y123" i="30"/>
  <c r="Y124" i="30"/>
  <c r="Y125" i="30"/>
  <c r="Y126" i="30"/>
  <c r="Y127" i="30"/>
  <c r="Y129" i="30"/>
  <c r="Y131" i="30"/>
  <c r="Y132" i="30"/>
  <c r="Y133" i="30"/>
  <c r="Y134" i="30"/>
  <c r="Y135" i="30"/>
  <c r="Y137" i="30"/>
  <c r="Y139" i="30"/>
  <c r="Y140" i="30"/>
  <c r="Y141" i="30"/>
  <c r="Y142" i="30"/>
  <c r="Y143" i="30"/>
  <c r="Y145" i="30"/>
  <c r="Y147" i="30"/>
  <c r="Y148" i="30"/>
  <c r="Y149" i="30"/>
  <c r="Y150" i="30"/>
  <c r="Y151" i="30"/>
  <c r="Y153" i="30"/>
  <c r="Y155" i="30"/>
  <c r="Y156" i="30"/>
  <c r="Y157" i="30"/>
  <c r="Y158" i="30"/>
  <c r="Y159" i="30"/>
  <c r="Y161" i="30"/>
  <c r="Y163" i="30"/>
  <c r="Y164" i="30"/>
  <c r="Y165" i="30"/>
  <c r="Y166" i="30"/>
  <c r="Y167" i="30"/>
  <c r="Y169" i="30"/>
  <c r="Y171" i="30"/>
  <c r="Y172" i="30"/>
  <c r="Y173" i="30"/>
  <c r="Y174" i="30"/>
  <c r="Y175" i="30"/>
  <c r="Y177" i="30"/>
  <c r="Y179" i="30"/>
  <c r="Y180" i="30"/>
  <c r="Y181" i="30"/>
  <c r="Y182" i="30"/>
  <c r="Y183" i="30"/>
  <c r="Y185" i="30"/>
  <c r="Y187" i="30"/>
  <c r="Y188" i="30"/>
  <c r="Y189" i="30"/>
  <c r="Y190" i="30"/>
  <c r="Y191" i="30"/>
  <c r="Y193" i="30"/>
  <c r="Y195" i="30"/>
  <c r="Y196" i="30"/>
  <c r="Y197" i="30"/>
  <c r="Y198" i="30"/>
  <c r="Y199" i="30"/>
  <c r="Y201" i="30"/>
  <c r="Y203" i="30"/>
  <c r="Y204" i="30"/>
  <c r="Y205" i="30"/>
  <c r="Y206" i="30"/>
  <c r="Y207" i="30"/>
  <c r="Y209" i="30"/>
  <c r="Y211" i="30"/>
  <c r="Y212" i="30"/>
  <c r="Y213" i="30"/>
  <c r="Y214" i="30"/>
  <c r="Y215" i="30"/>
  <c r="Y217" i="30"/>
  <c r="Y219" i="30"/>
  <c r="Y220" i="30"/>
  <c r="Y221" i="30"/>
  <c r="Y222" i="30"/>
  <c r="Y223" i="30"/>
  <c r="Y225" i="30"/>
  <c r="Y227" i="30"/>
  <c r="Y228" i="30"/>
  <c r="Y229" i="30"/>
  <c r="Y230" i="30"/>
  <c r="Y231" i="30"/>
  <c r="Y233" i="30"/>
  <c r="Y235" i="30"/>
  <c r="Y236" i="30"/>
  <c r="Y237" i="30"/>
  <c r="Y238" i="30"/>
  <c r="Y239" i="30"/>
  <c r="Y241" i="30"/>
  <c r="Y243" i="30"/>
  <c r="Y244" i="30"/>
  <c r="Y245" i="30"/>
  <c r="Y246" i="30"/>
  <c r="Y247" i="30"/>
  <c r="Y249" i="30"/>
  <c r="Y251" i="30"/>
  <c r="Y252" i="30"/>
  <c r="Y253" i="30"/>
  <c r="Y254" i="30"/>
  <c r="Y255" i="30"/>
  <c r="Y257" i="30"/>
  <c r="Y259" i="30"/>
  <c r="Y260" i="30"/>
  <c r="Y261" i="30"/>
  <c r="Y262" i="30"/>
  <c r="Y263" i="30"/>
  <c r="Y265" i="30"/>
  <c r="Y267" i="30"/>
  <c r="Y268" i="30"/>
  <c r="Y269" i="30"/>
  <c r="Y270" i="30"/>
  <c r="Y271" i="30"/>
  <c r="Y273" i="30"/>
  <c r="Y275" i="30"/>
  <c r="Y276" i="30"/>
  <c r="Y277" i="30"/>
  <c r="Y278" i="30"/>
  <c r="Y279" i="30"/>
  <c r="Y281" i="30"/>
  <c r="Y283" i="30"/>
  <c r="Y284" i="30"/>
  <c r="Y285" i="30"/>
  <c r="Y286" i="30"/>
  <c r="Y287" i="30"/>
  <c r="Y289" i="30"/>
  <c r="Y291" i="30"/>
  <c r="Y292" i="30"/>
  <c r="Y293" i="30"/>
  <c r="Y294" i="30"/>
  <c r="Y295" i="30"/>
  <c r="Y297" i="30"/>
  <c r="Y299" i="30"/>
  <c r="Y300" i="30"/>
  <c r="Y301" i="30"/>
  <c r="Y302" i="30"/>
  <c r="Y303" i="30"/>
  <c r="Y305" i="30"/>
  <c r="Y307" i="30"/>
  <c r="Y308" i="30"/>
  <c r="Y309" i="30"/>
  <c r="Y310" i="30"/>
  <c r="Y311" i="30"/>
  <c r="Y313" i="30"/>
  <c r="Y315" i="30"/>
  <c r="Y316" i="30"/>
  <c r="Y317" i="30"/>
  <c r="Y318" i="30"/>
  <c r="Y319" i="30"/>
  <c r="Y321" i="30"/>
  <c r="Y323" i="30"/>
  <c r="Y324" i="30"/>
  <c r="Y325" i="30"/>
  <c r="Y326" i="30"/>
  <c r="Y327" i="30"/>
  <c r="Y329" i="30"/>
  <c r="Y331" i="30"/>
  <c r="Y332" i="30"/>
  <c r="Y333" i="30"/>
  <c r="Y334" i="30"/>
  <c r="Y335" i="30"/>
  <c r="Y337" i="30"/>
  <c r="Y339" i="30"/>
  <c r="Y340" i="30"/>
  <c r="Y341" i="30"/>
  <c r="Y342" i="30"/>
  <c r="Y343" i="30"/>
  <c r="Y345" i="30"/>
  <c r="Y347" i="30"/>
  <c r="Y348" i="30"/>
  <c r="Y349" i="30"/>
  <c r="Y350" i="30"/>
  <c r="Y351" i="30"/>
  <c r="Y353" i="30"/>
  <c r="Y355" i="30"/>
  <c r="Y356" i="30"/>
  <c r="Y357" i="30"/>
  <c r="Y358" i="30"/>
  <c r="Y359" i="30"/>
  <c r="Y361" i="30"/>
  <c r="Y363" i="30"/>
  <c r="Y364" i="30"/>
  <c r="Y365" i="30"/>
  <c r="Y366" i="30"/>
  <c r="Y367" i="30"/>
  <c r="Y369" i="30"/>
  <c r="Y371" i="30"/>
  <c r="Y372" i="30"/>
  <c r="Y373" i="30"/>
  <c r="Y374" i="30"/>
  <c r="Y375" i="30"/>
  <c r="Y377" i="30"/>
  <c r="Y379" i="30"/>
  <c r="Y380" i="30"/>
  <c r="Y381" i="30"/>
  <c r="Y382" i="30"/>
  <c r="Y383" i="30"/>
  <c r="Y385" i="30"/>
  <c r="Y387" i="30"/>
  <c r="Y388" i="30"/>
  <c r="Y389" i="30"/>
  <c r="Y390" i="30"/>
  <c r="Y391" i="30"/>
  <c r="Y393" i="30"/>
  <c r="Y395" i="30"/>
  <c r="Y396" i="30"/>
  <c r="Y397" i="30"/>
  <c r="Y398" i="30"/>
  <c r="Y399" i="30"/>
  <c r="Y401" i="30"/>
  <c r="Y403" i="30"/>
  <c r="Y404" i="30"/>
  <c r="Y405" i="30"/>
  <c r="Y406" i="30"/>
  <c r="Y407" i="30"/>
  <c r="Y409" i="30"/>
  <c r="Y411" i="30"/>
  <c r="Y412" i="30"/>
  <c r="Y413" i="30"/>
  <c r="Y414" i="30"/>
  <c r="Y415" i="30"/>
  <c r="Y417" i="30"/>
  <c r="Y419" i="30"/>
  <c r="Y420" i="30"/>
  <c r="Y421" i="30"/>
  <c r="Y422" i="30"/>
  <c r="Y423" i="30"/>
  <c r="Y425" i="30"/>
  <c r="Y427" i="30"/>
  <c r="Y428" i="30"/>
  <c r="Y429" i="30"/>
  <c r="Y430" i="30"/>
  <c r="Y431" i="30"/>
  <c r="Y433" i="30"/>
  <c r="Y435" i="30"/>
  <c r="Y436" i="30"/>
  <c r="Y437" i="30"/>
  <c r="Y438" i="30"/>
  <c r="Y439" i="30"/>
  <c r="Y441" i="30"/>
  <c r="Y443" i="30"/>
  <c r="Y444" i="30"/>
  <c r="Y445" i="30"/>
  <c r="Y446" i="30"/>
  <c r="Y447" i="30"/>
  <c r="Y449" i="30"/>
  <c r="Y451" i="30"/>
  <c r="Y452" i="30"/>
  <c r="Y453" i="30"/>
  <c r="Y454" i="30"/>
  <c r="Y455" i="30"/>
  <c r="Y457" i="30"/>
  <c r="Y459" i="30"/>
  <c r="Y460" i="30"/>
  <c r="Y461" i="30"/>
  <c r="Y462" i="30"/>
  <c r="Y463" i="30"/>
  <c r="Y465" i="30"/>
  <c r="Y467" i="30"/>
  <c r="Y468" i="30"/>
  <c r="Y469" i="30"/>
  <c r="Y470" i="30"/>
  <c r="Y471" i="30"/>
  <c r="Y473" i="30"/>
  <c r="Y475" i="30"/>
  <c r="Y476" i="30"/>
  <c r="Y477" i="30"/>
  <c r="Y478" i="30"/>
  <c r="Y479" i="30"/>
  <c r="Y481" i="30"/>
  <c r="Y483" i="30"/>
  <c r="Y484" i="30"/>
  <c r="Y485" i="30"/>
  <c r="Y486" i="30"/>
  <c r="Y487" i="30"/>
  <c r="Y489" i="30"/>
  <c r="Y491" i="30"/>
  <c r="Y492" i="30"/>
  <c r="Y493" i="30"/>
  <c r="Y494" i="30"/>
  <c r="Y495" i="30"/>
  <c r="Y497" i="30"/>
  <c r="Y499" i="30"/>
  <c r="Y500" i="30"/>
  <c r="Y501" i="30"/>
  <c r="Y502" i="30"/>
  <c r="Y503" i="30"/>
  <c r="Y505" i="30"/>
  <c r="Y507" i="30"/>
  <c r="Y508" i="30"/>
  <c r="Y509" i="30"/>
  <c r="Y510" i="30"/>
  <c r="Y511" i="30"/>
  <c r="Y513" i="30"/>
  <c r="Y515" i="30"/>
  <c r="Y516" i="30"/>
  <c r="Y517" i="30"/>
  <c r="Y518" i="30"/>
  <c r="Y519" i="30"/>
  <c r="Y521" i="30"/>
  <c r="Y523" i="30"/>
  <c r="Y524" i="30"/>
  <c r="Y525" i="30"/>
  <c r="Y526" i="30"/>
  <c r="Y527" i="30"/>
  <c r="Y529" i="30"/>
  <c r="Y531" i="30"/>
  <c r="Y532" i="30"/>
  <c r="Y533" i="30"/>
  <c r="Y534" i="30"/>
  <c r="Y535" i="30"/>
  <c r="Y537" i="30"/>
  <c r="Y539" i="30"/>
  <c r="Y540" i="30"/>
  <c r="Y541" i="30"/>
  <c r="Y542" i="30"/>
  <c r="Y543" i="30"/>
  <c r="Y545" i="30"/>
  <c r="Y547" i="30"/>
  <c r="Y548" i="30"/>
  <c r="Y549" i="30"/>
  <c r="Y550" i="30"/>
  <c r="Y551" i="30"/>
  <c r="Y553" i="30"/>
  <c r="Y555" i="30"/>
  <c r="Y556" i="30"/>
  <c r="Y557" i="30"/>
  <c r="Y558" i="30"/>
  <c r="Y559" i="30"/>
  <c r="Y561" i="30"/>
  <c r="Y563" i="30"/>
  <c r="Y564" i="30"/>
  <c r="Y565" i="30"/>
  <c r="Y566" i="30"/>
  <c r="Y567" i="30"/>
  <c r="Y569" i="30"/>
  <c r="Y571" i="30"/>
  <c r="Y572" i="30"/>
  <c r="Y573" i="30"/>
  <c r="Y574" i="30"/>
  <c r="Y575" i="30"/>
  <c r="Y577" i="30"/>
  <c r="Y579" i="30"/>
  <c r="Y580" i="30"/>
  <c r="Y581" i="30"/>
  <c r="Y582" i="30"/>
  <c r="Y583" i="30"/>
  <c r="Y585" i="30"/>
  <c r="Y587" i="30"/>
  <c r="Y588" i="30"/>
  <c r="Y589" i="30"/>
  <c r="Y590" i="30"/>
  <c r="Y591" i="30"/>
  <c r="Y593" i="30"/>
  <c r="Y595" i="30"/>
  <c r="Y596" i="30"/>
  <c r="Y597" i="30"/>
  <c r="Y598" i="30"/>
  <c r="Y599" i="30"/>
  <c r="Y601" i="30"/>
  <c r="Y603" i="30"/>
  <c r="Y604" i="30"/>
  <c r="Y605" i="30"/>
  <c r="Y606" i="30"/>
  <c r="Y607" i="30"/>
  <c r="Y609" i="30"/>
  <c r="Y611" i="30"/>
  <c r="Y612" i="30"/>
  <c r="Y613" i="30"/>
  <c r="Y614" i="30"/>
  <c r="Y615" i="30"/>
  <c r="Y617" i="30"/>
  <c r="Y619" i="30"/>
  <c r="Y620" i="30"/>
  <c r="Y621" i="30"/>
  <c r="Y622" i="30"/>
  <c r="Y623" i="30"/>
  <c r="Y625" i="30"/>
  <c r="Y627" i="30"/>
  <c r="Y628" i="30"/>
  <c r="Y629" i="30"/>
  <c r="Y630" i="30"/>
  <c r="Y631" i="30"/>
  <c r="Y633" i="30"/>
  <c r="Y635" i="30"/>
  <c r="Y636" i="30"/>
  <c r="Y637" i="30"/>
  <c r="Y638" i="30"/>
  <c r="Y639" i="30"/>
  <c r="Y641" i="30"/>
  <c r="Y643" i="30"/>
  <c r="Y644" i="30"/>
  <c r="Y645" i="30"/>
  <c r="Y646" i="30"/>
  <c r="Y647" i="30"/>
  <c r="Y649" i="30"/>
  <c r="Y651" i="30"/>
  <c r="Y652" i="30"/>
  <c r="Y653" i="30"/>
  <c r="Y654" i="30"/>
  <c r="Y655" i="30"/>
  <c r="Y657" i="30"/>
  <c r="Y659" i="30"/>
  <c r="Y660" i="30"/>
  <c r="Y661" i="30"/>
  <c r="Y662" i="30"/>
  <c r="Y663" i="30"/>
  <c r="Y664" i="30"/>
  <c r="Y665" i="30"/>
  <c r="Y667" i="30"/>
  <c r="Y668" i="30"/>
  <c r="Y669" i="30"/>
  <c r="Y670" i="30"/>
  <c r="Y671" i="30"/>
  <c r="Y673" i="30"/>
  <c r="Y675" i="30"/>
  <c r="Y676" i="30"/>
  <c r="Y677" i="30"/>
  <c r="Y678" i="30"/>
  <c r="Y679" i="30"/>
  <c r="Y680" i="30"/>
  <c r="Y681" i="30"/>
  <c r="Y683" i="30"/>
  <c r="Y684" i="30"/>
  <c r="Y685" i="30"/>
  <c r="Y686" i="30"/>
  <c r="Y687" i="30"/>
  <c r="Y689" i="30"/>
  <c r="Y691" i="30"/>
  <c r="Y692" i="30"/>
  <c r="Y693" i="30"/>
  <c r="Y694" i="30"/>
  <c r="Y695" i="30"/>
  <c r="Y697" i="30"/>
  <c r="Y699" i="30"/>
  <c r="Y700" i="30"/>
  <c r="Y701" i="30"/>
  <c r="Y702" i="30"/>
  <c r="Y703" i="30"/>
  <c r="Y705" i="30"/>
  <c r="Y707" i="30"/>
  <c r="Y708" i="30"/>
  <c r="Y709" i="30"/>
  <c r="Y710" i="30"/>
  <c r="Y711" i="30"/>
  <c r="Y713" i="30"/>
  <c r="Y715" i="30"/>
  <c r="Y716" i="30"/>
  <c r="AE221" i="30"/>
  <c r="AE52" i="30"/>
  <c r="AE474" i="30"/>
  <c r="AB559" i="30"/>
  <c r="AE559" i="30" s="1"/>
  <c r="AB246" i="30"/>
  <c r="AE246" i="30" s="1"/>
  <c r="AB310" i="30"/>
  <c r="AE310" i="30" s="1"/>
  <c r="AB32" i="30"/>
  <c r="AE32" i="30" s="1"/>
  <c r="AB510" i="30"/>
  <c r="AE510" i="30" s="1"/>
  <c r="AB494" i="30"/>
  <c r="AE494" i="30" s="1"/>
  <c r="AB71" i="30"/>
  <c r="AE71" i="30" s="1"/>
  <c r="AB362" i="30"/>
  <c r="AE362" i="30" s="1"/>
  <c r="AB538" i="30"/>
  <c r="AE538" i="30" s="1"/>
  <c r="AB231" i="30"/>
  <c r="AE231" i="30" s="1"/>
  <c r="AB191" i="30"/>
  <c r="AE191" i="30" s="1"/>
  <c r="AB123" i="30"/>
  <c r="AE123" i="30" s="1"/>
  <c r="AB443" i="30"/>
  <c r="AE443" i="30" s="1"/>
  <c r="AB447" i="30"/>
  <c r="AE447" i="30" s="1"/>
  <c r="AB640" i="30"/>
  <c r="AE640" i="30" s="1"/>
  <c r="AB598" i="30"/>
  <c r="AE598" i="30" s="1"/>
  <c r="AB364" i="30"/>
  <c r="AE364" i="30" s="1"/>
  <c r="AB543" i="30"/>
  <c r="AE543" i="30" s="1"/>
  <c r="AB336" i="30"/>
  <c r="AE336" i="30" s="1"/>
  <c r="AB114" i="30"/>
  <c r="AE114" i="30" s="1"/>
  <c r="AB272" i="30"/>
  <c r="AE272" i="30" s="1"/>
  <c r="AB229" i="30"/>
  <c r="AE229" i="30" s="1"/>
  <c r="AB584" i="30"/>
  <c r="AE584" i="30" s="1"/>
  <c r="AB678" i="30"/>
  <c r="AE678" i="30" s="1"/>
  <c r="AB651" i="30"/>
  <c r="AE651" i="30" s="1"/>
  <c r="AB701" i="30"/>
  <c r="AE701" i="30" s="1"/>
  <c r="AB263" i="30"/>
  <c r="AE263" i="30" s="1"/>
  <c r="AB472" i="30"/>
  <c r="AE472" i="30" s="1"/>
  <c r="AB394" i="30"/>
  <c r="AE394" i="30" s="1"/>
  <c r="AB405" i="30"/>
  <c r="AE405" i="30" s="1"/>
  <c r="AB586" i="30"/>
  <c r="AE586" i="30" s="1"/>
  <c r="AB271" i="30"/>
  <c r="AE271" i="30" s="1"/>
  <c r="AB420" i="30"/>
  <c r="AE420" i="30" s="1"/>
  <c r="AB256" i="30"/>
  <c r="AE256" i="30" s="1"/>
  <c r="AB527" i="30"/>
  <c r="AE527" i="30" s="1"/>
  <c r="AB606" i="30"/>
  <c r="AE606" i="30" s="1"/>
  <c r="AB613" i="30"/>
  <c r="AE613" i="30" s="1"/>
  <c r="AB710" i="30"/>
  <c r="AE710" i="30" s="1"/>
  <c r="AB636" i="30"/>
  <c r="AE636" i="30" s="1"/>
  <c r="AB602" i="30"/>
  <c r="AE602" i="30" s="1"/>
  <c r="AB686" i="30"/>
  <c r="AE686" i="30" s="1"/>
  <c r="AB626" i="30"/>
  <c r="AE626" i="30" s="1"/>
  <c r="AB489" i="30"/>
  <c r="AE489" i="30" s="1"/>
  <c r="AB111" i="30"/>
  <c r="AE111" i="30" s="1"/>
  <c r="AB28" i="30"/>
  <c r="AE28" i="30" s="1"/>
  <c r="AB226" i="30"/>
  <c r="AE226" i="30" s="1"/>
  <c r="AB46" i="30"/>
  <c r="AE46" i="30" s="1"/>
  <c r="AB173" i="30"/>
  <c r="AE173" i="30" s="1"/>
  <c r="AB186" i="30"/>
  <c r="AE186" i="30" s="1"/>
  <c r="AB285" i="30"/>
  <c r="AE285" i="30" s="1"/>
  <c r="AB388" i="30"/>
  <c r="AE388" i="30" s="1"/>
  <c r="AB277" i="30"/>
  <c r="AE277" i="30" s="1"/>
  <c r="AB62" i="30"/>
  <c r="AE62" i="30" s="1"/>
  <c r="AB382" i="30"/>
  <c r="AE382" i="30" s="1"/>
  <c r="AB340" i="30"/>
  <c r="AE340" i="30" s="1"/>
  <c r="W153" i="30"/>
  <c r="AB153" i="30" s="1"/>
  <c r="AE153" i="30" s="1"/>
  <c r="W416" i="30"/>
  <c r="AB416" i="30" s="1"/>
  <c r="AE416" i="30" s="1"/>
  <c r="W624" i="30"/>
  <c r="AB624" i="30" s="1"/>
  <c r="AE624" i="30" s="1"/>
  <c r="W455" i="30"/>
  <c r="AB455" i="30" s="1"/>
  <c r="AE455" i="30" s="1"/>
  <c r="W414" i="30"/>
  <c r="AB414" i="30" s="1"/>
  <c r="AE414" i="30" s="1"/>
  <c r="W634" i="30"/>
  <c r="AB634" i="30" s="1"/>
  <c r="AE634" i="30" s="1"/>
  <c r="W568" i="30"/>
  <c r="AB568" i="30" s="1"/>
  <c r="AE568" i="30" s="1"/>
  <c r="W188" i="30"/>
  <c r="AB188" i="30" s="1"/>
  <c r="AE188" i="30" s="1"/>
  <c r="W190" i="30"/>
  <c r="AB190" i="30" s="1"/>
  <c r="AE190" i="30" s="1"/>
  <c r="W522" i="30"/>
  <c r="AB522" i="30" s="1"/>
  <c r="AE522" i="30" s="1"/>
  <c r="W470" i="30"/>
  <c r="AB470" i="30" s="1"/>
  <c r="AE470" i="30" s="1"/>
  <c r="W333" i="30"/>
  <c r="AB333" i="30" s="1"/>
  <c r="AE333" i="30" s="1"/>
  <c r="W679" i="30"/>
  <c r="AB679" i="30" s="1"/>
  <c r="AE679" i="30" s="1"/>
  <c r="W712" i="30"/>
  <c r="AB712" i="30" s="1"/>
  <c r="AE712" i="30" s="1"/>
  <c r="W595" i="30"/>
  <c r="AB595" i="30" s="1"/>
  <c r="AE595" i="30" s="1"/>
  <c r="W203" i="30"/>
  <c r="AB203" i="30" s="1"/>
  <c r="AE203" i="30" s="1"/>
  <c r="W690" i="30"/>
  <c r="AB690" i="30" s="1"/>
  <c r="AE690" i="30" s="1"/>
  <c r="W495" i="30"/>
  <c r="AB495" i="30" s="1"/>
  <c r="AE495" i="30" s="1"/>
  <c r="W403" i="30"/>
  <c r="AB403" i="30" s="1"/>
  <c r="AE403" i="30" s="1"/>
  <c r="W588" i="30"/>
  <c r="AB588" i="30" s="1"/>
  <c r="AE588" i="30" s="1"/>
  <c r="W548" i="30"/>
  <c r="AB548" i="30" s="1"/>
  <c r="AE548" i="30" s="1"/>
  <c r="W711" i="30"/>
  <c r="AB711" i="30" s="1"/>
  <c r="AE711" i="30" s="1"/>
  <c r="W534" i="30"/>
  <c r="AB534" i="30" s="1"/>
  <c r="AE534" i="30" s="1"/>
  <c r="W536" i="30"/>
  <c r="AB536" i="30" s="1"/>
  <c r="AE536" i="30" s="1"/>
  <c r="W559" i="30"/>
  <c r="W118" i="30"/>
  <c r="AB118" i="30" s="1"/>
  <c r="AE118" i="30" s="1"/>
  <c r="W358" i="30"/>
  <c r="AB358" i="30" s="1"/>
  <c r="AE358" i="30" s="1"/>
  <c r="W618" i="30"/>
  <c r="AB618" i="30" s="1"/>
  <c r="AE618" i="30" s="1"/>
  <c r="W254" i="30"/>
  <c r="AB254" i="30" s="1"/>
  <c r="AE254" i="30" s="1"/>
  <c r="W486" i="30"/>
  <c r="AB486" i="30" s="1"/>
  <c r="AE486" i="30" s="1"/>
  <c r="W459" i="30"/>
  <c r="AB459" i="30" s="1"/>
  <c r="AE459" i="30" s="1"/>
  <c r="W448" i="30"/>
  <c r="AB448" i="30" s="1"/>
  <c r="AE448" i="30" s="1"/>
  <c r="W616" i="30"/>
  <c r="AB616" i="30" s="1"/>
  <c r="AE616" i="30" s="1"/>
  <c r="W581" i="30"/>
  <c r="AB581" i="30" s="1"/>
  <c r="AE581" i="30" s="1"/>
  <c r="W389" i="30"/>
  <c r="AB389" i="30" s="1"/>
  <c r="AE389" i="30" s="1"/>
  <c r="W295" i="30"/>
  <c r="AB295" i="30" s="1"/>
  <c r="AE295" i="30" s="1"/>
  <c r="W338" i="30"/>
  <c r="AB338" i="30" s="1"/>
  <c r="AE338" i="30" s="1"/>
  <c r="W330" i="30"/>
  <c r="W460" i="30"/>
  <c r="AB460" i="30" s="1"/>
  <c r="AE460" i="30" s="1"/>
  <c r="W380" i="30"/>
  <c r="W360" i="30"/>
  <c r="AB360" i="30" s="1"/>
  <c r="AE360" i="30" s="1"/>
  <c r="W432" i="30"/>
  <c r="AB432" i="30" s="1"/>
  <c r="AE432" i="30" s="1"/>
  <c r="W267" i="30"/>
  <c r="AB267" i="30" s="1"/>
  <c r="AE267" i="30" s="1"/>
  <c r="W415" i="30"/>
  <c r="AB415" i="30" s="1"/>
  <c r="AE415" i="30" s="1"/>
  <c r="W257" i="30"/>
  <c r="AB257" i="30" s="1"/>
  <c r="AE257" i="30" s="1"/>
  <c r="W282" i="30"/>
  <c r="W221" i="30"/>
  <c r="AB221" i="30" s="1"/>
  <c r="W569" i="30"/>
  <c r="AB569" i="30" s="1"/>
  <c r="AE569" i="30" s="1"/>
  <c r="W519" i="30"/>
  <c r="AB519" i="30" s="1"/>
  <c r="AE519" i="30" s="1"/>
  <c r="W27" i="30"/>
  <c r="AB27" i="30" s="1"/>
  <c r="AE27" i="30" s="1"/>
  <c r="W33" i="30"/>
  <c r="AB33" i="30" s="1"/>
  <c r="AE33" i="30" s="1"/>
  <c r="W41" i="30"/>
  <c r="AB41" i="30" s="1"/>
  <c r="AE41" i="30" s="1"/>
  <c r="W34" i="30"/>
  <c r="AB34" i="30" s="1"/>
  <c r="AE34" i="30" s="1"/>
  <c r="W53" i="30"/>
  <c r="W94" i="30"/>
  <c r="AB94" i="30" s="1"/>
  <c r="AE94" i="30" s="1"/>
  <c r="W262" i="30"/>
  <c r="W246" i="30"/>
  <c r="W310" i="30"/>
  <c r="AA310" i="30" s="1"/>
  <c r="W352" i="30"/>
  <c r="AB352" i="30" s="1"/>
  <c r="AE352" i="30" s="1"/>
  <c r="W207" i="30"/>
  <c r="AB207" i="30" s="1"/>
  <c r="AE207" i="30" s="1"/>
  <c r="W281" i="30"/>
  <c r="AB281" i="30" s="1"/>
  <c r="AE281" i="30" s="1"/>
  <c r="W309" i="30"/>
  <c r="W77" i="30"/>
  <c r="AB77" i="30" s="1"/>
  <c r="AE77" i="30" s="1"/>
  <c r="W84" i="30"/>
  <c r="W55" i="30"/>
  <c r="AB55" i="30" s="1"/>
  <c r="AE55" i="30" s="1"/>
  <c r="W56" i="30"/>
  <c r="AB56" i="30" s="1"/>
  <c r="AE56" i="30" s="1"/>
  <c r="W64" i="30"/>
  <c r="AB64" i="30" s="1"/>
  <c r="AE64" i="30" s="1"/>
  <c r="W75" i="30"/>
  <c r="AB75" i="30" s="1"/>
  <c r="AE75" i="30" s="1"/>
  <c r="W69" i="30"/>
  <c r="AB69" i="30" s="1"/>
  <c r="AE69" i="30" s="1"/>
  <c r="W444" i="30"/>
  <c r="W492" i="30"/>
  <c r="AB492" i="30" s="1"/>
  <c r="AE492" i="30" s="1"/>
  <c r="W632" i="30"/>
  <c r="W542" i="30"/>
  <c r="AB542" i="30" s="1"/>
  <c r="AE542" i="30" s="1"/>
  <c r="W530" i="30"/>
  <c r="AB530" i="30" s="1"/>
  <c r="AE530" i="30" s="1"/>
  <c r="W594" i="30"/>
  <c r="AB594" i="30" s="1"/>
  <c r="AE594" i="30" s="1"/>
  <c r="W658" i="30"/>
  <c r="AB658" i="30" s="1"/>
  <c r="AE658" i="30" s="1"/>
  <c r="W550" i="30"/>
  <c r="AB550" i="30" s="1"/>
  <c r="AE550" i="30" s="1"/>
  <c r="W574" i="30"/>
  <c r="AB574" i="30" s="1"/>
  <c r="AE574" i="30" s="1"/>
  <c r="W497" i="30"/>
  <c r="AB497" i="30" s="1"/>
  <c r="AE497" i="30" s="1"/>
  <c r="W479" i="30"/>
  <c r="W475" i="30"/>
  <c r="AB475" i="30" s="1"/>
  <c r="AE475" i="30" s="1"/>
  <c r="W488" i="30"/>
  <c r="AA488" i="30" s="1"/>
  <c r="W502" i="30"/>
  <c r="AB502" i="30" s="1"/>
  <c r="AE502" i="30" s="1"/>
  <c r="W54" i="30"/>
  <c r="AB54" i="30" s="1"/>
  <c r="AE54" i="30" s="1"/>
  <c r="W52" i="30"/>
  <c r="AB52" i="30" s="1"/>
  <c r="W258" i="30"/>
  <c r="W44" i="30"/>
  <c r="AB44" i="30" s="1"/>
  <c r="AE44" i="30" s="1"/>
  <c r="W73" i="30"/>
  <c r="W32" i="30"/>
  <c r="W315" i="30"/>
  <c r="AB315" i="30" s="1"/>
  <c r="AE315" i="30" s="1"/>
  <c r="W176" i="30"/>
  <c r="AB176" i="30" s="1"/>
  <c r="AE176" i="30" s="1"/>
  <c r="W211" i="30"/>
  <c r="AB211" i="30" s="1"/>
  <c r="AE211" i="30" s="1"/>
  <c r="W178" i="30"/>
  <c r="AB178" i="30" s="1"/>
  <c r="AE178" i="30" s="1"/>
  <c r="W233" i="30"/>
  <c r="AB233" i="30" s="1"/>
  <c r="AE233" i="30" s="1"/>
  <c r="W222" i="30"/>
  <c r="AB222" i="30" s="1"/>
  <c r="AE222" i="30" s="1"/>
  <c r="W493" i="30"/>
  <c r="AB493" i="30" s="1"/>
  <c r="AE493" i="30" s="1"/>
  <c r="W107" i="30"/>
  <c r="AB107" i="30" s="1"/>
  <c r="AE107" i="30" s="1"/>
  <c r="W120" i="30"/>
  <c r="AB120" i="30" s="1"/>
  <c r="AE120" i="30" s="1"/>
  <c r="W193" i="30"/>
  <c r="AB193" i="30" s="1"/>
  <c r="AE193" i="30" s="1"/>
  <c r="W74" i="30"/>
  <c r="AB74" i="30" s="1"/>
  <c r="AE74" i="30" s="1"/>
  <c r="W116" i="30"/>
  <c r="AB116" i="30" s="1"/>
  <c r="AE116" i="30" s="1"/>
  <c r="W121" i="30"/>
  <c r="W243" i="30"/>
  <c r="AB243" i="30" s="1"/>
  <c r="AE243" i="30" s="1"/>
  <c r="W149" i="30"/>
  <c r="W184" i="30"/>
  <c r="AB184" i="30" s="1"/>
  <c r="AE184" i="30" s="1"/>
  <c r="W196" i="30"/>
  <c r="AB196" i="30" s="1"/>
  <c r="AE196" i="30" s="1"/>
  <c r="W319" i="30"/>
  <c r="AB319" i="30" s="1"/>
  <c r="AE319" i="30" s="1"/>
  <c r="W639" i="30"/>
  <c r="AB639" i="30" s="1"/>
  <c r="AE639" i="30" s="1"/>
  <c r="W200" i="30"/>
  <c r="AB200" i="30" s="1"/>
  <c r="AE200" i="30" s="1"/>
  <c r="W95" i="30"/>
  <c r="W324" i="30"/>
  <c r="AB324" i="30" s="1"/>
  <c r="AE324" i="30" s="1"/>
  <c r="W298" i="30"/>
  <c r="AB298" i="30" s="1"/>
  <c r="AE298" i="30" s="1"/>
  <c r="W304" i="30"/>
  <c r="AB304" i="30" s="1"/>
  <c r="AE304" i="30" s="1"/>
  <c r="W350" i="30"/>
  <c r="AA350" i="30" s="1"/>
  <c r="W442" i="30"/>
  <c r="AB442" i="30" s="1"/>
  <c r="AE442" i="30" s="1"/>
  <c r="W325" i="30"/>
  <c r="AB325" i="30" s="1"/>
  <c r="AE325" i="30" s="1"/>
  <c r="W9" i="30"/>
  <c r="AB9" i="30" s="1"/>
  <c r="W14" i="30"/>
  <c r="W10" i="30"/>
  <c r="AB10" i="30" s="1"/>
  <c r="AE10" i="30" s="1"/>
  <c r="W11" i="30"/>
  <c r="W15" i="30"/>
  <c r="AB15" i="30" s="1"/>
  <c r="AE15" i="30" s="1"/>
  <c r="W12" i="30"/>
  <c r="AB12" i="30" s="1"/>
  <c r="AE12" i="30" s="1"/>
  <c r="W19" i="30"/>
  <c r="AB19" i="30" s="1"/>
  <c r="AE19" i="30" s="1"/>
  <c r="W17" i="30"/>
  <c r="AB17" i="30" s="1"/>
  <c r="AE17" i="30" s="1"/>
  <c r="W365" i="30"/>
  <c r="AB365" i="30" s="1"/>
  <c r="AE365" i="30" s="1"/>
  <c r="W490" i="30"/>
  <c r="W411" i="30"/>
  <c r="AB411" i="30" s="1"/>
  <c r="AE411" i="30" s="1"/>
  <c r="W659" i="30"/>
  <c r="W528" i="30"/>
  <c r="AB528" i="30" s="1"/>
  <c r="AE528" i="30" s="1"/>
  <c r="W635" i="30"/>
  <c r="AB635" i="30" s="1"/>
  <c r="AE635" i="30" s="1"/>
  <c r="W553" i="30"/>
  <c r="AB553" i="30" s="1"/>
  <c r="AE553" i="30" s="1"/>
  <c r="W575" i="30"/>
  <c r="AB575" i="30" s="1"/>
  <c r="AE575" i="30" s="1"/>
  <c r="W164" i="30"/>
  <c r="AB164" i="30" s="1"/>
  <c r="AE164" i="30" s="1"/>
  <c r="W413" i="30"/>
  <c r="W520" i="30"/>
  <c r="AB520" i="30" s="1"/>
  <c r="AE520" i="30" s="1"/>
  <c r="W463" i="30"/>
  <c r="W507" i="30"/>
  <c r="AB507" i="30" s="1"/>
  <c r="AE507" i="30" s="1"/>
  <c r="W288" i="30"/>
  <c r="AA288" i="30" s="1"/>
  <c r="W104" i="30"/>
  <c r="AB104" i="30" s="1"/>
  <c r="AE104" i="30" s="1"/>
  <c r="W143" i="30"/>
  <c r="AB143" i="30" s="1"/>
  <c r="AE143" i="30" s="1"/>
  <c r="W147" i="30"/>
  <c r="AB147" i="30" s="1"/>
  <c r="AE147" i="30" s="1"/>
  <c r="W142" i="30"/>
  <c r="AB142" i="30" s="1"/>
  <c r="AE142" i="30" s="1"/>
  <c r="W26" i="30"/>
  <c r="AB26" i="30" s="1"/>
  <c r="AE26" i="30" s="1"/>
  <c r="W40" i="30"/>
  <c r="W209" i="30"/>
  <c r="AB209" i="30" s="1"/>
  <c r="AE209" i="30" s="1"/>
  <c r="W45" i="30"/>
  <c r="AB45" i="30" s="1"/>
  <c r="AE45" i="30" s="1"/>
  <c r="W59" i="30"/>
  <c r="AB59" i="30" s="1"/>
  <c r="AE59" i="30" s="1"/>
  <c r="W23" i="30"/>
  <c r="AB23" i="30" s="1"/>
  <c r="AE23" i="30" s="1"/>
  <c r="W474" i="30"/>
  <c r="AB474" i="30" s="1"/>
  <c r="W509" i="30"/>
  <c r="W638" i="30"/>
  <c r="AB638" i="30" s="1"/>
  <c r="AE638" i="30" s="1"/>
  <c r="W452" i="30"/>
  <c r="W510" i="30"/>
  <c r="W541" i="30"/>
  <c r="AB541" i="30" s="1"/>
  <c r="AE541" i="30" s="1"/>
  <c r="W521" i="30"/>
  <c r="AB521" i="30" s="1"/>
  <c r="AE521" i="30" s="1"/>
  <c r="W18" i="30"/>
  <c r="AB18" i="30" s="1"/>
  <c r="AE18" i="30" s="1"/>
  <c r="W22" i="30"/>
  <c r="AB22" i="30" s="1"/>
  <c r="AE22" i="30" s="1"/>
  <c r="W37" i="30"/>
  <c r="AB37" i="30" s="1"/>
  <c r="AE37" i="30" s="1"/>
  <c r="W51" i="30"/>
  <c r="AB51" i="30" s="1"/>
  <c r="AE51" i="30" s="1"/>
  <c r="W126" i="30"/>
  <c r="AB126" i="30" s="1"/>
  <c r="AE126" i="30" s="1"/>
  <c r="W60" i="30"/>
  <c r="AB60" i="30" s="1"/>
  <c r="AE60" i="30" s="1"/>
  <c r="W61" i="30"/>
  <c r="AB61" i="30" s="1"/>
  <c r="AE61" i="30" s="1"/>
  <c r="W115" i="30"/>
  <c r="AB115" i="30" s="1"/>
  <c r="AE115" i="30" s="1"/>
  <c r="W337" i="30"/>
  <c r="AB337" i="30" s="1"/>
  <c r="AE337" i="30" s="1"/>
  <c r="W287" i="30"/>
  <c r="AB287" i="30" s="1"/>
  <c r="AE287" i="30" s="1"/>
  <c r="W571" i="30"/>
  <c r="W505" i="30"/>
  <c r="AB505" i="30" s="1"/>
  <c r="AE505" i="30" s="1"/>
  <c r="W535" i="30"/>
  <c r="W367" i="30"/>
  <c r="AB367" i="30" s="1"/>
  <c r="AE367" i="30" s="1"/>
  <c r="W450" i="30"/>
  <c r="AB450" i="30" s="1"/>
  <c r="AE450" i="30" s="1"/>
  <c r="W585" i="30"/>
  <c r="AB585" i="30" s="1"/>
  <c r="AE585" i="30" s="1"/>
  <c r="W524" i="30"/>
  <c r="AB524" i="30" s="1"/>
  <c r="AE524" i="30" s="1"/>
  <c r="W468" i="30"/>
  <c r="AB468" i="30" s="1"/>
  <c r="AE468" i="30" s="1"/>
  <c r="W540" i="30"/>
  <c r="W653" i="30"/>
  <c r="AB653" i="30" s="1"/>
  <c r="AE653" i="30" s="1"/>
  <c r="W395" i="30"/>
  <c r="AB395" i="30" s="1"/>
  <c r="AE395" i="30" s="1"/>
  <c r="W473" i="30"/>
  <c r="AB473" i="30" s="1"/>
  <c r="AE473" i="30" s="1"/>
  <c r="W703" i="30"/>
  <c r="AB703" i="30" s="1"/>
  <c r="AE703" i="30" s="1"/>
  <c r="W392" i="30"/>
  <c r="AB392" i="30" s="1"/>
  <c r="AE392" i="30" s="1"/>
  <c r="W387" i="30"/>
  <c r="AB387" i="30" s="1"/>
  <c r="AE387" i="30" s="1"/>
  <c r="W407" i="30"/>
  <c r="AB407" i="30" s="1"/>
  <c r="AE407" i="30" s="1"/>
  <c r="W419" i="30"/>
  <c r="W465" i="30"/>
  <c r="AB465" i="30" s="1"/>
  <c r="AE465" i="30" s="1"/>
  <c r="W599" i="30"/>
  <c r="W494" i="30"/>
  <c r="W71" i="30"/>
  <c r="AA71" i="30" s="1"/>
  <c r="W42" i="30"/>
  <c r="AB42" i="30" s="1"/>
  <c r="AE42" i="30" s="1"/>
  <c r="W49" i="30"/>
  <c r="AB49" i="30" s="1"/>
  <c r="AE49" i="30" s="1"/>
  <c r="W36" i="30"/>
  <c r="AB36" i="30" s="1"/>
  <c r="AE36" i="30" s="1"/>
  <c r="W35" i="30"/>
  <c r="W90" i="30"/>
  <c r="AB90" i="30" s="1"/>
  <c r="AE90" i="30" s="1"/>
  <c r="W13" i="30"/>
  <c r="W66" i="30"/>
  <c r="AB66" i="30" s="1"/>
  <c r="AE66" i="30" s="1"/>
  <c r="W65" i="30"/>
  <c r="AB65" i="30" s="1"/>
  <c r="AE65" i="30" s="1"/>
  <c r="W70" i="30"/>
  <c r="AB70" i="30" s="1"/>
  <c r="AE70" i="30" s="1"/>
  <c r="W78" i="30"/>
  <c r="AB78" i="30" s="1"/>
  <c r="AE78" i="30" s="1"/>
  <c r="W97" i="30"/>
  <c r="AB97" i="30" s="1"/>
  <c r="AE97" i="30" s="1"/>
  <c r="W68" i="30"/>
  <c r="W145" i="30"/>
  <c r="AB145" i="30" s="1"/>
  <c r="AE145" i="30" s="1"/>
  <c r="W131" i="30"/>
  <c r="W427" i="30"/>
  <c r="AB427" i="30" s="1"/>
  <c r="AE427" i="30" s="1"/>
  <c r="W573" i="30"/>
  <c r="AB573" i="30" s="1"/>
  <c r="AE573" i="30" s="1"/>
  <c r="W704" i="30"/>
  <c r="AB704" i="30" s="1"/>
  <c r="AE704" i="30" s="1"/>
  <c r="W611" i="30"/>
  <c r="AB611" i="30" s="1"/>
  <c r="AE611" i="30" s="1"/>
  <c r="W514" i="30"/>
  <c r="AB514" i="30" s="1"/>
  <c r="AE514" i="30" s="1"/>
  <c r="W648" i="30"/>
  <c r="AB648" i="30" s="1"/>
  <c r="AE648" i="30" s="1"/>
  <c r="W261" i="30"/>
  <c r="AB261" i="30" s="1"/>
  <c r="AE261" i="30" s="1"/>
  <c r="W242" i="30"/>
  <c r="W654" i="30"/>
  <c r="AB654" i="30" s="1"/>
  <c r="AE654" i="30" s="1"/>
  <c r="W544" i="30"/>
  <c r="AA544" i="30" s="1"/>
  <c r="W197" i="30"/>
  <c r="AB197" i="30" s="1"/>
  <c r="AE197" i="30" s="1"/>
  <c r="W642" i="30"/>
  <c r="AB642" i="30" s="1"/>
  <c r="AE642" i="30" s="1"/>
  <c r="W565" i="30"/>
  <c r="AB565" i="30" s="1"/>
  <c r="AE565" i="30" s="1"/>
  <c r="W48" i="30"/>
  <c r="W133" i="30"/>
  <c r="AB133" i="30" s="1"/>
  <c r="AE133" i="30" s="1"/>
  <c r="W614" i="30"/>
  <c r="W362" i="30"/>
  <c r="W583" i="30"/>
  <c r="AB583" i="30" s="1"/>
  <c r="AE583" i="30" s="1"/>
  <c r="W578" i="30"/>
  <c r="AB578" i="30" s="1"/>
  <c r="AE578" i="30" s="1"/>
  <c r="W637" i="30"/>
  <c r="AB637" i="30" s="1"/>
  <c r="AE637" i="30" s="1"/>
  <c r="W21" i="30"/>
  <c r="AB21" i="30" s="1"/>
  <c r="AE21" i="30" s="1"/>
  <c r="W43" i="30"/>
  <c r="AB43" i="30" s="1"/>
  <c r="AE43" i="30" s="1"/>
  <c r="W57" i="30"/>
  <c r="AB57" i="30" s="1"/>
  <c r="AE57" i="30" s="1"/>
  <c r="W58" i="30"/>
  <c r="AB58" i="30" s="1"/>
  <c r="AE58" i="30" s="1"/>
  <c r="W92" i="30"/>
  <c r="AB92" i="30" s="1"/>
  <c r="AE92" i="30" s="1"/>
  <c r="W152" i="30"/>
  <c r="AB152" i="30" s="1"/>
  <c r="AE152" i="30" s="1"/>
  <c r="W2" i="30"/>
  <c r="AB2" i="30" s="1"/>
  <c r="W3" i="30"/>
  <c r="AB3" i="30" s="1"/>
  <c r="W29" i="30"/>
  <c r="AB29" i="30" s="1"/>
  <c r="AE29" i="30" s="1"/>
  <c r="W208" i="30"/>
  <c r="W187" i="30"/>
  <c r="AB187" i="30" s="1"/>
  <c r="AE187" i="30" s="1"/>
  <c r="W508" i="30"/>
  <c r="W227" i="30"/>
  <c r="AB227" i="30" s="1"/>
  <c r="AE227" i="30" s="1"/>
  <c r="W67" i="30"/>
  <c r="AB67" i="30" s="1"/>
  <c r="AE67" i="30" s="1"/>
  <c r="W79" i="30"/>
  <c r="AB79" i="30" s="1"/>
  <c r="AE79" i="30" s="1"/>
  <c r="W215" i="30"/>
  <c r="AB215" i="30" s="1"/>
  <c r="AE215" i="30" s="1"/>
  <c r="W96" i="30"/>
  <c r="AB96" i="30" s="1"/>
  <c r="AE96" i="30" s="1"/>
  <c r="W157" i="30"/>
  <c r="W159" i="30"/>
  <c r="AB159" i="30" s="1"/>
  <c r="AE159" i="30" s="1"/>
  <c r="W551" i="30"/>
  <c r="AB551" i="30" s="1"/>
  <c r="AE551" i="30" s="1"/>
  <c r="W531" i="30"/>
  <c r="AB531" i="30" s="1"/>
  <c r="AE531" i="30" s="1"/>
  <c r="W664" i="30"/>
  <c r="AA664" i="30" s="1"/>
  <c r="W649" i="30"/>
  <c r="AB649" i="30" s="1"/>
  <c r="AE649" i="30" s="1"/>
  <c r="W697" i="30"/>
  <c r="AB697" i="30" s="1"/>
  <c r="AE697" i="30" s="1"/>
  <c r="W641" i="30"/>
  <c r="AB641" i="30" s="1"/>
  <c r="AE641" i="30" s="1"/>
  <c r="W708" i="30"/>
  <c r="AA708" i="30" s="1"/>
  <c r="W50" i="30"/>
  <c r="AB50" i="30" s="1"/>
  <c r="AE50" i="30" s="1"/>
  <c r="W250" i="30"/>
  <c r="W4" i="30"/>
  <c r="AB4" i="30" s="1"/>
  <c r="W5" i="30"/>
  <c r="AB5" i="30" s="1"/>
  <c r="W235" i="30"/>
  <c r="AB235" i="30" s="1"/>
  <c r="AE235" i="30" s="1"/>
  <c r="W381" i="30"/>
  <c r="AB381" i="30" s="1"/>
  <c r="AE381" i="30" s="1"/>
  <c r="W156" i="30"/>
  <c r="AB156" i="30" s="1"/>
  <c r="AE156" i="30" s="1"/>
  <c r="W370" i="30"/>
  <c r="AA370" i="30" s="1"/>
  <c r="W435" i="30"/>
  <c r="AB435" i="30" s="1"/>
  <c r="AE435" i="30" s="1"/>
  <c r="W421" i="30"/>
  <c r="W570" i="30"/>
  <c r="AB570" i="30" s="1"/>
  <c r="AE570" i="30" s="1"/>
  <c r="W426" i="30"/>
  <c r="AB426" i="30" s="1"/>
  <c r="AE426" i="30" s="1"/>
  <c r="W422" i="30"/>
  <c r="AB422" i="30" s="1"/>
  <c r="AE422" i="30" s="1"/>
  <c r="W6" i="30"/>
  <c r="AB6" i="30" s="1"/>
  <c r="W81" i="30"/>
  <c r="AB81" i="30" s="1"/>
  <c r="AE81" i="30" s="1"/>
  <c r="W83" i="30"/>
  <c r="AA83" i="30" s="1"/>
  <c r="W86" i="30"/>
  <c r="AB86" i="30" s="1"/>
  <c r="AE86" i="30" s="1"/>
  <c r="W236" i="30"/>
  <c r="W91" i="30"/>
  <c r="AB91" i="30" s="1"/>
  <c r="AE91" i="30" s="1"/>
  <c r="W117" i="30"/>
  <c r="AA117" i="30" s="1"/>
  <c r="W106" i="30"/>
  <c r="AB106" i="30" s="1"/>
  <c r="AE106" i="30" s="1"/>
  <c r="W138" i="30"/>
  <c r="AB138" i="30" s="1"/>
  <c r="AE138" i="30" s="1"/>
  <c r="W63" i="30"/>
  <c r="AB63" i="30" s="1"/>
  <c r="AE63" i="30" s="1"/>
  <c r="W129" i="30"/>
  <c r="AB129" i="30" s="1"/>
  <c r="AE129" i="30" s="1"/>
  <c r="W80" i="30"/>
  <c r="AB80" i="30" s="1"/>
  <c r="AE80" i="30" s="1"/>
  <c r="W72" i="30"/>
  <c r="W151" i="30"/>
  <c r="AB151" i="30" s="1"/>
  <c r="AE151" i="30" s="1"/>
  <c r="W341" i="30"/>
  <c r="AB341" i="30" s="1"/>
  <c r="AE341" i="30" s="1"/>
  <c r="W714" i="30"/>
  <c r="AB714" i="30" s="1"/>
  <c r="AE714" i="30" s="1"/>
  <c r="W715" i="30"/>
  <c r="AB715" i="30" s="1"/>
  <c r="AE715" i="30" s="1"/>
  <c r="W600" i="30"/>
  <c r="AB600" i="30" s="1"/>
  <c r="AE600" i="30" s="1"/>
  <c r="W458" i="30"/>
  <c r="AA458" i="30" s="1"/>
  <c r="W224" i="30"/>
  <c r="AB224" i="30" s="1"/>
  <c r="AE224" i="30" s="1"/>
  <c r="W331" i="30"/>
  <c r="W192" i="30"/>
  <c r="AB192" i="30" s="1"/>
  <c r="AE192" i="30" s="1"/>
  <c r="W171" i="30"/>
  <c r="AB171" i="30" s="1"/>
  <c r="AE171" i="30" s="1"/>
  <c r="W206" i="30"/>
  <c r="AB206" i="30" s="1"/>
  <c r="AE206" i="30" s="1"/>
  <c r="W216" i="30"/>
  <c r="AB216" i="30" s="1"/>
  <c r="AE216" i="30" s="1"/>
  <c r="W202" i="30"/>
  <c r="AB202" i="30" s="1"/>
  <c r="AE202" i="30" s="1"/>
  <c r="W140" i="30"/>
  <c r="AB140" i="30" s="1"/>
  <c r="AE140" i="30" s="1"/>
  <c r="W657" i="30"/>
  <c r="AB657" i="30" s="1"/>
  <c r="AE657" i="30" s="1"/>
  <c r="W270" i="30"/>
  <c r="AB270" i="30" s="1"/>
  <c r="AE270" i="30" s="1"/>
  <c r="W332" i="30"/>
  <c r="AB332" i="30" s="1"/>
  <c r="AE332" i="30" s="1"/>
  <c r="W433" i="30"/>
  <c r="AB433" i="30" s="1"/>
  <c r="AE433" i="30" s="1"/>
  <c r="W434" i="30"/>
  <c r="AB434" i="30" s="1"/>
  <c r="AE434" i="30" s="1"/>
  <c r="W589" i="30"/>
  <c r="AB589" i="30" s="1"/>
  <c r="AE589" i="30" s="1"/>
  <c r="W409" i="30"/>
  <c r="AB409" i="30" s="1"/>
  <c r="AE409" i="30" s="1"/>
  <c r="W141" i="30"/>
  <c r="AA141" i="30" s="1"/>
  <c r="W148" i="30"/>
  <c r="AB148" i="30" s="1"/>
  <c r="AE148" i="30" s="1"/>
  <c r="W154" i="30"/>
  <c r="W108" i="30"/>
  <c r="AB108" i="30" s="1"/>
  <c r="AE108" i="30" s="1"/>
  <c r="W88" i="30"/>
  <c r="AB88" i="30" s="1"/>
  <c r="AE88" i="30" s="1"/>
  <c r="W283" i="30"/>
  <c r="AB283" i="30" s="1"/>
  <c r="AE283" i="30" s="1"/>
  <c r="W566" i="30"/>
  <c r="AB566" i="30" s="1"/>
  <c r="AE566" i="30" s="1"/>
  <c r="W98" i="30"/>
  <c r="AB98" i="30" s="1"/>
  <c r="AE98" i="30" s="1"/>
  <c r="W144" i="30"/>
  <c r="AA144" i="30" s="1"/>
  <c r="W112" i="30"/>
  <c r="AB112" i="30" s="1"/>
  <c r="AE112" i="30" s="1"/>
  <c r="W101" i="30"/>
  <c r="AB101" i="30" s="1"/>
  <c r="AE101" i="30" s="1"/>
  <c r="W169" i="30"/>
  <c r="AB169" i="30" s="1"/>
  <c r="AE169" i="30" s="1"/>
  <c r="W124" i="30"/>
  <c r="AB124" i="30" s="1"/>
  <c r="AE124" i="30" s="1"/>
  <c r="W391" i="30"/>
  <c r="AB391" i="30" s="1"/>
  <c r="AE391" i="30" s="1"/>
  <c r="W397" i="30"/>
  <c r="AB397" i="30" s="1"/>
  <c r="AE397" i="30" s="1"/>
  <c r="W545" i="30"/>
  <c r="AB545" i="30" s="1"/>
  <c r="AE545" i="30" s="1"/>
  <c r="W549" i="30"/>
  <c r="AA549" i="30" s="1"/>
  <c r="W439" i="30"/>
  <c r="AB439" i="30" s="1"/>
  <c r="AE439" i="30" s="1"/>
  <c r="W577" i="30"/>
  <c r="W437" i="30"/>
  <c r="AB437" i="30" s="1"/>
  <c r="AE437" i="30" s="1"/>
  <c r="W453" i="30"/>
  <c r="AA453" i="30" s="1"/>
  <c r="W440" i="30"/>
  <c r="AA440" i="30" s="1"/>
  <c r="W464" i="30"/>
  <c r="AB464" i="30" s="1"/>
  <c r="AE464" i="30" s="1"/>
  <c r="W501" i="30"/>
  <c r="AB501" i="30" s="1"/>
  <c r="AE501" i="30" s="1"/>
  <c r="W660" i="30"/>
  <c r="AA660" i="30" s="1"/>
  <c r="W622" i="30"/>
  <c r="AB622" i="30" s="1"/>
  <c r="AE622" i="30" s="1"/>
  <c r="W25" i="30"/>
  <c r="W155" i="30"/>
  <c r="AB155" i="30" s="1"/>
  <c r="AE155" i="30" s="1"/>
  <c r="W228" i="30"/>
  <c r="AB228" i="30" s="1"/>
  <c r="AE228" i="30" s="1"/>
  <c r="W127" i="30"/>
  <c r="AB127" i="30" s="1"/>
  <c r="AE127" i="30" s="1"/>
  <c r="W214" i="30"/>
  <c r="AB214" i="30" s="1"/>
  <c r="AE214" i="30" s="1"/>
  <c r="W87" i="30"/>
  <c r="AB87" i="30" s="1"/>
  <c r="AE87" i="30" s="1"/>
  <c r="W431" i="30"/>
  <c r="AA431" i="30" s="1"/>
  <c r="W680" i="30"/>
  <c r="AB680" i="30" s="1"/>
  <c r="AE680" i="30" s="1"/>
  <c r="W390" i="30"/>
  <c r="W517" i="30"/>
  <c r="AB517" i="30" s="1"/>
  <c r="AE517" i="30" s="1"/>
  <c r="W612" i="30"/>
  <c r="AA612" i="30" s="1"/>
  <c r="W650" i="30"/>
  <c r="AA650" i="30" s="1"/>
  <c r="W469" i="30"/>
  <c r="AB469" i="30" s="1"/>
  <c r="AE469" i="30" s="1"/>
  <c r="W300" i="30"/>
  <c r="AB300" i="30" s="1"/>
  <c r="AE300" i="30" s="1"/>
  <c r="W687" i="30"/>
  <c r="AA687" i="30" s="1"/>
  <c r="W515" i="30"/>
  <c r="AB515" i="30" s="1"/>
  <c r="AE515" i="30" s="1"/>
  <c r="W644" i="30"/>
  <c r="W538" i="30"/>
  <c r="W379" i="30"/>
  <c r="AA379" i="30" s="1"/>
  <c r="W369" i="30"/>
  <c r="AB369" i="30" s="1"/>
  <c r="AE369" i="30" s="1"/>
  <c r="W482" i="30"/>
  <c r="AB482" i="30" s="1"/>
  <c r="AE482" i="30" s="1"/>
  <c r="W417" i="30"/>
  <c r="AA417" i="30" s="1"/>
  <c r="W457" i="30"/>
  <c r="AA457" i="30" s="1"/>
  <c r="W561" i="30"/>
  <c r="AB561" i="30" s="1"/>
  <c r="AE561" i="30" s="1"/>
  <c r="W122" i="30"/>
  <c r="W189" i="30"/>
  <c r="AB189" i="30" s="1"/>
  <c r="AE189" i="30" s="1"/>
  <c r="W245" i="30"/>
  <c r="AB245" i="30" s="1"/>
  <c r="AE245" i="30" s="1"/>
  <c r="W231" i="30"/>
  <c r="AA231" i="30" s="1"/>
  <c r="W345" i="30"/>
  <c r="AB345" i="30" s="1"/>
  <c r="AE345" i="30" s="1"/>
  <c r="W334" i="30"/>
  <c r="AA334" i="30" s="1"/>
  <c r="W249" i="30"/>
  <c r="AA249" i="30" s="1"/>
  <c r="W125" i="30"/>
  <c r="AB125" i="30" s="1"/>
  <c r="AE125" i="30" s="1"/>
  <c r="W136" i="30"/>
  <c r="AB136" i="30" s="1"/>
  <c r="AE136" i="30" s="1"/>
  <c r="W137" i="30"/>
  <c r="AB137" i="30" s="1"/>
  <c r="AE137" i="30" s="1"/>
  <c r="W128" i="30"/>
  <c r="AB128" i="30" s="1"/>
  <c r="AE128" i="30" s="1"/>
  <c r="W105" i="30"/>
  <c r="AB105" i="30" s="1"/>
  <c r="AE105" i="30" s="1"/>
  <c r="W160" i="30"/>
  <c r="AB160" i="30" s="1"/>
  <c r="AE160" i="30" s="1"/>
  <c r="W110" i="30"/>
  <c r="AA110" i="30" s="1"/>
  <c r="W498" i="30"/>
  <c r="AA498" i="30" s="1"/>
  <c r="W241" i="30"/>
  <c r="AB241" i="30" s="1"/>
  <c r="AE241" i="30" s="1"/>
  <c r="W181" i="30"/>
  <c r="AA181" i="30" s="1"/>
  <c r="W191" i="30"/>
  <c r="W275" i="30"/>
  <c r="AB275" i="30" s="1"/>
  <c r="AE275" i="30" s="1"/>
  <c r="W109" i="30"/>
  <c r="AB109" i="30" s="1"/>
  <c r="AE109" i="30" s="1"/>
  <c r="W119" i="30"/>
  <c r="AB119" i="30" s="1"/>
  <c r="AE119" i="30" s="1"/>
  <c r="W82" i="30"/>
  <c r="AB82" i="30" s="1"/>
  <c r="AE82" i="30" s="1"/>
  <c r="W291" i="30"/>
  <c r="AA291" i="30" s="1"/>
  <c r="W150" i="30"/>
  <c r="AB150" i="30" s="1"/>
  <c r="AE150" i="30" s="1"/>
  <c r="W102" i="30"/>
  <c r="AB102" i="30" s="1"/>
  <c r="AE102" i="30" s="1"/>
  <c r="W123" i="30"/>
  <c r="W198" i="30"/>
  <c r="AB198" i="30" s="1"/>
  <c r="AE198" i="30" s="1"/>
  <c r="W268" i="30"/>
  <c r="AB268" i="30" s="1"/>
  <c r="AE268" i="30" s="1"/>
  <c r="W85" i="30"/>
  <c r="AB85" i="30" s="1"/>
  <c r="AE85" i="30" s="1"/>
  <c r="W424" i="30"/>
  <c r="AB424" i="30" s="1"/>
  <c r="AE424" i="30" s="1"/>
  <c r="W661" i="30"/>
  <c r="AA661" i="30" s="1"/>
  <c r="W605" i="30"/>
  <c r="AB605" i="30" s="1"/>
  <c r="AE605" i="30" s="1"/>
  <c r="W443" i="30"/>
  <c r="AA443" i="30" s="1"/>
  <c r="W447" i="30"/>
  <c r="W518" i="30"/>
  <c r="AB518" i="30" s="1"/>
  <c r="AE518" i="30" s="1"/>
  <c r="W564" i="30"/>
  <c r="AB564" i="30" s="1"/>
  <c r="AE564" i="30" s="1"/>
  <c r="W516" i="30"/>
  <c r="AB516" i="30" s="1"/>
  <c r="AE516" i="30" s="1"/>
  <c r="W487" i="30"/>
  <c r="AA487" i="30" s="1"/>
  <c r="W529" i="30"/>
  <c r="AA529" i="30" s="1"/>
  <c r="W175" i="30"/>
  <c r="AB175" i="30" s="1"/>
  <c r="AE175" i="30" s="1"/>
  <c r="W113" i="30"/>
  <c r="AA113" i="30" s="1"/>
  <c r="W165" i="30"/>
  <c r="AB165" i="30" s="1"/>
  <c r="AE165" i="30" s="1"/>
  <c r="W158" i="30"/>
  <c r="AB158" i="30" s="1"/>
  <c r="AE158" i="30" s="1"/>
  <c r="W320" i="30"/>
  <c r="AB320" i="30" s="1"/>
  <c r="AE320" i="30" s="1"/>
  <c r="W317" i="30"/>
  <c r="AB317" i="30" s="1"/>
  <c r="AE317" i="30" s="1"/>
  <c r="W410" i="30"/>
  <c r="AB410" i="30" s="1"/>
  <c r="AE410" i="30" s="1"/>
  <c r="W655" i="30"/>
  <c r="AA655" i="30" s="1"/>
  <c r="W89" i="30"/>
  <c r="AB89" i="30" s="1"/>
  <c r="AE89" i="30" s="1"/>
  <c r="W167" i="30"/>
  <c r="AA167" i="30" s="1"/>
  <c r="W640" i="30"/>
  <c r="W179" i="30"/>
  <c r="AB179" i="30" s="1"/>
  <c r="AE179" i="30" s="1"/>
  <c r="W349" i="30"/>
  <c r="AB349" i="30" s="1"/>
  <c r="AE349" i="30" s="1"/>
  <c r="W308" i="30"/>
  <c r="AB308" i="30" s="1"/>
  <c r="AE308" i="30" s="1"/>
  <c r="W398" i="30"/>
  <c r="AA398" i="30" s="1"/>
  <c r="W366" i="30"/>
  <c r="AB366" i="30" s="1"/>
  <c r="AE366" i="30" s="1"/>
  <c r="W590" i="30"/>
  <c r="AB590" i="30" s="1"/>
  <c r="AE590" i="30" s="1"/>
  <c r="W567" i="30"/>
  <c r="AA567" i="30" s="1"/>
  <c r="W598" i="30"/>
  <c r="W615" i="30"/>
  <c r="AB615" i="30" s="1"/>
  <c r="AE615" i="30" s="1"/>
  <c r="W7" i="30"/>
  <c r="AB7" i="30" s="1"/>
  <c r="W326" i="30"/>
  <c r="AB326" i="30" s="1"/>
  <c r="AE326" i="30" s="1"/>
  <c r="W556" i="30"/>
  <c r="AA556" i="30" s="1"/>
  <c r="W643" i="30"/>
  <c r="AA643" i="30" s="1"/>
  <c r="W484" i="30"/>
  <c r="AB484" i="30" s="1"/>
  <c r="AE484" i="30" s="1"/>
  <c r="W364" i="30"/>
  <c r="AA364" i="30" s="1"/>
  <c r="W543" i="30"/>
  <c r="W47" i="30"/>
  <c r="AB47" i="30" s="1"/>
  <c r="AE47" i="30" s="1"/>
  <c r="W134" i="30"/>
  <c r="AB134" i="30" s="1"/>
  <c r="AE134" i="30" s="1"/>
  <c r="W218" i="30"/>
  <c r="AB218" i="30" s="1"/>
  <c r="AE218" i="30" s="1"/>
  <c r="W199" i="30"/>
  <c r="AB199" i="30" s="1"/>
  <c r="AE199" i="30" s="1"/>
  <c r="W135" i="30"/>
  <c r="AB135" i="30" s="1"/>
  <c r="AE135" i="30" s="1"/>
  <c r="W8" i="30"/>
  <c r="AB8" i="30" s="1"/>
  <c r="W346" i="30"/>
  <c r="AB346" i="30" s="1"/>
  <c r="AE346" i="30" s="1"/>
  <c r="W244" i="30"/>
  <c r="AB244" i="30" s="1"/>
  <c r="AE244" i="30" s="1"/>
  <c r="W329" i="30"/>
  <c r="AB329" i="30" s="1"/>
  <c r="AE329" i="30" s="1"/>
  <c r="W593" i="30"/>
  <c r="AB593" i="30" s="1"/>
  <c r="AE593" i="30" s="1"/>
  <c r="W423" i="30"/>
  <c r="AB423" i="30" s="1"/>
  <c r="AE423" i="30" s="1"/>
  <c r="W401" i="30"/>
  <c r="AB401" i="30" s="1"/>
  <c r="AE401" i="30" s="1"/>
  <c r="W302" i="30"/>
  <c r="AA302" i="30" s="1"/>
  <c r="W436" i="30"/>
  <c r="AB436" i="30" s="1"/>
  <c r="AE436" i="30" s="1"/>
  <c r="W339" i="30"/>
  <c r="AA339" i="30" s="1"/>
  <c r="W336" i="30"/>
  <c r="W393" i="30"/>
  <c r="AB393" i="30" s="1"/>
  <c r="AE393" i="30" s="1"/>
  <c r="W353" i="30"/>
  <c r="AB353" i="30" s="1"/>
  <c r="AE353" i="30" s="1"/>
  <c r="W404" i="30"/>
  <c r="AB404" i="30" s="1"/>
  <c r="AE404" i="30" s="1"/>
  <c r="W396" i="30"/>
  <c r="AB396" i="30" s="1"/>
  <c r="AE396" i="30" s="1"/>
  <c r="W76" i="30"/>
  <c r="AA76" i="30" s="1"/>
  <c r="W99" i="30"/>
  <c r="AB99" i="30" s="1"/>
  <c r="AE99" i="30" s="1"/>
  <c r="W103" i="30"/>
  <c r="AA103" i="30" s="1"/>
  <c r="W114" i="30"/>
  <c r="W100" i="30"/>
  <c r="AB100" i="30" s="1"/>
  <c r="AE100" i="30" s="1"/>
  <c r="W93" i="30"/>
  <c r="AB93" i="30" s="1"/>
  <c r="AE93" i="30" s="1"/>
  <c r="W130" i="30"/>
  <c r="AB130" i="30" s="1"/>
  <c r="AE130" i="30" s="1"/>
  <c r="W237" i="30"/>
  <c r="AA237" i="30" s="1"/>
  <c r="W253" i="30"/>
  <c r="AA253" i="30" s="1"/>
  <c r="W225" i="30"/>
  <c r="AB225" i="30" s="1"/>
  <c r="AE225" i="30" s="1"/>
  <c r="W272" i="30"/>
  <c r="AA272" i="30" s="1"/>
  <c r="W229" i="30"/>
  <c r="W264" i="30"/>
  <c r="AB264" i="30" s="1"/>
  <c r="AE264" i="30" s="1"/>
  <c r="W400" i="30"/>
  <c r="AB400" i="30" s="1"/>
  <c r="AE400" i="30" s="1"/>
  <c r="W303" i="30"/>
  <c r="AB303" i="30" s="1"/>
  <c r="AE303" i="30" s="1"/>
  <c r="W363" i="30"/>
  <c r="AB363" i="30" s="1"/>
  <c r="AE363" i="30" s="1"/>
  <c r="W375" i="30"/>
  <c r="AA375" i="30" s="1"/>
  <c r="W491" i="30"/>
  <c r="AB491" i="30" s="1"/>
  <c r="AE491" i="30" s="1"/>
  <c r="W691" i="30"/>
  <c r="AA691" i="30" s="1"/>
  <c r="W656" i="30"/>
  <c r="AB656" i="30" s="1"/>
  <c r="AE656" i="30" s="1"/>
  <c r="W587" i="30"/>
  <c r="AB587" i="30" s="1"/>
  <c r="AE587" i="30" s="1"/>
  <c r="W675" i="30"/>
  <c r="AB675" i="30" s="1"/>
  <c r="AE675" i="30" s="1"/>
  <c r="W662" i="30"/>
  <c r="AB662" i="30" s="1"/>
  <c r="AE662" i="30" s="1"/>
  <c r="W513" i="30"/>
  <c r="AA513" i="30" s="1"/>
  <c r="W506" i="30"/>
  <c r="AA506" i="30" s="1"/>
  <c r="W694" i="30"/>
  <c r="AB694" i="30" s="1"/>
  <c r="AE694" i="30" s="1"/>
  <c r="W676" i="30"/>
  <c r="AA676" i="30" s="1"/>
  <c r="W584" i="30"/>
  <c r="W480" i="30"/>
  <c r="AB480" i="30" s="1"/>
  <c r="AE480" i="30" s="1"/>
  <c r="W552" i="30"/>
  <c r="AB552" i="30" s="1"/>
  <c r="AE552" i="30" s="1"/>
  <c r="W673" i="30"/>
  <c r="AB673" i="30" s="1"/>
  <c r="AE673" i="30" s="1"/>
  <c r="W706" i="30"/>
  <c r="AB706" i="30" s="1"/>
  <c r="AE706" i="30" s="1"/>
  <c r="W688" i="30"/>
  <c r="AA688" i="30" s="1"/>
  <c r="W700" i="30"/>
  <c r="AB700" i="30" s="1"/>
  <c r="AE700" i="30" s="1"/>
  <c r="W695" i="30"/>
  <c r="AA695" i="30" s="1"/>
  <c r="W678" i="30"/>
  <c r="W696" i="30"/>
  <c r="AB696" i="30" s="1"/>
  <c r="AE696" i="30" s="1"/>
  <c r="W402" i="30"/>
  <c r="AB402" i="30" s="1"/>
  <c r="AE402" i="30" s="1"/>
  <c r="W471" i="30"/>
  <c r="AB471" i="30" s="1"/>
  <c r="AE471" i="30" s="1"/>
  <c r="W702" i="30"/>
  <c r="AB702" i="30" s="1"/>
  <c r="AE702" i="30" s="1"/>
  <c r="W716" i="30"/>
  <c r="AA716" i="30" s="1"/>
  <c r="W671" i="30"/>
  <c r="AB671" i="30" s="1"/>
  <c r="AE671" i="30" s="1"/>
  <c r="W651" i="30"/>
  <c r="AA651" i="30" s="1"/>
  <c r="W701" i="30"/>
  <c r="W620" i="30"/>
  <c r="AB620" i="30" s="1"/>
  <c r="AE620" i="30" s="1"/>
  <c r="W461" i="30"/>
  <c r="AB461" i="30" s="1"/>
  <c r="AE461" i="30" s="1"/>
  <c r="W383" i="30"/>
  <c r="AB383" i="30" s="1"/>
  <c r="AE383" i="30" s="1"/>
  <c r="W441" i="30"/>
  <c r="AB441" i="30" s="1"/>
  <c r="AE441" i="30" s="1"/>
  <c r="W451" i="30"/>
  <c r="AA451" i="30" s="1"/>
  <c r="W525" i="30"/>
  <c r="AB525" i="30" s="1"/>
  <c r="AE525" i="30" s="1"/>
  <c r="W579" i="30"/>
  <c r="AB579" i="30" s="1"/>
  <c r="AE579" i="30" s="1"/>
  <c r="W533" i="30"/>
  <c r="AB533" i="30" s="1"/>
  <c r="AE533" i="30" s="1"/>
  <c r="W610" i="30"/>
  <c r="AB610" i="30" s="1"/>
  <c r="AE610" i="30" s="1"/>
  <c r="W30" i="30"/>
  <c r="AB30" i="30" s="1"/>
  <c r="AE30" i="30" s="1"/>
  <c r="W166" i="30"/>
  <c r="AB166" i="30" s="1"/>
  <c r="AE166" i="30" s="1"/>
  <c r="W230" i="30"/>
  <c r="AA230" i="30" s="1"/>
  <c r="W205" i="30"/>
  <c r="AA205" i="30" s="1"/>
  <c r="W384" i="30"/>
  <c r="AB384" i="30" s="1"/>
  <c r="AE384" i="30" s="1"/>
  <c r="W174" i="30"/>
  <c r="AA174" i="30" s="1"/>
  <c r="W263" i="30"/>
  <c r="W170" i="30"/>
  <c r="AB170" i="30" s="1"/>
  <c r="AE170" i="30" s="1"/>
  <c r="W217" i="30"/>
  <c r="AB217" i="30" s="1"/>
  <c r="AE217" i="30" s="1"/>
  <c r="W139" i="30"/>
  <c r="AB139" i="30" s="1"/>
  <c r="AE139" i="30" s="1"/>
  <c r="W162" i="30"/>
  <c r="AB162" i="30" s="1"/>
  <c r="AE162" i="30" s="1"/>
  <c r="W163" i="30"/>
  <c r="AA163" i="30" s="1"/>
  <c r="W201" i="30"/>
  <c r="AB201" i="30" s="1"/>
  <c r="AE201" i="30" s="1"/>
  <c r="W399" i="30"/>
  <c r="AA399" i="30" s="1"/>
  <c r="W472" i="30"/>
  <c r="W355" i="30"/>
  <c r="AB355" i="30" s="1"/>
  <c r="AE355" i="30" s="1"/>
  <c r="W372" i="30"/>
  <c r="AB372" i="30" s="1"/>
  <c r="AE372" i="30" s="1"/>
  <c r="W368" i="30"/>
  <c r="AB368" i="30" s="1"/>
  <c r="AE368" i="30" s="1"/>
  <c r="W266" i="30"/>
  <c r="AB266" i="30" s="1"/>
  <c r="AE266" i="30" s="1"/>
  <c r="W292" i="30"/>
  <c r="AA292" i="30" s="1"/>
  <c r="W591" i="30"/>
  <c r="AB591" i="30" s="1"/>
  <c r="AE591" i="30" s="1"/>
  <c r="W394" i="30"/>
  <c r="AA394" i="30" s="1"/>
  <c r="W405" i="30"/>
  <c r="W290" i="30"/>
  <c r="AB290" i="30" s="1"/>
  <c r="AE290" i="30" s="1"/>
  <c r="W318" i="30"/>
  <c r="AB318" i="30" s="1"/>
  <c r="AE318" i="30" s="1"/>
  <c r="W376" i="30"/>
  <c r="AB376" i="30" s="1"/>
  <c r="AE376" i="30" s="1"/>
  <c r="W361" i="30"/>
  <c r="AA361" i="30" s="1"/>
  <c r="W603" i="30"/>
  <c r="AA603" i="30" s="1"/>
  <c r="W219" i="30"/>
  <c r="AB219" i="30" s="1"/>
  <c r="AE219" i="30" s="1"/>
  <c r="W348" i="30"/>
  <c r="AA348" i="30" s="1"/>
  <c r="W354" i="30"/>
  <c r="AB354" i="30" s="1"/>
  <c r="AE354" i="30" s="1"/>
  <c r="W385" i="30"/>
  <c r="AB385" i="30" s="1"/>
  <c r="AE385" i="30" s="1"/>
  <c r="W276" i="30"/>
  <c r="AB276" i="30" s="1"/>
  <c r="AE276" i="30" s="1"/>
  <c r="W546" i="30"/>
  <c r="AB546" i="30" s="1"/>
  <c r="AE546" i="30" s="1"/>
  <c r="W323" i="30"/>
  <c r="AB323" i="30" s="1"/>
  <c r="AE323" i="30" s="1"/>
  <c r="W374" i="30"/>
  <c r="AA374" i="30" s="1"/>
  <c r="W580" i="30"/>
  <c r="AB580" i="30" s="1"/>
  <c r="AE580" i="30" s="1"/>
  <c r="W607" i="30"/>
  <c r="AA607" i="30" s="1"/>
  <c r="W586" i="30"/>
  <c r="W609" i="30"/>
  <c r="AB609" i="30" s="1"/>
  <c r="AE609" i="30" s="1"/>
  <c r="W601" i="30"/>
  <c r="AB601" i="30" s="1"/>
  <c r="AE601" i="30" s="1"/>
  <c r="W596" i="30"/>
  <c r="AB596" i="30" s="1"/>
  <c r="AE596" i="30" s="1"/>
  <c r="W633" i="30"/>
  <c r="AA633" i="30" s="1"/>
  <c r="W223" i="30"/>
  <c r="AB223" i="30" s="1"/>
  <c r="AE223" i="30" s="1"/>
  <c r="W132" i="30"/>
  <c r="AB132" i="30" s="1"/>
  <c r="AE132" i="30" s="1"/>
  <c r="W240" i="30"/>
  <c r="AA240" i="30" s="1"/>
  <c r="W271" i="30"/>
  <c r="W477" i="30"/>
  <c r="AB477" i="30" s="1"/>
  <c r="AE477" i="30" s="1"/>
  <c r="W343" i="30"/>
  <c r="AB343" i="30" s="1"/>
  <c r="AE343" i="30" s="1"/>
  <c r="W306" i="30"/>
  <c r="AB306" i="30" s="1"/>
  <c r="AE306" i="30" s="1"/>
  <c r="W265" i="30"/>
  <c r="AA265" i="30" s="1"/>
  <c r="W429" i="30"/>
  <c r="AA429" i="30" s="1"/>
  <c r="W316" i="30"/>
  <c r="AB316" i="30" s="1"/>
  <c r="AE316" i="30" s="1"/>
  <c r="W420" i="30"/>
  <c r="AA420" i="30" s="1"/>
  <c r="W256" i="30"/>
  <c r="W705" i="30"/>
  <c r="AB705" i="30" s="1"/>
  <c r="AE705" i="30" s="1"/>
  <c r="W619" i="30"/>
  <c r="AB619" i="30" s="1"/>
  <c r="AE619" i="30" s="1"/>
  <c r="W582" i="30"/>
  <c r="AB582" i="30" s="1"/>
  <c r="AE582" i="30" s="1"/>
  <c r="W412" i="30"/>
  <c r="AB412" i="30" s="1"/>
  <c r="AE412" i="30" s="1"/>
  <c r="W629" i="30"/>
  <c r="AB629" i="30" s="1"/>
  <c r="AE629" i="30" s="1"/>
  <c r="W625" i="30"/>
  <c r="AB625" i="30" s="1"/>
  <c r="AE625" i="30" s="1"/>
  <c r="W554" i="30"/>
  <c r="AB554" i="30" s="1"/>
  <c r="AE554" i="30" s="1"/>
  <c r="W670" i="30"/>
  <c r="AB670" i="30" s="1"/>
  <c r="AE670" i="30" s="1"/>
  <c r="W557" i="30"/>
  <c r="AB557" i="30" s="1"/>
  <c r="AE557" i="30" s="1"/>
  <c r="W647" i="30"/>
  <c r="AB647" i="30" s="1"/>
  <c r="AE647" i="30" s="1"/>
  <c r="W592" i="30"/>
  <c r="AB592" i="30" s="1"/>
  <c r="AE592" i="30" s="1"/>
  <c r="W210" i="30"/>
  <c r="AB210" i="30" s="1"/>
  <c r="AE210" i="30" s="1"/>
  <c r="W248" i="30"/>
  <c r="AA248" i="30" s="1"/>
  <c r="W631" i="30"/>
  <c r="AB631" i="30" s="1"/>
  <c r="AE631" i="30" s="1"/>
  <c r="W617" i="30"/>
  <c r="AA617" i="30" s="1"/>
  <c r="W527" i="30"/>
  <c r="W526" i="30"/>
  <c r="AB526" i="30" s="1"/>
  <c r="AE526" i="30" s="1"/>
  <c r="W386" i="30"/>
  <c r="AB386" i="30" s="1"/>
  <c r="AE386" i="30" s="1"/>
  <c r="W669" i="30"/>
  <c r="AB669" i="30" s="1"/>
  <c r="AE669" i="30" s="1"/>
  <c r="W608" i="30"/>
  <c r="AA608" i="30" s="1"/>
  <c r="W467" i="30"/>
  <c r="AA467" i="30" s="1"/>
  <c r="W689" i="30"/>
  <c r="AB689" i="30" s="1"/>
  <c r="AE689" i="30" s="1"/>
  <c r="W572" i="30"/>
  <c r="AA572" i="30" s="1"/>
  <c r="W606" i="30"/>
  <c r="W371" i="30"/>
  <c r="AB371" i="30" s="1"/>
  <c r="AE371" i="30" s="1"/>
  <c r="W446" i="30"/>
  <c r="AB446" i="30" s="1"/>
  <c r="AE446" i="30" s="1"/>
  <c r="W428" i="30"/>
  <c r="AB428" i="30" s="1"/>
  <c r="AE428" i="30" s="1"/>
  <c r="W537" i="30"/>
  <c r="AA537" i="30" s="1"/>
  <c r="W512" i="30"/>
  <c r="AA512" i="30" s="1"/>
  <c r="W511" i="30"/>
  <c r="AB511" i="30" s="1"/>
  <c r="AE511" i="30" s="1"/>
  <c r="W613" i="30"/>
  <c r="AA613" i="30" s="1"/>
  <c r="W710" i="30"/>
  <c r="W699" i="30"/>
  <c r="AB699" i="30" s="1"/>
  <c r="AE699" i="30" s="1"/>
  <c r="W682" i="30"/>
  <c r="AB682" i="30" s="1"/>
  <c r="AE682" i="30" s="1"/>
  <c r="W674" i="30"/>
  <c r="AB674" i="30" s="1"/>
  <c r="AE674" i="30" s="1"/>
  <c r="W668" i="30"/>
  <c r="AB668" i="30" s="1"/>
  <c r="AE668" i="30" s="1"/>
  <c r="W621" i="30"/>
  <c r="AA621" i="30" s="1"/>
  <c r="W485" i="30"/>
  <c r="AB485" i="30" s="1"/>
  <c r="AE485" i="30" s="1"/>
  <c r="W322" i="30"/>
  <c r="AA322" i="30" s="1"/>
  <c r="W558" i="30"/>
  <c r="AB558" i="30" s="1"/>
  <c r="AE558" i="30" s="1"/>
  <c r="W692" i="30"/>
  <c r="AB692" i="30" s="1"/>
  <c r="AE692" i="30" s="1"/>
  <c r="W672" i="30"/>
  <c r="AB672" i="30" s="1"/>
  <c r="AE672" i="30" s="1"/>
  <c r="W628" i="30"/>
  <c r="AB628" i="30" s="1"/>
  <c r="AE628" i="30" s="1"/>
  <c r="W430" i="30"/>
  <c r="AB430" i="30" s="1"/>
  <c r="AE430" i="30" s="1"/>
  <c r="W342" i="30"/>
  <c r="AA342" i="30" s="1"/>
  <c r="W406" i="30"/>
  <c r="AB406" i="30" s="1"/>
  <c r="AE406" i="30" s="1"/>
  <c r="W496" i="30"/>
  <c r="AA496" i="30" s="1"/>
  <c r="W636" i="30"/>
  <c r="W293" i="30"/>
  <c r="AB293" i="30" s="1"/>
  <c r="AE293" i="30" s="1"/>
  <c r="W247" i="30"/>
  <c r="AB247" i="30" s="1"/>
  <c r="AE247" i="30" s="1"/>
  <c r="W278" i="30"/>
  <c r="AB278" i="30" s="1"/>
  <c r="AE278" i="30" s="1"/>
  <c r="W356" i="30"/>
  <c r="AB356" i="30" s="1"/>
  <c r="AE356" i="30" s="1"/>
  <c r="W539" i="30"/>
  <c r="AA539" i="30" s="1"/>
  <c r="W663" i="30"/>
  <c r="AB663" i="30" s="1"/>
  <c r="AE663" i="30" s="1"/>
  <c r="W555" i="30"/>
  <c r="AA555" i="30" s="1"/>
  <c r="W602" i="30"/>
  <c r="W260" i="30"/>
  <c r="AB260" i="30" s="1"/>
  <c r="AE260" i="30" s="1"/>
  <c r="W667" i="30"/>
  <c r="AB667" i="30" s="1"/>
  <c r="AE667" i="30" s="1"/>
  <c r="W677" i="30"/>
  <c r="AB677" i="30" s="1"/>
  <c r="AE677" i="30" s="1"/>
  <c r="W681" i="30"/>
  <c r="AB681" i="30" s="1"/>
  <c r="AE681" i="30" s="1"/>
  <c r="W646" i="30"/>
  <c r="AA646" i="30" s="1"/>
  <c r="W713" i="30"/>
  <c r="AB713" i="30" s="1"/>
  <c r="AE713" i="30" s="1"/>
  <c r="W686" i="30"/>
  <c r="AA686" i="30" s="1"/>
  <c r="W626" i="30"/>
  <c r="W563" i="30"/>
  <c r="AB563" i="30" s="1"/>
  <c r="AE563" i="30" s="1"/>
  <c r="W685" i="30"/>
  <c r="AB685" i="30" s="1"/>
  <c r="AE685" i="30" s="1"/>
  <c r="W709" i="30"/>
  <c r="AB709" i="30" s="1"/>
  <c r="AE709" i="30" s="1"/>
  <c r="W693" i="30"/>
  <c r="AA693" i="30" s="1"/>
  <c r="W177" i="30"/>
  <c r="AA177" i="30" s="1"/>
  <c r="W194" i="30"/>
  <c r="AB194" i="30" s="1"/>
  <c r="AE194" i="30" s="1"/>
  <c r="W286" i="30"/>
  <c r="AB286" i="30" s="1"/>
  <c r="AE286" i="30" s="1"/>
  <c r="W284" i="30"/>
  <c r="AB284" i="30" s="1"/>
  <c r="AE284" i="30" s="1"/>
  <c r="W627" i="30"/>
  <c r="AB627" i="30" s="1"/>
  <c r="AE627" i="30" s="1"/>
  <c r="W576" i="30"/>
  <c r="AB576" i="30" s="1"/>
  <c r="AE576" i="30" s="1"/>
  <c r="W478" i="30"/>
  <c r="AB478" i="30" s="1"/>
  <c r="AE478" i="30" s="1"/>
  <c r="W294" i="30"/>
  <c r="AA294" i="30" s="1"/>
  <c r="W445" i="30"/>
  <c r="AA445" i="30" s="1"/>
  <c r="W373" i="30"/>
  <c r="AB373" i="30" s="1"/>
  <c r="AE373" i="30" s="1"/>
  <c r="W321" i="30"/>
  <c r="AA321" i="30" s="1"/>
  <c r="W489" i="30"/>
  <c r="W481" i="30"/>
  <c r="AB481" i="30" s="1"/>
  <c r="AE481" i="30" s="1"/>
  <c r="W180" i="30"/>
  <c r="AB180" i="30" s="1"/>
  <c r="AE180" i="30" s="1"/>
  <c r="W168" i="30"/>
  <c r="AB168" i="30" s="1"/>
  <c r="AE168" i="30" s="1"/>
  <c r="W20" i="30"/>
  <c r="AB20" i="30" s="1"/>
  <c r="AE20" i="30" s="1"/>
  <c r="W16" i="30"/>
  <c r="AA16" i="30" s="1"/>
  <c r="W476" i="30"/>
  <c r="AB476" i="30" s="1"/>
  <c r="AE476" i="30" s="1"/>
  <c r="W24" i="30"/>
  <c r="AA24" i="30" s="1"/>
  <c r="W111" i="30"/>
  <c r="W483" i="30"/>
  <c r="AB483" i="30" s="1"/>
  <c r="AE483" i="30" s="1"/>
  <c r="W182" i="30"/>
  <c r="AB182" i="30" s="1"/>
  <c r="AE182" i="30" s="1"/>
  <c r="W707" i="30"/>
  <c r="AB707" i="30" s="1"/>
  <c r="AE707" i="30" s="1"/>
  <c r="W344" i="30"/>
  <c r="AB344" i="30" s="1"/>
  <c r="AE344" i="30" s="1"/>
  <c r="W359" i="30"/>
  <c r="AA359" i="30" s="1"/>
  <c r="W274" i="30"/>
  <c r="AB274" i="30" s="1"/>
  <c r="AE274" i="30" s="1"/>
  <c r="W28" i="30"/>
  <c r="AA28" i="30" s="1"/>
  <c r="W226" i="30"/>
  <c r="W462" i="30"/>
  <c r="AB462" i="30" s="1"/>
  <c r="AE462" i="30" s="1"/>
  <c r="W146" i="30"/>
  <c r="AB146" i="30" s="1"/>
  <c r="AE146" i="30" s="1"/>
  <c r="W698" i="30"/>
  <c r="AB698" i="30" s="1"/>
  <c r="AE698" i="30" s="1"/>
  <c r="W665" i="30"/>
  <c r="AA665" i="30" s="1"/>
  <c r="W378" i="30"/>
  <c r="AA378" i="30" s="1"/>
  <c r="W562" i="30"/>
  <c r="AB562" i="30" s="1"/>
  <c r="AE562" i="30" s="1"/>
  <c r="W195" i="30"/>
  <c r="AA195" i="30" s="1"/>
  <c r="W305" i="30"/>
  <c r="AB305" i="30" s="1"/>
  <c r="AE305" i="30" s="1"/>
  <c r="W238" i="30"/>
  <c r="AB238" i="30" s="1"/>
  <c r="AE238" i="30" s="1"/>
  <c r="W212" i="30"/>
  <c r="AB212" i="30" s="1"/>
  <c r="AE212" i="30" s="1"/>
  <c r="W313" i="30"/>
  <c r="AB313" i="30" s="1"/>
  <c r="AE313" i="30" s="1"/>
  <c r="W408" i="30"/>
  <c r="AB408" i="30" s="1"/>
  <c r="AE408" i="30" s="1"/>
  <c r="W623" i="30"/>
  <c r="AA623" i="30" s="1"/>
  <c r="W377" i="30"/>
  <c r="AB377" i="30" s="1"/>
  <c r="AE377" i="30" s="1"/>
  <c r="W449" i="30"/>
  <c r="AA449" i="30" s="1"/>
  <c r="W46" i="30"/>
  <c r="W296" i="30"/>
  <c r="AB296" i="30" s="1"/>
  <c r="AE296" i="30" s="1"/>
  <c r="W183" i="30"/>
  <c r="AB183" i="30" s="1"/>
  <c r="AE183" i="30" s="1"/>
  <c r="W683" i="30"/>
  <c r="AB683" i="30" s="1"/>
  <c r="AE683" i="30" s="1"/>
  <c r="W289" i="30"/>
  <c r="AA289" i="30" s="1"/>
  <c r="W297" i="30"/>
  <c r="AB297" i="30" s="1"/>
  <c r="AE297" i="30" s="1"/>
  <c r="W299" i="30"/>
  <c r="AB299" i="30" s="1"/>
  <c r="AE299" i="30" s="1"/>
  <c r="W31" i="30"/>
  <c r="AA31" i="30" s="1"/>
  <c r="W173" i="30"/>
  <c r="W357" i="30"/>
  <c r="AB357" i="30" s="1"/>
  <c r="AE357" i="30" s="1"/>
  <c r="W213" i="30"/>
  <c r="AB213" i="30" s="1"/>
  <c r="AE213" i="30" s="1"/>
  <c r="W597" i="30"/>
  <c r="AB597" i="30" s="1"/>
  <c r="AE597" i="30" s="1"/>
  <c r="W547" i="30"/>
  <c r="AA547" i="30" s="1"/>
  <c r="W351" i="30"/>
  <c r="AA351" i="30" s="1"/>
  <c r="W503" i="30"/>
  <c r="AB503" i="30" s="1"/>
  <c r="AE503" i="30" s="1"/>
  <c r="W186" i="30"/>
  <c r="AA186" i="30" s="1"/>
  <c r="W285" i="30"/>
  <c r="W312" i="30"/>
  <c r="AB312" i="30" s="1"/>
  <c r="AE312" i="30" s="1"/>
  <c r="W234" i="30"/>
  <c r="AB234" i="30" s="1"/>
  <c r="AE234" i="30" s="1"/>
  <c r="W269" i="30"/>
  <c r="AB269" i="30" s="1"/>
  <c r="AE269" i="30" s="1"/>
  <c r="W418" i="30"/>
  <c r="AB418" i="30" s="1"/>
  <c r="AE418" i="30" s="1"/>
  <c r="W532" i="30"/>
  <c r="AB532" i="30" s="1"/>
  <c r="AE532" i="30" s="1"/>
  <c r="W466" i="30"/>
  <c r="AB466" i="30" s="1"/>
  <c r="AE466" i="30" s="1"/>
  <c r="W504" i="30"/>
  <c r="AB504" i="30" s="1"/>
  <c r="AE504" i="30" s="1"/>
  <c r="W259" i="30"/>
  <c r="AB259" i="30" s="1"/>
  <c r="AE259" i="30" s="1"/>
  <c r="W327" i="30"/>
  <c r="AB327" i="30" s="1"/>
  <c r="AE327" i="30" s="1"/>
  <c r="W204" i="30"/>
  <c r="AB204" i="30" s="1"/>
  <c r="AE204" i="30" s="1"/>
  <c r="W523" i="30"/>
  <c r="AB523" i="30" s="1"/>
  <c r="AE523" i="30" s="1"/>
  <c r="W279" i="30"/>
  <c r="AB279" i="30" s="1"/>
  <c r="AE279" i="30" s="1"/>
  <c r="W604" i="30"/>
  <c r="AA604" i="30" s="1"/>
  <c r="W255" i="30"/>
  <c r="AB255" i="30" s="1"/>
  <c r="AE255" i="30" s="1"/>
  <c r="W280" i="30"/>
  <c r="AA280" i="30" s="1"/>
  <c r="W388" i="30"/>
  <c r="W220" i="30"/>
  <c r="AB220" i="30" s="1"/>
  <c r="AE220" i="30" s="1"/>
  <c r="W652" i="30"/>
  <c r="AB652" i="30" s="1"/>
  <c r="AE652" i="30" s="1"/>
  <c r="W666" i="30"/>
  <c r="AB666" i="30" s="1"/>
  <c r="AE666" i="30" s="1"/>
  <c r="W314" i="30"/>
  <c r="AB314" i="30" s="1"/>
  <c r="AE314" i="30" s="1"/>
  <c r="W454" i="30"/>
  <c r="AA454" i="30" s="1"/>
  <c r="W328" i="30"/>
  <c r="AB328" i="30" s="1"/>
  <c r="AE328" i="30" s="1"/>
  <c r="W311" i="30"/>
  <c r="AA311" i="30" s="1"/>
  <c r="W277" i="30"/>
  <c r="W239" i="30"/>
  <c r="AB239" i="30" s="1"/>
  <c r="AE239" i="30" s="1"/>
  <c r="W273" i="30"/>
  <c r="AB273" i="30" s="1"/>
  <c r="AE273" i="30" s="1"/>
  <c r="W500" i="30"/>
  <c r="AB500" i="30" s="1"/>
  <c r="AE500" i="30" s="1"/>
  <c r="W425" i="30"/>
  <c r="AA425" i="30" s="1"/>
  <c r="W347" i="30"/>
  <c r="AA347" i="30" s="1"/>
  <c r="W438" i="30"/>
  <c r="AB438" i="30" s="1"/>
  <c r="AE438" i="30" s="1"/>
  <c r="W62" i="30"/>
  <c r="AA62" i="30" s="1"/>
  <c r="W382" i="30"/>
  <c r="W185" i="30"/>
  <c r="AB185" i="30" s="1"/>
  <c r="AE185" i="30" s="1"/>
  <c r="W560" i="30"/>
  <c r="AB560" i="30" s="1"/>
  <c r="AE560" i="30" s="1"/>
  <c r="W335" i="30"/>
  <c r="AB335" i="30" s="1"/>
  <c r="AE335" i="30" s="1"/>
  <c r="W630" i="30"/>
  <c r="AB630" i="30" s="1"/>
  <c r="AE630" i="30" s="1"/>
  <c r="W252" i="30"/>
  <c r="AA252" i="30" s="1"/>
  <c r="W38" i="30"/>
  <c r="AB38" i="30" s="1"/>
  <c r="AE38" i="30" s="1"/>
  <c r="W39" i="30"/>
  <c r="AA39" i="30" s="1"/>
  <c r="W172" i="30"/>
  <c r="AB172" i="30" s="1"/>
  <c r="AE172" i="30" s="1"/>
  <c r="W456" i="30"/>
  <c r="AB456" i="30" s="1"/>
  <c r="AE456" i="30" s="1"/>
  <c r="W232" i="30"/>
  <c r="AB232" i="30" s="1"/>
  <c r="AE232" i="30" s="1"/>
  <c r="W645" i="30"/>
  <c r="AB645" i="30" s="1"/>
  <c r="AE645" i="30" s="1"/>
  <c r="W684" i="30"/>
  <c r="AA684" i="30" s="1"/>
  <c r="W301" i="30"/>
  <c r="AA301" i="30" s="1"/>
  <c r="W499" i="30"/>
  <c r="AB499" i="30" s="1"/>
  <c r="AE499" i="30" s="1"/>
  <c r="W251" i="30"/>
  <c r="AA251" i="30" s="1"/>
  <c r="W340" i="30"/>
  <c r="W307" i="30"/>
  <c r="AB307" i="30" s="1"/>
  <c r="AE307" i="30" s="1"/>
  <c r="W161" i="30"/>
  <c r="AB161" i="30" s="1"/>
  <c r="AE161" i="30" s="1"/>
  <c r="AA360" i="30"/>
  <c r="AA519" i="30"/>
  <c r="AA246" i="30"/>
  <c r="AA55" i="30"/>
  <c r="AA542" i="30"/>
  <c r="AA475" i="30"/>
  <c r="AA32" i="30"/>
  <c r="AA107" i="30"/>
  <c r="AA184" i="30"/>
  <c r="AA304" i="30"/>
  <c r="AA15" i="30"/>
  <c r="AA528" i="30"/>
  <c r="AA507" i="30"/>
  <c r="AA209" i="30"/>
  <c r="AA510" i="30"/>
  <c r="AA60" i="30"/>
  <c r="AA367" i="30"/>
  <c r="AA473" i="30"/>
  <c r="AA494" i="30"/>
  <c r="AA66" i="30"/>
  <c r="AA427" i="30"/>
  <c r="AA654" i="30"/>
  <c r="AA362" i="30"/>
  <c r="AA92" i="30"/>
  <c r="AA227" i="30"/>
  <c r="AA531" i="30"/>
  <c r="AA4" i="30"/>
  <c r="AA570" i="30"/>
  <c r="AA91" i="30"/>
  <c r="AA151" i="30"/>
  <c r="AA192" i="30"/>
  <c r="AA332" i="30"/>
  <c r="AA108" i="30"/>
  <c r="AA169" i="30"/>
  <c r="AA437" i="30"/>
  <c r="AA155" i="30"/>
  <c r="AA517" i="30"/>
  <c r="AA538" i="30"/>
  <c r="AA189" i="30"/>
  <c r="AA137" i="30"/>
  <c r="AA191" i="30"/>
  <c r="AA123" i="30"/>
  <c r="AA447" i="30"/>
  <c r="AA165" i="30"/>
  <c r="AA640" i="30"/>
  <c r="AA598" i="30"/>
  <c r="AA543" i="30"/>
  <c r="AA244" i="30"/>
  <c r="AA336" i="30"/>
  <c r="AA114" i="30"/>
  <c r="AA229" i="30"/>
  <c r="AA656" i="30"/>
  <c r="AA584" i="30"/>
  <c r="AA678" i="30"/>
  <c r="AA701" i="30"/>
  <c r="AA533" i="30"/>
  <c r="AA263" i="30"/>
  <c r="AA472" i="30"/>
  <c r="AA405" i="30"/>
  <c r="AA354" i="30"/>
  <c r="AA586" i="30"/>
  <c r="AA271" i="30"/>
  <c r="AA256" i="30"/>
  <c r="AA670" i="30"/>
  <c r="AA527" i="30"/>
  <c r="AA606" i="30"/>
  <c r="AA710" i="30"/>
  <c r="AA558" i="30"/>
  <c r="AA636" i="30"/>
  <c r="AA602" i="30"/>
  <c r="AA626" i="30"/>
  <c r="AA284" i="30"/>
  <c r="AA489" i="30"/>
  <c r="AA111" i="30"/>
  <c r="AA226" i="30"/>
  <c r="AA305" i="30"/>
  <c r="AA46" i="30"/>
  <c r="AA173" i="30"/>
  <c r="AA285" i="30"/>
  <c r="AA259" i="30"/>
  <c r="AA388" i="30"/>
  <c r="AA277" i="30"/>
  <c r="AA382" i="30"/>
  <c r="AA172" i="30"/>
  <c r="AA340" i="30"/>
  <c r="AA460" i="30"/>
  <c r="AA432" i="30"/>
  <c r="AA221" i="30"/>
  <c r="AA569" i="30"/>
  <c r="AA94" i="30"/>
  <c r="AA352" i="30"/>
  <c r="AA77" i="30"/>
  <c r="AA492" i="30"/>
  <c r="AA594" i="30"/>
  <c r="AA658" i="30"/>
  <c r="AA550" i="30"/>
  <c r="AA497" i="30"/>
  <c r="AA44" i="30"/>
  <c r="AA315" i="30"/>
  <c r="AA176" i="30"/>
  <c r="AA211" i="30"/>
  <c r="AA222" i="30"/>
  <c r="AA243" i="30"/>
  <c r="AA196" i="30"/>
  <c r="AA319" i="30"/>
  <c r="AA200" i="30"/>
  <c r="AA324" i="30"/>
  <c r="AA298" i="30"/>
  <c r="AA10" i="30"/>
  <c r="AA12" i="30"/>
  <c r="AA411" i="30"/>
  <c r="AA635" i="30"/>
  <c r="AA164" i="30"/>
  <c r="AA520" i="30"/>
  <c r="AA26" i="30"/>
  <c r="AA45" i="30"/>
  <c r="AA638" i="30"/>
  <c r="AA541" i="30"/>
  <c r="AA22" i="30"/>
  <c r="AA37" i="30"/>
  <c r="AA51" i="30"/>
  <c r="AA126" i="30"/>
  <c r="AA115" i="30"/>
  <c r="AA337" i="30"/>
  <c r="AA505" i="30"/>
  <c r="AA653" i="30"/>
  <c r="AA395" i="30"/>
  <c r="AA392" i="30"/>
  <c r="AA387" i="30"/>
  <c r="AA465" i="30"/>
  <c r="AA90" i="30"/>
  <c r="AA145" i="30"/>
  <c r="AA514" i="30"/>
  <c r="AA261" i="30"/>
  <c r="AA133" i="30"/>
  <c r="AA583" i="30"/>
  <c r="AA57" i="30"/>
  <c r="AA58" i="30"/>
  <c r="AA187" i="30"/>
  <c r="AA96" i="30"/>
  <c r="AA159" i="30"/>
  <c r="AA551" i="30"/>
  <c r="AA649" i="30"/>
  <c r="AA697" i="30"/>
  <c r="AA50" i="30"/>
  <c r="AA435" i="30"/>
  <c r="AA426" i="30"/>
  <c r="AA422" i="30"/>
  <c r="AA6" i="30"/>
  <c r="AA81" i="30"/>
  <c r="AA86" i="30"/>
  <c r="AA80" i="30"/>
  <c r="AA341" i="30"/>
  <c r="AA714" i="30"/>
  <c r="AA715" i="30"/>
  <c r="AA224" i="30"/>
  <c r="AA202" i="30"/>
  <c r="AA140" i="30"/>
  <c r="AA657" i="30"/>
  <c r="AA270" i="30"/>
  <c r="AA148" i="30"/>
  <c r="AA88" i="30"/>
  <c r="AA112" i="30"/>
  <c r="AA101" i="30"/>
  <c r="AA439" i="30"/>
  <c r="AA622" i="30"/>
  <c r="AA228" i="30"/>
  <c r="AA127" i="30"/>
  <c r="AA680" i="30"/>
  <c r="AA300" i="30"/>
  <c r="AA515" i="30"/>
  <c r="AA369" i="30"/>
  <c r="AA482" i="30"/>
  <c r="AA561" i="30"/>
  <c r="AA125" i="30"/>
  <c r="AA136" i="30"/>
  <c r="AA128" i="30"/>
  <c r="AA105" i="30"/>
  <c r="AA241" i="30"/>
  <c r="AA82" i="30"/>
  <c r="AA150" i="30"/>
  <c r="AA102" i="30"/>
  <c r="AA605" i="30"/>
  <c r="AA518" i="30"/>
  <c r="AA175" i="30"/>
  <c r="AA158" i="30"/>
  <c r="AA410" i="30"/>
  <c r="AA89" i="30"/>
  <c r="AA590" i="30"/>
  <c r="AA615" i="30"/>
  <c r="AA484" i="30"/>
  <c r="AA47" i="30"/>
  <c r="AA199" i="30"/>
  <c r="AA135" i="30"/>
  <c r="AA8" i="30"/>
  <c r="AA436" i="30"/>
  <c r="AA393" i="30"/>
  <c r="AA353" i="30"/>
  <c r="AA404" i="30"/>
  <c r="AA99" i="30"/>
  <c r="AA225" i="30"/>
  <c r="AA491" i="30"/>
  <c r="AA694" i="30"/>
  <c r="AA706" i="30"/>
  <c r="AA700" i="30"/>
  <c r="AA671" i="30"/>
  <c r="AA620" i="30"/>
  <c r="AA525" i="30"/>
  <c r="AA579" i="30"/>
  <c r="AA384" i="30"/>
  <c r="AA162" i="30"/>
  <c r="AA201" i="30"/>
  <c r="AA591" i="30"/>
  <c r="AA219" i="30"/>
  <c r="AA323" i="30"/>
  <c r="AA132" i="30"/>
  <c r="AA477" i="30"/>
  <c r="AA316" i="30"/>
  <c r="AA705" i="30"/>
  <c r="AA412" i="30"/>
  <c r="AA629" i="30"/>
  <c r="AA625" i="30"/>
  <c r="AA526" i="30"/>
  <c r="AA386" i="30"/>
  <c r="AA669" i="30"/>
  <c r="AA689" i="30"/>
  <c r="AA485" i="30"/>
  <c r="AA406" i="30"/>
  <c r="AA356" i="30"/>
  <c r="AA663" i="30"/>
  <c r="AA713" i="30"/>
  <c r="AA563" i="30"/>
  <c r="AA194" i="30"/>
  <c r="AA286" i="30"/>
  <c r="AA373" i="30"/>
  <c r="AA20" i="30"/>
  <c r="AA476" i="30"/>
  <c r="AA274" i="30"/>
  <c r="AA562" i="30"/>
  <c r="AA408" i="30"/>
  <c r="AA299" i="30"/>
  <c r="AA357" i="30"/>
  <c r="AA503" i="30"/>
  <c r="AA418" i="30"/>
  <c r="AA532" i="30"/>
  <c r="AA466" i="30"/>
  <c r="AA220" i="30"/>
  <c r="AA652" i="30"/>
  <c r="AA666" i="30"/>
  <c r="AA328" i="30"/>
  <c r="AA38" i="30"/>
  <c r="AA499" i="30"/>
  <c r="AA616" i="30"/>
  <c r="Y514" i="15"/>
  <c r="T34" i="30"/>
  <c r="T35" i="30"/>
  <c r="T44" i="30"/>
  <c r="T45" i="30"/>
  <c r="T60" i="30"/>
  <c r="T64" i="30"/>
  <c r="T68" i="30"/>
  <c r="T74" i="30"/>
  <c r="T80" i="30"/>
  <c r="T89" i="30"/>
  <c r="T91" i="30"/>
  <c r="T96" i="30"/>
  <c r="T100" i="30"/>
  <c r="T101" i="30"/>
  <c r="T105" i="30"/>
  <c r="T108" i="30"/>
  <c r="T118" i="30"/>
  <c r="T127" i="30"/>
  <c r="T147" i="30"/>
  <c r="T150" i="30"/>
  <c r="T162" i="30"/>
  <c r="T167" i="30"/>
  <c r="T181" i="30"/>
  <c r="T187" i="30"/>
  <c r="T199" i="30"/>
  <c r="T204" i="30"/>
  <c r="T205" i="30"/>
  <c r="T207" i="30"/>
  <c r="T216" i="30"/>
  <c r="T220" i="30"/>
  <c r="T221" i="30"/>
  <c r="T222" i="30"/>
  <c r="T231" i="30"/>
  <c r="T234" i="30"/>
  <c r="T235" i="30"/>
  <c r="T255" i="30"/>
  <c r="T259" i="30"/>
  <c r="T269" i="30"/>
  <c r="T271" i="30"/>
  <c r="T272" i="30"/>
  <c r="T277" i="30"/>
  <c r="T279" i="30"/>
  <c r="T280" i="30"/>
  <c r="T311" i="30"/>
  <c r="T314" i="30"/>
  <c r="T316" i="30"/>
  <c r="T319" i="30"/>
  <c r="T321" i="30"/>
  <c r="T327" i="30"/>
  <c r="T328" i="30"/>
  <c r="T350" i="30"/>
  <c r="T353" i="30"/>
  <c r="T355" i="30"/>
  <c r="T367" i="30"/>
  <c r="T380" i="30"/>
  <c r="T388" i="30"/>
  <c r="T394" i="30"/>
  <c r="T395" i="30"/>
  <c r="T412" i="30"/>
  <c r="T417" i="30"/>
  <c r="T418" i="30"/>
  <c r="T423" i="30"/>
  <c r="T424" i="30"/>
  <c r="T426" i="30"/>
  <c r="T434" i="30"/>
  <c r="T454" i="30"/>
  <c r="T458" i="30"/>
  <c r="T463" i="30"/>
  <c r="T465" i="30"/>
  <c r="T466" i="30"/>
  <c r="T475" i="30"/>
  <c r="T484" i="30"/>
  <c r="T496" i="30"/>
  <c r="T501" i="30"/>
  <c r="T504" i="30"/>
  <c r="T510" i="30"/>
  <c r="T515" i="30"/>
  <c r="T516" i="30"/>
  <c r="T517" i="30"/>
  <c r="T523" i="30"/>
  <c r="T530" i="30"/>
  <c r="T534" i="30"/>
  <c r="T536" i="30"/>
  <c r="T537" i="30"/>
  <c r="T539" i="30"/>
  <c r="T544" i="30"/>
  <c r="T546" i="30"/>
  <c r="T549" i="30"/>
  <c r="T557" i="30"/>
  <c r="T559" i="30"/>
  <c r="T567" i="30"/>
  <c r="T579" i="30"/>
  <c r="T583" i="30"/>
  <c r="T584" i="30"/>
  <c r="T601" i="30"/>
  <c r="T603" i="30"/>
  <c r="T604" i="30"/>
  <c r="T611" i="30"/>
  <c r="T627" i="30"/>
  <c r="T635" i="30"/>
  <c r="T652" i="30"/>
  <c r="T666" i="30"/>
  <c r="T669" i="30"/>
  <c r="T671" i="30"/>
  <c r="T674" i="30"/>
  <c r="T675" i="30"/>
  <c r="T681" i="30"/>
  <c r="T685" i="30"/>
  <c r="T691" i="30"/>
  <c r="T692" i="30"/>
  <c r="T695" i="30"/>
  <c r="T697" i="30"/>
  <c r="T711" i="30"/>
  <c r="T716" i="30"/>
  <c r="T4" i="30"/>
  <c r="T10" i="30"/>
  <c r="T11" i="30"/>
  <c r="T29" i="30"/>
  <c r="T31" i="30"/>
  <c r="T33" i="30"/>
  <c r="T40" i="30"/>
  <c r="T46" i="30"/>
  <c r="T49" i="30"/>
  <c r="T51" i="30"/>
  <c r="T52" i="30"/>
  <c r="T55" i="30"/>
  <c r="T56" i="30"/>
  <c r="T57" i="30"/>
  <c r="T58" i="30"/>
  <c r="T63" i="30"/>
  <c r="T78" i="30"/>
  <c r="T82" i="30"/>
  <c r="T85" i="30"/>
  <c r="T86" i="30"/>
  <c r="T103" i="30"/>
  <c r="T120" i="30"/>
  <c r="T134" i="30"/>
  <c r="T136" i="30"/>
  <c r="T137" i="30"/>
  <c r="T139" i="30"/>
  <c r="T143" i="30"/>
  <c r="T144" i="30"/>
  <c r="T148" i="30"/>
  <c r="T155" i="30"/>
  <c r="T166" i="30"/>
  <c r="T171" i="30"/>
  <c r="T173" i="30"/>
  <c r="T178" i="30"/>
  <c r="T183" i="30"/>
  <c r="T184" i="30"/>
  <c r="T189" i="30"/>
  <c r="T190" i="30"/>
  <c r="T212" i="30"/>
  <c r="T213" i="30"/>
  <c r="T215" i="30"/>
  <c r="T225" i="30"/>
  <c r="T240" i="30"/>
  <c r="T241" i="30"/>
  <c r="T242" i="30"/>
  <c r="T257" i="30"/>
  <c r="T265" i="30"/>
  <c r="T276" i="30"/>
  <c r="T285" i="30"/>
  <c r="T286" i="30"/>
  <c r="T289" i="30"/>
  <c r="T292" i="30"/>
  <c r="T296" i="30"/>
  <c r="T297" i="30"/>
  <c r="T298" i="30"/>
  <c r="T299" i="30"/>
  <c r="T310" i="30"/>
  <c r="T312" i="30"/>
  <c r="T313" i="30"/>
  <c r="T317" i="30"/>
  <c r="T320" i="30"/>
  <c r="T322" i="30"/>
  <c r="T329" i="30"/>
  <c r="T330" i="30"/>
  <c r="T332" i="30"/>
  <c r="T333" i="30"/>
  <c r="T336" i="30"/>
  <c r="T351" i="30"/>
  <c r="T356" i="30"/>
  <c r="T357" i="30"/>
  <c r="T366" i="30"/>
  <c r="T369" i="30"/>
  <c r="T375" i="30"/>
  <c r="T376" i="30"/>
  <c r="T377" i="30"/>
  <c r="T390" i="30"/>
  <c r="T397" i="30"/>
  <c r="T399" i="30"/>
  <c r="T406" i="30"/>
  <c r="T407" i="30"/>
  <c r="T408" i="30"/>
  <c r="T411" i="30"/>
  <c r="T413" i="30"/>
  <c r="T421" i="30"/>
  <c r="T428" i="30"/>
  <c r="T445" i="30"/>
  <c r="T449" i="30"/>
  <c r="T451" i="30"/>
  <c r="T452" i="30"/>
  <c r="T464" i="30"/>
  <c r="T470" i="30"/>
  <c r="T497" i="30"/>
  <c r="T503" i="30"/>
  <c r="T505" i="30"/>
  <c r="T518" i="30"/>
  <c r="T522" i="30"/>
  <c r="T527" i="30"/>
  <c r="T540" i="30"/>
  <c r="T547" i="30"/>
  <c r="T556" i="30"/>
  <c r="T563" i="30"/>
  <c r="T573" i="30"/>
  <c r="T582" i="30"/>
  <c r="T586" i="30"/>
  <c r="T597" i="30"/>
  <c r="T614" i="30"/>
  <c r="T617" i="30"/>
  <c r="T623" i="30"/>
  <c r="T632" i="30"/>
  <c r="T664" i="30"/>
  <c r="T667" i="30"/>
  <c r="T670" i="30"/>
  <c r="T679" i="30"/>
  <c r="T683" i="30"/>
  <c r="T687" i="30"/>
  <c r="T688" i="30"/>
  <c r="T694" i="30"/>
  <c r="T699" i="30"/>
  <c r="T702" i="30"/>
  <c r="T712" i="30"/>
  <c r="T715" i="30"/>
  <c r="T2" i="30"/>
  <c r="T7" i="30"/>
  <c r="T9" i="30"/>
  <c r="T14" i="30"/>
  <c r="T16" i="30"/>
  <c r="T18" i="30"/>
  <c r="T20" i="30"/>
  <c r="T21" i="30"/>
  <c r="T24" i="30"/>
  <c r="T25" i="30"/>
  <c r="T27" i="30"/>
  <c r="T28" i="30"/>
  <c r="T30" i="30"/>
  <c r="T47" i="30"/>
  <c r="T48" i="30"/>
  <c r="T50" i="30"/>
  <c r="T54" i="30"/>
  <c r="T66" i="30"/>
  <c r="T67" i="30"/>
  <c r="T71" i="30"/>
  <c r="T76" i="30"/>
  <c r="T77" i="30"/>
  <c r="T81" i="30"/>
  <c r="T95" i="30"/>
  <c r="T107" i="30"/>
  <c r="T109" i="30"/>
  <c r="T111" i="30"/>
  <c r="T113" i="30"/>
  <c r="T122" i="30"/>
  <c r="T138" i="30"/>
  <c r="T141" i="30"/>
  <c r="T146" i="30"/>
  <c r="T153" i="30"/>
  <c r="T161" i="30"/>
  <c r="T164" i="30"/>
  <c r="T168" i="30"/>
  <c r="T175" i="30"/>
  <c r="T176" i="30"/>
  <c r="T177" i="30"/>
  <c r="T180" i="30"/>
  <c r="T182" i="30"/>
  <c r="T192" i="30"/>
  <c r="T195" i="30"/>
  <c r="T198" i="30"/>
  <c r="T210" i="30"/>
  <c r="T223" i="30"/>
  <c r="T226" i="30"/>
  <c r="T237" i="30"/>
  <c r="T238" i="30"/>
  <c r="T243" i="30"/>
  <c r="T247" i="30"/>
  <c r="T249" i="30"/>
  <c r="T260" i="30"/>
  <c r="T261" i="30"/>
  <c r="T262" i="30"/>
  <c r="T263" i="30"/>
  <c r="T266" i="30"/>
  <c r="T267" i="30"/>
  <c r="T274" i="30"/>
  <c r="T288" i="30"/>
  <c r="T294" i="30"/>
  <c r="T305" i="30"/>
  <c r="T306" i="30"/>
  <c r="T318" i="30"/>
  <c r="T324" i="30"/>
  <c r="T337" i="30"/>
  <c r="T338" i="30"/>
  <c r="T341" i="30"/>
  <c r="T344" i="30"/>
  <c r="T346" i="30"/>
  <c r="T354" i="30"/>
  <c r="T359" i="30"/>
  <c r="T365" i="30"/>
  <c r="T370" i="30"/>
  <c r="T371" i="30"/>
  <c r="T378" i="30"/>
  <c r="T379" i="30"/>
  <c r="T391" i="30"/>
  <c r="T392" i="30"/>
  <c r="T398" i="30"/>
  <c r="T400" i="30"/>
  <c r="T402" i="30"/>
  <c r="T416" i="30"/>
  <c r="T427" i="30"/>
  <c r="T430" i="30"/>
  <c r="T431" i="30"/>
  <c r="T436" i="30"/>
  <c r="T437" i="30"/>
  <c r="T443" i="30"/>
  <c r="T444" i="30"/>
  <c r="T455" i="30"/>
  <c r="T461" i="30"/>
  <c r="T462" i="30"/>
  <c r="T469" i="30"/>
  <c r="T474" i="30"/>
  <c r="T476" i="30"/>
  <c r="T483" i="30"/>
  <c r="T485" i="30"/>
  <c r="T498" i="30"/>
  <c r="T513" i="30"/>
  <c r="T524" i="30"/>
  <c r="T550" i="30"/>
  <c r="T551" i="30"/>
  <c r="T554" i="30"/>
  <c r="T562" i="30"/>
  <c r="T566" i="30"/>
  <c r="T580" i="30"/>
  <c r="T592" i="30"/>
  <c r="T613" i="30"/>
  <c r="T624" i="30"/>
  <c r="T657" i="30"/>
  <c r="T665" i="30"/>
  <c r="T673" i="30"/>
  <c r="T686" i="30"/>
  <c r="T698" i="30"/>
  <c r="T705" i="30"/>
  <c r="T707" i="30"/>
  <c r="T19" i="30"/>
  <c r="T38" i="30"/>
  <c r="T39" i="30"/>
  <c r="T53" i="30"/>
  <c r="T59" i="30"/>
  <c r="T61" i="30"/>
  <c r="T62" i="30"/>
  <c r="T72" i="30"/>
  <c r="T73" i="30"/>
  <c r="T75" i="30"/>
  <c r="T88" i="30"/>
  <c r="T90" i="30"/>
  <c r="T92" i="30"/>
  <c r="T93" i="30"/>
  <c r="T102" i="30"/>
  <c r="T116" i="30"/>
  <c r="T117" i="30"/>
  <c r="T135" i="30"/>
  <c r="T142" i="30"/>
  <c r="T145" i="30"/>
  <c r="T157" i="30"/>
  <c r="T160" i="30"/>
  <c r="T163" i="30"/>
  <c r="T169" i="30"/>
  <c r="T172" i="30"/>
  <c r="T179" i="30"/>
  <c r="T185" i="30"/>
  <c r="T191" i="30"/>
  <c r="T197" i="30"/>
  <c r="T202" i="30"/>
  <c r="T214" i="30"/>
  <c r="T219" i="30"/>
  <c r="T224" i="30"/>
  <c r="T229" i="30"/>
  <c r="T232" i="30"/>
  <c r="T239" i="30"/>
  <c r="T251" i="30"/>
  <c r="T252" i="30"/>
  <c r="T254" i="30"/>
  <c r="T273" i="30"/>
  <c r="T281" i="30"/>
  <c r="T301" i="30"/>
  <c r="T307" i="30"/>
  <c r="T323" i="30"/>
  <c r="T335" i="30"/>
  <c r="T340" i="30"/>
  <c r="T345" i="30"/>
  <c r="T347" i="30"/>
  <c r="T360" i="30"/>
  <c r="T364" i="30"/>
  <c r="T372" i="30"/>
  <c r="T381" i="30"/>
  <c r="T382" i="30"/>
  <c r="T384" i="30"/>
  <c r="T401" i="30"/>
  <c r="T404" i="30"/>
  <c r="T405" i="30"/>
  <c r="T420" i="30"/>
  <c r="T422" i="30"/>
  <c r="T425" i="30"/>
  <c r="T438" i="30"/>
  <c r="T439" i="30"/>
  <c r="T442" i="30"/>
  <c r="T450" i="30"/>
  <c r="T456" i="30"/>
  <c r="T457" i="30"/>
  <c r="T459" i="30"/>
  <c r="T467" i="30"/>
  <c r="T473" i="30"/>
  <c r="T477" i="30"/>
  <c r="T480" i="30"/>
  <c r="T486" i="30"/>
  <c r="T487" i="30"/>
  <c r="T488" i="30"/>
  <c r="T489" i="30"/>
  <c r="T493" i="30"/>
  <c r="T499" i="30"/>
  <c r="T500" i="30"/>
  <c r="T508" i="30"/>
  <c r="T512" i="30"/>
  <c r="T514" i="30"/>
  <c r="T533" i="30"/>
  <c r="T541" i="30"/>
  <c r="T553" i="30"/>
  <c r="T560" i="30"/>
  <c r="T569" i="30"/>
  <c r="T576" i="30"/>
  <c r="T578" i="30"/>
  <c r="T589" i="30"/>
  <c r="T594" i="30"/>
  <c r="T596" i="30"/>
  <c r="T598" i="30"/>
  <c r="T599" i="30"/>
  <c r="T612" i="30"/>
  <c r="T618" i="30"/>
  <c r="T629" i="30"/>
  <c r="T630" i="30"/>
  <c r="T636" i="30"/>
  <c r="T639" i="30"/>
  <c r="T640" i="30"/>
  <c r="T641" i="30"/>
  <c r="T642" i="30"/>
  <c r="T644" i="30"/>
  <c r="T645" i="30"/>
  <c r="T646" i="30"/>
  <c r="T647" i="30"/>
  <c r="T651" i="30"/>
  <c r="T656" i="30"/>
  <c r="T660" i="30"/>
  <c r="T661" i="30"/>
  <c r="T662" i="30"/>
  <c r="T663" i="30"/>
  <c r="T668" i="30"/>
  <c r="T672" i="30"/>
  <c r="T678" i="30"/>
  <c r="T684" i="30"/>
  <c r="T701" i="30"/>
  <c r="T709" i="30"/>
  <c r="T36" i="30"/>
  <c r="T41" i="30"/>
  <c r="T112" i="30"/>
  <c r="T114" i="30"/>
  <c r="T126" i="30"/>
  <c r="T128" i="30"/>
  <c r="T129" i="30"/>
  <c r="T154" i="30"/>
  <c r="T193" i="30"/>
  <c r="T196" i="30"/>
  <c r="T203" i="30"/>
  <c r="T206" i="30"/>
  <c r="T208" i="30"/>
  <c r="T209" i="30"/>
  <c r="T218" i="30"/>
  <c r="T230" i="30"/>
  <c r="T233" i="30"/>
  <c r="T236" i="30"/>
  <c r="T245" i="30"/>
  <c r="T258" i="30"/>
  <c r="T282" i="30"/>
  <c r="T284" i="30"/>
  <c r="T291" i="30"/>
  <c r="T304" i="30"/>
  <c r="T352" i="30"/>
  <c r="T361" i="30"/>
  <c r="T362" i="30"/>
  <c r="T373" i="30"/>
  <c r="T386" i="30"/>
  <c r="T393" i="30"/>
  <c r="T410" i="30"/>
  <c r="T419" i="30"/>
  <c r="T429" i="30"/>
  <c r="T433" i="30"/>
  <c r="T472" i="30"/>
  <c r="T479" i="30"/>
  <c r="T482" i="30"/>
  <c r="T491" i="30"/>
  <c r="T495" i="30"/>
  <c r="T520" i="30"/>
  <c r="T525" i="30"/>
  <c r="T526" i="30"/>
  <c r="T528" i="30"/>
  <c r="T535" i="30"/>
  <c r="T542" i="30"/>
  <c r="T558" i="30"/>
  <c r="T564" i="30"/>
  <c r="T570" i="30"/>
  <c r="T588" i="30"/>
  <c r="T591" i="30"/>
  <c r="T593" i="30"/>
  <c r="T595" i="30"/>
  <c r="T600" i="30"/>
  <c r="T609" i="30"/>
  <c r="T643" i="30"/>
  <c r="T649" i="30"/>
  <c r="T653" i="30"/>
  <c r="T654" i="30"/>
  <c r="T655" i="30"/>
  <c r="T659" i="30"/>
  <c r="T677" i="30"/>
  <c r="T682" i="30"/>
  <c r="T690" i="30"/>
  <c r="T704" i="30"/>
  <c r="T22" i="30"/>
  <c r="T37" i="30"/>
  <c r="T42" i="30"/>
  <c r="T43" i="30"/>
  <c r="T65" i="30"/>
  <c r="T70" i="30"/>
  <c r="T79" i="30"/>
  <c r="T83" i="30"/>
  <c r="T84" i="30"/>
  <c r="T99" i="30"/>
  <c r="T104" i="30"/>
  <c r="T119" i="30"/>
  <c r="T132" i="30"/>
  <c r="T133" i="30"/>
  <c r="T149" i="30"/>
  <c r="T165" i="30"/>
  <c r="T170" i="30"/>
  <c r="T194" i="30"/>
  <c r="T211" i="30"/>
  <c r="T217" i="30"/>
  <c r="T246" i="30"/>
  <c r="T248" i="30"/>
  <c r="T253" i="30"/>
  <c r="T268" i="30"/>
  <c r="T270" i="30"/>
  <c r="T278" i="30"/>
  <c r="T287" i="30"/>
  <c r="T300" i="30"/>
  <c r="T303" i="30"/>
  <c r="T363" i="30"/>
  <c r="T385" i="30"/>
  <c r="T387" i="30"/>
  <c r="T414" i="30"/>
  <c r="T415" i="30"/>
  <c r="T440" i="30"/>
  <c r="T441" i="30"/>
  <c r="T446" i="30"/>
  <c r="T453" i="30"/>
  <c r="T471" i="30"/>
  <c r="T492" i="30"/>
  <c r="T506" i="30"/>
  <c r="T509" i="30"/>
  <c r="T568" i="30"/>
  <c r="T571" i="30"/>
  <c r="T574" i="30"/>
  <c r="T607" i="30"/>
  <c r="T619" i="30"/>
  <c r="T626" i="30"/>
  <c r="T634" i="30"/>
  <c r="T638" i="30"/>
  <c r="T680" i="30"/>
  <c r="T706" i="30"/>
  <c r="T6" i="30"/>
  <c r="T8" i="30"/>
  <c r="T13" i="30"/>
  <c r="T17" i="30"/>
  <c r="T23" i="30"/>
  <c r="T26" i="30"/>
  <c r="T32" i="30"/>
  <c r="T69" i="30"/>
  <c r="T87" i="30"/>
  <c r="T94" i="30"/>
  <c r="T106" i="30"/>
  <c r="T110" i="30"/>
  <c r="T115" i="30"/>
  <c r="T121" i="30"/>
  <c r="T123" i="30"/>
  <c r="T124" i="30"/>
  <c r="T130" i="30"/>
  <c r="T131" i="30"/>
  <c r="T140" i="30"/>
  <c r="T151" i="30"/>
  <c r="T156" i="30"/>
  <c r="T159" i="30"/>
  <c r="T174" i="30"/>
  <c r="T200" i="30"/>
  <c r="T201" i="30"/>
  <c r="T227" i="30"/>
  <c r="T256" i="30"/>
  <c r="T264" i="30"/>
  <c r="T275" i="30"/>
  <c r="T283" i="30"/>
  <c r="T290" i="30"/>
  <c r="T293" i="30"/>
  <c r="T295" i="30"/>
  <c r="T302" i="30"/>
  <c r="T308" i="30"/>
  <c r="T309" i="30"/>
  <c r="T315" i="30"/>
  <c r="T325" i="30"/>
  <c r="T331" i="30"/>
  <c r="T334" i="30"/>
  <c r="T343" i="30"/>
  <c r="T348" i="30"/>
  <c r="T349" i="30"/>
  <c r="T368" i="30"/>
  <c r="T374" i="30"/>
  <c r="T389" i="30"/>
  <c r="T396" i="30"/>
  <c r="T409" i="30"/>
  <c r="T432" i="30"/>
  <c r="T478" i="30"/>
  <c r="T481" i="30"/>
  <c r="T494" i="30"/>
  <c r="T502" i="30"/>
  <c r="T507" i="30"/>
  <c r="T511" i="30"/>
  <c r="T519" i="30"/>
  <c r="T521" i="30"/>
  <c r="T529" i="30"/>
  <c r="T538" i="30"/>
  <c r="T543" i="30"/>
  <c r="T552" i="30"/>
  <c r="T555" i="30"/>
  <c r="T561" i="30"/>
  <c r="T565" i="30"/>
  <c r="T572" i="30"/>
  <c r="T575" i="30"/>
  <c r="T577" i="30"/>
  <c r="T581" i="30"/>
  <c r="T585" i="30"/>
  <c r="T587" i="30"/>
  <c r="T602" i="30"/>
  <c r="T605" i="30"/>
  <c r="T610" i="30"/>
  <c r="T615" i="30"/>
  <c r="T616" i="30"/>
  <c r="T620" i="30"/>
  <c r="T621" i="30"/>
  <c r="T622" i="30"/>
  <c r="T625" i="30"/>
  <c r="T628" i="30"/>
  <c r="T633" i="30"/>
  <c r="T637" i="30"/>
  <c r="T648" i="30"/>
  <c r="T650" i="30"/>
  <c r="T658" i="30"/>
  <c r="T693" i="30"/>
  <c r="T696" i="30"/>
  <c r="T703" i="30"/>
  <c r="T708" i="30"/>
  <c r="T713" i="30"/>
  <c r="T12" i="30"/>
  <c r="AA168" i="30" l="1"/>
  <c r="AA269" i="30"/>
  <c r="AA180" i="30"/>
  <c r="AA596" i="30"/>
  <c r="AA318" i="30"/>
  <c r="AA400" i="30"/>
  <c r="AA218" i="30"/>
  <c r="AA308" i="30"/>
  <c r="AA516" i="30"/>
  <c r="AA566" i="30"/>
  <c r="AA2" i="30"/>
  <c r="AA642" i="30"/>
  <c r="AA70" i="30"/>
  <c r="AA23" i="30"/>
  <c r="AA575" i="30"/>
  <c r="AA325" i="30"/>
  <c r="AA295" i="30"/>
  <c r="AB650" i="30"/>
  <c r="AE650" i="30" s="1"/>
  <c r="AA438" i="30"/>
  <c r="AA255" i="30"/>
  <c r="AA234" i="30"/>
  <c r="AA377" i="30"/>
  <c r="AA462" i="30"/>
  <c r="AA481" i="30"/>
  <c r="AA685" i="30"/>
  <c r="AA247" i="30"/>
  <c r="AA511" i="30"/>
  <c r="AA631" i="30"/>
  <c r="AA619" i="30"/>
  <c r="AA580" i="30"/>
  <c r="AA290" i="30"/>
  <c r="AA170" i="30"/>
  <c r="AA461" i="30"/>
  <c r="AA552" i="30"/>
  <c r="AA134" i="30"/>
  <c r="AA349" i="30"/>
  <c r="AA564" i="30"/>
  <c r="AA119" i="30"/>
  <c r="AA464" i="30"/>
  <c r="AA283" i="30"/>
  <c r="AA152" i="30"/>
  <c r="AA197" i="30"/>
  <c r="AA65" i="30"/>
  <c r="AA59" i="30"/>
  <c r="AA553" i="30"/>
  <c r="AA442" i="30"/>
  <c r="AA74" i="30"/>
  <c r="AA75" i="30"/>
  <c r="AA33" i="30"/>
  <c r="AA389" i="30"/>
  <c r="AB311" i="30"/>
  <c r="AE311" i="30" s="1"/>
  <c r="AB31" i="30"/>
  <c r="AE31" i="30" s="1"/>
  <c r="AB24" i="30"/>
  <c r="AE24" i="30" s="1"/>
  <c r="AB555" i="30"/>
  <c r="AE555" i="30" s="1"/>
  <c r="AB572" i="30"/>
  <c r="AE572" i="30" s="1"/>
  <c r="AB240" i="30"/>
  <c r="AE240" i="30" s="1"/>
  <c r="AB399" i="30"/>
  <c r="AE399" i="30" s="1"/>
  <c r="AB695" i="30"/>
  <c r="AE695" i="30" s="1"/>
  <c r="AB103" i="30"/>
  <c r="AE103" i="30" s="1"/>
  <c r="AB567" i="30"/>
  <c r="AE567" i="30" s="1"/>
  <c r="AB440" i="30"/>
  <c r="AE440" i="30" s="1"/>
  <c r="AA582" i="30"/>
  <c r="AA41" i="30"/>
  <c r="AA698" i="30"/>
  <c r="AA78" i="30"/>
  <c r="AA560" i="30"/>
  <c r="AA709" i="30"/>
  <c r="AA673" i="30"/>
  <c r="AA312" i="30"/>
  <c r="AA428" i="30"/>
  <c r="AA109" i="30"/>
  <c r="AA138" i="30"/>
  <c r="AA193" i="30"/>
  <c r="AA645" i="30"/>
  <c r="AA204" i="30"/>
  <c r="AA707" i="30"/>
  <c r="AA478" i="30"/>
  <c r="AA628" i="30"/>
  <c r="AA446" i="30"/>
  <c r="AA647" i="30"/>
  <c r="AA546" i="30"/>
  <c r="AA368" i="30"/>
  <c r="AA166" i="30"/>
  <c r="AA662" i="30"/>
  <c r="AA93" i="30"/>
  <c r="AA593" i="30"/>
  <c r="AA275" i="30"/>
  <c r="AA206" i="30"/>
  <c r="AA106" i="30"/>
  <c r="AA235" i="30"/>
  <c r="AA215" i="30"/>
  <c r="AA49" i="30"/>
  <c r="AA585" i="30"/>
  <c r="AA120" i="30"/>
  <c r="AA502" i="30"/>
  <c r="AA56" i="30"/>
  <c r="AB251" i="30"/>
  <c r="AE251" i="30" s="1"/>
  <c r="AB280" i="30"/>
  <c r="AE280" i="30" s="1"/>
  <c r="AB449" i="30"/>
  <c r="AE449" i="30" s="1"/>
  <c r="AB321" i="30"/>
  <c r="AE321" i="30" s="1"/>
  <c r="AB496" i="30"/>
  <c r="AE496" i="30" s="1"/>
  <c r="AB617" i="30"/>
  <c r="AE617" i="30" s="1"/>
  <c r="AB607" i="30"/>
  <c r="AE607" i="30" s="1"/>
  <c r="AB174" i="30"/>
  <c r="AE174" i="30" s="1"/>
  <c r="AB676" i="30"/>
  <c r="AE676" i="30" s="1"/>
  <c r="AB339" i="30"/>
  <c r="AE339" i="30" s="1"/>
  <c r="AB167" i="30"/>
  <c r="AE167" i="30" s="1"/>
  <c r="AB181" i="30"/>
  <c r="AE181" i="30" s="1"/>
  <c r="AA335" i="30"/>
  <c r="AA139" i="30"/>
  <c r="AA303" i="30"/>
  <c r="AA3" i="30"/>
  <c r="AA683" i="30"/>
  <c r="AA682" i="30"/>
  <c r="AA383" i="30"/>
  <c r="AA523" i="30"/>
  <c r="AA592" i="30"/>
  <c r="AA130" i="30"/>
  <c r="AA345" i="30"/>
  <c r="AA381" i="30"/>
  <c r="AA524" i="30"/>
  <c r="AA64" i="30"/>
  <c r="AA273" i="30"/>
  <c r="AA313" i="30"/>
  <c r="AA232" i="30"/>
  <c r="AA504" i="30"/>
  <c r="AA597" i="30"/>
  <c r="AA212" i="30"/>
  <c r="AA576" i="30"/>
  <c r="AA677" i="30"/>
  <c r="AA672" i="30"/>
  <c r="AA554" i="30"/>
  <c r="AA306" i="30"/>
  <c r="AA276" i="30"/>
  <c r="AA30" i="30"/>
  <c r="AA471" i="30"/>
  <c r="AA675" i="30"/>
  <c r="AA346" i="30"/>
  <c r="AA326" i="30"/>
  <c r="AA317" i="30"/>
  <c r="AA85" i="30"/>
  <c r="AA245" i="30"/>
  <c r="AA397" i="30"/>
  <c r="AA589" i="30"/>
  <c r="AA171" i="30"/>
  <c r="AA5" i="30"/>
  <c r="AA79" i="30"/>
  <c r="AA637" i="30"/>
  <c r="AA611" i="30"/>
  <c r="AA42" i="30"/>
  <c r="AA450" i="30"/>
  <c r="AA18" i="30"/>
  <c r="AA143" i="30"/>
  <c r="AA17" i="30"/>
  <c r="AA493" i="30"/>
  <c r="AA415" i="30"/>
  <c r="AA674" i="30"/>
  <c r="AA376" i="30"/>
  <c r="AA146" i="30"/>
  <c r="AA278" i="30"/>
  <c r="AA217" i="30"/>
  <c r="AA500" i="30"/>
  <c r="AA423" i="30"/>
  <c r="AA469" i="30"/>
  <c r="AA216" i="30"/>
  <c r="AA54" i="30"/>
  <c r="AA456" i="30"/>
  <c r="AA213" i="30"/>
  <c r="AA238" i="30"/>
  <c r="AA627" i="30"/>
  <c r="AA667" i="30"/>
  <c r="AA692" i="30"/>
  <c r="AA343" i="30"/>
  <c r="AA385" i="30"/>
  <c r="AA610" i="30"/>
  <c r="AA402" i="30"/>
  <c r="AA587" i="30"/>
  <c r="AA7" i="30"/>
  <c r="AA320" i="30"/>
  <c r="AA268" i="30"/>
  <c r="AA160" i="30"/>
  <c r="AA214" i="30"/>
  <c r="AA391" i="30"/>
  <c r="AA434" i="30"/>
  <c r="AA67" i="30"/>
  <c r="AA578" i="30"/>
  <c r="AA704" i="30"/>
  <c r="AA521" i="30"/>
  <c r="AA104" i="30"/>
  <c r="AA19" i="30"/>
  <c r="AA639" i="30"/>
  <c r="AA207" i="30"/>
  <c r="AA267" i="30"/>
  <c r="AB39" i="30"/>
  <c r="AE39" i="30" s="1"/>
  <c r="AB195" i="30"/>
  <c r="AE195" i="30" s="1"/>
  <c r="AB322" i="30"/>
  <c r="AE322" i="30" s="1"/>
  <c r="AB348" i="30"/>
  <c r="AE348" i="30" s="1"/>
  <c r="AB691" i="30"/>
  <c r="AE691" i="30" s="1"/>
  <c r="AB113" i="30"/>
  <c r="AE113" i="30" s="1"/>
  <c r="AA157" i="30"/>
  <c r="AB157" i="30"/>
  <c r="AE157" i="30" s="1"/>
  <c r="AA14" i="30"/>
  <c r="AB14" i="30"/>
  <c r="AE14" i="30" s="1"/>
  <c r="AA258" i="30"/>
  <c r="AB258" i="30"/>
  <c r="AE258" i="30" s="1"/>
  <c r="AA330" i="30"/>
  <c r="AB330" i="30"/>
  <c r="AE330" i="30" s="1"/>
  <c r="AB417" i="30"/>
  <c r="AE417" i="30" s="1"/>
  <c r="AB612" i="30"/>
  <c r="AE612" i="30" s="1"/>
  <c r="AB117" i="30"/>
  <c r="AE117" i="30" s="1"/>
  <c r="AB708" i="30"/>
  <c r="AE708" i="30" s="1"/>
  <c r="AA630" i="30"/>
  <c r="AA239" i="30"/>
  <c r="AA279" i="30"/>
  <c r="AA681" i="30"/>
  <c r="AA668" i="30"/>
  <c r="AA371" i="30"/>
  <c r="AA210" i="30"/>
  <c r="AA702" i="30"/>
  <c r="AA363" i="30"/>
  <c r="AA100" i="30"/>
  <c r="AA401" i="30"/>
  <c r="AA501" i="30"/>
  <c r="AA124" i="30"/>
  <c r="AA409" i="30"/>
  <c r="AA565" i="30"/>
  <c r="AA36" i="30"/>
  <c r="AA703" i="30"/>
  <c r="AA287" i="30"/>
  <c r="AA52" i="30"/>
  <c r="AA281" i="30"/>
  <c r="AA27" i="30"/>
  <c r="AA338" i="30"/>
  <c r="AB249" i="30"/>
  <c r="AE249" i="30" s="1"/>
  <c r="AB453" i="30"/>
  <c r="AE453" i="30" s="1"/>
  <c r="AB664" i="30"/>
  <c r="AE664" i="30" s="1"/>
  <c r="AB544" i="30"/>
  <c r="AE544" i="30" s="1"/>
  <c r="AB350" i="30"/>
  <c r="AE350" i="30" s="1"/>
  <c r="AB488" i="30"/>
  <c r="AE488" i="30" s="1"/>
  <c r="AA419" i="30"/>
  <c r="AB419" i="30"/>
  <c r="AE419" i="30" s="1"/>
  <c r="AA571" i="30"/>
  <c r="AB571" i="30"/>
  <c r="AE571" i="30" s="1"/>
  <c r="AA444" i="30"/>
  <c r="AB444" i="30"/>
  <c r="AE444" i="30" s="1"/>
  <c r="AA53" i="30"/>
  <c r="AB53" i="30"/>
  <c r="AE53" i="30" s="1"/>
  <c r="AA282" i="30"/>
  <c r="AB282" i="30"/>
  <c r="AE282" i="30" s="1"/>
  <c r="AB660" i="30"/>
  <c r="AE660" i="30" s="1"/>
  <c r="AA307" i="30"/>
  <c r="AA297" i="30"/>
  <c r="AA344" i="30"/>
  <c r="AA293" i="30"/>
  <c r="AA223" i="30"/>
  <c r="AA266" i="30"/>
  <c r="AA480" i="30"/>
  <c r="AA366" i="30"/>
  <c r="AA424" i="30"/>
  <c r="AA129" i="30"/>
  <c r="AA641" i="30"/>
  <c r="AA573" i="30"/>
  <c r="AA142" i="30"/>
  <c r="AA9" i="30"/>
  <c r="AA530" i="30"/>
  <c r="AB301" i="30"/>
  <c r="AE301" i="30" s="1"/>
  <c r="AB252" i="30"/>
  <c r="AE252" i="30" s="1"/>
  <c r="AB347" i="30"/>
  <c r="AE347" i="30" s="1"/>
  <c r="AB454" i="30"/>
  <c r="AE454" i="30" s="1"/>
  <c r="AB604" i="30"/>
  <c r="AE604" i="30" s="1"/>
  <c r="AB351" i="30"/>
  <c r="AE351" i="30" s="1"/>
  <c r="AB623" i="30"/>
  <c r="AE623" i="30" s="1"/>
  <c r="AB378" i="30"/>
  <c r="AE378" i="30" s="1"/>
  <c r="AB359" i="30"/>
  <c r="AE359" i="30" s="1"/>
  <c r="AB16" i="30"/>
  <c r="AE16" i="30" s="1"/>
  <c r="AB445" i="30"/>
  <c r="AE445" i="30" s="1"/>
  <c r="AB177" i="30"/>
  <c r="AE177" i="30" s="1"/>
  <c r="AB646" i="30"/>
  <c r="AE646" i="30" s="1"/>
  <c r="AB539" i="30"/>
  <c r="AE539" i="30" s="1"/>
  <c r="AB342" i="30"/>
  <c r="AE342" i="30" s="1"/>
  <c r="AB621" i="30"/>
  <c r="AE621" i="30" s="1"/>
  <c r="AB512" i="30"/>
  <c r="AE512" i="30" s="1"/>
  <c r="AB467" i="30"/>
  <c r="AE467" i="30" s="1"/>
  <c r="AB248" i="30"/>
  <c r="AE248" i="30" s="1"/>
  <c r="AB429" i="30"/>
  <c r="AE429" i="30" s="1"/>
  <c r="AB374" i="30"/>
  <c r="AE374" i="30" s="1"/>
  <c r="AB603" i="30"/>
  <c r="AE603" i="30" s="1"/>
  <c r="AB292" i="30"/>
  <c r="AE292" i="30" s="1"/>
  <c r="AB163" i="30"/>
  <c r="AE163" i="30" s="1"/>
  <c r="AB205" i="30"/>
  <c r="AE205" i="30" s="1"/>
  <c r="AB451" i="30"/>
  <c r="AE451" i="30" s="1"/>
  <c r="AB716" i="30"/>
  <c r="AE716" i="30" s="1"/>
  <c r="AB688" i="30"/>
  <c r="AE688" i="30" s="1"/>
  <c r="AB506" i="30"/>
  <c r="AE506" i="30" s="1"/>
  <c r="AB375" i="30"/>
  <c r="AE375" i="30" s="1"/>
  <c r="AB253" i="30"/>
  <c r="AE253" i="30" s="1"/>
  <c r="AB76" i="30"/>
  <c r="AE76" i="30" s="1"/>
  <c r="AB302" i="30"/>
  <c r="AE302" i="30" s="1"/>
  <c r="AB643" i="30"/>
  <c r="AE643" i="30" s="1"/>
  <c r="AB655" i="30"/>
  <c r="AE655" i="30" s="1"/>
  <c r="AB529" i="30"/>
  <c r="AE529" i="30" s="1"/>
  <c r="AB661" i="30"/>
  <c r="AE661" i="30" s="1"/>
  <c r="AB291" i="30"/>
  <c r="AE291" i="30" s="1"/>
  <c r="AB498" i="30"/>
  <c r="AE498" i="30" s="1"/>
  <c r="AB334" i="30"/>
  <c r="AE334" i="30" s="1"/>
  <c r="AB379" i="30"/>
  <c r="AE379" i="30" s="1"/>
  <c r="AB83" i="30"/>
  <c r="AE83" i="30" s="1"/>
  <c r="AA48" i="30"/>
  <c r="AB48" i="30"/>
  <c r="AE48" i="30" s="1"/>
  <c r="AA540" i="30"/>
  <c r="AB540" i="30"/>
  <c r="AE540" i="30" s="1"/>
  <c r="AA413" i="30"/>
  <c r="AB413" i="30"/>
  <c r="AE413" i="30" s="1"/>
  <c r="AA121" i="30"/>
  <c r="AB121" i="30"/>
  <c r="AE121" i="30" s="1"/>
  <c r="AA43" i="30"/>
  <c r="AA147" i="30"/>
  <c r="AB684" i="30"/>
  <c r="AE684" i="30" s="1"/>
  <c r="AB425" i="30"/>
  <c r="AE425" i="30" s="1"/>
  <c r="AB289" i="30"/>
  <c r="AE289" i="30" s="1"/>
  <c r="AB665" i="30"/>
  <c r="AE665" i="30" s="1"/>
  <c r="AB693" i="30"/>
  <c r="AE693" i="30" s="1"/>
  <c r="AB608" i="30"/>
  <c r="AE608" i="30" s="1"/>
  <c r="AB633" i="30"/>
  <c r="AE633" i="30" s="1"/>
  <c r="AB361" i="30"/>
  <c r="AE361" i="30" s="1"/>
  <c r="AB230" i="30"/>
  <c r="AE230" i="30" s="1"/>
  <c r="AB513" i="30"/>
  <c r="AE513" i="30" s="1"/>
  <c r="AB237" i="30"/>
  <c r="AE237" i="30" s="1"/>
  <c r="AB398" i="30"/>
  <c r="AE398" i="30" s="1"/>
  <c r="AB487" i="30"/>
  <c r="AE487" i="30" s="1"/>
  <c r="AB458" i="30"/>
  <c r="AE458" i="30" s="1"/>
  <c r="AA185" i="30"/>
  <c r="AA314" i="30"/>
  <c r="AA327" i="30"/>
  <c r="AA182" i="30"/>
  <c r="AA260" i="30"/>
  <c r="AA430" i="30"/>
  <c r="AA699" i="30"/>
  <c r="AA557" i="30"/>
  <c r="AA372" i="30"/>
  <c r="AA441" i="30"/>
  <c r="AA696" i="30"/>
  <c r="AA264" i="30"/>
  <c r="AA396" i="30"/>
  <c r="AA329" i="30"/>
  <c r="AA87" i="30"/>
  <c r="AA98" i="30"/>
  <c r="AA433" i="30"/>
  <c r="AA21" i="30"/>
  <c r="AA97" i="30"/>
  <c r="AA468" i="30"/>
  <c r="AA61" i="30"/>
  <c r="AA178" i="30"/>
  <c r="AA69" i="30"/>
  <c r="AA257" i="30"/>
  <c r="AA581" i="30"/>
  <c r="AA35" i="30"/>
  <c r="AB35" i="30"/>
  <c r="AE35" i="30" s="1"/>
  <c r="AA509" i="30"/>
  <c r="AB509" i="30"/>
  <c r="AE509" i="30" s="1"/>
  <c r="AA63" i="30"/>
  <c r="AA233" i="30"/>
  <c r="AB547" i="30"/>
  <c r="AE547" i="30" s="1"/>
  <c r="AB294" i="30"/>
  <c r="AE294" i="30" s="1"/>
  <c r="AB537" i="30"/>
  <c r="AE537" i="30" s="1"/>
  <c r="AB265" i="30"/>
  <c r="AE265" i="30" s="1"/>
  <c r="AB556" i="30"/>
  <c r="AE556" i="30" s="1"/>
  <c r="AB110" i="30"/>
  <c r="AE110" i="30" s="1"/>
  <c r="AB431" i="30"/>
  <c r="AE431" i="30" s="1"/>
  <c r="AB549" i="30"/>
  <c r="AE549" i="30" s="1"/>
  <c r="AB141" i="30"/>
  <c r="AE141" i="30" s="1"/>
  <c r="AB288" i="30"/>
  <c r="AE288" i="30" s="1"/>
  <c r="AA183" i="30"/>
  <c r="AA483" i="30"/>
  <c r="AA601" i="30"/>
  <c r="AA355" i="30"/>
  <c r="AA198" i="30"/>
  <c r="AA600" i="30"/>
  <c r="AA156" i="30"/>
  <c r="AA29" i="30"/>
  <c r="AA474" i="30"/>
  <c r="AA365" i="30"/>
  <c r="AA116" i="30"/>
  <c r="AA122" i="30"/>
  <c r="AB122" i="30"/>
  <c r="AE122" i="30" s="1"/>
  <c r="AA644" i="30"/>
  <c r="AB644" i="30"/>
  <c r="AE644" i="30" s="1"/>
  <c r="AA390" i="30"/>
  <c r="AB390" i="30"/>
  <c r="AE390" i="30" s="1"/>
  <c r="AA25" i="30"/>
  <c r="AB25" i="30"/>
  <c r="AE25" i="30" s="1"/>
  <c r="AA577" i="30"/>
  <c r="AB577" i="30"/>
  <c r="AE577" i="30" s="1"/>
  <c r="AA154" i="30"/>
  <c r="AB154" i="30"/>
  <c r="AE154" i="30" s="1"/>
  <c r="AA331" i="30"/>
  <c r="AB331" i="30"/>
  <c r="AE331" i="30" s="1"/>
  <c r="AA72" i="30"/>
  <c r="AB72" i="30"/>
  <c r="AE72" i="30" s="1"/>
  <c r="AA236" i="30"/>
  <c r="AB236" i="30"/>
  <c r="AE236" i="30" s="1"/>
  <c r="AA421" i="30"/>
  <c r="AB421" i="30"/>
  <c r="AE421" i="30" s="1"/>
  <c r="AA250" i="30"/>
  <c r="AB250" i="30"/>
  <c r="AE250" i="30" s="1"/>
  <c r="AA508" i="30"/>
  <c r="AB508" i="30"/>
  <c r="AE508" i="30" s="1"/>
  <c r="AA614" i="30"/>
  <c r="AB614" i="30"/>
  <c r="AE614" i="30" s="1"/>
  <c r="AA242" i="30"/>
  <c r="AB242" i="30"/>
  <c r="AE242" i="30" s="1"/>
  <c r="AA131" i="30"/>
  <c r="AB131" i="30"/>
  <c r="AE131" i="30" s="1"/>
  <c r="AA13" i="30"/>
  <c r="AB13" i="30"/>
  <c r="AA599" i="30"/>
  <c r="AB599" i="30"/>
  <c r="AE599" i="30" s="1"/>
  <c r="AA535" i="30"/>
  <c r="AB535" i="30"/>
  <c r="AE535" i="30" s="1"/>
  <c r="AA452" i="30"/>
  <c r="AB452" i="30"/>
  <c r="AE452" i="30" s="1"/>
  <c r="AA40" i="30"/>
  <c r="AB40" i="30"/>
  <c r="AE40" i="30" s="1"/>
  <c r="AA463" i="30"/>
  <c r="AB463" i="30"/>
  <c r="AE463" i="30" s="1"/>
  <c r="AA659" i="30"/>
  <c r="AB659" i="30"/>
  <c r="AE659" i="30" s="1"/>
  <c r="AA11" i="30"/>
  <c r="AB11" i="30"/>
  <c r="AE11" i="30" s="1"/>
  <c r="AA149" i="30"/>
  <c r="AB149" i="30"/>
  <c r="AE149" i="30" s="1"/>
  <c r="AA73" i="30"/>
  <c r="AB73" i="30"/>
  <c r="AE73" i="30" s="1"/>
  <c r="AA479" i="30"/>
  <c r="AB479" i="30"/>
  <c r="AE479" i="30" s="1"/>
  <c r="AA632" i="30"/>
  <c r="AB632" i="30"/>
  <c r="AE632" i="30" s="1"/>
  <c r="AA84" i="30"/>
  <c r="AB84" i="30"/>
  <c r="AE84" i="30" s="1"/>
  <c r="AA262" i="30"/>
  <c r="AB262" i="30"/>
  <c r="AE262" i="30" s="1"/>
  <c r="AA380" i="30"/>
  <c r="AB380" i="30"/>
  <c r="AE380" i="30" s="1"/>
  <c r="AB687" i="30"/>
  <c r="AE687" i="30" s="1"/>
  <c r="AB370" i="30"/>
  <c r="AE370" i="30" s="1"/>
  <c r="AA208" i="30"/>
  <c r="AB208" i="30"/>
  <c r="AE208" i="30" s="1"/>
  <c r="AA68" i="30"/>
  <c r="AB68" i="30"/>
  <c r="AE68" i="30" s="1"/>
  <c r="AA490" i="30"/>
  <c r="AB490" i="30"/>
  <c r="AE490" i="30" s="1"/>
  <c r="AA95" i="30"/>
  <c r="AB95" i="30"/>
  <c r="AE95" i="30" s="1"/>
  <c r="AA309" i="30"/>
  <c r="AB309" i="30"/>
  <c r="AE309" i="30" s="1"/>
  <c r="AB457" i="30"/>
  <c r="AE457" i="30" s="1"/>
  <c r="AB144" i="30"/>
  <c r="AE144" i="30" s="1"/>
  <c r="AA296" i="30"/>
  <c r="AA609" i="30"/>
  <c r="AA179" i="30"/>
  <c r="AA545" i="30"/>
  <c r="AA648" i="30"/>
  <c r="AA407" i="30"/>
  <c r="AA574" i="30"/>
  <c r="AA34" i="30"/>
  <c r="BA26" i="28"/>
  <c r="BA11" i="28"/>
  <c r="BA3" i="28"/>
  <c r="BA2" i="28"/>
  <c r="BF13" i="28"/>
  <c r="BF7" i="28"/>
  <c r="BF3" i="28"/>
  <c r="BF4" i="28"/>
  <c r="BF5" i="28"/>
  <c r="BF6" i="28"/>
  <c r="BF8" i="28"/>
  <c r="BF9" i="28"/>
  <c r="BF10" i="28"/>
  <c r="BF11" i="28"/>
  <c r="BF12" i="28"/>
  <c r="BF14" i="28"/>
  <c r="BF15" i="28"/>
  <c r="BF16" i="28"/>
  <c r="BF17" i="28"/>
  <c r="BF18" i="28"/>
  <c r="BF19" i="28"/>
  <c r="BF20" i="28"/>
  <c r="BF21" i="28"/>
  <c r="BF22" i="28"/>
  <c r="BF23" i="28"/>
  <c r="BF24" i="28"/>
  <c r="BF25" i="28"/>
  <c r="BF26" i="28"/>
  <c r="BF27" i="28"/>
  <c r="BF28" i="28"/>
  <c r="BF29" i="28"/>
  <c r="BF30" i="28"/>
  <c r="BF31" i="28"/>
  <c r="BF32" i="28"/>
  <c r="BF33" i="28"/>
  <c r="BF34" i="28"/>
  <c r="BF35" i="28"/>
  <c r="BF36" i="28"/>
  <c r="BF37" i="28"/>
  <c r="BF38" i="28"/>
  <c r="BF39" i="28"/>
  <c r="BF40" i="28"/>
  <c r="BF41" i="28"/>
  <c r="BF42" i="28"/>
  <c r="BF43" i="28"/>
  <c r="BF44" i="28"/>
  <c r="BF45" i="28"/>
  <c r="BF46" i="28"/>
  <c r="BF47" i="28"/>
  <c r="BF48" i="28"/>
  <c r="BF49" i="28"/>
  <c r="BF50" i="28"/>
  <c r="BF51" i="28"/>
  <c r="BF52" i="28"/>
  <c r="BF53" i="28"/>
  <c r="BF54" i="28"/>
  <c r="BF55" i="28"/>
  <c r="BF56" i="28"/>
  <c r="BF57" i="28"/>
  <c r="BF58" i="28"/>
  <c r="BF59" i="28"/>
  <c r="BF60" i="28"/>
  <c r="BF61" i="28"/>
  <c r="BF62" i="28"/>
  <c r="BF63" i="28"/>
  <c r="BF64" i="28"/>
  <c r="BF65" i="28"/>
  <c r="BF66" i="28"/>
  <c r="BF67" i="28"/>
  <c r="BF68" i="28"/>
  <c r="BF69" i="28"/>
  <c r="BF70" i="28"/>
  <c r="BF71" i="28"/>
  <c r="BF72" i="28"/>
  <c r="BF73" i="28"/>
  <c r="BF74" i="28"/>
  <c r="BF75" i="28"/>
  <c r="BF76" i="28"/>
  <c r="BF77" i="28"/>
  <c r="BF78" i="28"/>
  <c r="BF79" i="28"/>
  <c r="BF80" i="28"/>
  <c r="BF81" i="28"/>
  <c r="BF82" i="28"/>
  <c r="BF83" i="28"/>
  <c r="BF84" i="28"/>
  <c r="BF85" i="28"/>
  <c r="BF86" i="28"/>
  <c r="BF87" i="28"/>
  <c r="BF88" i="28"/>
  <c r="BF89" i="28"/>
  <c r="BF90" i="28"/>
  <c r="BF91" i="28"/>
  <c r="BF92" i="28"/>
  <c r="BF93" i="28"/>
  <c r="BF94" i="28"/>
  <c r="BF95" i="28"/>
  <c r="BF96" i="28"/>
  <c r="BF97" i="28"/>
  <c r="BF98" i="28"/>
  <c r="BF99" i="28"/>
  <c r="BF100" i="28"/>
  <c r="BF101" i="28"/>
  <c r="BF102" i="28"/>
  <c r="BF103" i="28"/>
  <c r="BF104" i="28"/>
  <c r="BF105" i="28"/>
  <c r="BF106" i="28"/>
  <c r="BF107" i="28"/>
  <c r="BF108" i="28"/>
  <c r="BF109" i="28"/>
  <c r="BF110" i="28"/>
  <c r="BF111" i="28"/>
  <c r="BF112" i="28"/>
  <c r="BF113" i="28"/>
  <c r="BF114" i="28"/>
  <c r="BF115" i="28"/>
  <c r="BF116" i="28"/>
  <c r="BF117" i="28"/>
  <c r="BF118" i="28"/>
  <c r="BF119" i="28"/>
  <c r="BF120" i="28"/>
  <c r="BF121" i="28"/>
  <c r="BF122" i="28"/>
  <c r="BF123" i="28"/>
  <c r="BF124" i="28"/>
  <c r="BF125" i="28"/>
  <c r="BF126" i="28"/>
  <c r="BF127" i="28"/>
  <c r="BF128" i="28"/>
  <c r="BF129" i="28"/>
  <c r="BF130" i="28"/>
  <c r="BF131" i="28"/>
  <c r="BF132" i="28"/>
  <c r="BF133" i="28"/>
  <c r="BF134" i="28"/>
  <c r="BF135" i="28"/>
  <c r="BF136" i="28"/>
  <c r="BF137" i="28"/>
  <c r="BF138" i="28"/>
  <c r="BF139" i="28"/>
  <c r="BF140" i="28"/>
  <c r="BF141" i="28"/>
  <c r="BF142" i="28"/>
  <c r="BF143" i="28"/>
  <c r="BF144" i="28"/>
  <c r="BF145" i="28"/>
  <c r="BF146" i="28"/>
  <c r="BF147" i="28"/>
  <c r="BF148" i="28"/>
  <c r="BF149" i="28"/>
  <c r="BF150" i="28"/>
  <c r="BF151" i="28"/>
  <c r="BF152" i="28"/>
  <c r="BF153" i="28"/>
  <c r="BF154" i="28"/>
  <c r="BF155" i="28"/>
  <c r="BF156" i="28"/>
  <c r="BF157" i="28"/>
  <c r="BF158" i="28"/>
  <c r="BF159" i="28"/>
  <c r="BF160" i="28"/>
  <c r="BF161" i="28"/>
  <c r="BF162" i="28"/>
  <c r="BF163" i="28"/>
  <c r="BF164" i="28"/>
  <c r="BF165" i="28"/>
  <c r="BF166" i="28"/>
  <c r="BF167" i="28"/>
  <c r="BF168" i="28"/>
  <c r="BF169" i="28"/>
  <c r="BF170" i="28"/>
  <c r="BF171" i="28"/>
  <c r="BF172" i="28"/>
  <c r="BF173" i="28"/>
  <c r="BF174" i="28"/>
  <c r="BF175" i="28"/>
  <c r="BF176" i="28"/>
  <c r="BF177" i="28"/>
  <c r="BF178" i="28"/>
  <c r="BF179" i="28"/>
  <c r="BF180" i="28"/>
  <c r="BF181" i="28"/>
  <c r="BF182" i="28"/>
  <c r="BF183" i="28"/>
  <c r="BF184" i="28"/>
  <c r="BF185" i="28"/>
  <c r="BF186" i="28"/>
  <c r="BF187" i="28"/>
  <c r="BF2" i="28"/>
  <c r="BA89" i="28"/>
  <c r="BA20" i="28"/>
  <c r="BA4" i="28"/>
  <c r="BA5" i="28"/>
  <c r="BA6" i="28"/>
  <c r="BA8" i="28"/>
  <c r="BA9" i="28"/>
  <c r="BA10" i="28"/>
  <c r="BA12" i="28"/>
  <c r="BA14" i="28"/>
  <c r="BA15" i="28"/>
  <c r="BA16" i="28"/>
  <c r="BA17" i="28"/>
  <c r="BA18" i="28"/>
  <c r="BA19" i="28"/>
  <c r="BA22" i="28"/>
  <c r="BA23" i="28"/>
  <c r="BA25" i="28"/>
  <c r="BA27" i="28"/>
  <c r="BA28" i="28"/>
  <c r="BA29" i="28"/>
  <c r="BA31" i="28"/>
  <c r="BA32" i="28"/>
  <c r="BA33" i="28"/>
  <c r="BA34" i="28"/>
  <c r="BA35" i="28"/>
  <c r="BA36" i="28"/>
  <c r="BA37" i="28"/>
  <c r="BA38" i="28"/>
  <c r="BA39" i="28"/>
  <c r="BA40" i="28"/>
  <c r="BA41" i="28"/>
  <c r="BA42" i="28"/>
  <c r="BA43" i="28"/>
  <c r="BA44" i="28"/>
  <c r="BA45" i="28"/>
  <c r="BA46" i="28"/>
  <c r="BA48" i="28"/>
  <c r="BA47" i="28"/>
  <c r="BA49" i="28"/>
  <c r="BA50" i="28"/>
  <c r="BA51" i="28"/>
  <c r="BA52" i="28"/>
  <c r="BA53" i="28"/>
  <c r="BA54" i="28"/>
  <c r="BA55" i="28"/>
  <c r="BA56" i="28"/>
  <c r="BA57" i="28"/>
  <c r="BA59" i="28"/>
  <c r="BA60" i="28"/>
  <c r="BA61" i="28"/>
  <c r="BA62" i="28"/>
  <c r="BA63" i="28"/>
  <c r="BA64" i="28"/>
  <c r="BA65" i="28"/>
  <c r="BA66" i="28"/>
  <c r="BA67" i="28"/>
  <c r="BA68" i="28"/>
  <c r="BA69" i="28"/>
  <c r="BA70" i="28"/>
  <c r="BA71" i="28"/>
  <c r="BA72" i="28"/>
  <c r="BA74" i="28"/>
  <c r="BA75" i="28"/>
  <c r="BA76" i="28"/>
  <c r="BA78" i="28"/>
  <c r="BA79" i="28"/>
  <c r="BA80" i="28"/>
  <c r="BA81" i="28"/>
  <c r="BA82" i="28"/>
  <c r="BA83" i="28"/>
  <c r="BA84" i="28"/>
  <c r="BA85" i="28"/>
  <c r="BA86" i="28"/>
  <c r="BA87" i="28"/>
  <c r="BA88" i="28"/>
  <c r="BA90" i="28"/>
  <c r="BA91" i="28"/>
  <c r="BA93" i="28"/>
  <c r="BA94" i="28"/>
  <c r="BB2" i="28"/>
  <c r="AX3" i="28"/>
  <c r="AX4" i="28"/>
  <c r="AX5" i="28"/>
  <c r="AX6" i="28"/>
  <c r="AX7" i="28"/>
  <c r="AX8" i="28"/>
  <c r="AX9" i="28"/>
  <c r="AX10" i="28"/>
  <c r="AX11" i="28"/>
  <c r="AX12" i="28"/>
  <c r="AX13" i="28"/>
  <c r="AX14" i="28"/>
  <c r="AX15" i="28"/>
  <c r="AX16" i="28"/>
  <c r="AX17" i="28"/>
  <c r="AX18" i="28"/>
  <c r="AX19" i="28"/>
  <c r="AX20" i="28"/>
  <c r="AX21" i="28"/>
  <c r="AX22" i="28"/>
  <c r="AX23" i="28"/>
  <c r="AX24" i="28"/>
  <c r="AX25" i="28"/>
  <c r="AX26" i="28"/>
  <c r="AX27" i="28"/>
  <c r="AX28" i="28"/>
  <c r="AX29" i="28"/>
  <c r="AX30" i="28"/>
  <c r="AX31" i="28"/>
  <c r="AX32" i="28"/>
  <c r="AX33" i="28"/>
  <c r="AX34" i="28"/>
  <c r="AX35" i="28"/>
  <c r="AX36" i="28"/>
  <c r="AX37" i="28"/>
  <c r="AX38" i="28"/>
  <c r="AX39" i="28"/>
  <c r="AX40" i="28"/>
  <c r="AX41" i="28"/>
  <c r="AX42" i="28"/>
  <c r="AX43" i="28"/>
  <c r="AX44" i="28"/>
  <c r="AX45" i="28"/>
  <c r="AX46" i="28"/>
  <c r="AX48" i="28"/>
  <c r="AX47" i="28"/>
  <c r="AX49" i="28"/>
  <c r="AX50" i="28"/>
  <c r="AX51" i="28"/>
  <c r="AX52" i="28"/>
  <c r="AX53" i="28"/>
  <c r="AX54" i="28"/>
  <c r="AX55" i="28"/>
  <c r="AX56" i="28"/>
  <c r="AX57" i="28"/>
  <c r="AX58" i="28"/>
  <c r="AX59" i="28"/>
  <c r="AX60" i="28"/>
  <c r="AX61" i="28"/>
  <c r="AX62" i="28"/>
  <c r="AX63" i="28"/>
  <c r="AX64" i="28"/>
  <c r="AX65" i="28"/>
  <c r="AX66" i="28"/>
  <c r="AX67" i="28"/>
  <c r="AX68" i="28"/>
  <c r="AX69" i="28"/>
  <c r="AX70" i="28"/>
  <c r="AX71" i="28"/>
  <c r="AX72" i="28"/>
  <c r="AX73" i="28"/>
  <c r="AX74" i="28"/>
  <c r="AX75" i="28"/>
  <c r="AX76" i="28"/>
  <c r="AX77" i="28"/>
  <c r="AX78" i="28"/>
  <c r="AX79" i="28"/>
  <c r="AX80" i="28"/>
  <c r="AX81" i="28"/>
  <c r="AX82" i="28"/>
  <c r="AX83" i="28"/>
  <c r="AX84" i="28"/>
  <c r="AX85" i="28"/>
  <c r="AX86" i="28"/>
  <c r="AX87" i="28"/>
  <c r="AX88" i="28"/>
  <c r="AX89" i="28"/>
  <c r="AX90" i="28"/>
  <c r="AX91" i="28"/>
  <c r="AX92" i="28"/>
  <c r="AX93" i="28"/>
  <c r="AX94" i="28"/>
  <c r="AX2" i="28"/>
  <c r="AY2" i="28"/>
  <c r="AY3" i="28"/>
  <c r="AY4" i="28"/>
  <c r="AY5" i="28"/>
  <c r="AY6" i="28"/>
  <c r="AY7" i="28"/>
  <c r="AY8" i="28"/>
  <c r="AY9" i="28"/>
  <c r="AY10" i="28"/>
  <c r="AY11" i="28"/>
  <c r="AY12" i="28"/>
  <c r="AY13" i="28"/>
  <c r="AY14" i="28"/>
  <c r="AY15" i="28"/>
  <c r="AY16" i="28"/>
  <c r="AY17" i="28"/>
  <c r="AY18" i="28"/>
  <c r="AY19" i="28"/>
  <c r="AY20" i="28"/>
  <c r="AY21" i="28"/>
  <c r="AY22" i="28"/>
  <c r="AY23" i="28"/>
  <c r="AY24" i="28"/>
  <c r="AY25" i="28"/>
  <c r="AY26" i="28"/>
  <c r="AY27" i="28"/>
  <c r="AY28" i="28"/>
  <c r="AY29" i="28"/>
  <c r="AY30" i="28"/>
  <c r="AY31" i="28"/>
  <c r="AY32" i="28"/>
  <c r="AY33" i="28"/>
  <c r="AY34" i="28"/>
  <c r="AY35" i="28"/>
  <c r="AY36" i="28"/>
  <c r="AY37" i="28"/>
  <c r="AY38" i="28"/>
  <c r="AY39" i="28"/>
  <c r="AY40" i="28"/>
  <c r="AY41" i="28"/>
  <c r="AY42" i="28"/>
  <c r="AY43" i="28"/>
  <c r="AY44" i="28"/>
  <c r="AY45" i="28"/>
  <c r="AY46" i="28"/>
  <c r="AY48" i="28"/>
  <c r="AY47" i="28"/>
  <c r="AY49" i="28"/>
  <c r="AY50" i="28"/>
  <c r="AY51" i="28"/>
  <c r="AY52" i="28"/>
  <c r="AY53" i="28"/>
  <c r="AY54" i="28"/>
  <c r="AY55" i="28"/>
  <c r="AY56" i="28"/>
  <c r="AY57" i="28"/>
  <c r="AY58" i="28"/>
  <c r="AY59" i="28"/>
  <c r="AY60" i="28"/>
  <c r="AY61" i="28"/>
  <c r="AY62" i="28"/>
  <c r="AY63" i="28"/>
  <c r="AY64" i="28"/>
  <c r="AY65" i="28"/>
  <c r="AY66" i="28"/>
  <c r="AY67" i="28"/>
  <c r="AY68" i="28"/>
  <c r="AY69" i="28"/>
  <c r="AY70" i="28"/>
  <c r="AY71" i="28"/>
  <c r="AY72" i="28"/>
  <c r="AY73" i="28"/>
  <c r="AY74" i="28"/>
  <c r="AY75" i="28"/>
  <c r="AY76" i="28"/>
  <c r="AY77" i="28"/>
  <c r="AY78" i="28"/>
  <c r="AY79" i="28"/>
  <c r="AY80" i="28"/>
  <c r="AY81" i="28"/>
  <c r="AY82" i="28"/>
  <c r="AY83" i="28"/>
  <c r="AY84" i="28"/>
  <c r="AY85" i="28"/>
  <c r="AY86" i="28"/>
  <c r="AY87" i="28"/>
  <c r="AY88" i="28"/>
  <c r="AY89" i="28"/>
  <c r="AY90" i="28"/>
  <c r="AY91" i="28"/>
  <c r="AY92" i="28"/>
  <c r="AY93" i="28"/>
  <c r="AY94" i="28"/>
  <c r="AZ2" i="28"/>
  <c r="BC3" i="28"/>
  <c r="BD3" i="28"/>
  <c r="BE3" i="28"/>
  <c r="BC4" i="28"/>
  <c r="BD4" i="28"/>
  <c r="BE4" i="28"/>
  <c r="BC5" i="28"/>
  <c r="BD5" i="28"/>
  <c r="BE5" i="28"/>
  <c r="BC6" i="28"/>
  <c r="BD6" i="28"/>
  <c r="BE6" i="28"/>
  <c r="BC7" i="28"/>
  <c r="BD7" i="28"/>
  <c r="BE7" i="28"/>
  <c r="BC8" i="28"/>
  <c r="BD8" i="28"/>
  <c r="BE8" i="28"/>
  <c r="BC9" i="28"/>
  <c r="BD9" i="28"/>
  <c r="BE9" i="28"/>
  <c r="BC10" i="28"/>
  <c r="BD10" i="28"/>
  <c r="BE10" i="28"/>
  <c r="BC11" i="28"/>
  <c r="BD11" i="28"/>
  <c r="BE11" i="28"/>
  <c r="BC12" i="28"/>
  <c r="BD12" i="28"/>
  <c r="BE12" i="28"/>
  <c r="BC13" i="28"/>
  <c r="BD13" i="28"/>
  <c r="BE13" i="28"/>
  <c r="BC14" i="28"/>
  <c r="BD14" i="28"/>
  <c r="BE14" i="28"/>
  <c r="BC15" i="28"/>
  <c r="BD15" i="28"/>
  <c r="BE15" i="28"/>
  <c r="BC16" i="28"/>
  <c r="BD16" i="28"/>
  <c r="BE16" i="28"/>
  <c r="BC17" i="28"/>
  <c r="BD17" i="28"/>
  <c r="BE17" i="28"/>
  <c r="BC18" i="28"/>
  <c r="BD18" i="28"/>
  <c r="BE18" i="28"/>
  <c r="BC19" i="28"/>
  <c r="BD19" i="28"/>
  <c r="BE19" i="28"/>
  <c r="BC20" i="28"/>
  <c r="BD20" i="28"/>
  <c r="BE20" i="28"/>
  <c r="BC21" i="28"/>
  <c r="BD21" i="28"/>
  <c r="BE21" i="28"/>
  <c r="BC22" i="28"/>
  <c r="BD22" i="28"/>
  <c r="BE22" i="28"/>
  <c r="BC23" i="28"/>
  <c r="BD23" i="28"/>
  <c r="BE23" i="28"/>
  <c r="BC24" i="28"/>
  <c r="BD24" i="28"/>
  <c r="BE24" i="28"/>
  <c r="BC25" i="28"/>
  <c r="BD25" i="28"/>
  <c r="BE25" i="28"/>
  <c r="BC26" i="28"/>
  <c r="BD26" i="28"/>
  <c r="BE26" i="28"/>
  <c r="BC27" i="28"/>
  <c r="BD27" i="28"/>
  <c r="BE27" i="28"/>
  <c r="BC28" i="28"/>
  <c r="BD28" i="28"/>
  <c r="BE28" i="28"/>
  <c r="BC29" i="28"/>
  <c r="BD29" i="28"/>
  <c r="BE29" i="28"/>
  <c r="BC30" i="28"/>
  <c r="BD30" i="28"/>
  <c r="BE30" i="28"/>
  <c r="BC31" i="28"/>
  <c r="BD31" i="28"/>
  <c r="BE31" i="28"/>
  <c r="BC32" i="28"/>
  <c r="BD32" i="28"/>
  <c r="BE32" i="28"/>
  <c r="BC33" i="28"/>
  <c r="BD33" i="28"/>
  <c r="BE33" i="28"/>
  <c r="BC34" i="28"/>
  <c r="BD34" i="28"/>
  <c r="BE34" i="28"/>
  <c r="BC35" i="28"/>
  <c r="BD35" i="28"/>
  <c r="BE35" i="28"/>
  <c r="BC36" i="28"/>
  <c r="BD36" i="28"/>
  <c r="BE36" i="28"/>
  <c r="BC37" i="28"/>
  <c r="BD37" i="28"/>
  <c r="BE37" i="28"/>
  <c r="BC38" i="28"/>
  <c r="BD38" i="28"/>
  <c r="BE38" i="28"/>
  <c r="BC39" i="28"/>
  <c r="BD39" i="28"/>
  <c r="BE39" i="28"/>
  <c r="BC40" i="28"/>
  <c r="BD40" i="28"/>
  <c r="BE40" i="28"/>
  <c r="BC41" i="28"/>
  <c r="BD41" i="28"/>
  <c r="BE41" i="28"/>
  <c r="BC42" i="28"/>
  <c r="BD42" i="28"/>
  <c r="BE42" i="28"/>
  <c r="BC43" i="28"/>
  <c r="BD43" i="28"/>
  <c r="BE43" i="28"/>
  <c r="BC44" i="28"/>
  <c r="BD44" i="28"/>
  <c r="BE44" i="28"/>
  <c r="BC45" i="28"/>
  <c r="BD45" i="28"/>
  <c r="BE45" i="28"/>
  <c r="BC46" i="28"/>
  <c r="BD46" i="28"/>
  <c r="BE46" i="28"/>
  <c r="BC48" i="28"/>
  <c r="BD48" i="28"/>
  <c r="BE48" i="28"/>
  <c r="BC47" i="28"/>
  <c r="BD47" i="28"/>
  <c r="BE47" i="28"/>
  <c r="BC49" i="28"/>
  <c r="BD49" i="28"/>
  <c r="BE49" i="28"/>
  <c r="BC50" i="28"/>
  <c r="BD50" i="28"/>
  <c r="BE50" i="28"/>
  <c r="BC51" i="28"/>
  <c r="BD51" i="28"/>
  <c r="BE51" i="28"/>
  <c r="BC52" i="28"/>
  <c r="BD52" i="28"/>
  <c r="BE52" i="28"/>
  <c r="BC53" i="28"/>
  <c r="BD53" i="28"/>
  <c r="BE53" i="28"/>
  <c r="BC54" i="28"/>
  <c r="BD54" i="28"/>
  <c r="BE54" i="28"/>
  <c r="BC55" i="28"/>
  <c r="BD55" i="28"/>
  <c r="BE55" i="28"/>
  <c r="BC56" i="28"/>
  <c r="BD56" i="28"/>
  <c r="BE56" i="28"/>
  <c r="BC57" i="28"/>
  <c r="BD57" i="28"/>
  <c r="BE57" i="28"/>
  <c r="BC58" i="28"/>
  <c r="BD58" i="28"/>
  <c r="BE58" i="28"/>
  <c r="BC59" i="28"/>
  <c r="BD59" i="28"/>
  <c r="BE59" i="28"/>
  <c r="BC60" i="28"/>
  <c r="BD60" i="28"/>
  <c r="BE60" i="28"/>
  <c r="BC61" i="28"/>
  <c r="BD61" i="28"/>
  <c r="BE61" i="28"/>
  <c r="BC62" i="28"/>
  <c r="BD62" i="28"/>
  <c r="BE62" i="28"/>
  <c r="BC63" i="28"/>
  <c r="BD63" i="28"/>
  <c r="BE63" i="28"/>
  <c r="BC64" i="28"/>
  <c r="BD64" i="28"/>
  <c r="BE64" i="28"/>
  <c r="BC65" i="28"/>
  <c r="BD65" i="28"/>
  <c r="BE65" i="28"/>
  <c r="BC66" i="28"/>
  <c r="BD66" i="28"/>
  <c r="BE66" i="28"/>
  <c r="BC67" i="28"/>
  <c r="BD67" i="28"/>
  <c r="BE67" i="28"/>
  <c r="BC68" i="28"/>
  <c r="BD68" i="28"/>
  <c r="BE68" i="28"/>
  <c r="BC69" i="28"/>
  <c r="BD69" i="28"/>
  <c r="BE69" i="28"/>
  <c r="BC70" i="28"/>
  <c r="BD70" i="28"/>
  <c r="BE70" i="28"/>
  <c r="BC71" i="28"/>
  <c r="BD71" i="28"/>
  <c r="BE71" i="28"/>
  <c r="BC72" i="28"/>
  <c r="BD72" i="28"/>
  <c r="BE72" i="28"/>
  <c r="BC73" i="28"/>
  <c r="BD73" i="28"/>
  <c r="BE73" i="28"/>
  <c r="BC74" i="28"/>
  <c r="BD74" i="28"/>
  <c r="BE74" i="28"/>
  <c r="BC75" i="28"/>
  <c r="BD75" i="28"/>
  <c r="BE75" i="28"/>
  <c r="BC76" i="28"/>
  <c r="BD76" i="28"/>
  <c r="BE76" i="28"/>
  <c r="BC77" i="28"/>
  <c r="BD77" i="28"/>
  <c r="BE77" i="28"/>
  <c r="BC78" i="28"/>
  <c r="BD78" i="28"/>
  <c r="BE78" i="28"/>
  <c r="BC79" i="28"/>
  <c r="BD79" i="28"/>
  <c r="BE79" i="28"/>
  <c r="BC80" i="28"/>
  <c r="BD80" i="28"/>
  <c r="BE80" i="28"/>
  <c r="BC81" i="28"/>
  <c r="BD81" i="28"/>
  <c r="BE81" i="28"/>
  <c r="BC82" i="28"/>
  <c r="BD82" i="28"/>
  <c r="BE82" i="28"/>
  <c r="BC83" i="28"/>
  <c r="BD83" i="28"/>
  <c r="BE83" i="28"/>
  <c r="BC84" i="28"/>
  <c r="BD84" i="28"/>
  <c r="BE84" i="28"/>
  <c r="BC85" i="28"/>
  <c r="BD85" i="28"/>
  <c r="BE85" i="28"/>
  <c r="BC86" i="28"/>
  <c r="BD86" i="28"/>
  <c r="BE86" i="28"/>
  <c r="BC87" i="28"/>
  <c r="BD87" i="28"/>
  <c r="BE87" i="28"/>
  <c r="BC88" i="28"/>
  <c r="BD88" i="28"/>
  <c r="BE88" i="28"/>
  <c r="BC89" i="28"/>
  <c r="BD89" i="28"/>
  <c r="BE89" i="28"/>
  <c r="BC90" i="28"/>
  <c r="BD90" i="28"/>
  <c r="BE90" i="28"/>
  <c r="BC91" i="28"/>
  <c r="BD91" i="28"/>
  <c r="BE91" i="28"/>
  <c r="BC92" i="28"/>
  <c r="BD92" i="28"/>
  <c r="BE92" i="28"/>
  <c r="BC93" i="28"/>
  <c r="BD93" i="28"/>
  <c r="BE93" i="28"/>
  <c r="BC94" i="28"/>
  <c r="BD94" i="28"/>
  <c r="BE94" i="28"/>
  <c r="BD2" i="28"/>
  <c r="BE2" i="28"/>
  <c r="BC2" i="28"/>
  <c r="BB3" i="28"/>
  <c r="BB4" i="28"/>
  <c r="BB5" i="28"/>
  <c r="BB6" i="28"/>
  <c r="BB7" i="28"/>
  <c r="BB8" i="28"/>
  <c r="BB9" i="28"/>
  <c r="BB10" i="28"/>
  <c r="BB11" i="28"/>
  <c r="BB12" i="28"/>
  <c r="BB13" i="28"/>
  <c r="BB14" i="28"/>
  <c r="BB15" i="28"/>
  <c r="BB16" i="28"/>
  <c r="BB17" i="28"/>
  <c r="BB18" i="28"/>
  <c r="BB19" i="28"/>
  <c r="BB20" i="28"/>
  <c r="BB21" i="28"/>
  <c r="BB22" i="28"/>
  <c r="BB23" i="28"/>
  <c r="BB24" i="28"/>
  <c r="BB25" i="28"/>
  <c r="BB26" i="28"/>
  <c r="BB27" i="28"/>
  <c r="BB28" i="28"/>
  <c r="BB29" i="28"/>
  <c r="BB30" i="28"/>
  <c r="BB31" i="28"/>
  <c r="BB32" i="28"/>
  <c r="BB33" i="28"/>
  <c r="BB34" i="28"/>
  <c r="BB35" i="28"/>
  <c r="BB36" i="28"/>
  <c r="BB37" i="28"/>
  <c r="BB38" i="28"/>
  <c r="BB39" i="28"/>
  <c r="BB40" i="28"/>
  <c r="BB41" i="28"/>
  <c r="BB42" i="28"/>
  <c r="BB43" i="28"/>
  <c r="BB44" i="28"/>
  <c r="BB45" i="28"/>
  <c r="BB46" i="28"/>
  <c r="BB48" i="28"/>
  <c r="BB47" i="28"/>
  <c r="BB49" i="28"/>
  <c r="BB50" i="28"/>
  <c r="BB51" i="28"/>
  <c r="BB52" i="28"/>
  <c r="BB53" i="28"/>
  <c r="BB54" i="28"/>
  <c r="BB55" i="28"/>
  <c r="BB56" i="28"/>
  <c r="BB57" i="28"/>
  <c r="BB58" i="28"/>
  <c r="BB59" i="28"/>
  <c r="BB60" i="28"/>
  <c r="BB61" i="28"/>
  <c r="BB62" i="28"/>
  <c r="BB63" i="28"/>
  <c r="BB64" i="28"/>
  <c r="BB65" i="28"/>
  <c r="BB66" i="28"/>
  <c r="BB67" i="28"/>
  <c r="BB68" i="28"/>
  <c r="BB69" i="28"/>
  <c r="BB70" i="28"/>
  <c r="BB71" i="28"/>
  <c r="BB72" i="28"/>
  <c r="BB73" i="28"/>
  <c r="BB74" i="28"/>
  <c r="BB75" i="28"/>
  <c r="BB76" i="28"/>
  <c r="BB77" i="28"/>
  <c r="BB78" i="28"/>
  <c r="BB79" i="28"/>
  <c r="BB80" i="28"/>
  <c r="BB81" i="28"/>
  <c r="BB82" i="28"/>
  <c r="BB83" i="28"/>
  <c r="BB84" i="28"/>
  <c r="BB85" i="28"/>
  <c r="BB86" i="28"/>
  <c r="BB87" i="28"/>
  <c r="BB88" i="28"/>
  <c r="BB89" i="28"/>
  <c r="BB90" i="28"/>
  <c r="BB91" i="28"/>
  <c r="BB92" i="28"/>
  <c r="BB93" i="28"/>
  <c r="BB94" i="28"/>
  <c r="AZ3" i="28"/>
  <c r="AZ4" i="28"/>
  <c r="AZ5" i="28"/>
  <c r="AZ6" i="28"/>
  <c r="AZ7" i="28"/>
  <c r="AZ8" i="28"/>
  <c r="AZ9" i="28"/>
  <c r="AZ10" i="28"/>
  <c r="AZ11" i="28"/>
  <c r="AZ12" i="28"/>
  <c r="AZ13" i="28"/>
  <c r="AZ14" i="28"/>
  <c r="AZ15" i="28"/>
  <c r="AZ16" i="28"/>
  <c r="AZ17" i="28"/>
  <c r="AZ18" i="28"/>
  <c r="AZ19" i="28"/>
  <c r="AZ20" i="28"/>
  <c r="AZ21" i="28"/>
  <c r="AZ22" i="28"/>
  <c r="AZ23" i="28"/>
  <c r="AZ24" i="28"/>
  <c r="AZ25" i="28"/>
  <c r="AZ26" i="28"/>
  <c r="AZ27" i="28"/>
  <c r="AZ28" i="28"/>
  <c r="AZ29" i="28"/>
  <c r="AZ30" i="28"/>
  <c r="AZ31" i="28"/>
  <c r="AZ32" i="28"/>
  <c r="AZ33" i="28"/>
  <c r="AZ34" i="28"/>
  <c r="AZ35" i="28"/>
  <c r="AZ36" i="28"/>
  <c r="AZ37" i="28"/>
  <c r="AZ38" i="28"/>
  <c r="AZ39" i="28"/>
  <c r="AZ40" i="28"/>
  <c r="AZ41" i="28"/>
  <c r="AZ42" i="28"/>
  <c r="AZ43" i="28"/>
  <c r="AZ44" i="28"/>
  <c r="AZ45" i="28"/>
  <c r="AZ46" i="28"/>
  <c r="AZ48" i="28"/>
  <c r="AZ47" i="28"/>
  <c r="AZ49" i="28"/>
  <c r="AZ50" i="28"/>
  <c r="AZ51" i="28"/>
  <c r="AZ52" i="28"/>
  <c r="AZ53" i="28"/>
  <c r="AZ54" i="28"/>
  <c r="AZ55" i="28"/>
  <c r="AZ56" i="28"/>
  <c r="AZ57" i="28"/>
  <c r="AZ58" i="28"/>
  <c r="AZ59" i="28"/>
  <c r="AZ60" i="28"/>
  <c r="AZ61" i="28"/>
  <c r="AZ62" i="28"/>
  <c r="AZ63" i="28"/>
  <c r="AZ64" i="28"/>
  <c r="AZ65" i="28"/>
  <c r="AZ66" i="28"/>
  <c r="AZ67" i="28"/>
  <c r="AZ68" i="28"/>
  <c r="AZ69" i="28"/>
  <c r="AZ70" i="28"/>
  <c r="AZ71" i="28"/>
  <c r="AZ72" i="28"/>
  <c r="AZ73" i="28"/>
  <c r="AZ74" i="28"/>
  <c r="AZ75" i="28"/>
  <c r="AZ76" i="28"/>
  <c r="AZ77" i="28"/>
  <c r="AZ78" i="28"/>
  <c r="AZ79" i="28"/>
  <c r="AZ80" i="28"/>
  <c r="AZ81" i="28"/>
  <c r="AZ82" i="28"/>
  <c r="AZ83" i="28"/>
  <c r="AZ84" i="28"/>
  <c r="AZ85" i="28"/>
  <c r="AZ86" i="28"/>
  <c r="AZ87" i="28"/>
  <c r="AZ88" i="28"/>
  <c r="AZ89" i="28"/>
  <c r="AZ90" i="28"/>
  <c r="AZ91" i="28"/>
  <c r="AZ92" i="28"/>
  <c r="AZ93" i="28"/>
  <c r="AZ94" i="28"/>
  <c r="AU3" i="28"/>
  <c r="AV3" i="28"/>
  <c r="AW3" i="28"/>
  <c r="AU4" i="28"/>
  <c r="AV4" i="28"/>
  <c r="AW4" i="28"/>
  <c r="AU5" i="28"/>
  <c r="AV5" i="28"/>
  <c r="AW5" i="28"/>
  <c r="AU6" i="28"/>
  <c r="AV6" i="28"/>
  <c r="AW6" i="28"/>
  <c r="AU7" i="28"/>
  <c r="AV7" i="28"/>
  <c r="AW7" i="28"/>
  <c r="AU8" i="28"/>
  <c r="AV8" i="28"/>
  <c r="AW8" i="28"/>
  <c r="AU9" i="28"/>
  <c r="AV9" i="28"/>
  <c r="AW9" i="28"/>
  <c r="AU10" i="28"/>
  <c r="AV10" i="28"/>
  <c r="AW10" i="28"/>
  <c r="AU11" i="28"/>
  <c r="AV11" i="28"/>
  <c r="AW11" i="28"/>
  <c r="AU12" i="28"/>
  <c r="AV12" i="28"/>
  <c r="AW12" i="28"/>
  <c r="AU13" i="28"/>
  <c r="AV13" i="28"/>
  <c r="AW13" i="28"/>
  <c r="AU14" i="28"/>
  <c r="AV14" i="28"/>
  <c r="AW14" i="28"/>
  <c r="AU15" i="28"/>
  <c r="AV15" i="28"/>
  <c r="AW15" i="28"/>
  <c r="AU16" i="28"/>
  <c r="AV16" i="28"/>
  <c r="AW16" i="28"/>
  <c r="AU17" i="28"/>
  <c r="AV17" i="28"/>
  <c r="AW17" i="28"/>
  <c r="AU18" i="28"/>
  <c r="AV18" i="28"/>
  <c r="AW18" i="28"/>
  <c r="AU19" i="28"/>
  <c r="AV19" i="28"/>
  <c r="AW19" i="28"/>
  <c r="AU20" i="28"/>
  <c r="AV20" i="28"/>
  <c r="AW20" i="28"/>
  <c r="AU21" i="28"/>
  <c r="AV21" i="28"/>
  <c r="AW21" i="28"/>
  <c r="AU22" i="28"/>
  <c r="AV22" i="28"/>
  <c r="AW22" i="28"/>
  <c r="AU23" i="28"/>
  <c r="AV23" i="28"/>
  <c r="AW23" i="28"/>
  <c r="AU24" i="28"/>
  <c r="AV24" i="28"/>
  <c r="AW24" i="28"/>
  <c r="AU25" i="28"/>
  <c r="AV25" i="28"/>
  <c r="AW25" i="28"/>
  <c r="AU26" i="28"/>
  <c r="AV26" i="28"/>
  <c r="AW26" i="28"/>
  <c r="AU27" i="28"/>
  <c r="AV27" i="28"/>
  <c r="AW27" i="28"/>
  <c r="AU28" i="28"/>
  <c r="AV28" i="28"/>
  <c r="AW28" i="28"/>
  <c r="AU29" i="28"/>
  <c r="AV29" i="28"/>
  <c r="AW29" i="28"/>
  <c r="AU30" i="28"/>
  <c r="AV30" i="28"/>
  <c r="AW30" i="28"/>
  <c r="AU31" i="28"/>
  <c r="AV31" i="28"/>
  <c r="AW31" i="28"/>
  <c r="AU32" i="28"/>
  <c r="AV32" i="28"/>
  <c r="AW32" i="28"/>
  <c r="AU33" i="28"/>
  <c r="AV33" i="28"/>
  <c r="AW33" i="28"/>
  <c r="AU34" i="28"/>
  <c r="AV34" i="28"/>
  <c r="AW34" i="28"/>
  <c r="AU35" i="28"/>
  <c r="AV35" i="28"/>
  <c r="AW35" i="28"/>
  <c r="AU36" i="28"/>
  <c r="AV36" i="28"/>
  <c r="AW36" i="28"/>
  <c r="AU37" i="28"/>
  <c r="AV37" i="28"/>
  <c r="AW37" i="28"/>
  <c r="AU38" i="28"/>
  <c r="AV38" i="28"/>
  <c r="AW38" i="28"/>
  <c r="AU39" i="28"/>
  <c r="AV39" i="28"/>
  <c r="AW39" i="28"/>
  <c r="AU40" i="28"/>
  <c r="AV40" i="28"/>
  <c r="AW40" i="28"/>
  <c r="AU41" i="28"/>
  <c r="AV41" i="28"/>
  <c r="AW41" i="28"/>
  <c r="AU42" i="28"/>
  <c r="AV42" i="28"/>
  <c r="AW42" i="28"/>
  <c r="AU43" i="28"/>
  <c r="AV43" i="28"/>
  <c r="AW43" i="28"/>
  <c r="AU44" i="28"/>
  <c r="AV44" i="28"/>
  <c r="AW44" i="28"/>
  <c r="AU45" i="28"/>
  <c r="AV45" i="28"/>
  <c r="AW45" i="28"/>
  <c r="AU46" i="28"/>
  <c r="AV46" i="28"/>
  <c r="AW46" i="28"/>
  <c r="AU48" i="28"/>
  <c r="AV48" i="28"/>
  <c r="AW48" i="28"/>
  <c r="AU47" i="28"/>
  <c r="AV47" i="28"/>
  <c r="AW47" i="28"/>
  <c r="AU49" i="28"/>
  <c r="AV49" i="28"/>
  <c r="AW49" i="28"/>
  <c r="AU50" i="28"/>
  <c r="AV50" i="28"/>
  <c r="AW50" i="28"/>
  <c r="AU51" i="28"/>
  <c r="AV51" i="28"/>
  <c r="AW51" i="28"/>
  <c r="AU52" i="28"/>
  <c r="AV52" i="28"/>
  <c r="AW52" i="28"/>
  <c r="AU53" i="28"/>
  <c r="AV53" i="28"/>
  <c r="AW53" i="28"/>
  <c r="AU54" i="28"/>
  <c r="AV54" i="28"/>
  <c r="AW54" i="28"/>
  <c r="AU55" i="28"/>
  <c r="AV55" i="28"/>
  <c r="AW55" i="28"/>
  <c r="AU56" i="28"/>
  <c r="AV56" i="28"/>
  <c r="AW56" i="28"/>
  <c r="AU57" i="28"/>
  <c r="AV57" i="28"/>
  <c r="AW57" i="28"/>
  <c r="AU58" i="28"/>
  <c r="AV58" i="28"/>
  <c r="AW58" i="28"/>
  <c r="AU59" i="28"/>
  <c r="AV59" i="28"/>
  <c r="AW59" i="28"/>
  <c r="AU60" i="28"/>
  <c r="AV60" i="28"/>
  <c r="AW60" i="28"/>
  <c r="AU61" i="28"/>
  <c r="AV61" i="28"/>
  <c r="AW61" i="28"/>
  <c r="AU62" i="28"/>
  <c r="AV62" i="28"/>
  <c r="AW62" i="28"/>
  <c r="AU63" i="28"/>
  <c r="AV63" i="28"/>
  <c r="AW63" i="28"/>
  <c r="AU64" i="28"/>
  <c r="AV64" i="28"/>
  <c r="AW64" i="28"/>
  <c r="AU65" i="28"/>
  <c r="AV65" i="28"/>
  <c r="AW65" i="28"/>
  <c r="AU66" i="28"/>
  <c r="AV66" i="28"/>
  <c r="AW66" i="28"/>
  <c r="AU67" i="28"/>
  <c r="AV67" i="28"/>
  <c r="AW67" i="28"/>
  <c r="AU68" i="28"/>
  <c r="AV68" i="28"/>
  <c r="AW68" i="28"/>
  <c r="AU69" i="28"/>
  <c r="AV69" i="28"/>
  <c r="AW69" i="28"/>
  <c r="AU70" i="28"/>
  <c r="AV70" i="28"/>
  <c r="AW70" i="28"/>
  <c r="AU71" i="28"/>
  <c r="AV71" i="28"/>
  <c r="AW71" i="28"/>
  <c r="AU72" i="28"/>
  <c r="AV72" i="28"/>
  <c r="AW72" i="28"/>
  <c r="AU73" i="28"/>
  <c r="AV73" i="28"/>
  <c r="AW73" i="28"/>
  <c r="AU74" i="28"/>
  <c r="AV74" i="28"/>
  <c r="AW74" i="28"/>
  <c r="AU75" i="28"/>
  <c r="AV75" i="28"/>
  <c r="AW75" i="28"/>
  <c r="AU76" i="28"/>
  <c r="AV76" i="28"/>
  <c r="AW76" i="28"/>
  <c r="AU77" i="28"/>
  <c r="AV77" i="28"/>
  <c r="AW77" i="28"/>
  <c r="AU78" i="28"/>
  <c r="AV78" i="28"/>
  <c r="AW78" i="28"/>
  <c r="AU79" i="28"/>
  <c r="AV79" i="28"/>
  <c r="AW79" i="28"/>
  <c r="AU80" i="28"/>
  <c r="AV80" i="28"/>
  <c r="AW80" i="28"/>
  <c r="AU81" i="28"/>
  <c r="AV81" i="28"/>
  <c r="AW81" i="28"/>
  <c r="AU82" i="28"/>
  <c r="AV82" i="28"/>
  <c r="AW82" i="28"/>
  <c r="AU83" i="28"/>
  <c r="AV83" i="28"/>
  <c r="AW83" i="28"/>
  <c r="AU84" i="28"/>
  <c r="AV84" i="28"/>
  <c r="AW84" i="28"/>
  <c r="AU85" i="28"/>
  <c r="AV85" i="28"/>
  <c r="AW85" i="28"/>
  <c r="AU86" i="28"/>
  <c r="AV86" i="28"/>
  <c r="AW86" i="28"/>
  <c r="AU87" i="28"/>
  <c r="AV87" i="28"/>
  <c r="AW87" i="28"/>
  <c r="AU88" i="28"/>
  <c r="AV88" i="28"/>
  <c r="AW88" i="28"/>
  <c r="AU89" i="28"/>
  <c r="AV89" i="28"/>
  <c r="AW89" i="28"/>
  <c r="AU90" i="28"/>
  <c r="AV90" i="28"/>
  <c r="AW90" i="28"/>
  <c r="AU91" i="28"/>
  <c r="AV91" i="28"/>
  <c r="AW91" i="28"/>
  <c r="AU92" i="28"/>
  <c r="AV92" i="28"/>
  <c r="AW92" i="28"/>
  <c r="AU93" i="28"/>
  <c r="AV93" i="28"/>
  <c r="AW93" i="28"/>
  <c r="AU94" i="28"/>
  <c r="AV94" i="28"/>
  <c r="AW94" i="28"/>
  <c r="AW2" i="28"/>
  <c r="AV2" i="28"/>
  <c r="AU2" i="28"/>
  <c r="AT3" i="28"/>
  <c r="AT4" i="28"/>
  <c r="AT5" i="28"/>
  <c r="AT6" i="28"/>
  <c r="AT7" i="28"/>
  <c r="AT8" i="28"/>
  <c r="AT9" i="28"/>
  <c r="AT10" i="28"/>
  <c r="AT11" i="28"/>
  <c r="AT12" i="28"/>
  <c r="AT13" i="28"/>
  <c r="AT14" i="28"/>
  <c r="AT15" i="28"/>
  <c r="AT16" i="28"/>
  <c r="AT17" i="28"/>
  <c r="AT18" i="28"/>
  <c r="AT19" i="28"/>
  <c r="AT20" i="28"/>
  <c r="AT21" i="28"/>
  <c r="AT22" i="28"/>
  <c r="AT23" i="28"/>
  <c r="AT24" i="28"/>
  <c r="AT25" i="28"/>
  <c r="AT26" i="28"/>
  <c r="AT27" i="28"/>
  <c r="AT28" i="28"/>
  <c r="AT29" i="28"/>
  <c r="AT30" i="28"/>
  <c r="AT31" i="28"/>
  <c r="AT32" i="28"/>
  <c r="AT33" i="28"/>
  <c r="AT34" i="28"/>
  <c r="AT35" i="28"/>
  <c r="AT36" i="28"/>
  <c r="AT37" i="28"/>
  <c r="AT38" i="28"/>
  <c r="AT39" i="28"/>
  <c r="AT40" i="28"/>
  <c r="AT41" i="28"/>
  <c r="AT42" i="28"/>
  <c r="AT43" i="28"/>
  <c r="AT44" i="28"/>
  <c r="AT45" i="28"/>
  <c r="AT46" i="28"/>
  <c r="AT48" i="28"/>
  <c r="AT47" i="28"/>
  <c r="AT49" i="28"/>
  <c r="AT50" i="28"/>
  <c r="AT51" i="28"/>
  <c r="AT52" i="28"/>
  <c r="AT53" i="28"/>
  <c r="AT54" i="28"/>
  <c r="AT55" i="28"/>
  <c r="AT56" i="28"/>
  <c r="AT57" i="28"/>
  <c r="AT58" i="28"/>
  <c r="AT59" i="28"/>
  <c r="AT60" i="28"/>
  <c r="AT61" i="28"/>
  <c r="AT62" i="28"/>
  <c r="AT63" i="28"/>
  <c r="AT64" i="28"/>
  <c r="AT65" i="28"/>
  <c r="AT66" i="28"/>
  <c r="AT67" i="28"/>
  <c r="AT68" i="28"/>
  <c r="AT69" i="28"/>
  <c r="AT70" i="28"/>
  <c r="AT71" i="28"/>
  <c r="AT72" i="28"/>
  <c r="AT73" i="28"/>
  <c r="AT74" i="28"/>
  <c r="AT75" i="28"/>
  <c r="AT76" i="28"/>
  <c r="AT77" i="28"/>
  <c r="AT78" i="28"/>
  <c r="AT79" i="28"/>
  <c r="AT80" i="28"/>
  <c r="AT81" i="28"/>
  <c r="AT82" i="28"/>
  <c r="AT83" i="28"/>
  <c r="AT84" i="28"/>
  <c r="AT85" i="28"/>
  <c r="AT86" i="28"/>
  <c r="AT87" i="28"/>
  <c r="AT88" i="28"/>
  <c r="AT89" i="28"/>
  <c r="AT90" i="28"/>
  <c r="AT91" i="28"/>
  <c r="AT92" i="28"/>
  <c r="AT93" i="28"/>
  <c r="AT94" i="28"/>
  <c r="AT2" i="28"/>
  <c r="AS3" i="28"/>
  <c r="AS4" i="28"/>
  <c r="AS5" i="28"/>
  <c r="AS6" i="28"/>
  <c r="AS7" i="28"/>
  <c r="AS8" i="28"/>
  <c r="AS9" i="28"/>
  <c r="AS10" i="28"/>
  <c r="AS11" i="28"/>
  <c r="AS12" i="28"/>
  <c r="AS13" i="28"/>
  <c r="AS14" i="28"/>
  <c r="AS15" i="28"/>
  <c r="AS16" i="28"/>
  <c r="AS17" i="28"/>
  <c r="AS18" i="28"/>
  <c r="AS19" i="28"/>
  <c r="AS20" i="28"/>
  <c r="AS21" i="28"/>
  <c r="AS22" i="28"/>
  <c r="AS23" i="28"/>
  <c r="AS24" i="28"/>
  <c r="AS25" i="28"/>
  <c r="AS26" i="28"/>
  <c r="AS27" i="28"/>
  <c r="AS28" i="28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8" i="28"/>
  <c r="AS47" i="28"/>
  <c r="AS49" i="28"/>
  <c r="AS50" i="28"/>
  <c r="AS51" i="28"/>
  <c r="AS52" i="28"/>
  <c r="AS53" i="28"/>
  <c r="AS54" i="28"/>
  <c r="AS55" i="28"/>
  <c r="AS56" i="28"/>
  <c r="AS57" i="28"/>
  <c r="AS58" i="28"/>
  <c r="AS59" i="28"/>
  <c r="AS60" i="28"/>
  <c r="AS61" i="28"/>
  <c r="AS62" i="28"/>
  <c r="AS63" i="28"/>
  <c r="AS64" i="28"/>
  <c r="AS65" i="28"/>
  <c r="AS66" i="28"/>
  <c r="AS67" i="28"/>
  <c r="AS68" i="28"/>
  <c r="AS69" i="28"/>
  <c r="AS70" i="28"/>
  <c r="AS71" i="28"/>
  <c r="AS72" i="28"/>
  <c r="AS73" i="28"/>
  <c r="AS74" i="28"/>
  <c r="AS75" i="28"/>
  <c r="AS76" i="28"/>
  <c r="AS77" i="28"/>
  <c r="AS78" i="28"/>
  <c r="AS79" i="28"/>
  <c r="AS80" i="28"/>
  <c r="AS81" i="28"/>
  <c r="AS82" i="28"/>
  <c r="AS83" i="28"/>
  <c r="AS84" i="28"/>
  <c r="AS85" i="28"/>
  <c r="AS86" i="28"/>
  <c r="AS87" i="28"/>
  <c r="AS88" i="28"/>
  <c r="AS89" i="28"/>
  <c r="AS90" i="28"/>
  <c r="AS91" i="28"/>
  <c r="AS92" i="28"/>
  <c r="AS93" i="28"/>
  <c r="AS94" i="28"/>
  <c r="AS2" i="28"/>
  <c r="AR3" i="28"/>
  <c r="AR4" i="28"/>
  <c r="AR5" i="28"/>
  <c r="AR6" i="28"/>
  <c r="AR7" i="28"/>
  <c r="AR8" i="28"/>
  <c r="AR9" i="28"/>
  <c r="AR10" i="28"/>
  <c r="AR11" i="28"/>
  <c r="AR12" i="28"/>
  <c r="AR13" i="28"/>
  <c r="AR14" i="28"/>
  <c r="AR15" i="28"/>
  <c r="AR16" i="28"/>
  <c r="AR17" i="28"/>
  <c r="AR18" i="28"/>
  <c r="AR19" i="28"/>
  <c r="AR20" i="28"/>
  <c r="AR21" i="28"/>
  <c r="AR22" i="28"/>
  <c r="AR23" i="28"/>
  <c r="AR24" i="28"/>
  <c r="AR25" i="28"/>
  <c r="AR26" i="28"/>
  <c r="AR27" i="28"/>
  <c r="AR28" i="28"/>
  <c r="AR29" i="28"/>
  <c r="AR30" i="28"/>
  <c r="AR31" i="28"/>
  <c r="AR32" i="28"/>
  <c r="AR33" i="28"/>
  <c r="AR34" i="28"/>
  <c r="AR35" i="28"/>
  <c r="AR36" i="28"/>
  <c r="AR37" i="28"/>
  <c r="AR38" i="28"/>
  <c r="AR39" i="28"/>
  <c r="AR40" i="28"/>
  <c r="AR41" i="28"/>
  <c r="AR42" i="28"/>
  <c r="AR43" i="28"/>
  <c r="AR44" i="28"/>
  <c r="AR45" i="28"/>
  <c r="AR46" i="28"/>
  <c r="AR48" i="28"/>
  <c r="AR47" i="28"/>
  <c r="AR49" i="28"/>
  <c r="AR50" i="28"/>
  <c r="AR51" i="28"/>
  <c r="AR52" i="28"/>
  <c r="AR53" i="28"/>
  <c r="AR54" i="28"/>
  <c r="AR55" i="28"/>
  <c r="AR56" i="28"/>
  <c r="AR57" i="28"/>
  <c r="AR58" i="28"/>
  <c r="AR59" i="28"/>
  <c r="AR60" i="28"/>
  <c r="AR61" i="28"/>
  <c r="AR62" i="28"/>
  <c r="AR63" i="28"/>
  <c r="AR64" i="28"/>
  <c r="AR65" i="28"/>
  <c r="AR66" i="28"/>
  <c r="AR67" i="28"/>
  <c r="AR68" i="28"/>
  <c r="AR69" i="28"/>
  <c r="AR70" i="28"/>
  <c r="AR71" i="28"/>
  <c r="AR72" i="28"/>
  <c r="AR73" i="28"/>
  <c r="AR74" i="28"/>
  <c r="AR75" i="28"/>
  <c r="AR76" i="28"/>
  <c r="AR77" i="28"/>
  <c r="AR78" i="28"/>
  <c r="AR79" i="28"/>
  <c r="AR80" i="28"/>
  <c r="AR81" i="28"/>
  <c r="AR82" i="28"/>
  <c r="AR83" i="28"/>
  <c r="AR84" i="28"/>
  <c r="AR85" i="28"/>
  <c r="AR86" i="28"/>
  <c r="AR87" i="28"/>
  <c r="AR88" i="28"/>
  <c r="AR89" i="28"/>
  <c r="AR90" i="28"/>
  <c r="AR91" i="28"/>
  <c r="AR92" i="28"/>
  <c r="AR93" i="28"/>
  <c r="AR94" i="28"/>
  <c r="AR2" i="28"/>
  <c r="AQ8" i="28"/>
  <c r="AQ3" i="28"/>
  <c r="AQ4" i="28"/>
  <c r="AQ5" i="28"/>
  <c r="AQ6" i="28"/>
  <c r="AQ7" i="28"/>
  <c r="AQ9" i="28"/>
  <c r="AQ10" i="28"/>
  <c r="AQ11" i="28"/>
  <c r="AQ12" i="28"/>
  <c r="AQ13" i="28"/>
  <c r="AQ14" i="28"/>
  <c r="AQ15" i="28"/>
  <c r="AQ16" i="28"/>
  <c r="AQ17" i="28"/>
  <c r="AQ18" i="28"/>
  <c r="AQ19" i="28"/>
  <c r="AQ20" i="28"/>
  <c r="AQ21" i="28"/>
  <c r="AQ22" i="28"/>
  <c r="AQ23" i="28"/>
  <c r="AQ24" i="28"/>
  <c r="AQ25" i="28"/>
  <c r="AQ26" i="28"/>
  <c r="AQ27" i="28"/>
  <c r="AQ28" i="28"/>
  <c r="AQ29" i="28"/>
  <c r="AQ30" i="28"/>
  <c r="AQ31" i="28"/>
  <c r="AQ32" i="28"/>
  <c r="AQ33" i="28"/>
  <c r="AQ34" i="28"/>
  <c r="AQ35" i="28"/>
  <c r="AQ36" i="28"/>
  <c r="AQ37" i="28"/>
  <c r="AQ38" i="28"/>
  <c r="AQ39" i="28"/>
  <c r="AQ40" i="28"/>
  <c r="AQ41" i="28"/>
  <c r="AQ42" i="28"/>
  <c r="AQ43" i="28"/>
  <c r="AQ44" i="28"/>
  <c r="AQ45" i="28"/>
  <c r="AQ46" i="28"/>
  <c r="AQ48" i="28"/>
  <c r="AQ47" i="28"/>
  <c r="AQ49" i="28"/>
  <c r="AQ50" i="28"/>
  <c r="AQ51" i="28"/>
  <c r="AQ52" i="28"/>
  <c r="AQ53" i="28"/>
  <c r="AQ54" i="28"/>
  <c r="AQ55" i="28"/>
  <c r="AQ56" i="28"/>
  <c r="AQ57" i="28"/>
  <c r="AQ58" i="28"/>
  <c r="AQ59" i="28"/>
  <c r="AQ60" i="28"/>
  <c r="AQ61" i="28"/>
  <c r="AQ62" i="28"/>
  <c r="AQ63" i="28"/>
  <c r="AQ64" i="28"/>
  <c r="AQ65" i="28"/>
  <c r="AQ66" i="28"/>
  <c r="AQ67" i="28"/>
  <c r="AQ68" i="28"/>
  <c r="AQ69" i="28"/>
  <c r="AQ70" i="28"/>
  <c r="AQ71" i="28"/>
  <c r="AQ72" i="28"/>
  <c r="AQ73" i="28"/>
  <c r="AQ74" i="28"/>
  <c r="AQ75" i="28"/>
  <c r="AQ76" i="28"/>
  <c r="AQ77" i="28"/>
  <c r="AQ78" i="28"/>
  <c r="AQ79" i="28"/>
  <c r="AQ80" i="28"/>
  <c r="AQ81" i="28"/>
  <c r="AQ82" i="28"/>
  <c r="AQ83" i="28"/>
  <c r="AQ84" i="28"/>
  <c r="AQ85" i="28"/>
  <c r="AQ86" i="28"/>
  <c r="AQ87" i="28"/>
  <c r="AQ88" i="28"/>
  <c r="AQ89" i="28"/>
  <c r="AQ90" i="28"/>
  <c r="AQ91" i="28"/>
  <c r="AQ92" i="28"/>
  <c r="AQ93" i="28"/>
  <c r="AQ94" i="28"/>
  <c r="AQ2" i="28"/>
  <c r="AP3" i="28"/>
  <c r="AP4" i="28"/>
  <c r="AP5" i="28"/>
  <c r="AP6" i="28"/>
  <c r="AP7" i="28"/>
  <c r="AP8" i="28"/>
  <c r="AP9" i="28"/>
  <c r="AP10" i="28"/>
  <c r="AP11" i="28"/>
  <c r="AP12" i="28"/>
  <c r="AP13" i="28"/>
  <c r="AP14" i="28"/>
  <c r="AP15" i="28"/>
  <c r="AP16" i="28"/>
  <c r="AP17" i="28"/>
  <c r="AP18" i="28"/>
  <c r="AP19" i="28"/>
  <c r="AP20" i="28"/>
  <c r="AP21" i="28"/>
  <c r="AP22" i="28"/>
  <c r="AP23" i="28"/>
  <c r="AP24" i="28"/>
  <c r="AP25" i="28"/>
  <c r="AP26" i="28"/>
  <c r="AP27" i="28"/>
  <c r="AP28" i="28"/>
  <c r="AP29" i="28"/>
  <c r="AP30" i="28"/>
  <c r="AP31" i="28"/>
  <c r="AP32" i="28"/>
  <c r="AP33" i="28"/>
  <c r="AP34" i="28"/>
  <c r="AP35" i="28"/>
  <c r="AP36" i="28"/>
  <c r="AP37" i="28"/>
  <c r="AP38" i="28"/>
  <c r="AP39" i="28"/>
  <c r="AP40" i="28"/>
  <c r="AP41" i="28"/>
  <c r="AP42" i="28"/>
  <c r="AP43" i="28"/>
  <c r="AP44" i="28"/>
  <c r="AP45" i="28"/>
  <c r="AP46" i="28"/>
  <c r="AP48" i="28"/>
  <c r="AP47" i="28"/>
  <c r="AP49" i="28"/>
  <c r="AP50" i="28"/>
  <c r="AP51" i="28"/>
  <c r="AP52" i="28"/>
  <c r="AP53" i="28"/>
  <c r="AP54" i="28"/>
  <c r="AP55" i="28"/>
  <c r="AP56" i="28"/>
  <c r="AP57" i="28"/>
  <c r="AP58" i="28"/>
  <c r="AP59" i="28"/>
  <c r="AP60" i="28"/>
  <c r="AP61" i="28"/>
  <c r="AP62" i="28"/>
  <c r="AP63" i="28"/>
  <c r="AP64" i="28"/>
  <c r="AP65" i="28"/>
  <c r="AP66" i="28"/>
  <c r="AP67" i="28"/>
  <c r="AP68" i="28"/>
  <c r="AP69" i="28"/>
  <c r="AP70" i="28"/>
  <c r="AP71" i="28"/>
  <c r="AP72" i="28"/>
  <c r="AP73" i="28"/>
  <c r="AP74" i="28"/>
  <c r="AP75" i="28"/>
  <c r="AP76" i="28"/>
  <c r="AP77" i="28"/>
  <c r="AP78" i="28"/>
  <c r="AP79" i="28"/>
  <c r="AP80" i="28"/>
  <c r="AP81" i="28"/>
  <c r="AP82" i="28"/>
  <c r="AP83" i="28"/>
  <c r="AP84" i="28"/>
  <c r="AP85" i="28"/>
  <c r="AP86" i="28"/>
  <c r="AP87" i="28"/>
  <c r="AP88" i="28"/>
  <c r="AP89" i="28"/>
  <c r="AP90" i="28"/>
  <c r="AP91" i="28"/>
  <c r="AP92" i="28"/>
  <c r="AP93" i="28"/>
  <c r="AP94" i="28"/>
  <c r="AP2" i="28"/>
  <c r="X277" i="15" l="1"/>
  <c r="AF277" i="15" s="1"/>
  <c r="X529" i="15"/>
  <c r="AF529" i="15" s="1"/>
  <c r="X31" i="15"/>
  <c r="AF31" i="15" s="1"/>
  <c r="X593" i="15"/>
  <c r="AF593" i="15" s="1"/>
  <c r="X589" i="15"/>
  <c r="X594" i="15"/>
  <c r="X590" i="15"/>
  <c r="W48" i="15"/>
  <c r="X48" i="15" s="1"/>
  <c r="W66" i="15"/>
  <c r="X66" i="15" s="1"/>
  <c r="AF66" i="15" s="1"/>
  <c r="W457" i="15"/>
  <c r="X457" i="15" s="1"/>
  <c r="AF457" i="15" s="1"/>
  <c r="W458" i="15"/>
  <c r="X458" i="15" s="1"/>
  <c r="W501" i="15"/>
  <c r="X501" i="15" s="1"/>
  <c r="W478" i="15"/>
  <c r="X478" i="15" s="1"/>
  <c r="W257" i="15"/>
  <c r="X257" i="15" s="1"/>
  <c r="W361" i="15"/>
  <c r="X361" i="15" s="1"/>
  <c r="W82" i="15"/>
  <c r="X82" i="15" s="1"/>
  <c r="W83" i="15"/>
  <c r="X83" i="15" s="1"/>
  <c r="W546" i="15"/>
  <c r="X546" i="15" s="1"/>
  <c r="W571" i="15"/>
  <c r="X571" i="15" s="1"/>
  <c r="W422" i="15"/>
  <c r="X422" i="15" s="1"/>
  <c r="W430" i="15"/>
  <c r="X430" i="15" s="1"/>
  <c r="W431" i="15"/>
  <c r="X431" i="15" s="1"/>
  <c r="W432" i="15"/>
  <c r="X432" i="15" s="1"/>
  <c r="W401" i="15"/>
  <c r="X401" i="15" s="1"/>
  <c r="W402" i="15"/>
  <c r="X402" i="15" s="1"/>
  <c r="W400" i="15"/>
  <c r="X400" i="15" s="1"/>
  <c r="W386" i="15"/>
  <c r="X386" i="15" s="1"/>
  <c r="W205" i="15"/>
  <c r="X205" i="15" s="1"/>
  <c r="W187" i="15"/>
  <c r="X187" i="15" s="1"/>
  <c r="W206" i="15"/>
  <c r="X206" i="15" s="1"/>
  <c r="W207" i="15"/>
  <c r="X207" i="15" s="1"/>
  <c r="W224" i="15"/>
  <c r="X224" i="15" s="1"/>
  <c r="W242" i="15"/>
  <c r="X242" i="15" s="1"/>
  <c r="W243" i="15"/>
  <c r="X243" i="15" s="1"/>
  <c r="W225" i="15"/>
  <c r="X225" i="15" s="1"/>
  <c r="W49" i="15"/>
  <c r="X49" i="15" s="1"/>
  <c r="W50" i="15"/>
  <c r="X50" i="15" s="1"/>
  <c r="W67" i="15"/>
  <c r="X67" i="15" s="1"/>
  <c r="W51" i="15"/>
  <c r="X51" i="15" s="1"/>
  <c r="W11" i="15"/>
  <c r="X11" i="15" s="1"/>
  <c r="W27" i="15"/>
  <c r="X27" i="15" s="1"/>
  <c r="W12" i="15"/>
  <c r="X12" i="15" s="1"/>
  <c r="W13" i="15"/>
  <c r="X13" i="15" s="1"/>
  <c r="W460" i="15"/>
  <c r="X460" i="15" s="1"/>
  <c r="W459" i="15"/>
  <c r="X459" i="15" s="1"/>
  <c r="W504" i="15"/>
  <c r="X504" i="15" s="1"/>
  <c r="W502" i="15"/>
  <c r="X502" i="15" s="1"/>
  <c r="W479" i="15"/>
  <c r="X479" i="15" s="1"/>
  <c r="W480" i="15"/>
  <c r="X480" i="15" s="1"/>
  <c r="W481" i="15"/>
  <c r="X481" i="15" s="1"/>
  <c r="W503" i="15"/>
  <c r="X503" i="15" s="1"/>
  <c r="W345" i="15"/>
  <c r="X345" i="15" s="1"/>
  <c r="W364" i="15"/>
  <c r="X364" i="15" s="1"/>
  <c r="W362" i="15"/>
  <c r="X362" i="15" s="1"/>
  <c r="W365" i="15"/>
  <c r="X365" i="15" s="1"/>
  <c r="W363" i="15"/>
  <c r="X363" i="15" s="1"/>
  <c r="W258" i="15"/>
  <c r="X258" i="15" s="1"/>
  <c r="W172" i="15"/>
  <c r="X172" i="15" s="1"/>
  <c r="W173" i="15"/>
  <c r="X173" i="15" s="1"/>
  <c r="W84" i="15"/>
  <c r="X84" i="15" s="1"/>
  <c r="W154" i="15"/>
  <c r="X154" i="15" s="1"/>
  <c r="W155" i="15"/>
  <c r="X155" i="15" s="1"/>
  <c r="W156" i="15"/>
  <c r="X156" i="15" s="1"/>
  <c r="W157" i="15"/>
  <c r="X157" i="15" s="1"/>
  <c r="W572" i="15"/>
  <c r="X572" i="15" s="1"/>
  <c r="W547" i="15"/>
  <c r="X547" i="15" s="1"/>
  <c r="W573" i="15"/>
  <c r="X573" i="15" s="1"/>
  <c r="W548" i="15"/>
  <c r="X548" i="15" s="1"/>
  <c r="W549" i="15"/>
  <c r="X549" i="15" s="1"/>
  <c r="W550" i="15"/>
  <c r="X550" i="15" s="1"/>
  <c r="W530" i="15"/>
  <c r="X530" i="15" s="1"/>
  <c r="W404" i="15"/>
  <c r="X404" i="15" s="1"/>
  <c r="W403" i="15"/>
  <c r="X403" i="15" s="1"/>
  <c r="W387" i="15"/>
  <c r="X387" i="15" s="1"/>
  <c r="W436" i="15"/>
  <c r="X436" i="15" s="1"/>
  <c r="W437" i="15"/>
  <c r="X437" i="15" s="1"/>
  <c r="W433" i="15"/>
  <c r="X433" i="15" s="1"/>
  <c r="W434" i="15"/>
  <c r="X434" i="15" s="1"/>
  <c r="W435" i="15"/>
  <c r="X435" i="15" s="1"/>
  <c r="W226" i="15"/>
  <c r="X226" i="15" s="1"/>
  <c r="W189" i="15"/>
  <c r="X189" i="15" s="1"/>
  <c r="W244" i="15"/>
  <c r="X244" i="15" s="1"/>
  <c r="W190" i="15"/>
  <c r="X190" i="15" s="1"/>
  <c r="W245" i="15"/>
  <c r="X245" i="15" s="1"/>
  <c r="W188" i="15"/>
  <c r="X188" i="15" s="1"/>
  <c r="W208" i="15"/>
  <c r="X208" i="15" s="1"/>
  <c r="W209" i="15"/>
  <c r="X209" i="15" s="1"/>
  <c r="W52" i="15"/>
  <c r="X52" i="15" s="1"/>
  <c r="W14" i="15"/>
  <c r="X14" i="15" s="1"/>
  <c r="W29" i="15"/>
  <c r="X29" i="15" s="1"/>
  <c r="W68" i="15"/>
  <c r="X68" i="15" s="1"/>
  <c r="W28" i="15"/>
  <c r="X28" i="15" s="1"/>
  <c r="W53" i="15"/>
  <c r="X53" i="15" s="1"/>
  <c r="W30" i="15"/>
  <c r="X30" i="15" s="1"/>
  <c r="W15" i="15"/>
  <c r="X15" i="15" s="1"/>
  <c r="W462" i="15"/>
  <c r="X462" i="15" s="1"/>
  <c r="W461" i="15"/>
  <c r="X461" i="15" s="1"/>
  <c r="W463" i="15"/>
  <c r="X463" i="15" s="1"/>
  <c r="W507" i="15"/>
  <c r="X507" i="15" s="1"/>
  <c r="W505" i="15"/>
  <c r="X505" i="15" s="1"/>
  <c r="W482" i="15"/>
  <c r="X482" i="15" s="1"/>
  <c r="W508" i="15"/>
  <c r="X508" i="15" s="1"/>
  <c r="W506" i="15"/>
  <c r="X506" i="15" s="1"/>
  <c r="W366" i="15"/>
  <c r="X366" i="15" s="1"/>
  <c r="W260" i="15"/>
  <c r="X260" i="15" s="1"/>
  <c r="W261" i="15"/>
  <c r="X261" i="15" s="1"/>
  <c r="W347" i="15"/>
  <c r="X347" i="15" s="1"/>
  <c r="W259" i="15"/>
  <c r="X259" i="15" s="1"/>
  <c r="W346" i="15"/>
  <c r="X346" i="15" s="1"/>
  <c r="W174" i="15"/>
  <c r="X174" i="15" s="1"/>
  <c r="W85" i="15"/>
  <c r="X85" i="15" s="1"/>
  <c r="W158" i="15"/>
  <c r="X158" i="15" s="1"/>
  <c r="W86" i="15"/>
  <c r="X86" i="15" s="1"/>
  <c r="W575" i="15"/>
  <c r="X575" i="15" s="1"/>
  <c r="W551" i="15"/>
  <c r="X551" i="15" s="1"/>
  <c r="W531" i="15"/>
  <c r="X531" i="15" s="1"/>
  <c r="W532" i="15"/>
  <c r="X532" i="15" s="1"/>
  <c r="W574" i="15"/>
  <c r="X574" i="15" s="1"/>
  <c r="W576" i="15"/>
  <c r="X576" i="15" s="1"/>
  <c r="W552" i="15"/>
  <c r="X552" i="15" s="1"/>
  <c r="W553" i="15"/>
  <c r="X553" i="15" s="1"/>
  <c r="W438" i="15"/>
  <c r="X438" i="15" s="1"/>
  <c r="W388" i="15"/>
  <c r="X388" i="15" s="1"/>
  <c r="W406" i="15"/>
  <c r="X406" i="15" s="1"/>
  <c r="W694" i="15"/>
  <c r="X694" i="15" s="1"/>
  <c r="W439" i="15"/>
  <c r="X439" i="15" s="1"/>
  <c r="W405" i="15"/>
  <c r="X405" i="15" s="1"/>
  <c r="W423" i="15"/>
  <c r="X423" i="15" s="1"/>
  <c r="W695" i="15"/>
  <c r="X695" i="15" s="1"/>
  <c r="W696" i="15"/>
  <c r="X696" i="15" s="1"/>
  <c r="W697" i="15"/>
  <c r="X697" i="15" s="1"/>
  <c r="W424" i="15"/>
  <c r="X424" i="15" s="1"/>
  <c r="W407" i="15"/>
  <c r="X407" i="15" s="1"/>
  <c r="W192" i="15"/>
  <c r="X192" i="15" s="1"/>
  <c r="W678" i="15"/>
  <c r="X678" i="15" s="1"/>
  <c r="W247" i="15"/>
  <c r="X247" i="15" s="1"/>
  <c r="W191" i="15"/>
  <c r="X191" i="15" s="1"/>
  <c r="W248" i="15"/>
  <c r="X248" i="15" s="1"/>
  <c r="W679" i="15"/>
  <c r="X679" i="15" s="1"/>
  <c r="W227" i="15"/>
  <c r="X227" i="15" s="1"/>
  <c r="W680" i="15"/>
  <c r="X680" i="15" s="1"/>
  <c r="W210" i="15"/>
  <c r="X210" i="15" s="1"/>
  <c r="W681" i="15"/>
  <c r="X681" i="15" s="1"/>
  <c r="W246" i="15"/>
  <c r="X246" i="15" s="1"/>
  <c r="W211" i="15"/>
  <c r="X211" i="15" s="1"/>
  <c r="W662" i="15"/>
  <c r="X662" i="15" s="1"/>
  <c r="W16" i="15"/>
  <c r="X16" i="15" s="1"/>
  <c r="W54" i="15"/>
  <c r="X54" i="15" s="1"/>
  <c r="W663" i="15"/>
  <c r="X663" i="15" s="1"/>
  <c r="W32" i="15"/>
  <c r="X32" i="15" s="1"/>
  <c r="W664" i="15"/>
  <c r="X664" i="15" s="1"/>
  <c r="W55" i="15"/>
  <c r="X55" i="15" s="1"/>
  <c r="W665" i="15"/>
  <c r="X665" i="15" s="1"/>
  <c r="W56" i="15"/>
  <c r="X56" i="15" s="1"/>
  <c r="W17" i="15"/>
  <c r="X17" i="15" s="1"/>
  <c r="W69" i="15"/>
  <c r="X69" i="15" s="1"/>
  <c r="W710" i="15"/>
  <c r="X710" i="15" s="1"/>
  <c r="W485" i="15"/>
  <c r="X485" i="15" s="1"/>
  <c r="W483" i="15"/>
  <c r="X483" i="15" s="1"/>
  <c r="W711" i="15"/>
  <c r="X711" i="15" s="1"/>
  <c r="W465" i="15"/>
  <c r="X465" i="15" s="1"/>
  <c r="W509" i="15"/>
  <c r="X509" i="15" s="1"/>
  <c r="W712" i="15"/>
  <c r="X712" i="15" s="1"/>
  <c r="W713" i="15"/>
  <c r="X713" i="15" s="1"/>
  <c r="W486" i="15"/>
  <c r="X486" i="15" s="1"/>
  <c r="W510" i="15"/>
  <c r="X510" i="15" s="1"/>
  <c r="W484" i="15"/>
  <c r="X484" i="15" s="1"/>
  <c r="W464" i="15"/>
  <c r="X464" i="15" s="1"/>
  <c r="W368" i="15"/>
  <c r="X368" i="15" s="1"/>
  <c r="W348" i="15"/>
  <c r="X348" i="15" s="1"/>
  <c r="W263" i="15"/>
  <c r="X263" i="15" s="1"/>
  <c r="W262" i="15"/>
  <c r="X262" i="15" s="1"/>
  <c r="W367" i="15"/>
  <c r="X367" i="15" s="1"/>
  <c r="W175" i="15"/>
  <c r="X175" i="15" s="1"/>
  <c r="W176" i="15"/>
  <c r="X176" i="15" s="1"/>
  <c r="W177" i="15"/>
  <c r="X177" i="15" s="1"/>
  <c r="W159" i="15"/>
  <c r="X159" i="15" s="1"/>
  <c r="W160" i="15"/>
  <c r="X160" i="15" s="1"/>
  <c r="W87" i="15"/>
  <c r="X87" i="15" s="1"/>
  <c r="W650" i="15"/>
  <c r="X650" i="15" s="1"/>
  <c r="W577" i="15"/>
  <c r="X577" i="15" s="1"/>
  <c r="W556" i="15"/>
  <c r="X556" i="15" s="1"/>
  <c r="W533" i="15"/>
  <c r="X533" i="15" s="1"/>
  <c r="W557" i="15"/>
  <c r="X557" i="15" s="1"/>
  <c r="W554" i="15"/>
  <c r="X554" i="15" s="1"/>
  <c r="W555" i="15"/>
  <c r="X555" i="15" s="1"/>
  <c r="W649" i="15"/>
  <c r="X649" i="15" s="1"/>
  <c r="W597" i="15"/>
  <c r="X597" i="15" s="1"/>
  <c r="W586" i="15"/>
  <c r="X586" i="15" s="1"/>
  <c r="W624" i="15"/>
  <c r="X624" i="15" s="1"/>
  <c r="W587" i="15"/>
  <c r="X587" i="15" s="1"/>
  <c r="W603" i="15"/>
  <c r="X603" i="15" s="1"/>
  <c r="W588" i="15"/>
  <c r="X588" i="15" s="1"/>
  <c r="W611" i="15"/>
  <c r="X611" i="15" s="1"/>
  <c r="W634" i="15"/>
  <c r="X634" i="15" s="1"/>
  <c r="W640" i="15"/>
  <c r="X640" i="15" s="1"/>
  <c r="W643" i="15"/>
  <c r="X643" i="15" s="1"/>
  <c r="W619" i="15"/>
  <c r="X619" i="15" s="1"/>
  <c r="W582" i="15"/>
  <c r="X582" i="15" s="1"/>
  <c r="W596" i="15"/>
  <c r="X596" i="15" s="1"/>
  <c r="W622" i="15"/>
  <c r="X622" i="15" s="1"/>
  <c r="AF622" i="15" s="1"/>
  <c r="W583" i="15"/>
  <c r="X583" i="15" s="1"/>
  <c r="W584" i="15"/>
  <c r="X584" i="15" s="1"/>
  <c r="W602" i="15"/>
  <c r="X602" i="15" s="1"/>
  <c r="W625" i="15"/>
  <c r="X625" i="15" s="1"/>
  <c r="W585" i="15"/>
  <c r="X585" i="15" s="1"/>
  <c r="W638" i="15"/>
  <c r="X638" i="15" s="1"/>
  <c r="W639" i="15"/>
  <c r="X639" i="15" s="1"/>
  <c r="W621" i="15"/>
  <c r="X621" i="15" s="1"/>
  <c r="W595" i="15"/>
  <c r="X595" i="15" s="1"/>
  <c r="W578" i="15"/>
  <c r="X578" i="15" s="1"/>
  <c r="W579" i="15"/>
  <c r="X579" i="15" s="1"/>
  <c r="W580" i="15"/>
  <c r="X580" i="15" s="1"/>
  <c r="W581" i="15"/>
  <c r="X581" i="15" s="1"/>
  <c r="W627" i="15"/>
  <c r="X627" i="15" s="1"/>
  <c r="W628" i="15"/>
  <c r="X628" i="15" s="1"/>
  <c r="AF628" i="15" s="1"/>
  <c r="W632" i="15"/>
  <c r="X632" i="15" s="1"/>
  <c r="W612" i="15"/>
  <c r="X612" i="15" s="1"/>
  <c r="W614" i="15"/>
  <c r="X614" i="15" s="1"/>
  <c r="W637" i="15"/>
  <c r="X637" i="15" s="1"/>
  <c r="W604" i="15"/>
  <c r="X604" i="15" s="1"/>
  <c r="W605" i="15"/>
  <c r="X605" i="15" s="1"/>
  <c r="W606" i="15"/>
  <c r="X606" i="15" s="1"/>
  <c r="W607" i="15"/>
  <c r="X607" i="15" s="1"/>
  <c r="AF607" i="15" s="1"/>
  <c r="W608" i="15"/>
  <c r="X608" i="15" s="1"/>
  <c r="W623" i="15"/>
  <c r="X623" i="15" s="1"/>
  <c r="W630" i="15"/>
  <c r="X630" i="15" s="1"/>
  <c r="W631" i="15"/>
  <c r="X631" i="15" s="1"/>
  <c r="W613" i="15"/>
  <c r="X613" i="15" s="1"/>
  <c r="W633" i="15"/>
  <c r="X633" i="15" s="1"/>
  <c r="W636" i="15"/>
  <c r="X636" i="15" s="1"/>
  <c r="W615" i="15"/>
  <c r="X615" i="15" s="1"/>
  <c r="AF615" i="15" s="1"/>
  <c r="W617" i="15"/>
  <c r="X617" i="15" s="1"/>
  <c r="W620" i="15"/>
  <c r="X620" i="15" s="1"/>
  <c r="W600" i="15"/>
  <c r="X600" i="15" s="1"/>
  <c r="W610" i="15"/>
  <c r="X610" i="15" s="1"/>
  <c r="W635" i="15"/>
  <c r="X635" i="15" s="1"/>
  <c r="W618" i="15"/>
  <c r="X618" i="15" s="1"/>
  <c r="W646" i="15"/>
  <c r="X646" i="15" s="1"/>
  <c r="AF646" i="15" s="1"/>
  <c r="W648" i="15"/>
  <c r="X648" i="15" s="1"/>
  <c r="W591" i="15"/>
  <c r="X591" i="15" s="1"/>
  <c r="W592" i="15"/>
  <c r="X592" i="15" s="1"/>
  <c r="W609" i="15"/>
  <c r="X609" i="15" s="1"/>
  <c r="W629" i="15"/>
  <c r="X629" i="15" s="1"/>
  <c r="W642" i="15"/>
  <c r="X642" i="15" s="1"/>
  <c r="W647" i="15"/>
  <c r="X647" i="15" s="1"/>
  <c r="AF647" i="15" s="1"/>
  <c r="W598" i="15"/>
  <c r="X598" i="15" s="1"/>
  <c r="W599" i="15"/>
  <c r="X599" i="15" s="1"/>
  <c r="W601" i="15"/>
  <c r="X601" i="15" s="1"/>
  <c r="W626" i="15"/>
  <c r="X626" i="15" s="1"/>
  <c r="W616" i="15"/>
  <c r="X616" i="15" s="1"/>
  <c r="W641" i="15"/>
  <c r="X641" i="15" s="1"/>
  <c r="W644" i="15"/>
  <c r="X644" i="15" s="1"/>
  <c r="W645" i="15"/>
  <c r="X645" i="15" s="1"/>
  <c r="AF645" i="15" s="1"/>
  <c r="W698" i="15"/>
  <c r="X698" i="15" s="1"/>
  <c r="W699" i="15"/>
  <c r="X699" i="15" s="1"/>
  <c r="W700" i="15"/>
  <c r="X700" i="15" s="1"/>
  <c r="W425" i="15"/>
  <c r="X425" i="15" s="1"/>
  <c r="W442" i="15"/>
  <c r="X442" i="15" s="1"/>
  <c r="W701" i="15"/>
  <c r="X701" i="15" s="1"/>
  <c r="W390" i="15"/>
  <c r="X390" i="15" s="1"/>
  <c r="W391" i="15"/>
  <c r="X391" i="15" s="1"/>
  <c r="AF391" i="15" s="1"/>
  <c r="W440" i="15"/>
  <c r="X440" i="15" s="1"/>
  <c r="W389" i="15"/>
  <c r="X389" i="15" s="1"/>
  <c r="W441" i="15"/>
  <c r="X441" i="15" s="1"/>
  <c r="W408" i="15"/>
  <c r="X408" i="15" s="1"/>
  <c r="W193" i="15"/>
  <c r="X193" i="15" s="1"/>
  <c r="W682" i="15"/>
  <c r="X682" i="15" s="1"/>
  <c r="W683" i="15"/>
  <c r="X683" i="15" s="1"/>
  <c r="W194" i="15"/>
  <c r="X194" i="15" s="1"/>
  <c r="W249" i="15"/>
  <c r="X249" i="15" s="1"/>
  <c r="W684" i="15"/>
  <c r="X684" i="15" s="1"/>
  <c r="W685" i="15"/>
  <c r="X685" i="15" s="1"/>
  <c r="W228" i="15"/>
  <c r="X228" i="15" s="1"/>
  <c r="W212" i="15"/>
  <c r="X212" i="15" s="1"/>
  <c r="W230" i="15"/>
  <c r="X230" i="15" s="1"/>
  <c r="W229" i="15"/>
  <c r="X229" i="15" s="1"/>
  <c r="W213" i="15"/>
  <c r="X213" i="15" s="1"/>
  <c r="AF213" i="15" s="1"/>
  <c r="W666" i="15"/>
  <c r="X666" i="15" s="1"/>
  <c r="W34" i="15"/>
  <c r="X34" i="15" s="1"/>
  <c r="W667" i="15"/>
  <c r="X667" i="15" s="1"/>
  <c r="W35" i="15"/>
  <c r="X35" i="15" s="1"/>
  <c r="W668" i="15"/>
  <c r="X668" i="15" s="1"/>
  <c r="W57" i="15"/>
  <c r="X57" i="15" s="1"/>
  <c r="W58" i="15"/>
  <c r="X58" i="15" s="1"/>
  <c r="W70" i="15"/>
  <c r="X70" i="15" s="1"/>
  <c r="AF70" i="15" s="1"/>
  <c r="W669" i="15"/>
  <c r="X669" i="15" s="1"/>
  <c r="W33" i="15"/>
  <c r="X33" i="15" s="1"/>
  <c r="W18" i="15"/>
  <c r="X18" i="15" s="1"/>
  <c r="W71" i="15"/>
  <c r="X71" i="15" s="1"/>
  <c r="W714" i="15"/>
  <c r="X714" i="15" s="1"/>
  <c r="W715" i="15"/>
  <c r="X715" i="15" s="1"/>
  <c r="W716" i="15"/>
  <c r="X716" i="15" s="1"/>
  <c r="W717" i="15"/>
  <c r="X717" i="15" s="1"/>
  <c r="W512" i="15"/>
  <c r="X512" i="15" s="1"/>
  <c r="W488" i="15"/>
  <c r="X488" i="15" s="1"/>
  <c r="W511" i="15"/>
  <c r="X511" i="15" s="1"/>
  <c r="W513" i="15"/>
  <c r="X513" i="15" s="1"/>
  <c r="W466" i="15"/>
  <c r="X466" i="15" s="1"/>
  <c r="W487" i="15"/>
  <c r="X487" i="15" s="1"/>
  <c r="W489" i="15"/>
  <c r="X489" i="15" s="1"/>
  <c r="W467" i="15"/>
  <c r="X467" i="15" s="1"/>
  <c r="AF467" i="15" s="1"/>
  <c r="W265" i="15"/>
  <c r="X265" i="15" s="1"/>
  <c r="W333" i="15"/>
  <c r="X333" i="15" s="1"/>
  <c r="W369" i="15"/>
  <c r="X369" i="15" s="1"/>
  <c r="W349" i="15"/>
  <c r="X349" i="15" s="1"/>
  <c r="W370" i="15"/>
  <c r="X370" i="15" s="1"/>
  <c r="W264" i="15"/>
  <c r="X264" i="15" s="1"/>
  <c r="W178" i="15"/>
  <c r="X178" i="15" s="1"/>
  <c r="W179" i="15"/>
  <c r="X179" i="15" s="1"/>
  <c r="AF179" i="15" s="1"/>
  <c r="W161" i="15"/>
  <c r="X161" i="15" s="1"/>
  <c r="W162" i="15"/>
  <c r="X162" i="15" s="1"/>
  <c r="W90" i="15"/>
  <c r="X90" i="15" s="1"/>
  <c r="W88" i="15"/>
  <c r="X88" i="15" s="1"/>
  <c r="W89" i="15"/>
  <c r="X89" i="15" s="1"/>
  <c r="W652" i="15"/>
  <c r="X652" i="15" s="1"/>
  <c r="W653" i="15"/>
  <c r="X653" i="15" s="1"/>
  <c r="W558" i="15"/>
  <c r="X558" i="15" s="1"/>
  <c r="AF558" i="15" s="1"/>
  <c r="W559" i="15"/>
  <c r="X559" i="15" s="1"/>
  <c r="W561" i="15"/>
  <c r="X561" i="15" s="1"/>
  <c r="W651" i="15"/>
  <c r="X651" i="15" s="1"/>
  <c r="W560" i="15"/>
  <c r="X560" i="15" s="1"/>
  <c r="W534" i="15"/>
  <c r="X534" i="15" s="1"/>
  <c r="W427" i="15"/>
  <c r="X427" i="15" s="1"/>
  <c r="W426" i="15"/>
  <c r="X426" i="15" s="1"/>
  <c r="AF426" i="15" s="1"/>
  <c r="W410" i="15"/>
  <c r="X410" i="15" s="1"/>
  <c r="W197" i="15"/>
  <c r="X197" i="15" s="1"/>
  <c r="W196" i="15"/>
  <c r="X196" i="15" s="1"/>
  <c r="AF196" i="15" s="1"/>
  <c r="W195" i="15"/>
  <c r="X195" i="15" s="1"/>
  <c r="W198" i="15"/>
  <c r="X198" i="15" s="1"/>
  <c r="W2" i="15"/>
  <c r="X2" i="15" s="1"/>
  <c r="W4" i="15"/>
  <c r="X4" i="15" s="1"/>
  <c r="W3" i="15"/>
  <c r="X3" i="15" s="1"/>
  <c r="W5" i="15"/>
  <c r="X5" i="15" s="1"/>
  <c r="W468" i="15"/>
  <c r="X468" i="15" s="1"/>
  <c r="W469" i="15"/>
  <c r="X469" i="15" s="1"/>
  <c r="W490" i="15"/>
  <c r="X490" i="15" s="1"/>
  <c r="W491" i="15"/>
  <c r="X491" i="15" s="1"/>
  <c r="W250" i="15"/>
  <c r="X250" i="15" s="1"/>
  <c r="W335" i="15"/>
  <c r="X335" i="15" s="1"/>
  <c r="W350" i="15"/>
  <c r="X350" i="15" s="1"/>
  <c r="W334" i="15"/>
  <c r="X334" i="15" s="1"/>
  <c r="W163" i="15"/>
  <c r="X163" i="15" s="1"/>
  <c r="W164" i="15"/>
  <c r="X164" i="15" s="1"/>
  <c r="W165" i="15"/>
  <c r="X165" i="15" s="1"/>
  <c r="W563" i="15"/>
  <c r="X563" i="15" s="1"/>
  <c r="W562" i="15"/>
  <c r="X562" i="15" s="1"/>
  <c r="W535" i="15"/>
  <c r="X535" i="15" s="1"/>
  <c r="W536" i="15"/>
  <c r="X536" i="15" s="1"/>
  <c r="W371" i="15"/>
  <c r="X371" i="15" s="1"/>
  <c r="W411" i="15"/>
  <c r="X411" i="15" s="1"/>
  <c r="W689" i="15"/>
  <c r="X689" i="15" s="1"/>
  <c r="W688" i="15"/>
  <c r="X688" i="15" s="1"/>
  <c r="W428" i="15"/>
  <c r="X428" i="15" s="1"/>
  <c r="W687" i="15"/>
  <c r="X687" i="15" s="1"/>
  <c r="W686" i="15"/>
  <c r="X686" i="15" s="1"/>
  <c r="W214" i="15"/>
  <c r="X214" i="15" s="1"/>
  <c r="W180" i="15"/>
  <c r="X180" i="15" s="1"/>
  <c r="W671" i="15"/>
  <c r="X671" i="15" s="1"/>
  <c r="AF671" i="15" s="1"/>
  <c r="W673" i="15"/>
  <c r="X673" i="15" s="1"/>
  <c r="W199" i="15"/>
  <c r="X199" i="15" s="1"/>
  <c r="W670" i="15"/>
  <c r="X670" i="15" s="1"/>
  <c r="W672" i="15"/>
  <c r="X672" i="15" s="1"/>
  <c r="W59" i="15"/>
  <c r="X59" i="15" s="1"/>
  <c r="W6" i="15"/>
  <c r="X6" i="15" s="1"/>
  <c r="W654" i="15"/>
  <c r="X654" i="15" s="1"/>
  <c r="W655" i="15"/>
  <c r="X655" i="15" s="1"/>
  <c r="W7" i="15"/>
  <c r="X7" i="15" s="1"/>
  <c r="W657" i="15"/>
  <c r="X657" i="15" s="1"/>
  <c r="W656" i="15"/>
  <c r="X656" i="15" s="1"/>
  <c r="W443" i="15"/>
  <c r="X443" i="15" s="1"/>
  <c r="W470" i="15"/>
  <c r="X470" i="15" s="1"/>
  <c r="W703" i="15"/>
  <c r="X703" i="15" s="1"/>
  <c r="W705" i="15"/>
  <c r="X705" i="15" s="1"/>
  <c r="W492" i="15"/>
  <c r="X492" i="15" s="1"/>
  <c r="AF492" i="15" s="1"/>
  <c r="W704" i="15"/>
  <c r="X704" i="15" s="1"/>
  <c r="W702" i="15"/>
  <c r="X702" i="15" s="1"/>
  <c r="W351" i="15"/>
  <c r="X351" i="15" s="1"/>
  <c r="W251" i="15"/>
  <c r="X251" i="15" s="1"/>
  <c r="W336" i="15"/>
  <c r="X336" i="15" s="1"/>
  <c r="W72" i="15"/>
  <c r="X72" i="15" s="1"/>
  <c r="W166" i="15"/>
  <c r="X166" i="15" s="1"/>
  <c r="W514" i="15"/>
  <c r="X514" i="15" s="1"/>
  <c r="W564" i="15"/>
  <c r="X564" i="15" s="1"/>
  <c r="W537" i="15"/>
  <c r="X537" i="15" s="1"/>
  <c r="W93" i="15"/>
  <c r="X93" i="15" s="1"/>
  <c r="W108" i="15"/>
  <c r="X108" i="15" s="1"/>
  <c r="W105" i="15"/>
  <c r="X105" i="15" s="1"/>
  <c r="W97" i="15"/>
  <c r="X97" i="15" s="1"/>
  <c r="W94" i="15"/>
  <c r="X94" i="15" s="1"/>
  <c r="W109" i="15"/>
  <c r="X109" i="15" s="1"/>
  <c r="W100" i="15"/>
  <c r="X100" i="15" s="1"/>
  <c r="W106" i="15"/>
  <c r="X106" i="15" s="1"/>
  <c r="W112" i="15"/>
  <c r="X112" i="15" s="1"/>
  <c r="W103" i="15"/>
  <c r="X103" i="15" s="1"/>
  <c r="W101" i="15"/>
  <c r="X101" i="15" s="1"/>
  <c r="W104" i="15"/>
  <c r="X104" i="15" s="1"/>
  <c r="W118" i="15"/>
  <c r="X118" i="15" s="1"/>
  <c r="W99" i="15"/>
  <c r="X99" i="15" s="1"/>
  <c r="W98" i="15"/>
  <c r="X98" i="15" s="1"/>
  <c r="W102" i="15"/>
  <c r="X102" i="15" s="1"/>
  <c r="W114" i="15"/>
  <c r="X114" i="15" s="1"/>
  <c r="W113" i="15"/>
  <c r="X113" i="15" s="1"/>
  <c r="W117" i="15"/>
  <c r="X117" i="15" s="1"/>
  <c r="W95" i="15"/>
  <c r="X95" i="15" s="1"/>
  <c r="W116" i="15"/>
  <c r="X116" i="15" s="1"/>
  <c r="W115" i="15"/>
  <c r="X115" i="15" s="1"/>
  <c r="W91" i="15"/>
  <c r="X91" i="15" s="1"/>
  <c r="W92" i="15"/>
  <c r="X92" i="15" s="1"/>
  <c r="W111" i="15"/>
  <c r="X111" i="15" s="1"/>
  <c r="W107" i="15"/>
  <c r="X107" i="15" s="1"/>
  <c r="W110" i="15"/>
  <c r="X110" i="15" s="1"/>
  <c r="W96" i="15"/>
  <c r="X96" i="15" s="1"/>
  <c r="W373" i="15"/>
  <c r="X373" i="15" s="1"/>
  <c r="W413" i="15"/>
  <c r="X413" i="15" s="1"/>
  <c r="W690" i="15"/>
  <c r="X690" i="15" s="1"/>
  <c r="W414" i="15"/>
  <c r="X414" i="15" s="1"/>
  <c r="W415" i="15"/>
  <c r="X415" i="15" s="1"/>
  <c r="W691" i="15"/>
  <c r="X691" i="15" s="1"/>
  <c r="W692" i="15"/>
  <c r="X692" i="15" s="1"/>
  <c r="W693" i="15"/>
  <c r="X693" i="15" s="1"/>
  <c r="W217" i="15"/>
  <c r="X217" i="15" s="1"/>
  <c r="W200" i="15"/>
  <c r="X200" i="15" s="1"/>
  <c r="W674" i="15"/>
  <c r="X674" i="15" s="1"/>
  <c r="W201" i="15"/>
  <c r="X201" i="15" s="1"/>
  <c r="W202" i="15"/>
  <c r="X202" i="15" s="1"/>
  <c r="W677" i="15"/>
  <c r="X677" i="15" s="1"/>
  <c r="W676" i="15"/>
  <c r="X676" i="15" s="1"/>
  <c r="W675" i="15"/>
  <c r="X675" i="15" s="1"/>
  <c r="W60" i="15"/>
  <c r="X60" i="15" s="1"/>
  <c r="W9" i="15"/>
  <c r="X9" i="15" s="1"/>
  <c r="AF9" i="15" s="1"/>
  <c r="W658" i="15"/>
  <c r="X658" i="15" s="1"/>
  <c r="W20" i="15"/>
  <c r="X20" i="15" s="1"/>
  <c r="W8" i="15"/>
  <c r="X8" i="15" s="1"/>
  <c r="W661" i="15"/>
  <c r="X661" i="15" s="1"/>
  <c r="W660" i="15"/>
  <c r="X660" i="15" s="1"/>
  <c r="W659" i="15"/>
  <c r="X659" i="15" s="1"/>
  <c r="W446" i="15"/>
  <c r="X446" i="15" s="1"/>
  <c r="W472" i="15"/>
  <c r="X472" i="15" s="1"/>
  <c r="W706" i="15"/>
  <c r="X706" i="15" s="1"/>
  <c r="W495" i="15"/>
  <c r="X495" i="15" s="1"/>
  <c r="W494" i="15"/>
  <c r="X494" i="15" s="1"/>
  <c r="W707" i="15"/>
  <c r="X707" i="15" s="1"/>
  <c r="W708" i="15"/>
  <c r="X708" i="15" s="1"/>
  <c r="W709" i="15"/>
  <c r="X709" i="15" s="1"/>
  <c r="W354" i="15"/>
  <c r="X354" i="15" s="1"/>
  <c r="W253" i="15"/>
  <c r="X253" i="15" s="1"/>
  <c r="W338" i="15"/>
  <c r="X338" i="15" s="1"/>
  <c r="W353" i="15"/>
  <c r="X353" i="15" s="1"/>
  <c r="W73" i="15"/>
  <c r="X73" i="15" s="1"/>
  <c r="W167" i="15"/>
  <c r="X167" i="15" s="1"/>
  <c r="AF167" i="15" s="1"/>
  <c r="W169" i="15"/>
  <c r="X169" i="15" s="1"/>
  <c r="W168" i="15"/>
  <c r="X168" i="15" s="1"/>
  <c r="W517" i="15"/>
  <c r="X517" i="15" s="1"/>
  <c r="W566" i="15"/>
  <c r="X566" i="15" s="1"/>
  <c r="W539" i="15"/>
  <c r="X539" i="15" s="1"/>
  <c r="W540" i="15"/>
  <c r="X540" i="15" s="1"/>
  <c r="W377" i="15"/>
  <c r="X377" i="15" s="1"/>
  <c r="W378" i="15"/>
  <c r="X378" i="15" s="1"/>
  <c r="W418" i="15"/>
  <c r="X418" i="15" s="1"/>
  <c r="W417" i="15"/>
  <c r="X417" i="15" s="1"/>
  <c r="W219" i="15"/>
  <c r="X219" i="15" s="1"/>
  <c r="W234" i="15"/>
  <c r="X234" i="15" s="1"/>
  <c r="W204" i="15"/>
  <c r="X204" i="15" s="1"/>
  <c r="W203" i="15"/>
  <c r="X203" i="15" s="1"/>
  <c r="W61" i="15"/>
  <c r="X61" i="15" s="1"/>
  <c r="W62" i="15"/>
  <c r="X62" i="15" s="1"/>
  <c r="W23" i="15"/>
  <c r="X23" i="15" s="1"/>
  <c r="W22" i="15"/>
  <c r="X22" i="15" s="1"/>
  <c r="W450" i="15"/>
  <c r="X450" i="15" s="1"/>
  <c r="AF450" i="15" s="1"/>
  <c r="W451" i="15"/>
  <c r="X451" i="15" s="1"/>
  <c r="W498" i="15"/>
  <c r="X498" i="15" s="1"/>
  <c r="W497" i="15"/>
  <c r="X497" i="15" s="1"/>
  <c r="W356" i="15"/>
  <c r="X356" i="15" s="1"/>
  <c r="W355" i="15"/>
  <c r="X355" i="15" s="1"/>
  <c r="W341" i="15"/>
  <c r="X341" i="15" s="1"/>
  <c r="W340" i="15"/>
  <c r="X340" i="15" s="1"/>
  <c r="W76" i="15"/>
  <c r="X76" i="15" s="1"/>
  <c r="W77" i="15"/>
  <c r="X77" i="15" s="1"/>
  <c r="W170" i="15"/>
  <c r="X170" i="15" s="1"/>
  <c r="W521" i="15"/>
  <c r="X521" i="15" s="1"/>
  <c r="W522" i="15"/>
  <c r="X522" i="15" s="1"/>
  <c r="W543" i="15"/>
  <c r="X543" i="15" s="1"/>
  <c r="W542" i="15"/>
  <c r="X542" i="15" s="1"/>
  <c r="W286" i="15"/>
  <c r="X286" i="15" s="1"/>
  <c r="W278" i="15"/>
  <c r="X278" i="15" s="1"/>
  <c r="W284" i="15"/>
  <c r="X284" i="15" s="1"/>
  <c r="W325" i="15"/>
  <c r="X325" i="15" s="1"/>
  <c r="W292" i="15"/>
  <c r="X292" i="15" s="1"/>
  <c r="W326" i="15"/>
  <c r="X326" i="15" s="1"/>
  <c r="W328" i="15"/>
  <c r="X328" i="15" s="1"/>
  <c r="W327" i="15"/>
  <c r="X327" i="15" s="1"/>
  <c r="W289" i="15"/>
  <c r="X289" i="15" s="1"/>
  <c r="W300" i="15"/>
  <c r="X300" i="15" s="1"/>
  <c r="W282" i="15"/>
  <c r="X282" i="15" s="1"/>
  <c r="W273" i="15"/>
  <c r="X273" i="15" s="1"/>
  <c r="W293" i="15"/>
  <c r="X293" i="15" s="1"/>
  <c r="W270" i="15"/>
  <c r="X270" i="15" s="1"/>
  <c r="W272" i="15"/>
  <c r="X272" i="15" s="1"/>
  <c r="W271" i="15"/>
  <c r="X271" i="15" s="1"/>
  <c r="W297" i="15"/>
  <c r="X297" i="15" s="1"/>
  <c r="W279" i="15"/>
  <c r="X279" i="15" s="1"/>
  <c r="W294" i="15"/>
  <c r="X294" i="15" s="1"/>
  <c r="W266" i="15"/>
  <c r="X266" i="15" s="1"/>
  <c r="W281" i="15"/>
  <c r="X281" i="15" s="1"/>
  <c r="W267" i="15"/>
  <c r="X267" i="15" s="1"/>
  <c r="W268" i="15"/>
  <c r="X268" i="15" s="1"/>
  <c r="W269" i="15"/>
  <c r="X269" i="15" s="1"/>
  <c r="W299" i="15"/>
  <c r="X299" i="15" s="1"/>
  <c r="AF299" i="15" s="1"/>
  <c r="W288" i="15"/>
  <c r="X288" i="15" s="1"/>
  <c r="W295" i="15"/>
  <c r="X295" i="15" s="1"/>
  <c r="W331" i="15"/>
  <c r="X331" i="15" s="1"/>
  <c r="W287" i="15"/>
  <c r="X287" i="15" s="1"/>
  <c r="W329" i="15"/>
  <c r="X329" i="15" s="1"/>
  <c r="AF329" i="15" s="1"/>
  <c r="W332" i="15"/>
  <c r="X332" i="15" s="1"/>
  <c r="W330" i="15"/>
  <c r="X330" i="15" s="1"/>
  <c r="W283" i="15"/>
  <c r="X283" i="15" s="1"/>
  <c r="W291" i="15"/>
  <c r="X291" i="15" s="1"/>
  <c r="W296" i="15"/>
  <c r="X296" i="15" s="1"/>
  <c r="AF296" i="15" s="1"/>
  <c r="W276" i="15"/>
  <c r="X276" i="15" s="1"/>
  <c r="W285" i="15"/>
  <c r="X285" i="15" s="1"/>
  <c r="W274" i="15"/>
  <c r="X274" i="15" s="1"/>
  <c r="W275" i="15"/>
  <c r="X275" i="15" s="1"/>
  <c r="W280" i="15"/>
  <c r="X280" i="15" s="1"/>
  <c r="W290" i="15"/>
  <c r="X290" i="15" s="1"/>
  <c r="W298" i="15"/>
  <c r="X298" i="15" s="1"/>
  <c r="W381" i="15"/>
  <c r="X381" i="15" s="1"/>
  <c r="AF381" i="15" s="1"/>
  <c r="W395" i="15"/>
  <c r="X395" i="15" s="1"/>
  <c r="W396" i="15"/>
  <c r="X396" i="15" s="1"/>
  <c r="W420" i="15"/>
  <c r="X420" i="15" s="1"/>
  <c r="AF420" i="15" s="1"/>
  <c r="W221" i="15"/>
  <c r="X221" i="15" s="1"/>
  <c r="W238" i="15"/>
  <c r="X238" i="15" s="1"/>
  <c r="W237" i="15"/>
  <c r="X237" i="15" s="1"/>
  <c r="W184" i="15"/>
  <c r="X184" i="15" s="1"/>
  <c r="W65" i="15"/>
  <c r="X65" i="15" s="1"/>
  <c r="W63" i="15"/>
  <c r="X63" i="15" s="1"/>
  <c r="W64" i="15"/>
  <c r="X64" i="15" s="1"/>
  <c r="AF64" i="15" s="1"/>
  <c r="W10" i="15"/>
  <c r="X10" i="15" s="1"/>
  <c r="W454" i="15"/>
  <c r="X454" i="15" s="1"/>
  <c r="W456" i="15"/>
  <c r="X456" i="15" s="1"/>
  <c r="W455" i="15"/>
  <c r="X455" i="15" s="1"/>
  <c r="W474" i="15"/>
  <c r="X474" i="15" s="1"/>
  <c r="AF474" i="15" s="1"/>
  <c r="W357" i="15"/>
  <c r="X357" i="15" s="1"/>
  <c r="W358" i="15"/>
  <c r="X358" i="15" s="1"/>
  <c r="AF358" i="15" s="1"/>
  <c r="W359" i="15"/>
  <c r="X359" i="15" s="1"/>
  <c r="W343" i="15"/>
  <c r="X343" i="15" s="1"/>
  <c r="W80" i="15"/>
  <c r="X80" i="15" s="1"/>
  <c r="W79" i="15"/>
  <c r="X79" i="15" s="1"/>
  <c r="W78" i="15"/>
  <c r="X78" i="15" s="1"/>
  <c r="W171" i="15"/>
  <c r="X171" i="15" s="1"/>
  <c r="W525" i="15"/>
  <c r="X525" i="15" s="1"/>
  <c r="W544" i="15"/>
  <c r="X544" i="15" s="1"/>
  <c r="W545" i="15"/>
  <c r="X545" i="15" s="1"/>
  <c r="W569" i="15"/>
  <c r="X569" i="15" s="1"/>
  <c r="W412" i="15"/>
  <c r="X412" i="15" s="1"/>
  <c r="W372" i="15"/>
  <c r="X372" i="15" s="1"/>
  <c r="W392" i="15"/>
  <c r="X392" i="15" s="1"/>
  <c r="W393" i="15"/>
  <c r="X393" i="15" s="1"/>
  <c r="W181" i="15"/>
  <c r="X181" i="15" s="1"/>
  <c r="W215" i="15"/>
  <c r="X215" i="15" s="1"/>
  <c r="W216" i="15"/>
  <c r="X216" i="15" s="1"/>
  <c r="W231" i="15"/>
  <c r="X231" i="15" s="1"/>
  <c r="W19" i="15"/>
  <c r="X19" i="15" s="1"/>
  <c r="W37" i="15"/>
  <c r="X37" i="15" s="1"/>
  <c r="W36" i="15"/>
  <c r="X36" i="15" s="1"/>
  <c r="W38" i="15"/>
  <c r="X38" i="15" s="1"/>
  <c r="W493" i="15"/>
  <c r="X493" i="15" s="1"/>
  <c r="W444" i="15"/>
  <c r="X444" i="15" s="1"/>
  <c r="W471" i="15"/>
  <c r="X471" i="15" s="1"/>
  <c r="W445" i="15"/>
  <c r="X445" i="15" s="1"/>
  <c r="W252" i="15"/>
  <c r="X252" i="15" s="1"/>
  <c r="W337" i="15"/>
  <c r="X337" i="15" s="1"/>
  <c r="W352" i="15"/>
  <c r="X352" i="15" s="1"/>
  <c r="W146" i="15"/>
  <c r="X146" i="15" s="1"/>
  <c r="W145" i="15"/>
  <c r="X145" i="15" s="1"/>
  <c r="W147" i="15"/>
  <c r="X147" i="15" s="1"/>
  <c r="W565" i="15"/>
  <c r="X565" i="15" s="1"/>
  <c r="W516" i="15"/>
  <c r="X516" i="15" s="1"/>
  <c r="W515" i="15"/>
  <c r="X515" i="15" s="1"/>
  <c r="W538" i="15"/>
  <c r="X538" i="15" s="1"/>
  <c r="W131" i="15"/>
  <c r="X131" i="15" s="1"/>
  <c r="W137" i="15"/>
  <c r="X137" i="15" s="1"/>
  <c r="W134" i="15"/>
  <c r="X134" i="15" s="1"/>
  <c r="W121" i="15"/>
  <c r="X121" i="15" s="1"/>
  <c r="W132" i="15"/>
  <c r="X132" i="15" s="1"/>
  <c r="W126" i="15"/>
  <c r="X126" i="15" s="1"/>
  <c r="W138" i="15"/>
  <c r="X138" i="15" s="1"/>
  <c r="W127" i="15"/>
  <c r="X127" i="15" s="1"/>
  <c r="W139" i="15"/>
  <c r="X139" i="15" s="1"/>
  <c r="W128" i="15"/>
  <c r="X128" i="15" s="1"/>
  <c r="W122" i="15"/>
  <c r="X122" i="15" s="1"/>
  <c r="W124" i="15"/>
  <c r="X124" i="15" s="1"/>
  <c r="AF124" i="15" s="1"/>
  <c r="W136" i="15"/>
  <c r="X136" i="15" s="1"/>
  <c r="W141" i="15"/>
  <c r="X141" i="15" s="1"/>
  <c r="W123" i="15"/>
  <c r="X123" i="15" s="1"/>
  <c r="W135" i="15"/>
  <c r="X135" i="15" s="1"/>
  <c r="W129" i="15"/>
  <c r="X129" i="15" s="1"/>
  <c r="W119" i="15"/>
  <c r="X119" i="15" s="1"/>
  <c r="W142" i="15"/>
  <c r="X142" i="15" s="1"/>
  <c r="W144" i="15"/>
  <c r="X144" i="15" s="1"/>
  <c r="W143" i="15"/>
  <c r="X143" i="15" s="1"/>
  <c r="AF143" i="15" s="1"/>
  <c r="W140" i="15"/>
  <c r="X140" i="15" s="1"/>
  <c r="W133" i="15"/>
  <c r="X133" i="15" s="1"/>
  <c r="W125" i="15"/>
  <c r="X125" i="15" s="1"/>
  <c r="W130" i="15"/>
  <c r="X130" i="15" s="1"/>
  <c r="W120" i="15"/>
  <c r="X120" i="15" s="1"/>
  <c r="W416" i="15"/>
  <c r="X416" i="15" s="1"/>
  <c r="W374" i="15"/>
  <c r="X374" i="15" s="1"/>
  <c r="W376" i="15"/>
  <c r="X376" i="15" s="1"/>
  <c r="W375" i="15"/>
  <c r="X375" i="15" s="1"/>
  <c r="W182" i="15"/>
  <c r="X182" i="15" s="1"/>
  <c r="W218" i="15"/>
  <c r="X218" i="15" s="1"/>
  <c r="W232" i="15"/>
  <c r="X232" i="15" s="1"/>
  <c r="W233" i="15"/>
  <c r="X233" i="15" s="1"/>
  <c r="W21" i="15"/>
  <c r="X21" i="15" s="1"/>
  <c r="W40" i="15"/>
  <c r="X40" i="15" s="1"/>
  <c r="W41" i="15"/>
  <c r="X41" i="15" s="1"/>
  <c r="W39" i="15"/>
  <c r="X39" i="15" s="1"/>
  <c r="W496" i="15"/>
  <c r="X496" i="15" s="1"/>
  <c r="W448" i="15"/>
  <c r="X448" i="15" s="1"/>
  <c r="W447" i="15"/>
  <c r="X447" i="15" s="1"/>
  <c r="W449" i="15"/>
  <c r="X449" i="15" s="1"/>
  <c r="W254" i="15"/>
  <c r="X254" i="15" s="1"/>
  <c r="W339" i="15"/>
  <c r="X339" i="15" s="1"/>
  <c r="W148" i="15"/>
  <c r="X148" i="15" s="1"/>
  <c r="W75" i="15"/>
  <c r="X75" i="15" s="1"/>
  <c r="W74" i="15"/>
  <c r="X74" i="15" s="1"/>
  <c r="W567" i="15"/>
  <c r="X567" i="15" s="1"/>
  <c r="W520" i="15"/>
  <c r="X520" i="15" s="1"/>
  <c r="W518" i="15"/>
  <c r="X518" i="15" s="1"/>
  <c r="W541" i="15"/>
  <c r="X541" i="15" s="1"/>
  <c r="W519" i="15"/>
  <c r="X519" i="15" s="1"/>
  <c r="W419" i="15"/>
  <c r="X419" i="15" s="1"/>
  <c r="W380" i="15"/>
  <c r="X380" i="15" s="1"/>
  <c r="W379" i="15"/>
  <c r="X379" i="15" s="1"/>
  <c r="W394" i="15"/>
  <c r="X394" i="15" s="1"/>
  <c r="W183" i="15"/>
  <c r="X183" i="15" s="1"/>
  <c r="W220" i="15"/>
  <c r="X220" i="15" s="1"/>
  <c r="W235" i="15"/>
  <c r="X235" i="15" s="1"/>
  <c r="W236" i="15"/>
  <c r="X236" i="15" s="1"/>
  <c r="W24" i="15"/>
  <c r="X24" i="15" s="1"/>
  <c r="W44" i="15"/>
  <c r="X44" i="15" s="1"/>
  <c r="W43" i="15"/>
  <c r="X43" i="15" s="1"/>
  <c r="W42" i="15"/>
  <c r="X42" i="15" s="1"/>
  <c r="W499" i="15"/>
  <c r="X499" i="15" s="1"/>
  <c r="W453" i="15"/>
  <c r="X453" i="15" s="1"/>
  <c r="W452" i="15"/>
  <c r="X452" i="15" s="1"/>
  <c r="W473" i="15"/>
  <c r="X473" i="15" s="1"/>
  <c r="W255" i="15"/>
  <c r="X255" i="15" s="1"/>
  <c r="W342" i="15"/>
  <c r="X342" i="15" s="1"/>
  <c r="W150" i="15"/>
  <c r="X150" i="15" s="1"/>
  <c r="W149" i="15"/>
  <c r="X149" i="15" s="1"/>
  <c r="W151" i="15"/>
  <c r="X151" i="15" s="1"/>
  <c r="W568" i="15"/>
  <c r="X568" i="15" s="1"/>
  <c r="W524" i="15"/>
  <c r="X524" i="15" s="1"/>
  <c r="W523" i="15"/>
  <c r="X523" i="15" s="1"/>
  <c r="W319" i="15"/>
  <c r="X319" i="15" s="1"/>
  <c r="W307" i="15"/>
  <c r="X307" i="15" s="1"/>
  <c r="W320" i="15"/>
  <c r="X320" i="15" s="1"/>
  <c r="W313" i="15"/>
  <c r="X313" i="15" s="1"/>
  <c r="W312" i="15"/>
  <c r="X312" i="15" s="1"/>
  <c r="W317" i="15"/>
  <c r="X317" i="15" s="1"/>
  <c r="W324" i="15"/>
  <c r="X324" i="15" s="1"/>
  <c r="W311" i="15"/>
  <c r="X311" i="15" s="1"/>
  <c r="W304" i="15"/>
  <c r="X304" i="15" s="1"/>
  <c r="W310" i="15"/>
  <c r="X310" i="15" s="1"/>
  <c r="W309" i="15"/>
  <c r="X309" i="15" s="1"/>
  <c r="W314" i="15"/>
  <c r="X314" i="15" s="1"/>
  <c r="W305" i="15"/>
  <c r="X305" i="15" s="1"/>
  <c r="W322" i="15"/>
  <c r="X322" i="15" s="1"/>
  <c r="W323" i="15"/>
  <c r="X323" i="15" s="1"/>
  <c r="W316" i="15"/>
  <c r="X316" i="15" s="1"/>
  <c r="W321" i="15"/>
  <c r="X321" i="15" s="1"/>
  <c r="W303" i="15"/>
  <c r="X303" i="15" s="1"/>
  <c r="W302" i="15"/>
  <c r="X302" i="15" s="1"/>
  <c r="W301" i="15"/>
  <c r="X301" i="15" s="1"/>
  <c r="W306" i="15"/>
  <c r="X306" i="15" s="1"/>
  <c r="AF306" i="15" s="1"/>
  <c r="W315" i="15"/>
  <c r="X315" i="15" s="1"/>
  <c r="W318" i="15"/>
  <c r="X318" i="15" s="1"/>
  <c r="W308" i="15"/>
  <c r="X308" i="15" s="1"/>
  <c r="W429" i="15"/>
  <c r="X429" i="15" s="1"/>
  <c r="W397" i="15"/>
  <c r="X397" i="15" s="1"/>
  <c r="W383" i="15"/>
  <c r="X383" i="15" s="1"/>
  <c r="W382" i="15"/>
  <c r="X382" i="15" s="1"/>
  <c r="W185" i="15"/>
  <c r="X185" i="15" s="1"/>
  <c r="AF185" i="15" s="1"/>
  <c r="W223" i="15"/>
  <c r="X223" i="15" s="1"/>
  <c r="W222" i="15"/>
  <c r="X222" i="15" s="1"/>
  <c r="W239" i="15"/>
  <c r="X239" i="15" s="1"/>
  <c r="W25" i="15"/>
  <c r="X25" i="15" s="1"/>
  <c r="W46" i="15"/>
  <c r="X46" i="15" s="1"/>
  <c r="W47" i="15"/>
  <c r="X47" i="15" s="1"/>
  <c r="W45" i="15"/>
  <c r="X45" i="15" s="1"/>
  <c r="W500" i="15"/>
  <c r="X500" i="15" s="1"/>
  <c r="W476" i="15"/>
  <c r="X476" i="15" s="1"/>
  <c r="W477" i="15"/>
  <c r="X477" i="15" s="1"/>
  <c r="W475" i="15"/>
  <c r="X475" i="15" s="1"/>
  <c r="W256" i="15"/>
  <c r="X256" i="15" s="1"/>
  <c r="W360" i="15"/>
  <c r="X360" i="15" s="1"/>
  <c r="W344" i="15"/>
  <c r="X344" i="15" s="1"/>
  <c r="W152" i="15"/>
  <c r="X152" i="15" s="1"/>
  <c r="W153" i="15"/>
  <c r="X153" i="15" s="1"/>
  <c r="W81" i="15"/>
  <c r="X81" i="15" s="1"/>
  <c r="W570" i="15"/>
  <c r="X570" i="15" s="1"/>
  <c r="W526" i="15"/>
  <c r="X526" i="15" s="1"/>
  <c r="W528" i="15"/>
  <c r="X528" i="15" s="1"/>
  <c r="W527" i="15"/>
  <c r="X527" i="15" s="1"/>
  <c r="W384" i="15"/>
  <c r="X384" i="15" s="1"/>
  <c r="W421" i="15"/>
  <c r="X421" i="15" s="1"/>
  <c r="W399" i="15"/>
  <c r="X399" i="15" s="1"/>
  <c r="AF399" i="15" s="1"/>
  <c r="W398" i="15"/>
  <c r="X398" i="15" s="1"/>
  <c r="W385" i="15"/>
  <c r="X385" i="15" s="1"/>
  <c r="W240" i="15"/>
  <c r="X240" i="15" s="1"/>
  <c r="W186" i="15"/>
  <c r="X186" i="15" s="1"/>
  <c r="W241" i="15"/>
  <c r="X241" i="15" s="1"/>
  <c r="W26" i="15"/>
  <c r="X26" i="15" s="1"/>
  <c r="S263" i="15"/>
  <c r="S368" i="15"/>
  <c r="N368" i="15"/>
  <c r="N361" i="15"/>
  <c r="S257" i="15"/>
  <c r="N257" i="15"/>
  <c r="S173" i="15"/>
  <c r="S172" i="15"/>
  <c r="S164" i="15"/>
  <c r="R163" i="15"/>
  <c r="S163" i="15" s="1"/>
  <c r="S197" i="15"/>
  <c r="S196" i="15"/>
  <c r="N197" i="15"/>
  <c r="N196" i="15"/>
  <c r="V666" i="15"/>
  <c r="S666" i="15"/>
  <c r="Q666" i="15"/>
  <c r="N666" i="15"/>
  <c r="I666" i="15"/>
  <c r="V685" i="15"/>
  <c r="S685" i="15"/>
  <c r="Q685" i="15"/>
  <c r="N685" i="15"/>
  <c r="I685" i="15"/>
  <c r="V698" i="15"/>
  <c r="S698" i="15"/>
  <c r="Q698" i="15"/>
  <c r="N698" i="15"/>
  <c r="I698" i="15"/>
  <c r="V715" i="15"/>
  <c r="S715" i="15"/>
  <c r="Q715" i="15"/>
  <c r="N715" i="15"/>
  <c r="I715" i="15"/>
  <c r="V667" i="15"/>
  <c r="S667" i="15"/>
  <c r="Q667" i="15"/>
  <c r="N667" i="15"/>
  <c r="I667" i="15"/>
  <c r="V682" i="15"/>
  <c r="S682" i="15"/>
  <c r="Q682" i="15"/>
  <c r="N682" i="15"/>
  <c r="I682" i="15"/>
  <c r="V699" i="15"/>
  <c r="S699" i="15"/>
  <c r="Q699" i="15"/>
  <c r="N699" i="15"/>
  <c r="I699" i="15"/>
  <c r="V714" i="15"/>
  <c r="S714" i="15"/>
  <c r="Q714" i="15"/>
  <c r="N714" i="15"/>
  <c r="I714" i="15"/>
  <c r="V581" i="15"/>
  <c r="S581" i="15"/>
  <c r="Q581" i="15"/>
  <c r="N581" i="15"/>
  <c r="I581" i="15"/>
  <c r="V582" i="15"/>
  <c r="S582" i="15"/>
  <c r="Q582" i="15"/>
  <c r="I582" i="15"/>
  <c r="V587" i="15"/>
  <c r="S587" i="15"/>
  <c r="Q587" i="15"/>
  <c r="N587" i="15"/>
  <c r="I587" i="15"/>
  <c r="V607" i="15"/>
  <c r="S607" i="15"/>
  <c r="Q607" i="15"/>
  <c r="N607" i="15"/>
  <c r="I607" i="15"/>
  <c r="V664" i="15"/>
  <c r="S664" i="15"/>
  <c r="Q664" i="15"/>
  <c r="N664" i="15"/>
  <c r="I664" i="15"/>
  <c r="V681" i="15"/>
  <c r="S681" i="15"/>
  <c r="Q681" i="15"/>
  <c r="N681" i="15"/>
  <c r="I681" i="15"/>
  <c r="V696" i="15"/>
  <c r="S696" i="15"/>
  <c r="Q696" i="15"/>
  <c r="N696" i="15"/>
  <c r="I696" i="15"/>
  <c r="V711" i="15"/>
  <c r="S711" i="15"/>
  <c r="Q711" i="15"/>
  <c r="N711" i="15"/>
  <c r="I711" i="15"/>
  <c r="V269" i="15"/>
  <c r="S269" i="15"/>
  <c r="Q269" i="15"/>
  <c r="N269" i="15"/>
  <c r="I269" i="15"/>
  <c r="V271" i="15"/>
  <c r="S271" i="15"/>
  <c r="Q271" i="15"/>
  <c r="N271" i="15"/>
  <c r="I271" i="15"/>
  <c r="V327" i="15"/>
  <c r="S327" i="15"/>
  <c r="Q327" i="15"/>
  <c r="N327" i="15"/>
  <c r="I327" i="15"/>
  <c r="V330" i="15"/>
  <c r="S330" i="15"/>
  <c r="Q330" i="15"/>
  <c r="N330" i="15"/>
  <c r="I330" i="15"/>
  <c r="V659" i="15"/>
  <c r="S659" i="15"/>
  <c r="Q659" i="15"/>
  <c r="N659" i="15"/>
  <c r="I659" i="15"/>
  <c r="V675" i="15"/>
  <c r="S675" i="15"/>
  <c r="Q675" i="15"/>
  <c r="N675" i="15"/>
  <c r="I675" i="15"/>
  <c r="V693" i="15"/>
  <c r="S693" i="15"/>
  <c r="Q693" i="15"/>
  <c r="N693" i="15"/>
  <c r="I693" i="15"/>
  <c r="V709" i="15"/>
  <c r="S709" i="15"/>
  <c r="Q709" i="15"/>
  <c r="N709" i="15"/>
  <c r="I709" i="15"/>
  <c r="V660" i="15"/>
  <c r="S660" i="15"/>
  <c r="Q660" i="15"/>
  <c r="N660" i="15"/>
  <c r="I660" i="15"/>
  <c r="V676" i="15"/>
  <c r="S676" i="15"/>
  <c r="Q676" i="15"/>
  <c r="N676" i="15"/>
  <c r="I676" i="15"/>
  <c r="V692" i="15"/>
  <c r="S692" i="15"/>
  <c r="Q692" i="15"/>
  <c r="N692" i="15"/>
  <c r="I692" i="15"/>
  <c r="V708" i="15"/>
  <c r="S708" i="15"/>
  <c r="Q708" i="15"/>
  <c r="N708" i="15"/>
  <c r="I708" i="15"/>
  <c r="V656" i="15"/>
  <c r="S656" i="15"/>
  <c r="Q656" i="15"/>
  <c r="N656" i="15"/>
  <c r="I656" i="15"/>
  <c r="V672" i="15"/>
  <c r="S672" i="15"/>
  <c r="Q672" i="15"/>
  <c r="N672" i="15"/>
  <c r="I672" i="15"/>
  <c r="V686" i="15"/>
  <c r="S686" i="15"/>
  <c r="Q686" i="15"/>
  <c r="N686" i="15"/>
  <c r="I686" i="15"/>
  <c r="V702" i="15"/>
  <c r="S702" i="15"/>
  <c r="Q702" i="15"/>
  <c r="N702" i="15"/>
  <c r="I702" i="15"/>
  <c r="V58" i="15"/>
  <c r="S58" i="15"/>
  <c r="Q58" i="15"/>
  <c r="N58" i="15"/>
  <c r="I58" i="15"/>
  <c r="V390" i="15"/>
  <c r="S390" i="15"/>
  <c r="Q390" i="15"/>
  <c r="N390" i="15"/>
  <c r="I390" i="15"/>
  <c r="V489" i="15"/>
  <c r="S489" i="15"/>
  <c r="Q489" i="15"/>
  <c r="N489" i="15"/>
  <c r="I489" i="15"/>
  <c r="V90" i="15"/>
  <c r="S90" i="15"/>
  <c r="Q90" i="15"/>
  <c r="N90" i="15"/>
  <c r="I90" i="15"/>
  <c r="V161" i="15"/>
  <c r="S161" i="15"/>
  <c r="Q161" i="15"/>
  <c r="N161" i="15"/>
  <c r="I161" i="15"/>
  <c r="V249" i="15"/>
  <c r="S249" i="15"/>
  <c r="Q249" i="15"/>
  <c r="N249" i="15"/>
  <c r="I249" i="15"/>
  <c r="V561" i="15"/>
  <c r="S561" i="15"/>
  <c r="Q561" i="15"/>
  <c r="N561" i="15"/>
  <c r="I561" i="15"/>
  <c r="V637" i="15"/>
  <c r="S637" i="15"/>
  <c r="Q637" i="15"/>
  <c r="N637" i="15"/>
  <c r="I637" i="15"/>
  <c r="V636" i="15"/>
  <c r="S636" i="15"/>
  <c r="Q636" i="15"/>
  <c r="N636" i="15"/>
  <c r="I636" i="15"/>
  <c r="V634" i="15"/>
  <c r="S634" i="15"/>
  <c r="Q634" i="15"/>
  <c r="N634" i="15"/>
  <c r="I634" i="15"/>
  <c r="V647" i="15"/>
  <c r="S647" i="15"/>
  <c r="Q647" i="15"/>
  <c r="N647" i="15"/>
  <c r="I647" i="15"/>
  <c r="V644" i="15"/>
  <c r="S644" i="15"/>
  <c r="Q644" i="15"/>
  <c r="N644" i="15"/>
  <c r="I644" i="15"/>
  <c r="V625" i="15"/>
  <c r="S625" i="15"/>
  <c r="Q625" i="15"/>
  <c r="N625" i="15"/>
  <c r="I625" i="15"/>
  <c r="V56" i="15"/>
  <c r="S56" i="15"/>
  <c r="Q56" i="15"/>
  <c r="N56" i="15"/>
  <c r="I56" i="15"/>
  <c r="V485" i="15"/>
  <c r="S485" i="15"/>
  <c r="Q485" i="15"/>
  <c r="N485" i="15"/>
  <c r="I485" i="15"/>
  <c r="V406" i="15"/>
  <c r="S406" i="15"/>
  <c r="Q406" i="15"/>
  <c r="N406" i="15"/>
  <c r="I406" i="15"/>
  <c r="V247" i="15"/>
  <c r="S247" i="15"/>
  <c r="Q247" i="15"/>
  <c r="N247" i="15"/>
  <c r="I247" i="15"/>
  <c r="V556" i="15"/>
  <c r="S556" i="15"/>
  <c r="Q556" i="15"/>
  <c r="N556" i="15"/>
  <c r="I556" i="15"/>
  <c r="V55" i="15"/>
  <c r="S55" i="15"/>
  <c r="Q55" i="15"/>
  <c r="N55" i="15"/>
  <c r="I55" i="15"/>
  <c r="V407" i="15"/>
  <c r="S407" i="15"/>
  <c r="Q407" i="15"/>
  <c r="N407" i="15"/>
  <c r="I407" i="15"/>
  <c r="V160" i="15"/>
  <c r="S160" i="15"/>
  <c r="Q160" i="15"/>
  <c r="N160" i="15"/>
  <c r="I160" i="15"/>
  <c r="V465" i="15"/>
  <c r="S465" i="15"/>
  <c r="Q465" i="15"/>
  <c r="N465" i="15"/>
  <c r="I465" i="15"/>
  <c r="V248" i="15"/>
  <c r="S248" i="15"/>
  <c r="Q248" i="15"/>
  <c r="N248" i="15"/>
  <c r="I248" i="15"/>
  <c r="V557" i="15"/>
  <c r="S557" i="15"/>
  <c r="Q557" i="15"/>
  <c r="N557" i="15"/>
  <c r="I557" i="15"/>
  <c r="V52" i="15"/>
  <c r="S52" i="15"/>
  <c r="Q52" i="15"/>
  <c r="N52" i="15"/>
  <c r="I52" i="15"/>
  <c r="V387" i="15"/>
  <c r="S387" i="15"/>
  <c r="Q387" i="15"/>
  <c r="N387" i="15"/>
  <c r="I387" i="15"/>
  <c r="V86" i="15"/>
  <c r="S86" i="15"/>
  <c r="Q86" i="15"/>
  <c r="N86" i="15"/>
  <c r="I86" i="15"/>
  <c r="V463" i="15"/>
  <c r="S463" i="15"/>
  <c r="Q463" i="15"/>
  <c r="N463" i="15"/>
  <c r="I463" i="15"/>
  <c r="V532" i="15"/>
  <c r="S532" i="15"/>
  <c r="Q532" i="15"/>
  <c r="N532" i="15"/>
  <c r="I532" i="15"/>
  <c r="V245" i="15"/>
  <c r="S245" i="15"/>
  <c r="Q245" i="15"/>
  <c r="N245" i="15"/>
  <c r="I245" i="15"/>
  <c r="V50" i="15"/>
  <c r="S50" i="15"/>
  <c r="Q50" i="15"/>
  <c r="N50" i="15"/>
  <c r="I50" i="15"/>
  <c r="V481" i="15"/>
  <c r="S481" i="15"/>
  <c r="Q481" i="15"/>
  <c r="N481" i="15"/>
  <c r="I481" i="15"/>
  <c r="V402" i="15"/>
  <c r="S402" i="15"/>
  <c r="Q402" i="15"/>
  <c r="N402" i="15"/>
  <c r="I402" i="15"/>
  <c r="V156" i="15"/>
  <c r="S156" i="15"/>
  <c r="Q156" i="15"/>
  <c r="N156" i="15"/>
  <c r="I156" i="15"/>
  <c r="V157" i="15"/>
  <c r="S157" i="15"/>
  <c r="Q157" i="15"/>
  <c r="N157" i="15"/>
  <c r="I157" i="15"/>
  <c r="V243" i="15"/>
  <c r="S243" i="15"/>
  <c r="Q243" i="15"/>
  <c r="N243" i="15"/>
  <c r="I243" i="15"/>
  <c r="V550" i="15"/>
  <c r="S550" i="15"/>
  <c r="Q550" i="15"/>
  <c r="N550" i="15"/>
  <c r="I550" i="15"/>
  <c r="V48" i="15"/>
  <c r="S48" i="15"/>
  <c r="Q48" i="15"/>
  <c r="N48" i="15"/>
  <c r="I48" i="15"/>
  <c r="V385" i="15"/>
  <c r="S385" i="15"/>
  <c r="Q385" i="15"/>
  <c r="N385" i="15"/>
  <c r="I385" i="15"/>
  <c r="V478" i="15"/>
  <c r="S478" i="15"/>
  <c r="Q478" i="15"/>
  <c r="N478" i="15"/>
  <c r="I478" i="15"/>
  <c r="V82" i="15"/>
  <c r="S82" i="15"/>
  <c r="Q82" i="15"/>
  <c r="N82" i="15"/>
  <c r="I82" i="15"/>
  <c r="V241" i="15"/>
  <c r="S241" i="15"/>
  <c r="Q241" i="15"/>
  <c r="N241" i="15"/>
  <c r="I241" i="15"/>
  <c r="V546" i="15"/>
  <c r="S546" i="15"/>
  <c r="Q546" i="15"/>
  <c r="N546" i="15"/>
  <c r="I546" i="15"/>
  <c r="V398" i="15"/>
  <c r="S398" i="15"/>
  <c r="Q398" i="15"/>
  <c r="N398" i="15"/>
  <c r="I398" i="15"/>
  <c r="V457" i="15"/>
  <c r="S457" i="15"/>
  <c r="Q457" i="15"/>
  <c r="N457" i="15"/>
  <c r="I457" i="15"/>
  <c r="V45" i="15"/>
  <c r="S45" i="15"/>
  <c r="Q45" i="15"/>
  <c r="N45" i="15"/>
  <c r="I45" i="15"/>
  <c r="V382" i="15"/>
  <c r="S382" i="15"/>
  <c r="Q382" i="15"/>
  <c r="N382" i="15"/>
  <c r="I382" i="15"/>
  <c r="V475" i="15"/>
  <c r="S475" i="15"/>
  <c r="Q475" i="15"/>
  <c r="N475" i="15"/>
  <c r="I475" i="15"/>
  <c r="V81" i="15"/>
  <c r="S81" i="15"/>
  <c r="Q81" i="15"/>
  <c r="N81" i="15"/>
  <c r="I81" i="15"/>
  <c r="V527" i="15"/>
  <c r="S527" i="15"/>
  <c r="Q527" i="15"/>
  <c r="N527" i="15"/>
  <c r="I527" i="15"/>
  <c r="V239" i="15"/>
  <c r="S239" i="15"/>
  <c r="Q239" i="15"/>
  <c r="N239" i="15"/>
  <c r="I239" i="15"/>
  <c r="V314" i="15"/>
  <c r="S314" i="15"/>
  <c r="Q314" i="15"/>
  <c r="N314" i="15"/>
  <c r="I314" i="15"/>
  <c r="V323" i="15"/>
  <c r="S323" i="15"/>
  <c r="Q323" i="15"/>
  <c r="N323" i="15"/>
  <c r="I323" i="15"/>
  <c r="V313" i="15"/>
  <c r="S313" i="15"/>
  <c r="Q313" i="15"/>
  <c r="N313" i="15"/>
  <c r="I313" i="15"/>
  <c r="V301" i="15"/>
  <c r="Q301" i="15"/>
  <c r="N301" i="15"/>
  <c r="I301" i="15"/>
  <c r="V311" i="15"/>
  <c r="S311" i="15"/>
  <c r="Q311" i="15"/>
  <c r="N311" i="15"/>
  <c r="I311" i="15"/>
  <c r="V308" i="15"/>
  <c r="S308" i="15"/>
  <c r="Q308" i="15"/>
  <c r="N308" i="15"/>
  <c r="I308" i="15"/>
  <c r="V42" i="15"/>
  <c r="S42" i="15"/>
  <c r="Q42" i="15"/>
  <c r="N42" i="15"/>
  <c r="I42" i="15"/>
  <c r="V473" i="15"/>
  <c r="S473" i="15"/>
  <c r="Q473" i="15"/>
  <c r="N473" i="15"/>
  <c r="I473" i="15"/>
  <c r="V394" i="15"/>
  <c r="S394" i="15"/>
  <c r="Q394" i="15"/>
  <c r="N394" i="15"/>
  <c r="I394" i="15"/>
  <c r="V236" i="15"/>
  <c r="S236" i="15"/>
  <c r="Q236" i="15"/>
  <c r="N236" i="15"/>
  <c r="I236" i="15"/>
  <c r="V43" i="15"/>
  <c r="S43" i="15"/>
  <c r="Q43" i="15"/>
  <c r="N43" i="15"/>
  <c r="I43" i="15"/>
  <c r="V379" i="15"/>
  <c r="S379" i="15"/>
  <c r="Q379" i="15"/>
  <c r="N379" i="15"/>
  <c r="I379" i="15"/>
  <c r="V151" i="15"/>
  <c r="S151" i="15"/>
  <c r="Q151" i="15"/>
  <c r="N151" i="15"/>
  <c r="I151" i="15"/>
  <c r="V149" i="15"/>
  <c r="S149" i="15"/>
  <c r="Q149" i="15"/>
  <c r="N149" i="15"/>
  <c r="I149" i="15"/>
  <c r="V452" i="15"/>
  <c r="S452" i="15"/>
  <c r="Q452" i="15"/>
  <c r="N452" i="15"/>
  <c r="I452" i="15"/>
  <c r="V523" i="15"/>
  <c r="S523" i="15"/>
  <c r="Q523" i="15"/>
  <c r="N523" i="15"/>
  <c r="I523" i="15"/>
  <c r="V235" i="15"/>
  <c r="S235" i="15"/>
  <c r="Q235" i="15"/>
  <c r="N235" i="15"/>
  <c r="I235" i="15"/>
  <c r="V39" i="15"/>
  <c r="S39" i="15"/>
  <c r="Q39" i="15"/>
  <c r="N39" i="15"/>
  <c r="I39" i="15"/>
  <c r="V375" i="15"/>
  <c r="S375" i="15"/>
  <c r="Q375" i="15"/>
  <c r="N375" i="15"/>
  <c r="I375" i="15"/>
  <c r="V74" i="15"/>
  <c r="S74" i="15"/>
  <c r="Q74" i="15"/>
  <c r="N74" i="15"/>
  <c r="I74" i="15"/>
  <c r="V449" i="15"/>
  <c r="S449" i="15"/>
  <c r="Q449" i="15"/>
  <c r="N449" i="15"/>
  <c r="I449" i="15"/>
  <c r="V519" i="15"/>
  <c r="S519" i="15"/>
  <c r="Q519" i="15"/>
  <c r="N519" i="15"/>
  <c r="I519" i="15"/>
  <c r="V233" i="15"/>
  <c r="S233" i="15"/>
  <c r="Q233" i="15"/>
  <c r="N233" i="15"/>
  <c r="I233" i="15"/>
  <c r="V541" i="15"/>
  <c r="S541" i="15"/>
  <c r="Q541" i="15"/>
  <c r="N541" i="15"/>
  <c r="I541" i="15"/>
  <c r="V41" i="15"/>
  <c r="S41" i="15"/>
  <c r="Q41" i="15"/>
  <c r="N41" i="15"/>
  <c r="I41" i="15"/>
  <c r="V376" i="15"/>
  <c r="S376" i="15"/>
  <c r="Q376" i="15"/>
  <c r="N376" i="15"/>
  <c r="I376" i="15"/>
  <c r="V75" i="15"/>
  <c r="S75" i="15"/>
  <c r="Q75" i="15"/>
  <c r="N75" i="15"/>
  <c r="I75" i="15"/>
  <c r="V447" i="15"/>
  <c r="S447" i="15"/>
  <c r="Q447" i="15"/>
  <c r="N447" i="15"/>
  <c r="I447" i="15"/>
  <c r="V518" i="15"/>
  <c r="S518" i="15"/>
  <c r="Q518" i="15"/>
  <c r="N518" i="15"/>
  <c r="I518" i="15"/>
  <c r="V232" i="15"/>
  <c r="S232" i="15"/>
  <c r="Q232" i="15"/>
  <c r="N232" i="15"/>
  <c r="I232" i="15"/>
  <c r="V136" i="15"/>
  <c r="S136" i="15"/>
  <c r="Q136" i="15"/>
  <c r="N136" i="15"/>
  <c r="I136" i="15"/>
  <c r="V140" i="15"/>
  <c r="S140" i="15"/>
  <c r="Q140" i="15"/>
  <c r="N140" i="15"/>
  <c r="I140" i="15"/>
  <c r="V129" i="15"/>
  <c r="S129" i="15"/>
  <c r="Q129" i="15"/>
  <c r="N129" i="15"/>
  <c r="I129" i="15"/>
  <c r="V120" i="15"/>
  <c r="Q120" i="15"/>
  <c r="N120" i="15"/>
  <c r="I120" i="15"/>
  <c r="V139" i="15"/>
  <c r="S139" i="15"/>
  <c r="Q139" i="15"/>
  <c r="N139" i="15"/>
  <c r="I139" i="15"/>
  <c r="V127" i="15"/>
  <c r="S127" i="15"/>
  <c r="Q127" i="15"/>
  <c r="N127" i="15"/>
  <c r="I127" i="15"/>
  <c r="V38" i="15"/>
  <c r="S38" i="15"/>
  <c r="Q38" i="15"/>
  <c r="N38" i="15"/>
  <c r="I38" i="15"/>
  <c r="V393" i="15"/>
  <c r="S393" i="15"/>
  <c r="Q393" i="15"/>
  <c r="N393" i="15"/>
  <c r="I393" i="15"/>
  <c r="V147" i="15"/>
  <c r="S147" i="15"/>
  <c r="Q147" i="15"/>
  <c r="N147" i="15"/>
  <c r="I147" i="15"/>
  <c r="V445" i="15"/>
  <c r="S445" i="15"/>
  <c r="Q445" i="15"/>
  <c r="N445" i="15"/>
  <c r="I445" i="15"/>
  <c r="V231" i="15"/>
  <c r="S231" i="15"/>
  <c r="Q231" i="15"/>
  <c r="N231" i="15"/>
  <c r="I231" i="15"/>
  <c r="V538" i="15"/>
  <c r="S538" i="15"/>
  <c r="Q538" i="15"/>
  <c r="N538" i="15"/>
  <c r="I538" i="15"/>
  <c r="V669" i="15"/>
  <c r="S669" i="15"/>
  <c r="Q669" i="15"/>
  <c r="N669" i="15"/>
  <c r="I669" i="15"/>
  <c r="V683" i="15"/>
  <c r="S683" i="15"/>
  <c r="Q683" i="15"/>
  <c r="N683" i="15"/>
  <c r="I683" i="15"/>
  <c r="V701" i="15"/>
  <c r="S701" i="15"/>
  <c r="Q701" i="15"/>
  <c r="N701" i="15"/>
  <c r="I701" i="15"/>
  <c r="V716" i="15"/>
  <c r="S716" i="15"/>
  <c r="Q716" i="15"/>
  <c r="N716" i="15"/>
  <c r="I716" i="15"/>
  <c r="V580" i="15"/>
  <c r="S580" i="15"/>
  <c r="Q580" i="15"/>
  <c r="N580" i="15"/>
  <c r="I580" i="15"/>
  <c r="V585" i="15"/>
  <c r="S585" i="15"/>
  <c r="Q585" i="15"/>
  <c r="N585" i="15"/>
  <c r="I585" i="15"/>
  <c r="V586" i="15"/>
  <c r="S586" i="15"/>
  <c r="Q586" i="15"/>
  <c r="N586" i="15"/>
  <c r="I586" i="15"/>
  <c r="V608" i="15"/>
  <c r="S608" i="15"/>
  <c r="Q608" i="15"/>
  <c r="N608" i="15"/>
  <c r="I608" i="15"/>
  <c r="V578" i="15"/>
  <c r="S578" i="15"/>
  <c r="Q578" i="15"/>
  <c r="N578" i="15"/>
  <c r="I578" i="15"/>
  <c r="V583" i="15"/>
  <c r="S583" i="15"/>
  <c r="Q583" i="15"/>
  <c r="N583" i="15"/>
  <c r="I583" i="15"/>
  <c r="V604" i="15"/>
  <c r="S604" i="15"/>
  <c r="Q604" i="15"/>
  <c r="N604" i="15"/>
  <c r="I604" i="15"/>
  <c r="V605" i="15"/>
  <c r="S605" i="15"/>
  <c r="Q605" i="15"/>
  <c r="N605" i="15"/>
  <c r="I605" i="15"/>
  <c r="V663" i="15"/>
  <c r="S663" i="15"/>
  <c r="Q663" i="15"/>
  <c r="N663" i="15"/>
  <c r="I663" i="15"/>
  <c r="V678" i="15"/>
  <c r="S678" i="15"/>
  <c r="Q678" i="15"/>
  <c r="N678" i="15"/>
  <c r="I678" i="15"/>
  <c r="V694" i="15"/>
  <c r="S694" i="15"/>
  <c r="Q694" i="15"/>
  <c r="N694" i="15"/>
  <c r="I694" i="15"/>
  <c r="V710" i="15"/>
  <c r="S710" i="15"/>
  <c r="Q710" i="15"/>
  <c r="N710" i="15"/>
  <c r="I710" i="15"/>
  <c r="V268" i="15"/>
  <c r="S268" i="15"/>
  <c r="Q268" i="15"/>
  <c r="N268" i="15"/>
  <c r="I268" i="15"/>
  <c r="V272" i="15"/>
  <c r="S272" i="15"/>
  <c r="Q272" i="15"/>
  <c r="N272" i="15"/>
  <c r="I272" i="15"/>
  <c r="V328" i="15"/>
  <c r="S328" i="15"/>
  <c r="Q328" i="15"/>
  <c r="N328" i="15"/>
  <c r="I328" i="15"/>
  <c r="V332" i="15"/>
  <c r="S332" i="15"/>
  <c r="Q332" i="15"/>
  <c r="N332" i="15"/>
  <c r="I332" i="15"/>
  <c r="V267" i="15"/>
  <c r="S267" i="15"/>
  <c r="Q267" i="15"/>
  <c r="N267" i="15"/>
  <c r="I267" i="15"/>
  <c r="V270" i="15"/>
  <c r="S270" i="15"/>
  <c r="Q270" i="15"/>
  <c r="N270" i="15"/>
  <c r="I270" i="15"/>
  <c r="V326" i="15"/>
  <c r="S326" i="15"/>
  <c r="Q326" i="15"/>
  <c r="N326" i="15"/>
  <c r="I326" i="15"/>
  <c r="V329" i="15"/>
  <c r="S329" i="15"/>
  <c r="Q329" i="15"/>
  <c r="N329" i="15"/>
  <c r="I329" i="15"/>
  <c r="V661" i="15"/>
  <c r="S661" i="15"/>
  <c r="Q661" i="15"/>
  <c r="N661" i="15"/>
  <c r="I661" i="15"/>
  <c r="V677" i="15"/>
  <c r="S677" i="15"/>
  <c r="Q677" i="15"/>
  <c r="N677" i="15"/>
  <c r="I677" i="15"/>
  <c r="V691" i="15"/>
  <c r="S691" i="15"/>
  <c r="Q691" i="15"/>
  <c r="N691" i="15"/>
  <c r="I691" i="15"/>
  <c r="V707" i="15"/>
  <c r="S707" i="15"/>
  <c r="Q707" i="15"/>
  <c r="N707" i="15"/>
  <c r="I707" i="15"/>
  <c r="V657" i="15"/>
  <c r="S657" i="15"/>
  <c r="Q657" i="15"/>
  <c r="N657" i="15"/>
  <c r="I657" i="15"/>
  <c r="V670" i="15"/>
  <c r="S670" i="15"/>
  <c r="Q670" i="15"/>
  <c r="N670" i="15"/>
  <c r="I670" i="15"/>
  <c r="V687" i="15"/>
  <c r="S687" i="15"/>
  <c r="Q687" i="15"/>
  <c r="N687" i="15"/>
  <c r="I687" i="15"/>
  <c r="V704" i="15"/>
  <c r="S704" i="15"/>
  <c r="Q704" i="15"/>
  <c r="N704" i="15"/>
  <c r="I704" i="15"/>
  <c r="V212" i="15"/>
  <c r="S212" i="15"/>
  <c r="Q212" i="15"/>
  <c r="N212" i="15"/>
  <c r="I212" i="15"/>
  <c r="V369" i="15"/>
  <c r="S369" i="15"/>
  <c r="Q369" i="15"/>
  <c r="N369" i="15"/>
  <c r="I369" i="15"/>
  <c r="V33" i="15"/>
  <c r="S33" i="15"/>
  <c r="Q33" i="15"/>
  <c r="N33" i="15"/>
  <c r="I33" i="15"/>
  <c r="V440" i="15"/>
  <c r="S440" i="15"/>
  <c r="Q440" i="15"/>
  <c r="N440" i="15"/>
  <c r="I440" i="15"/>
  <c r="V179" i="15"/>
  <c r="Q179" i="15"/>
  <c r="N179" i="15"/>
  <c r="I179" i="15"/>
  <c r="V511" i="15"/>
  <c r="S511" i="15"/>
  <c r="Q511" i="15"/>
  <c r="N511" i="15"/>
  <c r="I511" i="15"/>
  <c r="V558" i="15"/>
  <c r="S558" i="15"/>
  <c r="Q558" i="15"/>
  <c r="N558" i="15"/>
  <c r="I558" i="15"/>
  <c r="V612" i="15"/>
  <c r="S612" i="15"/>
  <c r="Q612" i="15"/>
  <c r="N612" i="15"/>
  <c r="I612" i="15"/>
  <c r="V618" i="15"/>
  <c r="S618" i="15"/>
  <c r="Q618" i="15"/>
  <c r="N618" i="15"/>
  <c r="I618" i="15"/>
  <c r="V619" i="15"/>
  <c r="S619" i="15"/>
  <c r="Q619" i="15"/>
  <c r="N619" i="15"/>
  <c r="I619" i="15"/>
  <c r="V592" i="15"/>
  <c r="Q592" i="15"/>
  <c r="N592" i="15"/>
  <c r="I592" i="15"/>
  <c r="V602" i="15"/>
  <c r="S602" i="15"/>
  <c r="Q602" i="15"/>
  <c r="N602" i="15"/>
  <c r="I602" i="15"/>
  <c r="V617" i="15"/>
  <c r="S617" i="15"/>
  <c r="Q617" i="15"/>
  <c r="N617" i="15"/>
  <c r="I617" i="15"/>
  <c r="V616" i="15"/>
  <c r="S616" i="15"/>
  <c r="Q616" i="15"/>
  <c r="N616" i="15"/>
  <c r="I616" i="15"/>
  <c r="V610" i="15"/>
  <c r="S610" i="15"/>
  <c r="Q610" i="15"/>
  <c r="N610" i="15"/>
  <c r="I610" i="15"/>
  <c r="V31" i="15"/>
  <c r="S31" i="15"/>
  <c r="N31" i="15"/>
  <c r="I31" i="15"/>
  <c r="V424" i="15"/>
  <c r="S424" i="15"/>
  <c r="Q424" i="15"/>
  <c r="N424" i="15"/>
  <c r="I424" i="15"/>
  <c r="V177" i="15"/>
  <c r="Q177" i="15"/>
  <c r="N177" i="15"/>
  <c r="I177" i="15"/>
  <c r="V210" i="15"/>
  <c r="S210" i="15"/>
  <c r="Q210" i="15"/>
  <c r="N210" i="15"/>
  <c r="I210" i="15"/>
  <c r="V509" i="15"/>
  <c r="S509" i="15"/>
  <c r="Q509" i="15"/>
  <c r="N509" i="15"/>
  <c r="I509" i="15"/>
  <c r="V554" i="15"/>
  <c r="S554" i="15"/>
  <c r="Q554" i="15"/>
  <c r="N554" i="15"/>
  <c r="I554" i="15"/>
  <c r="V367" i="15"/>
  <c r="S367" i="15"/>
  <c r="Q367" i="15"/>
  <c r="N367" i="15"/>
  <c r="I367" i="15"/>
  <c r="V14" i="15"/>
  <c r="S14" i="15"/>
  <c r="Q14" i="15"/>
  <c r="N14" i="15"/>
  <c r="I14" i="15"/>
  <c r="V435" i="15"/>
  <c r="S435" i="15"/>
  <c r="Q435" i="15"/>
  <c r="N435" i="15"/>
  <c r="I435" i="15"/>
  <c r="V346" i="15"/>
  <c r="S346" i="15"/>
  <c r="Q346" i="15"/>
  <c r="N346" i="15"/>
  <c r="I346" i="15"/>
  <c r="V209" i="15"/>
  <c r="S209" i="15"/>
  <c r="Q209" i="15"/>
  <c r="N209" i="15"/>
  <c r="I209" i="15"/>
  <c r="V506" i="15"/>
  <c r="S506" i="15"/>
  <c r="Q506" i="15"/>
  <c r="N506" i="15"/>
  <c r="I506" i="15"/>
  <c r="V553" i="15"/>
  <c r="S553" i="15"/>
  <c r="Q553" i="15"/>
  <c r="N553" i="15"/>
  <c r="I553" i="15"/>
  <c r="V28" i="15"/>
  <c r="S28" i="15"/>
  <c r="Q28" i="15"/>
  <c r="N28" i="15"/>
  <c r="I28" i="15"/>
  <c r="V434" i="15"/>
  <c r="S434" i="15"/>
  <c r="Q434" i="15"/>
  <c r="N434" i="15"/>
  <c r="I434" i="15"/>
  <c r="V208" i="15"/>
  <c r="S208" i="15"/>
  <c r="Q208" i="15"/>
  <c r="N208" i="15"/>
  <c r="I208" i="15"/>
  <c r="V505" i="15"/>
  <c r="S505" i="15"/>
  <c r="Q505" i="15"/>
  <c r="N505" i="15"/>
  <c r="I505" i="15"/>
  <c r="V552" i="15"/>
  <c r="S552" i="15"/>
  <c r="Q552" i="15"/>
  <c r="N552" i="15"/>
  <c r="I552" i="15"/>
  <c r="V366" i="15"/>
  <c r="Q366" i="15"/>
  <c r="N366" i="15"/>
  <c r="I366" i="15"/>
  <c r="V12" i="15"/>
  <c r="S12" i="15"/>
  <c r="Q12" i="15"/>
  <c r="N12" i="15"/>
  <c r="I12" i="15"/>
  <c r="V431" i="15"/>
  <c r="S431" i="15"/>
  <c r="Q431" i="15"/>
  <c r="N431" i="15"/>
  <c r="I431" i="15"/>
  <c r="V207" i="15"/>
  <c r="S207" i="15"/>
  <c r="Q207" i="15"/>
  <c r="N207" i="15"/>
  <c r="I207" i="15"/>
  <c r="V502" i="15"/>
  <c r="S502" i="15"/>
  <c r="Q502" i="15"/>
  <c r="N502" i="15"/>
  <c r="I502" i="15"/>
  <c r="V548" i="15"/>
  <c r="S548" i="15"/>
  <c r="Q548" i="15"/>
  <c r="N548" i="15"/>
  <c r="I548" i="15"/>
  <c r="V362" i="15"/>
  <c r="S362" i="15"/>
  <c r="Q362" i="15"/>
  <c r="N362" i="15"/>
  <c r="I362" i="15"/>
  <c r="V13" i="15"/>
  <c r="S13" i="15"/>
  <c r="Q13" i="15"/>
  <c r="N13" i="15"/>
  <c r="I13" i="15"/>
  <c r="V432" i="15"/>
  <c r="S432" i="15"/>
  <c r="Q432" i="15"/>
  <c r="N432" i="15"/>
  <c r="I432" i="15"/>
  <c r="V173" i="15"/>
  <c r="Q173" i="15"/>
  <c r="N173" i="15"/>
  <c r="I173" i="15"/>
  <c r="V206" i="15"/>
  <c r="S206" i="15"/>
  <c r="Q206" i="15"/>
  <c r="N206" i="15"/>
  <c r="I206" i="15"/>
  <c r="V503" i="15"/>
  <c r="S503" i="15"/>
  <c r="Q503" i="15"/>
  <c r="N503" i="15"/>
  <c r="I503" i="15"/>
  <c r="V547" i="15"/>
  <c r="S547" i="15"/>
  <c r="Q547" i="15"/>
  <c r="N547" i="15"/>
  <c r="I547" i="15"/>
  <c r="V281" i="15"/>
  <c r="S281" i="15"/>
  <c r="Q281" i="15"/>
  <c r="N281" i="15"/>
  <c r="I281" i="15"/>
  <c r="V292" i="15"/>
  <c r="S292" i="15"/>
  <c r="Q292" i="15"/>
  <c r="N292" i="15"/>
  <c r="I292" i="15"/>
  <c r="V293" i="15"/>
  <c r="S293" i="15"/>
  <c r="Q293" i="15"/>
  <c r="N293" i="15"/>
  <c r="I293" i="15"/>
  <c r="V287" i="15"/>
  <c r="S287" i="15"/>
  <c r="Q287" i="15"/>
  <c r="N287" i="15"/>
  <c r="I287" i="15"/>
  <c r="V298" i="15"/>
  <c r="S298" i="15"/>
  <c r="Q298" i="15"/>
  <c r="N298" i="15"/>
  <c r="I298" i="15"/>
  <c r="V276" i="15"/>
  <c r="Q276" i="15"/>
  <c r="N276" i="15"/>
  <c r="I276" i="15"/>
  <c r="V22" i="15"/>
  <c r="S22" i="15"/>
  <c r="Q22" i="15"/>
  <c r="N22" i="15"/>
  <c r="I22" i="15"/>
  <c r="V340" i="15"/>
  <c r="S340" i="15"/>
  <c r="Q340" i="15"/>
  <c r="N340" i="15"/>
  <c r="I340" i="15"/>
  <c r="V417" i="15"/>
  <c r="S417" i="15"/>
  <c r="Q417" i="15"/>
  <c r="N417" i="15"/>
  <c r="I417" i="15"/>
  <c r="V203" i="15"/>
  <c r="S203" i="15"/>
  <c r="Q203" i="15"/>
  <c r="N203" i="15"/>
  <c r="I203" i="15"/>
  <c r="V497" i="15"/>
  <c r="S497" i="15"/>
  <c r="Q497" i="15"/>
  <c r="N497" i="15"/>
  <c r="I497" i="15"/>
  <c r="V542" i="15"/>
  <c r="S542" i="15"/>
  <c r="Q542" i="15"/>
  <c r="N542" i="15"/>
  <c r="I542" i="15"/>
  <c r="V23" i="15"/>
  <c r="S23" i="15"/>
  <c r="Q23" i="15"/>
  <c r="N23" i="15"/>
  <c r="I23" i="15"/>
  <c r="V341" i="15"/>
  <c r="S341" i="15"/>
  <c r="Q341" i="15"/>
  <c r="N341" i="15"/>
  <c r="I341" i="15"/>
  <c r="V418" i="15"/>
  <c r="S418" i="15"/>
  <c r="Q418" i="15"/>
  <c r="N418" i="15"/>
  <c r="I418" i="15"/>
  <c r="V170" i="15"/>
  <c r="Q170" i="15"/>
  <c r="N170" i="15"/>
  <c r="I170" i="15"/>
  <c r="V204" i="15"/>
  <c r="S204" i="15"/>
  <c r="Q204" i="15"/>
  <c r="N204" i="15"/>
  <c r="I204" i="15"/>
  <c r="V498" i="15"/>
  <c r="S498" i="15"/>
  <c r="Q498" i="15"/>
  <c r="N498" i="15"/>
  <c r="I498" i="15"/>
  <c r="V543" i="15"/>
  <c r="S543" i="15"/>
  <c r="Q543" i="15"/>
  <c r="N543" i="15"/>
  <c r="I543" i="15"/>
  <c r="V8" i="15"/>
  <c r="S8" i="15"/>
  <c r="Q8" i="15"/>
  <c r="N8" i="15"/>
  <c r="I8" i="15"/>
  <c r="V415" i="15"/>
  <c r="S415" i="15"/>
  <c r="Q415" i="15"/>
  <c r="N415" i="15"/>
  <c r="I415" i="15"/>
  <c r="V202" i="15"/>
  <c r="S202" i="15"/>
  <c r="Q202" i="15"/>
  <c r="N202" i="15"/>
  <c r="I202" i="15"/>
  <c r="V494" i="15"/>
  <c r="S494" i="15"/>
  <c r="Q494" i="15"/>
  <c r="N494" i="15"/>
  <c r="I494" i="15"/>
  <c r="V540" i="15"/>
  <c r="S540" i="15"/>
  <c r="Q540" i="15"/>
  <c r="N540" i="15"/>
  <c r="I540" i="15"/>
  <c r="V353" i="15"/>
  <c r="S353" i="15"/>
  <c r="Q353" i="15"/>
  <c r="I353" i="15"/>
  <c r="V20" i="15"/>
  <c r="S20" i="15"/>
  <c r="Q20" i="15"/>
  <c r="N20" i="15"/>
  <c r="I20" i="15"/>
  <c r="V338" i="15"/>
  <c r="S338" i="15"/>
  <c r="Q338" i="15"/>
  <c r="N338" i="15"/>
  <c r="I338" i="15"/>
  <c r="V414" i="15"/>
  <c r="S414" i="15"/>
  <c r="Q414" i="15"/>
  <c r="N414" i="15"/>
  <c r="I414" i="15"/>
  <c r="V168" i="15"/>
  <c r="Q168" i="15"/>
  <c r="N168" i="15"/>
  <c r="I168" i="15"/>
  <c r="V169" i="15"/>
  <c r="S169" i="15"/>
  <c r="Q169" i="15"/>
  <c r="N169" i="15"/>
  <c r="I169" i="15"/>
  <c r="V201" i="15"/>
  <c r="S201" i="15"/>
  <c r="Q201" i="15"/>
  <c r="N201" i="15"/>
  <c r="I201" i="15"/>
  <c r="V495" i="15"/>
  <c r="S495" i="15"/>
  <c r="Q495" i="15"/>
  <c r="N495" i="15"/>
  <c r="I495" i="15"/>
  <c r="V539" i="15"/>
  <c r="S539" i="15"/>
  <c r="Q539" i="15"/>
  <c r="N539" i="15"/>
  <c r="I539" i="15"/>
  <c r="V99" i="15"/>
  <c r="S99" i="15"/>
  <c r="Q99" i="15"/>
  <c r="N99" i="15"/>
  <c r="I99" i="15"/>
  <c r="V116" i="15"/>
  <c r="S116" i="15"/>
  <c r="Q116" i="15"/>
  <c r="N116" i="15"/>
  <c r="I116" i="15"/>
  <c r="V97" i="15"/>
  <c r="S97" i="15"/>
  <c r="Q97" i="15"/>
  <c r="N97" i="15"/>
  <c r="I97" i="15"/>
  <c r="V103" i="15"/>
  <c r="S103" i="15"/>
  <c r="Q103" i="15"/>
  <c r="N103" i="15"/>
  <c r="I103" i="15"/>
  <c r="V113" i="15"/>
  <c r="S113" i="15"/>
  <c r="Q113" i="15"/>
  <c r="N113" i="15"/>
  <c r="I113" i="15"/>
  <c r="V96" i="15"/>
  <c r="S96" i="15"/>
  <c r="Q96" i="15"/>
  <c r="N96" i="15"/>
  <c r="I96" i="15"/>
  <c r="V336" i="15"/>
  <c r="S336" i="15"/>
  <c r="Q336" i="15"/>
  <c r="N336" i="15"/>
  <c r="I336" i="15"/>
  <c r="V199" i="15"/>
  <c r="S199" i="15"/>
  <c r="Q199" i="15"/>
  <c r="N199" i="15"/>
  <c r="I199" i="15"/>
  <c r="V7" i="15"/>
  <c r="S7" i="15"/>
  <c r="Q7" i="15"/>
  <c r="N7" i="15"/>
  <c r="I7" i="15"/>
  <c r="V428" i="15"/>
  <c r="S428" i="15"/>
  <c r="Q428" i="15"/>
  <c r="N428" i="15"/>
  <c r="I428" i="15"/>
  <c r="V492" i="15"/>
  <c r="S492" i="15"/>
  <c r="Q492" i="15"/>
  <c r="N492" i="15"/>
  <c r="I492" i="15"/>
  <c r="V537" i="15"/>
  <c r="S537" i="15"/>
  <c r="Q537" i="15"/>
  <c r="N537" i="15"/>
  <c r="I537" i="15"/>
  <c r="V198" i="15"/>
  <c r="S198" i="15"/>
  <c r="Q198" i="15"/>
  <c r="N198" i="15"/>
  <c r="I198" i="15"/>
  <c r="V5" i="15"/>
  <c r="S5" i="15"/>
  <c r="Q5" i="15"/>
  <c r="N5" i="15"/>
  <c r="I5" i="15"/>
  <c r="V410" i="15"/>
  <c r="S410" i="15"/>
  <c r="Q410" i="15"/>
  <c r="N410" i="15"/>
  <c r="I410" i="15"/>
  <c r="V491" i="15"/>
  <c r="S491" i="15"/>
  <c r="Q491" i="15"/>
  <c r="N491" i="15"/>
  <c r="I491" i="15"/>
  <c r="V536" i="15"/>
  <c r="S536" i="15"/>
  <c r="Q536" i="15"/>
  <c r="N536" i="15"/>
  <c r="I536" i="15"/>
  <c r="V3" i="15"/>
  <c r="S3" i="15"/>
  <c r="Q3" i="15"/>
  <c r="N3" i="15"/>
  <c r="I3" i="15"/>
  <c r="V426" i="15"/>
  <c r="S426" i="15"/>
  <c r="Q426" i="15"/>
  <c r="N426" i="15"/>
  <c r="I426" i="15"/>
  <c r="V334" i="15"/>
  <c r="S334" i="15"/>
  <c r="Q334" i="15"/>
  <c r="N334" i="15"/>
  <c r="I334" i="15"/>
  <c r="V195" i="15"/>
  <c r="S195" i="15"/>
  <c r="Q195" i="15"/>
  <c r="N195" i="15"/>
  <c r="I195" i="15"/>
  <c r="V490" i="15"/>
  <c r="S490" i="15"/>
  <c r="Q490" i="15"/>
  <c r="N490" i="15"/>
  <c r="I490" i="15"/>
  <c r="V535" i="15"/>
  <c r="S535" i="15"/>
  <c r="Q535" i="15"/>
  <c r="N535" i="15"/>
  <c r="I535" i="15"/>
  <c r="V165" i="15"/>
  <c r="S165" i="15"/>
  <c r="Q165" i="15"/>
  <c r="N165" i="15"/>
  <c r="I165" i="15"/>
  <c r="V350" i="15"/>
  <c r="Q350" i="15"/>
  <c r="I350" i="15"/>
  <c r="V57" i="15"/>
  <c r="S57" i="15"/>
  <c r="Q57" i="15"/>
  <c r="N57" i="15"/>
  <c r="I57" i="15"/>
  <c r="V391" i="15"/>
  <c r="S391" i="15"/>
  <c r="Q391" i="15"/>
  <c r="N391" i="15"/>
  <c r="I391" i="15"/>
  <c r="V488" i="15"/>
  <c r="S488" i="15"/>
  <c r="Q488" i="15"/>
  <c r="N488" i="15"/>
  <c r="I488" i="15"/>
  <c r="V349" i="15"/>
  <c r="S349" i="15"/>
  <c r="Q349" i="15"/>
  <c r="N349" i="15"/>
  <c r="I349" i="15"/>
  <c r="V534" i="15"/>
  <c r="S534" i="15"/>
  <c r="Q534" i="15"/>
  <c r="N534" i="15"/>
  <c r="I534" i="15"/>
  <c r="V230" i="15"/>
  <c r="S230" i="15"/>
  <c r="Q230" i="15"/>
  <c r="N230" i="15"/>
  <c r="I230" i="15"/>
  <c r="V162" i="15"/>
  <c r="S162" i="15"/>
  <c r="Q162" i="15"/>
  <c r="N162" i="15"/>
  <c r="I162" i="15"/>
  <c r="V632" i="15"/>
  <c r="S632" i="15"/>
  <c r="Q632" i="15"/>
  <c r="N632" i="15"/>
  <c r="I632" i="15"/>
  <c r="V643" i="15"/>
  <c r="S643" i="15"/>
  <c r="Q643" i="15"/>
  <c r="N643" i="15"/>
  <c r="I643" i="15"/>
  <c r="V633" i="15"/>
  <c r="S633" i="15"/>
  <c r="Q633" i="15"/>
  <c r="N633" i="15"/>
  <c r="I633" i="15"/>
  <c r="V645" i="15"/>
  <c r="S645" i="15"/>
  <c r="Q645" i="15"/>
  <c r="N645" i="15"/>
  <c r="I645" i="15"/>
  <c r="V639" i="15"/>
  <c r="S639" i="15"/>
  <c r="Q639" i="15"/>
  <c r="N639" i="15"/>
  <c r="I639" i="15"/>
  <c r="V648" i="15"/>
  <c r="S648" i="15"/>
  <c r="Q648" i="15"/>
  <c r="N648" i="15"/>
  <c r="I648" i="15"/>
  <c r="V627" i="15"/>
  <c r="S627" i="15"/>
  <c r="Q627" i="15"/>
  <c r="N627" i="15"/>
  <c r="I627" i="15"/>
  <c r="V630" i="15"/>
  <c r="S630" i="15"/>
  <c r="Q630" i="15"/>
  <c r="N630" i="15"/>
  <c r="I630" i="15"/>
  <c r="V624" i="15"/>
  <c r="S624" i="15"/>
  <c r="Q624" i="15"/>
  <c r="N624" i="15"/>
  <c r="I624" i="15"/>
  <c r="V629" i="15"/>
  <c r="S629" i="15"/>
  <c r="Q629" i="15"/>
  <c r="N629" i="15"/>
  <c r="I629" i="15"/>
  <c r="V642" i="15"/>
  <c r="S642" i="15"/>
  <c r="Q642" i="15"/>
  <c r="N642" i="15"/>
  <c r="I642" i="15"/>
  <c r="V641" i="15"/>
  <c r="S641" i="15"/>
  <c r="Q641" i="15"/>
  <c r="N641" i="15"/>
  <c r="I641" i="15"/>
  <c r="V638" i="15"/>
  <c r="S638" i="15"/>
  <c r="Q638" i="15"/>
  <c r="N638" i="15"/>
  <c r="I638" i="15"/>
  <c r="V635" i="15"/>
  <c r="S635" i="15"/>
  <c r="Q635" i="15"/>
  <c r="N635" i="15"/>
  <c r="I635" i="15"/>
  <c r="V54" i="15"/>
  <c r="S54" i="15"/>
  <c r="Q54" i="15"/>
  <c r="N54" i="15"/>
  <c r="I54" i="15"/>
  <c r="V388" i="15"/>
  <c r="S388" i="15"/>
  <c r="Q388" i="15"/>
  <c r="N388" i="15"/>
  <c r="I388" i="15"/>
  <c r="V486" i="15"/>
  <c r="S486" i="15"/>
  <c r="Q486" i="15"/>
  <c r="N486" i="15"/>
  <c r="I486" i="15"/>
  <c r="V159" i="15"/>
  <c r="S159" i="15"/>
  <c r="Q159" i="15"/>
  <c r="N159" i="15"/>
  <c r="I159" i="15"/>
  <c r="V533" i="15"/>
  <c r="S533" i="15"/>
  <c r="Q533" i="15"/>
  <c r="N533" i="15"/>
  <c r="I533" i="15"/>
  <c r="V227" i="15"/>
  <c r="S227" i="15"/>
  <c r="Q227" i="15"/>
  <c r="N227" i="15"/>
  <c r="I227" i="15"/>
  <c r="V368" i="15"/>
  <c r="Q368" i="15"/>
  <c r="I368" i="15"/>
  <c r="V53" i="15"/>
  <c r="S53" i="15"/>
  <c r="Q53" i="15"/>
  <c r="N53" i="15"/>
  <c r="I53" i="15"/>
  <c r="V404" i="15"/>
  <c r="S404" i="15"/>
  <c r="Q404" i="15"/>
  <c r="N404" i="15"/>
  <c r="I404" i="15"/>
  <c r="V158" i="15"/>
  <c r="S158" i="15"/>
  <c r="Q158" i="15"/>
  <c r="N158" i="15"/>
  <c r="I158" i="15"/>
  <c r="V347" i="15"/>
  <c r="S347" i="15"/>
  <c r="Q347" i="15"/>
  <c r="N347" i="15"/>
  <c r="I347" i="15"/>
  <c r="V462" i="15"/>
  <c r="S462" i="15"/>
  <c r="Q462" i="15"/>
  <c r="N462" i="15"/>
  <c r="I462" i="15"/>
  <c r="V531" i="15"/>
  <c r="S531" i="15"/>
  <c r="Q531" i="15"/>
  <c r="N531" i="15"/>
  <c r="I531" i="15"/>
  <c r="V226" i="15"/>
  <c r="S226" i="15"/>
  <c r="Q226" i="15"/>
  <c r="N226" i="15"/>
  <c r="I226" i="15"/>
  <c r="V49" i="15"/>
  <c r="S49" i="15"/>
  <c r="Q49" i="15"/>
  <c r="N49" i="15"/>
  <c r="I49" i="15"/>
  <c r="V386" i="15"/>
  <c r="S386" i="15"/>
  <c r="Q386" i="15"/>
  <c r="N386" i="15"/>
  <c r="I386" i="15"/>
  <c r="V460" i="15"/>
  <c r="S460" i="15"/>
  <c r="Q460" i="15"/>
  <c r="N460" i="15"/>
  <c r="I460" i="15"/>
  <c r="V529" i="15"/>
  <c r="S529" i="15"/>
  <c r="Q529" i="15"/>
  <c r="N529" i="15"/>
  <c r="I529" i="15"/>
  <c r="V225" i="15"/>
  <c r="S225" i="15"/>
  <c r="Q225" i="15"/>
  <c r="N225" i="15"/>
  <c r="I225" i="15"/>
  <c r="V365" i="15"/>
  <c r="S365" i="15"/>
  <c r="Q365" i="15"/>
  <c r="N365" i="15"/>
  <c r="I365" i="15"/>
  <c r="V51" i="15"/>
  <c r="S51" i="15"/>
  <c r="Q51" i="15"/>
  <c r="N51" i="15"/>
  <c r="I51" i="15"/>
  <c r="V480" i="15"/>
  <c r="S480" i="15"/>
  <c r="Q480" i="15"/>
  <c r="N480" i="15"/>
  <c r="I480" i="15"/>
  <c r="V401" i="15"/>
  <c r="S401" i="15"/>
  <c r="Q401" i="15"/>
  <c r="N401" i="15"/>
  <c r="I401" i="15"/>
  <c r="V154" i="15"/>
  <c r="S154" i="15"/>
  <c r="Q154" i="15"/>
  <c r="N154" i="15"/>
  <c r="I154" i="15"/>
  <c r="V155" i="15"/>
  <c r="S155" i="15"/>
  <c r="Q155" i="15"/>
  <c r="N155" i="15"/>
  <c r="I155" i="15"/>
  <c r="V530" i="15"/>
  <c r="S530" i="15"/>
  <c r="Q530" i="15"/>
  <c r="N530" i="15"/>
  <c r="I530" i="15"/>
  <c r="V224" i="15"/>
  <c r="S224" i="15"/>
  <c r="Q224" i="15"/>
  <c r="N224" i="15"/>
  <c r="I224" i="15"/>
  <c r="V364" i="15"/>
  <c r="S364" i="15"/>
  <c r="Q364" i="15"/>
  <c r="N364" i="15"/>
  <c r="I364" i="15"/>
  <c r="V399" i="15"/>
  <c r="S399" i="15"/>
  <c r="Q399" i="15"/>
  <c r="N399" i="15"/>
  <c r="I399" i="15"/>
  <c r="V458" i="15"/>
  <c r="S458" i="15"/>
  <c r="Q458" i="15"/>
  <c r="N458" i="15"/>
  <c r="I458" i="15"/>
  <c r="V47" i="15"/>
  <c r="S47" i="15"/>
  <c r="Q47" i="15"/>
  <c r="N47" i="15"/>
  <c r="I47" i="15"/>
  <c r="V383" i="15"/>
  <c r="S383" i="15"/>
  <c r="Q383" i="15"/>
  <c r="N383" i="15"/>
  <c r="I383" i="15"/>
  <c r="V477" i="15"/>
  <c r="S477" i="15"/>
  <c r="Q477" i="15"/>
  <c r="N477" i="15"/>
  <c r="I477" i="15"/>
  <c r="V344" i="15"/>
  <c r="S344" i="15"/>
  <c r="Q344" i="15"/>
  <c r="N344" i="15"/>
  <c r="I344" i="15"/>
  <c r="V528" i="15"/>
  <c r="S528" i="15"/>
  <c r="Q528" i="15"/>
  <c r="N528" i="15"/>
  <c r="I528" i="15"/>
  <c r="V222" i="15"/>
  <c r="S222" i="15"/>
  <c r="Q222" i="15"/>
  <c r="N222" i="15"/>
  <c r="I222" i="15"/>
  <c r="V46" i="15"/>
  <c r="S46" i="15"/>
  <c r="Q46" i="15"/>
  <c r="N46" i="15"/>
  <c r="I46" i="15"/>
  <c r="V476" i="15"/>
  <c r="S476" i="15"/>
  <c r="Q476" i="15"/>
  <c r="N476" i="15"/>
  <c r="I476" i="15"/>
  <c r="V397" i="15"/>
  <c r="S397" i="15"/>
  <c r="Q397" i="15"/>
  <c r="N397" i="15"/>
  <c r="I397" i="15"/>
  <c r="V153" i="15"/>
  <c r="S153" i="15"/>
  <c r="Q153" i="15"/>
  <c r="N153" i="15"/>
  <c r="I153" i="15"/>
  <c r="V152" i="15"/>
  <c r="S152" i="15"/>
  <c r="Q152" i="15"/>
  <c r="N152" i="15"/>
  <c r="I152" i="15"/>
  <c r="V526" i="15"/>
  <c r="S526" i="15"/>
  <c r="Q526" i="15"/>
  <c r="N526" i="15"/>
  <c r="I526" i="15"/>
  <c r="V223" i="15"/>
  <c r="S223" i="15"/>
  <c r="Q223" i="15"/>
  <c r="N223" i="15"/>
  <c r="I223" i="15"/>
  <c r="V360" i="15"/>
  <c r="S360" i="15"/>
  <c r="Q360" i="15"/>
  <c r="N360" i="15"/>
  <c r="I360" i="15"/>
  <c r="V309" i="15"/>
  <c r="S309" i="15"/>
  <c r="Q309" i="15"/>
  <c r="N309" i="15"/>
  <c r="I309" i="15"/>
  <c r="V320" i="15"/>
  <c r="S320" i="15"/>
  <c r="Q320" i="15"/>
  <c r="N320" i="15"/>
  <c r="I320" i="15"/>
  <c r="V322" i="15"/>
  <c r="S322" i="15"/>
  <c r="Q322" i="15"/>
  <c r="N322" i="15"/>
  <c r="I322" i="15"/>
  <c r="V302" i="15"/>
  <c r="S302" i="15"/>
  <c r="Q302" i="15"/>
  <c r="N302" i="15"/>
  <c r="I302" i="15"/>
  <c r="V303" i="15"/>
  <c r="S303" i="15"/>
  <c r="Q303" i="15"/>
  <c r="N303" i="15"/>
  <c r="I303" i="15"/>
  <c r="V318" i="15"/>
  <c r="S318" i="15"/>
  <c r="Q318" i="15"/>
  <c r="N318" i="15"/>
  <c r="I318" i="15"/>
  <c r="V324" i="15"/>
  <c r="S324" i="15"/>
  <c r="Q324" i="15"/>
  <c r="N324" i="15"/>
  <c r="I324" i="15"/>
  <c r="V44" i="15"/>
  <c r="S44" i="15"/>
  <c r="Q44" i="15"/>
  <c r="N44" i="15"/>
  <c r="I44" i="15"/>
  <c r="V380" i="15"/>
  <c r="S380" i="15"/>
  <c r="Q380" i="15"/>
  <c r="N380" i="15"/>
  <c r="I380" i="15"/>
  <c r="V150" i="15"/>
  <c r="S150" i="15"/>
  <c r="Q150" i="15"/>
  <c r="N150" i="15"/>
  <c r="I150" i="15"/>
  <c r="V342" i="15"/>
  <c r="S342" i="15"/>
  <c r="Q342" i="15"/>
  <c r="N342" i="15"/>
  <c r="I342" i="15"/>
  <c r="V453" i="15"/>
  <c r="S453" i="15"/>
  <c r="Q453" i="15"/>
  <c r="N453" i="15"/>
  <c r="I453" i="15"/>
  <c r="V524" i="15"/>
  <c r="S524" i="15"/>
  <c r="Q524" i="15"/>
  <c r="N524" i="15"/>
  <c r="I524" i="15"/>
  <c r="V220" i="15"/>
  <c r="S220" i="15"/>
  <c r="Q220" i="15"/>
  <c r="N220" i="15"/>
  <c r="I220" i="15"/>
  <c r="V40" i="15"/>
  <c r="S40" i="15"/>
  <c r="Q40" i="15"/>
  <c r="N40" i="15"/>
  <c r="I40" i="15"/>
  <c r="V374" i="15"/>
  <c r="S374" i="15"/>
  <c r="Q374" i="15"/>
  <c r="N374" i="15"/>
  <c r="I374" i="15"/>
  <c r="V148" i="15"/>
  <c r="S148" i="15"/>
  <c r="Q148" i="15"/>
  <c r="N148" i="15"/>
  <c r="I148" i="15"/>
  <c r="V339" i="15"/>
  <c r="S339" i="15"/>
  <c r="Q339" i="15"/>
  <c r="N339" i="15"/>
  <c r="I339" i="15"/>
  <c r="V448" i="15"/>
  <c r="S448" i="15"/>
  <c r="Q448" i="15"/>
  <c r="N448" i="15"/>
  <c r="I448" i="15"/>
  <c r="V520" i="15"/>
  <c r="S520" i="15"/>
  <c r="Q520" i="15"/>
  <c r="N520" i="15"/>
  <c r="I520" i="15"/>
  <c r="V218" i="15"/>
  <c r="S218" i="15"/>
  <c r="Q218" i="15"/>
  <c r="N218" i="15"/>
  <c r="I218" i="15"/>
  <c r="V124" i="15"/>
  <c r="S124" i="15"/>
  <c r="Q124" i="15"/>
  <c r="N124" i="15"/>
  <c r="I124" i="15"/>
  <c r="V134" i="15"/>
  <c r="S134" i="15"/>
  <c r="Q134" i="15"/>
  <c r="N134" i="15"/>
  <c r="I134" i="15"/>
  <c r="V143" i="15"/>
  <c r="S143" i="15"/>
  <c r="Q143" i="15"/>
  <c r="N143" i="15"/>
  <c r="I143" i="15"/>
  <c r="V144" i="15"/>
  <c r="S144" i="15"/>
  <c r="Q144" i="15"/>
  <c r="N144" i="15"/>
  <c r="I144" i="15"/>
  <c r="V135" i="15"/>
  <c r="S135" i="15"/>
  <c r="Q135" i="15"/>
  <c r="N135" i="15"/>
  <c r="I135" i="15"/>
  <c r="V130" i="15"/>
  <c r="S130" i="15"/>
  <c r="Q130" i="15"/>
  <c r="N130" i="15"/>
  <c r="I130" i="15"/>
  <c r="V138" i="15"/>
  <c r="S138" i="15"/>
  <c r="Q138" i="15"/>
  <c r="N138" i="15"/>
  <c r="I138" i="15"/>
  <c r="V36" i="15"/>
  <c r="S36" i="15"/>
  <c r="Q36" i="15"/>
  <c r="N36" i="15"/>
  <c r="I36" i="15"/>
  <c r="V471" i="15"/>
  <c r="S471" i="15"/>
  <c r="Q471" i="15"/>
  <c r="N471" i="15"/>
  <c r="I471" i="15"/>
  <c r="V392" i="15"/>
  <c r="S392" i="15"/>
  <c r="Q392" i="15"/>
  <c r="N392" i="15"/>
  <c r="I392" i="15"/>
  <c r="V515" i="15"/>
  <c r="S515" i="15"/>
  <c r="Q515" i="15"/>
  <c r="N515" i="15"/>
  <c r="I515" i="15"/>
  <c r="V216" i="15"/>
  <c r="S216" i="15"/>
  <c r="Q216" i="15"/>
  <c r="N216" i="15"/>
  <c r="I216" i="15"/>
  <c r="V352" i="15"/>
  <c r="S352" i="15"/>
  <c r="Q352" i="15"/>
  <c r="N352" i="15"/>
  <c r="I352" i="15"/>
  <c r="V37" i="15"/>
  <c r="S37" i="15"/>
  <c r="Q37" i="15"/>
  <c r="N37" i="15"/>
  <c r="I37" i="15"/>
  <c r="V372" i="15"/>
  <c r="S372" i="15"/>
  <c r="Q372" i="15"/>
  <c r="N372" i="15"/>
  <c r="I372" i="15"/>
  <c r="V145" i="15"/>
  <c r="S145" i="15"/>
  <c r="Q145" i="15"/>
  <c r="N145" i="15"/>
  <c r="I145" i="15"/>
  <c r="V146" i="15"/>
  <c r="S146" i="15"/>
  <c r="Q146" i="15"/>
  <c r="N146" i="15"/>
  <c r="I146" i="15"/>
  <c r="V337" i="15"/>
  <c r="S337" i="15"/>
  <c r="Q337" i="15"/>
  <c r="I337" i="15"/>
  <c r="V444" i="15"/>
  <c r="S444" i="15"/>
  <c r="Q444" i="15"/>
  <c r="N444" i="15"/>
  <c r="I444" i="15"/>
  <c r="V516" i="15"/>
  <c r="S516" i="15"/>
  <c r="Q516" i="15"/>
  <c r="N516" i="15"/>
  <c r="I516" i="15"/>
  <c r="V215" i="15"/>
  <c r="S215" i="15"/>
  <c r="Q215" i="15"/>
  <c r="N215" i="15"/>
  <c r="I215" i="15"/>
  <c r="V668" i="15"/>
  <c r="S668" i="15"/>
  <c r="Q668" i="15"/>
  <c r="N668" i="15"/>
  <c r="I668" i="15"/>
  <c r="V684" i="15"/>
  <c r="S684" i="15"/>
  <c r="Q684" i="15"/>
  <c r="N684" i="15"/>
  <c r="I684" i="15"/>
  <c r="V700" i="15"/>
  <c r="S700" i="15"/>
  <c r="Q700" i="15"/>
  <c r="N700" i="15"/>
  <c r="I700" i="15"/>
  <c r="V717" i="15"/>
  <c r="S717" i="15"/>
  <c r="Q717" i="15"/>
  <c r="N717" i="15"/>
  <c r="I717" i="15"/>
  <c r="V579" i="15"/>
  <c r="S579" i="15"/>
  <c r="Q579" i="15"/>
  <c r="N579" i="15"/>
  <c r="I579" i="15"/>
  <c r="V584" i="15"/>
  <c r="S584" i="15"/>
  <c r="Q584" i="15"/>
  <c r="N584" i="15"/>
  <c r="I584" i="15"/>
  <c r="V588" i="15"/>
  <c r="S588" i="15"/>
  <c r="Q588" i="15"/>
  <c r="N588" i="15"/>
  <c r="I588" i="15"/>
  <c r="V606" i="15"/>
  <c r="S606" i="15"/>
  <c r="Q606" i="15"/>
  <c r="N606" i="15"/>
  <c r="I606" i="15"/>
  <c r="V662" i="15"/>
  <c r="S662" i="15"/>
  <c r="Q662" i="15"/>
  <c r="N662" i="15"/>
  <c r="I662" i="15"/>
  <c r="V680" i="15"/>
  <c r="S680" i="15"/>
  <c r="Q680" i="15"/>
  <c r="N680" i="15"/>
  <c r="I680" i="15"/>
  <c r="V697" i="15"/>
  <c r="S697" i="15"/>
  <c r="Q697" i="15"/>
  <c r="N697" i="15"/>
  <c r="I697" i="15"/>
  <c r="V712" i="15"/>
  <c r="S712" i="15"/>
  <c r="Q712" i="15"/>
  <c r="N712" i="15"/>
  <c r="I712" i="15"/>
  <c r="V665" i="15"/>
  <c r="S665" i="15"/>
  <c r="Q665" i="15"/>
  <c r="N665" i="15"/>
  <c r="I665" i="15"/>
  <c r="V679" i="15"/>
  <c r="S679" i="15"/>
  <c r="Q679" i="15"/>
  <c r="N679" i="15"/>
  <c r="I679" i="15"/>
  <c r="V695" i="15"/>
  <c r="S695" i="15"/>
  <c r="Q695" i="15"/>
  <c r="N695" i="15"/>
  <c r="I695" i="15"/>
  <c r="V713" i="15"/>
  <c r="S713" i="15"/>
  <c r="Q713" i="15"/>
  <c r="N713" i="15"/>
  <c r="I713" i="15"/>
  <c r="V266" i="15"/>
  <c r="S266" i="15"/>
  <c r="Q266" i="15"/>
  <c r="N266" i="15"/>
  <c r="I266" i="15"/>
  <c r="V273" i="15"/>
  <c r="S273" i="15"/>
  <c r="Q273" i="15"/>
  <c r="N273" i="15"/>
  <c r="I273" i="15"/>
  <c r="V325" i="15"/>
  <c r="Q325" i="15"/>
  <c r="N325" i="15"/>
  <c r="I325" i="15"/>
  <c r="V331" i="15"/>
  <c r="S331" i="15"/>
  <c r="Q331" i="15"/>
  <c r="N331" i="15"/>
  <c r="I331" i="15"/>
  <c r="V658" i="15"/>
  <c r="S658" i="15"/>
  <c r="Q658" i="15"/>
  <c r="N658" i="15"/>
  <c r="I658" i="15"/>
  <c r="V674" i="15"/>
  <c r="S674" i="15"/>
  <c r="Q674" i="15"/>
  <c r="N674" i="15"/>
  <c r="I674" i="15"/>
  <c r="V690" i="15"/>
  <c r="S690" i="15"/>
  <c r="Q690" i="15"/>
  <c r="N690" i="15"/>
  <c r="I690" i="15"/>
  <c r="V706" i="15"/>
  <c r="S706" i="15"/>
  <c r="Q706" i="15"/>
  <c r="N706" i="15"/>
  <c r="I706" i="15"/>
  <c r="V655" i="15"/>
  <c r="S655" i="15"/>
  <c r="Q655" i="15"/>
  <c r="N655" i="15"/>
  <c r="I655" i="15"/>
  <c r="V673" i="15"/>
  <c r="S673" i="15"/>
  <c r="Q673" i="15"/>
  <c r="N673" i="15"/>
  <c r="I673" i="15"/>
  <c r="V688" i="15"/>
  <c r="S688" i="15"/>
  <c r="Q688" i="15"/>
  <c r="N688" i="15"/>
  <c r="I688" i="15"/>
  <c r="V705" i="15"/>
  <c r="S705" i="15"/>
  <c r="Q705" i="15"/>
  <c r="N705" i="15"/>
  <c r="I705" i="15"/>
  <c r="V654" i="15"/>
  <c r="S654" i="15"/>
  <c r="Q654" i="15"/>
  <c r="N654" i="15"/>
  <c r="I654" i="15"/>
  <c r="V671" i="15"/>
  <c r="S671" i="15"/>
  <c r="Q671" i="15"/>
  <c r="N671" i="15"/>
  <c r="I671" i="15"/>
  <c r="V689" i="15"/>
  <c r="S689" i="15"/>
  <c r="Q689" i="15"/>
  <c r="N689" i="15"/>
  <c r="I689" i="15"/>
  <c r="V703" i="15"/>
  <c r="S703" i="15"/>
  <c r="Q703" i="15"/>
  <c r="N703" i="15"/>
  <c r="I703" i="15"/>
  <c r="V425" i="15"/>
  <c r="S425" i="15"/>
  <c r="Q425" i="15"/>
  <c r="N425" i="15"/>
  <c r="I425" i="15"/>
  <c r="V193" i="15"/>
  <c r="S193" i="15"/>
  <c r="Q193" i="15"/>
  <c r="N193" i="15"/>
  <c r="I193" i="15"/>
  <c r="V512" i="15"/>
  <c r="S512" i="15"/>
  <c r="Q512" i="15"/>
  <c r="N512" i="15"/>
  <c r="I512" i="15"/>
  <c r="V265" i="15"/>
  <c r="S265" i="15"/>
  <c r="Q265" i="15"/>
  <c r="N265" i="15"/>
  <c r="I265" i="15"/>
  <c r="V653" i="15"/>
  <c r="S653" i="15"/>
  <c r="Q653" i="15"/>
  <c r="N653" i="15"/>
  <c r="I653" i="15"/>
  <c r="V34" i="15"/>
  <c r="S34" i="15"/>
  <c r="Q34" i="15"/>
  <c r="N34" i="15"/>
  <c r="I34" i="15"/>
  <c r="V35" i="15"/>
  <c r="S35" i="15"/>
  <c r="Q35" i="15"/>
  <c r="N35" i="15"/>
  <c r="I35" i="15"/>
  <c r="V442" i="15"/>
  <c r="S442" i="15"/>
  <c r="Q442" i="15"/>
  <c r="N442" i="15"/>
  <c r="I442" i="15"/>
  <c r="V194" i="15"/>
  <c r="S194" i="15"/>
  <c r="Q194" i="15"/>
  <c r="N194" i="15"/>
  <c r="I194" i="15"/>
  <c r="V513" i="15"/>
  <c r="S513" i="15"/>
  <c r="Q513" i="15"/>
  <c r="N513" i="15"/>
  <c r="I513" i="15"/>
  <c r="V333" i="15"/>
  <c r="S333" i="15"/>
  <c r="Q333" i="15"/>
  <c r="N333" i="15"/>
  <c r="I333" i="15"/>
  <c r="V652" i="15"/>
  <c r="S652" i="15"/>
  <c r="Q652" i="15"/>
  <c r="N652" i="15"/>
  <c r="I652" i="15"/>
  <c r="V628" i="15"/>
  <c r="S628" i="15"/>
  <c r="Q628" i="15"/>
  <c r="N628" i="15"/>
  <c r="I628" i="15"/>
  <c r="V640" i="15"/>
  <c r="S640" i="15"/>
  <c r="Q640" i="15"/>
  <c r="N640" i="15"/>
  <c r="I640" i="15"/>
  <c r="V622" i="15"/>
  <c r="S622" i="15"/>
  <c r="Q622" i="15"/>
  <c r="N622" i="15"/>
  <c r="I622" i="15"/>
  <c r="V631" i="15"/>
  <c r="S631" i="15"/>
  <c r="Q631" i="15"/>
  <c r="N631" i="15"/>
  <c r="I631" i="15"/>
  <c r="V623" i="15"/>
  <c r="S623" i="15"/>
  <c r="Q623" i="15"/>
  <c r="N623" i="15"/>
  <c r="I623" i="15"/>
  <c r="V646" i="15"/>
  <c r="S646" i="15"/>
  <c r="Q646" i="15"/>
  <c r="N646" i="15"/>
  <c r="I646" i="15"/>
  <c r="V626" i="15"/>
  <c r="S626" i="15"/>
  <c r="Q626" i="15"/>
  <c r="N626" i="15"/>
  <c r="I626" i="15"/>
  <c r="V32" i="15"/>
  <c r="S32" i="15"/>
  <c r="Q32" i="15"/>
  <c r="N32" i="15"/>
  <c r="I32" i="15"/>
  <c r="V439" i="15"/>
  <c r="S439" i="15"/>
  <c r="Q439" i="15"/>
  <c r="N439" i="15"/>
  <c r="I439" i="15"/>
  <c r="V192" i="15"/>
  <c r="S192" i="15"/>
  <c r="Q192" i="15"/>
  <c r="N192" i="15"/>
  <c r="I192" i="15"/>
  <c r="V510" i="15"/>
  <c r="S510" i="15"/>
  <c r="Q510" i="15"/>
  <c r="N510" i="15"/>
  <c r="I510" i="15"/>
  <c r="V263" i="15"/>
  <c r="Q263" i="15"/>
  <c r="N263" i="15"/>
  <c r="T263" i="15" s="1"/>
  <c r="I263" i="15"/>
  <c r="V650" i="15"/>
  <c r="S650" i="15"/>
  <c r="Q650" i="15"/>
  <c r="N650" i="15"/>
  <c r="I650" i="15"/>
  <c r="V30" i="15"/>
  <c r="S30" i="15"/>
  <c r="Q30" i="15"/>
  <c r="N30" i="15"/>
  <c r="I30" i="15"/>
  <c r="V437" i="15"/>
  <c r="S437" i="15"/>
  <c r="Q437" i="15"/>
  <c r="N437" i="15"/>
  <c r="I437" i="15"/>
  <c r="V190" i="15"/>
  <c r="S190" i="15"/>
  <c r="Q190" i="15"/>
  <c r="N190" i="15"/>
  <c r="I190" i="15"/>
  <c r="V508" i="15"/>
  <c r="S508" i="15"/>
  <c r="Q508" i="15"/>
  <c r="N508" i="15"/>
  <c r="I508" i="15"/>
  <c r="V261" i="15"/>
  <c r="S261" i="15"/>
  <c r="Q261" i="15"/>
  <c r="N261" i="15"/>
  <c r="I261" i="15"/>
  <c r="V576" i="15"/>
  <c r="S576" i="15"/>
  <c r="Q576" i="15"/>
  <c r="N576" i="15"/>
  <c r="I576" i="15"/>
  <c r="V29" i="15"/>
  <c r="S29" i="15"/>
  <c r="Q29" i="15"/>
  <c r="N29" i="15"/>
  <c r="I29" i="15"/>
  <c r="V436" i="15"/>
  <c r="S436" i="15"/>
  <c r="Q436" i="15"/>
  <c r="N436" i="15"/>
  <c r="I436" i="15"/>
  <c r="V189" i="15"/>
  <c r="S189" i="15"/>
  <c r="Q189" i="15"/>
  <c r="N189" i="15"/>
  <c r="I189" i="15"/>
  <c r="V507" i="15"/>
  <c r="S507" i="15"/>
  <c r="Q507" i="15"/>
  <c r="N507" i="15"/>
  <c r="I507" i="15"/>
  <c r="V260" i="15"/>
  <c r="S260" i="15"/>
  <c r="Q260" i="15"/>
  <c r="I260" i="15"/>
  <c r="V575" i="15"/>
  <c r="S575" i="15"/>
  <c r="Q575" i="15"/>
  <c r="N575" i="15"/>
  <c r="I575" i="15"/>
  <c r="V27" i="15"/>
  <c r="S27" i="15"/>
  <c r="Q27" i="15"/>
  <c r="N27" i="15"/>
  <c r="I27" i="15"/>
  <c r="V422" i="15"/>
  <c r="S422" i="15"/>
  <c r="Q422" i="15"/>
  <c r="N422" i="15"/>
  <c r="I422" i="15"/>
  <c r="V504" i="15"/>
  <c r="S504" i="15"/>
  <c r="Q504" i="15"/>
  <c r="N504" i="15"/>
  <c r="I504" i="15"/>
  <c r="V258" i="15"/>
  <c r="S258" i="15"/>
  <c r="Q258" i="15"/>
  <c r="N258" i="15"/>
  <c r="I258" i="15"/>
  <c r="V573" i="15"/>
  <c r="S573" i="15"/>
  <c r="Q573" i="15"/>
  <c r="N573" i="15"/>
  <c r="I573" i="15"/>
  <c r="V187" i="15"/>
  <c r="S187" i="15"/>
  <c r="Q187" i="15"/>
  <c r="N187" i="15"/>
  <c r="I187" i="15"/>
  <c r="V26" i="15"/>
  <c r="S26" i="15"/>
  <c r="Q26" i="15"/>
  <c r="N26" i="15"/>
  <c r="I26" i="15"/>
  <c r="V421" i="15"/>
  <c r="S421" i="15"/>
  <c r="Q421" i="15"/>
  <c r="N421" i="15"/>
  <c r="I421" i="15"/>
  <c r="V186" i="15"/>
  <c r="S186" i="15"/>
  <c r="Q186" i="15"/>
  <c r="N186" i="15"/>
  <c r="I186" i="15"/>
  <c r="V501" i="15"/>
  <c r="S501" i="15"/>
  <c r="Q501" i="15"/>
  <c r="N501" i="15"/>
  <c r="I501" i="15"/>
  <c r="V257" i="15"/>
  <c r="Q257" i="15"/>
  <c r="I257" i="15"/>
  <c r="V571" i="15"/>
  <c r="S571" i="15"/>
  <c r="Q571" i="15"/>
  <c r="N571" i="15"/>
  <c r="I571" i="15"/>
  <c r="V25" i="15"/>
  <c r="S25" i="15"/>
  <c r="Q25" i="15"/>
  <c r="N25" i="15"/>
  <c r="I25" i="15"/>
  <c r="V429" i="15"/>
  <c r="S429" i="15"/>
  <c r="Q429" i="15"/>
  <c r="N429" i="15"/>
  <c r="I429" i="15"/>
  <c r="V185" i="15"/>
  <c r="S185" i="15"/>
  <c r="Q185" i="15"/>
  <c r="N185" i="15"/>
  <c r="I185" i="15"/>
  <c r="V500" i="15"/>
  <c r="S500" i="15"/>
  <c r="Q500" i="15"/>
  <c r="N500" i="15"/>
  <c r="I500" i="15"/>
  <c r="V256" i="15"/>
  <c r="S256" i="15"/>
  <c r="Q256" i="15"/>
  <c r="N256" i="15"/>
  <c r="I256" i="15"/>
  <c r="V570" i="15"/>
  <c r="S570" i="15"/>
  <c r="Q570" i="15"/>
  <c r="N570" i="15"/>
  <c r="I570" i="15"/>
  <c r="V307" i="15"/>
  <c r="S307" i="15"/>
  <c r="Q307" i="15"/>
  <c r="N307" i="15"/>
  <c r="I307" i="15"/>
  <c r="V317" i="15"/>
  <c r="S317" i="15"/>
  <c r="Q317" i="15"/>
  <c r="N317" i="15"/>
  <c r="I317" i="15"/>
  <c r="V321" i="15"/>
  <c r="S321" i="15"/>
  <c r="Q321" i="15"/>
  <c r="N321" i="15"/>
  <c r="I321" i="15"/>
  <c r="V315" i="15"/>
  <c r="S315" i="15"/>
  <c r="Q315" i="15"/>
  <c r="N315" i="15"/>
  <c r="I315" i="15"/>
  <c r="V310" i="15"/>
  <c r="S310" i="15"/>
  <c r="Q310" i="15"/>
  <c r="N310" i="15"/>
  <c r="I310" i="15"/>
  <c r="V304" i="15"/>
  <c r="S304" i="15"/>
  <c r="Q304" i="15"/>
  <c r="N304" i="15"/>
  <c r="I304" i="15"/>
  <c r="V319" i="15"/>
  <c r="S319" i="15"/>
  <c r="Q319" i="15"/>
  <c r="N319" i="15"/>
  <c r="I319" i="15"/>
  <c r="V312" i="15"/>
  <c r="S312" i="15"/>
  <c r="Q312" i="15"/>
  <c r="N312" i="15"/>
  <c r="I312" i="15"/>
  <c r="V305" i="15"/>
  <c r="S305" i="15"/>
  <c r="Q305" i="15"/>
  <c r="N305" i="15"/>
  <c r="I305" i="15"/>
  <c r="V316" i="15"/>
  <c r="S316" i="15"/>
  <c r="Q316" i="15"/>
  <c r="N316" i="15"/>
  <c r="I316" i="15"/>
  <c r="V306" i="15"/>
  <c r="S306" i="15"/>
  <c r="Q306" i="15"/>
  <c r="N306" i="15"/>
  <c r="I306" i="15"/>
  <c r="V24" i="15"/>
  <c r="S24" i="15"/>
  <c r="Q24" i="15"/>
  <c r="N24" i="15"/>
  <c r="I24" i="15"/>
  <c r="V419" i="15"/>
  <c r="S419" i="15"/>
  <c r="Q419" i="15"/>
  <c r="N419" i="15"/>
  <c r="I419" i="15"/>
  <c r="V183" i="15"/>
  <c r="S183" i="15"/>
  <c r="Q183" i="15"/>
  <c r="N183" i="15"/>
  <c r="I183" i="15"/>
  <c r="V499" i="15"/>
  <c r="S499" i="15"/>
  <c r="Q499" i="15"/>
  <c r="N499" i="15"/>
  <c r="I499" i="15"/>
  <c r="V255" i="15"/>
  <c r="S255" i="15"/>
  <c r="Q255" i="15"/>
  <c r="N255" i="15"/>
  <c r="I255" i="15"/>
  <c r="V568" i="15"/>
  <c r="S568" i="15"/>
  <c r="Q568" i="15"/>
  <c r="N568" i="15"/>
  <c r="I568" i="15"/>
  <c r="V21" i="15"/>
  <c r="S21" i="15"/>
  <c r="Q21" i="15"/>
  <c r="N21" i="15"/>
  <c r="I21" i="15"/>
  <c r="V416" i="15"/>
  <c r="S416" i="15"/>
  <c r="Q416" i="15"/>
  <c r="N416" i="15"/>
  <c r="I416" i="15"/>
  <c r="V182" i="15"/>
  <c r="S182" i="15"/>
  <c r="Q182" i="15"/>
  <c r="N182" i="15"/>
  <c r="I182" i="15"/>
  <c r="V496" i="15"/>
  <c r="S496" i="15"/>
  <c r="Q496" i="15"/>
  <c r="N496" i="15"/>
  <c r="I496" i="15"/>
  <c r="V254" i="15"/>
  <c r="S254" i="15"/>
  <c r="Q254" i="15"/>
  <c r="N254" i="15"/>
  <c r="I254" i="15"/>
  <c r="V567" i="15"/>
  <c r="S567" i="15"/>
  <c r="Q567" i="15"/>
  <c r="N567" i="15"/>
  <c r="I567" i="15"/>
  <c r="V137" i="15"/>
  <c r="S137" i="15"/>
  <c r="Q137" i="15"/>
  <c r="N137" i="15"/>
  <c r="I137" i="15"/>
  <c r="V123" i="15"/>
  <c r="S123" i="15"/>
  <c r="Q123" i="15"/>
  <c r="N123" i="15"/>
  <c r="I123" i="15"/>
  <c r="V142" i="15"/>
  <c r="S142" i="15"/>
  <c r="Q142" i="15"/>
  <c r="N142" i="15"/>
  <c r="I142" i="15"/>
  <c r="V125" i="15"/>
  <c r="S125" i="15"/>
  <c r="Q125" i="15"/>
  <c r="N125" i="15"/>
  <c r="I125" i="15"/>
  <c r="V126" i="15"/>
  <c r="S126" i="15"/>
  <c r="Q126" i="15"/>
  <c r="N126" i="15"/>
  <c r="I126" i="15"/>
  <c r="V122" i="15"/>
  <c r="S122" i="15"/>
  <c r="Q122" i="15"/>
  <c r="N122" i="15"/>
  <c r="I122" i="15"/>
  <c r="V128" i="15"/>
  <c r="S128" i="15"/>
  <c r="Q128" i="15"/>
  <c r="N128" i="15"/>
  <c r="I128" i="15"/>
  <c r="V131" i="15"/>
  <c r="S131" i="15"/>
  <c r="Q131" i="15"/>
  <c r="N131" i="15"/>
  <c r="I131" i="15"/>
  <c r="V132" i="15"/>
  <c r="S132" i="15"/>
  <c r="Q132" i="15"/>
  <c r="N132" i="15"/>
  <c r="I132" i="15"/>
  <c r="V141" i="15"/>
  <c r="S141" i="15"/>
  <c r="Q141" i="15"/>
  <c r="N141" i="15"/>
  <c r="I141" i="15"/>
  <c r="V119" i="15"/>
  <c r="S119" i="15"/>
  <c r="Q119" i="15"/>
  <c r="I119" i="15"/>
  <c r="V133" i="15"/>
  <c r="S133" i="15"/>
  <c r="Q133" i="15"/>
  <c r="N133" i="15"/>
  <c r="I133" i="15"/>
  <c r="V121" i="15"/>
  <c r="S121" i="15"/>
  <c r="Q121" i="15"/>
  <c r="N121" i="15"/>
  <c r="I121" i="15"/>
  <c r="V19" i="15"/>
  <c r="S19" i="15"/>
  <c r="Q19" i="15"/>
  <c r="N19" i="15"/>
  <c r="I19" i="15"/>
  <c r="V412" i="15"/>
  <c r="S412" i="15"/>
  <c r="Q412" i="15"/>
  <c r="N412" i="15"/>
  <c r="I412" i="15"/>
  <c r="V181" i="15"/>
  <c r="S181" i="15"/>
  <c r="Q181" i="15"/>
  <c r="N181" i="15"/>
  <c r="I181" i="15"/>
  <c r="V493" i="15"/>
  <c r="S493" i="15"/>
  <c r="Q493" i="15"/>
  <c r="N493" i="15"/>
  <c r="I493" i="15"/>
  <c r="V252" i="15"/>
  <c r="S252" i="15"/>
  <c r="Q252" i="15"/>
  <c r="N252" i="15"/>
  <c r="I252" i="15"/>
  <c r="V565" i="15"/>
  <c r="S565" i="15"/>
  <c r="Q565" i="15"/>
  <c r="N565" i="15"/>
  <c r="I565" i="15"/>
  <c r="V18" i="15"/>
  <c r="S18" i="15"/>
  <c r="Q18" i="15"/>
  <c r="N18" i="15"/>
  <c r="I18" i="15"/>
  <c r="V487" i="15"/>
  <c r="S487" i="15"/>
  <c r="Q487" i="15"/>
  <c r="N487" i="15"/>
  <c r="I487" i="15"/>
  <c r="V441" i="15"/>
  <c r="S441" i="15"/>
  <c r="Q441" i="15"/>
  <c r="N441" i="15"/>
  <c r="I441" i="15"/>
  <c r="V178" i="15"/>
  <c r="Q178" i="15"/>
  <c r="N178" i="15"/>
  <c r="I178" i="15"/>
  <c r="V213" i="15"/>
  <c r="S213" i="15"/>
  <c r="Q213" i="15"/>
  <c r="N213" i="15"/>
  <c r="I213" i="15"/>
  <c r="V264" i="15"/>
  <c r="S264" i="15"/>
  <c r="Q264" i="15"/>
  <c r="N264" i="15"/>
  <c r="I264" i="15"/>
  <c r="V651" i="15"/>
  <c r="S651" i="15"/>
  <c r="Q651" i="15"/>
  <c r="N651" i="15"/>
  <c r="I651" i="15"/>
  <c r="V595" i="15"/>
  <c r="S595" i="15"/>
  <c r="Q595" i="15"/>
  <c r="N595" i="15"/>
  <c r="I595" i="15"/>
  <c r="V613" i="15"/>
  <c r="S613" i="15"/>
  <c r="Q613" i="15"/>
  <c r="N613" i="15"/>
  <c r="I613" i="15"/>
  <c r="V603" i="15"/>
  <c r="S603" i="15"/>
  <c r="Q603" i="15"/>
  <c r="N603" i="15"/>
  <c r="I603" i="15"/>
  <c r="V591" i="15"/>
  <c r="Q591" i="15"/>
  <c r="N591" i="15"/>
  <c r="I591" i="15"/>
  <c r="V593" i="15"/>
  <c r="S593" i="15"/>
  <c r="Q593" i="15"/>
  <c r="N593" i="15"/>
  <c r="I593" i="15"/>
  <c r="V594" i="15"/>
  <c r="I594" i="15"/>
  <c r="V601" i="15"/>
  <c r="S601" i="15"/>
  <c r="Q601" i="15"/>
  <c r="N601" i="15"/>
  <c r="I601" i="15"/>
  <c r="V589" i="15"/>
  <c r="S589" i="15"/>
  <c r="Q589" i="15"/>
  <c r="N589" i="15"/>
  <c r="I589" i="15"/>
  <c r="V615" i="15"/>
  <c r="S615" i="15"/>
  <c r="Q615" i="15"/>
  <c r="N615" i="15"/>
  <c r="I615" i="15"/>
  <c r="V597" i="15"/>
  <c r="S597" i="15"/>
  <c r="Q597" i="15"/>
  <c r="N597" i="15"/>
  <c r="I597" i="15"/>
  <c r="V600" i="15"/>
  <c r="S600" i="15"/>
  <c r="Q600" i="15"/>
  <c r="N600" i="15"/>
  <c r="I600" i="15"/>
  <c r="V590" i="15"/>
  <c r="I590" i="15"/>
  <c r="V596" i="15"/>
  <c r="S596" i="15"/>
  <c r="Q596" i="15"/>
  <c r="N596" i="15"/>
  <c r="I596" i="15"/>
  <c r="V598" i="15"/>
  <c r="S598" i="15"/>
  <c r="Q598" i="15"/>
  <c r="N598" i="15"/>
  <c r="I598" i="15"/>
  <c r="V17" i="15"/>
  <c r="S17" i="15"/>
  <c r="Q17" i="15"/>
  <c r="N17" i="15"/>
  <c r="I17" i="15"/>
  <c r="V484" i="15"/>
  <c r="S484" i="15"/>
  <c r="Q484" i="15"/>
  <c r="N484" i="15"/>
  <c r="I484" i="15"/>
  <c r="V423" i="15"/>
  <c r="S423" i="15"/>
  <c r="Q423" i="15"/>
  <c r="N423" i="15"/>
  <c r="I423" i="15"/>
  <c r="V176" i="15"/>
  <c r="Q176" i="15"/>
  <c r="N176" i="15"/>
  <c r="I176" i="15"/>
  <c r="V211" i="15"/>
  <c r="S211" i="15"/>
  <c r="Q211" i="15"/>
  <c r="N211" i="15"/>
  <c r="I211" i="15"/>
  <c r="V262" i="15"/>
  <c r="S262" i="15"/>
  <c r="Q262" i="15"/>
  <c r="N262" i="15"/>
  <c r="I262" i="15"/>
  <c r="V649" i="15"/>
  <c r="S649" i="15"/>
  <c r="Q649" i="15"/>
  <c r="N649" i="15"/>
  <c r="I649" i="15"/>
  <c r="V16" i="15"/>
  <c r="S16" i="15"/>
  <c r="Q16" i="15"/>
  <c r="N16" i="15"/>
  <c r="I16" i="15"/>
  <c r="V483" i="15"/>
  <c r="S483" i="15"/>
  <c r="Q483" i="15"/>
  <c r="N483" i="15"/>
  <c r="I483" i="15"/>
  <c r="V438" i="15"/>
  <c r="S438" i="15"/>
  <c r="Q438" i="15"/>
  <c r="N438" i="15"/>
  <c r="I438" i="15"/>
  <c r="V348" i="15"/>
  <c r="S348" i="15"/>
  <c r="Q348" i="15"/>
  <c r="N348" i="15"/>
  <c r="I348" i="15"/>
  <c r="V175" i="15"/>
  <c r="Q175" i="15"/>
  <c r="N175" i="15"/>
  <c r="I175" i="15"/>
  <c r="V191" i="15"/>
  <c r="S191" i="15"/>
  <c r="Q191" i="15"/>
  <c r="N191" i="15"/>
  <c r="I191" i="15"/>
  <c r="V577" i="15"/>
  <c r="S577" i="15"/>
  <c r="Q577" i="15"/>
  <c r="N577" i="15"/>
  <c r="I577" i="15"/>
  <c r="V15" i="15"/>
  <c r="S15" i="15"/>
  <c r="Q15" i="15"/>
  <c r="N15" i="15"/>
  <c r="I15" i="15"/>
  <c r="V482" i="15"/>
  <c r="S482" i="15"/>
  <c r="Q482" i="15"/>
  <c r="N482" i="15"/>
  <c r="I482" i="15"/>
  <c r="V433" i="15"/>
  <c r="S433" i="15"/>
  <c r="Q433" i="15"/>
  <c r="N433" i="15"/>
  <c r="I433" i="15"/>
  <c r="V174" i="15"/>
  <c r="Q174" i="15"/>
  <c r="N174" i="15"/>
  <c r="I174" i="15"/>
  <c r="V188" i="15"/>
  <c r="S188" i="15"/>
  <c r="Q188" i="15"/>
  <c r="N188" i="15"/>
  <c r="I188" i="15"/>
  <c r="V259" i="15"/>
  <c r="S259" i="15"/>
  <c r="Q259" i="15"/>
  <c r="N259" i="15"/>
  <c r="I259" i="15"/>
  <c r="V574" i="15"/>
  <c r="S574" i="15"/>
  <c r="Q574" i="15"/>
  <c r="N574" i="15"/>
  <c r="I574" i="15"/>
  <c r="V11" i="15"/>
  <c r="S11" i="15"/>
  <c r="Q11" i="15"/>
  <c r="N11" i="15"/>
  <c r="I11" i="15"/>
  <c r="V479" i="15"/>
  <c r="S479" i="15"/>
  <c r="Q479" i="15"/>
  <c r="N479" i="15"/>
  <c r="I479" i="15"/>
  <c r="V430" i="15"/>
  <c r="S430" i="15"/>
  <c r="Q430" i="15"/>
  <c r="N430" i="15"/>
  <c r="I430" i="15"/>
  <c r="V345" i="15"/>
  <c r="S345" i="15"/>
  <c r="Q345" i="15"/>
  <c r="N345" i="15"/>
  <c r="I345" i="15"/>
  <c r="V172" i="15"/>
  <c r="Q172" i="15"/>
  <c r="N172" i="15"/>
  <c r="I172" i="15"/>
  <c r="V205" i="15"/>
  <c r="S205" i="15"/>
  <c r="Q205" i="15"/>
  <c r="N205" i="15"/>
  <c r="I205" i="15"/>
  <c r="V572" i="15"/>
  <c r="S572" i="15"/>
  <c r="Q572" i="15"/>
  <c r="N572" i="15"/>
  <c r="I572" i="15"/>
  <c r="V10" i="15"/>
  <c r="S10" i="15"/>
  <c r="Q10" i="15"/>
  <c r="N10" i="15"/>
  <c r="I10" i="15"/>
  <c r="V474" i="15"/>
  <c r="Q474" i="15"/>
  <c r="I474" i="15"/>
  <c r="V343" i="15"/>
  <c r="S343" i="15"/>
  <c r="Q343" i="15"/>
  <c r="N343" i="15"/>
  <c r="I343" i="15"/>
  <c r="V420" i="15"/>
  <c r="S420" i="15"/>
  <c r="Q420" i="15"/>
  <c r="I420" i="15"/>
  <c r="V171" i="15"/>
  <c r="Q171" i="15"/>
  <c r="N171" i="15"/>
  <c r="I171" i="15"/>
  <c r="V184" i="15"/>
  <c r="S184" i="15"/>
  <c r="Q184" i="15"/>
  <c r="N184" i="15"/>
  <c r="I184" i="15"/>
  <c r="V569" i="15"/>
  <c r="Q569" i="15"/>
  <c r="I569" i="15"/>
  <c r="V294" i="15"/>
  <c r="S294" i="15"/>
  <c r="Q294" i="15"/>
  <c r="N294" i="15"/>
  <c r="I294" i="15"/>
  <c r="V295" i="15"/>
  <c r="S295" i="15"/>
  <c r="Q295" i="15"/>
  <c r="N295" i="15"/>
  <c r="I295" i="15"/>
  <c r="V296" i="15"/>
  <c r="S296" i="15"/>
  <c r="Q296" i="15"/>
  <c r="N296" i="15"/>
  <c r="I296" i="15"/>
  <c r="V284" i="15"/>
  <c r="S284" i="15"/>
  <c r="Q284" i="15"/>
  <c r="N284" i="15"/>
  <c r="I284" i="15"/>
  <c r="V275" i="15"/>
  <c r="Q275" i="15"/>
  <c r="N275" i="15"/>
  <c r="I275" i="15"/>
  <c r="V282" i="15"/>
  <c r="S282" i="15"/>
  <c r="Q282" i="15"/>
  <c r="N282" i="15"/>
  <c r="I282" i="15"/>
  <c r="V277" i="15"/>
  <c r="S277" i="15"/>
  <c r="Q277" i="15"/>
  <c r="N277" i="15"/>
  <c r="I277" i="15"/>
  <c r="V279" i="15"/>
  <c r="S279" i="15"/>
  <c r="Q279" i="15"/>
  <c r="N279" i="15"/>
  <c r="I279" i="15"/>
  <c r="V288" i="15"/>
  <c r="S288" i="15"/>
  <c r="Q288" i="15"/>
  <c r="N288" i="15"/>
  <c r="I288" i="15"/>
  <c r="V278" i="15"/>
  <c r="S278" i="15"/>
  <c r="Q278" i="15"/>
  <c r="N278" i="15"/>
  <c r="I278" i="15"/>
  <c r="V291" i="15"/>
  <c r="S291" i="15"/>
  <c r="Q291" i="15"/>
  <c r="N291" i="15"/>
  <c r="I291" i="15"/>
  <c r="V274" i="15"/>
  <c r="Q274" i="15"/>
  <c r="N274" i="15"/>
  <c r="I274" i="15"/>
  <c r="V300" i="15"/>
  <c r="S300" i="15"/>
  <c r="Q300" i="15"/>
  <c r="N300" i="15"/>
  <c r="I300" i="15"/>
  <c r="V290" i="15"/>
  <c r="S290" i="15"/>
  <c r="Q290" i="15"/>
  <c r="N290" i="15"/>
  <c r="I290" i="15"/>
  <c r="V9" i="15"/>
  <c r="S9" i="15"/>
  <c r="Q9" i="15"/>
  <c r="N9" i="15"/>
  <c r="I9" i="15"/>
  <c r="V472" i="15"/>
  <c r="S472" i="15"/>
  <c r="Q472" i="15"/>
  <c r="N472" i="15"/>
  <c r="I472" i="15"/>
  <c r="V413" i="15"/>
  <c r="S413" i="15"/>
  <c r="Q413" i="15"/>
  <c r="N413" i="15"/>
  <c r="I413" i="15"/>
  <c r="V167" i="15"/>
  <c r="Q167" i="15"/>
  <c r="N167" i="15"/>
  <c r="I167" i="15"/>
  <c r="V200" i="15"/>
  <c r="S200" i="15"/>
  <c r="Q200" i="15"/>
  <c r="N200" i="15"/>
  <c r="I200" i="15"/>
  <c r="V253" i="15"/>
  <c r="S253" i="15"/>
  <c r="Q253" i="15"/>
  <c r="N253" i="15"/>
  <c r="I253" i="15"/>
  <c r="V566" i="15"/>
  <c r="S566" i="15"/>
  <c r="Q566" i="15"/>
  <c r="N566" i="15"/>
  <c r="I566" i="15"/>
  <c r="V118" i="15"/>
  <c r="S118" i="15"/>
  <c r="Q118" i="15"/>
  <c r="N118" i="15"/>
  <c r="I118" i="15"/>
  <c r="V114" i="15"/>
  <c r="S114" i="15"/>
  <c r="Q114" i="15"/>
  <c r="N114" i="15"/>
  <c r="I114" i="15"/>
  <c r="V95" i="15"/>
  <c r="S95" i="15"/>
  <c r="Q95" i="15"/>
  <c r="N95" i="15"/>
  <c r="I95" i="15"/>
  <c r="V105" i="15"/>
  <c r="S105" i="15"/>
  <c r="Q105" i="15"/>
  <c r="N105" i="15"/>
  <c r="I105" i="15"/>
  <c r="V92" i="15"/>
  <c r="Q92" i="15"/>
  <c r="N92" i="15"/>
  <c r="I92" i="15"/>
  <c r="V112" i="15"/>
  <c r="S112" i="15"/>
  <c r="Q112" i="15"/>
  <c r="N112" i="15"/>
  <c r="I112" i="15"/>
  <c r="V110" i="15"/>
  <c r="S110" i="15"/>
  <c r="Q110" i="15"/>
  <c r="N110" i="15"/>
  <c r="I110" i="15"/>
  <c r="V104" i="15"/>
  <c r="S104" i="15"/>
  <c r="Q104" i="15"/>
  <c r="N104" i="15"/>
  <c r="I104" i="15"/>
  <c r="V102" i="15"/>
  <c r="S102" i="15"/>
  <c r="Q102" i="15"/>
  <c r="N102" i="15"/>
  <c r="I102" i="15"/>
  <c r="V108" i="15"/>
  <c r="S108" i="15"/>
  <c r="Q108" i="15"/>
  <c r="N108" i="15"/>
  <c r="I108" i="15"/>
  <c r="V91" i="15"/>
  <c r="Q91" i="15"/>
  <c r="N91" i="15"/>
  <c r="I91" i="15"/>
  <c r="V106" i="15"/>
  <c r="S106" i="15"/>
  <c r="Q106" i="15"/>
  <c r="N106" i="15"/>
  <c r="I106" i="15"/>
  <c r="V117" i="15"/>
  <c r="S117" i="15"/>
  <c r="Q117" i="15"/>
  <c r="N117" i="15"/>
  <c r="I117" i="15"/>
  <c r="V107" i="15"/>
  <c r="S107" i="15"/>
  <c r="Q107" i="15"/>
  <c r="N107" i="15"/>
  <c r="I107" i="15"/>
  <c r="V100" i="15"/>
  <c r="S100" i="15"/>
  <c r="Q100" i="15"/>
  <c r="N100" i="15"/>
  <c r="I100" i="15"/>
  <c r="V470" i="15"/>
  <c r="S470" i="15"/>
  <c r="Q470" i="15"/>
  <c r="N470" i="15"/>
  <c r="I470" i="15"/>
  <c r="V411" i="15"/>
  <c r="S411" i="15"/>
  <c r="Q411" i="15"/>
  <c r="N411" i="15"/>
  <c r="I411" i="15"/>
  <c r="V166" i="15"/>
  <c r="Q166" i="15"/>
  <c r="N166" i="15"/>
  <c r="I166" i="15"/>
  <c r="V180" i="15"/>
  <c r="S180" i="15"/>
  <c r="Q180" i="15"/>
  <c r="N180" i="15"/>
  <c r="I180" i="15"/>
  <c r="V251" i="15"/>
  <c r="S251" i="15"/>
  <c r="Q251" i="15"/>
  <c r="N251" i="15"/>
  <c r="I251" i="15"/>
  <c r="V564" i="15"/>
  <c r="S564" i="15"/>
  <c r="Q564" i="15"/>
  <c r="N564" i="15"/>
  <c r="I564" i="15"/>
  <c r="V6" i="15"/>
  <c r="S6" i="15"/>
  <c r="Q6" i="15"/>
  <c r="N6" i="15"/>
  <c r="I6" i="15"/>
  <c r="V4" i="15"/>
  <c r="S4" i="15"/>
  <c r="Q4" i="15"/>
  <c r="N4" i="15"/>
  <c r="I4" i="15"/>
  <c r="V469" i="15"/>
  <c r="S469" i="15"/>
  <c r="Q469" i="15"/>
  <c r="N469" i="15"/>
  <c r="I469" i="15"/>
  <c r="V427" i="15"/>
  <c r="S427" i="15"/>
  <c r="Q427" i="15"/>
  <c r="N427" i="15"/>
  <c r="I427" i="15"/>
  <c r="V335" i="15"/>
  <c r="S335" i="15"/>
  <c r="Q335" i="15"/>
  <c r="N335" i="15"/>
  <c r="I335" i="15"/>
  <c r="V164" i="15"/>
  <c r="Q164" i="15"/>
  <c r="N164" i="15"/>
  <c r="I164" i="15"/>
  <c r="V196" i="15"/>
  <c r="Q196" i="15"/>
  <c r="I196" i="15"/>
  <c r="V562" i="15"/>
  <c r="S562" i="15"/>
  <c r="Q562" i="15"/>
  <c r="N562" i="15"/>
  <c r="I562" i="15"/>
  <c r="V2" i="15"/>
  <c r="S2" i="15"/>
  <c r="Q2" i="15"/>
  <c r="N2" i="15"/>
  <c r="I2" i="15"/>
  <c r="V468" i="15"/>
  <c r="S468" i="15"/>
  <c r="Q468" i="15"/>
  <c r="N468" i="15"/>
  <c r="I468" i="15"/>
  <c r="W409" i="15"/>
  <c r="X409" i="15" s="1"/>
  <c r="V409" i="15"/>
  <c r="S409" i="15"/>
  <c r="Q409" i="15"/>
  <c r="N409" i="15"/>
  <c r="I409" i="15"/>
  <c r="V163" i="15"/>
  <c r="Q163" i="15"/>
  <c r="N163" i="15"/>
  <c r="I163" i="15"/>
  <c r="V197" i="15"/>
  <c r="Q197" i="15"/>
  <c r="I197" i="15"/>
  <c r="V250" i="15"/>
  <c r="S250" i="15"/>
  <c r="Q250" i="15"/>
  <c r="N250" i="15"/>
  <c r="I250" i="15"/>
  <c r="V563" i="15"/>
  <c r="S563" i="15"/>
  <c r="Q563" i="15"/>
  <c r="N563" i="15"/>
  <c r="I563" i="15"/>
  <c r="V389" i="15"/>
  <c r="S389" i="15"/>
  <c r="Q389" i="15"/>
  <c r="N389" i="15"/>
  <c r="I389" i="15"/>
  <c r="V88" i="15"/>
  <c r="S88" i="15"/>
  <c r="Q88" i="15"/>
  <c r="N88" i="15"/>
  <c r="I88" i="15"/>
  <c r="V70" i="15"/>
  <c r="S70" i="15"/>
  <c r="Q70" i="15"/>
  <c r="N70" i="15"/>
  <c r="I70" i="15"/>
  <c r="V466" i="15"/>
  <c r="S466" i="15"/>
  <c r="Q466" i="15"/>
  <c r="N466" i="15"/>
  <c r="I466" i="15"/>
  <c r="V228" i="15"/>
  <c r="S228" i="15"/>
  <c r="Q228" i="15"/>
  <c r="N228" i="15"/>
  <c r="I228" i="15"/>
  <c r="V559" i="15"/>
  <c r="S559" i="15"/>
  <c r="Q559" i="15"/>
  <c r="N559" i="15"/>
  <c r="I559" i="15"/>
  <c r="V370" i="15"/>
  <c r="S370" i="15"/>
  <c r="Q370" i="15"/>
  <c r="N370" i="15"/>
  <c r="I370" i="15"/>
  <c r="V408" i="15"/>
  <c r="S408" i="15"/>
  <c r="Q408" i="15"/>
  <c r="N408" i="15"/>
  <c r="I408" i="15"/>
  <c r="V89" i="15"/>
  <c r="S89" i="15"/>
  <c r="Q89" i="15"/>
  <c r="N89" i="15"/>
  <c r="I89" i="15"/>
  <c r="V71" i="15"/>
  <c r="S71" i="15"/>
  <c r="Q71" i="15"/>
  <c r="N71" i="15"/>
  <c r="I71" i="15"/>
  <c r="V467" i="15"/>
  <c r="S467" i="15"/>
  <c r="Q467" i="15"/>
  <c r="N467" i="15"/>
  <c r="I467" i="15"/>
  <c r="V229" i="15"/>
  <c r="S229" i="15"/>
  <c r="Q229" i="15"/>
  <c r="N229" i="15"/>
  <c r="I229" i="15"/>
  <c r="V560" i="15"/>
  <c r="S560" i="15"/>
  <c r="Q560" i="15"/>
  <c r="N560" i="15"/>
  <c r="I560" i="15"/>
  <c r="V611" i="15"/>
  <c r="S611" i="15"/>
  <c r="Q611" i="15"/>
  <c r="N611" i="15"/>
  <c r="I611" i="15"/>
  <c r="V609" i="15"/>
  <c r="S609" i="15"/>
  <c r="Q609" i="15"/>
  <c r="N609" i="15"/>
  <c r="I609" i="15"/>
  <c r="V614" i="15"/>
  <c r="S614" i="15"/>
  <c r="Q614" i="15"/>
  <c r="N614" i="15"/>
  <c r="I614" i="15"/>
  <c r="V620" i="15"/>
  <c r="S620" i="15"/>
  <c r="Q620" i="15"/>
  <c r="N620" i="15"/>
  <c r="I620" i="15"/>
  <c r="V599" i="15"/>
  <c r="S599" i="15"/>
  <c r="Q599" i="15"/>
  <c r="N599" i="15"/>
  <c r="I599" i="15"/>
  <c r="V621" i="15"/>
  <c r="S621" i="15"/>
  <c r="Q621" i="15"/>
  <c r="N621" i="15"/>
  <c r="I621" i="15"/>
  <c r="V405" i="15"/>
  <c r="S405" i="15"/>
  <c r="Q405" i="15"/>
  <c r="N405" i="15"/>
  <c r="I405" i="15"/>
  <c r="V87" i="15"/>
  <c r="S87" i="15"/>
  <c r="Q87" i="15"/>
  <c r="N87" i="15"/>
  <c r="I87" i="15"/>
  <c r="V69" i="15"/>
  <c r="S69" i="15"/>
  <c r="Q69" i="15"/>
  <c r="N69" i="15"/>
  <c r="I69" i="15"/>
  <c r="V464" i="15"/>
  <c r="S464" i="15"/>
  <c r="Q464" i="15"/>
  <c r="N464" i="15"/>
  <c r="I464" i="15"/>
  <c r="V246" i="15"/>
  <c r="S246" i="15"/>
  <c r="Q246" i="15"/>
  <c r="N246" i="15"/>
  <c r="I246" i="15"/>
  <c r="V555" i="15"/>
  <c r="S555" i="15"/>
  <c r="Q555" i="15"/>
  <c r="N555" i="15"/>
  <c r="I555" i="15"/>
  <c r="V403" i="15"/>
  <c r="S403" i="15"/>
  <c r="Q403" i="15"/>
  <c r="N403" i="15"/>
  <c r="I403" i="15"/>
  <c r="V85" i="15"/>
  <c r="S85" i="15"/>
  <c r="Q85" i="15"/>
  <c r="N85" i="15"/>
  <c r="I85" i="15"/>
  <c r="V68" i="15"/>
  <c r="S68" i="15"/>
  <c r="Q68" i="15"/>
  <c r="N68" i="15"/>
  <c r="I68" i="15"/>
  <c r="V461" i="15"/>
  <c r="S461" i="15"/>
  <c r="Q461" i="15"/>
  <c r="N461" i="15"/>
  <c r="I461" i="15"/>
  <c r="V244" i="15"/>
  <c r="S244" i="15"/>
  <c r="Q244" i="15"/>
  <c r="N244" i="15"/>
  <c r="I244" i="15"/>
  <c r="V551" i="15"/>
  <c r="S551" i="15"/>
  <c r="Q551" i="15"/>
  <c r="N551" i="15"/>
  <c r="I551" i="15"/>
  <c r="V400" i="15"/>
  <c r="S400" i="15"/>
  <c r="Q400" i="15"/>
  <c r="N400" i="15"/>
  <c r="I400" i="15"/>
  <c r="V84" i="15"/>
  <c r="S84" i="15"/>
  <c r="Q84" i="15"/>
  <c r="N84" i="15"/>
  <c r="I84" i="15"/>
  <c r="V67" i="15"/>
  <c r="S67" i="15"/>
  <c r="Q67" i="15"/>
  <c r="N67" i="15"/>
  <c r="I67" i="15"/>
  <c r="V459" i="15"/>
  <c r="S459" i="15"/>
  <c r="Q459" i="15"/>
  <c r="N459" i="15"/>
  <c r="I459" i="15"/>
  <c r="V242" i="15"/>
  <c r="S242" i="15"/>
  <c r="Q242" i="15"/>
  <c r="N242" i="15"/>
  <c r="I242" i="15"/>
  <c r="V549" i="15"/>
  <c r="S549" i="15"/>
  <c r="Q549" i="15"/>
  <c r="N549" i="15"/>
  <c r="I549" i="15"/>
  <c r="V363" i="15"/>
  <c r="S363" i="15"/>
  <c r="Q363" i="15"/>
  <c r="N363" i="15"/>
  <c r="I363" i="15"/>
  <c r="V384" i="15"/>
  <c r="S384" i="15"/>
  <c r="Q384" i="15"/>
  <c r="N384" i="15"/>
  <c r="I384" i="15"/>
  <c r="V83" i="15"/>
  <c r="S83" i="15"/>
  <c r="Q83" i="15"/>
  <c r="N83" i="15"/>
  <c r="I83" i="15"/>
  <c r="V66" i="15"/>
  <c r="S66" i="15"/>
  <c r="Q66" i="15"/>
  <c r="N66" i="15"/>
  <c r="I66" i="15"/>
  <c r="V240" i="15"/>
  <c r="S240" i="15"/>
  <c r="Q240" i="15"/>
  <c r="N240" i="15"/>
  <c r="I240" i="15"/>
  <c r="V361" i="15"/>
  <c r="S361" i="15"/>
  <c r="Q361" i="15"/>
  <c r="I361" i="15"/>
  <c r="V396" i="15"/>
  <c r="S396" i="15"/>
  <c r="Q396" i="15"/>
  <c r="N396" i="15"/>
  <c r="I396" i="15"/>
  <c r="V78" i="15"/>
  <c r="S78" i="15"/>
  <c r="Q78" i="15"/>
  <c r="N78" i="15"/>
  <c r="I78" i="15"/>
  <c r="V64" i="15"/>
  <c r="S64" i="15"/>
  <c r="Q64" i="15"/>
  <c r="N64" i="15"/>
  <c r="I64" i="15"/>
  <c r="V455" i="15"/>
  <c r="S455" i="15"/>
  <c r="Q455" i="15"/>
  <c r="N455" i="15"/>
  <c r="I455" i="15"/>
  <c r="V237" i="15"/>
  <c r="S237" i="15"/>
  <c r="Q237" i="15"/>
  <c r="N237" i="15"/>
  <c r="I237" i="15"/>
  <c r="V545" i="15"/>
  <c r="S545" i="15"/>
  <c r="Q545" i="15"/>
  <c r="N545" i="15"/>
  <c r="I545" i="15"/>
  <c r="V359" i="15"/>
  <c r="S359" i="15"/>
  <c r="Q359" i="15"/>
  <c r="N359" i="15"/>
  <c r="I359" i="15"/>
  <c r="V395" i="15"/>
  <c r="S395" i="15"/>
  <c r="Q395" i="15"/>
  <c r="N395" i="15"/>
  <c r="I395" i="15"/>
  <c r="V79" i="15"/>
  <c r="S79" i="15"/>
  <c r="Q79" i="15"/>
  <c r="N79" i="15"/>
  <c r="I79" i="15"/>
  <c r="V63" i="15"/>
  <c r="S63" i="15"/>
  <c r="Q63" i="15"/>
  <c r="N63" i="15"/>
  <c r="I63" i="15"/>
  <c r="V456" i="15"/>
  <c r="S456" i="15"/>
  <c r="Q456" i="15"/>
  <c r="N456" i="15"/>
  <c r="I456" i="15"/>
  <c r="V238" i="15"/>
  <c r="S238" i="15"/>
  <c r="Q238" i="15"/>
  <c r="N238" i="15"/>
  <c r="I238" i="15"/>
  <c r="V544" i="15"/>
  <c r="S544" i="15"/>
  <c r="Q544" i="15"/>
  <c r="N544" i="15"/>
  <c r="I544" i="15"/>
  <c r="V358" i="15"/>
  <c r="S358" i="15"/>
  <c r="Q358" i="15"/>
  <c r="N358" i="15"/>
  <c r="I358" i="15"/>
  <c r="V381" i="15"/>
  <c r="Q381" i="15"/>
  <c r="I381" i="15"/>
  <c r="V80" i="15"/>
  <c r="S80" i="15"/>
  <c r="Q80" i="15"/>
  <c r="N80" i="15"/>
  <c r="I80" i="15"/>
  <c r="V65" i="15"/>
  <c r="S65" i="15"/>
  <c r="Q65" i="15"/>
  <c r="N65" i="15"/>
  <c r="I65" i="15"/>
  <c r="V454" i="15"/>
  <c r="Q454" i="15"/>
  <c r="I454" i="15"/>
  <c r="V525" i="15"/>
  <c r="Q525" i="15"/>
  <c r="I525" i="15"/>
  <c r="V221" i="15"/>
  <c r="S221" i="15"/>
  <c r="Q221" i="15"/>
  <c r="N221" i="15"/>
  <c r="I221" i="15"/>
  <c r="V357" i="15"/>
  <c r="Q357" i="15"/>
  <c r="I357" i="15"/>
  <c r="V286" i="15"/>
  <c r="S286" i="15"/>
  <c r="Q286" i="15"/>
  <c r="N286" i="15"/>
  <c r="I286" i="15"/>
  <c r="V285" i="15"/>
  <c r="S285" i="15"/>
  <c r="Q285" i="15"/>
  <c r="N285" i="15"/>
  <c r="I285" i="15"/>
  <c r="V297" i="15"/>
  <c r="S297" i="15"/>
  <c r="Q297" i="15"/>
  <c r="N297" i="15"/>
  <c r="I297" i="15"/>
  <c r="V299" i="15"/>
  <c r="S299" i="15"/>
  <c r="Q299" i="15"/>
  <c r="N299" i="15"/>
  <c r="I299" i="15"/>
  <c r="V280" i="15"/>
  <c r="S280" i="15"/>
  <c r="Q280" i="15"/>
  <c r="N280" i="15"/>
  <c r="I280" i="15"/>
  <c r="V289" i="15"/>
  <c r="S289" i="15"/>
  <c r="Q289" i="15"/>
  <c r="N289" i="15"/>
  <c r="I289" i="15"/>
  <c r="V283" i="15"/>
  <c r="S283" i="15"/>
  <c r="Q283" i="15"/>
  <c r="N283" i="15"/>
  <c r="I283" i="15"/>
  <c r="V378" i="15"/>
  <c r="S378" i="15"/>
  <c r="Q378" i="15"/>
  <c r="N378" i="15"/>
  <c r="I378" i="15"/>
  <c r="V77" i="15"/>
  <c r="S77" i="15"/>
  <c r="Q77" i="15"/>
  <c r="N77" i="15"/>
  <c r="I77" i="15"/>
  <c r="V62" i="15"/>
  <c r="S62" i="15"/>
  <c r="Q62" i="15"/>
  <c r="N62" i="15"/>
  <c r="I62" i="15"/>
  <c r="V451" i="15"/>
  <c r="S451" i="15"/>
  <c r="Q451" i="15"/>
  <c r="N451" i="15"/>
  <c r="I451" i="15"/>
  <c r="V522" i="15"/>
  <c r="S522" i="15"/>
  <c r="Q522" i="15"/>
  <c r="N522" i="15"/>
  <c r="I522" i="15"/>
  <c r="V234" i="15"/>
  <c r="S234" i="15"/>
  <c r="Q234" i="15"/>
  <c r="N234" i="15"/>
  <c r="I234" i="15"/>
  <c r="V355" i="15"/>
  <c r="Q355" i="15"/>
  <c r="I355" i="15"/>
  <c r="V377" i="15"/>
  <c r="S377" i="15"/>
  <c r="Q377" i="15"/>
  <c r="N377" i="15"/>
  <c r="I377" i="15"/>
  <c r="V76" i="15"/>
  <c r="S76" i="15"/>
  <c r="Q76" i="15"/>
  <c r="N76" i="15"/>
  <c r="I76" i="15"/>
  <c r="V61" i="15"/>
  <c r="S61" i="15"/>
  <c r="Q61" i="15"/>
  <c r="N61" i="15"/>
  <c r="I61" i="15"/>
  <c r="V450" i="15"/>
  <c r="S450" i="15"/>
  <c r="Q450" i="15"/>
  <c r="N450" i="15"/>
  <c r="I450" i="15"/>
  <c r="V521" i="15"/>
  <c r="S521" i="15"/>
  <c r="Q521" i="15"/>
  <c r="N521" i="15"/>
  <c r="I521" i="15"/>
  <c r="V219" i="15"/>
  <c r="S219" i="15"/>
  <c r="Q219" i="15"/>
  <c r="N219" i="15"/>
  <c r="I219" i="15"/>
  <c r="V356" i="15"/>
  <c r="S356" i="15"/>
  <c r="Q356" i="15"/>
  <c r="N356" i="15"/>
  <c r="I356" i="15"/>
  <c r="V373" i="15"/>
  <c r="S373" i="15"/>
  <c r="Q373" i="15"/>
  <c r="N373" i="15"/>
  <c r="I373" i="15"/>
  <c r="V73" i="15"/>
  <c r="S73" i="15"/>
  <c r="Q73" i="15"/>
  <c r="N73" i="15"/>
  <c r="I73" i="15"/>
  <c r="V60" i="15"/>
  <c r="S60" i="15"/>
  <c r="Q60" i="15"/>
  <c r="N60" i="15"/>
  <c r="I60" i="15"/>
  <c r="V446" i="15"/>
  <c r="S446" i="15"/>
  <c r="Q446" i="15"/>
  <c r="N446" i="15"/>
  <c r="I446" i="15"/>
  <c r="V517" i="15"/>
  <c r="S517" i="15"/>
  <c r="Q517" i="15"/>
  <c r="N517" i="15"/>
  <c r="I517" i="15"/>
  <c r="V217" i="15"/>
  <c r="S217" i="15"/>
  <c r="Q217" i="15"/>
  <c r="N217" i="15"/>
  <c r="I217" i="15"/>
  <c r="V354" i="15"/>
  <c r="S354" i="15"/>
  <c r="Q354" i="15"/>
  <c r="N354" i="15"/>
  <c r="I354" i="15"/>
  <c r="V93" i="15"/>
  <c r="S93" i="15"/>
  <c r="Q93" i="15"/>
  <c r="N93" i="15"/>
  <c r="I93" i="15"/>
  <c r="V115" i="15"/>
  <c r="S115" i="15"/>
  <c r="Q115" i="15"/>
  <c r="N115" i="15"/>
  <c r="I115" i="15"/>
  <c r="V101" i="15"/>
  <c r="S101" i="15"/>
  <c r="Q101" i="15"/>
  <c r="N101" i="15"/>
  <c r="I101" i="15"/>
  <c r="V98" i="15"/>
  <c r="S98" i="15"/>
  <c r="Q98" i="15"/>
  <c r="N98" i="15"/>
  <c r="I98" i="15"/>
  <c r="V109" i="15"/>
  <c r="S109" i="15"/>
  <c r="Q109" i="15"/>
  <c r="N109" i="15"/>
  <c r="I109" i="15"/>
  <c r="V111" i="15"/>
  <c r="S111" i="15"/>
  <c r="Q111" i="15"/>
  <c r="N111" i="15"/>
  <c r="I111" i="15"/>
  <c r="V94" i="15"/>
  <c r="S94" i="15"/>
  <c r="Q94" i="15"/>
  <c r="N94" i="15"/>
  <c r="I94" i="15"/>
  <c r="V371" i="15"/>
  <c r="S371" i="15"/>
  <c r="Q371" i="15"/>
  <c r="N371" i="15"/>
  <c r="I371" i="15"/>
  <c r="V72" i="15"/>
  <c r="S72" i="15"/>
  <c r="Q72" i="15"/>
  <c r="N72" i="15"/>
  <c r="I72" i="15"/>
  <c r="V59" i="15"/>
  <c r="S59" i="15"/>
  <c r="Q59" i="15"/>
  <c r="N59" i="15"/>
  <c r="I59" i="15"/>
  <c r="V443" i="15"/>
  <c r="S443" i="15"/>
  <c r="Q443" i="15"/>
  <c r="N443" i="15"/>
  <c r="I443" i="15"/>
  <c r="V514" i="15"/>
  <c r="S514" i="15"/>
  <c r="Q514" i="15"/>
  <c r="N514" i="15"/>
  <c r="I514" i="15"/>
  <c r="V214" i="15"/>
  <c r="S214" i="15"/>
  <c r="Q214" i="15"/>
  <c r="N214" i="15"/>
  <c r="I214" i="15"/>
  <c r="V351" i="15"/>
  <c r="S351" i="15"/>
  <c r="Q351" i="15"/>
  <c r="N351" i="15"/>
  <c r="I351" i="15"/>
  <c r="W102" i="6"/>
  <c r="X102" i="6" s="1"/>
  <c r="V102" i="6"/>
  <c r="S102" i="6"/>
  <c r="T102" i="6" s="1"/>
  <c r="Q102" i="6"/>
  <c r="N102" i="6"/>
  <c r="I102" i="6"/>
  <c r="W99" i="6"/>
  <c r="X99" i="6" s="1"/>
  <c r="V99" i="6"/>
  <c r="S99" i="6"/>
  <c r="T99" i="6" s="1"/>
  <c r="Q99" i="6"/>
  <c r="N99" i="6"/>
  <c r="I99" i="6"/>
  <c r="W90" i="6"/>
  <c r="X90" i="6" s="1"/>
  <c r="V90" i="6"/>
  <c r="S90" i="6"/>
  <c r="Q90" i="6"/>
  <c r="N90" i="6"/>
  <c r="I90" i="6"/>
  <c r="W149" i="11"/>
  <c r="X149" i="11" s="1"/>
  <c r="V149" i="11"/>
  <c r="S149" i="11"/>
  <c r="Q149" i="11"/>
  <c r="N149" i="11"/>
  <c r="I149" i="11"/>
  <c r="W152" i="11"/>
  <c r="X152" i="11" s="1"/>
  <c r="V152" i="11"/>
  <c r="S152" i="11"/>
  <c r="Q152" i="11"/>
  <c r="N152" i="11"/>
  <c r="I152" i="11"/>
  <c r="W151" i="11"/>
  <c r="X151" i="11" s="1"/>
  <c r="V151" i="11"/>
  <c r="S151" i="11"/>
  <c r="Q151" i="11"/>
  <c r="N151" i="11"/>
  <c r="I151" i="11"/>
  <c r="W150" i="11"/>
  <c r="X150" i="11" s="1"/>
  <c r="V150" i="11"/>
  <c r="S150" i="11"/>
  <c r="Q150" i="11"/>
  <c r="N150" i="11"/>
  <c r="I150" i="11"/>
  <c r="W142" i="11"/>
  <c r="X142" i="11" s="1"/>
  <c r="V142" i="11"/>
  <c r="S142" i="11"/>
  <c r="Q142" i="11"/>
  <c r="N142" i="11"/>
  <c r="I142" i="11"/>
  <c r="W144" i="11"/>
  <c r="X144" i="11" s="1"/>
  <c r="V144" i="11"/>
  <c r="S144" i="11"/>
  <c r="Q144" i="11"/>
  <c r="N144" i="11"/>
  <c r="I144" i="11"/>
  <c r="W143" i="11"/>
  <c r="X143" i="11" s="1"/>
  <c r="V143" i="11"/>
  <c r="S143" i="11"/>
  <c r="Q143" i="11"/>
  <c r="N143" i="11"/>
  <c r="I143" i="11"/>
  <c r="W141" i="11"/>
  <c r="X141" i="11" s="1"/>
  <c r="V141" i="11"/>
  <c r="S141" i="11"/>
  <c r="Q141" i="11"/>
  <c r="N141" i="11"/>
  <c r="I141" i="11"/>
  <c r="W136" i="11"/>
  <c r="X136" i="11" s="1"/>
  <c r="V136" i="11"/>
  <c r="S136" i="11"/>
  <c r="Q136" i="11"/>
  <c r="N136" i="11"/>
  <c r="I136" i="11"/>
  <c r="W134" i="11"/>
  <c r="X134" i="11" s="1"/>
  <c r="V134" i="11"/>
  <c r="S134" i="11"/>
  <c r="Q134" i="11"/>
  <c r="N134" i="11"/>
  <c r="I134" i="11"/>
  <c r="W135" i="11"/>
  <c r="X135" i="11" s="1"/>
  <c r="V135" i="11"/>
  <c r="S135" i="11"/>
  <c r="Q135" i="11"/>
  <c r="N135" i="11"/>
  <c r="I135" i="11"/>
  <c r="W133" i="11"/>
  <c r="X133" i="11" s="1"/>
  <c r="V133" i="11"/>
  <c r="S133" i="11"/>
  <c r="Q133" i="11"/>
  <c r="N133" i="11"/>
  <c r="I133" i="11"/>
  <c r="W128" i="11"/>
  <c r="X128" i="11" s="1"/>
  <c r="AE128" i="11" s="1"/>
  <c r="V128" i="11"/>
  <c r="S128" i="11"/>
  <c r="Q128" i="11"/>
  <c r="N128" i="11"/>
  <c r="I128" i="11"/>
  <c r="W125" i="11"/>
  <c r="X125" i="11" s="1"/>
  <c r="V125" i="11"/>
  <c r="S125" i="11"/>
  <c r="Q125" i="11"/>
  <c r="N125" i="11"/>
  <c r="I125" i="11"/>
  <c r="W127" i="11"/>
  <c r="X127" i="11" s="1"/>
  <c r="V127" i="11"/>
  <c r="S127" i="11"/>
  <c r="Q127" i="11"/>
  <c r="N127" i="11"/>
  <c r="I127" i="11"/>
  <c r="W126" i="11"/>
  <c r="X126" i="11" s="1"/>
  <c r="V126" i="11"/>
  <c r="S126" i="11"/>
  <c r="Q126" i="11"/>
  <c r="N126" i="11"/>
  <c r="I126" i="11"/>
  <c r="W120" i="11"/>
  <c r="X120" i="11" s="1"/>
  <c r="V120" i="11"/>
  <c r="S120" i="11"/>
  <c r="Q120" i="11"/>
  <c r="N120" i="11"/>
  <c r="I120" i="11"/>
  <c r="W121" i="11"/>
  <c r="X121" i="11" s="1"/>
  <c r="V121" i="11"/>
  <c r="S121" i="11"/>
  <c r="Q121" i="11"/>
  <c r="N121" i="11"/>
  <c r="I121" i="11"/>
  <c r="AE119" i="11"/>
  <c r="V119" i="11"/>
  <c r="S119" i="11"/>
  <c r="Q119" i="11"/>
  <c r="N119" i="11"/>
  <c r="I119" i="11"/>
  <c r="W118" i="11"/>
  <c r="X118" i="11" s="1"/>
  <c r="V118" i="11"/>
  <c r="S118" i="11"/>
  <c r="Q118" i="11"/>
  <c r="N118" i="11"/>
  <c r="I118" i="11"/>
  <c r="AE111" i="11"/>
  <c r="V111" i="11"/>
  <c r="S111" i="11"/>
  <c r="Q111" i="11"/>
  <c r="N111" i="11"/>
  <c r="I111" i="11"/>
  <c r="W110" i="11"/>
  <c r="X110" i="11" s="1"/>
  <c r="V110" i="11"/>
  <c r="S110" i="11"/>
  <c r="Q110" i="11"/>
  <c r="N110" i="11"/>
  <c r="I110" i="11"/>
  <c r="W113" i="11"/>
  <c r="X113" i="11" s="1"/>
  <c r="V113" i="11"/>
  <c r="S113" i="11"/>
  <c r="Q113" i="11"/>
  <c r="N113" i="11"/>
  <c r="I113" i="11"/>
  <c r="W112" i="11"/>
  <c r="X112" i="11" s="1"/>
  <c r="V112" i="11"/>
  <c r="S112" i="11"/>
  <c r="Q112" i="11"/>
  <c r="N112" i="11"/>
  <c r="I112" i="11"/>
  <c r="W105" i="11"/>
  <c r="X105" i="11" s="1"/>
  <c r="V105" i="11"/>
  <c r="S105" i="11"/>
  <c r="Q105" i="11"/>
  <c r="N105" i="11"/>
  <c r="I105" i="11"/>
  <c r="W102" i="11"/>
  <c r="X102" i="11" s="1"/>
  <c r="V102" i="11"/>
  <c r="S102" i="11"/>
  <c r="Q102" i="11"/>
  <c r="N102" i="11"/>
  <c r="I102" i="11"/>
  <c r="W104" i="11"/>
  <c r="X104" i="11" s="1"/>
  <c r="V104" i="11"/>
  <c r="S104" i="11"/>
  <c r="Q104" i="11"/>
  <c r="N104" i="11"/>
  <c r="I104" i="11"/>
  <c r="W103" i="11"/>
  <c r="X103" i="11" s="1"/>
  <c r="AE103" i="11" s="1"/>
  <c r="V103" i="11"/>
  <c r="S103" i="11"/>
  <c r="Q103" i="11"/>
  <c r="N103" i="11"/>
  <c r="I103" i="11"/>
  <c r="W96" i="11"/>
  <c r="X96" i="11" s="1"/>
  <c r="V96" i="11"/>
  <c r="S96" i="11"/>
  <c r="Q96" i="11"/>
  <c r="N96" i="11"/>
  <c r="I96" i="11"/>
  <c r="W95" i="11"/>
  <c r="X95" i="11" s="1"/>
  <c r="AE95" i="11" s="1"/>
  <c r="V95" i="11"/>
  <c r="S95" i="11"/>
  <c r="Q95" i="11"/>
  <c r="N95" i="11"/>
  <c r="I95" i="11"/>
  <c r="W94" i="11"/>
  <c r="X94" i="11" s="1"/>
  <c r="V94" i="11"/>
  <c r="S94" i="11"/>
  <c r="Q94" i="11"/>
  <c r="N94" i="11"/>
  <c r="I94" i="11"/>
  <c r="W97" i="11"/>
  <c r="X97" i="11" s="1"/>
  <c r="V97" i="11"/>
  <c r="S97" i="11"/>
  <c r="Q97" i="11"/>
  <c r="N97" i="11"/>
  <c r="I97" i="11"/>
  <c r="AE88" i="11"/>
  <c r="V88" i="11"/>
  <c r="S88" i="11"/>
  <c r="N88" i="11"/>
  <c r="I88" i="11"/>
  <c r="W87" i="11"/>
  <c r="X87" i="11" s="1"/>
  <c r="V87" i="11"/>
  <c r="S87" i="11"/>
  <c r="Q87" i="11"/>
  <c r="N87" i="11"/>
  <c r="I87" i="11"/>
  <c r="W86" i="11"/>
  <c r="X86" i="11" s="1"/>
  <c r="V86" i="11"/>
  <c r="S86" i="11"/>
  <c r="Q86" i="11"/>
  <c r="N86" i="11"/>
  <c r="I86" i="11"/>
  <c r="W89" i="11"/>
  <c r="X89" i="11" s="1"/>
  <c r="V89" i="11"/>
  <c r="S89" i="11"/>
  <c r="Q89" i="11"/>
  <c r="N89" i="11"/>
  <c r="I89" i="11"/>
  <c r="W81" i="11"/>
  <c r="X81" i="11" s="1"/>
  <c r="V81" i="11"/>
  <c r="S81" i="11"/>
  <c r="Q81" i="11"/>
  <c r="N81" i="11"/>
  <c r="I81" i="11"/>
  <c r="W78" i="11"/>
  <c r="X78" i="11" s="1"/>
  <c r="V78" i="11"/>
  <c r="S78" i="11"/>
  <c r="Q78" i="11"/>
  <c r="N78" i="11"/>
  <c r="I78" i="11"/>
  <c r="W80" i="11"/>
  <c r="X80" i="11" s="1"/>
  <c r="V80" i="11"/>
  <c r="S80" i="11"/>
  <c r="Q80" i="11"/>
  <c r="N80" i="11"/>
  <c r="I80" i="11"/>
  <c r="W79" i="11"/>
  <c r="X79" i="11" s="1"/>
  <c r="AE79" i="11" s="1"/>
  <c r="V79" i="11"/>
  <c r="S79" i="11"/>
  <c r="Q79" i="11"/>
  <c r="N79" i="11"/>
  <c r="I79" i="11"/>
  <c r="W76" i="11"/>
  <c r="X76" i="11" s="1"/>
  <c r="V76" i="11"/>
  <c r="S76" i="11"/>
  <c r="Q76" i="11"/>
  <c r="N76" i="11"/>
  <c r="I76" i="11"/>
  <c r="W75" i="11"/>
  <c r="X75" i="11" s="1"/>
  <c r="V75" i="11"/>
  <c r="S75" i="11"/>
  <c r="Q75" i="11"/>
  <c r="N75" i="11"/>
  <c r="I75" i="11"/>
  <c r="W77" i="11"/>
  <c r="X77" i="11" s="1"/>
  <c r="V77" i="11"/>
  <c r="S77" i="11"/>
  <c r="Q77" i="11"/>
  <c r="N77" i="11"/>
  <c r="I77" i="11"/>
  <c r="W74" i="11"/>
  <c r="X74" i="11" s="1"/>
  <c r="V74" i="11"/>
  <c r="S74" i="11"/>
  <c r="Q74" i="11"/>
  <c r="N74" i="11"/>
  <c r="I74" i="11"/>
  <c r="W73" i="11"/>
  <c r="X73" i="11" s="1"/>
  <c r="V73" i="11"/>
  <c r="S73" i="11"/>
  <c r="Q73" i="11"/>
  <c r="N73" i="11"/>
  <c r="I73" i="11"/>
  <c r="W72" i="11"/>
  <c r="X72" i="11" s="1"/>
  <c r="AE72" i="11" s="1"/>
  <c r="V72" i="11"/>
  <c r="S72" i="11"/>
  <c r="Q72" i="11"/>
  <c r="N72" i="11"/>
  <c r="I72" i="11"/>
  <c r="W71" i="11"/>
  <c r="X71" i="11" s="1"/>
  <c r="V71" i="11"/>
  <c r="S71" i="11"/>
  <c r="Q71" i="11"/>
  <c r="N71" i="11"/>
  <c r="I71" i="11"/>
  <c r="W70" i="11"/>
  <c r="X70" i="11" s="1"/>
  <c r="AE70" i="11" s="1"/>
  <c r="V70" i="11"/>
  <c r="S70" i="11"/>
  <c r="Q70" i="11"/>
  <c r="N70" i="11"/>
  <c r="I70" i="11"/>
  <c r="W69" i="11"/>
  <c r="X69" i="11" s="1"/>
  <c r="AE69" i="11" s="1"/>
  <c r="V69" i="11"/>
  <c r="S69" i="11"/>
  <c r="Q69" i="11"/>
  <c r="N69" i="11"/>
  <c r="I69" i="11"/>
  <c r="W68" i="11"/>
  <c r="X68" i="11" s="1"/>
  <c r="AE68" i="11" s="1"/>
  <c r="V68" i="11"/>
  <c r="S68" i="11"/>
  <c r="Q68" i="11"/>
  <c r="N68" i="11"/>
  <c r="I68" i="11"/>
  <c r="W66" i="11"/>
  <c r="X66" i="11" s="1"/>
  <c r="V66" i="11"/>
  <c r="S66" i="11"/>
  <c r="Q66" i="11"/>
  <c r="N66" i="11"/>
  <c r="I66" i="11"/>
  <c r="W67" i="11"/>
  <c r="X67" i="11" s="1"/>
  <c r="AE67" i="11" s="1"/>
  <c r="V67" i="11"/>
  <c r="S67" i="11"/>
  <c r="Q67" i="11"/>
  <c r="N67" i="11"/>
  <c r="I67" i="11"/>
  <c r="W59" i="11"/>
  <c r="X59" i="11" s="1"/>
  <c r="V59" i="11"/>
  <c r="S59" i="11"/>
  <c r="Q59" i="11"/>
  <c r="N59" i="11"/>
  <c r="I59" i="11"/>
  <c r="W58" i="11"/>
  <c r="X58" i="11" s="1"/>
  <c r="AE58" i="11" s="1"/>
  <c r="V58" i="11"/>
  <c r="S58" i="11"/>
  <c r="Q58" i="11"/>
  <c r="N58" i="11"/>
  <c r="I58" i="11"/>
  <c r="W60" i="11"/>
  <c r="X60" i="11" s="1"/>
  <c r="AE60" i="11" s="1"/>
  <c r="V60" i="11"/>
  <c r="S60" i="11"/>
  <c r="Q60" i="11"/>
  <c r="N60" i="11"/>
  <c r="I60" i="11"/>
  <c r="W61" i="11"/>
  <c r="X61" i="11" s="1"/>
  <c r="AE61" i="11" s="1"/>
  <c r="V61" i="11"/>
  <c r="S61" i="11"/>
  <c r="Q61" i="11"/>
  <c r="N61" i="11"/>
  <c r="I61" i="11"/>
  <c r="W52" i="11"/>
  <c r="X52" i="11" s="1"/>
  <c r="AE52" i="11" s="1"/>
  <c r="V52" i="11"/>
  <c r="S52" i="11"/>
  <c r="Q52" i="11"/>
  <c r="N52" i="11"/>
  <c r="I52" i="11"/>
  <c r="W53" i="11"/>
  <c r="X53" i="11" s="1"/>
  <c r="AE53" i="11" s="1"/>
  <c r="V53" i="11"/>
  <c r="S53" i="11"/>
  <c r="Q53" i="11"/>
  <c r="N53" i="11"/>
  <c r="I53" i="11"/>
  <c r="W51" i="11"/>
  <c r="X51" i="11" s="1"/>
  <c r="AE51" i="11" s="1"/>
  <c r="V51" i="11"/>
  <c r="S51" i="11"/>
  <c r="Q51" i="11"/>
  <c r="N51" i="11"/>
  <c r="I51" i="11"/>
  <c r="W50" i="11"/>
  <c r="X50" i="11" s="1"/>
  <c r="AE50" i="11" s="1"/>
  <c r="V50" i="11"/>
  <c r="S50" i="11"/>
  <c r="Q50" i="11"/>
  <c r="N50" i="11"/>
  <c r="I50" i="11"/>
  <c r="W42" i="11"/>
  <c r="X42" i="11" s="1"/>
  <c r="V42" i="11"/>
  <c r="S42" i="11"/>
  <c r="Q42" i="11"/>
  <c r="N42" i="11"/>
  <c r="I42" i="11"/>
  <c r="W45" i="11"/>
  <c r="X45" i="11" s="1"/>
  <c r="V45" i="11"/>
  <c r="S45" i="11"/>
  <c r="Q45" i="11"/>
  <c r="N45" i="11"/>
  <c r="I45" i="11"/>
  <c r="W44" i="11"/>
  <c r="X44" i="11" s="1"/>
  <c r="V44" i="11"/>
  <c r="S44" i="11"/>
  <c r="Q44" i="11"/>
  <c r="N44" i="11"/>
  <c r="I44" i="11"/>
  <c r="W43" i="11"/>
  <c r="X43" i="11" s="1"/>
  <c r="V43" i="11"/>
  <c r="S43" i="11"/>
  <c r="Q43" i="11"/>
  <c r="N43" i="11"/>
  <c r="I43" i="11"/>
  <c r="W36" i="11"/>
  <c r="X36" i="11" s="1"/>
  <c r="V36" i="11"/>
  <c r="S36" i="11"/>
  <c r="Q36" i="11"/>
  <c r="N36" i="11"/>
  <c r="I36" i="11"/>
  <c r="W37" i="11"/>
  <c r="X37" i="11" s="1"/>
  <c r="V37" i="11"/>
  <c r="S37" i="11"/>
  <c r="Q37" i="11"/>
  <c r="N37" i="11"/>
  <c r="I37" i="11"/>
  <c r="W35" i="11"/>
  <c r="X35" i="11" s="1"/>
  <c r="V35" i="11"/>
  <c r="S35" i="11"/>
  <c r="Q35" i="11"/>
  <c r="N35" i="11"/>
  <c r="I35" i="11"/>
  <c r="W34" i="11"/>
  <c r="X34" i="11" s="1"/>
  <c r="V34" i="11"/>
  <c r="S34" i="11"/>
  <c r="Q34" i="11"/>
  <c r="N34" i="11"/>
  <c r="I34" i="11"/>
  <c r="W27" i="11"/>
  <c r="X27" i="11" s="1"/>
  <c r="V27" i="11"/>
  <c r="S27" i="11"/>
  <c r="Q27" i="11"/>
  <c r="N27" i="11"/>
  <c r="I27" i="11"/>
  <c r="W28" i="11"/>
  <c r="X28" i="11" s="1"/>
  <c r="V28" i="11"/>
  <c r="S28" i="11"/>
  <c r="Q28" i="11"/>
  <c r="N28" i="11"/>
  <c r="I28" i="11"/>
  <c r="W29" i="11"/>
  <c r="X29" i="11" s="1"/>
  <c r="AE29" i="11" s="1"/>
  <c r="V29" i="11"/>
  <c r="S29" i="11"/>
  <c r="Q29" i="11"/>
  <c r="N29" i="11"/>
  <c r="I29" i="11"/>
  <c r="W26" i="11"/>
  <c r="X26" i="11" s="1"/>
  <c r="V26" i="11"/>
  <c r="S26" i="11"/>
  <c r="Q26" i="11"/>
  <c r="N26" i="11"/>
  <c r="I26" i="11"/>
  <c r="W21" i="11"/>
  <c r="X21" i="11" s="1"/>
  <c r="V21" i="11"/>
  <c r="S21" i="11"/>
  <c r="Q21" i="11"/>
  <c r="N21" i="11"/>
  <c r="I21" i="11"/>
  <c r="W20" i="11"/>
  <c r="X20" i="11" s="1"/>
  <c r="V20" i="11"/>
  <c r="S20" i="11"/>
  <c r="Q20" i="11"/>
  <c r="N20" i="11"/>
  <c r="I20" i="11"/>
  <c r="W19" i="11"/>
  <c r="X19" i="11" s="1"/>
  <c r="V19" i="11"/>
  <c r="S19" i="11"/>
  <c r="Q19" i="11"/>
  <c r="N19" i="11"/>
  <c r="I19" i="11"/>
  <c r="W13" i="11"/>
  <c r="X13" i="11" s="1"/>
  <c r="V13" i="11"/>
  <c r="S13" i="11"/>
  <c r="Q13" i="11"/>
  <c r="N13" i="11"/>
  <c r="I13" i="11"/>
  <c r="W12" i="11"/>
  <c r="X12" i="11" s="1"/>
  <c r="AE12" i="11" s="1"/>
  <c r="V12" i="11"/>
  <c r="S12" i="11"/>
  <c r="Q12" i="11"/>
  <c r="N12" i="11"/>
  <c r="I12" i="11"/>
  <c r="W14" i="11"/>
  <c r="X14" i="11" s="1"/>
  <c r="V14" i="11"/>
  <c r="S14" i="11"/>
  <c r="Q14" i="11"/>
  <c r="N14" i="11"/>
  <c r="I14" i="11"/>
  <c r="W6" i="11"/>
  <c r="X6" i="11" s="1"/>
  <c r="V6" i="11"/>
  <c r="S6" i="11"/>
  <c r="Q6" i="11"/>
  <c r="N6" i="11"/>
  <c r="I6" i="11"/>
  <c r="W7" i="11"/>
  <c r="X7" i="11" s="1"/>
  <c r="V7" i="11"/>
  <c r="S7" i="11"/>
  <c r="Q7" i="11"/>
  <c r="N7" i="11"/>
  <c r="I7" i="11"/>
  <c r="W148" i="11"/>
  <c r="X148" i="11" s="1"/>
  <c r="V148" i="11"/>
  <c r="S148" i="11"/>
  <c r="Q148" i="11"/>
  <c r="N148" i="11"/>
  <c r="I148" i="11"/>
  <c r="W147" i="11"/>
  <c r="X147" i="11" s="1"/>
  <c r="AE147" i="11" s="1"/>
  <c r="V147" i="11"/>
  <c r="S147" i="11"/>
  <c r="Q147" i="11"/>
  <c r="N147" i="11"/>
  <c r="I147" i="11"/>
  <c r="W146" i="11"/>
  <c r="X146" i="11" s="1"/>
  <c r="V146" i="11"/>
  <c r="S146" i="11"/>
  <c r="Q146" i="11"/>
  <c r="N146" i="11"/>
  <c r="I146" i="11"/>
  <c r="W145" i="11"/>
  <c r="X145" i="11" s="1"/>
  <c r="AE145" i="11" s="1"/>
  <c r="V145" i="11"/>
  <c r="S145" i="11"/>
  <c r="Q145" i="11"/>
  <c r="N145" i="11"/>
  <c r="I145" i="11"/>
  <c r="W140" i="11"/>
  <c r="X140" i="11" s="1"/>
  <c r="V140" i="11"/>
  <c r="S140" i="11"/>
  <c r="Q140" i="11"/>
  <c r="N140" i="11"/>
  <c r="I140" i="11"/>
  <c r="W139" i="11"/>
  <c r="X139" i="11" s="1"/>
  <c r="AE139" i="11" s="1"/>
  <c r="V139" i="11"/>
  <c r="S139" i="11"/>
  <c r="Q139" i="11"/>
  <c r="N139" i="11"/>
  <c r="I139" i="11"/>
  <c r="W138" i="11"/>
  <c r="X138" i="11" s="1"/>
  <c r="V138" i="11"/>
  <c r="S138" i="11"/>
  <c r="Q138" i="11"/>
  <c r="N138" i="11"/>
  <c r="I138" i="11"/>
  <c r="W137" i="11"/>
  <c r="X137" i="11" s="1"/>
  <c r="AE137" i="11" s="1"/>
  <c r="V137" i="11"/>
  <c r="S137" i="11"/>
  <c r="Q137" i="11"/>
  <c r="N137" i="11"/>
  <c r="I137" i="11"/>
  <c r="W132" i="11"/>
  <c r="X132" i="11" s="1"/>
  <c r="V132" i="11"/>
  <c r="S132" i="11"/>
  <c r="Q132" i="11"/>
  <c r="N132" i="11"/>
  <c r="I132" i="11"/>
  <c r="W131" i="11"/>
  <c r="X131" i="11" s="1"/>
  <c r="V131" i="11"/>
  <c r="S131" i="11"/>
  <c r="Q131" i="11"/>
  <c r="N131" i="11"/>
  <c r="I131" i="11"/>
  <c r="W130" i="11"/>
  <c r="X130" i="11" s="1"/>
  <c r="V130" i="11"/>
  <c r="S130" i="11"/>
  <c r="Q130" i="11"/>
  <c r="N130" i="11"/>
  <c r="I130" i="11"/>
  <c r="W129" i="11"/>
  <c r="X129" i="11" s="1"/>
  <c r="V129" i="11"/>
  <c r="S129" i="11"/>
  <c r="Q129" i="11"/>
  <c r="N129" i="11"/>
  <c r="I129" i="11"/>
  <c r="W124" i="11"/>
  <c r="X124" i="11" s="1"/>
  <c r="V124" i="11"/>
  <c r="S124" i="11"/>
  <c r="Q124" i="11"/>
  <c r="N124" i="11"/>
  <c r="I124" i="11"/>
  <c r="W123" i="11"/>
  <c r="X123" i="11" s="1"/>
  <c r="V123" i="11"/>
  <c r="S123" i="11"/>
  <c r="Q123" i="11"/>
  <c r="N123" i="11"/>
  <c r="I123" i="11"/>
  <c r="W122" i="11"/>
  <c r="X122" i="11" s="1"/>
  <c r="V122" i="11"/>
  <c r="S122" i="11"/>
  <c r="Q122" i="11"/>
  <c r="N122" i="11"/>
  <c r="I122" i="11"/>
  <c r="W117" i="11"/>
  <c r="X117" i="11" s="1"/>
  <c r="V117" i="11"/>
  <c r="S117" i="11"/>
  <c r="Q117" i="11"/>
  <c r="I117" i="11"/>
  <c r="W116" i="11"/>
  <c r="X116" i="11" s="1"/>
  <c r="V116" i="11"/>
  <c r="S116" i="11"/>
  <c r="Q116" i="11"/>
  <c r="N116" i="11"/>
  <c r="I116" i="11"/>
  <c r="W115" i="11"/>
  <c r="X115" i="11" s="1"/>
  <c r="V115" i="11"/>
  <c r="S115" i="11"/>
  <c r="Q115" i="11"/>
  <c r="N115" i="11"/>
  <c r="I115" i="11"/>
  <c r="W114" i="11"/>
  <c r="X114" i="11" s="1"/>
  <c r="V114" i="11"/>
  <c r="S114" i="11"/>
  <c r="Q114" i="11"/>
  <c r="N114" i="11"/>
  <c r="I114" i="11"/>
  <c r="W109" i="11"/>
  <c r="X109" i="11" s="1"/>
  <c r="V109" i="11"/>
  <c r="S109" i="11"/>
  <c r="Q109" i="11"/>
  <c r="N109" i="11"/>
  <c r="I109" i="11"/>
  <c r="W108" i="11"/>
  <c r="X108" i="11" s="1"/>
  <c r="V108" i="11"/>
  <c r="S108" i="11"/>
  <c r="Q108" i="11"/>
  <c r="N108" i="11"/>
  <c r="I108" i="11"/>
  <c r="W107" i="11"/>
  <c r="X107" i="11" s="1"/>
  <c r="V107" i="11"/>
  <c r="S107" i="11"/>
  <c r="Q107" i="11"/>
  <c r="N107" i="11"/>
  <c r="I107" i="11"/>
  <c r="W106" i="11"/>
  <c r="X106" i="11" s="1"/>
  <c r="AE106" i="11" s="1"/>
  <c r="V106" i="11"/>
  <c r="S106" i="11"/>
  <c r="Q106" i="11"/>
  <c r="N106" i="11"/>
  <c r="I106" i="11"/>
  <c r="W101" i="11"/>
  <c r="X101" i="11" s="1"/>
  <c r="V101" i="11"/>
  <c r="S101" i="11"/>
  <c r="Q101" i="11"/>
  <c r="N101" i="11"/>
  <c r="I101" i="11"/>
  <c r="W100" i="11"/>
  <c r="X100" i="11" s="1"/>
  <c r="AE100" i="11" s="1"/>
  <c r="V100" i="11"/>
  <c r="S100" i="11"/>
  <c r="Q100" i="11"/>
  <c r="N100" i="11"/>
  <c r="I100" i="11"/>
  <c r="W99" i="11"/>
  <c r="X99" i="11" s="1"/>
  <c r="V99" i="11"/>
  <c r="S99" i="11"/>
  <c r="Q99" i="11"/>
  <c r="N99" i="11"/>
  <c r="I99" i="11"/>
  <c r="W98" i="11"/>
  <c r="X98" i="11" s="1"/>
  <c r="AE98" i="11" s="1"/>
  <c r="V98" i="11"/>
  <c r="S98" i="11"/>
  <c r="Q98" i="11"/>
  <c r="N98" i="11"/>
  <c r="I98" i="11"/>
  <c r="W93" i="11"/>
  <c r="X93" i="11" s="1"/>
  <c r="V93" i="11"/>
  <c r="S93" i="11"/>
  <c r="Q93" i="11"/>
  <c r="N93" i="11"/>
  <c r="I93" i="11"/>
  <c r="W92" i="11"/>
  <c r="X92" i="11" s="1"/>
  <c r="AE92" i="11" s="1"/>
  <c r="V92" i="11"/>
  <c r="S92" i="11"/>
  <c r="Q92" i="11"/>
  <c r="N92" i="11"/>
  <c r="I92" i="11"/>
  <c r="W91" i="11"/>
  <c r="X91" i="11" s="1"/>
  <c r="V91" i="11"/>
  <c r="S91" i="11"/>
  <c r="Q91" i="11"/>
  <c r="N91" i="11"/>
  <c r="I91" i="11"/>
  <c r="W90" i="11"/>
  <c r="X90" i="11" s="1"/>
  <c r="AE90" i="11" s="1"/>
  <c r="V90" i="11"/>
  <c r="S90" i="11"/>
  <c r="Q90" i="11"/>
  <c r="N90" i="11"/>
  <c r="I90" i="11"/>
  <c r="W85" i="11"/>
  <c r="X85" i="11" s="1"/>
  <c r="V85" i="11"/>
  <c r="S85" i="11"/>
  <c r="Q85" i="11"/>
  <c r="N85" i="11"/>
  <c r="I85" i="11"/>
  <c r="W84" i="11"/>
  <c r="X84" i="11" s="1"/>
  <c r="AE84" i="11" s="1"/>
  <c r="V84" i="11"/>
  <c r="S84" i="11"/>
  <c r="Q84" i="11"/>
  <c r="N84" i="11"/>
  <c r="I84" i="11"/>
  <c r="W83" i="11"/>
  <c r="X83" i="11" s="1"/>
  <c r="V83" i="11"/>
  <c r="S83" i="11"/>
  <c r="Q83" i="11"/>
  <c r="N83" i="11"/>
  <c r="I83" i="11"/>
  <c r="W82" i="11"/>
  <c r="X82" i="11" s="1"/>
  <c r="V82" i="11"/>
  <c r="S82" i="11"/>
  <c r="Q82" i="11"/>
  <c r="N82" i="11"/>
  <c r="I82" i="11"/>
  <c r="W65" i="11"/>
  <c r="X65" i="11" s="1"/>
  <c r="AE65" i="11" s="1"/>
  <c r="V65" i="11"/>
  <c r="Q65" i="11"/>
  <c r="N65" i="11"/>
  <c r="I65" i="11"/>
  <c r="W64" i="11"/>
  <c r="X64" i="11" s="1"/>
  <c r="V64" i="11"/>
  <c r="S64" i="11"/>
  <c r="Q64" i="11"/>
  <c r="N64" i="11"/>
  <c r="I64" i="11"/>
  <c r="W63" i="11"/>
  <c r="X63" i="11" s="1"/>
  <c r="V63" i="11"/>
  <c r="S63" i="11"/>
  <c r="Q63" i="11"/>
  <c r="N63" i="11"/>
  <c r="I63" i="11"/>
  <c r="W62" i="11"/>
  <c r="X62" i="11" s="1"/>
  <c r="V62" i="11"/>
  <c r="S62" i="11"/>
  <c r="Q62" i="11"/>
  <c r="N62" i="11"/>
  <c r="I62" i="11"/>
  <c r="W57" i="11"/>
  <c r="X57" i="11" s="1"/>
  <c r="V57" i="11"/>
  <c r="S57" i="11"/>
  <c r="Q57" i="11"/>
  <c r="N57" i="11"/>
  <c r="I57" i="11"/>
  <c r="W56" i="11"/>
  <c r="X56" i="11" s="1"/>
  <c r="V56" i="11"/>
  <c r="S56" i="11"/>
  <c r="Q56" i="11"/>
  <c r="N56" i="11"/>
  <c r="I56" i="11"/>
  <c r="W55" i="11"/>
  <c r="X55" i="11" s="1"/>
  <c r="AE55" i="11" s="1"/>
  <c r="V55" i="11"/>
  <c r="S55" i="11"/>
  <c r="Q55" i="11"/>
  <c r="N55" i="11"/>
  <c r="I55" i="11"/>
  <c r="W54" i="11"/>
  <c r="X54" i="11" s="1"/>
  <c r="V54" i="11"/>
  <c r="S54" i="11"/>
  <c r="Q54" i="11"/>
  <c r="N54" i="11"/>
  <c r="I54" i="11"/>
  <c r="W49" i="11"/>
  <c r="X49" i="11" s="1"/>
  <c r="AE49" i="11" s="1"/>
  <c r="V49" i="11"/>
  <c r="S49" i="11"/>
  <c r="Q49" i="11"/>
  <c r="N49" i="11"/>
  <c r="I49" i="11"/>
  <c r="W48" i="11"/>
  <c r="X48" i="11" s="1"/>
  <c r="V48" i="11"/>
  <c r="S48" i="11"/>
  <c r="Q48" i="11"/>
  <c r="N48" i="11"/>
  <c r="I48" i="11"/>
  <c r="W47" i="11"/>
  <c r="X47" i="11" s="1"/>
  <c r="V47" i="11"/>
  <c r="S47" i="11"/>
  <c r="Q47" i="11"/>
  <c r="N47" i="11"/>
  <c r="I47" i="11"/>
  <c r="W46" i="11"/>
  <c r="X46" i="11" s="1"/>
  <c r="AE46" i="11" s="1"/>
  <c r="V46" i="11"/>
  <c r="S46" i="11"/>
  <c r="Q46" i="11"/>
  <c r="N46" i="11"/>
  <c r="I46" i="11"/>
  <c r="W41" i="11"/>
  <c r="X41" i="11" s="1"/>
  <c r="AE41" i="11" s="1"/>
  <c r="V41" i="11"/>
  <c r="S41" i="11"/>
  <c r="Q41" i="11"/>
  <c r="N41" i="11"/>
  <c r="I41" i="11"/>
  <c r="W40" i="11"/>
  <c r="X40" i="11" s="1"/>
  <c r="V40" i="11"/>
  <c r="S40" i="11"/>
  <c r="Q40" i="11"/>
  <c r="N40" i="11"/>
  <c r="I40" i="11"/>
  <c r="W39" i="11"/>
  <c r="X39" i="11" s="1"/>
  <c r="V39" i="11"/>
  <c r="S39" i="11"/>
  <c r="Q39" i="11"/>
  <c r="N39" i="11"/>
  <c r="I39" i="11"/>
  <c r="W38" i="11"/>
  <c r="X38" i="11" s="1"/>
  <c r="V38" i="11"/>
  <c r="S38" i="11"/>
  <c r="Q38" i="11"/>
  <c r="N38" i="11"/>
  <c r="I38" i="11"/>
  <c r="W33" i="11"/>
  <c r="X33" i="11" s="1"/>
  <c r="V33" i="11"/>
  <c r="S33" i="11"/>
  <c r="Q33" i="11"/>
  <c r="N33" i="11"/>
  <c r="I33" i="11"/>
  <c r="W32" i="11"/>
  <c r="X32" i="11" s="1"/>
  <c r="AE32" i="11" s="1"/>
  <c r="V32" i="11"/>
  <c r="S32" i="11"/>
  <c r="Q32" i="11"/>
  <c r="N32" i="11"/>
  <c r="I32" i="11"/>
  <c r="W31" i="11"/>
  <c r="X31" i="11" s="1"/>
  <c r="V31" i="11"/>
  <c r="S31" i="11"/>
  <c r="Q31" i="11"/>
  <c r="N31" i="11"/>
  <c r="I31" i="11"/>
  <c r="W30" i="11"/>
  <c r="X30" i="11" s="1"/>
  <c r="AE30" i="11" s="1"/>
  <c r="V30" i="11"/>
  <c r="S30" i="11"/>
  <c r="Q30" i="11"/>
  <c r="N30" i="11"/>
  <c r="I30" i="11"/>
  <c r="W25" i="11"/>
  <c r="X25" i="11" s="1"/>
  <c r="V25" i="11"/>
  <c r="S25" i="11"/>
  <c r="Q25" i="11"/>
  <c r="N25" i="11"/>
  <c r="I25" i="11"/>
  <c r="W24" i="11"/>
  <c r="X24" i="11" s="1"/>
  <c r="V24" i="11"/>
  <c r="S24" i="11"/>
  <c r="Q24" i="11"/>
  <c r="N24" i="11"/>
  <c r="I24" i="11"/>
  <c r="W23" i="11"/>
  <c r="X23" i="11" s="1"/>
  <c r="V23" i="11"/>
  <c r="S23" i="11"/>
  <c r="Q23" i="11"/>
  <c r="N23" i="11"/>
  <c r="I23" i="11"/>
  <c r="W22" i="11"/>
  <c r="X22" i="11" s="1"/>
  <c r="AE22" i="11" s="1"/>
  <c r="V22" i="11"/>
  <c r="S22" i="11"/>
  <c r="Q22" i="11"/>
  <c r="N22" i="11"/>
  <c r="I22" i="11"/>
  <c r="W18" i="11"/>
  <c r="X18" i="11" s="1"/>
  <c r="V18" i="11"/>
  <c r="S18" i="11"/>
  <c r="Q18" i="11"/>
  <c r="N18" i="11"/>
  <c r="I18" i="11"/>
  <c r="W17" i="11"/>
  <c r="X17" i="11" s="1"/>
  <c r="V17" i="11"/>
  <c r="S17" i="11"/>
  <c r="Q17" i="11"/>
  <c r="N17" i="11"/>
  <c r="I17" i="11"/>
  <c r="W16" i="11"/>
  <c r="X16" i="11" s="1"/>
  <c r="V16" i="11"/>
  <c r="S16" i="11"/>
  <c r="Q16" i="11"/>
  <c r="N16" i="11"/>
  <c r="I16" i="11"/>
  <c r="W15" i="11"/>
  <c r="X15" i="11" s="1"/>
  <c r="V15" i="11"/>
  <c r="S15" i="11"/>
  <c r="Q15" i="11"/>
  <c r="N15" i="11"/>
  <c r="I15" i="11"/>
  <c r="W11" i="11"/>
  <c r="X11" i="11" s="1"/>
  <c r="V11" i="11"/>
  <c r="S11" i="11"/>
  <c r="Q11" i="11"/>
  <c r="N11" i="11"/>
  <c r="I11" i="11"/>
  <c r="W10" i="11"/>
  <c r="X10" i="11" s="1"/>
  <c r="V10" i="11"/>
  <c r="S10" i="11"/>
  <c r="Q10" i="11"/>
  <c r="N10" i="11"/>
  <c r="I10" i="11"/>
  <c r="W9" i="11"/>
  <c r="X9" i="11" s="1"/>
  <c r="V9" i="11"/>
  <c r="S9" i="11"/>
  <c r="Q9" i="11"/>
  <c r="N9" i="11"/>
  <c r="I9" i="11"/>
  <c r="W8" i="11"/>
  <c r="X8" i="11" s="1"/>
  <c r="V8" i="11"/>
  <c r="S8" i="11"/>
  <c r="Q8" i="11"/>
  <c r="N8" i="11"/>
  <c r="I8" i="11"/>
  <c r="W5" i="11"/>
  <c r="X5" i="11" s="1"/>
  <c r="V5" i="11"/>
  <c r="S5" i="11"/>
  <c r="Q5" i="11"/>
  <c r="N5" i="11"/>
  <c r="I5" i="11"/>
  <c r="W4" i="11"/>
  <c r="X4" i="11" s="1"/>
  <c r="AE4" i="11" s="1"/>
  <c r="V4" i="11"/>
  <c r="S4" i="11"/>
  <c r="Q4" i="11"/>
  <c r="N4" i="11"/>
  <c r="I4" i="11"/>
  <c r="W3" i="11"/>
  <c r="X3" i="11" s="1"/>
  <c r="V3" i="11"/>
  <c r="S3" i="11"/>
  <c r="Q3" i="11"/>
  <c r="N3" i="11"/>
  <c r="I3" i="11"/>
  <c r="W2" i="11"/>
  <c r="X2" i="11" s="1"/>
  <c r="AE2" i="11" s="1"/>
  <c r="V2" i="11"/>
  <c r="S2" i="11"/>
  <c r="Q2" i="11"/>
  <c r="N2" i="11"/>
  <c r="I2" i="11"/>
  <c r="Y277" i="15" l="1"/>
  <c r="Z277" i="15" s="1"/>
  <c r="Y143" i="15"/>
  <c r="Z143" i="15" s="1"/>
  <c r="T623" i="15"/>
  <c r="T216" i="15"/>
  <c r="T693" i="15"/>
  <c r="T649" i="15"/>
  <c r="T484" i="15"/>
  <c r="T615" i="15"/>
  <c r="T24" i="15"/>
  <c r="T429" i="15"/>
  <c r="T659" i="15"/>
  <c r="T689" i="15"/>
  <c r="T252" i="15"/>
  <c r="T126" i="15"/>
  <c r="T258" i="15"/>
  <c r="T510" i="15"/>
  <c r="T434" i="15"/>
  <c r="T367" i="15"/>
  <c r="T424" i="15"/>
  <c r="T602" i="15"/>
  <c r="T558" i="15"/>
  <c r="T272" i="15"/>
  <c r="T583" i="15"/>
  <c r="T323" i="15"/>
  <c r="T532" i="15"/>
  <c r="T160" i="15"/>
  <c r="T161" i="15"/>
  <c r="T656" i="15"/>
  <c r="T618" i="15"/>
  <c r="T394" i="15"/>
  <c r="T382" i="15"/>
  <c r="T485" i="15"/>
  <c r="T561" i="15"/>
  <c r="AF194" i="15"/>
  <c r="Y194" i="15"/>
  <c r="Z194" i="15" s="1"/>
  <c r="AF621" i="15"/>
  <c r="Y621" i="15"/>
  <c r="Z621" i="15" s="1"/>
  <c r="Y31" i="15"/>
  <c r="T302" i="15"/>
  <c r="T153" i="15"/>
  <c r="Y529" i="15"/>
  <c r="Y474" i="15"/>
  <c r="Z474" i="15" s="1"/>
  <c r="Y717" i="15"/>
  <c r="Z717" i="15" s="1"/>
  <c r="Y306" i="15"/>
  <c r="Z306" i="15" s="1"/>
  <c r="T282" i="15"/>
  <c r="Y671" i="15"/>
  <c r="Z671" i="15" s="1"/>
  <c r="T15" i="15"/>
  <c r="T593" i="15"/>
  <c r="T651" i="15"/>
  <c r="AF81" i="15"/>
  <c r="Y81" i="15"/>
  <c r="Z81" i="15" s="1"/>
  <c r="AF453" i="15"/>
  <c r="Y453" i="15"/>
  <c r="Z453" i="15" s="1"/>
  <c r="AF278" i="15"/>
  <c r="Y278" i="15"/>
  <c r="Z278" i="15" s="1"/>
  <c r="AF60" i="15"/>
  <c r="Y60" i="15"/>
  <c r="Z60" i="15" s="1"/>
  <c r="AF180" i="15"/>
  <c r="Y180" i="15"/>
  <c r="Z180" i="15" s="1"/>
  <c r="AF633" i="15"/>
  <c r="Y633" i="15"/>
  <c r="Z633" i="15" s="1"/>
  <c r="AF619" i="15"/>
  <c r="Y619" i="15"/>
  <c r="Z619" i="15" s="1"/>
  <c r="AF510" i="15"/>
  <c r="Y510" i="15"/>
  <c r="Z510" i="15" s="1"/>
  <c r="AF192" i="15"/>
  <c r="Y192" i="15"/>
  <c r="Z192" i="15" s="1"/>
  <c r="AF508" i="15"/>
  <c r="Y508" i="15"/>
  <c r="Z508" i="15" s="1"/>
  <c r="AF550" i="15"/>
  <c r="Y550" i="15"/>
  <c r="Z550" i="15" s="1"/>
  <c r="AF206" i="15"/>
  <c r="Y206" i="15"/>
  <c r="Z206" i="15" s="1"/>
  <c r="AF290" i="15"/>
  <c r="Y290" i="15"/>
  <c r="Z290" i="15" s="1"/>
  <c r="AF22" i="15"/>
  <c r="Y22" i="15"/>
  <c r="Z22" i="15" s="1"/>
  <c r="AF97" i="15"/>
  <c r="Y97" i="15"/>
  <c r="Z97" i="15" s="1"/>
  <c r="AF350" i="15"/>
  <c r="Y350" i="15"/>
  <c r="Z350" i="15" s="1"/>
  <c r="AF653" i="15"/>
  <c r="Y653" i="15"/>
  <c r="Z653" i="15" s="1"/>
  <c r="AF716" i="15"/>
  <c r="Y716" i="15"/>
  <c r="Z716" i="15" s="1"/>
  <c r="AF58" i="15"/>
  <c r="Y58" i="15"/>
  <c r="Z58" i="15" s="1"/>
  <c r="AF229" i="15"/>
  <c r="Y229" i="15"/>
  <c r="Z229" i="15" s="1"/>
  <c r="AF683" i="15"/>
  <c r="Y683" i="15"/>
  <c r="Z683" i="15" s="1"/>
  <c r="AF390" i="15"/>
  <c r="Y390" i="15"/>
  <c r="Z390" i="15" s="1"/>
  <c r="AF644" i="15"/>
  <c r="Y644" i="15"/>
  <c r="Z644" i="15" s="1"/>
  <c r="AF642" i="15"/>
  <c r="Y642" i="15"/>
  <c r="Z642" i="15" s="1"/>
  <c r="AF635" i="15"/>
  <c r="Y635" i="15"/>
  <c r="Z635" i="15" s="1"/>
  <c r="AF613" i="15"/>
  <c r="Y613" i="15"/>
  <c r="Z613" i="15" s="1"/>
  <c r="AF604" i="15"/>
  <c r="Y604" i="15"/>
  <c r="Z604" i="15" s="1"/>
  <c r="AF580" i="15"/>
  <c r="Y580" i="15"/>
  <c r="Z580" i="15" s="1"/>
  <c r="AF625" i="15"/>
  <c r="Y625" i="15"/>
  <c r="Z625" i="15" s="1"/>
  <c r="AF643" i="15"/>
  <c r="Y643" i="15"/>
  <c r="Z643" i="15" s="1"/>
  <c r="AF586" i="15"/>
  <c r="Y586" i="15"/>
  <c r="Z586" i="15" s="1"/>
  <c r="AF577" i="15"/>
  <c r="Y577" i="15"/>
  <c r="Z577" i="15" s="1"/>
  <c r="AF367" i="15"/>
  <c r="Y367" i="15"/>
  <c r="Z367" i="15" s="1"/>
  <c r="AF486" i="15"/>
  <c r="Y486" i="15"/>
  <c r="Z486" i="15" s="1"/>
  <c r="AF710" i="15"/>
  <c r="Y710" i="15"/>
  <c r="Z710" i="15" s="1"/>
  <c r="AF663" i="15"/>
  <c r="Y663" i="15"/>
  <c r="Z663" i="15" s="1"/>
  <c r="AF680" i="15"/>
  <c r="Y680" i="15"/>
  <c r="Z680" i="15" s="1"/>
  <c r="AF407" i="15"/>
  <c r="Y407" i="15"/>
  <c r="Z407" i="15" s="1"/>
  <c r="AF694" i="15"/>
  <c r="Y694" i="15"/>
  <c r="Z694" i="15" s="1"/>
  <c r="AF532" i="15"/>
  <c r="Y532" i="15"/>
  <c r="Z532" i="15" s="1"/>
  <c r="AA532" i="15" s="1"/>
  <c r="AB532" i="15" s="1"/>
  <c r="AF346" i="15"/>
  <c r="Y346" i="15"/>
  <c r="Z346" i="15" s="1"/>
  <c r="AF482" i="15"/>
  <c r="Y482" i="15"/>
  <c r="Z482" i="15" s="1"/>
  <c r="AF53" i="15"/>
  <c r="Y53" i="15"/>
  <c r="Z53" i="15" s="1"/>
  <c r="AF188" i="15"/>
  <c r="Y188" i="15"/>
  <c r="Z188" i="15" s="1"/>
  <c r="AF433" i="15"/>
  <c r="Y433" i="15"/>
  <c r="Z433" i="15" s="1"/>
  <c r="AF549" i="15"/>
  <c r="Y549" i="15"/>
  <c r="Z549" i="15" s="1"/>
  <c r="AF187" i="15"/>
  <c r="Y187" i="15"/>
  <c r="Z187" i="15" s="1"/>
  <c r="AF430" i="15"/>
  <c r="Y430" i="15"/>
  <c r="Z430" i="15" s="1"/>
  <c r="AF478" i="15"/>
  <c r="Y478" i="15"/>
  <c r="Z478" i="15" s="1"/>
  <c r="AF152" i="15"/>
  <c r="Y152" i="15"/>
  <c r="Z152" i="15" s="1"/>
  <c r="AF45" i="15"/>
  <c r="Y45" i="15"/>
  <c r="Z45" i="15" s="1"/>
  <c r="AF382" i="15"/>
  <c r="Y382" i="15"/>
  <c r="Z382" i="15" s="1"/>
  <c r="AF301" i="15"/>
  <c r="Y301" i="15"/>
  <c r="Z301" i="15" s="1"/>
  <c r="AA301" i="15" s="1"/>
  <c r="AF314" i="15"/>
  <c r="Y314" i="15"/>
  <c r="Z314" i="15" s="1"/>
  <c r="AF313" i="15"/>
  <c r="Y313" i="15"/>
  <c r="Z313" i="15" s="1"/>
  <c r="AF394" i="15"/>
  <c r="Y394" i="15"/>
  <c r="Z394" i="15" s="1"/>
  <c r="AF448" i="15"/>
  <c r="Y448" i="15"/>
  <c r="Z448" i="15" s="1"/>
  <c r="AF125" i="15"/>
  <c r="Y125" i="15"/>
  <c r="Z125" i="15" s="1"/>
  <c r="AF79" i="15"/>
  <c r="Y79" i="15"/>
  <c r="Z79" i="15" s="1"/>
  <c r="AF456" i="15"/>
  <c r="Y456" i="15"/>
  <c r="Z456" i="15" s="1"/>
  <c r="AF330" i="15"/>
  <c r="Y330" i="15"/>
  <c r="Z330" i="15" s="1"/>
  <c r="AF327" i="15"/>
  <c r="Y327" i="15"/>
  <c r="Z327" i="15" s="1"/>
  <c r="AF341" i="15"/>
  <c r="Y341" i="15"/>
  <c r="Z341" i="15" s="1"/>
  <c r="AF660" i="15"/>
  <c r="Y660" i="15"/>
  <c r="Z660" i="15" s="1"/>
  <c r="AF117" i="15"/>
  <c r="Y117" i="15"/>
  <c r="Z117" i="15" s="1"/>
  <c r="AF101" i="15"/>
  <c r="Y101" i="15"/>
  <c r="Z101" i="15" s="1"/>
  <c r="AF470" i="15"/>
  <c r="Y470" i="15"/>
  <c r="Z470" i="15" s="1"/>
  <c r="AF59" i="15"/>
  <c r="Y59" i="15"/>
  <c r="Z59" i="15" s="1"/>
  <c r="AF335" i="15"/>
  <c r="Y335" i="15"/>
  <c r="Z335" i="15" s="1"/>
  <c r="AF652" i="15"/>
  <c r="Y652" i="15"/>
  <c r="Z652" i="15" s="1"/>
  <c r="AF264" i="15"/>
  <c r="Y264" i="15"/>
  <c r="Z264" i="15" s="1"/>
  <c r="AF487" i="15"/>
  <c r="Y487" i="15"/>
  <c r="Z487" i="15" s="1"/>
  <c r="AF715" i="15"/>
  <c r="Y715" i="15"/>
  <c r="Z715" i="15" s="1"/>
  <c r="AF57" i="15"/>
  <c r="Y57" i="15"/>
  <c r="Z57" i="15" s="1"/>
  <c r="AF230" i="15"/>
  <c r="Y230" i="15"/>
  <c r="Z230" i="15" s="1"/>
  <c r="AF682" i="15"/>
  <c r="Y682" i="15"/>
  <c r="Z682" i="15" s="1"/>
  <c r="AF701" i="15"/>
  <c r="Y701" i="15"/>
  <c r="Z701" i="15" s="1"/>
  <c r="AF641" i="15"/>
  <c r="Y641" i="15"/>
  <c r="Z641" i="15" s="1"/>
  <c r="AF629" i="15"/>
  <c r="Y629" i="15"/>
  <c r="Z629" i="15" s="1"/>
  <c r="AF610" i="15"/>
  <c r="Y610" i="15"/>
  <c r="Z610" i="15" s="1"/>
  <c r="AF631" i="15"/>
  <c r="Y631" i="15"/>
  <c r="Z631" i="15" s="1"/>
  <c r="AF637" i="15"/>
  <c r="Y637" i="15"/>
  <c r="Z637" i="15" s="1"/>
  <c r="AF579" i="15"/>
  <c r="Y579" i="15"/>
  <c r="Z579" i="15" s="1"/>
  <c r="AF602" i="15"/>
  <c r="Y602" i="15"/>
  <c r="Z602" i="15" s="1"/>
  <c r="AF640" i="15"/>
  <c r="Y640" i="15"/>
  <c r="Z640" i="15" s="1"/>
  <c r="AF597" i="15"/>
  <c r="Y597" i="15"/>
  <c r="Z597" i="15" s="1"/>
  <c r="AF650" i="15"/>
  <c r="Y650" i="15"/>
  <c r="Z650" i="15" s="1"/>
  <c r="AF262" i="15"/>
  <c r="Y262" i="15"/>
  <c r="Z262" i="15" s="1"/>
  <c r="AF713" i="15"/>
  <c r="Y713" i="15"/>
  <c r="Z713" i="15" s="1"/>
  <c r="AF69" i="15"/>
  <c r="Y69" i="15"/>
  <c r="Z69" i="15" s="1"/>
  <c r="AF54" i="15"/>
  <c r="Y54" i="15"/>
  <c r="Z54" i="15" s="1"/>
  <c r="AF422" i="15"/>
  <c r="Y422" i="15"/>
  <c r="Z422" i="15" s="1"/>
  <c r="AF501" i="15"/>
  <c r="Y501" i="15"/>
  <c r="Z501" i="15" s="1"/>
  <c r="AF568" i="15"/>
  <c r="Y568" i="15"/>
  <c r="Z568" i="15" s="1"/>
  <c r="AF26" i="15"/>
  <c r="Y26" i="15"/>
  <c r="Z26" i="15" s="1"/>
  <c r="AF384" i="15"/>
  <c r="Y384" i="15"/>
  <c r="Z384" i="15" s="1"/>
  <c r="AF344" i="15"/>
  <c r="Y344" i="15"/>
  <c r="Z344" i="15" s="1"/>
  <c r="AF383" i="15"/>
  <c r="Y383" i="15"/>
  <c r="Z383" i="15" s="1"/>
  <c r="AF302" i="15"/>
  <c r="Y302" i="15"/>
  <c r="Z302" i="15" s="1"/>
  <c r="AF320" i="15"/>
  <c r="Y320" i="15"/>
  <c r="Z320" i="15" s="1"/>
  <c r="Y150" i="15"/>
  <c r="Z150" i="15" s="1"/>
  <c r="AF150" i="15"/>
  <c r="AF379" i="15"/>
  <c r="Y379" i="15"/>
  <c r="Z379" i="15" s="1"/>
  <c r="AF133" i="15"/>
  <c r="Y133" i="15"/>
  <c r="Z133" i="15" s="1"/>
  <c r="AF138" i="15"/>
  <c r="Y138" i="15"/>
  <c r="Z138" i="15" s="1"/>
  <c r="AF252" i="15"/>
  <c r="Y252" i="15"/>
  <c r="Z252" i="15" s="1"/>
  <c r="AF80" i="15"/>
  <c r="Y80" i="15"/>
  <c r="Z80" i="15" s="1"/>
  <c r="AF454" i="15"/>
  <c r="Y454" i="15"/>
  <c r="Z454" i="15" s="1"/>
  <c r="AF221" i="15"/>
  <c r="Y221" i="15"/>
  <c r="Z221" i="15" s="1"/>
  <c r="AF275" i="15"/>
  <c r="Y275" i="15"/>
  <c r="Z275" i="15" s="1"/>
  <c r="AA275" i="15" s="1"/>
  <c r="AF332" i="15"/>
  <c r="Y332" i="15"/>
  <c r="Z332" i="15" s="1"/>
  <c r="AF268" i="15"/>
  <c r="Y268" i="15"/>
  <c r="Z268" i="15" s="1"/>
  <c r="AF272" i="15"/>
  <c r="Y272" i="15"/>
  <c r="Z272" i="15" s="1"/>
  <c r="AF328" i="15"/>
  <c r="Y328" i="15"/>
  <c r="Z328" i="15" s="1"/>
  <c r="AF378" i="15"/>
  <c r="Y378" i="15"/>
  <c r="Z378" i="15" s="1"/>
  <c r="AF707" i="15"/>
  <c r="Y707" i="15"/>
  <c r="Z707" i="15" s="1"/>
  <c r="AF691" i="15"/>
  <c r="Y691" i="15"/>
  <c r="Z691" i="15" s="1"/>
  <c r="AF562" i="15"/>
  <c r="Y562" i="15"/>
  <c r="Z562" i="15" s="1"/>
  <c r="AF2" i="15"/>
  <c r="Y2" i="15"/>
  <c r="Z2" i="15" s="1"/>
  <c r="AF534" i="15"/>
  <c r="Y534" i="15"/>
  <c r="Z534" i="15" s="1"/>
  <c r="AF89" i="15"/>
  <c r="Y89" i="15"/>
  <c r="Z89" i="15" s="1"/>
  <c r="AF370" i="15"/>
  <c r="Y370" i="15"/>
  <c r="Z370" i="15" s="1"/>
  <c r="AF466" i="15"/>
  <c r="Y466" i="15"/>
  <c r="Z466" i="15" s="1"/>
  <c r="AF714" i="15"/>
  <c r="Y714" i="15"/>
  <c r="Z714" i="15" s="1"/>
  <c r="AF668" i="15"/>
  <c r="Y668" i="15"/>
  <c r="Z668" i="15" s="1"/>
  <c r="AF212" i="15"/>
  <c r="Y212" i="15"/>
  <c r="Z212" i="15" s="1"/>
  <c r="AF193" i="15"/>
  <c r="Y193" i="15"/>
  <c r="Z193" i="15" s="1"/>
  <c r="AF442" i="15"/>
  <c r="Y442" i="15"/>
  <c r="Z442" i="15" s="1"/>
  <c r="AF616" i="15"/>
  <c r="Y616" i="15"/>
  <c r="Z616" i="15" s="1"/>
  <c r="AF609" i="15"/>
  <c r="Y609" i="15"/>
  <c r="Z609" i="15" s="1"/>
  <c r="AF600" i="15"/>
  <c r="Y600" i="15"/>
  <c r="Z600" i="15" s="1"/>
  <c r="AF630" i="15"/>
  <c r="Y630" i="15"/>
  <c r="Z630" i="15" s="1"/>
  <c r="AF614" i="15"/>
  <c r="Y614" i="15"/>
  <c r="Z614" i="15" s="1"/>
  <c r="AF578" i="15"/>
  <c r="Y578" i="15"/>
  <c r="Z578" i="15" s="1"/>
  <c r="AF584" i="15"/>
  <c r="Y584" i="15"/>
  <c r="Z584" i="15" s="1"/>
  <c r="AF634" i="15"/>
  <c r="Y634" i="15"/>
  <c r="Z634" i="15" s="1"/>
  <c r="AF649" i="15"/>
  <c r="Y649" i="15"/>
  <c r="Z649" i="15" s="1"/>
  <c r="AF87" i="15"/>
  <c r="Y87" i="15"/>
  <c r="Z87" i="15" s="1"/>
  <c r="AF263" i="15"/>
  <c r="Y263" i="15"/>
  <c r="Z263" i="15" s="1"/>
  <c r="AA263" i="15" s="1"/>
  <c r="AB263" i="15" s="1"/>
  <c r="AF712" i="15"/>
  <c r="Y712" i="15"/>
  <c r="Z712" i="15" s="1"/>
  <c r="AF17" i="15"/>
  <c r="Y17" i="15"/>
  <c r="Z17" i="15" s="1"/>
  <c r="AF16" i="15"/>
  <c r="Y16" i="15"/>
  <c r="Z16" i="15" s="1"/>
  <c r="AF679" i="15"/>
  <c r="Y679" i="15"/>
  <c r="Z679" i="15" s="1"/>
  <c r="AF697" i="15"/>
  <c r="Y697" i="15"/>
  <c r="Z697" i="15" s="1"/>
  <c r="AF388" i="15"/>
  <c r="Y388" i="15"/>
  <c r="Z388" i="15" s="1"/>
  <c r="Y551" i="15"/>
  <c r="Z551" i="15" s="1"/>
  <c r="AF551" i="15"/>
  <c r="AF347" i="15"/>
  <c r="Y347" i="15"/>
  <c r="Z347" i="15" s="1"/>
  <c r="AF507" i="15"/>
  <c r="Y507" i="15"/>
  <c r="Z507" i="15" s="1"/>
  <c r="AF68" i="15"/>
  <c r="Y68" i="15"/>
  <c r="Z68" i="15" s="1"/>
  <c r="AF190" i="15"/>
  <c r="Y190" i="15"/>
  <c r="Z190" i="15" s="1"/>
  <c r="AF436" i="15"/>
  <c r="Y436" i="15"/>
  <c r="Z436" i="15" s="1"/>
  <c r="AF573" i="15"/>
  <c r="Y573" i="15"/>
  <c r="Z573" i="15" s="1"/>
  <c r="AF173" i="15"/>
  <c r="Y173" i="15"/>
  <c r="Z173" i="15" s="1"/>
  <c r="AF503" i="15"/>
  <c r="Y503" i="15"/>
  <c r="Z503" i="15" s="1"/>
  <c r="AF13" i="15"/>
  <c r="Y13" i="15"/>
  <c r="Z13" i="15" s="1"/>
  <c r="AF225" i="15"/>
  <c r="Y225" i="15"/>
  <c r="Z225" i="15" s="1"/>
  <c r="AF386" i="15"/>
  <c r="Y386" i="15"/>
  <c r="Z386" i="15" s="1"/>
  <c r="AF571" i="15"/>
  <c r="Y571" i="15"/>
  <c r="Z571" i="15" s="1"/>
  <c r="AF458" i="15"/>
  <c r="Y458" i="15"/>
  <c r="Z458" i="15" s="1"/>
  <c r="AF315" i="15"/>
  <c r="Y315" i="15"/>
  <c r="Z315" i="15" s="1"/>
  <c r="Y449" i="15"/>
  <c r="Z449" i="15" s="1"/>
  <c r="AF449" i="15"/>
  <c r="AF219" i="15"/>
  <c r="Y219" i="15"/>
  <c r="Z219" i="15" s="1"/>
  <c r="AF654" i="15"/>
  <c r="Y654" i="15"/>
  <c r="Z654" i="15" s="1"/>
  <c r="AF581" i="15"/>
  <c r="Y581" i="15"/>
  <c r="Z581" i="15" s="1"/>
  <c r="AF556" i="15"/>
  <c r="Y556" i="15"/>
  <c r="Z556" i="15" s="1"/>
  <c r="AF32" i="15"/>
  <c r="Y32" i="15"/>
  <c r="Z32" i="15" s="1"/>
  <c r="AF174" i="15"/>
  <c r="Y174" i="15"/>
  <c r="Z174" i="15" s="1"/>
  <c r="AF208" i="15"/>
  <c r="Y208" i="15"/>
  <c r="Z208" i="15" s="1"/>
  <c r="AF504" i="15"/>
  <c r="Y504" i="15"/>
  <c r="Z504" i="15" s="1"/>
  <c r="AF257" i="15"/>
  <c r="Y257" i="15"/>
  <c r="Z257" i="15" s="1"/>
  <c r="AF312" i="15"/>
  <c r="Y312" i="15"/>
  <c r="Z312" i="15" s="1"/>
  <c r="AF78" i="15"/>
  <c r="Y78" i="15"/>
  <c r="Z78" i="15" s="1"/>
  <c r="AF283" i="15"/>
  <c r="Y283" i="15"/>
  <c r="Z283" i="15" s="1"/>
  <c r="AF104" i="15"/>
  <c r="Y104" i="15"/>
  <c r="Z104" i="15" s="1"/>
  <c r="AF214" i="15"/>
  <c r="Y214" i="15"/>
  <c r="Z214" i="15" s="1"/>
  <c r="AF178" i="15"/>
  <c r="Y178" i="15"/>
  <c r="Z178" i="15" s="1"/>
  <c r="AF241" i="15"/>
  <c r="Y241" i="15"/>
  <c r="Z241" i="15" s="1"/>
  <c r="AF527" i="15"/>
  <c r="Y527" i="15"/>
  <c r="Z527" i="15" s="1"/>
  <c r="AF46" i="15"/>
  <c r="Y46" i="15"/>
  <c r="Z46" i="15" s="1"/>
  <c r="AF303" i="15"/>
  <c r="Y303" i="15"/>
  <c r="Z303" i="15" s="1"/>
  <c r="AF44" i="15"/>
  <c r="Y44" i="15"/>
  <c r="Z44" i="15" s="1"/>
  <c r="AF75" i="15"/>
  <c r="Y75" i="15"/>
  <c r="Z75" i="15" s="1"/>
  <c r="AF39" i="15"/>
  <c r="Y39" i="15"/>
  <c r="Z39" i="15" s="1"/>
  <c r="AF141" i="15"/>
  <c r="Y141" i="15"/>
  <c r="Z141" i="15" s="1"/>
  <c r="AF126" i="15"/>
  <c r="Y126" i="15"/>
  <c r="Z126" i="15" s="1"/>
  <c r="AF445" i="15"/>
  <c r="Y445" i="15"/>
  <c r="Z445" i="15" s="1"/>
  <c r="AF343" i="15"/>
  <c r="Y343" i="15"/>
  <c r="Z343" i="15" s="1"/>
  <c r="AF10" i="15"/>
  <c r="Y10" i="15"/>
  <c r="Z10" i="15" s="1"/>
  <c r="AF274" i="15"/>
  <c r="Y274" i="15"/>
  <c r="Z274" i="15" s="1"/>
  <c r="AA274" i="15" s="1"/>
  <c r="AF61" i="15"/>
  <c r="Y61" i="15"/>
  <c r="Z61" i="15" s="1"/>
  <c r="AF73" i="15"/>
  <c r="Y73" i="15"/>
  <c r="Z73" i="15" s="1"/>
  <c r="AF494" i="15"/>
  <c r="Y494" i="15"/>
  <c r="Z494" i="15" s="1"/>
  <c r="AF202" i="15"/>
  <c r="Y202" i="15"/>
  <c r="Z202" i="15" s="1"/>
  <c r="AF415" i="15"/>
  <c r="Y415" i="15"/>
  <c r="Z415" i="15" s="1"/>
  <c r="AF114" i="15"/>
  <c r="Y114" i="15"/>
  <c r="Z114" i="15" s="1"/>
  <c r="AF112" i="15"/>
  <c r="Y112" i="15"/>
  <c r="Z112" i="15" s="1"/>
  <c r="AF93" i="15"/>
  <c r="Y93" i="15"/>
  <c r="Z93" i="15" s="1"/>
  <c r="AF670" i="15"/>
  <c r="Y670" i="15"/>
  <c r="Z670" i="15" s="1"/>
  <c r="AF428" i="15"/>
  <c r="Y428" i="15"/>
  <c r="Z428" i="15" s="1"/>
  <c r="AF563" i="15"/>
  <c r="Y563" i="15"/>
  <c r="Z563" i="15" s="1"/>
  <c r="AF560" i="15"/>
  <c r="Y560" i="15"/>
  <c r="Z560" i="15" s="1"/>
  <c r="AF88" i="15"/>
  <c r="Y88" i="15"/>
  <c r="Z88" i="15" s="1"/>
  <c r="AF349" i="15"/>
  <c r="Y349" i="15"/>
  <c r="Z349" i="15" s="1"/>
  <c r="AF513" i="15"/>
  <c r="Y513" i="15"/>
  <c r="Z513" i="15" s="1"/>
  <c r="AF71" i="15"/>
  <c r="Y71" i="15"/>
  <c r="Z71" i="15" s="1"/>
  <c r="AF35" i="15"/>
  <c r="Y35" i="15"/>
  <c r="Z35" i="15" s="1"/>
  <c r="AF228" i="15"/>
  <c r="Y228" i="15"/>
  <c r="Z228" i="15" s="1"/>
  <c r="AF408" i="15"/>
  <c r="Y408" i="15"/>
  <c r="Z408" i="15" s="1"/>
  <c r="AF425" i="15"/>
  <c r="Y425" i="15"/>
  <c r="Z425" i="15" s="1"/>
  <c r="AF626" i="15"/>
  <c r="Y626" i="15"/>
  <c r="Z626" i="15" s="1"/>
  <c r="AF592" i="15"/>
  <c r="Y592" i="15"/>
  <c r="Z592" i="15" s="1"/>
  <c r="AA592" i="15" s="1"/>
  <c r="AF620" i="15"/>
  <c r="Y620" i="15"/>
  <c r="Z620" i="15" s="1"/>
  <c r="AF623" i="15"/>
  <c r="Y623" i="15"/>
  <c r="Z623" i="15" s="1"/>
  <c r="AF612" i="15"/>
  <c r="Y612" i="15"/>
  <c r="Z612" i="15" s="1"/>
  <c r="AF595" i="15"/>
  <c r="Y595" i="15"/>
  <c r="Z595" i="15" s="1"/>
  <c r="AF611" i="15"/>
  <c r="Y611" i="15"/>
  <c r="Z611" i="15" s="1"/>
  <c r="AF555" i="15"/>
  <c r="Y555" i="15"/>
  <c r="Z555" i="15" s="1"/>
  <c r="AF160" i="15"/>
  <c r="Y160" i="15"/>
  <c r="Z160" i="15" s="1"/>
  <c r="AF348" i="15"/>
  <c r="Y348" i="15"/>
  <c r="Z348" i="15" s="1"/>
  <c r="AF509" i="15"/>
  <c r="Y509" i="15"/>
  <c r="Z509" i="15" s="1"/>
  <c r="AF56" i="15"/>
  <c r="Y56" i="15"/>
  <c r="Z56" i="15" s="1"/>
  <c r="AF662" i="15"/>
  <c r="Y662" i="15"/>
  <c r="Z662" i="15" s="1"/>
  <c r="AF248" i="15"/>
  <c r="Y248" i="15"/>
  <c r="Z248" i="15" s="1"/>
  <c r="AF696" i="15"/>
  <c r="Y696" i="15"/>
  <c r="Z696" i="15" s="1"/>
  <c r="AF438" i="15"/>
  <c r="Y438" i="15"/>
  <c r="Z438" i="15" s="1"/>
  <c r="AF575" i="15"/>
  <c r="Y575" i="15"/>
  <c r="Z575" i="15" s="1"/>
  <c r="AF261" i="15"/>
  <c r="Y261" i="15"/>
  <c r="Z261" i="15" s="1"/>
  <c r="AF463" i="15"/>
  <c r="Y463" i="15"/>
  <c r="Z463" i="15" s="1"/>
  <c r="AF29" i="15"/>
  <c r="Y29" i="15"/>
  <c r="Z29" i="15" s="1"/>
  <c r="AF244" i="15"/>
  <c r="Y244" i="15"/>
  <c r="Z244" i="15" s="1"/>
  <c r="AF387" i="15"/>
  <c r="Y387" i="15"/>
  <c r="Z387" i="15" s="1"/>
  <c r="AF547" i="15"/>
  <c r="Y547" i="15"/>
  <c r="Z547" i="15" s="1"/>
  <c r="AF172" i="15"/>
  <c r="Y172" i="15"/>
  <c r="Z172" i="15" s="1"/>
  <c r="AF481" i="15"/>
  <c r="Y481" i="15"/>
  <c r="Z481" i="15" s="1"/>
  <c r="AF12" i="15"/>
  <c r="Y12" i="15"/>
  <c r="Z12" i="15" s="1"/>
  <c r="AF243" i="15"/>
  <c r="Y243" i="15"/>
  <c r="Z243" i="15" s="1"/>
  <c r="AF400" i="15"/>
  <c r="Y400" i="15"/>
  <c r="Z400" i="15" s="1"/>
  <c r="AF546" i="15"/>
  <c r="Y546" i="15"/>
  <c r="Z546" i="15" s="1"/>
  <c r="AF409" i="15"/>
  <c r="Y409" i="15"/>
  <c r="Z409" i="15" s="1"/>
  <c r="AF186" i="15"/>
  <c r="Y186" i="15"/>
  <c r="Z186" i="15" s="1"/>
  <c r="AF528" i="15"/>
  <c r="Y528" i="15"/>
  <c r="Z528" i="15" s="1"/>
  <c r="AF256" i="15"/>
  <c r="Y256" i="15"/>
  <c r="Z256" i="15" s="1"/>
  <c r="AF304" i="15"/>
  <c r="Y304" i="15"/>
  <c r="Z304" i="15" s="1"/>
  <c r="AF255" i="15"/>
  <c r="Y255" i="15"/>
  <c r="Z255" i="15" s="1"/>
  <c r="AF419" i="15"/>
  <c r="Y419" i="15"/>
  <c r="Z419" i="15" s="1"/>
  <c r="AF148" i="15"/>
  <c r="Y148" i="15"/>
  <c r="Z148" i="15" s="1"/>
  <c r="AF376" i="15"/>
  <c r="Y376" i="15"/>
  <c r="Z376" i="15" s="1"/>
  <c r="AF545" i="15"/>
  <c r="Y545" i="15"/>
  <c r="Z545" i="15" s="1"/>
  <c r="AF359" i="15"/>
  <c r="Y359" i="15"/>
  <c r="Z359" i="15" s="1"/>
  <c r="AF396" i="15"/>
  <c r="Y396" i="15"/>
  <c r="Z396" i="15" s="1"/>
  <c r="AF287" i="15"/>
  <c r="Y287" i="15"/>
  <c r="Z287" i="15" s="1"/>
  <c r="AF293" i="15"/>
  <c r="Y293" i="15"/>
  <c r="Z293" i="15" s="1"/>
  <c r="AF497" i="15"/>
  <c r="Y497" i="15"/>
  <c r="Z497" i="15" s="1"/>
  <c r="AF92" i="15"/>
  <c r="Y92" i="15"/>
  <c r="Z92" i="15" s="1"/>
  <c r="AA92" i="15" s="1"/>
  <c r="AF537" i="15"/>
  <c r="Y537" i="15"/>
  <c r="Z537" i="15" s="1"/>
  <c r="AF688" i="15"/>
  <c r="Y688" i="15"/>
  <c r="Z688" i="15" s="1"/>
  <c r="AF651" i="15"/>
  <c r="Y651" i="15"/>
  <c r="Z651" i="15" s="1"/>
  <c r="AA651" i="15" s="1"/>
  <c r="AF90" i="15"/>
  <c r="Y90" i="15"/>
  <c r="Z90" i="15" s="1"/>
  <c r="AF369" i="15"/>
  <c r="Y369" i="15"/>
  <c r="Z369" i="15" s="1"/>
  <c r="AF511" i="15"/>
  <c r="Y511" i="15"/>
  <c r="Z511" i="15" s="1"/>
  <c r="AF18" i="15"/>
  <c r="Y18" i="15"/>
  <c r="Z18" i="15" s="1"/>
  <c r="AF667" i="15"/>
  <c r="Y667" i="15"/>
  <c r="Z667" i="15" s="1"/>
  <c r="AF685" i="15"/>
  <c r="Y685" i="15"/>
  <c r="Z685" i="15" s="1"/>
  <c r="AF441" i="15"/>
  <c r="Y441" i="15"/>
  <c r="Z441" i="15" s="1"/>
  <c r="AF700" i="15"/>
  <c r="Y700" i="15"/>
  <c r="Z700" i="15" s="1"/>
  <c r="AF601" i="15"/>
  <c r="Y601" i="15"/>
  <c r="Z601" i="15" s="1"/>
  <c r="AF591" i="15"/>
  <c r="Y591" i="15"/>
  <c r="Z591" i="15" s="1"/>
  <c r="AA591" i="15" s="1"/>
  <c r="AF588" i="15"/>
  <c r="Y588" i="15"/>
  <c r="Z588" i="15" s="1"/>
  <c r="AF554" i="15"/>
  <c r="Y554" i="15"/>
  <c r="Z554" i="15" s="1"/>
  <c r="AF159" i="15"/>
  <c r="Y159" i="15"/>
  <c r="Z159" i="15" s="1"/>
  <c r="AF368" i="15"/>
  <c r="Y368" i="15"/>
  <c r="Z368" i="15" s="1"/>
  <c r="AF465" i="15"/>
  <c r="Y465" i="15"/>
  <c r="Z465" i="15" s="1"/>
  <c r="AF665" i="15"/>
  <c r="Y665" i="15"/>
  <c r="Z665" i="15" s="1"/>
  <c r="AF211" i="15"/>
  <c r="Y211" i="15"/>
  <c r="Z211" i="15" s="1"/>
  <c r="AF191" i="15"/>
  <c r="Y191" i="15"/>
  <c r="Z191" i="15" s="1"/>
  <c r="AF695" i="15"/>
  <c r="Y695" i="15"/>
  <c r="Z695" i="15" s="1"/>
  <c r="AF553" i="15"/>
  <c r="Y553" i="15"/>
  <c r="Z553" i="15" s="1"/>
  <c r="AF86" i="15"/>
  <c r="Y86" i="15"/>
  <c r="Z86" i="15" s="1"/>
  <c r="AF260" i="15"/>
  <c r="Y260" i="15"/>
  <c r="Z260" i="15" s="1"/>
  <c r="AF461" i="15"/>
  <c r="Y461" i="15"/>
  <c r="Z461" i="15" s="1"/>
  <c r="AF14" i="15"/>
  <c r="Y14" i="15"/>
  <c r="Z14" i="15" s="1"/>
  <c r="AF189" i="15"/>
  <c r="Y189" i="15"/>
  <c r="Z189" i="15" s="1"/>
  <c r="AF403" i="15"/>
  <c r="Y403" i="15"/>
  <c r="Z403" i="15" s="1"/>
  <c r="AF572" i="15"/>
  <c r="Y572" i="15"/>
  <c r="Z572" i="15" s="1"/>
  <c r="AF258" i="15"/>
  <c r="Y258" i="15"/>
  <c r="Z258" i="15" s="1"/>
  <c r="AF480" i="15"/>
  <c r="Y480" i="15"/>
  <c r="Z480" i="15" s="1"/>
  <c r="AF27" i="15"/>
  <c r="Y27" i="15"/>
  <c r="Z27" i="15" s="1"/>
  <c r="AF242" i="15"/>
  <c r="Y242" i="15"/>
  <c r="Z242" i="15" s="1"/>
  <c r="AF402" i="15"/>
  <c r="Y402" i="15"/>
  <c r="Z402" i="15" s="1"/>
  <c r="AF83" i="15"/>
  <c r="Y83" i="15"/>
  <c r="Z83" i="15" s="1"/>
  <c r="AF476" i="15"/>
  <c r="Y476" i="15"/>
  <c r="Z476" i="15" s="1"/>
  <c r="AF38" i="15"/>
  <c r="Y38" i="15"/>
  <c r="Z38" i="15" s="1"/>
  <c r="AF517" i="15"/>
  <c r="Y517" i="15"/>
  <c r="Z517" i="15" s="1"/>
  <c r="AF334" i="15"/>
  <c r="Y334" i="15"/>
  <c r="Z334" i="15" s="1"/>
  <c r="AF618" i="15"/>
  <c r="Y618" i="15"/>
  <c r="Z618" i="15" s="1"/>
  <c r="AA618" i="15" s="1"/>
  <c r="AB618" i="15" s="1"/>
  <c r="AF585" i="15"/>
  <c r="Y585" i="15"/>
  <c r="Z585" i="15" s="1"/>
  <c r="AF175" i="15"/>
  <c r="Y175" i="15"/>
  <c r="Z175" i="15" s="1"/>
  <c r="AF210" i="15"/>
  <c r="Y210" i="15"/>
  <c r="Z210" i="15" s="1"/>
  <c r="AF574" i="15"/>
  <c r="Y574" i="15"/>
  <c r="Z574" i="15" s="1"/>
  <c r="AF434" i="15"/>
  <c r="Y434" i="15"/>
  <c r="Z434" i="15" s="1"/>
  <c r="AF362" i="15"/>
  <c r="Y362" i="15"/>
  <c r="Z362" i="15" s="1"/>
  <c r="AF431" i="15"/>
  <c r="Y431" i="15"/>
  <c r="Z431" i="15" s="1"/>
  <c r="AF237" i="15"/>
  <c r="Y237" i="15"/>
  <c r="Z237" i="15" s="1"/>
  <c r="AF297" i="15"/>
  <c r="Y297" i="15"/>
  <c r="Z297" i="15" s="1"/>
  <c r="AF659" i="15"/>
  <c r="Y659" i="15"/>
  <c r="Z659" i="15" s="1"/>
  <c r="AF72" i="15"/>
  <c r="Y72" i="15"/>
  <c r="Z72" i="15" s="1"/>
  <c r="AF489" i="15"/>
  <c r="Y489" i="15"/>
  <c r="Z489" i="15" s="1"/>
  <c r="AF240" i="15"/>
  <c r="Y240" i="15"/>
  <c r="Z240" i="15" s="1"/>
  <c r="Y526" i="15"/>
  <c r="Z526" i="15" s="1"/>
  <c r="AF526" i="15"/>
  <c r="AF475" i="15"/>
  <c r="Y475" i="15"/>
  <c r="Z475" i="15" s="1"/>
  <c r="AF239" i="15"/>
  <c r="Y239" i="15"/>
  <c r="Z239" i="15" s="1"/>
  <c r="AF308" i="15"/>
  <c r="Y308" i="15"/>
  <c r="Z308" i="15" s="1"/>
  <c r="AF316" i="15"/>
  <c r="Y316" i="15"/>
  <c r="Z316" i="15" s="1"/>
  <c r="AF519" i="15"/>
  <c r="Y519" i="15"/>
  <c r="Z519" i="15" s="1"/>
  <c r="AF144" i="15"/>
  <c r="Y144" i="15"/>
  <c r="Z144" i="15" s="1"/>
  <c r="AF147" i="15"/>
  <c r="Y147" i="15"/>
  <c r="Z147" i="15" s="1"/>
  <c r="AF544" i="15"/>
  <c r="Y544" i="15"/>
  <c r="Z544" i="15" s="1"/>
  <c r="AF63" i="15"/>
  <c r="Y63" i="15"/>
  <c r="Z63" i="15" s="1"/>
  <c r="AF395" i="15"/>
  <c r="Y395" i="15"/>
  <c r="Z395" i="15" s="1"/>
  <c r="AF276" i="15"/>
  <c r="Y276" i="15"/>
  <c r="Z276" i="15" s="1"/>
  <c r="AA276" i="15" s="1"/>
  <c r="AF266" i="15"/>
  <c r="Y266" i="15"/>
  <c r="Z266" i="15" s="1"/>
  <c r="AF325" i="15"/>
  <c r="Y325" i="15"/>
  <c r="Z325" i="15" s="1"/>
  <c r="AA325" i="15" s="1"/>
  <c r="AF170" i="15"/>
  <c r="Y170" i="15"/>
  <c r="Z170" i="15" s="1"/>
  <c r="AF204" i="15"/>
  <c r="Y204" i="15"/>
  <c r="Z204" i="15" s="1"/>
  <c r="AF706" i="15"/>
  <c r="Y706" i="15"/>
  <c r="Z706" i="15" s="1"/>
  <c r="AF674" i="15"/>
  <c r="Y674" i="15"/>
  <c r="Z674" i="15" s="1"/>
  <c r="AF561" i="15"/>
  <c r="Y561" i="15"/>
  <c r="Z561" i="15" s="1"/>
  <c r="AF162" i="15"/>
  <c r="Y162" i="15"/>
  <c r="Z162" i="15" s="1"/>
  <c r="AF333" i="15"/>
  <c r="Y333" i="15"/>
  <c r="Z333" i="15" s="1"/>
  <c r="AF488" i="15"/>
  <c r="Y488" i="15"/>
  <c r="Z488" i="15" s="1"/>
  <c r="AF33" i="15"/>
  <c r="Y33" i="15"/>
  <c r="Z33" i="15" s="1"/>
  <c r="AF34" i="15"/>
  <c r="Y34" i="15"/>
  <c r="Z34" i="15" s="1"/>
  <c r="AF684" i="15"/>
  <c r="Y684" i="15"/>
  <c r="Z684" i="15" s="1"/>
  <c r="AF389" i="15"/>
  <c r="Y389" i="15"/>
  <c r="Z389" i="15" s="1"/>
  <c r="AF699" i="15"/>
  <c r="Y699" i="15"/>
  <c r="Z699" i="15" s="1"/>
  <c r="AF599" i="15"/>
  <c r="Y599" i="15"/>
  <c r="Z599" i="15" s="1"/>
  <c r="AF639" i="15"/>
  <c r="Y639" i="15"/>
  <c r="Z639" i="15" s="1"/>
  <c r="AF596" i="15"/>
  <c r="Y596" i="15"/>
  <c r="Z596" i="15" s="1"/>
  <c r="AF603" i="15"/>
  <c r="Y603" i="15"/>
  <c r="Z603" i="15" s="1"/>
  <c r="AF557" i="15"/>
  <c r="Y557" i="15"/>
  <c r="Z557" i="15" s="1"/>
  <c r="AF177" i="15"/>
  <c r="Y177" i="15"/>
  <c r="Z177" i="15" s="1"/>
  <c r="AF464" i="15"/>
  <c r="Y464" i="15"/>
  <c r="Z464" i="15" s="1"/>
  <c r="AF711" i="15"/>
  <c r="Y711" i="15"/>
  <c r="Z711" i="15" s="1"/>
  <c r="AF55" i="15"/>
  <c r="Y55" i="15"/>
  <c r="Z55" i="15" s="1"/>
  <c r="AF246" i="15"/>
  <c r="Y246" i="15"/>
  <c r="Z246" i="15" s="1"/>
  <c r="AF247" i="15"/>
  <c r="Y247" i="15"/>
  <c r="Z247" i="15" s="1"/>
  <c r="AF423" i="15"/>
  <c r="Y423" i="15"/>
  <c r="Z423" i="15" s="1"/>
  <c r="AF552" i="15"/>
  <c r="Y552" i="15"/>
  <c r="Z552" i="15" s="1"/>
  <c r="AF158" i="15"/>
  <c r="Y158" i="15"/>
  <c r="Z158" i="15" s="1"/>
  <c r="AF366" i="15"/>
  <c r="Y366" i="15"/>
  <c r="Z366" i="15" s="1"/>
  <c r="AF462" i="15"/>
  <c r="Y462" i="15"/>
  <c r="Z462" i="15" s="1"/>
  <c r="AF52" i="15"/>
  <c r="Y52" i="15"/>
  <c r="Z52" i="15" s="1"/>
  <c r="AF226" i="15"/>
  <c r="Y226" i="15"/>
  <c r="Z226" i="15" s="1"/>
  <c r="AF404" i="15"/>
  <c r="Y404" i="15"/>
  <c r="Z404" i="15" s="1"/>
  <c r="AF157" i="15"/>
  <c r="Y157" i="15"/>
  <c r="Z157" i="15" s="1"/>
  <c r="AF363" i="15"/>
  <c r="Y363" i="15"/>
  <c r="Z363" i="15" s="1"/>
  <c r="AF479" i="15"/>
  <c r="Y479" i="15"/>
  <c r="Z479" i="15" s="1"/>
  <c r="AF11" i="15"/>
  <c r="Y11" i="15"/>
  <c r="Z11" i="15" s="1"/>
  <c r="AF223" i="15"/>
  <c r="Y223" i="15"/>
  <c r="Z223" i="15" s="1"/>
  <c r="AF518" i="15"/>
  <c r="Y518" i="15"/>
  <c r="Z518" i="15" s="1"/>
  <c r="AF354" i="15"/>
  <c r="Y354" i="15"/>
  <c r="Z354" i="15" s="1"/>
  <c r="AF705" i="15"/>
  <c r="Y705" i="15"/>
  <c r="Z705" i="15" s="1"/>
  <c r="AF410" i="15"/>
  <c r="Y410" i="15"/>
  <c r="Z410" i="15" s="1"/>
  <c r="AF605" i="15"/>
  <c r="Y605" i="15"/>
  <c r="Z605" i="15" s="1"/>
  <c r="AF624" i="15"/>
  <c r="Y624" i="15"/>
  <c r="Z624" i="15" s="1"/>
  <c r="AF485" i="15"/>
  <c r="Y485" i="15"/>
  <c r="Z485" i="15" s="1"/>
  <c r="AF439" i="15"/>
  <c r="Y439" i="15"/>
  <c r="Z439" i="15" s="1"/>
  <c r="AF30" i="15"/>
  <c r="Y30" i="15"/>
  <c r="Z30" i="15" s="1"/>
  <c r="AF155" i="15"/>
  <c r="Y155" i="15"/>
  <c r="Z155" i="15" s="1"/>
  <c r="AF67" i="15"/>
  <c r="Y67" i="15"/>
  <c r="Z67" i="15" s="1"/>
  <c r="AF385" i="15"/>
  <c r="Y385" i="15"/>
  <c r="Z385" i="15" s="1"/>
  <c r="AF570" i="15"/>
  <c r="Y570" i="15"/>
  <c r="Z570" i="15" s="1"/>
  <c r="AF323" i="15"/>
  <c r="Y323" i="15"/>
  <c r="Z323" i="15" s="1"/>
  <c r="AF324" i="15"/>
  <c r="Y324" i="15"/>
  <c r="Z324" i="15" s="1"/>
  <c r="AF452" i="15"/>
  <c r="Y452" i="15"/>
  <c r="Z452" i="15" s="1"/>
  <c r="AF235" i="15"/>
  <c r="Y235" i="15"/>
  <c r="Z235" i="15" s="1"/>
  <c r="AF254" i="15"/>
  <c r="Y254" i="15"/>
  <c r="Z254" i="15" s="1"/>
  <c r="AF21" i="15"/>
  <c r="Y21" i="15"/>
  <c r="Z21" i="15" s="1"/>
  <c r="AF416" i="15"/>
  <c r="Y416" i="15"/>
  <c r="Z416" i="15" s="1"/>
  <c r="AF181" i="15"/>
  <c r="Y181" i="15"/>
  <c r="Z181" i="15" s="1"/>
  <c r="AF357" i="15"/>
  <c r="Y357" i="15"/>
  <c r="Z357" i="15" s="1"/>
  <c r="AF65" i="15"/>
  <c r="Y65" i="15"/>
  <c r="Z65" i="15" s="1"/>
  <c r="AF294" i="15"/>
  <c r="Y294" i="15"/>
  <c r="Z294" i="15" s="1"/>
  <c r="AF284" i="15"/>
  <c r="Y284" i="15"/>
  <c r="Z284" i="15" s="1"/>
  <c r="AF77" i="15"/>
  <c r="Y77" i="15"/>
  <c r="Z77" i="15" s="1"/>
  <c r="AF413" i="15"/>
  <c r="Y413" i="15"/>
  <c r="Z413" i="15" s="1"/>
  <c r="AF109" i="15"/>
  <c r="Y109" i="15"/>
  <c r="Z109" i="15" s="1"/>
  <c r="AF514" i="15"/>
  <c r="Z514" i="15"/>
  <c r="AF636" i="15"/>
  <c r="Y636" i="15"/>
  <c r="Z636" i="15" s="1"/>
  <c r="AF606" i="15"/>
  <c r="Y606" i="15"/>
  <c r="Z606" i="15" s="1"/>
  <c r="AF627" i="15"/>
  <c r="Y627" i="15"/>
  <c r="Z627" i="15" s="1"/>
  <c r="AF638" i="15"/>
  <c r="Y638" i="15"/>
  <c r="Z638" i="15" s="1"/>
  <c r="AF582" i="15"/>
  <c r="Y582" i="15"/>
  <c r="Z582" i="15" s="1"/>
  <c r="AA582" i="15" s="1"/>
  <c r="AF587" i="15"/>
  <c r="Y587" i="15"/>
  <c r="Z587" i="15" s="1"/>
  <c r="AF533" i="15"/>
  <c r="Y533" i="15"/>
  <c r="Z533" i="15" s="1"/>
  <c r="AF176" i="15"/>
  <c r="Y176" i="15"/>
  <c r="Z176" i="15" s="1"/>
  <c r="AF484" i="15"/>
  <c r="Y484" i="15"/>
  <c r="Z484" i="15" s="1"/>
  <c r="AF483" i="15"/>
  <c r="Y483" i="15"/>
  <c r="Z483" i="15" s="1"/>
  <c r="AF664" i="15"/>
  <c r="Y664" i="15"/>
  <c r="Z664" i="15" s="1"/>
  <c r="AF681" i="15"/>
  <c r="Y681" i="15"/>
  <c r="Z681" i="15" s="1"/>
  <c r="AF678" i="15"/>
  <c r="Y678" i="15"/>
  <c r="Z678" i="15" s="1"/>
  <c r="AF405" i="15"/>
  <c r="Y405" i="15"/>
  <c r="Z405" i="15" s="1"/>
  <c r="AF576" i="15"/>
  <c r="Y576" i="15"/>
  <c r="Z576" i="15" s="1"/>
  <c r="AF85" i="15"/>
  <c r="Y85" i="15"/>
  <c r="Z85" i="15" s="1"/>
  <c r="AF506" i="15"/>
  <c r="Y506" i="15"/>
  <c r="Z506" i="15" s="1"/>
  <c r="AF15" i="15"/>
  <c r="Y15" i="15"/>
  <c r="Z15" i="15" s="1"/>
  <c r="AF209" i="15"/>
  <c r="Y209" i="15"/>
  <c r="Z209" i="15" s="1"/>
  <c r="AF435" i="15"/>
  <c r="Y435" i="15"/>
  <c r="Z435" i="15" s="1"/>
  <c r="AF530" i="15"/>
  <c r="Y530" i="15"/>
  <c r="Z530" i="15" s="1"/>
  <c r="AF156" i="15"/>
  <c r="Y156" i="15"/>
  <c r="Z156" i="15" s="1"/>
  <c r="AF365" i="15"/>
  <c r="Y365" i="15"/>
  <c r="Z365" i="15" s="1"/>
  <c r="AF502" i="15"/>
  <c r="Y502" i="15"/>
  <c r="Z502" i="15" s="1"/>
  <c r="AF51" i="15"/>
  <c r="Y51" i="15"/>
  <c r="Z51" i="15" s="1"/>
  <c r="AF207" i="15"/>
  <c r="Y207" i="15"/>
  <c r="Z207" i="15" s="1"/>
  <c r="AF432" i="15"/>
  <c r="Y432" i="15"/>
  <c r="Z432" i="15" s="1"/>
  <c r="AF361" i="15"/>
  <c r="Y361" i="15"/>
  <c r="Z361" i="15" s="1"/>
  <c r="AF309" i="15"/>
  <c r="Y309" i="15"/>
  <c r="Z309" i="15" s="1"/>
  <c r="AF74" i="15"/>
  <c r="Y74" i="15"/>
  <c r="Z74" i="15" s="1"/>
  <c r="AF19" i="15"/>
  <c r="Y19" i="15"/>
  <c r="Z19" i="15" s="1"/>
  <c r="AF251" i="15"/>
  <c r="Y251" i="15"/>
  <c r="Z251" i="15" s="1"/>
  <c r="AF250" i="15"/>
  <c r="Y250" i="15"/>
  <c r="Z250" i="15" s="1"/>
  <c r="AF559" i="15"/>
  <c r="Y559" i="15"/>
  <c r="Z559" i="15" s="1"/>
  <c r="AF669" i="15"/>
  <c r="Y669" i="15"/>
  <c r="Z669" i="15" s="1"/>
  <c r="AF698" i="15"/>
  <c r="Y698" i="15"/>
  <c r="Z698" i="15" s="1"/>
  <c r="AF617" i="15"/>
  <c r="Y617" i="15"/>
  <c r="Z617" i="15" s="1"/>
  <c r="AF406" i="15"/>
  <c r="Y406" i="15"/>
  <c r="Z406" i="15" s="1"/>
  <c r="AF548" i="15"/>
  <c r="Y548" i="15"/>
  <c r="Z548" i="15" s="1"/>
  <c r="AF360" i="15"/>
  <c r="Y360" i="15"/>
  <c r="Z360" i="15" s="1"/>
  <c r="AF331" i="15"/>
  <c r="Y331" i="15"/>
  <c r="Z331" i="15" s="1"/>
  <c r="Y340" i="15"/>
  <c r="Z340" i="15" s="1"/>
  <c r="AF340" i="15"/>
  <c r="AF135" i="15"/>
  <c r="Y135" i="15"/>
  <c r="Z135" i="15" s="1"/>
  <c r="AF686" i="15"/>
  <c r="Y686" i="15"/>
  <c r="Z686" i="15" s="1"/>
  <c r="AF397" i="15"/>
  <c r="Y397" i="15"/>
  <c r="Z397" i="15" s="1"/>
  <c r="AF342" i="15"/>
  <c r="Y342" i="15"/>
  <c r="Z342" i="15" s="1"/>
  <c r="AF140" i="15"/>
  <c r="Y140" i="15"/>
  <c r="Z140" i="15" s="1"/>
  <c r="AF231" i="15"/>
  <c r="Y231" i="15"/>
  <c r="Z231" i="15" s="1"/>
  <c r="AF326" i="15"/>
  <c r="Y326" i="15"/>
  <c r="Z326" i="15" s="1"/>
  <c r="AF377" i="15"/>
  <c r="Y377" i="15"/>
  <c r="Z377" i="15" s="1"/>
  <c r="AF351" i="15"/>
  <c r="Y351" i="15"/>
  <c r="Z351" i="15" s="1"/>
  <c r="AF491" i="15"/>
  <c r="Y491" i="15"/>
  <c r="Z491" i="15" s="1"/>
  <c r="AF84" i="15"/>
  <c r="Y84" i="15"/>
  <c r="Z84" i="15" s="1"/>
  <c r="AF49" i="15"/>
  <c r="Y49" i="15"/>
  <c r="Z49" i="15" s="1"/>
  <c r="AF153" i="15"/>
  <c r="Y153" i="15"/>
  <c r="Z153" i="15" s="1"/>
  <c r="AF318" i="15"/>
  <c r="Y318" i="15"/>
  <c r="Z318" i="15" s="1"/>
  <c r="AF220" i="15"/>
  <c r="Y220" i="15"/>
  <c r="Z220" i="15" s="1"/>
  <c r="AF118" i="15"/>
  <c r="Y118" i="15"/>
  <c r="Z118" i="15" s="1"/>
  <c r="AF36" i="15"/>
  <c r="Y36" i="15"/>
  <c r="Z36" i="15" s="1"/>
  <c r="Y399" i="15"/>
  <c r="Z399" i="15" s="1"/>
  <c r="AF25" i="15"/>
  <c r="Y25" i="15"/>
  <c r="Z25" i="15" s="1"/>
  <c r="AF429" i="15"/>
  <c r="Y429" i="15"/>
  <c r="Z429" i="15" s="1"/>
  <c r="AA429" i="15" s="1"/>
  <c r="AB429" i="15" s="1"/>
  <c r="AF321" i="15"/>
  <c r="Y321" i="15"/>
  <c r="Z321" i="15" s="1"/>
  <c r="AF319" i="15"/>
  <c r="Y319" i="15"/>
  <c r="Z319" i="15" s="1"/>
  <c r="AF41" i="15"/>
  <c r="Y41" i="15"/>
  <c r="Z41" i="15" s="1"/>
  <c r="AF136" i="15"/>
  <c r="Y136" i="15"/>
  <c r="Z136" i="15" s="1"/>
  <c r="AF565" i="15"/>
  <c r="Y565" i="15"/>
  <c r="Z565" i="15" s="1"/>
  <c r="AF471" i="15"/>
  <c r="Y471" i="15"/>
  <c r="Z471" i="15" s="1"/>
  <c r="AF216" i="15"/>
  <c r="Y216" i="15"/>
  <c r="Z216" i="15" s="1"/>
  <c r="AA216" i="15" s="1"/>
  <c r="AB216" i="15" s="1"/>
  <c r="AF285" i="15"/>
  <c r="Y285" i="15"/>
  <c r="Z285" i="15" s="1"/>
  <c r="AF292" i="15"/>
  <c r="Y292" i="15"/>
  <c r="Z292" i="15" s="1"/>
  <c r="AF521" i="15"/>
  <c r="Y521" i="15"/>
  <c r="Z521" i="15" s="1"/>
  <c r="AF203" i="15"/>
  <c r="Y203" i="15"/>
  <c r="Z203" i="15" s="1"/>
  <c r="AF540" i="15"/>
  <c r="Y540" i="15"/>
  <c r="Z540" i="15" s="1"/>
  <c r="AF353" i="15"/>
  <c r="Y353" i="15"/>
  <c r="Z353" i="15" s="1"/>
  <c r="AF495" i="15"/>
  <c r="Y495" i="15"/>
  <c r="Z495" i="15" s="1"/>
  <c r="AF20" i="15"/>
  <c r="Y20" i="15"/>
  <c r="Z20" i="15" s="1"/>
  <c r="AF414" i="15"/>
  <c r="Y414" i="15"/>
  <c r="Z414" i="15" s="1"/>
  <c r="AF102" i="15"/>
  <c r="Y102" i="15"/>
  <c r="Z102" i="15" s="1"/>
  <c r="AF106" i="15"/>
  <c r="Y106" i="15"/>
  <c r="Z106" i="15" s="1"/>
  <c r="AF702" i="15"/>
  <c r="Y702" i="15"/>
  <c r="Z702" i="15" s="1"/>
  <c r="AF199" i="15"/>
  <c r="Y199" i="15"/>
  <c r="Z199" i="15" s="1"/>
  <c r="AF165" i="15"/>
  <c r="Y165" i="15"/>
  <c r="Z165" i="15" s="1"/>
  <c r="AF490" i="15"/>
  <c r="Y490" i="15"/>
  <c r="Z490" i="15" s="1"/>
  <c r="AF195" i="15"/>
  <c r="Y195" i="15"/>
  <c r="Z195" i="15" s="1"/>
  <c r="Y70" i="15"/>
  <c r="Z70" i="15" s="1"/>
  <c r="Y607" i="15"/>
  <c r="Z607" i="15" s="1"/>
  <c r="Y64" i="15"/>
  <c r="Z64" i="15" s="1"/>
  <c r="Y296" i="15"/>
  <c r="Z296" i="15" s="1"/>
  <c r="Y167" i="15"/>
  <c r="Z167" i="15" s="1"/>
  <c r="T156" i="15"/>
  <c r="AF311" i="15"/>
  <c r="Y311" i="15"/>
  <c r="Z311" i="15" s="1"/>
  <c r="AF236" i="15"/>
  <c r="Y236" i="15"/>
  <c r="Z236" i="15" s="1"/>
  <c r="AF40" i="15"/>
  <c r="Y40" i="15"/>
  <c r="Z40" i="15" s="1"/>
  <c r="AF374" i="15"/>
  <c r="Y374" i="15"/>
  <c r="Z374" i="15" s="1"/>
  <c r="AF444" i="15"/>
  <c r="Y444" i="15"/>
  <c r="Z444" i="15" s="1"/>
  <c r="AF215" i="15"/>
  <c r="Y215" i="15"/>
  <c r="Z215" i="15" s="1"/>
  <c r="AF273" i="15"/>
  <c r="Y273" i="15"/>
  <c r="Z273" i="15" s="1"/>
  <c r="AF498" i="15"/>
  <c r="Y498" i="15"/>
  <c r="Z498" i="15" s="1"/>
  <c r="AF539" i="15"/>
  <c r="Y539" i="15"/>
  <c r="Z539" i="15" s="1"/>
  <c r="AF338" i="15"/>
  <c r="Y338" i="15"/>
  <c r="Z338" i="15" s="1"/>
  <c r="AF658" i="15"/>
  <c r="Y658" i="15"/>
  <c r="Z658" i="15" s="1"/>
  <c r="AF690" i="15"/>
  <c r="Y690" i="15"/>
  <c r="Z690" i="15" s="1"/>
  <c r="AF91" i="15"/>
  <c r="Y91" i="15"/>
  <c r="Z91" i="15" s="1"/>
  <c r="AA91" i="15" s="1"/>
  <c r="AF98" i="15"/>
  <c r="Y98" i="15"/>
  <c r="Z98" i="15" s="1"/>
  <c r="AF100" i="15"/>
  <c r="Y100" i="15"/>
  <c r="Z100" i="15" s="1"/>
  <c r="AF564" i="15"/>
  <c r="Y564" i="15"/>
  <c r="Z564" i="15" s="1"/>
  <c r="AF704" i="15"/>
  <c r="Y704" i="15"/>
  <c r="Z704" i="15" s="1"/>
  <c r="AF7" i="15"/>
  <c r="Y7" i="15"/>
  <c r="Z7" i="15" s="1"/>
  <c r="AF673" i="15"/>
  <c r="Y673" i="15"/>
  <c r="Z673" i="15" s="1"/>
  <c r="AF689" i="15"/>
  <c r="Y689" i="15"/>
  <c r="Z689" i="15" s="1"/>
  <c r="AA689" i="15" s="1"/>
  <c r="AF164" i="15"/>
  <c r="Y164" i="15"/>
  <c r="Z164" i="15" s="1"/>
  <c r="AF469" i="15"/>
  <c r="Y469" i="15"/>
  <c r="Z469" i="15" s="1"/>
  <c r="AF224" i="15"/>
  <c r="Y224" i="15"/>
  <c r="Z224" i="15" s="1"/>
  <c r="AF401" i="15"/>
  <c r="Y401" i="15"/>
  <c r="Z401" i="15" s="1"/>
  <c r="AF82" i="15"/>
  <c r="Y82" i="15"/>
  <c r="Z82" i="15" s="1"/>
  <c r="AF48" i="15"/>
  <c r="Y48" i="15"/>
  <c r="Z48" i="15" s="1"/>
  <c r="Y391" i="15"/>
  <c r="Z391" i="15" s="1"/>
  <c r="Y622" i="15"/>
  <c r="Z622" i="15" s="1"/>
  <c r="Y124" i="15"/>
  <c r="Z124" i="15" s="1"/>
  <c r="AF107" i="15"/>
  <c r="Y107" i="15"/>
  <c r="Z107" i="15" s="1"/>
  <c r="AF589" i="15"/>
  <c r="Y589" i="15"/>
  <c r="Z589" i="15" s="1"/>
  <c r="AF50" i="15"/>
  <c r="Y50" i="15"/>
  <c r="Z50" i="15" s="1"/>
  <c r="T690" i="15"/>
  <c r="T195" i="15"/>
  <c r="T8" i="15"/>
  <c r="T418" i="15"/>
  <c r="T42" i="15"/>
  <c r="AF477" i="15"/>
  <c r="Y477" i="15"/>
  <c r="Z477" i="15" s="1"/>
  <c r="AF222" i="15"/>
  <c r="Y222" i="15"/>
  <c r="Z222" i="15" s="1"/>
  <c r="AF524" i="15"/>
  <c r="Y524" i="15"/>
  <c r="Z524" i="15" s="1"/>
  <c r="Y142" i="15"/>
  <c r="Z142" i="15" s="1"/>
  <c r="AF142" i="15"/>
  <c r="AF122" i="15"/>
  <c r="Y122" i="15"/>
  <c r="Z122" i="15" s="1"/>
  <c r="AF134" i="15"/>
  <c r="Y134" i="15"/>
  <c r="Z134" i="15" s="1"/>
  <c r="AF145" i="15"/>
  <c r="Y145" i="15"/>
  <c r="Z145" i="15" s="1"/>
  <c r="AF493" i="15"/>
  <c r="Y493" i="15"/>
  <c r="Z493" i="15" s="1"/>
  <c r="AF295" i="15"/>
  <c r="Y295" i="15"/>
  <c r="Z295" i="15" s="1"/>
  <c r="AF282" i="15"/>
  <c r="Y282" i="15"/>
  <c r="Z282" i="15" s="1"/>
  <c r="AF451" i="15"/>
  <c r="Y451" i="15"/>
  <c r="Z451" i="15" s="1"/>
  <c r="AF234" i="15"/>
  <c r="Y234" i="15"/>
  <c r="Z234" i="15" s="1"/>
  <c r="AF566" i="15"/>
  <c r="Y566" i="15"/>
  <c r="Z566" i="15" s="1"/>
  <c r="AF253" i="15"/>
  <c r="Y253" i="15"/>
  <c r="Z253" i="15" s="1"/>
  <c r="AF200" i="15"/>
  <c r="Y200" i="15"/>
  <c r="Z200" i="15" s="1"/>
  <c r="AF115" i="15"/>
  <c r="Y115" i="15"/>
  <c r="Z115" i="15" s="1"/>
  <c r="AF99" i="15"/>
  <c r="Y99" i="15"/>
  <c r="Z99" i="15" s="1"/>
  <c r="AF655" i="15"/>
  <c r="Y655" i="15"/>
  <c r="Z655" i="15" s="1"/>
  <c r="AF163" i="15"/>
  <c r="Y163" i="15"/>
  <c r="Z163" i="15" s="1"/>
  <c r="AF468" i="15"/>
  <c r="Y468" i="15"/>
  <c r="Z468" i="15" s="1"/>
  <c r="AF197" i="15"/>
  <c r="Y197" i="15"/>
  <c r="Z197" i="15" s="1"/>
  <c r="Y467" i="15"/>
  <c r="Z467" i="15" s="1"/>
  <c r="Y646" i="15"/>
  <c r="Z646" i="15" s="1"/>
  <c r="Y185" i="15"/>
  <c r="Z185" i="15" s="1"/>
  <c r="Y299" i="15"/>
  <c r="Z299" i="15" s="1"/>
  <c r="Y196" i="15"/>
  <c r="Z196" i="15" s="1"/>
  <c r="AF496" i="15"/>
  <c r="Y496" i="15"/>
  <c r="Z496" i="15" s="1"/>
  <c r="AF515" i="15"/>
  <c r="Y515" i="15"/>
  <c r="Z515" i="15" s="1"/>
  <c r="AF62" i="15"/>
  <c r="Y62" i="15"/>
  <c r="Z62" i="15" s="1"/>
  <c r="AF113" i="15"/>
  <c r="Y113" i="15"/>
  <c r="Z113" i="15" s="1"/>
  <c r="AF443" i="15"/>
  <c r="Y443" i="15"/>
  <c r="Z443" i="15" s="1"/>
  <c r="AF161" i="15"/>
  <c r="Y161" i="15"/>
  <c r="Z161" i="15" s="1"/>
  <c r="AA161" i="15" s="1"/>
  <c r="AB161" i="15" s="1"/>
  <c r="AF666" i="15"/>
  <c r="Y666" i="15"/>
  <c r="Z666" i="15" s="1"/>
  <c r="AF598" i="15"/>
  <c r="Y598" i="15"/>
  <c r="Z598" i="15" s="1"/>
  <c r="AF632" i="15"/>
  <c r="Y632" i="15"/>
  <c r="Z632" i="15" s="1"/>
  <c r="AF531" i="15"/>
  <c r="Y531" i="15"/>
  <c r="Z531" i="15" s="1"/>
  <c r="AF28" i="15"/>
  <c r="Y28" i="15"/>
  <c r="Z28" i="15" s="1"/>
  <c r="AF437" i="15"/>
  <c r="Y437" i="15"/>
  <c r="Z437" i="15" s="1"/>
  <c r="AF459" i="15"/>
  <c r="Y459" i="15"/>
  <c r="Z459" i="15" s="1"/>
  <c r="AF525" i="15"/>
  <c r="Y525" i="15"/>
  <c r="Z525" i="15" s="1"/>
  <c r="AF267" i="15"/>
  <c r="Y267" i="15"/>
  <c r="Z267" i="15" s="1"/>
  <c r="AF24" i="15"/>
  <c r="Y24" i="15"/>
  <c r="Z24" i="15" s="1"/>
  <c r="AF232" i="15"/>
  <c r="Y232" i="15"/>
  <c r="Z232" i="15" s="1"/>
  <c r="AF121" i="15"/>
  <c r="Y121" i="15"/>
  <c r="Z121" i="15" s="1"/>
  <c r="AF5" i="15"/>
  <c r="Y5" i="15"/>
  <c r="Z5" i="15" s="1"/>
  <c r="AF380" i="15"/>
  <c r="Y380" i="15"/>
  <c r="Z380" i="15" s="1"/>
  <c r="AF270" i="15"/>
  <c r="Y270" i="15"/>
  <c r="Z270" i="15" s="1"/>
  <c r="AF111" i="15"/>
  <c r="Y111" i="15"/>
  <c r="Z111" i="15" s="1"/>
  <c r="AF198" i="15"/>
  <c r="Y198" i="15"/>
  <c r="Z198" i="15" s="1"/>
  <c r="AF345" i="15"/>
  <c r="Y345" i="15"/>
  <c r="Z345" i="15" s="1"/>
  <c r="AF421" i="15"/>
  <c r="Y421" i="15"/>
  <c r="Z421" i="15" s="1"/>
  <c r="AF238" i="15"/>
  <c r="Y238" i="15"/>
  <c r="Z238" i="15" s="1"/>
  <c r="AF281" i="15"/>
  <c r="Y281" i="15"/>
  <c r="Z281" i="15" s="1"/>
  <c r="AF473" i="15"/>
  <c r="Y473" i="15"/>
  <c r="Z473" i="15" s="1"/>
  <c r="AF541" i="15"/>
  <c r="Y541" i="15"/>
  <c r="Z541" i="15" s="1"/>
  <c r="AF201" i="15"/>
  <c r="Y201" i="15"/>
  <c r="Z201" i="15" s="1"/>
  <c r="AF132" i="15"/>
  <c r="Y132" i="15"/>
  <c r="Z132" i="15" s="1"/>
  <c r="AF411" i="15"/>
  <c r="Y411" i="15"/>
  <c r="Z411" i="15" s="1"/>
  <c r="Y179" i="15"/>
  <c r="Z179" i="15" s="1"/>
  <c r="Y647" i="15"/>
  <c r="Z647" i="15" s="1"/>
  <c r="T438" i="15"/>
  <c r="AF398" i="15"/>
  <c r="Y398" i="15"/>
  <c r="Z398" i="15" s="1"/>
  <c r="AF322" i="15"/>
  <c r="Y322" i="15"/>
  <c r="Z322" i="15" s="1"/>
  <c r="AF317" i="15"/>
  <c r="Y317" i="15"/>
  <c r="Z317" i="15" s="1"/>
  <c r="AF233" i="15"/>
  <c r="Y233" i="15"/>
  <c r="Z233" i="15" s="1"/>
  <c r="AF120" i="15"/>
  <c r="Y120" i="15"/>
  <c r="Z120" i="15" s="1"/>
  <c r="AA120" i="15" s="1"/>
  <c r="AF119" i="15"/>
  <c r="Y119" i="15"/>
  <c r="Z119" i="15" s="1"/>
  <c r="AA119" i="15" s="1"/>
  <c r="AF128" i="15"/>
  <c r="Y128" i="15"/>
  <c r="Z128" i="15" s="1"/>
  <c r="AF137" i="15"/>
  <c r="Y137" i="15"/>
  <c r="Z137" i="15" s="1"/>
  <c r="AF146" i="15"/>
  <c r="Y146" i="15"/>
  <c r="Z146" i="15" s="1"/>
  <c r="AF393" i="15"/>
  <c r="Y393" i="15"/>
  <c r="Z393" i="15" s="1"/>
  <c r="AF171" i="15"/>
  <c r="Y171" i="15"/>
  <c r="Z171" i="15" s="1"/>
  <c r="AF184" i="15"/>
  <c r="Y184" i="15"/>
  <c r="Z184" i="15" s="1"/>
  <c r="AF298" i="15"/>
  <c r="Y298" i="15"/>
  <c r="Z298" i="15" s="1"/>
  <c r="AF291" i="15"/>
  <c r="Y291" i="15"/>
  <c r="Z291" i="15" s="1"/>
  <c r="AF279" i="15"/>
  <c r="Y279" i="15"/>
  <c r="Z279" i="15" s="1"/>
  <c r="AF300" i="15"/>
  <c r="Y300" i="15"/>
  <c r="Z300" i="15" s="1"/>
  <c r="AF76" i="15"/>
  <c r="Y76" i="15"/>
  <c r="Z76" i="15" s="1"/>
  <c r="AF446" i="15"/>
  <c r="Y446" i="15"/>
  <c r="Z446" i="15" s="1"/>
  <c r="AF217" i="15"/>
  <c r="Y217" i="15"/>
  <c r="Z217" i="15" s="1"/>
  <c r="AF373" i="15"/>
  <c r="Y373" i="15"/>
  <c r="Z373" i="15" s="1"/>
  <c r="AF116" i="15"/>
  <c r="Y116" i="15"/>
  <c r="Z116" i="15" s="1"/>
  <c r="AF94" i="15"/>
  <c r="Y94" i="15"/>
  <c r="Z94" i="15" s="1"/>
  <c r="AF166" i="15"/>
  <c r="Y166" i="15"/>
  <c r="Z166" i="15" s="1"/>
  <c r="AF371" i="15"/>
  <c r="Y371" i="15"/>
  <c r="Z371" i="15" s="1"/>
  <c r="Y213" i="15"/>
  <c r="Z213" i="15" s="1"/>
  <c r="Y628" i="15"/>
  <c r="Z628" i="15" s="1"/>
  <c r="Y593" i="15"/>
  <c r="Z593" i="15" s="1"/>
  <c r="Y9" i="15"/>
  <c r="Z9" i="15" s="1"/>
  <c r="AF47" i="15"/>
  <c r="Y47" i="15"/>
  <c r="Z47" i="15" s="1"/>
  <c r="AF182" i="15"/>
  <c r="Y182" i="15"/>
  <c r="Z182" i="15" s="1"/>
  <c r="AF412" i="15"/>
  <c r="Y412" i="15"/>
  <c r="Z412" i="15" s="1"/>
  <c r="AF543" i="15"/>
  <c r="Y543" i="15"/>
  <c r="Z543" i="15" s="1"/>
  <c r="AF661" i="15"/>
  <c r="Y661" i="15"/>
  <c r="Z661" i="15" s="1"/>
  <c r="AF103" i="15"/>
  <c r="Y103" i="15"/>
  <c r="Z103" i="15" s="1"/>
  <c r="AF672" i="15"/>
  <c r="Y672" i="15"/>
  <c r="Z672" i="15" s="1"/>
  <c r="AF265" i="15"/>
  <c r="Y265" i="15"/>
  <c r="Z265" i="15" s="1"/>
  <c r="AF249" i="15"/>
  <c r="Y249" i="15"/>
  <c r="Z249" i="15" s="1"/>
  <c r="AF648" i="15"/>
  <c r="Y648" i="15"/>
  <c r="Z648" i="15" s="1"/>
  <c r="AF583" i="15"/>
  <c r="Y583" i="15"/>
  <c r="Z583" i="15" s="1"/>
  <c r="AF424" i="15"/>
  <c r="Y424" i="15"/>
  <c r="Z424" i="15" s="1"/>
  <c r="AF505" i="15"/>
  <c r="Y505" i="15"/>
  <c r="Z505" i="15" s="1"/>
  <c r="AF245" i="15"/>
  <c r="Y245" i="15"/>
  <c r="Z245" i="15" s="1"/>
  <c r="AF364" i="15"/>
  <c r="Y364" i="15"/>
  <c r="Z364" i="15" s="1"/>
  <c r="AF500" i="15"/>
  <c r="Y500" i="15"/>
  <c r="Z500" i="15" s="1"/>
  <c r="AF522" i="15"/>
  <c r="Y522" i="15"/>
  <c r="Z522" i="15" s="1"/>
  <c r="AF472" i="15"/>
  <c r="Y472" i="15"/>
  <c r="Z472" i="15" s="1"/>
  <c r="AF336" i="15"/>
  <c r="Y336" i="15"/>
  <c r="Z336" i="15" s="1"/>
  <c r="AF310" i="15"/>
  <c r="Y310" i="15"/>
  <c r="Z310" i="15" s="1"/>
  <c r="AF375" i="15"/>
  <c r="Y375" i="15"/>
  <c r="Z375" i="15" s="1"/>
  <c r="AF569" i="15"/>
  <c r="Y569" i="15"/>
  <c r="Z569" i="15" s="1"/>
  <c r="AF356" i="15"/>
  <c r="Y356" i="15"/>
  <c r="Z356" i="15" s="1"/>
  <c r="AF8" i="15"/>
  <c r="Y8" i="15"/>
  <c r="Z8" i="15" s="1"/>
  <c r="AA8" i="15" s="1"/>
  <c r="AB8" i="15" s="1"/>
  <c r="AF656" i="15"/>
  <c r="Y656" i="15"/>
  <c r="Z656" i="15" s="1"/>
  <c r="AA656" i="15" s="1"/>
  <c r="AF460" i="15"/>
  <c r="Y460" i="15"/>
  <c r="Z460" i="15" s="1"/>
  <c r="AF288" i="15"/>
  <c r="Y288" i="15"/>
  <c r="Z288" i="15" s="1"/>
  <c r="AF523" i="15"/>
  <c r="Y523" i="15"/>
  <c r="Z523" i="15" s="1"/>
  <c r="AF339" i="15"/>
  <c r="Y339" i="15"/>
  <c r="Z339" i="15" s="1"/>
  <c r="AF96" i="15"/>
  <c r="Y96" i="15"/>
  <c r="Z96" i="15" s="1"/>
  <c r="AF352" i="15"/>
  <c r="Y352" i="15"/>
  <c r="Z352" i="15" s="1"/>
  <c r="AF3" i="15"/>
  <c r="Y3" i="15"/>
  <c r="Z3" i="15" s="1"/>
  <c r="AF305" i="15"/>
  <c r="Y305" i="15"/>
  <c r="Z305" i="15" s="1"/>
  <c r="AF151" i="15"/>
  <c r="Y151" i="15"/>
  <c r="Z151" i="15" s="1"/>
  <c r="AF499" i="15"/>
  <c r="Y499" i="15"/>
  <c r="Z499" i="15" s="1"/>
  <c r="AF183" i="15"/>
  <c r="Y183" i="15"/>
  <c r="Z183" i="15" s="1"/>
  <c r="AF520" i="15"/>
  <c r="Y520" i="15"/>
  <c r="Z520" i="15" s="1"/>
  <c r="AF447" i="15"/>
  <c r="Y447" i="15"/>
  <c r="Z447" i="15" s="1"/>
  <c r="AF130" i="15"/>
  <c r="Y130" i="15"/>
  <c r="Z130" i="15" s="1"/>
  <c r="AF129" i="15"/>
  <c r="Y129" i="15"/>
  <c r="Z129" i="15" s="1"/>
  <c r="AF139" i="15"/>
  <c r="Y139" i="15"/>
  <c r="Z139" i="15" s="1"/>
  <c r="AF131" i="15"/>
  <c r="Y131" i="15"/>
  <c r="Z131" i="15" s="1"/>
  <c r="AF392" i="15"/>
  <c r="Y392" i="15"/>
  <c r="Z392" i="15" s="1"/>
  <c r="AF455" i="15"/>
  <c r="Y455" i="15"/>
  <c r="Z455" i="15" s="1"/>
  <c r="AF286" i="15"/>
  <c r="Y286" i="15"/>
  <c r="Z286" i="15" s="1"/>
  <c r="AF417" i="15"/>
  <c r="Y417" i="15"/>
  <c r="Z417" i="15" s="1"/>
  <c r="AF709" i="15"/>
  <c r="Y709" i="15"/>
  <c r="Z709" i="15" s="1"/>
  <c r="AF675" i="15"/>
  <c r="Y675" i="15"/>
  <c r="Z675" i="15" s="1"/>
  <c r="AF693" i="15"/>
  <c r="Y693" i="15"/>
  <c r="Z693" i="15" s="1"/>
  <c r="AA693" i="15" s="1"/>
  <c r="AF95" i="15"/>
  <c r="Y95" i="15"/>
  <c r="Z95" i="15" s="1"/>
  <c r="AF703" i="15"/>
  <c r="Y703" i="15"/>
  <c r="Z703" i="15" s="1"/>
  <c r="AF6" i="15"/>
  <c r="Y6" i="15"/>
  <c r="Z6" i="15" s="1"/>
  <c r="AF536" i="15"/>
  <c r="Y536" i="15"/>
  <c r="Z536" i="15" s="1"/>
  <c r="AF594" i="15"/>
  <c r="Y594" i="15"/>
  <c r="Z594" i="15" s="1"/>
  <c r="AA594" i="15" s="1"/>
  <c r="Y558" i="15"/>
  <c r="Z558" i="15" s="1"/>
  <c r="Y645" i="15"/>
  <c r="Z645" i="15" s="1"/>
  <c r="Y457" i="15"/>
  <c r="Z457" i="15" s="1"/>
  <c r="Y358" i="15"/>
  <c r="Z358" i="15" s="1"/>
  <c r="Y420" i="15"/>
  <c r="Z420" i="15" s="1"/>
  <c r="Y329" i="15"/>
  <c r="Z329" i="15" s="1"/>
  <c r="Y492" i="15"/>
  <c r="Z492" i="15" s="1"/>
  <c r="AF717" i="15"/>
  <c r="AF43" i="15"/>
  <c r="Y43" i="15"/>
  <c r="Z43" i="15" s="1"/>
  <c r="AF123" i="15"/>
  <c r="Y123" i="15"/>
  <c r="Z123" i="15" s="1"/>
  <c r="AF355" i="15"/>
  <c r="Y355" i="15"/>
  <c r="Z355" i="15" s="1"/>
  <c r="AF677" i="15"/>
  <c r="Y677" i="15"/>
  <c r="Z677" i="15" s="1"/>
  <c r="AF108" i="15"/>
  <c r="Y108" i="15"/>
  <c r="Z108" i="15" s="1"/>
  <c r="AF687" i="15"/>
  <c r="Y687" i="15"/>
  <c r="Z687" i="15" s="1"/>
  <c r="AF512" i="15"/>
  <c r="Y512" i="15"/>
  <c r="Z512" i="15" s="1"/>
  <c r="AF440" i="15"/>
  <c r="Y440" i="15"/>
  <c r="Z440" i="15" s="1"/>
  <c r="AF608" i="15"/>
  <c r="Y608" i="15"/>
  <c r="Z608" i="15" s="1"/>
  <c r="AF227" i="15"/>
  <c r="Y227" i="15"/>
  <c r="Z227" i="15" s="1"/>
  <c r="AF259" i="15"/>
  <c r="Y259" i="15"/>
  <c r="Z259" i="15" s="1"/>
  <c r="AF154" i="15"/>
  <c r="Y154" i="15"/>
  <c r="Z154" i="15" s="1"/>
  <c r="AF205" i="15"/>
  <c r="Y205" i="15"/>
  <c r="Z205" i="15" s="1"/>
  <c r="AF289" i="15"/>
  <c r="Y289" i="15"/>
  <c r="Z289" i="15" s="1"/>
  <c r="AF168" i="15"/>
  <c r="Y168" i="15"/>
  <c r="Z168" i="15" s="1"/>
  <c r="AF657" i="15"/>
  <c r="Y657" i="15"/>
  <c r="Z657" i="15" s="1"/>
  <c r="AF307" i="15"/>
  <c r="Y307" i="15"/>
  <c r="Z307" i="15" s="1"/>
  <c r="AF516" i="15"/>
  <c r="Y516" i="15"/>
  <c r="Z516" i="15" s="1"/>
  <c r="AF149" i="15"/>
  <c r="Y149" i="15"/>
  <c r="Z149" i="15" s="1"/>
  <c r="AF42" i="15"/>
  <c r="Y42" i="15"/>
  <c r="Z42" i="15" s="1"/>
  <c r="AF567" i="15"/>
  <c r="Y567" i="15"/>
  <c r="Z567" i="15" s="1"/>
  <c r="AF218" i="15"/>
  <c r="Y218" i="15"/>
  <c r="Z218" i="15" s="1"/>
  <c r="AF127" i="15"/>
  <c r="Y127" i="15"/>
  <c r="Z127" i="15" s="1"/>
  <c r="AF538" i="15"/>
  <c r="Y538" i="15"/>
  <c r="Z538" i="15" s="1"/>
  <c r="AF337" i="15"/>
  <c r="Y337" i="15"/>
  <c r="Z337" i="15" s="1"/>
  <c r="AF37" i="15"/>
  <c r="Y37" i="15"/>
  <c r="Z37" i="15" s="1"/>
  <c r="AF372" i="15"/>
  <c r="Y372" i="15"/>
  <c r="Z372" i="15" s="1"/>
  <c r="AF280" i="15"/>
  <c r="Y280" i="15"/>
  <c r="Z280" i="15" s="1"/>
  <c r="AF269" i="15"/>
  <c r="Y269" i="15"/>
  <c r="Z269" i="15" s="1"/>
  <c r="AF271" i="15"/>
  <c r="Y271" i="15"/>
  <c r="Z271" i="15" s="1"/>
  <c r="AF542" i="15"/>
  <c r="Y542" i="15"/>
  <c r="Z542" i="15" s="1"/>
  <c r="AF23" i="15"/>
  <c r="Y23" i="15"/>
  <c r="Z23" i="15" s="1"/>
  <c r="AF418" i="15"/>
  <c r="Y418" i="15"/>
  <c r="Z418" i="15" s="1"/>
  <c r="AF169" i="15"/>
  <c r="Y169" i="15"/>
  <c r="Z169" i="15" s="1"/>
  <c r="AF708" i="15"/>
  <c r="Y708" i="15"/>
  <c r="Z708" i="15" s="1"/>
  <c r="AF676" i="15"/>
  <c r="Y676" i="15"/>
  <c r="Z676" i="15" s="1"/>
  <c r="AF692" i="15"/>
  <c r="Y692" i="15"/>
  <c r="Z692" i="15" s="1"/>
  <c r="AF110" i="15"/>
  <c r="Y110" i="15"/>
  <c r="Z110" i="15" s="1"/>
  <c r="AF105" i="15"/>
  <c r="Y105" i="15"/>
  <c r="Z105" i="15" s="1"/>
  <c r="AF535" i="15"/>
  <c r="Y535" i="15"/>
  <c r="Z535" i="15" s="1"/>
  <c r="AF4" i="15"/>
  <c r="Y4" i="15"/>
  <c r="Z4" i="15" s="1"/>
  <c r="AF427" i="15"/>
  <c r="Y427" i="15"/>
  <c r="Z427" i="15" s="1"/>
  <c r="AF590" i="15"/>
  <c r="Y590" i="15"/>
  <c r="Z590" i="15" s="1"/>
  <c r="AA590" i="15" s="1"/>
  <c r="Y615" i="15"/>
  <c r="Z615" i="15" s="1"/>
  <c r="Y66" i="15"/>
  <c r="Z66" i="15" s="1"/>
  <c r="Y381" i="15"/>
  <c r="Z381" i="15" s="1"/>
  <c r="Y450" i="15"/>
  <c r="Z450" i="15" s="1"/>
  <c r="T3" i="15"/>
  <c r="T428" i="15"/>
  <c r="T503" i="15"/>
  <c r="T210" i="15"/>
  <c r="T586" i="15"/>
  <c r="T387" i="15"/>
  <c r="T634" i="15"/>
  <c r="T221" i="15"/>
  <c r="T59" i="15"/>
  <c r="T373" i="15"/>
  <c r="T522" i="15"/>
  <c r="T622" i="15"/>
  <c r="T352" i="15"/>
  <c r="T135" i="15"/>
  <c r="T339" i="15"/>
  <c r="T150" i="15"/>
  <c r="T480" i="15"/>
  <c r="T414" i="15"/>
  <c r="T502" i="15"/>
  <c r="T147" i="15"/>
  <c r="T39" i="15"/>
  <c r="T475" i="15"/>
  <c r="T478" i="15"/>
  <c r="T481" i="15"/>
  <c r="T557" i="15"/>
  <c r="T406" i="15"/>
  <c r="T637" i="15"/>
  <c r="T709" i="15"/>
  <c r="T711" i="15"/>
  <c r="T698" i="15"/>
  <c r="T197" i="15"/>
  <c r="T509" i="15"/>
  <c r="T311" i="15"/>
  <c r="T86" i="15"/>
  <c r="T371" i="15"/>
  <c r="T549" i="15"/>
  <c r="T461" i="15"/>
  <c r="T654" i="15"/>
  <c r="T443" i="15"/>
  <c r="T101" i="15"/>
  <c r="T377" i="15"/>
  <c r="T234" i="15"/>
  <c r="T63" i="15"/>
  <c r="T78" i="15"/>
  <c r="T83" i="15"/>
  <c r="T246" i="15"/>
  <c r="T408" i="15"/>
  <c r="T180" i="15"/>
  <c r="T107" i="15"/>
  <c r="T213" i="15"/>
  <c r="T122" i="15"/>
  <c r="T419" i="15"/>
  <c r="T310" i="15"/>
  <c r="T185" i="15"/>
  <c r="T573" i="15"/>
  <c r="T508" i="15"/>
  <c r="T631" i="15"/>
  <c r="T442" i="15"/>
  <c r="T697" i="15"/>
  <c r="T360" i="15"/>
  <c r="T462" i="15"/>
  <c r="T388" i="15"/>
  <c r="T630" i="15"/>
  <c r="T162" i="15"/>
  <c r="T490" i="15"/>
  <c r="T5" i="15"/>
  <c r="T96" i="15"/>
  <c r="T201" i="15"/>
  <c r="T20" i="15"/>
  <c r="T415" i="15"/>
  <c r="T340" i="15"/>
  <c r="T293" i="15"/>
  <c r="T431" i="15"/>
  <c r="T617" i="15"/>
  <c r="T328" i="15"/>
  <c r="T604" i="15"/>
  <c r="T473" i="15"/>
  <c r="T45" i="15"/>
  <c r="T581" i="15"/>
  <c r="T717" i="15"/>
  <c r="T495" i="15"/>
  <c r="T516" i="15"/>
  <c r="T386" i="15"/>
  <c r="T73" i="15"/>
  <c r="T280" i="15"/>
  <c r="T400" i="15"/>
  <c r="T614" i="15"/>
  <c r="T563" i="15"/>
  <c r="T102" i="15"/>
  <c r="T105" i="15"/>
  <c r="T16" i="15"/>
  <c r="T565" i="15"/>
  <c r="T700" i="15"/>
  <c r="T515" i="15"/>
  <c r="T143" i="15"/>
  <c r="AA143" i="15" s="1"/>
  <c r="AB143" i="15" s="1"/>
  <c r="T374" i="15"/>
  <c r="T44" i="15"/>
  <c r="T222" i="15"/>
  <c r="T364" i="15"/>
  <c r="T365" i="15"/>
  <c r="Y426" i="15"/>
  <c r="Z426" i="15" s="1"/>
  <c r="T208" i="15"/>
  <c r="T33" i="15"/>
  <c r="T691" i="15"/>
  <c r="T701" i="15"/>
  <c r="T38" i="15"/>
  <c r="T140" i="15"/>
  <c r="T541" i="15"/>
  <c r="T523" i="15"/>
  <c r="T313" i="15"/>
  <c r="T48" i="15"/>
  <c r="T245" i="15"/>
  <c r="T465" i="15"/>
  <c r="T56" i="15"/>
  <c r="T249" i="15"/>
  <c r="T675" i="15"/>
  <c r="T351" i="15"/>
  <c r="T378" i="15"/>
  <c r="T544" i="15"/>
  <c r="T467" i="15"/>
  <c r="T253" i="15"/>
  <c r="T574" i="15"/>
  <c r="T595" i="15"/>
  <c r="T19" i="15"/>
  <c r="T137" i="15"/>
  <c r="T570" i="15"/>
  <c r="T444" i="15"/>
  <c r="T37" i="15"/>
  <c r="T130" i="15"/>
  <c r="T448" i="15"/>
  <c r="T322" i="15"/>
  <c r="T401" i="15"/>
  <c r="T7" i="15"/>
  <c r="T497" i="15"/>
  <c r="T548" i="15"/>
  <c r="T81" i="15"/>
  <c r="T636" i="15"/>
  <c r="T58" i="15"/>
  <c r="T715" i="15"/>
  <c r="T141" i="15"/>
  <c r="T186" i="15"/>
  <c r="T650" i="15"/>
  <c r="T265" i="15"/>
  <c r="T705" i="15"/>
  <c r="T158" i="15"/>
  <c r="T53" i="15"/>
  <c r="T641" i="15"/>
  <c r="T74" i="15"/>
  <c r="T379" i="15"/>
  <c r="T607" i="15"/>
  <c r="T699" i="15"/>
  <c r="T237" i="15"/>
  <c r="T459" i="15"/>
  <c r="T85" i="15"/>
  <c r="T621" i="15"/>
  <c r="T562" i="15"/>
  <c r="T6" i="15"/>
  <c r="T482" i="15"/>
  <c r="T348" i="15"/>
  <c r="T29" i="15"/>
  <c r="T679" i="15"/>
  <c r="T584" i="15"/>
  <c r="T642" i="15"/>
  <c r="T633" i="15"/>
  <c r="T678" i="15"/>
  <c r="T585" i="15"/>
  <c r="T445" i="15"/>
  <c r="T82" i="15"/>
  <c r="T577" i="15"/>
  <c r="T667" i="15"/>
  <c r="T257" i="15"/>
  <c r="T111" i="15"/>
  <c r="T450" i="15"/>
  <c r="T70" i="15"/>
  <c r="T9" i="15"/>
  <c r="T441" i="15"/>
  <c r="T255" i="15"/>
  <c r="T312" i="15"/>
  <c r="T421" i="15"/>
  <c r="T575" i="15"/>
  <c r="T342" i="15"/>
  <c r="T397" i="15"/>
  <c r="T49" i="15"/>
  <c r="T533" i="15"/>
  <c r="T391" i="15"/>
  <c r="T99" i="15"/>
  <c r="T540" i="15"/>
  <c r="T75" i="15"/>
  <c r="T375" i="15"/>
  <c r="T43" i="15"/>
  <c r="T660" i="15"/>
  <c r="T269" i="15"/>
  <c r="T316" i="15"/>
  <c r="T315" i="15"/>
  <c r="T571" i="15"/>
  <c r="T190" i="15"/>
  <c r="T628" i="15"/>
  <c r="T273" i="15"/>
  <c r="T684" i="15"/>
  <c r="T215" i="15"/>
  <c r="T392" i="15"/>
  <c r="T36" i="15"/>
  <c r="T134" i="15"/>
  <c r="T218" i="15"/>
  <c r="T40" i="15"/>
  <c r="T324" i="15"/>
  <c r="T223" i="15"/>
  <c r="T152" i="15"/>
  <c r="T528" i="15"/>
  <c r="T224" i="15"/>
  <c r="T225" i="15"/>
  <c r="T460" i="15"/>
  <c r="T347" i="15"/>
  <c r="T404" i="15"/>
  <c r="T54" i="15"/>
  <c r="T426" i="15"/>
  <c r="T113" i="15"/>
  <c r="T169" i="15"/>
  <c r="T498" i="15"/>
  <c r="T23" i="15"/>
  <c r="T13" i="15"/>
  <c r="T608" i="15"/>
  <c r="T127" i="15"/>
  <c r="T136" i="15"/>
  <c r="T233" i="15"/>
  <c r="T625" i="15"/>
  <c r="T682" i="15"/>
  <c r="T517" i="15"/>
  <c r="T411" i="15"/>
  <c r="T278" i="15"/>
  <c r="T132" i="15"/>
  <c r="T626" i="15"/>
  <c r="T333" i="15"/>
  <c r="T512" i="15"/>
  <c r="T688" i="15"/>
  <c r="T47" i="15"/>
  <c r="T536" i="15"/>
  <c r="T206" i="15"/>
  <c r="T209" i="15"/>
  <c r="T670" i="15"/>
  <c r="T270" i="15"/>
  <c r="T402" i="15"/>
  <c r="T52" i="15"/>
  <c r="T247" i="15"/>
  <c r="T403" i="15"/>
  <c r="T487" i="15"/>
  <c r="T131" i="15"/>
  <c r="T567" i="15"/>
  <c r="T319" i="15"/>
  <c r="T256" i="15"/>
  <c r="T26" i="15"/>
  <c r="T193" i="15"/>
  <c r="T320" i="15"/>
  <c r="T226" i="15"/>
  <c r="T376" i="15"/>
  <c r="T236" i="15"/>
  <c r="T666" i="15"/>
  <c r="T31" i="15"/>
  <c r="T244" i="15"/>
  <c r="T559" i="15"/>
  <c r="T343" i="15"/>
  <c r="T10" i="15"/>
  <c r="T430" i="15"/>
  <c r="T262" i="15"/>
  <c r="T17" i="15"/>
  <c r="T589" i="15"/>
  <c r="T493" i="15"/>
  <c r="T125" i="15"/>
  <c r="T416" i="15"/>
  <c r="T306" i="15"/>
  <c r="AA306" i="15" s="1"/>
  <c r="AB306" i="15" s="1"/>
  <c r="T321" i="15"/>
  <c r="T25" i="15"/>
  <c r="T504" i="15"/>
  <c r="T507" i="15"/>
  <c r="T437" i="15"/>
  <c r="T192" i="15"/>
  <c r="T640" i="15"/>
  <c r="T34" i="15"/>
  <c r="T671" i="15"/>
  <c r="T674" i="15"/>
  <c r="T266" i="15"/>
  <c r="T662" i="15"/>
  <c r="T668" i="15"/>
  <c r="T146" i="15"/>
  <c r="T471" i="15"/>
  <c r="T124" i="15"/>
  <c r="T220" i="15"/>
  <c r="T318" i="15"/>
  <c r="T526" i="15"/>
  <c r="T344" i="15"/>
  <c r="T530" i="15"/>
  <c r="T529" i="15"/>
  <c r="T635" i="15"/>
  <c r="T648" i="15"/>
  <c r="T534" i="15"/>
  <c r="T334" i="15"/>
  <c r="T537" i="15"/>
  <c r="T103" i="15"/>
  <c r="T543" i="15"/>
  <c r="T341" i="15"/>
  <c r="T281" i="15"/>
  <c r="T432" i="15"/>
  <c r="T28" i="15"/>
  <c r="T554" i="15"/>
  <c r="T511" i="15"/>
  <c r="T212" i="15"/>
  <c r="T661" i="15"/>
  <c r="T268" i="15"/>
  <c r="T578" i="15"/>
  <c r="T669" i="15"/>
  <c r="T139" i="15"/>
  <c r="T232" i="15"/>
  <c r="T519" i="15"/>
  <c r="T149" i="15"/>
  <c r="T308" i="15"/>
  <c r="T314" i="15"/>
  <c r="T398" i="15"/>
  <c r="T243" i="15"/>
  <c r="T463" i="15"/>
  <c r="T407" i="15"/>
  <c r="T644" i="15"/>
  <c r="T90" i="15"/>
  <c r="T708" i="15"/>
  <c r="T330" i="15"/>
  <c r="T173" i="15"/>
  <c r="T514" i="15"/>
  <c r="T456" i="15"/>
  <c r="T89" i="15"/>
  <c r="T108" i="15"/>
  <c r="T296" i="15"/>
  <c r="T483" i="15"/>
  <c r="T133" i="15"/>
  <c r="T128" i="15"/>
  <c r="T500" i="15"/>
  <c r="T425" i="15"/>
  <c r="T309" i="15"/>
  <c r="T399" i="15"/>
  <c r="T390" i="15"/>
  <c r="T115" i="15"/>
  <c r="T299" i="15"/>
  <c r="T79" i="15"/>
  <c r="T396" i="15"/>
  <c r="T384" i="15"/>
  <c r="T551" i="15"/>
  <c r="T464" i="15"/>
  <c r="T609" i="15"/>
  <c r="T370" i="15"/>
  <c r="T250" i="15"/>
  <c r="T335" i="15"/>
  <c r="T117" i="15"/>
  <c r="T104" i="15"/>
  <c r="T95" i="15"/>
  <c r="T294" i="15"/>
  <c r="T184" i="15"/>
  <c r="T345" i="15"/>
  <c r="T182" i="15"/>
  <c r="T35" i="15"/>
  <c r="T680" i="15"/>
  <c r="T627" i="15"/>
  <c r="T230" i="15"/>
  <c r="T198" i="15"/>
  <c r="T22" i="15"/>
  <c r="T292" i="15"/>
  <c r="T12" i="15"/>
  <c r="T369" i="15"/>
  <c r="T677" i="15"/>
  <c r="T683" i="15"/>
  <c r="T452" i="15"/>
  <c r="T457" i="15"/>
  <c r="T550" i="15"/>
  <c r="T157" i="15"/>
  <c r="T55" i="15"/>
  <c r="T489" i="15"/>
  <c r="T109" i="15"/>
  <c r="T277" i="15"/>
  <c r="AA277" i="15" s="1"/>
  <c r="T295" i="15"/>
  <c r="T259" i="15"/>
  <c r="T191" i="15"/>
  <c r="T597" i="15"/>
  <c r="T121" i="15"/>
  <c r="T496" i="15"/>
  <c r="T499" i="15"/>
  <c r="T576" i="15"/>
  <c r="T646" i="15"/>
  <c r="T513" i="15"/>
  <c r="T673" i="15"/>
  <c r="T579" i="15"/>
  <c r="T476" i="15"/>
  <c r="T458" i="15"/>
  <c r="T159" i="15"/>
  <c r="T629" i="15"/>
  <c r="T643" i="15"/>
  <c r="T57" i="15"/>
  <c r="T539" i="15"/>
  <c r="T494" i="15"/>
  <c r="T552" i="15"/>
  <c r="T663" i="15"/>
  <c r="T601" i="15"/>
  <c r="T142" i="15"/>
  <c r="T664" i="15"/>
  <c r="T714" i="15"/>
  <c r="T196" i="15"/>
  <c r="T681" i="15"/>
  <c r="T164" i="15"/>
  <c r="T685" i="15"/>
  <c r="T172" i="15"/>
  <c r="T93" i="15"/>
  <c r="T356" i="15"/>
  <c r="T451" i="15"/>
  <c r="T611" i="15"/>
  <c r="T106" i="15"/>
  <c r="T98" i="15"/>
  <c r="T60" i="15"/>
  <c r="T76" i="15"/>
  <c r="T289" i="15"/>
  <c r="T64" i="15"/>
  <c r="T66" i="15"/>
  <c r="T84" i="15"/>
  <c r="T555" i="15"/>
  <c r="T620" i="15"/>
  <c r="T389" i="15"/>
  <c r="T251" i="15"/>
  <c r="T100" i="15"/>
  <c r="T300" i="15"/>
  <c r="T279" i="15"/>
  <c r="T188" i="15"/>
  <c r="T600" i="15"/>
  <c r="T264" i="15"/>
  <c r="T18" i="15"/>
  <c r="T254" i="15"/>
  <c r="T183" i="15"/>
  <c r="T304" i="15"/>
  <c r="T187" i="15"/>
  <c r="T261" i="15"/>
  <c r="T194" i="15"/>
  <c r="T655" i="15"/>
  <c r="T144" i="15"/>
  <c r="T148" i="15"/>
  <c r="T380" i="15"/>
  <c r="T46" i="15"/>
  <c r="T51" i="15"/>
  <c r="T531" i="15"/>
  <c r="T486" i="15"/>
  <c r="T624" i="15"/>
  <c r="T632" i="15"/>
  <c r="T410" i="15"/>
  <c r="T202" i="15"/>
  <c r="T417" i="15"/>
  <c r="T287" i="15"/>
  <c r="T207" i="15"/>
  <c r="T505" i="15"/>
  <c r="T616" i="15"/>
  <c r="T440" i="15"/>
  <c r="T707" i="15"/>
  <c r="T332" i="15"/>
  <c r="T716" i="15"/>
  <c r="T393" i="15"/>
  <c r="T129" i="15"/>
  <c r="T41" i="15"/>
  <c r="T235" i="15"/>
  <c r="T385" i="15"/>
  <c r="T50" i="15"/>
  <c r="T248" i="15"/>
  <c r="T696" i="15"/>
  <c r="T72" i="15"/>
  <c r="T363" i="15"/>
  <c r="T427" i="15"/>
  <c r="T110" i="15"/>
  <c r="T114" i="15"/>
  <c r="T94" i="15"/>
  <c r="T217" i="15"/>
  <c r="T521" i="15"/>
  <c r="T77" i="15"/>
  <c r="T286" i="15"/>
  <c r="T80" i="15"/>
  <c r="T358" i="15"/>
  <c r="T545" i="15"/>
  <c r="T242" i="15"/>
  <c r="T68" i="15"/>
  <c r="T405" i="15"/>
  <c r="T229" i="15"/>
  <c r="T466" i="15"/>
  <c r="T2" i="15"/>
  <c r="T4" i="15"/>
  <c r="T566" i="15"/>
  <c r="T472" i="15"/>
  <c r="T291" i="15"/>
  <c r="T205" i="15"/>
  <c r="T412" i="15"/>
  <c r="T123" i="15"/>
  <c r="T568" i="15"/>
  <c r="T305" i="15"/>
  <c r="T307" i="15"/>
  <c r="T27" i="15"/>
  <c r="T436" i="15"/>
  <c r="T32" i="15"/>
  <c r="T652" i="15"/>
  <c r="T331" i="15"/>
  <c r="T372" i="15"/>
  <c r="T138" i="15"/>
  <c r="T520" i="15"/>
  <c r="T453" i="15"/>
  <c r="T383" i="15"/>
  <c r="T154" i="15"/>
  <c r="T227" i="15"/>
  <c r="T645" i="15"/>
  <c r="T488" i="15"/>
  <c r="T204" i="15"/>
  <c r="T362" i="15"/>
  <c r="T694" i="15"/>
  <c r="T231" i="15"/>
  <c r="T447" i="15"/>
  <c r="T527" i="15"/>
  <c r="T241" i="15"/>
  <c r="T556" i="15"/>
  <c r="T69" i="15"/>
  <c r="T297" i="15"/>
  <c r="T214" i="15"/>
  <c r="T446" i="15"/>
  <c r="T61" i="15"/>
  <c r="T283" i="15"/>
  <c r="T238" i="15"/>
  <c r="T455" i="15"/>
  <c r="T240" i="15"/>
  <c r="T67" i="15"/>
  <c r="T599" i="15"/>
  <c r="T71" i="15"/>
  <c r="T88" i="15"/>
  <c r="T564" i="15"/>
  <c r="T470" i="15"/>
  <c r="T200" i="15"/>
  <c r="T290" i="15"/>
  <c r="T288" i="15"/>
  <c r="T284" i="15"/>
  <c r="T395" i="15"/>
  <c r="T354" i="15"/>
  <c r="T219" i="15"/>
  <c r="T62" i="15"/>
  <c r="T285" i="15"/>
  <c r="T65" i="15"/>
  <c r="T359" i="15"/>
  <c r="T87" i="15"/>
  <c r="T560" i="15"/>
  <c r="T228" i="15"/>
  <c r="T468" i="15"/>
  <c r="T469" i="15"/>
  <c r="T112" i="15"/>
  <c r="T118" i="15"/>
  <c r="T413" i="15"/>
  <c r="T572" i="15"/>
  <c r="T479" i="15"/>
  <c r="T181" i="15"/>
  <c r="T21" i="15"/>
  <c r="T317" i="15"/>
  <c r="T501" i="15"/>
  <c r="T422" i="15"/>
  <c r="T189" i="15"/>
  <c r="T30" i="15"/>
  <c r="T439" i="15"/>
  <c r="T653" i="15"/>
  <c r="T606" i="15"/>
  <c r="T145" i="15"/>
  <c r="T524" i="15"/>
  <c r="T303" i="15"/>
  <c r="T477" i="15"/>
  <c r="T155" i="15"/>
  <c r="T638" i="15"/>
  <c r="T639" i="15"/>
  <c r="T349" i="15"/>
  <c r="T492" i="15"/>
  <c r="T547" i="15"/>
  <c r="T553" i="15"/>
  <c r="T704" i="15"/>
  <c r="T710" i="15"/>
  <c r="T538" i="15"/>
  <c r="T518" i="15"/>
  <c r="T449" i="15"/>
  <c r="T151" i="15"/>
  <c r="T239" i="15"/>
  <c r="T546" i="15"/>
  <c r="T647" i="15"/>
  <c r="T587" i="15"/>
  <c r="T163" i="15"/>
  <c r="T712" i="15"/>
  <c r="T535" i="15"/>
  <c r="T336" i="15"/>
  <c r="T338" i="15"/>
  <c r="T435" i="15"/>
  <c r="T605" i="15"/>
  <c r="T686" i="15"/>
  <c r="T11" i="15"/>
  <c r="T433" i="15"/>
  <c r="T596" i="15"/>
  <c r="T613" i="15"/>
  <c r="T695" i="15"/>
  <c r="T588" i="15"/>
  <c r="T116" i="15"/>
  <c r="T542" i="15"/>
  <c r="T506" i="15"/>
  <c r="T687" i="15"/>
  <c r="T326" i="15"/>
  <c r="T676" i="15"/>
  <c r="T271" i="15"/>
  <c r="T665" i="15"/>
  <c r="T165" i="15"/>
  <c r="T491" i="15"/>
  <c r="T199" i="15"/>
  <c r="T203" i="15"/>
  <c r="T298" i="15"/>
  <c r="T346" i="15"/>
  <c r="T610" i="15"/>
  <c r="T619" i="15"/>
  <c r="T657" i="15"/>
  <c r="T267" i="15"/>
  <c r="T580" i="15"/>
  <c r="T702" i="15"/>
  <c r="T211" i="15"/>
  <c r="T598" i="15"/>
  <c r="T603" i="15"/>
  <c r="T658" i="15"/>
  <c r="T713" i="15"/>
  <c r="T97" i="15"/>
  <c r="T329" i="15"/>
  <c r="T692" i="15"/>
  <c r="T327" i="15"/>
  <c r="T423" i="15"/>
  <c r="T703" i="15"/>
  <c r="T706" i="15"/>
  <c r="T14" i="15"/>
  <c r="T612" i="15"/>
  <c r="T672" i="15"/>
  <c r="T409" i="15"/>
  <c r="AE102" i="6"/>
  <c r="Y102" i="6"/>
  <c r="Z102" i="6" s="1"/>
  <c r="AA102" i="6" s="1"/>
  <c r="AE99" i="6"/>
  <c r="Y99" i="6"/>
  <c r="Z99" i="6" s="1"/>
  <c r="T90" i="6"/>
  <c r="AE90" i="6"/>
  <c r="Y90" i="6"/>
  <c r="Z90" i="6" s="1"/>
  <c r="T28" i="11"/>
  <c r="T96" i="11"/>
  <c r="Y7" i="11"/>
  <c r="Z7" i="11" s="1"/>
  <c r="Y149" i="11"/>
  <c r="Z149" i="11" s="1"/>
  <c r="T18" i="11"/>
  <c r="T140" i="11"/>
  <c r="T119" i="11"/>
  <c r="T80" i="11"/>
  <c r="T122" i="11"/>
  <c r="T3" i="11"/>
  <c r="T118" i="11"/>
  <c r="T93" i="11"/>
  <c r="Y3" i="11"/>
  <c r="Z3" i="11" s="1"/>
  <c r="Y9" i="11"/>
  <c r="Z9" i="11" s="1"/>
  <c r="T34" i="11"/>
  <c r="T43" i="11"/>
  <c r="T66" i="11"/>
  <c r="T25" i="11"/>
  <c r="T90" i="11"/>
  <c r="T101" i="11"/>
  <c r="T6" i="11"/>
  <c r="T19" i="11"/>
  <c r="T88" i="11"/>
  <c r="T111" i="11"/>
  <c r="Y118" i="11"/>
  <c r="Z118" i="11" s="1"/>
  <c r="T121" i="11"/>
  <c r="T125" i="11"/>
  <c r="Y108" i="11"/>
  <c r="Z108" i="11" s="1"/>
  <c r="T130" i="11"/>
  <c r="T27" i="11"/>
  <c r="T36" i="11"/>
  <c r="T52" i="11"/>
  <c r="T141" i="11"/>
  <c r="T142" i="11"/>
  <c r="T13" i="11"/>
  <c r="T2" i="11"/>
  <c r="Y10" i="11"/>
  <c r="Z10" i="11" s="1"/>
  <c r="T77" i="11"/>
  <c r="Y8" i="11"/>
  <c r="Z8" i="11" s="1"/>
  <c r="T115" i="11"/>
  <c r="T146" i="11"/>
  <c r="Y14" i="11"/>
  <c r="Z14" i="11" s="1"/>
  <c r="T58" i="11"/>
  <c r="Y128" i="11"/>
  <c r="Z128" i="11" s="1"/>
  <c r="T8" i="11"/>
  <c r="T33" i="11"/>
  <c r="T63" i="11"/>
  <c r="T91" i="11"/>
  <c r="T116" i="11"/>
  <c r="T138" i="11"/>
  <c r="T51" i="11"/>
  <c r="T73" i="11"/>
  <c r="T76" i="11"/>
  <c r="T41" i="11"/>
  <c r="T11" i="11"/>
  <c r="Y129" i="11"/>
  <c r="Z129" i="11" s="1"/>
  <c r="Y137" i="11"/>
  <c r="Z137" i="11" s="1"/>
  <c r="T75" i="11"/>
  <c r="T134" i="11"/>
  <c r="T148" i="11"/>
  <c r="T12" i="11"/>
  <c r="T21" i="11"/>
  <c r="T61" i="11"/>
  <c r="Y72" i="11"/>
  <c r="Z72" i="11" s="1"/>
  <c r="T128" i="11"/>
  <c r="T144" i="11"/>
  <c r="Y152" i="11"/>
  <c r="Z152" i="11" s="1"/>
  <c r="AE152" i="11"/>
  <c r="T9" i="11"/>
  <c r="T31" i="11"/>
  <c r="T46" i="11"/>
  <c r="T64" i="11"/>
  <c r="AA64" i="11" s="1"/>
  <c r="Y90" i="11"/>
  <c r="Z90" i="11" s="1"/>
  <c r="T99" i="11"/>
  <c r="T107" i="11"/>
  <c r="T132" i="11"/>
  <c r="T44" i="11"/>
  <c r="T40" i="11"/>
  <c r="T98" i="11"/>
  <c r="T124" i="11"/>
  <c r="T145" i="11"/>
  <c r="T29" i="11"/>
  <c r="T53" i="11"/>
  <c r="T68" i="11"/>
  <c r="T95" i="11"/>
  <c r="T54" i="11"/>
  <c r="Y29" i="11"/>
  <c r="Z29" i="11" s="1"/>
  <c r="T126" i="11"/>
  <c r="T127" i="11"/>
  <c r="T39" i="11"/>
  <c r="Y116" i="11"/>
  <c r="Z116" i="11" s="1"/>
  <c r="AE7" i="11"/>
  <c r="T94" i="11"/>
  <c r="T113" i="11"/>
  <c r="T110" i="11"/>
  <c r="T133" i="11"/>
  <c r="T5" i="11"/>
  <c r="T62" i="11"/>
  <c r="T83" i="11"/>
  <c r="T109" i="11"/>
  <c r="T114" i="11"/>
  <c r="T139" i="11"/>
  <c r="T23" i="11"/>
  <c r="T38" i="11"/>
  <c r="T48" i="11"/>
  <c r="T56" i="11"/>
  <c r="T57" i="11"/>
  <c r="Y139" i="11"/>
  <c r="Z139" i="11" s="1"/>
  <c r="AE118" i="11"/>
  <c r="T20" i="11"/>
  <c r="T71" i="11"/>
  <c r="T112" i="11"/>
  <c r="T136" i="11"/>
  <c r="Y17" i="11"/>
  <c r="Z17" i="11" s="1"/>
  <c r="AE17" i="11"/>
  <c r="Y40" i="11"/>
  <c r="Z40" i="11" s="1"/>
  <c r="AE40" i="11"/>
  <c r="Y16" i="11"/>
  <c r="Z16" i="11" s="1"/>
  <c r="AE16" i="11"/>
  <c r="AE63" i="11"/>
  <c r="Y63" i="11"/>
  <c r="Z63" i="11" s="1"/>
  <c r="AE107" i="11"/>
  <c r="Y107" i="11"/>
  <c r="Z107" i="11" s="1"/>
  <c r="AE131" i="11"/>
  <c r="Y131" i="11"/>
  <c r="Z131" i="11" s="1"/>
  <c r="Y123" i="11"/>
  <c r="Z123" i="11" s="1"/>
  <c r="AE123" i="11"/>
  <c r="AE19" i="11"/>
  <c r="Y19" i="11"/>
  <c r="Z19" i="11" s="1"/>
  <c r="AE82" i="11"/>
  <c r="Y82" i="11"/>
  <c r="Z82" i="11" s="1"/>
  <c r="Y64" i="11"/>
  <c r="Z64" i="11" s="1"/>
  <c r="T16" i="11"/>
  <c r="Y32" i="11"/>
  <c r="Z32" i="11" s="1"/>
  <c r="Y62" i="11"/>
  <c r="Z62" i="11" s="1"/>
  <c r="AE64" i="11"/>
  <c r="T85" i="11"/>
  <c r="T108" i="11"/>
  <c r="AA108" i="11" s="1"/>
  <c r="T7" i="11"/>
  <c r="AA7" i="11" s="1"/>
  <c r="T14" i="11"/>
  <c r="Y13" i="11"/>
  <c r="Z13" i="11" s="1"/>
  <c r="T151" i="11"/>
  <c r="Y48" i="11"/>
  <c r="Z48" i="11" s="1"/>
  <c r="T15" i="11"/>
  <c r="T24" i="11"/>
  <c r="Y30" i="11"/>
  <c r="Z30" i="11" s="1"/>
  <c r="Y46" i="11"/>
  <c r="Z46" i="11" s="1"/>
  <c r="T84" i="11"/>
  <c r="T106" i="11"/>
  <c r="AE129" i="11"/>
  <c r="AE13" i="11"/>
  <c r="AE59" i="11"/>
  <c r="Y59" i="11"/>
  <c r="Z59" i="11" s="1"/>
  <c r="AE143" i="11"/>
  <c r="Y143" i="11"/>
  <c r="Z143" i="11" s="1"/>
  <c r="AE42" i="11"/>
  <c r="Y42" i="11"/>
  <c r="Z42" i="11" s="1"/>
  <c r="Y26" i="11"/>
  <c r="Z26" i="11" s="1"/>
  <c r="AE26" i="11"/>
  <c r="Y92" i="11"/>
  <c r="Z92" i="11" s="1"/>
  <c r="Y98" i="11"/>
  <c r="Z98" i="11" s="1"/>
  <c r="Y100" i="11"/>
  <c r="Z100" i="11" s="1"/>
  <c r="Y106" i="11"/>
  <c r="Z106" i="11" s="1"/>
  <c r="Y145" i="11"/>
  <c r="Z145" i="11" s="1"/>
  <c r="Y147" i="11"/>
  <c r="Z147" i="11" s="1"/>
  <c r="AE14" i="11"/>
  <c r="AE28" i="11"/>
  <c r="Y28" i="11"/>
  <c r="Z28" i="11" s="1"/>
  <c r="AA28" i="11" s="1"/>
  <c r="AE35" i="11"/>
  <c r="Y35" i="11"/>
  <c r="Z35" i="11" s="1"/>
  <c r="Y45" i="11"/>
  <c r="Z45" i="11" s="1"/>
  <c r="AE45" i="11"/>
  <c r="T47" i="11"/>
  <c r="Y65" i="11"/>
  <c r="Z65" i="11" s="1"/>
  <c r="AE108" i="11"/>
  <c r="Y117" i="11"/>
  <c r="Z117" i="11" s="1"/>
  <c r="T131" i="11"/>
  <c r="T4" i="11"/>
  <c r="Y54" i="11"/>
  <c r="Z54" i="11" s="1"/>
  <c r="AE117" i="11"/>
  <c r="T81" i="11"/>
  <c r="T69" i="11"/>
  <c r="AE135" i="11"/>
  <c r="Y135" i="11"/>
  <c r="Z135" i="11" s="1"/>
  <c r="AE120" i="11"/>
  <c r="Y120" i="11"/>
  <c r="Z120" i="11" s="1"/>
  <c r="Y66" i="11"/>
  <c r="Z66" i="11" s="1"/>
  <c r="AA66" i="11" s="1"/>
  <c r="Y69" i="11"/>
  <c r="Z69" i="11" s="1"/>
  <c r="AE97" i="11"/>
  <c r="Y97" i="11"/>
  <c r="Z97" i="11" s="1"/>
  <c r="AE66" i="11"/>
  <c r="AE150" i="11"/>
  <c r="Y150" i="11"/>
  <c r="Z150" i="11" s="1"/>
  <c r="T35" i="11"/>
  <c r="T45" i="11"/>
  <c r="Y103" i="11"/>
  <c r="Z103" i="11" s="1"/>
  <c r="T70" i="11"/>
  <c r="T79" i="11"/>
  <c r="T135" i="11"/>
  <c r="T150" i="11"/>
  <c r="Y70" i="11"/>
  <c r="Z70" i="11" s="1"/>
  <c r="Y79" i="11"/>
  <c r="Z79" i="11" s="1"/>
  <c r="T86" i="11"/>
  <c r="T87" i="11"/>
  <c r="T152" i="11"/>
  <c r="T149" i="11"/>
  <c r="AA149" i="11" s="1"/>
  <c r="T78" i="11"/>
  <c r="T89" i="11"/>
  <c r="T74" i="11"/>
  <c r="Y95" i="11"/>
  <c r="Z95" i="11" s="1"/>
  <c r="T120" i="11"/>
  <c r="Y86" i="11"/>
  <c r="Z86" i="11" s="1"/>
  <c r="T104" i="11"/>
  <c r="T102" i="11"/>
  <c r="T105" i="11"/>
  <c r="T143" i="11"/>
  <c r="AE86" i="11"/>
  <c r="AE149" i="11"/>
  <c r="AE109" i="11"/>
  <c r="Y109" i="11"/>
  <c r="Z109" i="11" s="1"/>
  <c r="AE138" i="11"/>
  <c r="Y138" i="11"/>
  <c r="Z138" i="11" s="1"/>
  <c r="AE101" i="11"/>
  <c r="Y101" i="11"/>
  <c r="Z101" i="11" s="1"/>
  <c r="AE124" i="11"/>
  <c r="Y124" i="11"/>
  <c r="Z124" i="11" s="1"/>
  <c r="AE6" i="11"/>
  <c r="Y6" i="11"/>
  <c r="Z6" i="11" s="1"/>
  <c r="Y4" i="11"/>
  <c r="Z4" i="11" s="1"/>
  <c r="Y12" i="11"/>
  <c r="Z12" i="11" s="1"/>
  <c r="AA12" i="11" s="1"/>
  <c r="Y5" i="11"/>
  <c r="Z5" i="11" s="1"/>
  <c r="AE5" i="11"/>
  <c r="Y55" i="11"/>
  <c r="Z55" i="11" s="1"/>
  <c r="T30" i="11"/>
  <c r="AA30" i="11" s="1"/>
  <c r="T100" i="11"/>
  <c r="Y114" i="11"/>
  <c r="Z114" i="11" s="1"/>
  <c r="AE114" i="11"/>
  <c r="AE115" i="11"/>
  <c r="Y115" i="11"/>
  <c r="Z115" i="11" s="1"/>
  <c r="AE15" i="11"/>
  <c r="Y15" i="11"/>
  <c r="Z15" i="11" s="1"/>
  <c r="AE39" i="11"/>
  <c r="Y39" i="11"/>
  <c r="Z39" i="11" s="1"/>
  <c r="T137" i="11"/>
  <c r="AE146" i="11"/>
  <c r="Y146" i="11"/>
  <c r="Z146" i="11" s="1"/>
  <c r="AA146" i="11" s="1"/>
  <c r="AE57" i="11"/>
  <c r="Y57" i="11"/>
  <c r="Z57" i="11" s="1"/>
  <c r="AA57" i="11" s="1"/>
  <c r="AE9" i="11"/>
  <c r="AE47" i="11"/>
  <c r="Y47" i="11"/>
  <c r="Z47" i="11" s="1"/>
  <c r="AE54" i="11"/>
  <c r="AE10" i="11"/>
  <c r="Y11" i="11"/>
  <c r="Z11" i="11" s="1"/>
  <c r="AE11" i="11"/>
  <c r="Y38" i="11"/>
  <c r="Z38" i="11" s="1"/>
  <c r="AE38" i="11"/>
  <c r="AE91" i="11"/>
  <c r="Y91" i="11"/>
  <c r="Z91" i="11" s="1"/>
  <c r="AE37" i="11"/>
  <c r="Y37" i="11"/>
  <c r="Z37" i="11" s="1"/>
  <c r="AE3" i="11"/>
  <c r="Y22" i="11"/>
  <c r="Z22" i="11" s="1"/>
  <c r="AE8" i="11"/>
  <c r="Y56" i="11"/>
  <c r="Z56" i="11" s="1"/>
  <c r="AE56" i="11"/>
  <c r="Y2" i="11"/>
  <c r="Z2" i="11" s="1"/>
  <c r="AE31" i="11"/>
  <c r="Y31" i="11"/>
  <c r="Z31" i="11" s="1"/>
  <c r="AE130" i="11"/>
  <c r="Y130" i="11"/>
  <c r="Z130" i="11" s="1"/>
  <c r="Y18" i="11"/>
  <c r="Z18" i="11" s="1"/>
  <c r="AA18" i="11" s="1"/>
  <c r="AE18" i="11"/>
  <c r="AE24" i="11"/>
  <c r="Y24" i="11"/>
  <c r="Z24" i="11" s="1"/>
  <c r="AE33" i="11"/>
  <c r="Y33" i="11"/>
  <c r="Z33" i="11" s="1"/>
  <c r="AE93" i="11"/>
  <c r="Y93" i="11"/>
  <c r="Z93" i="11" s="1"/>
  <c r="AA93" i="11" s="1"/>
  <c r="AE99" i="11"/>
  <c r="Y99" i="11"/>
  <c r="Z99" i="11" s="1"/>
  <c r="AE122" i="11"/>
  <c r="Y122" i="11"/>
  <c r="Z122" i="11" s="1"/>
  <c r="AE148" i="11"/>
  <c r="Y148" i="11"/>
  <c r="Z148" i="11" s="1"/>
  <c r="AE20" i="11"/>
  <c r="Y20" i="11"/>
  <c r="Z20" i="11" s="1"/>
  <c r="AE21" i="11"/>
  <c r="Y21" i="11"/>
  <c r="Z21" i="11" s="1"/>
  <c r="T10" i="11"/>
  <c r="T17" i="11"/>
  <c r="T49" i="11"/>
  <c r="Y83" i="11"/>
  <c r="Z83" i="11" s="1"/>
  <c r="T123" i="11"/>
  <c r="T147" i="11"/>
  <c r="AE141" i="11"/>
  <c r="Y141" i="11"/>
  <c r="Z141" i="11" s="1"/>
  <c r="AA141" i="11" s="1"/>
  <c r="AE23" i="11"/>
  <c r="Y23" i="11"/>
  <c r="Z23" i="11" s="1"/>
  <c r="T32" i="11"/>
  <c r="AE83" i="11"/>
  <c r="Y84" i="11"/>
  <c r="Z84" i="11" s="1"/>
  <c r="T92" i="11"/>
  <c r="T129" i="11"/>
  <c r="AE140" i="11"/>
  <c r="Y140" i="11"/>
  <c r="Z140" i="11" s="1"/>
  <c r="T26" i="11"/>
  <c r="T55" i="11"/>
  <c r="AE62" i="11"/>
  <c r="AE85" i="11"/>
  <c r="Y85" i="11"/>
  <c r="Z85" i="11" s="1"/>
  <c r="T22" i="11"/>
  <c r="AE25" i="11"/>
  <c r="Y25" i="11"/>
  <c r="Z25" i="11" s="1"/>
  <c r="T82" i="11"/>
  <c r="AE116" i="11"/>
  <c r="AE132" i="11"/>
  <c r="Y132" i="11"/>
  <c r="Z132" i="11" s="1"/>
  <c r="Y41" i="11"/>
  <c r="Z41" i="11" s="1"/>
  <c r="AE48" i="11"/>
  <c r="Y49" i="11"/>
  <c r="Z49" i="11" s="1"/>
  <c r="AE36" i="11"/>
  <c r="Y36" i="11"/>
  <c r="Z36" i="11" s="1"/>
  <c r="AE27" i="11"/>
  <c r="Y27" i="11"/>
  <c r="Z27" i="11" s="1"/>
  <c r="AE44" i="11"/>
  <c r="Y44" i="11"/>
  <c r="Z44" i="11" s="1"/>
  <c r="T60" i="11"/>
  <c r="Y80" i="11"/>
  <c r="Z80" i="11" s="1"/>
  <c r="AE80" i="11"/>
  <c r="T50" i="11"/>
  <c r="Y74" i="11"/>
  <c r="Z74" i="11" s="1"/>
  <c r="AE74" i="11"/>
  <c r="Y34" i="11"/>
  <c r="Z34" i="11" s="1"/>
  <c r="Y51" i="11"/>
  <c r="Z51" i="11" s="1"/>
  <c r="Y52" i="11"/>
  <c r="Z52" i="11" s="1"/>
  <c r="Y61" i="11"/>
  <c r="Z61" i="11" s="1"/>
  <c r="T67" i="11"/>
  <c r="Y68" i="11"/>
  <c r="Z68" i="11" s="1"/>
  <c r="Y43" i="11"/>
  <c r="Z43" i="11" s="1"/>
  <c r="AE76" i="11"/>
  <c r="Y76" i="11"/>
  <c r="Z76" i="11" s="1"/>
  <c r="T42" i="11"/>
  <c r="T59" i="11"/>
  <c r="AE34" i="11"/>
  <c r="Y60" i="11"/>
  <c r="Z60" i="11" s="1"/>
  <c r="Y78" i="11"/>
  <c r="Z78" i="11" s="1"/>
  <c r="AE78" i="11"/>
  <c r="T37" i="11"/>
  <c r="AE43" i="11"/>
  <c r="Y50" i="11"/>
  <c r="Z50" i="11" s="1"/>
  <c r="Y53" i="11"/>
  <c r="Z53" i="11" s="1"/>
  <c r="Y58" i="11"/>
  <c r="Z58" i="11" s="1"/>
  <c r="Y67" i="11"/>
  <c r="Z67" i="11" s="1"/>
  <c r="AE75" i="11"/>
  <c r="Y75" i="11"/>
  <c r="Z75" i="11" s="1"/>
  <c r="AA75" i="11" s="1"/>
  <c r="AE77" i="11"/>
  <c r="Y77" i="11"/>
  <c r="Z77" i="11" s="1"/>
  <c r="Y81" i="11"/>
  <c r="Z81" i="11" s="1"/>
  <c r="AA81" i="11" s="1"/>
  <c r="AE81" i="11"/>
  <c r="AE127" i="11"/>
  <c r="Y127" i="11"/>
  <c r="Z127" i="11" s="1"/>
  <c r="T72" i="11"/>
  <c r="AE73" i="11"/>
  <c r="Y73" i="11"/>
  <c r="Z73" i="11" s="1"/>
  <c r="AE94" i="11"/>
  <c r="Y94" i="11"/>
  <c r="Z94" i="11" s="1"/>
  <c r="AE71" i="11"/>
  <c r="Y71" i="11"/>
  <c r="Z71" i="11" s="1"/>
  <c r="T97" i="11"/>
  <c r="T103" i="11"/>
  <c r="AE144" i="11"/>
  <c r="Y144" i="11"/>
  <c r="Z144" i="11" s="1"/>
  <c r="AE112" i="11"/>
  <c r="Y112" i="11"/>
  <c r="Z112" i="11" s="1"/>
  <c r="AE126" i="11"/>
  <c r="Y126" i="11"/>
  <c r="Z126" i="11" s="1"/>
  <c r="AE96" i="11"/>
  <c r="Y96" i="11"/>
  <c r="Z96" i="11" s="1"/>
  <c r="AA96" i="11" s="1"/>
  <c r="AE104" i="11"/>
  <c r="Y104" i="11"/>
  <c r="Z104" i="11" s="1"/>
  <c r="AE102" i="11"/>
  <c r="Y102" i="11"/>
  <c r="Z102" i="11" s="1"/>
  <c r="AA102" i="11" s="1"/>
  <c r="AE105" i="11"/>
  <c r="Y105" i="11"/>
  <c r="Z105" i="11" s="1"/>
  <c r="AE133" i="11"/>
  <c r="Y133" i="11"/>
  <c r="Z133" i="11" s="1"/>
  <c r="AE89" i="11"/>
  <c r="Y89" i="11"/>
  <c r="Z89" i="11" s="1"/>
  <c r="AE87" i="11"/>
  <c r="Y87" i="11"/>
  <c r="Z87" i="11" s="1"/>
  <c r="AA87" i="11" s="1"/>
  <c r="AE134" i="11"/>
  <c r="Y134" i="11"/>
  <c r="Z134" i="11" s="1"/>
  <c r="AE151" i="11"/>
  <c r="Y151" i="11"/>
  <c r="Z151" i="11" s="1"/>
  <c r="AE125" i="11"/>
  <c r="Y125" i="11"/>
  <c r="Z125" i="11" s="1"/>
  <c r="AE113" i="11"/>
  <c r="Y113" i="11"/>
  <c r="Z113" i="11" s="1"/>
  <c r="AE136" i="11"/>
  <c r="Y136" i="11"/>
  <c r="Z136" i="11" s="1"/>
  <c r="AE142" i="11"/>
  <c r="Y142" i="11"/>
  <c r="Z142" i="11" s="1"/>
  <c r="AE110" i="11"/>
  <c r="Y110" i="11"/>
  <c r="Z110" i="11" s="1"/>
  <c r="AA110" i="11" s="1"/>
  <c r="AE121" i="11"/>
  <c r="Y121" i="11"/>
  <c r="Z121" i="11" s="1"/>
  <c r="X361" i="6"/>
  <c r="Y361" i="6" s="1"/>
  <c r="W361" i="6"/>
  <c r="S361" i="6"/>
  <c r="Q361" i="6"/>
  <c r="N361" i="6"/>
  <c r="I361" i="6"/>
  <c r="X471" i="6"/>
  <c r="Y471" i="6" s="1"/>
  <c r="W471" i="6"/>
  <c r="S471" i="6"/>
  <c r="Q471" i="6"/>
  <c r="N471" i="6"/>
  <c r="I471" i="6"/>
  <c r="X576" i="6"/>
  <c r="Y576" i="6" s="1"/>
  <c r="W576" i="6"/>
  <c r="S576" i="6"/>
  <c r="Q576" i="6"/>
  <c r="N576" i="6"/>
  <c r="I576" i="6"/>
  <c r="X337" i="6"/>
  <c r="Y337" i="6" s="1"/>
  <c r="W337" i="6"/>
  <c r="T337" i="6"/>
  <c r="Q337" i="6"/>
  <c r="I337" i="6"/>
  <c r="X551" i="6"/>
  <c r="Y551" i="6" s="1"/>
  <c r="W551" i="6"/>
  <c r="S551" i="6"/>
  <c r="Q551" i="6"/>
  <c r="N551" i="6"/>
  <c r="I551" i="6"/>
  <c r="X6" i="6"/>
  <c r="Y6" i="6" s="1"/>
  <c r="W6" i="6"/>
  <c r="S6" i="6"/>
  <c r="Q6" i="6"/>
  <c r="N6" i="6"/>
  <c r="I6" i="6"/>
  <c r="X243" i="6"/>
  <c r="Y243" i="6" s="1"/>
  <c r="W243" i="6"/>
  <c r="S243" i="6"/>
  <c r="Q243" i="6"/>
  <c r="N243" i="6"/>
  <c r="I243" i="6"/>
  <c r="X420" i="6"/>
  <c r="Y420" i="6" s="1"/>
  <c r="W420" i="6"/>
  <c r="S420" i="6"/>
  <c r="Q420" i="6"/>
  <c r="N420" i="6"/>
  <c r="I420" i="6"/>
  <c r="X469" i="6"/>
  <c r="Y469" i="6" s="1"/>
  <c r="W469" i="6"/>
  <c r="S469" i="6"/>
  <c r="Q469" i="6"/>
  <c r="N469" i="6"/>
  <c r="I469" i="6"/>
  <c r="X616" i="6"/>
  <c r="Y616" i="6" s="1"/>
  <c r="W616" i="6"/>
  <c r="S616" i="6"/>
  <c r="Q616" i="6"/>
  <c r="N616" i="6"/>
  <c r="I616" i="6"/>
  <c r="X250" i="6"/>
  <c r="Y250" i="6" s="1"/>
  <c r="W250" i="6"/>
  <c r="S250" i="6"/>
  <c r="Q250" i="6"/>
  <c r="N250" i="6"/>
  <c r="I250" i="6"/>
  <c r="X449" i="6"/>
  <c r="Y449" i="6" s="1"/>
  <c r="W449" i="6"/>
  <c r="S449" i="6"/>
  <c r="Q449" i="6"/>
  <c r="N449" i="6"/>
  <c r="I449" i="6"/>
  <c r="X272" i="6"/>
  <c r="Y272" i="6" s="1"/>
  <c r="W272" i="6"/>
  <c r="S272" i="6"/>
  <c r="Q272" i="6"/>
  <c r="N272" i="6"/>
  <c r="I272" i="6"/>
  <c r="X607" i="6"/>
  <c r="Y607" i="6" s="1"/>
  <c r="W607" i="6"/>
  <c r="S607" i="6"/>
  <c r="Q607" i="6"/>
  <c r="N607" i="6"/>
  <c r="I607" i="6"/>
  <c r="X29" i="6"/>
  <c r="Y29" i="6" s="1"/>
  <c r="W29" i="6"/>
  <c r="S29" i="6"/>
  <c r="Q29" i="6"/>
  <c r="N29" i="6"/>
  <c r="I29" i="6"/>
  <c r="X130" i="6"/>
  <c r="Y130" i="6" s="1"/>
  <c r="W130" i="6"/>
  <c r="S130" i="6"/>
  <c r="Q130" i="6"/>
  <c r="N130" i="6"/>
  <c r="I130" i="6"/>
  <c r="X227" i="6"/>
  <c r="Y227" i="6" s="1"/>
  <c r="W227" i="6"/>
  <c r="S227" i="6"/>
  <c r="Q227" i="6"/>
  <c r="N227" i="6"/>
  <c r="I227" i="6"/>
  <c r="X59" i="6"/>
  <c r="Y59" i="6" s="1"/>
  <c r="W59" i="6"/>
  <c r="S59" i="6"/>
  <c r="Q59" i="6"/>
  <c r="N59" i="6"/>
  <c r="I59" i="6"/>
  <c r="X316" i="6"/>
  <c r="Y316" i="6" s="1"/>
  <c r="W316" i="6"/>
  <c r="S316" i="6"/>
  <c r="Q316" i="6"/>
  <c r="N316" i="6"/>
  <c r="I316" i="6"/>
  <c r="X526" i="6"/>
  <c r="Y526" i="6" s="1"/>
  <c r="W526" i="6"/>
  <c r="S526" i="6"/>
  <c r="Q526" i="6"/>
  <c r="N526" i="6"/>
  <c r="I526" i="6"/>
  <c r="X3" i="6"/>
  <c r="Y3" i="6" s="1"/>
  <c r="W3" i="6"/>
  <c r="S3" i="6"/>
  <c r="Q3" i="6"/>
  <c r="N3" i="6"/>
  <c r="I3" i="6"/>
  <c r="X153" i="6"/>
  <c r="Y153" i="6" s="1"/>
  <c r="W153" i="6"/>
  <c r="S153" i="6"/>
  <c r="Q153" i="6"/>
  <c r="N153" i="6"/>
  <c r="I153" i="6"/>
  <c r="X522" i="6"/>
  <c r="Y522" i="6" s="1"/>
  <c r="W522" i="6"/>
  <c r="S522" i="6"/>
  <c r="Q522" i="6"/>
  <c r="N522" i="6"/>
  <c r="I522" i="6"/>
  <c r="X490" i="6"/>
  <c r="Y490" i="6" s="1"/>
  <c r="W490" i="6"/>
  <c r="S490" i="6"/>
  <c r="Q490" i="6"/>
  <c r="N490" i="6"/>
  <c r="I490" i="6"/>
  <c r="X92" i="6"/>
  <c r="Y92" i="6" s="1"/>
  <c r="W92" i="6"/>
  <c r="S92" i="6"/>
  <c r="Q92" i="6"/>
  <c r="N92" i="6"/>
  <c r="I92" i="6"/>
  <c r="X98" i="6"/>
  <c r="Y98" i="6" s="1"/>
  <c r="W98" i="6"/>
  <c r="S98" i="6"/>
  <c r="Q98" i="6"/>
  <c r="N98" i="6"/>
  <c r="I98" i="6"/>
  <c r="X451" i="6"/>
  <c r="Y451" i="6" s="1"/>
  <c r="W451" i="6"/>
  <c r="S451" i="6"/>
  <c r="Q451" i="6"/>
  <c r="N451" i="6"/>
  <c r="I451" i="6"/>
  <c r="X395" i="6"/>
  <c r="Y395" i="6" s="1"/>
  <c r="W395" i="6"/>
  <c r="S395" i="6"/>
  <c r="Q395" i="6"/>
  <c r="N395" i="6"/>
  <c r="I395" i="6"/>
  <c r="X112" i="6"/>
  <c r="Y112" i="6" s="1"/>
  <c r="W112" i="6"/>
  <c r="S112" i="6"/>
  <c r="Q112" i="6"/>
  <c r="N112" i="6"/>
  <c r="I112" i="6"/>
  <c r="X91" i="6"/>
  <c r="Y91" i="6" s="1"/>
  <c r="W91" i="6"/>
  <c r="S91" i="6"/>
  <c r="Q91" i="6"/>
  <c r="N91" i="6"/>
  <c r="I91" i="6"/>
  <c r="X374" i="6"/>
  <c r="Y374" i="6" s="1"/>
  <c r="W374" i="6"/>
  <c r="S374" i="6"/>
  <c r="Q374" i="6"/>
  <c r="N374" i="6"/>
  <c r="I374" i="6"/>
  <c r="W258" i="6"/>
  <c r="S258" i="6"/>
  <c r="Q258" i="6"/>
  <c r="N258" i="6"/>
  <c r="I258" i="6"/>
  <c r="X184" i="6"/>
  <c r="Y184" i="6" s="1"/>
  <c r="W184" i="6"/>
  <c r="S184" i="6"/>
  <c r="Q184" i="6"/>
  <c r="N184" i="6"/>
  <c r="I184" i="6"/>
  <c r="X572" i="6"/>
  <c r="Y572" i="6" s="1"/>
  <c r="W572" i="6"/>
  <c r="S572" i="6"/>
  <c r="Q572" i="6"/>
  <c r="N572" i="6"/>
  <c r="I572" i="6"/>
  <c r="X575" i="6"/>
  <c r="Y575" i="6" s="1"/>
  <c r="W575" i="6"/>
  <c r="S575" i="6"/>
  <c r="Q575" i="6"/>
  <c r="N575" i="6"/>
  <c r="I575" i="6"/>
  <c r="X478" i="6"/>
  <c r="Y478" i="6" s="1"/>
  <c r="W478" i="6"/>
  <c r="S478" i="6"/>
  <c r="Q478" i="6"/>
  <c r="N478" i="6"/>
  <c r="I478" i="6"/>
  <c r="X584" i="6"/>
  <c r="Y584" i="6" s="1"/>
  <c r="W584" i="6"/>
  <c r="S584" i="6"/>
  <c r="Q584" i="6"/>
  <c r="N584" i="6"/>
  <c r="I584" i="6"/>
  <c r="X343" i="6"/>
  <c r="Y343" i="6" s="1"/>
  <c r="W343" i="6"/>
  <c r="S343" i="6"/>
  <c r="Q343" i="6"/>
  <c r="N343" i="6"/>
  <c r="I343" i="6"/>
  <c r="X251" i="6"/>
  <c r="Y251" i="6" s="1"/>
  <c r="W251" i="6"/>
  <c r="S251" i="6"/>
  <c r="Q251" i="6"/>
  <c r="N251" i="6"/>
  <c r="I251" i="6"/>
  <c r="X139" i="6"/>
  <c r="Y139" i="6" s="1"/>
  <c r="W139" i="6"/>
  <c r="S139" i="6"/>
  <c r="Q139" i="6"/>
  <c r="N139" i="6"/>
  <c r="I139" i="6"/>
  <c r="X161" i="6"/>
  <c r="Y161" i="6" s="1"/>
  <c r="W161" i="6"/>
  <c r="S161" i="6"/>
  <c r="Q161" i="6"/>
  <c r="N161" i="6"/>
  <c r="I161" i="6"/>
  <c r="X186" i="6"/>
  <c r="Y186" i="6" s="1"/>
  <c r="W186" i="6"/>
  <c r="S186" i="6"/>
  <c r="Q186" i="6"/>
  <c r="N186" i="6"/>
  <c r="I186" i="6"/>
  <c r="X131" i="6"/>
  <c r="Y131" i="6" s="1"/>
  <c r="W131" i="6"/>
  <c r="S131" i="6"/>
  <c r="Q131" i="6"/>
  <c r="N131" i="6"/>
  <c r="I131" i="6"/>
  <c r="X520" i="6"/>
  <c r="Y520" i="6" s="1"/>
  <c r="W520" i="6"/>
  <c r="S520" i="6"/>
  <c r="Q520" i="6"/>
  <c r="N520" i="6"/>
  <c r="I520" i="6"/>
  <c r="X287" i="6"/>
  <c r="Y287" i="6" s="1"/>
  <c r="W287" i="6"/>
  <c r="S287" i="6"/>
  <c r="Q287" i="6"/>
  <c r="N287" i="6"/>
  <c r="I287" i="6"/>
  <c r="X417" i="6"/>
  <c r="Y417" i="6" s="1"/>
  <c r="W417" i="6"/>
  <c r="S417" i="6"/>
  <c r="Q417" i="6"/>
  <c r="N417" i="6"/>
  <c r="I417" i="6"/>
  <c r="X9" i="6"/>
  <c r="Y9" i="6" s="1"/>
  <c r="W9" i="6"/>
  <c r="S9" i="6"/>
  <c r="Q9" i="6"/>
  <c r="N9" i="6"/>
  <c r="I9" i="6"/>
  <c r="X466" i="6"/>
  <c r="Y466" i="6" s="1"/>
  <c r="W466" i="6"/>
  <c r="S466" i="6"/>
  <c r="Q466" i="6"/>
  <c r="N466" i="6"/>
  <c r="I466" i="6"/>
  <c r="X585" i="6"/>
  <c r="Y585" i="6" s="1"/>
  <c r="W585" i="6"/>
  <c r="S585" i="6"/>
  <c r="Q585" i="6"/>
  <c r="N585" i="6"/>
  <c r="I585" i="6"/>
  <c r="X31" i="6"/>
  <c r="Y31" i="6" s="1"/>
  <c r="W31" i="6"/>
  <c r="S31" i="6"/>
  <c r="Q31" i="6"/>
  <c r="N31" i="6"/>
  <c r="I31" i="6"/>
  <c r="X286" i="6"/>
  <c r="Y286" i="6" s="1"/>
  <c r="W286" i="6"/>
  <c r="S286" i="6"/>
  <c r="Q286" i="6"/>
  <c r="N286" i="6"/>
  <c r="I286" i="6"/>
  <c r="X416" i="6"/>
  <c r="Y416" i="6" s="1"/>
  <c r="W416" i="6"/>
  <c r="S416" i="6"/>
  <c r="Q416" i="6"/>
  <c r="N416" i="6"/>
  <c r="I416" i="6"/>
  <c r="X475" i="6"/>
  <c r="Y475" i="6" s="1"/>
  <c r="W475" i="6"/>
  <c r="S475" i="6"/>
  <c r="Q475" i="6"/>
  <c r="N475" i="6"/>
  <c r="I475" i="6"/>
  <c r="X46" i="6"/>
  <c r="Y46" i="6" s="1"/>
  <c r="W46" i="6"/>
  <c r="S46" i="6"/>
  <c r="Q46" i="6"/>
  <c r="N46" i="6"/>
  <c r="I46" i="6"/>
  <c r="X248" i="6"/>
  <c r="Y248" i="6" s="1"/>
  <c r="W248" i="6"/>
  <c r="S248" i="6"/>
  <c r="Q248" i="6"/>
  <c r="N248" i="6"/>
  <c r="I248" i="6"/>
  <c r="X20" i="6"/>
  <c r="Y20" i="6" s="1"/>
  <c r="W20" i="6"/>
  <c r="S20" i="6"/>
  <c r="Q20" i="6"/>
  <c r="N20" i="6"/>
  <c r="I20" i="6"/>
  <c r="X477" i="6"/>
  <c r="Y477" i="6" s="1"/>
  <c r="W477" i="6"/>
  <c r="S477" i="6"/>
  <c r="Q477" i="6"/>
  <c r="N477" i="6"/>
  <c r="I477" i="6"/>
  <c r="X390" i="6"/>
  <c r="Y390" i="6" s="1"/>
  <c r="W390" i="6"/>
  <c r="S390" i="6"/>
  <c r="Q390" i="6"/>
  <c r="N390" i="6"/>
  <c r="I390" i="6"/>
  <c r="X422" i="6"/>
  <c r="Y422" i="6" s="1"/>
  <c r="W422" i="6"/>
  <c r="S422" i="6"/>
  <c r="Q422" i="6"/>
  <c r="N422" i="6"/>
  <c r="I422" i="6"/>
  <c r="X363" i="6"/>
  <c r="Y363" i="6" s="1"/>
  <c r="W363" i="6"/>
  <c r="S363" i="6"/>
  <c r="Q363" i="6"/>
  <c r="N363" i="6"/>
  <c r="I363" i="6"/>
  <c r="X375" i="6"/>
  <c r="Y375" i="6" s="1"/>
  <c r="W375" i="6"/>
  <c r="S375" i="6"/>
  <c r="Q375" i="6"/>
  <c r="N375" i="6"/>
  <c r="I375" i="6"/>
  <c r="X101" i="6"/>
  <c r="Y101" i="6" s="1"/>
  <c r="W101" i="6"/>
  <c r="S101" i="6"/>
  <c r="Q101" i="6"/>
  <c r="N101" i="6"/>
  <c r="I101" i="6"/>
  <c r="X84" i="6"/>
  <c r="Y84" i="6" s="1"/>
  <c r="W84" i="6"/>
  <c r="S84" i="6"/>
  <c r="Q84" i="6"/>
  <c r="N84" i="6"/>
  <c r="I84" i="6"/>
  <c r="X366" i="6"/>
  <c r="Y366" i="6" s="1"/>
  <c r="W366" i="6"/>
  <c r="S366" i="6"/>
  <c r="Q366" i="6"/>
  <c r="N366" i="6"/>
  <c r="I366" i="6"/>
  <c r="X340" i="6"/>
  <c r="Y340" i="6" s="1"/>
  <c r="W340" i="6"/>
  <c r="S340" i="6"/>
  <c r="Q340" i="6"/>
  <c r="N340" i="6"/>
  <c r="I340" i="6"/>
  <c r="X195" i="6"/>
  <c r="Y195" i="6" s="1"/>
  <c r="W195" i="6"/>
  <c r="S195" i="6"/>
  <c r="Q195" i="6"/>
  <c r="N195" i="6"/>
  <c r="I195" i="6"/>
  <c r="X344" i="6"/>
  <c r="Y344" i="6" s="1"/>
  <c r="W344" i="6"/>
  <c r="S344" i="6"/>
  <c r="Q344" i="6"/>
  <c r="N344" i="6"/>
  <c r="I344" i="6"/>
  <c r="X582" i="6"/>
  <c r="Y582" i="6" s="1"/>
  <c r="W582" i="6"/>
  <c r="S582" i="6"/>
  <c r="Q582" i="6"/>
  <c r="N582" i="6"/>
  <c r="I582" i="6"/>
  <c r="X560" i="6"/>
  <c r="Y560" i="6" s="1"/>
  <c r="W560" i="6"/>
  <c r="S560" i="6"/>
  <c r="Q560" i="6"/>
  <c r="N560" i="6"/>
  <c r="I560" i="6"/>
  <c r="X550" i="6"/>
  <c r="Y550" i="6" s="1"/>
  <c r="W550" i="6"/>
  <c r="S550" i="6"/>
  <c r="Q550" i="6"/>
  <c r="N550" i="6"/>
  <c r="I550" i="6"/>
  <c r="X260" i="6"/>
  <c r="Y260" i="6" s="1"/>
  <c r="W260" i="6"/>
  <c r="S260" i="6"/>
  <c r="Q260" i="6"/>
  <c r="N260" i="6"/>
  <c r="I260" i="6"/>
  <c r="X306" i="6"/>
  <c r="Y306" i="6" s="1"/>
  <c r="W306" i="6"/>
  <c r="S306" i="6"/>
  <c r="Q306" i="6"/>
  <c r="N306" i="6"/>
  <c r="I306" i="6"/>
  <c r="X217" i="6"/>
  <c r="Y217" i="6" s="1"/>
  <c r="W217" i="6"/>
  <c r="S217" i="6"/>
  <c r="Q217" i="6"/>
  <c r="N217" i="6"/>
  <c r="I217" i="6"/>
  <c r="X310" i="6"/>
  <c r="Y310" i="6" s="1"/>
  <c r="W310" i="6"/>
  <c r="S310" i="6"/>
  <c r="Q310" i="6"/>
  <c r="N310" i="6"/>
  <c r="I310" i="6"/>
  <c r="X305" i="6"/>
  <c r="Y305" i="6" s="1"/>
  <c r="W305" i="6"/>
  <c r="S305" i="6"/>
  <c r="Q305" i="6"/>
  <c r="N305" i="6"/>
  <c r="I305" i="6"/>
  <c r="X549" i="6"/>
  <c r="Y549" i="6" s="1"/>
  <c r="W549" i="6"/>
  <c r="S549" i="6"/>
  <c r="Q549" i="6"/>
  <c r="N549" i="6"/>
  <c r="I549" i="6"/>
  <c r="X168" i="6"/>
  <c r="Y168" i="6" s="1"/>
  <c r="W168" i="6"/>
  <c r="S168" i="6"/>
  <c r="Q168" i="6"/>
  <c r="N168" i="6"/>
  <c r="I168" i="6"/>
  <c r="X548" i="6"/>
  <c r="Y548" i="6" s="1"/>
  <c r="W548" i="6"/>
  <c r="S548" i="6"/>
  <c r="Q548" i="6"/>
  <c r="N548" i="6"/>
  <c r="I548" i="6"/>
  <c r="X213" i="6"/>
  <c r="Y213" i="6" s="1"/>
  <c r="W213" i="6"/>
  <c r="S213" i="6"/>
  <c r="Q213" i="6"/>
  <c r="N213" i="6"/>
  <c r="I213" i="6"/>
  <c r="X171" i="6"/>
  <c r="Y171" i="6" s="1"/>
  <c r="W171" i="6"/>
  <c r="S171" i="6"/>
  <c r="Q171" i="6"/>
  <c r="N171" i="6"/>
  <c r="I171" i="6"/>
  <c r="X187" i="6"/>
  <c r="Y187" i="6" s="1"/>
  <c r="W187" i="6"/>
  <c r="S187" i="6"/>
  <c r="Q187" i="6"/>
  <c r="N187" i="6"/>
  <c r="I187" i="6"/>
  <c r="X150" i="6"/>
  <c r="Y150" i="6" s="1"/>
  <c r="W150" i="6"/>
  <c r="S150" i="6"/>
  <c r="Q150" i="6"/>
  <c r="N150" i="6"/>
  <c r="I150" i="6"/>
  <c r="X335" i="6"/>
  <c r="Y335" i="6" s="1"/>
  <c r="W335" i="6"/>
  <c r="S335" i="6"/>
  <c r="Q335" i="6"/>
  <c r="N335" i="6"/>
  <c r="I335" i="6"/>
  <c r="X262" i="6"/>
  <c r="Y262" i="6" s="1"/>
  <c r="W262" i="6"/>
  <c r="S262" i="6"/>
  <c r="Q262" i="6"/>
  <c r="N262" i="6"/>
  <c r="I262" i="6"/>
  <c r="X37" i="6"/>
  <c r="Y37" i="6" s="1"/>
  <c r="W37" i="6"/>
  <c r="S37" i="6"/>
  <c r="Q37" i="6"/>
  <c r="N37" i="6"/>
  <c r="I37" i="6"/>
  <c r="X154" i="6"/>
  <c r="Y154" i="6" s="1"/>
  <c r="W154" i="6"/>
  <c r="S154" i="6"/>
  <c r="Q154" i="6"/>
  <c r="N154" i="6"/>
  <c r="I154" i="6"/>
  <c r="X484" i="6"/>
  <c r="Y484" i="6" s="1"/>
  <c r="W484" i="6"/>
  <c r="S484" i="6"/>
  <c r="Q484" i="6"/>
  <c r="N484" i="6"/>
  <c r="I484" i="6"/>
  <c r="X448" i="6"/>
  <c r="Y448" i="6" s="1"/>
  <c r="W448" i="6"/>
  <c r="S448" i="6"/>
  <c r="Q448" i="6"/>
  <c r="N448" i="6"/>
  <c r="I448" i="6"/>
  <c r="X128" i="6"/>
  <c r="Y128" i="6" s="1"/>
  <c r="W128" i="6"/>
  <c r="S128" i="6"/>
  <c r="Q128" i="6"/>
  <c r="N128" i="6"/>
  <c r="I128" i="6"/>
  <c r="X49" i="6"/>
  <c r="Y49" i="6" s="1"/>
  <c r="W49" i="6"/>
  <c r="S49" i="6"/>
  <c r="Q49" i="6"/>
  <c r="N49" i="6"/>
  <c r="I49" i="6"/>
  <c r="X109" i="6"/>
  <c r="Y109" i="6" s="1"/>
  <c r="W109" i="6"/>
  <c r="S109" i="6"/>
  <c r="Q109" i="6"/>
  <c r="N109" i="6"/>
  <c r="I109" i="6"/>
  <c r="X43" i="6"/>
  <c r="Y43" i="6" s="1"/>
  <c r="W43" i="6"/>
  <c r="S43" i="6"/>
  <c r="Q43" i="6"/>
  <c r="N43" i="6"/>
  <c r="I43" i="6"/>
  <c r="X371" i="6"/>
  <c r="Y371" i="6" s="1"/>
  <c r="W371" i="6"/>
  <c r="S371" i="6"/>
  <c r="Q371" i="6"/>
  <c r="N371" i="6"/>
  <c r="I371" i="6"/>
  <c r="X441" i="6"/>
  <c r="Y441" i="6" s="1"/>
  <c r="W441" i="6"/>
  <c r="S441" i="6"/>
  <c r="Q441" i="6"/>
  <c r="N441" i="6"/>
  <c r="I441" i="6"/>
  <c r="W388" i="6"/>
  <c r="S388" i="6"/>
  <c r="Q388" i="6"/>
  <c r="N388" i="6"/>
  <c r="I388" i="6"/>
  <c r="X654" i="6"/>
  <c r="Y654" i="6" s="1"/>
  <c r="W654" i="6"/>
  <c r="S654" i="6"/>
  <c r="Q654" i="6"/>
  <c r="N654" i="6"/>
  <c r="I654" i="6"/>
  <c r="X649" i="6"/>
  <c r="Y649" i="6" s="1"/>
  <c r="W649" i="6"/>
  <c r="S649" i="6"/>
  <c r="Q649" i="6"/>
  <c r="N649" i="6"/>
  <c r="I649" i="6"/>
  <c r="X670" i="6"/>
  <c r="Y670" i="6" s="1"/>
  <c r="W670" i="6"/>
  <c r="S670" i="6"/>
  <c r="Q670" i="6"/>
  <c r="N670" i="6"/>
  <c r="I670" i="6"/>
  <c r="X650" i="6"/>
  <c r="Y650" i="6" s="1"/>
  <c r="W650" i="6"/>
  <c r="S650" i="6"/>
  <c r="Q650" i="6"/>
  <c r="N650" i="6"/>
  <c r="I650" i="6"/>
  <c r="X651" i="6"/>
  <c r="Y651" i="6" s="1"/>
  <c r="W651" i="6"/>
  <c r="S651" i="6"/>
  <c r="Q651" i="6"/>
  <c r="N651" i="6"/>
  <c r="I651" i="6"/>
  <c r="X685" i="6"/>
  <c r="Y685" i="6" s="1"/>
  <c r="W685" i="6"/>
  <c r="S685" i="6"/>
  <c r="Q685" i="6"/>
  <c r="N685" i="6"/>
  <c r="I685" i="6"/>
  <c r="X712" i="6"/>
  <c r="Y712" i="6" s="1"/>
  <c r="W712" i="6"/>
  <c r="S712" i="6"/>
  <c r="Q712" i="6"/>
  <c r="N712" i="6"/>
  <c r="I712" i="6"/>
  <c r="X687" i="6"/>
  <c r="Y687" i="6" s="1"/>
  <c r="W687" i="6"/>
  <c r="S687" i="6"/>
  <c r="Q687" i="6"/>
  <c r="N687" i="6"/>
  <c r="I687" i="6"/>
  <c r="X662" i="6"/>
  <c r="Y662" i="6" s="1"/>
  <c r="W662" i="6"/>
  <c r="S662" i="6"/>
  <c r="Q662" i="6"/>
  <c r="N662" i="6"/>
  <c r="I662" i="6"/>
  <c r="X709" i="6"/>
  <c r="Y709" i="6" s="1"/>
  <c r="W709" i="6"/>
  <c r="S709" i="6"/>
  <c r="Q709" i="6"/>
  <c r="N709" i="6"/>
  <c r="I709" i="6"/>
  <c r="X677" i="6"/>
  <c r="Y677" i="6" s="1"/>
  <c r="W677" i="6"/>
  <c r="S677" i="6"/>
  <c r="Q677" i="6"/>
  <c r="N677" i="6"/>
  <c r="I677" i="6"/>
  <c r="X715" i="6"/>
  <c r="Y715" i="6" s="1"/>
  <c r="W715" i="6"/>
  <c r="S715" i="6"/>
  <c r="Q715" i="6"/>
  <c r="N715" i="6"/>
  <c r="I715" i="6"/>
  <c r="X669" i="6"/>
  <c r="Y669" i="6" s="1"/>
  <c r="W669" i="6"/>
  <c r="S669" i="6"/>
  <c r="Q669" i="6"/>
  <c r="N669" i="6"/>
  <c r="I669" i="6"/>
  <c r="X706" i="6"/>
  <c r="Y706" i="6" s="1"/>
  <c r="W706" i="6"/>
  <c r="S706" i="6"/>
  <c r="Q706" i="6"/>
  <c r="N706" i="6"/>
  <c r="I706" i="6"/>
  <c r="X668" i="6"/>
  <c r="Y668" i="6" s="1"/>
  <c r="W668" i="6"/>
  <c r="S668" i="6"/>
  <c r="Q668" i="6"/>
  <c r="N668" i="6"/>
  <c r="I668" i="6"/>
  <c r="X633" i="6"/>
  <c r="Y633" i="6" s="1"/>
  <c r="W633" i="6"/>
  <c r="S633" i="6"/>
  <c r="Q633" i="6"/>
  <c r="N633" i="6"/>
  <c r="I633" i="6"/>
  <c r="X684" i="6"/>
  <c r="Y684" i="6" s="1"/>
  <c r="W684" i="6"/>
  <c r="S684" i="6"/>
  <c r="Q684" i="6"/>
  <c r="N684" i="6"/>
  <c r="I684" i="6"/>
  <c r="X701" i="6"/>
  <c r="Y701" i="6" s="1"/>
  <c r="W701" i="6"/>
  <c r="S701" i="6"/>
  <c r="Q701" i="6"/>
  <c r="N701" i="6"/>
  <c r="I701" i="6"/>
  <c r="X634" i="6"/>
  <c r="Y634" i="6" s="1"/>
  <c r="W634" i="6"/>
  <c r="S634" i="6"/>
  <c r="Q634" i="6"/>
  <c r="N634" i="6"/>
  <c r="I634" i="6"/>
  <c r="X635" i="6"/>
  <c r="Y635" i="6" s="1"/>
  <c r="W635" i="6"/>
  <c r="S635" i="6"/>
  <c r="Q635" i="6"/>
  <c r="N635" i="6"/>
  <c r="I635" i="6"/>
  <c r="X631" i="6"/>
  <c r="Y631" i="6" s="1"/>
  <c r="W631" i="6"/>
  <c r="S631" i="6"/>
  <c r="Q631" i="6"/>
  <c r="N631" i="6"/>
  <c r="I631" i="6"/>
  <c r="X699" i="6"/>
  <c r="Y699" i="6" s="1"/>
  <c r="W699" i="6"/>
  <c r="S699" i="6"/>
  <c r="Q699" i="6"/>
  <c r="N699" i="6"/>
  <c r="I699" i="6"/>
  <c r="X698" i="6"/>
  <c r="Y698" i="6" s="1"/>
  <c r="W698" i="6"/>
  <c r="S698" i="6"/>
  <c r="Q698" i="6"/>
  <c r="N698" i="6"/>
  <c r="I698" i="6"/>
  <c r="X700" i="6"/>
  <c r="Y700" i="6" s="1"/>
  <c r="W700" i="6"/>
  <c r="S700" i="6"/>
  <c r="Q700" i="6"/>
  <c r="N700" i="6"/>
  <c r="I700" i="6"/>
  <c r="X346" i="6"/>
  <c r="Y346" i="6" s="1"/>
  <c r="W346" i="6"/>
  <c r="S346" i="6"/>
  <c r="Q346" i="6"/>
  <c r="N346" i="6"/>
  <c r="I346" i="6"/>
  <c r="X555" i="6"/>
  <c r="Y555" i="6" s="1"/>
  <c r="W555" i="6"/>
  <c r="S555" i="6"/>
  <c r="Q555" i="6"/>
  <c r="N555" i="6"/>
  <c r="I555" i="6"/>
  <c r="X198" i="6"/>
  <c r="Y198" i="6" s="1"/>
  <c r="W198" i="6"/>
  <c r="S198" i="6"/>
  <c r="Q198" i="6"/>
  <c r="N198" i="6"/>
  <c r="I198" i="6"/>
  <c r="X249" i="6"/>
  <c r="Y249" i="6" s="1"/>
  <c r="W249" i="6"/>
  <c r="S249" i="6"/>
  <c r="Q249" i="6"/>
  <c r="N249" i="6"/>
  <c r="I249" i="6"/>
  <c r="X518" i="6"/>
  <c r="Y518" i="6" s="1"/>
  <c r="W518" i="6"/>
  <c r="S518" i="6"/>
  <c r="Q518" i="6"/>
  <c r="N518" i="6"/>
  <c r="I518" i="6"/>
  <c r="X160" i="6"/>
  <c r="Y160" i="6" s="1"/>
  <c r="W160" i="6"/>
  <c r="S160" i="6"/>
  <c r="Q160" i="6"/>
  <c r="N160" i="6"/>
  <c r="I160" i="6"/>
  <c r="X55" i="6"/>
  <c r="Y55" i="6" s="1"/>
  <c r="W55" i="6"/>
  <c r="S55" i="6"/>
  <c r="Q55" i="6"/>
  <c r="N55" i="6"/>
  <c r="I55" i="6"/>
  <c r="X595" i="6"/>
  <c r="Y595" i="6" s="1"/>
  <c r="W595" i="6"/>
  <c r="S595" i="6"/>
  <c r="Q595" i="6"/>
  <c r="N595" i="6"/>
  <c r="I595" i="6"/>
  <c r="X214" i="6"/>
  <c r="Y214" i="6" s="1"/>
  <c r="W214" i="6"/>
  <c r="S214" i="6"/>
  <c r="Q214" i="6"/>
  <c r="N214" i="6"/>
  <c r="I214" i="6"/>
  <c r="X21" i="6"/>
  <c r="Y21" i="6" s="1"/>
  <c r="W21" i="6"/>
  <c r="S21" i="6"/>
  <c r="Q21" i="6"/>
  <c r="N21" i="6"/>
  <c r="I21" i="6"/>
  <c r="X210" i="6"/>
  <c r="Y210" i="6" s="1"/>
  <c r="W210" i="6"/>
  <c r="S210" i="6"/>
  <c r="Q210" i="6"/>
  <c r="N210" i="6"/>
  <c r="I210" i="6"/>
  <c r="X426" i="6"/>
  <c r="Y426" i="6" s="1"/>
  <c r="W426" i="6"/>
  <c r="S426" i="6"/>
  <c r="Q426" i="6"/>
  <c r="N426" i="6"/>
  <c r="I426" i="6"/>
  <c r="X583" i="6"/>
  <c r="Y583" i="6" s="1"/>
  <c r="W583" i="6"/>
  <c r="S583" i="6"/>
  <c r="Q583" i="6"/>
  <c r="N583" i="6"/>
  <c r="I583" i="6"/>
  <c r="X166" i="6"/>
  <c r="Y166" i="6" s="1"/>
  <c r="W166" i="6"/>
  <c r="S166" i="6"/>
  <c r="Q166" i="6"/>
  <c r="N166" i="6"/>
  <c r="I166" i="6"/>
  <c r="X309" i="6"/>
  <c r="Y309" i="6" s="1"/>
  <c r="W309" i="6"/>
  <c r="S309" i="6"/>
  <c r="Q309" i="6"/>
  <c r="N309" i="6"/>
  <c r="I309" i="6"/>
  <c r="X40" i="6"/>
  <c r="Y40" i="6" s="1"/>
  <c r="W40" i="6"/>
  <c r="S40" i="6"/>
  <c r="Q40" i="6"/>
  <c r="N40" i="6"/>
  <c r="I40" i="6"/>
  <c r="X156" i="6"/>
  <c r="Y156" i="6" s="1"/>
  <c r="W156" i="6"/>
  <c r="S156" i="6"/>
  <c r="Q156" i="6"/>
  <c r="N156" i="6"/>
  <c r="I156" i="6"/>
  <c r="X599" i="6"/>
  <c r="Y599" i="6" s="1"/>
  <c r="W599" i="6"/>
  <c r="S599" i="6"/>
  <c r="Q599" i="6"/>
  <c r="N599" i="6"/>
  <c r="I599" i="6"/>
  <c r="X496" i="6"/>
  <c r="Y496" i="6" s="1"/>
  <c r="W496" i="6"/>
  <c r="S496" i="6"/>
  <c r="Q496" i="6"/>
  <c r="N496" i="6"/>
  <c r="I496" i="6"/>
  <c r="X425" i="6"/>
  <c r="Y425" i="6" s="1"/>
  <c r="W425" i="6"/>
  <c r="S425" i="6"/>
  <c r="Q425" i="6"/>
  <c r="N425" i="6"/>
  <c r="I425" i="6"/>
  <c r="X433" i="6"/>
  <c r="Y433" i="6" s="1"/>
  <c r="W433" i="6"/>
  <c r="S433" i="6"/>
  <c r="Q433" i="6"/>
  <c r="N433" i="6"/>
  <c r="I433" i="6"/>
  <c r="X238" i="6"/>
  <c r="Y238" i="6" s="1"/>
  <c r="W238" i="6"/>
  <c r="S238" i="6"/>
  <c r="Q238" i="6"/>
  <c r="N238" i="6"/>
  <c r="I238" i="6"/>
  <c r="X430" i="6"/>
  <c r="Y430" i="6" s="1"/>
  <c r="W430" i="6"/>
  <c r="S430" i="6"/>
  <c r="Q430" i="6"/>
  <c r="N430" i="6"/>
  <c r="I430" i="6"/>
  <c r="X467" i="6"/>
  <c r="Y467" i="6" s="1"/>
  <c r="W467" i="6"/>
  <c r="S467" i="6"/>
  <c r="Q467" i="6"/>
  <c r="N467" i="6"/>
  <c r="I467" i="6"/>
  <c r="X532" i="6"/>
  <c r="Y532" i="6" s="1"/>
  <c r="W532" i="6"/>
  <c r="S532" i="6"/>
  <c r="Q532" i="6"/>
  <c r="N532" i="6"/>
  <c r="I532" i="6"/>
  <c r="X376" i="6"/>
  <c r="Y376" i="6" s="1"/>
  <c r="W376" i="6"/>
  <c r="S376" i="6"/>
  <c r="Q376" i="6"/>
  <c r="N376" i="6"/>
  <c r="I376" i="6"/>
  <c r="X13" i="6"/>
  <c r="Y13" i="6" s="1"/>
  <c r="W13" i="6"/>
  <c r="S13" i="6"/>
  <c r="Q13" i="6"/>
  <c r="N13" i="6"/>
  <c r="I13" i="6"/>
  <c r="X372" i="6"/>
  <c r="Y372" i="6" s="1"/>
  <c r="W372" i="6"/>
  <c r="S372" i="6"/>
  <c r="Q372" i="6"/>
  <c r="N372" i="6"/>
  <c r="I372" i="6"/>
  <c r="X367" i="6"/>
  <c r="Y367" i="6" s="1"/>
  <c r="W367" i="6"/>
  <c r="S367" i="6"/>
  <c r="Q367" i="6"/>
  <c r="N367" i="6"/>
  <c r="I367" i="6"/>
  <c r="X107" i="6"/>
  <c r="Y107" i="6" s="1"/>
  <c r="W107" i="6"/>
  <c r="S107" i="6"/>
  <c r="Q107" i="6"/>
  <c r="N107" i="6"/>
  <c r="I107" i="6"/>
  <c r="X80" i="6"/>
  <c r="Y80" i="6" s="1"/>
  <c r="W80" i="6"/>
  <c r="S80" i="6"/>
  <c r="Q80" i="6"/>
  <c r="N80" i="6"/>
  <c r="I80" i="6"/>
  <c r="X79" i="6"/>
  <c r="Y79" i="6" s="1"/>
  <c r="W79" i="6"/>
  <c r="S79" i="6"/>
  <c r="Q79" i="6"/>
  <c r="N79" i="6"/>
  <c r="I79" i="6"/>
  <c r="X355" i="6"/>
  <c r="Y355" i="6" s="1"/>
  <c r="W355" i="6"/>
  <c r="S355" i="6"/>
  <c r="Q355" i="6"/>
  <c r="N355" i="6"/>
  <c r="I355" i="6"/>
  <c r="X332" i="6"/>
  <c r="Y332" i="6" s="1"/>
  <c r="W332" i="6"/>
  <c r="S332" i="6"/>
  <c r="Q332" i="6"/>
  <c r="N332" i="6"/>
  <c r="I332" i="6"/>
  <c r="X314" i="6"/>
  <c r="Y314" i="6" s="1"/>
  <c r="W314" i="6"/>
  <c r="S314" i="6"/>
  <c r="Q314" i="6"/>
  <c r="N314" i="6"/>
  <c r="I314" i="6"/>
  <c r="X600" i="6"/>
  <c r="Y600" i="6" s="1"/>
  <c r="W600" i="6"/>
  <c r="S600" i="6"/>
  <c r="Q600" i="6"/>
  <c r="N600" i="6"/>
  <c r="I600" i="6"/>
  <c r="X319" i="6"/>
  <c r="Y319" i="6" s="1"/>
  <c r="W319" i="6"/>
  <c r="S319" i="6"/>
  <c r="Q319" i="6"/>
  <c r="N319" i="6"/>
  <c r="I319" i="6"/>
  <c r="X586" i="6"/>
  <c r="Y586" i="6" s="1"/>
  <c r="W586" i="6"/>
  <c r="S586" i="6"/>
  <c r="Q586" i="6"/>
  <c r="N586" i="6"/>
  <c r="I586" i="6"/>
  <c r="X308" i="6"/>
  <c r="Y308" i="6" s="1"/>
  <c r="W308" i="6"/>
  <c r="S308" i="6"/>
  <c r="Q308" i="6"/>
  <c r="N308" i="6"/>
  <c r="I308" i="6"/>
  <c r="X209" i="6"/>
  <c r="Y209" i="6" s="1"/>
  <c r="W209" i="6"/>
  <c r="S209" i="6"/>
  <c r="Q209" i="6"/>
  <c r="N209" i="6"/>
  <c r="I209" i="6"/>
  <c r="X2" i="6"/>
  <c r="Y2" i="6" s="1"/>
  <c r="W2" i="6"/>
  <c r="S2" i="6"/>
  <c r="Q2" i="6"/>
  <c r="N2" i="6"/>
  <c r="I2" i="6"/>
  <c r="X246" i="6"/>
  <c r="Y246" i="6" s="1"/>
  <c r="W246" i="6"/>
  <c r="S246" i="6"/>
  <c r="Q246" i="6"/>
  <c r="N246" i="6"/>
  <c r="I246" i="6"/>
  <c r="X539" i="6"/>
  <c r="Y539" i="6" s="1"/>
  <c r="W539" i="6"/>
  <c r="S539" i="6"/>
  <c r="Q539" i="6"/>
  <c r="N539" i="6"/>
  <c r="I539" i="6"/>
  <c r="X608" i="6"/>
  <c r="Y608" i="6" s="1"/>
  <c r="W608" i="6"/>
  <c r="S608" i="6"/>
  <c r="Q608" i="6"/>
  <c r="N608" i="6"/>
  <c r="I608" i="6"/>
  <c r="X236" i="6"/>
  <c r="Y236" i="6" s="1"/>
  <c r="W236" i="6"/>
  <c r="S236" i="6"/>
  <c r="Q236" i="6"/>
  <c r="N236" i="6"/>
  <c r="I236" i="6"/>
  <c r="X11" i="6"/>
  <c r="Y11" i="6" s="1"/>
  <c r="W11" i="6"/>
  <c r="S11" i="6"/>
  <c r="Q11" i="6"/>
  <c r="N11" i="6"/>
  <c r="I11" i="6"/>
  <c r="X523" i="6"/>
  <c r="Y523" i="6" s="1"/>
  <c r="W523" i="6"/>
  <c r="S523" i="6"/>
  <c r="Q523" i="6"/>
  <c r="N523" i="6"/>
  <c r="I523" i="6"/>
  <c r="X473" i="6"/>
  <c r="Y473" i="6" s="1"/>
  <c r="W473" i="6"/>
  <c r="S473" i="6"/>
  <c r="Q473" i="6"/>
  <c r="N473" i="6"/>
  <c r="I473" i="6"/>
  <c r="X562" i="6"/>
  <c r="Y562" i="6" s="1"/>
  <c r="W562" i="6"/>
  <c r="S562" i="6"/>
  <c r="Q562" i="6"/>
  <c r="N562" i="6"/>
  <c r="I562" i="6"/>
  <c r="X247" i="6"/>
  <c r="Y247" i="6" s="1"/>
  <c r="W247" i="6"/>
  <c r="S247" i="6"/>
  <c r="Q247" i="6"/>
  <c r="N247" i="6"/>
  <c r="I247" i="6"/>
  <c r="X438" i="6"/>
  <c r="Y438" i="6" s="1"/>
  <c r="W438" i="6"/>
  <c r="S438" i="6"/>
  <c r="Q438" i="6"/>
  <c r="N438" i="6"/>
  <c r="I438" i="6"/>
  <c r="X145" i="6"/>
  <c r="Y145" i="6" s="1"/>
  <c r="W145" i="6"/>
  <c r="S145" i="6"/>
  <c r="Q145" i="6"/>
  <c r="N145" i="6"/>
  <c r="I145" i="6"/>
  <c r="X527" i="6"/>
  <c r="Y527" i="6" s="1"/>
  <c r="W527" i="6"/>
  <c r="S527" i="6"/>
  <c r="Q527" i="6"/>
  <c r="N527" i="6"/>
  <c r="I527" i="6"/>
  <c r="X488" i="6"/>
  <c r="Y488" i="6" s="1"/>
  <c r="W488" i="6"/>
  <c r="S488" i="6"/>
  <c r="Q488" i="6"/>
  <c r="N488" i="6"/>
  <c r="I488" i="6"/>
  <c r="X487" i="6"/>
  <c r="Y487" i="6" s="1"/>
  <c r="W487" i="6"/>
  <c r="S487" i="6"/>
  <c r="Q487" i="6"/>
  <c r="N487" i="6"/>
  <c r="I487" i="6"/>
  <c r="X241" i="6"/>
  <c r="Y241" i="6" s="1"/>
  <c r="W241" i="6"/>
  <c r="S241" i="6"/>
  <c r="Q241" i="6"/>
  <c r="N241" i="6"/>
  <c r="I241" i="6"/>
  <c r="X489" i="6"/>
  <c r="Y489" i="6" s="1"/>
  <c r="W489" i="6"/>
  <c r="S489" i="6"/>
  <c r="Q489" i="6"/>
  <c r="N489" i="6"/>
  <c r="I489" i="6"/>
  <c r="X48" i="6"/>
  <c r="Y48" i="6" s="1"/>
  <c r="W48" i="6"/>
  <c r="S48" i="6"/>
  <c r="Q48" i="6"/>
  <c r="N48" i="6"/>
  <c r="I48" i="6"/>
  <c r="X87" i="6"/>
  <c r="Y87" i="6" s="1"/>
  <c r="W87" i="6"/>
  <c r="S87" i="6"/>
  <c r="Q87" i="6"/>
  <c r="N87" i="6"/>
  <c r="I87" i="6"/>
  <c r="X389" i="6"/>
  <c r="Y389" i="6" s="1"/>
  <c r="W389" i="6"/>
  <c r="S389" i="6"/>
  <c r="Q389" i="6"/>
  <c r="N389" i="6"/>
  <c r="I389" i="6"/>
  <c r="X108" i="6"/>
  <c r="Y108" i="6" s="1"/>
  <c r="W108" i="6"/>
  <c r="S108" i="6"/>
  <c r="Q108" i="6"/>
  <c r="N108" i="6"/>
  <c r="I108" i="6"/>
  <c r="X47" i="6"/>
  <c r="Y47" i="6" s="1"/>
  <c r="W47" i="6"/>
  <c r="S47" i="6"/>
  <c r="Q47" i="6"/>
  <c r="N47" i="6"/>
  <c r="I47" i="6"/>
  <c r="X379" i="6"/>
  <c r="Y379" i="6" s="1"/>
  <c r="W379" i="6"/>
  <c r="S379" i="6"/>
  <c r="Q379" i="6"/>
  <c r="N379" i="6"/>
  <c r="I379" i="6"/>
  <c r="X364" i="6"/>
  <c r="Y364" i="6" s="1"/>
  <c r="W364" i="6"/>
  <c r="S364" i="6"/>
  <c r="Q364" i="6"/>
  <c r="N364" i="6"/>
  <c r="I364" i="6"/>
  <c r="X577" i="6"/>
  <c r="Y577" i="6" s="1"/>
  <c r="W577" i="6"/>
  <c r="S577" i="6"/>
  <c r="Q577" i="6"/>
  <c r="N577" i="6"/>
  <c r="I577" i="6"/>
  <c r="X189" i="6"/>
  <c r="Y189" i="6" s="1"/>
  <c r="W189" i="6"/>
  <c r="S189" i="6"/>
  <c r="Q189" i="6"/>
  <c r="N189" i="6"/>
  <c r="I189" i="6"/>
  <c r="X140" i="6"/>
  <c r="Y140" i="6" s="1"/>
  <c r="W140" i="6"/>
  <c r="S140" i="6"/>
  <c r="Q140" i="6"/>
  <c r="N140" i="6"/>
  <c r="I140" i="6"/>
  <c r="X339" i="6"/>
  <c r="Y339" i="6" s="1"/>
  <c r="W339" i="6"/>
  <c r="S339" i="6"/>
  <c r="Q339" i="6"/>
  <c r="N339" i="6"/>
  <c r="I339" i="6"/>
  <c r="X342" i="6"/>
  <c r="Y342" i="6" s="1"/>
  <c r="W342" i="6"/>
  <c r="S342" i="6"/>
  <c r="Q342" i="6"/>
  <c r="N342" i="6"/>
  <c r="I342" i="6"/>
  <c r="X517" i="6"/>
  <c r="Y517" i="6" s="1"/>
  <c r="W517" i="6"/>
  <c r="S517" i="6"/>
  <c r="Q517" i="6"/>
  <c r="N517" i="6"/>
  <c r="I517" i="6"/>
  <c r="X38" i="6"/>
  <c r="Y38" i="6" s="1"/>
  <c r="W38" i="6"/>
  <c r="S38" i="6"/>
  <c r="Q38" i="6"/>
  <c r="N38" i="6"/>
  <c r="I38" i="6"/>
  <c r="X468" i="6"/>
  <c r="Y468" i="6" s="1"/>
  <c r="W468" i="6"/>
  <c r="S468" i="6"/>
  <c r="Q468" i="6"/>
  <c r="N468" i="6"/>
  <c r="I468" i="6"/>
  <c r="X192" i="6"/>
  <c r="Y192" i="6" s="1"/>
  <c r="W192" i="6"/>
  <c r="S192" i="6"/>
  <c r="Q192" i="6"/>
  <c r="N192" i="6"/>
  <c r="I192" i="6"/>
  <c r="X151" i="6"/>
  <c r="Y151" i="6" s="1"/>
  <c r="W151" i="6"/>
  <c r="S151" i="6"/>
  <c r="Q151" i="6"/>
  <c r="N151" i="6"/>
  <c r="I151" i="6"/>
  <c r="X578" i="6"/>
  <c r="Y578" i="6" s="1"/>
  <c r="W578" i="6"/>
  <c r="S578" i="6"/>
  <c r="Q578" i="6"/>
  <c r="N578" i="6"/>
  <c r="I578" i="6"/>
  <c r="X252" i="6"/>
  <c r="Y252" i="6" s="1"/>
  <c r="W252" i="6"/>
  <c r="S252" i="6"/>
  <c r="Q252" i="6"/>
  <c r="N252" i="6"/>
  <c r="I252" i="6"/>
  <c r="X288" i="6"/>
  <c r="Y288" i="6" s="1"/>
  <c r="W288" i="6"/>
  <c r="S288" i="6"/>
  <c r="Q288" i="6"/>
  <c r="N288" i="6"/>
  <c r="I288" i="6"/>
  <c r="X196" i="6"/>
  <c r="Y196" i="6" s="1"/>
  <c r="W196" i="6"/>
  <c r="S196" i="6"/>
  <c r="Q196" i="6"/>
  <c r="N196" i="6"/>
  <c r="I196" i="6"/>
  <c r="X535" i="6"/>
  <c r="Y535" i="6" s="1"/>
  <c r="W535" i="6"/>
  <c r="S535" i="6"/>
  <c r="Q535" i="6"/>
  <c r="N535" i="6"/>
  <c r="I535" i="6"/>
  <c r="X141" i="6"/>
  <c r="Y141" i="6" s="1"/>
  <c r="W141" i="6"/>
  <c r="S141" i="6"/>
  <c r="Q141" i="6"/>
  <c r="N141" i="6"/>
  <c r="I141" i="6"/>
  <c r="X143" i="6"/>
  <c r="Y143" i="6" s="1"/>
  <c r="W143" i="6"/>
  <c r="S143" i="6"/>
  <c r="Q143" i="6"/>
  <c r="N143" i="6"/>
  <c r="I143" i="6"/>
  <c r="X190" i="6"/>
  <c r="Y190" i="6" s="1"/>
  <c r="W190" i="6"/>
  <c r="S190" i="6"/>
  <c r="Q190" i="6"/>
  <c r="N190" i="6"/>
  <c r="I190" i="6"/>
  <c r="X67" i="6"/>
  <c r="Y67" i="6" s="1"/>
  <c r="W67" i="6"/>
  <c r="S67" i="6"/>
  <c r="Q67" i="6"/>
  <c r="N67" i="6"/>
  <c r="I67" i="6"/>
  <c r="X291" i="6"/>
  <c r="Y291" i="6" s="1"/>
  <c r="W291" i="6"/>
  <c r="S291" i="6"/>
  <c r="Q291" i="6"/>
  <c r="N291" i="6"/>
  <c r="I291" i="6"/>
  <c r="X336" i="6"/>
  <c r="Y336" i="6" s="1"/>
  <c r="W336" i="6"/>
  <c r="S336" i="6"/>
  <c r="Q336" i="6"/>
  <c r="N336" i="6"/>
  <c r="I336" i="6"/>
  <c r="X491" i="6"/>
  <c r="Y491" i="6" s="1"/>
  <c r="W491" i="6"/>
  <c r="S491" i="6"/>
  <c r="Q491" i="6"/>
  <c r="N491" i="6"/>
  <c r="I491" i="6"/>
  <c r="X428" i="6"/>
  <c r="Y428" i="6" s="1"/>
  <c r="W428" i="6"/>
  <c r="S428" i="6"/>
  <c r="Q428" i="6"/>
  <c r="N428" i="6"/>
  <c r="I428" i="6"/>
  <c r="X427" i="6"/>
  <c r="Y427" i="6" s="1"/>
  <c r="W427" i="6"/>
  <c r="S427" i="6"/>
  <c r="Q427" i="6"/>
  <c r="N427" i="6"/>
  <c r="I427" i="6"/>
  <c r="X42" i="6"/>
  <c r="Y42" i="6" s="1"/>
  <c r="W42" i="6"/>
  <c r="S42" i="6"/>
  <c r="Q42" i="6"/>
  <c r="N42" i="6"/>
  <c r="I42" i="6"/>
  <c r="X409" i="6"/>
  <c r="Y409" i="6" s="1"/>
  <c r="W409" i="6"/>
  <c r="S409" i="6"/>
  <c r="Q409" i="6"/>
  <c r="N409" i="6"/>
  <c r="I409" i="6"/>
  <c r="X432" i="6"/>
  <c r="Y432" i="6" s="1"/>
  <c r="W432" i="6"/>
  <c r="S432" i="6"/>
  <c r="Q432" i="6"/>
  <c r="N432" i="6"/>
  <c r="I432" i="6"/>
  <c r="X382" i="6"/>
  <c r="Y382" i="6" s="1"/>
  <c r="W382" i="6"/>
  <c r="S382" i="6"/>
  <c r="Q382" i="6"/>
  <c r="N382" i="6"/>
  <c r="I382" i="6"/>
  <c r="X115" i="6"/>
  <c r="Y115" i="6" s="1"/>
  <c r="W115" i="6"/>
  <c r="S115" i="6"/>
  <c r="Q115" i="6"/>
  <c r="N115" i="6"/>
  <c r="I115" i="6"/>
  <c r="X100" i="6"/>
  <c r="Y100" i="6" s="1"/>
  <c r="W100" i="6"/>
  <c r="S100" i="6"/>
  <c r="Q100" i="6"/>
  <c r="N100" i="6"/>
  <c r="I100" i="6"/>
  <c r="X106" i="6"/>
  <c r="Y106" i="6" s="1"/>
  <c r="W106" i="6"/>
  <c r="S106" i="6"/>
  <c r="Q106" i="6"/>
  <c r="N106" i="6"/>
  <c r="I106" i="6"/>
  <c r="X602" i="6"/>
  <c r="Y602" i="6" s="1"/>
  <c r="W602" i="6"/>
  <c r="S602" i="6"/>
  <c r="Q602" i="6"/>
  <c r="N602" i="6"/>
  <c r="I602" i="6"/>
  <c r="X270" i="6"/>
  <c r="Y270" i="6" s="1"/>
  <c r="W270" i="6"/>
  <c r="S270" i="6"/>
  <c r="Q270" i="6"/>
  <c r="N270" i="6"/>
  <c r="I270" i="6"/>
  <c r="X533" i="6"/>
  <c r="Y533" i="6" s="1"/>
  <c r="W533" i="6"/>
  <c r="S533" i="6"/>
  <c r="Q533" i="6"/>
  <c r="N533" i="6"/>
  <c r="I533" i="6"/>
  <c r="X594" i="6"/>
  <c r="Y594" i="6" s="1"/>
  <c r="W594" i="6"/>
  <c r="S594" i="6"/>
  <c r="Q594" i="6"/>
  <c r="N594" i="6"/>
  <c r="I594" i="6"/>
  <c r="X276" i="6"/>
  <c r="Y276" i="6" s="1"/>
  <c r="W276" i="6"/>
  <c r="S276" i="6"/>
  <c r="Q276" i="6"/>
  <c r="N276" i="6"/>
  <c r="I276" i="6"/>
  <c r="X279" i="6"/>
  <c r="Y279" i="6" s="1"/>
  <c r="W279" i="6"/>
  <c r="S279" i="6"/>
  <c r="Q279" i="6"/>
  <c r="N279" i="6"/>
  <c r="I279" i="6"/>
  <c r="X443" i="6"/>
  <c r="Y443" i="6" s="1"/>
  <c r="W443" i="6"/>
  <c r="S443" i="6"/>
  <c r="Q443" i="6"/>
  <c r="N443" i="6"/>
  <c r="I443" i="6"/>
  <c r="X439" i="6"/>
  <c r="Y439" i="6" s="1"/>
  <c r="W439" i="6"/>
  <c r="S439" i="6"/>
  <c r="Q439" i="6"/>
  <c r="N439" i="6"/>
  <c r="I439" i="6"/>
  <c r="X445" i="6"/>
  <c r="Y445" i="6" s="1"/>
  <c r="W445" i="6"/>
  <c r="S445" i="6"/>
  <c r="Q445" i="6"/>
  <c r="N445" i="6"/>
  <c r="I445" i="6"/>
  <c r="X590" i="6"/>
  <c r="Y590" i="6" s="1"/>
  <c r="W590" i="6"/>
  <c r="S590" i="6"/>
  <c r="Q590" i="6"/>
  <c r="N590" i="6"/>
  <c r="I590" i="6"/>
  <c r="X71" i="6"/>
  <c r="Y71" i="6" s="1"/>
  <c r="W71" i="6"/>
  <c r="S71" i="6"/>
  <c r="Q71" i="6"/>
  <c r="N71" i="6"/>
  <c r="I71" i="6"/>
  <c r="X15" i="6"/>
  <c r="Y15" i="6" s="1"/>
  <c r="W15" i="6"/>
  <c r="S15" i="6"/>
  <c r="Q15" i="6"/>
  <c r="N15" i="6"/>
  <c r="I15" i="6"/>
  <c r="X318" i="6"/>
  <c r="Y318" i="6" s="1"/>
  <c r="W318" i="6"/>
  <c r="S318" i="6"/>
  <c r="Q318" i="6"/>
  <c r="N318" i="6"/>
  <c r="I318" i="6"/>
  <c r="X538" i="6"/>
  <c r="Y538" i="6" s="1"/>
  <c r="W538" i="6"/>
  <c r="S538" i="6"/>
  <c r="Q538" i="6"/>
  <c r="N538" i="6"/>
  <c r="I538" i="6"/>
  <c r="X444" i="6"/>
  <c r="Y444" i="6" s="1"/>
  <c r="W444" i="6"/>
  <c r="S444" i="6"/>
  <c r="Q444" i="6"/>
  <c r="N444" i="6"/>
  <c r="I444" i="6"/>
  <c r="X482" i="6"/>
  <c r="Y482" i="6" s="1"/>
  <c r="W482" i="6"/>
  <c r="S482" i="6"/>
  <c r="Q482" i="6"/>
  <c r="N482" i="6"/>
  <c r="I482" i="6"/>
  <c r="X563" i="6"/>
  <c r="Y563" i="6" s="1"/>
  <c r="W563" i="6"/>
  <c r="S563" i="6"/>
  <c r="Q563" i="6"/>
  <c r="N563" i="6"/>
  <c r="I563" i="6"/>
  <c r="X399" i="6"/>
  <c r="Y399" i="6" s="1"/>
  <c r="W399" i="6"/>
  <c r="S399" i="6"/>
  <c r="Q399" i="6"/>
  <c r="N399" i="6"/>
  <c r="I399" i="6"/>
  <c r="X437" i="6"/>
  <c r="Y437" i="6" s="1"/>
  <c r="W437" i="6"/>
  <c r="S437" i="6"/>
  <c r="Q437" i="6"/>
  <c r="N437" i="6"/>
  <c r="I437" i="6"/>
  <c r="X512" i="6"/>
  <c r="Y512" i="6" s="1"/>
  <c r="W512" i="6"/>
  <c r="S512" i="6"/>
  <c r="Q512" i="6"/>
  <c r="N512" i="6"/>
  <c r="I512" i="6"/>
  <c r="X14" i="6"/>
  <c r="Y14" i="6" s="1"/>
  <c r="W14" i="6"/>
  <c r="S14" i="6"/>
  <c r="Q14" i="6"/>
  <c r="N14" i="6"/>
  <c r="I14" i="6"/>
  <c r="X386" i="6"/>
  <c r="Y386" i="6" s="1"/>
  <c r="W386" i="6"/>
  <c r="S386" i="6"/>
  <c r="Q386" i="6"/>
  <c r="N386" i="6"/>
  <c r="I386" i="6"/>
  <c r="X383" i="6"/>
  <c r="Y383" i="6" s="1"/>
  <c r="W383" i="6"/>
  <c r="S383" i="6"/>
  <c r="Q383" i="6"/>
  <c r="N383" i="6"/>
  <c r="I383" i="6"/>
  <c r="X103" i="6"/>
  <c r="Y103" i="6" s="1"/>
  <c r="W103" i="6"/>
  <c r="S103" i="6"/>
  <c r="Q103" i="6"/>
  <c r="N103" i="6"/>
  <c r="I103" i="6"/>
  <c r="X204" i="6"/>
  <c r="Y204" i="6" s="1"/>
  <c r="W204" i="6"/>
  <c r="S204" i="6"/>
  <c r="Q204" i="6"/>
  <c r="N204" i="6"/>
  <c r="I204" i="6"/>
  <c r="X357" i="6"/>
  <c r="Y357" i="6" s="1"/>
  <c r="W357" i="6"/>
  <c r="S357" i="6"/>
  <c r="Q357" i="6"/>
  <c r="N357" i="6"/>
  <c r="I357" i="6"/>
  <c r="X529" i="6"/>
  <c r="Y529" i="6" s="1"/>
  <c r="W529" i="6"/>
  <c r="S529" i="6"/>
  <c r="Q529" i="6"/>
  <c r="N529" i="6"/>
  <c r="I529" i="6"/>
  <c r="X289" i="6"/>
  <c r="Y289" i="6" s="1"/>
  <c r="W289" i="6"/>
  <c r="S289" i="6"/>
  <c r="Q289" i="6"/>
  <c r="N289" i="6"/>
  <c r="I289" i="6"/>
  <c r="X269" i="6"/>
  <c r="Y269" i="6" s="1"/>
  <c r="W269" i="6"/>
  <c r="S269" i="6"/>
  <c r="Q269" i="6"/>
  <c r="N269" i="6"/>
  <c r="I269" i="6"/>
  <c r="X18" i="6"/>
  <c r="Y18" i="6" s="1"/>
  <c r="W18" i="6"/>
  <c r="S18" i="6"/>
  <c r="Q18" i="6"/>
  <c r="N18" i="6"/>
  <c r="I18" i="6"/>
  <c r="X173" i="6"/>
  <c r="Y173" i="6" s="1"/>
  <c r="W173" i="6"/>
  <c r="S173" i="6"/>
  <c r="Q173" i="6"/>
  <c r="N173" i="6"/>
  <c r="I173" i="6"/>
  <c r="X211" i="6"/>
  <c r="Y211" i="6" s="1"/>
  <c r="W211" i="6"/>
  <c r="S211" i="6"/>
  <c r="Q211" i="6"/>
  <c r="N211" i="6"/>
  <c r="I211" i="6"/>
  <c r="X157" i="6"/>
  <c r="Y157" i="6" s="1"/>
  <c r="W157" i="6"/>
  <c r="S157" i="6"/>
  <c r="Q157" i="6"/>
  <c r="N157" i="6"/>
  <c r="I157" i="6"/>
  <c r="X207" i="6"/>
  <c r="Y207" i="6" s="1"/>
  <c r="W207" i="6"/>
  <c r="S207" i="6"/>
  <c r="Q207" i="6"/>
  <c r="N207" i="6"/>
  <c r="I207" i="6"/>
  <c r="X483" i="6"/>
  <c r="Y483" i="6" s="1"/>
  <c r="W483" i="6"/>
  <c r="S483" i="6"/>
  <c r="Q483" i="6"/>
  <c r="N483" i="6"/>
  <c r="I483" i="6"/>
  <c r="X265" i="6"/>
  <c r="Y265" i="6" s="1"/>
  <c r="W265" i="6"/>
  <c r="S265" i="6"/>
  <c r="Q265" i="6"/>
  <c r="N265" i="6"/>
  <c r="I265" i="6"/>
  <c r="X172" i="6"/>
  <c r="Y172" i="6" s="1"/>
  <c r="W172" i="6"/>
  <c r="S172" i="6"/>
  <c r="Q172" i="6"/>
  <c r="N172" i="6"/>
  <c r="I172" i="6"/>
  <c r="X486" i="6"/>
  <c r="Y486" i="6" s="1"/>
  <c r="W486" i="6"/>
  <c r="S486" i="6"/>
  <c r="Q486" i="6"/>
  <c r="N486" i="6"/>
  <c r="I486" i="6"/>
  <c r="X56" i="6"/>
  <c r="Y56" i="6" s="1"/>
  <c r="W56" i="6"/>
  <c r="S56" i="6"/>
  <c r="Q56" i="6"/>
  <c r="N56" i="6"/>
  <c r="I56" i="6"/>
  <c r="X603" i="6"/>
  <c r="Y603" i="6" s="1"/>
  <c r="W603" i="6"/>
  <c r="S603" i="6"/>
  <c r="Q603" i="6"/>
  <c r="N603" i="6"/>
  <c r="I603" i="6"/>
  <c r="X16" i="6"/>
  <c r="Y16" i="6" s="1"/>
  <c r="W16" i="6"/>
  <c r="S16" i="6"/>
  <c r="Q16" i="6"/>
  <c r="N16" i="6"/>
  <c r="I16" i="6"/>
  <c r="X149" i="6"/>
  <c r="Y149" i="6" s="1"/>
  <c r="W149" i="6"/>
  <c r="S149" i="6"/>
  <c r="Q149" i="6"/>
  <c r="N149" i="6"/>
  <c r="I149" i="6"/>
  <c r="X53" i="6"/>
  <c r="Y53" i="6" s="1"/>
  <c r="W53" i="6"/>
  <c r="S53" i="6"/>
  <c r="Q53" i="6"/>
  <c r="N53" i="6"/>
  <c r="I53" i="6"/>
  <c r="X95" i="6"/>
  <c r="Y95" i="6" s="1"/>
  <c r="W95" i="6"/>
  <c r="S95" i="6"/>
  <c r="Q95" i="6"/>
  <c r="N95" i="6"/>
  <c r="I95" i="6"/>
  <c r="X104" i="6"/>
  <c r="Y104" i="6" s="1"/>
  <c r="W104" i="6"/>
  <c r="S104" i="6"/>
  <c r="Q104" i="6"/>
  <c r="N104" i="6"/>
  <c r="I104" i="6"/>
  <c r="X94" i="6"/>
  <c r="Y94" i="6" s="1"/>
  <c r="W94" i="6"/>
  <c r="S94" i="6"/>
  <c r="Q94" i="6"/>
  <c r="N94" i="6"/>
  <c r="I94" i="6"/>
  <c r="X377" i="6"/>
  <c r="Y377" i="6" s="1"/>
  <c r="W377" i="6"/>
  <c r="S377" i="6"/>
  <c r="Q377" i="6"/>
  <c r="N377" i="6"/>
  <c r="I377" i="6"/>
  <c r="X105" i="6"/>
  <c r="Y105" i="6" s="1"/>
  <c r="W105" i="6"/>
  <c r="S105" i="6"/>
  <c r="Q105" i="6"/>
  <c r="N105" i="6"/>
  <c r="I105" i="6"/>
  <c r="X320" i="6"/>
  <c r="Y320" i="6" s="1"/>
  <c r="W320" i="6"/>
  <c r="S320" i="6"/>
  <c r="Q320" i="6"/>
  <c r="N320" i="6"/>
  <c r="I320" i="6"/>
  <c r="X593" i="6"/>
  <c r="Y593" i="6" s="1"/>
  <c r="W593" i="6"/>
  <c r="S593" i="6"/>
  <c r="Q593" i="6"/>
  <c r="N593" i="6"/>
  <c r="I593" i="6"/>
  <c r="X348" i="6"/>
  <c r="Y348" i="6" s="1"/>
  <c r="W348" i="6"/>
  <c r="S348" i="6"/>
  <c r="Q348" i="6"/>
  <c r="N348" i="6"/>
  <c r="I348" i="6"/>
  <c r="X351" i="6"/>
  <c r="Y351" i="6" s="1"/>
  <c r="W351" i="6"/>
  <c r="S351" i="6"/>
  <c r="Q351" i="6"/>
  <c r="N351" i="6"/>
  <c r="I351" i="6"/>
  <c r="X322" i="6"/>
  <c r="Y322" i="6" s="1"/>
  <c r="W322" i="6"/>
  <c r="S322" i="6"/>
  <c r="Q322" i="6"/>
  <c r="N322" i="6"/>
  <c r="I322" i="6"/>
  <c r="X329" i="6"/>
  <c r="Y329" i="6" s="1"/>
  <c r="W329" i="6"/>
  <c r="S329" i="6"/>
  <c r="Q329" i="6"/>
  <c r="N329" i="6"/>
  <c r="I329" i="6"/>
  <c r="X524" i="6"/>
  <c r="Y524" i="6" s="1"/>
  <c r="W524" i="6"/>
  <c r="S524" i="6"/>
  <c r="Q524" i="6"/>
  <c r="N524" i="6"/>
  <c r="I524" i="6"/>
  <c r="X219" i="6"/>
  <c r="Y219" i="6" s="1"/>
  <c r="W219" i="6"/>
  <c r="S219" i="6"/>
  <c r="Q219" i="6"/>
  <c r="N219" i="6"/>
  <c r="I219" i="6"/>
  <c r="X481" i="6"/>
  <c r="Y481" i="6" s="1"/>
  <c r="W481" i="6"/>
  <c r="S481" i="6"/>
  <c r="Q481" i="6"/>
  <c r="N481" i="6"/>
  <c r="I481" i="6"/>
  <c r="X536" i="6"/>
  <c r="Y536" i="6" s="1"/>
  <c r="W536" i="6"/>
  <c r="S536" i="6"/>
  <c r="Q536" i="6"/>
  <c r="N536" i="6"/>
  <c r="I536" i="6"/>
  <c r="X553" i="6"/>
  <c r="Y553" i="6" s="1"/>
  <c r="W553" i="6"/>
  <c r="S553" i="6"/>
  <c r="Q553" i="6"/>
  <c r="N553" i="6"/>
  <c r="I553" i="6"/>
  <c r="X254" i="6"/>
  <c r="Y254" i="6" s="1"/>
  <c r="W254" i="6"/>
  <c r="S254" i="6"/>
  <c r="Q254" i="6"/>
  <c r="N254" i="6"/>
  <c r="I254" i="6"/>
  <c r="X501" i="6"/>
  <c r="Y501" i="6" s="1"/>
  <c r="W501" i="6"/>
  <c r="S501" i="6"/>
  <c r="Q501" i="6"/>
  <c r="N501" i="6"/>
  <c r="I501" i="6"/>
  <c r="X540" i="6"/>
  <c r="Y540" i="6" s="1"/>
  <c r="W540" i="6"/>
  <c r="S540" i="6"/>
  <c r="Q540" i="6"/>
  <c r="N540" i="6"/>
  <c r="I540" i="6"/>
  <c r="X63" i="6"/>
  <c r="Y63" i="6" s="1"/>
  <c r="W63" i="6"/>
  <c r="S63" i="6"/>
  <c r="Q63" i="6"/>
  <c r="N63" i="6"/>
  <c r="I63" i="6"/>
  <c r="X494" i="6"/>
  <c r="Y494" i="6" s="1"/>
  <c r="W494" i="6"/>
  <c r="S494" i="6"/>
  <c r="Q494" i="6"/>
  <c r="N494" i="6"/>
  <c r="I494" i="6"/>
  <c r="X387" i="6"/>
  <c r="Y387" i="6" s="1"/>
  <c r="W387" i="6"/>
  <c r="S387" i="6"/>
  <c r="Q387" i="6"/>
  <c r="N387" i="6"/>
  <c r="I387" i="6"/>
  <c r="X394" i="6"/>
  <c r="Y394" i="6" s="1"/>
  <c r="W394" i="6"/>
  <c r="S394" i="6"/>
  <c r="Q394" i="6"/>
  <c r="N394" i="6"/>
  <c r="I394" i="6"/>
  <c r="X89" i="6"/>
  <c r="Y89" i="6" s="1"/>
  <c r="W89" i="6"/>
  <c r="S89" i="6"/>
  <c r="Q89" i="6"/>
  <c r="N89" i="6"/>
  <c r="I89" i="6"/>
  <c r="X440" i="6"/>
  <c r="Y440" i="6" s="1"/>
  <c r="W440" i="6"/>
  <c r="S440" i="6"/>
  <c r="Q440" i="6"/>
  <c r="N440" i="6"/>
  <c r="I440" i="6"/>
  <c r="X454" i="6"/>
  <c r="Y454" i="6" s="1"/>
  <c r="W454" i="6"/>
  <c r="S454" i="6"/>
  <c r="Q454" i="6"/>
  <c r="N454" i="6"/>
  <c r="I454" i="6"/>
  <c r="X50" i="6"/>
  <c r="Y50" i="6" s="1"/>
  <c r="W50" i="6"/>
  <c r="S50" i="6"/>
  <c r="Q50" i="6"/>
  <c r="N50" i="6"/>
  <c r="I50" i="6"/>
  <c r="X118" i="6"/>
  <c r="Y118" i="6" s="1"/>
  <c r="W118" i="6"/>
  <c r="S118" i="6"/>
  <c r="Q118" i="6"/>
  <c r="N118" i="6"/>
  <c r="I118" i="6"/>
  <c r="X369" i="6"/>
  <c r="Y369" i="6" s="1"/>
  <c r="W369" i="6"/>
  <c r="S369" i="6"/>
  <c r="Q369" i="6"/>
  <c r="N369" i="6"/>
  <c r="I369" i="6"/>
  <c r="X350" i="6"/>
  <c r="Y350" i="6" s="1"/>
  <c r="W350" i="6"/>
  <c r="S350" i="6"/>
  <c r="Q350" i="6"/>
  <c r="N350" i="6"/>
  <c r="I350" i="6"/>
  <c r="X352" i="6"/>
  <c r="Y352" i="6" s="1"/>
  <c r="W352" i="6"/>
  <c r="S352" i="6"/>
  <c r="Q352" i="6"/>
  <c r="N352" i="6"/>
  <c r="I352" i="6"/>
  <c r="X202" i="6"/>
  <c r="Y202" i="6" s="1"/>
  <c r="W202" i="6"/>
  <c r="S202" i="6"/>
  <c r="Q202" i="6"/>
  <c r="N202" i="6"/>
  <c r="I202" i="6"/>
  <c r="X323" i="6"/>
  <c r="Y323" i="6" s="1"/>
  <c r="W323" i="6"/>
  <c r="S323" i="6"/>
  <c r="Q323" i="6"/>
  <c r="N323" i="6"/>
  <c r="I323" i="6"/>
  <c r="X620" i="6"/>
  <c r="Y620" i="6" s="1"/>
  <c r="W620" i="6"/>
  <c r="S620" i="6"/>
  <c r="Q620" i="6"/>
  <c r="N620" i="6"/>
  <c r="I620" i="6"/>
  <c r="X261" i="6"/>
  <c r="Y261" i="6" s="1"/>
  <c r="W261" i="6"/>
  <c r="S261" i="6"/>
  <c r="Q261" i="6"/>
  <c r="N261" i="6"/>
  <c r="I261" i="6"/>
  <c r="X334" i="6"/>
  <c r="Y334" i="6" s="1"/>
  <c r="W334" i="6"/>
  <c r="S334" i="6"/>
  <c r="Q334" i="6"/>
  <c r="N334" i="6"/>
  <c r="I334" i="6"/>
  <c r="X170" i="6"/>
  <c r="Y170" i="6" s="1"/>
  <c r="W170" i="6"/>
  <c r="S170" i="6"/>
  <c r="Q170" i="6"/>
  <c r="N170" i="6"/>
  <c r="I170" i="6"/>
  <c r="X155" i="6"/>
  <c r="Y155" i="6" s="1"/>
  <c r="W155" i="6"/>
  <c r="S155" i="6"/>
  <c r="Q155" i="6"/>
  <c r="N155" i="6"/>
  <c r="I155" i="6"/>
  <c r="X220" i="6"/>
  <c r="Y220" i="6" s="1"/>
  <c r="W220" i="6"/>
  <c r="S220" i="6"/>
  <c r="Q220" i="6"/>
  <c r="N220" i="6"/>
  <c r="I220" i="6"/>
  <c r="X612" i="6"/>
  <c r="Y612" i="6" s="1"/>
  <c r="W612" i="6"/>
  <c r="S612" i="6"/>
  <c r="Q612" i="6"/>
  <c r="N612" i="6"/>
  <c r="I612" i="6"/>
  <c r="X225" i="6"/>
  <c r="Y225" i="6" s="1"/>
  <c r="W225" i="6"/>
  <c r="S225" i="6"/>
  <c r="Q225" i="6"/>
  <c r="N225" i="6"/>
  <c r="I225" i="6"/>
  <c r="X611" i="6"/>
  <c r="Y611" i="6" s="1"/>
  <c r="W611" i="6"/>
  <c r="S611" i="6"/>
  <c r="Q611" i="6"/>
  <c r="N611" i="6"/>
  <c r="I611" i="6"/>
  <c r="X228" i="6"/>
  <c r="Y228" i="6" s="1"/>
  <c r="W228" i="6"/>
  <c r="S228" i="6"/>
  <c r="Q228" i="6"/>
  <c r="N228" i="6"/>
  <c r="I228" i="6"/>
  <c r="X164" i="6"/>
  <c r="Y164" i="6" s="1"/>
  <c r="W164" i="6"/>
  <c r="S164" i="6"/>
  <c r="Q164" i="6"/>
  <c r="N164" i="6"/>
  <c r="I164" i="6"/>
  <c r="X267" i="6"/>
  <c r="Y267" i="6" s="1"/>
  <c r="W267" i="6"/>
  <c r="S267" i="6"/>
  <c r="Q267" i="6"/>
  <c r="N267" i="6"/>
  <c r="I267" i="6"/>
  <c r="X328" i="6"/>
  <c r="Y328" i="6" s="1"/>
  <c r="W328" i="6"/>
  <c r="S328" i="6"/>
  <c r="Q328" i="6"/>
  <c r="N328" i="6"/>
  <c r="I328" i="6"/>
  <c r="X458" i="6"/>
  <c r="Y458" i="6" s="1"/>
  <c r="W458" i="6"/>
  <c r="S458" i="6"/>
  <c r="Q458" i="6"/>
  <c r="N458" i="6"/>
  <c r="I458" i="6"/>
  <c r="X175" i="6"/>
  <c r="Y175" i="6" s="1"/>
  <c r="W175" i="6"/>
  <c r="S175" i="6"/>
  <c r="Q175" i="6"/>
  <c r="N175" i="6"/>
  <c r="I175" i="6"/>
  <c r="X507" i="6"/>
  <c r="Y507" i="6" s="1"/>
  <c r="W507" i="6"/>
  <c r="S507" i="6"/>
  <c r="Q507" i="6"/>
  <c r="N507" i="6"/>
  <c r="I507" i="6"/>
  <c r="X396" i="6"/>
  <c r="Y396" i="6" s="1"/>
  <c r="W396" i="6"/>
  <c r="S396" i="6"/>
  <c r="Q396" i="6"/>
  <c r="N396" i="6"/>
  <c r="I396" i="6"/>
  <c r="X45" i="6"/>
  <c r="Y45" i="6" s="1"/>
  <c r="W45" i="6"/>
  <c r="S45" i="6"/>
  <c r="Q45" i="6"/>
  <c r="N45" i="6"/>
  <c r="I45" i="6"/>
  <c r="X61" i="6"/>
  <c r="Y61" i="6" s="1"/>
  <c r="W61" i="6"/>
  <c r="S61" i="6"/>
  <c r="Q61" i="6"/>
  <c r="N61" i="6"/>
  <c r="I61" i="6"/>
  <c r="X82" i="6"/>
  <c r="Y82" i="6" s="1"/>
  <c r="W82" i="6"/>
  <c r="S82" i="6"/>
  <c r="Q82" i="6"/>
  <c r="N82" i="6"/>
  <c r="I82" i="6"/>
  <c r="X646" i="6"/>
  <c r="Y646" i="6" s="1"/>
  <c r="W646" i="6"/>
  <c r="S646" i="6"/>
  <c r="Q646" i="6"/>
  <c r="N646" i="6"/>
  <c r="I646" i="6"/>
  <c r="X643" i="6"/>
  <c r="Y643" i="6" s="1"/>
  <c r="W643" i="6"/>
  <c r="S643" i="6"/>
  <c r="Q643" i="6"/>
  <c r="N643" i="6"/>
  <c r="I643" i="6"/>
  <c r="X657" i="6"/>
  <c r="Y657" i="6" s="1"/>
  <c r="W657" i="6"/>
  <c r="S657" i="6"/>
  <c r="Q657" i="6"/>
  <c r="N657" i="6"/>
  <c r="I657" i="6"/>
  <c r="X671" i="6"/>
  <c r="Y671" i="6" s="1"/>
  <c r="W671" i="6"/>
  <c r="S671" i="6"/>
  <c r="Q671" i="6"/>
  <c r="N671" i="6"/>
  <c r="I671" i="6"/>
  <c r="X640" i="6"/>
  <c r="Y640" i="6" s="1"/>
  <c r="W640" i="6"/>
  <c r="S640" i="6"/>
  <c r="Q640" i="6"/>
  <c r="N640" i="6"/>
  <c r="I640" i="6"/>
  <c r="X675" i="6"/>
  <c r="Y675" i="6" s="1"/>
  <c r="W675" i="6"/>
  <c r="S675" i="6"/>
  <c r="Q675" i="6"/>
  <c r="N675" i="6"/>
  <c r="I675" i="6"/>
  <c r="X673" i="6"/>
  <c r="Y673" i="6" s="1"/>
  <c r="W673" i="6"/>
  <c r="S673" i="6"/>
  <c r="Q673" i="6"/>
  <c r="N673" i="6"/>
  <c r="I673" i="6"/>
  <c r="X672" i="6"/>
  <c r="Y672" i="6" s="1"/>
  <c r="W672" i="6"/>
  <c r="S672" i="6"/>
  <c r="Q672" i="6"/>
  <c r="N672" i="6"/>
  <c r="I672" i="6"/>
  <c r="X642" i="6"/>
  <c r="Y642" i="6" s="1"/>
  <c r="W642" i="6"/>
  <c r="S642" i="6"/>
  <c r="Q642" i="6"/>
  <c r="N642" i="6"/>
  <c r="I642" i="6"/>
  <c r="X707" i="6"/>
  <c r="Y707" i="6" s="1"/>
  <c r="W707" i="6"/>
  <c r="S707" i="6"/>
  <c r="Q707" i="6"/>
  <c r="N707" i="6"/>
  <c r="I707" i="6"/>
  <c r="X702" i="6"/>
  <c r="Y702" i="6" s="1"/>
  <c r="W702" i="6"/>
  <c r="S702" i="6"/>
  <c r="Q702" i="6"/>
  <c r="N702" i="6"/>
  <c r="I702" i="6"/>
  <c r="X711" i="6"/>
  <c r="Y711" i="6" s="1"/>
  <c r="W711" i="6"/>
  <c r="S711" i="6"/>
  <c r="Q711" i="6"/>
  <c r="N711" i="6"/>
  <c r="I711" i="6"/>
  <c r="X659" i="6"/>
  <c r="Y659" i="6" s="1"/>
  <c r="W659" i="6"/>
  <c r="S659" i="6"/>
  <c r="Q659" i="6"/>
  <c r="N659" i="6"/>
  <c r="I659" i="6"/>
  <c r="X708" i="6"/>
  <c r="Y708" i="6" s="1"/>
  <c r="W708" i="6"/>
  <c r="S708" i="6"/>
  <c r="Q708" i="6"/>
  <c r="N708" i="6"/>
  <c r="I708" i="6"/>
  <c r="X695" i="6"/>
  <c r="Y695" i="6" s="1"/>
  <c r="W695" i="6"/>
  <c r="S695" i="6"/>
  <c r="Q695" i="6"/>
  <c r="N695" i="6"/>
  <c r="I695" i="6"/>
  <c r="X658" i="6"/>
  <c r="Y658" i="6" s="1"/>
  <c r="W658" i="6"/>
  <c r="S658" i="6"/>
  <c r="Q658" i="6"/>
  <c r="N658" i="6"/>
  <c r="I658" i="6"/>
  <c r="X704" i="6"/>
  <c r="Y704" i="6" s="1"/>
  <c r="W704" i="6"/>
  <c r="S704" i="6"/>
  <c r="Q704" i="6"/>
  <c r="N704" i="6"/>
  <c r="I704" i="6"/>
  <c r="X625" i="6"/>
  <c r="Y625" i="6" s="1"/>
  <c r="W625" i="6"/>
  <c r="S625" i="6"/>
  <c r="Q625" i="6"/>
  <c r="N625" i="6"/>
  <c r="I625" i="6"/>
  <c r="X697" i="6"/>
  <c r="Y697" i="6" s="1"/>
  <c r="W697" i="6"/>
  <c r="S697" i="6"/>
  <c r="Q697" i="6"/>
  <c r="N697" i="6"/>
  <c r="I697" i="6"/>
  <c r="X676" i="6"/>
  <c r="Y676" i="6" s="1"/>
  <c r="W676" i="6"/>
  <c r="S676" i="6"/>
  <c r="Q676" i="6"/>
  <c r="N676" i="6"/>
  <c r="I676" i="6"/>
  <c r="X624" i="6"/>
  <c r="Y624" i="6" s="1"/>
  <c r="W624" i="6"/>
  <c r="S624" i="6"/>
  <c r="Q624" i="6"/>
  <c r="N624" i="6"/>
  <c r="I624" i="6"/>
  <c r="X626" i="6"/>
  <c r="Y626" i="6" s="1"/>
  <c r="W626" i="6"/>
  <c r="S626" i="6"/>
  <c r="Q626" i="6"/>
  <c r="N626" i="6"/>
  <c r="I626" i="6"/>
  <c r="X627" i="6"/>
  <c r="Y627" i="6" s="1"/>
  <c r="W627" i="6"/>
  <c r="S627" i="6"/>
  <c r="Q627" i="6"/>
  <c r="N627" i="6"/>
  <c r="I627" i="6"/>
  <c r="X694" i="6"/>
  <c r="Y694" i="6" s="1"/>
  <c r="W694" i="6"/>
  <c r="S694" i="6"/>
  <c r="Q694" i="6"/>
  <c r="N694" i="6"/>
  <c r="I694" i="6"/>
  <c r="X542" i="6"/>
  <c r="Y542" i="6" s="1"/>
  <c r="W542" i="6"/>
  <c r="S542" i="6"/>
  <c r="Q542" i="6"/>
  <c r="N542" i="6"/>
  <c r="I542" i="6"/>
  <c r="X233" i="6"/>
  <c r="Y233" i="6" s="1"/>
  <c r="W233" i="6"/>
  <c r="S233" i="6"/>
  <c r="Q233" i="6"/>
  <c r="N233" i="6"/>
  <c r="I233" i="6"/>
  <c r="X28" i="6"/>
  <c r="Y28" i="6" s="1"/>
  <c r="W28" i="6"/>
  <c r="Q28" i="6"/>
  <c r="I28" i="6"/>
  <c r="X34" i="6"/>
  <c r="Y34" i="6" s="1"/>
  <c r="W34" i="6"/>
  <c r="S34" i="6"/>
  <c r="Q34" i="6"/>
  <c r="N34" i="6"/>
  <c r="I34" i="6"/>
  <c r="X465" i="6"/>
  <c r="Y465" i="6" s="1"/>
  <c r="W465" i="6"/>
  <c r="S465" i="6"/>
  <c r="Q465" i="6"/>
  <c r="N465" i="6"/>
  <c r="I465" i="6"/>
  <c r="X574" i="6"/>
  <c r="Y574" i="6" s="1"/>
  <c r="W574" i="6"/>
  <c r="S574" i="6"/>
  <c r="Q574" i="6"/>
  <c r="N574" i="6"/>
  <c r="I574" i="6"/>
  <c r="X282" i="6"/>
  <c r="Y282" i="6" s="1"/>
  <c r="W282" i="6"/>
  <c r="S282" i="6"/>
  <c r="Q282" i="6"/>
  <c r="N282" i="6"/>
  <c r="I282" i="6"/>
  <c r="X341" i="6"/>
  <c r="Y341" i="6" s="1"/>
  <c r="W341" i="6"/>
  <c r="V341" i="6"/>
  <c r="S341" i="6"/>
  <c r="Q341" i="6"/>
  <c r="I341" i="6"/>
  <c r="X589" i="6"/>
  <c r="Y589" i="6" s="1"/>
  <c r="W589" i="6"/>
  <c r="S589" i="6"/>
  <c r="Q589" i="6"/>
  <c r="N589" i="6"/>
  <c r="I589" i="6"/>
  <c r="X135" i="6"/>
  <c r="Y135" i="6" s="1"/>
  <c r="W135" i="6"/>
  <c r="S135" i="6"/>
  <c r="Q135" i="6"/>
  <c r="N135" i="6"/>
  <c r="I135" i="6"/>
  <c r="X545" i="6"/>
  <c r="Y545" i="6" s="1"/>
  <c r="W545" i="6"/>
  <c r="S545" i="6"/>
  <c r="Q545" i="6"/>
  <c r="N545" i="6"/>
  <c r="I545" i="6"/>
  <c r="X530" i="6"/>
  <c r="Y530" i="6" s="1"/>
  <c r="W530" i="6"/>
  <c r="S530" i="6"/>
  <c r="Q530" i="6"/>
  <c r="N530" i="6"/>
  <c r="I530" i="6"/>
  <c r="X296" i="6"/>
  <c r="Y296" i="6" s="1"/>
  <c r="W296" i="6"/>
  <c r="S296" i="6"/>
  <c r="Q296" i="6"/>
  <c r="N296" i="6"/>
  <c r="I296" i="6"/>
  <c r="X183" i="6"/>
  <c r="Y183" i="6" s="1"/>
  <c r="W183" i="6"/>
  <c r="S183" i="6"/>
  <c r="Q183" i="6"/>
  <c r="N183" i="6"/>
  <c r="I183" i="6"/>
  <c r="X464" i="6"/>
  <c r="Y464" i="6" s="1"/>
  <c r="W464" i="6"/>
  <c r="V464" i="6"/>
  <c r="Q464" i="6"/>
  <c r="N464" i="6"/>
  <c r="I464" i="6"/>
  <c r="X257" i="6"/>
  <c r="Y257" i="6" s="1"/>
  <c r="W257" i="6"/>
  <c r="S257" i="6"/>
  <c r="Q257" i="6"/>
  <c r="N257" i="6"/>
  <c r="I257" i="6"/>
  <c r="X338" i="6"/>
  <c r="Y338" i="6" s="1"/>
  <c r="W338" i="6"/>
  <c r="Q338" i="6"/>
  <c r="I338" i="6"/>
  <c r="X292" i="6"/>
  <c r="Y292" i="6" s="1"/>
  <c r="W292" i="6"/>
  <c r="S292" i="6"/>
  <c r="Q292" i="6"/>
  <c r="N292" i="6"/>
  <c r="I292" i="6"/>
  <c r="X479" i="6"/>
  <c r="Y479" i="6" s="1"/>
  <c r="W479" i="6"/>
  <c r="V479" i="6"/>
  <c r="S479" i="6"/>
  <c r="Q479" i="6"/>
  <c r="I479" i="6"/>
  <c r="X373" i="6"/>
  <c r="Y373" i="6" s="1"/>
  <c r="W373" i="6"/>
  <c r="S373" i="6"/>
  <c r="Q373" i="6"/>
  <c r="N373" i="6"/>
  <c r="I373" i="6"/>
  <c r="Y290" i="6"/>
  <c r="X290" i="6"/>
  <c r="W290" i="6"/>
  <c r="S290" i="6"/>
  <c r="Q290" i="6"/>
  <c r="N290" i="6"/>
  <c r="I290" i="6"/>
  <c r="X137" i="6"/>
  <c r="Y137" i="6" s="1"/>
  <c r="W137" i="6"/>
  <c r="S137" i="6"/>
  <c r="Q137" i="6"/>
  <c r="N137" i="6"/>
  <c r="I137" i="6"/>
  <c r="X378" i="6"/>
  <c r="Y378" i="6" s="1"/>
  <c r="W378" i="6"/>
  <c r="S378" i="6"/>
  <c r="Q378" i="6"/>
  <c r="N378" i="6"/>
  <c r="I378" i="6"/>
  <c r="X41" i="6"/>
  <c r="Y41" i="6" s="1"/>
  <c r="W41" i="6"/>
  <c r="S41" i="6"/>
  <c r="Q41" i="6"/>
  <c r="N41" i="6"/>
  <c r="I41" i="6"/>
  <c r="X362" i="6"/>
  <c r="Y362" i="6" s="1"/>
  <c r="W362" i="6"/>
  <c r="S362" i="6"/>
  <c r="Q362" i="6"/>
  <c r="N362" i="6"/>
  <c r="I362" i="6"/>
  <c r="X400" i="6"/>
  <c r="Y400" i="6" s="1"/>
  <c r="W400" i="6"/>
  <c r="S400" i="6"/>
  <c r="Q400" i="6"/>
  <c r="N400" i="6"/>
  <c r="I400" i="6"/>
  <c r="X197" i="6"/>
  <c r="Y197" i="6" s="1"/>
  <c r="W197" i="6"/>
  <c r="S197" i="6"/>
  <c r="Q197" i="6"/>
  <c r="N197" i="6"/>
  <c r="I197" i="6"/>
  <c r="X525" i="6"/>
  <c r="Y525" i="6" s="1"/>
  <c r="W525" i="6"/>
  <c r="S525" i="6"/>
  <c r="Q525" i="6"/>
  <c r="N525" i="6"/>
  <c r="I525" i="6"/>
  <c r="X185" i="6"/>
  <c r="Y185" i="6" s="1"/>
  <c r="W185" i="6"/>
  <c r="S185" i="6"/>
  <c r="Q185" i="6"/>
  <c r="N185" i="6"/>
  <c r="I185" i="6"/>
  <c r="X255" i="6"/>
  <c r="Y255" i="6" s="1"/>
  <c r="W255" i="6"/>
  <c r="S255" i="6"/>
  <c r="Q255" i="6"/>
  <c r="N255" i="6"/>
  <c r="I255" i="6"/>
  <c r="X259" i="6"/>
  <c r="Y259" i="6" s="1"/>
  <c r="W259" i="6"/>
  <c r="S259" i="6"/>
  <c r="Q259" i="6"/>
  <c r="N259" i="6"/>
  <c r="I259" i="6"/>
  <c r="X294" i="6"/>
  <c r="Y294" i="6" s="1"/>
  <c r="W294" i="6"/>
  <c r="S294" i="6"/>
  <c r="Q294" i="6"/>
  <c r="N294" i="6"/>
  <c r="I294" i="6"/>
  <c r="X588" i="6"/>
  <c r="Y588" i="6" s="1"/>
  <c r="W588" i="6"/>
  <c r="S588" i="6"/>
  <c r="Q588" i="6"/>
  <c r="N588" i="6"/>
  <c r="I588" i="6"/>
  <c r="X285" i="6"/>
  <c r="Y285" i="6" s="1"/>
  <c r="W285" i="6"/>
  <c r="S285" i="6"/>
  <c r="Q285" i="6"/>
  <c r="N285" i="6"/>
  <c r="I285" i="6"/>
  <c r="X136" i="6"/>
  <c r="Y136" i="6" s="1"/>
  <c r="W136" i="6"/>
  <c r="S136" i="6"/>
  <c r="Q136" i="6"/>
  <c r="N136" i="6"/>
  <c r="I136" i="6"/>
  <c r="X193" i="6"/>
  <c r="Y193" i="6" s="1"/>
  <c r="W193" i="6"/>
  <c r="S193" i="6"/>
  <c r="Q193" i="6"/>
  <c r="N193" i="6"/>
  <c r="I193" i="6"/>
  <c r="X419" i="6"/>
  <c r="Y419" i="6" s="1"/>
  <c r="W419" i="6"/>
  <c r="S419" i="6"/>
  <c r="Q419" i="6"/>
  <c r="N419" i="6"/>
  <c r="I419" i="6"/>
  <c r="X138" i="6"/>
  <c r="Y138" i="6" s="1"/>
  <c r="W138" i="6"/>
  <c r="S138" i="6"/>
  <c r="Q138" i="6"/>
  <c r="N138" i="6"/>
  <c r="I138" i="6"/>
  <c r="X32" i="6"/>
  <c r="Y32" i="6" s="1"/>
  <c r="W32" i="6"/>
  <c r="S32" i="6"/>
  <c r="Q32" i="6"/>
  <c r="N32" i="6"/>
  <c r="I32" i="6"/>
  <c r="X266" i="6"/>
  <c r="Y266" i="6" s="1"/>
  <c r="W266" i="6"/>
  <c r="S266" i="6"/>
  <c r="Q266" i="6"/>
  <c r="N266" i="6"/>
  <c r="I266" i="6"/>
  <c r="X435" i="6"/>
  <c r="Y435" i="6" s="1"/>
  <c r="W435" i="6"/>
  <c r="S435" i="6"/>
  <c r="Q435" i="6"/>
  <c r="N435" i="6"/>
  <c r="I435" i="6"/>
  <c r="X565" i="6"/>
  <c r="Y565" i="6" s="1"/>
  <c r="W565" i="6"/>
  <c r="S565" i="6"/>
  <c r="Q565" i="6"/>
  <c r="N565" i="6"/>
  <c r="I565" i="6"/>
  <c r="X472" i="6"/>
  <c r="Y472" i="6" s="1"/>
  <c r="W472" i="6"/>
  <c r="S472" i="6"/>
  <c r="Q472" i="6"/>
  <c r="N472" i="6"/>
  <c r="I472" i="6"/>
  <c r="X5" i="6"/>
  <c r="Y5" i="6" s="1"/>
  <c r="W5" i="6"/>
  <c r="S5" i="6"/>
  <c r="Q5" i="6"/>
  <c r="N5" i="6"/>
  <c r="I5" i="6"/>
  <c r="X8" i="6"/>
  <c r="Y8" i="6" s="1"/>
  <c r="W8" i="6"/>
  <c r="S8" i="6"/>
  <c r="Q8" i="6"/>
  <c r="N8" i="6"/>
  <c r="I8" i="6"/>
  <c r="X78" i="6"/>
  <c r="Y78" i="6" s="1"/>
  <c r="W78" i="6"/>
  <c r="S78" i="6"/>
  <c r="Q78" i="6"/>
  <c r="N78" i="6"/>
  <c r="I78" i="6"/>
  <c r="X121" i="6"/>
  <c r="Y121" i="6" s="1"/>
  <c r="W121" i="6"/>
  <c r="S121" i="6"/>
  <c r="Q121" i="6"/>
  <c r="N121" i="6"/>
  <c r="I121" i="6"/>
  <c r="X44" i="6"/>
  <c r="Y44" i="6" s="1"/>
  <c r="W44" i="6"/>
  <c r="S44" i="6"/>
  <c r="Q44" i="6"/>
  <c r="N44" i="6"/>
  <c r="I44" i="6"/>
  <c r="X75" i="6"/>
  <c r="Y75" i="6" s="1"/>
  <c r="W75" i="6"/>
  <c r="S75" i="6"/>
  <c r="Q75" i="6"/>
  <c r="N75" i="6"/>
  <c r="I75" i="6"/>
  <c r="X380" i="6"/>
  <c r="Y380" i="6" s="1"/>
  <c r="W380" i="6"/>
  <c r="S380" i="6"/>
  <c r="Q380" i="6"/>
  <c r="N380" i="6"/>
  <c r="I380" i="6"/>
  <c r="X571" i="6"/>
  <c r="Y571" i="6" s="1"/>
  <c r="W571" i="6"/>
  <c r="S571" i="6"/>
  <c r="Q571" i="6"/>
  <c r="N571" i="6"/>
  <c r="I571" i="6"/>
  <c r="X359" i="6"/>
  <c r="Y359" i="6" s="1"/>
  <c r="W359" i="6"/>
  <c r="S359" i="6"/>
  <c r="Q359" i="6"/>
  <c r="N359" i="6"/>
  <c r="I359" i="6"/>
  <c r="X516" i="6"/>
  <c r="Y516" i="6" s="1"/>
  <c r="W516" i="6"/>
  <c r="S516" i="6"/>
  <c r="Q516" i="6"/>
  <c r="N516" i="6"/>
  <c r="I516" i="6"/>
  <c r="X497" i="6"/>
  <c r="Y497" i="6" s="1"/>
  <c r="W497" i="6"/>
  <c r="S497" i="6"/>
  <c r="Q497" i="6"/>
  <c r="N497" i="6"/>
  <c r="I497" i="6"/>
  <c r="X188" i="6"/>
  <c r="Y188" i="6" s="1"/>
  <c r="W188" i="6"/>
  <c r="S188" i="6"/>
  <c r="Q188" i="6"/>
  <c r="N188" i="6"/>
  <c r="I188" i="6"/>
  <c r="X129" i="6"/>
  <c r="Y129" i="6" s="1"/>
  <c r="W129" i="6"/>
  <c r="S129" i="6"/>
  <c r="Q129" i="6"/>
  <c r="N129" i="6"/>
  <c r="I129" i="6"/>
  <c r="X33" i="6"/>
  <c r="Y33" i="6" s="1"/>
  <c r="W33" i="6"/>
  <c r="S33" i="6"/>
  <c r="Q33" i="6"/>
  <c r="N33" i="6"/>
  <c r="I33" i="6"/>
  <c r="X235" i="6"/>
  <c r="Y235" i="6" s="1"/>
  <c r="W235" i="6"/>
  <c r="S235" i="6"/>
  <c r="Q235" i="6"/>
  <c r="N235" i="6"/>
  <c r="I235" i="6"/>
  <c r="X615" i="6"/>
  <c r="Y615" i="6" s="1"/>
  <c r="W615" i="6"/>
  <c r="S615" i="6"/>
  <c r="Q615" i="6"/>
  <c r="N615" i="6"/>
  <c r="I615" i="6"/>
  <c r="X295" i="6"/>
  <c r="Y295" i="6" s="1"/>
  <c r="W295" i="6"/>
  <c r="S295" i="6"/>
  <c r="Q295" i="6"/>
  <c r="N295" i="6"/>
  <c r="I295" i="6"/>
  <c r="X30" i="6"/>
  <c r="Y30" i="6" s="1"/>
  <c r="W30" i="6"/>
  <c r="S30" i="6"/>
  <c r="Q30" i="6"/>
  <c r="N30" i="6"/>
  <c r="I30" i="6"/>
  <c r="X415" i="6"/>
  <c r="Y415" i="6" s="1"/>
  <c r="W415" i="6"/>
  <c r="S415" i="6"/>
  <c r="Q415" i="6"/>
  <c r="N415" i="6"/>
  <c r="I415" i="6"/>
  <c r="X234" i="6"/>
  <c r="Y234" i="6" s="1"/>
  <c r="W234" i="6"/>
  <c r="S234" i="6"/>
  <c r="Q234" i="6"/>
  <c r="N234" i="6"/>
  <c r="I234" i="6"/>
  <c r="X579" i="6"/>
  <c r="Y579" i="6" s="1"/>
  <c r="W579" i="6"/>
  <c r="S579" i="6"/>
  <c r="Q579" i="6"/>
  <c r="N579" i="6"/>
  <c r="I579" i="6"/>
  <c r="X4" i="6"/>
  <c r="Y4" i="6" s="1"/>
  <c r="W4" i="6"/>
  <c r="S4" i="6"/>
  <c r="Q4" i="6"/>
  <c r="N4" i="6"/>
  <c r="I4" i="6"/>
  <c r="X370" i="6"/>
  <c r="Y370" i="6" s="1"/>
  <c r="W370" i="6"/>
  <c r="S370" i="6"/>
  <c r="Q370" i="6"/>
  <c r="N370" i="6"/>
  <c r="I370" i="6"/>
  <c r="X418" i="6"/>
  <c r="Y418" i="6" s="1"/>
  <c r="W418" i="6"/>
  <c r="S418" i="6"/>
  <c r="Q418" i="6"/>
  <c r="N418" i="6"/>
  <c r="I418" i="6"/>
  <c r="X134" i="6"/>
  <c r="Y134" i="6" s="1"/>
  <c r="W134" i="6"/>
  <c r="S134" i="6"/>
  <c r="Q134" i="6"/>
  <c r="N134" i="6"/>
  <c r="I134" i="6"/>
  <c r="X429" i="6"/>
  <c r="Y429" i="6" s="1"/>
  <c r="W429" i="6"/>
  <c r="S429" i="6"/>
  <c r="Q429" i="6"/>
  <c r="N429" i="6"/>
  <c r="I429" i="6"/>
  <c r="X97" i="6"/>
  <c r="Y97" i="6" s="1"/>
  <c r="W97" i="6"/>
  <c r="S97" i="6"/>
  <c r="Q97" i="6"/>
  <c r="N97" i="6"/>
  <c r="I97" i="6"/>
  <c r="X502" i="6"/>
  <c r="Y502" i="6" s="1"/>
  <c r="W502" i="6"/>
  <c r="S502" i="6"/>
  <c r="Q502" i="6"/>
  <c r="N502" i="6"/>
  <c r="I502" i="6"/>
  <c r="X76" i="6"/>
  <c r="Y76" i="6" s="1"/>
  <c r="W76" i="6"/>
  <c r="S76" i="6"/>
  <c r="Q76" i="6"/>
  <c r="N76" i="6"/>
  <c r="I76" i="6"/>
  <c r="X122" i="6"/>
  <c r="Y122" i="6" s="1"/>
  <c r="W122" i="6"/>
  <c r="S122" i="6"/>
  <c r="Q122" i="6"/>
  <c r="N122" i="6"/>
  <c r="I122" i="6"/>
  <c r="W568" i="6"/>
  <c r="S568" i="6"/>
  <c r="Q568" i="6"/>
  <c r="N568" i="6"/>
  <c r="I568" i="6"/>
  <c r="X345" i="6"/>
  <c r="Y345" i="6" s="1"/>
  <c r="W345" i="6"/>
  <c r="S345" i="6"/>
  <c r="Q345" i="6"/>
  <c r="N345" i="6"/>
  <c r="I345" i="6"/>
  <c r="X347" i="6"/>
  <c r="Y347" i="6" s="1"/>
  <c r="W347" i="6"/>
  <c r="S347" i="6"/>
  <c r="Q347" i="6"/>
  <c r="N347" i="6"/>
  <c r="I347" i="6"/>
  <c r="X194" i="6"/>
  <c r="Y194" i="6" s="1"/>
  <c r="W194" i="6"/>
  <c r="S194" i="6"/>
  <c r="Q194" i="6"/>
  <c r="N194" i="6"/>
  <c r="I194" i="6"/>
  <c r="X546" i="6"/>
  <c r="Y546" i="6" s="1"/>
  <c r="W546" i="6"/>
  <c r="S546" i="6"/>
  <c r="Q546" i="6"/>
  <c r="N546" i="6"/>
  <c r="I546" i="6"/>
  <c r="X203" i="6"/>
  <c r="Y203" i="6" s="1"/>
  <c r="W203" i="6"/>
  <c r="S203" i="6"/>
  <c r="Q203" i="6"/>
  <c r="N203" i="6"/>
  <c r="I203" i="6"/>
  <c r="X470" i="6"/>
  <c r="Y470" i="6" s="1"/>
  <c r="W470" i="6"/>
  <c r="S470" i="6"/>
  <c r="Q470" i="6"/>
  <c r="N470" i="6"/>
  <c r="I470" i="6"/>
  <c r="X297" i="6"/>
  <c r="Y297" i="6" s="1"/>
  <c r="W297" i="6"/>
  <c r="S297" i="6"/>
  <c r="Q297" i="6"/>
  <c r="N297" i="6"/>
  <c r="I297" i="6"/>
  <c r="X605" i="6"/>
  <c r="Y605" i="6" s="1"/>
  <c r="W605" i="6"/>
  <c r="S605" i="6"/>
  <c r="Q605" i="6"/>
  <c r="N605" i="6"/>
  <c r="I605" i="6"/>
  <c r="X206" i="6"/>
  <c r="Y206" i="6" s="1"/>
  <c r="W206" i="6"/>
  <c r="S206" i="6"/>
  <c r="Q206" i="6"/>
  <c r="N206" i="6"/>
  <c r="I206" i="6"/>
  <c r="X169" i="6"/>
  <c r="Y169" i="6" s="1"/>
  <c r="W169" i="6"/>
  <c r="S169" i="6"/>
  <c r="Q169" i="6"/>
  <c r="N169" i="6"/>
  <c r="I169" i="6"/>
  <c r="X280" i="6"/>
  <c r="Y280" i="6" s="1"/>
  <c r="W280" i="6"/>
  <c r="S280" i="6"/>
  <c r="Q280" i="6"/>
  <c r="N280" i="6"/>
  <c r="I280" i="6"/>
  <c r="X559" i="6"/>
  <c r="Y559" i="6" s="1"/>
  <c r="W559" i="6"/>
  <c r="S559" i="6"/>
  <c r="Q559" i="6"/>
  <c r="N559" i="6"/>
  <c r="I559" i="6"/>
  <c r="X146" i="6"/>
  <c r="Y146" i="6" s="1"/>
  <c r="W146" i="6"/>
  <c r="S146" i="6"/>
  <c r="Q146" i="6"/>
  <c r="N146" i="6"/>
  <c r="I146" i="6"/>
  <c r="X298" i="6"/>
  <c r="Y298" i="6" s="1"/>
  <c r="W298" i="6"/>
  <c r="S298" i="6"/>
  <c r="Q298" i="6"/>
  <c r="N298" i="6"/>
  <c r="I298" i="6"/>
  <c r="X495" i="6"/>
  <c r="Y495" i="6" s="1"/>
  <c r="W495" i="6"/>
  <c r="S495" i="6"/>
  <c r="Q495" i="6"/>
  <c r="N495" i="6"/>
  <c r="I495" i="6"/>
  <c r="X500" i="6"/>
  <c r="Y500" i="6" s="1"/>
  <c r="W500" i="6"/>
  <c r="S500" i="6"/>
  <c r="Q500" i="6"/>
  <c r="N500" i="6"/>
  <c r="I500" i="6"/>
  <c r="X51" i="6"/>
  <c r="Y51" i="6" s="1"/>
  <c r="W51" i="6"/>
  <c r="S51" i="6"/>
  <c r="Q51" i="6"/>
  <c r="N51" i="6"/>
  <c r="I51" i="6"/>
  <c r="X447" i="6"/>
  <c r="Y447" i="6" s="1"/>
  <c r="W447" i="6"/>
  <c r="S447" i="6"/>
  <c r="Q447" i="6"/>
  <c r="N447" i="6"/>
  <c r="I447" i="6"/>
  <c r="X434" i="6"/>
  <c r="Y434" i="6" s="1"/>
  <c r="W434" i="6"/>
  <c r="S434" i="6"/>
  <c r="Q434" i="6"/>
  <c r="N434" i="6"/>
  <c r="I434" i="6"/>
  <c r="X405" i="6"/>
  <c r="Y405" i="6" s="1"/>
  <c r="W405" i="6"/>
  <c r="S405" i="6"/>
  <c r="Q405" i="6"/>
  <c r="N405" i="6"/>
  <c r="I405" i="6"/>
  <c r="X307" i="6"/>
  <c r="Y307" i="6" s="1"/>
  <c r="W307" i="6"/>
  <c r="S307" i="6"/>
  <c r="Q307" i="6"/>
  <c r="N307" i="6"/>
  <c r="I307" i="6"/>
  <c r="X368" i="6"/>
  <c r="Y368" i="6" s="1"/>
  <c r="W368" i="6"/>
  <c r="S368" i="6"/>
  <c r="Q368" i="6"/>
  <c r="N368" i="6"/>
  <c r="I368" i="6"/>
  <c r="X119" i="6"/>
  <c r="Y119" i="6" s="1"/>
  <c r="W119" i="6"/>
  <c r="S119" i="6"/>
  <c r="Q119" i="6"/>
  <c r="N119" i="6"/>
  <c r="I119" i="6"/>
  <c r="X208" i="6"/>
  <c r="Y208" i="6" s="1"/>
  <c r="W208" i="6"/>
  <c r="S208" i="6"/>
  <c r="Q208" i="6"/>
  <c r="N208" i="6"/>
  <c r="I208" i="6"/>
  <c r="X609" i="6"/>
  <c r="Y609" i="6" s="1"/>
  <c r="W609" i="6"/>
  <c r="S609" i="6"/>
  <c r="Q609" i="6"/>
  <c r="N609" i="6"/>
  <c r="I609" i="6"/>
  <c r="X256" i="6"/>
  <c r="Y256" i="6" s="1"/>
  <c r="W256" i="6"/>
  <c r="S256" i="6"/>
  <c r="Q256" i="6"/>
  <c r="N256" i="6"/>
  <c r="I256" i="6"/>
  <c r="X580" i="6"/>
  <c r="Y580" i="6" s="1"/>
  <c r="W580" i="6"/>
  <c r="S580" i="6"/>
  <c r="Q580" i="6"/>
  <c r="N580" i="6"/>
  <c r="I580" i="6"/>
  <c r="X556" i="6"/>
  <c r="Y556" i="6" s="1"/>
  <c r="W556" i="6"/>
  <c r="S556" i="6"/>
  <c r="Q556" i="6"/>
  <c r="N556" i="6"/>
  <c r="I556" i="6"/>
  <c r="X581" i="6"/>
  <c r="Y581" i="6" s="1"/>
  <c r="W581" i="6"/>
  <c r="S581" i="6"/>
  <c r="Q581" i="6"/>
  <c r="N581" i="6"/>
  <c r="I581" i="6"/>
  <c r="X531" i="6"/>
  <c r="Y531" i="6" s="1"/>
  <c r="W531" i="6"/>
  <c r="S531" i="6"/>
  <c r="Q531" i="6"/>
  <c r="N531" i="6"/>
  <c r="I531" i="6"/>
  <c r="X230" i="6"/>
  <c r="Y230" i="6" s="1"/>
  <c r="W230" i="6"/>
  <c r="S230" i="6"/>
  <c r="Q230" i="6"/>
  <c r="N230" i="6"/>
  <c r="I230" i="6"/>
  <c r="X176" i="6"/>
  <c r="Y176" i="6" s="1"/>
  <c r="W176" i="6"/>
  <c r="S176" i="6"/>
  <c r="Q176" i="6"/>
  <c r="N176" i="6"/>
  <c r="I176" i="6"/>
  <c r="X303" i="6"/>
  <c r="Y303" i="6" s="1"/>
  <c r="W303" i="6"/>
  <c r="S303" i="6"/>
  <c r="Q303" i="6"/>
  <c r="N303" i="6"/>
  <c r="I303" i="6"/>
  <c r="X301" i="6"/>
  <c r="Y301" i="6" s="1"/>
  <c r="W301" i="6"/>
  <c r="S301" i="6"/>
  <c r="Q301" i="6"/>
  <c r="N301" i="6"/>
  <c r="I301" i="6"/>
  <c r="X263" i="6"/>
  <c r="Y263" i="6" s="1"/>
  <c r="W263" i="6"/>
  <c r="S263" i="6"/>
  <c r="Q263" i="6"/>
  <c r="N263" i="6"/>
  <c r="I263" i="6"/>
  <c r="X299" i="6"/>
  <c r="Y299" i="6" s="1"/>
  <c r="W299" i="6"/>
  <c r="S299" i="6"/>
  <c r="Q299" i="6"/>
  <c r="N299" i="6"/>
  <c r="I299" i="6"/>
  <c r="X35" i="6"/>
  <c r="Y35" i="6" s="1"/>
  <c r="W35" i="6"/>
  <c r="S35" i="6"/>
  <c r="Q35" i="6"/>
  <c r="N35" i="6"/>
  <c r="I35" i="6"/>
  <c r="X493" i="6"/>
  <c r="Y493" i="6" s="1"/>
  <c r="W493" i="6"/>
  <c r="S493" i="6"/>
  <c r="Q493" i="6"/>
  <c r="N493" i="6"/>
  <c r="I493" i="6"/>
  <c r="X144" i="6"/>
  <c r="Y144" i="6" s="1"/>
  <c r="W144" i="6"/>
  <c r="S144" i="6"/>
  <c r="Q144" i="6"/>
  <c r="N144" i="6"/>
  <c r="I144" i="6"/>
  <c r="X404" i="6"/>
  <c r="Y404" i="6" s="1"/>
  <c r="W404" i="6"/>
  <c r="S404" i="6"/>
  <c r="Q404" i="6"/>
  <c r="N404" i="6"/>
  <c r="I404" i="6"/>
  <c r="X64" i="6"/>
  <c r="Y64" i="6" s="1"/>
  <c r="W64" i="6"/>
  <c r="S64" i="6"/>
  <c r="Q64" i="6"/>
  <c r="N64" i="6"/>
  <c r="I64" i="6"/>
  <c r="X96" i="6"/>
  <c r="Y96" i="6" s="1"/>
  <c r="W96" i="6"/>
  <c r="S96" i="6"/>
  <c r="Q96" i="6"/>
  <c r="N96" i="6"/>
  <c r="I96" i="6"/>
  <c r="X446" i="6"/>
  <c r="Y446" i="6" s="1"/>
  <c r="W446" i="6"/>
  <c r="S446" i="6"/>
  <c r="Q446" i="6"/>
  <c r="N446" i="6"/>
  <c r="I446" i="6"/>
  <c r="X72" i="6"/>
  <c r="Y72" i="6" s="1"/>
  <c r="W72" i="6"/>
  <c r="S72" i="6"/>
  <c r="Q72" i="6"/>
  <c r="N72" i="6"/>
  <c r="I72" i="6"/>
  <c r="X123" i="6"/>
  <c r="Y123" i="6" s="1"/>
  <c r="W123" i="6"/>
  <c r="S123" i="6"/>
  <c r="Q123" i="6"/>
  <c r="N123" i="6"/>
  <c r="I123" i="6"/>
  <c r="X384" i="6"/>
  <c r="Y384" i="6" s="1"/>
  <c r="W384" i="6"/>
  <c r="S384" i="6"/>
  <c r="Q384" i="6"/>
  <c r="N384" i="6"/>
  <c r="I384" i="6"/>
  <c r="X573" i="6"/>
  <c r="Y573" i="6" s="1"/>
  <c r="W573" i="6"/>
  <c r="S573" i="6"/>
  <c r="Q573" i="6"/>
  <c r="N573" i="6"/>
  <c r="I573" i="6"/>
  <c r="X10" i="6"/>
  <c r="Y10" i="6" s="1"/>
  <c r="W10" i="6"/>
  <c r="S10" i="6"/>
  <c r="Q10" i="6"/>
  <c r="N10" i="6"/>
  <c r="I10" i="6"/>
  <c r="X191" i="6"/>
  <c r="Y191" i="6" s="1"/>
  <c r="W191" i="6"/>
  <c r="S191" i="6"/>
  <c r="Q191" i="6"/>
  <c r="N191" i="6"/>
  <c r="I191" i="6"/>
  <c r="X506" i="6"/>
  <c r="Y506" i="6" s="1"/>
  <c r="W506" i="6"/>
  <c r="S506" i="6"/>
  <c r="Q506" i="6"/>
  <c r="N506" i="6"/>
  <c r="I506" i="6"/>
  <c r="X476" i="6"/>
  <c r="Y476" i="6" s="1"/>
  <c r="W476" i="6"/>
  <c r="S476" i="6"/>
  <c r="Q476" i="6"/>
  <c r="N476" i="6"/>
  <c r="I476" i="6"/>
  <c r="X597" i="6"/>
  <c r="Y597" i="6" s="1"/>
  <c r="W597" i="6"/>
  <c r="S597" i="6"/>
  <c r="Q597" i="6"/>
  <c r="N597" i="6"/>
  <c r="I597" i="6"/>
  <c r="X201" i="6"/>
  <c r="Y201" i="6" s="1"/>
  <c r="W201" i="6"/>
  <c r="S201" i="6"/>
  <c r="Q201" i="6"/>
  <c r="N201" i="6"/>
  <c r="I201" i="6"/>
  <c r="X180" i="6"/>
  <c r="Y180" i="6" s="1"/>
  <c r="W180" i="6"/>
  <c r="S180" i="6"/>
  <c r="Q180" i="6"/>
  <c r="N180" i="6"/>
  <c r="I180" i="6"/>
  <c r="X60" i="6"/>
  <c r="Y60" i="6" s="1"/>
  <c r="W60" i="6"/>
  <c r="S60" i="6"/>
  <c r="Q60" i="6"/>
  <c r="N60" i="6"/>
  <c r="I60" i="6"/>
  <c r="X561" i="6"/>
  <c r="Y561" i="6" s="1"/>
  <c r="W561" i="6"/>
  <c r="S561" i="6"/>
  <c r="Q561" i="6"/>
  <c r="N561" i="6"/>
  <c r="I561" i="6"/>
  <c r="X133" i="6"/>
  <c r="Y133" i="6" s="1"/>
  <c r="W133" i="6"/>
  <c r="S133" i="6"/>
  <c r="Q133" i="6"/>
  <c r="N133" i="6"/>
  <c r="I133" i="6"/>
  <c r="X421" i="6"/>
  <c r="Y421" i="6" s="1"/>
  <c r="W421" i="6"/>
  <c r="S421" i="6"/>
  <c r="Q421" i="6"/>
  <c r="N421" i="6"/>
  <c r="I421" i="6"/>
  <c r="X264" i="6"/>
  <c r="Y264" i="6" s="1"/>
  <c r="W264" i="6"/>
  <c r="S264" i="6"/>
  <c r="Q264" i="6"/>
  <c r="N264" i="6"/>
  <c r="I264" i="6"/>
  <c r="X436" i="6"/>
  <c r="Y436" i="6" s="1"/>
  <c r="W436" i="6"/>
  <c r="S436" i="6"/>
  <c r="Q436" i="6"/>
  <c r="N436" i="6"/>
  <c r="I436" i="6"/>
  <c r="X132" i="6"/>
  <c r="Y132" i="6" s="1"/>
  <c r="W132" i="6"/>
  <c r="S132" i="6"/>
  <c r="Q132" i="6"/>
  <c r="N132" i="6"/>
  <c r="I132" i="6"/>
  <c r="X19" i="6"/>
  <c r="Y19" i="6" s="1"/>
  <c r="W19" i="6"/>
  <c r="S19" i="6"/>
  <c r="Q19" i="6"/>
  <c r="N19" i="6"/>
  <c r="I19" i="6"/>
  <c r="X17" i="6"/>
  <c r="Y17" i="6" s="1"/>
  <c r="W17" i="6"/>
  <c r="S17" i="6"/>
  <c r="Q17" i="6"/>
  <c r="N17" i="6"/>
  <c r="I17" i="6"/>
  <c r="X7" i="6"/>
  <c r="Y7" i="6" s="1"/>
  <c r="W7" i="6"/>
  <c r="S7" i="6"/>
  <c r="Q7" i="6"/>
  <c r="N7" i="6"/>
  <c r="I7" i="6"/>
  <c r="X77" i="6"/>
  <c r="Y77" i="6" s="1"/>
  <c r="W77" i="6"/>
  <c r="S77" i="6"/>
  <c r="Q77" i="6"/>
  <c r="N77" i="6"/>
  <c r="I77" i="6"/>
  <c r="X391" i="6"/>
  <c r="Y391" i="6" s="1"/>
  <c r="W391" i="6"/>
  <c r="S391" i="6"/>
  <c r="Q391" i="6"/>
  <c r="N391" i="6"/>
  <c r="I391" i="6"/>
  <c r="X114" i="6"/>
  <c r="Y114" i="6" s="1"/>
  <c r="W114" i="6"/>
  <c r="S114" i="6"/>
  <c r="Q114" i="6"/>
  <c r="N114" i="6"/>
  <c r="I114" i="6"/>
  <c r="X365" i="6"/>
  <c r="Y365" i="6" s="1"/>
  <c r="W365" i="6"/>
  <c r="S365" i="6"/>
  <c r="Q365" i="6"/>
  <c r="N365" i="6"/>
  <c r="I365" i="6"/>
  <c r="X408" i="6"/>
  <c r="Y408" i="6" s="1"/>
  <c r="W408" i="6"/>
  <c r="S408" i="6"/>
  <c r="Q408" i="6"/>
  <c r="N408" i="6"/>
  <c r="I408" i="6"/>
  <c r="X93" i="6"/>
  <c r="Y93" i="6" s="1"/>
  <c r="W93" i="6"/>
  <c r="S93" i="6"/>
  <c r="Q93" i="6"/>
  <c r="N93" i="6"/>
  <c r="I93" i="6"/>
  <c r="X278" i="6"/>
  <c r="Y278" i="6" s="1"/>
  <c r="W278" i="6"/>
  <c r="S278" i="6"/>
  <c r="Q278" i="6"/>
  <c r="N278" i="6"/>
  <c r="I278" i="6"/>
  <c r="X360" i="6"/>
  <c r="Y360" i="6" s="1"/>
  <c r="W360" i="6"/>
  <c r="S360" i="6"/>
  <c r="Q360" i="6"/>
  <c r="N360" i="6"/>
  <c r="I360" i="6"/>
  <c r="X293" i="6"/>
  <c r="Y293" i="6" s="1"/>
  <c r="W293" i="6"/>
  <c r="S293" i="6"/>
  <c r="Q293" i="6"/>
  <c r="N293" i="6"/>
  <c r="I293" i="6"/>
  <c r="X199" i="6"/>
  <c r="Y199" i="6" s="1"/>
  <c r="W199" i="6"/>
  <c r="S199" i="6"/>
  <c r="Q199" i="6"/>
  <c r="N199" i="6"/>
  <c r="I199" i="6"/>
  <c r="X268" i="6"/>
  <c r="Y268" i="6" s="1"/>
  <c r="W268" i="6"/>
  <c r="S268" i="6"/>
  <c r="Q268" i="6"/>
  <c r="N268" i="6"/>
  <c r="I268" i="6"/>
  <c r="X245" i="6"/>
  <c r="Y245" i="6" s="1"/>
  <c r="W245" i="6"/>
  <c r="S245" i="6"/>
  <c r="Q245" i="6"/>
  <c r="N245" i="6"/>
  <c r="I245" i="6"/>
  <c r="X601" i="6"/>
  <c r="Y601" i="6" s="1"/>
  <c r="W601" i="6"/>
  <c r="S601" i="6"/>
  <c r="Q601" i="6"/>
  <c r="N601" i="6"/>
  <c r="I601" i="6"/>
  <c r="X244" i="6"/>
  <c r="Y244" i="6" s="1"/>
  <c r="W244" i="6"/>
  <c r="S244" i="6"/>
  <c r="Q244" i="6"/>
  <c r="N244" i="6"/>
  <c r="I244" i="6"/>
  <c r="X424" i="6"/>
  <c r="Y424" i="6" s="1"/>
  <c r="W424" i="6"/>
  <c r="S424" i="6"/>
  <c r="Q424" i="6"/>
  <c r="N424" i="6"/>
  <c r="I424" i="6"/>
  <c r="X36" i="6"/>
  <c r="Y36" i="6" s="1"/>
  <c r="W36" i="6"/>
  <c r="S36" i="6"/>
  <c r="Q36" i="6"/>
  <c r="N36" i="6"/>
  <c r="I36" i="6"/>
  <c r="X587" i="6"/>
  <c r="Y587" i="6" s="1"/>
  <c r="W587" i="6"/>
  <c r="S587" i="6"/>
  <c r="Q587" i="6"/>
  <c r="N587" i="6"/>
  <c r="I587" i="6"/>
  <c r="X39" i="6"/>
  <c r="Y39" i="6" s="1"/>
  <c r="W39" i="6"/>
  <c r="S39" i="6"/>
  <c r="Q39" i="6"/>
  <c r="N39" i="6"/>
  <c r="I39" i="6"/>
  <c r="X300" i="6"/>
  <c r="Y300" i="6" s="1"/>
  <c r="W300" i="6"/>
  <c r="S300" i="6"/>
  <c r="Q300" i="6"/>
  <c r="N300" i="6"/>
  <c r="I300" i="6"/>
  <c r="X547" i="6"/>
  <c r="Y547" i="6" s="1"/>
  <c r="W547" i="6"/>
  <c r="S547" i="6"/>
  <c r="Q547" i="6"/>
  <c r="N547" i="6"/>
  <c r="I547" i="6"/>
  <c r="X474" i="6"/>
  <c r="Y474" i="6" s="1"/>
  <c r="W474" i="6"/>
  <c r="S474" i="6"/>
  <c r="Q474" i="6"/>
  <c r="N474" i="6"/>
  <c r="I474" i="6"/>
  <c r="X423" i="6"/>
  <c r="Y423" i="6" s="1"/>
  <c r="W423" i="6"/>
  <c r="S423" i="6"/>
  <c r="Q423" i="6"/>
  <c r="N423" i="6"/>
  <c r="I423" i="6"/>
  <c r="X480" i="6"/>
  <c r="Y480" i="6" s="1"/>
  <c r="W480" i="6"/>
  <c r="S480" i="6"/>
  <c r="Q480" i="6"/>
  <c r="N480" i="6"/>
  <c r="I480" i="6"/>
  <c r="X142" i="6"/>
  <c r="Y142" i="6" s="1"/>
  <c r="W142" i="6"/>
  <c r="S142" i="6"/>
  <c r="Q142" i="6"/>
  <c r="N142" i="6"/>
  <c r="I142" i="6"/>
  <c r="X431" i="6"/>
  <c r="Y431" i="6" s="1"/>
  <c r="W431" i="6"/>
  <c r="S431" i="6"/>
  <c r="Q431" i="6"/>
  <c r="N431" i="6"/>
  <c r="I431" i="6"/>
  <c r="X385" i="6"/>
  <c r="Y385" i="6" s="1"/>
  <c r="W385" i="6"/>
  <c r="S385" i="6"/>
  <c r="Q385" i="6"/>
  <c r="N385" i="6"/>
  <c r="I385" i="6"/>
  <c r="X120" i="6"/>
  <c r="Y120" i="6" s="1"/>
  <c r="W120" i="6"/>
  <c r="S120" i="6"/>
  <c r="Q120" i="6"/>
  <c r="N120" i="6"/>
  <c r="I120" i="6"/>
  <c r="X537" i="6"/>
  <c r="Y537" i="6" s="1"/>
  <c r="W537" i="6"/>
  <c r="S537" i="6"/>
  <c r="Q537" i="6"/>
  <c r="N537" i="6"/>
  <c r="I537" i="6"/>
  <c r="X116" i="6"/>
  <c r="Y116" i="6" s="1"/>
  <c r="W116" i="6"/>
  <c r="S116" i="6"/>
  <c r="Q116" i="6"/>
  <c r="N116" i="6"/>
  <c r="I116" i="6"/>
  <c r="W543" i="6"/>
  <c r="S543" i="6"/>
  <c r="Q543" i="6"/>
  <c r="N543" i="6"/>
  <c r="I543" i="6"/>
  <c r="X641" i="6"/>
  <c r="Y641" i="6" s="1"/>
  <c r="W641" i="6"/>
  <c r="S641" i="6"/>
  <c r="Q641" i="6"/>
  <c r="N641" i="6"/>
  <c r="I641" i="6"/>
  <c r="X663" i="6"/>
  <c r="Y663" i="6" s="1"/>
  <c r="W663" i="6"/>
  <c r="S663" i="6"/>
  <c r="Q663" i="6"/>
  <c r="N663" i="6"/>
  <c r="I663" i="6"/>
  <c r="X644" i="6"/>
  <c r="Y644" i="6" s="1"/>
  <c r="W644" i="6"/>
  <c r="S644" i="6"/>
  <c r="Q644" i="6"/>
  <c r="N644" i="6"/>
  <c r="I644" i="6"/>
  <c r="X652" i="6"/>
  <c r="Y652" i="6" s="1"/>
  <c r="W652" i="6"/>
  <c r="S652" i="6"/>
  <c r="Q652" i="6"/>
  <c r="N652" i="6"/>
  <c r="I652" i="6"/>
  <c r="X674" i="6"/>
  <c r="Y674" i="6" s="1"/>
  <c r="W674" i="6"/>
  <c r="S674" i="6"/>
  <c r="Q674" i="6"/>
  <c r="N674" i="6"/>
  <c r="I674" i="6"/>
  <c r="X683" i="6"/>
  <c r="Y683" i="6" s="1"/>
  <c r="W683" i="6"/>
  <c r="S683" i="6"/>
  <c r="Q683" i="6"/>
  <c r="N683" i="6"/>
  <c r="I683" i="6"/>
  <c r="X655" i="6"/>
  <c r="Y655" i="6" s="1"/>
  <c r="W655" i="6"/>
  <c r="S655" i="6"/>
  <c r="Q655" i="6"/>
  <c r="N655" i="6"/>
  <c r="I655" i="6"/>
  <c r="X680" i="6"/>
  <c r="Y680" i="6" s="1"/>
  <c r="W680" i="6"/>
  <c r="S680" i="6"/>
  <c r="Q680" i="6"/>
  <c r="N680" i="6"/>
  <c r="I680" i="6"/>
  <c r="X717" i="6"/>
  <c r="Y717" i="6" s="1"/>
  <c r="W717" i="6"/>
  <c r="S717" i="6"/>
  <c r="Q717" i="6"/>
  <c r="N717" i="6"/>
  <c r="I717" i="6"/>
  <c r="X665" i="6"/>
  <c r="Y665" i="6" s="1"/>
  <c r="W665" i="6"/>
  <c r="S665" i="6"/>
  <c r="Q665" i="6"/>
  <c r="N665" i="6"/>
  <c r="I665" i="6"/>
  <c r="X632" i="6"/>
  <c r="Y632" i="6" s="1"/>
  <c r="W632" i="6"/>
  <c r="S632" i="6"/>
  <c r="Q632" i="6"/>
  <c r="N632" i="6"/>
  <c r="I632" i="6"/>
  <c r="X705" i="6"/>
  <c r="Y705" i="6" s="1"/>
  <c r="W705" i="6"/>
  <c r="S705" i="6"/>
  <c r="Q705" i="6"/>
  <c r="N705" i="6"/>
  <c r="I705" i="6"/>
  <c r="X682" i="6"/>
  <c r="Y682" i="6" s="1"/>
  <c r="W682" i="6"/>
  <c r="S682" i="6"/>
  <c r="Q682" i="6"/>
  <c r="N682" i="6"/>
  <c r="I682" i="6"/>
  <c r="X660" i="6"/>
  <c r="Y660" i="6" s="1"/>
  <c r="W660" i="6"/>
  <c r="S660" i="6"/>
  <c r="Q660" i="6"/>
  <c r="N660" i="6"/>
  <c r="I660" i="6"/>
  <c r="X710" i="6"/>
  <c r="Y710" i="6" s="1"/>
  <c r="W710" i="6"/>
  <c r="S710" i="6"/>
  <c r="Q710" i="6"/>
  <c r="N710" i="6"/>
  <c r="I710" i="6"/>
  <c r="X666" i="6"/>
  <c r="Y666" i="6" s="1"/>
  <c r="W666" i="6"/>
  <c r="S666" i="6"/>
  <c r="Q666" i="6"/>
  <c r="N666" i="6"/>
  <c r="I666" i="6"/>
  <c r="X718" i="6"/>
  <c r="Y718" i="6" s="1"/>
  <c r="W718" i="6"/>
  <c r="S718" i="6"/>
  <c r="Q718" i="6"/>
  <c r="N718" i="6"/>
  <c r="I718" i="6"/>
  <c r="X629" i="6"/>
  <c r="Y629" i="6" s="1"/>
  <c r="W629" i="6"/>
  <c r="S629" i="6"/>
  <c r="Q629" i="6"/>
  <c r="N629" i="6"/>
  <c r="I629" i="6"/>
  <c r="X628" i="6"/>
  <c r="Y628" i="6" s="1"/>
  <c r="W628" i="6"/>
  <c r="S628" i="6"/>
  <c r="Q628" i="6"/>
  <c r="N628" i="6"/>
  <c r="I628" i="6"/>
  <c r="X703" i="6"/>
  <c r="Y703" i="6" s="1"/>
  <c r="W703" i="6"/>
  <c r="S703" i="6"/>
  <c r="Q703" i="6"/>
  <c r="N703" i="6"/>
  <c r="I703" i="6"/>
  <c r="X630" i="6"/>
  <c r="Y630" i="6" s="1"/>
  <c r="W630" i="6"/>
  <c r="S630" i="6"/>
  <c r="Q630" i="6"/>
  <c r="N630" i="6"/>
  <c r="I630" i="6"/>
  <c r="X688" i="6"/>
  <c r="Y688" i="6" s="1"/>
  <c r="W688" i="6"/>
  <c r="S688" i="6"/>
  <c r="Q688" i="6"/>
  <c r="N688" i="6"/>
  <c r="I688" i="6"/>
  <c r="X691" i="6"/>
  <c r="Y691" i="6" s="1"/>
  <c r="W691" i="6"/>
  <c r="S691" i="6"/>
  <c r="Q691" i="6"/>
  <c r="N691" i="6"/>
  <c r="I691" i="6"/>
  <c r="X696" i="6"/>
  <c r="Y696" i="6" s="1"/>
  <c r="W696" i="6"/>
  <c r="S696" i="6"/>
  <c r="Q696" i="6"/>
  <c r="N696" i="6"/>
  <c r="I696" i="6"/>
  <c r="X281" i="6"/>
  <c r="Y281" i="6" s="1"/>
  <c r="W281" i="6"/>
  <c r="S281" i="6"/>
  <c r="Q281" i="6"/>
  <c r="N281" i="6"/>
  <c r="I281" i="6"/>
  <c r="X623" i="6"/>
  <c r="Y623" i="6" s="1"/>
  <c r="W623" i="6"/>
  <c r="S623" i="6"/>
  <c r="Q623" i="6"/>
  <c r="N623" i="6"/>
  <c r="I623" i="6"/>
  <c r="X333" i="6"/>
  <c r="Y333" i="6" s="1"/>
  <c r="W333" i="6"/>
  <c r="S333" i="6"/>
  <c r="Q333" i="6"/>
  <c r="N333" i="6"/>
  <c r="I333" i="6"/>
  <c r="X232" i="6"/>
  <c r="Y232" i="6" s="1"/>
  <c r="W232" i="6"/>
  <c r="S232" i="6"/>
  <c r="Q232" i="6"/>
  <c r="N232" i="6"/>
  <c r="I232" i="6"/>
  <c r="X23" i="6"/>
  <c r="Y23" i="6" s="1"/>
  <c r="W23" i="6"/>
  <c r="S23" i="6"/>
  <c r="Q23" i="6"/>
  <c r="N23" i="6"/>
  <c r="I23" i="6"/>
  <c r="X569" i="6"/>
  <c r="Y569" i="6" s="1"/>
  <c r="W569" i="6"/>
  <c r="S569" i="6"/>
  <c r="Q569" i="6"/>
  <c r="N569" i="6"/>
  <c r="I569" i="6"/>
  <c r="X515" i="6"/>
  <c r="Y515" i="6" s="1"/>
  <c r="W515" i="6"/>
  <c r="S515" i="6"/>
  <c r="Q515" i="6"/>
  <c r="N515" i="6"/>
  <c r="I515" i="6"/>
  <c r="X622" i="6"/>
  <c r="Y622" i="6" s="1"/>
  <c r="W622" i="6"/>
  <c r="S622" i="6"/>
  <c r="Q622" i="6"/>
  <c r="N622" i="6"/>
  <c r="I622" i="6"/>
  <c r="X174" i="6"/>
  <c r="Y174" i="6" s="1"/>
  <c r="W174" i="6"/>
  <c r="S174" i="6"/>
  <c r="Q174" i="6"/>
  <c r="N174" i="6"/>
  <c r="I174" i="6"/>
  <c r="X283" i="6"/>
  <c r="Y283" i="6" s="1"/>
  <c r="W283" i="6"/>
  <c r="S283" i="6"/>
  <c r="Q283" i="6"/>
  <c r="N283" i="6"/>
  <c r="I283" i="6"/>
  <c r="X27" i="6"/>
  <c r="Y27" i="6" s="1"/>
  <c r="W27" i="6"/>
  <c r="S27" i="6"/>
  <c r="Q27" i="6"/>
  <c r="N27" i="6"/>
  <c r="I27" i="6"/>
  <c r="X181" i="6"/>
  <c r="Y181" i="6" s="1"/>
  <c r="W181" i="6"/>
  <c r="S181" i="6"/>
  <c r="Q181" i="6"/>
  <c r="N181" i="6"/>
  <c r="I181" i="6"/>
  <c r="X463" i="6"/>
  <c r="Y463" i="6" s="1"/>
  <c r="W463" i="6"/>
  <c r="S463" i="6"/>
  <c r="Q463" i="6"/>
  <c r="N463" i="6"/>
  <c r="I463" i="6"/>
  <c r="X513" i="6"/>
  <c r="Y513" i="6" s="1"/>
  <c r="W513" i="6"/>
  <c r="S513" i="6"/>
  <c r="Q513" i="6"/>
  <c r="N513" i="6"/>
  <c r="I513" i="6"/>
  <c r="X570" i="6"/>
  <c r="Y570" i="6" s="1"/>
  <c r="W570" i="6"/>
  <c r="S570" i="6"/>
  <c r="Q570" i="6"/>
  <c r="N570" i="6"/>
  <c r="I570" i="6"/>
  <c r="X182" i="6"/>
  <c r="Y182" i="6" s="1"/>
  <c r="W182" i="6"/>
  <c r="S182" i="6"/>
  <c r="Q182" i="6"/>
  <c r="N182" i="6"/>
  <c r="I182" i="6"/>
  <c r="X514" i="6"/>
  <c r="Y514" i="6" s="1"/>
  <c r="W514" i="6"/>
  <c r="S514" i="6"/>
  <c r="Q514" i="6"/>
  <c r="N514" i="6"/>
  <c r="I514" i="6"/>
  <c r="X74" i="6"/>
  <c r="Y74" i="6" s="1"/>
  <c r="W74" i="6"/>
  <c r="S74" i="6"/>
  <c r="Q74" i="6"/>
  <c r="N74" i="6"/>
  <c r="I74" i="6"/>
  <c r="X26" i="6"/>
  <c r="Y26" i="6" s="1"/>
  <c r="W26" i="6"/>
  <c r="S26" i="6"/>
  <c r="Q26" i="6"/>
  <c r="N26" i="6"/>
  <c r="I26" i="6"/>
  <c r="X127" i="6"/>
  <c r="Y127" i="6" s="1"/>
  <c r="W127" i="6"/>
  <c r="S127" i="6"/>
  <c r="Q127" i="6"/>
  <c r="N127" i="6"/>
  <c r="I127" i="6"/>
  <c r="X413" i="6"/>
  <c r="Y413" i="6" s="1"/>
  <c r="W413" i="6"/>
  <c r="S413" i="6"/>
  <c r="Q413" i="6"/>
  <c r="N413" i="6"/>
  <c r="I413" i="6"/>
  <c r="X126" i="6"/>
  <c r="Y126" i="6" s="1"/>
  <c r="W126" i="6"/>
  <c r="S126" i="6"/>
  <c r="Q126" i="6"/>
  <c r="N126" i="6"/>
  <c r="I126" i="6"/>
  <c r="X414" i="6"/>
  <c r="Y414" i="6" s="1"/>
  <c r="W414" i="6"/>
  <c r="S414" i="6"/>
  <c r="Q414" i="6"/>
  <c r="N414" i="6"/>
  <c r="I414" i="6"/>
  <c r="W567" i="6"/>
  <c r="S567" i="6"/>
  <c r="Q567" i="6"/>
  <c r="N567" i="6"/>
  <c r="I567" i="6"/>
  <c r="X221" i="6"/>
  <c r="Y221" i="6" s="1"/>
  <c r="W221" i="6"/>
  <c r="S221" i="6"/>
  <c r="Q221" i="6"/>
  <c r="N221" i="6"/>
  <c r="I221" i="6"/>
  <c r="X534" i="6"/>
  <c r="Y534" i="6" s="1"/>
  <c r="W534" i="6"/>
  <c r="S534" i="6"/>
  <c r="Q534" i="6"/>
  <c r="N534" i="6"/>
  <c r="I534" i="6"/>
  <c r="X216" i="6"/>
  <c r="Y216" i="6" s="1"/>
  <c r="W216" i="6"/>
  <c r="S216" i="6"/>
  <c r="Q216" i="6"/>
  <c r="N216" i="6"/>
  <c r="I216" i="6"/>
  <c r="X218" i="6"/>
  <c r="Y218" i="6" s="1"/>
  <c r="W218" i="6"/>
  <c r="S218" i="6"/>
  <c r="Q218" i="6"/>
  <c r="N218" i="6"/>
  <c r="I218" i="6"/>
  <c r="X613" i="6"/>
  <c r="Y613" i="6" s="1"/>
  <c r="W613" i="6"/>
  <c r="S613" i="6"/>
  <c r="Q613" i="6"/>
  <c r="N613" i="6"/>
  <c r="I613" i="6"/>
  <c r="X606" i="6"/>
  <c r="Y606" i="6" s="1"/>
  <c r="W606" i="6"/>
  <c r="S606" i="6"/>
  <c r="Q606" i="6"/>
  <c r="N606" i="6"/>
  <c r="I606" i="6"/>
  <c r="X179" i="6"/>
  <c r="Y179" i="6" s="1"/>
  <c r="W179" i="6"/>
  <c r="S179" i="6"/>
  <c r="Q179" i="6"/>
  <c r="N179" i="6"/>
  <c r="I179" i="6"/>
  <c r="X511" i="6"/>
  <c r="Y511" i="6" s="1"/>
  <c r="W511" i="6"/>
  <c r="S511" i="6"/>
  <c r="Q511" i="6"/>
  <c r="N511" i="6"/>
  <c r="I511" i="6"/>
  <c r="X321" i="6"/>
  <c r="Y321" i="6" s="1"/>
  <c r="W321" i="6"/>
  <c r="S321" i="6"/>
  <c r="Q321" i="6"/>
  <c r="N321" i="6"/>
  <c r="I321" i="6"/>
  <c r="X284" i="6"/>
  <c r="Y284" i="6" s="1"/>
  <c r="W284" i="6"/>
  <c r="Q284" i="6"/>
  <c r="N284" i="6"/>
  <c r="I284" i="6"/>
  <c r="X312" i="6"/>
  <c r="Y312" i="6" s="1"/>
  <c r="W312" i="6"/>
  <c r="S312" i="6"/>
  <c r="Q312" i="6"/>
  <c r="N312" i="6"/>
  <c r="I312" i="6"/>
  <c r="X544" i="6"/>
  <c r="Y544" i="6" s="1"/>
  <c r="W544" i="6"/>
  <c r="S544" i="6"/>
  <c r="Q544" i="6"/>
  <c r="N544" i="6"/>
  <c r="I544" i="6"/>
  <c r="X510" i="6"/>
  <c r="Y510" i="6" s="1"/>
  <c r="W510" i="6"/>
  <c r="S510" i="6"/>
  <c r="Q510" i="6"/>
  <c r="N510" i="6"/>
  <c r="I510" i="6"/>
  <c r="X407" i="6"/>
  <c r="Y407" i="6" s="1"/>
  <c r="W407" i="6"/>
  <c r="S407" i="6"/>
  <c r="Q407" i="6"/>
  <c r="N407" i="6"/>
  <c r="I407" i="6"/>
  <c r="X402" i="6"/>
  <c r="Y402" i="6" s="1"/>
  <c r="W402" i="6"/>
  <c r="S402" i="6"/>
  <c r="Q402" i="6"/>
  <c r="N402" i="6"/>
  <c r="I402" i="6"/>
  <c r="X271" i="6"/>
  <c r="Y271" i="6" s="1"/>
  <c r="W271" i="6"/>
  <c r="S271" i="6"/>
  <c r="Q271" i="6"/>
  <c r="N271" i="6"/>
  <c r="I271" i="6"/>
  <c r="X54" i="6"/>
  <c r="Y54" i="6" s="1"/>
  <c r="W54" i="6"/>
  <c r="S54" i="6"/>
  <c r="Q54" i="6"/>
  <c r="N54" i="6"/>
  <c r="I54" i="6"/>
  <c r="X86" i="6"/>
  <c r="Y86" i="6" s="1"/>
  <c r="W86" i="6"/>
  <c r="S86" i="6"/>
  <c r="Q86" i="6"/>
  <c r="N86" i="6"/>
  <c r="I86" i="6"/>
  <c r="X450" i="6"/>
  <c r="Y450" i="6" s="1"/>
  <c r="W450" i="6"/>
  <c r="S450" i="6"/>
  <c r="Q450" i="6"/>
  <c r="N450" i="6"/>
  <c r="I450" i="6"/>
  <c r="X65" i="6"/>
  <c r="Y65" i="6" s="1"/>
  <c r="W65" i="6"/>
  <c r="S65" i="6"/>
  <c r="Q65" i="6"/>
  <c r="N65" i="6"/>
  <c r="I65" i="6"/>
  <c r="X57" i="6"/>
  <c r="Y57" i="6" s="1"/>
  <c r="W57" i="6"/>
  <c r="S57" i="6"/>
  <c r="Q57" i="6"/>
  <c r="N57" i="6"/>
  <c r="I57" i="6"/>
  <c r="X397" i="6"/>
  <c r="Y397" i="6" s="1"/>
  <c r="W397" i="6"/>
  <c r="S397" i="6"/>
  <c r="Q397" i="6"/>
  <c r="N397" i="6"/>
  <c r="I397" i="6"/>
  <c r="X381" i="6"/>
  <c r="Y381" i="6" s="1"/>
  <c r="W381" i="6"/>
  <c r="S381" i="6"/>
  <c r="Q381" i="6"/>
  <c r="N381" i="6"/>
  <c r="I381" i="6"/>
  <c r="X205" i="6"/>
  <c r="Y205" i="6" s="1"/>
  <c r="W205" i="6"/>
  <c r="S205" i="6"/>
  <c r="Q205" i="6"/>
  <c r="N205" i="6"/>
  <c r="I205" i="6"/>
  <c r="X528" i="6"/>
  <c r="Y528" i="6" s="1"/>
  <c r="W528" i="6"/>
  <c r="S528" i="6"/>
  <c r="Q528" i="6"/>
  <c r="N528" i="6"/>
  <c r="I528" i="6"/>
  <c r="X353" i="6"/>
  <c r="Y353" i="6" s="1"/>
  <c r="W353" i="6"/>
  <c r="S353" i="6"/>
  <c r="Q353" i="6"/>
  <c r="N353" i="6"/>
  <c r="I353" i="6"/>
  <c r="X596" i="6"/>
  <c r="Y596" i="6" s="1"/>
  <c r="W596" i="6"/>
  <c r="S596" i="6"/>
  <c r="Q596" i="6"/>
  <c r="N596" i="6"/>
  <c r="I596" i="6"/>
  <c r="X485" i="6"/>
  <c r="Y485" i="6" s="1"/>
  <c r="W485" i="6"/>
  <c r="S485" i="6"/>
  <c r="Q485" i="6"/>
  <c r="N485" i="6"/>
  <c r="I485" i="6"/>
  <c r="X591" i="6"/>
  <c r="Y591" i="6" s="1"/>
  <c r="W591" i="6"/>
  <c r="S591" i="6"/>
  <c r="Q591" i="6"/>
  <c r="N591" i="6"/>
  <c r="I591" i="6"/>
  <c r="X200" i="6"/>
  <c r="Y200" i="6" s="1"/>
  <c r="W200" i="6"/>
  <c r="S200" i="6"/>
  <c r="Q200" i="6"/>
  <c r="N200" i="6"/>
  <c r="I200" i="6"/>
  <c r="X349" i="6"/>
  <c r="Y349" i="6" s="1"/>
  <c r="W349" i="6"/>
  <c r="S349" i="6"/>
  <c r="Q349" i="6"/>
  <c r="N349" i="6"/>
  <c r="I349" i="6"/>
  <c r="X598" i="6"/>
  <c r="Y598" i="6" s="1"/>
  <c r="W598" i="6"/>
  <c r="S598" i="6"/>
  <c r="Q598" i="6"/>
  <c r="N598" i="6"/>
  <c r="I598" i="6"/>
  <c r="X162" i="6"/>
  <c r="Y162" i="6" s="1"/>
  <c r="W162" i="6"/>
  <c r="S162" i="6"/>
  <c r="Q162" i="6"/>
  <c r="N162" i="6"/>
  <c r="I162" i="6"/>
  <c r="X304" i="6"/>
  <c r="Y304" i="6" s="1"/>
  <c r="W304" i="6"/>
  <c r="S304" i="6"/>
  <c r="Q304" i="6"/>
  <c r="N304" i="6"/>
  <c r="I304" i="6"/>
  <c r="X558" i="6"/>
  <c r="Y558" i="6" s="1"/>
  <c r="W558" i="6"/>
  <c r="S558" i="6"/>
  <c r="Q558" i="6"/>
  <c r="N558" i="6"/>
  <c r="I558" i="6"/>
  <c r="X148" i="6"/>
  <c r="Y148" i="6" s="1"/>
  <c r="W148" i="6"/>
  <c r="S148" i="6"/>
  <c r="Q148" i="6"/>
  <c r="N148" i="6"/>
  <c r="I148" i="6"/>
  <c r="X253" i="6"/>
  <c r="Y253" i="6" s="1"/>
  <c r="W253" i="6"/>
  <c r="S253" i="6"/>
  <c r="Q253" i="6"/>
  <c r="N253" i="6"/>
  <c r="I253" i="6"/>
  <c r="X317" i="6"/>
  <c r="Y317" i="6" s="1"/>
  <c r="W317" i="6"/>
  <c r="S317" i="6"/>
  <c r="Q317" i="6"/>
  <c r="N317" i="6"/>
  <c r="I317" i="6"/>
  <c r="X452" i="6"/>
  <c r="Y452" i="6" s="1"/>
  <c r="W452" i="6"/>
  <c r="S452" i="6"/>
  <c r="Q452" i="6"/>
  <c r="N452" i="6"/>
  <c r="I452" i="6"/>
  <c r="X302" i="6"/>
  <c r="Y302" i="6" s="1"/>
  <c r="W302" i="6"/>
  <c r="S302" i="6"/>
  <c r="Q302" i="6"/>
  <c r="N302" i="6"/>
  <c r="I302" i="6"/>
  <c r="X147" i="6"/>
  <c r="Y147" i="6" s="1"/>
  <c r="W147" i="6"/>
  <c r="S147" i="6"/>
  <c r="Q147" i="6"/>
  <c r="N147" i="6"/>
  <c r="I147" i="6"/>
  <c r="X311" i="6"/>
  <c r="Y311" i="6" s="1"/>
  <c r="W311" i="6"/>
  <c r="S311" i="6"/>
  <c r="Q311" i="6"/>
  <c r="N311" i="6"/>
  <c r="I311" i="6"/>
  <c r="X58" i="6"/>
  <c r="Y58" i="6" s="1"/>
  <c r="W58" i="6"/>
  <c r="S58" i="6"/>
  <c r="Q58" i="6"/>
  <c r="N58" i="6"/>
  <c r="I58" i="6"/>
  <c r="X393" i="6"/>
  <c r="Y393" i="6" s="1"/>
  <c r="W393" i="6"/>
  <c r="S393" i="6"/>
  <c r="Q393" i="6"/>
  <c r="N393" i="6"/>
  <c r="I393" i="6"/>
  <c r="X81" i="6"/>
  <c r="Y81" i="6" s="1"/>
  <c r="W81" i="6"/>
  <c r="S81" i="6"/>
  <c r="Q81" i="6"/>
  <c r="N81" i="6"/>
  <c r="I81" i="6"/>
  <c r="X442" i="6"/>
  <c r="Y442" i="6" s="1"/>
  <c r="W442" i="6"/>
  <c r="S442" i="6"/>
  <c r="Q442" i="6"/>
  <c r="N442" i="6"/>
  <c r="I442" i="6"/>
  <c r="X85" i="6"/>
  <c r="Y85" i="6" s="1"/>
  <c r="W85" i="6"/>
  <c r="S85" i="6"/>
  <c r="Q85" i="6"/>
  <c r="N85" i="6"/>
  <c r="I85" i="6"/>
  <c r="X498" i="6"/>
  <c r="Y498" i="6" s="1"/>
  <c r="W498" i="6"/>
  <c r="S498" i="6"/>
  <c r="Q498" i="6"/>
  <c r="N498" i="6"/>
  <c r="I498" i="6"/>
  <c r="X604" i="6"/>
  <c r="Y604" i="6" s="1"/>
  <c r="W604" i="6"/>
  <c r="S604" i="6"/>
  <c r="Q604" i="6"/>
  <c r="N604" i="6"/>
  <c r="I604" i="6"/>
  <c r="X224" i="6"/>
  <c r="Y224" i="6" s="1"/>
  <c r="W224" i="6"/>
  <c r="S224" i="6"/>
  <c r="Q224" i="6"/>
  <c r="N224" i="6"/>
  <c r="I224" i="6"/>
  <c r="X354" i="6"/>
  <c r="Y354" i="6" s="1"/>
  <c r="W354" i="6"/>
  <c r="S354" i="6"/>
  <c r="Q354" i="6"/>
  <c r="N354" i="6"/>
  <c r="I354" i="6"/>
  <c r="X274" i="6"/>
  <c r="Y274" i="6" s="1"/>
  <c r="W274" i="6"/>
  <c r="S274" i="6"/>
  <c r="Q274" i="6"/>
  <c r="N274" i="6"/>
  <c r="I274" i="6"/>
  <c r="X617" i="6"/>
  <c r="Y617" i="6" s="1"/>
  <c r="W617" i="6"/>
  <c r="S617" i="6"/>
  <c r="Q617" i="6"/>
  <c r="N617" i="6"/>
  <c r="I617" i="6"/>
  <c r="X212" i="6"/>
  <c r="Y212" i="6" s="1"/>
  <c r="W212" i="6"/>
  <c r="S212" i="6"/>
  <c r="Q212" i="6"/>
  <c r="N212" i="6"/>
  <c r="I212" i="6"/>
  <c r="X552" i="6"/>
  <c r="Y552" i="6" s="1"/>
  <c r="W552" i="6"/>
  <c r="S552" i="6"/>
  <c r="Q552" i="6"/>
  <c r="N552" i="6"/>
  <c r="I552" i="6"/>
  <c r="X330" i="6"/>
  <c r="Y330" i="6" s="1"/>
  <c r="W330" i="6"/>
  <c r="S330" i="6"/>
  <c r="Q330" i="6"/>
  <c r="N330" i="6"/>
  <c r="I330" i="6"/>
  <c r="X331" i="6"/>
  <c r="Y331" i="6" s="1"/>
  <c r="W331" i="6"/>
  <c r="S331" i="6"/>
  <c r="Q331" i="6"/>
  <c r="N331" i="6"/>
  <c r="I331" i="6"/>
  <c r="X326" i="6"/>
  <c r="Y326" i="6" s="1"/>
  <c r="W326" i="6"/>
  <c r="S326" i="6"/>
  <c r="Q326" i="6"/>
  <c r="N326" i="6"/>
  <c r="I326" i="6"/>
  <c r="X158" i="6"/>
  <c r="Y158" i="6" s="1"/>
  <c r="W158" i="6"/>
  <c r="S158" i="6"/>
  <c r="Q158" i="6"/>
  <c r="N158" i="6"/>
  <c r="I158" i="6"/>
  <c r="X66" i="6"/>
  <c r="Y66" i="6" s="1"/>
  <c r="W66" i="6"/>
  <c r="S66" i="6"/>
  <c r="Q66" i="6"/>
  <c r="N66" i="6"/>
  <c r="I66" i="6"/>
  <c r="X410" i="6"/>
  <c r="Y410" i="6" s="1"/>
  <c r="W410" i="6"/>
  <c r="S410" i="6"/>
  <c r="Q410" i="6"/>
  <c r="N410" i="6"/>
  <c r="I410" i="6"/>
  <c r="X110" i="6"/>
  <c r="Y110" i="6" s="1"/>
  <c r="W110" i="6"/>
  <c r="S110" i="6"/>
  <c r="Q110" i="6"/>
  <c r="N110" i="6"/>
  <c r="I110" i="6"/>
  <c r="X456" i="6"/>
  <c r="Y456" i="6" s="1"/>
  <c r="W456" i="6"/>
  <c r="S456" i="6"/>
  <c r="Q456" i="6"/>
  <c r="N456" i="6"/>
  <c r="I456" i="6"/>
  <c r="X226" i="6"/>
  <c r="Y226" i="6" s="1"/>
  <c r="W226" i="6"/>
  <c r="S226" i="6"/>
  <c r="Q226" i="6"/>
  <c r="N226" i="6"/>
  <c r="I226" i="6"/>
  <c r="X231" i="6"/>
  <c r="Y231" i="6" s="1"/>
  <c r="W231" i="6"/>
  <c r="S231" i="6"/>
  <c r="Q231" i="6"/>
  <c r="N231" i="6"/>
  <c r="I231" i="6"/>
  <c r="X504" i="6"/>
  <c r="Y504" i="6" s="1"/>
  <c r="W504" i="6"/>
  <c r="S504" i="6"/>
  <c r="Q504" i="6"/>
  <c r="N504" i="6"/>
  <c r="I504" i="6"/>
  <c r="X324" i="6"/>
  <c r="Y324" i="6" s="1"/>
  <c r="W324" i="6"/>
  <c r="S324" i="6"/>
  <c r="Q324" i="6"/>
  <c r="N324" i="6"/>
  <c r="I324" i="6"/>
  <c r="X229" i="6"/>
  <c r="Y229" i="6" s="1"/>
  <c r="W229" i="6"/>
  <c r="S229" i="6"/>
  <c r="Q229" i="6"/>
  <c r="N229" i="6"/>
  <c r="I229" i="6"/>
  <c r="X621" i="6"/>
  <c r="Y621" i="6" s="1"/>
  <c r="W621" i="6"/>
  <c r="S621" i="6"/>
  <c r="Q621" i="6"/>
  <c r="N621" i="6"/>
  <c r="I621" i="6"/>
  <c r="X619" i="6"/>
  <c r="Y619" i="6" s="1"/>
  <c r="W619" i="6"/>
  <c r="S619" i="6"/>
  <c r="Q619" i="6"/>
  <c r="N619" i="6"/>
  <c r="I619" i="6"/>
  <c r="X541" i="6"/>
  <c r="Y541" i="6" s="1"/>
  <c r="W541" i="6"/>
  <c r="S541" i="6"/>
  <c r="Q541" i="6"/>
  <c r="N541" i="6"/>
  <c r="I541" i="6"/>
  <c r="X273" i="6"/>
  <c r="Y273" i="6" s="1"/>
  <c r="W273" i="6"/>
  <c r="S273" i="6"/>
  <c r="Q273" i="6"/>
  <c r="N273" i="6"/>
  <c r="I273" i="6"/>
  <c r="X554" i="6"/>
  <c r="Y554" i="6" s="1"/>
  <c r="W554" i="6"/>
  <c r="S554" i="6"/>
  <c r="Q554" i="6"/>
  <c r="N554" i="6"/>
  <c r="I554" i="6"/>
  <c r="X358" i="6"/>
  <c r="Y358" i="6" s="1"/>
  <c r="W358" i="6"/>
  <c r="S358" i="6"/>
  <c r="Q358" i="6"/>
  <c r="N358" i="6"/>
  <c r="I358" i="6"/>
  <c r="X325" i="6"/>
  <c r="Y325" i="6" s="1"/>
  <c r="W325" i="6"/>
  <c r="S325" i="6"/>
  <c r="Q325" i="6"/>
  <c r="N325" i="6"/>
  <c r="I325" i="6"/>
  <c r="X177" i="6"/>
  <c r="Y177" i="6" s="1"/>
  <c r="W177" i="6"/>
  <c r="S177" i="6"/>
  <c r="Q177" i="6"/>
  <c r="N177" i="6"/>
  <c r="I177" i="6"/>
  <c r="X159" i="6"/>
  <c r="Y159" i="6" s="1"/>
  <c r="W159" i="6"/>
  <c r="S159" i="6"/>
  <c r="Q159" i="6"/>
  <c r="N159" i="6"/>
  <c r="I159" i="6"/>
  <c r="X505" i="6"/>
  <c r="Y505" i="6" s="1"/>
  <c r="W505" i="6"/>
  <c r="S505" i="6"/>
  <c r="Q505" i="6"/>
  <c r="N505" i="6"/>
  <c r="I505" i="6"/>
  <c r="X564" i="6"/>
  <c r="Y564" i="6" s="1"/>
  <c r="W564" i="6"/>
  <c r="S564" i="6"/>
  <c r="Q564" i="6"/>
  <c r="N564" i="6"/>
  <c r="I564" i="6"/>
  <c r="X412" i="6"/>
  <c r="Y412" i="6" s="1"/>
  <c r="W412" i="6"/>
  <c r="S412" i="6"/>
  <c r="Q412" i="6"/>
  <c r="N412" i="6"/>
  <c r="I412" i="6"/>
  <c r="X509" i="6"/>
  <c r="Y509" i="6" s="1"/>
  <c r="W509" i="6"/>
  <c r="S509" i="6"/>
  <c r="Q509" i="6"/>
  <c r="N509" i="6"/>
  <c r="I509" i="6"/>
  <c r="X165" i="6"/>
  <c r="Y165" i="6" s="1"/>
  <c r="W165" i="6"/>
  <c r="S165" i="6"/>
  <c r="Q165" i="6"/>
  <c r="N165" i="6"/>
  <c r="I165" i="6"/>
  <c r="X462" i="6"/>
  <c r="Y462" i="6" s="1"/>
  <c r="W462" i="6"/>
  <c r="S462" i="6"/>
  <c r="Q462" i="6"/>
  <c r="N462" i="6"/>
  <c r="I462" i="6"/>
  <c r="X52" i="6"/>
  <c r="Y52" i="6" s="1"/>
  <c r="W52" i="6"/>
  <c r="S52" i="6"/>
  <c r="Q52" i="6"/>
  <c r="N52" i="6"/>
  <c r="I52" i="6"/>
  <c r="X313" i="6"/>
  <c r="Y313" i="6" s="1"/>
  <c r="W313" i="6"/>
  <c r="S313" i="6"/>
  <c r="Q313" i="6"/>
  <c r="N313" i="6"/>
  <c r="I313" i="6"/>
  <c r="X70" i="6"/>
  <c r="Y70" i="6" s="1"/>
  <c r="W70" i="6"/>
  <c r="S70" i="6"/>
  <c r="Q70" i="6"/>
  <c r="N70" i="6"/>
  <c r="I70" i="6"/>
  <c r="X459" i="6"/>
  <c r="Y459" i="6" s="1"/>
  <c r="W459" i="6"/>
  <c r="S459" i="6"/>
  <c r="Q459" i="6"/>
  <c r="N459" i="6"/>
  <c r="I459" i="6"/>
  <c r="X124" i="6"/>
  <c r="Y124" i="6" s="1"/>
  <c r="W124" i="6"/>
  <c r="S124" i="6"/>
  <c r="Q124" i="6"/>
  <c r="N124" i="6"/>
  <c r="I124" i="6"/>
  <c r="X62" i="6"/>
  <c r="Y62" i="6" s="1"/>
  <c r="W62" i="6"/>
  <c r="S62" i="6"/>
  <c r="Q62" i="6"/>
  <c r="N62" i="6"/>
  <c r="I62" i="6"/>
  <c r="X240" i="6"/>
  <c r="Y240" i="6" s="1"/>
  <c r="W240" i="6"/>
  <c r="S240" i="6"/>
  <c r="Q240" i="6"/>
  <c r="N240" i="6"/>
  <c r="I240" i="6"/>
  <c r="X411" i="6"/>
  <c r="Y411" i="6" s="1"/>
  <c r="W411" i="6"/>
  <c r="S411" i="6"/>
  <c r="Q411" i="6"/>
  <c r="N411" i="6"/>
  <c r="I411" i="6"/>
  <c r="X88" i="6"/>
  <c r="Y88" i="6" s="1"/>
  <c r="W88" i="6"/>
  <c r="S88" i="6"/>
  <c r="Q88" i="6"/>
  <c r="N88" i="6"/>
  <c r="I88" i="6"/>
  <c r="X403" i="6"/>
  <c r="Y403" i="6" s="1"/>
  <c r="W403" i="6"/>
  <c r="S403" i="6"/>
  <c r="Q403" i="6"/>
  <c r="N403" i="6"/>
  <c r="I403" i="6"/>
  <c r="X215" i="6"/>
  <c r="Y215" i="6" s="1"/>
  <c r="W215" i="6"/>
  <c r="S215" i="6"/>
  <c r="Q215" i="6"/>
  <c r="N215" i="6"/>
  <c r="I215" i="6"/>
  <c r="X163" i="6"/>
  <c r="Y163" i="6" s="1"/>
  <c r="W163" i="6"/>
  <c r="S163" i="6"/>
  <c r="Q163" i="6"/>
  <c r="N163" i="6"/>
  <c r="I163" i="6"/>
  <c r="X610" i="6"/>
  <c r="Y610" i="6" s="1"/>
  <c r="W610" i="6"/>
  <c r="S610" i="6"/>
  <c r="Q610" i="6"/>
  <c r="N610" i="6"/>
  <c r="I610" i="6"/>
  <c r="X222" i="6"/>
  <c r="Y222" i="6" s="1"/>
  <c r="W222" i="6"/>
  <c r="S222" i="6"/>
  <c r="Q222" i="6"/>
  <c r="N222" i="6"/>
  <c r="I222" i="6"/>
  <c r="X521" i="6"/>
  <c r="Y521" i="6" s="1"/>
  <c r="W521" i="6"/>
  <c r="S521" i="6"/>
  <c r="Q521" i="6"/>
  <c r="N521" i="6"/>
  <c r="I521" i="6"/>
  <c r="X461" i="6"/>
  <c r="Y461" i="6" s="1"/>
  <c r="W461" i="6"/>
  <c r="S461" i="6"/>
  <c r="Q461" i="6"/>
  <c r="N461" i="6"/>
  <c r="I461" i="6"/>
  <c r="X614" i="6"/>
  <c r="Y614" i="6" s="1"/>
  <c r="W614" i="6"/>
  <c r="S614" i="6"/>
  <c r="Q614" i="6"/>
  <c r="N614" i="6"/>
  <c r="I614" i="6"/>
  <c r="X275" i="6"/>
  <c r="Y275" i="6" s="1"/>
  <c r="W275" i="6"/>
  <c r="S275" i="6"/>
  <c r="Q275" i="6"/>
  <c r="N275" i="6"/>
  <c r="I275" i="6"/>
  <c r="X327" i="6"/>
  <c r="Y327" i="6" s="1"/>
  <c r="W327" i="6"/>
  <c r="S327" i="6"/>
  <c r="Q327" i="6"/>
  <c r="N327" i="6"/>
  <c r="I327" i="6"/>
  <c r="X69" i="6"/>
  <c r="Y69" i="6" s="1"/>
  <c r="W69" i="6"/>
  <c r="S69" i="6"/>
  <c r="Q69" i="6"/>
  <c r="N69" i="6"/>
  <c r="I69" i="6"/>
  <c r="X519" i="6"/>
  <c r="Y519" i="6" s="1"/>
  <c r="W519" i="6"/>
  <c r="S519" i="6"/>
  <c r="Q519" i="6"/>
  <c r="N519" i="6"/>
  <c r="I519" i="6"/>
  <c r="X356" i="6"/>
  <c r="Y356" i="6" s="1"/>
  <c r="W356" i="6"/>
  <c r="S356" i="6"/>
  <c r="Q356" i="6"/>
  <c r="N356" i="6"/>
  <c r="I356" i="6"/>
  <c r="X492" i="6"/>
  <c r="Y492" i="6" s="1"/>
  <c r="W492" i="6"/>
  <c r="S492" i="6"/>
  <c r="Q492" i="6"/>
  <c r="N492" i="6"/>
  <c r="I492" i="6"/>
  <c r="X237" i="6"/>
  <c r="Y237" i="6" s="1"/>
  <c r="W237" i="6"/>
  <c r="S237" i="6"/>
  <c r="Q237" i="6"/>
  <c r="N237" i="6"/>
  <c r="I237" i="6"/>
  <c r="X223" i="6"/>
  <c r="Y223" i="6" s="1"/>
  <c r="W223" i="6"/>
  <c r="S223" i="6"/>
  <c r="Q223" i="6"/>
  <c r="N223" i="6"/>
  <c r="I223" i="6"/>
  <c r="X457" i="6"/>
  <c r="Y457" i="6" s="1"/>
  <c r="W457" i="6"/>
  <c r="S457" i="6"/>
  <c r="Q457" i="6"/>
  <c r="N457" i="6"/>
  <c r="I457" i="6"/>
  <c r="X618" i="6"/>
  <c r="Y618" i="6" s="1"/>
  <c r="W618" i="6"/>
  <c r="S618" i="6"/>
  <c r="Q618" i="6"/>
  <c r="N618" i="6"/>
  <c r="I618" i="6"/>
  <c r="X406" i="6"/>
  <c r="Y406" i="6" s="1"/>
  <c r="W406" i="6"/>
  <c r="S406" i="6"/>
  <c r="Q406" i="6"/>
  <c r="N406" i="6"/>
  <c r="I406" i="6"/>
  <c r="X178" i="6"/>
  <c r="Y178" i="6" s="1"/>
  <c r="W178" i="6"/>
  <c r="S178" i="6"/>
  <c r="Q178" i="6"/>
  <c r="N178" i="6"/>
  <c r="I178" i="6"/>
  <c r="X125" i="6"/>
  <c r="Y125" i="6" s="1"/>
  <c r="W125" i="6"/>
  <c r="S125" i="6"/>
  <c r="Q125" i="6"/>
  <c r="N125" i="6"/>
  <c r="I125" i="6"/>
  <c r="X453" i="6"/>
  <c r="Y453" i="6" s="1"/>
  <c r="W453" i="6"/>
  <c r="S453" i="6"/>
  <c r="Q453" i="6"/>
  <c r="N453" i="6"/>
  <c r="I453" i="6"/>
  <c r="X117" i="6"/>
  <c r="Y117" i="6" s="1"/>
  <c r="W117" i="6"/>
  <c r="S117" i="6"/>
  <c r="Q117" i="6"/>
  <c r="N117" i="6"/>
  <c r="I117" i="6"/>
  <c r="X111" i="6"/>
  <c r="Y111" i="6" s="1"/>
  <c r="W111" i="6"/>
  <c r="S111" i="6"/>
  <c r="Q111" i="6"/>
  <c r="N111" i="6"/>
  <c r="I111" i="6"/>
  <c r="W508" i="6"/>
  <c r="S508" i="6"/>
  <c r="N508" i="6"/>
  <c r="I508" i="6"/>
  <c r="X592" i="6"/>
  <c r="Y592" i="6" s="1"/>
  <c r="W592" i="6"/>
  <c r="S592" i="6"/>
  <c r="Q592" i="6"/>
  <c r="N592" i="6"/>
  <c r="I592" i="6"/>
  <c r="X315" i="6"/>
  <c r="Y315" i="6" s="1"/>
  <c r="W315" i="6"/>
  <c r="S315" i="6"/>
  <c r="Q315" i="6"/>
  <c r="N315" i="6"/>
  <c r="I315" i="6"/>
  <c r="X83" i="6"/>
  <c r="Y83" i="6" s="1"/>
  <c r="W83" i="6"/>
  <c r="S83" i="6"/>
  <c r="Q83" i="6"/>
  <c r="N83" i="6"/>
  <c r="I83" i="6"/>
  <c r="X499" i="6"/>
  <c r="Y499" i="6" s="1"/>
  <c r="W499" i="6"/>
  <c r="S499" i="6"/>
  <c r="Q499" i="6"/>
  <c r="N499" i="6"/>
  <c r="I499" i="6"/>
  <c r="X22" i="6"/>
  <c r="Y22" i="6" s="1"/>
  <c r="W22" i="6"/>
  <c r="S22" i="6"/>
  <c r="Q22" i="6"/>
  <c r="N22" i="6"/>
  <c r="I22" i="6"/>
  <c r="X455" i="6"/>
  <c r="Y455" i="6" s="1"/>
  <c r="W455" i="6"/>
  <c r="S455" i="6"/>
  <c r="Q455" i="6"/>
  <c r="N455" i="6"/>
  <c r="I455" i="6"/>
  <c r="X239" i="6"/>
  <c r="Y239" i="6" s="1"/>
  <c r="W239" i="6"/>
  <c r="S239" i="6"/>
  <c r="Q239" i="6"/>
  <c r="N239" i="6"/>
  <c r="I239" i="6"/>
  <c r="X167" i="6"/>
  <c r="Y167" i="6" s="1"/>
  <c r="W167" i="6"/>
  <c r="S167" i="6"/>
  <c r="Q167" i="6"/>
  <c r="N167" i="6"/>
  <c r="I167" i="6"/>
  <c r="X460" i="6"/>
  <c r="Y460" i="6" s="1"/>
  <c r="W460" i="6"/>
  <c r="S460" i="6"/>
  <c r="Q460" i="6"/>
  <c r="N460" i="6"/>
  <c r="I460" i="6"/>
  <c r="X277" i="6"/>
  <c r="Y277" i="6" s="1"/>
  <c r="W277" i="6"/>
  <c r="S277" i="6"/>
  <c r="Q277" i="6"/>
  <c r="N277" i="6"/>
  <c r="I277" i="6"/>
  <c r="X152" i="6"/>
  <c r="Y152" i="6" s="1"/>
  <c r="W152" i="6"/>
  <c r="S152" i="6"/>
  <c r="Q152" i="6"/>
  <c r="N152" i="6"/>
  <c r="I152" i="6"/>
  <c r="X242" i="6"/>
  <c r="Y242" i="6" s="1"/>
  <c r="W242" i="6"/>
  <c r="S242" i="6"/>
  <c r="Q242" i="6"/>
  <c r="N242" i="6"/>
  <c r="I242" i="6"/>
  <c r="X68" i="6"/>
  <c r="Y68" i="6" s="1"/>
  <c r="W68" i="6"/>
  <c r="S68" i="6"/>
  <c r="Q68" i="6"/>
  <c r="N68" i="6"/>
  <c r="I68" i="6"/>
  <c r="X398" i="6"/>
  <c r="Y398" i="6" s="1"/>
  <c r="W398" i="6"/>
  <c r="S398" i="6"/>
  <c r="Q398" i="6"/>
  <c r="N398" i="6"/>
  <c r="I398" i="6"/>
  <c r="X24" i="6"/>
  <c r="Y24" i="6" s="1"/>
  <c r="W24" i="6"/>
  <c r="S24" i="6"/>
  <c r="Q24" i="6"/>
  <c r="N24" i="6"/>
  <c r="I24" i="6"/>
  <c r="X113" i="6"/>
  <c r="Y113" i="6" s="1"/>
  <c r="W113" i="6"/>
  <c r="S113" i="6"/>
  <c r="Q113" i="6"/>
  <c r="N113" i="6"/>
  <c r="I113" i="6"/>
  <c r="X12" i="6"/>
  <c r="Y12" i="6" s="1"/>
  <c r="W12" i="6"/>
  <c r="S12" i="6"/>
  <c r="Q12" i="6"/>
  <c r="N12" i="6"/>
  <c r="I12" i="6"/>
  <c r="X73" i="6"/>
  <c r="Y73" i="6" s="1"/>
  <c r="W73" i="6"/>
  <c r="S73" i="6"/>
  <c r="Q73" i="6"/>
  <c r="N73" i="6"/>
  <c r="I73" i="6"/>
  <c r="X503" i="6"/>
  <c r="Y503" i="6" s="1"/>
  <c r="W503" i="6"/>
  <c r="S503" i="6"/>
  <c r="Q503" i="6"/>
  <c r="N503" i="6"/>
  <c r="I503" i="6"/>
  <c r="X25" i="6"/>
  <c r="Y25" i="6" s="1"/>
  <c r="W25" i="6"/>
  <c r="S25" i="6"/>
  <c r="Q25" i="6"/>
  <c r="N25" i="6"/>
  <c r="I25" i="6"/>
  <c r="X392" i="6"/>
  <c r="Y392" i="6" s="1"/>
  <c r="W392" i="6"/>
  <c r="S392" i="6"/>
  <c r="Q392" i="6"/>
  <c r="N392" i="6"/>
  <c r="I392" i="6"/>
  <c r="X401" i="6"/>
  <c r="Y401" i="6" s="1"/>
  <c r="W401" i="6"/>
  <c r="S401" i="6"/>
  <c r="Q401" i="6"/>
  <c r="N401" i="6"/>
  <c r="I401" i="6"/>
  <c r="X557" i="6"/>
  <c r="Y557" i="6" s="1"/>
  <c r="W557" i="6"/>
  <c r="S557" i="6"/>
  <c r="Q557" i="6"/>
  <c r="N557" i="6"/>
  <c r="I557" i="6"/>
  <c r="W566" i="6"/>
  <c r="S566" i="6"/>
  <c r="Q566" i="6"/>
  <c r="N566" i="6"/>
  <c r="I566" i="6"/>
  <c r="X648" i="6"/>
  <c r="Y648" i="6" s="1"/>
  <c r="W648" i="6"/>
  <c r="S648" i="6"/>
  <c r="Q648" i="6"/>
  <c r="N648" i="6"/>
  <c r="I648" i="6"/>
  <c r="X647" i="6"/>
  <c r="Y647" i="6" s="1"/>
  <c r="W647" i="6"/>
  <c r="S647" i="6"/>
  <c r="Q647" i="6"/>
  <c r="N647" i="6"/>
  <c r="I647" i="6"/>
  <c r="X653" i="6"/>
  <c r="Y653" i="6" s="1"/>
  <c r="W653" i="6"/>
  <c r="S653" i="6"/>
  <c r="Q653" i="6"/>
  <c r="N653" i="6"/>
  <c r="I653" i="6"/>
  <c r="X681" i="6"/>
  <c r="Y681" i="6" s="1"/>
  <c r="W681" i="6"/>
  <c r="S681" i="6"/>
  <c r="Q681" i="6"/>
  <c r="N681" i="6"/>
  <c r="I681" i="6"/>
  <c r="X719" i="6"/>
  <c r="Y719" i="6" s="1"/>
  <c r="W719" i="6"/>
  <c r="S719" i="6"/>
  <c r="Q719" i="6"/>
  <c r="N719" i="6"/>
  <c r="I719" i="6"/>
  <c r="X679" i="6"/>
  <c r="Y679" i="6" s="1"/>
  <c r="W679" i="6"/>
  <c r="S679" i="6"/>
  <c r="Q679" i="6"/>
  <c r="N679" i="6"/>
  <c r="I679" i="6"/>
  <c r="X714" i="6"/>
  <c r="Y714" i="6" s="1"/>
  <c r="W714" i="6"/>
  <c r="S714" i="6"/>
  <c r="Q714" i="6"/>
  <c r="N714" i="6"/>
  <c r="I714" i="6"/>
  <c r="X656" i="6"/>
  <c r="Y656" i="6" s="1"/>
  <c r="W656" i="6"/>
  <c r="S656" i="6"/>
  <c r="Q656" i="6"/>
  <c r="N656" i="6"/>
  <c r="I656" i="6"/>
  <c r="X661" i="6"/>
  <c r="Y661" i="6" s="1"/>
  <c r="W661" i="6"/>
  <c r="S661" i="6"/>
  <c r="Q661" i="6"/>
  <c r="N661" i="6"/>
  <c r="I661" i="6"/>
  <c r="X667" i="6"/>
  <c r="Y667" i="6" s="1"/>
  <c r="W667" i="6"/>
  <c r="S667" i="6"/>
  <c r="Q667" i="6"/>
  <c r="N667" i="6"/>
  <c r="I667" i="6"/>
  <c r="X716" i="6"/>
  <c r="Y716" i="6" s="1"/>
  <c r="W716" i="6"/>
  <c r="S716" i="6"/>
  <c r="Q716" i="6"/>
  <c r="N716" i="6"/>
  <c r="I716" i="6"/>
  <c r="X678" i="6"/>
  <c r="Y678" i="6" s="1"/>
  <c r="W678" i="6"/>
  <c r="S678" i="6"/>
  <c r="Q678" i="6"/>
  <c r="N678" i="6"/>
  <c r="I678" i="6"/>
  <c r="X713" i="6"/>
  <c r="Y713" i="6" s="1"/>
  <c r="W713" i="6"/>
  <c r="S713" i="6"/>
  <c r="Q713" i="6"/>
  <c r="N713" i="6"/>
  <c r="I713" i="6"/>
  <c r="X692" i="6"/>
  <c r="Y692" i="6" s="1"/>
  <c r="W692" i="6"/>
  <c r="S692" i="6"/>
  <c r="Q692" i="6"/>
  <c r="N692" i="6"/>
  <c r="I692" i="6"/>
  <c r="X693" i="6"/>
  <c r="Y693" i="6" s="1"/>
  <c r="W693" i="6"/>
  <c r="S693" i="6"/>
  <c r="Q693" i="6"/>
  <c r="N693" i="6"/>
  <c r="I693" i="6"/>
  <c r="X636" i="6"/>
  <c r="Y636" i="6" s="1"/>
  <c r="W636" i="6"/>
  <c r="S636" i="6"/>
  <c r="Q636" i="6"/>
  <c r="N636" i="6"/>
  <c r="I636" i="6"/>
  <c r="X639" i="6"/>
  <c r="Y639" i="6" s="1"/>
  <c r="W639" i="6"/>
  <c r="S639" i="6"/>
  <c r="Q639" i="6"/>
  <c r="N639" i="6"/>
  <c r="I639" i="6"/>
  <c r="X638" i="6"/>
  <c r="Y638" i="6" s="1"/>
  <c r="W638" i="6"/>
  <c r="S638" i="6"/>
  <c r="Q638" i="6"/>
  <c r="N638" i="6"/>
  <c r="I638" i="6"/>
  <c r="X637" i="6"/>
  <c r="Y637" i="6" s="1"/>
  <c r="W637" i="6"/>
  <c r="S637" i="6"/>
  <c r="Q637" i="6"/>
  <c r="N637" i="6"/>
  <c r="I637" i="6"/>
  <c r="X689" i="6"/>
  <c r="Y689" i="6" s="1"/>
  <c r="W689" i="6"/>
  <c r="S689" i="6"/>
  <c r="Q689" i="6"/>
  <c r="N689" i="6"/>
  <c r="I689" i="6"/>
  <c r="X690" i="6"/>
  <c r="Y690" i="6" s="1"/>
  <c r="W690" i="6"/>
  <c r="S690" i="6"/>
  <c r="Q690" i="6"/>
  <c r="N690" i="6"/>
  <c r="I690" i="6"/>
  <c r="X686" i="6"/>
  <c r="Y686" i="6" s="1"/>
  <c r="W686" i="6"/>
  <c r="S686" i="6"/>
  <c r="Q686" i="6"/>
  <c r="N686" i="6"/>
  <c r="I686" i="6"/>
  <c r="X645" i="6"/>
  <c r="Y645" i="6" s="1"/>
  <c r="W645" i="6"/>
  <c r="S645" i="6"/>
  <c r="Q645" i="6"/>
  <c r="N645" i="6"/>
  <c r="I645" i="6"/>
  <c r="X664" i="6"/>
  <c r="Y664" i="6" s="1"/>
  <c r="W664" i="6"/>
  <c r="S664" i="6"/>
  <c r="Q664" i="6"/>
  <c r="N664" i="6"/>
  <c r="I664" i="6"/>
  <c r="AB108" i="1"/>
  <c r="AB413" i="1"/>
  <c r="AB160" i="1"/>
  <c r="AB325" i="1"/>
  <c r="AB233" i="1"/>
  <c r="AB441" i="1"/>
  <c r="AB73" i="1"/>
  <c r="AB152" i="1"/>
  <c r="AB328" i="1"/>
  <c r="AB142" i="1"/>
  <c r="AB229" i="1"/>
  <c r="AB362" i="1"/>
  <c r="AB410" i="1"/>
  <c r="AB402" i="1"/>
  <c r="AB131" i="1"/>
  <c r="AB110" i="1"/>
  <c r="AB344" i="1"/>
  <c r="AB175" i="1"/>
  <c r="AB321" i="1"/>
  <c r="AB317" i="1"/>
  <c r="AB387" i="1"/>
  <c r="AB98" i="1"/>
  <c r="AB133" i="1"/>
  <c r="AB54" i="1"/>
  <c r="AB487" i="1"/>
  <c r="AB89" i="1"/>
  <c r="AB53" i="1"/>
  <c r="AB505" i="1"/>
  <c r="AB473" i="1"/>
  <c r="AB259" i="1"/>
  <c r="AB76" i="1"/>
  <c r="AB357" i="1"/>
  <c r="AB395" i="1"/>
  <c r="AB443" i="1"/>
  <c r="AB341" i="1"/>
  <c r="AB407" i="1"/>
  <c r="AB63" i="1"/>
  <c r="AB174" i="1"/>
  <c r="AB399" i="1"/>
  <c r="AB51" i="1"/>
  <c r="AB71" i="1"/>
  <c r="AB209" i="1"/>
  <c r="AB319" i="1"/>
  <c r="AB275" i="1"/>
  <c r="AB420" i="1"/>
  <c r="AB470" i="1"/>
  <c r="AB267" i="1"/>
  <c r="AB169" i="1"/>
  <c r="AB57" i="1"/>
  <c r="AB48" i="1"/>
  <c r="AB75" i="1"/>
  <c r="AB412" i="1"/>
  <c r="AB82" i="1"/>
  <c r="AB304" i="1"/>
  <c r="AB157" i="1"/>
  <c r="AB257" i="1"/>
  <c r="AB329" i="1"/>
  <c r="AB468" i="1"/>
  <c r="AB365" i="1"/>
  <c r="AB500" i="1"/>
  <c r="AB356" i="1"/>
  <c r="AB113" i="1"/>
  <c r="AB146" i="1"/>
  <c r="AB38" i="1"/>
  <c r="AB352" i="1"/>
  <c r="AB489" i="1"/>
  <c r="AB415" i="1"/>
  <c r="AB176" i="1"/>
  <c r="AB234" i="1"/>
  <c r="AB349" i="1"/>
  <c r="AB236" i="1"/>
  <c r="AB330" i="1"/>
  <c r="AB137" i="1"/>
  <c r="AB39" i="1"/>
  <c r="AB106" i="1"/>
  <c r="AB303" i="1"/>
  <c r="AB269" i="1"/>
  <c r="AB180" i="1"/>
  <c r="AB183" i="1"/>
  <c r="AB390" i="1"/>
  <c r="AB101" i="1"/>
  <c r="AB343" i="1"/>
  <c r="AB227" i="1"/>
  <c r="AB122" i="1"/>
  <c r="AB185" i="1"/>
  <c r="AB74" i="1"/>
  <c r="AB452" i="1"/>
  <c r="AB301" i="1"/>
  <c r="AB421" i="1"/>
  <c r="AB335" i="1"/>
  <c r="AB139" i="1"/>
  <c r="AB45" i="1"/>
  <c r="AB85" i="1"/>
  <c r="AB363" i="1"/>
  <c r="AB188" i="1"/>
  <c r="AB61" i="1"/>
  <c r="AB66" i="1"/>
  <c r="AB331" i="1"/>
  <c r="AB340" i="1"/>
  <c r="AB235" i="1"/>
  <c r="AB107" i="1"/>
  <c r="AB273" i="1"/>
  <c r="AB62" i="1"/>
  <c r="AB432" i="1"/>
  <c r="AB515" i="1"/>
  <c r="AB345" i="1"/>
  <c r="AB84" i="1"/>
  <c r="AB138" i="1"/>
  <c r="AB168" i="1"/>
  <c r="AB132" i="1"/>
  <c r="AB272" i="1"/>
  <c r="AB171" i="1"/>
  <c r="AB431" i="1"/>
  <c r="AB427" i="1"/>
  <c r="AB191" i="1"/>
  <c r="AB299" i="1"/>
  <c r="AB115" i="1"/>
  <c r="AB386" i="1"/>
  <c r="AB512" i="1"/>
  <c r="AB509" i="1"/>
  <c r="AB609" i="1"/>
  <c r="AB544" i="1"/>
  <c r="AB156" i="1"/>
  <c r="AB436" i="1"/>
  <c r="AB382" i="1"/>
  <c r="AB448" i="1"/>
  <c r="AB300" i="1"/>
  <c r="AB469" i="1"/>
  <c r="AB619" i="1"/>
  <c r="AB535" i="1"/>
  <c r="AB158" i="1"/>
  <c r="AB367" i="1"/>
  <c r="AB405" i="1"/>
  <c r="AB394" i="1"/>
  <c r="AB372" i="1"/>
  <c r="AB508" i="1"/>
  <c r="AB326" i="1"/>
  <c r="AB401" i="1"/>
  <c r="AB513" i="1"/>
  <c r="AB287" i="1"/>
  <c r="AB334" i="1"/>
  <c r="AB391" i="1"/>
  <c r="AB288" i="1"/>
  <c r="AB381" i="1"/>
  <c r="AB67" i="1"/>
  <c r="AB480" i="1"/>
  <c r="AB90" i="1"/>
  <c r="AB378" i="1"/>
  <c r="AB280" i="1"/>
  <c r="AB554" i="1"/>
  <c r="AB425" i="1"/>
  <c r="AB537" i="1"/>
  <c r="AB210" i="1"/>
  <c r="AB224" i="1"/>
  <c r="AB256" i="1"/>
  <c r="AB181" i="1"/>
  <c r="AB433" i="1"/>
  <c r="AB476" i="1"/>
  <c r="AB435" i="1"/>
  <c r="AB2" i="1"/>
  <c r="AB393" i="1"/>
  <c r="AB310" i="1"/>
  <c r="AB199" i="1"/>
  <c r="AB292" i="1"/>
  <c r="AB33" i="1"/>
  <c r="AB32" i="1"/>
  <c r="AB31" i="1"/>
  <c r="AB30" i="1"/>
  <c r="AB29" i="1"/>
  <c r="AB28" i="1"/>
  <c r="AB27" i="1"/>
  <c r="AB26" i="1"/>
  <c r="AB24" i="1"/>
  <c r="AB23" i="1"/>
  <c r="AB22" i="1"/>
  <c r="AB21" i="1"/>
  <c r="AB20" i="1"/>
  <c r="AB19" i="1"/>
  <c r="AB18" i="1"/>
  <c r="AB16" i="1"/>
  <c r="AB69" i="1"/>
  <c r="AB14" i="1"/>
  <c r="AB128" i="1"/>
  <c r="AB13" i="1"/>
  <c r="AB11" i="1"/>
  <c r="AB10" i="1"/>
  <c r="AB9" i="1"/>
  <c r="AB8" i="1"/>
  <c r="AB416" i="1"/>
  <c r="AB312" i="1"/>
  <c r="AB78" i="1"/>
  <c r="AB163" i="1"/>
  <c r="AB318" i="1"/>
  <c r="AB263" i="1"/>
  <c r="AB411" i="1"/>
  <c r="AB215" i="1"/>
  <c r="AB336" i="1"/>
  <c r="AB503" i="1"/>
  <c r="AB144" i="1"/>
  <c r="AB232" i="1"/>
  <c r="AB294" i="1"/>
  <c r="AB358" i="1"/>
  <c r="AB456" i="1"/>
  <c r="AB93" i="1"/>
  <c r="AB346" i="1"/>
  <c r="AB422" i="1"/>
  <c r="AB252" i="1"/>
  <c r="AB155" i="1"/>
  <c r="AB522" i="1"/>
  <c r="AB77" i="1"/>
  <c r="AB83" i="1"/>
  <c r="AB375" i="1"/>
  <c r="AB586" i="1"/>
  <c r="AB70" i="1"/>
  <c r="AB94" i="1"/>
  <c r="AB587" i="1"/>
  <c r="AB702" i="1"/>
  <c r="AB606" i="1"/>
  <c r="AB251" i="1"/>
  <c r="AB228" i="1"/>
  <c r="AB553" i="1"/>
  <c r="AB49" i="1"/>
  <c r="AB43" i="1"/>
  <c r="AB576" i="1"/>
  <c r="AB617" i="1"/>
  <c r="AB239" i="1"/>
  <c r="AB225" i="1"/>
  <c r="AB467" i="1"/>
  <c r="AB105" i="1"/>
  <c r="AB546" i="1"/>
  <c r="AB687" i="1"/>
  <c r="AB703" i="1"/>
  <c r="AB574" i="1"/>
  <c r="AB216" i="1"/>
  <c r="AB465" i="1"/>
  <c r="AB324" i="1"/>
  <c r="AB167" i="1"/>
  <c r="AB192" i="1"/>
  <c r="AB52" i="1"/>
  <c r="AB684" i="1"/>
  <c r="AB695" i="1"/>
  <c r="AB285" i="1"/>
  <c r="AB594" i="1"/>
  <c r="AB634" i="1"/>
  <c r="AB655" i="1"/>
  <c r="AB570" i="1"/>
  <c r="AB353" i="1"/>
  <c r="AB213" i="1"/>
  <c r="AB60" i="1"/>
  <c r="AB683" i="1"/>
  <c r="AB667" i="1"/>
  <c r="AB579" i="1"/>
  <c r="AB118" i="1"/>
  <c r="AB484" i="1"/>
  <c r="AB670" i="1"/>
  <c r="AB673" i="1"/>
  <c r="AB705" i="1"/>
  <c r="AB281" i="1"/>
  <c r="AB151" i="1"/>
  <c r="AB348" i="1"/>
  <c r="AB599" i="1"/>
  <c r="AB40" i="1"/>
  <c r="AB558" i="1"/>
  <c r="AB56" i="1"/>
  <c r="AB119" i="1"/>
  <c r="AB450" i="1"/>
  <c r="AB547" i="1"/>
  <c r="AB560" i="1"/>
  <c r="AB125" i="1"/>
  <c r="AB289" i="1"/>
  <c r="AB166" i="1"/>
  <c r="AB111" i="1"/>
  <c r="AB529" i="1"/>
  <c r="AB147" i="1"/>
  <c r="AB437" i="1"/>
  <c r="AB479" i="1"/>
  <c r="AB548" i="1"/>
  <c r="AB371" i="1"/>
  <c r="AB596" i="1"/>
  <c r="AB482" i="1"/>
  <c r="AB265" i="1"/>
  <c r="AB177" i="1"/>
  <c r="AB242" i="1"/>
  <c r="AB658" i="1"/>
  <c r="AB486" i="1"/>
  <c r="AB488" i="1"/>
  <c r="AB521" i="1"/>
  <c r="AB637" i="1"/>
  <c r="AB678" i="1"/>
  <c r="AB631" i="1"/>
  <c r="AB217" i="1"/>
  <c r="AB453" i="1"/>
  <c r="AB44" i="1"/>
  <c r="AB226" i="1"/>
  <c r="AB514" i="1"/>
  <c r="AB538" i="1"/>
  <c r="AB559" i="1"/>
  <c r="AB47" i="1"/>
  <c r="AB409" i="1"/>
  <c r="AB496" i="1"/>
  <c r="AB332" i="1"/>
  <c r="AB592" i="1"/>
  <c r="AB460" i="1"/>
  <c r="AB404" i="1"/>
  <c r="AB154" i="1"/>
  <c r="AB293" i="1"/>
  <c r="AB681" i="1"/>
  <c r="AB668" i="1"/>
  <c r="AB700" i="1"/>
  <c r="AB718" i="1"/>
  <c r="AB717" i="1"/>
  <c r="AB444" i="1"/>
  <c r="AB17" i="1"/>
  <c r="AB690" i="1"/>
  <c r="AB608" i="1"/>
  <c r="AB41" i="1"/>
  <c r="AB165" i="1"/>
  <c r="AB669" i="1"/>
  <c r="AB675" i="1"/>
  <c r="AB380" i="1"/>
  <c r="AB369" i="1"/>
  <c r="AB581" i="1"/>
  <c r="AB114" i="1"/>
  <c r="AB628" i="1"/>
  <c r="AB691" i="1"/>
  <c r="AB711" i="1"/>
  <c r="AB364" i="1"/>
  <c r="AB428" i="1"/>
  <c r="AB590" i="1"/>
  <c r="AB121" i="1"/>
  <c r="AB666" i="1"/>
  <c r="AB42" i="1"/>
  <c r="AB148" i="1"/>
  <c r="AB135" i="1"/>
  <c r="AB686" i="1"/>
  <c r="AB555" i="1"/>
  <c r="AB624" i="1"/>
  <c r="AB72" i="1"/>
  <c r="AB494" i="1"/>
  <c r="AB657" i="1"/>
  <c r="AB615" i="1"/>
  <c r="AB643" i="1"/>
  <c r="AB97" i="1"/>
  <c r="AB585" i="1"/>
  <c r="AB677" i="1"/>
  <c r="AB462" i="1"/>
  <c r="AB573" i="1"/>
  <c r="AB648" i="1"/>
  <c r="AB707" i="1"/>
  <c r="AB638" i="1"/>
  <c r="AB708" i="1"/>
  <c r="AB659" i="1"/>
  <c r="AB710" i="1"/>
  <c r="AB307" i="1"/>
  <c r="AB604" i="1"/>
  <c r="AB633" i="1"/>
  <c r="AB714" i="1"/>
  <c r="AB37" i="1"/>
  <c r="AB143" i="1"/>
  <c r="AB5" i="1"/>
  <c r="AB613" i="1"/>
  <c r="AB593" i="1"/>
  <c r="AB600" i="1"/>
  <c r="AB612" i="1"/>
  <c r="AB627" i="1"/>
  <c r="AB530" i="1"/>
  <c r="AB525" i="1"/>
  <c r="AB396" i="1"/>
  <c r="AB568" i="1"/>
  <c r="AB583" i="1"/>
  <c r="AB219" i="1"/>
  <c r="AB230" i="1"/>
  <c r="AB4" i="1"/>
  <c r="AB653" i="1"/>
  <c r="AB12" i="1"/>
  <c r="AB697" i="1"/>
  <c r="AB3" i="1"/>
  <c r="AB689" i="1"/>
  <c r="AB274" i="1"/>
  <c r="AB423" i="1"/>
  <c r="AB454" i="1"/>
  <c r="AB449" i="1"/>
  <c r="AB502" i="1"/>
  <c r="AB15" i="1"/>
  <c r="AB542" i="1"/>
  <c r="AB517" i="1"/>
  <c r="AB342" i="1"/>
  <c r="AB186" i="1"/>
  <c r="AB429" i="1"/>
  <c r="AB532" i="1"/>
  <c r="AB264" i="1"/>
  <c r="AB302" i="1"/>
  <c r="AB475" i="1"/>
  <c r="AB376" i="1"/>
  <c r="AB359" i="1"/>
  <c r="AB248" i="1"/>
  <c r="AB430" i="1"/>
  <c r="AB439" i="1"/>
  <c r="AB408" i="1"/>
  <c r="AB237" i="1"/>
  <c r="AB561" i="1"/>
  <c r="AB164" i="1"/>
  <c r="AB221" i="1"/>
  <c r="AB403" i="1"/>
  <c r="AB495" i="1"/>
  <c r="AB116" i="1"/>
  <c r="AB283" i="1"/>
  <c r="AB567" i="1"/>
  <c r="AB96" i="1"/>
  <c r="AB36" i="1"/>
  <c r="AB354" i="1"/>
  <c r="AB102" i="1"/>
  <c r="AB350" i="1"/>
  <c r="AB339" i="1"/>
  <c r="AB442" i="1"/>
  <c r="AB127" i="1"/>
  <c r="AB187" i="1"/>
  <c r="AB438" i="1"/>
  <c r="AB260" i="1"/>
  <c r="AB184" i="1"/>
  <c r="AB507" i="1"/>
  <c r="AB446" i="1"/>
  <c r="AB212" i="1"/>
  <c r="AB315" i="1"/>
  <c r="AB150" i="1"/>
  <c r="AB392" i="1"/>
  <c r="AB347" i="1"/>
  <c r="AB231" i="1"/>
  <c r="AB46" i="1"/>
  <c r="AB145" i="1"/>
  <c r="AB246" i="1"/>
  <c r="AB466" i="1"/>
  <c r="AB636" i="1"/>
  <c r="AB389" i="1"/>
  <c r="AB189" i="1"/>
  <c r="AB397" i="1"/>
  <c r="AB461" i="1"/>
  <c r="AB268" i="1"/>
  <c r="AB305" i="1"/>
  <c r="AB445" i="1"/>
  <c r="AB630" i="1"/>
  <c r="AB458" i="1"/>
  <c r="AB238" i="1"/>
  <c r="AB308" i="1"/>
  <c r="AB298" i="1"/>
  <c r="AB464" i="1"/>
  <c r="AB149" i="1"/>
  <c r="AB374" i="1"/>
  <c r="AB534" i="1"/>
  <c r="AB566" i="1"/>
  <c r="AB471" i="1"/>
  <c r="AB253" i="1"/>
  <c r="AB197" i="1"/>
  <c r="AB447" i="1"/>
  <c r="AB190" i="1"/>
  <c r="AB95" i="1"/>
  <c r="AB196" i="1"/>
  <c r="AB99" i="1"/>
  <c r="AB635" i="1"/>
  <c r="AB533" i="1"/>
  <c r="AB400" i="1"/>
  <c r="AB211" i="1"/>
  <c r="AB497" i="1"/>
  <c r="AB536" i="1"/>
  <c r="AB92" i="1"/>
  <c r="AB243" i="1"/>
  <c r="AB589" i="1"/>
  <c r="AB311" i="1"/>
  <c r="AB179" i="1"/>
  <c r="AB87" i="1"/>
  <c r="AB170" i="1"/>
  <c r="AB434" i="1"/>
  <c r="AB551" i="1"/>
  <c r="AB518" i="1"/>
  <c r="AB556" i="1"/>
  <c r="AB277" i="1"/>
  <c r="AB240" i="1"/>
  <c r="AB65" i="1"/>
  <c r="AB550" i="1"/>
  <c r="AB603" i="1"/>
  <c r="AB194" i="1"/>
  <c r="AB126" i="1"/>
  <c r="AB249" i="1"/>
  <c r="AB313" i="1"/>
  <c r="AB103" i="1"/>
  <c r="AB81" i="1"/>
  <c r="AB314" i="1"/>
  <c r="AB665" i="1"/>
  <c r="AB614" i="1"/>
  <c r="AB563" i="1"/>
  <c r="AB261" i="1"/>
  <c r="AB418" i="1"/>
  <c r="AB320" i="1"/>
  <c r="AB136" i="1"/>
  <c r="AB91" i="1"/>
  <c r="AB398" i="1"/>
  <c r="AB545" i="1"/>
  <c r="AB640" i="1"/>
  <c r="AB616" i="1"/>
  <c r="AB373" i="1"/>
  <c r="AB571" i="1"/>
  <c r="AB80" i="1"/>
  <c r="AB575" i="1"/>
  <c r="AB671" i="1"/>
  <c r="AB672" i="1"/>
  <c r="AB172" i="1"/>
  <c r="AB34" i="1"/>
  <c r="AB639" i="1"/>
  <c r="AB595" i="1"/>
  <c r="AB564" i="1"/>
  <c r="AB552" i="1"/>
  <c r="AB693" i="1"/>
  <c r="AB644" i="1"/>
  <c r="AB426" i="1"/>
  <c r="AB601" i="1"/>
  <c r="AB597" i="1"/>
  <c r="AB519" i="1"/>
  <c r="AB50" i="1"/>
  <c r="AB478" i="1"/>
  <c r="AB662" i="1"/>
  <c r="AB641" i="1"/>
  <c r="AB244" i="1"/>
  <c r="AB682" i="1"/>
  <c r="AB254" i="1"/>
  <c r="AB241" i="1"/>
  <c r="AB124" i="1"/>
  <c r="AB580" i="1"/>
  <c r="AB582" i="1"/>
  <c r="AB649" i="1"/>
  <c r="AB591" i="1"/>
  <c r="AB692" i="1"/>
  <c r="AB501" i="1"/>
  <c r="AB540" i="1"/>
  <c r="AB701" i="1"/>
  <c r="AB472" i="1"/>
  <c r="AB68" i="1"/>
  <c r="AB361" i="1"/>
  <c r="AB524" i="1"/>
  <c r="AB262" i="1"/>
  <c r="AB208" i="1"/>
  <c r="AB25" i="1"/>
  <c r="AB565" i="1"/>
  <c r="AB664" i="1"/>
  <c r="AB526" i="1"/>
  <c r="AB620" i="1"/>
  <c r="AB322" i="1"/>
  <c r="AB297" i="1"/>
  <c r="AB327" i="1"/>
  <c r="AB481" i="1"/>
  <c r="AB316" i="1"/>
  <c r="AB406" i="1"/>
  <c r="AB360" i="1"/>
  <c r="AB674" i="1"/>
  <c r="AB516" i="1"/>
  <c r="AB140" i="1"/>
  <c r="AB282" i="1"/>
  <c r="AB523" i="1"/>
  <c r="AB214" i="1"/>
  <c r="AB309" i="1"/>
  <c r="AB271" i="1"/>
  <c r="AB493" i="1"/>
  <c r="AB510" i="1"/>
  <c r="AB245" i="1"/>
  <c r="AB474" i="1"/>
  <c r="AB549" i="1"/>
  <c r="AB646" i="1"/>
  <c r="AB79" i="1"/>
  <c r="AB440" i="1"/>
  <c r="AB499" i="1"/>
  <c r="AB295" i="1"/>
  <c r="AB384" i="1"/>
  <c r="AB506" i="1"/>
  <c r="AB622" i="1"/>
  <c r="AB688" i="1"/>
  <c r="AB679" i="1"/>
  <c r="AB645" i="1"/>
  <c r="AB182" i="1"/>
  <c r="AB266" i="1"/>
  <c r="AB528" i="1"/>
  <c r="AB333" i="1"/>
  <c r="AB368" i="1"/>
  <c r="AB112" i="1"/>
  <c r="AB424" i="1"/>
  <c r="AB577" i="1"/>
  <c r="AB388" i="1"/>
  <c r="AB323" i="1"/>
  <c r="AB618" i="1"/>
  <c r="AB520" i="1"/>
  <c r="AB198" i="1"/>
  <c r="AB602" i="1"/>
  <c r="AB652" i="1"/>
  <c r="AB699" i="1"/>
  <c r="AB696" i="1"/>
  <c r="AB457" i="1"/>
  <c r="AB366" i="1"/>
  <c r="AB370" i="1"/>
  <c r="AB205" i="1"/>
  <c r="AB296" i="1"/>
  <c r="AB270" i="1"/>
  <c r="AB206" i="1"/>
  <c r="AB379" i="1"/>
  <c r="AB204" i="1"/>
  <c r="AB290" i="1"/>
  <c r="AB220" i="1"/>
  <c r="AB337" i="1"/>
  <c r="AB279" i="1"/>
  <c r="AB86" i="1"/>
  <c r="AB59" i="1"/>
  <c r="AB258" i="1"/>
  <c r="AB218" i="1"/>
  <c r="AB286" i="1"/>
  <c r="AB159" i="1"/>
  <c r="AB162" i="1"/>
  <c r="AB278" i="1"/>
  <c r="AB109" i="1"/>
  <c r="AB104" i="1"/>
  <c r="AB247" i="1"/>
  <c r="AB178" i="1"/>
  <c r="AB129" i="1"/>
  <c r="AB276" i="1"/>
  <c r="AB578" i="1"/>
  <c r="AB451" i="1"/>
  <c r="AB680" i="1"/>
  <c r="AB651" i="1"/>
  <c r="AB123" i="1"/>
  <c r="AB35" i="1"/>
  <c r="AB642" i="1"/>
  <c r="AB207" i="1"/>
  <c r="AB463" i="1"/>
  <c r="AB511" i="1"/>
  <c r="AB64" i="1"/>
  <c r="AB491" i="1"/>
  <c r="AB477" i="1"/>
  <c r="AB134" i="1"/>
  <c r="AB417" i="1"/>
  <c r="AB414" i="1"/>
  <c r="AB539" i="1"/>
  <c r="AB625" i="1"/>
  <c r="AB527" i="1"/>
  <c r="AB626" i="1"/>
  <c r="AB543" i="1"/>
  <c r="AB202" i="1"/>
  <c r="AB200" i="1"/>
  <c r="AB541" i="1"/>
  <c r="AB7" i="1"/>
  <c r="AB203" i="1"/>
  <c r="AB250" i="1"/>
  <c r="AB498" i="1"/>
  <c r="AB383" i="1"/>
  <c r="AB605" i="1"/>
  <c r="AB569" i="1"/>
  <c r="AB153" i="1"/>
  <c r="AB419" i="1"/>
  <c r="AB663" i="1"/>
  <c r="AB650" i="1"/>
  <c r="AB610" i="1"/>
  <c r="AB704" i="1"/>
  <c r="AB584" i="1"/>
  <c r="AB647" i="1"/>
  <c r="AB623" i="1"/>
  <c r="AB130" i="1"/>
  <c r="AB572" i="1"/>
  <c r="AB656" i="1"/>
  <c r="AB120" i="1"/>
  <c r="AB607" i="1"/>
  <c r="AB709" i="1"/>
  <c r="AB713" i="1"/>
  <c r="AB694" i="1"/>
  <c r="AB173" i="1"/>
  <c r="AB654" i="1"/>
  <c r="AB676" i="1"/>
  <c r="AB716" i="1"/>
  <c r="AB712" i="1"/>
  <c r="AB660" i="1"/>
  <c r="AB351" i="1"/>
  <c r="AB490" i="1"/>
  <c r="AB483" i="1"/>
  <c r="AB377" i="1"/>
  <c r="AB201" i="1"/>
  <c r="AB557" i="1"/>
  <c r="AB485" i="1"/>
  <c r="AB598" i="1"/>
  <c r="AB588" i="1"/>
  <c r="AB492" i="1"/>
  <c r="AB661" i="1"/>
  <c r="AB698" i="1"/>
  <c r="AB685" i="1"/>
  <c r="AB161" i="1"/>
  <c r="AB223" i="1"/>
  <c r="AB715" i="1"/>
  <c r="AB88" i="1"/>
  <c r="AB141" i="1"/>
  <c r="AB6" i="1"/>
  <c r="AB611" i="1"/>
  <c r="AB706" i="1"/>
  <c r="AB632" i="1"/>
  <c r="AB629" i="1"/>
  <c r="AB306" i="1"/>
  <c r="AB338" i="1"/>
  <c r="AB621" i="1"/>
  <c r="AB385" i="1"/>
  <c r="AB222" i="1"/>
  <c r="AB55" i="1"/>
  <c r="AB455" i="1"/>
  <c r="AB284" i="1"/>
  <c r="AB195" i="1"/>
  <c r="AB255" i="1"/>
  <c r="AB355" i="1"/>
  <c r="AB100" i="1"/>
  <c r="AB459" i="1"/>
  <c r="AB531" i="1"/>
  <c r="AB562" i="1"/>
  <c r="AB504" i="1"/>
  <c r="AB193" i="1"/>
  <c r="AB291" i="1"/>
  <c r="AB117" i="1"/>
  <c r="AB58" i="1"/>
  <c r="Y678" i="4"/>
  <c r="Z678" i="4" s="1"/>
  <c r="V678" i="4"/>
  <c r="W678" i="4" s="1"/>
  <c r="X678" i="4" s="1"/>
  <c r="Y672" i="4"/>
  <c r="Z672" i="4" s="1"/>
  <c r="AA672" i="4" s="1"/>
  <c r="V672" i="4"/>
  <c r="W672" i="4" s="1"/>
  <c r="X672" i="4" s="1"/>
  <c r="Y673" i="4"/>
  <c r="Z673" i="4" s="1"/>
  <c r="V673" i="4"/>
  <c r="W673" i="4" s="1"/>
  <c r="X673" i="4" s="1"/>
  <c r="Y692" i="4"/>
  <c r="Z692" i="4" s="1"/>
  <c r="V692" i="4"/>
  <c r="W692" i="4" s="1"/>
  <c r="X692" i="4" s="1"/>
  <c r="Y687" i="4"/>
  <c r="Z687" i="4" s="1"/>
  <c r="V687" i="4"/>
  <c r="W687" i="4" s="1"/>
  <c r="X687" i="4" s="1"/>
  <c r="Y676" i="4"/>
  <c r="Z676" i="4" s="1"/>
  <c r="AA676" i="4" s="1"/>
  <c r="V676" i="4"/>
  <c r="W676" i="4" s="1"/>
  <c r="X676" i="4" s="1"/>
  <c r="Y686" i="4"/>
  <c r="Z686" i="4" s="1"/>
  <c r="V686" i="4"/>
  <c r="W686" i="4" s="1"/>
  <c r="X686" i="4" s="1"/>
  <c r="Y684" i="4"/>
  <c r="Z684" i="4" s="1"/>
  <c r="AA684" i="4" s="1"/>
  <c r="V684" i="4"/>
  <c r="W684" i="4" s="1"/>
  <c r="X684" i="4" s="1"/>
  <c r="Y670" i="4"/>
  <c r="Z670" i="4" s="1"/>
  <c r="V670" i="4"/>
  <c r="W670" i="4" s="1"/>
  <c r="X670" i="4" s="1"/>
  <c r="Y680" i="4"/>
  <c r="Z680" i="4" s="1"/>
  <c r="AA680" i="4" s="1"/>
  <c r="V680" i="4"/>
  <c r="W680" i="4" s="1"/>
  <c r="X680" i="4" s="1"/>
  <c r="Y681" i="4"/>
  <c r="Z681" i="4" s="1"/>
  <c r="V681" i="4"/>
  <c r="W681" i="4" s="1"/>
  <c r="X681" i="4" s="1"/>
  <c r="Y694" i="4"/>
  <c r="Z694" i="4" s="1"/>
  <c r="V694" i="4"/>
  <c r="W694" i="4" s="1"/>
  <c r="X694" i="4" s="1"/>
  <c r="Y693" i="4"/>
  <c r="Z693" i="4" s="1"/>
  <c r="AA693" i="4" s="1"/>
  <c r="V693" i="4"/>
  <c r="W693" i="4" s="1"/>
  <c r="X693" i="4" s="1"/>
  <c r="Y682" i="4"/>
  <c r="Z682" i="4" s="1"/>
  <c r="V682" i="4"/>
  <c r="W682" i="4" s="1"/>
  <c r="X682" i="4" s="1"/>
  <c r="Y695" i="4"/>
  <c r="Z695" i="4" s="1"/>
  <c r="AA695" i="4" s="1"/>
  <c r="V695" i="4"/>
  <c r="W695" i="4" s="1"/>
  <c r="X695" i="4" s="1"/>
  <c r="T695" i="4"/>
  <c r="Y690" i="4"/>
  <c r="Z690" i="4" s="1"/>
  <c r="AA690" i="4" s="1"/>
  <c r="V690" i="4"/>
  <c r="W690" i="4" s="1"/>
  <c r="X690" i="4" s="1"/>
  <c r="T690" i="4"/>
  <c r="Y691" i="4"/>
  <c r="Z691" i="4" s="1"/>
  <c r="V691" i="4"/>
  <c r="W691" i="4" s="1"/>
  <c r="X691" i="4" s="1"/>
  <c r="T691" i="4"/>
  <c r="Y688" i="4"/>
  <c r="Z688" i="4" s="1"/>
  <c r="AA688" i="4" s="1"/>
  <c r="V688" i="4"/>
  <c r="W688" i="4" s="1"/>
  <c r="X688" i="4" s="1"/>
  <c r="T688" i="4"/>
  <c r="Y689" i="4"/>
  <c r="Z689" i="4" s="1"/>
  <c r="AA689" i="4" s="1"/>
  <c r="V689" i="4"/>
  <c r="W689" i="4" s="1"/>
  <c r="X689" i="4" s="1"/>
  <c r="T689" i="4"/>
  <c r="Y685" i="4"/>
  <c r="Z685" i="4" s="1"/>
  <c r="AA685" i="4" s="1"/>
  <c r="V685" i="4"/>
  <c r="W685" i="4" s="1"/>
  <c r="X685" i="4" s="1"/>
  <c r="T685" i="4"/>
  <c r="Y683" i="4"/>
  <c r="Z683" i="4" s="1"/>
  <c r="V683" i="4"/>
  <c r="W683" i="4" s="1"/>
  <c r="X683" i="4" s="1"/>
  <c r="T683" i="4"/>
  <c r="Y679" i="4"/>
  <c r="Z679" i="4" s="1"/>
  <c r="AA679" i="4" s="1"/>
  <c r="V679" i="4"/>
  <c r="W679" i="4" s="1"/>
  <c r="X679" i="4" s="1"/>
  <c r="T679" i="4"/>
  <c r="Y677" i="4"/>
  <c r="Z677" i="4" s="1"/>
  <c r="V677" i="4"/>
  <c r="W677" i="4" s="1"/>
  <c r="X677" i="4" s="1"/>
  <c r="T677" i="4"/>
  <c r="Y675" i="4"/>
  <c r="Z675" i="4" s="1"/>
  <c r="V675" i="4"/>
  <c r="W675" i="4" s="1"/>
  <c r="X675" i="4" s="1"/>
  <c r="T675" i="4"/>
  <c r="Y674" i="4"/>
  <c r="Z674" i="4" s="1"/>
  <c r="V674" i="4"/>
  <c r="W674" i="4" s="1"/>
  <c r="X674" i="4" s="1"/>
  <c r="T674" i="4"/>
  <c r="Y671" i="4"/>
  <c r="Z671" i="4" s="1"/>
  <c r="AA671" i="4" s="1"/>
  <c r="V671" i="4"/>
  <c r="W671" i="4" s="1"/>
  <c r="X671" i="4" s="1"/>
  <c r="T671" i="4"/>
  <c r="Y668" i="4"/>
  <c r="Z668" i="4" s="1"/>
  <c r="V668" i="4"/>
  <c r="W668" i="4" s="1"/>
  <c r="X668" i="4" s="1"/>
  <c r="T668" i="4"/>
  <c r="Y669" i="4"/>
  <c r="Z669" i="4" s="1"/>
  <c r="AA669" i="4" s="1"/>
  <c r="V669" i="4"/>
  <c r="W669" i="4" s="1"/>
  <c r="X669" i="4" s="1"/>
  <c r="T669" i="4"/>
  <c r="Y659" i="4"/>
  <c r="Z659" i="4" s="1"/>
  <c r="V659" i="4"/>
  <c r="W659" i="4" s="1"/>
  <c r="X659" i="4" s="1"/>
  <c r="Y647" i="4"/>
  <c r="Z647" i="4" s="1"/>
  <c r="V647" i="4"/>
  <c r="W647" i="4" s="1"/>
  <c r="X647" i="4" s="1"/>
  <c r="Y638" i="4"/>
  <c r="Z638" i="4" s="1"/>
  <c r="AA638" i="4" s="1"/>
  <c r="V638" i="4"/>
  <c r="W638" i="4" s="1"/>
  <c r="X638" i="4" s="1"/>
  <c r="Y655" i="4"/>
  <c r="Z655" i="4" s="1"/>
  <c r="V655" i="4"/>
  <c r="W655" i="4" s="1"/>
  <c r="X655" i="4" s="1"/>
  <c r="Y660" i="4"/>
  <c r="Z660" i="4" s="1"/>
  <c r="V660" i="4"/>
  <c r="W660" i="4" s="1"/>
  <c r="X660" i="4" s="1"/>
  <c r="Y666" i="4"/>
  <c r="Z666" i="4" s="1"/>
  <c r="AA666" i="4" s="1"/>
  <c r="V666" i="4"/>
  <c r="W666" i="4" s="1"/>
  <c r="X666" i="4" s="1"/>
  <c r="Y651" i="4"/>
  <c r="Z651" i="4" s="1"/>
  <c r="V651" i="4"/>
  <c r="W651" i="4" s="1"/>
  <c r="X651" i="4" s="1"/>
  <c r="Y644" i="4"/>
  <c r="Z644" i="4" s="1"/>
  <c r="V644" i="4"/>
  <c r="W644" i="4" s="1"/>
  <c r="X644" i="4" s="1"/>
  <c r="Y664" i="4"/>
  <c r="Z664" i="4" s="1"/>
  <c r="V664" i="4"/>
  <c r="W664" i="4" s="1"/>
  <c r="X664" i="4" s="1"/>
  <c r="T664" i="4"/>
  <c r="Y663" i="4"/>
  <c r="Z663" i="4" s="1"/>
  <c r="AA663" i="4" s="1"/>
  <c r="V663" i="4"/>
  <c r="W663" i="4" s="1"/>
  <c r="X663" i="4" s="1"/>
  <c r="T663" i="4"/>
  <c r="Y661" i="4"/>
  <c r="Z661" i="4" s="1"/>
  <c r="V661" i="4"/>
  <c r="W661" i="4" s="1"/>
  <c r="X661" i="4" s="1"/>
  <c r="T661" i="4"/>
  <c r="Y657" i="4"/>
  <c r="Z657" i="4" s="1"/>
  <c r="V657" i="4"/>
  <c r="W657" i="4" s="1"/>
  <c r="X657" i="4" s="1"/>
  <c r="T657" i="4"/>
  <c r="Y658" i="4"/>
  <c r="Z658" i="4" s="1"/>
  <c r="V658" i="4"/>
  <c r="W658" i="4" s="1"/>
  <c r="X658" i="4" s="1"/>
  <c r="T658" i="4"/>
  <c r="Y653" i="4"/>
  <c r="Z653" i="4" s="1"/>
  <c r="AA653" i="4" s="1"/>
  <c r="V653" i="4"/>
  <c r="W653" i="4" s="1"/>
  <c r="X653" i="4" s="1"/>
  <c r="T653" i="4"/>
  <c r="Y652" i="4"/>
  <c r="Z652" i="4" s="1"/>
  <c r="V652" i="4"/>
  <c r="W652" i="4" s="1"/>
  <c r="X652" i="4" s="1"/>
  <c r="T652" i="4"/>
  <c r="Y648" i="4"/>
  <c r="Z648" i="4" s="1"/>
  <c r="AA648" i="4" s="1"/>
  <c r="V648" i="4"/>
  <c r="W648" i="4" s="1"/>
  <c r="X648" i="4" s="1"/>
  <c r="T648" i="4"/>
  <c r="Y645" i="4"/>
  <c r="Z645" i="4" s="1"/>
  <c r="V645" i="4"/>
  <c r="W645" i="4" s="1"/>
  <c r="X645" i="4" s="1"/>
  <c r="T645" i="4"/>
  <c r="Y646" i="4"/>
  <c r="Z646" i="4" s="1"/>
  <c r="V646" i="4"/>
  <c r="W646" i="4" s="1"/>
  <c r="X646" i="4" s="1"/>
  <c r="T646" i="4"/>
  <c r="Y643" i="4"/>
  <c r="Z643" i="4" s="1"/>
  <c r="V643" i="4"/>
  <c r="W643" i="4" s="1"/>
  <c r="X643" i="4" s="1"/>
  <c r="T643" i="4"/>
  <c r="Y642" i="4"/>
  <c r="Z642" i="4" s="1"/>
  <c r="AA642" i="4" s="1"/>
  <c r="V642" i="4"/>
  <c r="W642" i="4" s="1"/>
  <c r="X642" i="4" s="1"/>
  <c r="T642" i="4"/>
  <c r="Y640" i="4"/>
  <c r="Z640" i="4" s="1"/>
  <c r="V640" i="4"/>
  <c r="W640" i="4" s="1"/>
  <c r="X640" i="4" s="1"/>
  <c r="T640" i="4"/>
  <c r="Y639" i="4"/>
  <c r="Z639" i="4" s="1"/>
  <c r="V639" i="4"/>
  <c r="W639" i="4" s="1"/>
  <c r="X639" i="4" s="1"/>
  <c r="T639" i="4"/>
  <c r="Y636" i="4"/>
  <c r="Z636" i="4" s="1"/>
  <c r="V636" i="4"/>
  <c r="W636" i="4" s="1"/>
  <c r="X636" i="4" s="1"/>
  <c r="T636" i="4"/>
  <c r="Y637" i="4"/>
  <c r="Z637" i="4" s="1"/>
  <c r="AA637" i="4" s="1"/>
  <c r="V637" i="4"/>
  <c r="W637" i="4" s="1"/>
  <c r="X637" i="4" s="1"/>
  <c r="T637" i="4"/>
  <c r="Y667" i="4"/>
  <c r="Z667" i="4" s="1"/>
  <c r="V667" i="4"/>
  <c r="W667" i="4" s="1"/>
  <c r="X667" i="4" s="1"/>
  <c r="T667" i="4"/>
  <c r="Y665" i="4"/>
  <c r="Z665" i="4" s="1"/>
  <c r="V665" i="4"/>
  <c r="W665" i="4" s="1"/>
  <c r="X665" i="4" s="1"/>
  <c r="T665" i="4"/>
  <c r="Y662" i="4"/>
  <c r="Z662" i="4" s="1"/>
  <c r="AA662" i="4" s="1"/>
  <c r="V662" i="4"/>
  <c r="W662" i="4" s="1"/>
  <c r="X662" i="4" s="1"/>
  <c r="T662" i="4"/>
  <c r="Y656" i="4"/>
  <c r="Z656" i="4" s="1"/>
  <c r="AA656" i="4" s="1"/>
  <c r="V656" i="4"/>
  <c r="W656" i="4" s="1"/>
  <c r="X656" i="4" s="1"/>
  <c r="T656" i="4"/>
  <c r="Y654" i="4"/>
  <c r="Z654" i="4" s="1"/>
  <c r="V654" i="4"/>
  <c r="W654" i="4" s="1"/>
  <c r="X654" i="4" s="1"/>
  <c r="T654" i="4"/>
  <c r="Y649" i="4"/>
  <c r="Z649" i="4" s="1"/>
  <c r="V649" i="4"/>
  <c r="W649" i="4" s="1"/>
  <c r="X649" i="4" s="1"/>
  <c r="T649" i="4"/>
  <c r="Y650" i="4"/>
  <c r="Z650" i="4" s="1"/>
  <c r="V650" i="4"/>
  <c r="W650" i="4" s="1"/>
  <c r="X650" i="4" s="1"/>
  <c r="T650" i="4"/>
  <c r="Y641" i="4"/>
  <c r="Z641" i="4" s="1"/>
  <c r="AA641" i="4" s="1"/>
  <c r="V641" i="4"/>
  <c r="W641" i="4" s="1"/>
  <c r="X641" i="4" s="1"/>
  <c r="T641" i="4"/>
  <c r="Y609" i="4"/>
  <c r="Z609" i="4" s="1"/>
  <c r="V609" i="4"/>
  <c r="W609" i="4" s="1"/>
  <c r="X609" i="4" s="1"/>
  <c r="Y621" i="4"/>
  <c r="Z621" i="4" s="1"/>
  <c r="V621" i="4"/>
  <c r="W621" i="4" s="1"/>
  <c r="X621" i="4" s="1"/>
  <c r="Y629" i="4"/>
  <c r="Z629" i="4" s="1"/>
  <c r="AA629" i="4" s="1"/>
  <c r="V629" i="4"/>
  <c r="W629" i="4" s="1"/>
  <c r="X629" i="4" s="1"/>
  <c r="Y612" i="4"/>
  <c r="Z612" i="4" s="1"/>
  <c r="V612" i="4"/>
  <c r="W612" i="4" s="1"/>
  <c r="X612" i="4" s="1"/>
  <c r="Y633" i="4"/>
  <c r="Z633" i="4" s="1"/>
  <c r="AA633" i="4" s="1"/>
  <c r="V633" i="4"/>
  <c r="W633" i="4" s="1"/>
  <c r="X633" i="4" s="1"/>
  <c r="Y614" i="4"/>
  <c r="Z614" i="4" s="1"/>
  <c r="AA614" i="4" s="1"/>
  <c r="V614" i="4"/>
  <c r="W614" i="4" s="1"/>
  <c r="X614" i="4" s="1"/>
  <c r="Y611" i="4"/>
  <c r="Z611" i="4" s="1"/>
  <c r="AA611" i="4" s="1"/>
  <c r="V611" i="4"/>
  <c r="W611" i="4" s="1"/>
  <c r="X611" i="4" s="1"/>
  <c r="Y625" i="4"/>
  <c r="Z625" i="4" s="1"/>
  <c r="V625" i="4"/>
  <c r="W625" i="4" s="1"/>
  <c r="X625" i="4" s="1"/>
  <c r="Y619" i="4"/>
  <c r="Z619" i="4" s="1"/>
  <c r="V619" i="4"/>
  <c r="W619" i="4" s="1"/>
  <c r="X619" i="4" s="1"/>
  <c r="Y627" i="4"/>
  <c r="Z627" i="4" s="1"/>
  <c r="V627" i="4"/>
  <c r="W627" i="4" s="1"/>
  <c r="X627" i="4" s="1"/>
  <c r="Y607" i="4"/>
  <c r="Z607" i="4" s="1"/>
  <c r="V607" i="4"/>
  <c r="W607" i="4" s="1"/>
  <c r="X607" i="4" s="1"/>
  <c r="Y608" i="4"/>
  <c r="Z608" i="4" s="1"/>
  <c r="V608" i="4"/>
  <c r="W608" i="4" s="1"/>
  <c r="X608" i="4" s="1"/>
  <c r="Y628" i="4"/>
  <c r="Z628" i="4" s="1"/>
  <c r="V628" i="4"/>
  <c r="W628" i="4" s="1"/>
  <c r="X628" i="4" s="1"/>
  <c r="Y605" i="4"/>
  <c r="Z605" i="4" s="1"/>
  <c r="AA605" i="4" s="1"/>
  <c r="V605" i="4"/>
  <c r="W605" i="4" s="1"/>
  <c r="X605" i="4" s="1"/>
  <c r="AD626" i="4"/>
  <c r="V626" i="4"/>
  <c r="W626" i="4" s="1"/>
  <c r="X626" i="4" s="1"/>
  <c r="Y634" i="4"/>
  <c r="Z634" i="4" s="1"/>
  <c r="V634" i="4"/>
  <c r="W634" i="4" s="1"/>
  <c r="X634" i="4" s="1"/>
  <c r="Y630" i="4"/>
  <c r="Z630" i="4" s="1"/>
  <c r="V630" i="4"/>
  <c r="W630" i="4" s="1"/>
  <c r="X630" i="4" s="1"/>
  <c r="Y622" i="4"/>
  <c r="Z622" i="4" s="1"/>
  <c r="AA622" i="4" s="1"/>
  <c r="V622" i="4"/>
  <c r="W622" i="4" s="1"/>
  <c r="X622" i="4" s="1"/>
  <c r="Y620" i="4"/>
  <c r="Z620" i="4" s="1"/>
  <c r="V620" i="4"/>
  <c r="W620" i="4" s="1"/>
  <c r="X620" i="4" s="1"/>
  <c r="Y613" i="4"/>
  <c r="Z613" i="4" s="1"/>
  <c r="AA613" i="4" s="1"/>
  <c r="V613" i="4"/>
  <c r="W613" i="4" s="1"/>
  <c r="X613" i="4" s="1"/>
  <c r="Y632" i="4"/>
  <c r="Z632" i="4" s="1"/>
  <c r="V632" i="4"/>
  <c r="W632" i="4" s="1"/>
  <c r="X632" i="4" s="1"/>
  <c r="Y635" i="4"/>
  <c r="Z635" i="4" s="1"/>
  <c r="V635" i="4"/>
  <c r="W635" i="4" s="1"/>
  <c r="X635" i="4" s="1"/>
  <c r="Y616" i="4"/>
  <c r="Z616" i="4" s="1"/>
  <c r="AA616" i="4" s="1"/>
  <c r="V616" i="4"/>
  <c r="W616" i="4" s="1"/>
  <c r="X616" i="4" s="1"/>
  <c r="Y624" i="4"/>
  <c r="Z624" i="4" s="1"/>
  <c r="V624" i="4"/>
  <c r="W624" i="4" s="1"/>
  <c r="X624" i="4" s="1"/>
  <c r="Y631" i="4"/>
  <c r="Z631" i="4" s="1"/>
  <c r="V631" i="4"/>
  <c r="W631" i="4" s="1"/>
  <c r="X631" i="4" s="1"/>
  <c r="T631" i="4"/>
  <c r="Y623" i="4"/>
  <c r="Z623" i="4" s="1"/>
  <c r="V623" i="4"/>
  <c r="W623" i="4" s="1"/>
  <c r="X623" i="4" s="1"/>
  <c r="T623" i="4"/>
  <c r="Y618" i="4"/>
  <c r="Z618" i="4" s="1"/>
  <c r="AA618" i="4" s="1"/>
  <c r="V618" i="4"/>
  <c r="W618" i="4" s="1"/>
  <c r="X618" i="4" s="1"/>
  <c r="T618" i="4"/>
  <c r="Y615" i="4"/>
  <c r="Z615" i="4" s="1"/>
  <c r="V615" i="4"/>
  <c r="W615" i="4" s="1"/>
  <c r="X615" i="4" s="1"/>
  <c r="T615" i="4"/>
  <c r="Y617" i="4"/>
  <c r="Z617" i="4" s="1"/>
  <c r="V617" i="4"/>
  <c r="W617" i="4" s="1"/>
  <c r="X617" i="4" s="1"/>
  <c r="T617" i="4"/>
  <c r="Y610" i="4"/>
  <c r="Z610" i="4" s="1"/>
  <c r="V610" i="4"/>
  <c r="W610" i="4" s="1"/>
  <c r="X610" i="4" s="1"/>
  <c r="T610" i="4"/>
  <c r="Y606" i="4"/>
  <c r="Z606" i="4" s="1"/>
  <c r="V606" i="4"/>
  <c r="W606" i="4" s="1"/>
  <c r="X606" i="4" s="1"/>
  <c r="T606" i="4"/>
  <c r="Y602" i="4"/>
  <c r="Z602" i="4" s="1"/>
  <c r="AA602" i="4" s="1"/>
  <c r="V602" i="4"/>
  <c r="W602" i="4" s="1"/>
  <c r="X602" i="4" s="1"/>
  <c r="T602" i="4"/>
  <c r="Y601" i="4"/>
  <c r="Z601" i="4" s="1"/>
  <c r="AA601" i="4" s="1"/>
  <c r="V601" i="4"/>
  <c r="W601" i="4" s="1"/>
  <c r="X601" i="4" s="1"/>
  <c r="T601" i="4"/>
  <c r="Y599" i="4"/>
  <c r="Z599" i="4" s="1"/>
  <c r="AA599" i="4" s="1"/>
  <c r="V599" i="4"/>
  <c r="W599" i="4" s="1"/>
  <c r="X599" i="4" s="1"/>
  <c r="T599" i="4"/>
  <c r="Y594" i="4"/>
  <c r="Z594" i="4" s="1"/>
  <c r="V594" i="4"/>
  <c r="W594" i="4" s="1"/>
  <c r="X594" i="4" s="1"/>
  <c r="T594" i="4"/>
  <c r="Y590" i="4"/>
  <c r="Z590" i="4" s="1"/>
  <c r="V590" i="4"/>
  <c r="W590" i="4" s="1"/>
  <c r="X590" i="4" s="1"/>
  <c r="T590" i="4"/>
  <c r="Y587" i="4"/>
  <c r="Z587" i="4" s="1"/>
  <c r="AA587" i="4" s="1"/>
  <c r="V587" i="4"/>
  <c r="W587" i="4" s="1"/>
  <c r="X587" i="4" s="1"/>
  <c r="T587" i="4"/>
  <c r="Y588" i="4"/>
  <c r="Z588" i="4" s="1"/>
  <c r="AA588" i="4" s="1"/>
  <c r="V588" i="4"/>
  <c r="W588" i="4" s="1"/>
  <c r="X588" i="4" s="1"/>
  <c r="T588" i="4"/>
  <c r="Y581" i="4"/>
  <c r="Z581" i="4" s="1"/>
  <c r="V581" i="4"/>
  <c r="W581" i="4" s="1"/>
  <c r="X581" i="4" s="1"/>
  <c r="T581" i="4"/>
  <c r="Y603" i="4"/>
  <c r="Z603" i="4" s="1"/>
  <c r="V603" i="4"/>
  <c r="W603" i="4" s="1"/>
  <c r="X603" i="4" s="1"/>
  <c r="T603" i="4"/>
  <c r="Y597" i="4"/>
  <c r="Z597" i="4" s="1"/>
  <c r="V597" i="4"/>
  <c r="W597" i="4" s="1"/>
  <c r="X597" i="4" s="1"/>
  <c r="T597" i="4"/>
  <c r="Y600" i="4"/>
  <c r="Z600" i="4" s="1"/>
  <c r="AA600" i="4" s="1"/>
  <c r="V600" i="4"/>
  <c r="W600" i="4" s="1"/>
  <c r="X600" i="4" s="1"/>
  <c r="T600" i="4"/>
  <c r="Y593" i="4"/>
  <c r="Z593" i="4" s="1"/>
  <c r="V593" i="4"/>
  <c r="W593" i="4" s="1"/>
  <c r="X593" i="4" s="1"/>
  <c r="T593" i="4"/>
  <c r="Y592" i="4"/>
  <c r="Z592" i="4" s="1"/>
  <c r="V592" i="4"/>
  <c r="W592" i="4" s="1"/>
  <c r="X592" i="4" s="1"/>
  <c r="T592" i="4"/>
  <c r="Y589" i="4"/>
  <c r="Z589" i="4" s="1"/>
  <c r="V589" i="4"/>
  <c r="W589" i="4" s="1"/>
  <c r="X589" i="4" s="1"/>
  <c r="T589" i="4"/>
  <c r="Y586" i="4"/>
  <c r="Z586" i="4" s="1"/>
  <c r="AA586" i="4" s="1"/>
  <c r="V586" i="4"/>
  <c r="W586" i="4" s="1"/>
  <c r="X586" i="4" s="1"/>
  <c r="T586" i="4"/>
  <c r="Y583" i="4"/>
  <c r="Z583" i="4" s="1"/>
  <c r="V583" i="4"/>
  <c r="W583" i="4" s="1"/>
  <c r="X583" i="4" s="1"/>
  <c r="T583" i="4"/>
  <c r="Y604" i="4"/>
  <c r="Z604" i="4" s="1"/>
  <c r="V604" i="4"/>
  <c r="W604" i="4" s="1"/>
  <c r="X604" i="4" s="1"/>
  <c r="T604" i="4"/>
  <c r="Y598" i="4"/>
  <c r="Z598" i="4" s="1"/>
  <c r="AA598" i="4" s="1"/>
  <c r="V598" i="4"/>
  <c r="W598" i="4" s="1"/>
  <c r="X598" i="4" s="1"/>
  <c r="T598" i="4"/>
  <c r="Y596" i="4"/>
  <c r="Z596" i="4" s="1"/>
  <c r="AA596" i="4" s="1"/>
  <c r="V596" i="4"/>
  <c r="W596" i="4" s="1"/>
  <c r="X596" i="4" s="1"/>
  <c r="T596" i="4"/>
  <c r="Y595" i="4"/>
  <c r="Z595" i="4" s="1"/>
  <c r="V595" i="4"/>
  <c r="W595" i="4" s="1"/>
  <c r="X595" i="4" s="1"/>
  <c r="T595" i="4"/>
  <c r="Y591" i="4"/>
  <c r="Z591" i="4" s="1"/>
  <c r="V591" i="4"/>
  <c r="W591" i="4" s="1"/>
  <c r="X591" i="4" s="1"/>
  <c r="T591" i="4"/>
  <c r="Y585" i="4"/>
  <c r="Z585" i="4" s="1"/>
  <c r="AA585" i="4" s="1"/>
  <c r="V585" i="4"/>
  <c r="W585" i="4" s="1"/>
  <c r="X585" i="4" s="1"/>
  <c r="T585" i="4"/>
  <c r="Y582" i="4"/>
  <c r="Z582" i="4" s="1"/>
  <c r="AA582" i="4" s="1"/>
  <c r="V582" i="4"/>
  <c r="W582" i="4" s="1"/>
  <c r="X582" i="4" s="1"/>
  <c r="T582" i="4"/>
  <c r="Y584" i="4"/>
  <c r="Z584" i="4" s="1"/>
  <c r="V584" i="4"/>
  <c r="W584" i="4" s="1"/>
  <c r="X584" i="4" s="1"/>
  <c r="T584" i="4"/>
  <c r="Y579" i="4"/>
  <c r="Z579" i="4" s="1"/>
  <c r="V579" i="4"/>
  <c r="W579" i="4" s="1"/>
  <c r="X579" i="4" s="1"/>
  <c r="T579" i="4"/>
  <c r="Y577" i="4"/>
  <c r="Z577" i="4" s="1"/>
  <c r="V577" i="4"/>
  <c r="W577" i="4" s="1"/>
  <c r="X577" i="4" s="1"/>
  <c r="T577" i="4"/>
  <c r="Y573" i="4"/>
  <c r="Z573" i="4" s="1"/>
  <c r="AA573" i="4" s="1"/>
  <c r="V573" i="4"/>
  <c r="W573" i="4" s="1"/>
  <c r="X573" i="4" s="1"/>
  <c r="T573" i="4"/>
  <c r="Y570" i="4"/>
  <c r="Z570" i="4" s="1"/>
  <c r="V570" i="4"/>
  <c r="W570" i="4" s="1"/>
  <c r="X570" i="4" s="1"/>
  <c r="T570" i="4"/>
  <c r="Y572" i="4"/>
  <c r="Z572" i="4" s="1"/>
  <c r="V572" i="4"/>
  <c r="W572" i="4" s="1"/>
  <c r="X572" i="4" s="1"/>
  <c r="T572" i="4"/>
  <c r="Y567" i="4"/>
  <c r="Z567" i="4" s="1"/>
  <c r="V567" i="4"/>
  <c r="W567" i="4" s="1"/>
  <c r="X567" i="4" s="1"/>
  <c r="T567" i="4"/>
  <c r="Y568" i="4"/>
  <c r="Z568" i="4" s="1"/>
  <c r="AA568" i="4" s="1"/>
  <c r="V568" i="4"/>
  <c r="W568" i="4" s="1"/>
  <c r="X568" i="4" s="1"/>
  <c r="T568" i="4"/>
  <c r="Y563" i="4"/>
  <c r="Z563" i="4" s="1"/>
  <c r="V563" i="4"/>
  <c r="W563" i="4" s="1"/>
  <c r="X563" i="4" s="1"/>
  <c r="T563" i="4"/>
  <c r="Y559" i="4"/>
  <c r="Z559" i="4" s="1"/>
  <c r="V559" i="4"/>
  <c r="W559" i="4" s="1"/>
  <c r="X559" i="4" s="1"/>
  <c r="T559" i="4"/>
  <c r="Y561" i="4"/>
  <c r="Z561" i="4" s="1"/>
  <c r="AA561" i="4" s="1"/>
  <c r="V561" i="4"/>
  <c r="W561" i="4" s="1"/>
  <c r="X561" i="4" s="1"/>
  <c r="T561" i="4"/>
  <c r="Y556" i="4"/>
  <c r="Z556" i="4" s="1"/>
  <c r="AA556" i="4" s="1"/>
  <c r="V556" i="4"/>
  <c r="W556" i="4" s="1"/>
  <c r="X556" i="4" s="1"/>
  <c r="T556" i="4"/>
  <c r="Y558" i="4"/>
  <c r="Z558" i="4" s="1"/>
  <c r="V558" i="4"/>
  <c r="W558" i="4" s="1"/>
  <c r="X558" i="4" s="1"/>
  <c r="T558" i="4"/>
  <c r="Y555" i="4"/>
  <c r="Z555" i="4" s="1"/>
  <c r="V555" i="4"/>
  <c r="W555" i="4" s="1"/>
  <c r="X555" i="4" s="1"/>
  <c r="T555" i="4"/>
  <c r="Y552" i="4"/>
  <c r="Z552" i="4" s="1"/>
  <c r="V552" i="4"/>
  <c r="W552" i="4" s="1"/>
  <c r="X552" i="4" s="1"/>
  <c r="T552" i="4"/>
  <c r="Y550" i="4"/>
  <c r="Z550" i="4" s="1"/>
  <c r="AA550" i="4" s="1"/>
  <c r="V550" i="4"/>
  <c r="W550" i="4" s="1"/>
  <c r="X550" i="4" s="1"/>
  <c r="T550" i="4"/>
  <c r="Y566" i="4"/>
  <c r="Z566" i="4" s="1"/>
  <c r="V566" i="4"/>
  <c r="W566" i="4" s="1"/>
  <c r="X566" i="4" s="1"/>
  <c r="Y562" i="4"/>
  <c r="Z562" i="4" s="1"/>
  <c r="V562" i="4"/>
  <c r="W562" i="4" s="1"/>
  <c r="X562" i="4" s="1"/>
  <c r="Y553" i="4"/>
  <c r="Z553" i="4" s="1"/>
  <c r="V553" i="4"/>
  <c r="W553" i="4" s="1"/>
  <c r="X553" i="4" s="1"/>
  <c r="Y554" i="4"/>
  <c r="Z554" i="4" s="1"/>
  <c r="AA554" i="4" s="1"/>
  <c r="V554" i="4"/>
  <c r="W554" i="4" s="1"/>
  <c r="X554" i="4" s="1"/>
  <c r="Y576" i="4"/>
  <c r="Z576" i="4" s="1"/>
  <c r="V576" i="4"/>
  <c r="W576" i="4" s="1"/>
  <c r="X576" i="4" s="1"/>
  <c r="Y575" i="4"/>
  <c r="Z575" i="4" s="1"/>
  <c r="V575" i="4"/>
  <c r="W575" i="4" s="1"/>
  <c r="X575" i="4" s="1"/>
  <c r="Y574" i="4"/>
  <c r="Z574" i="4" s="1"/>
  <c r="AA574" i="4" s="1"/>
  <c r="V574" i="4"/>
  <c r="W574" i="4" s="1"/>
  <c r="X574" i="4" s="1"/>
  <c r="Y557" i="4"/>
  <c r="Z557" i="4" s="1"/>
  <c r="AA557" i="4" s="1"/>
  <c r="V557" i="4"/>
  <c r="W557" i="4" s="1"/>
  <c r="X557" i="4" s="1"/>
  <c r="Y571" i="4"/>
  <c r="Z571" i="4" s="1"/>
  <c r="V571" i="4"/>
  <c r="W571" i="4" s="1"/>
  <c r="X571" i="4" s="1"/>
  <c r="Y569" i="4"/>
  <c r="Z569" i="4" s="1"/>
  <c r="V569" i="4"/>
  <c r="W569" i="4" s="1"/>
  <c r="X569" i="4" s="1"/>
  <c r="Y551" i="4"/>
  <c r="Z551" i="4" s="1"/>
  <c r="V551" i="4"/>
  <c r="W551" i="4" s="1"/>
  <c r="X551" i="4" s="1"/>
  <c r="Y564" i="4"/>
  <c r="Z564" i="4" s="1"/>
  <c r="AA564" i="4" s="1"/>
  <c r="V564" i="4"/>
  <c r="W564" i="4" s="1"/>
  <c r="X564" i="4" s="1"/>
  <c r="Y578" i="4"/>
  <c r="Z578" i="4" s="1"/>
  <c r="AA578" i="4" s="1"/>
  <c r="V578" i="4"/>
  <c r="W578" i="4" s="1"/>
  <c r="X578" i="4" s="1"/>
  <c r="Y580" i="4"/>
  <c r="Z580" i="4" s="1"/>
  <c r="V580" i="4"/>
  <c r="W580" i="4" s="1"/>
  <c r="X580" i="4" s="1"/>
  <c r="Y560" i="4"/>
  <c r="Z560" i="4" s="1"/>
  <c r="AA560" i="4" s="1"/>
  <c r="V560" i="4"/>
  <c r="W560" i="4" s="1"/>
  <c r="X560" i="4" s="1"/>
  <c r="Y565" i="4"/>
  <c r="Z565" i="4" s="1"/>
  <c r="AA565" i="4" s="1"/>
  <c r="V565" i="4"/>
  <c r="W565" i="4" s="1"/>
  <c r="X565" i="4" s="1"/>
  <c r="Y540" i="4"/>
  <c r="Z540" i="4" s="1"/>
  <c r="AA540" i="4" s="1"/>
  <c r="V540" i="4"/>
  <c r="W540" i="4" s="1"/>
  <c r="X540" i="4" s="1"/>
  <c r="Y530" i="4"/>
  <c r="Z530" i="4" s="1"/>
  <c r="V530" i="4"/>
  <c r="W530" i="4" s="1"/>
  <c r="X530" i="4" s="1"/>
  <c r="Y537" i="4"/>
  <c r="Z537" i="4" s="1"/>
  <c r="AA537" i="4" s="1"/>
  <c r="V537" i="4"/>
  <c r="W537" i="4" s="1"/>
  <c r="X537" i="4" s="1"/>
  <c r="Y531" i="4"/>
  <c r="Z531" i="4" s="1"/>
  <c r="AA531" i="4" s="1"/>
  <c r="V531" i="4"/>
  <c r="W531" i="4" s="1"/>
  <c r="X531" i="4" s="1"/>
  <c r="Y545" i="4"/>
  <c r="Z545" i="4" s="1"/>
  <c r="V545" i="4"/>
  <c r="W545" i="4" s="1"/>
  <c r="X545" i="4" s="1"/>
  <c r="Y526" i="4"/>
  <c r="Z526" i="4" s="1"/>
  <c r="AA526" i="4" s="1"/>
  <c r="V526" i="4"/>
  <c r="W526" i="4" s="1"/>
  <c r="X526" i="4" s="1"/>
  <c r="Y549" i="4"/>
  <c r="Z549" i="4" s="1"/>
  <c r="V549" i="4"/>
  <c r="W549" i="4" s="1"/>
  <c r="X549" i="4" s="1"/>
  <c r="Y534" i="4"/>
  <c r="Z534" i="4" s="1"/>
  <c r="AA534" i="4" s="1"/>
  <c r="V534" i="4"/>
  <c r="W534" i="4" s="1"/>
  <c r="X534" i="4" s="1"/>
  <c r="Y519" i="4"/>
  <c r="Z519" i="4" s="1"/>
  <c r="AA519" i="4" s="1"/>
  <c r="V519" i="4"/>
  <c r="W519" i="4" s="1"/>
  <c r="X519" i="4" s="1"/>
  <c r="T519" i="4"/>
  <c r="Y529" i="4"/>
  <c r="Z529" i="4" s="1"/>
  <c r="V529" i="4"/>
  <c r="W529" i="4" s="1"/>
  <c r="X529" i="4" s="1"/>
  <c r="Y536" i="4"/>
  <c r="Z536" i="4" s="1"/>
  <c r="V536" i="4"/>
  <c r="W536" i="4" s="1"/>
  <c r="X536" i="4" s="1"/>
  <c r="Y522" i="4"/>
  <c r="Z522" i="4" s="1"/>
  <c r="V522" i="4"/>
  <c r="W522" i="4" s="1"/>
  <c r="X522" i="4" s="1"/>
  <c r="Y541" i="4"/>
  <c r="Z541" i="4" s="1"/>
  <c r="V541" i="4"/>
  <c r="W541" i="4" s="1"/>
  <c r="X541" i="4" s="1"/>
  <c r="Y533" i="4"/>
  <c r="Z533" i="4" s="1"/>
  <c r="V533" i="4"/>
  <c r="W533" i="4" s="1"/>
  <c r="X533" i="4" s="1"/>
  <c r="Y532" i="4"/>
  <c r="Z532" i="4" s="1"/>
  <c r="AA532" i="4" s="1"/>
  <c r="V532" i="4"/>
  <c r="W532" i="4" s="1"/>
  <c r="X532" i="4" s="1"/>
  <c r="Y543" i="4"/>
  <c r="Z543" i="4" s="1"/>
  <c r="V543" i="4"/>
  <c r="W543" i="4" s="1"/>
  <c r="X543" i="4" s="1"/>
  <c r="Y547" i="4"/>
  <c r="Z547" i="4" s="1"/>
  <c r="V547" i="4"/>
  <c r="W547" i="4" s="1"/>
  <c r="X547" i="4" s="1"/>
  <c r="Y548" i="4"/>
  <c r="Z548" i="4" s="1"/>
  <c r="V548" i="4"/>
  <c r="W548" i="4" s="1"/>
  <c r="X548" i="4" s="1"/>
  <c r="T548" i="4"/>
  <c r="Y546" i="4"/>
  <c r="Z546" i="4" s="1"/>
  <c r="V546" i="4"/>
  <c r="W546" i="4" s="1"/>
  <c r="X546" i="4" s="1"/>
  <c r="T546" i="4"/>
  <c r="Y544" i="4"/>
  <c r="Z544" i="4" s="1"/>
  <c r="V544" i="4"/>
  <c r="W544" i="4" s="1"/>
  <c r="X544" i="4" s="1"/>
  <c r="T544" i="4"/>
  <c r="Y539" i="4"/>
  <c r="Z539" i="4" s="1"/>
  <c r="AA539" i="4" s="1"/>
  <c r="V539" i="4"/>
  <c r="W539" i="4" s="1"/>
  <c r="X539" i="4" s="1"/>
  <c r="T539" i="4"/>
  <c r="Y542" i="4"/>
  <c r="Z542" i="4" s="1"/>
  <c r="V542" i="4"/>
  <c r="W542" i="4" s="1"/>
  <c r="X542" i="4" s="1"/>
  <c r="T542" i="4"/>
  <c r="Y538" i="4"/>
  <c r="Z538" i="4" s="1"/>
  <c r="AA538" i="4" s="1"/>
  <c r="V538" i="4"/>
  <c r="W538" i="4" s="1"/>
  <c r="X538" i="4" s="1"/>
  <c r="T538" i="4"/>
  <c r="Y535" i="4"/>
  <c r="Z535" i="4" s="1"/>
  <c r="V535" i="4"/>
  <c r="W535" i="4" s="1"/>
  <c r="X535" i="4" s="1"/>
  <c r="T535" i="4"/>
  <c r="Y527" i="4"/>
  <c r="Z527" i="4" s="1"/>
  <c r="V527" i="4"/>
  <c r="W527" i="4" s="1"/>
  <c r="X527" i="4" s="1"/>
  <c r="T527" i="4"/>
  <c r="Y528" i="4"/>
  <c r="Z528" i="4" s="1"/>
  <c r="AA528" i="4" s="1"/>
  <c r="V528" i="4"/>
  <c r="W528" i="4" s="1"/>
  <c r="X528" i="4" s="1"/>
  <c r="T528" i="4"/>
  <c r="Y525" i="4"/>
  <c r="Z525" i="4" s="1"/>
  <c r="V525" i="4"/>
  <c r="W525" i="4" s="1"/>
  <c r="X525" i="4" s="1"/>
  <c r="T525" i="4"/>
  <c r="Y524" i="4"/>
  <c r="Z524" i="4" s="1"/>
  <c r="AA524" i="4" s="1"/>
  <c r="V524" i="4"/>
  <c r="W524" i="4" s="1"/>
  <c r="X524" i="4" s="1"/>
  <c r="T524" i="4"/>
  <c r="Y523" i="4"/>
  <c r="Z523" i="4" s="1"/>
  <c r="V523" i="4"/>
  <c r="W523" i="4" s="1"/>
  <c r="X523" i="4" s="1"/>
  <c r="T523" i="4"/>
  <c r="Y521" i="4"/>
  <c r="Z521" i="4" s="1"/>
  <c r="V521" i="4"/>
  <c r="W521" i="4" s="1"/>
  <c r="X521" i="4" s="1"/>
  <c r="T521" i="4"/>
  <c r="Y520" i="4"/>
  <c r="Z520" i="4" s="1"/>
  <c r="V520" i="4"/>
  <c r="W520" i="4" s="1"/>
  <c r="X520" i="4" s="1"/>
  <c r="T520" i="4"/>
  <c r="Y491" i="4"/>
  <c r="Z491" i="4" s="1"/>
  <c r="V491" i="4"/>
  <c r="W491" i="4" s="1"/>
  <c r="X491" i="4" s="1"/>
  <c r="Y489" i="4"/>
  <c r="Z489" i="4" s="1"/>
  <c r="AA489" i="4" s="1"/>
  <c r="V489" i="4"/>
  <c r="W489" i="4" s="1"/>
  <c r="X489" i="4" s="1"/>
  <c r="Y512" i="4"/>
  <c r="Z512" i="4" s="1"/>
  <c r="V512" i="4"/>
  <c r="W512" i="4" s="1"/>
  <c r="X512" i="4" s="1"/>
  <c r="Y497" i="4"/>
  <c r="Z497" i="4" s="1"/>
  <c r="AA497" i="4" s="1"/>
  <c r="V497" i="4"/>
  <c r="W497" i="4" s="1"/>
  <c r="X497" i="4" s="1"/>
  <c r="Y513" i="4"/>
  <c r="Z513" i="4" s="1"/>
  <c r="AA513" i="4" s="1"/>
  <c r="V513" i="4"/>
  <c r="W513" i="4" s="1"/>
  <c r="X513" i="4" s="1"/>
  <c r="Y495" i="4"/>
  <c r="Z495" i="4" s="1"/>
  <c r="V495" i="4"/>
  <c r="W495" i="4" s="1"/>
  <c r="X495" i="4" s="1"/>
  <c r="Y506" i="4"/>
  <c r="Z506" i="4" s="1"/>
  <c r="V506" i="4"/>
  <c r="W506" i="4" s="1"/>
  <c r="X506" i="4" s="1"/>
  <c r="Y499" i="4"/>
  <c r="Z499" i="4" s="1"/>
  <c r="V499" i="4"/>
  <c r="W499" i="4" s="1"/>
  <c r="X499" i="4" s="1"/>
  <c r="Y488" i="4"/>
  <c r="Z488" i="4" s="1"/>
  <c r="V488" i="4"/>
  <c r="W488" i="4" s="1"/>
  <c r="X488" i="4" s="1"/>
  <c r="Y493" i="4"/>
  <c r="Z493" i="4" s="1"/>
  <c r="V493" i="4"/>
  <c r="W493" i="4" s="1"/>
  <c r="X493" i="4" s="1"/>
  <c r="Y510" i="4"/>
  <c r="Z510" i="4" s="1"/>
  <c r="AA510" i="4" s="1"/>
  <c r="V510" i="4"/>
  <c r="W510" i="4" s="1"/>
  <c r="X510" i="4" s="1"/>
  <c r="Y508" i="4"/>
  <c r="Z508" i="4" s="1"/>
  <c r="V508" i="4"/>
  <c r="W508" i="4" s="1"/>
  <c r="X508" i="4" s="1"/>
  <c r="Y515" i="4"/>
  <c r="Z515" i="4" s="1"/>
  <c r="V515" i="4"/>
  <c r="W515" i="4" s="1"/>
  <c r="X515" i="4" s="1"/>
  <c r="Y496" i="4"/>
  <c r="Z496" i="4" s="1"/>
  <c r="V496" i="4"/>
  <c r="W496" i="4" s="1"/>
  <c r="X496" i="4" s="1"/>
  <c r="Y500" i="4"/>
  <c r="Z500" i="4" s="1"/>
  <c r="AA500" i="4" s="1"/>
  <c r="V500" i="4"/>
  <c r="W500" i="4" s="1"/>
  <c r="X500" i="4" s="1"/>
  <c r="Y507" i="4"/>
  <c r="Z507" i="4" s="1"/>
  <c r="V507" i="4"/>
  <c r="W507" i="4" s="1"/>
  <c r="X507" i="4" s="1"/>
  <c r="Y487" i="4"/>
  <c r="Z487" i="4" s="1"/>
  <c r="V487" i="4"/>
  <c r="W487" i="4" s="1"/>
  <c r="X487" i="4" s="1"/>
  <c r="T487" i="4"/>
  <c r="Y518" i="4"/>
  <c r="Z518" i="4" s="1"/>
  <c r="AA518" i="4" s="1"/>
  <c r="V518" i="4"/>
  <c r="W518" i="4" s="1"/>
  <c r="X518" i="4" s="1"/>
  <c r="T518" i="4"/>
  <c r="Y517" i="4"/>
  <c r="Z517" i="4" s="1"/>
  <c r="V517" i="4"/>
  <c r="W517" i="4" s="1"/>
  <c r="X517" i="4" s="1"/>
  <c r="T517" i="4"/>
  <c r="Y516" i="4"/>
  <c r="Z516" i="4" s="1"/>
  <c r="AA516" i="4" s="1"/>
  <c r="V516" i="4"/>
  <c r="W516" i="4" s="1"/>
  <c r="X516" i="4" s="1"/>
  <c r="T516" i="4"/>
  <c r="Y514" i="4"/>
  <c r="Z514" i="4" s="1"/>
  <c r="V514" i="4"/>
  <c r="W514" i="4" s="1"/>
  <c r="X514" i="4" s="1"/>
  <c r="T514" i="4"/>
  <c r="Y511" i="4"/>
  <c r="Z511" i="4" s="1"/>
  <c r="AA511" i="4" s="1"/>
  <c r="V511" i="4"/>
  <c r="W511" i="4" s="1"/>
  <c r="X511" i="4" s="1"/>
  <c r="T511" i="4"/>
  <c r="Y509" i="4"/>
  <c r="Z509" i="4" s="1"/>
  <c r="V509" i="4"/>
  <c r="W509" i="4" s="1"/>
  <c r="X509" i="4" s="1"/>
  <c r="T509" i="4"/>
  <c r="Y504" i="4"/>
  <c r="Z504" i="4" s="1"/>
  <c r="V504" i="4"/>
  <c r="W504" i="4" s="1"/>
  <c r="X504" i="4" s="1"/>
  <c r="T504" i="4"/>
  <c r="Y503" i="4"/>
  <c r="Z503" i="4" s="1"/>
  <c r="V503" i="4"/>
  <c r="W503" i="4" s="1"/>
  <c r="X503" i="4" s="1"/>
  <c r="T503" i="4"/>
  <c r="Y505" i="4"/>
  <c r="Z505" i="4" s="1"/>
  <c r="AA505" i="4" s="1"/>
  <c r="V505" i="4"/>
  <c r="W505" i="4" s="1"/>
  <c r="X505" i="4" s="1"/>
  <c r="T505" i="4"/>
  <c r="Y502" i="4"/>
  <c r="Z502" i="4" s="1"/>
  <c r="V502" i="4"/>
  <c r="W502" i="4" s="1"/>
  <c r="X502" i="4" s="1"/>
  <c r="T502" i="4"/>
  <c r="Y498" i="4"/>
  <c r="Z498" i="4" s="1"/>
  <c r="V498" i="4"/>
  <c r="W498" i="4" s="1"/>
  <c r="X498" i="4" s="1"/>
  <c r="T498" i="4"/>
  <c r="Y501" i="4"/>
  <c r="Z501" i="4" s="1"/>
  <c r="V501" i="4"/>
  <c r="W501" i="4" s="1"/>
  <c r="X501" i="4" s="1"/>
  <c r="T501" i="4"/>
  <c r="Y494" i="4"/>
  <c r="Z494" i="4" s="1"/>
  <c r="AA494" i="4" s="1"/>
  <c r="V494" i="4"/>
  <c r="W494" i="4" s="1"/>
  <c r="X494" i="4" s="1"/>
  <c r="T494" i="4"/>
  <c r="Y492" i="4"/>
  <c r="Z492" i="4" s="1"/>
  <c r="V492" i="4"/>
  <c r="W492" i="4" s="1"/>
  <c r="X492" i="4" s="1"/>
  <c r="T492" i="4"/>
  <c r="Y490" i="4"/>
  <c r="Z490" i="4" s="1"/>
  <c r="V490" i="4"/>
  <c r="W490" i="4" s="1"/>
  <c r="X490" i="4" s="1"/>
  <c r="T490" i="4"/>
  <c r="Y485" i="4"/>
  <c r="Z485" i="4" s="1"/>
  <c r="V485" i="4"/>
  <c r="W485" i="4" s="1"/>
  <c r="X485" i="4" s="1"/>
  <c r="T485" i="4"/>
  <c r="Y477" i="4"/>
  <c r="Z477" i="4" s="1"/>
  <c r="AA477" i="4" s="1"/>
  <c r="V477" i="4"/>
  <c r="W477" i="4" s="1"/>
  <c r="X477" i="4" s="1"/>
  <c r="T477" i="4"/>
  <c r="Y478" i="4"/>
  <c r="Z478" i="4" s="1"/>
  <c r="V478" i="4"/>
  <c r="W478" i="4" s="1"/>
  <c r="X478" i="4" s="1"/>
  <c r="T478" i="4"/>
  <c r="Y472" i="4"/>
  <c r="Z472" i="4" s="1"/>
  <c r="AA472" i="4" s="1"/>
  <c r="V472" i="4"/>
  <c r="W472" i="4" s="1"/>
  <c r="X472" i="4" s="1"/>
  <c r="T472" i="4"/>
  <c r="Y473" i="4"/>
  <c r="Z473" i="4" s="1"/>
  <c r="V473" i="4"/>
  <c r="W473" i="4" s="1"/>
  <c r="X473" i="4" s="1"/>
  <c r="T473" i="4"/>
  <c r="Y469" i="4"/>
  <c r="Z469" i="4" s="1"/>
  <c r="AA469" i="4" s="1"/>
  <c r="V469" i="4"/>
  <c r="W469" i="4" s="1"/>
  <c r="X469" i="4" s="1"/>
  <c r="T469" i="4"/>
  <c r="Y465" i="4"/>
  <c r="Z465" i="4" s="1"/>
  <c r="V465" i="4"/>
  <c r="W465" i="4" s="1"/>
  <c r="X465" i="4" s="1"/>
  <c r="T465" i="4"/>
  <c r="Y463" i="4"/>
  <c r="Z463" i="4" s="1"/>
  <c r="AA463" i="4" s="1"/>
  <c r="V463" i="4"/>
  <c r="W463" i="4" s="1"/>
  <c r="X463" i="4" s="1"/>
  <c r="T463" i="4"/>
  <c r="Y466" i="4"/>
  <c r="Z466" i="4" s="1"/>
  <c r="V466" i="4"/>
  <c r="W466" i="4" s="1"/>
  <c r="X466" i="4" s="1"/>
  <c r="Y483" i="4"/>
  <c r="Z483" i="4" s="1"/>
  <c r="V483" i="4"/>
  <c r="W483" i="4" s="1"/>
  <c r="X483" i="4" s="1"/>
  <c r="Y480" i="4"/>
  <c r="Z480" i="4" s="1"/>
  <c r="AA480" i="4" s="1"/>
  <c r="V480" i="4"/>
  <c r="W480" i="4" s="1"/>
  <c r="X480" i="4" s="1"/>
  <c r="Y475" i="4"/>
  <c r="Z475" i="4" s="1"/>
  <c r="V475" i="4"/>
  <c r="W475" i="4" s="1"/>
  <c r="X475" i="4" s="1"/>
  <c r="Y474" i="4"/>
  <c r="Z474" i="4" s="1"/>
  <c r="V474" i="4"/>
  <c r="W474" i="4" s="1"/>
  <c r="X474" i="4" s="1"/>
  <c r="Y468" i="4"/>
  <c r="Z468" i="4" s="1"/>
  <c r="V468" i="4"/>
  <c r="W468" i="4" s="1"/>
  <c r="X468" i="4" s="1"/>
  <c r="Y470" i="4"/>
  <c r="Z470" i="4" s="1"/>
  <c r="V470" i="4"/>
  <c r="W470" i="4" s="1"/>
  <c r="X470" i="4" s="1"/>
  <c r="Y484" i="4"/>
  <c r="Z484" i="4" s="1"/>
  <c r="AA484" i="4" s="1"/>
  <c r="V484" i="4"/>
  <c r="W484" i="4" s="1"/>
  <c r="X484" i="4" s="1"/>
  <c r="Y486" i="4"/>
  <c r="Z486" i="4" s="1"/>
  <c r="V486" i="4"/>
  <c r="W486" i="4" s="1"/>
  <c r="X486" i="4" s="1"/>
  <c r="T486" i="4"/>
  <c r="Y481" i="4"/>
  <c r="Z481" i="4" s="1"/>
  <c r="V481" i="4"/>
  <c r="W481" i="4" s="1"/>
  <c r="X481" i="4" s="1"/>
  <c r="T481" i="4"/>
  <c r="Y482" i="4"/>
  <c r="Z482" i="4" s="1"/>
  <c r="V482" i="4"/>
  <c r="W482" i="4" s="1"/>
  <c r="X482" i="4" s="1"/>
  <c r="T482" i="4"/>
  <c r="Y479" i="4"/>
  <c r="Z479" i="4" s="1"/>
  <c r="V479" i="4"/>
  <c r="W479" i="4" s="1"/>
  <c r="X479" i="4" s="1"/>
  <c r="T479" i="4"/>
  <c r="Y476" i="4"/>
  <c r="Z476" i="4" s="1"/>
  <c r="V476" i="4"/>
  <c r="W476" i="4" s="1"/>
  <c r="X476" i="4" s="1"/>
  <c r="T476" i="4"/>
  <c r="Y471" i="4"/>
  <c r="Z471" i="4" s="1"/>
  <c r="V471" i="4"/>
  <c r="W471" i="4" s="1"/>
  <c r="X471" i="4" s="1"/>
  <c r="T471" i="4"/>
  <c r="Y467" i="4"/>
  <c r="Z467" i="4" s="1"/>
  <c r="V467" i="4"/>
  <c r="W467" i="4" s="1"/>
  <c r="X467" i="4" s="1"/>
  <c r="T467" i="4"/>
  <c r="Y464" i="4"/>
  <c r="Z464" i="4" s="1"/>
  <c r="AA464" i="4" s="1"/>
  <c r="V464" i="4"/>
  <c r="W464" i="4" s="1"/>
  <c r="X464" i="4" s="1"/>
  <c r="T464" i="4"/>
  <c r="Y461" i="4"/>
  <c r="Z461" i="4" s="1"/>
  <c r="AA461" i="4" s="1"/>
  <c r="V461" i="4"/>
  <c r="W461" i="4" s="1"/>
  <c r="X461" i="4" s="1"/>
  <c r="T461" i="4"/>
  <c r="Y460" i="4"/>
  <c r="Z460" i="4" s="1"/>
  <c r="AA460" i="4" s="1"/>
  <c r="V460" i="4"/>
  <c r="W460" i="4" s="1"/>
  <c r="X460" i="4" s="1"/>
  <c r="T460" i="4"/>
  <c r="Y452" i="4"/>
  <c r="Z452" i="4" s="1"/>
  <c r="V452" i="4"/>
  <c r="W452" i="4" s="1"/>
  <c r="X452" i="4" s="1"/>
  <c r="T452" i="4"/>
  <c r="Y453" i="4"/>
  <c r="Z453" i="4" s="1"/>
  <c r="V453" i="4"/>
  <c r="W453" i="4" s="1"/>
  <c r="X453" i="4" s="1"/>
  <c r="T453" i="4"/>
  <c r="Y450" i="4"/>
  <c r="Z450" i="4" s="1"/>
  <c r="AA450" i="4" s="1"/>
  <c r="V450" i="4"/>
  <c r="W450" i="4" s="1"/>
  <c r="X450" i="4" s="1"/>
  <c r="T450" i="4"/>
  <c r="Y449" i="4"/>
  <c r="Z449" i="4" s="1"/>
  <c r="AA449" i="4" s="1"/>
  <c r="V449" i="4"/>
  <c r="W449" i="4" s="1"/>
  <c r="X449" i="4" s="1"/>
  <c r="T449" i="4"/>
  <c r="Y443" i="4"/>
  <c r="Z443" i="4" s="1"/>
  <c r="V443" i="4"/>
  <c r="W443" i="4" s="1"/>
  <c r="X443" i="4" s="1"/>
  <c r="T443" i="4"/>
  <c r="Y440" i="4"/>
  <c r="Z440" i="4" s="1"/>
  <c r="V440" i="4"/>
  <c r="W440" i="4" s="1"/>
  <c r="X440" i="4" s="1"/>
  <c r="T440" i="4"/>
  <c r="Y458" i="4"/>
  <c r="Z458" i="4" s="1"/>
  <c r="V458" i="4"/>
  <c r="W458" i="4" s="1"/>
  <c r="X458" i="4" s="1"/>
  <c r="Y455" i="4"/>
  <c r="Z455" i="4" s="1"/>
  <c r="AA455" i="4" s="1"/>
  <c r="V455" i="4"/>
  <c r="W455" i="4" s="1"/>
  <c r="X455" i="4" s="1"/>
  <c r="Y445" i="4"/>
  <c r="Z445" i="4" s="1"/>
  <c r="AA445" i="4" s="1"/>
  <c r="V445" i="4"/>
  <c r="W445" i="4" s="1"/>
  <c r="X445" i="4" s="1"/>
  <c r="Y447" i="4"/>
  <c r="Z447" i="4" s="1"/>
  <c r="V447" i="4"/>
  <c r="W447" i="4" s="1"/>
  <c r="X447" i="4" s="1"/>
  <c r="Y442" i="4"/>
  <c r="Z442" i="4" s="1"/>
  <c r="V442" i="4"/>
  <c r="W442" i="4" s="1"/>
  <c r="X442" i="4" s="1"/>
  <c r="Y462" i="4"/>
  <c r="Z462" i="4" s="1"/>
  <c r="AA462" i="4" s="1"/>
  <c r="V462" i="4"/>
  <c r="W462" i="4" s="1"/>
  <c r="X462" i="4" s="1"/>
  <c r="Y451" i="4"/>
  <c r="Z451" i="4" s="1"/>
  <c r="AA451" i="4" s="1"/>
  <c r="V451" i="4"/>
  <c r="W451" i="4" s="1"/>
  <c r="X451" i="4" s="1"/>
  <c r="Y457" i="4"/>
  <c r="Z457" i="4" s="1"/>
  <c r="AA457" i="4" s="1"/>
  <c r="V457" i="4"/>
  <c r="W457" i="4" s="1"/>
  <c r="X457" i="4" s="1"/>
  <c r="Y459" i="4"/>
  <c r="Z459" i="4" s="1"/>
  <c r="AA459" i="4" s="1"/>
  <c r="V459" i="4"/>
  <c r="W459" i="4" s="1"/>
  <c r="X459" i="4" s="1"/>
  <c r="T459" i="4"/>
  <c r="Y456" i="4"/>
  <c r="Z456" i="4" s="1"/>
  <c r="V456" i="4"/>
  <c r="W456" i="4" s="1"/>
  <c r="X456" i="4" s="1"/>
  <c r="T456" i="4"/>
  <c r="Y454" i="4"/>
  <c r="Z454" i="4" s="1"/>
  <c r="V454" i="4"/>
  <c r="W454" i="4" s="1"/>
  <c r="X454" i="4" s="1"/>
  <c r="T454" i="4"/>
  <c r="Y448" i="4"/>
  <c r="Z448" i="4" s="1"/>
  <c r="V448" i="4"/>
  <c r="W448" i="4" s="1"/>
  <c r="X448" i="4" s="1"/>
  <c r="T448" i="4"/>
  <c r="Y444" i="4"/>
  <c r="Z444" i="4" s="1"/>
  <c r="AA444" i="4" s="1"/>
  <c r="V444" i="4"/>
  <c r="W444" i="4" s="1"/>
  <c r="X444" i="4" s="1"/>
  <c r="T444" i="4"/>
  <c r="Y446" i="4"/>
  <c r="Z446" i="4" s="1"/>
  <c r="V446" i="4"/>
  <c r="W446" i="4" s="1"/>
  <c r="X446" i="4" s="1"/>
  <c r="T446" i="4"/>
  <c r="Y441" i="4"/>
  <c r="Z441" i="4" s="1"/>
  <c r="V441" i="4"/>
  <c r="W441" i="4" s="1"/>
  <c r="X441" i="4" s="1"/>
  <c r="T441" i="4"/>
  <c r="Y439" i="4"/>
  <c r="Z439" i="4" s="1"/>
  <c r="AA439" i="4" s="1"/>
  <c r="V439" i="4"/>
  <c r="W439" i="4" s="1"/>
  <c r="X439" i="4" s="1"/>
  <c r="T439" i="4"/>
  <c r="Y431" i="4"/>
  <c r="Z431" i="4" s="1"/>
  <c r="AA431" i="4" s="1"/>
  <c r="V431" i="4"/>
  <c r="W431" i="4" s="1"/>
  <c r="X431" i="4" s="1"/>
  <c r="Y420" i="4"/>
  <c r="Z420" i="4" s="1"/>
  <c r="V420" i="4"/>
  <c r="W420" i="4" s="1"/>
  <c r="X420" i="4" s="1"/>
  <c r="Y417" i="4"/>
  <c r="Z417" i="4" s="1"/>
  <c r="V417" i="4"/>
  <c r="W417" i="4" s="1"/>
  <c r="X417" i="4" s="1"/>
  <c r="Y427" i="4"/>
  <c r="Z427" i="4" s="1"/>
  <c r="V427" i="4"/>
  <c r="W427" i="4" s="1"/>
  <c r="X427" i="4" s="1"/>
  <c r="Y433" i="4"/>
  <c r="Z433" i="4" s="1"/>
  <c r="V433" i="4"/>
  <c r="W433" i="4" s="1"/>
  <c r="X433" i="4" s="1"/>
  <c r="Y436" i="4"/>
  <c r="Z436" i="4" s="1"/>
  <c r="AA436" i="4" s="1"/>
  <c r="V436" i="4"/>
  <c r="W436" i="4" s="1"/>
  <c r="X436" i="4" s="1"/>
  <c r="Y419" i="4"/>
  <c r="Z419" i="4" s="1"/>
  <c r="AA419" i="4" s="1"/>
  <c r="V419" i="4"/>
  <c r="W419" i="4" s="1"/>
  <c r="X419" i="4" s="1"/>
  <c r="Y424" i="4"/>
  <c r="Z424" i="4" s="1"/>
  <c r="AA424" i="4" s="1"/>
  <c r="V424" i="4"/>
  <c r="W424" i="4" s="1"/>
  <c r="X424" i="4" s="1"/>
  <c r="Y426" i="4"/>
  <c r="Z426" i="4" s="1"/>
  <c r="AA426" i="4" s="1"/>
  <c r="V426" i="4"/>
  <c r="W426" i="4" s="1"/>
  <c r="X426" i="4" s="1"/>
  <c r="Y418" i="4"/>
  <c r="Z418" i="4" s="1"/>
  <c r="V418" i="4"/>
  <c r="W418" i="4" s="1"/>
  <c r="X418" i="4" s="1"/>
  <c r="Y429" i="4"/>
  <c r="Z429" i="4" s="1"/>
  <c r="V429" i="4"/>
  <c r="W429" i="4" s="1"/>
  <c r="X429" i="4" s="1"/>
  <c r="Y416" i="4"/>
  <c r="Z416" i="4" s="1"/>
  <c r="V416" i="4"/>
  <c r="W416" i="4" s="1"/>
  <c r="X416" i="4" s="1"/>
  <c r="Y437" i="4"/>
  <c r="Z437" i="4" s="1"/>
  <c r="AA437" i="4" s="1"/>
  <c r="V437" i="4"/>
  <c r="W437" i="4" s="1"/>
  <c r="X437" i="4" s="1"/>
  <c r="Y423" i="4"/>
  <c r="Z423" i="4" s="1"/>
  <c r="AA423" i="4" s="1"/>
  <c r="V423" i="4"/>
  <c r="W423" i="4" s="1"/>
  <c r="X423" i="4" s="1"/>
  <c r="Y434" i="4"/>
  <c r="Z434" i="4" s="1"/>
  <c r="AA434" i="4" s="1"/>
  <c r="V434" i="4"/>
  <c r="W434" i="4" s="1"/>
  <c r="X434" i="4" s="1"/>
  <c r="Y425" i="4"/>
  <c r="Z425" i="4" s="1"/>
  <c r="AA425" i="4" s="1"/>
  <c r="V425" i="4"/>
  <c r="W425" i="4" s="1"/>
  <c r="X425" i="4" s="1"/>
  <c r="Y438" i="4"/>
  <c r="Z438" i="4" s="1"/>
  <c r="AA438" i="4" s="1"/>
  <c r="V438" i="4"/>
  <c r="W438" i="4" s="1"/>
  <c r="X438" i="4" s="1"/>
  <c r="T438" i="4"/>
  <c r="Y435" i="4"/>
  <c r="Z435" i="4" s="1"/>
  <c r="V435" i="4"/>
  <c r="W435" i="4" s="1"/>
  <c r="X435" i="4" s="1"/>
  <c r="T435" i="4"/>
  <c r="Y432" i="4"/>
  <c r="Z432" i="4" s="1"/>
  <c r="V432" i="4"/>
  <c r="W432" i="4" s="1"/>
  <c r="X432" i="4" s="1"/>
  <c r="T432" i="4"/>
  <c r="Y430" i="4"/>
  <c r="Z430" i="4" s="1"/>
  <c r="AA430" i="4" s="1"/>
  <c r="V430" i="4"/>
  <c r="W430" i="4" s="1"/>
  <c r="X430" i="4" s="1"/>
  <c r="T430" i="4"/>
  <c r="Y428" i="4"/>
  <c r="Z428" i="4" s="1"/>
  <c r="AA428" i="4" s="1"/>
  <c r="V428" i="4"/>
  <c r="W428" i="4" s="1"/>
  <c r="X428" i="4" s="1"/>
  <c r="T428" i="4"/>
  <c r="Y421" i="4"/>
  <c r="Z421" i="4" s="1"/>
  <c r="V421" i="4"/>
  <c r="W421" i="4" s="1"/>
  <c r="X421" i="4" s="1"/>
  <c r="T421" i="4"/>
  <c r="Y422" i="4"/>
  <c r="Z422" i="4" s="1"/>
  <c r="V422" i="4"/>
  <c r="W422" i="4" s="1"/>
  <c r="X422" i="4" s="1"/>
  <c r="T422" i="4"/>
  <c r="Y394" i="4"/>
  <c r="Z394" i="4" s="1"/>
  <c r="AA394" i="4" s="1"/>
  <c r="V394" i="4"/>
  <c r="W394" i="4" s="1"/>
  <c r="X394" i="4" s="1"/>
  <c r="Y405" i="4"/>
  <c r="Z405" i="4" s="1"/>
  <c r="V405" i="4"/>
  <c r="W405" i="4" s="1"/>
  <c r="X405" i="4" s="1"/>
  <c r="Y411" i="4"/>
  <c r="Z411" i="4" s="1"/>
  <c r="V411" i="4"/>
  <c r="W411" i="4" s="1"/>
  <c r="X411" i="4" s="1"/>
  <c r="Y397" i="4"/>
  <c r="Z397" i="4" s="1"/>
  <c r="V397" i="4"/>
  <c r="W397" i="4" s="1"/>
  <c r="X397" i="4" s="1"/>
  <c r="Y398" i="4"/>
  <c r="Z398" i="4" s="1"/>
  <c r="V398" i="4"/>
  <c r="W398" i="4" s="1"/>
  <c r="X398" i="4" s="1"/>
  <c r="Y413" i="4"/>
  <c r="Z413" i="4" s="1"/>
  <c r="V413" i="4"/>
  <c r="W413" i="4" s="1"/>
  <c r="X413" i="4" s="1"/>
  <c r="Y409" i="4"/>
  <c r="Z409" i="4" s="1"/>
  <c r="AA409" i="4" s="1"/>
  <c r="V409" i="4"/>
  <c r="W409" i="4" s="1"/>
  <c r="X409" i="4" s="1"/>
  <c r="Y400" i="4"/>
  <c r="Z400" i="4" s="1"/>
  <c r="V400" i="4"/>
  <c r="W400" i="4" s="1"/>
  <c r="X400" i="4" s="1"/>
  <c r="Y404" i="4"/>
  <c r="Z404" i="4" s="1"/>
  <c r="AA404" i="4" s="1"/>
  <c r="V404" i="4"/>
  <c r="W404" i="4" s="1"/>
  <c r="X404" i="4" s="1"/>
  <c r="Y392" i="4"/>
  <c r="Z392" i="4" s="1"/>
  <c r="V392" i="4"/>
  <c r="W392" i="4" s="1"/>
  <c r="X392" i="4" s="1"/>
  <c r="Y410" i="4"/>
  <c r="Z410" i="4" s="1"/>
  <c r="V410" i="4"/>
  <c r="W410" i="4" s="1"/>
  <c r="X410" i="4" s="1"/>
  <c r="Y412" i="4"/>
  <c r="Z412" i="4" s="1"/>
  <c r="V412" i="4"/>
  <c r="W412" i="4" s="1"/>
  <c r="X412" i="4" s="1"/>
  <c r="Y406" i="4"/>
  <c r="Z406" i="4" s="1"/>
  <c r="V406" i="4"/>
  <c r="W406" i="4" s="1"/>
  <c r="X406" i="4" s="1"/>
  <c r="Y396" i="4"/>
  <c r="Z396" i="4" s="1"/>
  <c r="V396" i="4"/>
  <c r="W396" i="4" s="1"/>
  <c r="X396" i="4" s="1"/>
  <c r="Y414" i="4"/>
  <c r="Z414" i="4" s="1"/>
  <c r="V414" i="4"/>
  <c r="W414" i="4" s="1"/>
  <c r="X414" i="4" s="1"/>
  <c r="Y401" i="4"/>
  <c r="Z401" i="4" s="1"/>
  <c r="AA401" i="4" s="1"/>
  <c r="V401" i="4"/>
  <c r="W401" i="4" s="1"/>
  <c r="X401" i="4" s="1"/>
  <c r="Y415" i="4"/>
  <c r="Z415" i="4" s="1"/>
  <c r="AA415" i="4" s="1"/>
  <c r="V415" i="4"/>
  <c r="W415" i="4" s="1"/>
  <c r="X415" i="4" s="1"/>
  <c r="T415" i="4"/>
  <c r="Y407" i="4"/>
  <c r="Z407" i="4" s="1"/>
  <c r="V407" i="4"/>
  <c r="W407" i="4" s="1"/>
  <c r="X407" i="4" s="1"/>
  <c r="T407" i="4"/>
  <c r="Y403" i="4"/>
  <c r="Z403" i="4" s="1"/>
  <c r="V403" i="4"/>
  <c r="W403" i="4" s="1"/>
  <c r="X403" i="4" s="1"/>
  <c r="T403" i="4"/>
  <c r="Y399" i="4"/>
  <c r="Z399" i="4" s="1"/>
  <c r="V399" i="4"/>
  <c r="W399" i="4" s="1"/>
  <c r="X399" i="4" s="1"/>
  <c r="T399" i="4"/>
  <c r="Y402" i="4"/>
  <c r="Z402" i="4" s="1"/>
  <c r="V402" i="4"/>
  <c r="W402" i="4" s="1"/>
  <c r="X402" i="4" s="1"/>
  <c r="T402" i="4"/>
  <c r="Y395" i="4"/>
  <c r="Z395" i="4" s="1"/>
  <c r="V395" i="4"/>
  <c r="W395" i="4" s="1"/>
  <c r="X395" i="4" s="1"/>
  <c r="T395" i="4"/>
  <c r="Y393" i="4"/>
  <c r="Z393" i="4" s="1"/>
  <c r="V393" i="4"/>
  <c r="W393" i="4" s="1"/>
  <c r="X393" i="4" s="1"/>
  <c r="T393" i="4"/>
  <c r="Y408" i="4"/>
  <c r="Z408" i="4" s="1"/>
  <c r="V408" i="4"/>
  <c r="W408" i="4" s="1"/>
  <c r="X408" i="4" s="1"/>
  <c r="Y388" i="4"/>
  <c r="Z388" i="4" s="1"/>
  <c r="V388" i="4"/>
  <c r="W388" i="4" s="1"/>
  <c r="X388" i="4" s="1"/>
  <c r="T388" i="4"/>
  <c r="Y389" i="4"/>
  <c r="Z389" i="4" s="1"/>
  <c r="AA389" i="4" s="1"/>
  <c r="V389" i="4"/>
  <c r="W389" i="4" s="1"/>
  <c r="X389" i="4" s="1"/>
  <c r="T389" i="4"/>
  <c r="Y386" i="4"/>
  <c r="Z386" i="4" s="1"/>
  <c r="AA386" i="4" s="1"/>
  <c r="V386" i="4"/>
  <c r="W386" i="4" s="1"/>
  <c r="X386" i="4" s="1"/>
  <c r="T386" i="4"/>
  <c r="Y382" i="4"/>
  <c r="Z382" i="4" s="1"/>
  <c r="V382" i="4"/>
  <c r="W382" i="4" s="1"/>
  <c r="X382" i="4" s="1"/>
  <c r="T382" i="4"/>
  <c r="Y377" i="4"/>
  <c r="Z377" i="4" s="1"/>
  <c r="V377" i="4"/>
  <c r="W377" i="4" s="1"/>
  <c r="X377" i="4" s="1"/>
  <c r="T377" i="4"/>
  <c r="Y374" i="4"/>
  <c r="Z374" i="4" s="1"/>
  <c r="V374" i="4"/>
  <c r="W374" i="4" s="1"/>
  <c r="X374" i="4" s="1"/>
  <c r="T374" i="4"/>
  <c r="Y375" i="4"/>
  <c r="Z375" i="4" s="1"/>
  <c r="V375" i="4"/>
  <c r="W375" i="4" s="1"/>
  <c r="X375" i="4" s="1"/>
  <c r="T375" i="4"/>
  <c r="Y368" i="4"/>
  <c r="Z368" i="4" s="1"/>
  <c r="AA368" i="4" s="1"/>
  <c r="V368" i="4"/>
  <c r="W368" i="4" s="1"/>
  <c r="X368" i="4" s="1"/>
  <c r="T368" i="4"/>
  <c r="Y391" i="4"/>
  <c r="Z391" i="4" s="1"/>
  <c r="V391" i="4"/>
  <c r="W391" i="4" s="1"/>
  <c r="X391" i="4" s="1"/>
  <c r="T391" i="4"/>
  <c r="Y385" i="4"/>
  <c r="Z385" i="4" s="1"/>
  <c r="AA385" i="4" s="1"/>
  <c r="V385" i="4"/>
  <c r="W385" i="4" s="1"/>
  <c r="X385" i="4" s="1"/>
  <c r="T385" i="4"/>
  <c r="Y384" i="4"/>
  <c r="Z384" i="4" s="1"/>
  <c r="V384" i="4"/>
  <c r="W384" i="4" s="1"/>
  <c r="X384" i="4" s="1"/>
  <c r="T384" i="4"/>
  <c r="Y380" i="4"/>
  <c r="Z380" i="4" s="1"/>
  <c r="V380" i="4"/>
  <c r="W380" i="4" s="1"/>
  <c r="X380" i="4" s="1"/>
  <c r="T380" i="4"/>
  <c r="Y378" i="4"/>
  <c r="Z378" i="4" s="1"/>
  <c r="V378" i="4"/>
  <c r="W378" i="4" s="1"/>
  <c r="X378" i="4" s="1"/>
  <c r="T378" i="4"/>
  <c r="Y376" i="4"/>
  <c r="Z376" i="4" s="1"/>
  <c r="V376" i="4"/>
  <c r="W376" i="4" s="1"/>
  <c r="X376" i="4" s="1"/>
  <c r="T376" i="4"/>
  <c r="Y373" i="4"/>
  <c r="Z373" i="4" s="1"/>
  <c r="V373" i="4"/>
  <c r="W373" i="4" s="1"/>
  <c r="X373" i="4" s="1"/>
  <c r="T373" i="4"/>
  <c r="Y369" i="4"/>
  <c r="Z369" i="4" s="1"/>
  <c r="V369" i="4"/>
  <c r="W369" i="4" s="1"/>
  <c r="X369" i="4" s="1"/>
  <c r="T369" i="4"/>
  <c r="Y390" i="4"/>
  <c r="Z390" i="4" s="1"/>
  <c r="V390" i="4"/>
  <c r="W390" i="4" s="1"/>
  <c r="X390" i="4" s="1"/>
  <c r="T390" i="4"/>
  <c r="Y387" i="4"/>
  <c r="Z387" i="4" s="1"/>
  <c r="AA387" i="4" s="1"/>
  <c r="V387" i="4"/>
  <c r="W387" i="4" s="1"/>
  <c r="X387" i="4" s="1"/>
  <c r="T387" i="4"/>
  <c r="Y381" i="4"/>
  <c r="Z381" i="4" s="1"/>
  <c r="V381" i="4"/>
  <c r="W381" i="4" s="1"/>
  <c r="X381" i="4" s="1"/>
  <c r="T381" i="4"/>
  <c r="Y383" i="4"/>
  <c r="Z383" i="4" s="1"/>
  <c r="AA383" i="4" s="1"/>
  <c r="V383" i="4"/>
  <c r="W383" i="4" s="1"/>
  <c r="X383" i="4" s="1"/>
  <c r="T383" i="4"/>
  <c r="Y379" i="4"/>
  <c r="Z379" i="4" s="1"/>
  <c r="V379" i="4"/>
  <c r="W379" i="4" s="1"/>
  <c r="X379" i="4" s="1"/>
  <c r="T379" i="4"/>
  <c r="Y372" i="4"/>
  <c r="Z372" i="4" s="1"/>
  <c r="AA372" i="4" s="1"/>
  <c r="V372" i="4"/>
  <c r="W372" i="4" s="1"/>
  <c r="X372" i="4" s="1"/>
  <c r="T372" i="4"/>
  <c r="Y371" i="4"/>
  <c r="Z371" i="4" s="1"/>
  <c r="V371" i="4"/>
  <c r="W371" i="4" s="1"/>
  <c r="X371" i="4" s="1"/>
  <c r="T371" i="4"/>
  <c r="Y370" i="4"/>
  <c r="Z370" i="4" s="1"/>
  <c r="AA370" i="4" s="1"/>
  <c r="V370" i="4"/>
  <c r="W370" i="4" s="1"/>
  <c r="X370" i="4" s="1"/>
  <c r="T370" i="4"/>
  <c r="Y366" i="4"/>
  <c r="Z366" i="4" s="1"/>
  <c r="V366" i="4"/>
  <c r="W366" i="4" s="1"/>
  <c r="X366" i="4" s="1"/>
  <c r="T366" i="4"/>
  <c r="Y363" i="4"/>
  <c r="Z363" i="4" s="1"/>
  <c r="V363" i="4"/>
  <c r="W363" i="4" s="1"/>
  <c r="X363" i="4" s="1"/>
  <c r="T363" i="4"/>
  <c r="Y362" i="4"/>
  <c r="Z362" i="4" s="1"/>
  <c r="V362" i="4"/>
  <c r="W362" i="4" s="1"/>
  <c r="X362" i="4" s="1"/>
  <c r="T362" i="4"/>
  <c r="Y360" i="4"/>
  <c r="Z360" i="4" s="1"/>
  <c r="V360" i="4"/>
  <c r="W360" i="4" s="1"/>
  <c r="X360" i="4" s="1"/>
  <c r="T360" i="4"/>
  <c r="Y357" i="4"/>
  <c r="Z357" i="4" s="1"/>
  <c r="V357" i="4"/>
  <c r="W357" i="4" s="1"/>
  <c r="X357" i="4" s="1"/>
  <c r="T357" i="4"/>
  <c r="Y352" i="4"/>
  <c r="Z352" i="4" s="1"/>
  <c r="V352" i="4"/>
  <c r="W352" i="4" s="1"/>
  <c r="X352" i="4" s="1"/>
  <c r="T352" i="4"/>
  <c r="Y349" i="4"/>
  <c r="Z349" i="4" s="1"/>
  <c r="V349" i="4"/>
  <c r="W349" i="4" s="1"/>
  <c r="X349" i="4" s="1"/>
  <c r="T349" i="4"/>
  <c r="Y356" i="4"/>
  <c r="Z356" i="4" s="1"/>
  <c r="V356" i="4"/>
  <c r="W356" i="4" s="1"/>
  <c r="X356" i="4" s="1"/>
  <c r="Y361" i="4"/>
  <c r="Z361" i="4" s="1"/>
  <c r="AA361" i="4" s="1"/>
  <c r="V361" i="4"/>
  <c r="W361" i="4" s="1"/>
  <c r="X361" i="4" s="1"/>
  <c r="Y355" i="4"/>
  <c r="Z355" i="4" s="1"/>
  <c r="AA355" i="4" s="1"/>
  <c r="V355" i="4"/>
  <c r="W355" i="4" s="1"/>
  <c r="X355" i="4" s="1"/>
  <c r="Y346" i="4"/>
  <c r="Z346" i="4" s="1"/>
  <c r="V346" i="4"/>
  <c r="W346" i="4" s="1"/>
  <c r="X346" i="4" s="1"/>
  <c r="Y365" i="4"/>
  <c r="Z365" i="4" s="1"/>
  <c r="AA365" i="4" s="1"/>
  <c r="V365" i="4"/>
  <c r="W365" i="4" s="1"/>
  <c r="X365" i="4" s="1"/>
  <c r="Y358" i="4"/>
  <c r="Z358" i="4" s="1"/>
  <c r="AA358" i="4" s="1"/>
  <c r="V358" i="4"/>
  <c r="W358" i="4" s="1"/>
  <c r="X358" i="4" s="1"/>
  <c r="Y364" i="4"/>
  <c r="Z364" i="4" s="1"/>
  <c r="V364" i="4"/>
  <c r="W364" i="4" s="1"/>
  <c r="X364" i="4" s="1"/>
  <c r="Y367" i="4"/>
  <c r="Z367" i="4" s="1"/>
  <c r="AA367" i="4" s="1"/>
  <c r="V367" i="4"/>
  <c r="W367" i="4" s="1"/>
  <c r="X367" i="4" s="1"/>
  <c r="T367" i="4"/>
  <c r="Y359" i="4"/>
  <c r="Z359" i="4" s="1"/>
  <c r="AA359" i="4" s="1"/>
  <c r="V359" i="4"/>
  <c r="W359" i="4" s="1"/>
  <c r="X359" i="4" s="1"/>
  <c r="T359" i="4"/>
  <c r="Y353" i="4"/>
  <c r="Z353" i="4" s="1"/>
  <c r="AA353" i="4" s="1"/>
  <c r="V353" i="4"/>
  <c r="W353" i="4" s="1"/>
  <c r="X353" i="4" s="1"/>
  <c r="T353" i="4"/>
  <c r="Y354" i="4"/>
  <c r="Z354" i="4" s="1"/>
  <c r="V354" i="4"/>
  <c r="W354" i="4" s="1"/>
  <c r="X354" i="4" s="1"/>
  <c r="T354" i="4"/>
  <c r="Y351" i="4"/>
  <c r="Z351" i="4" s="1"/>
  <c r="AA351" i="4" s="1"/>
  <c r="V351" i="4"/>
  <c r="W351" i="4" s="1"/>
  <c r="X351" i="4" s="1"/>
  <c r="T351" i="4"/>
  <c r="Y350" i="4"/>
  <c r="Z350" i="4" s="1"/>
  <c r="V350" i="4"/>
  <c r="W350" i="4" s="1"/>
  <c r="X350" i="4" s="1"/>
  <c r="T350" i="4"/>
  <c r="Y348" i="4"/>
  <c r="Z348" i="4" s="1"/>
  <c r="AA348" i="4" s="1"/>
  <c r="V348" i="4"/>
  <c r="W348" i="4" s="1"/>
  <c r="X348" i="4" s="1"/>
  <c r="T348" i="4"/>
  <c r="Y347" i="4"/>
  <c r="Z347" i="4" s="1"/>
  <c r="V347" i="4"/>
  <c r="W347" i="4" s="1"/>
  <c r="X347" i="4" s="1"/>
  <c r="T347" i="4"/>
  <c r="Y344" i="4"/>
  <c r="Z344" i="4" s="1"/>
  <c r="AA344" i="4" s="1"/>
  <c r="V344" i="4"/>
  <c r="W344" i="4" s="1"/>
  <c r="X344" i="4" s="1"/>
  <c r="T344" i="4"/>
  <c r="Y341" i="4"/>
  <c r="Z341" i="4" s="1"/>
  <c r="AA341" i="4" s="1"/>
  <c r="V341" i="4"/>
  <c r="W341" i="4" s="1"/>
  <c r="X341" i="4" s="1"/>
  <c r="T341" i="4"/>
  <c r="Y332" i="4"/>
  <c r="Z332" i="4" s="1"/>
  <c r="AA332" i="4" s="1"/>
  <c r="V332" i="4"/>
  <c r="W332" i="4" s="1"/>
  <c r="X332" i="4" s="1"/>
  <c r="T332" i="4"/>
  <c r="Y333" i="4"/>
  <c r="Z333" i="4" s="1"/>
  <c r="AA333" i="4" s="1"/>
  <c r="V333" i="4"/>
  <c r="W333" i="4" s="1"/>
  <c r="X333" i="4" s="1"/>
  <c r="T333" i="4"/>
  <c r="Y330" i="4"/>
  <c r="Z330" i="4" s="1"/>
  <c r="AA330" i="4" s="1"/>
  <c r="V330" i="4"/>
  <c r="W330" i="4" s="1"/>
  <c r="X330" i="4" s="1"/>
  <c r="T330" i="4"/>
  <c r="Y328" i="4"/>
  <c r="Z328" i="4" s="1"/>
  <c r="V328" i="4"/>
  <c r="W328" i="4" s="1"/>
  <c r="X328" i="4" s="1"/>
  <c r="T328" i="4"/>
  <c r="Y325" i="4"/>
  <c r="Z325" i="4" s="1"/>
  <c r="V325" i="4"/>
  <c r="W325" i="4" s="1"/>
  <c r="X325" i="4" s="1"/>
  <c r="T325" i="4"/>
  <c r="Y323" i="4"/>
  <c r="Z323" i="4" s="1"/>
  <c r="V323" i="4"/>
  <c r="W323" i="4" s="1"/>
  <c r="X323" i="4" s="1"/>
  <c r="T323" i="4"/>
  <c r="Y326" i="4"/>
  <c r="Z326" i="4" s="1"/>
  <c r="AA326" i="4" s="1"/>
  <c r="V326" i="4"/>
  <c r="W326" i="4" s="1"/>
  <c r="X326" i="4" s="1"/>
  <c r="Y329" i="4"/>
  <c r="Z329" i="4" s="1"/>
  <c r="V329" i="4"/>
  <c r="W329" i="4" s="1"/>
  <c r="X329" i="4" s="1"/>
  <c r="Y340" i="4"/>
  <c r="Z340" i="4" s="1"/>
  <c r="AA340" i="4" s="1"/>
  <c r="V340" i="4"/>
  <c r="W340" i="4" s="1"/>
  <c r="X340" i="4" s="1"/>
  <c r="Y338" i="4"/>
  <c r="Z338" i="4" s="1"/>
  <c r="V338" i="4"/>
  <c r="W338" i="4" s="1"/>
  <c r="X338" i="4" s="1"/>
  <c r="Y331" i="4"/>
  <c r="Z331" i="4" s="1"/>
  <c r="AA331" i="4" s="1"/>
  <c r="V331" i="4"/>
  <c r="W331" i="4" s="1"/>
  <c r="X331" i="4" s="1"/>
  <c r="Y345" i="4"/>
  <c r="Z345" i="4" s="1"/>
  <c r="AA345" i="4" s="1"/>
  <c r="V345" i="4"/>
  <c r="W345" i="4" s="1"/>
  <c r="X345" i="4" s="1"/>
  <c r="Y334" i="4"/>
  <c r="Z334" i="4" s="1"/>
  <c r="AA334" i="4" s="1"/>
  <c r="V334" i="4"/>
  <c r="W334" i="4" s="1"/>
  <c r="X334" i="4" s="1"/>
  <c r="Y343" i="4"/>
  <c r="Z343" i="4" s="1"/>
  <c r="V343" i="4"/>
  <c r="W343" i="4" s="1"/>
  <c r="X343" i="4" s="1"/>
  <c r="T343" i="4"/>
  <c r="Y342" i="4"/>
  <c r="Z342" i="4" s="1"/>
  <c r="V342" i="4"/>
  <c r="W342" i="4" s="1"/>
  <c r="X342" i="4" s="1"/>
  <c r="T342" i="4"/>
  <c r="Y339" i="4"/>
  <c r="Z339" i="4" s="1"/>
  <c r="V339" i="4"/>
  <c r="W339" i="4" s="1"/>
  <c r="X339" i="4" s="1"/>
  <c r="T339" i="4"/>
  <c r="Y337" i="4"/>
  <c r="Z337" i="4" s="1"/>
  <c r="V337" i="4"/>
  <c r="W337" i="4" s="1"/>
  <c r="X337" i="4" s="1"/>
  <c r="T337" i="4"/>
  <c r="Y335" i="4"/>
  <c r="Z335" i="4" s="1"/>
  <c r="V335" i="4"/>
  <c r="W335" i="4" s="1"/>
  <c r="X335" i="4" s="1"/>
  <c r="T335" i="4"/>
  <c r="Y336" i="4"/>
  <c r="Z336" i="4" s="1"/>
  <c r="V336" i="4"/>
  <c r="W336" i="4" s="1"/>
  <c r="X336" i="4" s="1"/>
  <c r="T336" i="4"/>
  <c r="Y327" i="4"/>
  <c r="Z327" i="4" s="1"/>
  <c r="AA327" i="4" s="1"/>
  <c r="V327" i="4"/>
  <c r="W327" i="4" s="1"/>
  <c r="X327" i="4" s="1"/>
  <c r="T327" i="4"/>
  <c r="Y324" i="4"/>
  <c r="Z324" i="4" s="1"/>
  <c r="AA324" i="4" s="1"/>
  <c r="V324" i="4"/>
  <c r="W324" i="4" s="1"/>
  <c r="X324" i="4" s="1"/>
  <c r="T324" i="4"/>
  <c r="Y303" i="4"/>
  <c r="Z303" i="4" s="1"/>
  <c r="AA303" i="4" s="1"/>
  <c r="V303" i="4"/>
  <c r="W303" i="4" s="1"/>
  <c r="X303" i="4" s="1"/>
  <c r="Y308" i="4"/>
  <c r="Z308" i="4" s="1"/>
  <c r="V308" i="4"/>
  <c r="W308" i="4" s="1"/>
  <c r="X308" i="4" s="1"/>
  <c r="Y320" i="4"/>
  <c r="Z320" i="4" s="1"/>
  <c r="V320" i="4"/>
  <c r="W320" i="4" s="1"/>
  <c r="X320" i="4" s="1"/>
  <c r="Y302" i="4"/>
  <c r="Z302" i="4" s="1"/>
  <c r="V302" i="4"/>
  <c r="W302" i="4" s="1"/>
  <c r="X302" i="4" s="1"/>
  <c r="Y312" i="4"/>
  <c r="Z312" i="4" s="1"/>
  <c r="V312" i="4"/>
  <c r="W312" i="4" s="1"/>
  <c r="X312" i="4" s="1"/>
  <c r="Y319" i="4"/>
  <c r="Z319" i="4" s="1"/>
  <c r="V319" i="4"/>
  <c r="W319" i="4" s="1"/>
  <c r="X319" i="4" s="1"/>
  <c r="Y316" i="4"/>
  <c r="Z316" i="4" s="1"/>
  <c r="AA316" i="4" s="1"/>
  <c r="V316" i="4"/>
  <c r="W316" i="4" s="1"/>
  <c r="X316" i="4" s="1"/>
  <c r="Y305" i="4"/>
  <c r="Z305" i="4" s="1"/>
  <c r="V305" i="4"/>
  <c r="W305" i="4" s="1"/>
  <c r="X305" i="4" s="1"/>
  <c r="Y314" i="4"/>
  <c r="Z314" i="4" s="1"/>
  <c r="AA314" i="4" s="1"/>
  <c r="V314" i="4"/>
  <c r="W314" i="4" s="1"/>
  <c r="X314" i="4" s="1"/>
  <c r="Y313" i="4"/>
  <c r="Z313" i="4" s="1"/>
  <c r="V313" i="4"/>
  <c r="W313" i="4" s="1"/>
  <c r="X313" i="4" s="1"/>
  <c r="Y300" i="4"/>
  <c r="Z300" i="4" s="1"/>
  <c r="V300" i="4"/>
  <c r="W300" i="4" s="1"/>
  <c r="X300" i="4" s="1"/>
  <c r="Y309" i="4"/>
  <c r="Z309" i="4" s="1"/>
  <c r="V309" i="4"/>
  <c r="W309" i="4" s="1"/>
  <c r="X309" i="4" s="1"/>
  <c r="Y310" i="4"/>
  <c r="Z310" i="4" s="1"/>
  <c r="V310" i="4"/>
  <c r="W310" i="4" s="1"/>
  <c r="X310" i="4" s="1"/>
  <c r="Y321" i="4"/>
  <c r="Z321" i="4" s="1"/>
  <c r="V321" i="4"/>
  <c r="W321" i="4" s="1"/>
  <c r="X321" i="4" s="1"/>
  <c r="Y307" i="4"/>
  <c r="Z307" i="4" s="1"/>
  <c r="AA307" i="4" s="1"/>
  <c r="V307" i="4"/>
  <c r="W307" i="4" s="1"/>
  <c r="X307" i="4" s="1"/>
  <c r="Y311" i="4"/>
  <c r="Z311" i="4" s="1"/>
  <c r="V311" i="4"/>
  <c r="W311" i="4" s="1"/>
  <c r="X311" i="4" s="1"/>
  <c r="Y322" i="4"/>
  <c r="Z322" i="4" s="1"/>
  <c r="AA322" i="4" s="1"/>
  <c r="V322" i="4"/>
  <c r="W322" i="4" s="1"/>
  <c r="X322" i="4" s="1"/>
  <c r="T322" i="4"/>
  <c r="V318" i="4"/>
  <c r="W318" i="4" s="1"/>
  <c r="X318" i="4" s="1"/>
  <c r="T318" i="4"/>
  <c r="AD318" i="4" s="1"/>
  <c r="Y317" i="4"/>
  <c r="Z317" i="4" s="1"/>
  <c r="V317" i="4"/>
  <c r="W317" i="4" s="1"/>
  <c r="X317" i="4" s="1"/>
  <c r="T317" i="4"/>
  <c r="Y315" i="4"/>
  <c r="Z315" i="4" s="1"/>
  <c r="V315" i="4"/>
  <c r="W315" i="4" s="1"/>
  <c r="X315" i="4" s="1"/>
  <c r="T315" i="4"/>
  <c r="Y306" i="4"/>
  <c r="Z306" i="4" s="1"/>
  <c r="V306" i="4"/>
  <c r="W306" i="4" s="1"/>
  <c r="X306" i="4" s="1"/>
  <c r="T306" i="4"/>
  <c r="Y304" i="4"/>
  <c r="Z304" i="4" s="1"/>
  <c r="V304" i="4"/>
  <c r="W304" i="4" s="1"/>
  <c r="X304" i="4" s="1"/>
  <c r="T304" i="4"/>
  <c r="Y301" i="4"/>
  <c r="Z301" i="4" s="1"/>
  <c r="V301" i="4"/>
  <c r="W301" i="4" s="1"/>
  <c r="X301" i="4" s="1"/>
  <c r="T301" i="4"/>
  <c r="Y299" i="4"/>
  <c r="Z299" i="4" s="1"/>
  <c r="V299" i="4"/>
  <c r="W299" i="4" s="1"/>
  <c r="X299" i="4" s="1"/>
  <c r="T299" i="4"/>
  <c r="Y278" i="4"/>
  <c r="Z278" i="4" s="1"/>
  <c r="V278" i="4"/>
  <c r="W278" i="4" s="1"/>
  <c r="X278" i="4" s="1"/>
  <c r="Y293" i="4"/>
  <c r="Z293" i="4" s="1"/>
  <c r="AA293" i="4" s="1"/>
  <c r="V293" i="4"/>
  <c r="W293" i="4" s="1"/>
  <c r="X293" i="4" s="1"/>
  <c r="Y277" i="4"/>
  <c r="Z277" i="4" s="1"/>
  <c r="V277" i="4"/>
  <c r="W277" i="4" s="1"/>
  <c r="X277" i="4" s="1"/>
  <c r="Y284" i="4"/>
  <c r="Z284" i="4" s="1"/>
  <c r="AA284" i="4" s="1"/>
  <c r="V284" i="4"/>
  <c r="W284" i="4" s="1"/>
  <c r="X284" i="4" s="1"/>
  <c r="Y290" i="4"/>
  <c r="Z290" i="4" s="1"/>
  <c r="V290" i="4"/>
  <c r="W290" i="4" s="1"/>
  <c r="X290" i="4" s="1"/>
  <c r="Y291" i="4"/>
  <c r="Z291" i="4" s="1"/>
  <c r="V291" i="4"/>
  <c r="W291" i="4" s="1"/>
  <c r="X291" i="4" s="1"/>
  <c r="Y280" i="4"/>
  <c r="Z280" i="4" s="1"/>
  <c r="V280" i="4"/>
  <c r="W280" i="4" s="1"/>
  <c r="X280" i="4" s="1"/>
  <c r="Y294" i="4"/>
  <c r="Z294" i="4" s="1"/>
  <c r="V294" i="4"/>
  <c r="W294" i="4" s="1"/>
  <c r="X294" i="4" s="1"/>
  <c r="Y296" i="4"/>
  <c r="Z296" i="4" s="1"/>
  <c r="V296" i="4"/>
  <c r="W296" i="4" s="1"/>
  <c r="X296" i="4" s="1"/>
  <c r="Y298" i="4"/>
  <c r="Z298" i="4" s="1"/>
  <c r="V298" i="4"/>
  <c r="W298" i="4" s="1"/>
  <c r="X298" i="4" s="1"/>
  <c r="Y279" i="4"/>
  <c r="Z279" i="4" s="1"/>
  <c r="AA279" i="4" s="1"/>
  <c r="V279" i="4"/>
  <c r="W279" i="4" s="1"/>
  <c r="X279" i="4" s="1"/>
  <c r="Y282" i="4"/>
  <c r="Z282" i="4" s="1"/>
  <c r="V282" i="4"/>
  <c r="W282" i="4" s="1"/>
  <c r="X282" i="4" s="1"/>
  <c r="Y287" i="4"/>
  <c r="Z287" i="4" s="1"/>
  <c r="AA287" i="4" s="1"/>
  <c r="V287" i="4"/>
  <c r="W287" i="4" s="1"/>
  <c r="X287" i="4" s="1"/>
  <c r="Y281" i="4"/>
  <c r="Z281" i="4" s="1"/>
  <c r="V281" i="4"/>
  <c r="W281" i="4" s="1"/>
  <c r="X281" i="4" s="1"/>
  <c r="Y297" i="4"/>
  <c r="Z297" i="4" s="1"/>
  <c r="V297" i="4"/>
  <c r="W297" i="4" s="1"/>
  <c r="X297" i="4" s="1"/>
  <c r="T297" i="4"/>
  <c r="Y295" i="4"/>
  <c r="Z295" i="4" s="1"/>
  <c r="AA295" i="4" s="1"/>
  <c r="V295" i="4"/>
  <c r="W295" i="4" s="1"/>
  <c r="X295" i="4" s="1"/>
  <c r="T295" i="4"/>
  <c r="Y292" i="4"/>
  <c r="Z292" i="4" s="1"/>
  <c r="AA292" i="4" s="1"/>
  <c r="V292" i="4"/>
  <c r="W292" i="4" s="1"/>
  <c r="X292" i="4" s="1"/>
  <c r="T292" i="4"/>
  <c r="Y289" i="4"/>
  <c r="Z289" i="4" s="1"/>
  <c r="V289" i="4"/>
  <c r="W289" i="4" s="1"/>
  <c r="X289" i="4" s="1"/>
  <c r="T289" i="4"/>
  <c r="Y286" i="4"/>
  <c r="Z286" i="4" s="1"/>
  <c r="V286" i="4"/>
  <c r="W286" i="4" s="1"/>
  <c r="X286" i="4" s="1"/>
  <c r="T286" i="4"/>
  <c r="Y285" i="4"/>
  <c r="Z285" i="4" s="1"/>
  <c r="AA285" i="4" s="1"/>
  <c r="V285" i="4"/>
  <c r="W285" i="4" s="1"/>
  <c r="X285" i="4" s="1"/>
  <c r="T285" i="4"/>
  <c r="Y283" i="4"/>
  <c r="Z283" i="4" s="1"/>
  <c r="AA283" i="4" s="1"/>
  <c r="V283" i="4"/>
  <c r="W283" i="4" s="1"/>
  <c r="X283" i="4" s="1"/>
  <c r="T283" i="4"/>
  <c r="Y288" i="4"/>
  <c r="Z288" i="4" s="1"/>
  <c r="V288" i="4"/>
  <c r="W288" i="4" s="1"/>
  <c r="X288" i="4" s="1"/>
  <c r="Y264" i="4"/>
  <c r="Z264" i="4" s="1"/>
  <c r="V264" i="4"/>
  <c r="W264" i="4" s="1"/>
  <c r="X264" i="4" s="1"/>
  <c r="Y268" i="4"/>
  <c r="Z268" i="4" s="1"/>
  <c r="V268" i="4"/>
  <c r="W268" i="4" s="1"/>
  <c r="X268" i="4" s="1"/>
  <c r="Y254" i="4"/>
  <c r="Z254" i="4" s="1"/>
  <c r="AA254" i="4" s="1"/>
  <c r="V254" i="4"/>
  <c r="W254" i="4" s="1"/>
  <c r="X254" i="4" s="1"/>
  <c r="Y271" i="4"/>
  <c r="Z271" i="4" s="1"/>
  <c r="AA271" i="4" s="1"/>
  <c r="V271" i="4"/>
  <c r="W271" i="4" s="1"/>
  <c r="X271" i="4" s="1"/>
  <c r="Y258" i="4"/>
  <c r="Z258" i="4" s="1"/>
  <c r="AA258" i="4" s="1"/>
  <c r="V258" i="4"/>
  <c r="W258" i="4" s="1"/>
  <c r="X258" i="4" s="1"/>
  <c r="Y267" i="4"/>
  <c r="Z267" i="4" s="1"/>
  <c r="AA267" i="4" s="1"/>
  <c r="V267" i="4"/>
  <c r="W267" i="4" s="1"/>
  <c r="X267" i="4" s="1"/>
  <c r="Y270" i="4"/>
  <c r="Z270" i="4" s="1"/>
  <c r="V270" i="4"/>
  <c r="W270" i="4" s="1"/>
  <c r="X270" i="4" s="1"/>
  <c r="Y255" i="4"/>
  <c r="Z255" i="4" s="1"/>
  <c r="V255" i="4"/>
  <c r="W255" i="4" s="1"/>
  <c r="X255" i="4" s="1"/>
  <c r="Y273" i="4"/>
  <c r="Z273" i="4" s="1"/>
  <c r="AA273" i="4" s="1"/>
  <c r="V273" i="4"/>
  <c r="W273" i="4" s="1"/>
  <c r="X273" i="4" s="1"/>
  <c r="Y269" i="4"/>
  <c r="Z269" i="4" s="1"/>
  <c r="V269" i="4"/>
  <c r="W269" i="4" s="1"/>
  <c r="X269" i="4" s="1"/>
  <c r="Y266" i="4"/>
  <c r="Z266" i="4" s="1"/>
  <c r="V266" i="4"/>
  <c r="W266" i="4" s="1"/>
  <c r="X266" i="4" s="1"/>
  <c r="Y259" i="4"/>
  <c r="Z259" i="4" s="1"/>
  <c r="V259" i="4"/>
  <c r="W259" i="4" s="1"/>
  <c r="X259" i="4" s="1"/>
  <c r="Y272" i="4"/>
  <c r="Z272" i="4" s="1"/>
  <c r="V272" i="4"/>
  <c r="W272" i="4" s="1"/>
  <c r="X272" i="4" s="1"/>
  <c r="Y276" i="4"/>
  <c r="Z276" i="4" s="1"/>
  <c r="AA276" i="4" s="1"/>
  <c r="V276" i="4"/>
  <c r="W276" i="4" s="1"/>
  <c r="X276" i="4" s="1"/>
  <c r="Y262" i="4"/>
  <c r="Z262" i="4" s="1"/>
  <c r="V262" i="4"/>
  <c r="W262" i="4" s="1"/>
  <c r="X262" i="4" s="1"/>
  <c r="Y275" i="4"/>
  <c r="Z275" i="4" s="1"/>
  <c r="V275" i="4"/>
  <c r="W275" i="4" s="1"/>
  <c r="X275" i="4" s="1"/>
  <c r="T275" i="4"/>
  <c r="Y274" i="4"/>
  <c r="Z274" i="4" s="1"/>
  <c r="V274" i="4"/>
  <c r="W274" i="4" s="1"/>
  <c r="X274" i="4" s="1"/>
  <c r="T274" i="4"/>
  <c r="Y265" i="4"/>
  <c r="Z265" i="4" s="1"/>
  <c r="V265" i="4"/>
  <c r="W265" i="4" s="1"/>
  <c r="X265" i="4" s="1"/>
  <c r="T265" i="4"/>
  <c r="Y263" i="4"/>
  <c r="Z263" i="4" s="1"/>
  <c r="AA263" i="4" s="1"/>
  <c r="V263" i="4"/>
  <c r="W263" i="4" s="1"/>
  <c r="X263" i="4" s="1"/>
  <c r="T263" i="4"/>
  <c r="Y261" i="4"/>
  <c r="Z261" i="4" s="1"/>
  <c r="V261" i="4"/>
  <c r="W261" i="4" s="1"/>
  <c r="X261" i="4" s="1"/>
  <c r="T261" i="4"/>
  <c r="Y260" i="4"/>
  <c r="Z260" i="4" s="1"/>
  <c r="V260" i="4"/>
  <c r="W260" i="4" s="1"/>
  <c r="X260" i="4" s="1"/>
  <c r="T260" i="4"/>
  <c r="Y257" i="4"/>
  <c r="Z257" i="4" s="1"/>
  <c r="AA257" i="4" s="1"/>
  <c r="V257" i="4"/>
  <c r="W257" i="4" s="1"/>
  <c r="X257" i="4" s="1"/>
  <c r="T257" i="4"/>
  <c r="Y256" i="4"/>
  <c r="Z256" i="4" s="1"/>
  <c r="V256" i="4"/>
  <c r="W256" i="4" s="1"/>
  <c r="X256" i="4" s="1"/>
  <c r="T256" i="4"/>
  <c r="Y252" i="4"/>
  <c r="Z252" i="4" s="1"/>
  <c r="AA252" i="4" s="1"/>
  <c r="V252" i="4"/>
  <c r="W252" i="4" s="1"/>
  <c r="X252" i="4" s="1"/>
  <c r="T252" i="4"/>
  <c r="Y251" i="4"/>
  <c r="Z251" i="4" s="1"/>
  <c r="V251" i="4"/>
  <c r="W251" i="4" s="1"/>
  <c r="X251" i="4" s="1"/>
  <c r="T251" i="4"/>
  <c r="Y249" i="4"/>
  <c r="Z249" i="4" s="1"/>
  <c r="AA249" i="4" s="1"/>
  <c r="V249" i="4"/>
  <c r="W249" i="4" s="1"/>
  <c r="X249" i="4" s="1"/>
  <c r="T249" i="4"/>
  <c r="Y248" i="4"/>
  <c r="Z248" i="4" s="1"/>
  <c r="V248" i="4"/>
  <c r="W248" i="4" s="1"/>
  <c r="X248" i="4" s="1"/>
  <c r="T248" i="4"/>
  <c r="Y247" i="4"/>
  <c r="Z247" i="4" s="1"/>
  <c r="AA247" i="4" s="1"/>
  <c r="V247" i="4"/>
  <c r="W247" i="4" s="1"/>
  <c r="X247" i="4" s="1"/>
  <c r="T247" i="4"/>
  <c r="Y246" i="4"/>
  <c r="Z246" i="4" s="1"/>
  <c r="V246" i="4"/>
  <c r="W246" i="4" s="1"/>
  <c r="X246" i="4" s="1"/>
  <c r="T246" i="4"/>
  <c r="Y245" i="4"/>
  <c r="Z245" i="4" s="1"/>
  <c r="AA245" i="4" s="1"/>
  <c r="V245" i="4"/>
  <c r="W245" i="4" s="1"/>
  <c r="X245" i="4" s="1"/>
  <c r="T245" i="4"/>
  <c r="Y243" i="4"/>
  <c r="Z243" i="4" s="1"/>
  <c r="V243" i="4"/>
  <c r="W243" i="4" s="1"/>
  <c r="X243" i="4" s="1"/>
  <c r="T243" i="4"/>
  <c r="Y241" i="4"/>
  <c r="Z241" i="4" s="1"/>
  <c r="V241" i="4"/>
  <c r="W241" i="4" s="1"/>
  <c r="X241" i="4" s="1"/>
  <c r="T241" i="4"/>
  <c r="Y242" i="4"/>
  <c r="Z242" i="4" s="1"/>
  <c r="V242" i="4"/>
  <c r="W242" i="4" s="1"/>
  <c r="X242" i="4" s="1"/>
  <c r="T242" i="4"/>
  <c r="Y240" i="4"/>
  <c r="Z240" i="4" s="1"/>
  <c r="AA240" i="4" s="1"/>
  <c r="V240" i="4"/>
  <c r="W240" i="4" s="1"/>
  <c r="X240" i="4" s="1"/>
  <c r="T240" i="4"/>
  <c r="Y239" i="4"/>
  <c r="Z239" i="4" s="1"/>
  <c r="V239" i="4"/>
  <c r="W239" i="4" s="1"/>
  <c r="X239" i="4" s="1"/>
  <c r="T239" i="4"/>
  <c r="Y236" i="4"/>
  <c r="Z236" i="4" s="1"/>
  <c r="AA236" i="4" s="1"/>
  <c r="V236" i="4"/>
  <c r="W236" i="4" s="1"/>
  <c r="X236" i="4" s="1"/>
  <c r="T236" i="4"/>
  <c r="Y234" i="4"/>
  <c r="Z234" i="4" s="1"/>
  <c r="AA234" i="4" s="1"/>
  <c r="V234" i="4"/>
  <c r="W234" i="4" s="1"/>
  <c r="X234" i="4" s="1"/>
  <c r="T234" i="4"/>
  <c r="Y231" i="4"/>
  <c r="Z231" i="4" s="1"/>
  <c r="V231" i="4"/>
  <c r="W231" i="4" s="1"/>
  <c r="X231" i="4" s="1"/>
  <c r="T231" i="4"/>
  <c r="Y253" i="4"/>
  <c r="Z253" i="4" s="1"/>
  <c r="AA253" i="4" s="1"/>
  <c r="V253" i="4"/>
  <c r="W253" i="4" s="1"/>
  <c r="X253" i="4" s="1"/>
  <c r="T253" i="4"/>
  <c r="Y250" i="4"/>
  <c r="Z250" i="4" s="1"/>
  <c r="V250" i="4"/>
  <c r="W250" i="4" s="1"/>
  <c r="X250" i="4" s="1"/>
  <c r="T250" i="4"/>
  <c r="Y244" i="4"/>
  <c r="Z244" i="4" s="1"/>
  <c r="AA244" i="4" s="1"/>
  <c r="V244" i="4"/>
  <c r="W244" i="4" s="1"/>
  <c r="X244" i="4" s="1"/>
  <c r="T244" i="4"/>
  <c r="Y238" i="4"/>
  <c r="Z238" i="4" s="1"/>
  <c r="V238" i="4"/>
  <c r="W238" i="4" s="1"/>
  <c r="X238" i="4" s="1"/>
  <c r="T238" i="4"/>
  <c r="Y237" i="4"/>
  <c r="Z237" i="4" s="1"/>
  <c r="AA237" i="4" s="1"/>
  <c r="V237" i="4"/>
  <c r="W237" i="4" s="1"/>
  <c r="X237" i="4" s="1"/>
  <c r="T237" i="4"/>
  <c r="Y235" i="4"/>
  <c r="Z235" i="4" s="1"/>
  <c r="AA235" i="4" s="1"/>
  <c r="V235" i="4"/>
  <c r="W235" i="4" s="1"/>
  <c r="X235" i="4" s="1"/>
  <c r="T235" i="4"/>
  <c r="Y232" i="4"/>
  <c r="Z232" i="4" s="1"/>
  <c r="V232" i="4"/>
  <c r="W232" i="4" s="1"/>
  <c r="X232" i="4" s="1"/>
  <c r="T232" i="4"/>
  <c r="Y233" i="4"/>
  <c r="Z233" i="4" s="1"/>
  <c r="V233" i="4"/>
  <c r="W233" i="4" s="1"/>
  <c r="X233" i="4" s="1"/>
  <c r="T233" i="4"/>
  <c r="Y215" i="4"/>
  <c r="Z215" i="4" s="1"/>
  <c r="V215" i="4"/>
  <c r="W215" i="4" s="1"/>
  <c r="X215" i="4" s="1"/>
  <c r="Y221" i="4"/>
  <c r="Z221" i="4" s="1"/>
  <c r="AA221" i="4" s="1"/>
  <c r="V221" i="4"/>
  <c r="W221" i="4" s="1"/>
  <c r="X221" i="4" s="1"/>
  <c r="Y229" i="4"/>
  <c r="Z229" i="4" s="1"/>
  <c r="AA229" i="4" s="1"/>
  <c r="V229" i="4"/>
  <c r="W229" i="4" s="1"/>
  <c r="X229" i="4" s="1"/>
  <c r="Y225" i="4"/>
  <c r="Z225" i="4" s="1"/>
  <c r="V225" i="4"/>
  <c r="W225" i="4" s="1"/>
  <c r="X225" i="4" s="1"/>
  <c r="Y212" i="4"/>
  <c r="Z212" i="4" s="1"/>
  <c r="V212" i="4"/>
  <c r="W212" i="4" s="1"/>
  <c r="X212" i="4" s="1"/>
  <c r="Y223" i="4"/>
  <c r="Z223" i="4" s="1"/>
  <c r="V223" i="4"/>
  <c r="W223" i="4" s="1"/>
  <c r="X223" i="4" s="1"/>
  <c r="Y222" i="4"/>
  <c r="Z222" i="4" s="1"/>
  <c r="AA222" i="4" s="1"/>
  <c r="V222" i="4"/>
  <c r="W222" i="4" s="1"/>
  <c r="X222" i="4" s="1"/>
  <c r="Y210" i="4"/>
  <c r="Z210" i="4" s="1"/>
  <c r="V210" i="4"/>
  <c r="W210" i="4" s="1"/>
  <c r="X210" i="4" s="1"/>
  <c r="Y216" i="4"/>
  <c r="Z216" i="4" s="1"/>
  <c r="AA216" i="4" s="1"/>
  <c r="V216" i="4"/>
  <c r="W216" i="4" s="1"/>
  <c r="X216" i="4" s="1"/>
  <c r="Y218" i="4"/>
  <c r="Z218" i="4" s="1"/>
  <c r="V218" i="4"/>
  <c r="W218" i="4" s="1"/>
  <c r="X218" i="4" s="1"/>
  <c r="Y230" i="4"/>
  <c r="Z230" i="4" s="1"/>
  <c r="AA230" i="4" s="1"/>
  <c r="V230" i="4"/>
  <c r="W230" i="4" s="1"/>
  <c r="X230" i="4" s="1"/>
  <c r="Y213" i="4"/>
  <c r="Z213" i="4" s="1"/>
  <c r="V213" i="4"/>
  <c r="W213" i="4" s="1"/>
  <c r="X213" i="4" s="1"/>
  <c r="Y220" i="4"/>
  <c r="Z220" i="4" s="1"/>
  <c r="V220" i="4"/>
  <c r="W220" i="4" s="1"/>
  <c r="X220" i="4" s="1"/>
  <c r="Y228" i="4"/>
  <c r="Z228" i="4" s="1"/>
  <c r="V228" i="4"/>
  <c r="W228" i="4" s="1"/>
  <c r="X228" i="4" s="1"/>
  <c r="T228" i="4"/>
  <c r="V227" i="4"/>
  <c r="W227" i="4" s="1"/>
  <c r="X227" i="4" s="1"/>
  <c r="T227" i="4"/>
  <c r="AD227" i="4" s="1"/>
  <c r="Y226" i="4"/>
  <c r="Z226" i="4" s="1"/>
  <c r="V226" i="4"/>
  <c r="W226" i="4" s="1"/>
  <c r="X226" i="4" s="1"/>
  <c r="T226" i="4"/>
  <c r="Y224" i="4"/>
  <c r="Z224" i="4" s="1"/>
  <c r="V224" i="4"/>
  <c r="W224" i="4" s="1"/>
  <c r="X224" i="4" s="1"/>
  <c r="T224" i="4"/>
  <c r="Y219" i="4"/>
  <c r="Z219" i="4" s="1"/>
  <c r="AA219" i="4" s="1"/>
  <c r="V219" i="4"/>
  <c r="W219" i="4" s="1"/>
  <c r="X219" i="4" s="1"/>
  <c r="T219" i="4"/>
  <c r="Y217" i="4"/>
  <c r="Z217" i="4" s="1"/>
  <c r="AA217" i="4" s="1"/>
  <c r="V217" i="4"/>
  <c r="W217" i="4" s="1"/>
  <c r="X217" i="4" s="1"/>
  <c r="T217" i="4"/>
  <c r="Y214" i="4"/>
  <c r="Z214" i="4" s="1"/>
  <c r="AA214" i="4" s="1"/>
  <c r="V214" i="4"/>
  <c r="W214" i="4" s="1"/>
  <c r="X214" i="4" s="1"/>
  <c r="T214" i="4"/>
  <c r="Y211" i="4"/>
  <c r="Z211" i="4" s="1"/>
  <c r="AA211" i="4" s="1"/>
  <c r="V211" i="4"/>
  <c r="W211" i="4" s="1"/>
  <c r="X211" i="4" s="1"/>
  <c r="T211" i="4"/>
  <c r="Y209" i="4"/>
  <c r="Z209" i="4" s="1"/>
  <c r="AA209" i="4" s="1"/>
  <c r="V209" i="4"/>
  <c r="W209" i="4" s="1"/>
  <c r="X209" i="4" s="1"/>
  <c r="T209" i="4"/>
  <c r="Y206" i="4"/>
  <c r="Z206" i="4" s="1"/>
  <c r="AA206" i="4" s="1"/>
  <c r="V206" i="4"/>
  <c r="W206" i="4" s="1"/>
  <c r="X206" i="4" s="1"/>
  <c r="T206" i="4"/>
  <c r="Y204" i="4"/>
  <c r="Z204" i="4" s="1"/>
  <c r="AA204" i="4" s="1"/>
  <c r="V204" i="4"/>
  <c r="W204" i="4" s="1"/>
  <c r="X204" i="4" s="1"/>
  <c r="T204" i="4"/>
  <c r="Y201" i="4"/>
  <c r="Z201" i="4" s="1"/>
  <c r="V201" i="4"/>
  <c r="W201" i="4" s="1"/>
  <c r="X201" i="4" s="1"/>
  <c r="T201" i="4"/>
  <c r="Y195" i="4"/>
  <c r="Z195" i="4" s="1"/>
  <c r="AA195" i="4" s="1"/>
  <c r="V195" i="4"/>
  <c r="W195" i="4" s="1"/>
  <c r="X195" i="4" s="1"/>
  <c r="T195" i="4"/>
  <c r="Y192" i="4"/>
  <c r="Z192" i="4" s="1"/>
  <c r="AA192" i="4" s="1"/>
  <c r="V192" i="4"/>
  <c r="W192" i="4" s="1"/>
  <c r="X192" i="4" s="1"/>
  <c r="T192" i="4"/>
  <c r="Y191" i="4"/>
  <c r="Z191" i="4" s="1"/>
  <c r="AA191" i="4" s="1"/>
  <c r="V191" i="4"/>
  <c r="W191" i="4" s="1"/>
  <c r="X191" i="4" s="1"/>
  <c r="T191" i="4"/>
  <c r="Y188" i="4"/>
  <c r="Z188" i="4" s="1"/>
  <c r="AA188" i="4" s="1"/>
  <c r="V188" i="4"/>
  <c r="W188" i="4" s="1"/>
  <c r="X188" i="4" s="1"/>
  <c r="T188" i="4"/>
  <c r="Y207" i="4"/>
  <c r="Z207" i="4" s="1"/>
  <c r="AA207" i="4" s="1"/>
  <c r="V207" i="4"/>
  <c r="W207" i="4" s="1"/>
  <c r="X207" i="4" s="1"/>
  <c r="T207" i="4"/>
  <c r="Y202" i="4"/>
  <c r="Z202" i="4" s="1"/>
  <c r="AA202" i="4" s="1"/>
  <c r="V202" i="4"/>
  <c r="W202" i="4" s="1"/>
  <c r="X202" i="4" s="1"/>
  <c r="T202" i="4"/>
  <c r="Y205" i="4"/>
  <c r="Z205" i="4" s="1"/>
  <c r="AA205" i="4" s="1"/>
  <c r="V205" i="4"/>
  <c r="W205" i="4" s="1"/>
  <c r="X205" i="4" s="1"/>
  <c r="T205" i="4"/>
  <c r="Y198" i="4"/>
  <c r="Z198" i="4" s="1"/>
  <c r="V198" i="4"/>
  <c r="W198" i="4" s="1"/>
  <c r="X198" i="4" s="1"/>
  <c r="T198" i="4"/>
  <c r="Y196" i="4"/>
  <c r="Z196" i="4" s="1"/>
  <c r="V196" i="4"/>
  <c r="W196" i="4" s="1"/>
  <c r="X196" i="4" s="1"/>
  <c r="T196" i="4"/>
  <c r="Y194" i="4"/>
  <c r="Z194" i="4" s="1"/>
  <c r="AA194" i="4" s="1"/>
  <c r="V194" i="4"/>
  <c r="W194" i="4" s="1"/>
  <c r="X194" i="4" s="1"/>
  <c r="T194" i="4"/>
  <c r="Y193" i="4"/>
  <c r="Z193" i="4" s="1"/>
  <c r="AA193" i="4" s="1"/>
  <c r="V193" i="4"/>
  <c r="W193" i="4" s="1"/>
  <c r="X193" i="4" s="1"/>
  <c r="T193" i="4"/>
  <c r="Y186" i="4"/>
  <c r="Z186" i="4" s="1"/>
  <c r="AA186" i="4" s="1"/>
  <c r="V186" i="4"/>
  <c r="W186" i="4" s="1"/>
  <c r="X186" i="4" s="1"/>
  <c r="T186" i="4"/>
  <c r="Y208" i="4"/>
  <c r="Z208" i="4" s="1"/>
  <c r="AA208" i="4" s="1"/>
  <c r="V208" i="4"/>
  <c r="W208" i="4" s="1"/>
  <c r="X208" i="4" s="1"/>
  <c r="T208" i="4"/>
  <c r="Y203" i="4"/>
  <c r="Z203" i="4" s="1"/>
  <c r="AA203" i="4" s="1"/>
  <c r="V203" i="4"/>
  <c r="W203" i="4" s="1"/>
  <c r="X203" i="4" s="1"/>
  <c r="T203" i="4"/>
  <c r="Y199" i="4"/>
  <c r="Z199" i="4" s="1"/>
  <c r="AA199" i="4" s="1"/>
  <c r="V199" i="4"/>
  <c r="W199" i="4" s="1"/>
  <c r="X199" i="4" s="1"/>
  <c r="T199" i="4"/>
  <c r="Y200" i="4"/>
  <c r="Z200" i="4" s="1"/>
  <c r="V200" i="4"/>
  <c r="W200" i="4" s="1"/>
  <c r="X200" i="4" s="1"/>
  <c r="T200" i="4"/>
  <c r="Y197" i="4"/>
  <c r="Z197" i="4" s="1"/>
  <c r="V197" i="4"/>
  <c r="W197" i="4" s="1"/>
  <c r="X197" i="4" s="1"/>
  <c r="T197" i="4"/>
  <c r="Y190" i="4"/>
  <c r="Z190" i="4" s="1"/>
  <c r="AA190" i="4" s="1"/>
  <c r="V190" i="4"/>
  <c r="W190" i="4" s="1"/>
  <c r="X190" i="4" s="1"/>
  <c r="T190" i="4"/>
  <c r="Y187" i="4"/>
  <c r="Z187" i="4" s="1"/>
  <c r="AA187" i="4" s="1"/>
  <c r="V187" i="4"/>
  <c r="W187" i="4" s="1"/>
  <c r="X187" i="4" s="1"/>
  <c r="T187" i="4"/>
  <c r="Y189" i="4"/>
  <c r="Z189" i="4" s="1"/>
  <c r="AA189" i="4" s="1"/>
  <c r="V189" i="4"/>
  <c r="W189" i="4" s="1"/>
  <c r="X189" i="4" s="1"/>
  <c r="T189" i="4"/>
  <c r="Y184" i="4"/>
  <c r="Z184" i="4" s="1"/>
  <c r="AA184" i="4" s="1"/>
  <c r="V184" i="4"/>
  <c r="W184" i="4" s="1"/>
  <c r="X184" i="4" s="1"/>
  <c r="T184" i="4"/>
  <c r="Y183" i="4"/>
  <c r="Z183" i="4" s="1"/>
  <c r="AA183" i="4" s="1"/>
  <c r="V183" i="4"/>
  <c r="W183" i="4" s="1"/>
  <c r="X183" i="4" s="1"/>
  <c r="T183" i="4"/>
  <c r="Y179" i="4"/>
  <c r="Z179" i="4" s="1"/>
  <c r="AA179" i="4" s="1"/>
  <c r="V179" i="4"/>
  <c r="W179" i="4" s="1"/>
  <c r="X179" i="4" s="1"/>
  <c r="T179" i="4"/>
  <c r="Y176" i="4"/>
  <c r="Z176" i="4" s="1"/>
  <c r="V176" i="4"/>
  <c r="W176" i="4" s="1"/>
  <c r="X176" i="4" s="1"/>
  <c r="T176" i="4"/>
  <c r="Y171" i="4"/>
  <c r="Z171" i="4" s="1"/>
  <c r="V171" i="4"/>
  <c r="W171" i="4" s="1"/>
  <c r="X171" i="4" s="1"/>
  <c r="T171" i="4"/>
  <c r="Y170" i="4"/>
  <c r="Z170" i="4" s="1"/>
  <c r="AA170" i="4" s="1"/>
  <c r="V170" i="4"/>
  <c r="W170" i="4" s="1"/>
  <c r="X170" i="4" s="1"/>
  <c r="T170" i="4"/>
  <c r="Y168" i="4"/>
  <c r="Z168" i="4" s="1"/>
  <c r="AA168" i="4" s="1"/>
  <c r="V168" i="4"/>
  <c r="W168" i="4" s="1"/>
  <c r="X168" i="4" s="1"/>
  <c r="T168" i="4"/>
  <c r="Y162" i="4"/>
  <c r="Z162" i="4" s="1"/>
  <c r="V162" i="4"/>
  <c r="W162" i="4" s="1"/>
  <c r="X162" i="4" s="1"/>
  <c r="T162" i="4"/>
  <c r="Y185" i="4"/>
  <c r="Z185" i="4" s="1"/>
  <c r="AA185" i="4" s="1"/>
  <c r="V185" i="4"/>
  <c r="W185" i="4" s="1"/>
  <c r="X185" i="4" s="1"/>
  <c r="T185" i="4"/>
  <c r="V181" i="4"/>
  <c r="W181" i="4" s="1"/>
  <c r="X181" i="4" s="1"/>
  <c r="T181" i="4"/>
  <c r="AD181" i="4" s="1"/>
  <c r="Y182" i="4"/>
  <c r="Z182" i="4" s="1"/>
  <c r="AA182" i="4" s="1"/>
  <c r="V182" i="4"/>
  <c r="W182" i="4" s="1"/>
  <c r="X182" i="4" s="1"/>
  <c r="T182" i="4"/>
  <c r="Y178" i="4"/>
  <c r="Z178" i="4" s="1"/>
  <c r="V178" i="4"/>
  <c r="W178" i="4" s="1"/>
  <c r="X178" i="4" s="1"/>
  <c r="T178" i="4"/>
  <c r="Y180" i="4"/>
  <c r="Z180" i="4" s="1"/>
  <c r="AA180" i="4" s="1"/>
  <c r="V180" i="4"/>
  <c r="W180" i="4" s="1"/>
  <c r="X180" i="4" s="1"/>
  <c r="T180" i="4"/>
  <c r="Y177" i="4"/>
  <c r="Z177" i="4" s="1"/>
  <c r="V177" i="4"/>
  <c r="W177" i="4" s="1"/>
  <c r="X177" i="4" s="1"/>
  <c r="T177" i="4"/>
  <c r="Y175" i="4"/>
  <c r="Z175" i="4" s="1"/>
  <c r="AA175" i="4" s="1"/>
  <c r="V175" i="4"/>
  <c r="W175" i="4" s="1"/>
  <c r="X175" i="4" s="1"/>
  <c r="T175" i="4"/>
  <c r="Y174" i="4"/>
  <c r="Z174" i="4" s="1"/>
  <c r="V174" i="4"/>
  <c r="W174" i="4" s="1"/>
  <c r="X174" i="4" s="1"/>
  <c r="T174" i="4"/>
  <c r="Y173" i="4"/>
  <c r="Z173" i="4" s="1"/>
  <c r="V173" i="4"/>
  <c r="W173" i="4" s="1"/>
  <c r="X173" i="4" s="1"/>
  <c r="T173" i="4"/>
  <c r="Y172" i="4"/>
  <c r="Z172" i="4" s="1"/>
  <c r="V172" i="4"/>
  <c r="W172" i="4" s="1"/>
  <c r="X172" i="4" s="1"/>
  <c r="T172" i="4"/>
  <c r="Y169" i="4"/>
  <c r="Z169" i="4" s="1"/>
  <c r="V169" i="4"/>
  <c r="W169" i="4" s="1"/>
  <c r="X169" i="4" s="1"/>
  <c r="T169" i="4"/>
  <c r="Y167" i="4"/>
  <c r="Z167" i="4" s="1"/>
  <c r="AA167" i="4" s="1"/>
  <c r="V167" i="4"/>
  <c r="W167" i="4" s="1"/>
  <c r="X167" i="4" s="1"/>
  <c r="T167" i="4"/>
  <c r="Y166" i="4"/>
  <c r="Z166" i="4" s="1"/>
  <c r="V166" i="4"/>
  <c r="W166" i="4" s="1"/>
  <c r="X166" i="4" s="1"/>
  <c r="T166" i="4"/>
  <c r="Y165" i="4"/>
  <c r="Z165" i="4" s="1"/>
  <c r="V165" i="4"/>
  <c r="W165" i="4" s="1"/>
  <c r="X165" i="4" s="1"/>
  <c r="T165" i="4"/>
  <c r="Y163" i="4"/>
  <c r="Z163" i="4" s="1"/>
  <c r="V163" i="4"/>
  <c r="W163" i="4" s="1"/>
  <c r="X163" i="4" s="1"/>
  <c r="T163" i="4"/>
  <c r="Y164" i="4"/>
  <c r="Z164" i="4" s="1"/>
  <c r="AA164" i="4" s="1"/>
  <c r="V164" i="4"/>
  <c r="W164" i="4" s="1"/>
  <c r="X164" i="4" s="1"/>
  <c r="T164" i="4"/>
  <c r="Y142" i="4"/>
  <c r="Z142" i="4" s="1"/>
  <c r="V142" i="4"/>
  <c r="W142" i="4" s="1"/>
  <c r="X142" i="4" s="1"/>
  <c r="Y154" i="4"/>
  <c r="Z154" i="4" s="1"/>
  <c r="V154" i="4"/>
  <c r="W154" i="4" s="1"/>
  <c r="X154" i="4" s="1"/>
  <c r="Y153" i="4"/>
  <c r="Z153" i="4" s="1"/>
  <c r="V153" i="4"/>
  <c r="W153" i="4" s="1"/>
  <c r="X153" i="4" s="1"/>
  <c r="Y157" i="4"/>
  <c r="Z157" i="4" s="1"/>
  <c r="V157" i="4"/>
  <c r="W157" i="4" s="1"/>
  <c r="X157" i="4" s="1"/>
  <c r="Y161" i="4"/>
  <c r="Z161" i="4" s="1"/>
  <c r="AA161" i="4" s="1"/>
  <c r="V161" i="4"/>
  <c r="W161" i="4" s="1"/>
  <c r="X161" i="4" s="1"/>
  <c r="Y145" i="4"/>
  <c r="Z145" i="4" s="1"/>
  <c r="V145" i="4"/>
  <c r="W145" i="4" s="1"/>
  <c r="X145" i="4" s="1"/>
  <c r="Y147" i="4"/>
  <c r="Z147" i="4" s="1"/>
  <c r="V147" i="4"/>
  <c r="W147" i="4" s="1"/>
  <c r="X147" i="4" s="1"/>
  <c r="Y160" i="4"/>
  <c r="Z160" i="4" s="1"/>
  <c r="V160" i="4"/>
  <c r="W160" i="4" s="1"/>
  <c r="X160" i="4" s="1"/>
  <c r="Y148" i="4"/>
  <c r="Z148" i="4" s="1"/>
  <c r="V148" i="4"/>
  <c r="W148" i="4" s="1"/>
  <c r="X148" i="4" s="1"/>
  <c r="Y152" i="4"/>
  <c r="Z152" i="4" s="1"/>
  <c r="V152" i="4"/>
  <c r="W152" i="4" s="1"/>
  <c r="X152" i="4" s="1"/>
  <c r="Y151" i="4"/>
  <c r="Z151" i="4" s="1"/>
  <c r="AA151" i="4" s="1"/>
  <c r="V151" i="4"/>
  <c r="W151" i="4" s="1"/>
  <c r="X151" i="4" s="1"/>
  <c r="Y141" i="4"/>
  <c r="Z141" i="4" s="1"/>
  <c r="AA141" i="4" s="1"/>
  <c r="V141" i="4"/>
  <c r="W141" i="4" s="1"/>
  <c r="X141" i="4" s="1"/>
  <c r="Y140" i="4"/>
  <c r="Z140" i="4" s="1"/>
  <c r="AA140" i="4" s="1"/>
  <c r="V140" i="4"/>
  <c r="W140" i="4" s="1"/>
  <c r="X140" i="4" s="1"/>
  <c r="Y156" i="4"/>
  <c r="Z156" i="4" s="1"/>
  <c r="V156" i="4"/>
  <c r="W156" i="4" s="1"/>
  <c r="X156" i="4" s="1"/>
  <c r="Y143" i="4"/>
  <c r="Z143" i="4" s="1"/>
  <c r="V143" i="4"/>
  <c r="W143" i="4" s="1"/>
  <c r="X143" i="4" s="1"/>
  <c r="Y149" i="4"/>
  <c r="Z149" i="4" s="1"/>
  <c r="V149" i="4"/>
  <c r="W149" i="4" s="1"/>
  <c r="X149" i="4" s="1"/>
  <c r="Y150" i="4"/>
  <c r="Z150" i="4" s="1"/>
  <c r="V150" i="4"/>
  <c r="W150" i="4" s="1"/>
  <c r="X150" i="4" s="1"/>
  <c r="Y155" i="4"/>
  <c r="Z155" i="4" s="1"/>
  <c r="V155" i="4"/>
  <c r="W155" i="4" s="1"/>
  <c r="X155" i="4" s="1"/>
  <c r="Y144" i="4"/>
  <c r="Z144" i="4" s="1"/>
  <c r="V144" i="4"/>
  <c r="W144" i="4" s="1"/>
  <c r="X144" i="4" s="1"/>
  <c r="Y158" i="4"/>
  <c r="Z158" i="4" s="1"/>
  <c r="AA158" i="4" s="1"/>
  <c r="V158" i="4"/>
  <c r="W158" i="4" s="1"/>
  <c r="X158" i="4" s="1"/>
  <c r="Y159" i="4"/>
  <c r="Z159" i="4" s="1"/>
  <c r="AA159" i="4" s="1"/>
  <c r="V159" i="4"/>
  <c r="W159" i="4" s="1"/>
  <c r="X159" i="4" s="1"/>
  <c r="Y146" i="4"/>
  <c r="Z146" i="4" s="1"/>
  <c r="V146" i="4"/>
  <c r="W146" i="4" s="1"/>
  <c r="X146" i="4" s="1"/>
  <c r="Y117" i="4"/>
  <c r="Z117" i="4" s="1"/>
  <c r="V117" i="4"/>
  <c r="W117" i="4" s="1"/>
  <c r="X117" i="4" s="1"/>
  <c r="Y128" i="4"/>
  <c r="Z128" i="4" s="1"/>
  <c r="V128" i="4"/>
  <c r="W128" i="4" s="1"/>
  <c r="X128" i="4" s="1"/>
  <c r="Y132" i="4"/>
  <c r="Z132" i="4" s="1"/>
  <c r="V132" i="4"/>
  <c r="W132" i="4" s="1"/>
  <c r="X132" i="4" s="1"/>
  <c r="Y120" i="4"/>
  <c r="Z120" i="4" s="1"/>
  <c r="V120" i="4"/>
  <c r="W120" i="4" s="1"/>
  <c r="X120" i="4" s="1"/>
  <c r="Y136" i="4"/>
  <c r="Z136" i="4" s="1"/>
  <c r="AA136" i="4" s="1"/>
  <c r="V136" i="4"/>
  <c r="W136" i="4" s="1"/>
  <c r="X136" i="4" s="1"/>
  <c r="Y137" i="4"/>
  <c r="Z137" i="4" s="1"/>
  <c r="AA137" i="4" s="1"/>
  <c r="V137" i="4"/>
  <c r="W137" i="4" s="1"/>
  <c r="X137" i="4" s="1"/>
  <c r="Y121" i="4"/>
  <c r="Z121" i="4" s="1"/>
  <c r="AA121" i="4" s="1"/>
  <c r="V121" i="4"/>
  <c r="W121" i="4" s="1"/>
  <c r="X121" i="4" s="1"/>
  <c r="Y129" i="4"/>
  <c r="Z129" i="4" s="1"/>
  <c r="V129" i="4"/>
  <c r="W129" i="4" s="1"/>
  <c r="X129" i="4" s="1"/>
  <c r="Y139" i="4"/>
  <c r="Z139" i="4" s="1"/>
  <c r="V139" i="4"/>
  <c r="W139" i="4" s="1"/>
  <c r="X139" i="4" s="1"/>
  <c r="T139" i="4"/>
  <c r="Y138" i="4"/>
  <c r="Z138" i="4" s="1"/>
  <c r="V138" i="4"/>
  <c r="W138" i="4" s="1"/>
  <c r="X138" i="4" s="1"/>
  <c r="T138" i="4"/>
  <c r="Y135" i="4"/>
  <c r="Z135" i="4" s="1"/>
  <c r="AA135" i="4" s="1"/>
  <c r="V135" i="4"/>
  <c r="W135" i="4" s="1"/>
  <c r="X135" i="4" s="1"/>
  <c r="T135" i="4"/>
  <c r="Y134" i="4"/>
  <c r="Z134" i="4" s="1"/>
  <c r="AA134" i="4" s="1"/>
  <c r="V134" i="4"/>
  <c r="W134" i="4" s="1"/>
  <c r="X134" i="4" s="1"/>
  <c r="T134" i="4"/>
  <c r="Y133" i="4"/>
  <c r="Z133" i="4" s="1"/>
  <c r="V133" i="4"/>
  <c r="W133" i="4" s="1"/>
  <c r="X133" i="4" s="1"/>
  <c r="T133" i="4"/>
  <c r="Y131" i="4"/>
  <c r="Z131" i="4" s="1"/>
  <c r="V131" i="4"/>
  <c r="W131" i="4" s="1"/>
  <c r="X131" i="4" s="1"/>
  <c r="T131" i="4"/>
  <c r="Y125" i="4"/>
  <c r="Z125" i="4" s="1"/>
  <c r="AA125" i="4" s="1"/>
  <c r="V125" i="4"/>
  <c r="W125" i="4" s="1"/>
  <c r="X125" i="4" s="1"/>
  <c r="T125" i="4"/>
  <c r="Y127" i="4"/>
  <c r="Z127" i="4" s="1"/>
  <c r="V127" i="4"/>
  <c r="W127" i="4" s="1"/>
  <c r="X127" i="4" s="1"/>
  <c r="T127" i="4"/>
  <c r="Y126" i="4"/>
  <c r="Z126" i="4" s="1"/>
  <c r="V126" i="4"/>
  <c r="W126" i="4" s="1"/>
  <c r="X126" i="4" s="1"/>
  <c r="T126" i="4"/>
  <c r="Y124" i="4"/>
  <c r="Z124" i="4" s="1"/>
  <c r="V124" i="4"/>
  <c r="W124" i="4" s="1"/>
  <c r="X124" i="4" s="1"/>
  <c r="T124" i="4"/>
  <c r="Y122" i="4"/>
  <c r="Z122" i="4" s="1"/>
  <c r="AA122" i="4" s="1"/>
  <c r="V122" i="4"/>
  <c r="W122" i="4" s="1"/>
  <c r="X122" i="4" s="1"/>
  <c r="T122" i="4"/>
  <c r="Y123" i="4"/>
  <c r="Z123" i="4" s="1"/>
  <c r="V123" i="4"/>
  <c r="W123" i="4" s="1"/>
  <c r="X123" i="4" s="1"/>
  <c r="T123" i="4"/>
  <c r="Y119" i="4"/>
  <c r="Z119" i="4" s="1"/>
  <c r="V119" i="4"/>
  <c r="W119" i="4" s="1"/>
  <c r="X119" i="4" s="1"/>
  <c r="T119" i="4"/>
  <c r="Y118" i="4"/>
  <c r="Z118" i="4" s="1"/>
  <c r="V118" i="4"/>
  <c r="W118" i="4" s="1"/>
  <c r="X118" i="4" s="1"/>
  <c r="T118" i="4"/>
  <c r="Y116" i="4"/>
  <c r="Z116" i="4" s="1"/>
  <c r="V116" i="4"/>
  <c r="W116" i="4" s="1"/>
  <c r="X116" i="4" s="1"/>
  <c r="T116" i="4"/>
  <c r="Y130" i="4"/>
  <c r="Z130" i="4" s="1"/>
  <c r="V130" i="4"/>
  <c r="W130" i="4" s="1"/>
  <c r="X130" i="4" s="1"/>
  <c r="Y115" i="4"/>
  <c r="Z115" i="4" s="1"/>
  <c r="V115" i="4"/>
  <c r="W115" i="4" s="1"/>
  <c r="X115" i="4" s="1"/>
  <c r="T115" i="4"/>
  <c r="Y114" i="4"/>
  <c r="Z114" i="4" s="1"/>
  <c r="V114" i="4"/>
  <c r="W114" i="4" s="1"/>
  <c r="X114" i="4" s="1"/>
  <c r="T114" i="4"/>
  <c r="Y113" i="4"/>
  <c r="Z113" i="4" s="1"/>
  <c r="V113" i="4"/>
  <c r="W113" i="4" s="1"/>
  <c r="X113" i="4" s="1"/>
  <c r="T113" i="4"/>
  <c r="Y112" i="4"/>
  <c r="Z112" i="4" s="1"/>
  <c r="AA112" i="4" s="1"/>
  <c r="V112" i="4"/>
  <c r="W112" i="4" s="1"/>
  <c r="X112" i="4" s="1"/>
  <c r="T112" i="4"/>
  <c r="Y111" i="4"/>
  <c r="Z111" i="4" s="1"/>
  <c r="V111" i="4"/>
  <c r="W111" i="4" s="1"/>
  <c r="X111" i="4" s="1"/>
  <c r="T111" i="4"/>
  <c r="Y110" i="4"/>
  <c r="Z110" i="4" s="1"/>
  <c r="V110" i="4"/>
  <c r="W110" i="4" s="1"/>
  <c r="X110" i="4" s="1"/>
  <c r="T110" i="4"/>
  <c r="Y106" i="4"/>
  <c r="Z106" i="4" s="1"/>
  <c r="V106" i="4"/>
  <c r="W106" i="4" s="1"/>
  <c r="X106" i="4" s="1"/>
  <c r="T106" i="4"/>
  <c r="Y108" i="4"/>
  <c r="Z108" i="4" s="1"/>
  <c r="AA108" i="4" s="1"/>
  <c r="V108" i="4"/>
  <c r="W108" i="4" s="1"/>
  <c r="X108" i="4" s="1"/>
  <c r="T108" i="4"/>
  <c r="Y107" i="4"/>
  <c r="Z107" i="4" s="1"/>
  <c r="AA107" i="4" s="1"/>
  <c r="V107" i="4"/>
  <c r="W107" i="4" s="1"/>
  <c r="X107" i="4" s="1"/>
  <c r="T107" i="4"/>
  <c r="Y105" i="4"/>
  <c r="Z105" i="4" s="1"/>
  <c r="V105" i="4"/>
  <c r="W105" i="4" s="1"/>
  <c r="X105" i="4" s="1"/>
  <c r="T105" i="4"/>
  <c r="Y103" i="4"/>
  <c r="Z103" i="4" s="1"/>
  <c r="V103" i="4"/>
  <c r="W103" i="4" s="1"/>
  <c r="X103" i="4" s="1"/>
  <c r="T103" i="4"/>
  <c r="Y104" i="4"/>
  <c r="Z104" i="4" s="1"/>
  <c r="V104" i="4"/>
  <c r="W104" i="4" s="1"/>
  <c r="X104" i="4" s="1"/>
  <c r="T104" i="4"/>
  <c r="Y102" i="4"/>
  <c r="Z102" i="4" s="1"/>
  <c r="V102" i="4"/>
  <c r="W102" i="4" s="1"/>
  <c r="X102" i="4" s="1"/>
  <c r="T102" i="4"/>
  <c r="Y101" i="4"/>
  <c r="Z101" i="4" s="1"/>
  <c r="V101" i="4"/>
  <c r="W101" i="4" s="1"/>
  <c r="X101" i="4" s="1"/>
  <c r="T101" i="4"/>
  <c r="Y100" i="4"/>
  <c r="Z100" i="4" s="1"/>
  <c r="V100" i="4"/>
  <c r="W100" i="4" s="1"/>
  <c r="X100" i="4" s="1"/>
  <c r="T100" i="4"/>
  <c r="Y109" i="4"/>
  <c r="Z109" i="4" s="1"/>
  <c r="AA109" i="4" s="1"/>
  <c r="V109" i="4"/>
  <c r="W109" i="4" s="1"/>
  <c r="X109" i="4" s="1"/>
  <c r="Y74" i="4"/>
  <c r="Z74" i="4" s="1"/>
  <c r="AA74" i="4" s="1"/>
  <c r="V74" i="4"/>
  <c r="W74" i="4" s="1"/>
  <c r="X74" i="4" s="1"/>
  <c r="Y94" i="4"/>
  <c r="Z94" i="4" s="1"/>
  <c r="V94" i="4"/>
  <c r="W94" i="4" s="1"/>
  <c r="X94" i="4" s="1"/>
  <c r="Y72" i="4"/>
  <c r="Z72" i="4" s="1"/>
  <c r="AA72" i="4" s="1"/>
  <c r="V72" i="4"/>
  <c r="W72" i="4" s="1"/>
  <c r="X72" i="4" s="1"/>
  <c r="Y82" i="4"/>
  <c r="Z82" i="4" s="1"/>
  <c r="V82" i="4"/>
  <c r="W82" i="4" s="1"/>
  <c r="X82" i="4" s="1"/>
  <c r="Y88" i="4"/>
  <c r="Z88" i="4" s="1"/>
  <c r="V88" i="4"/>
  <c r="W88" i="4" s="1"/>
  <c r="X88" i="4" s="1"/>
  <c r="Y84" i="4"/>
  <c r="Z84" i="4" s="1"/>
  <c r="V84" i="4"/>
  <c r="W84" i="4" s="1"/>
  <c r="X84" i="4" s="1"/>
  <c r="Y90" i="4"/>
  <c r="Z90" i="4" s="1"/>
  <c r="V90" i="4"/>
  <c r="W90" i="4" s="1"/>
  <c r="X90" i="4" s="1"/>
  <c r="Y76" i="4"/>
  <c r="Z76" i="4" s="1"/>
  <c r="V76" i="4"/>
  <c r="W76" i="4" s="1"/>
  <c r="X76" i="4" s="1"/>
  <c r="Y93" i="4"/>
  <c r="Z93" i="4" s="1"/>
  <c r="AA93" i="4" s="1"/>
  <c r="V93" i="4"/>
  <c r="W93" i="4" s="1"/>
  <c r="X93" i="4" s="1"/>
  <c r="Y97" i="4"/>
  <c r="Z97" i="4" s="1"/>
  <c r="AA97" i="4" s="1"/>
  <c r="V97" i="4"/>
  <c r="W97" i="4" s="1"/>
  <c r="X97" i="4" s="1"/>
  <c r="Y98" i="4"/>
  <c r="Z98" i="4" s="1"/>
  <c r="AA98" i="4" s="1"/>
  <c r="V98" i="4"/>
  <c r="W98" i="4" s="1"/>
  <c r="X98" i="4" s="1"/>
  <c r="Y77" i="4"/>
  <c r="Z77" i="4" s="1"/>
  <c r="V77" i="4"/>
  <c r="W77" i="4" s="1"/>
  <c r="X77" i="4" s="1"/>
  <c r="Y86" i="4"/>
  <c r="Z86" i="4" s="1"/>
  <c r="V86" i="4"/>
  <c r="W86" i="4" s="1"/>
  <c r="X86" i="4" s="1"/>
  <c r="Y78" i="4"/>
  <c r="Z78" i="4" s="1"/>
  <c r="V78" i="4"/>
  <c r="W78" i="4" s="1"/>
  <c r="X78" i="4" s="1"/>
  <c r="Y79" i="4"/>
  <c r="Z79" i="4" s="1"/>
  <c r="AA79" i="4" s="1"/>
  <c r="V79" i="4"/>
  <c r="W79" i="4" s="1"/>
  <c r="X79" i="4" s="1"/>
  <c r="Y81" i="4"/>
  <c r="Z81" i="4" s="1"/>
  <c r="V81" i="4"/>
  <c r="W81" i="4" s="1"/>
  <c r="X81" i="4" s="1"/>
  <c r="Y89" i="4"/>
  <c r="Z89" i="4" s="1"/>
  <c r="V89" i="4"/>
  <c r="W89" i="4" s="1"/>
  <c r="X89" i="4" s="1"/>
  <c r="Y71" i="4"/>
  <c r="Z71" i="4" s="1"/>
  <c r="V71" i="4"/>
  <c r="W71" i="4" s="1"/>
  <c r="X71" i="4" s="1"/>
  <c r="Y92" i="4"/>
  <c r="Z92" i="4" s="1"/>
  <c r="AA92" i="4" s="1"/>
  <c r="V92" i="4"/>
  <c r="W92" i="4" s="1"/>
  <c r="X92" i="4" s="1"/>
  <c r="Y73" i="4"/>
  <c r="Z73" i="4" s="1"/>
  <c r="V73" i="4"/>
  <c r="W73" i="4" s="1"/>
  <c r="X73" i="4" s="1"/>
  <c r="Y83" i="4"/>
  <c r="Z83" i="4" s="1"/>
  <c r="V83" i="4"/>
  <c r="W83" i="4" s="1"/>
  <c r="X83" i="4" s="1"/>
  <c r="Y91" i="4"/>
  <c r="Z91" i="4" s="1"/>
  <c r="V91" i="4"/>
  <c r="W91" i="4" s="1"/>
  <c r="X91" i="4" s="1"/>
  <c r="Y70" i="4"/>
  <c r="Z70" i="4" s="1"/>
  <c r="AA70" i="4" s="1"/>
  <c r="V70" i="4"/>
  <c r="W70" i="4" s="1"/>
  <c r="X70" i="4" s="1"/>
  <c r="Y96" i="4"/>
  <c r="Z96" i="4" s="1"/>
  <c r="AA96" i="4" s="1"/>
  <c r="V96" i="4"/>
  <c r="W96" i="4" s="1"/>
  <c r="X96" i="4" s="1"/>
  <c r="Y87" i="4"/>
  <c r="Z87" i="4" s="1"/>
  <c r="AA87" i="4" s="1"/>
  <c r="V87" i="4"/>
  <c r="W87" i="4" s="1"/>
  <c r="X87" i="4" s="1"/>
  <c r="Y85" i="4"/>
  <c r="Z85" i="4" s="1"/>
  <c r="AA85" i="4" s="1"/>
  <c r="V85" i="4"/>
  <c r="W85" i="4" s="1"/>
  <c r="X85" i="4" s="1"/>
  <c r="Y75" i="4"/>
  <c r="Z75" i="4" s="1"/>
  <c r="AA75" i="4" s="1"/>
  <c r="V75" i="4"/>
  <c r="W75" i="4" s="1"/>
  <c r="X75" i="4" s="1"/>
  <c r="Y95" i="4"/>
  <c r="Z95" i="4" s="1"/>
  <c r="V95" i="4"/>
  <c r="W95" i="4" s="1"/>
  <c r="X95" i="4" s="1"/>
  <c r="Y99" i="4"/>
  <c r="Z99" i="4" s="1"/>
  <c r="V99" i="4"/>
  <c r="W99" i="4" s="1"/>
  <c r="X99" i="4" s="1"/>
  <c r="Y80" i="4"/>
  <c r="Z80" i="4" s="1"/>
  <c r="V80" i="4"/>
  <c r="W80" i="4" s="1"/>
  <c r="X80" i="4" s="1"/>
  <c r="Y69" i="4"/>
  <c r="Z69" i="4" s="1"/>
  <c r="AA69" i="4" s="1"/>
  <c r="AC69" i="4" s="1"/>
  <c r="V69" i="4"/>
  <c r="W69" i="4" s="1"/>
  <c r="X69" i="4" s="1"/>
  <c r="T69" i="4"/>
  <c r="Y66" i="4"/>
  <c r="Z66" i="4" s="1"/>
  <c r="AA66" i="4" s="1"/>
  <c r="V66" i="4"/>
  <c r="W66" i="4" s="1"/>
  <c r="X66" i="4" s="1"/>
  <c r="T66" i="4"/>
  <c r="V63" i="4"/>
  <c r="W63" i="4" s="1"/>
  <c r="X63" i="4" s="1"/>
  <c r="T63" i="4"/>
  <c r="AD63" i="4" s="1"/>
  <c r="Y61" i="4"/>
  <c r="Z61" i="4" s="1"/>
  <c r="V61" i="4"/>
  <c r="W61" i="4" s="1"/>
  <c r="X61" i="4" s="1"/>
  <c r="T61" i="4"/>
  <c r="Y54" i="4"/>
  <c r="Z54" i="4" s="1"/>
  <c r="V54" i="4"/>
  <c r="W54" i="4" s="1"/>
  <c r="X54" i="4" s="1"/>
  <c r="T54" i="4"/>
  <c r="Y55" i="4"/>
  <c r="Z55" i="4" s="1"/>
  <c r="V55" i="4"/>
  <c r="W55" i="4" s="1"/>
  <c r="X55" i="4" s="1"/>
  <c r="T55" i="4"/>
  <c r="Y52" i="4"/>
  <c r="Z52" i="4" s="1"/>
  <c r="V52" i="4"/>
  <c r="W52" i="4" s="1"/>
  <c r="X52" i="4" s="1"/>
  <c r="T52" i="4"/>
  <c r="Y51" i="4"/>
  <c r="Z51" i="4" s="1"/>
  <c r="AA51" i="4" s="1"/>
  <c r="V51" i="4"/>
  <c r="W51" i="4" s="1"/>
  <c r="X51" i="4" s="1"/>
  <c r="T51" i="4"/>
  <c r="Y56" i="4"/>
  <c r="Z56" i="4" s="1"/>
  <c r="AA56" i="4" s="1"/>
  <c r="V56" i="4"/>
  <c r="W56" i="4" s="1"/>
  <c r="X56" i="4" s="1"/>
  <c r="Y50" i="4"/>
  <c r="Z50" i="4" s="1"/>
  <c r="AA50" i="4" s="1"/>
  <c r="V50" i="4"/>
  <c r="W50" i="4" s="1"/>
  <c r="X50" i="4" s="1"/>
  <c r="Y59" i="4"/>
  <c r="Z59" i="4" s="1"/>
  <c r="V59" i="4"/>
  <c r="W59" i="4" s="1"/>
  <c r="X59" i="4" s="1"/>
  <c r="Y65" i="4"/>
  <c r="Z65" i="4" s="1"/>
  <c r="V65" i="4"/>
  <c r="W65" i="4" s="1"/>
  <c r="X65" i="4" s="1"/>
  <c r="Y64" i="4"/>
  <c r="Z64" i="4" s="1"/>
  <c r="V64" i="4"/>
  <c r="W64" i="4" s="1"/>
  <c r="X64" i="4" s="1"/>
  <c r="Y62" i="4"/>
  <c r="Z62" i="4" s="1"/>
  <c r="AA62" i="4" s="1"/>
  <c r="V62" i="4"/>
  <c r="W62" i="4" s="1"/>
  <c r="X62" i="4" s="1"/>
  <c r="Y60" i="4"/>
  <c r="Z60" i="4" s="1"/>
  <c r="V60" i="4"/>
  <c r="W60" i="4" s="1"/>
  <c r="X60" i="4" s="1"/>
  <c r="Y49" i="4"/>
  <c r="Z49" i="4" s="1"/>
  <c r="AA49" i="4" s="1"/>
  <c r="V49" i="4"/>
  <c r="W49" i="4" s="1"/>
  <c r="X49" i="4" s="1"/>
  <c r="Y57" i="4"/>
  <c r="Z57" i="4" s="1"/>
  <c r="V57" i="4"/>
  <c r="W57" i="4" s="1"/>
  <c r="X57" i="4" s="1"/>
  <c r="Y58" i="4"/>
  <c r="Z58" i="4" s="1"/>
  <c r="V58" i="4"/>
  <c r="W58" i="4" s="1"/>
  <c r="X58" i="4" s="1"/>
  <c r="Y67" i="4"/>
  <c r="Z67" i="4" s="1"/>
  <c r="V67" i="4"/>
  <c r="W67" i="4" s="1"/>
  <c r="X67" i="4" s="1"/>
  <c r="Y53" i="4"/>
  <c r="Z53" i="4" s="1"/>
  <c r="AA53" i="4" s="1"/>
  <c r="V53" i="4"/>
  <c r="W53" i="4" s="1"/>
  <c r="X53" i="4" s="1"/>
  <c r="Y68" i="4"/>
  <c r="Z68" i="4" s="1"/>
  <c r="AA68" i="4" s="1"/>
  <c r="V68" i="4"/>
  <c r="W68" i="4" s="1"/>
  <c r="X68" i="4" s="1"/>
  <c r="Y42" i="4"/>
  <c r="Z42" i="4" s="1"/>
  <c r="AA42" i="4" s="1"/>
  <c r="V42" i="4"/>
  <c r="W42" i="4" s="1"/>
  <c r="X42" i="4" s="1"/>
  <c r="T42" i="4"/>
  <c r="Y40" i="4"/>
  <c r="Z40" i="4" s="1"/>
  <c r="V40" i="4"/>
  <c r="W40" i="4" s="1"/>
  <c r="X40" i="4" s="1"/>
  <c r="T40" i="4"/>
  <c r="Y41" i="4"/>
  <c r="Z41" i="4" s="1"/>
  <c r="AA41" i="4" s="1"/>
  <c r="V41" i="4"/>
  <c r="W41" i="4" s="1"/>
  <c r="X41" i="4" s="1"/>
  <c r="T41" i="4"/>
  <c r="Y36" i="4"/>
  <c r="Z36" i="4" s="1"/>
  <c r="V36" i="4"/>
  <c r="W36" i="4" s="1"/>
  <c r="X36" i="4" s="1"/>
  <c r="T36" i="4"/>
  <c r="Y33" i="4"/>
  <c r="Z33" i="4" s="1"/>
  <c r="V33" i="4"/>
  <c r="W33" i="4" s="1"/>
  <c r="X33" i="4" s="1"/>
  <c r="T33" i="4"/>
  <c r="Y30" i="4"/>
  <c r="Z30" i="4" s="1"/>
  <c r="V30" i="4"/>
  <c r="W30" i="4" s="1"/>
  <c r="X30" i="4" s="1"/>
  <c r="T30" i="4"/>
  <c r="Y26" i="4"/>
  <c r="Z26" i="4" s="1"/>
  <c r="V26" i="4"/>
  <c r="W26" i="4" s="1"/>
  <c r="X26" i="4" s="1"/>
  <c r="T26" i="4"/>
  <c r="Y28" i="4"/>
  <c r="Z28" i="4" s="1"/>
  <c r="AA28" i="4" s="1"/>
  <c r="V28" i="4"/>
  <c r="W28" i="4" s="1"/>
  <c r="X28" i="4" s="1"/>
  <c r="T28" i="4"/>
  <c r="Y48" i="4"/>
  <c r="Z48" i="4" s="1"/>
  <c r="V48" i="4"/>
  <c r="W48" i="4" s="1"/>
  <c r="X48" i="4" s="1"/>
  <c r="T48" i="4"/>
  <c r="V46" i="4"/>
  <c r="W46" i="4" s="1"/>
  <c r="X46" i="4" s="1"/>
  <c r="T46" i="4"/>
  <c r="AD46" i="4" s="1"/>
  <c r="Y47" i="4"/>
  <c r="Z47" i="4" s="1"/>
  <c r="AA47" i="4" s="1"/>
  <c r="V47" i="4"/>
  <c r="W47" i="4" s="1"/>
  <c r="X47" i="4" s="1"/>
  <c r="T47" i="4"/>
  <c r="Y44" i="4"/>
  <c r="Z44" i="4" s="1"/>
  <c r="AA44" i="4" s="1"/>
  <c r="V44" i="4"/>
  <c r="W44" i="4" s="1"/>
  <c r="X44" i="4" s="1"/>
  <c r="T44" i="4"/>
  <c r="Y45" i="4"/>
  <c r="Z45" i="4" s="1"/>
  <c r="V45" i="4"/>
  <c r="W45" i="4" s="1"/>
  <c r="X45" i="4" s="1"/>
  <c r="T45" i="4"/>
  <c r="Y43" i="4"/>
  <c r="Z43" i="4" s="1"/>
  <c r="V43" i="4"/>
  <c r="W43" i="4" s="1"/>
  <c r="X43" i="4" s="1"/>
  <c r="T43" i="4"/>
  <c r="Y39" i="4"/>
  <c r="Z39" i="4" s="1"/>
  <c r="V39" i="4"/>
  <c r="W39" i="4" s="1"/>
  <c r="X39" i="4" s="1"/>
  <c r="T39" i="4"/>
  <c r="Y38" i="4"/>
  <c r="Z38" i="4" s="1"/>
  <c r="AA38" i="4" s="1"/>
  <c r="V38" i="4"/>
  <c r="W38" i="4" s="1"/>
  <c r="X38" i="4" s="1"/>
  <c r="T38" i="4"/>
  <c r="Y35" i="4"/>
  <c r="Z35" i="4" s="1"/>
  <c r="V35" i="4"/>
  <c r="W35" i="4" s="1"/>
  <c r="X35" i="4" s="1"/>
  <c r="T35" i="4"/>
  <c r="Y37" i="4"/>
  <c r="Z37" i="4" s="1"/>
  <c r="AA37" i="4" s="1"/>
  <c r="V37" i="4"/>
  <c r="W37" i="4" s="1"/>
  <c r="X37" i="4" s="1"/>
  <c r="T37" i="4"/>
  <c r="Y34" i="4"/>
  <c r="Z34" i="4" s="1"/>
  <c r="V34" i="4"/>
  <c r="W34" i="4" s="1"/>
  <c r="X34" i="4" s="1"/>
  <c r="T34" i="4"/>
  <c r="Y32" i="4"/>
  <c r="Z32" i="4" s="1"/>
  <c r="V32" i="4"/>
  <c r="W32" i="4" s="1"/>
  <c r="X32" i="4" s="1"/>
  <c r="T32" i="4"/>
  <c r="Y31" i="4"/>
  <c r="Z31" i="4" s="1"/>
  <c r="AA31" i="4" s="1"/>
  <c r="V31" i="4"/>
  <c r="W31" i="4" s="1"/>
  <c r="X31" i="4" s="1"/>
  <c r="T31" i="4"/>
  <c r="Y29" i="4"/>
  <c r="Z29" i="4" s="1"/>
  <c r="V29" i="4"/>
  <c r="W29" i="4" s="1"/>
  <c r="X29" i="4" s="1"/>
  <c r="T29" i="4"/>
  <c r="Y27" i="4"/>
  <c r="Z27" i="4" s="1"/>
  <c r="AA27" i="4" s="1"/>
  <c r="V27" i="4"/>
  <c r="W27" i="4" s="1"/>
  <c r="X27" i="4" s="1"/>
  <c r="T27" i="4"/>
  <c r="Y22" i="4"/>
  <c r="Z22" i="4" s="1"/>
  <c r="V22" i="4"/>
  <c r="W22" i="4" s="1"/>
  <c r="X22" i="4" s="1"/>
  <c r="T22" i="4"/>
  <c r="Y23" i="4"/>
  <c r="Z23" i="4" s="1"/>
  <c r="AA23" i="4" s="1"/>
  <c r="V23" i="4"/>
  <c r="W23" i="4" s="1"/>
  <c r="X23" i="4" s="1"/>
  <c r="T23" i="4"/>
  <c r="Y21" i="4"/>
  <c r="Z21" i="4" s="1"/>
  <c r="V21" i="4"/>
  <c r="W21" i="4" s="1"/>
  <c r="X21" i="4" s="1"/>
  <c r="T21" i="4"/>
  <c r="Y16" i="4"/>
  <c r="Z16" i="4" s="1"/>
  <c r="AA16" i="4" s="1"/>
  <c r="V16" i="4"/>
  <c r="W16" i="4" s="1"/>
  <c r="X16" i="4" s="1"/>
  <c r="T16" i="4"/>
  <c r="Y13" i="4"/>
  <c r="Z13" i="4" s="1"/>
  <c r="AA13" i="4" s="1"/>
  <c r="V13" i="4"/>
  <c r="W13" i="4" s="1"/>
  <c r="X13" i="4" s="1"/>
  <c r="T13" i="4"/>
  <c r="Y8" i="4"/>
  <c r="Z8" i="4" s="1"/>
  <c r="AA8" i="4" s="1"/>
  <c r="V8" i="4"/>
  <c r="W8" i="4" s="1"/>
  <c r="X8" i="4" s="1"/>
  <c r="T8" i="4"/>
  <c r="Y7" i="4"/>
  <c r="Z7" i="4" s="1"/>
  <c r="V7" i="4"/>
  <c r="W7" i="4" s="1"/>
  <c r="X7" i="4" s="1"/>
  <c r="T7" i="4"/>
  <c r="Y4" i="4"/>
  <c r="Z4" i="4" s="1"/>
  <c r="V4" i="4"/>
  <c r="W4" i="4" s="1"/>
  <c r="X4" i="4" s="1"/>
  <c r="T4" i="4"/>
  <c r="Y25" i="4"/>
  <c r="Z25" i="4" s="1"/>
  <c r="V25" i="4"/>
  <c r="W25" i="4" s="1"/>
  <c r="X25" i="4" s="1"/>
  <c r="T25" i="4"/>
  <c r="Y18" i="4"/>
  <c r="Z18" i="4" s="1"/>
  <c r="V18" i="4"/>
  <c r="W18" i="4" s="1"/>
  <c r="X18" i="4" s="1"/>
  <c r="T18" i="4"/>
  <c r="Y20" i="4"/>
  <c r="Z20" i="4" s="1"/>
  <c r="V20" i="4"/>
  <c r="W20" i="4" s="1"/>
  <c r="X20" i="4" s="1"/>
  <c r="T20" i="4"/>
  <c r="Y15" i="4"/>
  <c r="Z15" i="4" s="1"/>
  <c r="V15" i="4"/>
  <c r="W15" i="4" s="1"/>
  <c r="X15" i="4" s="1"/>
  <c r="T15" i="4"/>
  <c r="Y12" i="4"/>
  <c r="Z12" i="4" s="1"/>
  <c r="AA12" i="4" s="1"/>
  <c r="V12" i="4"/>
  <c r="W12" i="4" s="1"/>
  <c r="X12" i="4" s="1"/>
  <c r="T12" i="4"/>
  <c r="Y11" i="4"/>
  <c r="Z11" i="4" s="1"/>
  <c r="V11" i="4"/>
  <c r="W11" i="4" s="1"/>
  <c r="X11" i="4" s="1"/>
  <c r="T11" i="4"/>
  <c r="Y9" i="4"/>
  <c r="Z9" i="4" s="1"/>
  <c r="V9" i="4"/>
  <c r="W9" i="4" s="1"/>
  <c r="X9" i="4" s="1"/>
  <c r="T9" i="4"/>
  <c r="Y5" i="4"/>
  <c r="Z5" i="4" s="1"/>
  <c r="V5" i="4"/>
  <c r="W5" i="4" s="1"/>
  <c r="X5" i="4" s="1"/>
  <c r="T5" i="4"/>
  <c r="Y24" i="4"/>
  <c r="Z24" i="4" s="1"/>
  <c r="V24" i="4"/>
  <c r="W24" i="4" s="1"/>
  <c r="X24" i="4" s="1"/>
  <c r="T24" i="4"/>
  <c r="Y19" i="4"/>
  <c r="Z19" i="4" s="1"/>
  <c r="V19" i="4"/>
  <c r="W19" i="4" s="1"/>
  <c r="X19" i="4" s="1"/>
  <c r="T19" i="4"/>
  <c r="Y17" i="4"/>
  <c r="Z17" i="4" s="1"/>
  <c r="V17" i="4"/>
  <c r="W17" i="4" s="1"/>
  <c r="X17" i="4" s="1"/>
  <c r="T17" i="4"/>
  <c r="Y14" i="4"/>
  <c r="Z14" i="4" s="1"/>
  <c r="V14" i="4"/>
  <c r="W14" i="4" s="1"/>
  <c r="X14" i="4" s="1"/>
  <c r="T14" i="4"/>
  <c r="Y10" i="4"/>
  <c r="Z10" i="4" s="1"/>
  <c r="V10" i="4"/>
  <c r="W10" i="4" s="1"/>
  <c r="X10" i="4" s="1"/>
  <c r="T10" i="4"/>
  <c r="Y6" i="4"/>
  <c r="Z6" i="4" s="1"/>
  <c r="V6" i="4"/>
  <c r="W6" i="4" s="1"/>
  <c r="X6" i="4" s="1"/>
  <c r="T6" i="4"/>
  <c r="Y2" i="4"/>
  <c r="Z2" i="4" s="1"/>
  <c r="V2" i="4"/>
  <c r="W2" i="4" s="1"/>
  <c r="X2" i="4" s="1"/>
  <c r="T2" i="4"/>
  <c r="Y3" i="4"/>
  <c r="Z3" i="4" s="1"/>
  <c r="V3" i="4"/>
  <c r="W3" i="4" s="1"/>
  <c r="X3" i="4" s="1"/>
  <c r="T3" i="4"/>
  <c r="AA659" i="15" l="1"/>
  <c r="AA623" i="15"/>
  <c r="AB623" i="15" s="1"/>
  <c r="AA671" i="15"/>
  <c r="AA126" i="15"/>
  <c r="AB126" i="15" s="1"/>
  <c r="AA649" i="15"/>
  <c r="AB649" i="15" s="1"/>
  <c r="AA272" i="15"/>
  <c r="AA394" i="15"/>
  <c r="AB394" i="15" s="1"/>
  <c r="AA615" i="15"/>
  <c r="AB615" i="15" s="1"/>
  <c r="AA621" i="15"/>
  <c r="AB621" i="15" s="1"/>
  <c r="AA282" i="15"/>
  <c r="AB282" i="15" s="1"/>
  <c r="AA558" i="15"/>
  <c r="AA252" i="15"/>
  <c r="AB252" i="15" s="1"/>
  <c r="AA160" i="15"/>
  <c r="AB160" i="15" s="1"/>
  <c r="AA367" i="15"/>
  <c r="AB367" i="15" s="1"/>
  <c r="AA484" i="15"/>
  <c r="AB484" i="15" s="1"/>
  <c r="AA24" i="15"/>
  <c r="AB24" i="15" s="1"/>
  <c r="AA434" i="15"/>
  <c r="AB434" i="15" s="1"/>
  <c r="AA561" i="15"/>
  <c r="AB561" i="15" s="1"/>
  <c r="AA194" i="15"/>
  <c r="AB194" i="15" s="1"/>
  <c r="AA424" i="15"/>
  <c r="AB424" i="15" s="1"/>
  <c r="AA258" i="15"/>
  <c r="AB258" i="15" s="1"/>
  <c r="AA510" i="15"/>
  <c r="AB510" i="15" s="1"/>
  <c r="AA581" i="15"/>
  <c r="AA717" i="15"/>
  <c r="AA602" i="15"/>
  <c r="AB602" i="15" s="1"/>
  <c r="AA105" i="15"/>
  <c r="AB105" i="15" s="1"/>
  <c r="AA149" i="15"/>
  <c r="AB149" i="15" s="1"/>
  <c r="AA512" i="15"/>
  <c r="AB512" i="15" s="1"/>
  <c r="AA127" i="15"/>
  <c r="AB127" i="15" s="1"/>
  <c r="AA329" i="15"/>
  <c r="AA286" i="15"/>
  <c r="AB286" i="15" s="1"/>
  <c r="AA139" i="15"/>
  <c r="AB139" i="15" s="1"/>
  <c r="AA339" i="15"/>
  <c r="AB339" i="15" s="1"/>
  <c r="AA363" i="15"/>
  <c r="AB363" i="15" s="1"/>
  <c r="AA557" i="15"/>
  <c r="AB557" i="15" s="1"/>
  <c r="AA599" i="15"/>
  <c r="AB599" i="15" s="1"/>
  <c r="AA34" i="15"/>
  <c r="AA162" i="15"/>
  <c r="AB162" i="15" s="1"/>
  <c r="AA585" i="15"/>
  <c r="AA38" i="15"/>
  <c r="AB38" i="15" s="1"/>
  <c r="AA242" i="15"/>
  <c r="AB242" i="15" s="1"/>
  <c r="AA572" i="15"/>
  <c r="AB572" i="15" s="1"/>
  <c r="AA465" i="15"/>
  <c r="AB465" i="15" s="1"/>
  <c r="AA441" i="15"/>
  <c r="AA511" i="15"/>
  <c r="AA293" i="15"/>
  <c r="AB293" i="15" s="1"/>
  <c r="AA255" i="15"/>
  <c r="AB255" i="15" s="1"/>
  <c r="AA243" i="15"/>
  <c r="AB243" i="15" s="1"/>
  <c r="AA463" i="15"/>
  <c r="AB463" i="15" s="1"/>
  <c r="AA696" i="15"/>
  <c r="AA509" i="15"/>
  <c r="AB509" i="15" s="1"/>
  <c r="AA611" i="15"/>
  <c r="AB611" i="15" s="1"/>
  <c r="AA408" i="15"/>
  <c r="AA513" i="15"/>
  <c r="AB513" i="15" s="1"/>
  <c r="AA563" i="15"/>
  <c r="AB563" i="15" s="1"/>
  <c r="AA10" i="15"/>
  <c r="AB10" i="15" s="1"/>
  <c r="AA208" i="15"/>
  <c r="AB208" i="15" s="1"/>
  <c r="AA315" i="15"/>
  <c r="AB315" i="15" s="1"/>
  <c r="AA573" i="15"/>
  <c r="AB573" i="15" s="1"/>
  <c r="AA507" i="15"/>
  <c r="AB507" i="15" s="1"/>
  <c r="AA712" i="15"/>
  <c r="AA634" i="15"/>
  <c r="AB634" i="15" s="1"/>
  <c r="AA630" i="15"/>
  <c r="AB630" i="15" s="1"/>
  <c r="AA442" i="15"/>
  <c r="AB442" i="15" s="1"/>
  <c r="AA714" i="15"/>
  <c r="AA534" i="15"/>
  <c r="AB534" i="15" s="1"/>
  <c r="AA707" i="15"/>
  <c r="AA552" i="15"/>
  <c r="AB552" i="15" s="1"/>
  <c r="AA593" i="15"/>
  <c r="AA28" i="15"/>
  <c r="AB28" i="15" s="1"/>
  <c r="AA36" i="15"/>
  <c r="AB36" i="15" s="1"/>
  <c r="AA153" i="15"/>
  <c r="AB153" i="15" s="1"/>
  <c r="AA135" i="15"/>
  <c r="AB135" i="15" s="1"/>
  <c r="AA548" i="15"/>
  <c r="AB548" i="15" s="1"/>
  <c r="AA209" i="15"/>
  <c r="AB209" i="15" s="1"/>
  <c r="AA576" i="15"/>
  <c r="AB576" i="15" s="1"/>
  <c r="AA627" i="15"/>
  <c r="AB627" i="15" s="1"/>
  <c r="AA223" i="15"/>
  <c r="AB223" i="15" s="1"/>
  <c r="AA583" i="15"/>
  <c r="AA672" i="15"/>
  <c r="AA222" i="15"/>
  <c r="AB222" i="15" s="1"/>
  <c r="AA224" i="15"/>
  <c r="AB224" i="15" s="1"/>
  <c r="AA673" i="15"/>
  <c r="AA100" i="15"/>
  <c r="AB100" i="15" s="1"/>
  <c r="AA273" i="15"/>
  <c r="AA296" i="15"/>
  <c r="AB296" i="15" s="1"/>
  <c r="AA321" i="15"/>
  <c r="AB321" i="15" s="1"/>
  <c r="AA485" i="15"/>
  <c r="AA492" i="15"/>
  <c r="AB492" i="15" s="1"/>
  <c r="AA443" i="15"/>
  <c r="AB443" i="15" s="1"/>
  <c r="AA323" i="15"/>
  <c r="AB323" i="15" s="1"/>
  <c r="AA262" i="15"/>
  <c r="AB262" i="15" s="1"/>
  <c r="AA487" i="15"/>
  <c r="AA59" i="15"/>
  <c r="AB59" i="15" s="1"/>
  <c r="AA660" i="15"/>
  <c r="AA456" i="15"/>
  <c r="AB456" i="15" s="1"/>
  <c r="AA382" i="15"/>
  <c r="AB382" i="15" s="1"/>
  <c r="AA430" i="15"/>
  <c r="AB430" i="15" s="1"/>
  <c r="AA188" i="15"/>
  <c r="AB188" i="15" s="1"/>
  <c r="AA577" i="15"/>
  <c r="AB577" i="15" s="1"/>
  <c r="AA580" i="15"/>
  <c r="AA229" i="15"/>
  <c r="AA206" i="15"/>
  <c r="AB206" i="15" s="1"/>
  <c r="AA610" i="15"/>
  <c r="AB610" i="15" s="1"/>
  <c r="AA682" i="15"/>
  <c r="AA663" i="15"/>
  <c r="AA642" i="15"/>
  <c r="AB642" i="15" s="1"/>
  <c r="AA60" i="15"/>
  <c r="AB60" i="15" s="1"/>
  <c r="AA708" i="15"/>
  <c r="AA542" i="15"/>
  <c r="AB542" i="15" s="1"/>
  <c r="AA372" i="15"/>
  <c r="AB372" i="15" s="1"/>
  <c r="AA259" i="15"/>
  <c r="AB259" i="15" s="1"/>
  <c r="AA536" i="15"/>
  <c r="AB536" i="15" s="1"/>
  <c r="AA520" i="15"/>
  <c r="AB520" i="15" s="1"/>
  <c r="AA375" i="15"/>
  <c r="AB375" i="15" s="1"/>
  <c r="AA308" i="15"/>
  <c r="AB308" i="15" s="1"/>
  <c r="AA695" i="15"/>
  <c r="AA697" i="15"/>
  <c r="AA289" i="15"/>
  <c r="AB289" i="15" s="1"/>
  <c r="AA183" i="15"/>
  <c r="AB183" i="15" s="1"/>
  <c r="AA545" i="15"/>
  <c r="AB545" i="15" s="1"/>
  <c r="AA494" i="15"/>
  <c r="AB494" i="15" s="1"/>
  <c r="AA351" i="15"/>
  <c r="AB351" i="15" s="1"/>
  <c r="AA140" i="15"/>
  <c r="AB140" i="15" s="1"/>
  <c r="AA669" i="15"/>
  <c r="AA432" i="15"/>
  <c r="AB432" i="15" s="1"/>
  <c r="AA664" i="15"/>
  <c r="AA533" i="15"/>
  <c r="AB533" i="15" s="1"/>
  <c r="AA109" i="15"/>
  <c r="AB109" i="15" s="1"/>
  <c r="AA294" i="15"/>
  <c r="AB294" i="15" s="1"/>
  <c r="AA416" i="15"/>
  <c r="AB416" i="15" s="1"/>
  <c r="AA452" i="15"/>
  <c r="AB452" i="15" s="1"/>
  <c r="AA385" i="15"/>
  <c r="AB385" i="15" s="1"/>
  <c r="AA439" i="15"/>
  <c r="AB439" i="15" s="1"/>
  <c r="AA410" i="15"/>
  <c r="AB410" i="15" s="1"/>
  <c r="AA461" i="15"/>
  <c r="AB461" i="15" s="1"/>
  <c r="AA547" i="15"/>
  <c r="AB547" i="15" s="1"/>
  <c r="AA26" i="15"/>
  <c r="AA418" i="15"/>
  <c r="AB418" i="15" s="1"/>
  <c r="AA646" i="15"/>
  <c r="AB646" i="15" s="1"/>
  <c r="AA253" i="15"/>
  <c r="AB253" i="15" s="1"/>
  <c r="AA134" i="15"/>
  <c r="AB134" i="15" s="1"/>
  <c r="AA40" i="15"/>
  <c r="AB40" i="15" s="1"/>
  <c r="AA165" i="15"/>
  <c r="AB165" i="15" s="1"/>
  <c r="AA102" i="15"/>
  <c r="AB102" i="15" s="1"/>
  <c r="AA292" i="15"/>
  <c r="AB292" i="15" s="1"/>
  <c r="AA52" i="15"/>
  <c r="AA297" i="15"/>
  <c r="AB297" i="15" s="1"/>
  <c r="AA688" i="15"/>
  <c r="AA186" i="15"/>
  <c r="AB186" i="15" s="1"/>
  <c r="AA112" i="15"/>
  <c r="AB112" i="15" s="1"/>
  <c r="AA225" i="15"/>
  <c r="AB225" i="15" s="1"/>
  <c r="AA213" i="15"/>
  <c r="AA238" i="15"/>
  <c r="AB238" i="15" s="1"/>
  <c r="AA531" i="15"/>
  <c r="AB531" i="15" s="1"/>
  <c r="AA515" i="15"/>
  <c r="AB515" i="15" s="1"/>
  <c r="AA467" i="15"/>
  <c r="AA50" i="15"/>
  <c r="AB50" i="15" s="1"/>
  <c r="AA391" i="15"/>
  <c r="AB391" i="15" s="1"/>
  <c r="AA64" i="15"/>
  <c r="AB64" i="15" s="1"/>
  <c r="AA15" i="15"/>
  <c r="AB15" i="15" s="1"/>
  <c r="AA42" i="15"/>
  <c r="AB42" i="15" s="1"/>
  <c r="AA154" i="15"/>
  <c r="AB154" i="15" s="1"/>
  <c r="AA677" i="15"/>
  <c r="AA95" i="15"/>
  <c r="AB95" i="15" s="1"/>
  <c r="AA131" i="15"/>
  <c r="AB131" i="15" s="1"/>
  <c r="AA472" i="15"/>
  <c r="AB472" i="15" s="1"/>
  <c r="AA245" i="15"/>
  <c r="AB245" i="15" s="1"/>
  <c r="AA648" i="15"/>
  <c r="AB648" i="15" s="1"/>
  <c r="AA103" i="15"/>
  <c r="AB103" i="15" s="1"/>
  <c r="AA373" i="15"/>
  <c r="AA300" i="15"/>
  <c r="AB300" i="15" s="1"/>
  <c r="AA184" i="15"/>
  <c r="AB184" i="15" s="1"/>
  <c r="AA137" i="15"/>
  <c r="AB137" i="15" s="1"/>
  <c r="AA233" i="15"/>
  <c r="AB233" i="15" s="1"/>
  <c r="AA197" i="15"/>
  <c r="AB197" i="15" s="1"/>
  <c r="AA111" i="15"/>
  <c r="AB111" i="15" s="1"/>
  <c r="AA622" i="15"/>
  <c r="AA565" i="15"/>
  <c r="AB565" i="15" s="1"/>
  <c r="AA55" i="15"/>
  <c r="AB55" i="15" s="1"/>
  <c r="AA422" i="15"/>
  <c r="AB422" i="15" s="1"/>
  <c r="AA305" i="15"/>
  <c r="AB305" i="15" s="1"/>
  <c r="AA182" i="15"/>
  <c r="AB182" i="15" s="1"/>
  <c r="AA427" i="15"/>
  <c r="AB427" i="15" s="1"/>
  <c r="AA110" i="15"/>
  <c r="AB110" i="15" s="1"/>
  <c r="AA169" i="15"/>
  <c r="AB169" i="15" s="1"/>
  <c r="AA271" i="15"/>
  <c r="AA37" i="15"/>
  <c r="AB37" i="15" s="1"/>
  <c r="AA218" i="15"/>
  <c r="AB218" i="15" s="1"/>
  <c r="AA516" i="15"/>
  <c r="AB516" i="15" s="1"/>
  <c r="AA647" i="15"/>
  <c r="AB647" i="15" s="1"/>
  <c r="AA541" i="15"/>
  <c r="AB541" i="15" s="1"/>
  <c r="AA421" i="15"/>
  <c r="AB421" i="15" s="1"/>
  <c r="AA270" i="15"/>
  <c r="AA99" i="15"/>
  <c r="AB99" i="15" s="1"/>
  <c r="AA566" i="15"/>
  <c r="AB566" i="15" s="1"/>
  <c r="AA295" i="15"/>
  <c r="AB295" i="15" s="1"/>
  <c r="AA122" i="15"/>
  <c r="AB122" i="15" s="1"/>
  <c r="AA477" i="15"/>
  <c r="AB477" i="15" s="1"/>
  <c r="AA48" i="15"/>
  <c r="AB48" i="15" s="1"/>
  <c r="AA469" i="15"/>
  <c r="AB469" i="15" s="1"/>
  <c r="AA7" i="15"/>
  <c r="AB7" i="15" s="1"/>
  <c r="AA98" i="15"/>
  <c r="AB98" i="15" s="1"/>
  <c r="AA338" i="15"/>
  <c r="AB338" i="15" s="1"/>
  <c r="AA215" i="15"/>
  <c r="AA236" i="15"/>
  <c r="AB236" i="15" s="1"/>
  <c r="AA607" i="15"/>
  <c r="AA199" i="15"/>
  <c r="AB199" i="15" s="1"/>
  <c r="AA414" i="15"/>
  <c r="AB414" i="15" s="1"/>
  <c r="AA540" i="15"/>
  <c r="AB540" i="15" s="1"/>
  <c r="AA285" i="15"/>
  <c r="AB285" i="15" s="1"/>
  <c r="AA136" i="15"/>
  <c r="AB136" i="15" s="1"/>
  <c r="AA118" i="15"/>
  <c r="AB118" i="15" s="1"/>
  <c r="AA49" i="15"/>
  <c r="AB49" i="15" s="1"/>
  <c r="AA377" i="15"/>
  <c r="AB377" i="15" s="1"/>
  <c r="AA342" i="15"/>
  <c r="AB342" i="15" s="1"/>
  <c r="AA157" i="15"/>
  <c r="AB157" i="15" s="1"/>
  <c r="AA462" i="15"/>
  <c r="AB462" i="15" s="1"/>
  <c r="AA423" i="15"/>
  <c r="AB423" i="15" s="1"/>
  <c r="AA711" i="15"/>
  <c r="AA603" i="15"/>
  <c r="AB603" i="15" s="1"/>
  <c r="AA699" i="15"/>
  <c r="AA33" i="15"/>
  <c r="AA395" i="15"/>
  <c r="AB395" i="15" s="1"/>
  <c r="AA144" i="15"/>
  <c r="AB144" i="15" s="1"/>
  <c r="AA239" i="15"/>
  <c r="AA489" i="15"/>
  <c r="AB489" i="15" s="1"/>
  <c r="AA237" i="15"/>
  <c r="AB237" i="15" s="1"/>
  <c r="AA574" i="15"/>
  <c r="AB574" i="15" s="1"/>
  <c r="AA476" i="15"/>
  <c r="AB476" i="15" s="1"/>
  <c r="AA27" i="15"/>
  <c r="AB27" i="15" s="1"/>
  <c r="AA403" i="15"/>
  <c r="AB403" i="15" s="1"/>
  <c r="AA191" i="15"/>
  <c r="AB191" i="15" s="1"/>
  <c r="AA685" i="15"/>
  <c r="AA369" i="15"/>
  <c r="AA537" i="15"/>
  <c r="AB537" i="15" s="1"/>
  <c r="AA287" i="15"/>
  <c r="AB287" i="15" s="1"/>
  <c r="AA376" i="15"/>
  <c r="AB376" i="15" s="1"/>
  <c r="AA304" i="15"/>
  <c r="AA409" i="15"/>
  <c r="AB409" i="15" s="1"/>
  <c r="AA12" i="15"/>
  <c r="AB12" i="15" s="1"/>
  <c r="AA387" i="15"/>
  <c r="AB387" i="15" s="1"/>
  <c r="AA261" i="15"/>
  <c r="AB261" i="15" s="1"/>
  <c r="AA248" i="15"/>
  <c r="AB248" i="15" s="1"/>
  <c r="AA348" i="15"/>
  <c r="AA595" i="15"/>
  <c r="AA228" i="15"/>
  <c r="AA349" i="15"/>
  <c r="AB349" i="15" s="1"/>
  <c r="AA428" i="15"/>
  <c r="AB428" i="15" s="1"/>
  <c r="AA114" i="15"/>
  <c r="AB114" i="15" s="1"/>
  <c r="AA73" i="15"/>
  <c r="AB73" i="15" s="1"/>
  <c r="AA343" i="15"/>
  <c r="AB343" i="15" s="1"/>
  <c r="AA39" i="15"/>
  <c r="AB39" i="15" s="1"/>
  <c r="AA46" i="15"/>
  <c r="AB46" i="15" s="1"/>
  <c r="AA214" i="15"/>
  <c r="AB214" i="15" s="1"/>
  <c r="AA312" i="15"/>
  <c r="AB312" i="15" s="1"/>
  <c r="AA654" i="15"/>
  <c r="AA458" i="15"/>
  <c r="AB458" i="15" s="1"/>
  <c r="AA13" i="15"/>
  <c r="AB13" i="15" s="1"/>
  <c r="AA436" i="15"/>
  <c r="AB436" i="15" s="1"/>
  <c r="AA347" i="15"/>
  <c r="AB347" i="15" s="1"/>
  <c r="AA679" i="15"/>
  <c r="AA584" i="15"/>
  <c r="AA600" i="15"/>
  <c r="AB600" i="15" s="1"/>
  <c r="AA193" i="15"/>
  <c r="AB193" i="15" s="1"/>
  <c r="AA466" i="15"/>
  <c r="AA378" i="15"/>
  <c r="AB378" i="15" s="1"/>
  <c r="AA332" i="15"/>
  <c r="AA80" i="15"/>
  <c r="AB80" i="15" s="1"/>
  <c r="AA379" i="15"/>
  <c r="AB379" i="15" s="1"/>
  <c r="AA383" i="15"/>
  <c r="AB383" i="15" s="1"/>
  <c r="AA54" i="15"/>
  <c r="AB54" i="15" s="1"/>
  <c r="AA650" i="15"/>
  <c r="AB650" i="15" s="1"/>
  <c r="AA579" i="15"/>
  <c r="AA629" i="15"/>
  <c r="AB629" i="15" s="1"/>
  <c r="AA230" i="15"/>
  <c r="AB230" i="15" s="1"/>
  <c r="AA264" i="15"/>
  <c r="AA470" i="15"/>
  <c r="AB470" i="15" s="1"/>
  <c r="AA341" i="15"/>
  <c r="AB341" i="15" s="1"/>
  <c r="AA79" i="15"/>
  <c r="AB79" i="15" s="1"/>
  <c r="AA313" i="15"/>
  <c r="AB313" i="15" s="1"/>
  <c r="AA45" i="15"/>
  <c r="AB45" i="15" s="1"/>
  <c r="AA187" i="15"/>
  <c r="AA53" i="15"/>
  <c r="AB53" i="15" s="1"/>
  <c r="AA694" i="15"/>
  <c r="AA710" i="15"/>
  <c r="AA586" i="15"/>
  <c r="AA644" i="15"/>
  <c r="AB644" i="15" s="1"/>
  <c r="AA58" i="15"/>
  <c r="AB58" i="15" s="1"/>
  <c r="AA97" i="15"/>
  <c r="AB97" i="15" s="1"/>
  <c r="AA550" i="15"/>
  <c r="AB550" i="15" s="1"/>
  <c r="AA619" i="15"/>
  <c r="AB619" i="15" s="1"/>
  <c r="AA278" i="15"/>
  <c r="AA658" i="15"/>
  <c r="AA204" i="15"/>
  <c r="AB204" i="15" s="1"/>
  <c r="AA588" i="15"/>
  <c r="AA620" i="15"/>
  <c r="AB620" i="15" s="1"/>
  <c r="AA121" i="15"/>
  <c r="AA227" i="15"/>
  <c r="AB227" i="15" s="1"/>
  <c r="AA687" i="15"/>
  <c r="AA123" i="15"/>
  <c r="AB123" i="15" s="1"/>
  <c r="AA358" i="15"/>
  <c r="AB358" i="15" s="1"/>
  <c r="AA6" i="15"/>
  <c r="AA675" i="15"/>
  <c r="AA455" i="15"/>
  <c r="AB455" i="15" s="1"/>
  <c r="AA129" i="15"/>
  <c r="AB129" i="15" s="1"/>
  <c r="AA3" i="15"/>
  <c r="AB3" i="15" s="1"/>
  <c r="AA523" i="15"/>
  <c r="AB523" i="15" s="1"/>
  <c r="AA310" i="15"/>
  <c r="AB310" i="15" s="1"/>
  <c r="AA522" i="15"/>
  <c r="AB522" i="15" s="1"/>
  <c r="AA505" i="15"/>
  <c r="AB505" i="15" s="1"/>
  <c r="AA249" i="15"/>
  <c r="AB249" i="15" s="1"/>
  <c r="AA661" i="15"/>
  <c r="AA47" i="15"/>
  <c r="AB47" i="15" s="1"/>
  <c r="AA217" i="15"/>
  <c r="AB217" i="15" s="1"/>
  <c r="AA279" i="15"/>
  <c r="AB279" i="15" s="1"/>
  <c r="AA128" i="15"/>
  <c r="AB128" i="15" s="1"/>
  <c r="AA317" i="15"/>
  <c r="AB317" i="15" s="1"/>
  <c r="AA232" i="15"/>
  <c r="AB232" i="15" s="1"/>
  <c r="AA459" i="15"/>
  <c r="AB459" i="15" s="1"/>
  <c r="AA632" i="15"/>
  <c r="AB632" i="15" s="1"/>
  <c r="AA496" i="15"/>
  <c r="AB496" i="15" s="1"/>
  <c r="AA589" i="15"/>
  <c r="AA70" i="15"/>
  <c r="AA406" i="15"/>
  <c r="AB406" i="15" s="1"/>
  <c r="AA559" i="15"/>
  <c r="AA74" i="15"/>
  <c r="AB74" i="15" s="1"/>
  <c r="AA207" i="15"/>
  <c r="AB207" i="15" s="1"/>
  <c r="AA156" i="15"/>
  <c r="AB156" i="15" s="1"/>
  <c r="AA405" i="15"/>
  <c r="AB405" i="15" s="1"/>
  <c r="AA483" i="15"/>
  <c r="AB483" i="15" s="1"/>
  <c r="AA587" i="15"/>
  <c r="AA606" i="15"/>
  <c r="AA413" i="15"/>
  <c r="AB413" i="15" s="1"/>
  <c r="AA65" i="15"/>
  <c r="AB65" i="15" s="1"/>
  <c r="AA21" i="15"/>
  <c r="AA324" i="15"/>
  <c r="AB324" i="15" s="1"/>
  <c r="AA67" i="15"/>
  <c r="AB67" i="15" s="1"/>
  <c r="AA705" i="15"/>
  <c r="AA240" i="15"/>
  <c r="AB240" i="15" s="1"/>
  <c r="AA19" i="15"/>
  <c r="AB19" i="15" s="1"/>
  <c r="AA450" i="15"/>
  <c r="AB450" i="15" s="1"/>
  <c r="AA4" i="15"/>
  <c r="AB4" i="15" s="1"/>
  <c r="AA692" i="15"/>
  <c r="AA269" i="15"/>
  <c r="AA567" i="15"/>
  <c r="AB567" i="15" s="1"/>
  <c r="AA307" i="15"/>
  <c r="AB307" i="15" s="1"/>
  <c r="AA457" i="15"/>
  <c r="AB457" i="15" s="1"/>
  <c r="AA411" i="15"/>
  <c r="AB411" i="15" s="1"/>
  <c r="AA473" i="15"/>
  <c r="AB473" i="15" s="1"/>
  <c r="AA345" i="15"/>
  <c r="AB345" i="15" s="1"/>
  <c r="AA380" i="15"/>
  <c r="AB380" i="15" s="1"/>
  <c r="AA468" i="15"/>
  <c r="AB468" i="15" s="1"/>
  <c r="AA115" i="15"/>
  <c r="AB115" i="15" s="1"/>
  <c r="AA234" i="15"/>
  <c r="AB234" i="15" s="1"/>
  <c r="AA493" i="15"/>
  <c r="AB493" i="15" s="1"/>
  <c r="AA82" i="15"/>
  <c r="AB82" i="15" s="1"/>
  <c r="AA164" i="15"/>
  <c r="AB164" i="15" s="1"/>
  <c r="AA704" i="15"/>
  <c r="AA539" i="15"/>
  <c r="AB539" i="15" s="1"/>
  <c r="AA444" i="15"/>
  <c r="AB444" i="15" s="1"/>
  <c r="AA311" i="15"/>
  <c r="AB311" i="15" s="1"/>
  <c r="AA195" i="15"/>
  <c r="AB195" i="15" s="1"/>
  <c r="AA702" i="15"/>
  <c r="AA20" i="15"/>
  <c r="AB20" i="15" s="1"/>
  <c r="AA203" i="15"/>
  <c r="AB203" i="15" s="1"/>
  <c r="AA41" i="15"/>
  <c r="AB41" i="15" s="1"/>
  <c r="AA25" i="15"/>
  <c r="AB25" i="15" s="1"/>
  <c r="AA220" i="15"/>
  <c r="AB220" i="15" s="1"/>
  <c r="AA84" i="15"/>
  <c r="AB84" i="15" s="1"/>
  <c r="AA326" i="15"/>
  <c r="AA397" i="15"/>
  <c r="AB397" i="15" s="1"/>
  <c r="AA340" i="15"/>
  <c r="AB340" i="15" s="1"/>
  <c r="AA11" i="15"/>
  <c r="AB11" i="15" s="1"/>
  <c r="AA404" i="15"/>
  <c r="AB404" i="15" s="1"/>
  <c r="AA247" i="15"/>
  <c r="AB247" i="15" s="1"/>
  <c r="AA464" i="15"/>
  <c r="AB464" i="15" s="1"/>
  <c r="AA596" i="15"/>
  <c r="AB596" i="15" s="1"/>
  <c r="AA389" i="15"/>
  <c r="AA488" i="15"/>
  <c r="AB488" i="15" s="1"/>
  <c r="AA674" i="15"/>
  <c r="AA63" i="15"/>
  <c r="AA519" i="15"/>
  <c r="AB519" i="15" s="1"/>
  <c r="AA475" i="15"/>
  <c r="AB475" i="15" s="1"/>
  <c r="AA72" i="15"/>
  <c r="AB72" i="15" s="1"/>
  <c r="AA431" i="15"/>
  <c r="AB431" i="15" s="1"/>
  <c r="AA210" i="15"/>
  <c r="AB210" i="15" s="1"/>
  <c r="AA334" i="15"/>
  <c r="AB334" i="15" s="1"/>
  <c r="AA83" i="15"/>
  <c r="AB83" i="15" s="1"/>
  <c r="AA480" i="15"/>
  <c r="AB480" i="15" s="1"/>
  <c r="AA189" i="15"/>
  <c r="AB189" i="15" s="1"/>
  <c r="AA86" i="15"/>
  <c r="AB86" i="15" s="1"/>
  <c r="AA211" i="15"/>
  <c r="AB211" i="15" s="1"/>
  <c r="AA159" i="15"/>
  <c r="AB159" i="15" s="1"/>
  <c r="AA601" i="15"/>
  <c r="AB601" i="15" s="1"/>
  <c r="AA667" i="15"/>
  <c r="AA90" i="15"/>
  <c r="AB90" i="15" s="1"/>
  <c r="AA396" i="15"/>
  <c r="AB396" i="15" s="1"/>
  <c r="AA148" i="15"/>
  <c r="AB148" i="15" s="1"/>
  <c r="AA256" i="15"/>
  <c r="AB256" i="15" s="1"/>
  <c r="AA546" i="15"/>
  <c r="AB546" i="15" s="1"/>
  <c r="AA481" i="15"/>
  <c r="AB481" i="15" s="1"/>
  <c r="AA244" i="15"/>
  <c r="AB244" i="15" s="1"/>
  <c r="AA575" i="15"/>
  <c r="AB575" i="15" s="1"/>
  <c r="AA662" i="15"/>
  <c r="AA612" i="15"/>
  <c r="AB612" i="15" s="1"/>
  <c r="AA626" i="15"/>
  <c r="AB626" i="15" s="1"/>
  <c r="AA35" i="15"/>
  <c r="AB35" i="15" s="1"/>
  <c r="AA88" i="15"/>
  <c r="AA670" i="15"/>
  <c r="AA415" i="15"/>
  <c r="AB415" i="15" s="1"/>
  <c r="AA61" i="15"/>
  <c r="AB61" i="15" s="1"/>
  <c r="AA445" i="15"/>
  <c r="AB445" i="15" s="1"/>
  <c r="AA75" i="15"/>
  <c r="AB75" i="15" s="1"/>
  <c r="AA527" i="15"/>
  <c r="AB527" i="15" s="1"/>
  <c r="AA104" i="15"/>
  <c r="AB104" i="15" s="1"/>
  <c r="AA257" i="15"/>
  <c r="AB257" i="15" s="1"/>
  <c r="AA32" i="15"/>
  <c r="AB32" i="15" s="1"/>
  <c r="AA219" i="15"/>
  <c r="AB219" i="15" s="1"/>
  <c r="AA571" i="15"/>
  <c r="AB571" i="15" s="1"/>
  <c r="AA503" i="15"/>
  <c r="AB503" i="15" s="1"/>
  <c r="AA190" i="15"/>
  <c r="AB190" i="15" s="1"/>
  <c r="AA16" i="15"/>
  <c r="AB16" i="15" s="1"/>
  <c r="AA87" i="15"/>
  <c r="AB87" i="15" s="1"/>
  <c r="AA578" i="15"/>
  <c r="AA609" i="15"/>
  <c r="AB609" i="15" s="1"/>
  <c r="AA212" i="15"/>
  <c r="AA370" i="15"/>
  <c r="AA562" i="15"/>
  <c r="AB562" i="15" s="1"/>
  <c r="AA328" i="15"/>
  <c r="AA344" i="15"/>
  <c r="AB344" i="15" s="1"/>
  <c r="AA568" i="15"/>
  <c r="AA69" i="15"/>
  <c r="AB69" i="15" s="1"/>
  <c r="AA597" i="15"/>
  <c r="AB597" i="15" s="1"/>
  <c r="AA637" i="15"/>
  <c r="AB637" i="15" s="1"/>
  <c r="AA641" i="15"/>
  <c r="AB641" i="15" s="1"/>
  <c r="AA57" i="15"/>
  <c r="AB57" i="15" s="1"/>
  <c r="AA652" i="15"/>
  <c r="AB652" i="15" s="1"/>
  <c r="AA101" i="15"/>
  <c r="AB101" i="15" s="1"/>
  <c r="AA327" i="15"/>
  <c r="AA125" i="15"/>
  <c r="AB125" i="15" s="1"/>
  <c r="AA314" i="15"/>
  <c r="AB314" i="15" s="1"/>
  <c r="AA152" i="15"/>
  <c r="AB152" i="15" s="1"/>
  <c r="AA549" i="15"/>
  <c r="AB549" i="15" s="1"/>
  <c r="AA482" i="15"/>
  <c r="AB482" i="15" s="1"/>
  <c r="AA407" i="15"/>
  <c r="AB407" i="15" s="1"/>
  <c r="AA486" i="15"/>
  <c r="AB486" i="15" s="1"/>
  <c r="AA643" i="15"/>
  <c r="AB643" i="15" s="1"/>
  <c r="AA613" i="15"/>
  <c r="AB613" i="15" s="1"/>
  <c r="AA390" i="15"/>
  <c r="AB390" i="15" s="1"/>
  <c r="AA716" i="15"/>
  <c r="AA22" i="15"/>
  <c r="AA508" i="15"/>
  <c r="AB508" i="15" s="1"/>
  <c r="AA633" i="15"/>
  <c r="AB633" i="15" s="1"/>
  <c r="AA453" i="15"/>
  <c r="AB453" i="15" s="1"/>
  <c r="AA141" i="15"/>
  <c r="AB141" i="15" s="1"/>
  <c r="AA78" i="15"/>
  <c r="AB78" i="15" s="1"/>
  <c r="AA133" i="15"/>
  <c r="AB133" i="15" s="1"/>
  <c r="AA365" i="15"/>
  <c r="AB365" i="15" s="1"/>
  <c r="AA205" i="15"/>
  <c r="AA608" i="15"/>
  <c r="AA108" i="15"/>
  <c r="AB108" i="15" s="1"/>
  <c r="AA43" i="15"/>
  <c r="AB43" i="15" s="1"/>
  <c r="AA645" i="15"/>
  <c r="AB645" i="15" s="1"/>
  <c r="AA703" i="15"/>
  <c r="AA709" i="15"/>
  <c r="AA392" i="15"/>
  <c r="AB392" i="15" s="1"/>
  <c r="AA130" i="15"/>
  <c r="AB130" i="15" s="1"/>
  <c r="AA499" i="15"/>
  <c r="AB499" i="15" s="1"/>
  <c r="AA352" i="15"/>
  <c r="AB352" i="15" s="1"/>
  <c r="AA288" i="15"/>
  <c r="AB288" i="15" s="1"/>
  <c r="AA356" i="15"/>
  <c r="AB356" i="15" s="1"/>
  <c r="AA500" i="15"/>
  <c r="AB500" i="15" s="1"/>
  <c r="AA265" i="15"/>
  <c r="AB265" i="15" s="1"/>
  <c r="AA543" i="15"/>
  <c r="AB543" i="15" s="1"/>
  <c r="AA9" i="15"/>
  <c r="AB9" i="15" s="1"/>
  <c r="AA94" i="15"/>
  <c r="AB94" i="15" s="1"/>
  <c r="AA446" i="15"/>
  <c r="AB446" i="15" s="1"/>
  <c r="AA291" i="15"/>
  <c r="AB291" i="15" s="1"/>
  <c r="AA393" i="15"/>
  <c r="AB393" i="15" s="1"/>
  <c r="AA322" i="15"/>
  <c r="AB322" i="15" s="1"/>
  <c r="AA437" i="15"/>
  <c r="AB437" i="15" s="1"/>
  <c r="AA598" i="15"/>
  <c r="AB598" i="15" s="1"/>
  <c r="AA113" i="15"/>
  <c r="AB113" i="15" s="1"/>
  <c r="AA196" i="15"/>
  <c r="AB196" i="15" s="1"/>
  <c r="AA142" i="15"/>
  <c r="AB142" i="15" s="1"/>
  <c r="AA107" i="15"/>
  <c r="AB107" i="15" s="1"/>
  <c r="AA331" i="15"/>
  <c r="AA617" i="15"/>
  <c r="AB617" i="15" s="1"/>
  <c r="AA250" i="15"/>
  <c r="AB250" i="15" s="1"/>
  <c r="AA309" i="15"/>
  <c r="AB309" i="15" s="1"/>
  <c r="AA51" i="15"/>
  <c r="AB51" i="15" s="1"/>
  <c r="AA530" i="15"/>
  <c r="AB530" i="15" s="1"/>
  <c r="AA506" i="15"/>
  <c r="AB506" i="15" s="1"/>
  <c r="AA678" i="15"/>
  <c r="AA636" i="15"/>
  <c r="AB636" i="15" s="1"/>
  <c r="AA77" i="15"/>
  <c r="AB77" i="15" s="1"/>
  <c r="AA254" i="15"/>
  <c r="AB254" i="15" s="1"/>
  <c r="AA155" i="15"/>
  <c r="AB155" i="15" s="1"/>
  <c r="AA624" i="15"/>
  <c r="AB624" i="15" s="1"/>
  <c r="AA354" i="15"/>
  <c r="AB354" i="15" s="1"/>
  <c r="AA551" i="15"/>
  <c r="AB551" i="15" s="1"/>
  <c r="AA150" i="15"/>
  <c r="AB150" i="15" s="1"/>
  <c r="AA201" i="15"/>
  <c r="AB201" i="15" s="1"/>
  <c r="AA655" i="15"/>
  <c r="AA147" i="15"/>
  <c r="AB147" i="15" s="1"/>
  <c r="AA268" i="15"/>
  <c r="AA371" i="15"/>
  <c r="AB371" i="15" s="1"/>
  <c r="AA66" i="15"/>
  <c r="AB66" i="15" s="1"/>
  <c r="AA535" i="15"/>
  <c r="AB535" i="15" s="1"/>
  <c r="AA676" i="15"/>
  <c r="AA23" i="15"/>
  <c r="AB23" i="15" s="1"/>
  <c r="AA280" i="15"/>
  <c r="AB280" i="15" s="1"/>
  <c r="AA538" i="15"/>
  <c r="AB538" i="15" s="1"/>
  <c r="AA132" i="15"/>
  <c r="AB132" i="15" s="1"/>
  <c r="AA281" i="15"/>
  <c r="AB281" i="15" s="1"/>
  <c r="AA198" i="15"/>
  <c r="AB198" i="15" s="1"/>
  <c r="AA299" i="15"/>
  <c r="AB299" i="15" s="1"/>
  <c r="AA163" i="15"/>
  <c r="AB163" i="15" s="1"/>
  <c r="AA200" i="15"/>
  <c r="AB200" i="15" s="1"/>
  <c r="AA451" i="15"/>
  <c r="AB451" i="15" s="1"/>
  <c r="AA145" i="15"/>
  <c r="AB145" i="15" s="1"/>
  <c r="AA524" i="15"/>
  <c r="AB524" i="15" s="1"/>
  <c r="AA401" i="15"/>
  <c r="AB401" i="15" s="1"/>
  <c r="AA564" i="15"/>
  <c r="AB564" i="15" s="1"/>
  <c r="AA690" i="15"/>
  <c r="AA498" i="15"/>
  <c r="AB498" i="15" s="1"/>
  <c r="AA374" i="15"/>
  <c r="AB374" i="15" s="1"/>
  <c r="AA490" i="15"/>
  <c r="AB490" i="15" s="1"/>
  <c r="AA106" i="15"/>
  <c r="AB106" i="15" s="1"/>
  <c r="AA495" i="15"/>
  <c r="AB495" i="15" s="1"/>
  <c r="AA521" i="15"/>
  <c r="AB521" i="15" s="1"/>
  <c r="AA471" i="15"/>
  <c r="AB471" i="15" s="1"/>
  <c r="AA319" i="15"/>
  <c r="AB319" i="15" s="1"/>
  <c r="AA318" i="15"/>
  <c r="AB318" i="15" s="1"/>
  <c r="AA491" i="15"/>
  <c r="AB491" i="15" s="1"/>
  <c r="AA231" i="15"/>
  <c r="AB231" i="15" s="1"/>
  <c r="AA479" i="15"/>
  <c r="AB479" i="15" s="1"/>
  <c r="AA226" i="15"/>
  <c r="AB226" i="15" s="1"/>
  <c r="AA158" i="15"/>
  <c r="AB158" i="15" s="1"/>
  <c r="AA246" i="15"/>
  <c r="AB246" i="15" s="1"/>
  <c r="AA639" i="15"/>
  <c r="AB639" i="15" s="1"/>
  <c r="AA684" i="15"/>
  <c r="AA333" i="15"/>
  <c r="AB333" i="15" s="1"/>
  <c r="AA706" i="15"/>
  <c r="AA266" i="15"/>
  <c r="AA544" i="15"/>
  <c r="AB544" i="15" s="1"/>
  <c r="AA316" i="15"/>
  <c r="AB316" i="15" s="1"/>
  <c r="AA362" i="15"/>
  <c r="AB362" i="15" s="1"/>
  <c r="AA517" i="15"/>
  <c r="AB517" i="15" s="1"/>
  <c r="AA402" i="15"/>
  <c r="AB402" i="15" s="1"/>
  <c r="AA14" i="15"/>
  <c r="AA553" i="15"/>
  <c r="AB553" i="15" s="1"/>
  <c r="AA665" i="15"/>
  <c r="AA554" i="15"/>
  <c r="AB554" i="15" s="1"/>
  <c r="AA700" i="15"/>
  <c r="AA18" i="15"/>
  <c r="AA497" i="15"/>
  <c r="AB497" i="15" s="1"/>
  <c r="AA359" i="15"/>
  <c r="AB359" i="15" s="1"/>
  <c r="AA419" i="15"/>
  <c r="AB419" i="15" s="1"/>
  <c r="AA528" i="15"/>
  <c r="AB528" i="15" s="1"/>
  <c r="AA400" i="15"/>
  <c r="AB400" i="15" s="1"/>
  <c r="AA172" i="15"/>
  <c r="AB172" i="15" s="1"/>
  <c r="AA29" i="15"/>
  <c r="AB29" i="15" s="1"/>
  <c r="AA438" i="15"/>
  <c r="AB438" i="15" s="1"/>
  <c r="AA56" i="15"/>
  <c r="AB56" i="15" s="1"/>
  <c r="AA555" i="15"/>
  <c r="AB555" i="15" s="1"/>
  <c r="AA425" i="15"/>
  <c r="AB425" i="15" s="1"/>
  <c r="AA71" i="15"/>
  <c r="AB71" i="15" s="1"/>
  <c r="AA560" i="15"/>
  <c r="AA93" i="15"/>
  <c r="AA202" i="15"/>
  <c r="AB202" i="15" s="1"/>
  <c r="AA44" i="15"/>
  <c r="AB44" i="15" s="1"/>
  <c r="AA241" i="15"/>
  <c r="AB241" i="15" s="1"/>
  <c r="AA283" i="15"/>
  <c r="AB283" i="15" s="1"/>
  <c r="AA504" i="15"/>
  <c r="AB504" i="15" s="1"/>
  <c r="AA556" i="15"/>
  <c r="AB556" i="15" s="1"/>
  <c r="AA386" i="15"/>
  <c r="AB386" i="15" s="1"/>
  <c r="AA173" i="15"/>
  <c r="AB173" i="15" s="1"/>
  <c r="AA68" i="15"/>
  <c r="AB68" i="15" s="1"/>
  <c r="AA388" i="15"/>
  <c r="AB388" i="15" s="1"/>
  <c r="AA17" i="15"/>
  <c r="AB17" i="15" s="1"/>
  <c r="AA614" i="15"/>
  <c r="AB614" i="15" s="1"/>
  <c r="AA616" i="15"/>
  <c r="AB616" i="15" s="1"/>
  <c r="AA668" i="15"/>
  <c r="AA89" i="15"/>
  <c r="AA691" i="15"/>
  <c r="AA221" i="15"/>
  <c r="AB221" i="15" s="1"/>
  <c r="AA138" i="15"/>
  <c r="AB138" i="15" s="1"/>
  <c r="AA320" i="15"/>
  <c r="AB320" i="15" s="1"/>
  <c r="AA384" i="15"/>
  <c r="AB384" i="15" s="1"/>
  <c r="AA501" i="15"/>
  <c r="AB501" i="15" s="1"/>
  <c r="AA713" i="15"/>
  <c r="AA640" i="15"/>
  <c r="AB640" i="15" s="1"/>
  <c r="AA631" i="15"/>
  <c r="AB631" i="15" s="1"/>
  <c r="AA701" i="15"/>
  <c r="AA715" i="15"/>
  <c r="AA335" i="15"/>
  <c r="AB335" i="15" s="1"/>
  <c r="AA117" i="15"/>
  <c r="AB117" i="15" s="1"/>
  <c r="AA330" i="15"/>
  <c r="AA448" i="15"/>
  <c r="AB448" i="15" s="1"/>
  <c r="AA478" i="15"/>
  <c r="AB478" i="15" s="1"/>
  <c r="AA433" i="15"/>
  <c r="AB433" i="15" s="1"/>
  <c r="AA346" i="15"/>
  <c r="AB346" i="15" s="1"/>
  <c r="AA680" i="15"/>
  <c r="AA625" i="15"/>
  <c r="AB625" i="15" s="1"/>
  <c r="AA635" i="15"/>
  <c r="AB635" i="15" s="1"/>
  <c r="AA683" i="15"/>
  <c r="AA653" i="15"/>
  <c r="AB653" i="15" s="1"/>
  <c r="AA290" i="15"/>
  <c r="AB290" i="15" s="1"/>
  <c r="AA192" i="15"/>
  <c r="AB192" i="15" s="1"/>
  <c r="AA180" i="15"/>
  <c r="AB180" i="15" s="1"/>
  <c r="AA81" i="15"/>
  <c r="AB81" i="15" s="1"/>
  <c r="AA657" i="15"/>
  <c r="AA440" i="15"/>
  <c r="AA417" i="15"/>
  <c r="AB417" i="15" s="1"/>
  <c r="AA447" i="15"/>
  <c r="AB447" i="15" s="1"/>
  <c r="AA151" i="15"/>
  <c r="AB151" i="15" s="1"/>
  <c r="AA96" i="15"/>
  <c r="AB96" i="15" s="1"/>
  <c r="AA460" i="15"/>
  <c r="AB460" i="15" s="1"/>
  <c r="AA336" i="15"/>
  <c r="AB336" i="15" s="1"/>
  <c r="AA364" i="15"/>
  <c r="AB364" i="15" s="1"/>
  <c r="AA412" i="15"/>
  <c r="AB412" i="15" s="1"/>
  <c r="AA628" i="15"/>
  <c r="AB628" i="15" s="1"/>
  <c r="AA116" i="15"/>
  <c r="AB116" i="15" s="1"/>
  <c r="AA76" i="15"/>
  <c r="AB76" i="15" s="1"/>
  <c r="AA298" i="15"/>
  <c r="AB298" i="15" s="1"/>
  <c r="AA146" i="15"/>
  <c r="AB146" i="15" s="1"/>
  <c r="AA398" i="15"/>
  <c r="AB398" i="15" s="1"/>
  <c r="AA5" i="15"/>
  <c r="AB5" i="15" s="1"/>
  <c r="AA267" i="15"/>
  <c r="AA666" i="15"/>
  <c r="AA62" i="15"/>
  <c r="AB62" i="15" s="1"/>
  <c r="AA185" i="15"/>
  <c r="AB185" i="15" s="1"/>
  <c r="AA124" i="15"/>
  <c r="AB124" i="15" s="1"/>
  <c r="AA399" i="15"/>
  <c r="AB399" i="15" s="1"/>
  <c r="AA686" i="15"/>
  <c r="AA360" i="15"/>
  <c r="AB360" i="15" s="1"/>
  <c r="AA698" i="15"/>
  <c r="AA251" i="15"/>
  <c r="AB251" i="15" s="1"/>
  <c r="AA502" i="15"/>
  <c r="AB502" i="15" s="1"/>
  <c r="AA435" i="15"/>
  <c r="AB435" i="15" s="1"/>
  <c r="AA85" i="15"/>
  <c r="AB85" i="15" s="1"/>
  <c r="AA681" i="15"/>
  <c r="AA638" i="15"/>
  <c r="AB638" i="15" s="1"/>
  <c r="AA514" i="15"/>
  <c r="AB514" i="15" s="1"/>
  <c r="AA284" i="15"/>
  <c r="AB284" i="15" s="1"/>
  <c r="AA181" i="15"/>
  <c r="AB181" i="15" s="1"/>
  <c r="AA235" i="15"/>
  <c r="AB235" i="15" s="1"/>
  <c r="AA570" i="15"/>
  <c r="AB570" i="15" s="1"/>
  <c r="AA30" i="15"/>
  <c r="AB30" i="15" s="1"/>
  <c r="AA518" i="15"/>
  <c r="AB518" i="15" s="1"/>
  <c r="AA526" i="15"/>
  <c r="AB526" i="15" s="1"/>
  <c r="AA449" i="15"/>
  <c r="AB449" i="15" s="1"/>
  <c r="AA426" i="15"/>
  <c r="AA90" i="6"/>
  <c r="Z528" i="6"/>
  <c r="AA528" i="6" s="1"/>
  <c r="T389" i="6"/>
  <c r="T608" i="6"/>
  <c r="T355" i="6"/>
  <c r="T367" i="6"/>
  <c r="T424" i="6"/>
  <c r="V424" i="6" s="1"/>
  <c r="Z689" i="6"/>
  <c r="AA689" i="6" s="1"/>
  <c r="T412" i="6"/>
  <c r="V412" i="6" s="1"/>
  <c r="Z683" i="6"/>
  <c r="AA683" i="6" s="1"/>
  <c r="Z663" i="6"/>
  <c r="AA663" i="6" s="1"/>
  <c r="T180" i="6"/>
  <c r="V180" i="6" s="1"/>
  <c r="Z10" i="6"/>
  <c r="AA10" i="6" s="1"/>
  <c r="Z219" i="6"/>
  <c r="AA219" i="6" s="1"/>
  <c r="Z105" i="6"/>
  <c r="AA105" i="6" s="1"/>
  <c r="Z603" i="6"/>
  <c r="AA603" i="6" s="1"/>
  <c r="Z211" i="6"/>
  <c r="AA211" i="6" s="1"/>
  <c r="Z289" i="6"/>
  <c r="AA289" i="6" s="1"/>
  <c r="Z93" i="6"/>
  <c r="AA93" i="6" s="1"/>
  <c r="T629" i="6"/>
  <c r="T660" i="6"/>
  <c r="T36" i="6"/>
  <c r="V36" i="6" s="1"/>
  <c r="T245" i="6"/>
  <c r="V245" i="6" s="1"/>
  <c r="T360" i="6"/>
  <c r="V360" i="6" s="1"/>
  <c r="Z460" i="6"/>
  <c r="AA460" i="6" s="1"/>
  <c r="Z592" i="6"/>
  <c r="AA592" i="6" s="1"/>
  <c r="Z117" i="6"/>
  <c r="AA117" i="6" s="1"/>
  <c r="Z237" i="6"/>
  <c r="AA237" i="6" s="1"/>
  <c r="Z163" i="6"/>
  <c r="AA163" i="6" s="1"/>
  <c r="Z515" i="6"/>
  <c r="AA515" i="6" s="1"/>
  <c r="Z448" i="6"/>
  <c r="AA448" i="6" s="1"/>
  <c r="T169" i="6"/>
  <c r="V169" i="6" s="1"/>
  <c r="T470" i="6"/>
  <c r="V470" i="6" s="1"/>
  <c r="T709" i="6"/>
  <c r="T645" i="6"/>
  <c r="T693" i="6"/>
  <c r="T714" i="6"/>
  <c r="T144" i="6"/>
  <c r="V144" i="6" s="1"/>
  <c r="T694" i="6"/>
  <c r="Z627" i="6"/>
  <c r="AA627" i="6" s="1"/>
  <c r="Z657" i="6"/>
  <c r="AA657" i="6" s="1"/>
  <c r="T323" i="6"/>
  <c r="T494" i="6"/>
  <c r="T67" i="6"/>
  <c r="Z613" i="6"/>
  <c r="AA613" i="6" s="1"/>
  <c r="Z384" i="6"/>
  <c r="AA384" i="6" s="1"/>
  <c r="Z134" i="6"/>
  <c r="AA134" i="6" s="1"/>
  <c r="Z350" i="6"/>
  <c r="AA350" i="6" s="1"/>
  <c r="Z454" i="6"/>
  <c r="AA454" i="6" s="1"/>
  <c r="Z481" i="6"/>
  <c r="AA481" i="6" s="1"/>
  <c r="Z320" i="6"/>
  <c r="AA320" i="6" s="1"/>
  <c r="Z172" i="6"/>
  <c r="AA172" i="6" s="1"/>
  <c r="Z433" i="6"/>
  <c r="AA433" i="6" s="1"/>
  <c r="Z156" i="6"/>
  <c r="AA156" i="6" s="1"/>
  <c r="Z684" i="6"/>
  <c r="AA684" i="6" s="1"/>
  <c r="T374" i="6"/>
  <c r="Z167" i="6"/>
  <c r="AA167" i="6" s="1"/>
  <c r="Z499" i="6"/>
  <c r="AA499" i="6" s="1"/>
  <c r="Z492" i="6"/>
  <c r="AA492" i="6" s="1"/>
  <c r="T349" i="6"/>
  <c r="V349" i="6" s="1"/>
  <c r="Z284" i="6"/>
  <c r="AA284" i="6" s="1"/>
  <c r="Z606" i="6"/>
  <c r="AA606" i="6" s="1"/>
  <c r="T216" i="6"/>
  <c r="V216" i="6" s="1"/>
  <c r="T622" i="6"/>
  <c r="V622" i="6" s="1"/>
  <c r="T609" i="6"/>
  <c r="V609" i="6" s="1"/>
  <c r="T307" i="6"/>
  <c r="V307" i="6" s="1"/>
  <c r="Z593" i="6"/>
  <c r="AA593" i="6" s="1"/>
  <c r="Z94" i="6"/>
  <c r="AA94" i="6" s="1"/>
  <c r="Z149" i="6"/>
  <c r="AA149" i="6" s="1"/>
  <c r="Z207" i="6"/>
  <c r="AA207" i="6" s="1"/>
  <c r="T71" i="6"/>
  <c r="Z590" i="6"/>
  <c r="AA590" i="6" s="1"/>
  <c r="Z279" i="6"/>
  <c r="AA279" i="6" s="1"/>
  <c r="Z270" i="6"/>
  <c r="AA270" i="6" s="1"/>
  <c r="T670" i="6"/>
  <c r="T251" i="6"/>
  <c r="T312" i="6"/>
  <c r="V312" i="6" s="1"/>
  <c r="T182" i="6"/>
  <c r="V182" i="6" s="1"/>
  <c r="T154" i="6"/>
  <c r="T522" i="6"/>
  <c r="Z612" i="6"/>
  <c r="AA612" i="6" s="1"/>
  <c r="T254" i="6"/>
  <c r="T535" i="6"/>
  <c r="T578" i="6"/>
  <c r="T29" i="6"/>
  <c r="T257" i="6"/>
  <c r="V257" i="6" s="1"/>
  <c r="T256" i="6"/>
  <c r="V256" i="6" s="1"/>
  <c r="T352" i="6"/>
  <c r="T540" i="6"/>
  <c r="T536" i="6"/>
  <c r="T699" i="6"/>
  <c r="Z638" i="6"/>
  <c r="AA638" i="6" s="1"/>
  <c r="Z519" i="6"/>
  <c r="AA519" i="6" s="1"/>
  <c r="Z229" i="6"/>
  <c r="AA229" i="6" s="1"/>
  <c r="Z623" i="6"/>
  <c r="AA623" i="6" s="1"/>
  <c r="Z629" i="6"/>
  <c r="AA629" i="6" s="1"/>
  <c r="AB629" i="6" s="1"/>
  <c r="Z660" i="6"/>
  <c r="AA660" i="6" s="1"/>
  <c r="Z203" i="6"/>
  <c r="AA203" i="6" s="1"/>
  <c r="T347" i="6"/>
  <c r="V347" i="6" s="1"/>
  <c r="Z234" i="6"/>
  <c r="AA234" i="6" s="1"/>
  <c r="Z136" i="6"/>
  <c r="AA136" i="6" s="1"/>
  <c r="Z658" i="6"/>
  <c r="AA658" i="6" s="1"/>
  <c r="Z539" i="6"/>
  <c r="AA539" i="6" s="1"/>
  <c r="Z709" i="6"/>
  <c r="AA709" i="6" s="1"/>
  <c r="Z101" i="6"/>
  <c r="AA101" i="6" s="1"/>
  <c r="Z46" i="6"/>
  <c r="AA46" i="6" s="1"/>
  <c r="Z186" i="6"/>
  <c r="AA186" i="6" s="1"/>
  <c r="Z91" i="6"/>
  <c r="AA91" i="6" s="1"/>
  <c r="Z607" i="6"/>
  <c r="AA607" i="6" s="1"/>
  <c r="T249" i="6"/>
  <c r="Z152" i="6"/>
  <c r="AA152" i="6" s="1"/>
  <c r="Z457" i="6"/>
  <c r="AA457" i="6" s="1"/>
  <c r="Z356" i="6"/>
  <c r="AA356" i="6" s="1"/>
  <c r="T69" i="6"/>
  <c r="V69" i="6" s="1"/>
  <c r="T521" i="6"/>
  <c r="V521" i="6" s="1"/>
  <c r="T411" i="6"/>
  <c r="V411" i="6" s="1"/>
  <c r="T705" i="6"/>
  <c r="T423" i="6"/>
  <c r="V423" i="6" s="1"/>
  <c r="T199" i="6"/>
  <c r="V199" i="6" s="1"/>
  <c r="Z7" i="6"/>
  <c r="AA7" i="6" s="1"/>
  <c r="T208" i="6"/>
  <c r="V208" i="6" s="1"/>
  <c r="Z364" i="6"/>
  <c r="AA364" i="6" s="1"/>
  <c r="Z668" i="6"/>
  <c r="AA668" i="6" s="1"/>
  <c r="Z286" i="6"/>
  <c r="AA286" i="6" s="1"/>
  <c r="Z251" i="6"/>
  <c r="AA251" i="6" s="1"/>
  <c r="Z225" i="6"/>
  <c r="AA225" i="6" s="1"/>
  <c r="Z159" i="6"/>
  <c r="AA159" i="6" s="1"/>
  <c r="Z511" i="6"/>
  <c r="AA511" i="6" s="1"/>
  <c r="T201" i="6"/>
  <c r="V201" i="6" s="1"/>
  <c r="Z635" i="6"/>
  <c r="AA635" i="6" s="1"/>
  <c r="T74" i="6"/>
  <c r="V74" i="6" s="1"/>
  <c r="T513" i="6"/>
  <c r="V513" i="6" s="1"/>
  <c r="Z132" i="6"/>
  <c r="AA132" i="6" s="1"/>
  <c r="Z559" i="6"/>
  <c r="AA559" i="6" s="1"/>
  <c r="Z194" i="6"/>
  <c r="AA194" i="6" s="1"/>
  <c r="T138" i="6"/>
  <c r="V138" i="6" s="1"/>
  <c r="T400" i="6"/>
  <c r="V400" i="6" s="1"/>
  <c r="T137" i="6"/>
  <c r="V137" i="6" s="1"/>
  <c r="Z626" i="6"/>
  <c r="AA626" i="6" s="1"/>
  <c r="Z708" i="6"/>
  <c r="AA708" i="6" s="1"/>
  <c r="Z707" i="6"/>
  <c r="AA707" i="6" s="1"/>
  <c r="T164" i="6"/>
  <c r="Z261" i="6"/>
  <c r="AA261" i="6" s="1"/>
  <c r="Z577" i="6"/>
  <c r="AA577" i="6" s="1"/>
  <c r="Z2" i="6"/>
  <c r="AA2" i="6" s="1"/>
  <c r="T586" i="6"/>
  <c r="T332" i="6"/>
  <c r="Z416" i="6"/>
  <c r="AA416" i="6" s="1"/>
  <c r="T456" i="6"/>
  <c r="T158" i="6"/>
  <c r="V158" i="6" s="1"/>
  <c r="T552" i="6"/>
  <c r="V552" i="6" s="1"/>
  <c r="T534" i="6"/>
  <c r="V534" i="6" s="1"/>
  <c r="Z221" i="6"/>
  <c r="AA221" i="6" s="1"/>
  <c r="T365" i="6"/>
  <c r="V365" i="6" s="1"/>
  <c r="T533" i="6"/>
  <c r="T409" i="6"/>
  <c r="T491" i="6"/>
  <c r="Z262" i="6"/>
  <c r="AA262" i="6" s="1"/>
  <c r="T617" i="6"/>
  <c r="V617" i="6" s="1"/>
  <c r="T454" i="6"/>
  <c r="T213" i="6"/>
  <c r="T62" i="6"/>
  <c r="V62" i="6" s="1"/>
  <c r="T124" i="6"/>
  <c r="V124" i="6" s="1"/>
  <c r="Z669" i="6"/>
  <c r="AA669" i="6" s="1"/>
  <c r="Z651" i="6"/>
  <c r="AA651" i="6" s="1"/>
  <c r="Z113" i="6"/>
  <c r="AA113" i="6" s="1"/>
  <c r="Z222" i="6"/>
  <c r="AA222" i="6" s="1"/>
  <c r="Z403" i="6"/>
  <c r="AA403" i="6" s="1"/>
  <c r="Z596" i="6"/>
  <c r="AA596" i="6" s="1"/>
  <c r="Z381" i="6"/>
  <c r="AA381" i="6" s="1"/>
  <c r="Z133" i="6"/>
  <c r="AA133" i="6" s="1"/>
  <c r="Z72" i="6"/>
  <c r="AA72" i="6" s="1"/>
  <c r="Z299" i="6"/>
  <c r="AA299" i="6" s="1"/>
  <c r="Z418" i="6"/>
  <c r="AA418" i="6" s="1"/>
  <c r="Z183" i="6"/>
  <c r="AA183" i="6" s="1"/>
  <c r="Z47" i="6"/>
  <c r="AA47" i="6" s="1"/>
  <c r="T359" i="6"/>
  <c r="V359" i="6" s="1"/>
  <c r="T44" i="6"/>
  <c r="V44" i="6" s="1"/>
  <c r="T322" i="6"/>
  <c r="Z392" i="6"/>
  <c r="AA392" i="6" s="1"/>
  <c r="T619" i="6"/>
  <c r="V619" i="6" s="1"/>
  <c r="Z617" i="6"/>
  <c r="AA617" i="6" s="1"/>
  <c r="AB617" i="6" s="1"/>
  <c r="T224" i="6"/>
  <c r="V224" i="6" s="1"/>
  <c r="Z81" i="6"/>
  <c r="AA81" i="6" s="1"/>
  <c r="Z253" i="6"/>
  <c r="AA253" i="6" s="1"/>
  <c r="T463" i="6"/>
  <c r="V463" i="6" s="1"/>
  <c r="T116" i="6"/>
  <c r="V116" i="6" s="1"/>
  <c r="T431" i="6"/>
  <c r="V431" i="6" s="1"/>
  <c r="T436" i="6"/>
  <c r="V436" i="6" s="1"/>
  <c r="Z421" i="6"/>
  <c r="AA421" i="6" s="1"/>
  <c r="Z303" i="6"/>
  <c r="AA303" i="6" s="1"/>
  <c r="Z208" i="6"/>
  <c r="AA208" i="6" s="1"/>
  <c r="T41" i="6"/>
  <c r="V41" i="6" s="1"/>
  <c r="Z378" i="6"/>
  <c r="AA378" i="6" s="1"/>
  <c r="Z464" i="6"/>
  <c r="AA464" i="6" s="1"/>
  <c r="Z67" i="6"/>
  <c r="AA67" i="6" s="1"/>
  <c r="T141" i="6"/>
  <c r="Z87" i="6"/>
  <c r="AA87" i="6" s="1"/>
  <c r="T241" i="6"/>
  <c r="T145" i="6"/>
  <c r="T473" i="6"/>
  <c r="T262" i="6"/>
  <c r="Z335" i="6"/>
  <c r="AA335" i="6" s="1"/>
  <c r="T549" i="6"/>
  <c r="Z305" i="6"/>
  <c r="AA305" i="6" s="1"/>
  <c r="T306" i="6"/>
  <c r="Z260" i="6"/>
  <c r="AA260" i="6" s="1"/>
  <c r="T639" i="6"/>
  <c r="T713" i="6"/>
  <c r="T719" i="6"/>
  <c r="Z598" i="6"/>
  <c r="AA598" i="6" s="1"/>
  <c r="T384" i="6"/>
  <c r="V384" i="6" s="1"/>
  <c r="T672" i="6"/>
  <c r="T178" i="6"/>
  <c r="V178" i="6" s="1"/>
  <c r="T703" i="6"/>
  <c r="T666" i="6"/>
  <c r="Z665" i="6"/>
  <c r="AA665" i="6" s="1"/>
  <c r="T655" i="6"/>
  <c r="T408" i="6"/>
  <c r="V408" i="6" s="1"/>
  <c r="Z114" i="6"/>
  <c r="AA114" i="6" s="1"/>
  <c r="Z405" i="6"/>
  <c r="AA405" i="6" s="1"/>
  <c r="Z280" i="6"/>
  <c r="AA280" i="6" s="1"/>
  <c r="T605" i="6"/>
  <c r="V605" i="6" s="1"/>
  <c r="T203" i="6"/>
  <c r="V203" i="6" s="1"/>
  <c r="T546" i="6"/>
  <c r="V546" i="6" s="1"/>
  <c r="Z295" i="6"/>
  <c r="AA295" i="6" s="1"/>
  <c r="T185" i="6"/>
  <c r="V185" i="6" s="1"/>
  <c r="T708" i="6"/>
  <c r="AB708" i="6" s="1"/>
  <c r="T642" i="6"/>
  <c r="T640" i="6"/>
  <c r="T458" i="6"/>
  <c r="T369" i="6"/>
  <c r="T149" i="6"/>
  <c r="T207" i="6"/>
  <c r="T357" i="6"/>
  <c r="T386" i="6"/>
  <c r="T399" i="6"/>
  <c r="Z563" i="6"/>
  <c r="AA563" i="6" s="1"/>
  <c r="T538" i="6"/>
  <c r="Z631" i="6"/>
  <c r="AA631" i="6" s="1"/>
  <c r="Z633" i="6"/>
  <c r="AA633" i="6" s="1"/>
  <c r="T585" i="6"/>
  <c r="T3" i="6"/>
  <c r="T272" i="6"/>
  <c r="T5" i="6"/>
  <c r="V5" i="6" s="1"/>
  <c r="T658" i="6"/>
  <c r="AB658" i="6" s="1"/>
  <c r="T339" i="6"/>
  <c r="T344" i="6"/>
  <c r="T466" i="6"/>
  <c r="T139" i="6"/>
  <c r="T478" i="6"/>
  <c r="Z73" i="6"/>
  <c r="AA73" i="6" s="1"/>
  <c r="Z605" i="6"/>
  <c r="AA605" i="6" s="1"/>
  <c r="AB605" i="6" s="1"/>
  <c r="Z546" i="6"/>
  <c r="AA546" i="6" s="1"/>
  <c r="T345" i="6"/>
  <c r="V345" i="6" s="1"/>
  <c r="T568" i="6"/>
  <c r="V568" i="6" s="1"/>
  <c r="T362" i="6"/>
  <c r="V362" i="6" s="1"/>
  <c r="T589" i="6"/>
  <c r="T108" i="6"/>
  <c r="T187" i="6"/>
  <c r="T652" i="6"/>
  <c r="T289" i="6"/>
  <c r="T101" i="6"/>
  <c r="Z475" i="6"/>
  <c r="AA475" i="6" s="1"/>
  <c r="Z412" i="6"/>
  <c r="AA412" i="6" s="1"/>
  <c r="Z325" i="6"/>
  <c r="AA325" i="6" s="1"/>
  <c r="Z541" i="6"/>
  <c r="AA541" i="6" s="1"/>
  <c r="Z354" i="6"/>
  <c r="AA354" i="6" s="1"/>
  <c r="T498" i="6"/>
  <c r="V498" i="6" s="1"/>
  <c r="Z58" i="6"/>
  <c r="AA58" i="6" s="1"/>
  <c r="Z452" i="6"/>
  <c r="AA452" i="6" s="1"/>
  <c r="T598" i="6"/>
  <c r="V598" i="6" s="1"/>
  <c r="Z397" i="6"/>
  <c r="AA397" i="6" s="1"/>
  <c r="Z513" i="6"/>
  <c r="AA513" i="6" s="1"/>
  <c r="T480" i="6"/>
  <c r="V480" i="6" s="1"/>
  <c r="Z244" i="6"/>
  <c r="AA244" i="6" s="1"/>
  <c r="T72" i="6"/>
  <c r="V72" i="6" s="1"/>
  <c r="Z446" i="6"/>
  <c r="AA446" i="6" s="1"/>
  <c r="T299" i="6"/>
  <c r="V299" i="6" s="1"/>
  <c r="Z296" i="6"/>
  <c r="AA296" i="6" s="1"/>
  <c r="Z336" i="6"/>
  <c r="AA336" i="6" s="1"/>
  <c r="Z108" i="6"/>
  <c r="AA108" i="6" s="1"/>
  <c r="Z198" i="6"/>
  <c r="AA198" i="6" s="1"/>
  <c r="T49" i="6"/>
  <c r="T260" i="6"/>
  <c r="AB260" i="6" s="1"/>
  <c r="T653" i="6"/>
  <c r="T503" i="6"/>
  <c r="V503" i="6" s="1"/>
  <c r="T398" i="6"/>
  <c r="V398" i="6" s="1"/>
  <c r="T277" i="6"/>
  <c r="V277" i="6" s="1"/>
  <c r="T455" i="6"/>
  <c r="V455" i="6" s="1"/>
  <c r="T315" i="6"/>
  <c r="V315" i="6" s="1"/>
  <c r="T442" i="6"/>
  <c r="T311" i="6"/>
  <c r="V311" i="6" s="1"/>
  <c r="T205" i="6"/>
  <c r="V205" i="6" s="1"/>
  <c r="T570" i="6"/>
  <c r="V570" i="6" s="1"/>
  <c r="T624" i="6"/>
  <c r="T379" i="6"/>
  <c r="T109" i="6"/>
  <c r="T395" i="6"/>
  <c r="Z451" i="6"/>
  <c r="AA451" i="6" s="1"/>
  <c r="T490" i="6"/>
  <c r="Z29" i="6"/>
  <c r="AA29" i="6" s="1"/>
  <c r="Z250" i="6"/>
  <c r="AA250" i="6" s="1"/>
  <c r="Z521" i="6"/>
  <c r="AA521" i="6" s="1"/>
  <c r="T215" i="6"/>
  <c r="V215" i="6" s="1"/>
  <c r="Z564" i="6"/>
  <c r="AA564" i="6" s="1"/>
  <c r="T504" i="6"/>
  <c r="V504" i="6" s="1"/>
  <c r="Z86" i="6"/>
  <c r="AA86" i="6" s="1"/>
  <c r="T402" i="6"/>
  <c r="V402" i="6" s="1"/>
  <c r="T414" i="6"/>
  <c r="V414" i="6" s="1"/>
  <c r="T127" i="6"/>
  <c r="V127" i="6" s="1"/>
  <c r="T26" i="6"/>
  <c r="V26" i="6" s="1"/>
  <c r="Z174" i="6"/>
  <c r="AA174" i="6" s="1"/>
  <c r="Z232" i="6"/>
  <c r="AA232" i="6" s="1"/>
  <c r="T281" i="6"/>
  <c r="V281" i="6" s="1"/>
  <c r="Z696" i="6"/>
  <c r="AA696" i="6" s="1"/>
  <c r="Z666" i="6"/>
  <c r="AA666" i="6" s="1"/>
  <c r="Z632" i="6"/>
  <c r="AA632" i="6" s="1"/>
  <c r="Z116" i="6"/>
  <c r="AA116" i="6" s="1"/>
  <c r="Z431" i="6"/>
  <c r="AA431" i="6" s="1"/>
  <c r="Z36" i="6"/>
  <c r="AA36" i="6" s="1"/>
  <c r="AB36" i="6" s="1"/>
  <c r="T293" i="6"/>
  <c r="V293" i="6" s="1"/>
  <c r="T303" i="6"/>
  <c r="V303" i="6" s="1"/>
  <c r="T176" i="6"/>
  <c r="V176" i="6" s="1"/>
  <c r="T447" i="6"/>
  <c r="V447" i="6" s="1"/>
  <c r="T495" i="6"/>
  <c r="V495" i="6" s="1"/>
  <c r="T298" i="6"/>
  <c r="V298" i="6" s="1"/>
  <c r="Z146" i="6"/>
  <c r="AA146" i="6" s="1"/>
  <c r="T280" i="6"/>
  <c r="V280" i="6" s="1"/>
  <c r="Z419" i="6"/>
  <c r="AA419" i="6" s="1"/>
  <c r="Z588" i="6"/>
  <c r="AA588" i="6" s="1"/>
  <c r="Z185" i="6"/>
  <c r="AA185" i="6" s="1"/>
  <c r="Z479" i="6"/>
  <c r="AA479" i="6" s="1"/>
  <c r="T530" i="6"/>
  <c r="V530" i="6" s="1"/>
  <c r="T175" i="6"/>
  <c r="Z170" i="6"/>
  <c r="AA170" i="6" s="1"/>
  <c r="T440" i="6"/>
  <c r="Z89" i="6"/>
  <c r="AA89" i="6" s="1"/>
  <c r="T553" i="6"/>
  <c r="T318" i="6"/>
  <c r="T590" i="6"/>
  <c r="AB590" i="6" s="1"/>
  <c r="Z439" i="6"/>
  <c r="AA439" i="6" s="1"/>
  <c r="T276" i="6"/>
  <c r="Z594" i="6"/>
  <c r="AA594" i="6" s="1"/>
  <c r="Z106" i="6"/>
  <c r="AA106" i="6" s="1"/>
  <c r="T382" i="6"/>
  <c r="Z432" i="6"/>
  <c r="AA432" i="6" s="1"/>
  <c r="Z151" i="6"/>
  <c r="AA151" i="6" s="1"/>
  <c r="Z489" i="6"/>
  <c r="AA489" i="6" s="1"/>
  <c r="T487" i="6"/>
  <c r="Z527" i="6"/>
  <c r="AA527" i="6" s="1"/>
  <c r="T11" i="6"/>
  <c r="Z79" i="6"/>
  <c r="AA79" i="6" s="1"/>
  <c r="T433" i="6"/>
  <c r="T426" i="6"/>
  <c r="Z210" i="6"/>
  <c r="AA210" i="6" s="1"/>
  <c r="T595" i="6"/>
  <c r="T687" i="6"/>
  <c r="Z712" i="6"/>
  <c r="AA712" i="6" s="1"/>
  <c r="T388" i="6"/>
  <c r="Z306" i="6"/>
  <c r="AA306" i="6" s="1"/>
  <c r="Z366" i="6"/>
  <c r="AA366" i="6" s="1"/>
  <c r="Z363" i="6"/>
  <c r="AA363" i="6" s="1"/>
  <c r="T46" i="6"/>
  <c r="T361" i="6"/>
  <c r="Z69" i="6"/>
  <c r="AA69" i="6" s="1"/>
  <c r="Z62" i="6"/>
  <c r="AA62" i="6" s="1"/>
  <c r="Z110" i="6"/>
  <c r="AA110" i="6" s="1"/>
  <c r="Z326" i="6"/>
  <c r="AA326" i="6" s="1"/>
  <c r="Z283" i="6"/>
  <c r="AA283" i="6" s="1"/>
  <c r="Z601" i="6"/>
  <c r="AA601" i="6" s="1"/>
  <c r="Z176" i="6"/>
  <c r="AA176" i="6" s="1"/>
  <c r="AB176" i="6" s="1"/>
  <c r="Z206" i="6"/>
  <c r="AA206" i="6" s="1"/>
  <c r="Z188" i="6"/>
  <c r="AA188" i="6" s="1"/>
  <c r="Z121" i="6"/>
  <c r="AA121" i="6" s="1"/>
  <c r="Z472" i="6"/>
  <c r="AA472" i="6" s="1"/>
  <c r="Z138" i="6"/>
  <c r="AA138" i="6" s="1"/>
  <c r="Z285" i="6"/>
  <c r="AA285" i="6" s="1"/>
  <c r="Z338" i="6"/>
  <c r="AA338" i="6" s="1"/>
  <c r="Z530" i="6"/>
  <c r="AA530" i="6" s="1"/>
  <c r="Z341" i="6"/>
  <c r="AA341" i="6" s="1"/>
  <c r="Z542" i="6"/>
  <c r="AA542" i="6" s="1"/>
  <c r="Z228" i="6"/>
  <c r="AA228" i="6" s="1"/>
  <c r="Z155" i="6"/>
  <c r="AA155" i="6" s="1"/>
  <c r="Z440" i="6"/>
  <c r="AA440" i="6" s="1"/>
  <c r="AB440" i="6" s="1"/>
  <c r="Z18" i="6"/>
  <c r="AA18" i="6" s="1"/>
  <c r="Z318" i="6"/>
  <c r="AA318" i="6" s="1"/>
  <c r="Z445" i="6"/>
  <c r="AA445" i="6" s="1"/>
  <c r="Z276" i="6"/>
  <c r="AA276" i="6" s="1"/>
  <c r="Z48" i="6"/>
  <c r="AA48" i="6" s="1"/>
  <c r="Z426" i="6"/>
  <c r="AA426" i="6" s="1"/>
  <c r="Z595" i="6"/>
  <c r="AA595" i="6" s="1"/>
  <c r="Z701" i="6"/>
  <c r="AA701" i="6" s="1"/>
  <c r="Z687" i="6"/>
  <c r="AA687" i="6" s="1"/>
  <c r="T685" i="6"/>
  <c r="Z650" i="6"/>
  <c r="AA650" i="6" s="1"/>
  <c r="Z217" i="6"/>
  <c r="AA217" i="6" s="1"/>
  <c r="T664" i="6"/>
  <c r="T690" i="6"/>
  <c r="T681" i="6"/>
  <c r="Z653" i="6"/>
  <c r="AA653" i="6" s="1"/>
  <c r="T566" i="6"/>
  <c r="V566" i="6" s="1"/>
  <c r="T392" i="6"/>
  <c r="V392" i="6" s="1"/>
  <c r="Z503" i="6"/>
  <c r="AA503" i="6" s="1"/>
  <c r="Z277" i="6"/>
  <c r="AA277" i="6" s="1"/>
  <c r="Z455" i="6"/>
  <c r="AA455" i="6" s="1"/>
  <c r="T499" i="6"/>
  <c r="V499" i="6" s="1"/>
  <c r="Z315" i="6"/>
  <c r="AA315" i="6" s="1"/>
  <c r="T618" i="6"/>
  <c r="V618" i="6" s="1"/>
  <c r="Z223" i="6"/>
  <c r="AA223" i="6" s="1"/>
  <c r="T165" i="6"/>
  <c r="V165" i="6" s="1"/>
  <c r="Z212" i="6"/>
  <c r="AA212" i="6" s="1"/>
  <c r="T274" i="6"/>
  <c r="V274" i="6" s="1"/>
  <c r="T85" i="6"/>
  <c r="V85" i="6" s="1"/>
  <c r="Z311" i="6"/>
  <c r="AA311" i="6" s="1"/>
  <c r="T452" i="6"/>
  <c r="V452" i="6" s="1"/>
  <c r="Z485" i="6"/>
  <c r="AA485" i="6" s="1"/>
  <c r="Z205" i="6"/>
  <c r="AA205" i="6" s="1"/>
  <c r="T181" i="6"/>
  <c r="V181" i="6" s="1"/>
  <c r="Z682" i="6"/>
  <c r="AA682" i="6" s="1"/>
  <c r="T717" i="6"/>
  <c r="T674" i="6"/>
  <c r="T641" i="6"/>
  <c r="Z423" i="6"/>
  <c r="AA423" i="6" s="1"/>
  <c r="T391" i="6"/>
  <c r="V391" i="6" s="1"/>
  <c r="Z264" i="6"/>
  <c r="AA264" i="6" s="1"/>
  <c r="T597" i="6"/>
  <c r="T476" i="6"/>
  <c r="V476" i="6" s="1"/>
  <c r="Z506" i="6"/>
  <c r="AA506" i="6" s="1"/>
  <c r="T493" i="6"/>
  <c r="V493" i="6" s="1"/>
  <c r="Z470" i="6"/>
  <c r="AA470" i="6" s="1"/>
  <c r="AB470" i="6" s="1"/>
  <c r="Z624" i="6"/>
  <c r="AA624" i="6" s="1"/>
  <c r="AB624" i="6" s="1"/>
  <c r="T625" i="6"/>
  <c r="Z659" i="6"/>
  <c r="AA659" i="6" s="1"/>
  <c r="T707" i="6"/>
  <c r="Z642" i="6"/>
  <c r="AA642" i="6" s="1"/>
  <c r="AB642" i="6" s="1"/>
  <c r="T675" i="6"/>
  <c r="T328" i="6"/>
  <c r="Z620" i="6"/>
  <c r="AA620" i="6" s="1"/>
  <c r="T219" i="6"/>
  <c r="AB219" i="6" s="1"/>
  <c r="T351" i="6"/>
  <c r="Z348" i="6"/>
  <c r="AA348" i="6" s="1"/>
  <c r="T95" i="6"/>
  <c r="T603" i="6"/>
  <c r="Z357" i="6"/>
  <c r="AA357" i="6" s="1"/>
  <c r="T103" i="6"/>
  <c r="T196" i="6"/>
  <c r="T288" i="6"/>
  <c r="Z252" i="6"/>
  <c r="AA252" i="6" s="1"/>
  <c r="Z379" i="6"/>
  <c r="AA379" i="6" s="1"/>
  <c r="Z246" i="6"/>
  <c r="AA246" i="6" s="1"/>
  <c r="Z586" i="6"/>
  <c r="AA586" i="6" s="1"/>
  <c r="Z332" i="6"/>
  <c r="AA332" i="6" s="1"/>
  <c r="Z706" i="6"/>
  <c r="AA706" i="6" s="1"/>
  <c r="T171" i="6"/>
  <c r="Z195" i="6"/>
  <c r="AA195" i="6" s="1"/>
  <c r="Z287" i="6"/>
  <c r="AA287" i="6" s="1"/>
  <c r="T610" i="6"/>
  <c r="V610" i="6" s="1"/>
  <c r="T88" i="6"/>
  <c r="V88" i="6" s="1"/>
  <c r="Z165" i="6"/>
  <c r="AA165" i="6" s="1"/>
  <c r="T505" i="6"/>
  <c r="V505" i="6" s="1"/>
  <c r="T226" i="6"/>
  <c r="V226" i="6" s="1"/>
  <c r="T66" i="6"/>
  <c r="V66" i="6" s="1"/>
  <c r="T330" i="6"/>
  <c r="Z65" i="6"/>
  <c r="AA65" i="6" s="1"/>
  <c r="T126" i="6"/>
  <c r="V126" i="6" s="1"/>
  <c r="T413" i="6"/>
  <c r="V413" i="6" s="1"/>
  <c r="T514" i="6"/>
  <c r="V514" i="6" s="1"/>
  <c r="Z27" i="6"/>
  <c r="AA27" i="6" s="1"/>
  <c r="Z569" i="6"/>
  <c r="AA569" i="6" s="1"/>
  <c r="T232" i="6"/>
  <c r="V232" i="6" s="1"/>
  <c r="Z408" i="6"/>
  <c r="AA408" i="6" s="1"/>
  <c r="T19" i="6"/>
  <c r="V19" i="6" s="1"/>
  <c r="T51" i="6"/>
  <c r="V51" i="6" s="1"/>
  <c r="T500" i="6"/>
  <c r="V500" i="6" s="1"/>
  <c r="T146" i="6"/>
  <c r="V146" i="6" s="1"/>
  <c r="T559" i="6"/>
  <c r="V559" i="6" s="1"/>
  <c r="T370" i="6"/>
  <c r="V370" i="6" s="1"/>
  <c r="T435" i="6"/>
  <c r="V435" i="6" s="1"/>
  <c r="T294" i="6"/>
  <c r="V294" i="6" s="1"/>
  <c r="Z290" i="6"/>
  <c r="AA290" i="6" s="1"/>
  <c r="T292" i="6"/>
  <c r="V292" i="6" s="1"/>
  <c r="T396" i="6"/>
  <c r="T334" i="6"/>
  <c r="T460" i="6"/>
  <c r="V460" i="6" s="1"/>
  <c r="T325" i="6"/>
  <c r="V325" i="6" s="1"/>
  <c r="T604" i="6"/>
  <c r="V604" i="6" s="1"/>
  <c r="T381" i="6"/>
  <c r="V381" i="6" s="1"/>
  <c r="T711" i="6"/>
  <c r="T329" i="6"/>
  <c r="Z411" i="6"/>
  <c r="AA411" i="6" s="1"/>
  <c r="AB411" i="6" s="1"/>
  <c r="Z459" i="6"/>
  <c r="AA459" i="6" s="1"/>
  <c r="Z558" i="6"/>
  <c r="AA558" i="6" s="1"/>
  <c r="Z413" i="6"/>
  <c r="AA413" i="6" s="1"/>
  <c r="Z622" i="6"/>
  <c r="AA622" i="6" s="1"/>
  <c r="AB622" i="6" s="1"/>
  <c r="Z537" i="6"/>
  <c r="AA537" i="6" s="1"/>
  <c r="Z300" i="6"/>
  <c r="AA300" i="6" s="1"/>
  <c r="Z424" i="6"/>
  <c r="AA424" i="6" s="1"/>
  <c r="Z301" i="6"/>
  <c r="AA301" i="6" s="1"/>
  <c r="Z345" i="6"/>
  <c r="AA345" i="6" s="1"/>
  <c r="T45" i="6"/>
  <c r="T611" i="6"/>
  <c r="Z352" i="6"/>
  <c r="AA352" i="6" s="1"/>
  <c r="AB352" i="6" s="1"/>
  <c r="Z71" i="6"/>
  <c r="AA71" i="6" s="1"/>
  <c r="Z443" i="6"/>
  <c r="AA443" i="6" s="1"/>
  <c r="Z533" i="6"/>
  <c r="AA533" i="6" s="1"/>
  <c r="Z100" i="6"/>
  <c r="AA100" i="6" s="1"/>
  <c r="T432" i="6"/>
  <c r="Z409" i="6"/>
  <c r="AA409" i="6" s="1"/>
  <c r="Z241" i="6"/>
  <c r="AA241" i="6" s="1"/>
  <c r="T13" i="6"/>
  <c r="T430" i="6"/>
  <c r="Z238" i="6"/>
  <c r="AA238" i="6" s="1"/>
  <c r="T496" i="6"/>
  <c r="Z599" i="6"/>
  <c r="AA599" i="6" s="1"/>
  <c r="T309" i="6"/>
  <c r="Z248" i="6"/>
  <c r="AA248" i="6" s="1"/>
  <c r="Z645" i="6"/>
  <c r="AA645" i="6" s="1"/>
  <c r="Z692" i="6"/>
  <c r="AA692" i="6" s="1"/>
  <c r="Z667" i="6"/>
  <c r="AA667" i="6" s="1"/>
  <c r="Z12" i="6"/>
  <c r="AA12" i="6" s="1"/>
  <c r="Z242" i="6"/>
  <c r="AA242" i="6" s="1"/>
  <c r="Z111" i="6"/>
  <c r="AA111" i="6" s="1"/>
  <c r="Z324" i="6"/>
  <c r="AA324" i="6" s="1"/>
  <c r="Z353" i="6"/>
  <c r="AA353" i="6" s="1"/>
  <c r="Z271" i="6"/>
  <c r="AA271" i="6" s="1"/>
  <c r="Z570" i="6"/>
  <c r="AA570" i="6" s="1"/>
  <c r="Z718" i="6"/>
  <c r="AA718" i="6" s="1"/>
  <c r="T689" i="6"/>
  <c r="T636" i="6"/>
  <c r="Z647" i="6"/>
  <c r="AA647" i="6" s="1"/>
  <c r="Z401" i="6"/>
  <c r="AA401" i="6" s="1"/>
  <c r="T25" i="6"/>
  <c r="V25" i="6" s="1"/>
  <c r="T24" i="6"/>
  <c r="V24" i="6" s="1"/>
  <c r="T22" i="6"/>
  <c r="V22" i="6" s="1"/>
  <c r="Z83" i="6"/>
  <c r="AA83" i="6" s="1"/>
  <c r="T356" i="6"/>
  <c r="V356" i="6" s="1"/>
  <c r="Z275" i="6"/>
  <c r="AA275" i="6" s="1"/>
  <c r="Z313" i="6"/>
  <c r="AA313" i="6" s="1"/>
  <c r="T462" i="6"/>
  <c r="V462" i="6" s="1"/>
  <c r="T177" i="6"/>
  <c r="V177" i="6" s="1"/>
  <c r="Z554" i="6"/>
  <c r="AA554" i="6" s="1"/>
  <c r="Z552" i="6"/>
  <c r="AA552" i="6" s="1"/>
  <c r="AB552" i="6" s="1"/>
  <c r="T354" i="6"/>
  <c r="V354" i="6" s="1"/>
  <c r="Z393" i="6"/>
  <c r="AA393" i="6" s="1"/>
  <c r="T148" i="6"/>
  <c r="V148" i="6" s="1"/>
  <c r="Z304" i="6"/>
  <c r="AA304" i="6" s="1"/>
  <c r="T450" i="6"/>
  <c r="V450" i="6" s="1"/>
  <c r="T511" i="6"/>
  <c r="V511" i="6" s="1"/>
  <c r="T569" i="6"/>
  <c r="V569" i="6" s="1"/>
  <c r="Z333" i="6"/>
  <c r="AA333" i="6" s="1"/>
  <c r="Z691" i="6"/>
  <c r="AA691" i="6" s="1"/>
  <c r="AB691" i="6" s="1"/>
  <c r="Z705" i="6"/>
  <c r="AA705" i="6" s="1"/>
  <c r="T680" i="6"/>
  <c r="Z655" i="6"/>
  <c r="AA655" i="6" s="1"/>
  <c r="Z664" i="6"/>
  <c r="AA664" i="6" s="1"/>
  <c r="AB664" i="6" s="1"/>
  <c r="Z693" i="6"/>
  <c r="AA693" i="6" s="1"/>
  <c r="T678" i="6"/>
  <c r="T656" i="6"/>
  <c r="T113" i="6"/>
  <c r="V113" i="6" s="1"/>
  <c r="Z68" i="6"/>
  <c r="AA68" i="6" s="1"/>
  <c r="T152" i="6"/>
  <c r="V152" i="6" s="1"/>
  <c r="T592" i="6"/>
  <c r="V592" i="6" s="1"/>
  <c r="T117" i="6"/>
  <c r="V117" i="6" s="1"/>
  <c r="T453" i="6"/>
  <c r="V453" i="6" s="1"/>
  <c r="Z509" i="6"/>
  <c r="AA509" i="6" s="1"/>
  <c r="Z330" i="6"/>
  <c r="AA330" i="6" s="1"/>
  <c r="T528" i="6"/>
  <c r="V528" i="6" s="1"/>
  <c r="T65" i="6"/>
  <c r="V65" i="6" s="1"/>
  <c r="Z54" i="6"/>
  <c r="AA54" i="6" s="1"/>
  <c r="T510" i="6"/>
  <c r="V510" i="6" s="1"/>
  <c r="Z544" i="6"/>
  <c r="AA544" i="6" s="1"/>
  <c r="T321" i="6"/>
  <c r="V321" i="6" s="1"/>
  <c r="T515" i="6"/>
  <c r="V515" i="6" s="1"/>
  <c r="Z628" i="6"/>
  <c r="AA628" i="6" s="1"/>
  <c r="T710" i="6"/>
  <c r="Z678" i="6"/>
  <c r="AA678" i="6" s="1"/>
  <c r="T12" i="6"/>
  <c r="V12" i="6" s="1"/>
  <c r="Z398" i="6"/>
  <c r="AA398" i="6" s="1"/>
  <c r="T242" i="6"/>
  <c r="V242" i="6" s="1"/>
  <c r="T239" i="6"/>
  <c r="V239" i="6" s="1"/>
  <c r="Z453" i="6"/>
  <c r="AA453" i="6" s="1"/>
  <c r="T237" i="6"/>
  <c r="V237" i="6" s="1"/>
  <c r="T324" i="6"/>
  <c r="V324" i="6" s="1"/>
  <c r="Z231" i="6"/>
  <c r="AA231" i="6" s="1"/>
  <c r="Z200" i="6"/>
  <c r="AA200" i="6" s="1"/>
  <c r="T57" i="6"/>
  <c r="V57" i="6" s="1"/>
  <c r="Z510" i="6"/>
  <c r="AA510" i="6" s="1"/>
  <c r="Z218" i="6"/>
  <c r="AA218" i="6" s="1"/>
  <c r="Z26" i="6"/>
  <c r="AA26" i="6" s="1"/>
  <c r="Z181" i="6"/>
  <c r="AA181" i="6" s="1"/>
  <c r="T637" i="6"/>
  <c r="Z681" i="6"/>
  <c r="AA681" i="6" s="1"/>
  <c r="T401" i="6"/>
  <c r="V401" i="6" s="1"/>
  <c r="Z25" i="6"/>
  <c r="AA25" i="6" s="1"/>
  <c r="AB25" i="6" s="1"/>
  <c r="T73" i="6"/>
  <c r="V73" i="6" s="1"/>
  <c r="T167" i="6"/>
  <c r="V167" i="6" s="1"/>
  <c r="Z22" i="6"/>
  <c r="AA22" i="6" s="1"/>
  <c r="T83" i="6"/>
  <c r="V83" i="6" s="1"/>
  <c r="Z618" i="6"/>
  <c r="AA618" i="6" s="1"/>
  <c r="T223" i="6"/>
  <c r="V223" i="6" s="1"/>
  <c r="T492" i="6"/>
  <c r="V492" i="6" s="1"/>
  <c r="T275" i="6"/>
  <c r="V275" i="6" s="1"/>
  <c r="T240" i="6"/>
  <c r="V240" i="6" s="1"/>
  <c r="T313" i="6"/>
  <c r="V313" i="6" s="1"/>
  <c r="T554" i="6"/>
  <c r="V554" i="6" s="1"/>
  <c r="Z504" i="6"/>
  <c r="AA504" i="6" s="1"/>
  <c r="T212" i="6"/>
  <c r="V212" i="6" s="1"/>
  <c r="Z274" i="6"/>
  <c r="AA274" i="6" s="1"/>
  <c r="T393" i="6"/>
  <c r="V393" i="6" s="1"/>
  <c r="Z148" i="6"/>
  <c r="AA148" i="6" s="1"/>
  <c r="T304" i="6"/>
  <c r="T162" i="6"/>
  <c r="V162" i="6" s="1"/>
  <c r="T485" i="6"/>
  <c r="V485" i="6" s="1"/>
  <c r="T397" i="6"/>
  <c r="V397" i="6" s="1"/>
  <c r="Z450" i="6"/>
  <c r="AA450" i="6" s="1"/>
  <c r="Z463" i="6"/>
  <c r="AA463" i="6" s="1"/>
  <c r="Z281" i="6"/>
  <c r="AA281" i="6" s="1"/>
  <c r="T688" i="6"/>
  <c r="T683" i="6"/>
  <c r="Z674" i="6"/>
  <c r="AA674" i="6" s="1"/>
  <c r="AB674" i="6" s="1"/>
  <c r="T663" i="6"/>
  <c r="AB663" i="6" s="1"/>
  <c r="T716" i="6"/>
  <c r="T557" i="6"/>
  <c r="V557" i="6" s="1"/>
  <c r="T68" i="6"/>
  <c r="V68" i="6" s="1"/>
  <c r="Z614" i="6"/>
  <c r="AA614" i="6" s="1"/>
  <c r="T222" i="6"/>
  <c r="V222" i="6" s="1"/>
  <c r="T70" i="6"/>
  <c r="V70" i="6" s="1"/>
  <c r="T229" i="6"/>
  <c r="V229" i="6" s="1"/>
  <c r="T591" i="6"/>
  <c r="V591" i="6" s="1"/>
  <c r="Z644" i="6"/>
  <c r="AA644" i="6" s="1"/>
  <c r="T543" i="6"/>
  <c r="V543" i="6" s="1"/>
  <c r="T133" i="6"/>
  <c r="V133" i="6" s="1"/>
  <c r="T573" i="6"/>
  <c r="V573" i="6" s="1"/>
  <c r="Z123" i="6"/>
  <c r="AA123" i="6" s="1"/>
  <c r="T580" i="6"/>
  <c r="V580" i="6" s="1"/>
  <c r="Z609" i="6"/>
  <c r="AA609" i="6" s="1"/>
  <c r="Z495" i="6"/>
  <c r="AA495" i="6" s="1"/>
  <c r="AB495" i="6" s="1"/>
  <c r="Z579" i="6"/>
  <c r="AA579" i="6" s="1"/>
  <c r="T266" i="6"/>
  <c r="V266" i="6" s="1"/>
  <c r="T285" i="6"/>
  <c r="V285" i="6" s="1"/>
  <c r="T588" i="6"/>
  <c r="V588" i="6" s="1"/>
  <c r="T525" i="6"/>
  <c r="V525" i="6" s="1"/>
  <c r="Z135" i="6"/>
  <c r="AA135" i="6" s="1"/>
  <c r="Z704" i="6"/>
  <c r="AA704" i="6" s="1"/>
  <c r="Z711" i="6"/>
  <c r="AA711" i="6" s="1"/>
  <c r="Z673" i="6"/>
  <c r="AA673" i="6" s="1"/>
  <c r="T657" i="6"/>
  <c r="AB657" i="6" s="1"/>
  <c r="Z494" i="6"/>
  <c r="AA494" i="6" s="1"/>
  <c r="T94" i="6"/>
  <c r="Z53" i="6"/>
  <c r="AA53" i="6" s="1"/>
  <c r="Z486" i="6"/>
  <c r="AA486" i="6" s="1"/>
  <c r="T269" i="6"/>
  <c r="T594" i="6"/>
  <c r="Z491" i="6"/>
  <c r="AA491" i="6" s="1"/>
  <c r="Z143" i="6"/>
  <c r="AA143" i="6" s="1"/>
  <c r="T48" i="6"/>
  <c r="AB48" i="6" s="1"/>
  <c r="T236" i="6"/>
  <c r="T209" i="6"/>
  <c r="Z308" i="6"/>
  <c r="AA308" i="6" s="1"/>
  <c r="Z309" i="6"/>
  <c r="AA309" i="6" s="1"/>
  <c r="Z21" i="6"/>
  <c r="AA21" i="6" s="1"/>
  <c r="T633" i="6"/>
  <c r="T43" i="6"/>
  <c r="T448" i="6"/>
  <c r="AB448" i="6" s="1"/>
  <c r="Z154" i="6"/>
  <c r="AA154" i="6" s="1"/>
  <c r="Z187" i="6"/>
  <c r="AA187" i="6" s="1"/>
  <c r="T168" i="6"/>
  <c r="T31" i="6"/>
  <c r="Z139" i="6"/>
  <c r="AA139" i="6" s="1"/>
  <c r="T112" i="6"/>
  <c r="Z490" i="6"/>
  <c r="AA490" i="6" s="1"/>
  <c r="Z130" i="6"/>
  <c r="AA130" i="6" s="1"/>
  <c r="Z547" i="6"/>
  <c r="AA547" i="6" s="1"/>
  <c r="T587" i="6"/>
  <c r="V587" i="6" s="1"/>
  <c r="Z278" i="6"/>
  <c r="AA278" i="6" s="1"/>
  <c r="T114" i="6"/>
  <c r="V114" i="6" s="1"/>
  <c r="T35" i="6"/>
  <c r="V35" i="6" s="1"/>
  <c r="Z263" i="6"/>
  <c r="AA263" i="6" s="1"/>
  <c r="Z531" i="6"/>
  <c r="AA531" i="6" s="1"/>
  <c r="Z500" i="6"/>
  <c r="AA500" i="6" s="1"/>
  <c r="T30" i="6"/>
  <c r="V30" i="6" s="1"/>
  <c r="T33" i="6"/>
  <c r="V33" i="6" s="1"/>
  <c r="T516" i="6"/>
  <c r="V516" i="6" s="1"/>
  <c r="T75" i="6"/>
  <c r="V75" i="6" s="1"/>
  <c r="T8" i="6"/>
  <c r="V8" i="6" s="1"/>
  <c r="Z32" i="6"/>
  <c r="AA32" i="6" s="1"/>
  <c r="Z197" i="6"/>
  <c r="AA197" i="6" s="1"/>
  <c r="T378" i="6"/>
  <c r="V378" i="6" s="1"/>
  <c r="Z643" i="6"/>
  <c r="AA643" i="6" s="1"/>
  <c r="T61" i="6"/>
  <c r="T118" i="6"/>
  <c r="T512" i="6"/>
  <c r="T342" i="6"/>
  <c r="T677" i="6"/>
  <c r="T335" i="6"/>
  <c r="T548" i="6"/>
  <c r="T363" i="6"/>
  <c r="T20" i="6"/>
  <c r="Z449" i="6"/>
  <c r="AA449" i="6" s="1"/>
  <c r="Z420" i="6"/>
  <c r="AA420" i="6" s="1"/>
  <c r="T551" i="6"/>
  <c r="T264" i="6"/>
  <c r="T297" i="6"/>
  <c r="V297" i="6" s="1"/>
  <c r="T255" i="6"/>
  <c r="V255" i="6" s="1"/>
  <c r="T676" i="6"/>
  <c r="Z323" i="6"/>
  <c r="AA323" i="6" s="1"/>
  <c r="Z524" i="6"/>
  <c r="AA524" i="6" s="1"/>
  <c r="Z269" i="6"/>
  <c r="AA269" i="6" s="1"/>
  <c r="T42" i="6"/>
  <c r="Z192" i="6"/>
  <c r="AA192" i="6" s="1"/>
  <c r="T38" i="6"/>
  <c r="Z209" i="6"/>
  <c r="AA209" i="6" s="1"/>
  <c r="Z80" i="6"/>
  <c r="AA80" i="6" s="1"/>
  <c r="Z249" i="6"/>
  <c r="AA249" i="6" s="1"/>
  <c r="Z484" i="6"/>
  <c r="AA484" i="6" s="1"/>
  <c r="Z150" i="6"/>
  <c r="AA150" i="6" s="1"/>
  <c r="Z168" i="6"/>
  <c r="AA168" i="6" s="1"/>
  <c r="T195" i="6"/>
  <c r="T416" i="6"/>
  <c r="T186" i="6"/>
  <c r="Z161" i="6"/>
  <c r="AA161" i="6" s="1"/>
  <c r="T343" i="6"/>
  <c r="Z584" i="6"/>
  <c r="AA584" i="6" s="1"/>
  <c r="T153" i="6"/>
  <c r="Z3" i="6"/>
  <c r="AA3" i="6" s="1"/>
  <c r="AB3" i="6" s="1"/>
  <c r="T59" i="6"/>
  <c r="Z227" i="6"/>
  <c r="AA227" i="6" s="1"/>
  <c r="T607" i="6"/>
  <c r="AB607" i="6" s="1"/>
  <c r="T471" i="6"/>
  <c r="T39" i="6"/>
  <c r="V39" i="6" s="1"/>
  <c r="Z19" i="6"/>
  <c r="AA19" i="6" s="1"/>
  <c r="Z597" i="6"/>
  <c r="AA597" i="6" s="1"/>
  <c r="Z96" i="6"/>
  <c r="AA96" i="6" s="1"/>
  <c r="Z51" i="6"/>
  <c r="AA51" i="6" s="1"/>
  <c r="Z122" i="6"/>
  <c r="AA122" i="6" s="1"/>
  <c r="T97" i="6"/>
  <c r="Z429" i="6"/>
  <c r="AA429" i="6" s="1"/>
  <c r="T415" i="6"/>
  <c r="V415" i="6" s="1"/>
  <c r="Z30" i="6"/>
  <c r="AA30" i="6" s="1"/>
  <c r="T235" i="6"/>
  <c r="V235" i="6" s="1"/>
  <c r="Z33" i="6"/>
  <c r="AA33" i="6" s="1"/>
  <c r="T497" i="6"/>
  <c r="V497" i="6" s="1"/>
  <c r="Z516" i="6"/>
  <c r="AA516" i="6" s="1"/>
  <c r="T380" i="6"/>
  <c r="V380" i="6" s="1"/>
  <c r="Z75" i="6"/>
  <c r="AA75" i="6" s="1"/>
  <c r="T78" i="6"/>
  <c r="V78" i="6" s="1"/>
  <c r="Z8" i="6"/>
  <c r="AA8" i="6" s="1"/>
  <c r="Z137" i="6"/>
  <c r="AA137" i="6" s="1"/>
  <c r="Z282" i="6"/>
  <c r="AA282" i="6" s="1"/>
  <c r="T34" i="6"/>
  <c r="T646" i="6"/>
  <c r="Z61" i="6"/>
  <c r="AA61" i="6" s="1"/>
  <c r="T507" i="6"/>
  <c r="T228" i="6"/>
  <c r="T170" i="6"/>
  <c r="Z118" i="6"/>
  <c r="AA118" i="6" s="1"/>
  <c r="T105" i="6"/>
  <c r="T265" i="6"/>
  <c r="T204" i="6"/>
  <c r="Z103" i="6"/>
  <c r="AA103" i="6" s="1"/>
  <c r="AB103" i="6" s="1"/>
  <c r="T14" i="6"/>
  <c r="Z444" i="6"/>
  <c r="AA444" i="6" s="1"/>
  <c r="T15" i="6"/>
  <c r="Z115" i="6"/>
  <c r="AA115" i="6" s="1"/>
  <c r="Z247" i="6"/>
  <c r="AA247" i="6" s="1"/>
  <c r="Z600" i="6"/>
  <c r="AA600" i="6" s="1"/>
  <c r="T160" i="6"/>
  <c r="T700" i="6"/>
  <c r="T712" i="6"/>
  <c r="T649" i="6"/>
  <c r="T310" i="6"/>
  <c r="T477" i="6"/>
  <c r="T9" i="6"/>
  <c r="Z469" i="6"/>
  <c r="AA469" i="6" s="1"/>
  <c r="AB709" i="6"/>
  <c r="T130" i="6"/>
  <c r="T142" i="6"/>
  <c r="V142" i="6" s="1"/>
  <c r="Z365" i="6"/>
  <c r="AA365" i="6" s="1"/>
  <c r="Z17" i="6"/>
  <c r="AA17" i="6" s="1"/>
  <c r="T506" i="6"/>
  <c r="V506" i="6" s="1"/>
  <c r="T206" i="6"/>
  <c r="V206" i="6" s="1"/>
  <c r="T194" i="6"/>
  <c r="V194" i="6" s="1"/>
  <c r="T502" i="6"/>
  <c r="V502" i="6" s="1"/>
  <c r="Z97" i="6"/>
  <c r="AA97" i="6" s="1"/>
  <c r="T134" i="6"/>
  <c r="V134" i="6" s="1"/>
  <c r="T418" i="6"/>
  <c r="V418" i="6" s="1"/>
  <c r="T4" i="6"/>
  <c r="V4" i="6" s="1"/>
  <c r="Z415" i="6"/>
  <c r="AA415" i="6" s="1"/>
  <c r="T295" i="6"/>
  <c r="V295" i="6" s="1"/>
  <c r="T233" i="6"/>
  <c r="V233" i="6" s="1"/>
  <c r="T626" i="6"/>
  <c r="Z695" i="6"/>
  <c r="AA695" i="6" s="1"/>
  <c r="T659" i="6"/>
  <c r="Z82" i="6"/>
  <c r="AA82" i="6" s="1"/>
  <c r="Z369" i="6"/>
  <c r="AA369" i="6" s="1"/>
  <c r="T50" i="6"/>
  <c r="Z540" i="6"/>
  <c r="AA540" i="6" s="1"/>
  <c r="Z16" i="6"/>
  <c r="AA16" i="6" s="1"/>
  <c r="T486" i="6"/>
  <c r="Z265" i="6"/>
  <c r="AA265" i="6" s="1"/>
  <c r="Z204" i="6"/>
  <c r="AA204" i="6" s="1"/>
  <c r="Z291" i="6"/>
  <c r="AA291" i="6" s="1"/>
  <c r="Z189" i="6"/>
  <c r="AA189" i="6" s="1"/>
  <c r="T47" i="6"/>
  <c r="Z487" i="6"/>
  <c r="AA487" i="6" s="1"/>
  <c r="AB487" i="6" s="1"/>
  <c r="T425" i="6"/>
  <c r="Z583" i="6"/>
  <c r="AA583" i="6" s="1"/>
  <c r="T668" i="6"/>
  <c r="T706" i="6"/>
  <c r="Z685" i="6"/>
  <c r="AA685" i="6" s="1"/>
  <c r="Z213" i="6"/>
  <c r="AA213" i="6" s="1"/>
  <c r="T305" i="6"/>
  <c r="T390" i="6"/>
  <c r="Z316" i="6"/>
  <c r="AA316" i="6" s="1"/>
  <c r="T250" i="6"/>
  <c r="AB250" i="6" s="1"/>
  <c r="Z616" i="6"/>
  <c r="AA616" i="6" s="1"/>
  <c r="T243" i="6"/>
  <c r="T278" i="6"/>
  <c r="V278" i="6" s="1"/>
  <c r="Z180" i="6"/>
  <c r="AA180" i="6" s="1"/>
  <c r="T123" i="6"/>
  <c r="V123" i="6" s="1"/>
  <c r="T404" i="6"/>
  <c r="V404" i="6" s="1"/>
  <c r="T531" i="6"/>
  <c r="V531" i="6" s="1"/>
  <c r="Z556" i="6"/>
  <c r="AA556" i="6" s="1"/>
  <c r="Z434" i="6"/>
  <c r="AA434" i="6" s="1"/>
  <c r="Z298" i="6"/>
  <c r="AA298" i="6" s="1"/>
  <c r="Z297" i="6"/>
  <c r="AA297" i="6" s="1"/>
  <c r="Z255" i="6"/>
  <c r="AA255" i="6" s="1"/>
  <c r="T197" i="6"/>
  <c r="V197" i="6" s="1"/>
  <c r="Z362" i="6"/>
  <c r="AA362" i="6" s="1"/>
  <c r="Z292" i="6"/>
  <c r="AA292" i="6" s="1"/>
  <c r="Z676" i="6"/>
  <c r="AA676" i="6" s="1"/>
  <c r="T704" i="6"/>
  <c r="T267" i="6"/>
  <c r="T53" i="6"/>
  <c r="T143" i="6"/>
  <c r="Z389" i="6"/>
  <c r="AA389" i="6" s="1"/>
  <c r="AB389" i="6" s="1"/>
  <c r="Z355" i="6"/>
  <c r="AA355" i="6" s="1"/>
  <c r="AB355" i="6" s="1"/>
  <c r="T107" i="6"/>
  <c r="T467" i="6"/>
  <c r="T92" i="6"/>
  <c r="Z20" i="6"/>
  <c r="AA20" i="6" s="1"/>
  <c r="Z178" i="6"/>
  <c r="AA178" i="6" s="1"/>
  <c r="T52" i="6"/>
  <c r="V52" i="6" s="1"/>
  <c r="Z656" i="6"/>
  <c r="AA656" i="6" s="1"/>
  <c r="Z125" i="6"/>
  <c r="AA125" i="6" s="1"/>
  <c r="Z505" i="6"/>
  <c r="AA505" i="6" s="1"/>
  <c r="AB505" i="6" s="1"/>
  <c r="T273" i="6"/>
  <c r="V273" i="6" s="1"/>
  <c r="Z621" i="6"/>
  <c r="AA621" i="6" s="1"/>
  <c r="Z224" i="6"/>
  <c r="AA224" i="6" s="1"/>
  <c r="AB224" i="6" s="1"/>
  <c r="Z317" i="6"/>
  <c r="AA317" i="6" s="1"/>
  <c r="Z127" i="6"/>
  <c r="AA127" i="6" s="1"/>
  <c r="Z641" i="6"/>
  <c r="AA641" i="6" s="1"/>
  <c r="Z447" i="6"/>
  <c r="AA447" i="6" s="1"/>
  <c r="Z169" i="6"/>
  <c r="AA169" i="6" s="1"/>
  <c r="Z347" i="6"/>
  <c r="AA347" i="6" s="1"/>
  <c r="Z399" i="6"/>
  <c r="AA399" i="6" s="1"/>
  <c r="Z496" i="6"/>
  <c r="AA496" i="6" s="1"/>
  <c r="AB496" i="6" s="1"/>
  <c r="Z166" i="6"/>
  <c r="AA166" i="6" s="1"/>
  <c r="Z636" i="6"/>
  <c r="AA636" i="6" s="1"/>
  <c r="Z406" i="6"/>
  <c r="AA406" i="6" s="1"/>
  <c r="Z85" i="6"/>
  <c r="AA85" i="6" s="1"/>
  <c r="AB85" i="6" s="1"/>
  <c r="Z368" i="6"/>
  <c r="AA368" i="6" s="1"/>
  <c r="Z498" i="6"/>
  <c r="AA498" i="6" s="1"/>
  <c r="Z714" i="6"/>
  <c r="AA714" i="6" s="1"/>
  <c r="T615" i="6"/>
  <c r="Z557" i="6"/>
  <c r="AA557" i="6" s="1"/>
  <c r="Z24" i="6"/>
  <c r="AA24" i="6" s="1"/>
  <c r="Z239" i="6"/>
  <c r="AA239" i="6" s="1"/>
  <c r="T327" i="6"/>
  <c r="V327" i="6" s="1"/>
  <c r="T702" i="6"/>
  <c r="Z483" i="6"/>
  <c r="AA483" i="6" s="1"/>
  <c r="Z437" i="6"/>
  <c r="AA437" i="6" s="1"/>
  <c r="Z466" i="6"/>
  <c r="AA466" i="6" s="1"/>
  <c r="Z679" i="6"/>
  <c r="AA679" i="6" s="1"/>
  <c r="Z456" i="6"/>
  <c r="AA456" i="6" s="1"/>
  <c r="Z690" i="6"/>
  <c r="AA690" i="6" s="1"/>
  <c r="Z587" i="6"/>
  <c r="AA587" i="6" s="1"/>
  <c r="Z686" i="6"/>
  <c r="AA686" i="6" s="1"/>
  <c r="Z604" i="6"/>
  <c r="AA604" i="6" s="1"/>
  <c r="Z158" i="6"/>
  <c r="AA158" i="6" s="1"/>
  <c r="Z182" i="6"/>
  <c r="AA182" i="6" s="1"/>
  <c r="AB182" i="6" s="1"/>
  <c r="Z716" i="6"/>
  <c r="AA716" i="6" s="1"/>
  <c r="T614" i="6"/>
  <c r="V614" i="6" s="1"/>
  <c r="Z514" i="6"/>
  <c r="AA514" i="6" s="1"/>
  <c r="Z74" i="6"/>
  <c r="AA74" i="6" s="1"/>
  <c r="T188" i="6"/>
  <c r="V188" i="6" s="1"/>
  <c r="Z637" i="6"/>
  <c r="AA637" i="6" s="1"/>
  <c r="AB637" i="6" s="1"/>
  <c r="T111" i="6"/>
  <c r="V111" i="6" s="1"/>
  <c r="T519" i="6"/>
  <c r="V519" i="6" s="1"/>
  <c r="Z57" i="6"/>
  <c r="AA57" i="6" s="1"/>
  <c r="T623" i="6"/>
  <c r="V623" i="6" s="1"/>
  <c r="Z630" i="6"/>
  <c r="AA630" i="6" s="1"/>
  <c r="Z307" i="6"/>
  <c r="AA307" i="6" s="1"/>
  <c r="Z236" i="6"/>
  <c r="AA236" i="6" s="1"/>
  <c r="Z713" i="6"/>
  <c r="AA713" i="6" s="1"/>
  <c r="T661" i="6"/>
  <c r="T648" i="6"/>
  <c r="Z240" i="6"/>
  <c r="AA240" i="6" s="1"/>
  <c r="Z442" i="6"/>
  <c r="AA442" i="6" s="1"/>
  <c r="Z302" i="6"/>
  <c r="AA302" i="6" s="1"/>
  <c r="T601" i="6"/>
  <c r="Z256" i="6"/>
  <c r="AA256" i="6" s="1"/>
  <c r="AB256" i="6" s="1"/>
  <c r="Z502" i="6"/>
  <c r="AA502" i="6" s="1"/>
  <c r="Z551" i="6"/>
  <c r="AA551" i="6" s="1"/>
  <c r="T358" i="6"/>
  <c r="V358" i="6" s="1"/>
  <c r="Z226" i="6"/>
  <c r="AA226" i="6" s="1"/>
  <c r="T410" i="6"/>
  <c r="V410" i="6" s="1"/>
  <c r="Z66" i="6"/>
  <c r="AA66" i="6" s="1"/>
  <c r="AB66" i="6" s="1"/>
  <c r="T331" i="6"/>
  <c r="V331" i="6" s="1"/>
  <c r="T596" i="6"/>
  <c r="V596" i="6" s="1"/>
  <c r="Z126" i="6"/>
  <c r="AA126" i="6" s="1"/>
  <c r="T283" i="6"/>
  <c r="V283" i="6" s="1"/>
  <c r="T333" i="6"/>
  <c r="V333" i="6" s="1"/>
  <c r="T691" i="6"/>
  <c r="Z688" i="6"/>
  <c r="AA688" i="6" s="1"/>
  <c r="Z480" i="6"/>
  <c r="AA480" i="6" s="1"/>
  <c r="T300" i="6"/>
  <c r="V300" i="6" s="1"/>
  <c r="Z39" i="6"/>
  <c r="AA39" i="6" s="1"/>
  <c r="T2" i="6"/>
  <c r="T600" i="6"/>
  <c r="Z109" i="6"/>
  <c r="AA109" i="6" s="1"/>
  <c r="Z31" i="6"/>
  <c r="AA31" i="6" s="1"/>
  <c r="Z461" i="6"/>
  <c r="AA461" i="6" s="1"/>
  <c r="T147" i="6"/>
  <c r="V147" i="6" s="1"/>
  <c r="Z534" i="6"/>
  <c r="AA534" i="6" s="1"/>
  <c r="T579" i="6"/>
  <c r="V579" i="6" s="1"/>
  <c r="T40" i="6"/>
  <c r="T638" i="6"/>
  <c r="Z639" i="6"/>
  <c r="AA639" i="6" s="1"/>
  <c r="T667" i="6"/>
  <c r="Z661" i="6"/>
  <c r="AA661" i="6" s="1"/>
  <c r="T647" i="6"/>
  <c r="Z648" i="6"/>
  <c r="AA648" i="6" s="1"/>
  <c r="T508" i="6"/>
  <c r="V508" i="6" s="1"/>
  <c r="T457" i="6"/>
  <c r="V457" i="6" s="1"/>
  <c r="Z327" i="6"/>
  <c r="AA327" i="6" s="1"/>
  <c r="Z88" i="6"/>
  <c r="AA88" i="6" s="1"/>
  <c r="T459" i="6"/>
  <c r="V459" i="6" s="1"/>
  <c r="Z462" i="6"/>
  <c r="AA462" i="6" s="1"/>
  <c r="Z358" i="6"/>
  <c r="AA358" i="6" s="1"/>
  <c r="T58" i="6"/>
  <c r="V58" i="6" s="1"/>
  <c r="Z147" i="6"/>
  <c r="AA147" i="6" s="1"/>
  <c r="Z321" i="6"/>
  <c r="AA321" i="6" s="1"/>
  <c r="T218" i="6"/>
  <c r="V218" i="6" s="1"/>
  <c r="Z216" i="6"/>
  <c r="AA216" i="6" s="1"/>
  <c r="T567" i="6"/>
  <c r="V567" i="6" s="1"/>
  <c r="Z414" i="6"/>
  <c r="AA414" i="6" s="1"/>
  <c r="AB414" i="6" s="1"/>
  <c r="T27" i="6"/>
  <c r="V27" i="6" s="1"/>
  <c r="Z142" i="6"/>
  <c r="AA142" i="6" s="1"/>
  <c r="Z561" i="6"/>
  <c r="AA561" i="6" s="1"/>
  <c r="Z493" i="6"/>
  <c r="AA493" i="6" s="1"/>
  <c r="AB493" i="6" s="1"/>
  <c r="Z41" i="6"/>
  <c r="AA41" i="6" s="1"/>
  <c r="Z553" i="6"/>
  <c r="AA553" i="6" s="1"/>
  <c r="T427" i="6"/>
  <c r="Z145" i="6"/>
  <c r="AA145" i="6" s="1"/>
  <c r="Z49" i="6"/>
  <c r="AA49" i="6" s="1"/>
  <c r="Z37" i="6"/>
  <c r="AA37" i="6" s="1"/>
  <c r="T558" i="6"/>
  <c r="V558" i="6" s="1"/>
  <c r="T54" i="6"/>
  <c r="V54" i="6" s="1"/>
  <c r="Z179" i="6"/>
  <c r="AA179" i="6" s="1"/>
  <c r="T76" i="6"/>
  <c r="V76" i="6" s="1"/>
  <c r="Z608" i="6"/>
  <c r="AA608" i="6" s="1"/>
  <c r="AB608" i="6" s="1"/>
  <c r="T532" i="6"/>
  <c r="Z153" i="6"/>
  <c r="AA153" i="6" s="1"/>
  <c r="T406" i="6"/>
  <c r="V406" i="6" s="1"/>
  <c r="Z215" i="6"/>
  <c r="AA215" i="6" s="1"/>
  <c r="Z52" i="6"/>
  <c r="AA52" i="6" s="1"/>
  <c r="T509" i="6"/>
  <c r="V509" i="6" s="1"/>
  <c r="T621" i="6"/>
  <c r="V621" i="6" s="1"/>
  <c r="T200" i="6"/>
  <c r="V200" i="6" s="1"/>
  <c r="T696" i="6"/>
  <c r="Z652" i="6"/>
  <c r="AA652" i="6" s="1"/>
  <c r="T385" i="6"/>
  <c r="V385" i="6" s="1"/>
  <c r="T77" i="6"/>
  <c r="V77" i="6" s="1"/>
  <c r="T301" i="6"/>
  <c r="Z400" i="6"/>
  <c r="AA400" i="6" s="1"/>
  <c r="T394" i="6"/>
  <c r="T484" i="6"/>
  <c r="Z719" i="6"/>
  <c r="AA719" i="6" s="1"/>
  <c r="Z140" i="6"/>
  <c r="AA140" i="6" s="1"/>
  <c r="T686" i="6"/>
  <c r="T692" i="6"/>
  <c r="T679" i="6"/>
  <c r="T125" i="6"/>
  <c r="V125" i="6" s="1"/>
  <c r="T461" i="6"/>
  <c r="V461" i="6" s="1"/>
  <c r="Z610" i="6"/>
  <c r="AA610" i="6" s="1"/>
  <c r="Z177" i="6"/>
  <c r="AA177" i="6" s="1"/>
  <c r="T541" i="6"/>
  <c r="V541" i="6" s="1"/>
  <c r="T302" i="6"/>
  <c r="V302" i="6" s="1"/>
  <c r="Z43" i="6"/>
  <c r="AA43" i="6" s="1"/>
  <c r="T403" i="6"/>
  <c r="V403" i="6" s="1"/>
  <c r="Z70" i="6"/>
  <c r="AA70" i="6" s="1"/>
  <c r="AB70" i="6" s="1"/>
  <c r="T159" i="6"/>
  <c r="V159" i="6" s="1"/>
  <c r="Z619" i="6"/>
  <c r="AA619" i="6" s="1"/>
  <c r="T110" i="6"/>
  <c r="V110" i="6" s="1"/>
  <c r="Z410" i="6"/>
  <c r="AA410" i="6" s="1"/>
  <c r="T326" i="6"/>
  <c r="V326" i="6" s="1"/>
  <c r="Z331" i="6"/>
  <c r="AA331" i="6" s="1"/>
  <c r="Z162" i="6"/>
  <c r="AA162" i="6" s="1"/>
  <c r="Z312" i="6"/>
  <c r="AA312" i="6" s="1"/>
  <c r="T179" i="6"/>
  <c r="V179" i="6" s="1"/>
  <c r="T23" i="6"/>
  <c r="T665" i="6"/>
  <c r="Z680" i="6"/>
  <c r="AA680" i="6" s="1"/>
  <c r="T120" i="6"/>
  <c r="Z385" i="6"/>
  <c r="AA385" i="6" s="1"/>
  <c r="T474" i="6"/>
  <c r="V474" i="6" s="1"/>
  <c r="T547" i="6"/>
  <c r="V547" i="6" s="1"/>
  <c r="Z360" i="6"/>
  <c r="AA360" i="6" s="1"/>
  <c r="T64" i="6"/>
  <c r="V64" i="6" s="1"/>
  <c r="Z119" i="6"/>
  <c r="AA119" i="6" s="1"/>
  <c r="T193" i="6"/>
  <c r="V193" i="6" s="1"/>
  <c r="T373" i="6"/>
  <c r="V373" i="6" s="1"/>
  <c r="Z34" i="6"/>
  <c r="AA34" i="6" s="1"/>
  <c r="T697" i="6"/>
  <c r="Z625" i="6"/>
  <c r="AA625" i="6" s="1"/>
  <c r="T155" i="6"/>
  <c r="Z387" i="6"/>
  <c r="AA387" i="6" s="1"/>
  <c r="T172" i="6"/>
  <c r="T444" i="6"/>
  <c r="T517" i="6"/>
  <c r="Z342" i="6"/>
  <c r="AA342" i="6" s="1"/>
  <c r="T84" i="6"/>
  <c r="Z477" i="6"/>
  <c r="AA477" i="6" s="1"/>
  <c r="T258" i="6"/>
  <c r="Z471" i="6"/>
  <c r="AA471" i="6" s="1"/>
  <c r="T163" i="6"/>
  <c r="V163" i="6" s="1"/>
  <c r="Z124" i="6"/>
  <c r="AA124" i="6" s="1"/>
  <c r="T564" i="6"/>
  <c r="V564" i="6" s="1"/>
  <c r="Z273" i="6"/>
  <c r="AA273" i="6" s="1"/>
  <c r="T81" i="6"/>
  <c r="V81" i="6" s="1"/>
  <c r="T317" i="6"/>
  <c r="V317" i="6" s="1"/>
  <c r="T253" i="6"/>
  <c r="V253" i="6" s="1"/>
  <c r="Z349" i="6"/>
  <c r="AA349" i="6" s="1"/>
  <c r="T353" i="6"/>
  <c r="V353" i="6" s="1"/>
  <c r="Z407" i="6"/>
  <c r="AA407" i="6" s="1"/>
  <c r="T606" i="6"/>
  <c r="V606" i="6" s="1"/>
  <c r="T613" i="6"/>
  <c r="T221" i="6"/>
  <c r="V221" i="6" s="1"/>
  <c r="T174" i="6"/>
  <c r="V174" i="6" s="1"/>
  <c r="Z23" i="6"/>
  <c r="AA23" i="6" s="1"/>
  <c r="T718" i="6"/>
  <c r="T682" i="6"/>
  <c r="T632" i="6"/>
  <c r="AB632" i="6" s="1"/>
  <c r="T644" i="6"/>
  <c r="T244" i="6"/>
  <c r="V244" i="6" s="1"/>
  <c r="Z268" i="6"/>
  <c r="AA268" i="6" s="1"/>
  <c r="Z199" i="6"/>
  <c r="AA199" i="6" s="1"/>
  <c r="AB199" i="6" s="1"/>
  <c r="Z293" i="6"/>
  <c r="AA293" i="6" s="1"/>
  <c r="T93" i="6"/>
  <c r="V93" i="6" s="1"/>
  <c r="Z77" i="6"/>
  <c r="AA77" i="6" s="1"/>
  <c r="T132" i="6"/>
  <c r="V132" i="6" s="1"/>
  <c r="T96" i="6"/>
  <c r="V96" i="6" s="1"/>
  <c r="T230" i="6"/>
  <c r="V230" i="6" s="1"/>
  <c r="Z4" i="6"/>
  <c r="AA4" i="6" s="1"/>
  <c r="AB4" i="6" s="1"/>
  <c r="T259" i="6"/>
  <c r="V259" i="6" s="1"/>
  <c r="T545" i="6"/>
  <c r="V545" i="6" s="1"/>
  <c r="T574" i="6"/>
  <c r="V574" i="6" s="1"/>
  <c r="T104" i="6"/>
  <c r="T211" i="6"/>
  <c r="T488" i="6"/>
  <c r="Z715" i="6"/>
  <c r="AA715" i="6" s="1"/>
  <c r="T366" i="6"/>
  <c r="AB29" i="6"/>
  <c r="Z6" i="6"/>
  <c r="AA6" i="6" s="1"/>
  <c r="T231" i="6"/>
  <c r="V231" i="6" s="1"/>
  <c r="Z591" i="6"/>
  <c r="AA591" i="6" s="1"/>
  <c r="Z402" i="6"/>
  <c r="AA402" i="6" s="1"/>
  <c r="T630" i="6"/>
  <c r="Z717" i="6"/>
  <c r="AA717" i="6" s="1"/>
  <c r="Z120" i="6"/>
  <c r="AA120" i="6" s="1"/>
  <c r="Z474" i="6"/>
  <c r="AA474" i="6" s="1"/>
  <c r="Z245" i="6"/>
  <c r="AA245" i="6" s="1"/>
  <c r="Z191" i="6"/>
  <c r="AA191" i="6" s="1"/>
  <c r="Z581" i="6"/>
  <c r="AA581" i="6" s="1"/>
  <c r="Z193" i="6"/>
  <c r="AA193" i="6" s="1"/>
  <c r="Z373" i="6"/>
  <c r="AA373" i="6" s="1"/>
  <c r="Z465" i="6"/>
  <c r="AA465" i="6" s="1"/>
  <c r="Z233" i="6"/>
  <c r="AA233" i="6" s="1"/>
  <c r="Z175" i="6"/>
  <c r="AA175" i="6" s="1"/>
  <c r="Z611" i="6"/>
  <c r="AA611" i="6" s="1"/>
  <c r="Z42" i="6"/>
  <c r="AA42" i="6" s="1"/>
  <c r="Z535" i="6"/>
  <c r="AA535" i="6" s="1"/>
  <c r="Z376" i="6"/>
  <c r="AA376" i="6" s="1"/>
  <c r="T698" i="6"/>
  <c r="AB365" i="6"/>
  <c r="T421" i="6"/>
  <c r="V421" i="6" s="1"/>
  <c r="T560" i="6"/>
  <c r="Z396" i="6"/>
  <c r="AA396" i="6" s="1"/>
  <c r="Z164" i="6"/>
  <c r="AA164" i="6" s="1"/>
  <c r="Z394" i="6"/>
  <c r="AA394" i="6" s="1"/>
  <c r="Z536" i="6"/>
  <c r="AA536" i="6" s="1"/>
  <c r="Z351" i="6"/>
  <c r="AA351" i="6" s="1"/>
  <c r="T56" i="6"/>
  <c r="T173" i="6"/>
  <c r="Z529" i="6"/>
  <c r="AA529" i="6" s="1"/>
  <c r="Z512" i="6"/>
  <c r="AA512" i="6" s="1"/>
  <c r="Z382" i="6"/>
  <c r="AA382" i="6" s="1"/>
  <c r="Z339" i="6"/>
  <c r="AA339" i="6" s="1"/>
  <c r="T364" i="6"/>
  <c r="Z488" i="6"/>
  <c r="AA488" i="6" s="1"/>
  <c r="T562" i="6"/>
  <c r="T80" i="6"/>
  <c r="T21" i="6"/>
  <c r="AB21" i="6" s="1"/>
  <c r="T346" i="6"/>
  <c r="Z699" i="6"/>
  <c r="AA699" i="6" s="1"/>
  <c r="T701" i="6"/>
  <c r="Z670" i="6"/>
  <c r="AA670" i="6" s="1"/>
  <c r="T520" i="6"/>
  <c r="Z575" i="6"/>
  <c r="AA575" i="6" s="1"/>
  <c r="Z395" i="6"/>
  <c r="AA395" i="6" s="1"/>
  <c r="T316" i="6"/>
  <c r="Z59" i="6"/>
  <c r="AA59" i="6" s="1"/>
  <c r="AB59" i="6" s="1"/>
  <c r="Z476" i="6"/>
  <c r="AA476" i="6" s="1"/>
  <c r="T10" i="6"/>
  <c r="T446" i="6"/>
  <c r="V446" i="6" s="1"/>
  <c r="Z230" i="6"/>
  <c r="AA230" i="6" s="1"/>
  <c r="T405" i="6"/>
  <c r="V405" i="6" s="1"/>
  <c r="T122" i="6"/>
  <c r="V122" i="6" s="1"/>
  <c r="Z615" i="6"/>
  <c r="AA615" i="6" s="1"/>
  <c r="T571" i="6"/>
  <c r="V571" i="6" s="1"/>
  <c r="T565" i="6"/>
  <c r="V565" i="6" s="1"/>
  <c r="Z435" i="6"/>
  <c r="AA435" i="6" s="1"/>
  <c r="T136" i="6"/>
  <c r="V136" i="6" s="1"/>
  <c r="Z525" i="6"/>
  <c r="AA525" i="6" s="1"/>
  <c r="AB525" i="6" s="1"/>
  <c r="T183" i="6"/>
  <c r="V183" i="6" s="1"/>
  <c r="Z45" i="6"/>
  <c r="AA45" i="6" s="1"/>
  <c r="T612" i="6"/>
  <c r="T620" i="6"/>
  <c r="T501" i="6"/>
  <c r="T383" i="6"/>
  <c r="Z538" i="6"/>
  <c r="AA538" i="6" s="1"/>
  <c r="AB538" i="6" s="1"/>
  <c r="T443" i="6"/>
  <c r="T100" i="6"/>
  <c r="Z578" i="6"/>
  <c r="AA578" i="6" s="1"/>
  <c r="T468" i="6"/>
  <c r="Z473" i="6"/>
  <c r="AA473" i="6" s="1"/>
  <c r="Z314" i="6"/>
  <c r="AA314" i="6" s="1"/>
  <c r="Z367" i="6"/>
  <c r="AA367" i="6" s="1"/>
  <c r="AB367" i="6" s="1"/>
  <c r="Z430" i="6"/>
  <c r="AA430" i="6" s="1"/>
  <c r="T156" i="6"/>
  <c r="T210" i="6"/>
  <c r="Z160" i="6"/>
  <c r="AA160" i="6" s="1"/>
  <c r="Z698" i="6"/>
  <c r="AA698" i="6" s="1"/>
  <c r="T650" i="6"/>
  <c r="Z649" i="6"/>
  <c r="AA649" i="6" s="1"/>
  <c r="T441" i="6"/>
  <c r="Z310" i="6"/>
  <c r="AA310" i="6" s="1"/>
  <c r="T550" i="6"/>
  <c r="Z582" i="6"/>
  <c r="AA582" i="6" s="1"/>
  <c r="T422" i="6"/>
  <c r="Z390" i="6"/>
  <c r="AA390" i="6" s="1"/>
  <c r="T417" i="6"/>
  <c r="Z522" i="6"/>
  <c r="AA522" i="6" s="1"/>
  <c r="AB522" i="6" s="1"/>
  <c r="Z243" i="6"/>
  <c r="AA243" i="6" s="1"/>
  <c r="Z391" i="6"/>
  <c r="AA391" i="6" s="1"/>
  <c r="Z436" i="6"/>
  <c r="AA436" i="6" s="1"/>
  <c r="T561" i="6"/>
  <c r="V561" i="6" s="1"/>
  <c r="T60" i="6"/>
  <c r="Z201" i="6"/>
  <c r="AA201" i="6" s="1"/>
  <c r="Z404" i="6"/>
  <c r="AA404" i="6" s="1"/>
  <c r="T263" i="6"/>
  <c r="V263" i="6" s="1"/>
  <c r="T581" i="6"/>
  <c r="V581" i="6" s="1"/>
  <c r="T556" i="6"/>
  <c r="V556" i="6" s="1"/>
  <c r="Z76" i="6"/>
  <c r="AA76" i="6" s="1"/>
  <c r="T129" i="6"/>
  <c r="V129" i="6" s="1"/>
  <c r="T121" i="6"/>
  <c r="V121" i="6" s="1"/>
  <c r="T472" i="6"/>
  <c r="V472" i="6" s="1"/>
  <c r="T419" i="6"/>
  <c r="V419" i="6" s="1"/>
  <c r="Z259" i="6"/>
  <c r="AA259" i="6" s="1"/>
  <c r="T290" i="6"/>
  <c r="V290" i="6" s="1"/>
  <c r="T695" i="6"/>
  <c r="T673" i="6"/>
  <c r="Z640" i="6"/>
  <c r="AA640" i="6" s="1"/>
  <c r="Z267" i="6"/>
  <c r="AA267" i="6" s="1"/>
  <c r="Z220" i="6"/>
  <c r="AA220" i="6" s="1"/>
  <c r="Z254" i="6"/>
  <c r="AA254" i="6" s="1"/>
  <c r="T524" i="6"/>
  <c r="Z386" i="6"/>
  <c r="AA386" i="6" s="1"/>
  <c r="T445" i="6"/>
  <c r="T270" i="6"/>
  <c r="Z428" i="6"/>
  <c r="AA428" i="6" s="1"/>
  <c r="T247" i="6"/>
  <c r="Z562" i="6"/>
  <c r="AA562" i="6" s="1"/>
  <c r="T308" i="6"/>
  <c r="Z467" i="6"/>
  <c r="AA467" i="6" s="1"/>
  <c r="T555" i="6"/>
  <c r="Z677" i="6"/>
  <c r="AA677" i="6" s="1"/>
  <c r="Z520" i="6"/>
  <c r="AA520" i="6" s="1"/>
  <c r="Z343" i="6"/>
  <c r="AA343" i="6" s="1"/>
  <c r="Z478" i="6"/>
  <c r="AA478" i="6" s="1"/>
  <c r="T184" i="6"/>
  <c r="Z374" i="6"/>
  <c r="AA374" i="6" s="1"/>
  <c r="AB374" i="6" s="1"/>
  <c r="Z112" i="6"/>
  <c r="AA112" i="6" s="1"/>
  <c r="Z272" i="6"/>
  <c r="AA272" i="6" s="1"/>
  <c r="T616" i="6"/>
  <c r="T7" i="6"/>
  <c r="V7" i="6" s="1"/>
  <c r="T17" i="6"/>
  <c r="V17" i="6" s="1"/>
  <c r="Z60" i="6"/>
  <c r="AA60" i="6" s="1"/>
  <c r="T191" i="6"/>
  <c r="V191" i="6" s="1"/>
  <c r="Z580" i="6"/>
  <c r="AA580" i="6" s="1"/>
  <c r="T119" i="6"/>
  <c r="V119" i="6" s="1"/>
  <c r="T368" i="6"/>
  <c r="V368" i="6" s="1"/>
  <c r="T434" i="6"/>
  <c r="Z571" i="6"/>
  <c r="AA571" i="6" s="1"/>
  <c r="T32" i="6"/>
  <c r="Z294" i="6"/>
  <c r="AA294" i="6" s="1"/>
  <c r="Z675" i="6"/>
  <c r="AA675" i="6" s="1"/>
  <c r="Z202" i="6"/>
  <c r="AA202" i="6" s="1"/>
  <c r="T593" i="6"/>
  <c r="T483" i="6"/>
  <c r="Z157" i="6"/>
  <c r="AA157" i="6" s="1"/>
  <c r="T602" i="6"/>
  <c r="Z288" i="6"/>
  <c r="AA288" i="6" s="1"/>
  <c r="T192" i="6"/>
  <c r="AB192" i="6" s="1"/>
  <c r="T523" i="6"/>
  <c r="T372" i="6"/>
  <c r="T376" i="6"/>
  <c r="Z214" i="6"/>
  <c r="AA214" i="6" s="1"/>
  <c r="T715" i="6"/>
  <c r="T651" i="6"/>
  <c r="Z549" i="6"/>
  <c r="AA549" i="6" s="1"/>
  <c r="T375" i="6"/>
  <c r="Z422" i="6"/>
  <c r="AA422" i="6" s="1"/>
  <c r="Z417" i="6"/>
  <c r="AA417" i="6" s="1"/>
  <c r="T161" i="6"/>
  <c r="T98" i="6"/>
  <c r="T220" i="6"/>
  <c r="Z334" i="6"/>
  <c r="AA334" i="6" s="1"/>
  <c r="Z50" i="6"/>
  <c r="AA50" i="6" s="1"/>
  <c r="T387" i="6"/>
  <c r="T63" i="6"/>
  <c r="Z329" i="6"/>
  <c r="AA329" i="6" s="1"/>
  <c r="T377" i="6"/>
  <c r="Z95" i="6"/>
  <c r="AA95" i="6" s="1"/>
  <c r="T18" i="6"/>
  <c r="Z427" i="6"/>
  <c r="AA427" i="6" s="1"/>
  <c r="Z517" i="6"/>
  <c r="AA517" i="6" s="1"/>
  <c r="T577" i="6"/>
  <c r="T438" i="6"/>
  <c r="Z11" i="6"/>
  <c r="AA11" i="6" s="1"/>
  <c r="T246" i="6"/>
  <c r="Z13" i="6"/>
  <c r="AA13" i="6" s="1"/>
  <c r="Z532" i="6"/>
  <c r="AA532" i="6" s="1"/>
  <c r="T634" i="6"/>
  <c r="T684" i="6"/>
  <c r="Z371" i="6"/>
  <c r="AA371" i="6" s="1"/>
  <c r="Z560" i="6"/>
  <c r="AA560" i="6" s="1"/>
  <c r="Z344" i="6"/>
  <c r="AA344" i="6" s="1"/>
  <c r="T340" i="6"/>
  <c r="T131" i="6"/>
  <c r="T572" i="6"/>
  <c r="Z92" i="6"/>
  <c r="AA92" i="6" s="1"/>
  <c r="AB92" i="6" s="1"/>
  <c r="T526" i="6"/>
  <c r="Z337" i="6"/>
  <c r="AA337" i="6" s="1"/>
  <c r="Z576" i="6"/>
  <c r="AA576" i="6" s="1"/>
  <c r="Z319" i="6"/>
  <c r="AA319" i="6" s="1"/>
  <c r="T79" i="6"/>
  <c r="Z107" i="6"/>
  <c r="AA107" i="6" s="1"/>
  <c r="T238" i="6"/>
  <c r="Z40" i="6"/>
  <c r="AA40" i="6" s="1"/>
  <c r="Z700" i="6"/>
  <c r="AA700" i="6" s="1"/>
  <c r="T635" i="6"/>
  <c r="Z634" i="6"/>
  <c r="AA634" i="6" s="1"/>
  <c r="T128" i="6"/>
  <c r="T217" i="6"/>
  <c r="Z550" i="6"/>
  <c r="AA550" i="6" s="1"/>
  <c r="Z375" i="6"/>
  <c r="AA375" i="6" s="1"/>
  <c r="T248" i="6"/>
  <c r="T287" i="6"/>
  <c r="T451" i="6"/>
  <c r="T296" i="6"/>
  <c r="V296" i="6" s="1"/>
  <c r="T542" i="6"/>
  <c r="V542" i="6" s="1"/>
  <c r="Z646" i="6"/>
  <c r="AA646" i="6" s="1"/>
  <c r="Z328" i="6"/>
  <c r="AA328" i="6" s="1"/>
  <c r="AB328" i="6" s="1"/>
  <c r="T225" i="6"/>
  <c r="T261" i="6"/>
  <c r="AB261" i="6" s="1"/>
  <c r="T202" i="6"/>
  <c r="T89" i="6"/>
  <c r="T437" i="6"/>
  <c r="Z482" i="6"/>
  <c r="AA482" i="6" s="1"/>
  <c r="Z602" i="6"/>
  <c r="AA602" i="6" s="1"/>
  <c r="T189" i="6"/>
  <c r="T489" i="6"/>
  <c r="Z438" i="6"/>
  <c r="AA438" i="6" s="1"/>
  <c r="T539" i="6"/>
  <c r="AB539" i="6" s="1"/>
  <c r="T166" i="6"/>
  <c r="T214" i="6"/>
  <c r="T55" i="6"/>
  <c r="Z518" i="6"/>
  <c r="AA518" i="6" s="1"/>
  <c r="Z555" i="6"/>
  <c r="AA555" i="6" s="1"/>
  <c r="T662" i="6"/>
  <c r="T654" i="6"/>
  <c r="Z441" i="6"/>
  <c r="AA441" i="6" s="1"/>
  <c r="Z131" i="6"/>
  <c r="AA131" i="6" s="1"/>
  <c r="Z572" i="6"/>
  <c r="AA572" i="6" s="1"/>
  <c r="Z526" i="6"/>
  <c r="AA526" i="6" s="1"/>
  <c r="T227" i="6"/>
  <c r="T469" i="6"/>
  <c r="AB469" i="6" s="1"/>
  <c r="T420" i="6"/>
  <c r="T6" i="6"/>
  <c r="AA46" i="11"/>
  <c r="AA63" i="11"/>
  <c r="AA105" i="11"/>
  <c r="AA27" i="11"/>
  <c r="AA31" i="11"/>
  <c r="AA9" i="11"/>
  <c r="AA77" i="11"/>
  <c r="AA80" i="11"/>
  <c r="AA140" i="11"/>
  <c r="AA145" i="11"/>
  <c r="AA129" i="11"/>
  <c r="AA125" i="11"/>
  <c r="AA89" i="11"/>
  <c r="AA20" i="11"/>
  <c r="AA11" i="11"/>
  <c r="AA138" i="11"/>
  <c r="AA90" i="11"/>
  <c r="AA142" i="11"/>
  <c r="AA97" i="11"/>
  <c r="AA61" i="11"/>
  <c r="AA95" i="11"/>
  <c r="AA10" i="11"/>
  <c r="AA139" i="11"/>
  <c r="AA3" i="11"/>
  <c r="AA136" i="11"/>
  <c r="AA44" i="11"/>
  <c r="AA25" i="11"/>
  <c r="AA101" i="11"/>
  <c r="AA58" i="11"/>
  <c r="AA17" i="11"/>
  <c r="AA56" i="11"/>
  <c r="AA52" i="11"/>
  <c r="AA29" i="11"/>
  <c r="AA134" i="11"/>
  <c r="AA72" i="11"/>
  <c r="AA41" i="11"/>
  <c r="AA122" i="11"/>
  <c r="AA103" i="11"/>
  <c r="AA92" i="11"/>
  <c r="AA132" i="11"/>
  <c r="AA14" i="11"/>
  <c r="AA8" i="11"/>
  <c r="AA133" i="11"/>
  <c r="AA51" i="11"/>
  <c r="AA23" i="11"/>
  <c r="AA148" i="11"/>
  <c r="AA91" i="11"/>
  <c r="AA6" i="11"/>
  <c r="AA43" i="11"/>
  <c r="AA137" i="11"/>
  <c r="AA118" i="11"/>
  <c r="AA121" i="11"/>
  <c r="AA71" i="11"/>
  <c r="AA38" i="11"/>
  <c r="AA24" i="11"/>
  <c r="AA83" i="11"/>
  <c r="AA114" i="11"/>
  <c r="AA127" i="11"/>
  <c r="AA59" i="11"/>
  <c r="AA34" i="11"/>
  <c r="AA144" i="11"/>
  <c r="AA115" i="11"/>
  <c r="AA106" i="11"/>
  <c r="AA116" i="11"/>
  <c r="AA109" i="11"/>
  <c r="AA21" i="11"/>
  <c r="AA39" i="11"/>
  <c r="AA16" i="11"/>
  <c r="AA19" i="11"/>
  <c r="AA82" i="11"/>
  <c r="AA36" i="11"/>
  <c r="AA147" i="11"/>
  <c r="AA2" i="11"/>
  <c r="AA130" i="11"/>
  <c r="AA15" i="11"/>
  <c r="AA40" i="11"/>
  <c r="AA13" i="11"/>
  <c r="AA62" i="11"/>
  <c r="AA47" i="11"/>
  <c r="AA86" i="11"/>
  <c r="AA45" i="11"/>
  <c r="AA128" i="11"/>
  <c r="AA94" i="11"/>
  <c r="AA73" i="11"/>
  <c r="AA107" i="11"/>
  <c r="AA126" i="11"/>
  <c r="AA78" i="11"/>
  <c r="AA99" i="11"/>
  <c r="AA4" i="11"/>
  <c r="AA53" i="11"/>
  <c r="AA68" i="11"/>
  <c r="AA104" i="11"/>
  <c r="AA112" i="11"/>
  <c r="AA50" i="11"/>
  <c r="AA100" i="11"/>
  <c r="AA152" i="11"/>
  <c r="AA35" i="11"/>
  <c r="AA49" i="11"/>
  <c r="AA113" i="11"/>
  <c r="AA151" i="11"/>
  <c r="AA54" i="11"/>
  <c r="AA98" i="11"/>
  <c r="AA60" i="11"/>
  <c r="AA124" i="11"/>
  <c r="AA120" i="11"/>
  <c r="AA32" i="11"/>
  <c r="AA26" i="11"/>
  <c r="AA123" i="11"/>
  <c r="AA67" i="11"/>
  <c r="AA74" i="11"/>
  <c r="AA143" i="11"/>
  <c r="AA79" i="11"/>
  <c r="AA84" i="11"/>
  <c r="AA131" i="11"/>
  <c r="AA70" i="11"/>
  <c r="AA150" i="11"/>
  <c r="AA135" i="11"/>
  <c r="AA55" i="11"/>
  <c r="AA37" i="11"/>
  <c r="T268" i="6"/>
  <c r="T86" i="6"/>
  <c r="V86" i="6" s="1"/>
  <c r="T271" i="6"/>
  <c r="V271" i="6" s="1"/>
  <c r="T407" i="6"/>
  <c r="V407" i="6" s="1"/>
  <c r="T544" i="6"/>
  <c r="V544" i="6" s="1"/>
  <c r="T284" i="6"/>
  <c r="V284" i="6" s="1"/>
  <c r="Z703" i="6"/>
  <c r="AA703" i="6" s="1"/>
  <c r="AB703" i="6" s="1"/>
  <c r="AB180" i="6"/>
  <c r="T628" i="6"/>
  <c r="Z710" i="6"/>
  <c r="AA710" i="6" s="1"/>
  <c r="V264" i="6"/>
  <c r="T537" i="6"/>
  <c r="V537" i="6" s="1"/>
  <c r="Z35" i="6"/>
  <c r="AA35" i="6" s="1"/>
  <c r="AB35" i="6" s="1"/>
  <c r="Z144" i="6"/>
  <c r="AA144" i="6" s="1"/>
  <c r="AB144" i="6" s="1"/>
  <c r="Z573" i="6"/>
  <c r="AA573" i="6" s="1"/>
  <c r="Z64" i="6"/>
  <c r="AA64" i="6" s="1"/>
  <c r="AB384" i="6"/>
  <c r="Z235" i="6"/>
  <c r="AA235" i="6" s="1"/>
  <c r="Z129" i="6"/>
  <c r="AA129" i="6" s="1"/>
  <c r="Z497" i="6"/>
  <c r="AA497" i="6" s="1"/>
  <c r="AB497" i="6" s="1"/>
  <c r="Z359" i="6"/>
  <c r="AA359" i="6" s="1"/>
  <c r="Z380" i="6"/>
  <c r="AA380" i="6" s="1"/>
  <c r="Z44" i="6"/>
  <c r="AA44" i="6" s="1"/>
  <c r="Z78" i="6"/>
  <c r="AA78" i="6" s="1"/>
  <c r="Z5" i="6"/>
  <c r="AA5" i="6" s="1"/>
  <c r="AB5" i="6" s="1"/>
  <c r="Z565" i="6"/>
  <c r="AA565" i="6" s="1"/>
  <c r="AB565" i="6" s="1"/>
  <c r="Z266" i="6"/>
  <c r="AA266" i="6" s="1"/>
  <c r="Z589" i="6"/>
  <c r="AA589" i="6" s="1"/>
  <c r="Z28" i="6"/>
  <c r="AA28" i="6" s="1"/>
  <c r="Z672" i="6"/>
  <c r="AA672" i="6" s="1"/>
  <c r="T429" i="6"/>
  <c r="V429" i="6" s="1"/>
  <c r="T234" i="6"/>
  <c r="V234" i="6" s="1"/>
  <c r="Z545" i="6"/>
  <c r="AA545" i="6" s="1"/>
  <c r="T465" i="6"/>
  <c r="V465" i="6" s="1"/>
  <c r="T627" i="6"/>
  <c r="Z702" i="6"/>
  <c r="AA702" i="6" s="1"/>
  <c r="T643" i="6"/>
  <c r="Z370" i="6"/>
  <c r="AA370" i="6" s="1"/>
  <c r="T282" i="6"/>
  <c r="V282" i="6" s="1"/>
  <c r="Z257" i="6"/>
  <c r="AA257" i="6" s="1"/>
  <c r="Z697" i="6"/>
  <c r="AA697" i="6" s="1"/>
  <c r="T135" i="6"/>
  <c r="V135" i="6" s="1"/>
  <c r="Z574" i="6"/>
  <c r="AA574" i="6" s="1"/>
  <c r="Z694" i="6"/>
  <c r="AA694" i="6" s="1"/>
  <c r="AB694" i="6" s="1"/>
  <c r="Z671" i="6"/>
  <c r="AA671" i="6" s="1"/>
  <c r="Z501" i="6"/>
  <c r="AA501" i="6" s="1"/>
  <c r="T320" i="6"/>
  <c r="Z56" i="6"/>
  <c r="AA56" i="6" s="1"/>
  <c r="T529" i="6"/>
  <c r="T151" i="6"/>
  <c r="T527" i="6"/>
  <c r="Z372" i="6"/>
  <c r="AA372" i="6" s="1"/>
  <c r="Z507" i="6"/>
  <c r="AA507" i="6" s="1"/>
  <c r="T350" i="6"/>
  <c r="AB350" i="6" s="1"/>
  <c r="Z63" i="6"/>
  <c r="AA63" i="6" s="1"/>
  <c r="T348" i="6"/>
  <c r="AB399" i="6"/>
  <c r="Z104" i="6"/>
  <c r="AA104" i="6" s="1"/>
  <c r="T157" i="6"/>
  <c r="Z383" i="6"/>
  <c r="AA383" i="6" s="1"/>
  <c r="Z14" i="6"/>
  <c r="AA14" i="6" s="1"/>
  <c r="T82" i="6"/>
  <c r="T481" i="6"/>
  <c r="Z377" i="6"/>
  <c r="AA377" i="6" s="1"/>
  <c r="T671" i="6"/>
  <c r="Z458" i="6"/>
  <c r="AA458" i="6" s="1"/>
  <c r="AB458" i="6" s="1"/>
  <c r="Z322" i="6"/>
  <c r="AA322" i="6" s="1"/>
  <c r="T16" i="6"/>
  <c r="Z173" i="6"/>
  <c r="AA173" i="6" s="1"/>
  <c r="T563" i="6"/>
  <c r="Z15" i="6"/>
  <c r="AA15" i="6" s="1"/>
  <c r="AB15" i="6" s="1"/>
  <c r="T291" i="6"/>
  <c r="T190" i="6"/>
  <c r="T252" i="6"/>
  <c r="Z468" i="6"/>
  <c r="AA468" i="6" s="1"/>
  <c r="Z523" i="6"/>
  <c r="AA523" i="6" s="1"/>
  <c r="T314" i="6"/>
  <c r="T599" i="6"/>
  <c r="T482" i="6"/>
  <c r="T439" i="6"/>
  <c r="AB439" i="6" s="1"/>
  <c r="T279" i="6"/>
  <c r="T106" i="6"/>
  <c r="T115" i="6"/>
  <c r="T428" i="6"/>
  <c r="T336" i="6"/>
  <c r="Z38" i="6"/>
  <c r="AA38" i="6" s="1"/>
  <c r="T87" i="6"/>
  <c r="T319" i="6"/>
  <c r="Z190" i="6"/>
  <c r="AA190" i="6" s="1"/>
  <c r="Z141" i="6"/>
  <c r="AA141" i="6" s="1"/>
  <c r="Z196" i="6"/>
  <c r="AA196" i="6" s="1"/>
  <c r="T140" i="6"/>
  <c r="Z425" i="6"/>
  <c r="AA425" i="6" s="1"/>
  <c r="T371" i="6"/>
  <c r="Z346" i="6"/>
  <c r="AA346" i="6" s="1"/>
  <c r="Z654" i="6"/>
  <c r="AA654" i="6" s="1"/>
  <c r="T518" i="6"/>
  <c r="T669" i="6"/>
  <c r="AB669" i="6" s="1"/>
  <c r="Z128" i="6"/>
  <c r="AA128" i="6" s="1"/>
  <c r="T150" i="6"/>
  <c r="T286" i="6"/>
  <c r="T575" i="6"/>
  <c r="Z55" i="6"/>
  <c r="AA55" i="6" s="1"/>
  <c r="T198" i="6"/>
  <c r="Z662" i="6"/>
  <c r="AA662" i="6" s="1"/>
  <c r="Z171" i="6"/>
  <c r="AA171" i="6" s="1"/>
  <c r="Z548" i="6"/>
  <c r="AA548" i="6" s="1"/>
  <c r="T582" i="6"/>
  <c r="Z340" i="6"/>
  <c r="AA340" i="6" s="1"/>
  <c r="Z84" i="6"/>
  <c r="AA84" i="6" s="1"/>
  <c r="T475" i="6"/>
  <c r="Z585" i="6"/>
  <c r="AA585" i="6" s="1"/>
  <c r="Z9" i="6"/>
  <c r="AA9" i="6" s="1"/>
  <c r="T584" i="6"/>
  <c r="Z184" i="6"/>
  <c r="AA184" i="6" s="1"/>
  <c r="T449" i="6"/>
  <c r="AB449" i="6" s="1"/>
  <c r="T583" i="6"/>
  <c r="T631" i="6"/>
  <c r="T37" i="6"/>
  <c r="T91" i="6"/>
  <c r="Z98" i="6"/>
  <c r="AA98" i="6" s="1"/>
  <c r="T576" i="6"/>
  <c r="Z361" i="6"/>
  <c r="AA361" i="6" s="1"/>
  <c r="AC341" i="4"/>
  <c r="AD341" i="4" s="1"/>
  <c r="AC449" i="4"/>
  <c r="AB551" i="4"/>
  <c r="AC279" i="4"/>
  <c r="AD279" i="4" s="1"/>
  <c r="AC334" i="4"/>
  <c r="AD334" i="4" s="1"/>
  <c r="AC419" i="4"/>
  <c r="AD419" i="4" s="1"/>
  <c r="AC451" i="4"/>
  <c r="AD451" i="4" s="1"/>
  <c r="AC295" i="4"/>
  <c r="AD295" i="4" s="1"/>
  <c r="AB402" i="4"/>
  <c r="AC599" i="4"/>
  <c r="AC140" i="4"/>
  <c r="AD140" i="4" s="1"/>
  <c r="AC209" i="4"/>
  <c r="AD209" i="4" s="1"/>
  <c r="AC307" i="4"/>
  <c r="AD307" i="4" s="1"/>
  <c r="AB386" i="4"/>
  <c r="AC85" i="4"/>
  <c r="AD85" i="4" s="1"/>
  <c r="AB312" i="4"/>
  <c r="AC500" i="4"/>
  <c r="AD500" i="4" s="1"/>
  <c r="AC526" i="4"/>
  <c r="AD526" i="4" s="1"/>
  <c r="AC430" i="4"/>
  <c r="AB513" i="4"/>
  <c r="AC331" i="4"/>
  <c r="AD331" i="4" s="1"/>
  <c r="AC461" i="4"/>
  <c r="AD461" i="4" s="1"/>
  <c r="AC689" i="4"/>
  <c r="AD689" i="4" s="1"/>
  <c r="AB406" i="4"/>
  <c r="AB12" i="4"/>
  <c r="AC136" i="4"/>
  <c r="AD136" i="4" s="1"/>
  <c r="AB367" i="4"/>
  <c r="AC216" i="4"/>
  <c r="AD216" i="4" s="1"/>
  <c r="AC582" i="4"/>
  <c r="AD582" i="4" s="1"/>
  <c r="AB685" i="4"/>
  <c r="AC415" i="4"/>
  <c r="AD415" i="4" s="1"/>
  <c r="AC679" i="4"/>
  <c r="AD679" i="4" s="1"/>
  <c r="AB413" i="4"/>
  <c r="AC574" i="4"/>
  <c r="AD574" i="4" s="1"/>
  <c r="AC66" i="4"/>
  <c r="AD66" i="4" s="1"/>
  <c r="AB650" i="4"/>
  <c r="AC695" i="4"/>
  <c r="AD695" i="4" s="1"/>
  <c r="AB71" i="4"/>
  <c r="AB676" i="4"/>
  <c r="AB585" i="4"/>
  <c r="AB688" i="4"/>
  <c r="AC112" i="4"/>
  <c r="AD112" i="4" s="1"/>
  <c r="AB218" i="4"/>
  <c r="AC327" i="4"/>
  <c r="AD327" i="4" s="1"/>
  <c r="AC330" i="4"/>
  <c r="AD330" i="4" s="1"/>
  <c r="AC361" i="4"/>
  <c r="AD361" i="4" s="1"/>
  <c r="AC565" i="4"/>
  <c r="AD565" i="4" s="1"/>
  <c r="AC633" i="4"/>
  <c r="AD633" i="4" s="1"/>
  <c r="AB92" i="4"/>
  <c r="AC436" i="4"/>
  <c r="AD436" i="4" s="1"/>
  <c r="AC578" i="4"/>
  <c r="AD578" i="4" s="1"/>
  <c r="AC37" i="4"/>
  <c r="AD37" i="4" s="1"/>
  <c r="AB109" i="4"/>
  <c r="AB651" i="4"/>
  <c r="AC68" i="4"/>
  <c r="AD68" i="4" s="1"/>
  <c r="AB72" i="4"/>
  <c r="AB116" i="4"/>
  <c r="AC161" i="4"/>
  <c r="AD161" i="4" s="1"/>
  <c r="AC293" i="4"/>
  <c r="AD293" i="4" s="1"/>
  <c r="AB339" i="4"/>
  <c r="AC365" i="4"/>
  <c r="AD365" i="4" s="1"/>
  <c r="AB414" i="4"/>
  <c r="AC394" i="4"/>
  <c r="AD394" i="4" s="1"/>
  <c r="AC472" i="4"/>
  <c r="AD472" i="4" s="1"/>
  <c r="AB601" i="4"/>
  <c r="AB292" i="4"/>
  <c r="AB646" i="4"/>
  <c r="AB672" i="4"/>
  <c r="AB13" i="4"/>
  <c r="AC53" i="4"/>
  <c r="AD53" i="4" s="1"/>
  <c r="AC180" i="4"/>
  <c r="AD180" i="4" s="1"/>
  <c r="AC93" i="4"/>
  <c r="AD93" i="4" s="1"/>
  <c r="AB110" i="4"/>
  <c r="AC125" i="4"/>
  <c r="AD125" i="4" s="1"/>
  <c r="AB134" i="4"/>
  <c r="AC254" i="4"/>
  <c r="AD254" i="4" s="1"/>
  <c r="AB304" i="4"/>
  <c r="AB444" i="4"/>
  <c r="AB457" i="4"/>
  <c r="AC556" i="4"/>
  <c r="AD556" i="4" s="1"/>
  <c r="AC671" i="4"/>
  <c r="AD671" i="4" s="1"/>
  <c r="AC684" i="4"/>
  <c r="AD684" i="4" s="1"/>
  <c r="AB31" i="4"/>
  <c r="AC51" i="4"/>
  <c r="AD51" i="4" s="1"/>
  <c r="AC258" i="4"/>
  <c r="AD258" i="4" s="1"/>
  <c r="AC283" i="4"/>
  <c r="AD283" i="4" s="1"/>
  <c r="AB358" i="4"/>
  <c r="AC368" i="4"/>
  <c r="AD368" i="4" s="1"/>
  <c r="AC437" i="4"/>
  <c r="AD437" i="4" s="1"/>
  <c r="AD449" i="4"/>
  <c r="AC538" i="4"/>
  <c r="AD538" i="4" s="1"/>
  <c r="AB529" i="4"/>
  <c r="AC537" i="4"/>
  <c r="AD537" i="4" s="1"/>
  <c r="AC564" i="4"/>
  <c r="AD564" i="4" s="1"/>
  <c r="AB128" i="4"/>
  <c r="AB170" i="4"/>
  <c r="AB431" i="4"/>
  <c r="AC622" i="4"/>
  <c r="AD622" i="4" s="1"/>
  <c r="AB633" i="4"/>
  <c r="AB193" i="4"/>
  <c r="AB306" i="4"/>
  <c r="AB15" i="4"/>
  <c r="AB35" i="4"/>
  <c r="AB44" i="4"/>
  <c r="AC97" i="4"/>
  <c r="AD97" i="4" s="1"/>
  <c r="AB153" i="4"/>
  <c r="AA153" i="4"/>
  <c r="AC153" i="4" s="1"/>
  <c r="AD153" i="4" s="1"/>
  <c r="AC219" i="4"/>
  <c r="AD219" i="4" s="1"/>
  <c r="AA400" i="4"/>
  <c r="AC400" i="4" s="1"/>
  <c r="AD400" i="4" s="1"/>
  <c r="AB400" i="4"/>
  <c r="AA490" i="4"/>
  <c r="AB490" i="4"/>
  <c r="AC62" i="4"/>
  <c r="AD62" i="4" s="1"/>
  <c r="AD69" i="4"/>
  <c r="AC107" i="4"/>
  <c r="AD107" i="4" s="1"/>
  <c r="AA116" i="4"/>
  <c r="AC116" i="4" s="1"/>
  <c r="AD116" i="4" s="1"/>
  <c r="AB144" i="4"/>
  <c r="AA144" i="4"/>
  <c r="AC144" i="4" s="1"/>
  <c r="AD144" i="4" s="1"/>
  <c r="AA177" i="4"/>
  <c r="AC177" i="4" s="1"/>
  <c r="AD177" i="4" s="1"/>
  <c r="AB177" i="4"/>
  <c r="AC484" i="4"/>
  <c r="AD484" i="4" s="1"/>
  <c r="AC38" i="4"/>
  <c r="AD38" i="4" s="1"/>
  <c r="AB36" i="4"/>
  <c r="AC121" i="4"/>
  <c r="AD121" i="4" s="1"/>
  <c r="AC438" i="4"/>
  <c r="AD438" i="4" s="1"/>
  <c r="AC459" i="4"/>
  <c r="AD459" i="4" s="1"/>
  <c r="AD599" i="4"/>
  <c r="AC637" i="4"/>
  <c r="AD637" i="4" s="1"/>
  <c r="AB47" i="4"/>
  <c r="AC151" i="4"/>
  <c r="AD151" i="4" s="1"/>
  <c r="AB388" i="4"/>
  <c r="AA388" i="4"/>
  <c r="AC388" i="4" s="1"/>
  <c r="AD388" i="4" s="1"/>
  <c r="AB680" i="4"/>
  <c r="AB27" i="4"/>
  <c r="AA232" i="4"/>
  <c r="AC232" i="4" s="1"/>
  <c r="AD232" i="4" s="1"/>
  <c r="AB232" i="4"/>
  <c r="AA67" i="4"/>
  <c r="AC67" i="4" s="1"/>
  <c r="AD67" i="4" s="1"/>
  <c r="AB67" i="4"/>
  <c r="AA157" i="4"/>
  <c r="AC157" i="4" s="1"/>
  <c r="AD157" i="4" s="1"/>
  <c r="AB157" i="4"/>
  <c r="AB408" i="4"/>
  <c r="AC428" i="4"/>
  <c r="AD428" i="4" s="1"/>
  <c r="AB51" i="4"/>
  <c r="AB94" i="4"/>
  <c r="AC158" i="4"/>
  <c r="AD158" i="4" s="1"/>
  <c r="AB230" i="4"/>
  <c r="AB245" i="4"/>
  <c r="AB249" i="4"/>
  <c r="AC292" i="4"/>
  <c r="AD292" i="4" s="1"/>
  <c r="AB305" i="4"/>
  <c r="AB387" i="4"/>
  <c r="AB476" i="4"/>
  <c r="AB468" i="4"/>
  <c r="AB516" i="4"/>
  <c r="AB564" i="4"/>
  <c r="AC602" i="4"/>
  <c r="AD602" i="4" s="1"/>
  <c r="AB81" i="4"/>
  <c r="AC221" i="4"/>
  <c r="AD221" i="4" s="1"/>
  <c r="AC263" i="4"/>
  <c r="AD263" i="4" s="1"/>
  <c r="AB271" i="4"/>
  <c r="AC424" i="4"/>
  <c r="AD424" i="4" s="1"/>
  <c r="AB540" i="4"/>
  <c r="AC70" i="4"/>
  <c r="AD70" i="4" s="1"/>
  <c r="AB190" i="4"/>
  <c r="AC372" i="4"/>
  <c r="AD372" i="4" s="1"/>
  <c r="AC425" i="4"/>
  <c r="AD425" i="4" s="1"/>
  <c r="AB419" i="4"/>
  <c r="AC497" i="4"/>
  <c r="AD497" i="4" s="1"/>
  <c r="AB531" i="4"/>
  <c r="AB554" i="4"/>
  <c r="AB649" i="4"/>
  <c r="AC656" i="4"/>
  <c r="AD656" i="4" s="1"/>
  <c r="AB49" i="4"/>
  <c r="AC74" i="4"/>
  <c r="AD74" i="4" s="1"/>
  <c r="AC185" i="4"/>
  <c r="AD185" i="4" s="1"/>
  <c r="AB351" i="4"/>
  <c r="AB389" i="4"/>
  <c r="AC401" i="4"/>
  <c r="AD401" i="4" s="1"/>
  <c r="AB404" i="4"/>
  <c r="AB479" i="4"/>
  <c r="AB528" i="4"/>
  <c r="AC596" i="4"/>
  <c r="AD596" i="4" s="1"/>
  <c r="AC669" i="4"/>
  <c r="AD669" i="4" s="1"/>
  <c r="AC87" i="4"/>
  <c r="AD87" i="4" s="1"/>
  <c r="AB244" i="4"/>
  <c r="AC240" i="4"/>
  <c r="AD240" i="4" s="1"/>
  <c r="AB290" i="4"/>
  <c r="AB307" i="4"/>
  <c r="AB331" i="4"/>
  <c r="AB430" i="4"/>
  <c r="AB439" i="4"/>
  <c r="AA479" i="4"/>
  <c r="AC479" i="4" s="1"/>
  <c r="AD479" i="4" s="1"/>
  <c r="AB526" i="4"/>
  <c r="AB670" i="4"/>
  <c r="AB96" i="4"/>
  <c r="AB141" i="4"/>
  <c r="AB191" i="4"/>
  <c r="AB229" i="4"/>
  <c r="AB257" i="4"/>
  <c r="AB265" i="4"/>
  <c r="AB273" i="4"/>
  <c r="AC285" i="4"/>
  <c r="AD285" i="4" s="1"/>
  <c r="AB463" i="4"/>
  <c r="AC489" i="4"/>
  <c r="AD489" i="4" s="1"/>
  <c r="AB539" i="4"/>
  <c r="AB614" i="4"/>
  <c r="AC195" i="4"/>
  <c r="AD195" i="4" s="1"/>
  <c r="AB195" i="4"/>
  <c r="AC16" i="4"/>
  <c r="AD16" i="4" s="1"/>
  <c r="AB16" i="4"/>
  <c r="AC41" i="4"/>
  <c r="AD41" i="4" s="1"/>
  <c r="AB34" i="4"/>
  <c r="AA34" i="4"/>
  <c r="AC34" i="4" s="1"/>
  <c r="AD34" i="4" s="1"/>
  <c r="AB21" i="4"/>
  <c r="AB38" i="4"/>
  <c r="AA197" i="4"/>
  <c r="AC197" i="4" s="1"/>
  <c r="AD197" i="4" s="1"/>
  <c r="AB197" i="4"/>
  <c r="AB60" i="4"/>
  <c r="AA60" i="4"/>
  <c r="AC60" i="4" s="1"/>
  <c r="AD60" i="4" s="1"/>
  <c r="AB259" i="4"/>
  <c r="AA259" i="4"/>
  <c r="AC259" i="4" s="1"/>
  <c r="AD259" i="4" s="1"/>
  <c r="AB54" i="4"/>
  <c r="AB66" i="4"/>
  <c r="AA89" i="4"/>
  <c r="AC89" i="4" s="1"/>
  <c r="AD89" i="4" s="1"/>
  <c r="AB89" i="4"/>
  <c r="AB219" i="4"/>
  <c r="AC249" i="4"/>
  <c r="AD249" i="4" s="1"/>
  <c r="AB310" i="4"/>
  <c r="AA310" i="4"/>
  <c r="AC310" i="4" s="1"/>
  <c r="AD310" i="4" s="1"/>
  <c r="AA655" i="4"/>
  <c r="AC655" i="4" s="1"/>
  <c r="AD655" i="4" s="1"/>
  <c r="AB655" i="4"/>
  <c r="AC273" i="4"/>
  <c r="AD273" i="4" s="1"/>
  <c r="AB10" i="4"/>
  <c r="AB62" i="4"/>
  <c r="AB75" i="4"/>
  <c r="AC98" i="4"/>
  <c r="AD98" i="4" s="1"/>
  <c r="AB112" i="4"/>
  <c r="AB241" i="4"/>
  <c r="AA241" i="4"/>
  <c r="AC241" i="4" s="1"/>
  <c r="AD241" i="4" s="1"/>
  <c r="AA297" i="4"/>
  <c r="AC297" i="4" s="1"/>
  <c r="AD297" i="4" s="1"/>
  <c r="AB297" i="4"/>
  <c r="AB296" i="4"/>
  <c r="AA296" i="4"/>
  <c r="AC296" i="4" s="1"/>
  <c r="AD296" i="4" s="1"/>
  <c r="AA369" i="4"/>
  <c r="AC369" i="4" s="1"/>
  <c r="AD369" i="4" s="1"/>
  <c r="AB369" i="4"/>
  <c r="AB448" i="4"/>
  <c r="AA448" i="4"/>
  <c r="AC448" i="4" s="1"/>
  <c r="AD448" i="4" s="1"/>
  <c r="AB484" i="4"/>
  <c r="AB576" i="4"/>
  <c r="AA576" i="4"/>
  <c r="AC576" i="4" s="1"/>
  <c r="AD576" i="4" s="1"/>
  <c r="AB567" i="4"/>
  <c r="AA567" i="4"/>
  <c r="AC567" i="4" s="1"/>
  <c r="AD567" i="4" s="1"/>
  <c r="AB577" i="4"/>
  <c r="AA577" i="4"/>
  <c r="AC577" i="4" s="1"/>
  <c r="AD577" i="4" s="1"/>
  <c r="AB24" i="4"/>
  <c r="AB48" i="4"/>
  <c r="AB140" i="4"/>
  <c r="AA171" i="4"/>
  <c r="AC171" i="4" s="1"/>
  <c r="AD171" i="4" s="1"/>
  <c r="AB171" i="4"/>
  <c r="AA196" i="4"/>
  <c r="AC196" i="4" s="1"/>
  <c r="AD196" i="4" s="1"/>
  <c r="AB196" i="4"/>
  <c r="AB329" i="4"/>
  <c r="AA329" i="4"/>
  <c r="AC329" i="4" s="1"/>
  <c r="AD329" i="4" s="1"/>
  <c r="AB359" i="4"/>
  <c r="AC383" i="4"/>
  <c r="AD383" i="4" s="1"/>
  <c r="AB436" i="4"/>
  <c r="AC460" i="4"/>
  <c r="AD460" i="4" s="1"/>
  <c r="AB493" i="4"/>
  <c r="AA493" i="4"/>
  <c r="AC493" i="4" s="1"/>
  <c r="AD493" i="4" s="1"/>
  <c r="AA552" i="4"/>
  <c r="AC552" i="4" s="1"/>
  <c r="AD552" i="4" s="1"/>
  <c r="AB552" i="4"/>
  <c r="AC27" i="4"/>
  <c r="AD27" i="4" s="1"/>
  <c r="AB61" i="4"/>
  <c r="AA61" i="4"/>
  <c r="AC61" i="4" s="1"/>
  <c r="AD61" i="4" s="1"/>
  <c r="AB114" i="4"/>
  <c r="AB378" i="4"/>
  <c r="AA378" i="4"/>
  <c r="AC378" i="4" s="1"/>
  <c r="AD378" i="4" s="1"/>
  <c r="AB391" i="4"/>
  <c r="AA391" i="4"/>
  <c r="AC391" i="4" s="1"/>
  <c r="AD391" i="4" s="1"/>
  <c r="AB25" i="4"/>
  <c r="AA35" i="4"/>
  <c r="AC35" i="4" s="1"/>
  <c r="AD35" i="4" s="1"/>
  <c r="AC47" i="4"/>
  <c r="AD47" i="4" s="1"/>
  <c r="AC135" i="4"/>
  <c r="AD135" i="4" s="1"/>
  <c r="AC167" i="4"/>
  <c r="AD167" i="4" s="1"/>
  <c r="AB275" i="4"/>
  <c r="AA275" i="4"/>
  <c r="AC275" i="4" s="1"/>
  <c r="AD275" i="4" s="1"/>
  <c r="AC271" i="4"/>
  <c r="AD271" i="4" s="1"/>
  <c r="AB285" i="4"/>
  <c r="AB295" i="4"/>
  <c r="AA304" i="4"/>
  <c r="AC304" i="4" s="1"/>
  <c r="AD304" i="4" s="1"/>
  <c r="AA312" i="4"/>
  <c r="AC312" i="4" s="1"/>
  <c r="AD312" i="4" s="1"/>
  <c r="AB327" i="4"/>
  <c r="AC332" i="4"/>
  <c r="AD332" i="4" s="1"/>
  <c r="AB353" i="4"/>
  <c r="AA363" i="4"/>
  <c r="AC363" i="4" s="1"/>
  <c r="AD363" i="4" s="1"/>
  <c r="AB363" i="4"/>
  <c r="AB102" i="4"/>
  <c r="AA102" i="4"/>
  <c r="AC102" i="4" s="1"/>
  <c r="AD102" i="4" s="1"/>
  <c r="AB443" i="4"/>
  <c r="AA443" i="4"/>
  <c r="AC443" i="4" s="1"/>
  <c r="AD443" i="4" s="1"/>
  <c r="AB298" i="4"/>
  <c r="AA354" i="4"/>
  <c r="AC354" i="4" s="1"/>
  <c r="AD354" i="4" s="1"/>
  <c r="AB354" i="4"/>
  <c r="AB159" i="4"/>
  <c r="AB214" i="4"/>
  <c r="AB272" i="4"/>
  <c r="AA272" i="4"/>
  <c r="AC272" i="4" s="1"/>
  <c r="AD272" i="4" s="1"/>
  <c r="AC344" i="4"/>
  <c r="AD344" i="4" s="1"/>
  <c r="AB347" i="4"/>
  <c r="AA347" i="4"/>
  <c r="AC347" i="4" s="1"/>
  <c r="AD347" i="4" s="1"/>
  <c r="AB368" i="4"/>
  <c r="AB509" i="4"/>
  <c r="AA509" i="4"/>
  <c r="AC509" i="4" s="1"/>
  <c r="AD509" i="4" s="1"/>
  <c r="AB524" i="4"/>
  <c r="AB58" i="4"/>
  <c r="AB76" i="4"/>
  <c r="AC137" i="4"/>
  <c r="AD137" i="4" s="1"/>
  <c r="AB194" i="4"/>
  <c r="AB264" i="4"/>
  <c r="AB281" i="4"/>
  <c r="AB321" i="4"/>
  <c r="AC324" i="4"/>
  <c r="AD324" i="4" s="1"/>
  <c r="AC355" i="4"/>
  <c r="AD355" i="4" s="1"/>
  <c r="AB434" i="4"/>
  <c r="AB536" i="4"/>
  <c r="AA536" i="4"/>
  <c r="AC536" i="4" s="1"/>
  <c r="AD536" i="4" s="1"/>
  <c r="AC618" i="4"/>
  <c r="AD618" i="4" s="1"/>
  <c r="AC613" i="4"/>
  <c r="AD613" i="4" s="1"/>
  <c r="AB630" i="4"/>
  <c r="AA630" i="4"/>
  <c r="AC630" i="4" s="1"/>
  <c r="AD630" i="4" s="1"/>
  <c r="AC680" i="4"/>
  <c r="AD680" i="4" s="1"/>
  <c r="AB28" i="4"/>
  <c r="AB68" i="4"/>
  <c r="AA76" i="4"/>
  <c r="AC76" i="4" s="1"/>
  <c r="AD76" i="4" s="1"/>
  <c r="AB130" i="4"/>
  <c r="AB192" i="4"/>
  <c r="AB217" i="4"/>
  <c r="AC244" i="4"/>
  <c r="AD244" i="4" s="1"/>
  <c r="AB258" i="4"/>
  <c r="AA264" i="4"/>
  <c r="AC264" i="4" s="1"/>
  <c r="AD264" i="4" s="1"/>
  <c r="AB279" i="4"/>
  <c r="AB324" i="4"/>
  <c r="AB355" i="4"/>
  <c r="AB385" i="4"/>
  <c r="AC439" i="4"/>
  <c r="AD439" i="4" s="1"/>
  <c r="AB459" i="4"/>
  <c r="AA476" i="4"/>
  <c r="AC476" i="4" s="1"/>
  <c r="AD476" i="4" s="1"/>
  <c r="AB546" i="4"/>
  <c r="AA546" i="4"/>
  <c r="AC546" i="4" s="1"/>
  <c r="AD546" i="4" s="1"/>
  <c r="AC554" i="4"/>
  <c r="AD554" i="4" s="1"/>
  <c r="AB687" i="4"/>
  <c r="AA687" i="4"/>
  <c r="AC687" i="4" s="1"/>
  <c r="AD687" i="4" s="1"/>
  <c r="AC234" i="4"/>
  <c r="AD234" i="4" s="1"/>
  <c r="AB240" i="4"/>
  <c r="AC276" i="4"/>
  <c r="AD276" i="4" s="1"/>
  <c r="AB361" i="4"/>
  <c r="AB380" i="4"/>
  <c r="AD430" i="4"/>
  <c r="AB104" i="4"/>
  <c r="AB182" i="4"/>
  <c r="AB234" i="4"/>
  <c r="AA265" i="4"/>
  <c r="AC265" i="4" s="1"/>
  <c r="AD265" i="4" s="1"/>
  <c r="AB342" i="4"/>
  <c r="AB334" i="4"/>
  <c r="AB372" i="4"/>
  <c r="AB438" i="4"/>
  <c r="AB440" i="4"/>
  <c r="AA440" i="4"/>
  <c r="AC440" i="4" s="1"/>
  <c r="AD440" i="4" s="1"/>
  <c r="AA504" i="4"/>
  <c r="AC504" i="4" s="1"/>
  <c r="AD504" i="4" s="1"/>
  <c r="AB504" i="4"/>
  <c r="AB500" i="4"/>
  <c r="AB578" i="4"/>
  <c r="AC598" i="4"/>
  <c r="AD598" i="4" s="1"/>
  <c r="AB598" i="4"/>
  <c r="AC587" i="4"/>
  <c r="AD587" i="4" s="1"/>
  <c r="AA620" i="4"/>
  <c r="AC620" i="4" s="1"/>
  <c r="AD620" i="4" s="1"/>
  <c r="AB620" i="4"/>
  <c r="AB675" i="4"/>
  <c r="AA675" i="4"/>
  <c r="AC675" i="4" s="1"/>
  <c r="AD675" i="4" s="1"/>
  <c r="AB678" i="4"/>
  <c r="AA678" i="4"/>
  <c r="AC678" i="4" s="1"/>
  <c r="AD678" i="4" s="1"/>
  <c r="AC56" i="4"/>
  <c r="AD56" i="4" s="1"/>
  <c r="AB74" i="4"/>
  <c r="AB108" i="4"/>
  <c r="AC134" i="4"/>
  <c r="AD134" i="4" s="1"/>
  <c r="AB121" i="4"/>
  <c r="AB161" i="4"/>
  <c r="AB168" i="4"/>
  <c r="AB187" i="4"/>
  <c r="AC284" i="4"/>
  <c r="AD284" i="4" s="1"/>
  <c r="AC367" i="4"/>
  <c r="AD367" i="4" s="1"/>
  <c r="AA414" i="4"/>
  <c r="AC414" i="4" s="1"/>
  <c r="AD414" i="4" s="1"/>
  <c r="AB428" i="4"/>
  <c r="AC444" i="4"/>
  <c r="AD444" i="4" s="1"/>
  <c r="AC462" i="4"/>
  <c r="AD462" i="4" s="1"/>
  <c r="AC463" i="4"/>
  <c r="AD463" i="4" s="1"/>
  <c r="AB498" i="4"/>
  <c r="AB548" i="4"/>
  <c r="AB587" i="4"/>
  <c r="AC642" i="4"/>
  <c r="AD642" i="4" s="1"/>
  <c r="AB180" i="4"/>
  <c r="AC207" i="4"/>
  <c r="AD207" i="4" s="1"/>
  <c r="AC267" i="4"/>
  <c r="AD267" i="4" s="1"/>
  <c r="AB293" i="4"/>
  <c r="AC316" i="4"/>
  <c r="AD316" i="4" s="1"/>
  <c r="AB345" i="4"/>
  <c r="AC333" i="4"/>
  <c r="AD333" i="4" s="1"/>
  <c r="AC348" i="4"/>
  <c r="AD348" i="4" s="1"/>
  <c r="AB383" i="4"/>
  <c r="AC387" i="4"/>
  <c r="AD387" i="4" s="1"/>
  <c r="AB423" i="4"/>
  <c r="AB453" i="4"/>
  <c r="AB472" i="4"/>
  <c r="AC490" i="4"/>
  <c r="AD490" i="4" s="1"/>
  <c r="AB497" i="4"/>
  <c r="AB522" i="4"/>
  <c r="AA522" i="4"/>
  <c r="AC522" i="4" s="1"/>
  <c r="AD522" i="4" s="1"/>
  <c r="AB545" i="4"/>
  <c r="AA545" i="4"/>
  <c r="AC545" i="4" s="1"/>
  <c r="AD545" i="4" s="1"/>
  <c r="AC561" i="4"/>
  <c r="AD561" i="4" s="1"/>
  <c r="AB561" i="4"/>
  <c r="AC585" i="4"/>
  <c r="AD585" i="4" s="1"/>
  <c r="AB589" i="4"/>
  <c r="AA589" i="4"/>
  <c r="AC589" i="4" s="1"/>
  <c r="AD589" i="4" s="1"/>
  <c r="AB597" i="4"/>
  <c r="AA597" i="4"/>
  <c r="AC597" i="4" s="1"/>
  <c r="AD597" i="4" s="1"/>
  <c r="AB612" i="4"/>
  <c r="AB657" i="4"/>
  <c r="AA657" i="4"/>
  <c r="AC657" i="4" s="1"/>
  <c r="AD657" i="4" s="1"/>
  <c r="AB424" i="4"/>
  <c r="AA498" i="4"/>
  <c r="AC498" i="4" s="1"/>
  <c r="AD498" i="4" s="1"/>
  <c r="AB519" i="4"/>
  <c r="AB695" i="4"/>
  <c r="AB415" i="4"/>
  <c r="AB394" i="4"/>
  <c r="AC464" i="4"/>
  <c r="AD464" i="4" s="1"/>
  <c r="AB496" i="4"/>
  <c r="AC528" i="4"/>
  <c r="AD528" i="4" s="1"/>
  <c r="AB605" i="4"/>
  <c r="AC614" i="4"/>
  <c r="AD614" i="4" s="1"/>
  <c r="AB689" i="4"/>
  <c r="AB464" i="4"/>
  <c r="AA496" i="4"/>
  <c r="AC496" i="4" s="1"/>
  <c r="AD496" i="4" s="1"/>
  <c r="AB631" i="4"/>
  <c r="AB622" i="4"/>
  <c r="AB608" i="4"/>
  <c r="AB639" i="4"/>
  <c r="AB679" i="4"/>
  <c r="AC688" i="4"/>
  <c r="AD688" i="4" s="1"/>
  <c r="AC693" i="4"/>
  <c r="AD693" i="4" s="1"/>
  <c r="AC676" i="4"/>
  <c r="AD676" i="4" s="1"/>
  <c r="AC516" i="4"/>
  <c r="AD516" i="4" s="1"/>
  <c r="AB521" i="4"/>
  <c r="AB538" i="4"/>
  <c r="AC601" i="4"/>
  <c r="AD601" i="4" s="1"/>
  <c r="AC611" i="4"/>
  <c r="AD611" i="4" s="1"/>
  <c r="AC648" i="4"/>
  <c r="AD648" i="4" s="1"/>
  <c r="AB690" i="4"/>
  <c r="AB401" i="4"/>
  <c r="AB454" i="4"/>
  <c r="AB447" i="4"/>
  <c r="AA521" i="4"/>
  <c r="AC521" i="4" s="1"/>
  <c r="AD521" i="4" s="1"/>
  <c r="AA612" i="4"/>
  <c r="AC612" i="4" s="1"/>
  <c r="AD612" i="4" s="1"/>
  <c r="AC641" i="4"/>
  <c r="AD641" i="4" s="1"/>
  <c r="AB662" i="4"/>
  <c r="AA646" i="4"/>
  <c r="AC646" i="4" s="1"/>
  <c r="AD646" i="4" s="1"/>
  <c r="AA651" i="4"/>
  <c r="AC651" i="4" s="1"/>
  <c r="AD651" i="4" s="1"/>
  <c r="AA670" i="4"/>
  <c r="AC670" i="4" s="1"/>
  <c r="AD670" i="4" s="1"/>
  <c r="AC662" i="4"/>
  <c r="AD662" i="4" s="1"/>
  <c r="AB648" i="4"/>
  <c r="AB666" i="4"/>
  <c r="AB684" i="4"/>
  <c r="AB9" i="4"/>
  <c r="AA9" i="4"/>
  <c r="AC9" i="4" s="1"/>
  <c r="AD9" i="4" s="1"/>
  <c r="AA32" i="4"/>
  <c r="AC32" i="4" s="1"/>
  <c r="AD32" i="4" s="1"/>
  <c r="AB32" i="4"/>
  <c r="AC12" i="4"/>
  <c r="AD12" i="4" s="1"/>
  <c r="AA7" i="4"/>
  <c r="AC7" i="4" s="1"/>
  <c r="AD7" i="4" s="1"/>
  <c r="AB7" i="4"/>
  <c r="AB52" i="4"/>
  <c r="AA52" i="4"/>
  <c r="AC52" i="4" s="1"/>
  <c r="AD52" i="4" s="1"/>
  <c r="AA6" i="4"/>
  <c r="AC6" i="4" s="1"/>
  <c r="AD6" i="4" s="1"/>
  <c r="AB6" i="4"/>
  <c r="AB20" i="4"/>
  <c r="AA20" i="4"/>
  <c r="AC20" i="4" s="1"/>
  <c r="AD20" i="4" s="1"/>
  <c r="AA26" i="4"/>
  <c r="AC26" i="4" s="1"/>
  <c r="AD26" i="4" s="1"/>
  <c r="AB26" i="4"/>
  <c r="AB103" i="4"/>
  <c r="AA103" i="4"/>
  <c r="AC103" i="4" s="1"/>
  <c r="AD103" i="4" s="1"/>
  <c r="AB17" i="4"/>
  <c r="AA17" i="4"/>
  <c r="AC17" i="4" s="1"/>
  <c r="AD17" i="4" s="1"/>
  <c r="AB3" i="4"/>
  <c r="AA3" i="4"/>
  <c r="AC3" i="4" s="1"/>
  <c r="AD3" i="4" s="1"/>
  <c r="AA19" i="4"/>
  <c r="AC19" i="4" s="1"/>
  <c r="AD19" i="4" s="1"/>
  <c r="AB19" i="4"/>
  <c r="AC23" i="4"/>
  <c r="AD23" i="4" s="1"/>
  <c r="AB45" i="4"/>
  <c r="AB84" i="4"/>
  <c r="AA84" i="4"/>
  <c r="AC84" i="4" s="1"/>
  <c r="AD84" i="4" s="1"/>
  <c r="AB14" i="4"/>
  <c r="AA14" i="4"/>
  <c r="AC14" i="4" s="1"/>
  <c r="AD14" i="4" s="1"/>
  <c r="AA11" i="4"/>
  <c r="AC11" i="4" s="1"/>
  <c r="AD11" i="4" s="1"/>
  <c r="AB11" i="4"/>
  <c r="AB39" i="4"/>
  <c r="AC42" i="4"/>
  <c r="AD42" i="4" s="1"/>
  <c r="AB5" i="4"/>
  <c r="AA5" i="4"/>
  <c r="AC5" i="4" s="1"/>
  <c r="AD5" i="4" s="1"/>
  <c r="AB4" i="4"/>
  <c r="AA4" i="4"/>
  <c r="AC4" i="4" s="1"/>
  <c r="AD4" i="4" s="1"/>
  <c r="AB91" i="4"/>
  <c r="AA91" i="4"/>
  <c r="AC91" i="4" s="1"/>
  <c r="AD91" i="4" s="1"/>
  <c r="AB2" i="4"/>
  <c r="AA2" i="4"/>
  <c r="AC2" i="4" s="1"/>
  <c r="AD2" i="4" s="1"/>
  <c r="AC8" i="4"/>
  <c r="AD8" i="4" s="1"/>
  <c r="AB22" i="4"/>
  <c r="AB29" i="4"/>
  <c r="AA29" i="4"/>
  <c r="AC29" i="4" s="1"/>
  <c r="AD29" i="4" s="1"/>
  <c r="AC44" i="4"/>
  <c r="AD44" i="4" s="1"/>
  <c r="AC13" i="4"/>
  <c r="AD13" i="4" s="1"/>
  <c r="AB30" i="4"/>
  <c r="AA30" i="4"/>
  <c r="AC30" i="4" s="1"/>
  <c r="AD30" i="4" s="1"/>
  <c r="AB119" i="4"/>
  <c r="AA119" i="4"/>
  <c r="AC119" i="4" s="1"/>
  <c r="AD119" i="4" s="1"/>
  <c r="AA10" i="4"/>
  <c r="AC10" i="4" s="1"/>
  <c r="AD10" i="4" s="1"/>
  <c r="AA24" i="4"/>
  <c r="AC24" i="4" s="1"/>
  <c r="AD24" i="4" s="1"/>
  <c r="AA21" i="4"/>
  <c r="AC21" i="4" s="1"/>
  <c r="AD21" i="4" s="1"/>
  <c r="AA22" i="4"/>
  <c r="AC22" i="4" s="1"/>
  <c r="AD22" i="4" s="1"/>
  <c r="AB53" i="4"/>
  <c r="AB56" i="4"/>
  <c r="AA54" i="4"/>
  <c r="AC54" i="4" s="1"/>
  <c r="AD54" i="4" s="1"/>
  <c r="AC92" i="4"/>
  <c r="AD92" i="4" s="1"/>
  <c r="AA81" i="4"/>
  <c r="AC81" i="4" s="1"/>
  <c r="AD81" i="4" s="1"/>
  <c r="AB98" i="4"/>
  <c r="AB137" i="4"/>
  <c r="AB120" i="4"/>
  <c r="AA120" i="4"/>
  <c r="AC120" i="4" s="1"/>
  <c r="AD120" i="4" s="1"/>
  <c r="AB163" i="4"/>
  <c r="AA163" i="4"/>
  <c r="AC163" i="4" s="1"/>
  <c r="AD163" i="4" s="1"/>
  <c r="AB172" i="4"/>
  <c r="AA172" i="4"/>
  <c r="AC172" i="4" s="1"/>
  <c r="AD172" i="4" s="1"/>
  <c r="AB162" i="4"/>
  <c r="AA162" i="4"/>
  <c r="AC162" i="4" s="1"/>
  <c r="AD162" i="4" s="1"/>
  <c r="AB335" i="4"/>
  <c r="AA335" i="4"/>
  <c r="AC335" i="4" s="1"/>
  <c r="AD335" i="4" s="1"/>
  <c r="AA15" i="4"/>
  <c r="AC15" i="4" s="1"/>
  <c r="AD15" i="4" s="1"/>
  <c r="AC31" i="4"/>
  <c r="AD31" i="4" s="1"/>
  <c r="AB37" i="4"/>
  <c r="AC28" i="4"/>
  <c r="AD28" i="4" s="1"/>
  <c r="AB40" i="4"/>
  <c r="AA40" i="4"/>
  <c r="AC40" i="4" s="1"/>
  <c r="AD40" i="4" s="1"/>
  <c r="AB57" i="4"/>
  <c r="AC75" i="4"/>
  <c r="AD75" i="4" s="1"/>
  <c r="AC96" i="4"/>
  <c r="AD96" i="4" s="1"/>
  <c r="AB105" i="4"/>
  <c r="AB106" i="4"/>
  <c r="AA106" i="4"/>
  <c r="AC106" i="4" s="1"/>
  <c r="AD106" i="4" s="1"/>
  <c r="AB122" i="4"/>
  <c r="AB126" i="4"/>
  <c r="AA126" i="4"/>
  <c r="AC126" i="4" s="1"/>
  <c r="AD126" i="4" s="1"/>
  <c r="AB138" i="4"/>
  <c r="AA138" i="4"/>
  <c r="AC138" i="4" s="1"/>
  <c r="AD138" i="4" s="1"/>
  <c r="AB156" i="4"/>
  <c r="AA156" i="4"/>
  <c r="AC156" i="4" s="1"/>
  <c r="AD156" i="4" s="1"/>
  <c r="AC141" i="4"/>
  <c r="AD141" i="4" s="1"/>
  <c r="AB160" i="4"/>
  <c r="AB69" i="4"/>
  <c r="AB18" i="4"/>
  <c r="AB43" i="4"/>
  <c r="AB64" i="4"/>
  <c r="AB59" i="4"/>
  <c r="AA59" i="4"/>
  <c r="AC59" i="4" s="1"/>
  <c r="AD59" i="4" s="1"/>
  <c r="AB78" i="4"/>
  <c r="AA78" i="4"/>
  <c r="AC78" i="4" s="1"/>
  <c r="AD78" i="4" s="1"/>
  <c r="AB82" i="4"/>
  <c r="AB101" i="4"/>
  <c r="AB111" i="4"/>
  <c r="AA111" i="4"/>
  <c r="AC111" i="4" s="1"/>
  <c r="AD111" i="4" s="1"/>
  <c r="AC122" i="4"/>
  <c r="AD122" i="4" s="1"/>
  <c r="AB132" i="4"/>
  <c r="AA132" i="4"/>
  <c r="AC132" i="4" s="1"/>
  <c r="AD132" i="4" s="1"/>
  <c r="AB117" i="4"/>
  <c r="AA117" i="4"/>
  <c r="AC117" i="4" s="1"/>
  <c r="AD117" i="4" s="1"/>
  <c r="AC159" i="4"/>
  <c r="AD159" i="4" s="1"/>
  <c r="AB152" i="4"/>
  <c r="AA152" i="4"/>
  <c r="AC152" i="4" s="1"/>
  <c r="AD152" i="4" s="1"/>
  <c r="AB174" i="4"/>
  <c r="AA174" i="4"/>
  <c r="AC174" i="4" s="1"/>
  <c r="AD174" i="4" s="1"/>
  <c r="AB223" i="4"/>
  <c r="AA223" i="4"/>
  <c r="AC223" i="4" s="1"/>
  <c r="AD223" i="4" s="1"/>
  <c r="AB99" i="4"/>
  <c r="AA99" i="4"/>
  <c r="AC99" i="4" s="1"/>
  <c r="AD99" i="4" s="1"/>
  <c r="AB143" i="4"/>
  <c r="AA143" i="4"/>
  <c r="AC143" i="4" s="1"/>
  <c r="AD143" i="4" s="1"/>
  <c r="AA18" i="4"/>
  <c r="AC18" i="4" s="1"/>
  <c r="AD18" i="4" s="1"/>
  <c r="AA25" i="4"/>
  <c r="AC25" i="4" s="1"/>
  <c r="AD25" i="4" s="1"/>
  <c r="AA39" i="4"/>
  <c r="AC39" i="4" s="1"/>
  <c r="AD39" i="4" s="1"/>
  <c r="AA43" i="4"/>
  <c r="AC43" i="4" s="1"/>
  <c r="AD43" i="4" s="1"/>
  <c r="AA45" i="4"/>
  <c r="AC45" i="4" s="1"/>
  <c r="AD45" i="4" s="1"/>
  <c r="AA48" i="4"/>
  <c r="AC48" i="4" s="1"/>
  <c r="AD48" i="4" s="1"/>
  <c r="AA36" i="4"/>
  <c r="AC36" i="4" s="1"/>
  <c r="AD36" i="4" s="1"/>
  <c r="AB41" i="4"/>
  <c r="AA58" i="4"/>
  <c r="AC58" i="4" s="1"/>
  <c r="AD58" i="4" s="1"/>
  <c r="AA64" i="4"/>
  <c r="AC64" i="4" s="1"/>
  <c r="AD64" i="4" s="1"/>
  <c r="AB55" i="4"/>
  <c r="AB77" i="4"/>
  <c r="AB97" i="4"/>
  <c r="AB93" i="4"/>
  <c r="AA94" i="4"/>
  <c r="AC94" i="4" s="1"/>
  <c r="AD94" i="4" s="1"/>
  <c r="AC108" i="4"/>
  <c r="AD108" i="4" s="1"/>
  <c r="AB118" i="4"/>
  <c r="AA118" i="4"/>
  <c r="AC118" i="4" s="1"/>
  <c r="AD118" i="4" s="1"/>
  <c r="AB125" i="4"/>
  <c r="AB133" i="4"/>
  <c r="AA133" i="4"/>
  <c r="AC133" i="4" s="1"/>
  <c r="AD133" i="4" s="1"/>
  <c r="AB136" i="4"/>
  <c r="AB210" i="4"/>
  <c r="AA210" i="4"/>
  <c r="AC210" i="4" s="1"/>
  <c r="AD210" i="4" s="1"/>
  <c r="AC235" i="4"/>
  <c r="AD235" i="4" s="1"/>
  <c r="AB23" i="4"/>
  <c r="AB129" i="4"/>
  <c r="AA129" i="4"/>
  <c r="AC129" i="4" s="1"/>
  <c r="AD129" i="4" s="1"/>
  <c r="AB33" i="4"/>
  <c r="AC50" i="4"/>
  <c r="AD50" i="4" s="1"/>
  <c r="AB80" i="4"/>
  <c r="AA80" i="4"/>
  <c r="AC80" i="4" s="1"/>
  <c r="AD80" i="4" s="1"/>
  <c r="AB73" i="4"/>
  <c r="AB90" i="4"/>
  <c r="AB88" i="4"/>
  <c r="AA88" i="4"/>
  <c r="AC88" i="4" s="1"/>
  <c r="AD88" i="4" s="1"/>
  <c r="AB100" i="4"/>
  <c r="AA100" i="4"/>
  <c r="AC100" i="4" s="1"/>
  <c r="AD100" i="4" s="1"/>
  <c r="AB113" i="4"/>
  <c r="AA113" i="4"/>
  <c r="AC113" i="4" s="1"/>
  <c r="AD113" i="4" s="1"/>
  <c r="AB123" i="4"/>
  <c r="AB146" i="4"/>
  <c r="AA146" i="4"/>
  <c r="AC146" i="4" s="1"/>
  <c r="AD146" i="4" s="1"/>
  <c r="AB149" i="4"/>
  <c r="AB148" i="4"/>
  <c r="AA148" i="4"/>
  <c r="AC148" i="4" s="1"/>
  <c r="AD148" i="4" s="1"/>
  <c r="AB147" i="4"/>
  <c r="AA147" i="4"/>
  <c r="AC147" i="4" s="1"/>
  <c r="AD147" i="4" s="1"/>
  <c r="AC164" i="4"/>
  <c r="AD164" i="4" s="1"/>
  <c r="AB165" i="4"/>
  <c r="AA165" i="4"/>
  <c r="AC165" i="4" s="1"/>
  <c r="AD165" i="4" s="1"/>
  <c r="AB169" i="4"/>
  <c r="AA169" i="4"/>
  <c r="AC169" i="4" s="1"/>
  <c r="AD169" i="4" s="1"/>
  <c r="AC184" i="4"/>
  <c r="AD184" i="4" s="1"/>
  <c r="AC229" i="4"/>
  <c r="AD229" i="4" s="1"/>
  <c r="AB131" i="4"/>
  <c r="AA131" i="4"/>
  <c r="AC131" i="4" s="1"/>
  <c r="AD131" i="4" s="1"/>
  <c r="AB228" i="4"/>
  <c r="AA228" i="4"/>
  <c r="AC228" i="4" s="1"/>
  <c r="AD228" i="4" s="1"/>
  <c r="AA33" i="4"/>
  <c r="AC33" i="4" s="1"/>
  <c r="AD33" i="4" s="1"/>
  <c r="AC49" i="4"/>
  <c r="AD49" i="4" s="1"/>
  <c r="AB50" i="4"/>
  <c r="AB95" i="4"/>
  <c r="AB85" i="4"/>
  <c r="AB87" i="4"/>
  <c r="AA71" i="4"/>
  <c r="AC71" i="4" s="1"/>
  <c r="AD71" i="4" s="1"/>
  <c r="AB79" i="4"/>
  <c r="AB86" i="4"/>
  <c r="AA86" i="4"/>
  <c r="AC86" i="4" s="1"/>
  <c r="AD86" i="4" s="1"/>
  <c r="AA90" i="4"/>
  <c r="AC90" i="4" s="1"/>
  <c r="AD90" i="4" s="1"/>
  <c r="AA104" i="4"/>
  <c r="AC104" i="4" s="1"/>
  <c r="AD104" i="4" s="1"/>
  <c r="AB107" i="4"/>
  <c r="AB115" i="4"/>
  <c r="AA115" i="4"/>
  <c r="AC115" i="4" s="1"/>
  <c r="AD115" i="4" s="1"/>
  <c r="AB124" i="4"/>
  <c r="AA124" i="4"/>
  <c r="AC124" i="4" s="1"/>
  <c r="AD124" i="4" s="1"/>
  <c r="AB135" i="4"/>
  <c r="AB139" i="4"/>
  <c r="AA139" i="4"/>
  <c r="AC139" i="4" s="1"/>
  <c r="AD139" i="4" s="1"/>
  <c r="AB158" i="4"/>
  <c r="AB155" i="4"/>
  <c r="AA155" i="4"/>
  <c r="AC155" i="4" s="1"/>
  <c r="AD155" i="4" s="1"/>
  <c r="AB151" i="4"/>
  <c r="AB175" i="4"/>
  <c r="AB250" i="4"/>
  <c r="AA250" i="4"/>
  <c r="AC250" i="4" s="1"/>
  <c r="AD250" i="4" s="1"/>
  <c r="AB65" i="4"/>
  <c r="AA65" i="4"/>
  <c r="AC65" i="4" s="1"/>
  <c r="AD65" i="4" s="1"/>
  <c r="AB150" i="4"/>
  <c r="AA150" i="4"/>
  <c r="AC150" i="4" s="1"/>
  <c r="AD150" i="4" s="1"/>
  <c r="AB154" i="4"/>
  <c r="AA154" i="4"/>
  <c r="AC154" i="4" s="1"/>
  <c r="AD154" i="4" s="1"/>
  <c r="AB8" i="4"/>
  <c r="AB42" i="4"/>
  <c r="AB70" i="4"/>
  <c r="AB83" i="4"/>
  <c r="AA83" i="4"/>
  <c r="AC83" i="4" s="1"/>
  <c r="AD83" i="4" s="1"/>
  <c r="AC79" i="4"/>
  <c r="AD79" i="4" s="1"/>
  <c r="AC72" i="4"/>
  <c r="AD72" i="4" s="1"/>
  <c r="AC109" i="4"/>
  <c r="AD109" i="4" s="1"/>
  <c r="AB127" i="4"/>
  <c r="AB145" i="4"/>
  <c r="AA145" i="4"/>
  <c r="AC145" i="4" s="1"/>
  <c r="AD145" i="4" s="1"/>
  <c r="AB142" i="4"/>
  <c r="AA142" i="4"/>
  <c r="AC142" i="4" s="1"/>
  <c r="AD142" i="4" s="1"/>
  <c r="AC175" i="4"/>
  <c r="AD175" i="4" s="1"/>
  <c r="AC208" i="4"/>
  <c r="AD208" i="4" s="1"/>
  <c r="AB164" i="4"/>
  <c r="AB167" i="4"/>
  <c r="AB189" i="4"/>
  <c r="AB186" i="4"/>
  <c r="AB188" i="4"/>
  <c r="AB211" i="4"/>
  <c r="AC230" i="4"/>
  <c r="AD230" i="4" s="1"/>
  <c r="AB237" i="4"/>
  <c r="AB248" i="4"/>
  <c r="AA248" i="4"/>
  <c r="AC248" i="4" s="1"/>
  <c r="AD248" i="4" s="1"/>
  <c r="AB252" i="4"/>
  <c r="AB261" i="4"/>
  <c r="AB270" i="4"/>
  <c r="AA270" i="4"/>
  <c r="AC270" i="4" s="1"/>
  <c r="AD270" i="4" s="1"/>
  <c r="AA286" i="4"/>
  <c r="AC286" i="4" s="1"/>
  <c r="AD286" i="4" s="1"/>
  <c r="AB286" i="4"/>
  <c r="AB280" i="4"/>
  <c r="AA280" i="4"/>
  <c r="AC280" i="4" s="1"/>
  <c r="AD280" i="4" s="1"/>
  <c r="AB278" i="4"/>
  <c r="AA278" i="4"/>
  <c r="AC278" i="4" s="1"/>
  <c r="AD278" i="4" s="1"/>
  <c r="AB328" i="4"/>
  <c r="AA328" i="4"/>
  <c r="AC328" i="4" s="1"/>
  <c r="AD328" i="4" s="1"/>
  <c r="AB166" i="4"/>
  <c r="AB173" i="4"/>
  <c r="AB185" i="4"/>
  <c r="AC183" i="4"/>
  <c r="AD183" i="4" s="1"/>
  <c r="AC189" i="4"/>
  <c r="AD189" i="4" s="1"/>
  <c r="AC203" i="4"/>
  <c r="AD203" i="4" s="1"/>
  <c r="AC186" i="4"/>
  <c r="AD186" i="4" s="1"/>
  <c r="AC202" i="4"/>
  <c r="AD202" i="4" s="1"/>
  <c r="AC188" i="4"/>
  <c r="AD188" i="4" s="1"/>
  <c r="AC206" i="4"/>
  <c r="AD206" i="4" s="1"/>
  <c r="AC211" i="4"/>
  <c r="AD211" i="4" s="1"/>
  <c r="AB226" i="4"/>
  <c r="AA226" i="4"/>
  <c r="AC226" i="4" s="1"/>
  <c r="AD226" i="4" s="1"/>
  <c r="AC237" i="4"/>
  <c r="AD237" i="4" s="1"/>
  <c r="AB231" i="4"/>
  <c r="AA231" i="4"/>
  <c r="AC231" i="4" s="1"/>
  <c r="AD231" i="4" s="1"/>
  <c r="AB242" i="4"/>
  <c r="AA242" i="4"/>
  <c r="AC242" i="4" s="1"/>
  <c r="AD242" i="4" s="1"/>
  <c r="AC245" i="4"/>
  <c r="AD245" i="4" s="1"/>
  <c r="AC252" i="4"/>
  <c r="AD252" i="4" s="1"/>
  <c r="AC257" i="4"/>
  <c r="AD257" i="4" s="1"/>
  <c r="AA274" i="4"/>
  <c r="AC274" i="4" s="1"/>
  <c r="AD274" i="4" s="1"/>
  <c r="AB274" i="4"/>
  <c r="AB262" i="4"/>
  <c r="AA262" i="4"/>
  <c r="AC262" i="4" s="1"/>
  <c r="AD262" i="4" s="1"/>
  <c r="AA268" i="4"/>
  <c r="AC268" i="4" s="1"/>
  <c r="AD268" i="4" s="1"/>
  <c r="AB268" i="4"/>
  <c r="AB277" i="4"/>
  <c r="AA277" i="4"/>
  <c r="AC277" i="4" s="1"/>
  <c r="AD277" i="4" s="1"/>
  <c r="AB309" i="4"/>
  <c r="AA309" i="4"/>
  <c r="AC309" i="4" s="1"/>
  <c r="AD309" i="4" s="1"/>
  <c r="AB343" i="4"/>
  <c r="AA343" i="4"/>
  <c r="AC343" i="4" s="1"/>
  <c r="AD343" i="4" s="1"/>
  <c r="AC345" i="4"/>
  <c r="AD345" i="4" s="1"/>
  <c r="AA57" i="4"/>
  <c r="AC57" i="4" s="1"/>
  <c r="AD57" i="4" s="1"/>
  <c r="AA55" i="4"/>
  <c r="AC55" i="4" s="1"/>
  <c r="AD55" i="4" s="1"/>
  <c r="AA95" i="4"/>
  <c r="AC95" i="4" s="1"/>
  <c r="AD95" i="4" s="1"/>
  <c r="AA73" i="4"/>
  <c r="AC73" i="4" s="1"/>
  <c r="AD73" i="4" s="1"/>
  <c r="AA77" i="4"/>
  <c r="AC77" i="4" s="1"/>
  <c r="AD77" i="4" s="1"/>
  <c r="AA82" i="4"/>
  <c r="AC82" i="4" s="1"/>
  <c r="AD82" i="4" s="1"/>
  <c r="AA101" i="4"/>
  <c r="AC101" i="4" s="1"/>
  <c r="AD101" i="4" s="1"/>
  <c r="AA105" i="4"/>
  <c r="AC105" i="4" s="1"/>
  <c r="AD105" i="4" s="1"/>
  <c r="AA110" i="4"/>
  <c r="AC110" i="4" s="1"/>
  <c r="AD110" i="4" s="1"/>
  <c r="AA114" i="4"/>
  <c r="AC114" i="4" s="1"/>
  <c r="AD114" i="4" s="1"/>
  <c r="AA128" i="4"/>
  <c r="AC128" i="4" s="1"/>
  <c r="AD128" i="4" s="1"/>
  <c r="AA149" i="4"/>
  <c r="AC149" i="4" s="1"/>
  <c r="AD149" i="4" s="1"/>
  <c r="AA160" i="4"/>
  <c r="AC160" i="4" s="1"/>
  <c r="AD160" i="4" s="1"/>
  <c r="AA166" i="4"/>
  <c r="AC166" i="4" s="1"/>
  <c r="AD166" i="4" s="1"/>
  <c r="AA173" i="4"/>
  <c r="AC173" i="4" s="1"/>
  <c r="AD173" i="4" s="1"/>
  <c r="AC179" i="4"/>
  <c r="AD179" i="4" s="1"/>
  <c r="AB183" i="4"/>
  <c r="AB184" i="4"/>
  <c r="AC199" i="4"/>
  <c r="AD199" i="4" s="1"/>
  <c r="AB203" i="4"/>
  <c r="AB208" i="4"/>
  <c r="AC205" i="4"/>
  <c r="AD205" i="4" s="1"/>
  <c r="AB202" i="4"/>
  <c r="AB207" i="4"/>
  <c r="AC204" i="4"/>
  <c r="AD204" i="4" s="1"/>
  <c r="AB206" i="4"/>
  <c r="AB209" i="4"/>
  <c r="AB225" i="4"/>
  <c r="AA225" i="4"/>
  <c r="AC225" i="4" s="1"/>
  <c r="AD225" i="4" s="1"/>
  <c r="AB235" i="4"/>
  <c r="AB236" i="4"/>
  <c r="AC314" i="4"/>
  <c r="AD314" i="4" s="1"/>
  <c r="AB179" i="4"/>
  <c r="AB199" i="4"/>
  <c r="AB205" i="4"/>
  <c r="AB204" i="4"/>
  <c r="AB213" i="4"/>
  <c r="AA213" i="4"/>
  <c r="AC213" i="4" s="1"/>
  <c r="AD213" i="4" s="1"/>
  <c r="AB216" i="4"/>
  <c r="AB221" i="4"/>
  <c r="AC236" i="4"/>
  <c r="AD236" i="4" s="1"/>
  <c r="AB243" i="4"/>
  <c r="AA243" i="4"/>
  <c r="AC243" i="4" s="1"/>
  <c r="AD243" i="4" s="1"/>
  <c r="AB251" i="4"/>
  <c r="AA251" i="4"/>
  <c r="AC251" i="4" s="1"/>
  <c r="AD251" i="4" s="1"/>
  <c r="AB300" i="4"/>
  <c r="AA300" i="4"/>
  <c r="AC300" i="4" s="1"/>
  <c r="AD300" i="4" s="1"/>
  <c r="AB302" i="4"/>
  <c r="AA302" i="4"/>
  <c r="AC302" i="4" s="1"/>
  <c r="AD302" i="4" s="1"/>
  <c r="AB178" i="4"/>
  <c r="AC182" i="4"/>
  <c r="AD182" i="4" s="1"/>
  <c r="AB176" i="4"/>
  <c r="AB200" i="4"/>
  <c r="AB198" i="4"/>
  <c r="AB201" i="4"/>
  <c r="AB224" i="4"/>
  <c r="AB215" i="4"/>
  <c r="AB238" i="4"/>
  <c r="AA238" i="4"/>
  <c r="AC238" i="4" s="1"/>
  <c r="AD238" i="4" s="1"/>
  <c r="AB247" i="4"/>
  <c r="AB256" i="4"/>
  <c r="AA256" i="4"/>
  <c r="AC256" i="4" s="1"/>
  <c r="AD256" i="4" s="1"/>
  <c r="AA260" i="4"/>
  <c r="AC260" i="4" s="1"/>
  <c r="AD260" i="4" s="1"/>
  <c r="AB260" i="4"/>
  <c r="AB319" i="4"/>
  <c r="AA319" i="4"/>
  <c r="AC319" i="4" s="1"/>
  <c r="AD319" i="4" s="1"/>
  <c r="AB337" i="4"/>
  <c r="AA337" i="4"/>
  <c r="AC337" i="4" s="1"/>
  <c r="AD337" i="4" s="1"/>
  <c r="AA130" i="4"/>
  <c r="AC130" i="4" s="1"/>
  <c r="AD130" i="4" s="1"/>
  <c r="AA123" i="4"/>
  <c r="AC123" i="4" s="1"/>
  <c r="AD123" i="4" s="1"/>
  <c r="AA127" i="4"/>
  <c r="AC127" i="4" s="1"/>
  <c r="AD127" i="4" s="1"/>
  <c r="AA178" i="4"/>
  <c r="AC178" i="4" s="1"/>
  <c r="AD178" i="4" s="1"/>
  <c r="AC170" i="4"/>
  <c r="AD170" i="4" s="1"/>
  <c r="AA176" i="4"/>
  <c r="AC176" i="4" s="1"/>
  <c r="AD176" i="4" s="1"/>
  <c r="AC190" i="4"/>
  <c r="AD190" i="4" s="1"/>
  <c r="AA200" i="4"/>
  <c r="AC200" i="4" s="1"/>
  <c r="AD200" i="4" s="1"/>
  <c r="AC194" i="4"/>
  <c r="AD194" i="4" s="1"/>
  <c r="AA198" i="4"/>
  <c r="AC198" i="4" s="1"/>
  <c r="AD198" i="4" s="1"/>
  <c r="AC192" i="4"/>
  <c r="AD192" i="4" s="1"/>
  <c r="AA201" i="4"/>
  <c r="AC201" i="4" s="1"/>
  <c r="AD201" i="4" s="1"/>
  <c r="AC217" i="4"/>
  <c r="AD217" i="4" s="1"/>
  <c r="AA224" i="4"/>
  <c r="AC224" i="4" s="1"/>
  <c r="AD224" i="4" s="1"/>
  <c r="AA218" i="4"/>
  <c r="AC218" i="4" s="1"/>
  <c r="AD218" i="4" s="1"/>
  <c r="AB222" i="4"/>
  <c r="AB212" i="4"/>
  <c r="AA212" i="4"/>
  <c r="AC212" i="4" s="1"/>
  <c r="AD212" i="4" s="1"/>
  <c r="AA215" i="4"/>
  <c r="AC215" i="4" s="1"/>
  <c r="AD215" i="4" s="1"/>
  <c r="AB233" i="4"/>
  <c r="AA233" i="4"/>
  <c r="AC233" i="4" s="1"/>
  <c r="AD233" i="4" s="1"/>
  <c r="AB253" i="4"/>
  <c r="AC247" i="4"/>
  <c r="AD247" i="4" s="1"/>
  <c r="AB317" i="4"/>
  <c r="AC168" i="4"/>
  <c r="AD168" i="4" s="1"/>
  <c r="AC187" i="4"/>
  <c r="AD187" i="4" s="1"/>
  <c r="AC193" i="4"/>
  <c r="AD193" i="4" s="1"/>
  <c r="AC191" i="4"/>
  <c r="AD191" i="4" s="1"/>
  <c r="AC214" i="4"/>
  <c r="AD214" i="4" s="1"/>
  <c r="AB220" i="4"/>
  <c r="AA220" i="4"/>
  <c r="AC220" i="4" s="1"/>
  <c r="AD220" i="4" s="1"/>
  <c r="AC222" i="4"/>
  <c r="AD222" i="4" s="1"/>
  <c r="AC253" i="4"/>
  <c r="AD253" i="4" s="1"/>
  <c r="AB239" i="4"/>
  <c r="AA239" i="4"/>
  <c r="AC239" i="4" s="1"/>
  <c r="AD239" i="4" s="1"/>
  <c r="AB246" i="4"/>
  <c r="AA246" i="4"/>
  <c r="AC246" i="4" s="1"/>
  <c r="AD246" i="4" s="1"/>
  <c r="AA269" i="4"/>
  <c r="AC269" i="4" s="1"/>
  <c r="AD269" i="4" s="1"/>
  <c r="AB269" i="4"/>
  <c r="AB255" i="4"/>
  <c r="AA255" i="4"/>
  <c r="AC255" i="4" s="1"/>
  <c r="AD255" i="4" s="1"/>
  <c r="AB294" i="4"/>
  <c r="AA294" i="4"/>
  <c r="AC294" i="4" s="1"/>
  <c r="AD294" i="4" s="1"/>
  <c r="AB320" i="4"/>
  <c r="AA320" i="4"/>
  <c r="AC320" i="4" s="1"/>
  <c r="AD320" i="4" s="1"/>
  <c r="AB289" i="4"/>
  <c r="AB373" i="4"/>
  <c r="AA373" i="4"/>
  <c r="AC373" i="4" s="1"/>
  <c r="AD373" i="4" s="1"/>
  <c r="AB283" i="4"/>
  <c r="AA289" i="4"/>
  <c r="AC289" i="4" s="1"/>
  <c r="AD289" i="4" s="1"/>
  <c r="AB282" i="4"/>
  <c r="AA282" i="4"/>
  <c r="AC282" i="4" s="1"/>
  <c r="AD282" i="4" s="1"/>
  <c r="AB291" i="4"/>
  <c r="AA291" i="4"/>
  <c r="AC291" i="4" s="1"/>
  <c r="AD291" i="4" s="1"/>
  <c r="AB284" i="4"/>
  <c r="AB299" i="4"/>
  <c r="AA299" i="4"/>
  <c r="AC299" i="4" s="1"/>
  <c r="AD299" i="4" s="1"/>
  <c r="AB311" i="4"/>
  <c r="AB313" i="4"/>
  <c r="AA313" i="4"/>
  <c r="AC313" i="4" s="1"/>
  <c r="AD313" i="4" s="1"/>
  <c r="AB316" i="4"/>
  <c r="AB303" i="4"/>
  <c r="AA352" i="4"/>
  <c r="AC352" i="4" s="1"/>
  <c r="AD352" i="4" s="1"/>
  <c r="AB352" i="4"/>
  <c r="AB266" i="4"/>
  <c r="AB288" i="4"/>
  <c r="AB315" i="4"/>
  <c r="AA315" i="4"/>
  <c r="AC315" i="4" s="1"/>
  <c r="AD315" i="4" s="1"/>
  <c r="AC303" i="4"/>
  <c r="AD303" i="4" s="1"/>
  <c r="AB325" i="4"/>
  <c r="AA325" i="4"/>
  <c r="AC325" i="4" s="1"/>
  <c r="AD325" i="4" s="1"/>
  <c r="AA266" i="4"/>
  <c r="AC266" i="4" s="1"/>
  <c r="AD266" i="4" s="1"/>
  <c r="AB267" i="4"/>
  <c r="AA288" i="4"/>
  <c r="AC288" i="4" s="1"/>
  <c r="AD288" i="4" s="1"/>
  <c r="AB287" i="4"/>
  <c r="AB322" i="4"/>
  <c r="AA342" i="4"/>
  <c r="AC342" i="4" s="1"/>
  <c r="AD342" i="4" s="1"/>
  <c r="AC340" i="4"/>
  <c r="AD340" i="4" s="1"/>
  <c r="AB379" i="4"/>
  <c r="AA379" i="4"/>
  <c r="AC379" i="4" s="1"/>
  <c r="AD379" i="4" s="1"/>
  <c r="AC287" i="4"/>
  <c r="AD287" i="4" s="1"/>
  <c r="AC322" i="4"/>
  <c r="AD322" i="4" s="1"/>
  <c r="AB308" i="4"/>
  <c r="AA308" i="4"/>
  <c r="AC308" i="4" s="1"/>
  <c r="AD308" i="4" s="1"/>
  <c r="AB336" i="4"/>
  <c r="AA374" i="4"/>
  <c r="AC374" i="4" s="1"/>
  <c r="AD374" i="4" s="1"/>
  <c r="AB374" i="4"/>
  <c r="AB382" i="4"/>
  <c r="AA382" i="4"/>
  <c r="AC382" i="4" s="1"/>
  <c r="AD382" i="4" s="1"/>
  <c r="AA261" i="4"/>
  <c r="AC261" i="4" s="1"/>
  <c r="AD261" i="4" s="1"/>
  <c r="AB263" i="4"/>
  <c r="AB276" i="4"/>
  <c r="AA281" i="4"/>
  <c r="AC281" i="4" s="1"/>
  <c r="AD281" i="4" s="1"/>
  <c r="AA298" i="4"/>
  <c r="AC298" i="4" s="1"/>
  <c r="AD298" i="4" s="1"/>
  <c r="AA306" i="4"/>
  <c r="AC306" i="4" s="1"/>
  <c r="AD306" i="4" s="1"/>
  <c r="AA321" i="4"/>
  <c r="AC321" i="4" s="1"/>
  <c r="AD321" i="4" s="1"/>
  <c r="AA336" i="4"/>
  <c r="AC336" i="4" s="1"/>
  <c r="AD336" i="4" s="1"/>
  <c r="AA339" i="4"/>
  <c r="AC339" i="4" s="1"/>
  <c r="AD339" i="4" s="1"/>
  <c r="AB326" i="4"/>
  <c r="AB323" i="4"/>
  <c r="AA323" i="4"/>
  <c r="AC323" i="4" s="1"/>
  <c r="AD323" i="4" s="1"/>
  <c r="AB254" i="4"/>
  <c r="AB301" i="4"/>
  <c r="AB314" i="4"/>
  <c r="AB338" i="4"/>
  <c r="AA338" i="4"/>
  <c r="AC338" i="4" s="1"/>
  <c r="AD338" i="4" s="1"/>
  <c r="AA362" i="4"/>
  <c r="AC362" i="4" s="1"/>
  <c r="AD362" i="4" s="1"/>
  <c r="AB362" i="4"/>
  <c r="AB341" i="4"/>
  <c r="AB350" i="4"/>
  <c r="AA350" i="4"/>
  <c r="AC350" i="4" s="1"/>
  <c r="AD350" i="4" s="1"/>
  <c r="AC351" i="4"/>
  <c r="AD351" i="4" s="1"/>
  <c r="AB356" i="4"/>
  <c r="AA356" i="4"/>
  <c r="AC356" i="4" s="1"/>
  <c r="AD356" i="4" s="1"/>
  <c r="AB370" i="4"/>
  <c r="AB403" i="4"/>
  <c r="AA403" i="4"/>
  <c r="AC403" i="4" s="1"/>
  <c r="AD403" i="4" s="1"/>
  <c r="AB396" i="4"/>
  <c r="AA396" i="4"/>
  <c r="AC396" i="4" s="1"/>
  <c r="AD396" i="4" s="1"/>
  <c r="AC404" i="4"/>
  <c r="AD404" i="4" s="1"/>
  <c r="AB332" i="4"/>
  <c r="AC359" i="4"/>
  <c r="AD359" i="4" s="1"/>
  <c r="AC358" i="4"/>
  <c r="AD358" i="4" s="1"/>
  <c r="AC370" i="4"/>
  <c r="AD370" i="4" s="1"/>
  <c r="AA381" i="4"/>
  <c r="AC381" i="4" s="1"/>
  <c r="AD381" i="4" s="1"/>
  <c r="AB381" i="4"/>
  <c r="AC385" i="4"/>
  <c r="AD385" i="4" s="1"/>
  <c r="AC389" i="4"/>
  <c r="AD389" i="4" s="1"/>
  <c r="AB397" i="4"/>
  <c r="AA397" i="4"/>
  <c r="AC397" i="4" s="1"/>
  <c r="AD397" i="4" s="1"/>
  <c r="AB427" i="4"/>
  <c r="AA427" i="4"/>
  <c r="AC427" i="4" s="1"/>
  <c r="AD427" i="4" s="1"/>
  <c r="AC431" i="4"/>
  <c r="AD431" i="4" s="1"/>
  <c r="AB595" i="4"/>
  <c r="AA595" i="4"/>
  <c r="AC595" i="4" s="1"/>
  <c r="AD595" i="4" s="1"/>
  <c r="AC326" i="4"/>
  <c r="AD326" i="4" s="1"/>
  <c r="AB346" i="4"/>
  <c r="AA349" i="4"/>
  <c r="AC349" i="4" s="1"/>
  <c r="AD349" i="4" s="1"/>
  <c r="AB349" i="4"/>
  <c r="AB366" i="4"/>
  <c r="AA366" i="4"/>
  <c r="AC366" i="4" s="1"/>
  <c r="AD366" i="4" s="1"/>
  <c r="AA376" i="4"/>
  <c r="AC376" i="4" s="1"/>
  <c r="AD376" i="4" s="1"/>
  <c r="AB376" i="4"/>
  <c r="AA384" i="4"/>
  <c r="AC384" i="4" s="1"/>
  <c r="AD384" i="4" s="1"/>
  <c r="AB384" i="4"/>
  <c r="AA375" i="4"/>
  <c r="AC375" i="4" s="1"/>
  <c r="AD375" i="4" s="1"/>
  <c r="AB375" i="4"/>
  <c r="AB441" i="4"/>
  <c r="AA441" i="4"/>
  <c r="AC441" i="4" s="1"/>
  <c r="AD441" i="4" s="1"/>
  <c r="AB442" i="4"/>
  <c r="AA442" i="4"/>
  <c r="AC442" i="4" s="1"/>
  <c r="AD442" i="4" s="1"/>
  <c r="AB492" i="4"/>
  <c r="AA492" i="4"/>
  <c r="AC492" i="4" s="1"/>
  <c r="AD492" i="4" s="1"/>
  <c r="AA290" i="4"/>
  <c r="AC290" i="4" s="1"/>
  <c r="AD290" i="4" s="1"/>
  <c r="AA301" i="4"/>
  <c r="AC301" i="4" s="1"/>
  <c r="AD301" i="4" s="1"/>
  <c r="AA317" i="4"/>
  <c r="AC317" i="4" s="1"/>
  <c r="AD317" i="4" s="1"/>
  <c r="AA311" i="4"/>
  <c r="AC311" i="4" s="1"/>
  <c r="AD311" i="4" s="1"/>
  <c r="AA305" i="4"/>
  <c r="AC305" i="4" s="1"/>
  <c r="AD305" i="4" s="1"/>
  <c r="AB340" i="4"/>
  <c r="AB333" i="4"/>
  <c r="AB348" i="4"/>
  <c r="AB364" i="4"/>
  <c r="AB360" i="4"/>
  <c r="AB377" i="4"/>
  <c r="AA377" i="4"/>
  <c r="AC377" i="4" s="1"/>
  <c r="AD377" i="4" s="1"/>
  <c r="AB399" i="4"/>
  <c r="AA399" i="4"/>
  <c r="AC399" i="4" s="1"/>
  <c r="AD399" i="4" s="1"/>
  <c r="AB422" i="4"/>
  <c r="AA422" i="4"/>
  <c r="AC422" i="4" s="1"/>
  <c r="AD422" i="4" s="1"/>
  <c r="AB330" i="4"/>
  <c r="AC353" i="4"/>
  <c r="AD353" i="4" s="1"/>
  <c r="AA364" i="4"/>
  <c r="AC364" i="4" s="1"/>
  <c r="AD364" i="4" s="1"/>
  <c r="AB365" i="4"/>
  <c r="AA360" i="4"/>
  <c r="AC360" i="4" s="1"/>
  <c r="AD360" i="4" s="1"/>
  <c r="AA371" i="4"/>
  <c r="AC371" i="4" s="1"/>
  <c r="AD371" i="4" s="1"/>
  <c r="AB371" i="4"/>
  <c r="AB390" i="4"/>
  <c r="AA390" i="4"/>
  <c r="AC390" i="4" s="1"/>
  <c r="AD390" i="4" s="1"/>
  <c r="AC409" i="4"/>
  <c r="AD409" i="4" s="1"/>
  <c r="AB409" i="4"/>
  <c r="AB357" i="4"/>
  <c r="AA357" i="4"/>
  <c r="AC357" i="4" s="1"/>
  <c r="AD357" i="4" s="1"/>
  <c r="AB398" i="4"/>
  <c r="AA398" i="4"/>
  <c r="AC398" i="4" s="1"/>
  <c r="AD398" i="4" s="1"/>
  <c r="AB411" i="4"/>
  <c r="AA411" i="4"/>
  <c r="AC411" i="4" s="1"/>
  <c r="AD411" i="4" s="1"/>
  <c r="AB432" i="4"/>
  <c r="AA432" i="4"/>
  <c r="AC432" i="4" s="1"/>
  <c r="AD432" i="4" s="1"/>
  <c r="AB426" i="4"/>
  <c r="AC426" i="4"/>
  <c r="AD426" i="4" s="1"/>
  <c r="AB433" i="4"/>
  <c r="AA433" i="4"/>
  <c r="AC433" i="4" s="1"/>
  <c r="AD433" i="4" s="1"/>
  <c r="AB344" i="4"/>
  <c r="AB467" i="4"/>
  <c r="AA467" i="4"/>
  <c r="AC467" i="4" s="1"/>
  <c r="AD467" i="4" s="1"/>
  <c r="AA346" i="4"/>
  <c r="AC346" i="4" s="1"/>
  <c r="AD346" i="4" s="1"/>
  <c r="AA380" i="4"/>
  <c r="AC380" i="4" s="1"/>
  <c r="AD380" i="4" s="1"/>
  <c r="AA408" i="4"/>
  <c r="AC408" i="4" s="1"/>
  <c r="AD408" i="4" s="1"/>
  <c r="AA406" i="4"/>
  <c r="AC406" i="4" s="1"/>
  <c r="AD406" i="4" s="1"/>
  <c r="AB425" i="4"/>
  <c r="AC434" i="4"/>
  <c r="AD434" i="4" s="1"/>
  <c r="AB420" i="4"/>
  <c r="AA420" i="4"/>
  <c r="AC420" i="4" s="1"/>
  <c r="AD420" i="4" s="1"/>
  <c r="AB446" i="4"/>
  <c r="AA446" i="4"/>
  <c r="AC446" i="4" s="1"/>
  <c r="AD446" i="4" s="1"/>
  <c r="AA454" i="4"/>
  <c r="AC454" i="4" s="1"/>
  <c r="AD454" i="4" s="1"/>
  <c r="AB462" i="4"/>
  <c r="AB445" i="4"/>
  <c r="AB470" i="4"/>
  <c r="AB487" i="4"/>
  <c r="AA487" i="4"/>
  <c r="AC487" i="4" s="1"/>
  <c r="AD487" i="4" s="1"/>
  <c r="AC386" i="4"/>
  <c r="AD386" i="4" s="1"/>
  <c r="AB407" i="4"/>
  <c r="AA407" i="4"/>
  <c r="AC407" i="4" s="1"/>
  <c r="AB410" i="4"/>
  <c r="AA410" i="4"/>
  <c r="AC410" i="4" s="1"/>
  <c r="AD410" i="4" s="1"/>
  <c r="AB437" i="4"/>
  <c r="AB451" i="4"/>
  <c r="AC445" i="4"/>
  <c r="AD445" i="4" s="1"/>
  <c r="AA475" i="4"/>
  <c r="AC475" i="4" s="1"/>
  <c r="AD475" i="4" s="1"/>
  <c r="AB475" i="4"/>
  <c r="AB429" i="4"/>
  <c r="AA429" i="4"/>
  <c r="AC429" i="4" s="1"/>
  <c r="AD429" i="4" s="1"/>
  <c r="AC455" i="4"/>
  <c r="AD455" i="4" s="1"/>
  <c r="AB503" i="4"/>
  <c r="AA503" i="4"/>
  <c r="AC503" i="4" s="1"/>
  <c r="AD503" i="4" s="1"/>
  <c r="AA402" i="4"/>
  <c r="AC402" i="4" s="1"/>
  <c r="AD402" i="4" s="1"/>
  <c r="AA413" i="4"/>
  <c r="AC413" i="4" s="1"/>
  <c r="AD413" i="4" s="1"/>
  <c r="AB417" i="4"/>
  <c r="AA417" i="4"/>
  <c r="AC417" i="4" s="1"/>
  <c r="AD417" i="4" s="1"/>
  <c r="AB456" i="4"/>
  <c r="AA456" i="4"/>
  <c r="AC456" i="4" s="1"/>
  <c r="AD456" i="4" s="1"/>
  <c r="AC457" i="4"/>
  <c r="AD457" i="4" s="1"/>
  <c r="AB455" i="4"/>
  <c r="AA541" i="4"/>
  <c r="AC541" i="4" s="1"/>
  <c r="AD541" i="4" s="1"/>
  <c r="AB541" i="4"/>
  <c r="AB395" i="4"/>
  <c r="AB412" i="4"/>
  <c r="AA412" i="4"/>
  <c r="AC412" i="4" s="1"/>
  <c r="AD412" i="4" s="1"/>
  <c r="AB392" i="4"/>
  <c r="AA392" i="4"/>
  <c r="AC392" i="4" s="1"/>
  <c r="AD392" i="4" s="1"/>
  <c r="AC423" i="4"/>
  <c r="AD423" i="4" s="1"/>
  <c r="AA395" i="4"/>
  <c r="AC395" i="4" s="1"/>
  <c r="AD395" i="4" s="1"/>
  <c r="AB405" i="4"/>
  <c r="AA405" i="4"/>
  <c r="AC405" i="4" s="1"/>
  <c r="AD405" i="4" s="1"/>
  <c r="AB421" i="4"/>
  <c r="AA421" i="4"/>
  <c r="AC421" i="4" s="1"/>
  <c r="AD421" i="4" s="1"/>
  <c r="AB435" i="4"/>
  <c r="AA435" i="4"/>
  <c r="AC435" i="4" s="1"/>
  <c r="AD435" i="4" s="1"/>
  <c r="AA447" i="4"/>
  <c r="AC447" i="4" s="1"/>
  <c r="AD447" i="4" s="1"/>
  <c r="AB458" i="4"/>
  <c r="AA458" i="4"/>
  <c r="AC458" i="4" s="1"/>
  <c r="AD458" i="4" s="1"/>
  <c r="AC450" i="4"/>
  <c r="AD450" i="4" s="1"/>
  <c r="AB452" i="4"/>
  <c r="AA452" i="4"/>
  <c r="AC452" i="4" s="1"/>
  <c r="AD452" i="4" s="1"/>
  <c r="AB471" i="4"/>
  <c r="AA471" i="4"/>
  <c r="AC471" i="4" s="1"/>
  <c r="AD471" i="4" s="1"/>
  <c r="AB393" i="4"/>
  <c r="AA393" i="4"/>
  <c r="AC393" i="4" s="1"/>
  <c r="AD393" i="4" s="1"/>
  <c r="AB416" i="4"/>
  <c r="AA416" i="4"/>
  <c r="AC416" i="4" s="1"/>
  <c r="AD416" i="4" s="1"/>
  <c r="AB418" i="4"/>
  <c r="AA418" i="4"/>
  <c r="AC418" i="4" s="1"/>
  <c r="AD418" i="4" s="1"/>
  <c r="AB474" i="4"/>
  <c r="AA474" i="4"/>
  <c r="AC474" i="4" s="1"/>
  <c r="AD474" i="4" s="1"/>
  <c r="AB502" i="4"/>
  <c r="AA502" i="4"/>
  <c r="AC502" i="4" s="1"/>
  <c r="AD502" i="4" s="1"/>
  <c r="AB480" i="4"/>
  <c r="AB466" i="4"/>
  <c r="AA466" i="4"/>
  <c r="AC466" i="4" s="1"/>
  <c r="AD466" i="4" s="1"/>
  <c r="AB473" i="4"/>
  <c r="AA473" i="4"/>
  <c r="AC473" i="4" s="1"/>
  <c r="AD473" i="4" s="1"/>
  <c r="AB485" i="4"/>
  <c r="AA485" i="4"/>
  <c r="AC485" i="4" s="1"/>
  <c r="AD485" i="4" s="1"/>
  <c r="AB501" i="4"/>
  <c r="AA501" i="4"/>
  <c r="AC501" i="4" s="1"/>
  <c r="AD501" i="4" s="1"/>
  <c r="AA517" i="4"/>
  <c r="AC517" i="4" s="1"/>
  <c r="AD517" i="4" s="1"/>
  <c r="AB517" i="4"/>
  <c r="AB460" i="4"/>
  <c r="AA468" i="4"/>
  <c r="AC468" i="4" s="1"/>
  <c r="AD468" i="4" s="1"/>
  <c r="AC480" i="4"/>
  <c r="AD480" i="4" s="1"/>
  <c r="AA525" i="4"/>
  <c r="AC525" i="4" s="1"/>
  <c r="AD525" i="4" s="1"/>
  <c r="AB525" i="4"/>
  <c r="AB542" i="4"/>
  <c r="AA542" i="4"/>
  <c r="AC542" i="4" s="1"/>
  <c r="AD542" i="4" s="1"/>
  <c r="AB481" i="4"/>
  <c r="AB514" i="4"/>
  <c r="AA514" i="4"/>
  <c r="AC514" i="4" s="1"/>
  <c r="AD514" i="4" s="1"/>
  <c r="AA515" i="4"/>
  <c r="AC515" i="4" s="1"/>
  <c r="AD515" i="4" s="1"/>
  <c r="AB515" i="4"/>
  <c r="AC510" i="4"/>
  <c r="AD510" i="4" s="1"/>
  <c r="AB506" i="4"/>
  <c r="AA506" i="4"/>
  <c r="AC506" i="4" s="1"/>
  <c r="AD506" i="4" s="1"/>
  <c r="AA520" i="4"/>
  <c r="AC520" i="4" s="1"/>
  <c r="AD520" i="4" s="1"/>
  <c r="AB520" i="4"/>
  <c r="AB547" i="4"/>
  <c r="AA547" i="4"/>
  <c r="AC547" i="4" s="1"/>
  <c r="AD547" i="4" s="1"/>
  <c r="AB450" i="4"/>
  <c r="AA453" i="4"/>
  <c r="AC453" i="4" s="1"/>
  <c r="AD453" i="4" s="1"/>
  <c r="AA481" i="4"/>
  <c r="AC481" i="4" s="1"/>
  <c r="AD481" i="4" s="1"/>
  <c r="AA470" i="4"/>
  <c r="AC470" i="4" s="1"/>
  <c r="AD470" i="4" s="1"/>
  <c r="AB469" i="4"/>
  <c r="AB477" i="4"/>
  <c r="AB494" i="4"/>
  <c r="AB505" i="4"/>
  <c r="AB510" i="4"/>
  <c r="AB488" i="4"/>
  <c r="AA488" i="4"/>
  <c r="AC488" i="4" s="1"/>
  <c r="AD488" i="4" s="1"/>
  <c r="AA615" i="4"/>
  <c r="AC615" i="4" s="1"/>
  <c r="AD615" i="4" s="1"/>
  <c r="AB615" i="4"/>
  <c r="AB482" i="4"/>
  <c r="AA482" i="4"/>
  <c r="AC482" i="4" s="1"/>
  <c r="AD482" i="4" s="1"/>
  <c r="AB483" i="4"/>
  <c r="AA483" i="4"/>
  <c r="AC483" i="4" s="1"/>
  <c r="AD483" i="4" s="1"/>
  <c r="AB465" i="4"/>
  <c r="AA465" i="4"/>
  <c r="AC465" i="4" s="1"/>
  <c r="AD465" i="4" s="1"/>
  <c r="AC469" i="4"/>
  <c r="AD469" i="4" s="1"/>
  <c r="AB478" i="4"/>
  <c r="AA478" i="4"/>
  <c r="AC478" i="4" s="1"/>
  <c r="AD478" i="4" s="1"/>
  <c r="AC477" i="4"/>
  <c r="AD477" i="4" s="1"/>
  <c r="AC494" i="4"/>
  <c r="AD494" i="4" s="1"/>
  <c r="AC505" i="4"/>
  <c r="AC511" i="4"/>
  <c r="AD511" i="4" s="1"/>
  <c r="AC518" i="4"/>
  <c r="AD518" i="4" s="1"/>
  <c r="AB507" i="4"/>
  <c r="AA507" i="4"/>
  <c r="AC507" i="4" s="1"/>
  <c r="AD507" i="4" s="1"/>
  <c r="AC513" i="4"/>
  <c r="AD513" i="4" s="1"/>
  <c r="AA535" i="4"/>
  <c r="AC535" i="4" s="1"/>
  <c r="AD535" i="4" s="1"/>
  <c r="AB535" i="4"/>
  <c r="AB449" i="4"/>
  <c r="AB461" i="4"/>
  <c r="AB511" i="4"/>
  <c r="AB518" i="4"/>
  <c r="AB486" i="4"/>
  <c r="AA486" i="4"/>
  <c r="AC486" i="4" s="1"/>
  <c r="AD486" i="4" s="1"/>
  <c r="AB508" i="4"/>
  <c r="AA508" i="4"/>
  <c r="AC508" i="4" s="1"/>
  <c r="AD508" i="4" s="1"/>
  <c r="AB499" i="4"/>
  <c r="AA499" i="4"/>
  <c r="AC499" i="4" s="1"/>
  <c r="AD499" i="4" s="1"/>
  <c r="AB495" i="4"/>
  <c r="AA495" i="4"/>
  <c r="AC495" i="4" s="1"/>
  <c r="AD495" i="4" s="1"/>
  <c r="AB491" i="4"/>
  <c r="AA491" i="4"/>
  <c r="AC491" i="4" s="1"/>
  <c r="AD491" i="4" s="1"/>
  <c r="AB523" i="4"/>
  <c r="AA523" i="4"/>
  <c r="AC523" i="4" s="1"/>
  <c r="AD523" i="4" s="1"/>
  <c r="AA543" i="4"/>
  <c r="AC543" i="4" s="1"/>
  <c r="AD543" i="4" s="1"/>
  <c r="AB543" i="4"/>
  <c r="AC531" i="4"/>
  <c r="AD531" i="4" s="1"/>
  <c r="AB530" i="4"/>
  <c r="AA530" i="4"/>
  <c r="AC530" i="4" s="1"/>
  <c r="AD530" i="4" s="1"/>
  <c r="AB603" i="4"/>
  <c r="AA603" i="4"/>
  <c r="AC603" i="4" s="1"/>
  <c r="AD603" i="4" s="1"/>
  <c r="AB532" i="4"/>
  <c r="AC560" i="4"/>
  <c r="AD560" i="4" s="1"/>
  <c r="AB571" i="4"/>
  <c r="AA571" i="4"/>
  <c r="AC571" i="4" s="1"/>
  <c r="AD571" i="4" s="1"/>
  <c r="AB559" i="4"/>
  <c r="AA559" i="4"/>
  <c r="AC559" i="4" s="1"/>
  <c r="AD559" i="4" s="1"/>
  <c r="AC573" i="4"/>
  <c r="AD573" i="4" s="1"/>
  <c r="AB593" i="4"/>
  <c r="AA593" i="4"/>
  <c r="AC593" i="4" s="1"/>
  <c r="AD593" i="4" s="1"/>
  <c r="AC539" i="4"/>
  <c r="AD539" i="4" s="1"/>
  <c r="AC532" i="4"/>
  <c r="AD532" i="4" s="1"/>
  <c r="AA549" i="4"/>
  <c r="AC549" i="4" s="1"/>
  <c r="AD549" i="4" s="1"/>
  <c r="AB549" i="4"/>
  <c r="AB537" i="4"/>
  <c r="AB555" i="4"/>
  <c r="AA555" i="4"/>
  <c r="AC555" i="4" s="1"/>
  <c r="AD555" i="4" s="1"/>
  <c r="AC568" i="4"/>
  <c r="AD568" i="4" s="1"/>
  <c r="AB583" i="4"/>
  <c r="AA583" i="4"/>
  <c r="AC583" i="4" s="1"/>
  <c r="AD583" i="4" s="1"/>
  <c r="AB590" i="4"/>
  <c r="AA590" i="4"/>
  <c r="AC590" i="4" s="1"/>
  <c r="AD590" i="4" s="1"/>
  <c r="AB602" i="4"/>
  <c r="AB610" i="4"/>
  <c r="AA610" i="4"/>
  <c r="AC610" i="4" s="1"/>
  <c r="AD610" i="4" s="1"/>
  <c r="AB627" i="4"/>
  <c r="AA627" i="4"/>
  <c r="AC627" i="4" s="1"/>
  <c r="AD627" i="4" s="1"/>
  <c r="AB534" i="4"/>
  <c r="AB565" i="4"/>
  <c r="AB580" i="4"/>
  <c r="AA580" i="4"/>
  <c r="AC580" i="4" s="1"/>
  <c r="AD580" i="4" s="1"/>
  <c r="AB562" i="4"/>
  <c r="AA562" i="4"/>
  <c r="AC562" i="4" s="1"/>
  <c r="AD562" i="4" s="1"/>
  <c r="AC550" i="4"/>
  <c r="AD550" i="4" s="1"/>
  <c r="AB584" i="4"/>
  <c r="AA584" i="4"/>
  <c r="AC584" i="4" s="1"/>
  <c r="AD584" i="4" s="1"/>
  <c r="AB592" i="4"/>
  <c r="AA592" i="4"/>
  <c r="AC592" i="4" s="1"/>
  <c r="AD592" i="4" s="1"/>
  <c r="AC588" i="4"/>
  <c r="AD588" i="4" s="1"/>
  <c r="AB632" i="4"/>
  <c r="AA632" i="4"/>
  <c r="AC632" i="4" s="1"/>
  <c r="AD632" i="4" s="1"/>
  <c r="AC605" i="4"/>
  <c r="AD605" i="4" s="1"/>
  <c r="AB660" i="4"/>
  <c r="AA660" i="4"/>
  <c r="AC660" i="4" s="1"/>
  <c r="AD660" i="4" s="1"/>
  <c r="AB512" i="4"/>
  <c r="AC524" i="4"/>
  <c r="AD524" i="4" s="1"/>
  <c r="AB527" i="4"/>
  <c r="AC534" i="4"/>
  <c r="AD534" i="4" s="1"/>
  <c r="AB569" i="4"/>
  <c r="AA569" i="4"/>
  <c r="AC569" i="4" s="1"/>
  <c r="AD569" i="4" s="1"/>
  <c r="AB570" i="4"/>
  <c r="AA570" i="4"/>
  <c r="AC570" i="4" s="1"/>
  <c r="AD570" i="4" s="1"/>
  <c r="AB604" i="4"/>
  <c r="AA604" i="4"/>
  <c r="AC604" i="4" s="1"/>
  <c r="AD604" i="4" s="1"/>
  <c r="AC600" i="4"/>
  <c r="AD600" i="4" s="1"/>
  <c r="AB623" i="4"/>
  <c r="AA623" i="4"/>
  <c r="AC623" i="4" s="1"/>
  <c r="AA512" i="4"/>
  <c r="AC512" i="4" s="1"/>
  <c r="AD512" i="4" s="1"/>
  <c r="AB489" i="4"/>
  <c r="AA527" i="4"/>
  <c r="AC527" i="4" s="1"/>
  <c r="AD527" i="4" s="1"/>
  <c r="AC519" i="4"/>
  <c r="AD519" i="4" s="1"/>
  <c r="AC540" i="4"/>
  <c r="AD540" i="4" s="1"/>
  <c r="AB557" i="4"/>
  <c r="AB575" i="4"/>
  <c r="AA575" i="4"/>
  <c r="AC575" i="4" s="1"/>
  <c r="AD575" i="4" s="1"/>
  <c r="AB563" i="4"/>
  <c r="AA563" i="4"/>
  <c r="AC563" i="4" s="1"/>
  <c r="AD563" i="4" s="1"/>
  <c r="AB591" i="4"/>
  <c r="AA591" i="4"/>
  <c r="AC591" i="4" s="1"/>
  <c r="AD591" i="4" s="1"/>
  <c r="AC586" i="4"/>
  <c r="AD586" i="4" s="1"/>
  <c r="AB606" i="4"/>
  <c r="AA606" i="4"/>
  <c r="AC606" i="4" s="1"/>
  <c r="AD606" i="4" s="1"/>
  <c r="AB617" i="4"/>
  <c r="AA617" i="4"/>
  <c r="AC617" i="4" s="1"/>
  <c r="AD617" i="4" s="1"/>
  <c r="AB634" i="4"/>
  <c r="AA634" i="4"/>
  <c r="AC634" i="4" s="1"/>
  <c r="AD634" i="4" s="1"/>
  <c r="AB628" i="4"/>
  <c r="AA628" i="4"/>
  <c r="AC628" i="4" s="1"/>
  <c r="AD628" i="4" s="1"/>
  <c r="AB661" i="4"/>
  <c r="AA661" i="4"/>
  <c r="AC661" i="4" s="1"/>
  <c r="AD661" i="4" s="1"/>
  <c r="AA533" i="4"/>
  <c r="AC533" i="4" s="1"/>
  <c r="AD533" i="4" s="1"/>
  <c r="AB533" i="4"/>
  <c r="AC557" i="4"/>
  <c r="AD557" i="4" s="1"/>
  <c r="AB558" i="4"/>
  <c r="AA558" i="4"/>
  <c r="AC558" i="4" s="1"/>
  <c r="AD558" i="4" s="1"/>
  <c r="AB579" i="4"/>
  <c r="AA579" i="4"/>
  <c r="AC579" i="4" s="1"/>
  <c r="AD579" i="4" s="1"/>
  <c r="AB594" i="4"/>
  <c r="AA594" i="4"/>
  <c r="AC594" i="4" s="1"/>
  <c r="AD594" i="4" s="1"/>
  <c r="AB624" i="4"/>
  <c r="AA624" i="4"/>
  <c r="AC624" i="4" s="1"/>
  <c r="AD624" i="4" s="1"/>
  <c r="AB607" i="4"/>
  <c r="AA607" i="4"/>
  <c r="AC607" i="4" s="1"/>
  <c r="AD607" i="4" s="1"/>
  <c r="AB621" i="4"/>
  <c r="AA621" i="4"/>
  <c r="AC621" i="4" s="1"/>
  <c r="AD621" i="4" s="1"/>
  <c r="AA544" i="4"/>
  <c r="AC544" i="4" s="1"/>
  <c r="AD544" i="4" s="1"/>
  <c r="AB544" i="4"/>
  <c r="AA548" i="4"/>
  <c r="AC548" i="4" s="1"/>
  <c r="AD548" i="4" s="1"/>
  <c r="AA529" i="4"/>
  <c r="AC529" i="4" s="1"/>
  <c r="AD529" i="4" s="1"/>
  <c r="AA551" i="4"/>
  <c r="AC551" i="4" s="1"/>
  <c r="AD551" i="4" s="1"/>
  <c r="AB553" i="4"/>
  <c r="AA553" i="4"/>
  <c r="AC553" i="4" s="1"/>
  <c r="AD553" i="4" s="1"/>
  <c r="AB566" i="4"/>
  <c r="AA566" i="4"/>
  <c r="AC566" i="4" s="1"/>
  <c r="AD566" i="4" s="1"/>
  <c r="AB572" i="4"/>
  <c r="AA572" i="4"/>
  <c r="AC572" i="4" s="1"/>
  <c r="AD572" i="4" s="1"/>
  <c r="AB581" i="4"/>
  <c r="AA581" i="4"/>
  <c r="AC581" i="4" s="1"/>
  <c r="AD581" i="4" s="1"/>
  <c r="AB560" i="4"/>
  <c r="AB574" i="4"/>
  <c r="AB550" i="4"/>
  <c r="AB556" i="4"/>
  <c r="AB568" i="4"/>
  <c r="AB573" i="4"/>
  <c r="AB582" i="4"/>
  <c r="AB596" i="4"/>
  <c r="AB586" i="4"/>
  <c r="AB600" i="4"/>
  <c r="AB588" i="4"/>
  <c r="AB599" i="4"/>
  <c r="AB616" i="4"/>
  <c r="AB613" i="4"/>
  <c r="AB656" i="4"/>
  <c r="AB667" i="4"/>
  <c r="AA667" i="4"/>
  <c r="AC667" i="4" s="1"/>
  <c r="AD667" i="4" s="1"/>
  <c r="AB642" i="4"/>
  <c r="AC663" i="4"/>
  <c r="AD663" i="4" s="1"/>
  <c r="AB647" i="4"/>
  <c r="AA647" i="4"/>
  <c r="AC647" i="4" s="1"/>
  <c r="AD647" i="4" s="1"/>
  <c r="AB669" i="4"/>
  <c r="AB673" i="4"/>
  <c r="AA673" i="4"/>
  <c r="AC673" i="4" s="1"/>
  <c r="AD673" i="4" s="1"/>
  <c r="AC616" i="4"/>
  <c r="AD616" i="4" s="1"/>
  <c r="AA650" i="4"/>
  <c r="AC650" i="4" s="1"/>
  <c r="AD650" i="4" s="1"/>
  <c r="AB636" i="4"/>
  <c r="AA636" i="4"/>
  <c r="AC636" i="4" s="1"/>
  <c r="AD636" i="4" s="1"/>
  <c r="AB658" i="4"/>
  <c r="AA658" i="4"/>
  <c r="AC658" i="4" s="1"/>
  <c r="AD658" i="4" s="1"/>
  <c r="AB671" i="4"/>
  <c r="AB693" i="4"/>
  <c r="AB681" i="4"/>
  <c r="AA681" i="4"/>
  <c r="AC681" i="4" s="1"/>
  <c r="AD681" i="4" s="1"/>
  <c r="AB619" i="4"/>
  <c r="AA619" i="4"/>
  <c r="AC619" i="4" s="1"/>
  <c r="AD619" i="4" s="1"/>
  <c r="AB641" i="4"/>
  <c r="AB654" i="4"/>
  <c r="AA654" i="4"/>
  <c r="AC654" i="4" s="1"/>
  <c r="AD654" i="4" s="1"/>
  <c r="AB665" i="4"/>
  <c r="AB640" i="4"/>
  <c r="AA640" i="4"/>
  <c r="AC640" i="4" s="1"/>
  <c r="AD640" i="4" s="1"/>
  <c r="AB659" i="4"/>
  <c r="AA659" i="4"/>
  <c r="AC659" i="4" s="1"/>
  <c r="AD659" i="4" s="1"/>
  <c r="AB618" i="4"/>
  <c r="AA631" i="4"/>
  <c r="AC631" i="4" s="1"/>
  <c r="AD631" i="4" s="1"/>
  <c r="AA608" i="4"/>
  <c r="AC608" i="4" s="1"/>
  <c r="AD608" i="4" s="1"/>
  <c r="AB611" i="4"/>
  <c r="AA665" i="4"/>
  <c r="AC665" i="4" s="1"/>
  <c r="AD665" i="4" s="1"/>
  <c r="AB643" i="4"/>
  <c r="AA643" i="4"/>
  <c r="AC643" i="4" s="1"/>
  <c r="AD643" i="4" s="1"/>
  <c r="AB653" i="4"/>
  <c r="AB664" i="4"/>
  <c r="AA664" i="4"/>
  <c r="AC664" i="4" s="1"/>
  <c r="AD664" i="4" s="1"/>
  <c r="AB638" i="4"/>
  <c r="AB668" i="4"/>
  <c r="AA668" i="4"/>
  <c r="AC668" i="4" s="1"/>
  <c r="AD668" i="4" s="1"/>
  <c r="AC685" i="4"/>
  <c r="AD685" i="4" s="1"/>
  <c r="AC690" i="4"/>
  <c r="AD690" i="4" s="1"/>
  <c r="AB686" i="4"/>
  <c r="AA686" i="4"/>
  <c r="AC686" i="4" s="1"/>
  <c r="AD686" i="4" s="1"/>
  <c r="AB692" i="4"/>
  <c r="AA692" i="4"/>
  <c r="AC692" i="4" s="1"/>
  <c r="AD692" i="4" s="1"/>
  <c r="AB629" i="4"/>
  <c r="AB637" i="4"/>
  <c r="AC653" i="4"/>
  <c r="AD653" i="4" s="1"/>
  <c r="AC638" i="4"/>
  <c r="AD638" i="4" s="1"/>
  <c r="AB683" i="4"/>
  <c r="AA683" i="4"/>
  <c r="AC683" i="4" s="1"/>
  <c r="AD683" i="4" s="1"/>
  <c r="AB691" i="4"/>
  <c r="AA691" i="4"/>
  <c r="AC691" i="4" s="1"/>
  <c r="AD691" i="4" s="1"/>
  <c r="AB682" i="4"/>
  <c r="AA682" i="4"/>
  <c r="AC682" i="4" s="1"/>
  <c r="AD682" i="4" s="1"/>
  <c r="AB694" i="4"/>
  <c r="AA694" i="4"/>
  <c r="AC694" i="4" s="1"/>
  <c r="AD694" i="4" s="1"/>
  <c r="AB635" i="4"/>
  <c r="AA635" i="4"/>
  <c r="AC635" i="4" s="1"/>
  <c r="AD635" i="4" s="1"/>
  <c r="AC629" i="4"/>
  <c r="AD629" i="4" s="1"/>
  <c r="AB609" i="4"/>
  <c r="AA609" i="4"/>
  <c r="AC609" i="4" s="1"/>
  <c r="AD609" i="4" s="1"/>
  <c r="AB645" i="4"/>
  <c r="AA645" i="4"/>
  <c r="AC645" i="4" s="1"/>
  <c r="AD645" i="4" s="1"/>
  <c r="AB674" i="4"/>
  <c r="AA674" i="4"/>
  <c r="AC674" i="4" s="1"/>
  <c r="AD674" i="4" s="1"/>
  <c r="AC672" i="4"/>
  <c r="AD672" i="4" s="1"/>
  <c r="AB625" i="4"/>
  <c r="AA625" i="4"/>
  <c r="AC625" i="4" s="1"/>
  <c r="AD625" i="4" s="1"/>
  <c r="AA649" i="4"/>
  <c r="AC649" i="4" s="1"/>
  <c r="AD649" i="4" s="1"/>
  <c r="AA639" i="4"/>
  <c r="AC639" i="4" s="1"/>
  <c r="AD639" i="4" s="1"/>
  <c r="AB652" i="4"/>
  <c r="AA652" i="4"/>
  <c r="AC652" i="4" s="1"/>
  <c r="AD652" i="4" s="1"/>
  <c r="AB663" i="4"/>
  <c r="AB644" i="4"/>
  <c r="AA644" i="4"/>
  <c r="AC644" i="4" s="1"/>
  <c r="AD644" i="4" s="1"/>
  <c r="AC666" i="4"/>
  <c r="AD666" i="4" s="1"/>
  <c r="AB677" i="4"/>
  <c r="AA677" i="4"/>
  <c r="AC677" i="4" s="1"/>
  <c r="AD677" i="4" s="1"/>
  <c r="T605" i="3"/>
  <c r="T160" i="3"/>
  <c r="T161" i="3"/>
  <c r="T2" i="3"/>
  <c r="T4" i="3"/>
  <c r="T5" i="3"/>
  <c r="T3" i="3"/>
  <c r="T373" i="3"/>
  <c r="T374" i="3"/>
  <c r="T375" i="3"/>
  <c r="T372" i="3"/>
  <c r="T129" i="3"/>
  <c r="T130" i="3"/>
  <c r="T131" i="3"/>
  <c r="T128" i="3"/>
  <c r="T7" i="3"/>
  <c r="T6" i="3"/>
  <c r="T8" i="3"/>
  <c r="T9" i="3"/>
  <c r="T506" i="3"/>
  <c r="T504" i="3"/>
  <c r="T505" i="3"/>
  <c r="T165" i="3"/>
  <c r="T164" i="3"/>
  <c r="T166" i="3"/>
  <c r="T162" i="3"/>
  <c r="T163" i="3"/>
  <c r="T622" i="3"/>
  <c r="T623" i="3"/>
  <c r="T624" i="3"/>
  <c r="T501" i="3"/>
  <c r="T502" i="3"/>
  <c r="T503" i="3"/>
  <c r="T500" i="3"/>
  <c r="T619" i="3"/>
  <c r="T620" i="3"/>
  <c r="T621" i="3"/>
  <c r="T612" i="3"/>
  <c r="T614" i="3"/>
  <c r="T613" i="3"/>
  <c r="T615" i="3"/>
  <c r="T617" i="3"/>
  <c r="T616" i="3"/>
  <c r="T618" i="3"/>
  <c r="T515" i="3"/>
  <c r="T514" i="3"/>
  <c r="AD40" i="3" s="1"/>
  <c r="T517" i="3"/>
  <c r="T516" i="3"/>
  <c r="T518" i="3"/>
  <c r="T520" i="3"/>
  <c r="T519" i="3"/>
  <c r="T510" i="3"/>
  <c r="AD315" i="3" s="1"/>
  <c r="T509" i="3"/>
  <c r="T508" i="3"/>
  <c r="T507" i="3"/>
  <c r="T511" i="3"/>
  <c r="T512" i="3"/>
  <c r="T513" i="3"/>
  <c r="T377" i="3"/>
  <c r="T379" i="3"/>
  <c r="T376" i="3"/>
  <c r="T378" i="3"/>
  <c r="T136" i="3"/>
  <c r="T137" i="3"/>
  <c r="T139" i="3"/>
  <c r="T138" i="3"/>
  <c r="T172" i="3"/>
  <c r="T174" i="3"/>
  <c r="T173" i="3"/>
  <c r="T167" i="3"/>
  <c r="T170" i="3"/>
  <c r="T171" i="3"/>
  <c r="T168" i="3"/>
  <c r="T169" i="3"/>
  <c r="T630" i="3"/>
  <c r="T629" i="3"/>
  <c r="T628" i="3"/>
  <c r="T626" i="3"/>
  <c r="T627" i="3"/>
  <c r="T625" i="3"/>
  <c r="T135" i="3"/>
  <c r="T133" i="3"/>
  <c r="T132" i="3"/>
  <c r="T134" i="3"/>
  <c r="T11" i="3"/>
  <c r="T10" i="3"/>
  <c r="T13" i="3"/>
  <c r="T12" i="3"/>
  <c r="T528" i="3"/>
  <c r="T529" i="3"/>
  <c r="T530" i="3"/>
  <c r="T531" i="3"/>
  <c r="T532" i="3"/>
  <c r="T533" i="3"/>
  <c r="T534" i="3"/>
  <c r="T175" i="3"/>
  <c r="AD71" i="3" s="1"/>
  <c r="T176" i="3"/>
  <c r="T177" i="3"/>
  <c r="T178" i="3"/>
  <c r="T180" i="3"/>
  <c r="T179" i="3"/>
  <c r="T181" i="3"/>
  <c r="T143" i="3"/>
  <c r="T142" i="3"/>
  <c r="T140" i="3"/>
  <c r="T141" i="3"/>
  <c r="T634" i="3"/>
  <c r="T636" i="3"/>
  <c r="T635" i="3"/>
  <c r="T633" i="3"/>
  <c r="T632" i="3"/>
  <c r="T631" i="3"/>
  <c r="T522" i="3"/>
  <c r="T521" i="3"/>
  <c r="T523" i="3"/>
  <c r="T524" i="3"/>
  <c r="T525" i="3"/>
  <c r="T526" i="3"/>
  <c r="T527" i="3"/>
  <c r="T387" i="3"/>
  <c r="T385" i="3"/>
  <c r="T386" i="3"/>
  <c r="T384" i="3"/>
  <c r="T16" i="3"/>
  <c r="T17" i="3"/>
  <c r="T15" i="3"/>
  <c r="T14" i="3"/>
  <c r="T382" i="3"/>
  <c r="T383" i="3"/>
  <c r="T381" i="3"/>
  <c r="T380" i="3"/>
  <c r="T640" i="3"/>
  <c r="T641" i="3"/>
  <c r="T642" i="3"/>
  <c r="T537" i="3"/>
  <c r="T536" i="3"/>
  <c r="T538" i="3"/>
  <c r="T535" i="3"/>
  <c r="T183" i="3"/>
  <c r="T182" i="3"/>
  <c r="T184" i="3"/>
  <c r="T192" i="3"/>
  <c r="T191" i="3"/>
  <c r="T193" i="3"/>
  <c r="T539" i="3"/>
  <c r="T541" i="3"/>
  <c r="T540" i="3"/>
  <c r="T185" i="3"/>
  <c r="T186" i="3"/>
  <c r="T187" i="3"/>
  <c r="T189" i="3"/>
  <c r="T188" i="3"/>
  <c r="T190" i="3"/>
  <c r="T637" i="3"/>
  <c r="T638" i="3"/>
  <c r="AD638" i="3" s="1"/>
  <c r="T639" i="3"/>
  <c r="T645" i="3"/>
  <c r="T643" i="3"/>
  <c r="T644" i="3"/>
  <c r="T646" i="3"/>
  <c r="T648" i="3"/>
  <c r="T649" i="3"/>
  <c r="T647" i="3"/>
  <c r="T545" i="3"/>
  <c r="T543" i="3"/>
  <c r="T544" i="3"/>
  <c r="T542" i="3"/>
  <c r="T548" i="3"/>
  <c r="T546" i="3"/>
  <c r="T547" i="3"/>
  <c r="T195" i="3"/>
  <c r="T196" i="3"/>
  <c r="T194" i="3"/>
  <c r="T198" i="3"/>
  <c r="T197" i="3"/>
  <c r="T199" i="3"/>
  <c r="T205" i="3"/>
  <c r="T204" i="3"/>
  <c r="T203" i="3"/>
  <c r="T201" i="3"/>
  <c r="T202" i="3"/>
  <c r="T200" i="3"/>
  <c r="T670" i="3"/>
  <c r="T669" i="3"/>
  <c r="T672" i="3"/>
  <c r="T671" i="3"/>
  <c r="T662" i="3"/>
  <c r="T663" i="3"/>
  <c r="T664" i="3"/>
  <c r="T665" i="3"/>
  <c r="T655" i="3"/>
  <c r="T656" i="3"/>
  <c r="T657" i="3"/>
  <c r="T658" i="3"/>
  <c r="T666" i="3"/>
  <c r="T667" i="3"/>
  <c r="T668" i="3"/>
  <c r="T659" i="3"/>
  <c r="T661" i="3"/>
  <c r="T660" i="3"/>
  <c r="T673" i="3"/>
  <c r="T675" i="3"/>
  <c r="T674" i="3"/>
  <c r="T550" i="3"/>
  <c r="T551" i="3"/>
  <c r="T549" i="3"/>
  <c r="T552" i="3"/>
  <c r="T555" i="3"/>
  <c r="T553" i="3"/>
  <c r="T554" i="3"/>
  <c r="T681" i="3"/>
  <c r="T680" i="3"/>
  <c r="T682" i="3"/>
  <c r="T676" i="3"/>
  <c r="T679" i="3"/>
  <c r="T678" i="3"/>
  <c r="T677" i="3"/>
  <c r="T563" i="3"/>
  <c r="T566" i="3"/>
  <c r="T564" i="3"/>
  <c r="T565" i="3"/>
  <c r="T568" i="3"/>
  <c r="T569" i="3"/>
  <c r="T567" i="3"/>
  <c r="T559" i="3"/>
  <c r="T557" i="3"/>
  <c r="T558" i="3"/>
  <c r="T556" i="3"/>
  <c r="T562" i="3"/>
  <c r="T560" i="3"/>
  <c r="T561" i="3"/>
  <c r="T211" i="3"/>
  <c r="T210" i="3"/>
  <c r="T209" i="3"/>
  <c r="T145" i="3"/>
  <c r="T144" i="3"/>
  <c r="T146" i="3"/>
  <c r="T147" i="3"/>
  <c r="T208" i="3"/>
  <c r="T206" i="3"/>
  <c r="T207" i="3"/>
  <c r="T150" i="3"/>
  <c r="T149" i="3"/>
  <c r="T151" i="3"/>
  <c r="T148" i="3"/>
  <c r="T391" i="3"/>
  <c r="T390" i="3"/>
  <c r="T389" i="3"/>
  <c r="T388" i="3"/>
  <c r="T21" i="3"/>
  <c r="T20" i="3"/>
  <c r="T19" i="3"/>
  <c r="T18" i="3"/>
  <c r="T694" i="3"/>
  <c r="T695" i="3"/>
  <c r="T696" i="3"/>
  <c r="T693" i="3"/>
  <c r="T692" i="3"/>
  <c r="T690" i="3"/>
  <c r="T691" i="3"/>
  <c r="T216" i="3"/>
  <c r="T215" i="3"/>
  <c r="T217" i="3"/>
  <c r="T212" i="3"/>
  <c r="T213" i="3"/>
  <c r="T214" i="3"/>
  <c r="T219" i="3"/>
  <c r="T218" i="3"/>
  <c r="T221" i="3"/>
  <c r="T220" i="3"/>
  <c r="T683" i="3"/>
  <c r="T685" i="3"/>
  <c r="T686" i="3"/>
  <c r="T684" i="3"/>
  <c r="T689" i="3"/>
  <c r="T687" i="3"/>
  <c r="T688" i="3"/>
  <c r="T223" i="3"/>
  <c r="T222" i="3"/>
  <c r="T224" i="3"/>
  <c r="T701" i="3"/>
  <c r="T703" i="3"/>
  <c r="T702" i="3"/>
  <c r="T697" i="3"/>
  <c r="T699" i="3"/>
  <c r="T698" i="3"/>
  <c r="T700" i="3"/>
  <c r="T571" i="3"/>
  <c r="T572" i="3"/>
  <c r="T573" i="3"/>
  <c r="T570" i="3"/>
  <c r="T576" i="3"/>
  <c r="T575" i="3"/>
  <c r="T574" i="3"/>
  <c r="T225" i="3"/>
  <c r="T226" i="3"/>
  <c r="T227" i="3"/>
  <c r="T229" i="3"/>
  <c r="T228" i="3"/>
  <c r="T230" i="3"/>
  <c r="T233" i="3"/>
  <c r="T232" i="3"/>
  <c r="T234" i="3"/>
  <c r="T231" i="3"/>
  <c r="T235" i="3"/>
  <c r="T237" i="3"/>
  <c r="T236" i="3"/>
  <c r="T238" i="3"/>
  <c r="T153" i="3"/>
  <c r="T152" i="3"/>
  <c r="T155" i="3"/>
  <c r="T154" i="3"/>
  <c r="T393" i="3"/>
  <c r="T394" i="3"/>
  <c r="T395" i="3"/>
  <c r="T392" i="3"/>
  <c r="T27" i="3"/>
  <c r="T26" i="3"/>
  <c r="T28" i="3"/>
  <c r="T29" i="3"/>
  <c r="T23" i="3"/>
  <c r="T22" i="3"/>
  <c r="T25" i="3"/>
  <c r="T24" i="3"/>
  <c r="T239" i="3"/>
  <c r="T240" i="3"/>
  <c r="T241" i="3"/>
  <c r="T242" i="3"/>
  <c r="T243" i="3"/>
  <c r="T244" i="3"/>
  <c r="T707" i="3"/>
  <c r="T709" i="3"/>
  <c r="T708" i="3"/>
  <c r="T706" i="3"/>
  <c r="T704" i="3"/>
  <c r="T705" i="3"/>
  <c r="T581" i="3"/>
  <c r="T583" i="3"/>
  <c r="T582" i="3"/>
  <c r="T588" i="3"/>
  <c r="T590" i="3"/>
  <c r="T589" i="3"/>
  <c r="T578" i="3"/>
  <c r="T580" i="3"/>
  <c r="T579" i="3"/>
  <c r="T577" i="3"/>
  <c r="T585" i="3"/>
  <c r="T587" i="3"/>
  <c r="T586" i="3"/>
  <c r="T584" i="3"/>
  <c r="T713" i="3"/>
  <c r="T246" i="3"/>
  <c r="T245" i="3"/>
  <c r="T714" i="3"/>
  <c r="T715" i="3"/>
  <c r="T716" i="3"/>
  <c r="T710" i="3"/>
  <c r="T711" i="3"/>
  <c r="T712" i="3"/>
  <c r="T595" i="3"/>
  <c r="T596" i="3"/>
  <c r="T597" i="3"/>
  <c r="T592" i="3"/>
  <c r="T591" i="3"/>
  <c r="T593" i="3"/>
  <c r="T594" i="3"/>
  <c r="T30" i="3"/>
  <c r="T31" i="3"/>
  <c r="T32" i="3"/>
  <c r="T33" i="3"/>
  <c r="T156" i="3"/>
  <c r="T157" i="3"/>
  <c r="T159" i="3"/>
  <c r="T158" i="3"/>
  <c r="T400" i="3"/>
  <c r="T401" i="3"/>
  <c r="T402" i="3"/>
  <c r="T403" i="3"/>
  <c r="T396" i="3"/>
  <c r="T398" i="3"/>
  <c r="T399" i="3"/>
  <c r="T397" i="3"/>
  <c r="T247" i="3"/>
  <c r="T248" i="3"/>
  <c r="T250" i="3"/>
  <c r="T249" i="3"/>
  <c r="T262" i="3"/>
  <c r="T263" i="3"/>
  <c r="T251" i="3"/>
  <c r="T256" i="3"/>
  <c r="T257" i="3"/>
  <c r="T258" i="3"/>
  <c r="T260" i="3"/>
  <c r="T259" i="3"/>
  <c r="T261" i="3"/>
  <c r="T599" i="3"/>
  <c r="T600" i="3"/>
  <c r="T601" i="3"/>
  <c r="T598" i="3"/>
  <c r="T604" i="3"/>
  <c r="T602" i="3"/>
  <c r="T603" i="3"/>
  <c r="T607" i="3"/>
  <c r="T608" i="3"/>
  <c r="T606" i="3"/>
  <c r="T609" i="3"/>
  <c r="T611" i="3"/>
  <c r="T610" i="3"/>
  <c r="T252" i="3"/>
  <c r="T254" i="3"/>
  <c r="T255" i="3"/>
  <c r="T253" i="3"/>
  <c r="AB89" i="15" l="1"/>
  <c r="AB70" i="15"/>
  <c r="AB389" i="15"/>
  <c r="AB228" i="15"/>
  <c r="AB264" i="15"/>
  <c r="AB370" i="15"/>
  <c r="AB440" i="15"/>
  <c r="AB33" i="15"/>
  <c r="AB467" i="15"/>
  <c r="AB88" i="15"/>
  <c r="AB229" i="15"/>
  <c r="AB559" i="15"/>
  <c r="AB487" i="15"/>
  <c r="AB408" i="15"/>
  <c r="AB511" i="15"/>
  <c r="AB18" i="15"/>
  <c r="AB441" i="15"/>
  <c r="AB212" i="15"/>
  <c r="AB369" i="15"/>
  <c r="AB213" i="15"/>
  <c r="AB560" i="15"/>
  <c r="AB466" i="15"/>
  <c r="AB651" i="15"/>
  <c r="AB598" i="6"/>
  <c r="AB344" i="6"/>
  <c r="AB412" i="6"/>
  <c r="AB689" i="6"/>
  <c r="AB291" i="6"/>
  <c r="AB670" i="6"/>
  <c r="AB364" i="6"/>
  <c r="AB211" i="6"/>
  <c r="AB369" i="6"/>
  <c r="AB81" i="6"/>
  <c r="AB320" i="6"/>
  <c r="AB44" i="6"/>
  <c r="AB535" i="6"/>
  <c r="AB680" i="6"/>
  <c r="AB82" i="6"/>
  <c r="AB278" i="6"/>
  <c r="AB79" i="6"/>
  <c r="AB593" i="6"/>
  <c r="AB699" i="6"/>
  <c r="AB307" i="6"/>
  <c r="AB139" i="6"/>
  <c r="AB329" i="6"/>
  <c r="AB254" i="6"/>
  <c r="AB137" i="6"/>
  <c r="AB597" i="6"/>
  <c r="AB693" i="6"/>
  <c r="AB589" i="6"/>
  <c r="AB165" i="6"/>
  <c r="AB530" i="6"/>
  <c r="AB635" i="6"/>
  <c r="AB69" i="6"/>
  <c r="AB148" i="6"/>
  <c r="AB289" i="6"/>
  <c r="AB372" i="6"/>
  <c r="AB13" i="6"/>
  <c r="AB713" i="6"/>
  <c r="AB576" i="6"/>
  <c r="AB171" i="6"/>
  <c r="AB227" i="6"/>
  <c r="AB646" i="6"/>
  <c r="AB408" i="6"/>
  <c r="AB645" i="6"/>
  <c r="AB101" i="6"/>
  <c r="AB208" i="6"/>
  <c r="AB475" i="6"/>
  <c r="AB55" i="6"/>
  <c r="AB578" i="6"/>
  <c r="AB155" i="6"/>
  <c r="AB360" i="6"/>
  <c r="AB170" i="6"/>
  <c r="AB481" i="6"/>
  <c r="AB50" i="6"/>
  <c r="AB288" i="6"/>
  <c r="AB557" i="6"/>
  <c r="AB683" i="6"/>
  <c r="AB586" i="6"/>
  <c r="AB357" i="6"/>
  <c r="AB370" i="6"/>
  <c r="AB270" i="6"/>
  <c r="AB400" i="6"/>
  <c r="AB600" i="6"/>
  <c r="AB398" i="6"/>
  <c r="AB185" i="6"/>
  <c r="AB359" i="6"/>
  <c r="AB41" i="6"/>
  <c r="AB375" i="6"/>
  <c r="AB677" i="6"/>
  <c r="AB536" i="6"/>
  <c r="AB342" i="6"/>
  <c r="AB34" i="6"/>
  <c r="AB2" i="6"/>
  <c r="AB714" i="6"/>
  <c r="AB265" i="6"/>
  <c r="AB424" i="6"/>
  <c r="AB67" i="6"/>
  <c r="AB249" i="6"/>
  <c r="AB276" i="6"/>
  <c r="AB454" i="6"/>
  <c r="AB627" i="6"/>
  <c r="AB10" i="6"/>
  <c r="AB301" i="6"/>
  <c r="AB712" i="6"/>
  <c r="AB187" i="6"/>
  <c r="AB534" i="6"/>
  <c r="AB236" i="6"/>
  <c r="AB203" i="6"/>
  <c r="AB87" i="6"/>
  <c r="AB257" i="6"/>
  <c r="AB675" i="6"/>
  <c r="AB316" i="6"/>
  <c r="AB49" i="6"/>
  <c r="AB447" i="6"/>
  <c r="AB125" i="6"/>
  <c r="AB540" i="6"/>
  <c r="AB274" i="6"/>
  <c r="AB705" i="6"/>
  <c r="AB707" i="6"/>
  <c r="AB38" i="6"/>
  <c r="AB267" i="6"/>
  <c r="AB609" i="6"/>
  <c r="AB175" i="6"/>
  <c r="AB145" i="6"/>
  <c r="AB461" i="6"/>
  <c r="AB630" i="6"/>
  <c r="AB690" i="6"/>
  <c r="AB491" i="6"/>
  <c r="AB205" i="6"/>
  <c r="AB687" i="6"/>
  <c r="AB548" i="6"/>
  <c r="AB425" i="6"/>
  <c r="AB700" i="6"/>
  <c r="AB456" i="6"/>
  <c r="AB636" i="6"/>
  <c r="AB653" i="6"/>
  <c r="AB138" i="6"/>
  <c r="AB207" i="6"/>
  <c r="AB651" i="6"/>
  <c r="AB156" i="6"/>
  <c r="AB309" i="6"/>
  <c r="AB660" i="6"/>
  <c r="AB378" i="6"/>
  <c r="AB61" i="6"/>
  <c r="AB584" i="6"/>
  <c r="AB173" i="6"/>
  <c r="AB524" i="6"/>
  <c r="AB649" i="6"/>
  <c r="AB314" i="6"/>
  <c r="AB339" i="6"/>
  <c r="AB162" i="6"/>
  <c r="AB47" i="6"/>
  <c r="AB494" i="6"/>
  <c r="AB345" i="6"/>
  <c r="AB64" i="6"/>
  <c r="AB16" i="6"/>
  <c r="AB380" i="6"/>
  <c r="AB11" i="6"/>
  <c r="AB580" i="6"/>
  <c r="AB308" i="6"/>
  <c r="AB404" i="6"/>
  <c r="AB473" i="6"/>
  <c r="AB331" i="6"/>
  <c r="AB639" i="6"/>
  <c r="AB297" i="6"/>
  <c r="AB213" i="6"/>
  <c r="AB105" i="6"/>
  <c r="AB33" i="6"/>
  <c r="AB681" i="6"/>
  <c r="AB666" i="6"/>
  <c r="AB113" i="6"/>
  <c r="AB559" i="6"/>
  <c r="AB643" i="6"/>
  <c r="AB201" i="6"/>
  <c r="AB390" i="6"/>
  <c r="AB591" i="6"/>
  <c r="AB197" i="6"/>
  <c r="AB466" i="6"/>
  <c r="AB118" i="6"/>
  <c r="AB269" i="6"/>
  <c r="AB603" i="6"/>
  <c r="AB503" i="6"/>
  <c r="AB577" i="6"/>
  <c r="AB387" i="6"/>
  <c r="AB612" i="6"/>
  <c r="AB410" i="6"/>
  <c r="AB596" i="6"/>
  <c r="AB321" i="6"/>
  <c r="AB704" i="6"/>
  <c r="AB204" i="6"/>
  <c r="AB499" i="6"/>
  <c r="AB711" i="6"/>
  <c r="AB685" i="6"/>
  <c r="AB114" i="6"/>
  <c r="AB549" i="6"/>
  <c r="AB416" i="6"/>
  <c r="AB613" i="6"/>
  <c r="AB631" i="6"/>
  <c r="AB575" i="6"/>
  <c r="AB279" i="6"/>
  <c r="AB245" i="6"/>
  <c r="AB676" i="6"/>
  <c r="AB323" i="6"/>
  <c r="AB91" i="6"/>
  <c r="AB599" i="6"/>
  <c r="AB126" i="6"/>
  <c r="AB484" i="6"/>
  <c r="AB84" i="6"/>
  <c r="AB198" i="6"/>
  <c r="AB684" i="6"/>
  <c r="AB60" i="6"/>
  <c r="AB312" i="6"/>
  <c r="AB480" i="6"/>
  <c r="AB601" i="6"/>
  <c r="AB158" i="6"/>
  <c r="AB178" i="6"/>
  <c r="AB363" i="6"/>
  <c r="AB667" i="6"/>
  <c r="AB71" i="6"/>
  <c r="AB433" i="6"/>
  <c r="AB513" i="6"/>
  <c r="AB251" i="6"/>
  <c r="AB94" i="6"/>
  <c r="AB501" i="6"/>
  <c r="AB296" i="6"/>
  <c r="AB237" i="6"/>
  <c r="AB489" i="6"/>
  <c r="AB225" i="6"/>
  <c r="AB238" i="6"/>
  <c r="AB100" i="6"/>
  <c r="AB395" i="6"/>
  <c r="AB164" i="6"/>
  <c r="AB402" i="6"/>
  <c r="AB437" i="6"/>
  <c r="AB20" i="6"/>
  <c r="AB306" i="6"/>
  <c r="AB379" i="6"/>
  <c r="AB397" i="6"/>
  <c r="AB295" i="6"/>
  <c r="AB262" i="6"/>
  <c r="AB443" i="6"/>
  <c r="AB396" i="6"/>
  <c r="AB31" i="6"/>
  <c r="AB415" i="6"/>
  <c r="AB154" i="6"/>
  <c r="AB510" i="6"/>
  <c r="AB678" i="6"/>
  <c r="AB423" i="6"/>
  <c r="AB595" i="6"/>
  <c r="AB149" i="6"/>
  <c r="AB361" i="6"/>
  <c r="AB286" i="6"/>
  <c r="AB542" i="6"/>
  <c r="AB217" i="6"/>
  <c r="AB95" i="6"/>
  <c r="AB488" i="6"/>
  <c r="AB553" i="6"/>
  <c r="AB216" i="6"/>
  <c r="AB500" i="6"/>
  <c r="AB409" i="6"/>
  <c r="AB426" i="6"/>
  <c r="AB717" i="6"/>
  <c r="AB253" i="6"/>
  <c r="AB272" i="6"/>
  <c r="AB444" i="6"/>
  <c r="AB431" i="6"/>
  <c r="AB327" i="6"/>
  <c r="AB638" i="6"/>
  <c r="AB514" i="6"/>
  <c r="AB169" i="6"/>
  <c r="AB490" i="6"/>
  <c r="AB356" i="6"/>
  <c r="AB281" i="6"/>
  <c r="AB303" i="6"/>
  <c r="AB106" i="6"/>
  <c r="AB322" i="6"/>
  <c r="AB434" i="6"/>
  <c r="AB616" i="6"/>
  <c r="AB349" i="6"/>
  <c r="AB626" i="6"/>
  <c r="AB668" i="6"/>
  <c r="AB252" i="6"/>
  <c r="AB634" i="6"/>
  <c r="AB391" i="6"/>
  <c r="AB310" i="6"/>
  <c r="AB172" i="6"/>
  <c r="AB679" i="6"/>
  <c r="AB362" i="6"/>
  <c r="AB311" i="6"/>
  <c r="AB62" i="6"/>
  <c r="AB116" i="6"/>
  <c r="AB9" i="6"/>
  <c r="AB467" i="6"/>
  <c r="AB243" i="6"/>
  <c r="AB594" i="6"/>
  <c r="AB618" i="6"/>
  <c r="AB655" i="6"/>
  <c r="AB585" i="6"/>
  <c r="AB482" i="6"/>
  <c r="AB215" i="6"/>
  <c r="AB551" i="6"/>
  <c r="AB240" i="6"/>
  <c r="AB277" i="6"/>
  <c r="AB280" i="6"/>
  <c r="AB241" i="6"/>
  <c r="AB573" i="6"/>
  <c r="AB435" i="6"/>
  <c r="AB701" i="6"/>
  <c r="AB351" i="6"/>
  <c r="AB373" i="6"/>
  <c r="AB625" i="6"/>
  <c r="AB716" i="6"/>
  <c r="AB26" i="6"/>
  <c r="AB46" i="6"/>
  <c r="AB571" i="6"/>
  <c r="AB377" i="6"/>
  <c r="AB231" i="6"/>
  <c r="AB247" i="6"/>
  <c r="AB193" i="6"/>
  <c r="AB195" i="6"/>
  <c r="AB330" i="6"/>
  <c r="AB366" i="6"/>
  <c r="AB98" i="6"/>
  <c r="AB150" i="6"/>
  <c r="AB628" i="6"/>
  <c r="AB640" i="6"/>
  <c r="AB512" i="6"/>
  <c r="AB124" i="6"/>
  <c r="AB385" i="6"/>
  <c r="AB652" i="6"/>
  <c r="AB153" i="6"/>
  <c r="AB143" i="6"/>
  <c r="AB468" i="6"/>
  <c r="AB498" i="6"/>
  <c r="AB72" i="6"/>
  <c r="AB478" i="6"/>
  <c r="AB305" i="6"/>
  <c r="AB299" i="6"/>
  <c r="AB37" i="6"/>
  <c r="AB131" i="6"/>
  <c r="AB108" i="6"/>
  <c r="AB518" i="6"/>
  <c r="AB235" i="6"/>
  <c r="AB347" i="6"/>
  <c r="AB381" i="6"/>
  <c r="AB422" i="6"/>
  <c r="AB293" i="6"/>
  <c r="AB186" i="6"/>
  <c r="AB521" i="6"/>
  <c r="AB406" i="6"/>
  <c r="AB526" i="6"/>
  <c r="AB656" i="6"/>
  <c r="AB22" i="6"/>
  <c r="AB453" i="6"/>
  <c r="AB665" i="6"/>
  <c r="AB157" i="6"/>
  <c r="AB420" i="6"/>
  <c r="AB715" i="6"/>
  <c r="AB74" i="6"/>
  <c r="AB53" i="6"/>
  <c r="AB533" i="6"/>
  <c r="AB212" i="6"/>
  <c r="AB650" i="6"/>
  <c r="AB696" i="6"/>
  <c r="AB452" i="6"/>
  <c r="AB563" i="6"/>
  <c r="AB115" i="6"/>
  <c r="AB672" i="6"/>
  <c r="AB191" i="6"/>
  <c r="AB606" i="6"/>
  <c r="AB436" i="6"/>
  <c r="AB45" i="6"/>
  <c r="AB42" i="6"/>
  <c r="AB110" i="6"/>
  <c r="AB477" i="6"/>
  <c r="AB619" i="6"/>
  <c r="AB354" i="6"/>
  <c r="AB413" i="6"/>
  <c r="AB218" i="6"/>
  <c r="AB460" i="6"/>
  <c r="AB394" i="6"/>
  <c r="AB248" i="6"/>
  <c r="AB386" i="6"/>
  <c r="AB226" i="6"/>
  <c r="AB442" i="6"/>
  <c r="AB228" i="6"/>
  <c r="AB30" i="6"/>
  <c r="AB130" i="6"/>
  <c r="AB304" i="6"/>
  <c r="AB582" i="6"/>
  <c r="AB266" i="6"/>
  <c r="AB129" i="6"/>
  <c r="AB298" i="6"/>
  <c r="AB57" i="6"/>
  <c r="AB633" i="6"/>
  <c r="AB592" i="6"/>
  <c r="AB570" i="6"/>
  <c r="AB432" i="6"/>
  <c r="AB184" i="6"/>
  <c r="AB196" i="6"/>
  <c r="AB527" i="6"/>
  <c r="AB710" i="6"/>
  <c r="AB528" i="6"/>
  <c r="AB32" i="6"/>
  <c r="AB343" i="6"/>
  <c r="AB39" i="6"/>
  <c r="AB641" i="6"/>
  <c r="AB209" i="6"/>
  <c r="AB692" i="6"/>
  <c r="AB65" i="6"/>
  <c r="AB659" i="6"/>
  <c r="AB223" i="6"/>
  <c r="AB285" i="6"/>
  <c r="AB283" i="6"/>
  <c r="AB232" i="6"/>
  <c r="AB564" i="6"/>
  <c r="AB141" i="6"/>
  <c r="AB520" i="6"/>
  <c r="AB718" i="6"/>
  <c r="AB719" i="6"/>
  <c r="AB648" i="6"/>
  <c r="AB587" i="6"/>
  <c r="AB127" i="6"/>
  <c r="AB706" i="6"/>
  <c r="AB78" i="6"/>
  <c r="AB546" i="6"/>
  <c r="AB463" i="6"/>
  <c r="AB620" i="6"/>
  <c r="AB647" i="6"/>
  <c r="AB317" i="6"/>
  <c r="AB401" i="6"/>
  <c r="AB324" i="6"/>
  <c r="AB287" i="6"/>
  <c r="AB417" i="6"/>
  <c r="AB255" i="6"/>
  <c r="AB275" i="6"/>
  <c r="AB462" i="6"/>
  <c r="AB259" i="6"/>
  <c r="AB430" i="6"/>
  <c r="AB682" i="6"/>
  <c r="AB142" i="6"/>
  <c r="AB292" i="6"/>
  <c r="AB97" i="6"/>
  <c r="AB318" i="6"/>
  <c r="AB428" i="6"/>
  <c r="AB14" i="6"/>
  <c r="AB183" i="6"/>
  <c r="AB450" i="6"/>
  <c r="AB117" i="6"/>
  <c r="AB43" i="6"/>
  <c r="AB177" i="6"/>
  <c r="AB179" i="6"/>
  <c r="AB504" i="6"/>
  <c r="AB502" i="6"/>
  <c r="AB167" i="6"/>
  <c r="AB569" i="6"/>
  <c r="AB383" i="6"/>
  <c r="AB348" i="6"/>
  <c r="AB151" i="6"/>
  <c r="AB353" i="6"/>
  <c r="AB107" i="6"/>
  <c r="AB112" i="6"/>
  <c r="AB445" i="6"/>
  <c r="AB673" i="6"/>
  <c r="AB476" i="6"/>
  <c r="AB547" i="6"/>
  <c r="AB611" i="6"/>
  <c r="AB471" i="6"/>
  <c r="AB610" i="6"/>
  <c r="AB52" i="6"/>
  <c r="AB358" i="6"/>
  <c r="AB239" i="6"/>
  <c r="AB51" i="6"/>
  <c r="AB315" i="6"/>
  <c r="AB146" i="6"/>
  <c r="AB583" i="6"/>
  <c r="AB63" i="6"/>
  <c r="AB623" i="6"/>
  <c r="AB325" i="6"/>
  <c r="AB89" i="6"/>
  <c r="AB532" i="6"/>
  <c r="AB18" i="6"/>
  <c r="AB695" i="6"/>
  <c r="AB698" i="6"/>
  <c r="AB604" i="6"/>
  <c r="AB24" i="6"/>
  <c r="AB264" i="6"/>
  <c r="AB68" i="6"/>
  <c r="AB529" i="6"/>
  <c r="AB133" i="6"/>
  <c r="AB222" i="6"/>
  <c r="AB441" i="6"/>
  <c r="AB451" i="6"/>
  <c r="AB160" i="6"/>
  <c r="AB615" i="6"/>
  <c r="AB382" i="6"/>
  <c r="AB333" i="6"/>
  <c r="AB688" i="6"/>
  <c r="AB189" i="6"/>
  <c r="AB17" i="6"/>
  <c r="AB455" i="6"/>
  <c r="AB392" i="6"/>
  <c r="AB662" i="6"/>
  <c r="AB371" i="6"/>
  <c r="AB507" i="6"/>
  <c r="AB515" i="6"/>
  <c r="AB246" i="6"/>
  <c r="AB161" i="6"/>
  <c r="AB294" i="6"/>
  <c r="AB562" i="6"/>
  <c r="AB210" i="6"/>
  <c r="AB80" i="6"/>
  <c r="AB644" i="6"/>
  <c r="AB88" i="6"/>
  <c r="AB109" i="6"/>
  <c r="AB19" i="6"/>
  <c r="AB181" i="6"/>
  <c r="AB511" i="6"/>
  <c r="AB214" i="6"/>
  <c r="AB6" i="6"/>
  <c r="AB506" i="6"/>
  <c r="AB12" i="6"/>
  <c r="AB419" i="6"/>
  <c r="AB93" i="6"/>
  <c r="AB159" i="6"/>
  <c r="AB313" i="6"/>
  <c r="AB111" i="6"/>
  <c r="AB393" i="6"/>
  <c r="AB376" i="6"/>
  <c r="AB136" i="6"/>
  <c r="AB686" i="6"/>
  <c r="AB8" i="6"/>
  <c r="AB152" i="6"/>
  <c r="AB121" i="6"/>
  <c r="AB168" i="6"/>
  <c r="AB486" i="6"/>
  <c r="AB83" i="6"/>
  <c r="AB572" i="6"/>
  <c r="AB75" i="6"/>
  <c r="AB206" i="6"/>
  <c r="AB123" i="6"/>
  <c r="AB229" i="6"/>
  <c r="AB23" i="6"/>
  <c r="AB517" i="6"/>
  <c r="AB554" i="6"/>
  <c r="AB588" i="6"/>
  <c r="AB485" i="6"/>
  <c r="AB438" i="6"/>
  <c r="AB147" i="6"/>
  <c r="AB40" i="6"/>
  <c r="AB558" i="6"/>
  <c r="AB516" i="6"/>
  <c r="AB194" i="6"/>
  <c r="AB531" i="6"/>
  <c r="AB492" i="6"/>
  <c r="AB134" i="6"/>
  <c r="AB418" i="6"/>
  <c r="AB242" i="6"/>
  <c r="AB73" i="6"/>
  <c r="AB58" i="6"/>
  <c r="AB96" i="6"/>
  <c r="AB346" i="6"/>
  <c r="AB140" i="6"/>
  <c r="AB545" i="6"/>
  <c r="AB27" i="6"/>
  <c r="AB555" i="6"/>
  <c r="AB560" i="6"/>
  <c r="AB221" i="6"/>
  <c r="AB326" i="6"/>
  <c r="AB188" i="6"/>
  <c r="AB77" i="6"/>
  <c r="AB119" i="6"/>
  <c r="AB661" i="6"/>
  <c r="AB405" i="6"/>
  <c r="AB56" i="6"/>
  <c r="AB174" i="6"/>
  <c r="AB654" i="6"/>
  <c r="AB581" i="6"/>
  <c r="AB340" i="6"/>
  <c r="AB128" i="6"/>
  <c r="AB302" i="6"/>
  <c r="AB602" i="6"/>
  <c r="AB579" i="6"/>
  <c r="AB273" i="6"/>
  <c r="AB421" i="6"/>
  <c r="AB403" i="6"/>
  <c r="AB290" i="6"/>
  <c r="AB519" i="6"/>
  <c r="AB457" i="6"/>
  <c r="AB702" i="6"/>
  <c r="AB202" i="6"/>
  <c r="AB122" i="6"/>
  <c r="AB220" i="6"/>
  <c r="AB319" i="6"/>
  <c r="AB697" i="6"/>
  <c r="AB230" i="6"/>
  <c r="AB263" i="6"/>
  <c r="AB190" i="6"/>
  <c r="AB523" i="6"/>
  <c r="AB104" i="6"/>
  <c r="AB465" i="6"/>
  <c r="AB7" i="6"/>
  <c r="AB550" i="6"/>
  <c r="AB474" i="6"/>
  <c r="AB446" i="6"/>
  <c r="AB459" i="6"/>
  <c r="AB483" i="6"/>
  <c r="AB368" i="6"/>
  <c r="AB200" i="6"/>
  <c r="AB300" i="6"/>
  <c r="AB166" i="6"/>
  <c r="AB574" i="6"/>
  <c r="AB54" i="6"/>
  <c r="AB132" i="6"/>
  <c r="AB163" i="6"/>
  <c r="AB271" i="6"/>
  <c r="AB509" i="6"/>
  <c r="AB427" i="6"/>
  <c r="AB76" i="6"/>
  <c r="AB472" i="6"/>
  <c r="AB244" i="6"/>
  <c r="AB120" i="6"/>
  <c r="AB541" i="6"/>
  <c r="AB556" i="6"/>
  <c r="AB561" i="6"/>
  <c r="AB614" i="6"/>
  <c r="AB621" i="6"/>
  <c r="AB135" i="6"/>
  <c r="V268" i="6"/>
  <c r="AB268" i="6"/>
  <c r="AB407" i="6"/>
  <c r="AB544" i="6"/>
  <c r="AB282" i="6"/>
  <c r="AB537" i="6"/>
  <c r="AB234" i="6"/>
  <c r="AB671" i="6"/>
  <c r="AB86" i="6"/>
  <c r="AD691" i="3"/>
  <c r="AD221" i="3"/>
  <c r="AD181" i="3"/>
  <c r="Y548" i="3"/>
  <c r="Z548" i="3" s="1"/>
  <c r="AA548" i="3" s="1"/>
  <c r="Y5" i="3"/>
  <c r="Z5" i="3" s="1"/>
  <c r="AA5" i="3" s="1"/>
  <c r="Y6" i="3"/>
  <c r="Z6" i="3" s="1"/>
  <c r="AA6" i="3" s="1"/>
  <c r="Y4" i="3"/>
  <c r="Z4" i="3" s="1"/>
  <c r="AA4" i="3" s="1"/>
  <c r="Y222" i="3"/>
  <c r="Z222" i="3" s="1"/>
  <c r="AA222" i="3" s="1"/>
  <c r="Y39" i="3"/>
  <c r="Z39" i="3" s="1"/>
  <c r="AA39" i="3" s="1"/>
  <c r="Y577" i="3"/>
  <c r="Z577" i="3" s="1"/>
  <c r="AA577" i="3" s="1"/>
  <c r="Y299" i="3"/>
  <c r="Z299" i="3" s="1"/>
  <c r="AA299" i="3" s="1"/>
  <c r="Y364" i="3"/>
  <c r="Z364" i="3" s="1"/>
  <c r="AA364" i="3" s="1"/>
  <c r="Y268" i="3"/>
  <c r="Z268" i="3" s="1"/>
  <c r="AA268" i="3" s="1"/>
  <c r="Y270" i="3"/>
  <c r="Z270" i="3" s="1"/>
  <c r="AA270" i="3" s="1"/>
  <c r="Y683" i="3"/>
  <c r="Z683" i="3" s="1"/>
  <c r="AA683" i="3" s="1"/>
  <c r="Y509" i="3"/>
  <c r="Z509" i="3" s="1"/>
  <c r="AA509" i="3" s="1"/>
  <c r="Y31" i="3"/>
  <c r="Z31" i="3" s="1"/>
  <c r="AA31" i="3" s="1"/>
  <c r="Y227" i="3"/>
  <c r="Z227" i="3" s="1"/>
  <c r="AA227" i="3" s="1"/>
  <c r="Y233" i="3"/>
  <c r="Z233" i="3" s="1"/>
  <c r="AA233" i="3" s="1"/>
  <c r="Y698" i="3"/>
  <c r="Z698" i="3" s="1"/>
  <c r="AA698" i="3" s="1"/>
  <c r="Y165" i="3"/>
  <c r="Z165" i="3" s="1"/>
  <c r="AA165" i="3" s="1"/>
  <c r="Y32" i="3"/>
  <c r="Z32" i="3" s="1"/>
  <c r="AA32" i="3" s="1"/>
  <c r="Y363" i="3"/>
  <c r="Z363" i="3" s="1"/>
  <c r="AA363" i="3" s="1"/>
  <c r="Y61" i="3"/>
  <c r="Z61" i="3" s="1"/>
  <c r="AA61" i="3" s="1"/>
  <c r="Y126" i="3"/>
  <c r="Z126" i="3" s="1"/>
  <c r="AA126" i="3" s="1"/>
  <c r="Y255" i="3"/>
  <c r="Z255" i="3" s="1"/>
  <c r="AA255" i="3" s="1"/>
  <c r="Y337" i="3"/>
  <c r="Z337" i="3" s="1"/>
  <c r="AA337" i="3" s="1"/>
  <c r="Y365" i="3"/>
  <c r="Z365" i="3" s="1"/>
  <c r="AA365" i="3" s="1"/>
  <c r="Y392" i="3"/>
  <c r="Z392" i="3" s="1"/>
  <c r="AA392" i="3" s="1"/>
  <c r="Y489" i="3"/>
  <c r="Z489" i="3" s="1"/>
  <c r="AA489" i="3" s="1"/>
  <c r="Y46" i="3"/>
  <c r="Z46" i="3" s="1"/>
  <c r="AA46" i="3" s="1"/>
  <c r="Y622" i="3"/>
  <c r="Z622" i="3" s="1"/>
  <c r="AA622" i="3" s="1"/>
  <c r="Y216" i="3"/>
  <c r="Z216" i="3" s="1"/>
  <c r="AA216" i="3" s="1"/>
  <c r="Y540" i="3"/>
  <c r="Z540" i="3" s="1"/>
  <c r="AA540" i="3" s="1"/>
  <c r="Y460" i="3"/>
  <c r="Z460" i="3" s="1"/>
  <c r="AA460" i="3" s="1"/>
  <c r="Y305" i="3"/>
  <c r="Z305" i="3" s="1"/>
  <c r="AA305" i="3" s="1"/>
  <c r="Y55" i="3"/>
  <c r="Z55" i="3" s="1"/>
  <c r="AA55" i="3" s="1"/>
  <c r="Y342" i="3"/>
  <c r="Z342" i="3" s="1"/>
  <c r="AA342" i="3" s="1"/>
  <c r="Y267" i="3"/>
  <c r="Z267" i="3" s="1"/>
  <c r="AA267" i="3" s="1"/>
  <c r="Y173" i="3"/>
  <c r="Z173" i="3" s="1"/>
  <c r="AA173" i="3" s="1"/>
  <c r="Y627" i="3"/>
  <c r="Z627" i="3" s="1"/>
  <c r="AA627" i="3" s="1"/>
  <c r="Y100" i="3"/>
  <c r="Z100" i="3" s="1"/>
  <c r="AA100" i="3" s="1"/>
  <c r="Y180" i="3"/>
  <c r="Z180" i="3" s="1"/>
  <c r="AA180" i="3" s="1"/>
  <c r="Y510" i="3"/>
  <c r="Z510" i="3" s="1"/>
  <c r="AA510" i="3" s="1"/>
  <c r="Y340" i="3"/>
  <c r="Z340" i="3" s="1"/>
  <c r="AA340" i="3" s="1"/>
  <c r="Y607" i="3"/>
  <c r="Z607" i="3" s="1"/>
  <c r="AA607" i="3" s="1"/>
  <c r="Y261" i="3"/>
  <c r="Z261" i="3" s="1"/>
  <c r="AA261" i="3" s="1"/>
  <c r="Y706" i="3"/>
  <c r="Z706" i="3" s="1"/>
  <c r="AA706" i="3" s="1"/>
  <c r="Y480" i="3"/>
  <c r="Z480" i="3" s="1"/>
  <c r="AA480" i="3" s="1"/>
  <c r="Y135" i="3"/>
  <c r="Z135" i="3" s="1"/>
  <c r="AA135" i="3" s="1"/>
  <c r="Y41" i="3"/>
  <c r="Z41" i="3" s="1"/>
  <c r="AA41" i="3" s="1"/>
  <c r="Y321" i="3"/>
  <c r="Z321" i="3" s="1"/>
  <c r="AA321" i="3" s="1"/>
  <c r="Y34" i="3"/>
  <c r="Z34" i="3" s="1"/>
  <c r="AA34" i="3" s="1"/>
  <c r="Y626" i="3"/>
  <c r="Z626" i="3" s="1"/>
  <c r="AA626" i="3" s="1"/>
  <c r="Y655" i="3"/>
  <c r="Z655" i="3" s="1"/>
  <c r="AA655" i="3" s="1"/>
  <c r="Y533" i="3"/>
  <c r="Z533" i="3" s="1"/>
  <c r="AA533" i="3" s="1"/>
  <c r="Y344" i="3"/>
  <c r="Z344" i="3" s="1"/>
  <c r="AA344" i="3" s="1"/>
  <c r="Y117" i="3"/>
  <c r="Z117" i="3" s="1"/>
  <c r="AA117" i="3" s="1"/>
  <c r="Y678" i="3"/>
  <c r="Z678" i="3" s="1"/>
  <c r="AA678" i="3" s="1"/>
  <c r="Y362" i="3"/>
  <c r="Z362" i="3" s="1"/>
  <c r="AA362" i="3" s="1"/>
  <c r="Y412" i="3"/>
  <c r="Z412" i="3" s="1"/>
  <c r="AA412" i="3" s="1"/>
  <c r="Y453" i="3"/>
  <c r="Z453" i="3" s="1"/>
  <c r="AA453" i="3" s="1"/>
  <c r="Y616" i="3"/>
  <c r="Z616" i="3" s="1"/>
  <c r="AA616" i="3" s="1"/>
  <c r="Y288" i="3"/>
  <c r="Z288" i="3" s="1"/>
  <c r="AA288" i="3" s="1"/>
  <c r="Y522" i="3"/>
  <c r="Z522" i="3" s="1"/>
  <c r="AA522" i="3" s="1"/>
  <c r="Y120" i="3"/>
  <c r="Z120" i="3" s="1"/>
  <c r="Y401" i="3"/>
  <c r="Z401" i="3" s="1"/>
  <c r="AA401" i="3" s="1"/>
  <c r="Y348" i="3"/>
  <c r="Z348" i="3" s="1"/>
  <c r="AA348" i="3" s="1"/>
  <c r="Y189" i="3"/>
  <c r="Z189" i="3" s="1"/>
  <c r="AA189" i="3" s="1"/>
  <c r="Y413" i="3"/>
  <c r="Z413" i="3" s="1"/>
  <c r="AA413" i="3" s="1"/>
  <c r="Y218" i="3"/>
  <c r="Z218" i="3" s="1"/>
  <c r="AA218" i="3" s="1"/>
  <c r="Y437" i="3"/>
  <c r="Z437" i="3" s="1"/>
  <c r="AA437" i="3" s="1"/>
  <c r="Y400" i="3"/>
  <c r="Z400" i="3" s="1"/>
  <c r="AA400" i="3" s="1"/>
  <c r="Y104" i="3"/>
  <c r="Z104" i="3" s="1"/>
  <c r="Y519" i="3"/>
  <c r="Z519" i="3" s="1"/>
  <c r="AA519" i="3" s="1"/>
  <c r="Y528" i="3"/>
  <c r="Z528" i="3" s="1"/>
  <c r="AA528" i="3" s="1"/>
  <c r="Y654" i="3"/>
  <c r="Z654" i="3" s="1"/>
  <c r="AA654" i="3" s="1"/>
  <c r="Y175" i="3"/>
  <c r="Z175" i="3" s="1"/>
  <c r="AA175" i="3" s="1"/>
  <c r="Y223" i="3"/>
  <c r="Z223" i="3" s="1"/>
  <c r="AA223" i="3" s="1"/>
  <c r="Y506" i="3"/>
  <c r="Z506" i="3" s="1"/>
  <c r="AA506" i="3" s="1"/>
  <c r="Y381" i="3"/>
  <c r="Z381" i="3" s="1"/>
  <c r="AA381" i="3" s="1"/>
  <c r="Y277" i="3"/>
  <c r="Z277" i="3" s="1"/>
  <c r="AA277" i="3" s="1"/>
  <c r="Y335" i="3"/>
  <c r="Z335" i="3" s="1"/>
  <c r="AA335" i="3" s="1"/>
  <c r="Y677" i="3"/>
  <c r="Z677" i="3" s="1"/>
  <c r="AA677" i="3" s="1"/>
  <c r="Y549" i="3"/>
  <c r="Z549" i="3" s="1"/>
  <c r="AA549" i="3" s="1"/>
  <c r="Y497" i="3"/>
  <c r="Z497" i="3" s="1"/>
  <c r="AA497" i="3" s="1"/>
  <c r="Y439" i="3"/>
  <c r="Z439" i="3" s="1"/>
  <c r="AA439" i="3" s="1"/>
  <c r="Y511" i="3"/>
  <c r="Z511" i="3" s="1"/>
  <c r="AA511" i="3" s="1"/>
  <c r="Y30" i="3"/>
  <c r="Z30" i="3" s="1"/>
  <c r="AA30" i="3" s="1"/>
  <c r="Y562" i="3"/>
  <c r="Z562" i="3" s="1"/>
  <c r="AA562" i="3" s="1"/>
  <c r="Y486" i="3"/>
  <c r="Z486" i="3" s="1"/>
  <c r="AA486" i="3" s="1"/>
  <c r="Y596" i="3"/>
  <c r="Z596" i="3" s="1"/>
  <c r="AA596" i="3" s="1"/>
  <c r="Y375" i="3"/>
  <c r="Z375" i="3" s="1"/>
  <c r="AA375" i="3" s="1"/>
  <c r="Y635" i="3"/>
  <c r="Z635" i="3" s="1"/>
  <c r="AA635" i="3" s="1"/>
  <c r="Y377" i="3"/>
  <c r="Y463" i="3"/>
  <c r="Z463" i="3" s="1"/>
  <c r="AA463" i="3" s="1"/>
  <c r="Y590" i="3"/>
  <c r="Z590" i="3" s="1"/>
  <c r="AA590" i="3" s="1"/>
  <c r="Y675" i="3"/>
  <c r="Z675" i="3" s="1"/>
  <c r="AA675" i="3" s="1"/>
  <c r="Y712" i="3"/>
  <c r="Z712" i="3" s="1"/>
  <c r="AA712" i="3" s="1"/>
  <c r="Y119" i="3"/>
  <c r="Z119" i="3" s="1"/>
  <c r="AA119" i="3" s="1"/>
  <c r="Y316" i="3"/>
  <c r="Z316" i="3" s="1"/>
  <c r="AA316" i="3" s="1"/>
  <c r="Y609" i="3"/>
  <c r="Z609" i="3" s="1"/>
  <c r="AA609" i="3" s="1"/>
  <c r="Y669" i="3"/>
  <c r="Z669" i="3" s="1"/>
  <c r="AA669" i="3" s="1"/>
  <c r="Y508" i="3"/>
  <c r="Z508" i="3" s="1"/>
  <c r="AA508" i="3" s="1"/>
  <c r="Y410" i="3"/>
  <c r="Z410" i="3" s="1"/>
  <c r="AA410" i="3" s="1"/>
  <c r="Y624" i="3"/>
  <c r="Z624" i="3" s="1"/>
  <c r="AA624" i="3" s="1"/>
  <c r="Y433" i="3"/>
  <c r="Z433" i="3" s="1"/>
  <c r="AA433" i="3" s="1"/>
  <c r="Y660" i="3"/>
  <c r="Z660" i="3" s="1"/>
  <c r="AA660" i="3" s="1"/>
  <c r="Y565" i="3"/>
  <c r="Z565" i="3" s="1"/>
  <c r="AA565" i="3" s="1"/>
  <c r="Y248" i="3"/>
  <c r="Z248" i="3" s="1"/>
  <c r="AA248" i="3" s="1"/>
  <c r="Y422" i="3"/>
  <c r="Z422" i="3" s="1"/>
  <c r="AA422" i="3" s="1"/>
  <c r="Y515" i="3"/>
  <c r="Z515" i="3" s="1"/>
  <c r="AA515" i="3" s="1"/>
  <c r="Y542" i="3"/>
  <c r="Z542" i="3" s="1"/>
  <c r="AA542" i="3" s="1"/>
  <c r="Y246" i="3"/>
  <c r="Z246" i="3" s="1"/>
  <c r="AA246" i="3" s="1"/>
  <c r="Y432" i="3"/>
  <c r="Z432" i="3" s="1"/>
  <c r="AA432" i="3" s="1"/>
  <c r="Y139" i="3"/>
  <c r="Y578" i="3"/>
  <c r="Z578" i="3" s="1"/>
  <c r="AA578" i="3" s="1"/>
  <c r="Y356" i="3"/>
  <c r="Z356" i="3" s="1"/>
  <c r="AA356" i="3" s="1"/>
  <c r="Y327" i="3"/>
  <c r="Z327" i="3" s="1"/>
  <c r="AA327" i="3" s="1"/>
  <c r="Y110" i="3"/>
  <c r="Z110" i="3" s="1"/>
  <c r="AA110" i="3" s="1"/>
  <c r="Y441" i="3"/>
  <c r="Z441" i="3" s="1"/>
  <c r="AA441" i="3" s="1"/>
  <c r="Y645" i="3"/>
  <c r="Z645" i="3" s="1"/>
  <c r="AA645" i="3" s="1"/>
  <c r="Y469" i="3"/>
  <c r="Z469" i="3" s="1"/>
  <c r="AA469" i="3" s="1"/>
  <c r="Y285" i="3"/>
  <c r="Z285" i="3" s="1"/>
  <c r="AA285" i="3" s="1"/>
  <c r="Y696" i="3"/>
  <c r="Z696" i="3" s="1"/>
  <c r="AA696" i="3" s="1"/>
  <c r="Y644" i="3"/>
  <c r="Z644" i="3" s="1"/>
  <c r="AA644" i="3" s="1"/>
  <c r="Y116" i="3"/>
  <c r="Z116" i="3" s="1"/>
  <c r="AA116" i="3" s="1"/>
  <c r="Y182" i="3"/>
  <c r="Z182" i="3" s="1"/>
  <c r="AA182" i="3" s="1"/>
  <c r="Y370" i="3"/>
  <c r="Z370" i="3" s="1"/>
  <c r="AA370" i="3" s="1"/>
  <c r="Y407" i="3"/>
  <c r="Z407" i="3" s="1"/>
  <c r="AA407" i="3" s="1"/>
  <c r="Y701" i="3"/>
  <c r="Z701" i="3" s="1"/>
  <c r="AA701" i="3" s="1"/>
  <c r="Y471" i="3"/>
  <c r="Z471" i="3" s="1"/>
  <c r="AA471" i="3" s="1"/>
  <c r="Y479" i="3"/>
  <c r="Z479" i="3" s="1"/>
  <c r="AA479" i="3" s="1"/>
  <c r="Y495" i="3"/>
  <c r="Z495" i="3" s="1"/>
  <c r="AA495" i="3" s="1"/>
  <c r="Y408" i="3"/>
  <c r="Z408" i="3" s="1"/>
  <c r="AA408" i="3" s="1"/>
  <c r="Y421" i="3"/>
  <c r="Z421" i="3" s="1"/>
  <c r="AA421" i="3" s="1"/>
  <c r="Y443" i="3"/>
  <c r="Z443" i="3" s="1"/>
  <c r="AA443" i="3" s="1"/>
  <c r="Y452" i="3"/>
  <c r="Z452" i="3" s="1"/>
  <c r="AA452" i="3" s="1"/>
  <c r="Y456" i="3"/>
  <c r="Z456" i="3" s="1"/>
  <c r="AA456" i="3" s="1"/>
  <c r="Y466" i="3"/>
  <c r="Z466" i="3" s="1"/>
  <c r="AA466" i="3" s="1"/>
  <c r="Y496" i="3"/>
  <c r="Z496" i="3" s="1"/>
  <c r="AA496" i="3" s="1"/>
  <c r="Y430" i="3"/>
  <c r="Z430" i="3" s="1"/>
  <c r="AA430" i="3" s="1"/>
  <c r="Y431" i="3"/>
  <c r="Z431" i="3" s="1"/>
  <c r="AA431" i="3" s="1"/>
  <c r="Y445" i="3"/>
  <c r="Z445" i="3" s="1"/>
  <c r="AA445" i="3" s="1"/>
  <c r="Y457" i="3"/>
  <c r="Z457" i="3" s="1"/>
  <c r="AA457" i="3" s="1"/>
  <c r="Y458" i="3"/>
  <c r="Z458" i="3" s="1"/>
  <c r="AA458" i="3" s="1"/>
  <c r="Y468" i="3"/>
  <c r="Z468" i="3" s="1"/>
  <c r="AA468" i="3" s="1"/>
  <c r="Y472" i="3"/>
  <c r="Z472" i="3" s="1"/>
  <c r="AA472" i="3" s="1"/>
  <c r="Y494" i="3"/>
  <c r="Z494" i="3" s="1"/>
  <c r="AA494" i="3" s="1"/>
  <c r="Y409" i="3"/>
  <c r="Z409" i="3" s="1"/>
  <c r="AA409" i="3" s="1"/>
  <c r="Y417" i="3"/>
  <c r="Z417" i="3" s="1"/>
  <c r="AA417" i="3" s="1"/>
  <c r="Y426" i="3"/>
  <c r="Z426" i="3" s="1"/>
  <c r="AA426" i="3" s="1"/>
  <c r="Y427" i="3"/>
  <c r="Z427" i="3" s="1"/>
  <c r="AA427" i="3" s="1"/>
  <c r="Y459" i="3"/>
  <c r="Z459" i="3" s="1"/>
  <c r="AA459" i="3" s="1"/>
  <c r="Y467" i="3"/>
  <c r="Z467" i="3" s="1"/>
  <c r="AA467" i="3" s="1"/>
  <c r="Y473" i="3"/>
  <c r="Z473" i="3" s="1"/>
  <c r="AA473" i="3" s="1"/>
  <c r="Y474" i="3"/>
  <c r="Z474" i="3" s="1"/>
  <c r="AA474" i="3" s="1"/>
  <c r="Y411" i="3"/>
  <c r="Z411" i="3" s="1"/>
  <c r="AA411" i="3" s="1"/>
  <c r="Y415" i="3"/>
  <c r="Z415" i="3" s="1"/>
  <c r="AA415" i="3" s="1"/>
  <c r="Y423" i="3"/>
  <c r="Z423" i="3" s="1"/>
  <c r="AA423" i="3" s="1"/>
  <c r="Y448" i="3"/>
  <c r="Z448" i="3" s="1"/>
  <c r="AA448" i="3" s="1"/>
  <c r="Y464" i="3"/>
  <c r="Z464" i="3" s="1"/>
  <c r="AA464" i="3" s="1"/>
  <c r="Y475" i="3"/>
  <c r="Z475" i="3" s="1"/>
  <c r="AA475" i="3" s="1"/>
  <c r="Y476" i="3"/>
  <c r="Z476" i="3" s="1"/>
  <c r="AA476" i="3" s="1"/>
  <c r="Y418" i="3"/>
  <c r="Z418" i="3" s="1"/>
  <c r="AA418" i="3" s="1"/>
  <c r="Y429" i="3"/>
  <c r="Z429" i="3" s="1"/>
  <c r="AA429" i="3" s="1"/>
  <c r="Y461" i="3"/>
  <c r="Z461" i="3" s="1"/>
  <c r="AA461" i="3" s="1"/>
  <c r="Y488" i="3"/>
  <c r="Z488" i="3" s="1"/>
  <c r="AA488" i="3" s="1"/>
  <c r="Y424" i="3"/>
  <c r="Z424" i="3" s="1"/>
  <c r="AA424" i="3" s="1"/>
  <c r="Y447" i="3"/>
  <c r="Z447" i="3" s="1"/>
  <c r="AA447" i="3" s="1"/>
  <c r="Y420" i="3"/>
  <c r="Z420" i="3" s="1"/>
  <c r="AA420" i="3" s="1"/>
  <c r="Y434" i="3"/>
  <c r="Z434" i="3" s="1"/>
  <c r="AA434" i="3" s="1"/>
  <c r="Y446" i="3"/>
  <c r="Z446" i="3" s="1"/>
  <c r="AA446" i="3" s="1"/>
  <c r="Y451" i="3"/>
  <c r="Z451" i="3" s="1"/>
  <c r="AA451" i="3" s="1"/>
  <c r="Y470" i="3"/>
  <c r="Z470" i="3" s="1"/>
  <c r="AA470" i="3" s="1"/>
  <c r="Y481" i="3"/>
  <c r="Z481" i="3" s="1"/>
  <c r="AA481" i="3" s="1"/>
  <c r="Y498" i="3"/>
  <c r="Z498" i="3" s="1"/>
  <c r="AA498" i="3" s="1"/>
  <c r="Y499" i="3"/>
  <c r="Z499" i="3" s="1"/>
  <c r="AA499" i="3" s="1"/>
  <c r="Y428" i="3"/>
  <c r="Z428" i="3" s="1"/>
  <c r="AA428" i="3" s="1"/>
  <c r="Y435" i="3"/>
  <c r="Z435" i="3" s="1"/>
  <c r="AA435" i="3" s="1"/>
  <c r="Y444" i="3"/>
  <c r="Z444" i="3" s="1"/>
  <c r="AA444" i="3" s="1"/>
  <c r="Y482" i="3"/>
  <c r="Z482" i="3" s="1"/>
  <c r="AA482" i="3" s="1"/>
  <c r="Y490" i="3"/>
  <c r="Z490" i="3" s="1"/>
  <c r="AA490" i="3" s="1"/>
  <c r="Y491" i="3"/>
  <c r="Z491" i="3" s="1"/>
  <c r="AA491" i="3" s="1"/>
  <c r="Y501" i="3"/>
  <c r="Z501" i="3" s="1"/>
  <c r="AA501" i="3" s="1"/>
  <c r="Y500" i="3"/>
  <c r="Z500" i="3" s="1"/>
  <c r="AA500" i="3" s="1"/>
  <c r="Y419" i="3"/>
  <c r="Z419" i="3" s="1"/>
  <c r="AA419" i="3" s="1"/>
  <c r="Y436" i="3"/>
  <c r="Z436" i="3" s="1"/>
  <c r="AA436" i="3" s="1"/>
  <c r="Y450" i="3"/>
  <c r="Z450" i="3" s="1"/>
  <c r="AA450" i="3" s="1"/>
  <c r="Y454" i="3"/>
  <c r="Z454" i="3" s="1"/>
  <c r="AA454" i="3" s="1"/>
  <c r="Y462" i="3"/>
  <c r="Z462" i="3" s="1"/>
  <c r="AA462" i="3" s="1"/>
  <c r="Y477" i="3"/>
  <c r="Z477" i="3" s="1"/>
  <c r="AA477" i="3" s="1"/>
  <c r="Y483" i="3"/>
  <c r="Z483" i="3" s="1"/>
  <c r="AA483" i="3" s="1"/>
  <c r="Y492" i="3"/>
  <c r="Z492" i="3" s="1"/>
  <c r="AA492" i="3" s="1"/>
  <c r="Y440" i="3"/>
  <c r="Z440" i="3" s="1"/>
  <c r="AA440" i="3" s="1"/>
  <c r="Y442" i="3"/>
  <c r="Z442" i="3" s="1"/>
  <c r="AA442" i="3" s="1"/>
  <c r="Y449" i="3"/>
  <c r="Z449" i="3" s="1"/>
  <c r="AA449" i="3" s="1"/>
  <c r="Y478" i="3"/>
  <c r="Z478" i="3" s="1"/>
  <c r="AA478" i="3" s="1"/>
  <c r="Y485" i="3"/>
  <c r="Z485" i="3" s="1"/>
  <c r="AA485" i="3" s="1"/>
  <c r="Y484" i="3"/>
  <c r="Z484" i="3" s="1"/>
  <c r="AA484" i="3" s="1"/>
  <c r="Y493" i="3"/>
  <c r="Z493" i="3" s="1"/>
  <c r="AA493" i="3" s="1"/>
  <c r="Y414" i="3"/>
  <c r="Z414" i="3" s="1"/>
  <c r="AA414" i="3" s="1"/>
  <c r="Y416" i="3"/>
  <c r="Z416" i="3" s="1"/>
  <c r="AA416" i="3" s="1"/>
  <c r="Y425" i="3"/>
  <c r="Z425" i="3" s="1"/>
  <c r="AA425" i="3" s="1"/>
  <c r="Y438" i="3"/>
  <c r="Z438" i="3" s="1"/>
  <c r="AA438" i="3" s="1"/>
  <c r="Y465" i="3"/>
  <c r="Z465" i="3" s="1"/>
  <c r="AA465" i="3" s="1"/>
  <c r="Y487" i="3"/>
  <c r="Z487" i="3" s="1"/>
  <c r="AA487" i="3" s="1"/>
  <c r="Y502" i="3"/>
  <c r="Z502" i="3" s="1"/>
  <c r="AA502" i="3" s="1"/>
  <c r="Y239" i="3"/>
  <c r="Z239" i="3" s="1"/>
  <c r="AA239" i="3" s="1"/>
  <c r="Y240" i="3"/>
  <c r="Z240" i="3" s="1"/>
  <c r="AA240" i="3" s="1"/>
  <c r="Y247" i="3"/>
  <c r="Z247" i="3" s="1"/>
  <c r="AA247" i="3" s="1"/>
  <c r="Y215" i="3"/>
  <c r="Z215" i="3" s="1"/>
  <c r="AA215" i="3" s="1"/>
  <c r="Y228" i="3"/>
  <c r="Z228" i="3" s="1"/>
  <c r="AA228" i="3" s="1"/>
  <c r="Y249" i="3"/>
  <c r="Z249" i="3" s="1"/>
  <c r="AA249" i="3" s="1"/>
  <c r="Y263" i="3"/>
  <c r="Z263" i="3" s="1"/>
  <c r="AA263" i="3" s="1"/>
  <c r="Y283" i="3"/>
  <c r="Z283" i="3" s="1"/>
  <c r="AA283" i="3" s="1"/>
  <c r="Y278" i="3"/>
  <c r="Z278" i="3" s="1"/>
  <c r="AA278" i="3" s="1"/>
  <c r="Y306" i="3"/>
  <c r="Z306" i="3" s="1"/>
  <c r="AA306" i="3" s="1"/>
  <c r="Y235" i="3"/>
  <c r="Z235" i="3" s="1"/>
  <c r="AA235" i="3" s="1"/>
  <c r="Y238" i="3"/>
  <c r="Z238" i="3" s="1"/>
  <c r="AA238" i="3" s="1"/>
  <c r="Y241" i="3"/>
  <c r="Z241" i="3" s="1"/>
  <c r="AA241" i="3" s="1"/>
  <c r="Y242" i="3"/>
  <c r="Z242" i="3" s="1"/>
  <c r="AA242" i="3" s="1"/>
  <c r="Y250" i="3"/>
  <c r="Z250" i="3" s="1"/>
  <c r="AA250" i="3" s="1"/>
  <c r="Y264" i="3"/>
  <c r="Z264" i="3" s="1"/>
  <c r="AA264" i="3" s="1"/>
  <c r="Y281" i="3"/>
  <c r="Z281" i="3" s="1"/>
  <c r="AA281" i="3" s="1"/>
  <c r="Y308" i="3"/>
  <c r="Z308" i="3" s="1"/>
  <c r="AA308" i="3" s="1"/>
  <c r="Y231" i="3"/>
  <c r="Z231" i="3" s="1"/>
  <c r="AA231" i="3" s="1"/>
  <c r="Y243" i="3"/>
  <c r="Z243" i="3" s="1"/>
  <c r="AA243" i="3" s="1"/>
  <c r="Y251" i="3"/>
  <c r="Z251" i="3" s="1"/>
  <c r="AA251" i="3" s="1"/>
  <c r="Y252" i="3"/>
  <c r="Z252" i="3" s="1"/>
  <c r="AA252" i="3" s="1"/>
  <c r="Y265" i="3"/>
  <c r="Z265" i="3" s="1"/>
  <c r="AA265" i="3" s="1"/>
  <c r="Y274" i="3"/>
  <c r="Z274" i="3" s="1"/>
  <c r="AA274" i="3" s="1"/>
  <c r="Y297" i="3"/>
  <c r="Z297" i="3" s="1"/>
  <c r="AA297" i="3" s="1"/>
  <c r="Y301" i="3"/>
  <c r="Z301" i="3" s="1"/>
  <c r="AA301" i="3" s="1"/>
  <c r="Y224" i="3"/>
  <c r="Z224" i="3" s="1"/>
  <c r="AA224" i="3" s="1"/>
  <c r="Y253" i="3"/>
  <c r="Z253" i="3" s="1"/>
  <c r="AA253" i="3" s="1"/>
  <c r="Y254" i="3"/>
  <c r="Z254" i="3" s="1"/>
  <c r="AA254" i="3" s="1"/>
  <c r="Y266" i="3"/>
  <c r="Z266" i="3" s="1"/>
  <c r="AA266" i="3" s="1"/>
  <c r="Y271" i="3"/>
  <c r="Z271" i="3" s="1"/>
  <c r="AA271" i="3" s="1"/>
  <c r="Y287" i="3"/>
  <c r="Z287" i="3" s="1"/>
  <c r="AA287" i="3" s="1"/>
  <c r="Y294" i="3"/>
  <c r="Z294" i="3" s="1"/>
  <c r="AA294" i="3" s="1"/>
  <c r="Y296" i="3"/>
  <c r="Z296" i="3" s="1"/>
  <c r="AA296" i="3" s="1"/>
  <c r="Y217" i="3"/>
  <c r="Z217" i="3" s="1"/>
  <c r="AA217" i="3" s="1"/>
  <c r="Y237" i="3"/>
  <c r="Z237" i="3" s="1"/>
  <c r="AA237" i="3" s="1"/>
  <c r="Y226" i="3"/>
  <c r="Z226" i="3" s="1"/>
  <c r="AA226" i="3" s="1"/>
  <c r="Y280" i="3"/>
  <c r="Z280" i="3" s="1"/>
  <c r="AA280" i="3" s="1"/>
  <c r="Y275" i="3"/>
  <c r="Z275" i="3" s="1"/>
  <c r="AA275" i="3" s="1"/>
  <c r="Y289" i="3"/>
  <c r="Z289" i="3" s="1"/>
  <c r="AA289" i="3" s="1"/>
  <c r="Y303" i="3"/>
  <c r="Z303" i="3" s="1"/>
  <c r="AA303" i="3" s="1"/>
  <c r="Y286" i="3"/>
  <c r="Z286" i="3" s="1"/>
  <c r="AA286" i="3" s="1"/>
  <c r="Y295" i="3"/>
  <c r="Z295" i="3" s="1"/>
  <c r="AA295" i="3" s="1"/>
  <c r="Y234" i="3"/>
  <c r="Z234" i="3" s="1"/>
  <c r="AA234" i="3" s="1"/>
  <c r="Y244" i="3"/>
  <c r="Z244" i="3" s="1"/>
  <c r="AA244" i="3" s="1"/>
  <c r="Y256" i="3"/>
  <c r="Z256" i="3" s="1"/>
  <c r="AA256" i="3" s="1"/>
  <c r="Y257" i="3"/>
  <c r="Z257" i="3" s="1"/>
  <c r="AA257" i="3" s="1"/>
  <c r="Y284" i="3"/>
  <c r="Z284" i="3" s="1"/>
  <c r="AA284" i="3" s="1"/>
  <c r="Y276" i="3"/>
  <c r="Z276" i="3" s="1"/>
  <c r="AA276" i="3" s="1"/>
  <c r="Y290" i="3"/>
  <c r="Z290" i="3" s="1"/>
  <c r="AA290" i="3" s="1"/>
  <c r="Y304" i="3"/>
  <c r="Z304" i="3" s="1"/>
  <c r="AA304" i="3" s="1"/>
  <c r="Y219" i="3"/>
  <c r="Z219" i="3" s="1"/>
  <c r="AA219" i="3" s="1"/>
  <c r="Y229" i="3"/>
  <c r="Z229" i="3" s="1"/>
  <c r="AA229" i="3" s="1"/>
  <c r="Y230" i="3"/>
  <c r="Z230" i="3" s="1"/>
  <c r="AA230" i="3" s="1"/>
  <c r="Y258" i="3"/>
  <c r="Z258" i="3" s="1"/>
  <c r="AA258" i="3" s="1"/>
  <c r="Y259" i="3"/>
  <c r="Z259" i="3" s="1"/>
  <c r="AA259" i="3" s="1"/>
  <c r="Y279" i="3"/>
  <c r="Z279" i="3" s="1"/>
  <c r="AA279" i="3" s="1"/>
  <c r="Y291" i="3"/>
  <c r="Z291" i="3" s="1"/>
  <c r="AA291" i="3" s="1"/>
  <c r="Y302" i="3"/>
  <c r="Z302" i="3" s="1"/>
  <c r="AA302" i="3" s="1"/>
  <c r="Y220" i="3"/>
  <c r="Z220" i="3" s="1"/>
  <c r="AA220" i="3" s="1"/>
  <c r="Y232" i="3"/>
  <c r="Z232" i="3" s="1"/>
  <c r="AA232" i="3" s="1"/>
  <c r="Y245" i="3"/>
  <c r="Z245" i="3" s="1"/>
  <c r="AA245" i="3" s="1"/>
  <c r="Y260" i="3"/>
  <c r="Z260" i="3" s="1"/>
  <c r="AA260" i="3" s="1"/>
  <c r="Y282" i="3"/>
  <c r="Z282" i="3" s="1"/>
  <c r="AA282" i="3" s="1"/>
  <c r="Y292" i="3"/>
  <c r="Z292" i="3" s="1"/>
  <c r="AA292" i="3" s="1"/>
  <c r="Y300" i="3"/>
  <c r="Z300" i="3" s="1"/>
  <c r="AA300" i="3" s="1"/>
  <c r="Y307" i="3"/>
  <c r="Z307" i="3" s="1"/>
  <c r="AA307" i="3" s="1"/>
  <c r="Y273" i="3"/>
  <c r="Z273" i="3" s="1"/>
  <c r="AA273" i="3" s="1"/>
  <c r="Y293" i="3"/>
  <c r="Z293" i="3" s="1"/>
  <c r="AA293" i="3" s="1"/>
  <c r="Y225" i="3"/>
  <c r="Z225" i="3" s="1"/>
  <c r="AA225" i="3" s="1"/>
  <c r="Y236" i="3"/>
  <c r="Z236" i="3" s="1"/>
  <c r="AA236" i="3" s="1"/>
  <c r="Y262" i="3"/>
  <c r="Z262" i="3" s="1"/>
  <c r="AA262" i="3" s="1"/>
  <c r="Y269" i="3"/>
  <c r="Z269" i="3" s="1"/>
  <c r="AA269" i="3" s="1"/>
  <c r="Y272" i="3"/>
  <c r="Z272" i="3" s="1"/>
  <c r="AA272" i="3" s="1"/>
  <c r="Y298" i="3"/>
  <c r="Z298" i="3" s="1"/>
  <c r="AA298" i="3" s="1"/>
  <c r="Y26" i="3"/>
  <c r="Z26" i="3" s="1"/>
  <c r="AA26" i="3" s="1"/>
  <c r="Y27" i="3"/>
  <c r="Z27" i="3" s="1"/>
  <c r="AA27" i="3" s="1"/>
  <c r="Y43" i="3"/>
  <c r="Z43" i="3" s="1"/>
  <c r="AA43" i="3" s="1"/>
  <c r="Y42" i="3"/>
  <c r="Z42" i="3" s="1"/>
  <c r="AA42" i="3" s="1"/>
  <c r="Y28" i="3"/>
  <c r="Z28" i="3" s="1"/>
  <c r="AA28" i="3" s="1"/>
  <c r="Y44" i="3"/>
  <c r="Z44" i="3" s="1"/>
  <c r="AA44" i="3" s="1"/>
  <c r="Y56" i="3"/>
  <c r="Z56" i="3" s="1"/>
  <c r="AA56" i="3" s="1"/>
  <c r="Y86" i="3"/>
  <c r="Z86" i="3" s="1"/>
  <c r="AA86" i="3" s="1"/>
  <c r="Y81" i="3"/>
  <c r="Z81" i="3" s="1"/>
  <c r="AA81" i="3" s="1"/>
  <c r="Y101" i="3"/>
  <c r="Z101" i="3" s="1"/>
  <c r="AA101" i="3" s="1"/>
  <c r="Y105" i="3"/>
  <c r="Z105" i="3" s="1"/>
  <c r="AA105" i="3" s="1"/>
  <c r="Y29" i="3"/>
  <c r="Z29" i="3" s="1"/>
  <c r="AA29" i="3" s="1"/>
  <c r="Y64" i="3"/>
  <c r="Z64" i="3" s="1"/>
  <c r="AA64" i="3" s="1"/>
  <c r="Y63" i="3"/>
  <c r="Z63" i="3" s="1"/>
  <c r="AA63" i="3" s="1"/>
  <c r="Y66" i="3"/>
  <c r="Z66" i="3" s="1"/>
  <c r="AA66" i="3" s="1"/>
  <c r="Y84" i="3"/>
  <c r="Z84" i="3" s="1"/>
  <c r="AA84" i="3" s="1"/>
  <c r="Y103" i="3"/>
  <c r="Z103" i="3" s="1"/>
  <c r="AA103" i="3" s="1"/>
  <c r="Y106" i="3"/>
  <c r="Z106" i="3" s="1"/>
  <c r="AA106" i="3" s="1"/>
  <c r="Y45" i="3"/>
  <c r="Z45" i="3" s="1"/>
  <c r="AA45" i="3" s="1"/>
  <c r="Y59" i="3"/>
  <c r="Z59" i="3" s="1"/>
  <c r="AA59" i="3" s="1"/>
  <c r="Y67" i="3"/>
  <c r="Z67" i="3" s="1"/>
  <c r="AA67" i="3" s="1"/>
  <c r="Y77" i="3"/>
  <c r="Z77" i="3" s="1"/>
  <c r="AA77" i="3" s="1"/>
  <c r="Y92" i="3"/>
  <c r="Z92" i="3" s="1"/>
  <c r="AA92" i="3" s="1"/>
  <c r="Y96" i="3"/>
  <c r="Z96" i="3" s="1"/>
  <c r="AA96" i="3" s="1"/>
  <c r="Y107" i="3"/>
  <c r="Z107" i="3" s="1"/>
  <c r="AA107" i="3" s="1"/>
  <c r="Y52" i="3"/>
  <c r="Z52" i="3" s="1"/>
  <c r="AA52" i="3" s="1"/>
  <c r="Y68" i="3"/>
  <c r="Z68" i="3" s="1"/>
  <c r="AA68" i="3" s="1"/>
  <c r="Y69" i="3"/>
  <c r="Z69" i="3" s="1"/>
  <c r="AA69" i="3" s="1"/>
  <c r="Y74" i="3"/>
  <c r="Z74" i="3" s="1"/>
  <c r="AA74" i="3" s="1"/>
  <c r="Y89" i="3"/>
  <c r="Z89" i="3" s="1"/>
  <c r="AA89" i="3" s="1"/>
  <c r="Y90" i="3"/>
  <c r="Z90" i="3" s="1"/>
  <c r="AA90" i="3" s="1"/>
  <c r="Y109" i="3"/>
  <c r="Z109" i="3" s="1"/>
  <c r="AA109" i="3" s="1"/>
  <c r="Y108" i="3"/>
  <c r="Z108" i="3" s="1"/>
  <c r="AA108" i="3" s="1"/>
  <c r="Y33" i="3"/>
  <c r="Z33" i="3" s="1"/>
  <c r="AA33" i="3" s="1"/>
  <c r="Y65" i="3"/>
  <c r="Z65" i="3" s="1"/>
  <c r="AA65" i="3" s="1"/>
  <c r="Y88" i="3"/>
  <c r="Z88" i="3" s="1"/>
  <c r="AA88" i="3" s="1"/>
  <c r="Y54" i="3"/>
  <c r="Z54" i="3" s="1"/>
  <c r="AA54" i="3" s="1"/>
  <c r="Y83" i="3"/>
  <c r="Z83" i="3" s="1"/>
  <c r="AA83" i="3" s="1"/>
  <c r="Y78" i="3"/>
  <c r="Z78" i="3" s="1"/>
  <c r="AA78" i="3" s="1"/>
  <c r="Y98" i="3"/>
  <c r="Z98" i="3" s="1"/>
  <c r="AA98" i="3" s="1"/>
  <c r="Y113" i="3"/>
  <c r="Z113" i="3" s="1"/>
  <c r="AA113" i="3" s="1"/>
  <c r="Y112" i="3"/>
  <c r="Z112" i="3" s="1"/>
  <c r="AA112" i="3" s="1"/>
  <c r="Y111" i="3"/>
  <c r="Z111" i="3" s="1"/>
  <c r="AA111" i="3" s="1"/>
  <c r="Y50" i="3"/>
  <c r="Z50" i="3" s="1"/>
  <c r="AA50" i="3" s="1"/>
  <c r="Y91" i="3"/>
  <c r="Z91" i="3" s="1"/>
  <c r="AA91" i="3" s="1"/>
  <c r="Y35" i="3"/>
  <c r="Z35" i="3" s="1"/>
  <c r="AA35" i="3" s="1"/>
  <c r="Y47" i="3"/>
  <c r="Z47" i="3" s="1"/>
  <c r="AA47" i="3" s="1"/>
  <c r="Y48" i="3"/>
  <c r="Z48" i="3" s="1"/>
  <c r="AA48" i="3" s="1"/>
  <c r="Y62" i="3"/>
  <c r="Z62" i="3" s="1"/>
  <c r="AA62" i="3" s="1"/>
  <c r="Y87" i="3"/>
  <c r="Z87" i="3" s="1"/>
  <c r="AA87" i="3" s="1"/>
  <c r="Y79" i="3"/>
  <c r="Z79" i="3" s="1"/>
  <c r="AA79" i="3" s="1"/>
  <c r="Y99" i="3"/>
  <c r="Z99" i="3" s="1"/>
  <c r="AA99" i="3" s="1"/>
  <c r="Y114" i="3"/>
  <c r="Z114" i="3" s="1"/>
  <c r="AA114" i="3" s="1"/>
  <c r="Y36" i="3"/>
  <c r="Z36" i="3" s="1"/>
  <c r="AA36" i="3" s="1"/>
  <c r="Y49" i="3"/>
  <c r="Z49" i="3" s="1"/>
  <c r="AA49" i="3" s="1"/>
  <c r="Y57" i="3"/>
  <c r="Z57" i="3" s="1"/>
  <c r="AA57" i="3" s="1"/>
  <c r="Y58" i="3"/>
  <c r="Z58" i="3" s="1"/>
  <c r="AA58" i="3" s="1"/>
  <c r="Y70" i="3"/>
  <c r="Z70" i="3" s="1"/>
  <c r="Y82" i="3"/>
  <c r="Z82" i="3" s="1"/>
  <c r="AA82" i="3" s="1"/>
  <c r="Y97" i="3"/>
  <c r="Z97" i="3" s="1"/>
  <c r="AA97" i="3" s="1"/>
  <c r="Y115" i="3"/>
  <c r="Z115" i="3" s="1"/>
  <c r="AA115" i="3" s="1"/>
  <c r="Y38" i="3"/>
  <c r="Z38" i="3" s="1"/>
  <c r="AA38" i="3" s="1"/>
  <c r="Y37" i="3"/>
  <c r="Z37" i="3" s="1"/>
  <c r="AA37" i="3" s="1"/>
  <c r="Y60" i="3"/>
  <c r="Z60" i="3" s="1"/>
  <c r="AA60" i="3" s="1"/>
  <c r="Y85" i="3"/>
  <c r="Z85" i="3" s="1"/>
  <c r="Y95" i="3"/>
  <c r="Z95" i="3" s="1"/>
  <c r="AA95" i="3" s="1"/>
  <c r="Y102" i="3"/>
  <c r="Z102" i="3" s="1"/>
  <c r="AA102" i="3" s="1"/>
  <c r="Y72" i="3"/>
  <c r="Z72" i="3" s="1"/>
  <c r="AA72" i="3" s="1"/>
  <c r="Y76" i="3"/>
  <c r="Z76" i="3" s="1"/>
  <c r="AA76" i="3" s="1"/>
  <c r="Y80" i="3"/>
  <c r="Z80" i="3" s="1"/>
  <c r="AA80" i="3" s="1"/>
  <c r="Y94" i="3"/>
  <c r="Z94" i="3" s="1"/>
  <c r="AA94" i="3" s="1"/>
  <c r="Y53" i="3"/>
  <c r="Z53" i="3" s="1"/>
  <c r="AA53" i="3" s="1"/>
  <c r="Y51" i="3"/>
  <c r="Z51" i="3" s="1"/>
  <c r="AA51" i="3" s="1"/>
  <c r="Y73" i="3"/>
  <c r="Z73" i="3" s="1"/>
  <c r="AA73" i="3" s="1"/>
  <c r="Y75" i="3"/>
  <c r="Z75" i="3" s="1"/>
  <c r="AA75" i="3" s="1"/>
  <c r="Y93" i="3"/>
  <c r="Z93" i="3" s="1"/>
  <c r="AA93" i="3" s="1"/>
  <c r="Y118" i="3"/>
  <c r="Z118" i="3" s="1"/>
  <c r="AA118" i="3" s="1"/>
  <c r="Y518" i="3"/>
  <c r="Z518" i="3" s="1"/>
  <c r="AA518" i="3" s="1"/>
  <c r="Y535" i="3"/>
  <c r="Z535" i="3" s="1"/>
  <c r="AA535" i="3" s="1"/>
  <c r="Y583" i="3"/>
  <c r="Z583" i="3" s="1"/>
  <c r="AA583" i="3" s="1"/>
  <c r="Y558" i="3"/>
  <c r="Z558" i="3" s="1"/>
  <c r="AA558" i="3" s="1"/>
  <c r="Y503" i="3"/>
  <c r="Z503" i="3" s="1"/>
  <c r="AA503" i="3" s="1"/>
  <c r="Y526" i="3"/>
  <c r="Z526" i="3" s="1"/>
  <c r="AA526" i="3" s="1"/>
  <c r="Y536" i="3"/>
  <c r="Z536" i="3" s="1"/>
  <c r="AA536" i="3" s="1"/>
  <c r="Y555" i="3"/>
  <c r="Z555" i="3" s="1"/>
  <c r="AA555" i="3" s="1"/>
  <c r="Y572" i="3"/>
  <c r="Z572" i="3" s="1"/>
  <c r="AA572" i="3" s="1"/>
  <c r="Y584" i="3"/>
  <c r="Z584" i="3" s="1"/>
  <c r="AA584" i="3" s="1"/>
  <c r="Y504" i="3"/>
  <c r="Z504" i="3" s="1"/>
  <c r="AA504" i="3" s="1"/>
  <c r="Y525" i="3"/>
  <c r="Z525" i="3" s="1"/>
  <c r="AA525" i="3" s="1"/>
  <c r="Y534" i="3"/>
  <c r="Z534" i="3" s="1"/>
  <c r="AA534" i="3" s="1"/>
  <c r="Y537" i="3"/>
  <c r="Z537" i="3" s="1"/>
  <c r="AA537" i="3" s="1"/>
  <c r="Y538" i="3"/>
  <c r="Z538" i="3" s="1"/>
  <c r="AA538" i="3" s="1"/>
  <c r="Y579" i="3"/>
  <c r="Z579" i="3" s="1"/>
  <c r="AA579" i="3" s="1"/>
  <c r="Y580" i="3"/>
  <c r="Z580" i="3" s="1"/>
  <c r="AA580" i="3" s="1"/>
  <c r="Y585" i="3"/>
  <c r="Z585" i="3" s="1"/>
  <c r="AA585" i="3" s="1"/>
  <c r="Y505" i="3"/>
  <c r="Z505" i="3" s="1"/>
  <c r="AA505" i="3" s="1"/>
  <c r="Y521" i="3"/>
  <c r="Z521" i="3" s="1"/>
  <c r="AA521" i="3" s="1"/>
  <c r="Y529" i="3"/>
  <c r="Z529" i="3" s="1"/>
  <c r="AA529" i="3" s="1"/>
  <c r="Y531" i="3"/>
  <c r="Z531" i="3" s="1"/>
  <c r="AA531" i="3" s="1"/>
  <c r="Y539" i="3"/>
  <c r="Z539" i="3" s="1"/>
  <c r="AA539" i="3" s="1"/>
  <c r="Y575" i="3"/>
  <c r="Z575" i="3" s="1"/>
  <c r="AA575" i="3" s="1"/>
  <c r="Y586" i="3"/>
  <c r="Z586" i="3" s="1"/>
  <c r="AA586" i="3" s="1"/>
  <c r="Y587" i="3"/>
  <c r="Z587" i="3" s="1"/>
  <c r="AA587" i="3" s="1"/>
  <c r="Y507" i="3"/>
  <c r="Z507" i="3" s="1"/>
  <c r="AA507" i="3" s="1"/>
  <c r="Y520" i="3"/>
  <c r="Z520" i="3" s="1"/>
  <c r="AA520" i="3" s="1"/>
  <c r="Y527" i="3"/>
  <c r="Z527" i="3" s="1"/>
  <c r="AA527" i="3" s="1"/>
  <c r="Y561" i="3"/>
  <c r="Z561" i="3" s="1"/>
  <c r="AA561" i="3" s="1"/>
  <c r="Y568" i="3"/>
  <c r="Z568" i="3" s="1"/>
  <c r="AA568" i="3" s="1"/>
  <c r="Y588" i="3"/>
  <c r="Z588" i="3" s="1"/>
  <c r="AA588" i="3" s="1"/>
  <c r="Y589" i="3"/>
  <c r="Z589" i="3" s="1"/>
  <c r="AA589" i="3" s="1"/>
  <c r="Y541" i="3"/>
  <c r="Z541" i="3" s="1"/>
  <c r="AA541" i="3" s="1"/>
  <c r="Y557" i="3"/>
  <c r="Z557" i="3" s="1"/>
  <c r="AA557" i="3" s="1"/>
  <c r="Y581" i="3"/>
  <c r="Z581" i="3" s="1"/>
  <c r="AA581" i="3" s="1"/>
  <c r="Y552" i="3"/>
  <c r="Z552" i="3" s="1"/>
  <c r="AA552" i="3" s="1"/>
  <c r="Y553" i="3"/>
  <c r="Z553" i="3" s="1"/>
  <c r="AA553" i="3" s="1"/>
  <c r="Y563" i="3"/>
  <c r="Z563" i="3" s="1"/>
  <c r="AA563" i="3" s="1"/>
  <c r="Y571" i="3"/>
  <c r="Z571" i="3" s="1"/>
  <c r="AA571" i="3" s="1"/>
  <c r="Y559" i="3"/>
  <c r="Z559" i="3" s="1"/>
  <c r="AA559" i="3" s="1"/>
  <c r="Y567" i="3"/>
  <c r="Z567" i="3" s="1"/>
  <c r="AA567" i="3" s="1"/>
  <c r="Y512" i="3"/>
  <c r="Z512" i="3" s="1"/>
  <c r="AA512" i="3" s="1"/>
  <c r="Y523" i="3"/>
  <c r="Z523" i="3" s="1"/>
  <c r="AA523" i="3" s="1"/>
  <c r="Y543" i="3"/>
  <c r="Z543" i="3" s="1"/>
  <c r="AA543" i="3" s="1"/>
  <c r="Y556" i="3"/>
  <c r="Z556" i="3" s="1"/>
  <c r="AA556" i="3" s="1"/>
  <c r="Y564" i="3"/>
  <c r="Z564" i="3" s="1"/>
  <c r="AA564" i="3" s="1"/>
  <c r="Y582" i="3"/>
  <c r="Z582" i="3" s="1"/>
  <c r="AA582" i="3" s="1"/>
  <c r="Y591" i="3"/>
  <c r="Z591" i="3" s="1"/>
  <c r="AA591" i="3" s="1"/>
  <c r="Y592" i="3"/>
  <c r="Z592" i="3" s="1"/>
  <c r="AA592" i="3" s="1"/>
  <c r="Y513" i="3"/>
  <c r="Z513" i="3" s="1"/>
  <c r="AA513" i="3" s="1"/>
  <c r="Y524" i="3"/>
  <c r="Z524" i="3" s="1"/>
  <c r="AA524" i="3" s="1"/>
  <c r="Y532" i="3"/>
  <c r="Z532" i="3" s="1"/>
  <c r="AA532" i="3" s="1"/>
  <c r="Y544" i="3"/>
  <c r="Z544" i="3" s="1"/>
  <c r="AA544" i="3" s="1"/>
  <c r="Y573" i="3"/>
  <c r="Z573" i="3" s="1"/>
  <c r="AA573" i="3" s="1"/>
  <c r="Y574" i="3"/>
  <c r="Z574" i="3" s="1"/>
  <c r="AA574" i="3" s="1"/>
  <c r="Y594" i="3"/>
  <c r="Z594" i="3" s="1"/>
  <c r="AA594" i="3" s="1"/>
  <c r="Y593" i="3"/>
  <c r="Z593" i="3" s="1"/>
  <c r="AA593" i="3" s="1"/>
  <c r="Y514" i="3"/>
  <c r="Z514" i="3" s="1"/>
  <c r="AA514" i="3" s="1"/>
  <c r="Y530" i="3"/>
  <c r="Z530" i="3" s="1"/>
  <c r="AA530" i="3" s="1"/>
  <c r="Y546" i="3"/>
  <c r="Z546" i="3" s="1"/>
  <c r="AA546" i="3" s="1"/>
  <c r="Y545" i="3"/>
  <c r="Z545" i="3" s="1"/>
  <c r="AA545" i="3" s="1"/>
  <c r="Y554" i="3"/>
  <c r="Z554" i="3" s="1"/>
  <c r="AA554" i="3" s="1"/>
  <c r="Y566" i="3"/>
  <c r="Z566" i="3" s="1"/>
  <c r="AA566" i="3" s="1"/>
  <c r="Y576" i="3"/>
  <c r="Z576" i="3" s="1"/>
  <c r="AA576" i="3" s="1"/>
  <c r="Y595" i="3"/>
  <c r="Z595" i="3" s="1"/>
  <c r="AA595" i="3" s="1"/>
  <c r="Y547" i="3"/>
  <c r="Z547" i="3" s="1"/>
  <c r="AA547" i="3" s="1"/>
  <c r="Y551" i="3"/>
  <c r="Z551" i="3" s="1"/>
  <c r="AA551" i="3" s="1"/>
  <c r="Y517" i="3"/>
  <c r="Z517" i="3" s="1"/>
  <c r="AA517" i="3" s="1"/>
  <c r="Y516" i="3"/>
  <c r="Z516" i="3" s="1"/>
  <c r="AA516" i="3" s="1"/>
  <c r="Y550" i="3"/>
  <c r="Z550" i="3" s="1"/>
  <c r="AA550" i="3" s="1"/>
  <c r="Y560" i="3"/>
  <c r="Z560" i="3" s="1"/>
  <c r="AA560" i="3" s="1"/>
  <c r="Y569" i="3"/>
  <c r="Z569" i="3" s="1"/>
  <c r="AA569" i="3" s="1"/>
  <c r="Y570" i="3"/>
  <c r="Z570" i="3" s="1"/>
  <c r="AA570" i="3" s="1"/>
  <c r="Y597" i="3"/>
  <c r="Z597" i="3" s="1"/>
  <c r="AA597" i="3" s="1"/>
  <c r="Y309" i="3"/>
  <c r="Z309" i="3" s="1"/>
  <c r="AA309" i="3" s="1"/>
  <c r="Y333" i="3"/>
  <c r="Z333" i="3" s="1"/>
  <c r="AA333" i="3" s="1"/>
  <c r="Y349" i="3"/>
  <c r="Z349" i="3" s="1"/>
  <c r="AA349" i="3" s="1"/>
  <c r="Y310" i="3"/>
  <c r="Z310" i="3" s="1"/>
  <c r="AA310" i="3" s="1"/>
  <c r="Y322" i="3"/>
  <c r="Z322" i="3" s="1"/>
  <c r="AA322" i="3" s="1"/>
  <c r="Y347" i="3"/>
  <c r="Z347" i="3" s="1"/>
  <c r="AA347" i="3" s="1"/>
  <c r="Y350" i="3"/>
  <c r="Z350" i="3" s="1"/>
  <c r="AA350" i="3" s="1"/>
  <c r="Y358" i="3"/>
  <c r="Z358" i="3" s="1"/>
  <c r="AA358" i="3" s="1"/>
  <c r="Y371" i="3"/>
  <c r="Z371" i="3" s="1"/>
  <c r="AA371" i="3" s="1"/>
  <c r="Y311" i="3"/>
  <c r="Z311" i="3" s="1"/>
  <c r="AA311" i="3" s="1"/>
  <c r="Y329" i="3"/>
  <c r="Z329" i="3" s="1"/>
  <c r="AA329" i="3" s="1"/>
  <c r="Y332" i="3"/>
  <c r="Z332" i="3" s="1"/>
  <c r="AA332" i="3" s="1"/>
  <c r="Y334" i="3"/>
  <c r="Z334" i="3" s="1"/>
  <c r="AA334" i="3" s="1"/>
  <c r="Y346" i="3"/>
  <c r="Z346" i="3" s="1"/>
  <c r="AA346" i="3" s="1"/>
  <c r="Y351" i="3"/>
  <c r="Z351" i="3" s="1"/>
  <c r="AA351" i="3" s="1"/>
  <c r="Y312" i="3"/>
  <c r="Z312" i="3" s="1"/>
  <c r="AA312" i="3" s="1"/>
  <c r="Y325" i="3"/>
  <c r="Z325" i="3" s="1"/>
  <c r="AA325" i="3" s="1"/>
  <c r="Y343" i="3"/>
  <c r="Z343" i="3" s="1"/>
  <c r="AA343" i="3" s="1"/>
  <c r="Y352" i="3"/>
  <c r="Z352" i="3" s="1"/>
  <c r="AA352" i="3" s="1"/>
  <c r="Y359" i="3"/>
  <c r="Z359" i="3" s="1"/>
  <c r="AA359" i="3" s="1"/>
  <c r="Y376" i="3"/>
  <c r="Z376" i="3" s="1"/>
  <c r="AA376" i="3" s="1"/>
  <c r="Y318" i="3"/>
  <c r="Z318" i="3" s="1"/>
  <c r="AA318" i="3" s="1"/>
  <c r="Y341" i="3"/>
  <c r="Z341" i="3" s="1"/>
  <c r="AA341" i="3" s="1"/>
  <c r="Y353" i="3"/>
  <c r="Z353" i="3" s="1"/>
  <c r="AA353" i="3" s="1"/>
  <c r="Y354" i="3"/>
  <c r="Z354" i="3" s="1"/>
  <c r="AA354" i="3" s="1"/>
  <c r="Y361" i="3"/>
  <c r="Z361" i="3" s="1"/>
  <c r="AA361" i="3" s="1"/>
  <c r="Y360" i="3"/>
  <c r="Z360" i="3" s="1"/>
  <c r="AA360" i="3" s="1"/>
  <c r="Y331" i="3"/>
  <c r="Z331" i="3" s="1"/>
  <c r="AA331" i="3" s="1"/>
  <c r="Y336" i="3"/>
  <c r="Z336" i="3" s="1"/>
  <c r="AA336" i="3" s="1"/>
  <c r="Z377" i="3"/>
  <c r="AA377" i="3" s="1"/>
  <c r="Y320" i="3"/>
  <c r="Z320" i="3" s="1"/>
  <c r="AA320" i="3" s="1"/>
  <c r="Y372" i="3"/>
  <c r="Z372" i="3" s="1"/>
  <c r="AA372" i="3" s="1"/>
  <c r="Y317" i="3"/>
  <c r="Z317" i="3" s="1"/>
  <c r="AA317" i="3" s="1"/>
  <c r="Y357" i="3"/>
  <c r="Z357" i="3" s="1"/>
  <c r="AA357" i="3" s="1"/>
  <c r="Y328" i="3"/>
  <c r="Z328" i="3" s="1"/>
  <c r="AA328" i="3" s="1"/>
  <c r="Y338" i="3"/>
  <c r="Z338" i="3" s="1"/>
  <c r="AA338" i="3" s="1"/>
  <c r="Y366" i="3"/>
  <c r="Z366" i="3" s="1"/>
  <c r="AA366" i="3" s="1"/>
  <c r="Y374" i="3"/>
  <c r="Z374" i="3" s="1"/>
  <c r="AA374" i="3" s="1"/>
  <c r="Y369" i="3"/>
  <c r="Z369" i="3" s="1"/>
  <c r="AA369" i="3" s="1"/>
  <c r="Y378" i="3"/>
  <c r="Z378" i="3" s="1"/>
  <c r="AA378" i="3" s="1"/>
  <c r="Y313" i="3"/>
  <c r="Z313" i="3" s="1"/>
  <c r="AA313" i="3" s="1"/>
  <c r="Y323" i="3"/>
  <c r="Z323" i="3" s="1"/>
  <c r="AA323" i="3" s="1"/>
  <c r="Y324" i="3"/>
  <c r="Z324" i="3" s="1"/>
  <c r="AA324" i="3" s="1"/>
  <c r="Y345" i="3"/>
  <c r="Z345" i="3" s="1"/>
  <c r="AA345" i="3" s="1"/>
  <c r="Y355" i="3"/>
  <c r="Z355" i="3" s="1"/>
  <c r="AA355" i="3" s="1"/>
  <c r="Y379" i="3"/>
  <c r="Z379" i="3" s="1"/>
  <c r="AA379" i="3" s="1"/>
  <c r="Y314" i="3"/>
  <c r="Z314" i="3" s="1"/>
  <c r="AA314" i="3" s="1"/>
  <c r="Y326" i="3"/>
  <c r="Z326" i="3" s="1"/>
  <c r="AA326" i="3" s="1"/>
  <c r="Y339" i="3"/>
  <c r="Z339" i="3" s="1"/>
  <c r="AA339" i="3" s="1"/>
  <c r="Y373" i="3"/>
  <c r="Z373" i="3" s="1"/>
  <c r="AA373" i="3" s="1"/>
  <c r="Y380" i="3"/>
  <c r="Z380" i="3" s="1"/>
  <c r="AA380" i="3" s="1"/>
  <c r="Y368" i="3"/>
  <c r="Z368" i="3" s="1"/>
  <c r="AA368" i="3" s="1"/>
  <c r="Y319" i="3"/>
  <c r="Z319" i="3" s="1"/>
  <c r="AA319" i="3" s="1"/>
  <c r="Y330" i="3"/>
  <c r="Z330" i="3" s="1"/>
  <c r="AA330" i="3" s="1"/>
  <c r="Y367" i="3"/>
  <c r="Z367" i="3" s="1"/>
  <c r="AA367" i="3" s="1"/>
  <c r="Y382" i="3"/>
  <c r="Z382" i="3" s="1"/>
  <c r="AA382" i="3" s="1"/>
  <c r="Y167" i="3"/>
  <c r="Z167" i="3" s="1"/>
  <c r="AA167" i="3" s="1"/>
  <c r="Y168" i="3"/>
  <c r="Z168" i="3" s="1"/>
  <c r="AA168" i="3" s="1"/>
  <c r="Y183" i="3"/>
  <c r="Z183" i="3" s="1"/>
  <c r="AA183" i="3" s="1"/>
  <c r="Y121" i="3"/>
  <c r="Z121" i="3" s="1"/>
  <c r="AA121" i="3" s="1"/>
  <c r="Y154" i="3"/>
  <c r="Z154" i="3" s="1"/>
  <c r="AA154" i="3" s="1"/>
  <c r="Y153" i="3"/>
  <c r="Z153" i="3" s="1"/>
  <c r="AA153" i="3" s="1"/>
  <c r="Y166" i="3"/>
  <c r="Z166" i="3" s="1"/>
  <c r="AA166" i="3" s="1"/>
  <c r="Y169" i="3"/>
  <c r="Z169" i="3" s="1"/>
  <c r="AA169" i="3" s="1"/>
  <c r="Y122" i="3"/>
  <c r="Z122" i="3" s="1"/>
  <c r="AA122" i="3" s="1"/>
  <c r="Y143" i="3"/>
  <c r="Z143" i="3" s="1"/>
  <c r="AA143" i="3" s="1"/>
  <c r="Y151" i="3"/>
  <c r="Z151" i="3" s="1"/>
  <c r="AA151" i="3" s="1"/>
  <c r="Y170" i="3"/>
  <c r="Z170" i="3" s="1"/>
  <c r="AA170" i="3" s="1"/>
  <c r="Y171" i="3"/>
  <c r="Z171" i="3" s="1"/>
  <c r="AA171" i="3" s="1"/>
  <c r="Y123" i="3"/>
  <c r="Z123" i="3" s="1"/>
  <c r="AA123" i="3" s="1"/>
  <c r="Y137" i="3"/>
  <c r="Z137" i="3" s="1"/>
  <c r="AA137" i="3" s="1"/>
  <c r="Y140" i="3"/>
  <c r="Z140" i="3" s="1"/>
  <c r="AA140" i="3" s="1"/>
  <c r="Y147" i="3"/>
  <c r="Z147" i="3" s="1"/>
  <c r="AA147" i="3" s="1"/>
  <c r="Y172" i="3"/>
  <c r="Z172" i="3" s="1"/>
  <c r="AA172" i="3" s="1"/>
  <c r="Y185" i="3"/>
  <c r="Z185" i="3" s="1"/>
  <c r="AA185" i="3" s="1"/>
  <c r="Y184" i="3"/>
  <c r="Z184" i="3" s="1"/>
  <c r="AA184" i="3" s="1"/>
  <c r="Y125" i="3"/>
  <c r="Z125" i="3" s="1"/>
  <c r="AA125" i="3" s="1"/>
  <c r="Y124" i="3"/>
  <c r="Z124" i="3" s="1"/>
  <c r="AA124" i="3" s="1"/>
  <c r="Y144" i="3"/>
  <c r="Z144" i="3" s="1"/>
  <c r="AA144" i="3" s="1"/>
  <c r="Y160" i="3"/>
  <c r="Z160" i="3" s="1"/>
  <c r="AA160" i="3" s="1"/>
  <c r="Y159" i="3"/>
  <c r="Z159" i="3" s="1"/>
  <c r="AA159" i="3" s="1"/>
  <c r="Y186" i="3"/>
  <c r="Z186" i="3" s="1"/>
  <c r="AA186" i="3" s="1"/>
  <c r="Y157" i="3"/>
  <c r="Z157" i="3" s="1"/>
  <c r="AA157" i="3" s="1"/>
  <c r="Y174" i="3"/>
  <c r="Z174" i="3" s="1"/>
  <c r="AA174" i="3" s="1"/>
  <c r="Y129" i="3"/>
  <c r="Z129" i="3" s="1"/>
  <c r="AA129" i="3" s="1"/>
  <c r="Y128" i="3"/>
  <c r="Z128" i="3" s="1"/>
  <c r="AA128" i="3" s="1"/>
  <c r="Y127" i="3"/>
  <c r="Z127" i="3" s="1"/>
  <c r="AA127" i="3" s="1"/>
  <c r="Y142" i="3"/>
  <c r="Z142" i="3" s="1"/>
  <c r="AA142" i="3" s="1"/>
  <c r="Y150" i="3"/>
  <c r="Z150" i="3" s="1"/>
  <c r="AA150" i="3" s="1"/>
  <c r="Y149" i="3"/>
  <c r="Z149" i="3" s="1"/>
  <c r="AA149" i="3" s="1"/>
  <c r="Y136" i="3"/>
  <c r="Z136" i="3" s="1"/>
  <c r="AA136" i="3" s="1"/>
  <c r="Y130" i="3"/>
  <c r="Z130" i="3" s="1"/>
  <c r="AA130" i="3" s="1"/>
  <c r="Y156" i="3"/>
  <c r="Z156" i="3" s="1"/>
  <c r="AA156" i="3" s="1"/>
  <c r="Y155" i="3"/>
  <c r="Z155" i="3" s="1"/>
  <c r="AA155" i="3" s="1"/>
  <c r="Y164" i="3"/>
  <c r="Z164" i="3" s="1"/>
  <c r="AA164" i="3" s="1"/>
  <c r="Y163" i="3"/>
  <c r="Z163" i="3" s="1"/>
  <c r="AA163" i="3" s="1"/>
  <c r="Y176" i="3"/>
  <c r="Z176" i="3" s="1"/>
  <c r="AA176" i="3" s="1"/>
  <c r="Y187" i="3"/>
  <c r="Z187" i="3" s="1"/>
  <c r="AA187" i="3" s="1"/>
  <c r="Y131" i="3"/>
  <c r="Z131" i="3" s="1"/>
  <c r="AA131" i="3" s="1"/>
  <c r="Y141" i="3"/>
  <c r="Z141" i="3" s="1"/>
  <c r="AA141" i="3" s="1"/>
  <c r="Y148" i="3"/>
  <c r="Z148" i="3" s="1"/>
  <c r="AA148" i="3" s="1"/>
  <c r="Y177" i="3"/>
  <c r="Z177" i="3" s="1"/>
  <c r="AA177" i="3" s="1"/>
  <c r="Y132" i="3"/>
  <c r="Z132" i="3" s="1"/>
  <c r="AA132" i="3" s="1"/>
  <c r="Y152" i="3"/>
  <c r="Z152" i="3" s="1"/>
  <c r="AA152" i="3" s="1"/>
  <c r="Y162" i="3"/>
  <c r="Z162" i="3" s="1"/>
  <c r="AA162" i="3" s="1"/>
  <c r="Y179" i="3"/>
  <c r="Z179" i="3" s="1"/>
  <c r="AA179" i="3" s="1"/>
  <c r="Y178" i="3"/>
  <c r="Z178" i="3" s="1"/>
  <c r="AA178" i="3" s="1"/>
  <c r="Y188" i="3"/>
  <c r="Z188" i="3" s="1"/>
  <c r="AA188" i="3" s="1"/>
  <c r="Y133" i="3"/>
  <c r="Z133" i="3" s="1"/>
  <c r="AA133" i="3" s="1"/>
  <c r="Z139" i="3"/>
  <c r="AA139" i="3" s="1"/>
  <c r="Y146" i="3"/>
  <c r="Z146" i="3" s="1"/>
  <c r="AA146" i="3" s="1"/>
  <c r="Y145" i="3"/>
  <c r="Z145" i="3" s="1"/>
  <c r="AA145" i="3" s="1"/>
  <c r="Y134" i="3"/>
  <c r="Z134" i="3" s="1"/>
  <c r="AA134" i="3" s="1"/>
  <c r="Y138" i="3"/>
  <c r="Z138" i="3" s="1"/>
  <c r="AA138" i="3" s="1"/>
  <c r="Y158" i="3"/>
  <c r="Z158" i="3" s="1"/>
  <c r="AA158" i="3" s="1"/>
  <c r="Y161" i="3"/>
  <c r="Z161" i="3" s="1"/>
  <c r="AA161" i="3" s="1"/>
  <c r="Y190" i="3"/>
  <c r="Z190" i="3" s="1"/>
  <c r="AA190" i="3" s="1"/>
  <c r="Y662" i="3"/>
  <c r="Z662" i="3" s="1"/>
  <c r="AA662" i="3" s="1"/>
  <c r="Y661" i="3"/>
  <c r="Z661" i="3" s="1"/>
  <c r="AA661" i="3" s="1"/>
  <c r="Y685" i="3"/>
  <c r="Z685" i="3" s="1"/>
  <c r="AA685" i="3" s="1"/>
  <c r="Y686" i="3"/>
  <c r="Z686" i="3" s="1"/>
  <c r="AA686" i="3" s="1"/>
  <c r="Y642" i="3"/>
  <c r="Z642" i="3" s="1"/>
  <c r="AA642" i="3" s="1"/>
  <c r="Y639" i="3"/>
  <c r="Z639" i="3" s="1"/>
  <c r="AA639" i="3" s="1"/>
  <c r="Y663" i="3"/>
  <c r="Z663" i="3" s="1"/>
  <c r="AA663" i="3" s="1"/>
  <c r="Y682" i="3"/>
  <c r="Z682" i="3" s="1"/>
  <c r="AA682" i="3" s="1"/>
  <c r="Y687" i="3"/>
  <c r="Z687" i="3" s="1"/>
  <c r="AA687" i="3" s="1"/>
  <c r="Y707" i="3"/>
  <c r="Z707" i="3" s="1"/>
  <c r="AA707" i="3" s="1"/>
  <c r="Y641" i="3"/>
  <c r="Z641" i="3" s="1"/>
  <c r="AA641" i="3" s="1"/>
  <c r="Y652" i="3"/>
  <c r="Z652" i="3" s="1"/>
  <c r="AA652" i="3" s="1"/>
  <c r="Y653" i="3"/>
  <c r="Z653" i="3" s="1"/>
  <c r="AA653" i="3" s="1"/>
  <c r="Y664" i="3"/>
  <c r="Z664" i="3" s="1"/>
  <c r="AA664" i="3" s="1"/>
  <c r="Y688" i="3"/>
  <c r="Z688" i="3" s="1"/>
  <c r="AA688" i="3" s="1"/>
  <c r="Y689" i="3"/>
  <c r="Z689" i="3" s="1"/>
  <c r="AA689" i="3" s="1"/>
  <c r="Y713" i="3"/>
  <c r="Z713" i="3" s="1"/>
  <c r="AA713" i="3" s="1"/>
  <c r="Y714" i="3"/>
  <c r="Z714" i="3" s="1"/>
  <c r="AA714" i="3" s="1"/>
  <c r="Y623" i="3"/>
  <c r="Z623" i="3" s="1"/>
  <c r="AA623" i="3" s="1"/>
  <c r="Y633" i="3"/>
  <c r="Z633" i="3" s="1"/>
  <c r="AA633" i="3" s="1"/>
  <c r="Y646" i="3"/>
  <c r="Z646" i="3" s="1"/>
  <c r="AA646" i="3" s="1"/>
  <c r="Y649" i="3"/>
  <c r="Z649" i="3" s="1"/>
  <c r="AA649" i="3" s="1"/>
  <c r="Y665" i="3"/>
  <c r="Z665" i="3" s="1"/>
  <c r="AA665" i="3" s="1"/>
  <c r="Y666" i="3"/>
  <c r="Z666" i="3" s="1"/>
  <c r="AA666" i="3" s="1"/>
  <c r="Y690" i="3"/>
  <c r="Z690" i="3" s="1"/>
  <c r="AA690" i="3" s="1"/>
  <c r="Y710" i="3"/>
  <c r="Z710" i="3" s="1"/>
  <c r="AA710" i="3" s="1"/>
  <c r="Y625" i="3"/>
  <c r="Z625" i="3" s="1"/>
  <c r="AA625" i="3" s="1"/>
  <c r="Y630" i="3"/>
  <c r="Z630" i="3" s="1"/>
  <c r="AA630" i="3" s="1"/>
  <c r="Y647" i="3"/>
  <c r="Z647" i="3" s="1"/>
  <c r="AA647" i="3" s="1"/>
  <c r="Y667" i="3"/>
  <c r="Z667" i="3" s="1"/>
  <c r="AA667" i="3" s="1"/>
  <c r="Y668" i="3"/>
  <c r="Z668" i="3" s="1"/>
  <c r="AA668" i="3" s="1"/>
  <c r="Y702" i="3"/>
  <c r="Z702" i="3" s="1"/>
  <c r="AA702" i="3" s="1"/>
  <c r="Y692" i="3"/>
  <c r="Z692" i="3" s="1"/>
  <c r="AA692" i="3" s="1"/>
  <c r="Y715" i="3"/>
  <c r="Z715" i="3" s="1"/>
  <c r="AA715" i="3" s="1"/>
  <c r="Y634" i="3"/>
  <c r="Z634" i="3" s="1"/>
  <c r="AA634" i="3" s="1"/>
  <c r="Y651" i="3"/>
  <c r="Z651" i="3" s="1"/>
  <c r="AA651" i="3" s="1"/>
  <c r="Y693" i="3"/>
  <c r="Z693" i="3" s="1"/>
  <c r="AA693" i="3" s="1"/>
  <c r="Y705" i="3"/>
  <c r="Z705" i="3" s="1"/>
  <c r="AA705" i="3" s="1"/>
  <c r="Y629" i="3"/>
  <c r="Z629" i="3" s="1"/>
  <c r="AA629" i="3" s="1"/>
  <c r="Y643" i="3"/>
  <c r="Z643" i="3" s="1"/>
  <c r="AA643" i="3" s="1"/>
  <c r="Y656" i="3"/>
  <c r="Z656" i="3" s="1"/>
  <c r="AA656" i="3" s="1"/>
  <c r="Y670" i="3"/>
  <c r="Z670" i="3" s="1"/>
  <c r="AA670" i="3" s="1"/>
  <c r="Y671" i="3"/>
  <c r="Z671" i="3" s="1"/>
  <c r="AA671" i="3" s="1"/>
  <c r="Y681" i="3"/>
  <c r="Z681" i="3" s="1"/>
  <c r="AA681" i="3" s="1"/>
  <c r="Y694" i="3"/>
  <c r="Z694" i="3" s="1"/>
  <c r="AA694" i="3" s="1"/>
  <c r="Y716" i="3"/>
  <c r="Z716" i="3" s="1"/>
  <c r="AA716" i="3" s="1"/>
  <c r="Y640" i="3"/>
  <c r="Z640" i="3" s="1"/>
  <c r="AA640" i="3" s="1"/>
  <c r="Y650" i="3"/>
  <c r="Z650" i="3" s="1"/>
  <c r="AA650" i="3" s="1"/>
  <c r="Y657" i="3"/>
  <c r="Z657" i="3" s="1"/>
  <c r="AA657" i="3" s="1"/>
  <c r="Y673" i="3"/>
  <c r="Z673" i="3" s="1"/>
  <c r="AA673" i="3" s="1"/>
  <c r="Y672" i="3"/>
  <c r="Z672" i="3" s="1"/>
  <c r="AA672" i="3" s="1"/>
  <c r="Y695" i="3"/>
  <c r="Z695" i="3" s="1"/>
  <c r="AA695" i="3" s="1"/>
  <c r="Y708" i="3"/>
  <c r="Z708" i="3" s="1"/>
  <c r="AA708" i="3" s="1"/>
  <c r="Y709" i="3"/>
  <c r="Z709" i="3" s="1"/>
  <c r="AA709" i="3" s="1"/>
  <c r="Y636" i="3"/>
  <c r="Z636" i="3" s="1"/>
  <c r="AA636" i="3" s="1"/>
  <c r="Y658" i="3"/>
  <c r="Z658" i="3" s="1"/>
  <c r="AA658" i="3" s="1"/>
  <c r="Y674" i="3"/>
  <c r="Z674" i="3" s="1"/>
  <c r="AA674" i="3" s="1"/>
  <c r="Y680" i="3"/>
  <c r="Z680" i="3" s="1"/>
  <c r="AA680" i="3" s="1"/>
  <c r="Y684" i="3"/>
  <c r="Z684" i="3" s="1"/>
  <c r="AA684" i="3" s="1"/>
  <c r="Y697" i="3"/>
  <c r="Z697" i="3" s="1"/>
  <c r="AA697" i="3" s="1"/>
  <c r="Y711" i="3"/>
  <c r="Z711" i="3" s="1"/>
  <c r="AA711" i="3" s="1"/>
  <c r="Y628" i="3"/>
  <c r="Z628" i="3" s="1"/>
  <c r="AA628" i="3" s="1"/>
  <c r="Y632" i="3"/>
  <c r="Z632" i="3" s="1"/>
  <c r="AA632" i="3" s="1"/>
  <c r="Y637" i="3"/>
  <c r="Z637" i="3" s="1"/>
  <c r="AA637" i="3" s="1"/>
  <c r="Y648" i="3"/>
  <c r="Z648" i="3" s="1"/>
  <c r="AA648" i="3" s="1"/>
  <c r="Y699" i="3"/>
  <c r="Z699" i="3" s="1"/>
  <c r="AA699" i="3" s="1"/>
  <c r="Y631" i="3"/>
  <c r="Z631" i="3" s="1"/>
  <c r="AA631" i="3" s="1"/>
  <c r="Y659" i="3"/>
  <c r="Z659" i="3" s="1"/>
  <c r="AA659" i="3" s="1"/>
  <c r="Y676" i="3"/>
  <c r="Z676" i="3" s="1"/>
  <c r="AA676" i="3" s="1"/>
  <c r="Y679" i="3"/>
  <c r="Z679" i="3" s="1"/>
  <c r="AA679" i="3" s="1"/>
  <c r="Y700" i="3"/>
  <c r="Z700" i="3" s="1"/>
  <c r="AA700" i="3" s="1"/>
  <c r="Y703" i="3"/>
  <c r="Z703" i="3" s="1"/>
  <c r="AA703" i="3" s="1"/>
  <c r="Y704" i="3"/>
  <c r="Z704" i="3" s="1"/>
  <c r="AA704" i="3" s="1"/>
  <c r="Y384" i="3"/>
  <c r="Z384" i="3" s="1"/>
  <c r="AA384" i="3" s="1"/>
  <c r="Y383" i="3"/>
  <c r="Z383" i="3" s="1"/>
  <c r="AA383" i="3" s="1"/>
  <c r="Y391" i="3"/>
  <c r="Z391" i="3" s="1"/>
  <c r="AA391" i="3" s="1"/>
  <c r="Y399" i="3"/>
  <c r="Z399" i="3" s="1"/>
  <c r="AA399" i="3" s="1"/>
  <c r="Y385" i="3"/>
  <c r="Z385" i="3" s="1"/>
  <c r="AA385" i="3" s="1"/>
  <c r="Y386" i="3"/>
  <c r="Z386" i="3" s="1"/>
  <c r="AA386" i="3" s="1"/>
  <c r="Y393" i="3"/>
  <c r="Z393" i="3" s="1"/>
  <c r="AA393" i="3" s="1"/>
  <c r="Y394" i="3"/>
  <c r="Z394" i="3" s="1"/>
  <c r="AA394" i="3" s="1"/>
  <c r="Y402" i="3"/>
  <c r="Z402" i="3" s="1"/>
  <c r="AA402" i="3" s="1"/>
  <c r="Y388" i="3"/>
  <c r="Z388" i="3" s="1"/>
  <c r="AA388" i="3" s="1"/>
  <c r="Y387" i="3"/>
  <c r="Z387" i="3" s="1"/>
  <c r="AA387" i="3" s="1"/>
  <c r="Y395" i="3"/>
  <c r="Z395" i="3" s="1"/>
  <c r="AA395" i="3" s="1"/>
  <c r="Y403" i="3"/>
  <c r="Z403" i="3" s="1"/>
  <c r="AA403" i="3" s="1"/>
  <c r="Y389" i="3"/>
  <c r="Z389" i="3" s="1"/>
  <c r="AA389" i="3" s="1"/>
  <c r="Y397" i="3"/>
  <c r="Z397" i="3" s="1"/>
  <c r="AA397" i="3" s="1"/>
  <c r="Y396" i="3"/>
  <c r="Z396" i="3" s="1"/>
  <c r="AA396" i="3" s="1"/>
  <c r="Y404" i="3"/>
  <c r="Z404" i="3" s="1"/>
  <c r="AA404" i="3" s="1"/>
  <c r="Y390" i="3"/>
  <c r="Z390" i="3" s="1"/>
  <c r="AA390" i="3" s="1"/>
  <c r="Y398" i="3"/>
  <c r="Z398" i="3" s="1"/>
  <c r="AA398" i="3" s="1"/>
  <c r="Y405" i="3"/>
  <c r="Z405" i="3" s="1"/>
  <c r="AA405" i="3" s="1"/>
  <c r="Y406" i="3"/>
  <c r="Z406" i="3" s="1"/>
  <c r="AA406" i="3" s="1"/>
  <c r="Y192" i="3"/>
  <c r="Z192" i="3" s="1"/>
  <c r="AA192" i="3" s="1"/>
  <c r="Y191" i="3"/>
  <c r="Z191" i="3" s="1"/>
  <c r="AA191" i="3" s="1"/>
  <c r="Y199" i="3"/>
  <c r="Z199" i="3" s="1"/>
  <c r="AA199" i="3" s="1"/>
  <c r="Y207" i="3"/>
  <c r="Z207" i="3" s="1"/>
  <c r="AA207" i="3" s="1"/>
  <c r="Y193" i="3"/>
  <c r="Z193" i="3" s="1"/>
  <c r="AA193" i="3" s="1"/>
  <c r="Y200" i="3"/>
  <c r="Z200" i="3" s="1"/>
  <c r="AA200" i="3" s="1"/>
  <c r="Y209" i="3"/>
  <c r="Z209" i="3" s="1"/>
  <c r="AA209" i="3" s="1"/>
  <c r="Y208" i="3"/>
  <c r="Z208" i="3" s="1"/>
  <c r="AA208" i="3" s="1"/>
  <c r="Y194" i="3"/>
  <c r="Z194" i="3" s="1"/>
  <c r="AA194" i="3" s="1"/>
  <c r="Y201" i="3"/>
  <c r="Z201" i="3" s="1"/>
  <c r="AA201" i="3" s="1"/>
  <c r="Y202" i="3"/>
  <c r="Z202" i="3" s="1"/>
  <c r="AA202" i="3" s="1"/>
  <c r="Y210" i="3"/>
  <c r="Z210" i="3" s="1"/>
  <c r="AA210" i="3" s="1"/>
  <c r="Y196" i="3"/>
  <c r="Z196" i="3" s="1"/>
  <c r="AA196" i="3" s="1"/>
  <c r="Y195" i="3"/>
  <c r="Z195" i="3" s="1"/>
  <c r="AA195" i="3" s="1"/>
  <c r="Y203" i="3"/>
  <c r="Z203" i="3" s="1"/>
  <c r="AA203" i="3" s="1"/>
  <c r="Y211" i="3"/>
  <c r="Z211" i="3" s="1"/>
  <c r="AA211" i="3" s="1"/>
  <c r="Y197" i="3"/>
  <c r="Z197" i="3" s="1"/>
  <c r="AA197" i="3" s="1"/>
  <c r="Y205" i="3"/>
  <c r="Z205" i="3" s="1"/>
  <c r="AA205" i="3" s="1"/>
  <c r="Y204" i="3"/>
  <c r="Z204" i="3" s="1"/>
  <c r="AA204" i="3" s="1"/>
  <c r="Y212" i="3"/>
  <c r="Z212" i="3" s="1"/>
  <c r="AA212" i="3" s="1"/>
  <c r="Y198" i="3"/>
  <c r="Z198" i="3" s="1"/>
  <c r="AA198" i="3" s="1"/>
  <c r="Y206" i="3"/>
  <c r="Z206" i="3" s="1"/>
  <c r="AA206" i="3" s="1"/>
  <c r="Y213" i="3"/>
  <c r="Z213" i="3" s="1"/>
  <c r="AA213" i="3" s="1"/>
  <c r="Y214" i="3"/>
  <c r="Z214" i="3" s="1"/>
  <c r="AA214" i="3" s="1"/>
  <c r="Y3" i="3"/>
  <c r="Z3" i="3" s="1"/>
  <c r="AA3" i="3" s="1"/>
  <c r="Y2" i="3"/>
  <c r="Z2" i="3" s="1"/>
  <c r="AA2" i="3" s="1"/>
  <c r="Y10" i="3"/>
  <c r="Z10" i="3" s="1"/>
  <c r="AA10" i="3" s="1"/>
  <c r="Y18" i="3"/>
  <c r="Z18" i="3" s="1"/>
  <c r="AA18" i="3" s="1"/>
  <c r="Y11" i="3"/>
  <c r="Z11" i="3" s="1"/>
  <c r="AA11" i="3" s="1"/>
  <c r="Y20" i="3"/>
  <c r="Z20" i="3" s="1"/>
  <c r="AA20" i="3" s="1"/>
  <c r="Y19" i="3"/>
  <c r="Z19" i="3" s="1"/>
  <c r="AA19" i="3" s="1"/>
  <c r="Y12" i="3"/>
  <c r="Z12" i="3" s="1"/>
  <c r="AA12" i="3" s="1"/>
  <c r="Y13" i="3"/>
  <c r="Z13" i="3" s="1"/>
  <c r="AA13" i="3" s="1"/>
  <c r="Y21" i="3"/>
  <c r="Z21" i="3" s="1"/>
  <c r="AA21" i="3" s="1"/>
  <c r="Y7" i="3"/>
  <c r="Z7" i="3" s="1"/>
  <c r="AA7" i="3" s="1"/>
  <c r="Y14" i="3"/>
  <c r="Z14" i="3" s="1"/>
  <c r="AA14" i="3" s="1"/>
  <c r="Y22" i="3"/>
  <c r="Z22" i="3" s="1"/>
  <c r="AA22" i="3" s="1"/>
  <c r="Y8" i="3"/>
  <c r="Z8" i="3" s="1"/>
  <c r="AA8" i="3" s="1"/>
  <c r="Y16" i="3"/>
  <c r="Z16" i="3" s="1"/>
  <c r="AA16" i="3" s="1"/>
  <c r="Y15" i="3"/>
  <c r="Z15" i="3" s="1"/>
  <c r="AA15" i="3" s="1"/>
  <c r="Y23" i="3"/>
  <c r="Z23" i="3" s="1"/>
  <c r="AA23" i="3" s="1"/>
  <c r="Y9" i="3"/>
  <c r="Z9" i="3" s="1"/>
  <c r="AA9" i="3" s="1"/>
  <c r="Y17" i="3"/>
  <c r="Z17" i="3" s="1"/>
  <c r="AA17" i="3" s="1"/>
  <c r="Y24" i="3"/>
  <c r="Z24" i="3" s="1"/>
  <c r="AA24" i="3" s="1"/>
  <c r="Y25" i="3"/>
  <c r="Z25" i="3" s="1"/>
  <c r="AA25" i="3" s="1"/>
  <c r="Y599" i="3"/>
  <c r="Z599" i="3" s="1"/>
  <c r="AA599" i="3" s="1"/>
  <c r="Y598" i="3"/>
  <c r="Z598" i="3" s="1"/>
  <c r="AA598" i="3" s="1"/>
  <c r="Y606" i="3"/>
  <c r="Z606" i="3" s="1"/>
  <c r="AA606" i="3" s="1"/>
  <c r="Y614" i="3"/>
  <c r="Z614" i="3" s="1"/>
  <c r="AA614" i="3" s="1"/>
  <c r="Y600" i="3"/>
  <c r="Z600" i="3" s="1"/>
  <c r="AA600" i="3" s="1"/>
  <c r="Y615" i="3"/>
  <c r="Z615" i="3" s="1"/>
  <c r="AA615" i="3" s="1"/>
  <c r="Y601" i="3"/>
  <c r="Z601" i="3" s="1"/>
  <c r="AA601" i="3" s="1"/>
  <c r="Y608" i="3"/>
  <c r="Z608" i="3" s="1"/>
  <c r="AA608" i="3" s="1"/>
  <c r="Y617" i="3"/>
  <c r="Z617" i="3" s="1"/>
  <c r="AA617" i="3" s="1"/>
  <c r="Y603" i="3"/>
  <c r="Z603" i="3" s="1"/>
  <c r="AA603" i="3" s="1"/>
  <c r="Y602" i="3"/>
  <c r="Z602" i="3" s="1"/>
  <c r="AA602" i="3" s="1"/>
  <c r="Y610" i="3"/>
  <c r="Z610" i="3" s="1"/>
  <c r="AA610" i="3" s="1"/>
  <c r="Y618" i="3"/>
  <c r="Z618" i="3" s="1"/>
  <c r="AA618" i="3" s="1"/>
  <c r="Y604" i="3"/>
  <c r="Z604" i="3" s="1"/>
  <c r="AA604" i="3" s="1"/>
  <c r="Y612" i="3"/>
  <c r="Z612" i="3" s="1"/>
  <c r="AA612" i="3" s="1"/>
  <c r="Y611" i="3"/>
  <c r="Z611" i="3" s="1"/>
  <c r="AA611" i="3" s="1"/>
  <c r="Y619" i="3"/>
  <c r="Z619" i="3" s="1"/>
  <c r="AA619" i="3" s="1"/>
  <c r="Y605" i="3"/>
  <c r="Z605" i="3" s="1"/>
  <c r="AA605" i="3" s="1"/>
  <c r="Y613" i="3"/>
  <c r="Z613" i="3" s="1"/>
  <c r="AA613" i="3" s="1"/>
  <c r="Y620" i="3"/>
  <c r="Z620" i="3" s="1"/>
  <c r="AA620" i="3" s="1"/>
  <c r="Y621" i="3"/>
  <c r="Z621" i="3" s="1"/>
  <c r="AA621" i="3" s="1"/>
  <c r="Y455" i="3"/>
  <c r="Z455" i="3" s="1"/>
  <c r="AA455" i="3" s="1"/>
  <c r="AD58" i="1"/>
  <c r="AE58" i="1" s="1"/>
  <c r="AF58" i="1" s="1"/>
  <c r="AG58" i="1" s="1"/>
  <c r="V255" i="3"/>
  <c r="W255" i="3" s="1"/>
  <c r="X255" i="3" s="1"/>
  <c r="V611" i="3"/>
  <c r="W611" i="3" s="1"/>
  <c r="X611" i="3" s="1"/>
  <c r="V604" i="3"/>
  <c r="W604" i="3" s="1"/>
  <c r="X604" i="3" s="1"/>
  <c r="V716" i="3"/>
  <c r="W716" i="3" s="1"/>
  <c r="X716" i="3" s="1"/>
  <c r="V371" i="3"/>
  <c r="W371" i="3" s="1"/>
  <c r="X371" i="3" s="1"/>
  <c r="V363" i="3"/>
  <c r="W363" i="3" s="1"/>
  <c r="X363" i="3" s="1"/>
  <c r="V250" i="3"/>
  <c r="W250" i="3" s="1"/>
  <c r="X250" i="3" s="1"/>
  <c r="V127" i="3"/>
  <c r="W127" i="3" s="1"/>
  <c r="X127" i="3" s="1"/>
  <c r="V597" i="3"/>
  <c r="W597" i="3" s="1"/>
  <c r="X597" i="3" s="1"/>
  <c r="V499" i="3"/>
  <c r="W499" i="3" s="1"/>
  <c r="X499" i="3" s="1"/>
  <c r="V357" i="3"/>
  <c r="W357" i="3" s="1"/>
  <c r="X357" i="3" s="1"/>
  <c r="V121" i="3"/>
  <c r="W121" i="3" s="1"/>
  <c r="X121" i="3" s="1"/>
  <c r="V709" i="3"/>
  <c r="W709" i="3" s="1"/>
  <c r="X709" i="3" s="1"/>
  <c r="V244" i="3"/>
  <c r="W244" i="3" s="1"/>
  <c r="X244" i="3" s="1"/>
  <c r="V590" i="3"/>
  <c r="W590" i="3" s="1"/>
  <c r="X590" i="3" s="1"/>
  <c r="V583" i="3"/>
  <c r="W583" i="3" s="1"/>
  <c r="X583" i="3" s="1"/>
  <c r="V493" i="3"/>
  <c r="W493" i="3" s="1"/>
  <c r="X493" i="3" s="1"/>
  <c r="V486" i="3"/>
  <c r="W486" i="3" s="1"/>
  <c r="X486" i="3" s="1"/>
  <c r="V703" i="3"/>
  <c r="W703" i="3" s="1"/>
  <c r="X703" i="3" s="1"/>
  <c r="V350" i="3"/>
  <c r="W350" i="3" s="1"/>
  <c r="X350" i="3" s="1"/>
  <c r="V115" i="3"/>
  <c r="W115" i="3" s="1"/>
  <c r="X115" i="3" s="1"/>
  <c r="V108" i="3"/>
  <c r="W108" i="3" s="1"/>
  <c r="X108" i="3" s="1"/>
  <c r="V238" i="3"/>
  <c r="W238" i="3" s="1"/>
  <c r="X238" i="3" s="1"/>
  <c r="V230" i="3"/>
  <c r="W230" i="3" s="1"/>
  <c r="X230" i="3" s="1"/>
  <c r="V109" i="3"/>
  <c r="W109" i="3" s="1"/>
  <c r="X109" i="3" s="1"/>
  <c r="V576" i="3"/>
  <c r="W576" i="3" s="1"/>
  <c r="X576" i="3" s="1"/>
  <c r="V481" i="3"/>
  <c r="W481" i="3" s="1"/>
  <c r="X481" i="3" s="1"/>
  <c r="V696" i="3"/>
  <c r="W696" i="3" s="1"/>
  <c r="X696" i="3" s="1"/>
  <c r="V689" i="3"/>
  <c r="W689" i="3" s="1"/>
  <c r="X689" i="3" s="1"/>
  <c r="V343" i="3"/>
  <c r="W343" i="3" s="1"/>
  <c r="X343" i="3" s="1"/>
  <c r="V102" i="3"/>
  <c r="W102" i="3" s="1"/>
  <c r="X102" i="3" s="1"/>
  <c r="V224" i="3"/>
  <c r="W224" i="3" s="1"/>
  <c r="X224" i="3" s="1"/>
  <c r="V217" i="3"/>
  <c r="W217" i="3" s="1"/>
  <c r="X217" i="3" s="1"/>
  <c r="V475" i="3"/>
  <c r="W475" i="3" s="1"/>
  <c r="X475" i="3" s="1"/>
  <c r="V682" i="3"/>
  <c r="W682" i="3" s="1"/>
  <c r="X682" i="3" s="1"/>
  <c r="V336" i="3"/>
  <c r="W336" i="3" s="1"/>
  <c r="X336" i="3" s="1"/>
  <c r="V211" i="3"/>
  <c r="W211" i="3" s="1"/>
  <c r="X211" i="3" s="1"/>
  <c r="V91" i="3"/>
  <c r="W91" i="3" s="1"/>
  <c r="X91" i="3" s="1"/>
  <c r="V569" i="3"/>
  <c r="W569" i="3" s="1"/>
  <c r="X569" i="3" s="1"/>
  <c r="V562" i="3"/>
  <c r="W562" i="3" s="1"/>
  <c r="X562" i="3" s="1"/>
  <c r="V469" i="3"/>
  <c r="W469" i="3" s="1"/>
  <c r="X469" i="3" s="1"/>
  <c r="V462" i="3"/>
  <c r="W462" i="3" s="1"/>
  <c r="X462" i="3" s="1"/>
  <c r="V675" i="3"/>
  <c r="W675" i="3" s="1"/>
  <c r="X675" i="3" s="1"/>
  <c r="V329" i="3"/>
  <c r="W329" i="3" s="1"/>
  <c r="X329" i="3" s="1"/>
  <c r="V321" i="3"/>
  <c r="W321" i="3" s="1"/>
  <c r="X321" i="3" s="1"/>
  <c r="V85" i="3"/>
  <c r="W85" i="3" s="1"/>
  <c r="X85" i="3" s="1"/>
  <c r="V668" i="3"/>
  <c r="W668" i="3" s="1"/>
  <c r="X668" i="3" s="1"/>
  <c r="V661" i="3"/>
  <c r="W661" i="3" s="1"/>
  <c r="X661" i="3" s="1"/>
  <c r="V555" i="3"/>
  <c r="W555" i="3" s="1"/>
  <c r="X555" i="3" s="1"/>
  <c r="V458" i="3"/>
  <c r="W458" i="3" s="1"/>
  <c r="X458" i="3" s="1"/>
  <c r="V315" i="3"/>
  <c r="W315" i="3" s="1"/>
  <c r="X315" i="3" s="1"/>
  <c r="V79" i="3"/>
  <c r="W79" i="3" s="1"/>
  <c r="X79" i="3" s="1"/>
  <c r="V76" i="3"/>
  <c r="W76" i="3" s="1"/>
  <c r="X76" i="3" s="1"/>
  <c r="V452" i="3"/>
  <c r="W452" i="3" s="1"/>
  <c r="X452" i="3" s="1"/>
  <c r="V312" i="3"/>
  <c r="W312" i="3" s="1"/>
  <c r="X312" i="3" s="1"/>
  <c r="V304" i="3"/>
  <c r="W304" i="3" s="1"/>
  <c r="X304" i="3" s="1"/>
  <c r="V649" i="3"/>
  <c r="W649" i="3" s="1"/>
  <c r="X649" i="3" s="1"/>
  <c r="V205" i="3"/>
  <c r="W205" i="3" s="1"/>
  <c r="X205" i="3" s="1"/>
  <c r="V199" i="3"/>
  <c r="W199" i="3" s="1"/>
  <c r="X199" i="3" s="1"/>
  <c r="V70" i="3"/>
  <c r="W70" i="3" s="1"/>
  <c r="X70" i="3" s="1"/>
  <c r="V548" i="3"/>
  <c r="W548" i="3" s="1"/>
  <c r="X548" i="3" s="1"/>
  <c r="V446" i="3"/>
  <c r="W446" i="3" s="1"/>
  <c r="X446" i="3" s="1"/>
  <c r="V298" i="3"/>
  <c r="W298" i="3" s="1"/>
  <c r="X298" i="3" s="1"/>
  <c r="V63" i="3"/>
  <c r="W63" i="3" s="1"/>
  <c r="X63" i="3" s="1"/>
  <c r="V642" i="3"/>
  <c r="W642" i="3" s="1"/>
  <c r="X642" i="3" s="1"/>
  <c r="V193" i="3"/>
  <c r="W193" i="3" s="1"/>
  <c r="X193" i="3" s="1"/>
  <c r="V187" i="3"/>
  <c r="W187" i="3" s="1"/>
  <c r="X187" i="3" s="1"/>
  <c r="V541" i="3"/>
  <c r="W541" i="3" s="1"/>
  <c r="X541" i="3" s="1"/>
  <c r="V440" i="3"/>
  <c r="W440" i="3" s="1"/>
  <c r="X440" i="3" s="1"/>
  <c r="V434" i="3"/>
  <c r="W434" i="3" s="1"/>
  <c r="X434" i="3" s="1"/>
  <c r="V291" i="3"/>
  <c r="W291" i="3" s="1"/>
  <c r="X291" i="3" s="1"/>
  <c r="V636" i="3"/>
  <c r="W636" i="3" s="1"/>
  <c r="X636" i="3" s="1"/>
  <c r="V181" i="3"/>
  <c r="W181" i="3" s="1"/>
  <c r="X181" i="3" s="1"/>
  <c r="V57" i="3"/>
  <c r="W57" i="3" s="1"/>
  <c r="X57" i="3" s="1"/>
  <c r="V51" i="3"/>
  <c r="W51" i="3" s="1"/>
  <c r="X51" i="3" s="1"/>
  <c r="V534" i="3"/>
  <c r="W534" i="3" s="1"/>
  <c r="X534" i="3" s="1"/>
  <c r="V527" i="3"/>
  <c r="W527" i="3" s="1"/>
  <c r="X527" i="3" s="1"/>
  <c r="V428" i="3"/>
  <c r="W428" i="3" s="1"/>
  <c r="X428" i="3" s="1"/>
  <c r="V630" i="3"/>
  <c r="W630" i="3" s="1"/>
  <c r="X630" i="3" s="1"/>
  <c r="V284" i="3"/>
  <c r="W284" i="3" s="1"/>
  <c r="X284" i="3" s="1"/>
  <c r="V276" i="3"/>
  <c r="W276" i="3" s="1"/>
  <c r="X276" i="3" s="1"/>
  <c r="V46" i="3"/>
  <c r="W46" i="3" s="1"/>
  <c r="X46" i="3" s="1"/>
  <c r="V174" i="3"/>
  <c r="W174" i="3" s="1"/>
  <c r="X174" i="3" s="1"/>
  <c r="V520" i="3"/>
  <c r="W520" i="3" s="1"/>
  <c r="X520" i="3" s="1"/>
  <c r="V513" i="3"/>
  <c r="W513" i="3" s="1"/>
  <c r="X513" i="3" s="1"/>
  <c r="V422" i="3"/>
  <c r="W422" i="3" s="1"/>
  <c r="X422" i="3" s="1"/>
  <c r="V269" i="3"/>
  <c r="W269" i="3" s="1"/>
  <c r="X269" i="3" s="1"/>
  <c r="V624" i="3"/>
  <c r="W624" i="3" s="1"/>
  <c r="X624" i="3" s="1"/>
  <c r="V618" i="3"/>
  <c r="W618" i="3" s="1"/>
  <c r="X618" i="3" s="1"/>
  <c r="V166" i="3"/>
  <c r="W166" i="3" s="1"/>
  <c r="X166" i="3" s="1"/>
  <c r="V40" i="3"/>
  <c r="W40" i="3" s="1"/>
  <c r="X40" i="3" s="1"/>
  <c r="V506" i="3"/>
  <c r="W506" i="3" s="1"/>
  <c r="X506" i="3" s="1"/>
  <c r="V415" i="3"/>
  <c r="W415" i="3" s="1"/>
  <c r="X415" i="3" s="1"/>
  <c r="V408" i="3"/>
  <c r="W408" i="3" s="1"/>
  <c r="X408" i="3" s="1"/>
  <c r="V402" i="3"/>
  <c r="W402" i="3" s="1"/>
  <c r="X402" i="3" s="1"/>
  <c r="V398" i="3"/>
  <c r="W398" i="3" s="1"/>
  <c r="X398" i="3" s="1"/>
  <c r="V158" i="3"/>
  <c r="W158" i="3" s="1"/>
  <c r="X158" i="3" s="1"/>
  <c r="V32" i="3"/>
  <c r="W32" i="3" s="1"/>
  <c r="X32" i="3" s="1"/>
  <c r="V394" i="3"/>
  <c r="W394" i="3" s="1"/>
  <c r="X394" i="3" s="1"/>
  <c r="V154" i="3"/>
  <c r="W154" i="3" s="1"/>
  <c r="X154" i="3" s="1"/>
  <c r="V28" i="3"/>
  <c r="W28" i="3" s="1"/>
  <c r="X28" i="3" s="1"/>
  <c r="V24" i="3"/>
  <c r="W24" i="3" s="1"/>
  <c r="X24" i="3" s="1"/>
  <c r="V390" i="3"/>
  <c r="W390" i="3" s="1"/>
  <c r="X390" i="3" s="1"/>
  <c r="V150" i="3"/>
  <c r="W150" i="3" s="1"/>
  <c r="X150" i="3" s="1"/>
  <c r="V146" i="3"/>
  <c r="W146" i="3" s="1"/>
  <c r="X146" i="3" s="1"/>
  <c r="V20" i="3"/>
  <c r="W20" i="3" s="1"/>
  <c r="X20" i="3" s="1"/>
  <c r="V386" i="3"/>
  <c r="W386" i="3" s="1"/>
  <c r="X386" i="3" s="1"/>
  <c r="V381" i="3"/>
  <c r="W381" i="3" s="1"/>
  <c r="X381" i="3" s="1"/>
  <c r="V142" i="3"/>
  <c r="W142" i="3" s="1"/>
  <c r="X142" i="3" s="1"/>
  <c r="V16" i="3"/>
  <c r="W16" i="3" s="1"/>
  <c r="X16" i="3" s="1"/>
  <c r="V378" i="3"/>
  <c r="W378" i="3" s="1"/>
  <c r="X378" i="3" s="1"/>
  <c r="V138" i="3"/>
  <c r="W138" i="3" s="1"/>
  <c r="X138" i="3" s="1"/>
  <c r="V134" i="3"/>
  <c r="W134" i="3" s="1"/>
  <c r="X134" i="3" s="1"/>
  <c r="V12" i="3"/>
  <c r="W12" i="3" s="1"/>
  <c r="X12" i="3" s="1"/>
  <c r="V374" i="3"/>
  <c r="W374" i="3" s="1"/>
  <c r="X374" i="3" s="1"/>
  <c r="V130" i="3"/>
  <c r="W130" i="3" s="1"/>
  <c r="X130" i="3" s="1"/>
  <c r="V8" i="3"/>
  <c r="W8" i="3" s="1"/>
  <c r="X8" i="3" s="1"/>
  <c r="V4" i="3"/>
  <c r="W4" i="3" s="1"/>
  <c r="X4" i="3" s="1"/>
  <c r="V401" i="3"/>
  <c r="W401" i="3" s="1"/>
  <c r="X401" i="3" s="1"/>
  <c r="V397" i="3"/>
  <c r="W397" i="3" s="1"/>
  <c r="X397" i="3" s="1"/>
  <c r="V157" i="3"/>
  <c r="W157" i="3" s="1"/>
  <c r="X157" i="3" s="1"/>
  <c r="V31" i="3"/>
  <c r="W31" i="3" s="1"/>
  <c r="X31" i="3" s="1"/>
  <c r="V393" i="3"/>
  <c r="W393" i="3" s="1"/>
  <c r="X393" i="3" s="1"/>
  <c r="V153" i="3"/>
  <c r="W153" i="3" s="1"/>
  <c r="X153" i="3" s="1"/>
  <c r="V27" i="3"/>
  <c r="W27" i="3" s="1"/>
  <c r="X27" i="3" s="1"/>
  <c r="V23" i="3"/>
  <c r="W23" i="3" s="1"/>
  <c r="X23" i="3" s="1"/>
  <c r="V389" i="3"/>
  <c r="W389" i="3" s="1"/>
  <c r="X389" i="3" s="1"/>
  <c r="V149" i="3"/>
  <c r="W149" i="3" s="1"/>
  <c r="X149" i="3" s="1"/>
  <c r="V145" i="3"/>
  <c r="W145" i="3" s="1"/>
  <c r="X145" i="3" s="1"/>
  <c r="V19" i="3"/>
  <c r="W19" i="3" s="1"/>
  <c r="X19" i="3" s="1"/>
  <c r="V385" i="3"/>
  <c r="W385" i="3" s="1"/>
  <c r="X385" i="3" s="1"/>
  <c r="V383" i="3"/>
  <c r="W383" i="3" s="1"/>
  <c r="X383" i="3" s="1"/>
  <c r="V141" i="3"/>
  <c r="W141" i="3" s="1"/>
  <c r="X141" i="3" s="1"/>
  <c r="V15" i="3"/>
  <c r="W15" i="3" s="1"/>
  <c r="X15" i="3" s="1"/>
  <c r="V377" i="3"/>
  <c r="W377" i="3" s="1"/>
  <c r="X377" i="3" s="1"/>
  <c r="V137" i="3"/>
  <c r="W137" i="3" s="1"/>
  <c r="X137" i="3" s="1"/>
  <c r="V133" i="3"/>
  <c r="W133" i="3" s="1"/>
  <c r="X133" i="3" s="1"/>
  <c r="V11" i="3"/>
  <c r="W11" i="3" s="1"/>
  <c r="X11" i="3" s="1"/>
  <c r="V373" i="3"/>
  <c r="W373" i="3" s="1"/>
  <c r="X373" i="3" s="1"/>
  <c r="V129" i="3"/>
  <c r="W129" i="3" s="1"/>
  <c r="X129" i="3" s="1"/>
  <c r="V7" i="3"/>
  <c r="W7" i="3" s="1"/>
  <c r="X7" i="3" s="1"/>
  <c r="V3" i="3"/>
  <c r="W3" i="3" s="1"/>
  <c r="X3" i="3" s="1"/>
  <c r="V400" i="3"/>
  <c r="W400" i="3" s="1"/>
  <c r="X400" i="3" s="1"/>
  <c r="V396" i="3"/>
  <c r="W396" i="3" s="1"/>
  <c r="X396" i="3" s="1"/>
  <c r="V156" i="3"/>
  <c r="W156" i="3" s="1"/>
  <c r="X156" i="3" s="1"/>
  <c r="V30" i="3"/>
  <c r="W30" i="3" s="1"/>
  <c r="X30" i="3" s="1"/>
  <c r="V392" i="3"/>
  <c r="W392" i="3" s="1"/>
  <c r="X392" i="3" s="1"/>
  <c r="V152" i="3"/>
  <c r="W152" i="3" s="1"/>
  <c r="X152" i="3" s="1"/>
  <c r="V26" i="3"/>
  <c r="W26" i="3" s="1"/>
  <c r="X26" i="3" s="1"/>
  <c r="V22" i="3"/>
  <c r="W22" i="3" s="1"/>
  <c r="X22" i="3" s="1"/>
  <c r="V388" i="3"/>
  <c r="W388" i="3" s="1"/>
  <c r="X388" i="3" s="1"/>
  <c r="V148" i="3"/>
  <c r="W148" i="3" s="1"/>
  <c r="X148" i="3" s="1"/>
  <c r="V144" i="3"/>
  <c r="W144" i="3" s="1"/>
  <c r="X144" i="3" s="1"/>
  <c r="V18" i="3"/>
  <c r="W18" i="3" s="1"/>
  <c r="X18" i="3" s="1"/>
  <c r="V384" i="3"/>
  <c r="W384" i="3" s="1"/>
  <c r="X384" i="3" s="1"/>
  <c r="V380" i="3"/>
  <c r="W380" i="3" s="1"/>
  <c r="X380" i="3" s="1"/>
  <c r="V140" i="3"/>
  <c r="W140" i="3" s="1"/>
  <c r="X140" i="3" s="1"/>
  <c r="V14" i="3"/>
  <c r="W14" i="3" s="1"/>
  <c r="X14" i="3" s="1"/>
  <c r="V376" i="3"/>
  <c r="W376" i="3" s="1"/>
  <c r="X376" i="3" s="1"/>
  <c r="V136" i="3"/>
  <c r="W136" i="3" s="1"/>
  <c r="X136" i="3" s="1"/>
  <c r="V132" i="3"/>
  <c r="W132" i="3" s="1"/>
  <c r="X132" i="3" s="1"/>
  <c r="V10" i="3"/>
  <c r="W10" i="3" s="1"/>
  <c r="X10" i="3" s="1"/>
  <c r="V372" i="3"/>
  <c r="W372" i="3" s="1"/>
  <c r="X372" i="3" s="1"/>
  <c r="V128" i="3"/>
  <c r="W128" i="3" s="1"/>
  <c r="X128" i="3" s="1"/>
  <c r="V6" i="3"/>
  <c r="W6" i="3" s="1"/>
  <c r="X6" i="3" s="1"/>
  <c r="V2" i="3"/>
  <c r="W2" i="3" s="1"/>
  <c r="X2" i="3" s="1"/>
  <c r="V403" i="3"/>
  <c r="W403" i="3" s="1"/>
  <c r="X403" i="3" s="1"/>
  <c r="V399" i="3"/>
  <c r="W399" i="3" s="1"/>
  <c r="X399" i="3" s="1"/>
  <c r="V159" i="3"/>
  <c r="W159" i="3" s="1"/>
  <c r="X159" i="3" s="1"/>
  <c r="V33" i="3"/>
  <c r="W33" i="3" s="1"/>
  <c r="X33" i="3" s="1"/>
  <c r="V395" i="3"/>
  <c r="W395" i="3" s="1"/>
  <c r="X395" i="3" s="1"/>
  <c r="V155" i="3"/>
  <c r="W155" i="3" s="1"/>
  <c r="X155" i="3" s="1"/>
  <c r="V29" i="3"/>
  <c r="W29" i="3" s="1"/>
  <c r="X29" i="3" s="1"/>
  <c r="V25" i="3"/>
  <c r="W25" i="3" s="1"/>
  <c r="X25" i="3" s="1"/>
  <c r="V391" i="3"/>
  <c r="W391" i="3" s="1"/>
  <c r="X391" i="3" s="1"/>
  <c r="V151" i="3"/>
  <c r="W151" i="3" s="1"/>
  <c r="X151" i="3" s="1"/>
  <c r="V147" i="3"/>
  <c r="W147" i="3" s="1"/>
  <c r="X147" i="3" s="1"/>
  <c r="V21" i="3"/>
  <c r="W21" i="3" s="1"/>
  <c r="X21" i="3" s="1"/>
  <c r="V387" i="3"/>
  <c r="W387" i="3" s="1"/>
  <c r="X387" i="3" s="1"/>
  <c r="V382" i="3"/>
  <c r="W382" i="3" s="1"/>
  <c r="X382" i="3" s="1"/>
  <c r="V143" i="3"/>
  <c r="W143" i="3" s="1"/>
  <c r="X143" i="3" s="1"/>
  <c r="V17" i="3"/>
  <c r="W17" i="3" s="1"/>
  <c r="X17" i="3" s="1"/>
  <c r="V379" i="3"/>
  <c r="W379" i="3" s="1"/>
  <c r="X379" i="3" s="1"/>
  <c r="V139" i="3"/>
  <c r="W139" i="3" s="1"/>
  <c r="X139" i="3" s="1"/>
  <c r="V135" i="3"/>
  <c r="W135" i="3" s="1"/>
  <c r="X135" i="3" s="1"/>
  <c r="V13" i="3"/>
  <c r="W13" i="3" s="1"/>
  <c r="X13" i="3" s="1"/>
  <c r="V375" i="3"/>
  <c r="W375" i="3" s="1"/>
  <c r="X375" i="3" s="1"/>
  <c r="V131" i="3"/>
  <c r="W131" i="3" s="1"/>
  <c r="X131" i="3" s="1"/>
  <c r="V9" i="3"/>
  <c r="W9" i="3" s="1"/>
  <c r="X9" i="3" s="1"/>
  <c r="V5" i="3"/>
  <c r="W5" i="3" s="1"/>
  <c r="X5" i="3" s="1"/>
  <c r="V261" i="3"/>
  <c r="W261" i="3" s="1"/>
  <c r="X261" i="3" s="1"/>
  <c r="V214" i="3"/>
  <c r="W214" i="3" s="1"/>
  <c r="X214" i="3" s="1"/>
  <c r="V693" i="3"/>
  <c r="W693" i="3" s="1"/>
  <c r="X693" i="3" s="1"/>
  <c r="V686" i="3"/>
  <c r="W686" i="3" s="1"/>
  <c r="X686" i="3" s="1"/>
  <c r="V466" i="3"/>
  <c r="W466" i="3" s="1"/>
  <c r="X466" i="3" s="1"/>
  <c r="V460" i="3"/>
  <c r="W460" i="3" s="1"/>
  <c r="X460" i="3" s="1"/>
  <c r="V566" i="3"/>
  <c r="W566" i="3" s="1"/>
  <c r="X566" i="3" s="1"/>
  <c r="V559" i="3"/>
  <c r="W559" i="3" s="1"/>
  <c r="X559" i="3" s="1"/>
  <c r="V333" i="3"/>
  <c r="W333" i="3" s="1"/>
  <c r="X333" i="3" s="1"/>
  <c r="V679" i="3"/>
  <c r="W679" i="3" s="1"/>
  <c r="X679" i="3" s="1"/>
  <c r="V208" i="3"/>
  <c r="W208" i="3" s="1"/>
  <c r="X208" i="3" s="1"/>
  <c r="V455" i="3"/>
  <c r="W455" i="3" s="1"/>
  <c r="X455" i="3" s="1"/>
  <c r="V552" i="3"/>
  <c r="W552" i="3" s="1"/>
  <c r="X552" i="3" s="1"/>
  <c r="V318" i="3"/>
  <c r="W318" i="3" s="1"/>
  <c r="X318" i="3" s="1"/>
  <c r="V672" i="3"/>
  <c r="W672" i="3" s="1"/>
  <c r="X672" i="3" s="1"/>
  <c r="V665" i="3"/>
  <c r="W665" i="3" s="1"/>
  <c r="X665" i="3" s="1"/>
  <c r="V658" i="3"/>
  <c r="W658" i="3" s="1"/>
  <c r="X658" i="3" s="1"/>
  <c r="V326" i="3"/>
  <c r="W326" i="3" s="1"/>
  <c r="X326" i="3" s="1"/>
  <c r="V449" i="3"/>
  <c r="W449" i="3" s="1"/>
  <c r="X449" i="3" s="1"/>
  <c r="V653" i="3"/>
  <c r="W653" i="3" s="1"/>
  <c r="X653" i="3" s="1"/>
  <c r="V443" i="3"/>
  <c r="W443" i="3" s="1"/>
  <c r="X443" i="3" s="1"/>
  <c r="V545" i="3"/>
  <c r="W545" i="3" s="1"/>
  <c r="X545" i="3" s="1"/>
  <c r="V646" i="3"/>
  <c r="W646" i="3" s="1"/>
  <c r="X646" i="3" s="1"/>
  <c r="V309" i="3"/>
  <c r="W309" i="3" s="1"/>
  <c r="X309" i="3" s="1"/>
  <c r="V301" i="3"/>
  <c r="W301" i="3" s="1"/>
  <c r="X301" i="3" s="1"/>
  <c r="V196" i="3"/>
  <c r="W196" i="3" s="1"/>
  <c r="X196" i="3" s="1"/>
  <c r="V538" i="3"/>
  <c r="W538" i="3" s="1"/>
  <c r="X538" i="3" s="1"/>
  <c r="V437" i="3"/>
  <c r="W437" i="3" s="1"/>
  <c r="X437" i="3" s="1"/>
  <c r="V431" i="3"/>
  <c r="W431" i="3" s="1"/>
  <c r="X431" i="3" s="1"/>
  <c r="V295" i="3"/>
  <c r="W295" i="3" s="1"/>
  <c r="X295" i="3" s="1"/>
  <c r="V184" i="3"/>
  <c r="W184" i="3" s="1"/>
  <c r="X184" i="3" s="1"/>
  <c r="V190" i="3"/>
  <c r="W190" i="3" s="1"/>
  <c r="X190" i="3" s="1"/>
  <c r="V524" i="3"/>
  <c r="W524" i="3" s="1"/>
  <c r="X524" i="3" s="1"/>
  <c r="V425" i="3"/>
  <c r="W425" i="3" s="1"/>
  <c r="X425" i="3" s="1"/>
  <c r="AC326" i="3" s="1"/>
  <c r="AD326" i="3" s="1"/>
  <c r="V531" i="3"/>
  <c r="W531" i="3" s="1"/>
  <c r="X531" i="3" s="1"/>
  <c r="V288" i="3"/>
  <c r="W288" i="3" s="1"/>
  <c r="X288" i="3" s="1"/>
  <c r="V178" i="3"/>
  <c r="W178" i="3" s="1"/>
  <c r="X178" i="3" s="1"/>
  <c r="V510" i="3"/>
  <c r="W510" i="3" s="1"/>
  <c r="X510" i="3" s="1"/>
  <c r="V418" i="3"/>
  <c r="W418" i="3" s="1"/>
  <c r="X418" i="3" s="1"/>
  <c r="V517" i="3"/>
  <c r="W517" i="3" s="1"/>
  <c r="X517" i="3" s="1"/>
  <c r="V170" i="3"/>
  <c r="W170" i="3" s="1"/>
  <c r="X170" i="3" s="1"/>
  <c r="V281" i="3"/>
  <c r="W281" i="3" s="1"/>
  <c r="X281" i="3" s="1"/>
  <c r="V273" i="3"/>
  <c r="W273" i="3" s="1"/>
  <c r="X273" i="3" s="1"/>
  <c r="V171" i="3"/>
  <c r="W171" i="3" s="1"/>
  <c r="X171" i="3" s="1"/>
  <c r="V503" i="3"/>
  <c r="W503" i="3" s="1"/>
  <c r="X503" i="3" s="1"/>
  <c r="V412" i="3"/>
  <c r="W412" i="3" s="1"/>
  <c r="X412" i="3" s="1"/>
  <c r="V405" i="3"/>
  <c r="W405" i="3" s="1"/>
  <c r="X405" i="3" s="1"/>
  <c r="V266" i="3"/>
  <c r="W266" i="3" s="1"/>
  <c r="X266" i="3" s="1"/>
  <c r="V615" i="3"/>
  <c r="W615" i="3" s="1"/>
  <c r="X615" i="3" s="1"/>
  <c r="V161" i="3"/>
  <c r="W161" i="3" s="1"/>
  <c r="X161" i="3" s="1"/>
  <c r="V606" i="3"/>
  <c r="W606" i="3" s="1"/>
  <c r="X606" i="3" s="1"/>
  <c r="V599" i="3"/>
  <c r="W599" i="3" s="1"/>
  <c r="X599" i="3" s="1"/>
  <c r="V262" i="3"/>
  <c r="W262" i="3" s="1"/>
  <c r="X262" i="3" s="1"/>
  <c r="V711" i="3"/>
  <c r="W711" i="3" s="1"/>
  <c r="X711" i="3" s="1"/>
  <c r="V366" i="3"/>
  <c r="W366" i="3" s="1"/>
  <c r="X366" i="3" s="1"/>
  <c r="V365" i="3"/>
  <c r="W365" i="3" s="1"/>
  <c r="X365" i="3" s="1"/>
  <c r="V123" i="3"/>
  <c r="W123" i="3" s="1"/>
  <c r="X123" i="3" s="1"/>
  <c r="V592" i="3"/>
  <c r="W592" i="3" s="1"/>
  <c r="X592" i="3" s="1"/>
  <c r="V705" i="3"/>
  <c r="W705" i="3" s="1"/>
  <c r="X705" i="3" s="1"/>
  <c r="V117" i="3"/>
  <c r="W117" i="3" s="1"/>
  <c r="X117" i="3" s="1"/>
  <c r="V352" i="3"/>
  <c r="W352" i="3" s="1"/>
  <c r="X352" i="3" s="1"/>
  <c r="V585" i="3"/>
  <c r="W585" i="3" s="1"/>
  <c r="X585" i="3" s="1"/>
  <c r="V578" i="3"/>
  <c r="W578" i="3" s="1"/>
  <c r="X578" i="3" s="1"/>
  <c r="V698" i="3"/>
  <c r="W698" i="3" s="1"/>
  <c r="X698" i="3" s="1"/>
  <c r="V111" i="3"/>
  <c r="W111" i="3" s="1"/>
  <c r="X111" i="3" s="1"/>
  <c r="V104" i="3"/>
  <c r="W104" i="3" s="1"/>
  <c r="X104" i="3" s="1"/>
  <c r="V345" i="3"/>
  <c r="W345" i="3" s="1"/>
  <c r="X345" i="3" s="1"/>
  <c r="V571" i="3"/>
  <c r="W571" i="3" s="1"/>
  <c r="X571" i="3" s="1"/>
  <c r="V233" i="3"/>
  <c r="W233" i="3" s="1"/>
  <c r="X233" i="3" s="1"/>
  <c r="V232" i="3"/>
  <c r="W232" i="3" s="1"/>
  <c r="X232" i="3" s="1"/>
  <c r="V691" i="3"/>
  <c r="W691" i="3" s="1"/>
  <c r="X691" i="3" s="1"/>
  <c r="V684" i="3"/>
  <c r="W684" i="3" s="1"/>
  <c r="X684" i="3" s="1"/>
  <c r="V338" i="3"/>
  <c r="W338" i="3" s="1"/>
  <c r="X338" i="3" s="1"/>
  <c r="V98" i="3"/>
  <c r="W98" i="3" s="1"/>
  <c r="X98" i="3" s="1"/>
  <c r="V97" i="3"/>
  <c r="W97" i="3" s="1"/>
  <c r="X97" i="3" s="1"/>
  <c r="V219" i="3"/>
  <c r="W219" i="3" s="1"/>
  <c r="X219" i="3" s="1"/>
  <c r="V677" i="3"/>
  <c r="W677" i="3" s="1"/>
  <c r="X677" i="3" s="1"/>
  <c r="V331" i="3"/>
  <c r="W331" i="3" s="1"/>
  <c r="X331" i="3" s="1"/>
  <c r="V87" i="3"/>
  <c r="W87" i="3" s="1"/>
  <c r="X87" i="3" s="1"/>
  <c r="V564" i="3"/>
  <c r="W564" i="3" s="1"/>
  <c r="X564" i="3" s="1"/>
  <c r="V557" i="3"/>
  <c r="W557" i="3" s="1"/>
  <c r="X557" i="3" s="1"/>
  <c r="V670" i="3"/>
  <c r="W670" i="3" s="1"/>
  <c r="X670" i="3" s="1"/>
  <c r="V663" i="3"/>
  <c r="W663" i="3" s="1"/>
  <c r="X663" i="3" s="1"/>
  <c r="V656" i="3"/>
  <c r="W656" i="3" s="1"/>
  <c r="X656" i="3" s="1"/>
  <c r="V81" i="3"/>
  <c r="W81" i="3" s="1"/>
  <c r="X81" i="3" s="1"/>
  <c r="V324" i="3"/>
  <c r="W324" i="3" s="1"/>
  <c r="X324" i="3" s="1"/>
  <c r="V323" i="3"/>
  <c r="W323" i="3" s="1"/>
  <c r="X323" i="3" s="1"/>
  <c r="V550" i="3"/>
  <c r="W550" i="3" s="1"/>
  <c r="X550" i="3" s="1"/>
  <c r="V651" i="3"/>
  <c r="W651" i="3" s="1"/>
  <c r="X651" i="3" s="1"/>
  <c r="V72" i="3"/>
  <c r="W72" i="3" s="1"/>
  <c r="X72" i="3" s="1"/>
  <c r="V644" i="3"/>
  <c r="W644" i="3" s="1"/>
  <c r="X644" i="3" s="1"/>
  <c r="V307" i="3"/>
  <c r="W307" i="3" s="1"/>
  <c r="X307" i="3" s="1"/>
  <c r="V306" i="3"/>
  <c r="W306" i="3" s="1"/>
  <c r="X306" i="3" s="1"/>
  <c r="V66" i="3"/>
  <c r="W66" i="3" s="1"/>
  <c r="X66" i="3" s="1"/>
  <c r="V65" i="3"/>
  <c r="W65" i="3" s="1"/>
  <c r="X65" i="3" s="1"/>
  <c r="V543" i="3"/>
  <c r="W543" i="3" s="1"/>
  <c r="X543" i="3" s="1"/>
  <c r="V201" i="3"/>
  <c r="W201" i="3" s="1"/>
  <c r="X201" i="3" s="1"/>
  <c r="V638" i="3"/>
  <c r="W638" i="3" s="1"/>
  <c r="X638" i="3" s="1"/>
  <c r="V59" i="3"/>
  <c r="W59" i="3" s="1"/>
  <c r="X59" i="3" s="1"/>
  <c r="V293" i="3"/>
  <c r="W293" i="3" s="1"/>
  <c r="X293" i="3" s="1"/>
  <c r="V536" i="3"/>
  <c r="W536" i="3" s="1"/>
  <c r="X536" i="3" s="1"/>
  <c r="V632" i="3"/>
  <c r="W632" i="3" s="1"/>
  <c r="X632" i="3" s="1"/>
  <c r="V286" i="3"/>
  <c r="W286" i="3" s="1"/>
  <c r="X286" i="3" s="1"/>
  <c r="V53" i="3"/>
  <c r="W53" i="3" s="1"/>
  <c r="X53" i="3" s="1"/>
  <c r="V529" i="3"/>
  <c r="W529" i="3" s="1"/>
  <c r="X529" i="3" s="1"/>
  <c r="V522" i="3"/>
  <c r="W522" i="3" s="1"/>
  <c r="X522" i="3" s="1"/>
  <c r="V176" i="3"/>
  <c r="W176" i="3" s="1"/>
  <c r="X176" i="3" s="1"/>
  <c r="V626" i="3"/>
  <c r="W626" i="3" s="1"/>
  <c r="X626" i="3" s="1"/>
  <c r="V42" i="3"/>
  <c r="W42" i="3" s="1"/>
  <c r="X42" i="3" s="1"/>
  <c r="V279" i="3"/>
  <c r="W279" i="3" s="1"/>
  <c r="X279" i="3" s="1"/>
  <c r="V278" i="3"/>
  <c r="W278" i="3" s="1"/>
  <c r="X278" i="3" s="1"/>
  <c r="V515" i="3"/>
  <c r="W515" i="3" s="1"/>
  <c r="X515" i="3" s="1"/>
  <c r="V508" i="3"/>
  <c r="W508" i="3" s="1"/>
  <c r="X508" i="3" s="1"/>
  <c r="V168" i="3"/>
  <c r="W168" i="3" s="1"/>
  <c r="X168" i="3" s="1"/>
  <c r="V620" i="3"/>
  <c r="W620" i="3" s="1"/>
  <c r="X620" i="3" s="1"/>
  <c r="V613" i="3"/>
  <c r="W613" i="3" s="1"/>
  <c r="X613" i="3" s="1"/>
  <c r="V35" i="3"/>
  <c r="W35" i="3" s="1"/>
  <c r="X35" i="3" s="1"/>
  <c r="V270" i="3"/>
  <c r="W270" i="3" s="1"/>
  <c r="X270" i="3" s="1"/>
  <c r="V36" i="3"/>
  <c r="W36" i="3" s="1"/>
  <c r="X36" i="3" s="1"/>
  <c r="V501" i="3"/>
  <c r="W501" i="3" s="1"/>
  <c r="X501" i="3" s="1"/>
  <c r="V163" i="3"/>
  <c r="W163" i="3" s="1"/>
  <c r="X163" i="3" s="1"/>
  <c r="V221" i="3"/>
  <c r="W221" i="3" s="1"/>
  <c r="X221" i="3" s="1"/>
  <c r="V601" i="3"/>
  <c r="W601" i="3" s="1"/>
  <c r="X601" i="3" s="1"/>
  <c r="V258" i="3"/>
  <c r="W258" i="3" s="1"/>
  <c r="X258" i="3" s="1"/>
  <c r="V263" i="3"/>
  <c r="W263" i="3" s="1"/>
  <c r="X263" i="3" s="1"/>
  <c r="V594" i="3"/>
  <c r="W594" i="3" s="1"/>
  <c r="X594" i="3" s="1"/>
  <c r="V496" i="3"/>
  <c r="W496" i="3" s="1"/>
  <c r="X496" i="3" s="1"/>
  <c r="V368" i="3"/>
  <c r="W368" i="3" s="1"/>
  <c r="X368" i="3" s="1"/>
  <c r="V246" i="3"/>
  <c r="W246" i="3" s="1"/>
  <c r="X246" i="3" s="1"/>
  <c r="V713" i="3"/>
  <c r="W713" i="3" s="1"/>
  <c r="X713" i="3" s="1"/>
  <c r="V360" i="3"/>
  <c r="W360" i="3" s="1"/>
  <c r="X360" i="3" s="1"/>
  <c r="V587" i="3"/>
  <c r="W587" i="3" s="1"/>
  <c r="X587" i="3" s="1"/>
  <c r="V490" i="3"/>
  <c r="W490" i="3" s="1"/>
  <c r="X490" i="3" s="1"/>
  <c r="V483" i="3"/>
  <c r="W483" i="3" s="1"/>
  <c r="X483" i="3" s="1"/>
  <c r="V580" i="3"/>
  <c r="W580" i="3" s="1"/>
  <c r="X580" i="3" s="1"/>
  <c r="V354" i="3"/>
  <c r="W354" i="3" s="1"/>
  <c r="X354" i="3" s="1"/>
  <c r="V241" i="3"/>
  <c r="W241" i="3" s="1"/>
  <c r="X241" i="3" s="1"/>
  <c r="V573" i="3"/>
  <c r="W573" i="3" s="1"/>
  <c r="X573" i="3" s="1"/>
  <c r="V478" i="3"/>
  <c r="W478" i="3" s="1"/>
  <c r="X478" i="3" s="1"/>
  <c r="V347" i="3"/>
  <c r="W347" i="3" s="1"/>
  <c r="X347" i="3" s="1"/>
  <c r="V235" i="3"/>
  <c r="W235" i="3" s="1"/>
  <c r="X235" i="3" s="1"/>
  <c r="V700" i="3"/>
  <c r="W700" i="3" s="1"/>
  <c r="X700" i="3" s="1"/>
  <c r="V227" i="3"/>
  <c r="W227" i="3" s="1"/>
  <c r="X227" i="3" s="1"/>
  <c r="V472" i="3"/>
  <c r="W472" i="3" s="1"/>
  <c r="X472" i="3" s="1"/>
  <c r="V340" i="3"/>
  <c r="W340" i="3" s="1"/>
  <c r="X340" i="3" s="1"/>
  <c r="V608" i="3"/>
  <c r="W608" i="3" s="1"/>
  <c r="X608" i="3" s="1"/>
  <c r="V603" i="3"/>
  <c r="W603" i="3" s="1"/>
  <c r="X603" i="3" s="1"/>
  <c r="V260" i="3"/>
  <c r="W260" i="3" s="1"/>
  <c r="X260" i="3" s="1"/>
  <c r="V254" i="3"/>
  <c r="W254" i="3" s="1"/>
  <c r="X254" i="3" s="1"/>
  <c r="V715" i="3"/>
  <c r="W715" i="3" s="1"/>
  <c r="X715" i="3" s="1"/>
  <c r="V370" i="3"/>
  <c r="W370" i="3" s="1"/>
  <c r="X370" i="3" s="1"/>
  <c r="V126" i="3"/>
  <c r="W126" i="3" s="1"/>
  <c r="X126" i="3" s="1"/>
  <c r="V596" i="3"/>
  <c r="W596" i="3" s="1"/>
  <c r="X596" i="3" s="1"/>
  <c r="V362" i="3"/>
  <c r="W362" i="3" s="1"/>
  <c r="X362" i="3" s="1"/>
  <c r="V498" i="3"/>
  <c r="W498" i="3" s="1"/>
  <c r="X498" i="3" s="1"/>
  <c r="V249" i="3"/>
  <c r="W249" i="3" s="1"/>
  <c r="X249" i="3" s="1"/>
  <c r="V708" i="3"/>
  <c r="W708" i="3" s="1"/>
  <c r="X708" i="3" s="1"/>
  <c r="V356" i="3"/>
  <c r="W356" i="3" s="1"/>
  <c r="X356" i="3" s="1"/>
  <c r="V120" i="3"/>
  <c r="W120" i="3" s="1"/>
  <c r="X120" i="3" s="1"/>
  <c r="V589" i="3"/>
  <c r="W589" i="3" s="1"/>
  <c r="X589" i="3" s="1"/>
  <c r="V582" i="3"/>
  <c r="W582" i="3" s="1"/>
  <c r="X582" i="3" s="1"/>
  <c r="V492" i="3"/>
  <c r="W492" i="3" s="1"/>
  <c r="X492" i="3" s="1"/>
  <c r="V485" i="3"/>
  <c r="W485" i="3" s="1"/>
  <c r="X485" i="3" s="1"/>
  <c r="V243" i="3"/>
  <c r="W243" i="3" s="1"/>
  <c r="X243" i="3" s="1"/>
  <c r="V702" i="3"/>
  <c r="W702" i="3" s="1"/>
  <c r="X702" i="3" s="1"/>
  <c r="V349" i="3"/>
  <c r="W349" i="3" s="1"/>
  <c r="X349" i="3" s="1"/>
  <c r="V114" i="3"/>
  <c r="W114" i="3" s="1"/>
  <c r="X114" i="3" s="1"/>
  <c r="V107" i="3"/>
  <c r="W107" i="3" s="1"/>
  <c r="X107" i="3" s="1"/>
  <c r="V575" i="3"/>
  <c r="W575" i="3" s="1"/>
  <c r="X575" i="3" s="1"/>
  <c r="V480" i="3"/>
  <c r="W480" i="3" s="1"/>
  <c r="X480" i="3" s="1"/>
  <c r="V237" i="3"/>
  <c r="W237" i="3" s="1"/>
  <c r="X237" i="3" s="1"/>
  <c r="V229" i="3"/>
  <c r="W229" i="3" s="1"/>
  <c r="X229" i="3" s="1"/>
  <c r="V695" i="3"/>
  <c r="W695" i="3" s="1"/>
  <c r="X695" i="3" s="1"/>
  <c r="V688" i="3"/>
  <c r="W688" i="3" s="1"/>
  <c r="X688" i="3" s="1"/>
  <c r="V342" i="3"/>
  <c r="W342" i="3" s="1"/>
  <c r="X342" i="3" s="1"/>
  <c r="V101" i="3"/>
  <c r="W101" i="3" s="1"/>
  <c r="X101" i="3" s="1"/>
  <c r="V95" i="3"/>
  <c r="W95" i="3" s="1"/>
  <c r="X95" i="3" s="1"/>
  <c r="V474" i="3"/>
  <c r="W474" i="3" s="1"/>
  <c r="X474" i="3" s="1"/>
  <c r="V223" i="3"/>
  <c r="W223" i="3" s="1"/>
  <c r="X223" i="3" s="1"/>
  <c r="V216" i="3"/>
  <c r="W216" i="3" s="1"/>
  <c r="X216" i="3" s="1"/>
  <c r="V681" i="3"/>
  <c r="W681" i="3" s="1"/>
  <c r="X681" i="3" s="1"/>
  <c r="V568" i="3"/>
  <c r="W568" i="3" s="1"/>
  <c r="X568" i="3" s="1"/>
  <c r="V561" i="3"/>
  <c r="W561" i="3" s="1"/>
  <c r="X561" i="3" s="1"/>
  <c r="V335" i="3"/>
  <c r="W335" i="3" s="1"/>
  <c r="X335" i="3" s="1"/>
  <c r="V90" i="3"/>
  <c r="W90" i="3" s="1"/>
  <c r="X90" i="3" s="1"/>
  <c r="V468" i="3"/>
  <c r="W468" i="3" s="1"/>
  <c r="X468" i="3" s="1"/>
  <c r="V210" i="3"/>
  <c r="W210" i="3" s="1"/>
  <c r="X210" i="3" s="1"/>
  <c r="V674" i="3"/>
  <c r="W674" i="3" s="1"/>
  <c r="X674" i="3" s="1"/>
  <c r="V667" i="3"/>
  <c r="W667" i="3" s="1"/>
  <c r="X667" i="3" s="1"/>
  <c r="V660" i="3"/>
  <c r="W660" i="3" s="1"/>
  <c r="X660" i="3" s="1"/>
  <c r="V554" i="3"/>
  <c r="W554" i="3" s="1"/>
  <c r="X554" i="3" s="1"/>
  <c r="V328" i="3"/>
  <c r="W328" i="3" s="1"/>
  <c r="X328" i="3" s="1"/>
  <c r="V320" i="3"/>
  <c r="W320" i="3" s="1"/>
  <c r="X320" i="3" s="1"/>
  <c r="V84" i="3"/>
  <c r="W84" i="3" s="1"/>
  <c r="X84" i="3" s="1"/>
  <c r="V457" i="3"/>
  <c r="W457" i="3" s="1"/>
  <c r="X457" i="3" s="1"/>
  <c r="V314" i="3"/>
  <c r="W314" i="3" s="1"/>
  <c r="X314" i="3" s="1"/>
  <c r="V78" i="3"/>
  <c r="W78" i="3" s="1"/>
  <c r="X78" i="3" s="1"/>
  <c r="V75" i="3"/>
  <c r="W75" i="3" s="1"/>
  <c r="X75" i="3" s="1"/>
  <c r="V451" i="3"/>
  <c r="W451" i="3" s="1"/>
  <c r="X451" i="3" s="1"/>
  <c r="V648" i="3"/>
  <c r="W648" i="3" s="1"/>
  <c r="X648" i="3" s="1"/>
  <c r="V303" i="3"/>
  <c r="W303" i="3" s="1"/>
  <c r="X303" i="3" s="1"/>
  <c r="V547" i="3"/>
  <c r="W547" i="3" s="1"/>
  <c r="X547" i="3" s="1"/>
  <c r="V311" i="3"/>
  <c r="W311" i="3" s="1"/>
  <c r="X311" i="3" s="1"/>
  <c r="V69" i="3"/>
  <c r="W69" i="3" s="1"/>
  <c r="X69" i="3" s="1"/>
  <c r="V445" i="3"/>
  <c r="W445" i="3" s="1"/>
  <c r="X445" i="3" s="1"/>
  <c r="V204" i="3"/>
  <c r="W204" i="3" s="1"/>
  <c r="X204" i="3" s="1"/>
  <c r="V198" i="3"/>
  <c r="W198" i="3" s="1"/>
  <c r="X198" i="3" s="1"/>
  <c r="V641" i="3"/>
  <c r="W641" i="3" s="1"/>
  <c r="X641" i="3" s="1"/>
  <c r="V297" i="3"/>
  <c r="W297" i="3" s="1"/>
  <c r="X297" i="3" s="1"/>
  <c r="V62" i="3"/>
  <c r="W62" i="3" s="1"/>
  <c r="X62" i="3" s="1"/>
  <c r="V540" i="3"/>
  <c r="W540" i="3" s="1"/>
  <c r="X540" i="3" s="1"/>
  <c r="V439" i="3"/>
  <c r="W439" i="3" s="1"/>
  <c r="X439" i="3" s="1"/>
  <c r="V433" i="3"/>
  <c r="W433" i="3" s="1"/>
  <c r="X433" i="3" s="1"/>
  <c r="V192" i="3"/>
  <c r="W192" i="3" s="1"/>
  <c r="X192" i="3" s="1"/>
  <c r="V186" i="3"/>
  <c r="W186" i="3" s="1"/>
  <c r="X186" i="3" s="1"/>
  <c r="V635" i="3"/>
  <c r="W635" i="3" s="1"/>
  <c r="X635" i="3" s="1"/>
  <c r="V56" i="3"/>
  <c r="W56" i="3" s="1"/>
  <c r="X56" i="3" s="1"/>
  <c r="V533" i="3"/>
  <c r="W533" i="3" s="1"/>
  <c r="X533" i="3" s="1"/>
  <c r="V526" i="3"/>
  <c r="W526" i="3" s="1"/>
  <c r="X526" i="3" s="1"/>
  <c r="V290" i="3"/>
  <c r="W290" i="3" s="1"/>
  <c r="X290" i="3" s="1"/>
  <c r="V50" i="3"/>
  <c r="W50" i="3" s="1"/>
  <c r="X50" i="3" s="1"/>
  <c r="V427" i="3"/>
  <c r="W427" i="3" s="1"/>
  <c r="X427" i="3" s="1"/>
  <c r="V180" i="3"/>
  <c r="W180" i="3" s="1"/>
  <c r="X180" i="3" s="1"/>
  <c r="V629" i="3"/>
  <c r="W629" i="3" s="1"/>
  <c r="X629" i="3" s="1"/>
  <c r="V275" i="3"/>
  <c r="W275" i="3" s="1"/>
  <c r="X275" i="3" s="1"/>
  <c r="V519" i="3"/>
  <c r="W519" i="3" s="1"/>
  <c r="X519" i="3" s="1"/>
  <c r="V512" i="3"/>
  <c r="W512" i="3" s="1"/>
  <c r="X512" i="3" s="1"/>
  <c r="V283" i="3"/>
  <c r="W283" i="3" s="1"/>
  <c r="X283" i="3" s="1"/>
  <c r="V45" i="3"/>
  <c r="W45" i="3" s="1"/>
  <c r="X45" i="3" s="1"/>
  <c r="V421" i="3"/>
  <c r="W421" i="3" s="1"/>
  <c r="X421" i="3" s="1"/>
  <c r="V420" i="3"/>
  <c r="W420" i="3" s="1"/>
  <c r="X420" i="3" s="1"/>
  <c r="V173" i="3"/>
  <c r="W173" i="3" s="1"/>
  <c r="X173" i="3" s="1"/>
  <c r="V623" i="3"/>
  <c r="W623" i="3" s="1"/>
  <c r="X623" i="3" s="1"/>
  <c r="V617" i="3"/>
  <c r="W617" i="3" s="1"/>
  <c r="X617" i="3" s="1"/>
  <c r="V505" i="3"/>
  <c r="W505" i="3" s="1"/>
  <c r="X505" i="3" s="1"/>
  <c r="V268" i="3"/>
  <c r="W268" i="3" s="1"/>
  <c r="X268" i="3" s="1"/>
  <c r="V39" i="3"/>
  <c r="W39" i="3" s="1"/>
  <c r="X39" i="3" s="1"/>
  <c r="V414" i="3"/>
  <c r="W414" i="3" s="1"/>
  <c r="X414" i="3" s="1"/>
  <c r="V407" i="3"/>
  <c r="W407" i="3" s="1"/>
  <c r="X407" i="3" s="1"/>
  <c r="V165" i="3"/>
  <c r="W165" i="3" s="1"/>
  <c r="X165" i="3" s="1"/>
  <c r="V610" i="3"/>
  <c r="W610" i="3" s="1"/>
  <c r="X610" i="3" s="1"/>
  <c r="V600" i="3"/>
  <c r="W600" i="3" s="1"/>
  <c r="X600" i="3" s="1"/>
  <c r="V257" i="3"/>
  <c r="W257" i="3" s="1"/>
  <c r="X257" i="3" s="1"/>
  <c r="V251" i="3"/>
  <c r="W251" i="3" s="1"/>
  <c r="X251" i="3" s="1"/>
  <c r="V593" i="3"/>
  <c r="W593" i="3" s="1"/>
  <c r="X593" i="3" s="1"/>
  <c r="V495" i="3"/>
  <c r="W495" i="3" s="1"/>
  <c r="X495" i="3" s="1"/>
  <c r="V245" i="3"/>
  <c r="W245" i="3" s="1"/>
  <c r="X245" i="3" s="1"/>
  <c r="V712" i="3"/>
  <c r="W712" i="3" s="1"/>
  <c r="X712" i="3" s="1"/>
  <c r="V367" i="3"/>
  <c r="W367" i="3" s="1"/>
  <c r="X367" i="3" s="1"/>
  <c r="V359" i="3"/>
  <c r="W359" i="3" s="1"/>
  <c r="X359" i="3" s="1"/>
  <c r="V124" i="3"/>
  <c r="W124" i="3" s="1"/>
  <c r="X124" i="3" s="1"/>
  <c r="V489" i="3"/>
  <c r="W489" i="3" s="1"/>
  <c r="X489" i="3" s="1"/>
  <c r="V482" i="3"/>
  <c r="W482" i="3" s="1"/>
  <c r="X482" i="3" s="1"/>
  <c r="V586" i="3"/>
  <c r="W586" i="3" s="1"/>
  <c r="X586" i="3" s="1"/>
  <c r="V579" i="3"/>
  <c r="W579" i="3" s="1"/>
  <c r="X579" i="3" s="1"/>
  <c r="V240" i="3"/>
  <c r="W240" i="3" s="1"/>
  <c r="X240" i="3" s="1"/>
  <c r="V706" i="3"/>
  <c r="W706" i="3" s="1"/>
  <c r="X706" i="3" s="1"/>
  <c r="V353" i="3"/>
  <c r="W353" i="3" s="1"/>
  <c r="X353" i="3" s="1"/>
  <c r="V118" i="3"/>
  <c r="W118" i="3" s="1"/>
  <c r="X118" i="3" s="1"/>
  <c r="V477" i="3"/>
  <c r="W477" i="3" s="1"/>
  <c r="X477" i="3" s="1"/>
  <c r="V572" i="3"/>
  <c r="W572" i="3" s="1"/>
  <c r="X572" i="3" s="1"/>
  <c r="V234" i="3"/>
  <c r="W234" i="3" s="1"/>
  <c r="X234" i="3" s="1"/>
  <c r="V226" i="3"/>
  <c r="W226" i="3" s="1"/>
  <c r="X226" i="3" s="1"/>
  <c r="V699" i="3"/>
  <c r="W699" i="3" s="1"/>
  <c r="X699" i="3" s="1"/>
  <c r="V346" i="3"/>
  <c r="W346" i="3" s="1"/>
  <c r="X346" i="3" s="1"/>
  <c r="V112" i="3"/>
  <c r="W112" i="3" s="1"/>
  <c r="X112" i="3" s="1"/>
  <c r="V105" i="3"/>
  <c r="W105" i="3" s="1"/>
  <c r="X105" i="3" s="1"/>
  <c r="V471" i="3"/>
  <c r="W471" i="3" s="1"/>
  <c r="X471" i="3" s="1"/>
  <c r="V220" i="3"/>
  <c r="W220" i="3" s="1"/>
  <c r="X220" i="3" s="1"/>
  <c r="V213" i="3"/>
  <c r="W213" i="3" s="1"/>
  <c r="X213" i="3" s="1"/>
  <c r="V692" i="3"/>
  <c r="W692" i="3" s="1"/>
  <c r="X692" i="3" s="1"/>
  <c r="V339" i="3"/>
  <c r="W339" i="3" s="1"/>
  <c r="X339" i="3" s="1"/>
  <c r="V685" i="3"/>
  <c r="W685" i="3" s="1"/>
  <c r="X685" i="3" s="1"/>
  <c r="V99" i="3"/>
  <c r="W99" i="3" s="1"/>
  <c r="X99" i="3" s="1"/>
  <c r="V93" i="3"/>
  <c r="W93" i="3" s="1"/>
  <c r="X93" i="3" s="1"/>
  <c r="V565" i="3"/>
  <c r="W565" i="3" s="1"/>
  <c r="X565" i="3" s="1"/>
  <c r="V558" i="3"/>
  <c r="W558" i="3" s="1"/>
  <c r="X558" i="3" s="1"/>
  <c r="V465" i="3"/>
  <c r="W465" i="3" s="1"/>
  <c r="X465" i="3" s="1"/>
  <c r="V459" i="3"/>
  <c r="W459" i="3" s="1"/>
  <c r="X459" i="3" s="1"/>
  <c r="V207" i="3"/>
  <c r="W207" i="3" s="1"/>
  <c r="X207" i="3" s="1"/>
  <c r="V678" i="3"/>
  <c r="W678" i="3" s="1"/>
  <c r="X678" i="3" s="1"/>
  <c r="V332" i="3"/>
  <c r="W332" i="3" s="1"/>
  <c r="X332" i="3" s="1"/>
  <c r="V88" i="3"/>
  <c r="W88" i="3" s="1"/>
  <c r="X88" i="3" s="1"/>
  <c r="V551" i="3"/>
  <c r="W551" i="3" s="1"/>
  <c r="X551" i="3" s="1"/>
  <c r="V454" i="3"/>
  <c r="W454" i="3" s="1"/>
  <c r="X454" i="3" s="1"/>
  <c r="V671" i="3"/>
  <c r="W671" i="3" s="1"/>
  <c r="X671" i="3" s="1"/>
  <c r="V325" i="3"/>
  <c r="W325" i="3" s="1"/>
  <c r="X325" i="3" s="1"/>
  <c r="V317" i="3"/>
  <c r="W317" i="3" s="1"/>
  <c r="X317" i="3" s="1"/>
  <c r="V664" i="3"/>
  <c r="W664" i="3" s="1"/>
  <c r="X664" i="3" s="1"/>
  <c r="V657" i="3"/>
  <c r="W657" i="3" s="1"/>
  <c r="X657" i="3" s="1"/>
  <c r="V82" i="3"/>
  <c r="W82" i="3" s="1"/>
  <c r="X82" i="3" s="1"/>
  <c r="V448" i="3"/>
  <c r="W448" i="3" s="1"/>
  <c r="X448" i="3" s="1"/>
  <c r="V652" i="3"/>
  <c r="W652" i="3" s="1"/>
  <c r="X652" i="3" s="1"/>
  <c r="V73" i="3"/>
  <c r="W73" i="3" s="1"/>
  <c r="X73" i="3" s="1"/>
  <c r="V442" i="3"/>
  <c r="W442" i="3" s="1"/>
  <c r="X442" i="3" s="1"/>
  <c r="V544" i="3"/>
  <c r="W544" i="3" s="1"/>
  <c r="X544" i="3" s="1"/>
  <c r="V202" i="3"/>
  <c r="W202" i="3" s="1"/>
  <c r="X202" i="3" s="1"/>
  <c r="V195" i="3"/>
  <c r="W195" i="3" s="1"/>
  <c r="X195" i="3" s="1"/>
  <c r="V308" i="3"/>
  <c r="W308" i="3" s="1"/>
  <c r="X308" i="3" s="1"/>
  <c r="V300" i="3"/>
  <c r="W300" i="3" s="1"/>
  <c r="X300" i="3" s="1"/>
  <c r="V645" i="3"/>
  <c r="W645" i="3" s="1"/>
  <c r="X645" i="3" s="1"/>
  <c r="V67" i="3"/>
  <c r="W67" i="3" s="1"/>
  <c r="X67" i="3" s="1"/>
  <c r="V537" i="3"/>
  <c r="W537" i="3" s="1"/>
  <c r="X537" i="3" s="1"/>
  <c r="V436" i="3"/>
  <c r="W436" i="3" s="1"/>
  <c r="X436" i="3" s="1"/>
  <c r="V430" i="3"/>
  <c r="W430" i="3" s="1"/>
  <c r="X430" i="3" s="1"/>
  <c r="V189" i="3"/>
  <c r="W189" i="3" s="1"/>
  <c r="X189" i="3" s="1"/>
  <c r="V183" i="3"/>
  <c r="W183" i="3" s="1"/>
  <c r="X183" i="3" s="1"/>
  <c r="V294" i="3"/>
  <c r="W294" i="3" s="1"/>
  <c r="X294" i="3" s="1"/>
  <c r="V639" i="3"/>
  <c r="W639" i="3" s="1"/>
  <c r="X639" i="3" s="1"/>
  <c r="V60" i="3"/>
  <c r="W60" i="3" s="1"/>
  <c r="X60" i="3" s="1"/>
  <c r="V530" i="3"/>
  <c r="W530" i="3" s="1"/>
  <c r="X530" i="3" s="1"/>
  <c r="V424" i="3"/>
  <c r="W424" i="3" s="1"/>
  <c r="X424" i="3" s="1"/>
  <c r="V523" i="3"/>
  <c r="W523" i="3" s="1"/>
  <c r="X523" i="3" s="1"/>
  <c r="V177" i="3"/>
  <c r="W177" i="3" s="1"/>
  <c r="X177" i="3" s="1"/>
  <c r="V287" i="3"/>
  <c r="W287" i="3" s="1"/>
  <c r="X287" i="3" s="1"/>
  <c r="V633" i="3"/>
  <c r="W633" i="3" s="1"/>
  <c r="X633" i="3" s="1"/>
  <c r="V54" i="3"/>
  <c r="W54" i="3" s="1"/>
  <c r="X54" i="3" s="1"/>
  <c r="V48" i="3"/>
  <c r="W48" i="3" s="1"/>
  <c r="X48" i="3" s="1"/>
  <c r="V516" i="3"/>
  <c r="W516" i="3" s="1"/>
  <c r="X516" i="3" s="1"/>
  <c r="V509" i="3"/>
  <c r="W509" i="3" s="1"/>
  <c r="X509" i="3" s="1"/>
  <c r="V417" i="3"/>
  <c r="W417" i="3" s="1"/>
  <c r="X417" i="3" s="1"/>
  <c r="V169" i="3"/>
  <c r="W169" i="3" s="1"/>
  <c r="X169" i="3" s="1"/>
  <c r="V280" i="3"/>
  <c r="W280" i="3" s="1"/>
  <c r="X280" i="3" s="1"/>
  <c r="V272" i="3"/>
  <c r="W272" i="3" s="1"/>
  <c r="X272" i="3" s="1"/>
  <c r="V627" i="3"/>
  <c r="W627" i="3" s="1"/>
  <c r="X627" i="3" s="1"/>
  <c r="V43" i="3"/>
  <c r="W43" i="3" s="1"/>
  <c r="X43" i="3" s="1"/>
  <c r="V411" i="3"/>
  <c r="W411" i="3" s="1"/>
  <c r="X411" i="3" s="1"/>
  <c r="V404" i="3"/>
  <c r="W404" i="3" s="1"/>
  <c r="X404" i="3" s="1"/>
  <c r="V502" i="3"/>
  <c r="W502" i="3" s="1"/>
  <c r="X502" i="3" s="1"/>
  <c r="V160" i="3"/>
  <c r="W160" i="3" s="1"/>
  <c r="X160" i="3" s="1"/>
  <c r="V621" i="3"/>
  <c r="W621" i="3" s="1"/>
  <c r="X621" i="3" s="1"/>
  <c r="V614" i="3"/>
  <c r="W614" i="3" s="1"/>
  <c r="X614" i="3" s="1"/>
  <c r="V265" i="3"/>
  <c r="W265" i="3" s="1"/>
  <c r="X265" i="3" s="1"/>
  <c r="V37" i="3"/>
  <c r="W37" i="3" s="1"/>
  <c r="X37" i="3" s="1"/>
  <c r="V605" i="3"/>
  <c r="W605" i="3" s="1"/>
  <c r="X605" i="3" s="1"/>
  <c r="V598" i="3"/>
  <c r="W598" i="3" s="1"/>
  <c r="X598" i="3" s="1"/>
  <c r="V256" i="3"/>
  <c r="W256" i="3" s="1"/>
  <c r="X256" i="3" s="1"/>
  <c r="V252" i="3"/>
  <c r="W252" i="3" s="1"/>
  <c r="X252" i="3" s="1"/>
  <c r="V591" i="3"/>
  <c r="W591" i="3" s="1"/>
  <c r="X591" i="3" s="1"/>
  <c r="V247" i="3"/>
  <c r="W247" i="3" s="1"/>
  <c r="X247" i="3" s="1"/>
  <c r="V494" i="3"/>
  <c r="W494" i="3" s="1"/>
  <c r="X494" i="3" s="1"/>
  <c r="V364" i="3"/>
  <c r="W364" i="3" s="1"/>
  <c r="X364" i="3" s="1"/>
  <c r="V358" i="3"/>
  <c r="W358" i="3" s="1"/>
  <c r="X358" i="3" s="1"/>
  <c r="V122" i="3"/>
  <c r="W122" i="3" s="1"/>
  <c r="X122" i="3" s="1"/>
  <c r="V710" i="3"/>
  <c r="W710" i="3" s="1"/>
  <c r="X710" i="3" s="1"/>
  <c r="V584" i="3"/>
  <c r="W584" i="3" s="1"/>
  <c r="X584" i="3" s="1"/>
  <c r="V577" i="3"/>
  <c r="W577" i="3" s="1"/>
  <c r="X577" i="3" s="1"/>
  <c r="V488" i="3"/>
  <c r="W488" i="3" s="1"/>
  <c r="X488" i="3" s="1"/>
  <c r="V487" i="3"/>
  <c r="W487" i="3" s="1"/>
  <c r="X487" i="3" s="1"/>
  <c r="V239" i="3"/>
  <c r="W239" i="3" s="1"/>
  <c r="X239" i="3" s="1"/>
  <c r="V351" i="3"/>
  <c r="W351" i="3" s="1"/>
  <c r="X351" i="3" s="1"/>
  <c r="V116" i="3"/>
  <c r="W116" i="3" s="1"/>
  <c r="X116" i="3" s="1"/>
  <c r="V704" i="3"/>
  <c r="W704" i="3" s="1"/>
  <c r="X704" i="3" s="1"/>
  <c r="V570" i="3"/>
  <c r="W570" i="3" s="1"/>
  <c r="X570" i="3" s="1"/>
  <c r="V225" i="3"/>
  <c r="W225" i="3" s="1"/>
  <c r="X225" i="3" s="1"/>
  <c r="V476" i="3"/>
  <c r="W476" i="3" s="1"/>
  <c r="X476" i="3" s="1"/>
  <c r="V231" i="3"/>
  <c r="W231" i="3" s="1"/>
  <c r="X231" i="3" s="1"/>
  <c r="V344" i="3"/>
  <c r="W344" i="3" s="1"/>
  <c r="X344" i="3" s="1"/>
  <c r="V110" i="3"/>
  <c r="W110" i="3" s="1"/>
  <c r="X110" i="3" s="1"/>
  <c r="V103" i="3"/>
  <c r="W103" i="3" s="1"/>
  <c r="X103" i="3" s="1"/>
  <c r="V697" i="3"/>
  <c r="W697" i="3" s="1"/>
  <c r="X697" i="3" s="1"/>
  <c r="V470" i="3"/>
  <c r="W470" i="3" s="1"/>
  <c r="X470" i="3" s="1"/>
  <c r="V218" i="3"/>
  <c r="W218" i="3" s="1"/>
  <c r="X218" i="3" s="1"/>
  <c r="V212" i="3"/>
  <c r="W212" i="3" s="1"/>
  <c r="X212" i="3" s="1"/>
  <c r="V337" i="3"/>
  <c r="W337" i="3" s="1"/>
  <c r="X337" i="3" s="1"/>
  <c r="V96" i="3"/>
  <c r="W96" i="3" s="1"/>
  <c r="X96" i="3" s="1"/>
  <c r="V92" i="3"/>
  <c r="W92" i="3" s="1"/>
  <c r="X92" i="3" s="1"/>
  <c r="V690" i="3"/>
  <c r="W690" i="3" s="1"/>
  <c r="X690" i="3" s="1"/>
  <c r="V683" i="3"/>
  <c r="W683" i="3" s="1"/>
  <c r="X683" i="3" s="1"/>
  <c r="V563" i="3"/>
  <c r="W563" i="3" s="1"/>
  <c r="X563" i="3" s="1"/>
  <c r="V556" i="3"/>
  <c r="W556" i="3" s="1"/>
  <c r="X556" i="3" s="1"/>
  <c r="V206" i="3"/>
  <c r="W206" i="3" s="1"/>
  <c r="X206" i="3" s="1"/>
  <c r="V464" i="3"/>
  <c r="W464" i="3" s="1"/>
  <c r="X464" i="3" s="1"/>
  <c r="V463" i="3"/>
  <c r="W463" i="3" s="1"/>
  <c r="X463" i="3" s="1"/>
  <c r="V330" i="3"/>
  <c r="W330" i="3" s="1"/>
  <c r="X330" i="3" s="1"/>
  <c r="V86" i="3"/>
  <c r="W86" i="3" s="1"/>
  <c r="X86" i="3" s="1"/>
  <c r="V676" i="3"/>
  <c r="W676" i="3" s="1"/>
  <c r="X676" i="3" s="1"/>
  <c r="V549" i="3"/>
  <c r="W549" i="3" s="1"/>
  <c r="X549" i="3" s="1"/>
  <c r="V453" i="3"/>
  <c r="W453" i="3" s="1"/>
  <c r="X453" i="3" s="1"/>
  <c r="V322" i="3"/>
  <c r="W322" i="3" s="1"/>
  <c r="X322" i="3" s="1"/>
  <c r="V316" i="3"/>
  <c r="W316" i="3" s="1"/>
  <c r="X316" i="3" s="1"/>
  <c r="V80" i="3"/>
  <c r="W80" i="3" s="1"/>
  <c r="X80" i="3" s="1"/>
  <c r="V669" i="3"/>
  <c r="W669" i="3" s="1"/>
  <c r="X669" i="3" s="1"/>
  <c r="V662" i="3"/>
  <c r="W662" i="3" s="1"/>
  <c r="X662" i="3" s="1"/>
  <c r="V655" i="3"/>
  <c r="W655" i="3" s="1"/>
  <c r="X655" i="3" s="1"/>
  <c r="V447" i="3"/>
  <c r="W447" i="3" s="1"/>
  <c r="X447" i="3" s="1"/>
  <c r="V71" i="3"/>
  <c r="W71" i="3" s="1"/>
  <c r="X71" i="3" s="1"/>
  <c r="V650" i="3"/>
  <c r="W650" i="3" s="1"/>
  <c r="X650" i="3" s="1"/>
  <c r="V542" i="3"/>
  <c r="W542" i="3" s="1"/>
  <c r="X542" i="3" s="1"/>
  <c r="V200" i="3"/>
  <c r="W200" i="3" s="1"/>
  <c r="X200" i="3" s="1"/>
  <c r="V194" i="3"/>
  <c r="W194" i="3" s="1"/>
  <c r="X194" i="3" s="1"/>
  <c r="V441" i="3"/>
  <c r="W441" i="3" s="1"/>
  <c r="X441" i="3" s="1"/>
  <c r="V305" i="3"/>
  <c r="W305" i="3" s="1"/>
  <c r="X305" i="3" s="1"/>
  <c r="V299" i="3"/>
  <c r="W299" i="3" s="1"/>
  <c r="X299" i="3" s="1"/>
  <c r="V64" i="3"/>
  <c r="W64" i="3" s="1"/>
  <c r="X64" i="3" s="1"/>
  <c r="V643" i="3"/>
  <c r="W643" i="3" s="1"/>
  <c r="X643" i="3" s="1"/>
  <c r="V535" i="3"/>
  <c r="W535" i="3" s="1"/>
  <c r="X535" i="3" s="1"/>
  <c r="V182" i="3"/>
  <c r="W182" i="3" s="1"/>
  <c r="X182" i="3" s="1"/>
  <c r="V435" i="3"/>
  <c r="W435" i="3" s="1"/>
  <c r="X435" i="3" s="1"/>
  <c r="V429" i="3"/>
  <c r="W429" i="3" s="1"/>
  <c r="X429" i="3" s="1"/>
  <c r="V188" i="3"/>
  <c r="W188" i="3" s="1"/>
  <c r="X188" i="3" s="1"/>
  <c r="V292" i="3"/>
  <c r="W292" i="3" s="1"/>
  <c r="X292" i="3" s="1"/>
  <c r="V58" i="3"/>
  <c r="W58" i="3" s="1"/>
  <c r="X58" i="3" s="1"/>
  <c r="V637" i="3"/>
  <c r="W637" i="3" s="1"/>
  <c r="X637" i="3" s="1"/>
  <c r="V528" i="3"/>
  <c r="W528" i="3" s="1"/>
  <c r="X528" i="3" s="1"/>
  <c r="V521" i="3"/>
  <c r="W521" i="3" s="1"/>
  <c r="X521" i="3" s="1"/>
  <c r="V423" i="3"/>
  <c r="W423" i="3" s="1"/>
  <c r="X423" i="3" s="1"/>
  <c r="V175" i="3"/>
  <c r="W175" i="3" s="1"/>
  <c r="X175" i="3" s="1"/>
  <c r="V285" i="3"/>
  <c r="W285" i="3" s="1"/>
  <c r="X285" i="3" s="1"/>
  <c r="V52" i="3"/>
  <c r="W52" i="3" s="1"/>
  <c r="X52" i="3" s="1"/>
  <c r="V47" i="3"/>
  <c r="W47" i="3" s="1"/>
  <c r="X47" i="3" s="1"/>
  <c r="V631" i="3"/>
  <c r="W631" i="3" s="1"/>
  <c r="X631" i="3" s="1"/>
  <c r="V514" i="3"/>
  <c r="W514" i="3" s="1"/>
  <c r="X514" i="3" s="1"/>
  <c r="V507" i="3"/>
  <c r="W507" i="3" s="1"/>
  <c r="X507" i="3" s="1"/>
  <c r="V416" i="3"/>
  <c r="W416" i="3" s="1"/>
  <c r="X416" i="3" s="1"/>
  <c r="V167" i="3"/>
  <c r="W167" i="3" s="1"/>
  <c r="X167" i="3" s="1"/>
  <c r="V277" i="3"/>
  <c r="W277" i="3" s="1"/>
  <c r="X277" i="3" s="1"/>
  <c r="V271" i="3"/>
  <c r="W271" i="3" s="1"/>
  <c r="X271" i="3" s="1"/>
  <c r="V41" i="3"/>
  <c r="W41" i="3" s="1"/>
  <c r="X41" i="3" s="1"/>
  <c r="V625" i="3"/>
  <c r="W625" i="3" s="1"/>
  <c r="X625" i="3" s="1"/>
  <c r="V500" i="3"/>
  <c r="W500" i="3" s="1"/>
  <c r="X500" i="3" s="1"/>
  <c r="V410" i="3"/>
  <c r="W410" i="3" s="1"/>
  <c r="X410" i="3" s="1"/>
  <c r="V409" i="3"/>
  <c r="W409" i="3" s="1"/>
  <c r="X409" i="3" s="1"/>
  <c r="V162" i="3"/>
  <c r="W162" i="3" s="1"/>
  <c r="X162" i="3" s="1"/>
  <c r="V264" i="3"/>
  <c r="W264" i="3" s="1"/>
  <c r="X264" i="3" s="1"/>
  <c r="V34" i="3"/>
  <c r="W34" i="3" s="1"/>
  <c r="X34" i="3" s="1"/>
  <c r="V619" i="3"/>
  <c r="W619" i="3" s="1"/>
  <c r="X619" i="3" s="1"/>
  <c r="V612" i="3"/>
  <c r="W612" i="3" s="1"/>
  <c r="X612" i="3" s="1"/>
  <c r="V607" i="3"/>
  <c r="W607" i="3" s="1"/>
  <c r="X607" i="3" s="1"/>
  <c r="V253" i="3"/>
  <c r="W253" i="3" s="1"/>
  <c r="X253" i="3" s="1"/>
  <c r="V602" i="3"/>
  <c r="W602" i="3" s="1"/>
  <c r="X602" i="3" s="1"/>
  <c r="V259" i="3"/>
  <c r="W259" i="3" s="1"/>
  <c r="X259" i="3" s="1"/>
  <c r="V714" i="3"/>
  <c r="W714" i="3" s="1"/>
  <c r="X714" i="3" s="1"/>
  <c r="V369" i="3"/>
  <c r="W369" i="3" s="1"/>
  <c r="X369" i="3" s="1"/>
  <c r="V361" i="3"/>
  <c r="W361" i="3" s="1"/>
  <c r="X361" i="3" s="1"/>
  <c r="V125" i="3"/>
  <c r="W125" i="3" s="1"/>
  <c r="X125" i="3" s="1"/>
  <c r="V595" i="3"/>
  <c r="W595" i="3" s="1"/>
  <c r="X595" i="3" s="1"/>
  <c r="V497" i="3"/>
  <c r="W497" i="3" s="1"/>
  <c r="X497" i="3" s="1"/>
  <c r="V248" i="3"/>
  <c r="W248" i="3" s="1"/>
  <c r="X248" i="3" s="1"/>
  <c r="V119" i="3"/>
  <c r="W119" i="3" s="1"/>
  <c r="X119" i="3" s="1"/>
  <c r="V707" i="3"/>
  <c r="W707" i="3" s="1"/>
  <c r="X707" i="3" s="1"/>
  <c r="V355" i="3"/>
  <c r="W355" i="3" s="1"/>
  <c r="X355" i="3" s="1"/>
  <c r="V588" i="3"/>
  <c r="W588" i="3" s="1"/>
  <c r="X588" i="3" s="1"/>
  <c r="V581" i="3"/>
  <c r="W581" i="3" s="1"/>
  <c r="X581" i="3" s="1"/>
  <c r="V484" i="3"/>
  <c r="W484" i="3" s="1"/>
  <c r="X484" i="3" s="1"/>
  <c r="V242" i="3"/>
  <c r="W242" i="3" s="1"/>
  <c r="X242" i="3" s="1"/>
  <c r="V491" i="3"/>
  <c r="W491" i="3" s="1"/>
  <c r="X491" i="3" s="1"/>
  <c r="V701" i="3"/>
  <c r="W701" i="3" s="1"/>
  <c r="X701" i="3" s="1"/>
  <c r="V348" i="3"/>
  <c r="W348" i="3" s="1"/>
  <c r="X348" i="3" s="1"/>
  <c r="V113" i="3"/>
  <c r="W113" i="3" s="1"/>
  <c r="X113" i="3" s="1"/>
  <c r="V106" i="3"/>
  <c r="W106" i="3" s="1"/>
  <c r="X106" i="3" s="1"/>
  <c r="V574" i="3"/>
  <c r="W574" i="3" s="1"/>
  <c r="X574" i="3" s="1"/>
  <c r="V479" i="3"/>
  <c r="W479" i="3" s="1"/>
  <c r="X479" i="3" s="1"/>
  <c r="V236" i="3"/>
  <c r="W236" i="3" s="1"/>
  <c r="X236" i="3" s="1"/>
  <c r="V228" i="3"/>
  <c r="W228" i="3" s="1"/>
  <c r="X228" i="3" s="1"/>
  <c r="V694" i="3"/>
  <c r="W694" i="3" s="1"/>
  <c r="X694" i="3" s="1"/>
  <c r="V687" i="3"/>
  <c r="W687" i="3" s="1"/>
  <c r="X687" i="3" s="1"/>
  <c r="V341" i="3"/>
  <c r="W341" i="3" s="1"/>
  <c r="X341" i="3" s="1"/>
  <c r="V100" i="3"/>
  <c r="W100" i="3" s="1"/>
  <c r="X100" i="3" s="1"/>
  <c r="V94" i="3"/>
  <c r="W94" i="3" s="1"/>
  <c r="X94" i="3" s="1"/>
  <c r="V473" i="3"/>
  <c r="W473" i="3" s="1"/>
  <c r="X473" i="3" s="1"/>
  <c r="V222" i="3"/>
  <c r="W222" i="3" s="1"/>
  <c r="X222" i="3" s="1"/>
  <c r="V215" i="3"/>
  <c r="W215" i="3" s="1"/>
  <c r="X215" i="3" s="1"/>
  <c r="V680" i="3"/>
  <c r="W680" i="3" s="1"/>
  <c r="X680" i="3" s="1"/>
  <c r="V334" i="3"/>
  <c r="W334" i="3" s="1"/>
  <c r="X334" i="3" s="1"/>
  <c r="V89" i="3"/>
  <c r="W89" i="3" s="1"/>
  <c r="X89" i="3" s="1"/>
  <c r="V560" i="3"/>
  <c r="W560" i="3" s="1"/>
  <c r="X560" i="3" s="1"/>
  <c r="V467" i="3"/>
  <c r="W467" i="3" s="1"/>
  <c r="X467" i="3" s="1"/>
  <c r="V567" i="3"/>
  <c r="W567" i="3" s="1"/>
  <c r="X567" i="3" s="1"/>
  <c r="V461" i="3"/>
  <c r="W461" i="3" s="1"/>
  <c r="X461" i="3" s="1"/>
  <c r="V209" i="3"/>
  <c r="W209" i="3" s="1"/>
  <c r="X209" i="3" s="1"/>
  <c r="V673" i="3"/>
  <c r="W673" i="3" s="1"/>
  <c r="X673" i="3" s="1"/>
  <c r="V319" i="3"/>
  <c r="W319" i="3" s="1"/>
  <c r="X319" i="3" s="1"/>
  <c r="V83" i="3"/>
  <c r="W83" i="3" s="1"/>
  <c r="X83" i="3" s="1"/>
  <c r="V666" i="3"/>
  <c r="W666" i="3" s="1"/>
  <c r="X666" i="3" s="1"/>
  <c r="V659" i="3"/>
  <c r="W659" i="3" s="1"/>
  <c r="X659" i="3" s="1"/>
  <c r="V327" i="3"/>
  <c r="W327" i="3" s="1"/>
  <c r="X327" i="3" s="1"/>
  <c r="V553" i="3"/>
  <c r="W553" i="3" s="1"/>
  <c r="X553" i="3" s="1"/>
  <c r="V456" i="3"/>
  <c r="W456" i="3" s="1"/>
  <c r="X456" i="3" s="1"/>
  <c r="V654" i="3"/>
  <c r="W654" i="3" s="1"/>
  <c r="X654" i="3" s="1"/>
  <c r="V74" i="3"/>
  <c r="W74" i="3" s="1"/>
  <c r="X74" i="3" s="1"/>
  <c r="V313" i="3"/>
  <c r="W313" i="3" s="1"/>
  <c r="X313" i="3" s="1"/>
  <c r="V77" i="3"/>
  <c r="W77" i="3" s="1"/>
  <c r="X77" i="3" s="1"/>
  <c r="V450" i="3"/>
  <c r="W450" i="3" s="1"/>
  <c r="X450" i="3" s="1"/>
  <c r="V302" i="3"/>
  <c r="W302" i="3" s="1"/>
  <c r="X302" i="3" s="1"/>
  <c r="V647" i="3"/>
  <c r="W647" i="3" s="1"/>
  <c r="X647" i="3" s="1"/>
  <c r="V310" i="3"/>
  <c r="W310" i="3" s="1"/>
  <c r="X310" i="3" s="1"/>
  <c r="V68" i="3"/>
  <c r="W68" i="3" s="1"/>
  <c r="X68" i="3" s="1"/>
  <c r="V444" i="3"/>
  <c r="W444" i="3" s="1"/>
  <c r="X444" i="3" s="1"/>
  <c r="V546" i="3"/>
  <c r="W546" i="3" s="1"/>
  <c r="X546" i="3" s="1"/>
  <c r="V203" i="3"/>
  <c r="W203" i="3" s="1"/>
  <c r="X203" i="3" s="1"/>
  <c r="V197" i="3"/>
  <c r="W197" i="3" s="1"/>
  <c r="X197" i="3" s="1"/>
  <c r="V61" i="3"/>
  <c r="W61" i="3" s="1"/>
  <c r="X61" i="3" s="1"/>
  <c r="V640" i="3"/>
  <c r="W640" i="3" s="1"/>
  <c r="X640" i="3" s="1"/>
  <c r="V296" i="3"/>
  <c r="W296" i="3" s="1"/>
  <c r="X296" i="3" s="1"/>
  <c r="V539" i="3"/>
  <c r="W539" i="3" s="1"/>
  <c r="X539" i="3" s="1"/>
  <c r="V438" i="3"/>
  <c r="W438" i="3" s="1"/>
  <c r="X438" i="3" s="1"/>
  <c r="V432" i="3"/>
  <c r="W432" i="3" s="1"/>
  <c r="X432" i="3" s="1"/>
  <c r="V191" i="3"/>
  <c r="W191" i="3" s="1"/>
  <c r="X191" i="3" s="1"/>
  <c r="V185" i="3"/>
  <c r="W185" i="3" s="1"/>
  <c r="X185" i="3" s="1"/>
  <c r="V289" i="3"/>
  <c r="W289" i="3" s="1"/>
  <c r="X289" i="3" s="1"/>
  <c r="V634" i="3"/>
  <c r="W634" i="3" s="1"/>
  <c r="X634" i="3" s="1"/>
  <c r="V55" i="3"/>
  <c r="W55" i="3" s="1"/>
  <c r="X55" i="3" s="1"/>
  <c r="V49" i="3"/>
  <c r="W49" i="3" s="1"/>
  <c r="X49" i="3" s="1"/>
  <c r="V525" i="3"/>
  <c r="W525" i="3" s="1"/>
  <c r="X525" i="3" s="1"/>
  <c r="V179" i="3"/>
  <c r="W179" i="3" s="1"/>
  <c r="X179" i="3" s="1"/>
  <c r="V532" i="3"/>
  <c r="W532" i="3" s="1"/>
  <c r="X532" i="3" s="1"/>
  <c r="V426" i="3"/>
  <c r="W426" i="3" s="1"/>
  <c r="X426" i="3" s="1"/>
  <c r="V628" i="3"/>
  <c r="W628" i="3" s="1"/>
  <c r="X628" i="3" s="1"/>
  <c r="V282" i="3"/>
  <c r="W282" i="3" s="1"/>
  <c r="X282" i="3" s="1"/>
  <c r="V274" i="3"/>
  <c r="W274" i="3" s="1"/>
  <c r="X274" i="3" s="1"/>
  <c r="V44" i="3"/>
  <c r="W44" i="3" s="1"/>
  <c r="X44" i="3" s="1"/>
  <c r="V172" i="3"/>
  <c r="W172" i="3" s="1"/>
  <c r="X172" i="3" s="1"/>
  <c r="V518" i="3"/>
  <c r="W518" i="3" s="1"/>
  <c r="X518" i="3" s="1"/>
  <c r="V511" i="3"/>
  <c r="W511" i="3" s="1"/>
  <c r="X511" i="3" s="1"/>
  <c r="V419" i="3"/>
  <c r="W419" i="3" s="1"/>
  <c r="X419" i="3" s="1"/>
  <c r="V616" i="3"/>
  <c r="W616" i="3" s="1"/>
  <c r="X616" i="3" s="1"/>
  <c r="V267" i="3"/>
  <c r="W267" i="3" s="1"/>
  <c r="X267" i="3" s="1"/>
  <c r="V38" i="3"/>
  <c r="W38" i="3" s="1"/>
  <c r="X38" i="3" s="1"/>
  <c r="V622" i="3"/>
  <c r="W622" i="3" s="1"/>
  <c r="X622" i="3" s="1"/>
  <c r="V406" i="3"/>
  <c r="W406" i="3" s="1"/>
  <c r="X406" i="3" s="1"/>
  <c r="V504" i="3"/>
  <c r="W504" i="3" s="1"/>
  <c r="X504" i="3" s="1"/>
  <c r="V413" i="3"/>
  <c r="W413" i="3" s="1"/>
  <c r="X413" i="3" s="1"/>
  <c r="V164" i="3"/>
  <c r="W164" i="3" s="1"/>
  <c r="X164" i="3" s="1"/>
  <c r="V609" i="3"/>
  <c r="W609" i="3" s="1"/>
  <c r="X609" i="3" s="1"/>
  <c r="Y334" i="1"/>
  <c r="Y292" i="1"/>
  <c r="Y293" i="1"/>
  <c r="Y287" i="1"/>
  <c r="Y154" i="1"/>
  <c r="Y404" i="1"/>
  <c r="Y199" i="1"/>
  <c r="Y460" i="1"/>
  <c r="Y513" i="1"/>
  <c r="Y592" i="1"/>
  <c r="Y393" i="1"/>
  <c r="Y310" i="1"/>
  <c r="Y332" i="1"/>
  <c r="Y401" i="1"/>
  <c r="Y496" i="1"/>
  <c r="Y326" i="1"/>
  <c r="Y409" i="1"/>
  <c r="Y2" i="1"/>
  <c r="Y47" i="1"/>
  <c r="Y559" i="1"/>
  <c r="Y476" i="1"/>
  <c r="Y435" i="1"/>
  <c r="Y538" i="1"/>
  <c r="Y508" i="1"/>
  <c r="Y514" i="1"/>
  <c r="Y372" i="1"/>
  <c r="Y226" i="1"/>
  <c r="Y394" i="1"/>
  <c r="Y44" i="1"/>
  <c r="Y433" i="1"/>
  <c r="Y453" i="1"/>
  <c r="Y8" i="1"/>
  <c r="Y9" i="1"/>
  <c r="Y151" i="1"/>
  <c r="Y307" i="1"/>
  <c r="Y274" i="1"/>
  <c r="Y10" i="1"/>
  <c r="Y281" i="1"/>
  <c r="Y689" i="1"/>
  <c r="Y705" i="1"/>
  <c r="Y710" i="1"/>
  <c r="Y673" i="1"/>
  <c r="Y3" i="1"/>
  <c r="Y670" i="1"/>
  <c r="Y697" i="1"/>
  <c r="Y11" i="1"/>
  <c r="Y484" i="1"/>
  <c r="Y118" i="1"/>
  <c r="Y12" i="1"/>
  <c r="Y579" i="1"/>
  <c r="Y659" i="1"/>
  <c r="Y13" i="1"/>
  <c r="Y667" i="1"/>
  <c r="Y708" i="1"/>
  <c r="Y683" i="1"/>
  <c r="Y653" i="1"/>
  <c r="Y14" i="1"/>
  <c r="Y128" i="1"/>
  <c r="Y60" i="1"/>
  <c r="Y638" i="1"/>
  <c r="Y213" i="1"/>
  <c r="Y707" i="1"/>
  <c r="Y655" i="1"/>
  <c r="Y573" i="1"/>
  <c r="Y242" i="1"/>
  <c r="Y462" i="1"/>
  <c r="Y177" i="1"/>
  <c r="Y230" i="1"/>
  <c r="Y224" i="1"/>
  <c r="Y256" i="1"/>
  <c r="Y265" i="1"/>
  <c r="Y219" i="1"/>
  <c r="Y210" i="1"/>
  <c r="Y482" i="1"/>
  <c r="Y583" i="1"/>
  <c r="Y537" i="1"/>
  <c r="Y596" i="1"/>
  <c r="Y677" i="1"/>
  <c r="Y568" i="1"/>
  <c r="Y371" i="1"/>
  <c r="Y396" i="1"/>
  <c r="Y554" i="1"/>
  <c r="Y425" i="1"/>
  <c r="Y548" i="1"/>
  <c r="Y479" i="1"/>
  <c r="Y585" i="1"/>
  <c r="Y378" i="1"/>
  <c r="Y280" i="1"/>
  <c r="Y437" i="1"/>
  <c r="Y525" i="1"/>
  <c r="Y90" i="1"/>
  <c r="Y147" i="1"/>
  <c r="Y97" i="1"/>
  <c r="Y480" i="1"/>
  <c r="Y529" i="1"/>
  <c r="Y643" i="1"/>
  <c r="Y67" i="1"/>
  <c r="Y111" i="1"/>
  <c r="Y615" i="1"/>
  <c r="Y381" i="1"/>
  <c r="Y166" i="1"/>
  <c r="Y657" i="1"/>
  <c r="Y289" i="1"/>
  <c r="Y530" i="1"/>
  <c r="Y391" i="1"/>
  <c r="Y288" i="1"/>
  <c r="Y125" i="1"/>
  <c r="Y494" i="1"/>
  <c r="Y465" i="1"/>
  <c r="Y590" i="1"/>
  <c r="Y216" i="1"/>
  <c r="Y428" i="1"/>
  <c r="Y574" i="1"/>
  <c r="Y364" i="1"/>
  <c r="Y703" i="1"/>
  <c r="Y711" i="1"/>
  <c r="Y687" i="1"/>
  <c r="Y691" i="1"/>
  <c r="Y546" i="1"/>
  <c r="Y628" i="1"/>
  <c r="Y105" i="1"/>
  <c r="Y114" i="1"/>
  <c r="Y467" i="1"/>
  <c r="Y581" i="1"/>
  <c r="Y369" i="1"/>
  <c r="Y225" i="1"/>
  <c r="Y239" i="1"/>
  <c r="Y380" i="1"/>
  <c r="Y617" i="1"/>
  <c r="Y675" i="1"/>
  <c r="Y576" i="1"/>
  <c r="Y669" i="1"/>
  <c r="Y49" i="1"/>
  <c r="Y41" i="1"/>
  <c r="Y553" i="1"/>
  <c r="Y608" i="1"/>
  <c r="Y16" i="1"/>
  <c r="Y634" i="1"/>
  <c r="Y690" i="1"/>
  <c r="Y18" i="1"/>
  <c r="Y228" i="1"/>
  <c r="Y17" i="1"/>
  <c r="Y19" i="1"/>
  <c r="Y251" i="1"/>
  <c r="Y72" i="1"/>
  <c r="Y20" i="1"/>
  <c r="Y594" i="1"/>
  <c r="Y444" i="1"/>
  <c r="Y21" i="1"/>
  <c r="Y606" i="1"/>
  <c r="Y624" i="1"/>
  <c r="Y22" i="1"/>
  <c r="Y702" i="1"/>
  <c r="Y717" i="1"/>
  <c r="Y23" i="1"/>
  <c r="Y285" i="1"/>
  <c r="Y555" i="1"/>
  <c r="Y24" i="1"/>
  <c r="Y587" i="1"/>
  <c r="Y686" i="1"/>
  <c r="Y26" i="1"/>
  <c r="Y94" i="1"/>
  <c r="Y135" i="1"/>
  <c r="Y27" i="1"/>
  <c r="Y70" i="1"/>
  <c r="Y148" i="1"/>
  <c r="Y28" i="1"/>
  <c r="Y695" i="1"/>
  <c r="Y718" i="1"/>
  <c r="Y29" i="1"/>
  <c r="Y684" i="1"/>
  <c r="Y42" i="1"/>
  <c r="Y30" i="1"/>
  <c r="Y52" i="1"/>
  <c r="Y700" i="1"/>
  <c r="Y31" i="1"/>
  <c r="Y586" i="1"/>
  <c r="Y668" i="1"/>
  <c r="Y32" i="1"/>
  <c r="Y192" i="1"/>
  <c r="Y666" i="1"/>
  <c r="Y681" i="1"/>
  <c r="Y33" i="1"/>
  <c r="Y167" i="1"/>
  <c r="Y560" i="1"/>
  <c r="Y627" i="1"/>
  <c r="Y547" i="1"/>
  <c r="Y217" i="1"/>
  <c r="Y631" i="1"/>
  <c r="Y637" i="1"/>
  <c r="Y612" i="1"/>
  <c r="Y521" i="1"/>
  <c r="Y600" i="1"/>
  <c r="Y488" i="1"/>
  <c r="Y593" i="1"/>
  <c r="Y486" i="1"/>
  <c r="Y613" i="1"/>
  <c r="Y119" i="1"/>
  <c r="Y143" i="1"/>
  <c r="Y658" i="1"/>
  <c r="Y37" i="1"/>
  <c r="Y56" i="1"/>
  <c r="Y714" i="1"/>
  <c r="Y633" i="1"/>
  <c r="Y558" i="1"/>
  <c r="Y40" i="1"/>
  <c r="Y599" i="1"/>
  <c r="Y386" i="1"/>
  <c r="Y512" i="1"/>
  <c r="Y509" i="1"/>
  <c r="Y609" i="1"/>
  <c r="Y544" i="1"/>
  <c r="Y156" i="1"/>
  <c r="Y382" i="1"/>
  <c r="Y448" i="1"/>
  <c r="Y300" i="1"/>
  <c r="Y469" i="1"/>
  <c r="Y535" i="1"/>
  <c r="Y158" i="1"/>
  <c r="Y367" i="1"/>
  <c r="Y405" i="1"/>
  <c r="Y62" i="1"/>
  <c r="Y432" i="1"/>
  <c r="Y515" i="1"/>
  <c r="Y345" i="1"/>
  <c r="Y84" i="1"/>
  <c r="Y168" i="1"/>
  <c r="Y132" i="1"/>
  <c r="Y272" i="1"/>
  <c r="Y171" i="1"/>
  <c r="Y427" i="1"/>
  <c r="Y191" i="1"/>
  <c r="Y299" i="1"/>
  <c r="Y115" i="1"/>
  <c r="Y54" i="1"/>
  <c r="Y487" i="1"/>
  <c r="Y89" i="1"/>
  <c r="Y53" i="1"/>
  <c r="Y505" i="1"/>
  <c r="Y473" i="1"/>
  <c r="Y259" i="1"/>
  <c r="Y76" i="1"/>
  <c r="Y357" i="1"/>
  <c r="Y395" i="1"/>
  <c r="Y443" i="1"/>
  <c r="Y341" i="1"/>
  <c r="Y407" i="1"/>
  <c r="Y63" i="1"/>
  <c r="Y174" i="1"/>
  <c r="Y399" i="1"/>
  <c r="Y169" i="1"/>
  <c r="Y57" i="1"/>
  <c r="Y48" i="1"/>
  <c r="Y75" i="1"/>
  <c r="Y412" i="1"/>
  <c r="Y82" i="1"/>
  <c r="Y304" i="1"/>
  <c r="Y157" i="1"/>
  <c r="Y257" i="1"/>
  <c r="Y329" i="1"/>
  <c r="Y468" i="1"/>
  <c r="Y365" i="1"/>
  <c r="Y500" i="1"/>
  <c r="Y356" i="1"/>
  <c r="Y113" i="1"/>
  <c r="Y146" i="1"/>
  <c r="Y330" i="1"/>
  <c r="Y137" i="1"/>
  <c r="Y39" i="1"/>
  <c r="Y106" i="1"/>
  <c r="Y303" i="1"/>
  <c r="Y269" i="1"/>
  <c r="Y180" i="1"/>
  <c r="Y183" i="1"/>
  <c r="Y390" i="1"/>
  <c r="Y101" i="1"/>
  <c r="Y343" i="1"/>
  <c r="Y227" i="1"/>
  <c r="Y122" i="1"/>
  <c r="Y185" i="1"/>
  <c r="Y74" i="1"/>
  <c r="Y51" i="1"/>
  <c r="Y71" i="1"/>
  <c r="Y209" i="1"/>
  <c r="Y38" i="1"/>
  <c r="Y352" i="1"/>
  <c r="Y319" i="1"/>
  <c r="Y489" i="1"/>
  <c r="Y415" i="1"/>
  <c r="Y275" i="1"/>
  <c r="Y420" i="1"/>
  <c r="Y470" i="1"/>
  <c r="Y176" i="1"/>
  <c r="Y267" i="1"/>
  <c r="Y234" i="1"/>
  <c r="Y349" i="1"/>
  <c r="Y236" i="1"/>
  <c r="Y452" i="1"/>
  <c r="Y301" i="1"/>
  <c r="Y421" i="1"/>
  <c r="Y335" i="1"/>
  <c r="Y139" i="1"/>
  <c r="Y45" i="1"/>
  <c r="Y85" i="1"/>
  <c r="Y363" i="1"/>
  <c r="Y188" i="1"/>
  <c r="Y61" i="1"/>
  <c r="Y66" i="1"/>
  <c r="Y331" i="1"/>
  <c r="Y340" i="1"/>
  <c r="Y235" i="1"/>
  <c r="Y107" i="1"/>
  <c r="Y273" i="1"/>
  <c r="Z495" i="1"/>
  <c r="AA495" i="1" s="1"/>
  <c r="AC495" i="1"/>
  <c r="AD495" i="1"/>
  <c r="AE495" i="1" s="1"/>
  <c r="Z116" i="1"/>
  <c r="AA116" i="1" s="1"/>
  <c r="AC116" i="1"/>
  <c r="AD116" i="1"/>
  <c r="AE116" i="1" s="1"/>
  <c r="Z283" i="1"/>
  <c r="AA283" i="1" s="1"/>
  <c r="AC283" i="1"/>
  <c r="AD283" i="1"/>
  <c r="AE283" i="1" s="1"/>
  <c r="Z567" i="1"/>
  <c r="AA567" i="1" s="1"/>
  <c r="AC567" i="1"/>
  <c r="AD567" i="1"/>
  <c r="AE567" i="1" s="1"/>
  <c r="Z96" i="1"/>
  <c r="AA96" i="1" s="1"/>
  <c r="AC96" i="1"/>
  <c r="AD96" i="1"/>
  <c r="AE96" i="1" s="1"/>
  <c r="Z36" i="1"/>
  <c r="AA36" i="1" s="1"/>
  <c r="AC36" i="1"/>
  <c r="AD36" i="1"/>
  <c r="AE36" i="1" s="1"/>
  <c r="Z354" i="1"/>
  <c r="AA354" i="1" s="1"/>
  <c r="AC354" i="1"/>
  <c r="AD354" i="1"/>
  <c r="AE354" i="1" s="1"/>
  <c r="Z102" i="1"/>
  <c r="AA102" i="1" s="1"/>
  <c r="AC102" i="1"/>
  <c r="AD102" i="1"/>
  <c r="AE102" i="1" s="1"/>
  <c r="Z350" i="1"/>
  <c r="AA350" i="1" s="1"/>
  <c r="AC350" i="1"/>
  <c r="AD350" i="1"/>
  <c r="AE350" i="1" s="1"/>
  <c r="Z339" i="1"/>
  <c r="AA339" i="1" s="1"/>
  <c r="AC339" i="1"/>
  <c r="AD339" i="1"/>
  <c r="AE339" i="1" s="1"/>
  <c r="Z442" i="1"/>
  <c r="AA442" i="1" s="1"/>
  <c r="AC442" i="1"/>
  <c r="AD442" i="1"/>
  <c r="AE442" i="1" s="1"/>
  <c r="Z127" i="1"/>
  <c r="AA127" i="1" s="1"/>
  <c r="AC127" i="1"/>
  <c r="AD127" i="1"/>
  <c r="AE127" i="1" s="1"/>
  <c r="Z187" i="1"/>
  <c r="AA187" i="1" s="1"/>
  <c r="AC187" i="1"/>
  <c r="AD187" i="1"/>
  <c r="AE187" i="1" s="1"/>
  <c r="Z438" i="1"/>
  <c r="AA438" i="1" s="1"/>
  <c r="AC438" i="1"/>
  <c r="AD438" i="1"/>
  <c r="AE438" i="1" s="1"/>
  <c r="Z260" i="1"/>
  <c r="AA260" i="1" s="1"/>
  <c r="AC260" i="1"/>
  <c r="AD260" i="1"/>
  <c r="AE260" i="1" s="1"/>
  <c r="Z184" i="1"/>
  <c r="AA184" i="1" s="1"/>
  <c r="AC184" i="1"/>
  <c r="AD184" i="1"/>
  <c r="AE184" i="1" s="1"/>
  <c r="Z507" i="1"/>
  <c r="AA507" i="1" s="1"/>
  <c r="AC507" i="1"/>
  <c r="AD507" i="1"/>
  <c r="AE507" i="1" s="1"/>
  <c r="Z446" i="1"/>
  <c r="AA446" i="1" s="1"/>
  <c r="AC446" i="1"/>
  <c r="AD446" i="1"/>
  <c r="AE446" i="1" s="1"/>
  <c r="Z212" i="1"/>
  <c r="AA212" i="1" s="1"/>
  <c r="AC212" i="1"/>
  <c r="AD212" i="1"/>
  <c r="AE212" i="1" s="1"/>
  <c r="Z315" i="1"/>
  <c r="AA315" i="1" s="1"/>
  <c r="AC315" i="1"/>
  <c r="AD315" i="1"/>
  <c r="AE315" i="1" s="1"/>
  <c r="Z150" i="1"/>
  <c r="AA150" i="1" s="1"/>
  <c r="AC150" i="1"/>
  <c r="AD150" i="1"/>
  <c r="AE150" i="1" s="1"/>
  <c r="AF150" i="1" s="1"/>
  <c r="AG150" i="1" s="1"/>
  <c r="Z392" i="1"/>
  <c r="AA392" i="1" s="1"/>
  <c r="AC392" i="1"/>
  <c r="AD392" i="1"/>
  <c r="AE392" i="1" s="1"/>
  <c r="Z347" i="1"/>
  <c r="AA347" i="1" s="1"/>
  <c r="AC347" i="1"/>
  <c r="AD347" i="1"/>
  <c r="AE347" i="1" s="1"/>
  <c r="Z231" i="1"/>
  <c r="AA231" i="1" s="1"/>
  <c r="AC231" i="1"/>
  <c r="AD231" i="1"/>
  <c r="AE231" i="1" s="1"/>
  <c r="Z46" i="1"/>
  <c r="AA46" i="1" s="1"/>
  <c r="AC46" i="1"/>
  <c r="AD46" i="1"/>
  <c r="AE46" i="1" s="1"/>
  <c r="Z145" i="1"/>
  <c r="AA145" i="1" s="1"/>
  <c r="AC145" i="1"/>
  <c r="AD145" i="1"/>
  <c r="AE145" i="1" s="1"/>
  <c r="Z246" i="1"/>
  <c r="AA246" i="1" s="1"/>
  <c r="AC246" i="1"/>
  <c r="AD246" i="1"/>
  <c r="AE246" i="1" s="1"/>
  <c r="AF246" i="1" s="1"/>
  <c r="AG246" i="1" s="1"/>
  <c r="Z466" i="1"/>
  <c r="AA466" i="1" s="1"/>
  <c r="AC466" i="1"/>
  <c r="AD466" i="1"/>
  <c r="AE466" i="1" s="1"/>
  <c r="Z636" i="1"/>
  <c r="AA636" i="1" s="1"/>
  <c r="AC636" i="1"/>
  <c r="AD636" i="1"/>
  <c r="AE636" i="1" s="1"/>
  <c r="Z389" i="1"/>
  <c r="AA389" i="1" s="1"/>
  <c r="AC389" i="1"/>
  <c r="AD389" i="1"/>
  <c r="AE389" i="1" s="1"/>
  <c r="Z189" i="1"/>
  <c r="AA189" i="1" s="1"/>
  <c r="AC189" i="1"/>
  <c r="AD189" i="1"/>
  <c r="AE189" i="1" s="1"/>
  <c r="Z397" i="1"/>
  <c r="AA397" i="1" s="1"/>
  <c r="AC397" i="1"/>
  <c r="AD397" i="1"/>
  <c r="AE397" i="1" s="1"/>
  <c r="Z461" i="1"/>
  <c r="AA461" i="1" s="1"/>
  <c r="AC461" i="1"/>
  <c r="AD461" i="1"/>
  <c r="AE461" i="1" s="1"/>
  <c r="Z268" i="1"/>
  <c r="AA268" i="1" s="1"/>
  <c r="AC268" i="1"/>
  <c r="AD268" i="1"/>
  <c r="AE268" i="1" s="1"/>
  <c r="Z305" i="1"/>
  <c r="AA305" i="1" s="1"/>
  <c r="AC305" i="1"/>
  <c r="AD305" i="1"/>
  <c r="AE305" i="1" s="1"/>
  <c r="Z445" i="1"/>
  <c r="AA445" i="1" s="1"/>
  <c r="AC445" i="1"/>
  <c r="AD445" i="1"/>
  <c r="AE445" i="1" s="1"/>
  <c r="Z630" i="1"/>
  <c r="AA630" i="1" s="1"/>
  <c r="AC630" i="1"/>
  <c r="AD630" i="1"/>
  <c r="AE630" i="1" s="1"/>
  <c r="Z458" i="1"/>
  <c r="AA458" i="1" s="1"/>
  <c r="AC458" i="1"/>
  <c r="AD458" i="1"/>
  <c r="AE458" i="1" s="1"/>
  <c r="Z238" i="1"/>
  <c r="AA238" i="1" s="1"/>
  <c r="AC238" i="1"/>
  <c r="AD238" i="1"/>
  <c r="AE238" i="1" s="1"/>
  <c r="Z308" i="1"/>
  <c r="AA308" i="1" s="1"/>
  <c r="AC308" i="1"/>
  <c r="AD308" i="1"/>
  <c r="AE308" i="1" s="1"/>
  <c r="Z298" i="1"/>
  <c r="AA298" i="1" s="1"/>
  <c r="AC298" i="1"/>
  <c r="AD298" i="1"/>
  <c r="AE298" i="1" s="1"/>
  <c r="Z464" i="1"/>
  <c r="AA464" i="1" s="1"/>
  <c r="AC464" i="1"/>
  <c r="AD464" i="1"/>
  <c r="AE464" i="1" s="1"/>
  <c r="Z149" i="1"/>
  <c r="AA149" i="1" s="1"/>
  <c r="AC149" i="1"/>
  <c r="AD149" i="1"/>
  <c r="AE149" i="1" s="1"/>
  <c r="Z374" i="1"/>
  <c r="AA374" i="1" s="1"/>
  <c r="AC374" i="1"/>
  <c r="AD374" i="1"/>
  <c r="AE374" i="1" s="1"/>
  <c r="Z534" i="1"/>
  <c r="AA534" i="1" s="1"/>
  <c r="AC534" i="1"/>
  <c r="AD534" i="1"/>
  <c r="AE534" i="1" s="1"/>
  <c r="Z566" i="1"/>
  <c r="AA566" i="1" s="1"/>
  <c r="AC566" i="1"/>
  <c r="AD566" i="1"/>
  <c r="AE566" i="1" s="1"/>
  <c r="Z471" i="1"/>
  <c r="AA471" i="1" s="1"/>
  <c r="AC471" i="1"/>
  <c r="AD471" i="1"/>
  <c r="AE471" i="1" s="1"/>
  <c r="Z253" i="1"/>
  <c r="AA253" i="1" s="1"/>
  <c r="AC253" i="1"/>
  <c r="AD253" i="1"/>
  <c r="AE253" i="1" s="1"/>
  <c r="Z197" i="1"/>
  <c r="AA197" i="1" s="1"/>
  <c r="AC197" i="1"/>
  <c r="AD197" i="1"/>
  <c r="AE197" i="1" s="1"/>
  <c r="Z447" i="1"/>
  <c r="AA447" i="1" s="1"/>
  <c r="AC447" i="1"/>
  <c r="AD447" i="1"/>
  <c r="AE447" i="1" s="1"/>
  <c r="Z190" i="1"/>
  <c r="AA190" i="1" s="1"/>
  <c r="AC190" i="1"/>
  <c r="AD190" i="1"/>
  <c r="AE190" i="1" s="1"/>
  <c r="Z95" i="1"/>
  <c r="AA95" i="1" s="1"/>
  <c r="AC95" i="1"/>
  <c r="AD95" i="1"/>
  <c r="AE95" i="1" s="1"/>
  <c r="Z196" i="1"/>
  <c r="AA196" i="1" s="1"/>
  <c r="AC196" i="1"/>
  <c r="AD196" i="1"/>
  <c r="AE196" i="1" s="1"/>
  <c r="Z99" i="1"/>
  <c r="AA99" i="1" s="1"/>
  <c r="AC99" i="1"/>
  <c r="AD99" i="1"/>
  <c r="AE99" i="1" s="1"/>
  <c r="Z635" i="1"/>
  <c r="AA635" i="1" s="1"/>
  <c r="AC635" i="1"/>
  <c r="AD635" i="1"/>
  <c r="AE635" i="1" s="1"/>
  <c r="Z533" i="1"/>
  <c r="AA533" i="1" s="1"/>
  <c r="AC533" i="1"/>
  <c r="AD533" i="1"/>
  <c r="AE533" i="1" s="1"/>
  <c r="Z400" i="1"/>
  <c r="AA400" i="1" s="1"/>
  <c r="AC400" i="1"/>
  <c r="AD400" i="1"/>
  <c r="AE400" i="1" s="1"/>
  <c r="Z211" i="1"/>
  <c r="AA211" i="1" s="1"/>
  <c r="AC211" i="1"/>
  <c r="AD211" i="1"/>
  <c r="AE211" i="1" s="1"/>
  <c r="Z497" i="1"/>
  <c r="AA497" i="1" s="1"/>
  <c r="AC497" i="1"/>
  <c r="AD497" i="1"/>
  <c r="AE497" i="1" s="1"/>
  <c r="Z536" i="1"/>
  <c r="AA536" i="1" s="1"/>
  <c r="AC536" i="1"/>
  <c r="AD536" i="1"/>
  <c r="AE536" i="1" s="1"/>
  <c r="Z92" i="1"/>
  <c r="AA92" i="1" s="1"/>
  <c r="AC92" i="1"/>
  <c r="AD92" i="1"/>
  <c r="AE92" i="1" s="1"/>
  <c r="Z243" i="1"/>
  <c r="AA243" i="1" s="1"/>
  <c r="AC243" i="1"/>
  <c r="AD243" i="1"/>
  <c r="AE243" i="1" s="1"/>
  <c r="Z589" i="1"/>
  <c r="AA589" i="1" s="1"/>
  <c r="AC589" i="1"/>
  <c r="AD589" i="1"/>
  <c r="AE589" i="1" s="1"/>
  <c r="AF589" i="1" s="1"/>
  <c r="AG589" i="1" s="1"/>
  <c r="Z311" i="1"/>
  <c r="AA311" i="1" s="1"/>
  <c r="AC311" i="1"/>
  <c r="AD311" i="1"/>
  <c r="AE311" i="1" s="1"/>
  <c r="Z179" i="1"/>
  <c r="AA179" i="1" s="1"/>
  <c r="AC179" i="1"/>
  <c r="AD179" i="1"/>
  <c r="AE179" i="1" s="1"/>
  <c r="Z87" i="1"/>
  <c r="AA87" i="1" s="1"/>
  <c r="AC87" i="1"/>
  <c r="AD87" i="1"/>
  <c r="AE87" i="1" s="1"/>
  <c r="Z170" i="1"/>
  <c r="AA170" i="1" s="1"/>
  <c r="AC170" i="1"/>
  <c r="AD170" i="1"/>
  <c r="AE170" i="1" s="1"/>
  <c r="Z434" i="1"/>
  <c r="AA434" i="1" s="1"/>
  <c r="AC434" i="1"/>
  <c r="AD434" i="1"/>
  <c r="AE434" i="1" s="1"/>
  <c r="Z551" i="1"/>
  <c r="AA551" i="1" s="1"/>
  <c r="AC551" i="1"/>
  <c r="AD551" i="1"/>
  <c r="AE551" i="1" s="1"/>
  <c r="Z518" i="1"/>
  <c r="AA518" i="1" s="1"/>
  <c r="AC518" i="1"/>
  <c r="AD518" i="1"/>
  <c r="AE518" i="1" s="1"/>
  <c r="Z556" i="1"/>
  <c r="AA556" i="1" s="1"/>
  <c r="AC556" i="1"/>
  <c r="AD556" i="1"/>
  <c r="AE556" i="1" s="1"/>
  <c r="Z277" i="1"/>
  <c r="AA277" i="1" s="1"/>
  <c r="AC277" i="1"/>
  <c r="AD277" i="1"/>
  <c r="AE277" i="1" s="1"/>
  <c r="Z240" i="1"/>
  <c r="AA240" i="1" s="1"/>
  <c r="AC240" i="1"/>
  <c r="AD240" i="1"/>
  <c r="AE240" i="1" s="1"/>
  <c r="Z65" i="1"/>
  <c r="AA65" i="1" s="1"/>
  <c r="AC65" i="1"/>
  <c r="AD65" i="1"/>
  <c r="AE65" i="1" s="1"/>
  <c r="Z550" i="1"/>
  <c r="AA550" i="1" s="1"/>
  <c r="AC550" i="1"/>
  <c r="AD550" i="1"/>
  <c r="AE550" i="1" s="1"/>
  <c r="AF550" i="1" s="1"/>
  <c r="AG550" i="1" s="1"/>
  <c r="Z603" i="1"/>
  <c r="AA603" i="1" s="1"/>
  <c r="AC603" i="1"/>
  <c r="AD603" i="1"/>
  <c r="AE603" i="1" s="1"/>
  <c r="Z194" i="1"/>
  <c r="AA194" i="1" s="1"/>
  <c r="AC194" i="1"/>
  <c r="AD194" i="1"/>
  <c r="AE194" i="1" s="1"/>
  <c r="Z126" i="1"/>
  <c r="AA126" i="1" s="1"/>
  <c r="AC126" i="1"/>
  <c r="AD126" i="1"/>
  <c r="AE126" i="1" s="1"/>
  <c r="Z249" i="1"/>
  <c r="AA249" i="1" s="1"/>
  <c r="AC249" i="1"/>
  <c r="AD249" i="1"/>
  <c r="AE249" i="1" s="1"/>
  <c r="Z313" i="1"/>
  <c r="AA313" i="1" s="1"/>
  <c r="AC313" i="1"/>
  <c r="AD313" i="1"/>
  <c r="AE313" i="1" s="1"/>
  <c r="Z103" i="1"/>
  <c r="AA103" i="1" s="1"/>
  <c r="AC103" i="1"/>
  <c r="AD103" i="1"/>
  <c r="AE103" i="1" s="1"/>
  <c r="Z81" i="1"/>
  <c r="AA81" i="1" s="1"/>
  <c r="AC81" i="1"/>
  <c r="AD81" i="1"/>
  <c r="AE81" i="1" s="1"/>
  <c r="Z314" i="1"/>
  <c r="AA314" i="1" s="1"/>
  <c r="AC314" i="1"/>
  <c r="AD314" i="1"/>
  <c r="AE314" i="1" s="1"/>
  <c r="Z665" i="1"/>
  <c r="AA665" i="1" s="1"/>
  <c r="AC665" i="1"/>
  <c r="AD665" i="1"/>
  <c r="AE665" i="1" s="1"/>
  <c r="Z614" i="1"/>
  <c r="AA614" i="1" s="1"/>
  <c r="AC614" i="1"/>
  <c r="AD614" i="1"/>
  <c r="AE614" i="1" s="1"/>
  <c r="Z563" i="1"/>
  <c r="AA563" i="1" s="1"/>
  <c r="AC563" i="1"/>
  <c r="AD563" i="1"/>
  <c r="AE563" i="1" s="1"/>
  <c r="Z261" i="1"/>
  <c r="AA261" i="1" s="1"/>
  <c r="AC261" i="1"/>
  <c r="AD261" i="1"/>
  <c r="AE261" i="1" s="1"/>
  <c r="Z418" i="1"/>
  <c r="AA418" i="1" s="1"/>
  <c r="AC418" i="1"/>
  <c r="AD418" i="1"/>
  <c r="AE418" i="1" s="1"/>
  <c r="Z320" i="1"/>
  <c r="AA320" i="1" s="1"/>
  <c r="AC320" i="1"/>
  <c r="AD320" i="1"/>
  <c r="AE320" i="1" s="1"/>
  <c r="Z136" i="1"/>
  <c r="AA136" i="1" s="1"/>
  <c r="AC136" i="1"/>
  <c r="AD136" i="1"/>
  <c r="AE136" i="1" s="1"/>
  <c r="Z91" i="1"/>
  <c r="AA91" i="1" s="1"/>
  <c r="AC91" i="1"/>
  <c r="AD91" i="1"/>
  <c r="AE91" i="1" s="1"/>
  <c r="Z398" i="1"/>
  <c r="AA398" i="1" s="1"/>
  <c r="AC398" i="1"/>
  <c r="AD398" i="1"/>
  <c r="AE398" i="1" s="1"/>
  <c r="Z545" i="1"/>
  <c r="AA545" i="1" s="1"/>
  <c r="AC545" i="1"/>
  <c r="AD545" i="1"/>
  <c r="AE545" i="1" s="1"/>
  <c r="Z640" i="1"/>
  <c r="AA640" i="1" s="1"/>
  <c r="AC640" i="1"/>
  <c r="AD640" i="1"/>
  <c r="AE640" i="1" s="1"/>
  <c r="Z54" i="1"/>
  <c r="AA54" i="1" s="1"/>
  <c r="Z487" i="1"/>
  <c r="AA487" i="1" s="1"/>
  <c r="Z89" i="1"/>
  <c r="AA89" i="1" s="1"/>
  <c r="Z53" i="1"/>
  <c r="AA53" i="1" s="1"/>
  <c r="Z505" i="1"/>
  <c r="AA505" i="1" s="1"/>
  <c r="Z473" i="1"/>
  <c r="AA473" i="1" s="1"/>
  <c r="Z259" i="1"/>
  <c r="AA259" i="1" s="1"/>
  <c r="Z76" i="1"/>
  <c r="AA76" i="1" s="1"/>
  <c r="Z357" i="1"/>
  <c r="AA357" i="1" s="1"/>
  <c r="Z395" i="1"/>
  <c r="AA395" i="1" s="1"/>
  <c r="Z443" i="1"/>
  <c r="AA443" i="1" s="1"/>
  <c r="Z341" i="1"/>
  <c r="AA341" i="1" s="1"/>
  <c r="Z407" i="1"/>
  <c r="AA407" i="1" s="1"/>
  <c r="Z63" i="1"/>
  <c r="AA63" i="1" s="1"/>
  <c r="Z174" i="1"/>
  <c r="AA174" i="1" s="1"/>
  <c r="Z399" i="1"/>
  <c r="AA399" i="1" s="1"/>
  <c r="Z51" i="1"/>
  <c r="AA51" i="1" s="1"/>
  <c r="Z71" i="1"/>
  <c r="AA71" i="1" s="1"/>
  <c r="Z209" i="1"/>
  <c r="AA209" i="1" s="1"/>
  <c r="Z319" i="1"/>
  <c r="AA319" i="1" s="1"/>
  <c r="Z275" i="1"/>
  <c r="AA275" i="1" s="1"/>
  <c r="Z420" i="1"/>
  <c r="AA420" i="1" s="1"/>
  <c r="Z470" i="1"/>
  <c r="AA470" i="1" s="1"/>
  <c r="Z267" i="1"/>
  <c r="AA267" i="1" s="1"/>
  <c r="Z169" i="1"/>
  <c r="AA169" i="1" s="1"/>
  <c r="Z57" i="1"/>
  <c r="AA57" i="1" s="1"/>
  <c r="Z48" i="1"/>
  <c r="AA48" i="1" s="1"/>
  <c r="Z75" i="1"/>
  <c r="AA75" i="1" s="1"/>
  <c r="Z412" i="1"/>
  <c r="AA412" i="1" s="1"/>
  <c r="Z82" i="1"/>
  <c r="AA82" i="1" s="1"/>
  <c r="Z304" i="1"/>
  <c r="AA304" i="1" s="1"/>
  <c r="Z157" i="1"/>
  <c r="AA157" i="1" s="1"/>
  <c r="Z257" i="1"/>
  <c r="AA257" i="1" s="1"/>
  <c r="Z329" i="1"/>
  <c r="AA329" i="1" s="1"/>
  <c r="Z468" i="1"/>
  <c r="AA468" i="1" s="1"/>
  <c r="Z365" i="1"/>
  <c r="AA365" i="1" s="1"/>
  <c r="Z500" i="1"/>
  <c r="AA500" i="1" s="1"/>
  <c r="Z356" i="1"/>
  <c r="AA356" i="1" s="1"/>
  <c r="Z113" i="1"/>
  <c r="AA113" i="1" s="1"/>
  <c r="Z146" i="1"/>
  <c r="AA146" i="1" s="1"/>
  <c r="Z38" i="1"/>
  <c r="AA38" i="1" s="1"/>
  <c r="Z352" i="1"/>
  <c r="AA352" i="1" s="1"/>
  <c r="Z489" i="1"/>
  <c r="AA489" i="1" s="1"/>
  <c r="Z415" i="1"/>
  <c r="AA415" i="1" s="1"/>
  <c r="Z176" i="1"/>
  <c r="AA176" i="1" s="1"/>
  <c r="Z234" i="1"/>
  <c r="AA234" i="1" s="1"/>
  <c r="Z349" i="1"/>
  <c r="AA349" i="1" s="1"/>
  <c r="Z236" i="1"/>
  <c r="AA236" i="1" s="1"/>
  <c r="Z330" i="1"/>
  <c r="AA330" i="1" s="1"/>
  <c r="Z137" i="1"/>
  <c r="AA137" i="1" s="1"/>
  <c r="Z39" i="1"/>
  <c r="AA39" i="1" s="1"/>
  <c r="Z106" i="1"/>
  <c r="AA106" i="1" s="1"/>
  <c r="Z303" i="1"/>
  <c r="AA303" i="1" s="1"/>
  <c r="Z269" i="1"/>
  <c r="AA269" i="1" s="1"/>
  <c r="Z180" i="1"/>
  <c r="AA180" i="1" s="1"/>
  <c r="Z183" i="1"/>
  <c r="AA183" i="1" s="1"/>
  <c r="Z390" i="1"/>
  <c r="AA390" i="1" s="1"/>
  <c r="Z101" i="1"/>
  <c r="AA101" i="1" s="1"/>
  <c r="Z343" i="1"/>
  <c r="AA343" i="1" s="1"/>
  <c r="Z227" i="1"/>
  <c r="AA227" i="1" s="1"/>
  <c r="Z122" i="1"/>
  <c r="AA122" i="1" s="1"/>
  <c r="Z185" i="1"/>
  <c r="AA185" i="1" s="1"/>
  <c r="Z74" i="1"/>
  <c r="AA74" i="1" s="1"/>
  <c r="Z452" i="1"/>
  <c r="AA452" i="1" s="1"/>
  <c r="Z301" i="1"/>
  <c r="AA301" i="1" s="1"/>
  <c r="Z421" i="1"/>
  <c r="AA421" i="1" s="1"/>
  <c r="Z335" i="1"/>
  <c r="AA335" i="1" s="1"/>
  <c r="Z139" i="1"/>
  <c r="AA139" i="1" s="1"/>
  <c r="Z45" i="1"/>
  <c r="AA45" i="1" s="1"/>
  <c r="Z85" i="1"/>
  <c r="AA85" i="1" s="1"/>
  <c r="Z363" i="1"/>
  <c r="AA363" i="1" s="1"/>
  <c r="Z188" i="1"/>
  <c r="AA188" i="1" s="1"/>
  <c r="Z61" i="1"/>
  <c r="AA61" i="1" s="1"/>
  <c r="Z66" i="1"/>
  <c r="AA66" i="1" s="1"/>
  <c r="Z331" i="1"/>
  <c r="AA331" i="1" s="1"/>
  <c r="Z340" i="1"/>
  <c r="AA340" i="1" s="1"/>
  <c r="Z235" i="1"/>
  <c r="AA235" i="1" s="1"/>
  <c r="Z107" i="1"/>
  <c r="AA107" i="1" s="1"/>
  <c r="Z273" i="1"/>
  <c r="AA273" i="1" s="1"/>
  <c r="Z62" i="1"/>
  <c r="AA62" i="1" s="1"/>
  <c r="Z432" i="1"/>
  <c r="AA432" i="1" s="1"/>
  <c r="Z515" i="1"/>
  <c r="AA515" i="1" s="1"/>
  <c r="Z345" i="1"/>
  <c r="AA345" i="1" s="1"/>
  <c r="Z84" i="1"/>
  <c r="AA84" i="1" s="1"/>
  <c r="Z138" i="1"/>
  <c r="AA138" i="1" s="1"/>
  <c r="Z168" i="1"/>
  <c r="AA168" i="1" s="1"/>
  <c r="Z132" i="1"/>
  <c r="AA132" i="1" s="1"/>
  <c r="Z272" i="1"/>
  <c r="AA272" i="1" s="1"/>
  <c r="Z171" i="1"/>
  <c r="AA171" i="1" s="1"/>
  <c r="Z431" i="1"/>
  <c r="AA431" i="1" s="1"/>
  <c r="Z427" i="1"/>
  <c r="AA427" i="1" s="1"/>
  <c r="Z191" i="1"/>
  <c r="AA191" i="1" s="1"/>
  <c r="Z299" i="1"/>
  <c r="AA299" i="1" s="1"/>
  <c r="Z115" i="1"/>
  <c r="AA115" i="1" s="1"/>
  <c r="Z386" i="1"/>
  <c r="AA386" i="1" s="1"/>
  <c r="Z512" i="1"/>
  <c r="AA512" i="1" s="1"/>
  <c r="Z509" i="1"/>
  <c r="AA509" i="1" s="1"/>
  <c r="Z609" i="1"/>
  <c r="AA609" i="1" s="1"/>
  <c r="Z544" i="1"/>
  <c r="AA544" i="1" s="1"/>
  <c r="Z156" i="1"/>
  <c r="AA156" i="1" s="1"/>
  <c r="Z436" i="1"/>
  <c r="AA436" i="1" s="1"/>
  <c r="Z382" i="1"/>
  <c r="AA382" i="1" s="1"/>
  <c r="Z448" i="1"/>
  <c r="AA448" i="1" s="1"/>
  <c r="Z300" i="1"/>
  <c r="AA300" i="1" s="1"/>
  <c r="Z469" i="1"/>
  <c r="AA469" i="1" s="1"/>
  <c r="Z619" i="1"/>
  <c r="AA619" i="1" s="1"/>
  <c r="Z535" i="1"/>
  <c r="AA535" i="1" s="1"/>
  <c r="Z158" i="1"/>
  <c r="AA158" i="1" s="1"/>
  <c r="Z367" i="1"/>
  <c r="AA367" i="1" s="1"/>
  <c r="Z405" i="1"/>
  <c r="AA405" i="1" s="1"/>
  <c r="Z394" i="1"/>
  <c r="AA394" i="1" s="1"/>
  <c r="Z372" i="1"/>
  <c r="AA372" i="1" s="1"/>
  <c r="Z508" i="1"/>
  <c r="AA508" i="1" s="1"/>
  <c r="Z326" i="1"/>
  <c r="AA326" i="1" s="1"/>
  <c r="Z401" i="1"/>
  <c r="AA401" i="1" s="1"/>
  <c r="Z513" i="1"/>
  <c r="AA513" i="1" s="1"/>
  <c r="Z287" i="1"/>
  <c r="AA287" i="1" s="1"/>
  <c r="Z334" i="1"/>
  <c r="AA334" i="1" s="1"/>
  <c r="Z391" i="1"/>
  <c r="AA391" i="1" s="1"/>
  <c r="Z288" i="1"/>
  <c r="AA288" i="1" s="1"/>
  <c r="Z381" i="1"/>
  <c r="AA381" i="1" s="1"/>
  <c r="Z67" i="1"/>
  <c r="AA67" i="1" s="1"/>
  <c r="Z480" i="1"/>
  <c r="AA480" i="1" s="1"/>
  <c r="Z90" i="1"/>
  <c r="AA90" i="1" s="1"/>
  <c r="Z378" i="1"/>
  <c r="AA378" i="1" s="1"/>
  <c r="Z280" i="1"/>
  <c r="AA280" i="1" s="1"/>
  <c r="Z554" i="1"/>
  <c r="AA554" i="1" s="1"/>
  <c r="Z425" i="1"/>
  <c r="AA425" i="1" s="1"/>
  <c r="Z537" i="1"/>
  <c r="AA537" i="1" s="1"/>
  <c r="Z210" i="1"/>
  <c r="AA210" i="1" s="1"/>
  <c r="Z224" i="1"/>
  <c r="AA224" i="1" s="1"/>
  <c r="Z256" i="1"/>
  <c r="AA256" i="1" s="1"/>
  <c r="Z181" i="1"/>
  <c r="AA181" i="1" s="1"/>
  <c r="Z433" i="1"/>
  <c r="AA433" i="1" s="1"/>
  <c r="Z476" i="1"/>
  <c r="AA476" i="1" s="1"/>
  <c r="Z435" i="1"/>
  <c r="AA435" i="1" s="1"/>
  <c r="Z2" i="1"/>
  <c r="AA2" i="1" s="1"/>
  <c r="Z393" i="1"/>
  <c r="AA393" i="1" s="1"/>
  <c r="Z310" i="1"/>
  <c r="AA310" i="1" s="1"/>
  <c r="Z199" i="1"/>
  <c r="AA199" i="1" s="1"/>
  <c r="Z292" i="1"/>
  <c r="AA292" i="1" s="1"/>
  <c r="Z33" i="1"/>
  <c r="AA33" i="1" s="1"/>
  <c r="Z32" i="1"/>
  <c r="AA32" i="1" s="1"/>
  <c r="Z31" i="1"/>
  <c r="AA31" i="1" s="1"/>
  <c r="Z30" i="1"/>
  <c r="AA30" i="1" s="1"/>
  <c r="Z29" i="1"/>
  <c r="AA29" i="1" s="1"/>
  <c r="Z28" i="1"/>
  <c r="AA28" i="1" s="1"/>
  <c r="Z27" i="1"/>
  <c r="AA27" i="1" s="1"/>
  <c r="Z26" i="1"/>
  <c r="AA26" i="1" s="1"/>
  <c r="Z24" i="1"/>
  <c r="AA24" i="1" s="1"/>
  <c r="Z23" i="1"/>
  <c r="AA23" i="1" s="1"/>
  <c r="Z22" i="1"/>
  <c r="AA22" i="1" s="1"/>
  <c r="Z21" i="1"/>
  <c r="AA21" i="1" s="1"/>
  <c r="Z20" i="1"/>
  <c r="AA20" i="1" s="1"/>
  <c r="Z19" i="1"/>
  <c r="AA19" i="1" s="1"/>
  <c r="Z18" i="1"/>
  <c r="AA18" i="1" s="1"/>
  <c r="Z16" i="1"/>
  <c r="AA16" i="1" s="1"/>
  <c r="Z69" i="1"/>
  <c r="AA69" i="1" s="1"/>
  <c r="Z14" i="1"/>
  <c r="AA14" i="1" s="1"/>
  <c r="Z128" i="1"/>
  <c r="AA128" i="1" s="1"/>
  <c r="Z13" i="1"/>
  <c r="AA13" i="1" s="1"/>
  <c r="Z11" i="1"/>
  <c r="AA11" i="1" s="1"/>
  <c r="Z10" i="1"/>
  <c r="AA10" i="1" s="1"/>
  <c r="Z9" i="1"/>
  <c r="AA9" i="1" s="1"/>
  <c r="Z8" i="1"/>
  <c r="AA8" i="1" s="1"/>
  <c r="Z586" i="1"/>
  <c r="AA586" i="1" s="1"/>
  <c r="Z70" i="1"/>
  <c r="AA70" i="1" s="1"/>
  <c r="Z94" i="1"/>
  <c r="AA94" i="1" s="1"/>
  <c r="Z587" i="1"/>
  <c r="AA587" i="1" s="1"/>
  <c r="Z702" i="1"/>
  <c r="AA702" i="1" s="1"/>
  <c r="Z606" i="1"/>
  <c r="AA606" i="1" s="1"/>
  <c r="Z251" i="1"/>
  <c r="AA251" i="1" s="1"/>
  <c r="Z228" i="1"/>
  <c r="AA228" i="1" s="1"/>
  <c r="Z553" i="1"/>
  <c r="AA553" i="1" s="1"/>
  <c r="Z49" i="1"/>
  <c r="AA49" i="1" s="1"/>
  <c r="Z43" i="1"/>
  <c r="AA43" i="1" s="1"/>
  <c r="Z576" i="1"/>
  <c r="AA576" i="1" s="1"/>
  <c r="Z617" i="1"/>
  <c r="AA617" i="1" s="1"/>
  <c r="Z239" i="1"/>
  <c r="AA239" i="1" s="1"/>
  <c r="Z225" i="1"/>
  <c r="AA225" i="1" s="1"/>
  <c r="Z467" i="1"/>
  <c r="AA467" i="1" s="1"/>
  <c r="Z105" i="1"/>
  <c r="AA105" i="1" s="1"/>
  <c r="Z546" i="1"/>
  <c r="AA546" i="1" s="1"/>
  <c r="Z687" i="1"/>
  <c r="AA687" i="1" s="1"/>
  <c r="Z703" i="1"/>
  <c r="AA703" i="1" s="1"/>
  <c r="Z574" i="1"/>
  <c r="AA574" i="1" s="1"/>
  <c r="Z216" i="1"/>
  <c r="AA216" i="1" s="1"/>
  <c r="Z465" i="1"/>
  <c r="AA465" i="1" s="1"/>
  <c r="Z324" i="1"/>
  <c r="AA324" i="1" s="1"/>
  <c r="Z167" i="1"/>
  <c r="AA167" i="1" s="1"/>
  <c r="Z192" i="1"/>
  <c r="AA192" i="1" s="1"/>
  <c r="Z52" i="1"/>
  <c r="AA52" i="1" s="1"/>
  <c r="Z684" i="1"/>
  <c r="AA684" i="1" s="1"/>
  <c r="Z695" i="1"/>
  <c r="AA695" i="1" s="1"/>
  <c r="Z285" i="1"/>
  <c r="AA285" i="1" s="1"/>
  <c r="Z594" i="1"/>
  <c r="AA594" i="1" s="1"/>
  <c r="Z634" i="1"/>
  <c r="AA634" i="1" s="1"/>
  <c r="Z655" i="1"/>
  <c r="AA655" i="1" s="1"/>
  <c r="Z570" i="1"/>
  <c r="AA570" i="1" s="1"/>
  <c r="Z353" i="1"/>
  <c r="AA353" i="1" s="1"/>
  <c r="Z213" i="1"/>
  <c r="AA213" i="1" s="1"/>
  <c r="Z60" i="1"/>
  <c r="AA60" i="1" s="1"/>
  <c r="Z683" i="1"/>
  <c r="AA683" i="1" s="1"/>
  <c r="Z667" i="1"/>
  <c r="AA667" i="1" s="1"/>
  <c r="Z579" i="1"/>
  <c r="AA579" i="1" s="1"/>
  <c r="Z118" i="1"/>
  <c r="AA118" i="1" s="1"/>
  <c r="Z484" i="1"/>
  <c r="AA484" i="1" s="1"/>
  <c r="Z670" i="1"/>
  <c r="AA670" i="1" s="1"/>
  <c r="Z673" i="1"/>
  <c r="AA673" i="1" s="1"/>
  <c r="Z705" i="1"/>
  <c r="AA705" i="1" s="1"/>
  <c r="Z281" i="1"/>
  <c r="AA281" i="1" s="1"/>
  <c r="Z151" i="1"/>
  <c r="AA151" i="1" s="1"/>
  <c r="Z348" i="1"/>
  <c r="AA348" i="1" s="1"/>
  <c r="Z599" i="1"/>
  <c r="AA599" i="1" s="1"/>
  <c r="Z40" i="1"/>
  <c r="AA40" i="1" s="1"/>
  <c r="Z558" i="1"/>
  <c r="AA558" i="1" s="1"/>
  <c r="Z56" i="1"/>
  <c r="AA56" i="1" s="1"/>
  <c r="Z119" i="1"/>
  <c r="AA119" i="1" s="1"/>
  <c r="Z450" i="1"/>
  <c r="AA450" i="1" s="1"/>
  <c r="Z547" i="1"/>
  <c r="AA547" i="1" s="1"/>
  <c r="Z560" i="1"/>
  <c r="AA560" i="1" s="1"/>
  <c r="Z125" i="1"/>
  <c r="AA125" i="1" s="1"/>
  <c r="Z289" i="1"/>
  <c r="AA289" i="1" s="1"/>
  <c r="Z166" i="1"/>
  <c r="AA166" i="1" s="1"/>
  <c r="Z111" i="1"/>
  <c r="AA111" i="1" s="1"/>
  <c r="Z529" i="1"/>
  <c r="AA529" i="1" s="1"/>
  <c r="Z147" i="1"/>
  <c r="AA147" i="1" s="1"/>
  <c r="Z437" i="1"/>
  <c r="AA437" i="1" s="1"/>
  <c r="Z479" i="1"/>
  <c r="AA479" i="1" s="1"/>
  <c r="Z548" i="1"/>
  <c r="AA548" i="1" s="1"/>
  <c r="Z371" i="1"/>
  <c r="AA371" i="1" s="1"/>
  <c r="Z596" i="1"/>
  <c r="AA596" i="1" s="1"/>
  <c r="Z482" i="1"/>
  <c r="AA482" i="1" s="1"/>
  <c r="Z265" i="1"/>
  <c r="AA265" i="1" s="1"/>
  <c r="Z177" i="1"/>
  <c r="AA177" i="1" s="1"/>
  <c r="Z242" i="1"/>
  <c r="AA242" i="1" s="1"/>
  <c r="Z658" i="1"/>
  <c r="AA658" i="1" s="1"/>
  <c r="Z486" i="1"/>
  <c r="AA486" i="1" s="1"/>
  <c r="Z488" i="1"/>
  <c r="AA488" i="1" s="1"/>
  <c r="Z521" i="1"/>
  <c r="AA521" i="1" s="1"/>
  <c r="Z637" i="1"/>
  <c r="AA637" i="1" s="1"/>
  <c r="Z678" i="1"/>
  <c r="AA678" i="1" s="1"/>
  <c r="Z631" i="1"/>
  <c r="AA631" i="1" s="1"/>
  <c r="Z217" i="1"/>
  <c r="AA217" i="1" s="1"/>
  <c r="Z453" i="1"/>
  <c r="AA453" i="1" s="1"/>
  <c r="Z44" i="1"/>
  <c r="AA44" i="1" s="1"/>
  <c r="Z226" i="1"/>
  <c r="AA226" i="1" s="1"/>
  <c r="Z514" i="1"/>
  <c r="AA514" i="1" s="1"/>
  <c r="Z538" i="1"/>
  <c r="AA538" i="1" s="1"/>
  <c r="Z559" i="1"/>
  <c r="AA559" i="1" s="1"/>
  <c r="Z47" i="1"/>
  <c r="AA47" i="1" s="1"/>
  <c r="Z409" i="1"/>
  <c r="AA409" i="1" s="1"/>
  <c r="Z496" i="1"/>
  <c r="AA496" i="1" s="1"/>
  <c r="Z332" i="1"/>
  <c r="AA332" i="1" s="1"/>
  <c r="Z592" i="1"/>
  <c r="AA592" i="1" s="1"/>
  <c r="Z460" i="1"/>
  <c r="AA460" i="1" s="1"/>
  <c r="Z404" i="1"/>
  <c r="AA404" i="1" s="1"/>
  <c r="Z154" i="1"/>
  <c r="AA154" i="1" s="1"/>
  <c r="Z293" i="1"/>
  <c r="AA293" i="1" s="1"/>
  <c r="Z681" i="1"/>
  <c r="AA681" i="1" s="1"/>
  <c r="Z668" i="1"/>
  <c r="AA668" i="1" s="1"/>
  <c r="Z700" i="1"/>
  <c r="AA700" i="1" s="1"/>
  <c r="Z718" i="1"/>
  <c r="AA718" i="1" s="1"/>
  <c r="Z717" i="1"/>
  <c r="AA717" i="1" s="1"/>
  <c r="Z444" i="1"/>
  <c r="AA444" i="1" s="1"/>
  <c r="Z17" i="1"/>
  <c r="AA17" i="1" s="1"/>
  <c r="Z690" i="1"/>
  <c r="AA690" i="1" s="1"/>
  <c r="Z608" i="1"/>
  <c r="AA608" i="1" s="1"/>
  <c r="Z41" i="1"/>
  <c r="AA41" i="1" s="1"/>
  <c r="Z165" i="1"/>
  <c r="AA165" i="1" s="1"/>
  <c r="Z669" i="1"/>
  <c r="AA669" i="1" s="1"/>
  <c r="Z675" i="1"/>
  <c r="AA675" i="1" s="1"/>
  <c r="Z380" i="1"/>
  <c r="AA380" i="1" s="1"/>
  <c r="Z369" i="1"/>
  <c r="AA369" i="1" s="1"/>
  <c r="Z581" i="1"/>
  <c r="AA581" i="1" s="1"/>
  <c r="Z114" i="1"/>
  <c r="AA114" i="1" s="1"/>
  <c r="Z628" i="1"/>
  <c r="AA628" i="1" s="1"/>
  <c r="Z691" i="1"/>
  <c r="AA691" i="1" s="1"/>
  <c r="Z711" i="1"/>
  <c r="AA711" i="1" s="1"/>
  <c r="Z364" i="1"/>
  <c r="AA364" i="1" s="1"/>
  <c r="Z428" i="1"/>
  <c r="AA428" i="1" s="1"/>
  <c r="Z590" i="1"/>
  <c r="AA590" i="1" s="1"/>
  <c r="Z121" i="1"/>
  <c r="AA121" i="1" s="1"/>
  <c r="Z666" i="1"/>
  <c r="AA666" i="1" s="1"/>
  <c r="Z42" i="1"/>
  <c r="AA42" i="1" s="1"/>
  <c r="Z148" i="1"/>
  <c r="AA148" i="1" s="1"/>
  <c r="Z135" i="1"/>
  <c r="AA135" i="1" s="1"/>
  <c r="Z686" i="1"/>
  <c r="AA686" i="1" s="1"/>
  <c r="Z555" i="1"/>
  <c r="AA555" i="1" s="1"/>
  <c r="Z624" i="1"/>
  <c r="AA624" i="1" s="1"/>
  <c r="Z72" i="1"/>
  <c r="AA72" i="1" s="1"/>
  <c r="Z494" i="1"/>
  <c r="AA494" i="1" s="1"/>
  <c r="Z657" i="1"/>
  <c r="AA657" i="1" s="1"/>
  <c r="Z615" i="1"/>
  <c r="AA615" i="1" s="1"/>
  <c r="Z643" i="1"/>
  <c r="AA643" i="1" s="1"/>
  <c r="Z97" i="1"/>
  <c r="AA97" i="1" s="1"/>
  <c r="Z585" i="1"/>
  <c r="AA585" i="1" s="1"/>
  <c r="Z677" i="1"/>
  <c r="AA677" i="1" s="1"/>
  <c r="Z462" i="1"/>
  <c r="AA462" i="1" s="1"/>
  <c r="Z573" i="1"/>
  <c r="AA573" i="1" s="1"/>
  <c r="Z648" i="1"/>
  <c r="AA648" i="1" s="1"/>
  <c r="Z707" i="1"/>
  <c r="AA707" i="1" s="1"/>
  <c r="Z638" i="1"/>
  <c r="AA638" i="1" s="1"/>
  <c r="Z708" i="1"/>
  <c r="AA708" i="1" s="1"/>
  <c r="Z659" i="1"/>
  <c r="AA659" i="1" s="1"/>
  <c r="Z710" i="1"/>
  <c r="AA710" i="1" s="1"/>
  <c r="Z307" i="1"/>
  <c r="AA307" i="1" s="1"/>
  <c r="Z604" i="1"/>
  <c r="AA604" i="1" s="1"/>
  <c r="Z633" i="1"/>
  <c r="AA633" i="1" s="1"/>
  <c r="Z714" i="1"/>
  <c r="AA714" i="1" s="1"/>
  <c r="Z37" i="1"/>
  <c r="AA37" i="1" s="1"/>
  <c r="Z143" i="1"/>
  <c r="AA143" i="1" s="1"/>
  <c r="Z5" i="1"/>
  <c r="AA5" i="1" s="1"/>
  <c r="Z613" i="1"/>
  <c r="AA613" i="1" s="1"/>
  <c r="Z593" i="1"/>
  <c r="AA593" i="1" s="1"/>
  <c r="Z600" i="1"/>
  <c r="AA600" i="1" s="1"/>
  <c r="Z612" i="1"/>
  <c r="AA612" i="1" s="1"/>
  <c r="Z627" i="1"/>
  <c r="AA627" i="1" s="1"/>
  <c r="Z530" i="1"/>
  <c r="AA530" i="1" s="1"/>
  <c r="Z525" i="1"/>
  <c r="AA525" i="1" s="1"/>
  <c r="Z396" i="1"/>
  <c r="AA396" i="1" s="1"/>
  <c r="Z568" i="1"/>
  <c r="AA568" i="1" s="1"/>
  <c r="Z583" i="1"/>
  <c r="AA583" i="1" s="1"/>
  <c r="Z219" i="1"/>
  <c r="AA219" i="1" s="1"/>
  <c r="Z230" i="1"/>
  <c r="AA230" i="1" s="1"/>
  <c r="Z4" i="1"/>
  <c r="AA4" i="1" s="1"/>
  <c r="Z653" i="1"/>
  <c r="AA653" i="1" s="1"/>
  <c r="Z12" i="1"/>
  <c r="AA12" i="1" s="1"/>
  <c r="Z697" i="1"/>
  <c r="AA697" i="1" s="1"/>
  <c r="Z3" i="1"/>
  <c r="AA3" i="1" s="1"/>
  <c r="Z689" i="1"/>
  <c r="AA689" i="1" s="1"/>
  <c r="Z274" i="1"/>
  <c r="AA274" i="1" s="1"/>
  <c r="Z423" i="1"/>
  <c r="AA423" i="1" s="1"/>
  <c r="Z616" i="1"/>
  <c r="AA616" i="1" s="1"/>
  <c r="Z373" i="1"/>
  <c r="AA373" i="1" s="1"/>
  <c r="Z571" i="1"/>
  <c r="AA571" i="1" s="1"/>
  <c r="Z80" i="1"/>
  <c r="AA80" i="1" s="1"/>
  <c r="Z575" i="1"/>
  <c r="AA575" i="1" s="1"/>
  <c r="Z671" i="1"/>
  <c r="AA671" i="1" s="1"/>
  <c r="Z672" i="1"/>
  <c r="AA672" i="1" s="1"/>
  <c r="Z172" i="1"/>
  <c r="AA172" i="1" s="1"/>
  <c r="Z34" i="1"/>
  <c r="AA34" i="1" s="1"/>
  <c r="Z639" i="1"/>
  <c r="AA639" i="1" s="1"/>
  <c r="Z595" i="1"/>
  <c r="AA595" i="1" s="1"/>
  <c r="Z564" i="1"/>
  <c r="AA564" i="1" s="1"/>
  <c r="Z552" i="1"/>
  <c r="AA552" i="1" s="1"/>
  <c r="Z693" i="1"/>
  <c r="AA693" i="1" s="1"/>
  <c r="Z644" i="1"/>
  <c r="AA644" i="1" s="1"/>
  <c r="Z426" i="1"/>
  <c r="AA426" i="1" s="1"/>
  <c r="Z601" i="1"/>
  <c r="AA601" i="1" s="1"/>
  <c r="Z597" i="1"/>
  <c r="AA597" i="1" s="1"/>
  <c r="Z519" i="1"/>
  <c r="AA519" i="1" s="1"/>
  <c r="Z50" i="1"/>
  <c r="AA50" i="1" s="1"/>
  <c r="Z478" i="1"/>
  <c r="AA478" i="1" s="1"/>
  <c r="Z662" i="1"/>
  <c r="AA662" i="1" s="1"/>
  <c r="Z641" i="1"/>
  <c r="AA641" i="1" s="1"/>
  <c r="Z244" i="1"/>
  <c r="AA244" i="1" s="1"/>
  <c r="Z682" i="1"/>
  <c r="AA682" i="1" s="1"/>
  <c r="Z254" i="1"/>
  <c r="AA254" i="1" s="1"/>
  <c r="Z241" i="1"/>
  <c r="AA241" i="1" s="1"/>
  <c r="Z124" i="1"/>
  <c r="AA124" i="1" s="1"/>
  <c r="Z580" i="1"/>
  <c r="AA580" i="1" s="1"/>
  <c r="Z582" i="1"/>
  <c r="AA582" i="1" s="1"/>
  <c r="Z649" i="1"/>
  <c r="AA649" i="1" s="1"/>
  <c r="Z591" i="1"/>
  <c r="AA591" i="1" s="1"/>
  <c r="Z692" i="1"/>
  <c r="AA692" i="1" s="1"/>
  <c r="Z501" i="1"/>
  <c r="AA501" i="1" s="1"/>
  <c r="Z540" i="1"/>
  <c r="AA540" i="1" s="1"/>
  <c r="Z701" i="1"/>
  <c r="AA701" i="1" s="1"/>
  <c r="Z472" i="1"/>
  <c r="AA472" i="1" s="1"/>
  <c r="Z68" i="1"/>
  <c r="AA68" i="1" s="1"/>
  <c r="Z361" i="1"/>
  <c r="AA361" i="1" s="1"/>
  <c r="Z524" i="1"/>
  <c r="AA524" i="1" s="1"/>
  <c r="Z262" i="1"/>
  <c r="AA262" i="1" s="1"/>
  <c r="Z208" i="1"/>
  <c r="AA208" i="1" s="1"/>
  <c r="Z25" i="1"/>
  <c r="AA25" i="1" s="1"/>
  <c r="Z565" i="1"/>
  <c r="AA565" i="1" s="1"/>
  <c r="Z664" i="1"/>
  <c r="AA664" i="1" s="1"/>
  <c r="Z526" i="1"/>
  <c r="AA526" i="1" s="1"/>
  <c r="Z620" i="1"/>
  <c r="AA620" i="1" s="1"/>
  <c r="Z322" i="1"/>
  <c r="AA322" i="1" s="1"/>
  <c r="Z297" i="1"/>
  <c r="AA297" i="1" s="1"/>
  <c r="Z327" i="1"/>
  <c r="AA327" i="1" s="1"/>
  <c r="Z481" i="1"/>
  <c r="AA481" i="1" s="1"/>
  <c r="Z316" i="1"/>
  <c r="AA316" i="1" s="1"/>
  <c r="Z406" i="1"/>
  <c r="AA406" i="1" s="1"/>
  <c r="Z360" i="1"/>
  <c r="AA360" i="1" s="1"/>
  <c r="Z674" i="1"/>
  <c r="AA674" i="1" s="1"/>
  <c r="Z516" i="1"/>
  <c r="AA516" i="1" s="1"/>
  <c r="Z140" i="1"/>
  <c r="AA140" i="1" s="1"/>
  <c r="Z282" i="1"/>
  <c r="AA282" i="1" s="1"/>
  <c r="Z523" i="1"/>
  <c r="AA523" i="1" s="1"/>
  <c r="Z214" i="1"/>
  <c r="AA214" i="1" s="1"/>
  <c r="Z309" i="1"/>
  <c r="AA309" i="1" s="1"/>
  <c r="Z271" i="1"/>
  <c r="AA271" i="1" s="1"/>
  <c r="Z493" i="1"/>
  <c r="AA493" i="1" s="1"/>
  <c r="Z510" i="1"/>
  <c r="AA510" i="1" s="1"/>
  <c r="Z245" i="1"/>
  <c r="AA245" i="1" s="1"/>
  <c r="Z474" i="1"/>
  <c r="AA474" i="1" s="1"/>
  <c r="Z549" i="1"/>
  <c r="AA549" i="1" s="1"/>
  <c r="Z646" i="1"/>
  <c r="AA646" i="1" s="1"/>
  <c r="Z79" i="1"/>
  <c r="AA79" i="1" s="1"/>
  <c r="Z440" i="1"/>
  <c r="AA440" i="1" s="1"/>
  <c r="Z499" i="1"/>
  <c r="AA499" i="1" s="1"/>
  <c r="Z295" i="1"/>
  <c r="AA295" i="1" s="1"/>
  <c r="Z384" i="1"/>
  <c r="AA384" i="1" s="1"/>
  <c r="Z506" i="1"/>
  <c r="AA506" i="1" s="1"/>
  <c r="Z622" i="1"/>
  <c r="AA622" i="1" s="1"/>
  <c r="Z688" i="1"/>
  <c r="AA688" i="1" s="1"/>
  <c r="Z679" i="1"/>
  <c r="AA679" i="1" s="1"/>
  <c r="Z645" i="1"/>
  <c r="AA645" i="1" s="1"/>
  <c r="Z182" i="1"/>
  <c r="AA182" i="1" s="1"/>
  <c r="Z266" i="1"/>
  <c r="AA266" i="1" s="1"/>
  <c r="Z528" i="1"/>
  <c r="AA528" i="1" s="1"/>
  <c r="Z333" i="1"/>
  <c r="AA333" i="1" s="1"/>
  <c r="Z368" i="1"/>
  <c r="AA368" i="1" s="1"/>
  <c r="Z112" i="1"/>
  <c r="AA112" i="1" s="1"/>
  <c r="Z424" i="1"/>
  <c r="AA424" i="1" s="1"/>
  <c r="Z577" i="1"/>
  <c r="AA577" i="1" s="1"/>
  <c r="Z388" i="1"/>
  <c r="AA388" i="1" s="1"/>
  <c r="Z323" i="1"/>
  <c r="AA323" i="1" s="1"/>
  <c r="Z618" i="1"/>
  <c r="AA618" i="1" s="1"/>
  <c r="Z520" i="1"/>
  <c r="AA520" i="1" s="1"/>
  <c r="Z198" i="1"/>
  <c r="AA198" i="1" s="1"/>
  <c r="Z602" i="1"/>
  <c r="AA602" i="1" s="1"/>
  <c r="Z652" i="1"/>
  <c r="AA652" i="1" s="1"/>
  <c r="Z699" i="1"/>
  <c r="AA699" i="1" s="1"/>
  <c r="Z696" i="1"/>
  <c r="AA696" i="1" s="1"/>
  <c r="Z457" i="1"/>
  <c r="AA457" i="1" s="1"/>
  <c r="Z366" i="1"/>
  <c r="AA366" i="1" s="1"/>
  <c r="Z370" i="1"/>
  <c r="AA370" i="1" s="1"/>
  <c r="Z578" i="1"/>
  <c r="AA578" i="1" s="1"/>
  <c r="Z451" i="1"/>
  <c r="AA451" i="1" s="1"/>
  <c r="Z680" i="1"/>
  <c r="AA680" i="1" s="1"/>
  <c r="Z651" i="1"/>
  <c r="AA651" i="1" s="1"/>
  <c r="Z123" i="1"/>
  <c r="AA123" i="1" s="1"/>
  <c r="Z35" i="1"/>
  <c r="AA35" i="1" s="1"/>
  <c r="Z642" i="1"/>
  <c r="AA642" i="1" s="1"/>
  <c r="Z207" i="1"/>
  <c r="AA207" i="1" s="1"/>
  <c r="Z463" i="1"/>
  <c r="AA463" i="1" s="1"/>
  <c r="Z511" i="1"/>
  <c r="AA511" i="1" s="1"/>
  <c r="Z64" i="1"/>
  <c r="AA64" i="1" s="1"/>
  <c r="Z491" i="1"/>
  <c r="AA491" i="1" s="1"/>
  <c r="Z477" i="1"/>
  <c r="AA477" i="1" s="1"/>
  <c r="Z134" i="1"/>
  <c r="AA134" i="1" s="1"/>
  <c r="Z417" i="1"/>
  <c r="AA417" i="1" s="1"/>
  <c r="Z414" i="1"/>
  <c r="AA414" i="1" s="1"/>
  <c r="Z539" i="1"/>
  <c r="AA539" i="1" s="1"/>
  <c r="Z625" i="1"/>
  <c r="AA625" i="1" s="1"/>
  <c r="Z527" i="1"/>
  <c r="AA527" i="1" s="1"/>
  <c r="Z626" i="1"/>
  <c r="AA626" i="1" s="1"/>
  <c r="Z543" i="1"/>
  <c r="AA543" i="1" s="1"/>
  <c r="Z202" i="1"/>
  <c r="AA202" i="1" s="1"/>
  <c r="Z200" i="1"/>
  <c r="AA200" i="1" s="1"/>
  <c r="Z541" i="1"/>
  <c r="AA541" i="1" s="1"/>
  <c r="Z7" i="1"/>
  <c r="AA7" i="1" s="1"/>
  <c r="Z203" i="1"/>
  <c r="AA203" i="1" s="1"/>
  <c r="Z250" i="1"/>
  <c r="AA250" i="1" s="1"/>
  <c r="Z498" i="1"/>
  <c r="AA498" i="1" s="1"/>
  <c r="Z383" i="1"/>
  <c r="AA383" i="1" s="1"/>
  <c r="Z605" i="1"/>
  <c r="AA605" i="1" s="1"/>
  <c r="Z569" i="1"/>
  <c r="AA569" i="1" s="1"/>
  <c r="Z153" i="1"/>
  <c r="AA153" i="1" s="1"/>
  <c r="Z419" i="1"/>
  <c r="AA419" i="1" s="1"/>
  <c r="Z663" i="1"/>
  <c r="AA663" i="1" s="1"/>
  <c r="Z650" i="1"/>
  <c r="AA650" i="1" s="1"/>
  <c r="Z610" i="1"/>
  <c r="AA610" i="1" s="1"/>
  <c r="Z704" i="1"/>
  <c r="AA704" i="1" s="1"/>
  <c r="Z584" i="1"/>
  <c r="AA584" i="1" s="1"/>
  <c r="Z647" i="1"/>
  <c r="AA647" i="1" s="1"/>
  <c r="Z623" i="1"/>
  <c r="AA623" i="1" s="1"/>
  <c r="Z130" i="1"/>
  <c r="AA130" i="1" s="1"/>
  <c r="Z572" i="1"/>
  <c r="AA572" i="1" s="1"/>
  <c r="Z656" i="1"/>
  <c r="AA656" i="1" s="1"/>
  <c r="Z120" i="1"/>
  <c r="AA120" i="1" s="1"/>
  <c r="Z607" i="1"/>
  <c r="AA607" i="1" s="1"/>
  <c r="Z709" i="1"/>
  <c r="AA709" i="1" s="1"/>
  <c r="Z713" i="1"/>
  <c r="AA713" i="1" s="1"/>
  <c r="Z694" i="1"/>
  <c r="AA694" i="1" s="1"/>
  <c r="Z173" i="1"/>
  <c r="AA173" i="1" s="1"/>
  <c r="Z654" i="1"/>
  <c r="AA654" i="1" s="1"/>
  <c r="Z676" i="1"/>
  <c r="AA676" i="1" s="1"/>
  <c r="Z716" i="1"/>
  <c r="AA716" i="1" s="1"/>
  <c r="Z712" i="1"/>
  <c r="AA712" i="1" s="1"/>
  <c r="Z660" i="1"/>
  <c r="AA660" i="1" s="1"/>
  <c r="Z351" i="1"/>
  <c r="AA351" i="1" s="1"/>
  <c r="Z490" i="1"/>
  <c r="AA490" i="1" s="1"/>
  <c r="Z483" i="1"/>
  <c r="AA483" i="1" s="1"/>
  <c r="Z377" i="1"/>
  <c r="AA377" i="1" s="1"/>
  <c r="Z201" i="1"/>
  <c r="AA201" i="1" s="1"/>
  <c r="Z557" i="1"/>
  <c r="AA557" i="1" s="1"/>
  <c r="Z485" i="1"/>
  <c r="AA485" i="1" s="1"/>
  <c r="Z598" i="1"/>
  <c r="AA598" i="1" s="1"/>
  <c r="Z588" i="1"/>
  <c r="AA588" i="1" s="1"/>
  <c r="Z492" i="1"/>
  <c r="AA492" i="1" s="1"/>
  <c r="Z661" i="1"/>
  <c r="AA661" i="1" s="1"/>
  <c r="Z698" i="1"/>
  <c r="AA698" i="1" s="1"/>
  <c r="Z685" i="1"/>
  <c r="AA685" i="1" s="1"/>
  <c r="Z161" i="1"/>
  <c r="AA161" i="1" s="1"/>
  <c r="Z223" i="1"/>
  <c r="AA223" i="1" s="1"/>
  <c r="Z715" i="1"/>
  <c r="AA715" i="1" s="1"/>
  <c r="Z88" i="1"/>
  <c r="AA88" i="1" s="1"/>
  <c r="Z141" i="1"/>
  <c r="AA141" i="1" s="1"/>
  <c r="Z6" i="1"/>
  <c r="AA6" i="1" s="1"/>
  <c r="Z611" i="1"/>
  <c r="AA611" i="1" s="1"/>
  <c r="Z706" i="1"/>
  <c r="AA706" i="1" s="1"/>
  <c r="Z632" i="1"/>
  <c r="AA632" i="1" s="1"/>
  <c r="Z629" i="1"/>
  <c r="AA629" i="1" s="1"/>
  <c r="Z306" i="1"/>
  <c r="AA306" i="1" s="1"/>
  <c r="Z338" i="1"/>
  <c r="AA338" i="1" s="1"/>
  <c r="Z621" i="1"/>
  <c r="AA621" i="1" s="1"/>
  <c r="Z385" i="1"/>
  <c r="AA385" i="1" s="1"/>
  <c r="Z222" i="1"/>
  <c r="AA222" i="1" s="1"/>
  <c r="Z55" i="1"/>
  <c r="AA55" i="1" s="1"/>
  <c r="Z455" i="1"/>
  <c r="AA455" i="1" s="1"/>
  <c r="Z284" i="1"/>
  <c r="AA284" i="1" s="1"/>
  <c r="Z195" i="1"/>
  <c r="AA195" i="1" s="1"/>
  <c r="Z255" i="1"/>
  <c r="AA255" i="1" s="1"/>
  <c r="Z355" i="1"/>
  <c r="AA355" i="1" s="1"/>
  <c r="Z100" i="1"/>
  <c r="AA100" i="1" s="1"/>
  <c r="Z459" i="1"/>
  <c r="AA459" i="1" s="1"/>
  <c r="Z531" i="1"/>
  <c r="AA531" i="1" s="1"/>
  <c r="Z562" i="1"/>
  <c r="AA562" i="1" s="1"/>
  <c r="Z504" i="1"/>
  <c r="AA504" i="1" s="1"/>
  <c r="Z193" i="1"/>
  <c r="AA193" i="1" s="1"/>
  <c r="Z291" i="1"/>
  <c r="AA291" i="1" s="1"/>
  <c r="Z117" i="1"/>
  <c r="AA117" i="1" s="1"/>
  <c r="Z58" i="1"/>
  <c r="AA58" i="1" s="1"/>
  <c r="Z108" i="1"/>
  <c r="AA108" i="1" s="1"/>
  <c r="Z413" i="1"/>
  <c r="AA413" i="1" s="1"/>
  <c r="Z160" i="1"/>
  <c r="AA160" i="1" s="1"/>
  <c r="Z325" i="1"/>
  <c r="AA325" i="1" s="1"/>
  <c r="Z233" i="1"/>
  <c r="AA233" i="1" s="1"/>
  <c r="Z441" i="1"/>
  <c r="AA441" i="1" s="1"/>
  <c r="Z73" i="1"/>
  <c r="AA73" i="1" s="1"/>
  <c r="Z152" i="1"/>
  <c r="AA152" i="1" s="1"/>
  <c r="Z328" i="1"/>
  <c r="AA328" i="1" s="1"/>
  <c r="Z142" i="1"/>
  <c r="AA142" i="1" s="1"/>
  <c r="Z229" i="1"/>
  <c r="AA229" i="1" s="1"/>
  <c r="Z362" i="1"/>
  <c r="AA362" i="1" s="1"/>
  <c r="Z410" i="1"/>
  <c r="AA410" i="1" s="1"/>
  <c r="Z402" i="1"/>
  <c r="AA402" i="1" s="1"/>
  <c r="Z131" i="1"/>
  <c r="AA131" i="1" s="1"/>
  <c r="Z110" i="1"/>
  <c r="AA110" i="1" s="1"/>
  <c r="Z344" i="1"/>
  <c r="AA344" i="1" s="1"/>
  <c r="Z175" i="1"/>
  <c r="AA175" i="1" s="1"/>
  <c r="Z321" i="1"/>
  <c r="AA321" i="1" s="1"/>
  <c r="Z317" i="1"/>
  <c r="AA317" i="1" s="1"/>
  <c r="Z387" i="1"/>
  <c r="AA387" i="1" s="1"/>
  <c r="Z98" i="1"/>
  <c r="AA98" i="1" s="1"/>
  <c r="Z133" i="1"/>
  <c r="AA133" i="1" s="1"/>
  <c r="Z416" i="1"/>
  <c r="AA416" i="1" s="1"/>
  <c r="Z312" i="1"/>
  <c r="AA312" i="1" s="1"/>
  <c r="Z78" i="1"/>
  <c r="AA78" i="1" s="1"/>
  <c r="Z163" i="1"/>
  <c r="AA163" i="1" s="1"/>
  <c r="Z318" i="1"/>
  <c r="AA318" i="1" s="1"/>
  <c r="Z263" i="1"/>
  <c r="AA263" i="1" s="1"/>
  <c r="Z411" i="1"/>
  <c r="AA411" i="1" s="1"/>
  <c r="Z215" i="1"/>
  <c r="AA215" i="1" s="1"/>
  <c r="Z336" i="1"/>
  <c r="AA336" i="1" s="1"/>
  <c r="Z503" i="1"/>
  <c r="AA503" i="1" s="1"/>
  <c r="Z144" i="1"/>
  <c r="AA144" i="1" s="1"/>
  <c r="Z232" i="1"/>
  <c r="AA232" i="1" s="1"/>
  <c r="Z294" i="1"/>
  <c r="AA294" i="1" s="1"/>
  <c r="Z358" i="1"/>
  <c r="AA358" i="1" s="1"/>
  <c r="Z456" i="1"/>
  <c r="AA456" i="1" s="1"/>
  <c r="Z93" i="1"/>
  <c r="AA93" i="1" s="1"/>
  <c r="Z346" i="1"/>
  <c r="AA346" i="1" s="1"/>
  <c r="Z422" i="1"/>
  <c r="AA422" i="1" s="1"/>
  <c r="Z252" i="1"/>
  <c r="AA252" i="1" s="1"/>
  <c r="Z155" i="1"/>
  <c r="AA155" i="1" s="1"/>
  <c r="Z522" i="1"/>
  <c r="AA522" i="1" s="1"/>
  <c r="Z77" i="1"/>
  <c r="AA77" i="1" s="1"/>
  <c r="Z83" i="1"/>
  <c r="AA83" i="1" s="1"/>
  <c r="Z375" i="1"/>
  <c r="AA375" i="1" s="1"/>
  <c r="Z454" i="1"/>
  <c r="AA454" i="1" s="1"/>
  <c r="Z449" i="1"/>
  <c r="AA449" i="1" s="1"/>
  <c r="Z502" i="1"/>
  <c r="AA502" i="1" s="1"/>
  <c r="Z15" i="1"/>
  <c r="AA15" i="1" s="1"/>
  <c r="Z542" i="1"/>
  <c r="AA542" i="1" s="1"/>
  <c r="Z517" i="1"/>
  <c r="AA517" i="1" s="1"/>
  <c r="Z342" i="1"/>
  <c r="AA342" i="1" s="1"/>
  <c r="Z186" i="1"/>
  <c r="AA186" i="1" s="1"/>
  <c r="Z429" i="1"/>
  <c r="AA429" i="1" s="1"/>
  <c r="Z532" i="1"/>
  <c r="AA532" i="1" s="1"/>
  <c r="Z264" i="1"/>
  <c r="AA264" i="1" s="1"/>
  <c r="Z302" i="1"/>
  <c r="AA302" i="1" s="1"/>
  <c r="Z475" i="1"/>
  <c r="AA475" i="1" s="1"/>
  <c r="Z376" i="1"/>
  <c r="AA376" i="1" s="1"/>
  <c r="Z359" i="1"/>
  <c r="AA359" i="1" s="1"/>
  <c r="Z248" i="1"/>
  <c r="AA248" i="1" s="1"/>
  <c r="Z430" i="1"/>
  <c r="AA430" i="1" s="1"/>
  <c r="Z439" i="1"/>
  <c r="AA439" i="1" s="1"/>
  <c r="Z408" i="1"/>
  <c r="AA408" i="1" s="1"/>
  <c r="Z237" i="1"/>
  <c r="AA237" i="1" s="1"/>
  <c r="Z561" i="1"/>
  <c r="AA561" i="1" s="1"/>
  <c r="Z164" i="1"/>
  <c r="AA164" i="1" s="1"/>
  <c r="Z221" i="1"/>
  <c r="AA221" i="1" s="1"/>
  <c r="Z403" i="1"/>
  <c r="AA403" i="1" s="1"/>
  <c r="Z205" i="1"/>
  <c r="AA205" i="1" s="1"/>
  <c r="Z296" i="1"/>
  <c r="AA296" i="1" s="1"/>
  <c r="Z270" i="1"/>
  <c r="AA270" i="1" s="1"/>
  <c r="Z206" i="1"/>
  <c r="AA206" i="1" s="1"/>
  <c r="Z379" i="1"/>
  <c r="AA379" i="1" s="1"/>
  <c r="Z204" i="1"/>
  <c r="AA204" i="1" s="1"/>
  <c r="Z290" i="1"/>
  <c r="AA290" i="1" s="1"/>
  <c r="Z220" i="1"/>
  <c r="AA220" i="1" s="1"/>
  <c r="Z337" i="1"/>
  <c r="AA337" i="1" s="1"/>
  <c r="Z279" i="1"/>
  <c r="AA279" i="1" s="1"/>
  <c r="Z86" i="1"/>
  <c r="AA86" i="1" s="1"/>
  <c r="Z59" i="1"/>
  <c r="AA59" i="1" s="1"/>
  <c r="Z258" i="1"/>
  <c r="AA258" i="1" s="1"/>
  <c r="Z218" i="1"/>
  <c r="AA218" i="1" s="1"/>
  <c r="Z286" i="1"/>
  <c r="AA286" i="1" s="1"/>
  <c r="Z159" i="1"/>
  <c r="AA159" i="1" s="1"/>
  <c r="Z162" i="1"/>
  <c r="AA162" i="1" s="1"/>
  <c r="Z278" i="1"/>
  <c r="AA278" i="1" s="1"/>
  <c r="Z109" i="1"/>
  <c r="AA109" i="1" s="1"/>
  <c r="Z104" i="1"/>
  <c r="AA104" i="1" s="1"/>
  <c r="Z247" i="1"/>
  <c r="AA247" i="1" s="1"/>
  <c r="Z178" i="1"/>
  <c r="AA178" i="1" s="1"/>
  <c r="Z129" i="1"/>
  <c r="AA129" i="1" s="1"/>
  <c r="Z276" i="1"/>
  <c r="AA276" i="1" s="1"/>
  <c r="AF141" i="1"/>
  <c r="AG141" i="1" s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2" i="2"/>
  <c r="AD230" i="1"/>
  <c r="AE230" i="1" s="1"/>
  <c r="AD16" i="1"/>
  <c r="AE16" i="1" s="1"/>
  <c r="AD427" i="1"/>
  <c r="AE427" i="1" s="1"/>
  <c r="AD134" i="1"/>
  <c r="AE134" i="1" s="1"/>
  <c r="AD629" i="1"/>
  <c r="AE629" i="1" s="1"/>
  <c r="AD147" i="1"/>
  <c r="AE147" i="1" s="1"/>
  <c r="AD605" i="1"/>
  <c r="AE605" i="1" s="1"/>
  <c r="AD84" i="1"/>
  <c r="AE84" i="1" s="1"/>
  <c r="AD428" i="1"/>
  <c r="AE428" i="1" s="1"/>
  <c r="AD307" i="1"/>
  <c r="AE307" i="1" s="1"/>
  <c r="AD182" i="1"/>
  <c r="AE182" i="1" s="1"/>
  <c r="AD287" i="1"/>
  <c r="AE287" i="1" s="1"/>
  <c r="AD634" i="1"/>
  <c r="AE634" i="1" s="1"/>
  <c r="AD25" i="1"/>
  <c r="AE25" i="1" s="1"/>
  <c r="AD426" i="1"/>
  <c r="AE426" i="1" s="1"/>
  <c r="AD570" i="1"/>
  <c r="AE570" i="1" s="1"/>
  <c r="AD214" i="1"/>
  <c r="AE214" i="1" s="1"/>
  <c r="AD647" i="1"/>
  <c r="AE647" i="1" s="1"/>
  <c r="AD651" i="1"/>
  <c r="AE651" i="1" s="1"/>
  <c r="AD172" i="1"/>
  <c r="AE172" i="1" s="1"/>
  <c r="AD173" i="1"/>
  <c r="AE173" i="1" s="1"/>
  <c r="AD322" i="1"/>
  <c r="AE322" i="1" s="1"/>
  <c r="AD59" i="1"/>
  <c r="AE59" i="1" s="1"/>
  <c r="AD690" i="1"/>
  <c r="AE690" i="1" s="1"/>
  <c r="AD299" i="1"/>
  <c r="AE299" i="1" s="1"/>
  <c r="AD193" i="1"/>
  <c r="AE193" i="1" s="1"/>
  <c r="AD351" i="1"/>
  <c r="AE351" i="1" s="1"/>
  <c r="AD198" i="1"/>
  <c r="AE198" i="1" s="1"/>
  <c r="AD12" i="1"/>
  <c r="AE12" i="1" s="1"/>
  <c r="AD414" i="1"/>
  <c r="AE414" i="1" s="1"/>
  <c r="AD4" i="1"/>
  <c r="AE4" i="1" s="1"/>
  <c r="AD366" i="1"/>
  <c r="AE366" i="1" s="1"/>
  <c r="AD245" i="1"/>
  <c r="AE245" i="1" s="1"/>
  <c r="AD505" i="1"/>
  <c r="AE505" i="1" s="1"/>
  <c r="AD639" i="1"/>
  <c r="AE639" i="1" s="1"/>
  <c r="AD327" i="1"/>
  <c r="AE327" i="1" s="1"/>
  <c r="AD377" i="1"/>
  <c r="AE377" i="1" s="1"/>
  <c r="AD135" i="1"/>
  <c r="AE135" i="1" s="1"/>
  <c r="AD177" i="1"/>
  <c r="AE177" i="1" s="1"/>
  <c r="AD274" i="1"/>
  <c r="AE274" i="1" s="1"/>
  <c r="AD672" i="1"/>
  <c r="AE672" i="1" s="1"/>
  <c r="AD105" i="1"/>
  <c r="AE105" i="1" s="1"/>
  <c r="AD24" i="1"/>
  <c r="AE24" i="1" s="1"/>
  <c r="AD650" i="1"/>
  <c r="AE650" i="1" s="1"/>
  <c r="AD591" i="1"/>
  <c r="AE591" i="1" s="1"/>
  <c r="AD641" i="1"/>
  <c r="AE641" i="1" s="1"/>
  <c r="AD272" i="1"/>
  <c r="AE272" i="1" s="1"/>
  <c r="AD408" i="1"/>
  <c r="AE408" i="1" s="1"/>
  <c r="AD587" i="1"/>
  <c r="AE587" i="1" s="1"/>
  <c r="AD9" i="1"/>
  <c r="AE9" i="1" s="1"/>
  <c r="AD97" i="1"/>
  <c r="AE97" i="1" s="1"/>
  <c r="AD564" i="1"/>
  <c r="AE564" i="1" s="1"/>
  <c r="AD439" i="1"/>
  <c r="AE439" i="1" s="1"/>
  <c r="AD300" i="1"/>
  <c r="AE300" i="1" s="1"/>
  <c r="AD254" i="1"/>
  <c r="AE254" i="1" s="1"/>
  <c r="AD488" i="1"/>
  <c r="AE488" i="1" s="1"/>
  <c r="AD278" i="1"/>
  <c r="AE278" i="1" s="1"/>
  <c r="AD143" i="1"/>
  <c r="AE143" i="1" s="1"/>
  <c r="AD557" i="1"/>
  <c r="AE557" i="1" s="1"/>
  <c r="AD191" i="1"/>
  <c r="AE191" i="1" s="1"/>
  <c r="AD585" i="1"/>
  <c r="AE585" i="1" s="1"/>
  <c r="AD241" i="1"/>
  <c r="AE241" i="1" s="1"/>
  <c r="AD663" i="1"/>
  <c r="AE663" i="1" s="1"/>
  <c r="AD123" i="1"/>
  <c r="AE123" i="1" s="1"/>
  <c r="AD357" i="1"/>
  <c r="AE357" i="1" s="1"/>
  <c r="AD369" i="1"/>
  <c r="AE369" i="1" s="1"/>
  <c r="AD399" i="1"/>
  <c r="AE399" i="1" s="1"/>
  <c r="AD367" i="1"/>
  <c r="AE367" i="1" s="1"/>
  <c r="AD255" i="1"/>
  <c r="AE255" i="1" s="1"/>
  <c r="AD151" i="1"/>
  <c r="AE151" i="1" s="1"/>
  <c r="AD279" i="1"/>
  <c r="AE279" i="1" s="1"/>
  <c r="AD72" i="1"/>
  <c r="AE72" i="1" s="1"/>
  <c r="AD595" i="1"/>
  <c r="AE595" i="1" s="1"/>
  <c r="AD18" i="1"/>
  <c r="AE18" i="1" s="1"/>
  <c r="AD85" i="1"/>
  <c r="AE85" i="1" s="1"/>
  <c r="AD35" i="1"/>
  <c r="AE35" i="1" s="1"/>
  <c r="AD26" i="1"/>
  <c r="AE26" i="1" s="1"/>
  <c r="AD119" i="1"/>
  <c r="AE119" i="1" s="1"/>
  <c r="AD462" i="1"/>
  <c r="AE462" i="1" s="1"/>
  <c r="AD304" i="1"/>
  <c r="AE304" i="1" s="1"/>
  <c r="AD47" i="1"/>
  <c r="AE47" i="1" s="1"/>
  <c r="AD208" i="1"/>
  <c r="AE208" i="1" s="1"/>
  <c r="AD94" i="1"/>
  <c r="AE94" i="1" s="1"/>
  <c r="AD578" i="1"/>
  <c r="AE578" i="1" s="1"/>
  <c r="AD275" i="1"/>
  <c r="AE275" i="1" s="1"/>
  <c r="AD532" i="1"/>
  <c r="AE532" i="1" s="1"/>
  <c r="AD5" i="1"/>
  <c r="AE5" i="1" s="1"/>
  <c r="AD686" i="1"/>
  <c r="AE686" i="1" s="1"/>
  <c r="AD118" i="1"/>
  <c r="AE118" i="1" s="1"/>
  <c r="AD156" i="1"/>
  <c r="AE156" i="1" s="1"/>
  <c r="AD356" i="1"/>
  <c r="AE356" i="1" s="1"/>
  <c r="AD593" i="1"/>
  <c r="AE593" i="1" s="1"/>
  <c r="AD76" i="1"/>
  <c r="AE76" i="1" s="1"/>
  <c r="AD2" i="1"/>
  <c r="AE2" i="1" s="1"/>
  <c r="AD338" i="1"/>
  <c r="AE338" i="1" s="1"/>
  <c r="AD216" i="1"/>
  <c r="AE216" i="1" s="1"/>
  <c r="AD225" i="1"/>
  <c r="AE225" i="1" s="1"/>
  <c r="AD473" i="1"/>
  <c r="AE473" i="1" s="1"/>
  <c r="AD34" i="1"/>
  <c r="AE34" i="1" s="1"/>
  <c r="AD201" i="1"/>
  <c r="AE201" i="1" s="1"/>
  <c r="AD547" i="1"/>
  <c r="AE547" i="1" s="1"/>
  <c r="AD450" i="1"/>
  <c r="AE450" i="1" s="1"/>
  <c r="AD613" i="1"/>
  <c r="AE613" i="1" s="1"/>
  <c r="AD154" i="1"/>
  <c r="AE154" i="1" s="1"/>
  <c r="AD266" i="1"/>
  <c r="AE266" i="1" s="1"/>
  <c r="AD174" i="1"/>
  <c r="AE174" i="1" s="1"/>
  <c r="AD251" i="1"/>
  <c r="AE251" i="1" s="1"/>
  <c r="AD413" i="1"/>
  <c r="AE413" i="1" s="1"/>
  <c r="AD233" i="1"/>
  <c r="AE233" i="1" s="1"/>
  <c r="AD160" i="1"/>
  <c r="AE160" i="1" s="1"/>
  <c r="AD100" i="1"/>
  <c r="AE100" i="1" s="1"/>
  <c r="AD543" i="1"/>
  <c r="AE543" i="1" s="1"/>
  <c r="AD256" i="1"/>
  <c r="AE256" i="1" s="1"/>
  <c r="AD224" i="1"/>
  <c r="AE224" i="1" s="1"/>
  <c r="AD122" i="1"/>
  <c r="AE122" i="1" s="1"/>
  <c r="AD265" i="1"/>
  <c r="AE265" i="1" s="1"/>
  <c r="AD219" i="1"/>
  <c r="AE219" i="1" s="1"/>
  <c r="AD140" i="1"/>
  <c r="AE140" i="1" s="1"/>
  <c r="AD202" i="1"/>
  <c r="AE202" i="1" s="1"/>
  <c r="AD185" i="1"/>
  <c r="AE185" i="1" s="1"/>
  <c r="AD200" i="1"/>
  <c r="AE200" i="1" s="1"/>
  <c r="AD181" i="1"/>
  <c r="AE181" i="1" s="1"/>
  <c r="AD74" i="1"/>
  <c r="AE74" i="1" s="1"/>
  <c r="AD242" i="1"/>
  <c r="AE242" i="1" s="1"/>
  <c r="AD282" i="1"/>
  <c r="AE282" i="1" s="1"/>
  <c r="AD541" i="1"/>
  <c r="AE541" i="1" s="1"/>
  <c r="AD69" i="1"/>
  <c r="AE69" i="1" s="1"/>
  <c r="AD51" i="1"/>
  <c r="AE51" i="1" s="1"/>
  <c r="AD655" i="1"/>
  <c r="AE655" i="1" s="1"/>
  <c r="AD573" i="1"/>
  <c r="AE573" i="1" s="1"/>
  <c r="AD368" i="1"/>
  <c r="AE368" i="1" s="1"/>
  <c r="AD130" i="1"/>
  <c r="AE130" i="1" s="1"/>
  <c r="AD71" i="1"/>
  <c r="AE71" i="1" s="1"/>
  <c r="AD112" i="1"/>
  <c r="AE112" i="1" s="1"/>
  <c r="AD572" i="1"/>
  <c r="AE572" i="1" s="1"/>
  <c r="AD209" i="1"/>
  <c r="AE209" i="1" s="1"/>
  <c r="AD424" i="1"/>
  <c r="AE424" i="1" s="1"/>
  <c r="AD656" i="1"/>
  <c r="AE656" i="1" s="1"/>
  <c r="AD353" i="1"/>
  <c r="AE353" i="1" s="1"/>
  <c r="AD648" i="1"/>
  <c r="AE648" i="1" s="1"/>
  <c r="AD38" i="1"/>
  <c r="AE38" i="1" s="1"/>
  <c r="AD213" i="1"/>
  <c r="AE213" i="1" s="1"/>
  <c r="AD707" i="1"/>
  <c r="AE707" i="1" s="1"/>
  <c r="AD577" i="1"/>
  <c r="AE577" i="1" s="1"/>
  <c r="AD120" i="1"/>
  <c r="AE120" i="1" s="1"/>
  <c r="AD128" i="1"/>
  <c r="AE128" i="1" s="1"/>
  <c r="AD14" i="1"/>
  <c r="AE14" i="1" s="1"/>
  <c r="AD352" i="1"/>
  <c r="AE352" i="1" s="1"/>
  <c r="AD60" i="1"/>
  <c r="AE60" i="1" s="1"/>
  <c r="AD638" i="1"/>
  <c r="AE638" i="1" s="1"/>
  <c r="AD388" i="1"/>
  <c r="AE388" i="1" s="1"/>
  <c r="AD607" i="1"/>
  <c r="AE607" i="1" s="1"/>
  <c r="AD319" i="1"/>
  <c r="AE319" i="1" s="1"/>
  <c r="AD323" i="1"/>
  <c r="AE323" i="1" s="1"/>
  <c r="AD709" i="1"/>
  <c r="AE709" i="1" s="1"/>
  <c r="AD683" i="1"/>
  <c r="AE683" i="1" s="1"/>
  <c r="AD653" i="1"/>
  <c r="AE653" i="1" s="1"/>
  <c r="AD13" i="1"/>
  <c r="AE13" i="1" s="1"/>
  <c r="AD489" i="1"/>
  <c r="AE489" i="1" s="1"/>
  <c r="AD667" i="1"/>
  <c r="AE667" i="1" s="1"/>
  <c r="AD708" i="1"/>
  <c r="AE708" i="1" s="1"/>
  <c r="AD618" i="1"/>
  <c r="AE618" i="1" s="1"/>
  <c r="AD713" i="1"/>
  <c r="AE713" i="1" s="1"/>
  <c r="AD415" i="1"/>
  <c r="AE415" i="1" s="1"/>
  <c r="AD520" i="1"/>
  <c r="AE520" i="1" s="1"/>
  <c r="AD694" i="1"/>
  <c r="AE694" i="1" s="1"/>
  <c r="AD579" i="1"/>
  <c r="AE579" i="1" s="1"/>
  <c r="AD659" i="1"/>
  <c r="AE659" i="1" s="1"/>
  <c r="AD11" i="1"/>
  <c r="AE11" i="1" s="1"/>
  <c r="AD420" i="1"/>
  <c r="AE420" i="1" s="1"/>
  <c r="AD484" i="1"/>
  <c r="AE484" i="1" s="1"/>
  <c r="AD602" i="1"/>
  <c r="AE602" i="1" s="1"/>
  <c r="AD654" i="1"/>
  <c r="AE654" i="1" s="1"/>
  <c r="AD470" i="1"/>
  <c r="AE470" i="1" s="1"/>
  <c r="AD670" i="1"/>
  <c r="AE670" i="1" s="1"/>
  <c r="AD697" i="1"/>
  <c r="AE697" i="1" s="1"/>
  <c r="AD652" i="1"/>
  <c r="AE652" i="1" s="1"/>
  <c r="AD676" i="1"/>
  <c r="AE676" i="1" s="1"/>
  <c r="AD176" i="1"/>
  <c r="AE176" i="1" s="1"/>
  <c r="AD673" i="1"/>
  <c r="AE673" i="1" s="1"/>
  <c r="AD3" i="1"/>
  <c r="AE3" i="1" s="1"/>
  <c r="AD699" i="1"/>
  <c r="AE699" i="1" s="1"/>
  <c r="AD716" i="1"/>
  <c r="AE716" i="1" s="1"/>
  <c r="AD267" i="1"/>
  <c r="AE267" i="1" s="1"/>
  <c r="AD705" i="1"/>
  <c r="AE705" i="1" s="1"/>
  <c r="AD710" i="1"/>
  <c r="AE710" i="1" s="1"/>
  <c r="AD616" i="1"/>
  <c r="AE616" i="1" s="1"/>
  <c r="AD696" i="1"/>
  <c r="AE696" i="1" s="1"/>
  <c r="AD712" i="1"/>
  <c r="AE712" i="1" s="1"/>
  <c r="AD10" i="1"/>
  <c r="AE10" i="1" s="1"/>
  <c r="AD281" i="1"/>
  <c r="AE281" i="1" s="1"/>
  <c r="AD689" i="1"/>
  <c r="AE689" i="1" s="1"/>
  <c r="AD457" i="1"/>
  <c r="AE457" i="1" s="1"/>
  <c r="AD660" i="1"/>
  <c r="AE660" i="1" s="1"/>
  <c r="AD349" i="1"/>
  <c r="AE349" i="1" s="1"/>
  <c r="AD8" i="1"/>
  <c r="AE8" i="1" s="1"/>
  <c r="AD236" i="1"/>
  <c r="AE236" i="1" s="1"/>
  <c r="AD373" i="1"/>
  <c r="AE373" i="1" s="1"/>
  <c r="AD370" i="1"/>
  <c r="AE370" i="1" s="1"/>
  <c r="AD490" i="1"/>
  <c r="AE490" i="1" s="1"/>
  <c r="AD348" i="1"/>
  <c r="AE348" i="1" s="1"/>
  <c r="AD423" i="1"/>
  <c r="AE423" i="1" s="1"/>
  <c r="AD152" i="1"/>
  <c r="AE152" i="1" s="1"/>
  <c r="AD336" i="1"/>
  <c r="AE336" i="1" s="1"/>
  <c r="AD429" i="1"/>
  <c r="AE429" i="1" s="1"/>
  <c r="AD337" i="1"/>
  <c r="AE337" i="1" s="1"/>
  <c r="AD328" i="1"/>
  <c r="AE328" i="1" s="1"/>
  <c r="AD503" i="1"/>
  <c r="AE503" i="1" s="1"/>
  <c r="AD142" i="1"/>
  <c r="AE142" i="1" s="1"/>
  <c r="AD144" i="1"/>
  <c r="AE144" i="1" s="1"/>
  <c r="AD264" i="1"/>
  <c r="AE264" i="1" s="1"/>
  <c r="AD86" i="1"/>
  <c r="AE86" i="1" s="1"/>
  <c r="AD229" i="1"/>
  <c r="AE229" i="1" s="1"/>
  <c r="AD232" i="1"/>
  <c r="AE232" i="1" s="1"/>
  <c r="AD302" i="1"/>
  <c r="AE302" i="1" s="1"/>
  <c r="AD362" i="1"/>
  <c r="AE362" i="1" s="1"/>
  <c r="AD294" i="1"/>
  <c r="AE294" i="1" s="1"/>
  <c r="AD475" i="1"/>
  <c r="AE475" i="1" s="1"/>
  <c r="AD258" i="1"/>
  <c r="AE258" i="1" s="1"/>
  <c r="AD410" i="1"/>
  <c r="AE410" i="1" s="1"/>
  <c r="AD358" i="1"/>
  <c r="AE358" i="1" s="1"/>
  <c r="AD376" i="1"/>
  <c r="AE376" i="1" s="1"/>
  <c r="AD218" i="1"/>
  <c r="AE218" i="1" s="1"/>
  <c r="AD402" i="1"/>
  <c r="AE402" i="1" s="1"/>
  <c r="AD456" i="1"/>
  <c r="AE456" i="1" s="1"/>
  <c r="AD359" i="1"/>
  <c r="AE359" i="1" s="1"/>
  <c r="AD286" i="1"/>
  <c r="AE286" i="1" s="1"/>
  <c r="AD131" i="1"/>
  <c r="AE131" i="1" s="1"/>
  <c r="AD93" i="1"/>
  <c r="AE93" i="1" s="1"/>
  <c r="AD248" i="1"/>
  <c r="AE248" i="1" s="1"/>
  <c r="AD159" i="1"/>
  <c r="AE159" i="1" s="1"/>
  <c r="AD433" i="1"/>
  <c r="AE433" i="1" s="1"/>
  <c r="AD452" i="1"/>
  <c r="AE452" i="1" s="1"/>
  <c r="AD453" i="1"/>
  <c r="AE453" i="1" s="1"/>
  <c r="AD483" i="1"/>
  <c r="AE483" i="1" s="1"/>
  <c r="AD301" i="1"/>
  <c r="AE301" i="1" s="1"/>
  <c r="AD394" i="1"/>
  <c r="AE394" i="1" s="1"/>
  <c r="AD44" i="1"/>
  <c r="AE44" i="1" s="1"/>
  <c r="AD124" i="1"/>
  <c r="AE124" i="1" s="1"/>
  <c r="AD7" i="1"/>
  <c r="AE7" i="1" s="1"/>
  <c r="AD421" i="1"/>
  <c r="AE421" i="1" s="1"/>
  <c r="AD372" i="1"/>
  <c r="AE372" i="1" s="1"/>
  <c r="AD226" i="1"/>
  <c r="AE226" i="1" s="1"/>
  <c r="AD580" i="1"/>
  <c r="AE580" i="1" s="1"/>
  <c r="AD203" i="1"/>
  <c r="AE203" i="1" s="1"/>
  <c r="AD335" i="1"/>
  <c r="AE335" i="1" s="1"/>
  <c r="AD508" i="1"/>
  <c r="AE508" i="1" s="1"/>
  <c r="AD514" i="1"/>
  <c r="AE514" i="1" s="1"/>
  <c r="AD582" i="1"/>
  <c r="AE582" i="1" s="1"/>
  <c r="AD250" i="1"/>
  <c r="AE250" i="1" s="1"/>
  <c r="AD476" i="1"/>
  <c r="AE476" i="1" s="1"/>
  <c r="AD435" i="1"/>
  <c r="AE435" i="1" s="1"/>
  <c r="AD139" i="1"/>
  <c r="AE139" i="1" s="1"/>
  <c r="AD538" i="1"/>
  <c r="AE538" i="1" s="1"/>
  <c r="AD649" i="1"/>
  <c r="AE649" i="1" s="1"/>
  <c r="AD498" i="1"/>
  <c r="AE498" i="1" s="1"/>
  <c r="AD45" i="1"/>
  <c r="AE45" i="1" s="1"/>
  <c r="AD559" i="1"/>
  <c r="AE559" i="1" s="1"/>
  <c r="AD523" i="1"/>
  <c r="AE523" i="1" s="1"/>
  <c r="AD363" i="1"/>
  <c r="AE363" i="1" s="1"/>
  <c r="AD326" i="1"/>
  <c r="AE326" i="1" s="1"/>
  <c r="AD409" i="1"/>
  <c r="AE409" i="1" s="1"/>
  <c r="AD309" i="1"/>
  <c r="AE309" i="1" s="1"/>
  <c r="AD383" i="1"/>
  <c r="AE383" i="1" s="1"/>
  <c r="AD188" i="1"/>
  <c r="AE188" i="1" s="1"/>
  <c r="AD401" i="1"/>
  <c r="AE401" i="1" s="1"/>
  <c r="AD496" i="1"/>
  <c r="AE496" i="1" s="1"/>
  <c r="AD271" i="1"/>
  <c r="AE271" i="1" s="1"/>
  <c r="AD310" i="1"/>
  <c r="AE310" i="1" s="1"/>
  <c r="AD393" i="1"/>
  <c r="AE393" i="1" s="1"/>
  <c r="AD61" i="1"/>
  <c r="AE61" i="1" s="1"/>
  <c r="AD332" i="1"/>
  <c r="AE332" i="1" s="1"/>
  <c r="AD493" i="1"/>
  <c r="AE493" i="1" s="1"/>
  <c r="AD485" i="1"/>
  <c r="AE485" i="1" s="1"/>
  <c r="AD66" i="1"/>
  <c r="AE66" i="1" s="1"/>
  <c r="AD513" i="1"/>
  <c r="AE513" i="1" s="1"/>
  <c r="AD592" i="1"/>
  <c r="AE592" i="1" s="1"/>
  <c r="AD692" i="1"/>
  <c r="AE692" i="1" s="1"/>
  <c r="AD569" i="1"/>
  <c r="AE569" i="1" s="1"/>
  <c r="AD199" i="1"/>
  <c r="AE199" i="1" s="1"/>
  <c r="AD331" i="1"/>
  <c r="AE331" i="1" s="1"/>
  <c r="AD460" i="1"/>
  <c r="AE460" i="1" s="1"/>
  <c r="AD501" i="1"/>
  <c r="AE501" i="1" s="1"/>
  <c r="AD598" i="1"/>
  <c r="AE598" i="1" s="1"/>
  <c r="AD340" i="1"/>
  <c r="AE340" i="1" s="1"/>
  <c r="AD404" i="1"/>
  <c r="AE404" i="1" s="1"/>
  <c r="AD510" i="1"/>
  <c r="AE510" i="1" s="1"/>
  <c r="AD588" i="1"/>
  <c r="AE588" i="1" s="1"/>
  <c r="AD235" i="1"/>
  <c r="AE235" i="1" s="1"/>
  <c r="AD153" i="1"/>
  <c r="AE153" i="1" s="1"/>
  <c r="AD292" i="1"/>
  <c r="AE292" i="1" s="1"/>
  <c r="AD107" i="1"/>
  <c r="AE107" i="1" s="1"/>
  <c r="AD334" i="1"/>
  <c r="AE334" i="1" s="1"/>
  <c r="AD293" i="1"/>
  <c r="AE293" i="1" s="1"/>
  <c r="AD474" i="1"/>
  <c r="AE474" i="1" s="1"/>
  <c r="AD492" i="1"/>
  <c r="AE492" i="1" s="1"/>
  <c r="AD110" i="1"/>
  <c r="AE110" i="1" s="1"/>
  <c r="AD346" i="1"/>
  <c r="AE346" i="1" s="1"/>
  <c r="AD430" i="1"/>
  <c r="AE430" i="1" s="1"/>
  <c r="AD162" i="1"/>
  <c r="AE162" i="1" s="1"/>
  <c r="AD344" i="1"/>
  <c r="AE344" i="1" s="1"/>
  <c r="AD422" i="1"/>
  <c r="AE422" i="1" s="1"/>
  <c r="AD175" i="1"/>
  <c r="AE175" i="1" s="1"/>
  <c r="AD252" i="1"/>
  <c r="AE252" i="1" s="1"/>
  <c r="AD109" i="1"/>
  <c r="AE109" i="1" s="1"/>
  <c r="AD321" i="1"/>
  <c r="AE321" i="1" s="1"/>
  <c r="AD155" i="1"/>
  <c r="AE155" i="1" s="1"/>
  <c r="AD237" i="1"/>
  <c r="AE237" i="1" s="1"/>
  <c r="AD104" i="1"/>
  <c r="AE104" i="1" s="1"/>
  <c r="AD317" i="1"/>
  <c r="AE317" i="1" s="1"/>
  <c r="AD522" i="1"/>
  <c r="AE522" i="1" s="1"/>
  <c r="AD561" i="1"/>
  <c r="AE561" i="1" s="1"/>
  <c r="AD247" i="1"/>
  <c r="AE247" i="1" s="1"/>
  <c r="AD387" i="1"/>
  <c r="AE387" i="1" s="1"/>
  <c r="AD164" i="1"/>
  <c r="AE164" i="1" s="1"/>
  <c r="AD178" i="1"/>
  <c r="AE178" i="1" s="1"/>
  <c r="AD77" i="1"/>
  <c r="AE77" i="1" s="1"/>
  <c r="AD98" i="1"/>
  <c r="AE98" i="1" s="1"/>
  <c r="AD83" i="1"/>
  <c r="AE83" i="1" s="1"/>
  <c r="AD221" i="1"/>
  <c r="AE221" i="1" s="1"/>
  <c r="AD129" i="1"/>
  <c r="AE129" i="1" s="1"/>
  <c r="AD133" i="1"/>
  <c r="AE133" i="1" s="1"/>
  <c r="AD375" i="1"/>
  <c r="AE375" i="1" s="1"/>
  <c r="AD403" i="1"/>
  <c r="AE403" i="1" s="1"/>
  <c r="AD276" i="1"/>
  <c r="AE276" i="1" s="1"/>
  <c r="AD416" i="1"/>
  <c r="AE416" i="1" s="1"/>
  <c r="AD454" i="1"/>
  <c r="AE454" i="1" s="1"/>
  <c r="AD205" i="1"/>
  <c r="AE205" i="1" s="1"/>
  <c r="AD108" i="1"/>
  <c r="AE108" i="1" s="1"/>
  <c r="AF108" i="1" s="1"/>
  <c r="AG108" i="1" s="1"/>
  <c r="AD312" i="1"/>
  <c r="AE312" i="1" s="1"/>
  <c r="AD449" i="1"/>
  <c r="AE449" i="1" s="1"/>
  <c r="AD296" i="1"/>
  <c r="AE296" i="1" s="1"/>
  <c r="AD78" i="1"/>
  <c r="AE78" i="1" s="1"/>
  <c r="AD502" i="1"/>
  <c r="AE502" i="1" s="1"/>
  <c r="AD270" i="1"/>
  <c r="AE270" i="1" s="1"/>
  <c r="AD163" i="1"/>
  <c r="AE163" i="1" s="1"/>
  <c r="AD15" i="1"/>
  <c r="AE15" i="1" s="1"/>
  <c r="AD206" i="1"/>
  <c r="AE206" i="1" s="1"/>
  <c r="AD325" i="1"/>
  <c r="AE325" i="1" s="1"/>
  <c r="AD318" i="1"/>
  <c r="AE318" i="1" s="1"/>
  <c r="AD542" i="1"/>
  <c r="AE542" i="1" s="1"/>
  <c r="AD379" i="1"/>
  <c r="AE379" i="1" s="1"/>
  <c r="AD263" i="1"/>
  <c r="AE263" i="1" s="1"/>
  <c r="AD517" i="1"/>
  <c r="AE517" i="1" s="1"/>
  <c r="AD204" i="1"/>
  <c r="AE204" i="1" s="1"/>
  <c r="AD441" i="1"/>
  <c r="AE441" i="1" s="1"/>
  <c r="AD411" i="1"/>
  <c r="AE411" i="1" s="1"/>
  <c r="AD342" i="1"/>
  <c r="AE342" i="1" s="1"/>
  <c r="AD290" i="1"/>
  <c r="AE290" i="1" s="1"/>
  <c r="AD73" i="1"/>
  <c r="AE73" i="1" s="1"/>
  <c r="AD215" i="1"/>
  <c r="AE215" i="1" s="1"/>
  <c r="AD186" i="1"/>
  <c r="AE186" i="1" s="1"/>
  <c r="AD220" i="1"/>
  <c r="AE220" i="1" s="1"/>
  <c r="AD288" i="1"/>
  <c r="AE288" i="1" s="1"/>
  <c r="AD391" i="1"/>
  <c r="AE391" i="1" s="1"/>
  <c r="AD330" i="1"/>
  <c r="AE330" i="1" s="1"/>
  <c r="AD125" i="1"/>
  <c r="AE125" i="1" s="1"/>
  <c r="AD494" i="1"/>
  <c r="AE494" i="1" s="1"/>
  <c r="AD519" i="1"/>
  <c r="AE519" i="1" s="1"/>
  <c r="AD463" i="1"/>
  <c r="AE463" i="1" s="1"/>
  <c r="AD511" i="1"/>
  <c r="AE511" i="1" s="1"/>
  <c r="AD137" i="1"/>
  <c r="AE137" i="1" s="1"/>
  <c r="AD289" i="1"/>
  <c r="AE289" i="1" s="1"/>
  <c r="AD530" i="1"/>
  <c r="AE530" i="1" s="1"/>
  <c r="AD481" i="1"/>
  <c r="AE481" i="1" s="1"/>
  <c r="AD381" i="1"/>
  <c r="AE381" i="1" s="1"/>
  <c r="AD39" i="1"/>
  <c r="AE39" i="1" s="1"/>
  <c r="AD166" i="1"/>
  <c r="AE166" i="1" s="1"/>
  <c r="AD657" i="1"/>
  <c r="AE657" i="1" s="1"/>
  <c r="AD50" i="1"/>
  <c r="AE50" i="1" s="1"/>
  <c r="AD64" i="1"/>
  <c r="AE64" i="1" s="1"/>
  <c r="AD67" i="1"/>
  <c r="AE67" i="1" s="1"/>
  <c r="AD106" i="1"/>
  <c r="AE106" i="1" s="1"/>
  <c r="AD111" i="1"/>
  <c r="AE111" i="1" s="1"/>
  <c r="AD615" i="1"/>
  <c r="AE615" i="1" s="1"/>
  <c r="AD478" i="1"/>
  <c r="AE478" i="1" s="1"/>
  <c r="AD491" i="1"/>
  <c r="AE491" i="1" s="1"/>
  <c r="AD480" i="1"/>
  <c r="AE480" i="1" s="1"/>
  <c r="AD303" i="1"/>
  <c r="AE303" i="1" s="1"/>
  <c r="AD529" i="1"/>
  <c r="AE529" i="1" s="1"/>
  <c r="AD643" i="1"/>
  <c r="AE643" i="1" s="1"/>
  <c r="AD662" i="1"/>
  <c r="AE662" i="1" s="1"/>
  <c r="AD477" i="1"/>
  <c r="AE477" i="1" s="1"/>
  <c r="AD90" i="1"/>
  <c r="AE90" i="1" s="1"/>
  <c r="AD269" i="1"/>
  <c r="AE269" i="1" s="1"/>
  <c r="AD316" i="1"/>
  <c r="AE316" i="1" s="1"/>
  <c r="AD280" i="1"/>
  <c r="AE280" i="1" s="1"/>
  <c r="AD378" i="1"/>
  <c r="AE378" i="1" s="1"/>
  <c r="AD180" i="1"/>
  <c r="AE180" i="1" s="1"/>
  <c r="AD437" i="1"/>
  <c r="AE437" i="1" s="1"/>
  <c r="AD525" i="1"/>
  <c r="AE525" i="1" s="1"/>
  <c r="AD406" i="1"/>
  <c r="AE406" i="1" s="1"/>
  <c r="AD417" i="1"/>
  <c r="AE417" i="1" s="1"/>
  <c r="AD183" i="1"/>
  <c r="AE183" i="1" s="1"/>
  <c r="AD479" i="1"/>
  <c r="AE479" i="1" s="1"/>
  <c r="AD360" i="1"/>
  <c r="AE360" i="1" s="1"/>
  <c r="AD539" i="1"/>
  <c r="AE539" i="1" s="1"/>
  <c r="AD425" i="1"/>
  <c r="AE425" i="1" s="1"/>
  <c r="AD554" i="1"/>
  <c r="AE554" i="1" s="1"/>
  <c r="AD390" i="1"/>
  <c r="AE390" i="1" s="1"/>
  <c r="AD548" i="1"/>
  <c r="AE548" i="1" s="1"/>
  <c r="AD396" i="1"/>
  <c r="AE396" i="1" s="1"/>
  <c r="AD674" i="1"/>
  <c r="AE674" i="1" s="1"/>
  <c r="AD625" i="1"/>
  <c r="AE625" i="1" s="1"/>
  <c r="AD101" i="1"/>
  <c r="AE101" i="1" s="1"/>
  <c r="AD371" i="1"/>
  <c r="AE371" i="1" s="1"/>
  <c r="AD568" i="1"/>
  <c r="AE568" i="1" s="1"/>
  <c r="AD244" i="1"/>
  <c r="AE244" i="1" s="1"/>
  <c r="AD537" i="1"/>
  <c r="AE537" i="1" s="1"/>
  <c r="AD343" i="1"/>
  <c r="AE343" i="1" s="1"/>
  <c r="AD596" i="1"/>
  <c r="AE596" i="1" s="1"/>
  <c r="AD677" i="1"/>
  <c r="AE677" i="1" s="1"/>
  <c r="AD682" i="1"/>
  <c r="AE682" i="1" s="1"/>
  <c r="AD626" i="1"/>
  <c r="AE626" i="1" s="1"/>
  <c r="AD210" i="1"/>
  <c r="AE210" i="1" s="1"/>
  <c r="AD227" i="1"/>
  <c r="AE227" i="1" s="1"/>
  <c r="AD482" i="1"/>
  <c r="AE482" i="1" s="1"/>
  <c r="AD583" i="1"/>
  <c r="AE583" i="1" s="1"/>
  <c r="AD516" i="1"/>
  <c r="AE516" i="1" s="1"/>
  <c r="AD718" i="1"/>
  <c r="AE718" i="1" s="1"/>
  <c r="AD524" i="1"/>
  <c r="AE524" i="1" s="1"/>
  <c r="AD715" i="1"/>
  <c r="AE715" i="1" s="1"/>
  <c r="AD259" i="1"/>
  <c r="AE259" i="1" s="1"/>
  <c r="AD27" i="1"/>
  <c r="AE27" i="1" s="1"/>
  <c r="AD70" i="1"/>
  <c r="AE70" i="1" s="1"/>
  <c r="AD148" i="1"/>
  <c r="AE148" i="1" s="1"/>
  <c r="AD262" i="1"/>
  <c r="AE262" i="1" s="1"/>
  <c r="AD88" i="1"/>
  <c r="AE88" i="1" s="1"/>
  <c r="AD6" i="1"/>
  <c r="AE6" i="1" s="1"/>
  <c r="AD395" i="1"/>
  <c r="AE395" i="1" s="1"/>
  <c r="AD23" i="1"/>
  <c r="AE23" i="1" s="1"/>
  <c r="AD285" i="1"/>
  <c r="AE285" i="1" s="1"/>
  <c r="AD555" i="1"/>
  <c r="AE555" i="1" s="1"/>
  <c r="AD565" i="1"/>
  <c r="AE565" i="1" s="1"/>
  <c r="AD611" i="1"/>
  <c r="AE611" i="1" s="1"/>
  <c r="AD717" i="1"/>
  <c r="AE717" i="1" s="1"/>
  <c r="AD443" i="1"/>
  <c r="AE443" i="1" s="1"/>
  <c r="AD22" i="1"/>
  <c r="AE22" i="1" s="1"/>
  <c r="AD702" i="1"/>
  <c r="AE702" i="1" s="1"/>
  <c r="AD664" i="1"/>
  <c r="AE664" i="1" s="1"/>
  <c r="AD706" i="1"/>
  <c r="AE706" i="1" s="1"/>
  <c r="AD341" i="1"/>
  <c r="AE341" i="1" s="1"/>
  <c r="AD21" i="1"/>
  <c r="AE21" i="1" s="1"/>
  <c r="AD606" i="1"/>
  <c r="AE606" i="1" s="1"/>
  <c r="AD624" i="1"/>
  <c r="AE624" i="1" s="1"/>
  <c r="AD526" i="1"/>
  <c r="AE526" i="1" s="1"/>
  <c r="AD632" i="1"/>
  <c r="AE632" i="1" s="1"/>
  <c r="AD407" i="1"/>
  <c r="AE407" i="1" s="1"/>
  <c r="AD20" i="1"/>
  <c r="AE20" i="1" s="1"/>
  <c r="AD594" i="1"/>
  <c r="AE594" i="1" s="1"/>
  <c r="AD444" i="1"/>
  <c r="AE444" i="1" s="1"/>
  <c r="AD620" i="1"/>
  <c r="AE620" i="1" s="1"/>
  <c r="AD306" i="1"/>
  <c r="AE306" i="1" s="1"/>
  <c r="AD297" i="1"/>
  <c r="AE297" i="1" s="1"/>
  <c r="AD621" i="1"/>
  <c r="AE621" i="1" s="1"/>
  <c r="AD169" i="1"/>
  <c r="AE169" i="1" s="1"/>
  <c r="AD553" i="1"/>
  <c r="AE553" i="1" s="1"/>
  <c r="AD549" i="1"/>
  <c r="AE549" i="1" s="1"/>
  <c r="AD385" i="1"/>
  <c r="AE385" i="1" s="1"/>
  <c r="AD608" i="1"/>
  <c r="AE608" i="1" s="1"/>
  <c r="AD57" i="1"/>
  <c r="AE57" i="1" s="1"/>
  <c r="AD48" i="1"/>
  <c r="AE48" i="1" s="1"/>
  <c r="AD49" i="1"/>
  <c r="AE49" i="1" s="1"/>
  <c r="AD41" i="1"/>
  <c r="AE41" i="1" s="1"/>
  <c r="AD646" i="1"/>
  <c r="AE646" i="1" s="1"/>
  <c r="AD222" i="1"/>
  <c r="AE222" i="1" s="1"/>
  <c r="AD43" i="1"/>
  <c r="AE43" i="1" s="1"/>
  <c r="AD165" i="1"/>
  <c r="AE165" i="1" s="1"/>
  <c r="AD79" i="1"/>
  <c r="AE79" i="1" s="1"/>
  <c r="AD55" i="1"/>
  <c r="AE55" i="1" s="1"/>
  <c r="AD75" i="1"/>
  <c r="AE75" i="1" s="1"/>
  <c r="AD576" i="1"/>
  <c r="AE576" i="1" s="1"/>
  <c r="AD669" i="1"/>
  <c r="AE669" i="1" s="1"/>
  <c r="AD440" i="1"/>
  <c r="AE440" i="1" s="1"/>
  <c r="AD455" i="1"/>
  <c r="AE455" i="1" s="1"/>
  <c r="AD412" i="1"/>
  <c r="AE412" i="1" s="1"/>
  <c r="AD617" i="1"/>
  <c r="AE617" i="1" s="1"/>
  <c r="AD675" i="1"/>
  <c r="AE675" i="1" s="1"/>
  <c r="AD499" i="1"/>
  <c r="AE499" i="1" s="1"/>
  <c r="AD284" i="1"/>
  <c r="AE284" i="1" s="1"/>
  <c r="AD82" i="1"/>
  <c r="AE82" i="1" s="1"/>
  <c r="AD239" i="1"/>
  <c r="AE239" i="1" s="1"/>
  <c r="AD380" i="1"/>
  <c r="AE380" i="1" s="1"/>
  <c r="AD295" i="1"/>
  <c r="AE295" i="1" s="1"/>
  <c r="AD195" i="1"/>
  <c r="AE195" i="1" s="1"/>
  <c r="AD157" i="1"/>
  <c r="AE157" i="1" s="1"/>
  <c r="AD467" i="1"/>
  <c r="AE467" i="1" s="1"/>
  <c r="AD581" i="1"/>
  <c r="AE581" i="1" s="1"/>
  <c r="AD384" i="1"/>
  <c r="AE384" i="1" s="1"/>
  <c r="AD355" i="1"/>
  <c r="AE355" i="1" s="1"/>
  <c r="AD257" i="1"/>
  <c r="AE257" i="1" s="1"/>
  <c r="AD114" i="1"/>
  <c r="AE114" i="1" s="1"/>
  <c r="AD506" i="1"/>
  <c r="AE506" i="1" s="1"/>
  <c r="AD329" i="1"/>
  <c r="AE329" i="1" s="1"/>
  <c r="AD546" i="1"/>
  <c r="AE546" i="1" s="1"/>
  <c r="AD628" i="1"/>
  <c r="AE628" i="1" s="1"/>
  <c r="AD622" i="1"/>
  <c r="AE622" i="1" s="1"/>
  <c r="AD459" i="1"/>
  <c r="AE459" i="1" s="1"/>
  <c r="AD468" i="1"/>
  <c r="AE468" i="1" s="1"/>
  <c r="AD687" i="1"/>
  <c r="AE687" i="1" s="1"/>
  <c r="AD691" i="1"/>
  <c r="AE691" i="1" s="1"/>
  <c r="AD688" i="1"/>
  <c r="AE688" i="1" s="1"/>
  <c r="AD531" i="1"/>
  <c r="AE531" i="1" s="1"/>
  <c r="AD365" i="1"/>
  <c r="AE365" i="1" s="1"/>
  <c r="AD703" i="1"/>
  <c r="AE703" i="1" s="1"/>
  <c r="AD711" i="1"/>
  <c r="AE711" i="1" s="1"/>
  <c r="AD679" i="1"/>
  <c r="AE679" i="1" s="1"/>
  <c r="AD562" i="1"/>
  <c r="AE562" i="1" s="1"/>
  <c r="AD500" i="1"/>
  <c r="AE500" i="1" s="1"/>
  <c r="AD574" i="1"/>
  <c r="AE574" i="1" s="1"/>
  <c r="AD364" i="1"/>
  <c r="AE364" i="1" s="1"/>
  <c r="AD645" i="1"/>
  <c r="AE645" i="1" s="1"/>
  <c r="AD504" i="1"/>
  <c r="AE504" i="1" s="1"/>
  <c r="AD113" i="1"/>
  <c r="AE113" i="1" s="1"/>
  <c r="AD146" i="1"/>
  <c r="AE146" i="1" s="1"/>
  <c r="AD465" i="1"/>
  <c r="AE465" i="1" s="1"/>
  <c r="AD590" i="1"/>
  <c r="AE590" i="1" s="1"/>
  <c r="AD528" i="1"/>
  <c r="AE528" i="1" s="1"/>
  <c r="AD291" i="1"/>
  <c r="AE291" i="1" s="1"/>
  <c r="AD324" i="1"/>
  <c r="AE324" i="1" s="1"/>
  <c r="AD121" i="1"/>
  <c r="AE121" i="1" s="1"/>
  <c r="AD333" i="1"/>
  <c r="AE333" i="1" s="1"/>
  <c r="AD117" i="1"/>
  <c r="AE117" i="1" s="1"/>
  <c r="AD486" i="1"/>
  <c r="AE486" i="1" s="1"/>
  <c r="AD168" i="1"/>
  <c r="AE168" i="1" s="1"/>
  <c r="AD382" i="1"/>
  <c r="AE382" i="1" s="1"/>
  <c r="AD132" i="1"/>
  <c r="AE132" i="1" s="1"/>
  <c r="AD448" i="1"/>
  <c r="AE448" i="1" s="1"/>
  <c r="AD521" i="1"/>
  <c r="AE521" i="1" s="1"/>
  <c r="AD600" i="1"/>
  <c r="AE600" i="1" s="1"/>
  <c r="AD642" i="1"/>
  <c r="AE642" i="1" s="1"/>
  <c r="AD171" i="1"/>
  <c r="AE171" i="1" s="1"/>
  <c r="AD469" i="1"/>
  <c r="AE469" i="1" s="1"/>
  <c r="AD637" i="1"/>
  <c r="AE637" i="1" s="1"/>
  <c r="AD612" i="1"/>
  <c r="AE612" i="1" s="1"/>
  <c r="AD552" i="1"/>
  <c r="AE552" i="1" s="1"/>
  <c r="AD610" i="1"/>
  <c r="AE610" i="1" s="1"/>
  <c r="AD431" i="1"/>
  <c r="AE431" i="1" s="1"/>
  <c r="AD619" i="1"/>
  <c r="AE619" i="1" s="1"/>
  <c r="AD678" i="1"/>
  <c r="AE678" i="1" s="1"/>
  <c r="AD693" i="1"/>
  <c r="AE693" i="1" s="1"/>
  <c r="AD704" i="1"/>
  <c r="AE704" i="1" s="1"/>
  <c r="AD535" i="1"/>
  <c r="AE535" i="1" s="1"/>
  <c r="AD631" i="1"/>
  <c r="AE631" i="1" s="1"/>
  <c r="AD644" i="1"/>
  <c r="AE644" i="1" s="1"/>
  <c r="AD584" i="1"/>
  <c r="AE584" i="1" s="1"/>
  <c r="AD158" i="1"/>
  <c r="AE158" i="1" s="1"/>
  <c r="AD217" i="1"/>
  <c r="AE217" i="1" s="1"/>
  <c r="AD207" i="1"/>
  <c r="AE207" i="1" s="1"/>
  <c r="AD601" i="1"/>
  <c r="AE601" i="1" s="1"/>
  <c r="AD115" i="1"/>
  <c r="AE115" i="1" s="1"/>
  <c r="AD405" i="1"/>
  <c r="AE405" i="1" s="1"/>
  <c r="AD560" i="1"/>
  <c r="AE560" i="1" s="1"/>
  <c r="AD627" i="1"/>
  <c r="AE627" i="1" s="1"/>
  <c r="AD597" i="1"/>
  <c r="AE597" i="1" s="1"/>
  <c r="AD623" i="1"/>
  <c r="AE623" i="1" s="1"/>
  <c r="AD54" i="1"/>
  <c r="AE54" i="1" s="1"/>
  <c r="AD33" i="1"/>
  <c r="AE33" i="1" s="1"/>
  <c r="AD167" i="1"/>
  <c r="AE167" i="1" s="1"/>
  <c r="AD681" i="1"/>
  <c r="AE681" i="1" s="1"/>
  <c r="AD540" i="1"/>
  <c r="AE540" i="1" s="1"/>
  <c r="AD661" i="1"/>
  <c r="AE661" i="1" s="1"/>
  <c r="AD487" i="1"/>
  <c r="AE487" i="1" s="1"/>
  <c r="AD32" i="1"/>
  <c r="AE32" i="1" s="1"/>
  <c r="AD192" i="1"/>
  <c r="AE192" i="1" s="1"/>
  <c r="AD666" i="1"/>
  <c r="AE666" i="1" s="1"/>
  <c r="AD701" i="1"/>
  <c r="AE701" i="1" s="1"/>
  <c r="AD698" i="1"/>
  <c r="AE698" i="1" s="1"/>
  <c r="AD89" i="1"/>
  <c r="AE89" i="1" s="1"/>
  <c r="AD31" i="1"/>
  <c r="AE31" i="1" s="1"/>
  <c r="AD586" i="1"/>
  <c r="AE586" i="1" s="1"/>
  <c r="AD668" i="1"/>
  <c r="AE668" i="1" s="1"/>
  <c r="AD472" i="1"/>
  <c r="AE472" i="1" s="1"/>
  <c r="AD685" i="1"/>
  <c r="AE685" i="1" s="1"/>
  <c r="AD53" i="1"/>
  <c r="AE53" i="1" s="1"/>
  <c r="AD30" i="1"/>
  <c r="AE30" i="1" s="1"/>
  <c r="AD52" i="1"/>
  <c r="AE52" i="1" s="1"/>
  <c r="AD700" i="1"/>
  <c r="AE700" i="1" s="1"/>
  <c r="AD68" i="1"/>
  <c r="AE68" i="1" s="1"/>
  <c r="AD161" i="1"/>
  <c r="AE161" i="1" s="1"/>
  <c r="AD29" i="1"/>
  <c r="AE29" i="1" s="1"/>
  <c r="AD684" i="1"/>
  <c r="AE684" i="1" s="1"/>
  <c r="AD42" i="1"/>
  <c r="AE42" i="1" s="1"/>
  <c r="AD361" i="1"/>
  <c r="AE361" i="1" s="1"/>
  <c r="AD223" i="1"/>
  <c r="AE223" i="1" s="1"/>
  <c r="AD28" i="1"/>
  <c r="AE28" i="1" s="1"/>
  <c r="AD695" i="1"/>
  <c r="AE695" i="1" s="1"/>
  <c r="AD680" i="1"/>
  <c r="AE680" i="1" s="1"/>
  <c r="AD345" i="1"/>
  <c r="AE345" i="1" s="1"/>
  <c r="AD544" i="1"/>
  <c r="AE544" i="1" s="1"/>
  <c r="AD658" i="1"/>
  <c r="AE658" i="1" s="1"/>
  <c r="AD37" i="1"/>
  <c r="AE37" i="1" s="1"/>
  <c r="AD138" i="1"/>
  <c r="AE138" i="1" s="1"/>
  <c r="AD436" i="1"/>
  <c r="AE436" i="1" s="1"/>
  <c r="AD671" i="1"/>
  <c r="AE671" i="1" s="1"/>
  <c r="AD386" i="1"/>
  <c r="AE386" i="1" s="1"/>
  <c r="AD599" i="1"/>
  <c r="AE599" i="1" s="1"/>
  <c r="AD604" i="1"/>
  <c r="AE604" i="1" s="1"/>
  <c r="AD571" i="1"/>
  <c r="AE571" i="1" s="1"/>
  <c r="AD62" i="1"/>
  <c r="AE62" i="1" s="1"/>
  <c r="AD512" i="1"/>
  <c r="AE512" i="1" s="1"/>
  <c r="AD40" i="1"/>
  <c r="AE40" i="1" s="1"/>
  <c r="AD80" i="1"/>
  <c r="AE80" i="1" s="1"/>
  <c r="AD419" i="1"/>
  <c r="AE419" i="1" s="1"/>
  <c r="AD432" i="1"/>
  <c r="AE432" i="1" s="1"/>
  <c r="AD509" i="1"/>
  <c r="AE509" i="1" s="1"/>
  <c r="AD558" i="1"/>
  <c r="AE558" i="1" s="1"/>
  <c r="AD633" i="1"/>
  <c r="AE633" i="1" s="1"/>
  <c r="AD575" i="1"/>
  <c r="AE575" i="1" s="1"/>
  <c r="AD451" i="1"/>
  <c r="AE451" i="1" s="1"/>
  <c r="AD515" i="1"/>
  <c r="AE515" i="1" s="1"/>
  <c r="AD609" i="1"/>
  <c r="AE609" i="1" s="1"/>
  <c r="AD56" i="1"/>
  <c r="AE56" i="1" s="1"/>
  <c r="AD714" i="1"/>
  <c r="AE714" i="1" s="1"/>
  <c r="AD273" i="1"/>
  <c r="AE273" i="1" s="1"/>
  <c r="AC386" i="1"/>
  <c r="AC599" i="1"/>
  <c r="AC604" i="1"/>
  <c r="AC571" i="1"/>
  <c r="AC578" i="1"/>
  <c r="AC62" i="1"/>
  <c r="AC512" i="1"/>
  <c r="AC40" i="1"/>
  <c r="AC80" i="1"/>
  <c r="AC419" i="1"/>
  <c r="AC432" i="1"/>
  <c r="AC509" i="1"/>
  <c r="AC558" i="1"/>
  <c r="AC633" i="1"/>
  <c r="AC575" i="1"/>
  <c r="AC451" i="1"/>
  <c r="AC515" i="1"/>
  <c r="AC609" i="1"/>
  <c r="AC56" i="1"/>
  <c r="AC714" i="1"/>
  <c r="AC671" i="1"/>
  <c r="AC680" i="1"/>
  <c r="AC345" i="1"/>
  <c r="AC544" i="1"/>
  <c r="AC658" i="1"/>
  <c r="AC37" i="1"/>
  <c r="AC672" i="1"/>
  <c r="AC651" i="1"/>
  <c r="AC84" i="1"/>
  <c r="AC156" i="1"/>
  <c r="AC119" i="1"/>
  <c r="AC143" i="1"/>
  <c r="AC172" i="1"/>
  <c r="AC123" i="1"/>
  <c r="AC5" i="1"/>
  <c r="AC138" i="1"/>
  <c r="AC436" i="1"/>
  <c r="AC450" i="1"/>
  <c r="AC34" i="1"/>
  <c r="AC35" i="1"/>
  <c r="AC486" i="1"/>
  <c r="AC168" i="1"/>
  <c r="AC382" i="1"/>
  <c r="AC613" i="1"/>
  <c r="AC639" i="1"/>
  <c r="AC663" i="1"/>
  <c r="AC132" i="1"/>
  <c r="AC448" i="1"/>
  <c r="AC488" i="1"/>
  <c r="AC593" i="1"/>
  <c r="AC595" i="1"/>
  <c r="AC650" i="1"/>
  <c r="AC272" i="1"/>
  <c r="AC300" i="1"/>
  <c r="AC521" i="1"/>
  <c r="AC600" i="1"/>
  <c r="AC564" i="1"/>
  <c r="AC642" i="1"/>
  <c r="AC171" i="1"/>
  <c r="AC469" i="1"/>
  <c r="AC637" i="1"/>
  <c r="AC612" i="1"/>
  <c r="AC552" i="1"/>
  <c r="AC610" i="1"/>
  <c r="AC431" i="1"/>
  <c r="AC619" i="1"/>
  <c r="AC678" i="1"/>
  <c r="AC693" i="1"/>
  <c r="AC704" i="1"/>
  <c r="AC427" i="1"/>
  <c r="AC535" i="1"/>
  <c r="AC631" i="1"/>
  <c r="AC644" i="1"/>
  <c r="AC584" i="1"/>
  <c r="AC191" i="1"/>
  <c r="AC158" i="1"/>
  <c r="AC217" i="1"/>
  <c r="AC426" i="1"/>
  <c r="AC207" i="1"/>
  <c r="AC299" i="1"/>
  <c r="AC367" i="1"/>
  <c r="AC547" i="1"/>
  <c r="AC601" i="1"/>
  <c r="AC647" i="1"/>
  <c r="AC115" i="1"/>
  <c r="AC405" i="1"/>
  <c r="AC560" i="1"/>
  <c r="AC627" i="1"/>
  <c r="AC597" i="1"/>
  <c r="AC623" i="1"/>
  <c r="AC54" i="1"/>
  <c r="AC33" i="1"/>
  <c r="AC167" i="1"/>
  <c r="AC681" i="1"/>
  <c r="AC540" i="1"/>
  <c r="AC661" i="1"/>
  <c r="AC487" i="1"/>
  <c r="AC32" i="1"/>
  <c r="AC192" i="1"/>
  <c r="AC666" i="1"/>
  <c r="AC701" i="1"/>
  <c r="AC698" i="1"/>
  <c r="AC89" i="1"/>
  <c r="AC31" i="1"/>
  <c r="AC586" i="1"/>
  <c r="AC668" i="1"/>
  <c r="AC472" i="1"/>
  <c r="AC685" i="1"/>
  <c r="AC53" i="1"/>
  <c r="AC30" i="1"/>
  <c r="AC52" i="1"/>
  <c r="AC700" i="1"/>
  <c r="AC68" i="1"/>
  <c r="AC161" i="1"/>
  <c r="AC505" i="1"/>
  <c r="AC29" i="1"/>
  <c r="AC684" i="1"/>
  <c r="AC42" i="1"/>
  <c r="AC361" i="1"/>
  <c r="AC223" i="1"/>
  <c r="AC473" i="1"/>
  <c r="AC28" i="1"/>
  <c r="AC695" i="1"/>
  <c r="AC718" i="1"/>
  <c r="AC524" i="1"/>
  <c r="AC715" i="1"/>
  <c r="AC259" i="1"/>
  <c r="AC27" i="1"/>
  <c r="AC70" i="1"/>
  <c r="AC148" i="1"/>
  <c r="AC262" i="1"/>
  <c r="AC88" i="1"/>
  <c r="AC76" i="1"/>
  <c r="AC26" i="1"/>
  <c r="AC94" i="1"/>
  <c r="AC135" i="1"/>
  <c r="AC208" i="1"/>
  <c r="AC141" i="1"/>
  <c r="AC357" i="1"/>
  <c r="AC24" i="1"/>
  <c r="AC587" i="1"/>
  <c r="AC686" i="1"/>
  <c r="AC25" i="1"/>
  <c r="AC6" i="1"/>
  <c r="AC395" i="1"/>
  <c r="AC23" i="1"/>
  <c r="AC285" i="1"/>
  <c r="AC555" i="1"/>
  <c r="AC565" i="1"/>
  <c r="AC611" i="1"/>
  <c r="AC717" i="1"/>
  <c r="AC443" i="1"/>
  <c r="AC22" i="1"/>
  <c r="AC702" i="1"/>
  <c r="AC664" i="1"/>
  <c r="AC706" i="1"/>
  <c r="AC341" i="1"/>
  <c r="AC21" i="1"/>
  <c r="AC606" i="1"/>
  <c r="AC624" i="1"/>
  <c r="AC526" i="1"/>
  <c r="AC632" i="1"/>
  <c r="AC407" i="1"/>
  <c r="AC20" i="1"/>
  <c r="AC594" i="1"/>
  <c r="AC444" i="1"/>
  <c r="AC620" i="1"/>
  <c r="AC629" i="1"/>
  <c r="AC63" i="1"/>
  <c r="AC19" i="1"/>
  <c r="AC251" i="1"/>
  <c r="AC72" i="1"/>
  <c r="AC322" i="1"/>
  <c r="AC306" i="1"/>
  <c r="AC174" i="1"/>
  <c r="AC18" i="1"/>
  <c r="AC228" i="1"/>
  <c r="AC17" i="1"/>
  <c r="AC297" i="1"/>
  <c r="AC338" i="1"/>
  <c r="AC399" i="1"/>
  <c r="AC16" i="1"/>
  <c r="AC634" i="1"/>
  <c r="AC690" i="1"/>
  <c r="AC327" i="1"/>
  <c r="AC621" i="1"/>
  <c r="AC169" i="1"/>
  <c r="AC553" i="1"/>
  <c r="AC549" i="1"/>
  <c r="AC385" i="1"/>
  <c r="AC608" i="1"/>
  <c r="AC57" i="1"/>
  <c r="AC48" i="1"/>
  <c r="AC49" i="1"/>
  <c r="AC41" i="1"/>
  <c r="AC646" i="1"/>
  <c r="AC222" i="1"/>
  <c r="AC43" i="1"/>
  <c r="AC165" i="1"/>
  <c r="AC79" i="1"/>
  <c r="AC55" i="1"/>
  <c r="AC75" i="1"/>
  <c r="AC576" i="1"/>
  <c r="AC669" i="1"/>
  <c r="AC440" i="1"/>
  <c r="AC455" i="1"/>
  <c r="AC412" i="1"/>
  <c r="AC617" i="1"/>
  <c r="AC675" i="1"/>
  <c r="AC499" i="1"/>
  <c r="AC284" i="1"/>
  <c r="AC304" i="1"/>
  <c r="AC82" i="1"/>
  <c r="AC239" i="1"/>
  <c r="AC380" i="1"/>
  <c r="AC295" i="1"/>
  <c r="AC195" i="1"/>
  <c r="AC225" i="1"/>
  <c r="AC369" i="1"/>
  <c r="AC255" i="1"/>
  <c r="AC157" i="1"/>
  <c r="AC467" i="1"/>
  <c r="AC581" i="1"/>
  <c r="AC384" i="1"/>
  <c r="AC355" i="1"/>
  <c r="AC257" i="1"/>
  <c r="AC105" i="1"/>
  <c r="AC114" i="1"/>
  <c r="AC506" i="1"/>
  <c r="AC100" i="1"/>
  <c r="AC329" i="1"/>
  <c r="AC546" i="1"/>
  <c r="AC628" i="1"/>
  <c r="AC622" i="1"/>
  <c r="AC459" i="1"/>
  <c r="AC468" i="1"/>
  <c r="AC687" i="1"/>
  <c r="AC691" i="1"/>
  <c r="AC688" i="1"/>
  <c r="AC531" i="1"/>
  <c r="AC365" i="1"/>
  <c r="AC703" i="1"/>
  <c r="AC711" i="1"/>
  <c r="AC679" i="1"/>
  <c r="AC562" i="1"/>
  <c r="AC500" i="1"/>
  <c r="AC574" i="1"/>
  <c r="AC364" i="1"/>
  <c r="AC645" i="1"/>
  <c r="AC504" i="1"/>
  <c r="AC356" i="1"/>
  <c r="AC216" i="1"/>
  <c r="AC428" i="1"/>
  <c r="AC182" i="1"/>
  <c r="AC266" i="1"/>
  <c r="AC193" i="1"/>
  <c r="AC113" i="1"/>
  <c r="AC146" i="1"/>
  <c r="AC465" i="1"/>
  <c r="AC590" i="1"/>
  <c r="AC528" i="1"/>
  <c r="AC291" i="1"/>
  <c r="AC324" i="1"/>
  <c r="AC121" i="1"/>
  <c r="AC333" i="1"/>
  <c r="AC117" i="1"/>
  <c r="AC58" i="1"/>
  <c r="AC416" i="1"/>
  <c r="AC454" i="1"/>
  <c r="AC205" i="1"/>
  <c r="AC108" i="1"/>
  <c r="AC312" i="1"/>
  <c r="AC449" i="1"/>
  <c r="AC296" i="1"/>
  <c r="AC413" i="1"/>
  <c r="AC78" i="1"/>
  <c r="AC502" i="1"/>
  <c r="AC270" i="1"/>
  <c r="AC160" i="1"/>
  <c r="AC163" i="1"/>
  <c r="AC15" i="1"/>
  <c r="AC206" i="1"/>
  <c r="AC325" i="1"/>
  <c r="AC318" i="1"/>
  <c r="AC542" i="1"/>
  <c r="AC379" i="1"/>
  <c r="AC263" i="1"/>
  <c r="AC233" i="1"/>
  <c r="AC517" i="1"/>
  <c r="AC204" i="1"/>
  <c r="AC441" i="1"/>
  <c r="AC411" i="1"/>
  <c r="AC342" i="1"/>
  <c r="AC290" i="1"/>
  <c r="AC73" i="1"/>
  <c r="AC215" i="1"/>
  <c r="AC186" i="1"/>
  <c r="AC220" i="1"/>
  <c r="AC288" i="1"/>
  <c r="AC391" i="1"/>
  <c r="AC330" i="1"/>
  <c r="AC125" i="1"/>
  <c r="AC494" i="1"/>
  <c r="AC519" i="1"/>
  <c r="AC463" i="1"/>
  <c r="AC511" i="1"/>
  <c r="AC137" i="1"/>
  <c r="AC289" i="1"/>
  <c r="AC530" i="1"/>
  <c r="AC481" i="1"/>
  <c r="AC381" i="1"/>
  <c r="AC39" i="1"/>
  <c r="AC166" i="1"/>
  <c r="AC657" i="1"/>
  <c r="AC50" i="1"/>
  <c r="AC64" i="1"/>
  <c r="AC67" i="1"/>
  <c r="AC106" i="1"/>
  <c r="AC111" i="1"/>
  <c r="AC615" i="1"/>
  <c r="AC478" i="1"/>
  <c r="AC491" i="1"/>
  <c r="AC480" i="1"/>
  <c r="AC303" i="1"/>
  <c r="AC529" i="1"/>
  <c r="AC643" i="1"/>
  <c r="AC662" i="1"/>
  <c r="AC477" i="1"/>
  <c r="AC90" i="1"/>
  <c r="AC269" i="1"/>
  <c r="AC147" i="1"/>
  <c r="AC97" i="1"/>
  <c r="AC316" i="1"/>
  <c r="AC134" i="1"/>
  <c r="AC280" i="1"/>
  <c r="AC378" i="1"/>
  <c r="AC180" i="1"/>
  <c r="AC437" i="1"/>
  <c r="AC525" i="1"/>
  <c r="AC406" i="1"/>
  <c r="AC417" i="1"/>
  <c r="AC183" i="1"/>
  <c r="AC479" i="1"/>
  <c r="AC585" i="1"/>
  <c r="AC360" i="1"/>
  <c r="AC414" i="1"/>
  <c r="AC641" i="1"/>
  <c r="AC539" i="1"/>
  <c r="AC425" i="1"/>
  <c r="AC554" i="1"/>
  <c r="AC390" i="1"/>
  <c r="AC548" i="1"/>
  <c r="AC396" i="1"/>
  <c r="AC674" i="1"/>
  <c r="AC625" i="1"/>
  <c r="AC101" i="1"/>
  <c r="AC371" i="1"/>
  <c r="AC568" i="1"/>
  <c r="AC244" i="1"/>
  <c r="AC527" i="1"/>
  <c r="AC537" i="1"/>
  <c r="AC343" i="1"/>
  <c r="AC596" i="1"/>
  <c r="AC677" i="1"/>
  <c r="AC682" i="1"/>
  <c r="AC626" i="1"/>
  <c r="AC210" i="1"/>
  <c r="AC227" i="1"/>
  <c r="AC482" i="1"/>
  <c r="AC583" i="1"/>
  <c r="AC516" i="1"/>
  <c r="AC543" i="1"/>
  <c r="AC256" i="1"/>
  <c r="AC224" i="1"/>
  <c r="AC122" i="1"/>
  <c r="AC265" i="1"/>
  <c r="AC219" i="1"/>
  <c r="AC140" i="1"/>
  <c r="AC202" i="1"/>
  <c r="AC185" i="1"/>
  <c r="AC177" i="1"/>
  <c r="AC230" i="1"/>
  <c r="AC254" i="1"/>
  <c r="AC200" i="1"/>
  <c r="AC181" i="1"/>
  <c r="AC74" i="1"/>
  <c r="AC242" i="1"/>
  <c r="AC462" i="1"/>
  <c r="AC282" i="1"/>
  <c r="AC541" i="1"/>
  <c r="AC69" i="1"/>
  <c r="AC4" i="1"/>
  <c r="AC51" i="1"/>
  <c r="AC655" i="1"/>
  <c r="AC573" i="1"/>
  <c r="AC368" i="1"/>
  <c r="AC130" i="1"/>
  <c r="AC71" i="1"/>
  <c r="AC112" i="1"/>
  <c r="AC572" i="1"/>
  <c r="AC570" i="1"/>
  <c r="AC209" i="1"/>
  <c r="AC424" i="1"/>
  <c r="AC656" i="1"/>
  <c r="AC353" i="1"/>
  <c r="AC648" i="1"/>
  <c r="AC38" i="1"/>
  <c r="AC213" i="1"/>
  <c r="AC707" i="1"/>
  <c r="AC577" i="1"/>
  <c r="AC120" i="1"/>
  <c r="AC128" i="1"/>
  <c r="AC14" i="1"/>
  <c r="AC352" i="1"/>
  <c r="AC60" i="1"/>
  <c r="AC638" i="1"/>
  <c r="AC388" i="1"/>
  <c r="AC607" i="1"/>
  <c r="AC319" i="1"/>
  <c r="AC323" i="1"/>
  <c r="AC709" i="1"/>
  <c r="AC683" i="1"/>
  <c r="AC653" i="1"/>
  <c r="AC13" i="1"/>
  <c r="AC489" i="1"/>
  <c r="AC667" i="1"/>
  <c r="AC708" i="1"/>
  <c r="AC618" i="1"/>
  <c r="AC713" i="1"/>
  <c r="AC415" i="1"/>
  <c r="AC520" i="1"/>
  <c r="AC694" i="1"/>
  <c r="AC579" i="1"/>
  <c r="AC659" i="1"/>
  <c r="AC275" i="1"/>
  <c r="AC118" i="1"/>
  <c r="AC12" i="1"/>
  <c r="AC198" i="1"/>
  <c r="AC173" i="1"/>
  <c r="AC11" i="1"/>
  <c r="AC420" i="1"/>
  <c r="AC484" i="1"/>
  <c r="AC602" i="1"/>
  <c r="AC654" i="1"/>
  <c r="AC470" i="1"/>
  <c r="AC670" i="1"/>
  <c r="AC697" i="1"/>
  <c r="AC652" i="1"/>
  <c r="AC676" i="1"/>
  <c r="AC176" i="1"/>
  <c r="AC673" i="1"/>
  <c r="AC3" i="1"/>
  <c r="AC699" i="1"/>
  <c r="AC716" i="1"/>
  <c r="AC267" i="1"/>
  <c r="AC705" i="1"/>
  <c r="AC710" i="1"/>
  <c r="AC616" i="1"/>
  <c r="AC696" i="1"/>
  <c r="AC712" i="1"/>
  <c r="AC10" i="1"/>
  <c r="AC234" i="1"/>
  <c r="AC281" i="1"/>
  <c r="AC689" i="1"/>
  <c r="AC457" i="1"/>
  <c r="AC660" i="1"/>
  <c r="AC9" i="1"/>
  <c r="AC349" i="1"/>
  <c r="AC151" i="1"/>
  <c r="AC307" i="1"/>
  <c r="AC274" i="1"/>
  <c r="AC366" i="1"/>
  <c r="AC351" i="1"/>
  <c r="AC8" i="1"/>
  <c r="AC236" i="1"/>
  <c r="AC373" i="1"/>
  <c r="AC370" i="1"/>
  <c r="AC490" i="1"/>
  <c r="AC348" i="1"/>
  <c r="AC423" i="1"/>
  <c r="AC152" i="1"/>
  <c r="AC336" i="1"/>
  <c r="AC429" i="1"/>
  <c r="AC337" i="1"/>
  <c r="AC328" i="1"/>
  <c r="AC503" i="1"/>
  <c r="AC532" i="1"/>
  <c r="AC279" i="1"/>
  <c r="AC142" i="1"/>
  <c r="AC144" i="1"/>
  <c r="AC264" i="1"/>
  <c r="AC86" i="1"/>
  <c r="AC229" i="1"/>
  <c r="AC232" i="1"/>
  <c r="AC302" i="1"/>
  <c r="AC59" i="1"/>
  <c r="AC362" i="1"/>
  <c r="AC294" i="1"/>
  <c r="AC475" i="1"/>
  <c r="AC258" i="1"/>
  <c r="AC410" i="1"/>
  <c r="AC358" i="1"/>
  <c r="AC376" i="1"/>
  <c r="AC218" i="1"/>
  <c r="AC402" i="1"/>
  <c r="AC456" i="1"/>
  <c r="AC359" i="1"/>
  <c r="AC286" i="1"/>
  <c r="AC131" i="1"/>
  <c r="AC93" i="1"/>
  <c r="AC248" i="1"/>
  <c r="AC159" i="1"/>
  <c r="AC433" i="1"/>
  <c r="AC452" i="1"/>
  <c r="AC453" i="1"/>
  <c r="AC241" i="1"/>
  <c r="AC483" i="1"/>
  <c r="AC301" i="1"/>
  <c r="AC394" i="1"/>
  <c r="AC44" i="1"/>
  <c r="AC124" i="1"/>
  <c r="AC7" i="1"/>
  <c r="AC421" i="1"/>
  <c r="AC372" i="1"/>
  <c r="AC226" i="1"/>
  <c r="AC580" i="1"/>
  <c r="AC203" i="1"/>
  <c r="AC335" i="1"/>
  <c r="AC508" i="1"/>
  <c r="AC514" i="1"/>
  <c r="AC582" i="1"/>
  <c r="AC250" i="1"/>
  <c r="AC377" i="1"/>
  <c r="AC476" i="1"/>
  <c r="AC435" i="1"/>
  <c r="AC139" i="1"/>
  <c r="AC538" i="1"/>
  <c r="AC649" i="1"/>
  <c r="AC498" i="1"/>
  <c r="AC45" i="1"/>
  <c r="AC559" i="1"/>
  <c r="AC523" i="1"/>
  <c r="AC2" i="1"/>
  <c r="AC85" i="1"/>
  <c r="AC47" i="1"/>
  <c r="AC214" i="1"/>
  <c r="AC201" i="1"/>
  <c r="AC363" i="1"/>
  <c r="AC326" i="1"/>
  <c r="AC409" i="1"/>
  <c r="AC309" i="1"/>
  <c r="AC383" i="1"/>
  <c r="AC591" i="1"/>
  <c r="AC605" i="1"/>
  <c r="AC188" i="1"/>
  <c r="AC401" i="1"/>
  <c r="AC496" i="1"/>
  <c r="AC271" i="1"/>
  <c r="AC557" i="1"/>
  <c r="AC310" i="1"/>
  <c r="AC393" i="1"/>
  <c r="AC61" i="1"/>
  <c r="AC332" i="1"/>
  <c r="AC493" i="1"/>
  <c r="AC485" i="1"/>
  <c r="AC66" i="1"/>
  <c r="AC513" i="1"/>
  <c r="AC592" i="1"/>
  <c r="AC692" i="1"/>
  <c r="AC569" i="1"/>
  <c r="AC199" i="1"/>
  <c r="AC331" i="1"/>
  <c r="AC460" i="1"/>
  <c r="AC501" i="1"/>
  <c r="AC598" i="1"/>
  <c r="AC340" i="1"/>
  <c r="AC404" i="1"/>
  <c r="AC510" i="1"/>
  <c r="AC588" i="1"/>
  <c r="AC235" i="1"/>
  <c r="AC287" i="1"/>
  <c r="AC154" i="1"/>
  <c r="AC245" i="1"/>
  <c r="AC153" i="1"/>
  <c r="AC292" i="1"/>
  <c r="AC107" i="1"/>
  <c r="AC334" i="1"/>
  <c r="AC293" i="1"/>
  <c r="AC474" i="1"/>
  <c r="AC492" i="1"/>
  <c r="AC110" i="1"/>
  <c r="AC346" i="1"/>
  <c r="AC430" i="1"/>
  <c r="AC162" i="1"/>
  <c r="AC344" i="1"/>
  <c r="AC422" i="1"/>
  <c r="AC439" i="1"/>
  <c r="AC278" i="1"/>
  <c r="AC175" i="1"/>
  <c r="AC252" i="1"/>
  <c r="AC408" i="1"/>
  <c r="AC109" i="1"/>
  <c r="AC321" i="1"/>
  <c r="AC155" i="1"/>
  <c r="AC237" i="1"/>
  <c r="AC104" i="1"/>
  <c r="AC317" i="1"/>
  <c r="AC522" i="1"/>
  <c r="AC561" i="1"/>
  <c r="AC247" i="1"/>
  <c r="AC387" i="1"/>
  <c r="AC164" i="1"/>
  <c r="AC178" i="1"/>
  <c r="AC77" i="1"/>
  <c r="AC98" i="1"/>
  <c r="AC83" i="1"/>
  <c r="AC221" i="1"/>
  <c r="AC129" i="1"/>
  <c r="AC133" i="1"/>
  <c r="AC375" i="1"/>
  <c r="AC403" i="1"/>
  <c r="AC276" i="1"/>
  <c r="AC273" i="1"/>
  <c r="AF63" i="1"/>
  <c r="AG63" i="1" s="1"/>
  <c r="AF19" i="1"/>
  <c r="AG19" i="1" s="1"/>
  <c r="AF228" i="1"/>
  <c r="AG228" i="1" s="1"/>
  <c r="AF17" i="1"/>
  <c r="AG17" i="1" s="1"/>
  <c r="AF527" i="1"/>
  <c r="AG527" i="1" s="1"/>
  <c r="AF234" i="1"/>
  <c r="AG234" i="1" s="1"/>
  <c r="I486" i="1"/>
  <c r="AC53" i="3" l="1"/>
  <c r="AD53" i="3" s="1"/>
  <c r="AC594" i="3"/>
  <c r="AD594" i="3" s="1"/>
  <c r="AC492" i="3"/>
  <c r="AD492" i="3" s="1"/>
  <c r="AC234" i="3"/>
  <c r="AD234" i="3" s="1"/>
  <c r="AC268" i="3"/>
  <c r="AD268" i="3" s="1"/>
  <c r="AC578" i="3"/>
  <c r="AD578" i="3" s="1"/>
  <c r="AC412" i="3"/>
  <c r="AD412" i="3" s="1"/>
  <c r="AC476" i="3"/>
  <c r="AD476" i="3" s="1"/>
  <c r="AC219" i="3"/>
  <c r="AD219" i="3" s="1"/>
  <c r="AC696" i="3"/>
  <c r="AD696" i="3" s="1"/>
  <c r="AC282" i="3"/>
  <c r="AD282" i="3" s="1"/>
  <c r="AC308" i="3"/>
  <c r="AD308" i="3" s="1"/>
  <c r="AC391" i="3"/>
  <c r="AD391" i="3" s="1"/>
  <c r="AC659" i="3"/>
  <c r="AD659" i="3" s="1"/>
  <c r="AC438" i="3"/>
  <c r="AD438" i="3" s="1"/>
  <c r="AC411" i="3"/>
  <c r="AD411" i="3" s="1"/>
  <c r="AC495" i="3"/>
  <c r="AD495" i="3" s="1"/>
  <c r="AC83" i="3"/>
  <c r="AD83" i="3" s="1"/>
  <c r="AC535" i="3"/>
  <c r="AD535" i="3" s="1"/>
  <c r="AC314" i="3"/>
  <c r="AD314" i="3" s="1"/>
  <c r="AC369" i="3"/>
  <c r="AD369" i="3" s="1"/>
  <c r="AC688" i="3"/>
  <c r="AD688" i="3" s="1"/>
  <c r="AC123" i="3"/>
  <c r="AD123" i="3" s="1"/>
  <c r="AC57" i="3"/>
  <c r="AD57" i="3" s="1"/>
  <c r="AC161" i="3"/>
  <c r="AD161" i="3" s="1"/>
  <c r="AH497" i="1"/>
  <c r="AC572" i="3"/>
  <c r="AD572" i="3" s="1"/>
  <c r="AC131" i="3"/>
  <c r="AD131" i="3" s="1"/>
  <c r="AC582" i="3"/>
  <c r="AD582" i="3" s="1"/>
  <c r="AH350" i="1"/>
  <c r="AH495" i="1"/>
  <c r="AH238" i="1"/>
  <c r="AC478" i="3"/>
  <c r="AD478" i="3" s="1"/>
  <c r="AC408" i="3"/>
  <c r="AD408" i="3" s="1"/>
  <c r="AC24" i="3"/>
  <c r="AD24" i="3" s="1"/>
  <c r="AC18" i="3"/>
  <c r="AD18" i="3" s="1"/>
  <c r="AC212" i="3"/>
  <c r="AD212" i="3" s="1"/>
  <c r="AC210" i="3"/>
  <c r="AD210" i="3" s="1"/>
  <c r="AC207" i="3"/>
  <c r="AD207" i="3" s="1"/>
  <c r="AC404" i="3"/>
  <c r="AD404" i="3" s="1"/>
  <c r="AC402" i="3"/>
  <c r="AD402" i="3" s="1"/>
  <c r="AC699" i="3"/>
  <c r="AD699" i="3" s="1"/>
  <c r="AC680" i="3"/>
  <c r="AD680" i="3" s="1"/>
  <c r="AC367" i="3"/>
  <c r="AD367" i="3" s="1"/>
  <c r="AC133" i="3"/>
  <c r="AD133" i="3" s="1"/>
  <c r="AC223" i="3"/>
  <c r="AD223" i="3" s="1"/>
  <c r="AC206" i="3"/>
  <c r="AD206" i="3" s="1"/>
  <c r="AC588" i="3"/>
  <c r="AD588" i="3" s="1"/>
  <c r="AC321" i="3"/>
  <c r="AD321" i="3" s="1"/>
  <c r="AC67" i="3"/>
  <c r="AD67" i="3" s="1"/>
  <c r="AC716" i="3"/>
  <c r="AD716" i="3" s="1"/>
  <c r="AC64" i="3"/>
  <c r="AD64" i="3" s="1"/>
  <c r="AC395" i="3"/>
  <c r="AD395" i="3" s="1"/>
  <c r="AC25" i="3"/>
  <c r="AD25" i="3" s="1"/>
  <c r="AC11" i="3"/>
  <c r="AD11" i="3" s="1"/>
  <c r="AC198" i="3"/>
  <c r="AD198" i="3" s="1"/>
  <c r="AC633" i="3"/>
  <c r="AD633" i="3" s="1"/>
  <c r="AC652" i="3"/>
  <c r="AD652" i="3" s="1"/>
  <c r="AC134" i="3"/>
  <c r="AD134" i="3" s="1"/>
  <c r="AC186" i="3"/>
  <c r="AD186" i="3" s="1"/>
  <c r="AC172" i="3"/>
  <c r="AD172" i="3" s="1"/>
  <c r="AC143" i="3"/>
  <c r="AD143" i="3" s="1"/>
  <c r="AC168" i="3"/>
  <c r="AD168" i="3" s="1"/>
  <c r="AC324" i="3"/>
  <c r="AD324" i="3" s="1"/>
  <c r="AC328" i="3"/>
  <c r="AD328" i="3" s="1"/>
  <c r="AC553" i="3"/>
  <c r="AD553" i="3" s="1"/>
  <c r="AC180" i="3"/>
  <c r="AD180" i="3" s="1"/>
  <c r="AB604" i="3"/>
  <c r="AC618" i="3"/>
  <c r="AD618" i="3" s="1"/>
  <c r="AC17" i="3"/>
  <c r="AD17" i="3" s="1"/>
  <c r="AC10" i="3"/>
  <c r="AD10" i="3" s="1"/>
  <c r="AC204" i="3"/>
  <c r="AD204" i="3" s="1"/>
  <c r="AC202" i="3"/>
  <c r="AD202" i="3" s="1"/>
  <c r="AC199" i="3"/>
  <c r="AD199" i="3" s="1"/>
  <c r="AC396" i="3"/>
  <c r="AD396" i="3" s="1"/>
  <c r="AC394" i="3"/>
  <c r="AD394" i="3" s="1"/>
  <c r="AC648" i="3"/>
  <c r="AD648" i="3" s="1"/>
  <c r="AC674" i="3"/>
  <c r="AD674" i="3" s="1"/>
  <c r="AC657" i="3"/>
  <c r="AD657" i="3" s="1"/>
  <c r="AC656" i="3"/>
  <c r="AD656" i="3" s="1"/>
  <c r="AC715" i="3"/>
  <c r="AD715" i="3" s="1"/>
  <c r="AC714" i="3"/>
  <c r="AD714" i="3" s="1"/>
  <c r="AC707" i="3"/>
  <c r="AD707" i="3" s="1"/>
  <c r="AC661" i="3"/>
  <c r="AD661" i="3" s="1"/>
  <c r="AC339" i="3"/>
  <c r="AD339" i="3" s="1"/>
  <c r="AC95" i="3"/>
  <c r="AD95" i="3" s="1"/>
  <c r="AC422" i="3"/>
  <c r="AD422" i="3" s="1"/>
  <c r="AC621" i="3"/>
  <c r="AD621" i="3" s="1"/>
  <c r="AC488" i="3"/>
  <c r="AD488" i="3" s="1"/>
  <c r="AC708" i="3"/>
  <c r="AD708" i="3" s="1"/>
  <c r="AC600" i="3"/>
  <c r="AD600" i="3" s="1"/>
  <c r="AC9" i="3"/>
  <c r="AD9" i="3" s="1"/>
  <c r="AC21" i="3"/>
  <c r="AD21" i="3" s="1"/>
  <c r="AC2" i="3"/>
  <c r="AD2" i="3" s="1"/>
  <c r="AC205" i="3"/>
  <c r="AD205" i="3" s="1"/>
  <c r="AC201" i="3"/>
  <c r="AD201" i="3" s="1"/>
  <c r="AC191" i="3"/>
  <c r="AD191" i="3" s="1"/>
  <c r="AC397" i="3"/>
  <c r="AD397" i="3" s="1"/>
  <c r="AC393" i="3"/>
  <c r="AD393" i="3" s="1"/>
  <c r="AC658" i="3"/>
  <c r="AD658" i="3" s="1"/>
  <c r="AC650" i="3"/>
  <c r="AD650" i="3" s="1"/>
  <c r="AC378" i="3"/>
  <c r="AD378" i="3" s="1"/>
  <c r="AC358" i="3"/>
  <c r="AD358" i="3" s="1"/>
  <c r="AC597" i="3"/>
  <c r="AD597" i="3" s="1"/>
  <c r="AC547" i="3"/>
  <c r="AD547" i="3" s="1"/>
  <c r="AC514" i="3"/>
  <c r="AD514" i="3" s="1"/>
  <c r="AC513" i="3"/>
  <c r="AD513" i="3" s="1"/>
  <c r="AC565" i="3"/>
  <c r="AD565" i="3" s="1"/>
  <c r="AC525" i="3"/>
  <c r="AD525" i="3" s="1"/>
  <c r="AC62" i="3"/>
  <c r="AD62" i="3" s="1"/>
  <c r="AC237" i="3"/>
  <c r="AD237" i="3" s="1"/>
  <c r="AC253" i="3"/>
  <c r="AD253" i="3" s="1"/>
  <c r="AC238" i="3"/>
  <c r="AC215" i="3"/>
  <c r="AD215" i="3" s="1"/>
  <c r="AC511" i="3"/>
  <c r="AD511" i="3" s="1"/>
  <c r="AC533" i="3"/>
  <c r="AD533" i="3" s="1"/>
  <c r="AC228" i="3"/>
  <c r="AD228" i="3" s="1"/>
  <c r="AC613" i="3"/>
  <c r="AD613" i="3" s="1"/>
  <c r="AC602" i="3"/>
  <c r="AD602" i="3" s="1"/>
  <c r="AC530" i="3"/>
  <c r="AD530" i="3" s="1"/>
  <c r="AC606" i="3"/>
  <c r="AD606" i="3" s="1"/>
  <c r="AC15" i="3"/>
  <c r="AD15" i="3" s="1"/>
  <c r="AC12" i="3"/>
  <c r="AD12" i="3" s="1"/>
  <c r="AC214" i="3"/>
  <c r="AD214" i="3" s="1"/>
  <c r="AC211" i="3"/>
  <c r="AD211" i="3" s="1"/>
  <c r="AC208" i="3"/>
  <c r="AD208" i="3" s="1"/>
  <c r="AC406" i="3"/>
  <c r="AD406" i="3" s="1"/>
  <c r="AC403" i="3"/>
  <c r="AD403" i="3" s="1"/>
  <c r="AC705" i="3"/>
  <c r="AD705" i="3" s="1"/>
  <c r="AC141" i="3"/>
  <c r="AD141" i="3" s="1"/>
  <c r="AC319" i="3"/>
  <c r="AD319" i="3" s="1"/>
  <c r="AC379" i="3"/>
  <c r="AD379" i="3" s="1"/>
  <c r="AC347" i="3"/>
  <c r="AD347" i="3" s="1"/>
  <c r="AC591" i="3"/>
  <c r="AD591" i="3" s="1"/>
  <c r="AC584" i="3"/>
  <c r="AD584" i="3" s="1"/>
  <c r="AC301" i="3"/>
  <c r="AD301" i="3" s="1"/>
  <c r="AC306" i="3"/>
  <c r="AD306" i="3" s="1"/>
  <c r="AC247" i="3"/>
  <c r="AD247" i="3" s="1"/>
  <c r="AC440" i="3"/>
  <c r="AD440" i="3" s="1"/>
  <c r="AC32" i="3"/>
  <c r="AD32" i="3" s="1"/>
  <c r="AC670" i="3"/>
  <c r="AD670" i="3" s="1"/>
  <c r="AC676" i="3"/>
  <c r="AD676" i="3" s="1"/>
  <c r="AC407" i="3"/>
  <c r="AD407" i="3" s="1"/>
  <c r="AC250" i="3"/>
  <c r="AD250" i="3" s="1"/>
  <c r="AC122" i="3"/>
  <c r="AD122" i="3" s="1"/>
  <c r="AC611" i="3"/>
  <c r="AD611" i="3" s="1"/>
  <c r="AC681" i="3"/>
  <c r="AD681" i="3" s="1"/>
  <c r="AC469" i="3"/>
  <c r="AD469" i="3" s="1"/>
  <c r="AC614" i="3"/>
  <c r="AD614" i="3" s="1"/>
  <c r="AC23" i="3"/>
  <c r="AD23" i="3" s="1"/>
  <c r="AC13" i="3"/>
  <c r="AD13" i="3" s="1"/>
  <c r="AC3" i="3"/>
  <c r="AD3" i="3" s="1"/>
  <c r="AC197" i="3"/>
  <c r="AD197" i="3" s="1"/>
  <c r="AC194" i="3"/>
  <c r="AD194" i="3" s="1"/>
  <c r="AC192" i="3"/>
  <c r="AD192" i="3" s="1"/>
  <c r="AC389" i="3"/>
  <c r="AD389" i="3" s="1"/>
  <c r="AC386" i="3"/>
  <c r="AD386" i="3" s="1"/>
  <c r="AC700" i="3"/>
  <c r="AD700" i="3" s="1"/>
  <c r="AC632" i="3"/>
  <c r="AD632" i="3" s="1"/>
  <c r="AC636" i="3"/>
  <c r="AD636" i="3" s="1"/>
  <c r="AC640" i="3"/>
  <c r="AD640" i="3" s="1"/>
  <c r="AC629" i="3"/>
  <c r="AD629" i="3" s="1"/>
  <c r="AC702" i="3"/>
  <c r="AD702" i="3" s="1"/>
  <c r="AC666" i="3"/>
  <c r="AD666" i="3" s="1"/>
  <c r="AC689" i="3"/>
  <c r="AD689" i="3" s="1"/>
  <c r="AC682" i="3"/>
  <c r="AD682" i="3" s="1"/>
  <c r="AC190" i="3"/>
  <c r="AD190" i="3" s="1"/>
  <c r="AC148" i="3"/>
  <c r="AD148" i="3" s="1"/>
  <c r="AC156" i="3"/>
  <c r="AD156" i="3" s="1"/>
  <c r="AC330" i="3"/>
  <c r="AD330" i="3" s="1"/>
  <c r="AC320" i="3"/>
  <c r="AD320" i="3" s="1"/>
  <c r="AC570" i="3"/>
  <c r="AD570" i="3" s="1"/>
  <c r="AC567" i="3"/>
  <c r="AD567" i="3" s="1"/>
  <c r="AC505" i="3"/>
  <c r="AD505" i="3" s="1"/>
  <c r="AC504" i="3"/>
  <c r="AD504" i="3" s="1"/>
  <c r="AC109" i="3"/>
  <c r="AD109" i="3" s="1"/>
  <c r="AC96" i="3"/>
  <c r="AD96" i="3" s="1"/>
  <c r="AC84" i="3"/>
  <c r="AD84" i="3" s="1"/>
  <c r="AC307" i="3"/>
  <c r="AD307" i="3" s="1"/>
  <c r="AC304" i="3"/>
  <c r="AD304" i="3" s="1"/>
  <c r="AC295" i="3"/>
  <c r="AD295" i="3" s="1"/>
  <c r="AC217" i="3"/>
  <c r="AD217" i="3" s="1"/>
  <c r="AC224" i="3"/>
  <c r="AD224" i="3" s="1"/>
  <c r="AC235" i="3"/>
  <c r="AD235" i="3" s="1"/>
  <c r="AC425" i="3"/>
  <c r="AD425" i="3" s="1"/>
  <c r="AC435" i="3"/>
  <c r="AD435" i="3" s="1"/>
  <c r="AC494" i="3"/>
  <c r="AD494" i="3" s="1"/>
  <c r="AC644" i="3"/>
  <c r="AD644" i="3" s="1"/>
  <c r="AC439" i="3"/>
  <c r="AD439" i="3" s="1"/>
  <c r="AC655" i="3"/>
  <c r="AD655" i="3" s="1"/>
  <c r="AC610" i="3"/>
  <c r="AD610" i="3" s="1"/>
  <c r="AC703" i="3"/>
  <c r="AD703" i="3" s="1"/>
  <c r="AC605" i="3"/>
  <c r="AD605" i="3" s="1"/>
  <c r="AC78" i="3"/>
  <c r="AD78" i="3" s="1"/>
  <c r="AC56" i="3"/>
  <c r="AD56" i="3" s="1"/>
  <c r="AC290" i="3"/>
  <c r="AD290" i="3" s="1"/>
  <c r="AC420" i="3"/>
  <c r="AD420" i="3" s="1"/>
  <c r="AC619" i="3"/>
  <c r="AD619" i="3" s="1"/>
  <c r="AC617" i="3"/>
  <c r="AD617" i="3" s="1"/>
  <c r="AC598" i="3"/>
  <c r="AD598" i="3" s="1"/>
  <c r="AC16" i="3"/>
  <c r="AD16" i="3" s="1"/>
  <c r="AC19" i="3"/>
  <c r="AD19" i="3" s="1"/>
  <c r="AC213" i="3"/>
  <c r="AD213" i="3" s="1"/>
  <c r="AC203" i="3"/>
  <c r="AD203" i="3" s="1"/>
  <c r="AC209" i="3"/>
  <c r="AD209" i="3" s="1"/>
  <c r="AC405" i="3"/>
  <c r="AD405" i="3" s="1"/>
  <c r="AC399" i="3"/>
  <c r="AD399" i="3" s="1"/>
  <c r="AC711" i="3"/>
  <c r="AD711" i="3" s="1"/>
  <c r="AC694" i="3"/>
  <c r="AD694" i="3" s="1"/>
  <c r="AC158" i="3"/>
  <c r="AD158" i="3" s="1"/>
  <c r="AC366" i="3"/>
  <c r="AD366" i="3" s="1"/>
  <c r="AC336" i="3"/>
  <c r="AD336" i="3" s="1"/>
  <c r="AC566" i="3"/>
  <c r="AD566" i="3" s="1"/>
  <c r="AC586" i="3"/>
  <c r="AD586" i="3" s="1"/>
  <c r="AC580" i="3"/>
  <c r="AD580" i="3" s="1"/>
  <c r="AC38" i="3"/>
  <c r="AD38" i="3" s="1"/>
  <c r="AC63" i="3"/>
  <c r="AD63" i="3" s="1"/>
  <c r="AC44" i="3"/>
  <c r="AD44" i="3" s="1"/>
  <c r="AC269" i="3"/>
  <c r="AD269" i="3" s="1"/>
  <c r="AC276" i="3"/>
  <c r="AD276" i="3" s="1"/>
  <c r="AC500" i="3"/>
  <c r="AD500" i="3" s="1"/>
  <c r="AC456" i="3"/>
  <c r="AD456" i="3" s="1"/>
  <c r="AC285" i="3"/>
  <c r="AD285" i="3" s="1"/>
  <c r="AC660" i="3"/>
  <c r="AD660" i="3" s="1"/>
  <c r="AC316" i="3"/>
  <c r="AD316" i="3" s="1"/>
  <c r="AC549" i="3"/>
  <c r="AD549" i="3" s="1"/>
  <c r="AC189" i="3"/>
  <c r="AD189" i="3" s="1"/>
  <c r="AC34" i="3"/>
  <c r="AD34" i="3" s="1"/>
  <c r="AC340" i="3"/>
  <c r="AD340" i="3" s="1"/>
  <c r="AC55" i="3"/>
  <c r="AD55" i="3" s="1"/>
  <c r="AC165" i="3"/>
  <c r="AD165" i="3" s="1"/>
  <c r="AC5" i="3"/>
  <c r="AD5" i="3" s="1"/>
  <c r="AC609" i="3"/>
  <c r="AD609" i="3" s="1"/>
  <c r="AC599" i="3"/>
  <c r="AD599" i="3" s="1"/>
  <c r="AC8" i="3"/>
  <c r="AD8" i="3" s="1"/>
  <c r="AC20" i="3"/>
  <c r="AD20" i="3" s="1"/>
  <c r="AC195" i="3"/>
  <c r="AD195" i="3" s="1"/>
  <c r="AC200" i="3"/>
  <c r="AD200" i="3" s="1"/>
  <c r="AC398" i="3"/>
  <c r="AD398" i="3" s="1"/>
  <c r="AC387" i="3"/>
  <c r="AD387" i="3" s="1"/>
  <c r="AC697" i="3"/>
  <c r="AD697" i="3" s="1"/>
  <c r="AC179" i="3"/>
  <c r="AD179" i="3" s="1"/>
  <c r="AC187" i="3"/>
  <c r="AD187" i="3" s="1"/>
  <c r="AC185" i="3"/>
  <c r="AD185" i="3" s="1"/>
  <c r="AC356" i="3"/>
  <c r="AD356" i="3" s="1"/>
  <c r="AC331" i="3"/>
  <c r="AD331" i="3" s="1"/>
  <c r="AC332" i="3"/>
  <c r="AD332" i="3" s="1"/>
  <c r="AC575" i="3"/>
  <c r="AD575" i="3" s="1"/>
  <c r="AC76" i="3"/>
  <c r="AD76" i="3" s="1"/>
  <c r="AC114" i="3"/>
  <c r="AD114" i="3" s="1"/>
  <c r="AC262" i="3"/>
  <c r="AD262" i="3" s="1"/>
  <c r="AC289" i="3"/>
  <c r="AD289" i="3" s="1"/>
  <c r="AC287" i="3"/>
  <c r="AD287" i="3" s="1"/>
  <c r="AC274" i="3"/>
  <c r="AD274" i="3" s="1"/>
  <c r="AC264" i="3"/>
  <c r="AD264" i="3" s="1"/>
  <c r="AC283" i="3"/>
  <c r="AD283" i="3" s="1"/>
  <c r="AC239" i="3"/>
  <c r="AD239" i="3" s="1"/>
  <c r="AC493" i="3"/>
  <c r="AD493" i="3" s="1"/>
  <c r="AC483" i="3"/>
  <c r="AD483" i="3" s="1"/>
  <c r="AC501" i="3"/>
  <c r="AD501" i="3" s="1"/>
  <c r="AC498" i="3"/>
  <c r="AD498" i="3" s="1"/>
  <c r="AC424" i="3"/>
  <c r="AD424" i="3" s="1"/>
  <c r="AC464" i="3"/>
  <c r="AD464" i="3" s="1"/>
  <c r="AC459" i="3"/>
  <c r="AD459" i="3" s="1"/>
  <c r="AC458" i="3"/>
  <c r="AD458" i="3" s="1"/>
  <c r="AC452" i="3"/>
  <c r="AD452" i="3" s="1"/>
  <c r="AC701" i="3"/>
  <c r="AD701" i="3" s="1"/>
  <c r="AC432" i="3"/>
  <c r="AD432" i="3" s="1"/>
  <c r="AC433" i="3"/>
  <c r="AD433" i="3" s="1"/>
  <c r="AC119" i="3"/>
  <c r="AD119" i="3" s="1"/>
  <c r="AC596" i="3"/>
  <c r="AD596" i="3" s="1"/>
  <c r="AC677" i="3"/>
  <c r="AD677" i="3" s="1"/>
  <c r="AC528" i="3"/>
  <c r="AD528" i="3" s="1"/>
  <c r="AC348" i="3"/>
  <c r="AD348" i="3" s="1"/>
  <c r="AC362" i="3"/>
  <c r="AD362" i="3" s="1"/>
  <c r="AC510" i="3"/>
  <c r="AD510" i="3" s="1"/>
  <c r="AC305" i="3"/>
  <c r="AD305" i="3" s="1"/>
  <c r="AC365" i="3"/>
  <c r="AD365" i="3" s="1"/>
  <c r="AC698" i="3"/>
  <c r="AD698" i="3" s="1"/>
  <c r="AC364" i="3"/>
  <c r="AD364" i="3" s="1"/>
  <c r="AC444" i="3"/>
  <c r="AD444" i="3" s="1"/>
  <c r="AC612" i="3"/>
  <c r="AD612" i="3" s="1"/>
  <c r="AC608" i="3"/>
  <c r="AD608" i="3" s="1"/>
  <c r="AC22" i="3"/>
  <c r="AD22" i="3" s="1"/>
  <c r="AC196" i="3"/>
  <c r="AD196" i="3" s="1"/>
  <c r="AC193" i="3"/>
  <c r="AD193" i="3" s="1"/>
  <c r="AC390" i="3"/>
  <c r="AD390" i="3" s="1"/>
  <c r="AC388" i="3"/>
  <c r="AD388" i="3" s="1"/>
  <c r="AC383" i="3"/>
  <c r="AD383" i="3" s="1"/>
  <c r="AC631" i="3"/>
  <c r="AD631" i="3" s="1"/>
  <c r="AC684" i="3"/>
  <c r="AD684" i="3" s="1"/>
  <c r="AC672" i="3"/>
  <c r="AD672" i="3" s="1"/>
  <c r="AC671" i="3"/>
  <c r="AD671" i="3" s="1"/>
  <c r="AC635" i="3"/>
  <c r="AD635" i="3" s="1"/>
  <c r="AC630" i="3"/>
  <c r="AD630" i="3" s="1"/>
  <c r="AC686" i="3"/>
  <c r="AD686" i="3" s="1"/>
  <c r="AC162" i="3"/>
  <c r="AD162" i="3" s="1"/>
  <c r="AC176" i="3"/>
  <c r="AD176" i="3" s="1"/>
  <c r="AC149" i="3"/>
  <c r="AD149" i="3" s="1"/>
  <c r="AC380" i="3"/>
  <c r="AD380" i="3" s="1"/>
  <c r="AC360" i="3"/>
  <c r="AD360" i="3" s="1"/>
  <c r="AC352" i="3"/>
  <c r="AD352" i="3" s="1"/>
  <c r="AC329" i="3"/>
  <c r="AD329" i="3" s="1"/>
  <c r="AC349" i="3"/>
  <c r="AD349" i="3" s="1"/>
  <c r="AC516" i="3"/>
  <c r="AD516" i="3" s="1"/>
  <c r="AC545" i="3"/>
  <c r="AD545" i="3" s="1"/>
  <c r="AC544" i="3"/>
  <c r="AD544" i="3" s="1"/>
  <c r="AC556" i="3"/>
  <c r="AD556" i="3" s="1"/>
  <c r="AC568" i="3"/>
  <c r="AD568" i="3" s="1"/>
  <c r="AC539" i="3"/>
  <c r="AD539" i="3" s="1"/>
  <c r="AC538" i="3"/>
  <c r="AD538" i="3" s="1"/>
  <c r="AC536" i="3"/>
  <c r="AD536" i="3" s="1"/>
  <c r="AC93" i="3"/>
  <c r="AD93" i="3" s="1"/>
  <c r="AC72" i="3"/>
  <c r="AD72" i="3" s="1"/>
  <c r="AC97" i="3"/>
  <c r="AD97" i="3" s="1"/>
  <c r="AC99" i="3"/>
  <c r="AD99" i="3" s="1"/>
  <c r="AC50" i="3"/>
  <c r="AD50" i="3" s="1"/>
  <c r="AC88" i="3"/>
  <c r="AD88" i="3" s="1"/>
  <c r="AC69" i="3"/>
  <c r="AD69" i="3" s="1"/>
  <c r="AC59" i="3"/>
  <c r="AD59" i="3" s="1"/>
  <c r="AC29" i="3"/>
  <c r="AD29" i="3" s="1"/>
  <c r="AC42" i="3"/>
  <c r="AD42" i="3" s="1"/>
  <c r="AC236" i="3"/>
  <c r="AD236" i="3" s="1"/>
  <c r="AC260" i="3"/>
  <c r="AD260" i="3" s="1"/>
  <c r="AC258" i="3"/>
  <c r="AD258" i="3" s="1"/>
  <c r="AC257" i="3"/>
  <c r="AD257" i="3" s="1"/>
  <c r="AC275" i="3"/>
  <c r="AD275" i="3" s="1"/>
  <c r="AC502" i="3"/>
  <c r="AD502" i="3" s="1"/>
  <c r="AC484" i="3"/>
  <c r="AD484" i="3" s="1"/>
  <c r="AC448" i="3"/>
  <c r="AD448" i="3" s="1"/>
  <c r="AC427" i="3"/>
  <c r="AD427" i="3" s="1"/>
  <c r="AC246" i="3"/>
  <c r="AD246" i="3" s="1"/>
  <c r="AC678" i="3"/>
  <c r="AD678" i="3" s="1"/>
  <c r="AC337" i="3"/>
  <c r="AD337" i="3" s="1"/>
  <c r="AC233" i="3"/>
  <c r="AD233" i="3" s="1"/>
  <c r="AC620" i="3"/>
  <c r="AD620" i="3" s="1"/>
  <c r="AC222" i="3"/>
  <c r="AD222" i="3" s="1"/>
  <c r="AC455" i="3"/>
  <c r="AD455" i="3" s="1"/>
  <c r="AC604" i="3"/>
  <c r="AD604" i="3" s="1"/>
  <c r="AC601" i="3"/>
  <c r="AD601" i="3" s="1"/>
  <c r="AC14" i="3"/>
  <c r="AD14" i="3" s="1"/>
  <c r="AC384" i="3"/>
  <c r="AD384" i="3" s="1"/>
  <c r="AC641" i="3"/>
  <c r="AD641" i="3" s="1"/>
  <c r="AC163" i="3"/>
  <c r="AD163" i="3" s="1"/>
  <c r="AC159" i="3"/>
  <c r="AD159" i="3" s="1"/>
  <c r="AC343" i="3"/>
  <c r="AD343" i="3" s="1"/>
  <c r="AC546" i="3"/>
  <c r="AD546" i="3" s="1"/>
  <c r="AC532" i="3"/>
  <c r="AD532" i="3" s="1"/>
  <c r="AC543" i="3"/>
  <c r="AD543" i="3" s="1"/>
  <c r="AC102" i="3"/>
  <c r="AD102" i="3" s="1"/>
  <c r="AC111" i="3"/>
  <c r="AD111" i="3" s="1"/>
  <c r="AC65" i="3"/>
  <c r="AD65" i="3" s="1"/>
  <c r="AC230" i="3"/>
  <c r="AD230" i="3" s="1"/>
  <c r="AC266" i="3"/>
  <c r="AD266" i="3" s="1"/>
  <c r="AC252" i="3"/>
  <c r="AD252" i="3" s="1"/>
  <c r="AC242" i="3"/>
  <c r="AD242" i="3" s="1"/>
  <c r="AC249" i="3"/>
  <c r="AD249" i="3" s="1"/>
  <c r="AC487" i="3"/>
  <c r="AD487" i="3" s="1"/>
  <c r="AC485" i="3"/>
  <c r="AD485" i="3" s="1"/>
  <c r="AC462" i="3"/>
  <c r="AD462" i="3" s="1"/>
  <c r="AC490" i="3"/>
  <c r="AD490" i="3" s="1"/>
  <c r="AC470" i="3"/>
  <c r="AD470" i="3" s="1"/>
  <c r="AC461" i="3"/>
  <c r="AD461" i="3" s="1"/>
  <c r="AC423" i="3"/>
  <c r="AD423" i="3" s="1"/>
  <c r="AC426" i="3"/>
  <c r="AD426" i="3" s="1"/>
  <c r="AC445" i="3"/>
  <c r="AD445" i="3" s="1"/>
  <c r="AC421" i="3"/>
  <c r="AD421" i="3" s="1"/>
  <c r="AC370" i="3"/>
  <c r="AD370" i="3" s="1"/>
  <c r="AC441" i="3"/>
  <c r="AD441" i="3" s="1"/>
  <c r="AC542" i="3"/>
  <c r="AD542" i="3" s="1"/>
  <c r="AC410" i="3"/>
  <c r="AD410" i="3" s="1"/>
  <c r="AC675" i="3"/>
  <c r="AD675" i="3" s="1"/>
  <c r="AC562" i="3"/>
  <c r="AD562" i="3" s="1"/>
  <c r="AC277" i="3"/>
  <c r="AD277" i="3" s="1"/>
  <c r="AA104" i="3"/>
  <c r="AC104" i="3" s="1"/>
  <c r="AD104" i="3" s="1"/>
  <c r="AB104" i="3"/>
  <c r="AA120" i="3"/>
  <c r="AC120" i="3" s="1"/>
  <c r="AD120" i="3" s="1"/>
  <c r="AB120" i="3"/>
  <c r="AC117" i="3"/>
  <c r="AD117" i="3" s="1"/>
  <c r="AC135" i="3"/>
  <c r="AD135" i="3" s="1"/>
  <c r="AC100" i="3"/>
  <c r="AD100" i="3" s="1"/>
  <c r="AC540" i="3"/>
  <c r="AD540" i="3" s="1"/>
  <c r="AC255" i="3"/>
  <c r="AD255" i="3" s="1"/>
  <c r="AC227" i="3"/>
  <c r="AD227" i="3" s="1"/>
  <c r="AC577" i="3"/>
  <c r="AD577" i="3" s="1"/>
  <c r="AC603" i="3"/>
  <c r="AD603" i="3" s="1"/>
  <c r="AC171" i="3"/>
  <c r="AD171" i="3" s="1"/>
  <c r="AC92" i="3"/>
  <c r="AD92" i="3" s="1"/>
  <c r="AC272" i="3"/>
  <c r="AD272" i="3" s="1"/>
  <c r="AC286" i="3"/>
  <c r="AD286" i="3" s="1"/>
  <c r="AC497" i="3"/>
  <c r="AD497" i="3" s="1"/>
  <c r="AC615" i="3"/>
  <c r="AD615" i="3" s="1"/>
  <c r="AC7" i="3"/>
  <c r="AD7" i="3" s="1"/>
  <c r="AC704" i="3"/>
  <c r="AD704" i="3" s="1"/>
  <c r="AC710" i="3"/>
  <c r="AD710" i="3" s="1"/>
  <c r="AC146" i="3"/>
  <c r="AD146" i="3" s="1"/>
  <c r="AC132" i="3"/>
  <c r="AD132" i="3" s="1"/>
  <c r="AC164" i="3"/>
  <c r="AD164" i="3" s="1"/>
  <c r="AC142" i="3"/>
  <c r="AD142" i="3" s="1"/>
  <c r="AC160" i="3"/>
  <c r="AD160" i="3" s="1"/>
  <c r="AC140" i="3"/>
  <c r="AD140" i="3" s="1"/>
  <c r="AC169" i="3"/>
  <c r="AD169" i="3" s="1"/>
  <c r="AC382" i="3"/>
  <c r="AD382" i="3" s="1"/>
  <c r="AC313" i="3"/>
  <c r="AD313" i="3" s="1"/>
  <c r="AC317" i="3"/>
  <c r="AD317" i="3" s="1"/>
  <c r="AC354" i="3"/>
  <c r="AD354" i="3" s="1"/>
  <c r="AC325" i="3"/>
  <c r="AD325" i="3" s="1"/>
  <c r="AC371" i="3"/>
  <c r="AD371" i="3" s="1"/>
  <c r="AC309" i="3"/>
  <c r="AD309" i="3" s="1"/>
  <c r="AC551" i="3"/>
  <c r="AD551" i="3" s="1"/>
  <c r="AC524" i="3"/>
  <c r="AD524" i="3" s="1"/>
  <c r="AC523" i="3"/>
  <c r="AD523" i="3" s="1"/>
  <c r="AC581" i="3"/>
  <c r="AD581" i="3" s="1"/>
  <c r="AC527" i="3"/>
  <c r="AD527" i="3" s="1"/>
  <c r="AC529" i="3"/>
  <c r="AD529" i="3" s="1"/>
  <c r="AC534" i="3"/>
  <c r="AD534" i="3" s="1"/>
  <c r="AC503" i="3"/>
  <c r="AD503" i="3" s="1"/>
  <c r="AC73" i="3"/>
  <c r="AD73" i="3" s="1"/>
  <c r="AC87" i="3"/>
  <c r="AD87" i="3" s="1"/>
  <c r="AC112" i="3"/>
  <c r="AD112" i="3" s="1"/>
  <c r="AC33" i="3"/>
  <c r="AD33" i="3" s="1"/>
  <c r="AC52" i="3"/>
  <c r="AD52" i="3" s="1"/>
  <c r="AC106" i="3"/>
  <c r="AD106" i="3" s="1"/>
  <c r="AC101" i="3"/>
  <c r="AD101" i="3" s="1"/>
  <c r="AC27" i="3"/>
  <c r="AD27" i="3" s="1"/>
  <c r="AC293" i="3"/>
  <c r="AD293" i="3" s="1"/>
  <c r="AC232" i="3"/>
  <c r="AD232" i="3" s="1"/>
  <c r="AC229" i="3"/>
  <c r="AD229" i="3" s="1"/>
  <c r="AC244" i="3"/>
  <c r="AD244" i="3" s="1"/>
  <c r="AC226" i="3"/>
  <c r="AD226" i="3" s="1"/>
  <c r="AC482" i="3"/>
  <c r="AD482" i="3" s="1"/>
  <c r="AC182" i="3"/>
  <c r="AD182" i="3" s="1"/>
  <c r="AC110" i="3"/>
  <c r="AD110" i="3" s="1"/>
  <c r="AC508" i="3"/>
  <c r="AD508" i="3" s="1"/>
  <c r="AC30" i="3"/>
  <c r="AD30" i="3" s="1"/>
  <c r="AC480" i="3"/>
  <c r="AD480" i="3" s="1"/>
  <c r="AC627" i="3"/>
  <c r="AC126" i="3"/>
  <c r="AD126" i="3" s="1"/>
  <c r="AC31" i="3"/>
  <c r="AD31" i="3" s="1"/>
  <c r="AC673" i="3"/>
  <c r="AD673" i="3" s="1"/>
  <c r="AC634" i="3"/>
  <c r="AD634" i="3" s="1"/>
  <c r="AC625" i="3"/>
  <c r="AD625" i="3" s="1"/>
  <c r="AC623" i="3"/>
  <c r="AD623" i="3" s="1"/>
  <c r="AC685" i="3"/>
  <c r="AD685" i="3" s="1"/>
  <c r="AC145" i="3"/>
  <c r="AD145" i="3" s="1"/>
  <c r="AC152" i="3"/>
  <c r="AD152" i="3" s="1"/>
  <c r="AC150" i="3"/>
  <c r="AD150" i="3" s="1"/>
  <c r="AC147" i="3"/>
  <c r="AD147" i="3" s="1"/>
  <c r="AC167" i="3"/>
  <c r="AD167" i="3" s="1"/>
  <c r="AC373" i="3"/>
  <c r="AD373" i="3" s="1"/>
  <c r="AC323" i="3"/>
  <c r="AD323" i="3" s="1"/>
  <c r="AC357" i="3"/>
  <c r="AD357" i="3" s="1"/>
  <c r="AC361" i="3"/>
  <c r="AD361" i="3" s="1"/>
  <c r="AC311" i="3"/>
  <c r="AD311" i="3" s="1"/>
  <c r="AC333" i="3"/>
  <c r="AD333" i="3" s="1"/>
  <c r="AC517" i="3"/>
  <c r="AD517" i="3" s="1"/>
  <c r="AC552" i="3"/>
  <c r="AD552" i="3" s="1"/>
  <c r="AC561" i="3"/>
  <c r="AD561" i="3" s="1"/>
  <c r="AC531" i="3"/>
  <c r="AD531" i="3" s="1"/>
  <c r="AC537" i="3"/>
  <c r="AD537" i="3" s="1"/>
  <c r="AC526" i="3"/>
  <c r="AD526" i="3" s="1"/>
  <c r="AC75" i="3"/>
  <c r="AD75" i="3" s="1"/>
  <c r="AC82" i="3"/>
  <c r="AD82" i="3" s="1"/>
  <c r="AC79" i="3"/>
  <c r="AD79" i="3" s="1"/>
  <c r="AC68" i="3"/>
  <c r="AD68" i="3" s="1"/>
  <c r="AC45" i="3"/>
  <c r="AD45" i="3" s="1"/>
  <c r="AC105" i="3"/>
  <c r="AD105" i="3" s="1"/>
  <c r="AC43" i="3"/>
  <c r="AD43" i="3" s="1"/>
  <c r="AC225" i="3"/>
  <c r="AD225" i="3" s="1"/>
  <c r="AC245" i="3"/>
  <c r="AD245" i="3" s="1"/>
  <c r="AC256" i="3"/>
  <c r="AD256" i="3" s="1"/>
  <c r="AC280" i="3"/>
  <c r="AD280" i="3" s="1"/>
  <c r="AC271" i="3"/>
  <c r="AD271" i="3" s="1"/>
  <c r="AC265" i="3"/>
  <c r="AD265" i="3" s="1"/>
  <c r="AC263" i="3"/>
  <c r="AD263" i="3" s="1"/>
  <c r="AC477" i="3"/>
  <c r="AD477" i="3" s="1"/>
  <c r="AC491" i="3"/>
  <c r="AD491" i="3" s="1"/>
  <c r="AC481" i="3"/>
  <c r="AD481" i="3" s="1"/>
  <c r="AC457" i="3"/>
  <c r="AD457" i="3" s="1"/>
  <c r="AC443" i="3"/>
  <c r="AD443" i="3" s="1"/>
  <c r="AC645" i="3"/>
  <c r="AD645" i="3" s="1"/>
  <c r="AC624" i="3"/>
  <c r="AD624" i="3" s="1"/>
  <c r="AC712" i="3"/>
  <c r="AD712" i="3" s="1"/>
  <c r="AC486" i="3"/>
  <c r="AD486" i="3" s="1"/>
  <c r="AC335" i="3"/>
  <c r="AD335" i="3" s="1"/>
  <c r="AC519" i="3"/>
  <c r="AD519" i="3" s="1"/>
  <c r="AC401" i="3"/>
  <c r="AD401" i="3" s="1"/>
  <c r="AC41" i="3"/>
  <c r="AD41" i="3" s="1"/>
  <c r="AC460" i="3"/>
  <c r="AD460" i="3" s="1"/>
  <c r="AC299" i="3"/>
  <c r="AD299" i="3" s="1"/>
  <c r="AC637" i="3"/>
  <c r="AD637" i="3" s="1"/>
  <c r="AC643" i="3"/>
  <c r="AD643" i="3" s="1"/>
  <c r="AC692" i="3"/>
  <c r="AD692" i="3" s="1"/>
  <c r="AC690" i="3"/>
  <c r="AD690" i="3" s="1"/>
  <c r="AC713" i="3"/>
  <c r="AD713" i="3" s="1"/>
  <c r="AC687" i="3"/>
  <c r="AD687" i="3" s="1"/>
  <c r="AC662" i="3"/>
  <c r="AD662" i="3" s="1"/>
  <c r="AC139" i="3"/>
  <c r="AD139" i="3" s="1"/>
  <c r="AC177" i="3"/>
  <c r="AD177" i="3" s="1"/>
  <c r="AC155" i="3"/>
  <c r="AD155" i="3" s="1"/>
  <c r="AC127" i="3"/>
  <c r="AD127" i="3" s="1"/>
  <c r="AC144" i="3"/>
  <c r="AD144" i="3" s="1"/>
  <c r="AC137" i="3"/>
  <c r="AD137" i="3" s="1"/>
  <c r="AC166" i="3"/>
  <c r="AD166" i="3" s="1"/>
  <c r="AC372" i="3"/>
  <c r="AD372" i="3" s="1"/>
  <c r="AC353" i="3"/>
  <c r="AD353" i="3" s="1"/>
  <c r="AC312" i="3"/>
  <c r="AD312" i="3" s="1"/>
  <c r="AC512" i="3"/>
  <c r="AD512" i="3" s="1"/>
  <c r="AC520" i="3"/>
  <c r="AD520" i="3" s="1"/>
  <c r="AC521" i="3"/>
  <c r="AD521" i="3" s="1"/>
  <c r="AC558" i="3"/>
  <c r="AD558" i="3" s="1"/>
  <c r="AC51" i="3"/>
  <c r="AD51" i="3" s="1"/>
  <c r="AC58" i="3"/>
  <c r="AD58" i="3" s="1"/>
  <c r="AC113" i="3"/>
  <c r="AD113" i="3" s="1"/>
  <c r="AC108" i="3"/>
  <c r="AD108" i="3" s="1"/>
  <c r="AC107" i="3"/>
  <c r="AD107" i="3" s="1"/>
  <c r="AC103" i="3"/>
  <c r="AD103" i="3" s="1"/>
  <c r="AC81" i="3"/>
  <c r="AD81" i="3" s="1"/>
  <c r="AC26" i="3"/>
  <c r="AD26" i="3" s="1"/>
  <c r="AC273" i="3"/>
  <c r="AD273" i="3" s="1"/>
  <c r="AC220" i="3"/>
  <c r="AD220" i="3" s="1"/>
  <c r="AC254" i="3"/>
  <c r="AD254" i="3" s="1"/>
  <c r="AC251" i="3"/>
  <c r="AD251" i="3" s="1"/>
  <c r="AC241" i="3"/>
  <c r="AD241" i="3" s="1"/>
  <c r="AC465" i="3"/>
  <c r="AD465" i="3" s="1"/>
  <c r="AC454" i="3"/>
  <c r="AD454" i="3" s="1"/>
  <c r="AC451" i="3"/>
  <c r="AD451" i="3" s="1"/>
  <c r="AC429" i="3"/>
  <c r="AD429" i="3" s="1"/>
  <c r="AC415" i="3"/>
  <c r="AD415" i="3" s="1"/>
  <c r="AC417" i="3"/>
  <c r="AD417" i="3" s="1"/>
  <c r="AC431" i="3"/>
  <c r="AD431" i="3" s="1"/>
  <c r="AC515" i="3"/>
  <c r="AD515" i="3" s="1"/>
  <c r="AC590" i="3"/>
  <c r="AD590" i="3" s="1"/>
  <c r="AC381" i="3"/>
  <c r="AD381" i="3" s="1"/>
  <c r="AC400" i="3"/>
  <c r="AD400" i="3" s="1"/>
  <c r="AC522" i="3"/>
  <c r="AD522" i="3" s="1"/>
  <c r="AC344" i="3"/>
  <c r="AD344" i="3" s="1"/>
  <c r="AC216" i="3"/>
  <c r="AD216" i="3" s="1"/>
  <c r="AC39" i="3"/>
  <c r="AD39" i="3" s="1"/>
  <c r="AC128" i="3"/>
  <c r="AD128" i="3" s="1"/>
  <c r="AC124" i="3"/>
  <c r="AD124" i="3" s="1"/>
  <c r="AC153" i="3"/>
  <c r="AD153" i="3" s="1"/>
  <c r="AC341" i="3"/>
  <c r="AD341" i="3" s="1"/>
  <c r="AC351" i="3"/>
  <c r="AD351" i="3" s="1"/>
  <c r="AC350" i="3"/>
  <c r="AD350" i="3" s="1"/>
  <c r="AC595" i="3"/>
  <c r="AD595" i="3" s="1"/>
  <c r="AC593" i="3"/>
  <c r="AD593" i="3" s="1"/>
  <c r="AC592" i="3"/>
  <c r="AD592" i="3" s="1"/>
  <c r="AC557" i="3"/>
  <c r="AD557" i="3" s="1"/>
  <c r="AC507" i="3"/>
  <c r="AD507" i="3" s="1"/>
  <c r="AC583" i="3"/>
  <c r="AD583" i="3" s="1"/>
  <c r="AC60" i="3"/>
  <c r="AD60" i="3" s="1"/>
  <c r="AC48" i="3"/>
  <c r="AD48" i="3" s="1"/>
  <c r="AC98" i="3"/>
  <c r="AD98" i="3" s="1"/>
  <c r="AC86" i="3"/>
  <c r="AD86" i="3" s="1"/>
  <c r="AC298" i="3"/>
  <c r="AD298" i="3" s="1"/>
  <c r="AC302" i="3"/>
  <c r="AD302" i="3" s="1"/>
  <c r="AC243" i="3"/>
  <c r="AD243" i="3" s="1"/>
  <c r="AC449" i="3"/>
  <c r="AD449" i="3" s="1"/>
  <c r="AC450" i="3"/>
  <c r="AD450" i="3" s="1"/>
  <c r="AC446" i="3"/>
  <c r="AD446" i="3" s="1"/>
  <c r="AC418" i="3"/>
  <c r="AD418" i="3" s="1"/>
  <c r="AC409" i="3"/>
  <c r="AD409" i="3" s="1"/>
  <c r="AC430" i="3"/>
  <c r="AD430" i="3" s="1"/>
  <c r="AC116" i="3"/>
  <c r="AD116" i="3" s="1"/>
  <c r="AC327" i="3"/>
  <c r="AD327" i="3" s="1"/>
  <c r="AC669" i="3"/>
  <c r="AD669" i="3" s="1"/>
  <c r="AC463" i="3"/>
  <c r="AD463" i="3" s="1"/>
  <c r="AC506" i="3"/>
  <c r="AD506" i="3" s="1"/>
  <c r="AC437" i="3"/>
  <c r="AD437" i="3" s="1"/>
  <c r="AC288" i="3"/>
  <c r="AD288" i="3" s="1"/>
  <c r="AC706" i="3"/>
  <c r="AD706" i="3" s="1"/>
  <c r="AC173" i="3"/>
  <c r="AD173" i="3" s="1"/>
  <c r="AC622" i="3"/>
  <c r="AD622" i="3" s="1"/>
  <c r="AC61" i="3"/>
  <c r="AD61" i="3" s="1"/>
  <c r="AC509" i="3"/>
  <c r="AC385" i="3"/>
  <c r="AD385" i="3" s="1"/>
  <c r="AC679" i="3"/>
  <c r="AD679" i="3" s="1"/>
  <c r="AC628" i="3"/>
  <c r="AD628" i="3" s="1"/>
  <c r="AC709" i="3"/>
  <c r="AD709" i="3" s="1"/>
  <c r="AC668" i="3"/>
  <c r="AD668" i="3" s="1"/>
  <c r="AC665" i="3"/>
  <c r="AD665" i="3" s="1"/>
  <c r="AC663" i="3"/>
  <c r="AD663" i="3" s="1"/>
  <c r="AC188" i="3"/>
  <c r="AD188" i="3" s="1"/>
  <c r="AC130" i="3"/>
  <c r="AD130" i="3" s="1"/>
  <c r="AC129" i="3"/>
  <c r="AD129" i="3" s="1"/>
  <c r="AC125" i="3"/>
  <c r="AD125" i="3" s="1"/>
  <c r="AC154" i="3"/>
  <c r="AD154" i="3" s="1"/>
  <c r="AC374" i="3"/>
  <c r="AD374" i="3" s="1"/>
  <c r="AC377" i="3"/>
  <c r="AD377" i="3" s="1"/>
  <c r="AC318" i="3"/>
  <c r="AD318" i="3" s="1"/>
  <c r="AC346" i="3"/>
  <c r="AD346" i="3" s="1"/>
  <c r="AC569" i="3"/>
  <c r="AD569" i="3" s="1"/>
  <c r="AC576" i="3"/>
  <c r="AD576" i="3" s="1"/>
  <c r="AC559" i="3"/>
  <c r="AD559" i="3" s="1"/>
  <c r="AC541" i="3"/>
  <c r="AD541" i="3" s="1"/>
  <c r="AC587" i="3"/>
  <c r="AD587" i="3" s="1"/>
  <c r="AC585" i="3"/>
  <c r="AD585" i="3" s="1"/>
  <c r="AC94" i="3"/>
  <c r="AD94" i="3" s="1"/>
  <c r="AC37" i="3"/>
  <c r="AD37" i="3" s="1"/>
  <c r="AC49" i="3"/>
  <c r="AD49" i="3" s="1"/>
  <c r="AC47" i="3"/>
  <c r="AD47" i="3" s="1"/>
  <c r="AC90" i="3"/>
  <c r="AD90" i="3" s="1"/>
  <c r="AC66" i="3"/>
  <c r="AD66" i="3" s="1"/>
  <c r="AC300" i="3"/>
  <c r="AD300" i="3" s="1"/>
  <c r="AC291" i="3"/>
  <c r="AD291" i="3" s="1"/>
  <c r="AC231" i="3"/>
  <c r="AD231" i="3" s="1"/>
  <c r="AC248" i="3"/>
  <c r="AD248" i="3" s="1"/>
  <c r="AC442" i="3"/>
  <c r="AD442" i="3" s="1"/>
  <c r="AC436" i="3"/>
  <c r="AD436" i="3" s="1"/>
  <c r="AC434" i="3"/>
  <c r="AD434" i="3" s="1"/>
  <c r="AC413" i="3"/>
  <c r="AC474" i="3"/>
  <c r="AD474" i="3" s="1"/>
  <c r="AC496" i="3"/>
  <c r="AD496" i="3" s="1"/>
  <c r="AC479" i="3"/>
  <c r="AD479" i="3" s="1"/>
  <c r="AC548" i="3"/>
  <c r="AD548" i="3" s="1"/>
  <c r="AC218" i="3"/>
  <c r="AD218" i="3" s="1"/>
  <c r="AC616" i="3"/>
  <c r="AD616" i="3" s="1"/>
  <c r="AC261" i="3"/>
  <c r="AD261" i="3" s="1"/>
  <c r="AC267" i="3"/>
  <c r="AD267" i="3" s="1"/>
  <c r="AC46" i="3"/>
  <c r="AD46" i="3" s="1"/>
  <c r="AC363" i="3"/>
  <c r="AD363" i="3" s="1"/>
  <c r="AC683" i="3"/>
  <c r="AD683" i="3" s="1"/>
  <c r="AC4" i="3"/>
  <c r="AD4" i="3" s="1"/>
  <c r="AC693" i="3"/>
  <c r="AD693" i="3" s="1"/>
  <c r="AC667" i="3"/>
  <c r="AD667" i="3" s="1"/>
  <c r="AC649" i="3"/>
  <c r="AD649" i="3" s="1"/>
  <c r="AC664" i="3"/>
  <c r="AD664" i="3" s="1"/>
  <c r="AC639" i="3"/>
  <c r="AD639" i="3" s="1"/>
  <c r="AC178" i="3"/>
  <c r="AD178" i="3" s="1"/>
  <c r="AC136" i="3"/>
  <c r="AD136" i="3" s="1"/>
  <c r="AC174" i="3"/>
  <c r="AD174" i="3" s="1"/>
  <c r="AC184" i="3"/>
  <c r="AD184" i="3" s="1"/>
  <c r="AC170" i="3"/>
  <c r="AD170" i="3" s="1"/>
  <c r="AC121" i="3"/>
  <c r="AD121" i="3" s="1"/>
  <c r="AC368" i="3"/>
  <c r="AD368" i="3" s="1"/>
  <c r="AC355" i="3"/>
  <c r="AD355" i="3" s="1"/>
  <c r="AC376" i="3"/>
  <c r="AD376" i="3" s="1"/>
  <c r="AC334" i="3"/>
  <c r="AD334" i="3" s="1"/>
  <c r="AC322" i="3"/>
  <c r="AD322" i="3" s="1"/>
  <c r="AC560" i="3"/>
  <c r="AD560" i="3" s="1"/>
  <c r="AC574" i="3"/>
  <c r="AD574" i="3" s="1"/>
  <c r="AC571" i="3"/>
  <c r="AD571" i="3" s="1"/>
  <c r="AC589" i="3"/>
  <c r="AD589" i="3" s="1"/>
  <c r="AC518" i="3"/>
  <c r="AD518" i="3" s="1"/>
  <c r="AC80" i="3"/>
  <c r="AD80" i="3" s="1"/>
  <c r="AC36" i="3"/>
  <c r="AD36" i="3" s="1"/>
  <c r="AC35" i="3"/>
  <c r="AD35" i="3" s="1"/>
  <c r="AC89" i="3"/>
  <c r="AD89" i="3" s="1"/>
  <c r="AC77" i="3"/>
  <c r="AD77" i="3" s="1"/>
  <c r="AC292" i="3"/>
  <c r="AD292" i="3" s="1"/>
  <c r="AC279" i="3"/>
  <c r="AD279" i="3" s="1"/>
  <c r="AC303" i="3"/>
  <c r="AD303" i="3" s="1"/>
  <c r="AC296" i="3"/>
  <c r="AD296" i="3" s="1"/>
  <c r="AC416" i="3"/>
  <c r="AD416" i="3" s="1"/>
  <c r="AC419" i="3"/>
  <c r="AD419" i="3" s="1"/>
  <c r="AC428" i="3"/>
  <c r="AD428" i="3" s="1"/>
  <c r="AC473" i="3"/>
  <c r="AD473" i="3" s="1"/>
  <c r="AC472" i="3"/>
  <c r="AD472" i="3" s="1"/>
  <c r="AC466" i="3"/>
  <c r="AD466" i="3" s="1"/>
  <c r="AC471" i="3"/>
  <c r="AD471" i="3" s="1"/>
  <c r="AC453" i="3"/>
  <c r="AD453" i="3" s="1"/>
  <c r="AC626" i="3"/>
  <c r="AD626" i="3" s="1"/>
  <c r="AC607" i="3"/>
  <c r="AD607" i="3" s="1"/>
  <c r="AC342" i="3"/>
  <c r="AD342" i="3" s="1"/>
  <c r="AC489" i="3"/>
  <c r="AD489" i="3" s="1"/>
  <c r="AC270" i="3"/>
  <c r="AD270" i="3" s="1"/>
  <c r="AC6" i="3"/>
  <c r="AD6" i="3" s="1"/>
  <c r="AB289" i="3"/>
  <c r="AC695" i="3"/>
  <c r="AD695" i="3" s="1"/>
  <c r="AC651" i="3"/>
  <c r="AD651" i="3" s="1"/>
  <c r="AC647" i="3"/>
  <c r="AD647" i="3" s="1"/>
  <c r="AC646" i="3"/>
  <c r="AD646" i="3" s="1"/>
  <c r="AC653" i="3"/>
  <c r="AD653" i="3" s="1"/>
  <c r="AC642" i="3"/>
  <c r="AD642" i="3" s="1"/>
  <c r="AC138" i="3"/>
  <c r="AD138" i="3" s="1"/>
  <c r="AC175" i="3"/>
  <c r="AD175" i="3" s="1"/>
  <c r="AC157" i="3"/>
  <c r="AD157" i="3" s="1"/>
  <c r="AC151" i="3"/>
  <c r="AD151" i="3" s="1"/>
  <c r="AC183" i="3"/>
  <c r="AD183" i="3" s="1"/>
  <c r="AC345" i="3"/>
  <c r="AD345" i="3" s="1"/>
  <c r="AC338" i="3"/>
  <c r="AD338" i="3" s="1"/>
  <c r="AC359" i="3"/>
  <c r="AD359" i="3" s="1"/>
  <c r="AC310" i="3"/>
  <c r="AD310" i="3" s="1"/>
  <c r="AC550" i="3"/>
  <c r="AD550" i="3" s="1"/>
  <c r="AC554" i="3"/>
  <c r="AD554" i="3" s="1"/>
  <c r="AC573" i="3"/>
  <c r="AD573" i="3" s="1"/>
  <c r="AC564" i="3"/>
  <c r="AD564" i="3" s="1"/>
  <c r="AC563" i="3"/>
  <c r="AD563" i="3" s="1"/>
  <c r="AC579" i="3"/>
  <c r="AD579" i="3" s="1"/>
  <c r="AC555" i="3"/>
  <c r="AD555" i="3" s="1"/>
  <c r="AC118" i="3"/>
  <c r="AD118" i="3" s="1"/>
  <c r="AC115" i="3"/>
  <c r="AD115" i="3" s="1"/>
  <c r="AC91" i="3"/>
  <c r="AD91" i="3" s="1"/>
  <c r="AC54" i="3"/>
  <c r="AD54" i="3" s="1"/>
  <c r="AC74" i="3"/>
  <c r="AD74" i="3" s="1"/>
  <c r="AC28" i="3"/>
  <c r="AD28" i="3" s="1"/>
  <c r="AC259" i="3"/>
  <c r="AD259" i="3" s="1"/>
  <c r="AC284" i="3"/>
  <c r="AD284" i="3" s="1"/>
  <c r="AC294" i="3"/>
  <c r="AD294" i="3" s="1"/>
  <c r="AC297" i="3"/>
  <c r="AD297" i="3" s="1"/>
  <c r="AC281" i="3"/>
  <c r="AD281" i="3" s="1"/>
  <c r="AC278" i="3"/>
  <c r="AD278" i="3" s="1"/>
  <c r="AC240" i="3"/>
  <c r="AD240" i="3" s="1"/>
  <c r="AC414" i="3"/>
  <c r="AD414" i="3" s="1"/>
  <c r="AC499" i="3"/>
  <c r="AD499" i="3" s="1"/>
  <c r="AC447" i="3"/>
  <c r="AD447" i="3" s="1"/>
  <c r="AC475" i="3"/>
  <c r="AD475" i="3" s="1"/>
  <c r="AC467" i="3"/>
  <c r="AD467" i="3" s="1"/>
  <c r="AC468" i="3"/>
  <c r="AD468" i="3" s="1"/>
  <c r="AC375" i="3"/>
  <c r="AD375" i="3" s="1"/>
  <c r="AC654" i="3"/>
  <c r="AD654" i="3" s="1"/>
  <c r="AC392" i="3"/>
  <c r="AD392" i="3" s="1"/>
  <c r="AB85" i="3"/>
  <c r="AB70" i="3"/>
  <c r="AB87" i="3"/>
  <c r="AA85" i="3"/>
  <c r="AC85" i="3" s="1"/>
  <c r="AD85" i="3" s="1"/>
  <c r="AA70" i="3"/>
  <c r="AC70" i="3" s="1"/>
  <c r="AD70" i="3" s="1"/>
  <c r="AB399" i="3"/>
  <c r="AB676" i="3"/>
  <c r="AB337" i="3"/>
  <c r="AB233" i="3"/>
  <c r="AB619" i="3"/>
  <c r="AB617" i="3"/>
  <c r="AB614" i="3"/>
  <c r="AB23" i="3"/>
  <c r="AB21" i="3"/>
  <c r="AB18" i="3"/>
  <c r="AB212" i="3"/>
  <c r="AB210" i="3"/>
  <c r="AB404" i="3"/>
  <c r="AB625" i="3"/>
  <c r="AB76" i="3"/>
  <c r="AB75" i="3"/>
  <c r="AB506" i="3"/>
  <c r="AB126" i="3"/>
  <c r="AB5" i="3"/>
  <c r="AB323" i="3"/>
  <c r="AB110" i="3"/>
  <c r="AB679" i="3"/>
  <c r="AB562" i="3"/>
  <c r="AB380" i="3"/>
  <c r="AB324" i="3"/>
  <c r="AB328" i="3"/>
  <c r="AB530" i="3"/>
  <c r="AB111" i="3"/>
  <c r="AB204" i="3"/>
  <c r="AB394" i="3"/>
  <c r="AB185" i="3"/>
  <c r="AB151" i="3"/>
  <c r="AB183" i="3"/>
  <c r="AB316" i="3"/>
  <c r="AB510" i="3"/>
  <c r="AB541" i="3"/>
  <c r="AB521" i="3"/>
  <c r="AB525" i="3"/>
  <c r="AB503" i="3"/>
  <c r="AB287" i="3"/>
  <c r="AB274" i="3"/>
  <c r="AB264" i="3"/>
  <c r="AB239" i="3"/>
  <c r="AB622" i="3"/>
  <c r="AB139" i="3"/>
  <c r="AB155" i="3"/>
  <c r="AB142" i="3"/>
  <c r="AB143" i="3"/>
  <c r="AB505" i="3"/>
  <c r="AB245" i="3"/>
  <c r="AB256" i="3"/>
  <c r="AB626" i="3"/>
  <c r="AB710" i="3"/>
  <c r="AB623" i="3"/>
  <c r="AB641" i="3"/>
  <c r="AB686" i="3"/>
  <c r="AB566" i="3"/>
  <c r="AB574" i="3"/>
  <c r="AB582" i="3"/>
  <c r="AB519" i="3"/>
  <c r="AB32" i="3"/>
  <c r="AB382" i="3"/>
  <c r="AB528" i="3"/>
  <c r="AB648" i="3"/>
  <c r="AB680" i="3"/>
  <c r="AB673" i="3"/>
  <c r="AB331" i="3"/>
  <c r="AB359" i="3"/>
  <c r="AB332" i="3"/>
  <c r="AB310" i="3"/>
  <c r="AB560" i="3"/>
  <c r="AB107" i="3"/>
  <c r="AB106" i="3"/>
  <c r="AB43" i="3"/>
  <c r="AB246" i="3"/>
  <c r="AB9" i="3"/>
  <c r="AB670" i="3"/>
  <c r="AB402" i="3"/>
  <c r="AB177" i="3"/>
  <c r="AB138" i="3"/>
  <c r="AB627" i="3"/>
  <c r="AB527" i="3"/>
  <c r="AB610" i="3"/>
  <c r="AB395" i="3"/>
  <c r="AB696" i="3"/>
  <c r="AB182" i="3"/>
  <c r="AB162" i="3"/>
  <c r="AB176" i="3"/>
  <c r="AB175" i="3"/>
  <c r="AB174" i="3"/>
  <c r="AB124" i="3"/>
  <c r="AB123" i="3"/>
  <c r="AB153" i="3"/>
  <c r="AB342" i="3"/>
  <c r="AB340" i="3"/>
  <c r="AB379" i="3"/>
  <c r="AB374" i="3"/>
  <c r="AB364" i="3"/>
  <c r="AB335" i="3"/>
  <c r="AB118" i="3"/>
  <c r="AB117" i="3"/>
  <c r="AB116" i="3"/>
  <c r="AB115" i="3"/>
  <c r="AB114" i="3"/>
  <c r="AB83" i="3"/>
  <c r="AB46" i="3"/>
  <c r="AB69" i="3"/>
  <c r="AB59" i="3"/>
  <c r="AB64" i="3"/>
  <c r="AB44" i="3"/>
  <c r="AB269" i="3"/>
  <c r="AB277" i="3"/>
  <c r="AB292" i="3"/>
  <c r="AB279" i="3"/>
  <c r="AB276" i="3"/>
  <c r="AB223" i="3"/>
  <c r="AB218" i="3"/>
  <c r="AB217" i="3"/>
  <c r="AB224" i="3"/>
  <c r="AB231" i="3"/>
  <c r="AB235" i="3"/>
  <c r="AB248" i="3"/>
  <c r="AB17" i="3"/>
  <c r="AB570" i="3"/>
  <c r="AB592" i="3"/>
  <c r="AB99" i="3"/>
  <c r="AB270" i="3"/>
  <c r="AB259" i="3"/>
  <c r="AB207" i="3"/>
  <c r="AB605" i="3"/>
  <c r="AB603" i="3"/>
  <c r="AB7" i="3"/>
  <c r="AB4" i="3"/>
  <c r="AB198" i="3"/>
  <c r="AB196" i="3"/>
  <c r="AB193" i="3"/>
  <c r="AB390" i="3"/>
  <c r="AB388" i="3"/>
  <c r="AB385" i="3"/>
  <c r="AB675" i="3"/>
  <c r="AB684" i="3"/>
  <c r="AB672" i="3"/>
  <c r="AB671" i="3"/>
  <c r="AB629" i="3"/>
  <c r="AB634" i="3"/>
  <c r="AB644" i="3"/>
  <c r="AB633" i="3"/>
  <c r="AB652" i="3"/>
  <c r="AB125" i="3"/>
  <c r="AB600" i="3"/>
  <c r="AB146" i="3"/>
  <c r="AB132" i="3"/>
  <c r="AB164" i="3"/>
  <c r="AB150" i="3"/>
  <c r="AB157" i="3"/>
  <c r="AB184" i="3"/>
  <c r="AB170" i="3"/>
  <c r="AB121" i="3"/>
  <c r="AB319" i="3"/>
  <c r="AB345" i="3"/>
  <c r="AB338" i="3"/>
  <c r="AB344" i="3"/>
  <c r="AB321" i="3"/>
  <c r="AB376" i="3"/>
  <c r="AB334" i="3"/>
  <c r="AB322" i="3"/>
  <c r="AB569" i="3"/>
  <c r="AB578" i="3"/>
  <c r="AB576" i="3"/>
  <c r="AB594" i="3"/>
  <c r="AB591" i="3"/>
  <c r="AB559" i="3"/>
  <c r="AB542" i="3"/>
  <c r="AB540" i="3"/>
  <c r="AB520" i="3"/>
  <c r="AB529" i="3"/>
  <c r="AB534" i="3"/>
  <c r="AB526" i="3"/>
  <c r="AB93" i="3"/>
  <c r="AB80" i="3"/>
  <c r="AB95" i="3"/>
  <c r="AB82" i="3"/>
  <c r="AB79" i="3"/>
  <c r="AB50" i="3"/>
  <c r="AB34" i="3"/>
  <c r="AB33" i="3"/>
  <c r="AB52" i="3"/>
  <c r="AB31" i="3"/>
  <c r="AB29" i="3"/>
  <c r="AB42" i="3"/>
  <c r="AB262" i="3"/>
  <c r="AB261" i="3"/>
  <c r="AB260" i="3"/>
  <c r="AB258" i="3"/>
  <c r="AB257" i="3"/>
  <c r="AB288" i="3"/>
  <c r="AB285" i="3"/>
  <c r="AB294" i="3"/>
  <c r="AB297" i="3"/>
  <c r="AB281" i="3"/>
  <c r="AB278" i="3"/>
  <c r="AB240" i="3"/>
  <c r="AB327" i="3"/>
  <c r="AB590" i="3"/>
  <c r="AB108" i="3"/>
  <c r="AB253" i="3"/>
  <c r="AB611" i="3"/>
  <c r="AB609" i="3"/>
  <c r="AB101" i="3"/>
  <c r="AB158" i="3"/>
  <c r="AB336" i="3"/>
  <c r="AB272" i="3"/>
  <c r="AB205" i="3"/>
  <c r="AB130" i="3"/>
  <c r="AB122" i="3"/>
  <c r="AB313" i="3"/>
  <c r="AB317" i="3"/>
  <c r="AB547" i="3"/>
  <c r="AB585" i="3"/>
  <c r="AB222" i="3"/>
  <c r="AB220" i="3"/>
  <c r="AB352" i="3"/>
  <c r="AB119" i="3"/>
  <c r="AB455" i="3"/>
  <c r="AB601" i="3"/>
  <c r="AB599" i="3"/>
  <c r="AB8" i="3"/>
  <c r="AB372" i="3"/>
  <c r="AB371" i="3"/>
  <c r="AB572" i="3"/>
  <c r="AB37" i="3"/>
  <c r="AB98" i="3"/>
  <c r="AB77" i="3"/>
  <c r="AB295" i="3"/>
  <c r="AB491" i="3"/>
  <c r="AB415" i="3"/>
  <c r="AB421" i="3"/>
  <c r="AB156" i="3"/>
  <c r="AB343" i="3"/>
  <c r="AB72" i="3"/>
  <c r="AB307" i="3"/>
  <c r="AB500" i="3"/>
  <c r="AB621" i="3"/>
  <c r="AB367" i="3"/>
  <c r="AB363" i="3"/>
  <c r="AB358" i="3"/>
  <c r="AB581" i="3"/>
  <c r="AB555" i="3"/>
  <c r="AB38" i="3"/>
  <c r="AB67" i="3"/>
  <c r="AB286" i="3"/>
  <c r="AB238" i="3"/>
  <c r="AB465" i="3"/>
  <c r="AB410" i="3"/>
  <c r="AB129" i="3"/>
  <c r="AB551" i="3"/>
  <c r="AB61" i="3"/>
  <c r="AB424" i="3"/>
  <c r="AB620" i="3"/>
  <c r="AB616" i="3"/>
  <c r="AB24" i="3"/>
  <c r="AB14" i="3"/>
  <c r="AB20" i="3"/>
  <c r="AB213" i="3"/>
  <c r="AB203" i="3"/>
  <c r="AB209" i="3"/>
  <c r="AB405" i="3"/>
  <c r="AB401" i="3"/>
  <c r="AB703" i="3"/>
  <c r="AB698" i="3"/>
  <c r="AB708" i="3"/>
  <c r="AB694" i="3"/>
  <c r="AB678" i="3"/>
  <c r="AB651" i="3"/>
  <c r="AB683" i="3"/>
  <c r="AB630" i="3"/>
  <c r="AB649" i="3"/>
  <c r="AB664" i="3"/>
  <c r="AB639" i="3"/>
  <c r="AB341" i="3"/>
  <c r="AB351" i="3"/>
  <c r="AB350" i="3"/>
  <c r="AB597" i="3"/>
  <c r="AB596" i="3"/>
  <c r="AB515" i="3"/>
  <c r="AB514" i="3"/>
  <c r="AB513" i="3"/>
  <c r="AB512" i="3"/>
  <c r="AB553" i="3"/>
  <c r="AB565" i="3"/>
  <c r="AB561" i="3"/>
  <c r="AB539" i="3"/>
  <c r="AB538" i="3"/>
  <c r="AB536" i="3"/>
  <c r="AB438" i="3"/>
  <c r="AB449" i="3"/>
  <c r="AB454" i="3"/>
  <c r="AB173" i="3"/>
  <c r="AB546" i="3"/>
  <c r="AB112" i="3"/>
  <c r="AB267" i="3"/>
  <c r="AB432" i="3"/>
  <c r="AB613" i="3"/>
  <c r="AB602" i="3"/>
  <c r="AB607" i="3"/>
  <c r="AB6" i="3"/>
  <c r="AB11" i="3"/>
  <c r="AB206" i="3"/>
  <c r="AB195" i="3"/>
  <c r="AB200" i="3"/>
  <c r="AB398" i="3"/>
  <c r="AB387" i="3"/>
  <c r="AB392" i="3"/>
  <c r="AB700" i="3"/>
  <c r="AB699" i="3"/>
  <c r="AB697" i="3"/>
  <c r="AB695" i="3"/>
  <c r="AB681" i="3"/>
  <c r="AB645" i="3"/>
  <c r="AB635" i="3"/>
  <c r="AB669" i="3"/>
  <c r="AB624" i="3"/>
  <c r="AB646" i="3"/>
  <c r="AB653" i="3"/>
  <c r="AB642" i="3"/>
  <c r="AB161" i="3"/>
  <c r="AB145" i="3"/>
  <c r="AB152" i="3"/>
  <c r="AB163" i="3"/>
  <c r="AB149" i="3"/>
  <c r="AB165" i="3"/>
  <c r="AB171" i="3"/>
  <c r="AB154" i="3"/>
  <c r="AB330" i="3"/>
  <c r="AB355" i="3"/>
  <c r="AB366" i="3"/>
  <c r="AB365" i="3"/>
  <c r="AB318" i="3"/>
  <c r="AB346" i="3"/>
  <c r="AB347" i="3"/>
  <c r="AB577" i="3"/>
  <c r="AB595" i="3"/>
  <c r="AB593" i="3"/>
  <c r="AB567" i="3"/>
  <c r="AB552" i="3"/>
  <c r="AB557" i="3"/>
  <c r="AB531" i="3"/>
  <c r="AB537" i="3"/>
  <c r="AB533" i="3"/>
  <c r="AB94" i="3"/>
  <c r="AB102" i="3"/>
  <c r="AB97" i="3"/>
  <c r="AB91" i="3"/>
  <c r="AB54" i="3"/>
  <c r="AB68" i="3"/>
  <c r="AB45" i="3"/>
  <c r="AB30" i="3"/>
  <c r="AB28" i="3"/>
  <c r="AB273" i="3"/>
  <c r="AB282" i="3"/>
  <c r="AB284" i="3"/>
  <c r="AB303" i="3"/>
  <c r="AB305" i="3"/>
  <c r="AB296" i="3"/>
  <c r="AB301" i="3"/>
  <c r="AB308" i="3"/>
  <c r="AB306" i="3"/>
  <c r="AB247" i="3"/>
  <c r="AB255" i="3"/>
  <c r="AB606" i="3"/>
  <c r="AB15" i="3"/>
  <c r="AB13" i="3"/>
  <c r="AB10" i="3"/>
  <c r="AB202" i="3"/>
  <c r="AB199" i="3"/>
  <c r="AB396" i="3"/>
  <c r="AB391" i="3"/>
  <c r="AB659" i="3"/>
  <c r="AB637" i="3"/>
  <c r="AB674" i="3"/>
  <c r="AB657" i="3"/>
  <c r="AB656" i="3"/>
  <c r="AB705" i="3"/>
  <c r="AB706" i="3"/>
  <c r="AB702" i="3"/>
  <c r="AB690" i="3"/>
  <c r="AB714" i="3"/>
  <c r="AB707" i="3"/>
  <c r="AB685" i="3"/>
  <c r="AB134" i="3"/>
  <c r="AB133" i="3"/>
  <c r="AB148" i="3"/>
  <c r="AB127" i="3"/>
  <c r="AB186" i="3"/>
  <c r="AB172" i="3"/>
  <c r="AB168" i="3"/>
  <c r="AB381" i="3"/>
  <c r="AB373" i="3"/>
  <c r="AB357" i="3"/>
  <c r="AB320" i="3"/>
  <c r="AB360" i="3"/>
  <c r="AB329" i="3"/>
  <c r="AB375" i="3"/>
  <c r="AB550" i="3"/>
  <c r="AB554" i="3"/>
  <c r="AB573" i="3"/>
  <c r="AB564" i="3"/>
  <c r="AB511" i="3"/>
  <c r="AB508" i="3"/>
  <c r="AB507" i="3"/>
  <c r="AB504" i="3"/>
  <c r="AB558" i="3"/>
  <c r="AB73" i="3"/>
  <c r="AB58" i="3"/>
  <c r="AB62" i="3"/>
  <c r="AB100" i="3"/>
  <c r="AB109" i="3"/>
  <c r="AB96" i="3"/>
  <c r="AB103" i="3"/>
  <c r="AB27" i="3"/>
  <c r="AB236" i="3"/>
  <c r="AB232" i="3"/>
  <c r="AB229" i="3"/>
  <c r="AB244" i="3"/>
  <c r="AB275" i="3"/>
  <c r="AB271" i="3"/>
  <c r="AB265" i="3"/>
  <c r="AB250" i="3"/>
  <c r="AB263" i="3"/>
  <c r="AB502" i="3"/>
  <c r="AB493" i="3"/>
  <c r="AB492" i="3"/>
  <c r="AB499" i="3"/>
  <c r="AB463" i="3"/>
  <c r="AB469" i="3"/>
  <c r="AB448" i="3"/>
  <c r="AB459" i="3"/>
  <c r="AB458" i="3"/>
  <c r="AB612" i="3"/>
  <c r="AB608" i="3"/>
  <c r="AB598" i="3"/>
  <c r="AB16" i="3"/>
  <c r="AB12" i="3"/>
  <c r="AB2" i="3"/>
  <c r="AB201" i="3"/>
  <c r="AB191" i="3"/>
  <c r="AB397" i="3"/>
  <c r="AB393" i="3"/>
  <c r="AB383" i="3"/>
  <c r="AB660" i="3"/>
  <c r="AB632" i="3"/>
  <c r="AB658" i="3"/>
  <c r="AB650" i="3"/>
  <c r="AB693" i="3"/>
  <c r="AB715" i="3"/>
  <c r="AB668" i="3"/>
  <c r="AB677" i="3"/>
  <c r="AB713" i="3"/>
  <c r="AB687" i="3"/>
  <c r="AB661" i="3"/>
  <c r="AB135" i="3"/>
  <c r="AB188" i="3"/>
  <c r="AB141" i="3"/>
  <c r="AB128" i="3"/>
  <c r="AB159" i="3"/>
  <c r="AB147" i="3"/>
  <c r="AB167" i="3"/>
  <c r="AB370" i="3"/>
  <c r="AB339" i="3"/>
  <c r="AB377" i="3"/>
  <c r="AB361" i="3"/>
  <c r="AB311" i="3"/>
  <c r="AB349" i="3"/>
  <c r="AB549" i="3"/>
  <c r="AB545" i="3"/>
  <c r="AB544" i="3"/>
  <c r="AB556" i="3"/>
  <c r="AB509" i="3"/>
  <c r="AB589" i="3"/>
  <c r="AB587" i="3"/>
  <c r="AB584" i="3"/>
  <c r="AB583" i="3"/>
  <c r="AB51" i="3"/>
  <c r="AB60" i="3"/>
  <c r="AB57" i="3"/>
  <c r="AB48" i="3"/>
  <c r="AB113" i="3"/>
  <c r="AB88" i="3"/>
  <c r="AB90" i="3"/>
  <c r="AB92" i="3"/>
  <c r="AB84" i="3"/>
  <c r="AB81" i="3"/>
  <c r="AB26" i="3"/>
  <c r="AB225" i="3"/>
  <c r="AB219" i="3"/>
  <c r="AB234" i="3"/>
  <c r="AB280" i="3"/>
  <c r="AB227" i="3"/>
  <c r="AB266" i="3"/>
  <c r="AB252" i="3"/>
  <c r="AB242" i="3"/>
  <c r="AB249" i="3"/>
  <c r="AB487" i="3"/>
  <c r="AB484" i="3"/>
  <c r="AB483" i="3"/>
  <c r="AB433" i="3"/>
  <c r="AB460" i="3"/>
  <c r="AB230" i="3"/>
  <c r="AB283" i="3"/>
  <c r="AB3" i="3"/>
  <c r="AB197" i="3"/>
  <c r="AB194" i="3"/>
  <c r="AB192" i="3"/>
  <c r="AB389" i="3"/>
  <c r="AB386" i="3"/>
  <c r="AB384" i="3"/>
  <c r="AB631" i="3"/>
  <c r="AB628" i="3"/>
  <c r="AB636" i="3"/>
  <c r="AB640" i="3"/>
  <c r="AB643" i="3"/>
  <c r="AB654" i="3"/>
  <c r="AB667" i="3"/>
  <c r="AB666" i="3"/>
  <c r="AB689" i="3"/>
  <c r="AB682" i="3"/>
  <c r="AB662" i="3"/>
  <c r="AB189" i="3"/>
  <c r="AB178" i="3"/>
  <c r="AB131" i="3"/>
  <c r="AB136" i="3"/>
  <c r="AB160" i="3"/>
  <c r="AB140" i="3"/>
  <c r="AB169" i="3"/>
  <c r="AB368" i="3"/>
  <c r="AB326" i="3"/>
  <c r="AB378" i="3"/>
  <c r="AB362" i="3"/>
  <c r="AB354" i="3"/>
  <c r="AB325" i="3"/>
  <c r="AB333" i="3"/>
  <c r="AB516" i="3"/>
  <c r="AB548" i="3"/>
  <c r="AB532" i="3"/>
  <c r="AB543" i="3"/>
  <c r="AB571" i="3"/>
  <c r="AB588" i="3"/>
  <c r="AB586" i="3"/>
  <c r="AB580" i="3"/>
  <c r="AB535" i="3"/>
  <c r="AB53" i="3"/>
  <c r="AB39" i="3"/>
  <c r="AB49" i="3"/>
  <c r="AB47" i="3"/>
  <c r="AB55" i="3"/>
  <c r="AB89" i="3"/>
  <c r="AB66" i="3"/>
  <c r="AB86" i="3"/>
  <c r="AB298" i="3"/>
  <c r="AB299" i="3"/>
  <c r="AB302" i="3"/>
  <c r="AB304" i="3"/>
  <c r="AB268" i="3"/>
  <c r="AB237" i="3"/>
  <c r="AB254" i="3"/>
  <c r="AB251" i="3"/>
  <c r="AB241" i="3"/>
  <c r="AB228" i="3"/>
  <c r="AB486" i="3"/>
  <c r="AB485" i="3"/>
  <c r="AB477" i="3"/>
  <c r="AB481" i="3"/>
  <c r="AB439" i="3"/>
  <c r="AB429" i="3"/>
  <c r="AB453" i="3"/>
  <c r="AB426" i="3"/>
  <c r="AB445" i="3"/>
  <c r="AB105" i="3"/>
  <c r="AB452" i="3"/>
  <c r="AB618" i="3"/>
  <c r="AB615" i="3"/>
  <c r="AB25" i="3"/>
  <c r="AB22" i="3"/>
  <c r="AB19" i="3"/>
  <c r="AB214" i="3"/>
  <c r="AB211" i="3"/>
  <c r="AB208" i="3"/>
  <c r="AB406" i="3"/>
  <c r="AB403" i="3"/>
  <c r="AB400" i="3"/>
  <c r="AB704" i="3"/>
  <c r="AB712" i="3"/>
  <c r="AB711" i="3"/>
  <c r="AB709" i="3"/>
  <c r="AB716" i="3"/>
  <c r="AB701" i="3"/>
  <c r="AB655" i="3"/>
  <c r="AB692" i="3"/>
  <c r="AB647" i="3"/>
  <c r="AB665" i="3"/>
  <c r="AB688" i="3"/>
  <c r="AB663" i="3"/>
  <c r="AB190" i="3"/>
  <c r="AB180" i="3"/>
  <c r="AB179" i="3"/>
  <c r="AB187" i="3"/>
  <c r="AB144" i="3"/>
  <c r="AB137" i="3"/>
  <c r="AB166" i="3"/>
  <c r="AB356" i="3"/>
  <c r="AB314" i="3"/>
  <c r="AB369" i="3"/>
  <c r="AB348" i="3"/>
  <c r="AB353" i="3"/>
  <c r="AB312" i="3"/>
  <c r="AB309" i="3"/>
  <c r="AB517" i="3"/>
  <c r="AB522" i="3"/>
  <c r="AB524" i="3"/>
  <c r="AB523" i="3"/>
  <c r="AB563" i="3"/>
  <c r="AB568" i="3"/>
  <c r="AB575" i="3"/>
  <c r="AB579" i="3"/>
  <c r="AB518" i="3"/>
  <c r="AB41" i="3"/>
  <c r="AB36" i="3"/>
  <c r="AB35" i="3"/>
  <c r="AB78" i="3"/>
  <c r="AB65" i="3"/>
  <c r="AB74" i="3"/>
  <c r="AB63" i="3"/>
  <c r="AB56" i="3"/>
  <c r="AB293" i="3"/>
  <c r="AB300" i="3"/>
  <c r="AB291" i="3"/>
  <c r="AB290" i="3"/>
  <c r="AB226" i="3"/>
  <c r="AB216" i="3"/>
  <c r="AB243" i="3"/>
  <c r="AB215" i="3"/>
  <c r="AB478" i="3"/>
  <c r="AB462" i="3"/>
  <c r="AB490" i="3"/>
  <c r="AB470" i="3"/>
  <c r="AB418" i="3"/>
  <c r="AB422" i="3"/>
  <c r="AB417" i="3"/>
  <c r="AB431" i="3"/>
  <c r="AB408" i="3"/>
  <c r="AB414" i="3"/>
  <c r="AB501" i="3"/>
  <c r="AB498" i="3"/>
  <c r="AB447" i="3"/>
  <c r="AB423" i="3"/>
  <c r="AB427" i="3"/>
  <c r="AB457" i="3"/>
  <c r="AB443" i="3"/>
  <c r="AB482" i="3"/>
  <c r="AB451" i="3"/>
  <c r="AB407" i="3"/>
  <c r="AB413" i="3"/>
  <c r="AB412" i="3"/>
  <c r="AB411" i="3"/>
  <c r="AB409" i="3"/>
  <c r="AB430" i="3"/>
  <c r="AB495" i="3"/>
  <c r="AB425" i="3"/>
  <c r="AB442" i="3"/>
  <c r="AB450" i="3"/>
  <c r="AB444" i="3"/>
  <c r="AB446" i="3"/>
  <c r="AB488" i="3"/>
  <c r="AB497" i="3"/>
  <c r="AB476" i="3"/>
  <c r="AB474" i="3"/>
  <c r="AB494" i="3"/>
  <c r="AB496" i="3"/>
  <c r="AB479" i="3"/>
  <c r="AB416" i="3"/>
  <c r="AB440" i="3"/>
  <c r="AB436" i="3"/>
  <c r="AB435" i="3"/>
  <c r="AB434" i="3"/>
  <c r="AB461" i="3"/>
  <c r="AB489" i="3"/>
  <c r="AB475" i="3"/>
  <c r="AB473" i="3"/>
  <c r="AB472" i="3"/>
  <c r="AB466" i="3"/>
  <c r="AB437" i="3"/>
  <c r="AB419" i="3"/>
  <c r="AB428" i="3"/>
  <c r="AB420" i="3"/>
  <c r="AB441" i="3"/>
  <c r="AB480" i="3"/>
  <c r="AB464" i="3"/>
  <c r="AB467" i="3"/>
  <c r="AB468" i="3"/>
  <c r="AB456" i="3"/>
  <c r="AB471" i="3"/>
  <c r="AF354" i="1"/>
  <c r="AG354" i="1" s="1"/>
  <c r="AF418" i="1"/>
  <c r="AG418" i="1" s="1"/>
  <c r="AF563" i="1"/>
  <c r="AG563" i="1" s="1"/>
  <c r="AF665" i="1"/>
  <c r="AG665" i="1" s="1"/>
  <c r="AF518" i="1"/>
  <c r="AG518" i="1" s="1"/>
  <c r="AF434" i="1"/>
  <c r="AG434" i="1" s="1"/>
  <c r="AF87" i="1"/>
  <c r="AG87" i="1" s="1"/>
  <c r="AF243" i="1"/>
  <c r="AG243" i="1" s="1"/>
  <c r="AF95" i="1"/>
  <c r="AG95" i="1" s="1"/>
  <c r="AF447" i="1"/>
  <c r="AG447" i="1" s="1"/>
  <c r="AH446" i="1"/>
  <c r="AH184" i="1"/>
  <c r="AF102" i="1"/>
  <c r="AG102" i="1" s="1"/>
  <c r="AF545" i="1"/>
  <c r="AG545" i="1" s="1"/>
  <c r="AF91" i="1"/>
  <c r="AG91" i="1" s="1"/>
  <c r="AF320" i="1"/>
  <c r="AG320" i="1" s="1"/>
  <c r="AF261" i="1"/>
  <c r="AG261" i="1" s="1"/>
  <c r="AH614" i="1"/>
  <c r="AF194" i="1"/>
  <c r="AG194" i="1" s="1"/>
  <c r="AF253" i="1"/>
  <c r="AG253" i="1" s="1"/>
  <c r="AH92" i="1"/>
  <c r="AF464" i="1"/>
  <c r="AG464" i="1" s="1"/>
  <c r="AF445" i="1"/>
  <c r="AG445" i="1" s="1"/>
  <c r="AF260" i="1"/>
  <c r="AG260" i="1" s="1"/>
  <c r="AH471" i="1"/>
  <c r="AF211" i="1"/>
  <c r="AG211" i="1" s="1"/>
  <c r="AF305" i="1"/>
  <c r="AG305" i="1" s="1"/>
  <c r="AF461" i="1"/>
  <c r="AG461" i="1" s="1"/>
  <c r="AH636" i="1"/>
  <c r="AF640" i="1"/>
  <c r="AG640" i="1" s="1"/>
  <c r="AF556" i="1"/>
  <c r="AG556" i="1" s="1"/>
  <c r="AF374" i="1"/>
  <c r="AG374" i="1" s="1"/>
  <c r="AH374" i="1"/>
  <c r="AH567" i="1"/>
  <c r="AF184" i="1"/>
  <c r="AG184" i="1" s="1"/>
  <c r="AH116" i="1"/>
  <c r="AH397" i="1"/>
  <c r="AH46" i="1"/>
  <c r="AF533" i="1"/>
  <c r="AG533" i="1" s="1"/>
  <c r="AF466" i="1"/>
  <c r="AG466" i="1" s="1"/>
  <c r="AF507" i="1"/>
  <c r="AG507" i="1" s="1"/>
  <c r="AF438" i="1"/>
  <c r="AG438" i="1" s="1"/>
  <c r="AF127" i="1"/>
  <c r="AG127" i="1" s="1"/>
  <c r="AH102" i="1"/>
  <c r="AF347" i="1"/>
  <c r="AG347" i="1" s="1"/>
  <c r="AH347" i="1"/>
  <c r="AF149" i="1"/>
  <c r="AG149" i="1" s="1"/>
  <c r="AH149" i="1"/>
  <c r="AF630" i="1"/>
  <c r="AG630" i="1" s="1"/>
  <c r="AH630" i="1"/>
  <c r="AF311" i="1"/>
  <c r="AG311" i="1" s="1"/>
  <c r="AH311" i="1"/>
  <c r="AF392" i="1"/>
  <c r="AG392" i="1" s="1"/>
  <c r="AH392" i="1"/>
  <c r="AF534" i="1"/>
  <c r="AG534" i="1" s="1"/>
  <c r="AH534" i="1"/>
  <c r="AH461" i="1"/>
  <c r="AH466" i="1"/>
  <c r="AH253" i="1"/>
  <c r="AF398" i="1"/>
  <c r="AG398" i="1" s="1"/>
  <c r="AF136" i="1"/>
  <c r="AG136" i="1" s="1"/>
  <c r="AF249" i="1"/>
  <c r="AG249" i="1" s="1"/>
  <c r="AF497" i="1"/>
  <c r="AG497" i="1" s="1"/>
  <c r="AF99" i="1"/>
  <c r="AG99" i="1" s="1"/>
  <c r="AF636" i="1"/>
  <c r="AG636" i="1" s="1"/>
  <c r="AF446" i="1"/>
  <c r="AG446" i="1" s="1"/>
  <c r="AF116" i="1"/>
  <c r="AG116" i="1" s="1"/>
  <c r="AH194" i="1"/>
  <c r="AH95" i="1"/>
  <c r="AH305" i="1"/>
  <c r="AH260" i="1"/>
  <c r="AF315" i="1"/>
  <c r="AG315" i="1" s="1"/>
  <c r="AH315" i="1"/>
  <c r="AF442" i="1"/>
  <c r="AG442" i="1" s="1"/>
  <c r="AH442" i="1"/>
  <c r="AF65" i="1"/>
  <c r="AG65" i="1" s="1"/>
  <c r="AH65" i="1"/>
  <c r="AF551" i="1"/>
  <c r="AG551" i="1" s="1"/>
  <c r="AH551" i="1"/>
  <c r="AF196" i="1"/>
  <c r="AG196" i="1" s="1"/>
  <c r="AH196" i="1"/>
  <c r="AF298" i="1"/>
  <c r="AG298" i="1" s="1"/>
  <c r="AH298" i="1"/>
  <c r="AF145" i="1"/>
  <c r="AG145" i="1" s="1"/>
  <c r="AH145" i="1"/>
  <c r="AF283" i="1"/>
  <c r="AG283" i="1" s="1"/>
  <c r="AH283" i="1"/>
  <c r="AF81" i="1"/>
  <c r="AG81" i="1" s="1"/>
  <c r="AH81" i="1"/>
  <c r="AF313" i="1"/>
  <c r="AG313" i="1" s="1"/>
  <c r="AH313" i="1"/>
  <c r="AF231" i="1"/>
  <c r="AG231" i="1" s="1"/>
  <c r="AH231" i="1"/>
  <c r="AF36" i="1"/>
  <c r="AG36" i="1" s="1"/>
  <c r="AH36" i="1"/>
  <c r="AF277" i="1"/>
  <c r="AG277" i="1" s="1"/>
  <c r="AH277" i="1"/>
  <c r="AF170" i="1"/>
  <c r="AG170" i="1" s="1"/>
  <c r="AH170" i="1"/>
  <c r="AF389" i="1"/>
  <c r="AG389" i="1" s="1"/>
  <c r="AH389" i="1"/>
  <c r="AF126" i="1"/>
  <c r="AG126" i="1" s="1"/>
  <c r="AH126" i="1"/>
  <c r="AF179" i="1"/>
  <c r="AG179" i="1" s="1"/>
  <c r="AH179" i="1"/>
  <c r="AF190" i="1"/>
  <c r="AG190" i="1" s="1"/>
  <c r="AH190" i="1"/>
  <c r="AF566" i="1"/>
  <c r="AG566" i="1" s="1"/>
  <c r="AH566" i="1"/>
  <c r="AF212" i="1"/>
  <c r="AG212" i="1" s="1"/>
  <c r="AH212" i="1"/>
  <c r="AF339" i="1"/>
  <c r="AG339" i="1" s="1"/>
  <c r="AH339" i="1"/>
  <c r="AF400" i="1"/>
  <c r="AG400" i="1" s="1"/>
  <c r="AH400" i="1"/>
  <c r="AF197" i="1"/>
  <c r="AG197" i="1" s="1"/>
  <c r="AH197" i="1"/>
  <c r="AF314" i="1"/>
  <c r="AG314" i="1" s="1"/>
  <c r="AH314" i="1"/>
  <c r="AF103" i="1"/>
  <c r="AG103" i="1" s="1"/>
  <c r="AH103" i="1"/>
  <c r="AF240" i="1"/>
  <c r="AG240" i="1" s="1"/>
  <c r="AH240" i="1"/>
  <c r="AF536" i="1"/>
  <c r="AG536" i="1" s="1"/>
  <c r="AH536" i="1"/>
  <c r="AF635" i="1"/>
  <c r="AG635" i="1" s="1"/>
  <c r="AH635" i="1"/>
  <c r="AF308" i="1"/>
  <c r="AG308" i="1" s="1"/>
  <c r="AH308" i="1"/>
  <c r="AF268" i="1"/>
  <c r="AG268" i="1" s="1"/>
  <c r="AH268" i="1"/>
  <c r="AF189" i="1"/>
  <c r="AG189" i="1" s="1"/>
  <c r="AH189" i="1"/>
  <c r="AF603" i="1"/>
  <c r="AG603" i="1" s="1"/>
  <c r="AH603" i="1"/>
  <c r="AF458" i="1"/>
  <c r="AG458" i="1" s="1"/>
  <c r="AH458" i="1"/>
  <c r="AF187" i="1"/>
  <c r="AG187" i="1" s="1"/>
  <c r="AH187" i="1"/>
  <c r="AF96" i="1"/>
  <c r="AG96" i="1" s="1"/>
  <c r="AH96" i="1"/>
  <c r="AH518" i="1"/>
  <c r="AH589" i="1"/>
  <c r="AH211" i="1"/>
  <c r="AH447" i="1"/>
  <c r="AH464" i="1"/>
  <c r="AH246" i="1"/>
  <c r="AH150" i="1"/>
  <c r="AH438" i="1"/>
  <c r="AH354" i="1"/>
  <c r="AH556" i="1"/>
  <c r="AH445" i="1"/>
  <c r="AH665" i="1"/>
  <c r="AH249" i="1"/>
  <c r="AH87" i="1"/>
  <c r="AH507" i="1"/>
  <c r="AF350" i="1"/>
  <c r="AG350" i="1" s="1"/>
  <c r="AF495" i="1"/>
  <c r="AG495" i="1" s="1"/>
  <c r="AH99" i="1"/>
  <c r="AF614" i="1"/>
  <c r="AG614" i="1" s="1"/>
  <c r="AH550" i="1"/>
  <c r="AH434" i="1"/>
  <c r="AH243" i="1"/>
  <c r="AF92" i="1"/>
  <c r="AG92" i="1" s="1"/>
  <c r="AH533" i="1"/>
  <c r="AF471" i="1"/>
  <c r="AG471" i="1" s="1"/>
  <c r="AF238" i="1"/>
  <c r="AG238" i="1" s="1"/>
  <c r="AF397" i="1"/>
  <c r="AG397" i="1" s="1"/>
  <c r="AF46" i="1"/>
  <c r="AG46" i="1" s="1"/>
  <c r="AH127" i="1"/>
  <c r="AF567" i="1"/>
  <c r="AG567" i="1" s="1"/>
  <c r="AH640" i="1"/>
  <c r="AH545" i="1"/>
  <c r="AH398" i="1"/>
  <c r="AH91" i="1"/>
  <c r="AH136" i="1"/>
  <c r="AH320" i="1"/>
  <c r="AH418" i="1"/>
  <c r="AH261" i="1"/>
  <c r="AH563" i="1"/>
  <c r="AF118" i="1"/>
  <c r="AG118" i="1" s="1"/>
  <c r="AF427" i="1"/>
  <c r="AG427" i="1" s="1"/>
  <c r="AF639" i="1"/>
  <c r="AG639" i="1" s="1"/>
  <c r="AF94" i="1"/>
  <c r="AG94" i="1" s="1"/>
  <c r="AF562" i="1"/>
  <c r="AG562" i="1" s="1"/>
  <c r="AF695" i="1"/>
  <c r="AG695" i="1" s="1"/>
  <c r="AF161" i="1"/>
  <c r="AG161" i="1" s="1"/>
  <c r="AF472" i="1"/>
  <c r="AG472" i="1" s="1"/>
  <c r="AF681" i="1"/>
  <c r="AG681" i="1" s="1"/>
  <c r="AF560" i="1"/>
  <c r="AG560" i="1" s="1"/>
  <c r="AF711" i="1"/>
  <c r="AG711" i="1" s="1"/>
  <c r="AF608" i="1"/>
  <c r="AG608" i="1" s="1"/>
  <c r="AF390" i="1"/>
  <c r="AG390" i="1" s="1"/>
  <c r="AF378" i="1"/>
  <c r="AG378" i="1" s="1"/>
  <c r="AF662" i="1"/>
  <c r="AG662" i="1" s="1"/>
  <c r="AF657" i="1"/>
  <c r="AG657" i="1" s="1"/>
  <c r="AF137" i="1"/>
  <c r="AG137" i="1" s="1"/>
  <c r="AF391" i="1"/>
  <c r="AG391" i="1" s="1"/>
  <c r="AF411" i="1"/>
  <c r="AG411" i="1" s="1"/>
  <c r="AF325" i="1"/>
  <c r="AG325" i="1" s="1"/>
  <c r="AF403" i="1"/>
  <c r="AG403" i="1" s="1"/>
  <c r="AF178" i="1"/>
  <c r="AG178" i="1" s="1"/>
  <c r="AF237" i="1"/>
  <c r="AG237" i="1" s="1"/>
  <c r="AF201" i="1"/>
  <c r="AG201" i="1" s="1"/>
  <c r="AF248" i="1"/>
  <c r="AG248" i="1" s="1"/>
  <c r="AF376" i="1"/>
  <c r="AG376" i="1" s="1"/>
  <c r="AF56" i="1"/>
  <c r="AG56" i="1" s="1"/>
  <c r="AF509" i="1"/>
  <c r="AG509" i="1" s="1"/>
  <c r="AF571" i="1"/>
  <c r="AG571" i="1" s="1"/>
  <c r="AF436" i="1"/>
  <c r="AG436" i="1" s="1"/>
  <c r="AF167" i="1"/>
  <c r="AG167" i="1" s="1"/>
  <c r="AF703" i="1"/>
  <c r="AG703" i="1" s="1"/>
  <c r="AF459" i="1"/>
  <c r="AG459" i="1" s="1"/>
  <c r="AF157" i="1"/>
  <c r="AG157" i="1" s="1"/>
  <c r="AF499" i="1"/>
  <c r="AG499" i="1" s="1"/>
  <c r="AF669" i="1"/>
  <c r="AG669" i="1" s="1"/>
  <c r="AF222" i="1"/>
  <c r="AG222" i="1" s="1"/>
  <c r="AF385" i="1"/>
  <c r="AG385" i="1" s="1"/>
  <c r="AF399" i="1"/>
  <c r="AG399" i="1" s="1"/>
  <c r="AF516" i="1"/>
  <c r="AG516" i="1" s="1"/>
  <c r="AF371" i="1"/>
  <c r="AG371" i="1" s="1"/>
  <c r="AF554" i="1"/>
  <c r="AG554" i="1" s="1"/>
  <c r="AF183" i="1"/>
  <c r="AG183" i="1" s="1"/>
  <c r="AF280" i="1"/>
  <c r="AG280" i="1" s="1"/>
  <c r="AF288" i="1"/>
  <c r="AG288" i="1" s="1"/>
  <c r="AF441" i="1"/>
  <c r="AG441" i="1" s="1"/>
  <c r="AF235" i="1"/>
  <c r="AG235" i="1" s="1"/>
  <c r="AF226" i="1"/>
  <c r="AG226" i="1" s="1"/>
  <c r="AF93" i="1"/>
  <c r="AG93" i="1" s="1"/>
  <c r="AF710" i="1"/>
  <c r="AG710" i="1" s="1"/>
  <c r="AF200" i="1"/>
  <c r="AG200" i="1" s="1"/>
  <c r="AF219" i="1"/>
  <c r="AG219" i="1" s="1"/>
  <c r="AF233" i="1"/>
  <c r="AG233" i="1" s="1"/>
  <c r="AF76" i="1"/>
  <c r="AG76" i="1" s="1"/>
  <c r="AF532" i="1"/>
  <c r="AG532" i="1" s="1"/>
  <c r="AF357" i="1"/>
  <c r="AG357" i="1" s="1"/>
  <c r="AF591" i="1"/>
  <c r="AG591" i="1" s="1"/>
  <c r="AF377" i="1"/>
  <c r="AG377" i="1" s="1"/>
  <c r="AF299" i="1"/>
  <c r="AG299" i="1" s="1"/>
  <c r="AF651" i="1"/>
  <c r="AG651" i="1" s="1"/>
  <c r="AF154" i="1"/>
  <c r="AG154" i="1" s="1"/>
  <c r="AF158" i="1"/>
  <c r="AG158" i="1" s="1"/>
  <c r="AF621" i="1"/>
  <c r="AG621" i="1" s="1"/>
  <c r="AF606" i="1"/>
  <c r="AG606" i="1" s="1"/>
  <c r="AF375" i="1"/>
  <c r="AG375" i="1" s="1"/>
  <c r="AF708" i="1"/>
  <c r="AG708" i="1" s="1"/>
  <c r="AF72" i="1"/>
  <c r="AG72" i="1" s="1"/>
  <c r="AF287" i="1"/>
  <c r="AG287" i="1" s="1"/>
  <c r="AF138" i="1"/>
  <c r="AG138" i="1" s="1"/>
  <c r="AF223" i="1"/>
  <c r="AG223" i="1" s="1"/>
  <c r="AF668" i="1"/>
  <c r="AG668" i="1" s="1"/>
  <c r="AF192" i="1"/>
  <c r="AG192" i="1" s="1"/>
  <c r="AF33" i="1"/>
  <c r="AG33" i="1" s="1"/>
  <c r="AF115" i="1"/>
  <c r="AG115" i="1" s="1"/>
  <c r="AF191" i="1"/>
  <c r="AG191" i="1" s="1"/>
  <c r="AF704" i="1"/>
  <c r="AG704" i="1" s="1"/>
  <c r="AF612" i="1"/>
  <c r="AG612" i="1" s="1"/>
  <c r="AF521" i="1"/>
  <c r="AG521" i="1" s="1"/>
  <c r="AF468" i="1"/>
  <c r="AG468" i="1" s="1"/>
  <c r="AF549" i="1"/>
  <c r="AG549" i="1" s="1"/>
  <c r="AF101" i="1"/>
  <c r="AG101" i="1" s="1"/>
  <c r="AF417" i="1"/>
  <c r="AG417" i="1" s="1"/>
  <c r="AF316" i="1"/>
  <c r="AG316" i="1" s="1"/>
  <c r="AF133" i="1"/>
  <c r="AG133" i="1" s="1"/>
  <c r="AF387" i="1"/>
  <c r="AG387" i="1" s="1"/>
  <c r="AF321" i="1"/>
  <c r="AG321" i="1" s="1"/>
  <c r="AF162" i="1"/>
  <c r="AG162" i="1" s="1"/>
  <c r="AF334" i="1"/>
  <c r="AG334" i="1" s="1"/>
  <c r="AF557" i="1"/>
  <c r="AG557" i="1" s="1"/>
  <c r="AF538" i="1"/>
  <c r="AG538" i="1" s="1"/>
  <c r="AF514" i="1"/>
  <c r="AG514" i="1" s="1"/>
  <c r="AF372" i="1"/>
  <c r="AG372" i="1" s="1"/>
  <c r="AF131" i="1"/>
  <c r="AG131" i="1" s="1"/>
  <c r="AF86" i="1"/>
  <c r="AG86" i="1" s="1"/>
  <c r="AF705" i="1"/>
  <c r="AG705" i="1" s="1"/>
  <c r="AH676" i="1"/>
  <c r="AF676" i="1"/>
  <c r="AG676" i="1" s="1"/>
  <c r="AF579" i="1"/>
  <c r="AG579" i="1" s="1"/>
  <c r="AF667" i="1"/>
  <c r="AG667" i="1" s="1"/>
  <c r="AF14" i="1"/>
  <c r="AG14" i="1" s="1"/>
  <c r="AF648" i="1"/>
  <c r="AG648" i="1" s="1"/>
  <c r="AF254" i="1"/>
  <c r="AG254" i="1" s="1"/>
  <c r="AF413" i="1"/>
  <c r="AG413" i="1" s="1"/>
  <c r="AF690" i="1"/>
  <c r="AG690" i="1" s="1"/>
  <c r="AF647" i="1"/>
  <c r="AG647" i="1" s="1"/>
  <c r="AF117" i="1"/>
  <c r="AG117" i="1" s="1"/>
  <c r="AF337" i="1"/>
  <c r="AG337" i="1" s="1"/>
  <c r="AF155" i="1"/>
  <c r="AG155" i="1" s="1"/>
  <c r="AF112" i="1"/>
  <c r="AG112" i="1" s="1"/>
  <c r="AF515" i="1"/>
  <c r="AG515" i="1" s="1"/>
  <c r="AF419" i="1"/>
  <c r="AG419" i="1" s="1"/>
  <c r="AF604" i="1"/>
  <c r="AG604" i="1" s="1"/>
  <c r="AF5" i="1"/>
  <c r="AG5" i="1" s="1"/>
  <c r="AF37" i="1"/>
  <c r="AG37" i="1" s="1"/>
  <c r="AF361" i="1"/>
  <c r="AG361" i="1" s="1"/>
  <c r="AF700" i="1"/>
  <c r="AG700" i="1" s="1"/>
  <c r="AF586" i="1"/>
  <c r="AG586" i="1" s="1"/>
  <c r="AF32" i="1"/>
  <c r="AG32" i="1" s="1"/>
  <c r="AF54" i="1"/>
  <c r="AG54" i="1" s="1"/>
  <c r="AF693" i="1"/>
  <c r="AG693" i="1" s="1"/>
  <c r="AF369" i="1"/>
  <c r="AG369" i="1" s="1"/>
  <c r="AF634" i="1"/>
  <c r="AG634" i="1" s="1"/>
  <c r="AF113" i="1"/>
  <c r="AG113" i="1" s="1"/>
  <c r="AF531" i="1"/>
  <c r="AG531" i="1" s="1"/>
  <c r="AF675" i="1"/>
  <c r="AG675" i="1" s="1"/>
  <c r="AF519" i="1"/>
  <c r="AG519" i="1" s="1"/>
  <c r="AF129" i="1"/>
  <c r="AG129" i="1" s="1"/>
  <c r="AF247" i="1"/>
  <c r="AG247" i="1" s="1"/>
  <c r="AF109" i="1"/>
  <c r="AG109" i="1" s="1"/>
  <c r="AF430" i="1"/>
  <c r="AG430" i="1" s="1"/>
  <c r="AF331" i="1"/>
  <c r="AG331" i="1" s="1"/>
  <c r="AF2" i="1"/>
  <c r="AG2" i="1" s="1"/>
  <c r="AF421" i="1"/>
  <c r="AG421" i="1" s="1"/>
  <c r="AF286" i="1"/>
  <c r="AG286" i="1" s="1"/>
  <c r="AF258" i="1"/>
  <c r="AG258" i="1" s="1"/>
  <c r="AF264" i="1"/>
  <c r="AG264" i="1" s="1"/>
  <c r="AF152" i="1"/>
  <c r="AG152" i="1" s="1"/>
  <c r="AF351" i="1"/>
  <c r="AG351" i="1" s="1"/>
  <c r="AF689" i="1"/>
  <c r="AG689" i="1" s="1"/>
  <c r="AF484" i="1"/>
  <c r="AG484" i="1" s="1"/>
  <c r="AF353" i="1"/>
  <c r="AG353" i="1" s="1"/>
  <c r="AF275" i="1"/>
  <c r="AG275" i="1" s="1"/>
  <c r="AF151" i="1"/>
  <c r="AG151" i="1" s="1"/>
  <c r="AF278" i="1"/>
  <c r="AG278" i="1" s="1"/>
  <c r="AF148" i="1"/>
  <c r="AG148" i="1" s="1"/>
  <c r="AF304" i="1"/>
  <c r="AG304" i="1" s="1"/>
  <c r="AF451" i="1"/>
  <c r="AG451" i="1" s="1"/>
  <c r="AF80" i="1"/>
  <c r="AG80" i="1" s="1"/>
  <c r="AF599" i="1"/>
  <c r="AG599" i="1" s="1"/>
  <c r="AF172" i="1"/>
  <c r="AG172" i="1" s="1"/>
  <c r="AF469" i="1"/>
  <c r="AG469" i="1" s="1"/>
  <c r="AF82" i="1"/>
  <c r="AG82" i="1" s="1"/>
  <c r="AF55" i="1"/>
  <c r="AG55" i="1" s="1"/>
  <c r="AF565" i="1"/>
  <c r="AG565" i="1" s="1"/>
  <c r="AF259" i="1"/>
  <c r="AG259" i="1" s="1"/>
  <c r="AF482" i="1"/>
  <c r="AG482" i="1" s="1"/>
  <c r="AF674" i="1"/>
  <c r="AG674" i="1" s="1"/>
  <c r="AF67" i="1"/>
  <c r="AG67" i="1" s="1"/>
  <c r="AF221" i="1"/>
  <c r="AG221" i="1" s="1"/>
  <c r="AF561" i="1"/>
  <c r="AG561" i="1" s="1"/>
  <c r="AF408" i="1"/>
  <c r="AG408" i="1" s="1"/>
  <c r="AF346" i="1"/>
  <c r="AG346" i="1" s="1"/>
  <c r="AF292" i="1"/>
  <c r="AG292" i="1" s="1"/>
  <c r="AF199" i="1"/>
  <c r="AG199" i="1" s="1"/>
  <c r="AF493" i="1"/>
  <c r="AG493" i="1" s="1"/>
  <c r="AF409" i="1"/>
  <c r="AG409" i="1" s="1"/>
  <c r="AF523" i="1"/>
  <c r="AG523" i="1" s="1"/>
  <c r="AF508" i="1"/>
  <c r="AG508" i="1" s="1"/>
  <c r="AF359" i="1"/>
  <c r="AG359" i="1" s="1"/>
  <c r="AF520" i="1"/>
  <c r="AG520" i="1" s="1"/>
  <c r="AF120" i="1"/>
  <c r="AG120" i="1" s="1"/>
  <c r="AF656" i="1"/>
  <c r="AG656" i="1" s="1"/>
  <c r="AF130" i="1"/>
  <c r="AG130" i="1" s="1"/>
  <c r="AF282" i="1"/>
  <c r="AG282" i="1" s="1"/>
  <c r="AF177" i="1"/>
  <c r="AG177" i="1" s="1"/>
  <c r="AF224" i="1"/>
  <c r="AG224" i="1" s="1"/>
  <c r="AF174" i="1"/>
  <c r="AG174" i="1" s="1"/>
  <c r="AF473" i="1"/>
  <c r="AG473" i="1" s="1"/>
  <c r="AF156" i="1"/>
  <c r="AG156" i="1" s="1"/>
  <c r="AH578" i="1"/>
  <c r="AF578" i="1"/>
  <c r="AG578" i="1" s="1"/>
  <c r="AH26" i="1"/>
  <c r="AF26" i="1"/>
  <c r="AG26" i="1" s="1"/>
  <c r="AH255" i="1"/>
  <c r="AF255" i="1"/>
  <c r="AG255" i="1" s="1"/>
  <c r="AF241" i="1"/>
  <c r="AG241" i="1" s="1"/>
  <c r="AF488" i="1"/>
  <c r="AG488" i="1" s="1"/>
  <c r="AH587" i="1"/>
  <c r="AF587" i="1"/>
  <c r="AG587" i="1" s="1"/>
  <c r="AH105" i="1"/>
  <c r="AF105" i="1"/>
  <c r="AG105" i="1" s="1"/>
  <c r="AF12" i="1"/>
  <c r="AG12" i="1" s="1"/>
  <c r="AH322" i="1"/>
  <c r="AF322" i="1"/>
  <c r="AG322" i="1" s="1"/>
  <c r="AH570" i="1"/>
  <c r="AF570" i="1"/>
  <c r="AG570" i="1" s="1"/>
  <c r="AF134" i="1"/>
  <c r="AG134" i="1" s="1"/>
  <c r="AF208" i="1"/>
  <c r="AG208" i="1" s="1"/>
  <c r="AF296" i="1"/>
  <c r="AG296" i="1" s="1"/>
  <c r="AF443" i="1"/>
  <c r="AG443" i="1" s="1"/>
  <c r="AF164" i="1"/>
  <c r="AG164" i="1" s="1"/>
  <c r="AF236" i="1"/>
  <c r="AG236" i="1" s="1"/>
  <c r="AF544" i="1"/>
  <c r="AG544" i="1" s="1"/>
  <c r="AF597" i="1"/>
  <c r="AG597" i="1" s="1"/>
  <c r="AF171" i="1"/>
  <c r="AG171" i="1" s="1"/>
  <c r="AF595" i="1"/>
  <c r="AG595" i="1" s="1"/>
  <c r="AF590" i="1"/>
  <c r="AG590" i="1" s="1"/>
  <c r="AF440" i="1"/>
  <c r="AG440" i="1" s="1"/>
  <c r="AF18" i="1"/>
  <c r="AG18" i="1" s="1"/>
  <c r="AF384" i="1"/>
  <c r="AG384" i="1" s="1"/>
  <c r="AF715" i="1"/>
  <c r="AG715" i="1" s="1"/>
  <c r="AF525" i="1"/>
  <c r="AG525" i="1" s="1"/>
  <c r="AF269" i="1"/>
  <c r="AG269" i="1" s="1"/>
  <c r="AF480" i="1"/>
  <c r="AG480" i="1" s="1"/>
  <c r="AF64" i="1"/>
  <c r="AG64" i="1" s="1"/>
  <c r="AF494" i="1"/>
  <c r="AG494" i="1" s="1"/>
  <c r="AF73" i="1"/>
  <c r="AG73" i="1" s="1"/>
  <c r="AF379" i="1"/>
  <c r="AG379" i="1" s="1"/>
  <c r="AF270" i="1"/>
  <c r="AG270" i="1" s="1"/>
  <c r="AF454" i="1"/>
  <c r="AG454" i="1" s="1"/>
  <c r="AF83" i="1"/>
  <c r="AG83" i="1" s="1"/>
  <c r="AF522" i="1"/>
  <c r="AG522" i="1" s="1"/>
  <c r="AF252" i="1"/>
  <c r="AG252" i="1" s="1"/>
  <c r="AF110" i="1"/>
  <c r="AG110" i="1" s="1"/>
  <c r="AF153" i="1"/>
  <c r="AG153" i="1" s="1"/>
  <c r="AF435" i="1"/>
  <c r="AG435" i="1" s="1"/>
  <c r="AF452" i="1"/>
  <c r="AG452" i="1" s="1"/>
  <c r="AF294" i="1"/>
  <c r="AG294" i="1" s="1"/>
  <c r="AF142" i="1"/>
  <c r="AG142" i="1" s="1"/>
  <c r="AF307" i="1"/>
  <c r="AG307" i="1" s="1"/>
  <c r="AF10" i="1"/>
  <c r="AG10" i="1" s="1"/>
  <c r="AF699" i="1"/>
  <c r="AG699" i="1" s="1"/>
  <c r="AF697" i="1"/>
  <c r="AG697" i="1" s="1"/>
  <c r="AF11" i="1"/>
  <c r="AG11" i="1" s="1"/>
  <c r="AF13" i="1"/>
  <c r="AG13" i="1" s="1"/>
  <c r="AF388" i="1"/>
  <c r="AG388" i="1" s="1"/>
  <c r="AF577" i="1"/>
  <c r="AG577" i="1" s="1"/>
  <c r="AF424" i="1"/>
  <c r="AG424" i="1" s="1"/>
  <c r="AF185" i="1"/>
  <c r="AG185" i="1" s="1"/>
  <c r="AF422" i="1"/>
  <c r="AG422" i="1" s="1"/>
  <c r="AF600" i="1"/>
  <c r="AG600" i="1" s="1"/>
  <c r="AF465" i="1"/>
  <c r="AG465" i="1" s="1"/>
  <c r="AF444" i="1"/>
  <c r="AG444" i="1" s="1"/>
  <c r="AF97" i="1"/>
  <c r="AG97" i="1" s="1"/>
  <c r="AF273" i="1"/>
  <c r="AG273" i="1" s="1"/>
  <c r="AF40" i="1"/>
  <c r="AG40" i="1" s="1"/>
  <c r="AF671" i="1"/>
  <c r="AG671" i="1" s="1"/>
  <c r="AF119" i="1"/>
  <c r="AG119" i="1" s="1"/>
  <c r="AF684" i="1"/>
  <c r="AG684" i="1" s="1"/>
  <c r="AF540" i="1"/>
  <c r="AG540" i="1" s="1"/>
  <c r="AF642" i="1"/>
  <c r="AG642" i="1" s="1"/>
  <c r="AF448" i="1"/>
  <c r="AG448" i="1" s="1"/>
  <c r="AF193" i="1"/>
  <c r="AG193" i="1" s="1"/>
  <c r="AF717" i="1"/>
  <c r="AG717" i="1" s="1"/>
  <c r="AF613" i="1"/>
  <c r="AG613" i="1" s="1"/>
  <c r="AF528" i="1"/>
  <c r="AG528" i="1" s="1"/>
  <c r="AF428" i="1"/>
  <c r="AG428" i="1" s="1"/>
  <c r="AF679" i="1"/>
  <c r="AG679" i="1" s="1"/>
  <c r="AF691" i="1"/>
  <c r="AG691" i="1" s="1"/>
  <c r="AF329" i="1"/>
  <c r="AG329" i="1" s="1"/>
  <c r="AF239" i="1"/>
  <c r="AG239" i="1" s="1"/>
  <c r="AF455" i="1"/>
  <c r="AG455" i="1" s="1"/>
  <c r="AF48" i="1"/>
  <c r="AG48" i="1" s="1"/>
  <c r="AF526" i="1"/>
  <c r="AG526" i="1" s="1"/>
  <c r="AF555" i="1"/>
  <c r="AG555" i="1" s="1"/>
  <c r="AF135" i="1"/>
  <c r="AG135" i="1" s="1"/>
  <c r="AF524" i="1"/>
  <c r="AG524" i="1" s="1"/>
  <c r="AF210" i="1"/>
  <c r="AG210" i="1" s="1"/>
  <c r="AF244" i="1"/>
  <c r="AG244" i="1" s="1"/>
  <c r="AF396" i="1"/>
  <c r="AG396" i="1" s="1"/>
  <c r="AF437" i="1"/>
  <c r="AG437" i="1" s="1"/>
  <c r="AF90" i="1"/>
  <c r="AG90" i="1" s="1"/>
  <c r="AF530" i="1"/>
  <c r="AG530" i="1" s="1"/>
  <c r="AF416" i="1"/>
  <c r="AG416" i="1" s="1"/>
  <c r="AF98" i="1"/>
  <c r="AG98" i="1" s="1"/>
  <c r="AF317" i="1"/>
  <c r="AG317" i="1" s="1"/>
  <c r="AF175" i="1"/>
  <c r="AG175" i="1" s="1"/>
  <c r="AF340" i="1"/>
  <c r="AG340" i="1" s="1"/>
  <c r="AF692" i="1"/>
  <c r="AG692" i="1" s="1"/>
  <c r="AF332" i="1"/>
  <c r="AG332" i="1" s="1"/>
  <c r="AF401" i="1"/>
  <c r="AG401" i="1" s="1"/>
  <c r="AF433" i="1"/>
  <c r="AG433" i="1" s="1"/>
  <c r="AF402" i="1"/>
  <c r="AG402" i="1" s="1"/>
  <c r="AF362" i="1"/>
  <c r="AG362" i="1" s="1"/>
  <c r="AH503" i="1"/>
  <c r="AF503" i="1"/>
  <c r="AG503" i="1" s="1"/>
  <c r="AH490" i="1"/>
  <c r="AF490" i="1"/>
  <c r="AG490" i="1" s="1"/>
  <c r="AF349" i="1"/>
  <c r="AG349" i="1" s="1"/>
  <c r="AF712" i="1"/>
  <c r="AG712" i="1" s="1"/>
  <c r="AF543" i="1"/>
  <c r="AG543" i="1" s="1"/>
  <c r="AF572" i="1"/>
  <c r="AG572" i="1" s="1"/>
  <c r="AF333" i="1"/>
  <c r="AG333" i="1" s="1"/>
  <c r="AF395" i="1"/>
  <c r="AG395" i="1" s="1"/>
  <c r="AF449" i="1"/>
  <c r="AG449" i="1" s="1"/>
  <c r="AF344" i="1"/>
  <c r="AG344" i="1" s="1"/>
  <c r="AF429" i="1"/>
  <c r="AG429" i="1" s="1"/>
  <c r="AF51" i="1"/>
  <c r="AG51" i="1" s="1"/>
  <c r="AF547" i="1"/>
  <c r="AG547" i="1" s="1"/>
  <c r="AH366" i="1"/>
  <c r="AF366" i="1"/>
  <c r="AG366" i="1" s="1"/>
  <c r="AF35" i="1"/>
  <c r="AG35" i="1" s="1"/>
  <c r="AF680" i="1"/>
  <c r="AG680" i="1" s="1"/>
  <c r="AF29" i="1"/>
  <c r="AG29" i="1" s="1"/>
  <c r="AF701" i="1"/>
  <c r="AG701" i="1" s="1"/>
  <c r="AF535" i="1"/>
  <c r="AG535" i="1" s="1"/>
  <c r="AF610" i="1"/>
  <c r="AG610" i="1" s="1"/>
  <c r="AF564" i="1"/>
  <c r="AG564" i="1" s="1"/>
  <c r="AF216" i="1"/>
  <c r="AG216" i="1" s="1"/>
  <c r="AF646" i="1"/>
  <c r="AG646" i="1" s="1"/>
  <c r="AF620" i="1"/>
  <c r="AG620" i="1" s="1"/>
  <c r="AF88" i="1"/>
  <c r="AG88" i="1" s="1"/>
  <c r="AF626" i="1"/>
  <c r="AG626" i="1" s="1"/>
  <c r="AF342" i="1"/>
  <c r="AG342" i="1" s="1"/>
  <c r="AF318" i="1"/>
  <c r="AG318" i="1" s="1"/>
  <c r="AF276" i="1"/>
  <c r="AG276" i="1" s="1"/>
  <c r="AF77" i="1"/>
  <c r="AG77" i="1" s="1"/>
  <c r="AF104" i="1"/>
  <c r="AG104" i="1" s="1"/>
  <c r="AF439" i="1"/>
  <c r="AG439" i="1" s="1"/>
  <c r="AF598" i="1"/>
  <c r="AG598" i="1" s="1"/>
  <c r="AF592" i="1"/>
  <c r="AG592" i="1" s="1"/>
  <c r="AF61" i="1"/>
  <c r="AG61" i="1" s="1"/>
  <c r="AF188" i="1"/>
  <c r="AG188" i="1" s="1"/>
  <c r="AF45" i="1"/>
  <c r="AG45" i="1" s="1"/>
  <c r="AF250" i="1"/>
  <c r="AG250" i="1" s="1"/>
  <c r="AF580" i="1"/>
  <c r="AG580" i="1" s="1"/>
  <c r="AF44" i="1"/>
  <c r="AG44" i="1" s="1"/>
  <c r="AF159" i="1"/>
  <c r="AG159" i="1" s="1"/>
  <c r="AF638" i="1"/>
  <c r="AG638" i="1" s="1"/>
  <c r="AF74" i="1"/>
  <c r="AG74" i="1" s="1"/>
  <c r="AF42" i="1"/>
  <c r="AG42" i="1" s="1"/>
  <c r="AF30" i="1"/>
  <c r="AG30" i="1" s="1"/>
  <c r="AF89" i="1"/>
  <c r="AG89" i="1" s="1"/>
  <c r="AF661" i="1"/>
  <c r="AG661" i="1" s="1"/>
  <c r="AF644" i="1"/>
  <c r="AG644" i="1" s="1"/>
  <c r="AF678" i="1"/>
  <c r="AG678" i="1" s="1"/>
  <c r="AF272" i="1"/>
  <c r="AG272" i="1" s="1"/>
  <c r="AF168" i="1"/>
  <c r="AG168" i="1" s="1"/>
  <c r="AF165" i="1"/>
  <c r="AG165" i="1" s="1"/>
  <c r="AF27" i="1"/>
  <c r="AG27" i="1" s="1"/>
  <c r="AF121" i="1"/>
  <c r="AG121" i="1" s="1"/>
  <c r="AF574" i="1"/>
  <c r="AG574" i="1" s="1"/>
  <c r="AF257" i="1"/>
  <c r="AG257" i="1" s="1"/>
  <c r="AF195" i="1"/>
  <c r="AG195" i="1" s="1"/>
  <c r="AF75" i="1"/>
  <c r="AG75" i="1" s="1"/>
  <c r="AF297" i="1"/>
  <c r="AG297" i="1" s="1"/>
  <c r="AF20" i="1"/>
  <c r="AG20" i="1" s="1"/>
  <c r="AF341" i="1"/>
  <c r="AG341" i="1" s="1"/>
  <c r="AF611" i="1"/>
  <c r="AG611" i="1" s="1"/>
  <c r="AF25" i="1"/>
  <c r="AG25" i="1" s="1"/>
  <c r="AF583" i="1"/>
  <c r="AG583" i="1" s="1"/>
  <c r="AF596" i="1"/>
  <c r="AG596" i="1" s="1"/>
  <c r="AF625" i="1"/>
  <c r="AG625" i="1" s="1"/>
  <c r="AF539" i="1"/>
  <c r="AG539" i="1" s="1"/>
  <c r="AF643" i="1"/>
  <c r="AG643" i="1" s="1"/>
  <c r="AF111" i="1"/>
  <c r="AG111" i="1" s="1"/>
  <c r="AF39" i="1"/>
  <c r="AG39" i="1" s="1"/>
  <c r="AF463" i="1"/>
  <c r="AG463" i="1" s="1"/>
  <c r="AF220" i="1"/>
  <c r="AG220" i="1" s="1"/>
  <c r="AF204" i="1"/>
  <c r="AG204" i="1" s="1"/>
  <c r="AF15" i="1"/>
  <c r="AG15" i="1" s="1"/>
  <c r="AF312" i="1"/>
  <c r="AG312" i="1" s="1"/>
  <c r="AF588" i="1"/>
  <c r="AG588" i="1" s="1"/>
  <c r="AF66" i="1"/>
  <c r="AG66" i="1" s="1"/>
  <c r="AF310" i="1"/>
  <c r="AG310" i="1" s="1"/>
  <c r="AF47" i="1"/>
  <c r="AG47" i="1" s="1"/>
  <c r="AF649" i="1"/>
  <c r="AG649" i="1" s="1"/>
  <c r="AF394" i="1"/>
  <c r="AG394" i="1" s="1"/>
  <c r="AF232" i="1"/>
  <c r="AG232" i="1" s="1"/>
  <c r="AF373" i="1"/>
  <c r="AG373" i="1" s="1"/>
  <c r="AF696" i="1"/>
  <c r="AG696" i="1" s="1"/>
  <c r="AF3" i="1"/>
  <c r="AG3" i="1" s="1"/>
  <c r="AF470" i="1"/>
  <c r="AG470" i="1" s="1"/>
  <c r="AF198" i="1"/>
  <c r="AG198" i="1" s="1"/>
  <c r="AF713" i="1"/>
  <c r="AG713" i="1" s="1"/>
  <c r="AF683" i="1"/>
  <c r="AG683" i="1" s="1"/>
  <c r="AF213" i="1"/>
  <c r="AG213" i="1" s="1"/>
  <c r="AF209" i="1"/>
  <c r="AG209" i="1" s="1"/>
  <c r="AF242" i="1"/>
  <c r="AG242" i="1" s="1"/>
  <c r="AF202" i="1"/>
  <c r="AG202" i="1" s="1"/>
  <c r="AF633" i="1"/>
  <c r="AG633" i="1" s="1"/>
  <c r="AF512" i="1"/>
  <c r="AG512" i="1" s="1"/>
  <c r="AF345" i="1"/>
  <c r="AG345" i="1" s="1"/>
  <c r="AF53" i="1"/>
  <c r="AG53" i="1" s="1"/>
  <c r="AF698" i="1"/>
  <c r="AG698" i="1" s="1"/>
  <c r="AF207" i="1"/>
  <c r="AG207" i="1" s="1"/>
  <c r="AF619" i="1"/>
  <c r="AG619" i="1" s="1"/>
  <c r="AF486" i="1"/>
  <c r="AG486" i="1" s="1"/>
  <c r="AF505" i="1"/>
  <c r="AG505" i="1" s="1"/>
  <c r="AF324" i="1"/>
  <c r="AG324" i="1" s="1"/>
  <c r="AF266" i="1"/>
  <c r="AG266" i="1" s="1"/>
  <c r="AF500" i="1"/>
  <c r="AG500" i="1" s="1"/>
  <c r="AF688" i="1"/>
  <c r="AG688" i="1" s="1"/>
  <c r="AF628" i="1"/>
  <c r="AG628" i="1" s="1"/>
  <c r="AF355" i="1"/>
  <c r="AG355" i="1" s="1"/>
  <c r="AH295" i="1"/>
  <c r="AF295" i="1"/>
  <c r="AG295" i="1" s="1"/>
  <c r="AF617" i="1"/>
  <c r="AG617" i="1" s="1"/>
  <c r="AF41" i="1"/>
  <c r="AG41" i="1" s="1"/>
  <c r="AF553" i="1"/>
  <c r="AG553" i="1" s="1"/>
  <c r="AF407" i="1"/>
  <c r="AG407" i="1" s="1"/>
  <c r="AF706" i="1"/>
  <c r="AG706" i="1" s="1"/>
  <c r="AF343" i="1"/>
  <c r="AG343" i="1" s="1"/>
  <c r="AF641" i="1"/>
  <c r="AG641" i="1" s="1"/>
  <c r="AF406" i="1"/>
  <c r="AG406" i="1" s="1"/>
  <c r="AF529" i="1"/>
  <c r="AG529" i="1" s="1"/>
  <c r="AF106" i="1"/>
  <c r="AG106" i="1" s="1"/>
  <c r="AF381" i="1"/>
  <c r="AG381" i="1" s="1"/>
  <c r="AF186" i="1"/>
  <c r="AG186" i="1" s="1"/>
  <c r="AF517" i="1"/>
  <c r="AG517" i="1" s="1"/>
  <c r="AH163" i="1"/>
  <c r="AF163" i="1"/>
  <c r="AG163" i="1" s="1"/>
  <c r="AF107" i="1"/>
  <c r="AG107" i="1" s="1"/>
  <c r="AF510" i="1"/>
  <c r="AG510" i="1" s="1"/>
  <c r="AF460" i="1"/>
  <c r="AG460" i="1" s="1"/>
  <c r="AF383" i="1"/>
  <c r="AG383" i="1" s="1"/>
  <c r="AF85" i="1"/>
  <c r="AG85" i="1" s="1"/>
  <c r="AF301" i="1"/>
  <c r="AG301" i="1" s="1"/>
  <c r="AF358" i="1"/>
  <c r="AG358" i="1" s="1"/>
  <c r="AF229" i="1"/>
  <c r="AG229" i="1" s="1"/>
  <c r="AF660" i="1"/>
  <c r="AG660" i="1" s="1"/>
  <c r="AF616" i="1"/>
  <c r="AG616" i="1" s="1"/>
  <c r="AF673" i="1"/>
  <c r="AG673" i="1" s="1"/>
  <c r="AF654" i="1"/>
  <c r="AG654" i="1" s="1"/>
  <c r="AF618" i="1"/>
  <c r="AG618" i="1" s="1"/>
  <c r="AF709" i="1"/>
  <c r="AG709" i="1" s="1"/>
  <c r="AF60" i="1"/>
  <c r="AG60" i="1" s="1"/>
  <c r="AF38" i="1"/>
  <c r="AG38" i="1" s="1"/>
  <c r="AF573" i="1"/>
  <c r="AG573" i="1" s="1"/>
  <c r="AF140" i="1"/>
  <c r="AG140" i="1" s="1"/>
  <c r="AF230" i="1"/>
  <c r="AG230" i="1" s="1"/>
  <c r="AF714" i="1"/>
  <c r="AG714" i="1" s="1"/>
  <c r="AF558" i="1"/>
  <c r="AG558" i="1" s="1"/>
  <c r="AF62" i="1"/>
  <c r="AG62" i="1" s="1"/>
  <c r="AF450" i="1"/>
  <c r="AG450" i="1" s="1"/>
  <c r="AF84" i="1"/>
  <c r="AG84" i="1" s="1"/>
  <c r="AF685" i="1"/>
  <c r="AG685" i="1" s="1"/>
  <c r="AF627" i="1"/>
  <c r="AG627" i="1" s="1"/>
  <c r="AF426" i="1"/>
  <c r="AG426" i="1" s="1"/>
  <c r="AF631" i="1"/>
  <c r="AG631" i="1" s="1"/>
  <c r="AF431" i="1"/>
  <c r="AG431" i="1" s="1"/>
  <c r="AF57" i="1"/>
  <c r="AG57" i="1" s="1"/>
  <c r="AF367" i="1"/>
  <c r="AG367" i="1" s="1"/>
  <c r="AF291" i="1"/>
  <c r="AG291" i="1" s="1"/>
  <c r="AF546" i="1"/>
  <c r="AG546" i="1" s="1"/>
  <c r="AF380" i="1"/>
  <c r="AG380" i="1" s="1"/>
  <c r="AF412" i="1"/>
  <c r="AG412" i="1" s="1"/>
  <c r="AF79" i="1"/>
  <c r="AG79" i="1" s="1"/>
  <c r="AF49" i="1"/>
  <c r="AG49" i="1" s="1"/>
  <c r="AF169" i="1"/>
  <c r="AG169" i="1" s="1"/>
  <c r="AF306" i="1"/>
  <c r="AG306" i="1" s="1"/>
  <c r="AF632" i="1"/>
  <c r="AG632" i="1" s="1"/>
  <c r="AF664" i="1"/>
  <c r="AG664" i="1" s="1"/>
  <c r="AF227" i="1"/>
  <c r="AG227" i="1" s="1"/>
  <c r="AF537" i="1"/>
  <c r="AG537" i="1" s="1"/>
  <c r="AF360" i="1"/>
  <c r="AG360" i="1" s="1"/>
  <c r="AF147" i="1"/>
  <c r="AG147" i="1" s="1"/>
  <c r="AF303" i="1"/>
  <c r="AG303" i="1" s="1"/>
  <c r="AF481" i="1"/>
  <c r="AG481" i="1" s="1"/>
  <c r="AF215" i="1"/>
  <c r="AG215" i="1" s="1"/>
  <c r="AF263" i="1"/>
  <c r="AG263" i="1" s="1"/>
  <c r="AF160" i="1"/>
  <c r="AG160" i="1" s="1"/>
  <c r="AF205" i="1"/>
  <c r="AG205" i="1" s="1"/>
  <c r="AF485" i="1"/>
  <c r="AG485" i="1" s="1"/>
  <c r="AF271" i="1"/>
  <c r="AG271" i="1" s="1"/>
  <c r="AF309" i="1"/>
  <c r="AG309" i="1" s="1"/>
  <c r="AF139" i="1"/>
  <c r="AG139" i="1" s="1"/>
  <c r="AF483" i="1"/>
  <c r="AG483" i="1" s="1"/>
  <c r="AF410" i="1"/>
  <c r="AG410" i="1" s="1"/>
  <c r="AF336" i="1"/>
  <c r="AG336" i="1" s="1"/>
  <c r="AF8" i="1"/>
  <c r="AG8" i="1" s="1"/>
  <c r="AF457" i="1"/>
  <c r="AG457" i="1" s="1"/>
  <c r="AF176" i="1"/>
  <c r="AG176" i="1" s="1"/>
  <c r="AF602" i="1"/>
  <c r="AG602" i="1" s="1"/>
  <c r="AF659" i="1"/>
  <c r="AG659" i="1" s="1"/>
  <c r="AF323" i="1"/>
  <c r="AG323" i="1" s="1"/>
  <c r="AF352" i="1"/>
  <c r="AG352" i="1" s="1"/>
  <c r="AF655" i="1"/>
  <c r="AG655" i="1" s="1"/>
  <c r="AF181" i="1"/>
  <c r="AG181" i="1" s="1"/>
  <c r="AF609" i="1"/>
  <c r="AG609" i="1" s="1"/>
  <c r="AF432" i="1"/>
  <c r="AG432" i="1" s="1"/>
  <c r="AF672" i="1"/>
  <c r="AG672" i="1" s="1"/>
  <c r="AF28" i="1"/>
  <c r="AG28" i="1" s="1"/>
  <c r="AF68" i="1"/>
  <c r="AG68" i="1" s="1"/>
  <c r="AF666" i="1"/>
  <c r="AG666" i="1" s="1"/>
  <c r="AF405" i="1"/>
  <c r="AG405" i="1" s="1"/>
  <c r="AF217" i="1"/>
  <c r="AG217" i="1" s="1"/>
  <c r="AF552" i="1"/>
  <c r="AG552" i="1" s="1"/>
  <c r="AF132" i="1"/>
  <c r="AG132" i="1" s="1"/>
  <c r="AF327" i="1"/>
  <c r="AG327" i="1" s="1"/>
  <c r="AF686" i="1"/>
  <c r="AG686" i="1" s="1"/>
  <c r="AF504" i="1"/>
  <c r="AG504" i="1" s="1"/>
  <c r="AF687" i="1"/>
  <c r="AG687" i="1" s="1"/>
  <c r="AF100" i="1"/>
  <c r="AG100" i="1" s="1"/>
  <c r="AH581" i="1"/>
  <c r="AF581" i="1"/>
  <c r="AG581" i="1" s="1"/>
  <c r="AF702" i="1"/>
  <c r="AG702" i="1" s="1"/>
  <c r="AF285" i="1"/>
  <c r="AG285" i="1" s="1"/>
  <c r="AF548" i="1"/>
  <c r="AG548" i="1" s="1"/>
  <c r="AF585" i="1"/>
  <c r="AG585" i="1" s="1"/>
  <c r="AF491" i="1"/>
  <c r="AG491" i="1" s="1"/>
  <c r="AF50" i="1"/>
  <c r="AG50" i="1" s="1"/>
  <c r="AF125" i="1"/>
  <c r="AG125" i="1" s="1"/>
  <c r="AF290" i="1"/>
  <c r="AG290" i="1" s="1"/>
  <c r="AF542" i="1"/>
  <c r="AG542" i="1" s="1"/>
  <c r="AF502" i="1"/>
  <c r="AG502" i="1" s="1"/>
  <c r="AF492" i="1"/>
  <c r="AG492" i="1" s="1"/>
  <c r="AF245" i="1"/>
  <c r="AG245" i="1" s="1"/>
  <c r="AF404" i="1"/>
  <c r="AG404" i="1" s="1"/>
  <c r="AF569" i="1"/>
  <c r="AG569" i="1" s="1"/>
  <c r="AF496" i="1"/>
  <c r="AG496" i="1" s="1"/>
  <c r="AF326" i="1"/>
  <c r="AG326" i="1" s="1"/>
  <c r="AF335" i="1"/>
  <c r="AG335" i="1" s="1"/>
  <c r="AF7" i="1"/>
  <c r="AG7" i="1" s="1"/>
  <c r="AF453" i="1"/>
  <c r="AG453" i="1" s="1"/>
  <c r="AF475" i="1"/>
  <c r="AG475" i="1" s="1"/>
  <c r="AF144" i="1"/>
  <c r="AG144" i="1" s="1"/>
  <c r="AH423" i="1"/>
  <c r="AF423" i="1"/>
  <c r="AG423" i="1" s="1"/>
  <c r="AF267" i="1"/>
  <c r="AG267" i="1" s="1"/>
  <c r="AF652" i="1"/>
  <c r="AG652" i="1" s="1"/>
  <c r="AF694" i="1"/>
  <c r="AG694" i="1" s="1"/>
  <c r="AF489" i="1"/>
  <c r="AG489" i="1" s="1"/>
  <c r="AF319" i="1"/>
  <c r="AG319" i="1" s="1"/>
  <c r="AF128" i="1"/>
  <c r="AG128" i="1" s="1"/>
  <c r="AF69" i="1"/>
  <c r="AG69" i="1" s="1"/>
  <c r="AF265" i="1"/>
  <c r="AG265" i="1" s="1"/>
  <c r="AF593" i="1"/>
  <c r="AG593" i="1" s="1"/>
  <c r="AH462" i="1"/>
  <c r="AF462" i="1"/>
  <c r="AG462" i="1" s="1"/>
  <c r="AF279" i="1"/>
  <c r="AG279" i="1" s="1"/>
  <c r="AF123" i="1"/>
  <c r="AG123" i="1" s="1"/>
  <c r="AF9" i="1"/>
  <c r="AG9" i="1" s="1"/>
  <c r="AH650" i="1"/>
  <c r="AF650" i="1"/>
  <c r="AG650" i="1" s="1"/>
  <c r="AF4" i="1"/>
  <c r="AG4" i="1" s="1"/>
  <c r="AH690" i="1"/>
  <c r="AF645" i="1"/>
  <c r="AG645" i="1" s="1"/>
  <c r="AF506" i="1"/>
  <c r="AG506" i="1" s="1"/>
  <c r="AF467" i="1"/>
  <c r="AG467" i="1" s="1"/>
  <c r="AF284" i="1"/>
  <c r="AG284" i="1" s="1"/>
  <c r="AF43" i="1"/>
  <c r="AG43" i="1" s="1"/>
  <c r="AF16" i="1"/>
  <c r="AG16" i="1" s="1"/>
  <c r="AF624" i="1"/>
  <c r="AG624" i="1" s="1"/>
  <c r="AF22" i="1"/>
  <c r="AG22" i="1" s="1"/>
  <c r="AF23" i="1"/>
  <c r="AG23" i="1" s="1"/>
  <c r="AF262" i="1"/>
  <c r="AG262" i="1" s="1"/>
  <c r="AF718" i="1"/>
  <c r="AG718" i="1" s="1"/>
  <c r="AF682" i="1"/>
  <c r="AG682" i="1" s="1"/>
  <c r="AF568" i="1"/>
  <c r="AG568" i="1" s="1"/>
  <c r="AF479" i="1"/>
  <c r="AG479" i="1" s="1"/>
  <c r="AF180" i="1"/>
  <c r="AG180" i="1" s="1"/>
  <c r="AF477" i="1"/>
  <c r="AG477" i="1" s="1"/>
  <c r="AF478" i="1"/>
  <c r="AG478" i="1" s="1"/>
  <c r="AF289" i="1"/>
  <c r="AG289" i="1" s="1"/>
  <c r="AF330" i="1"/>
  <c r="AG330" i="1" s="1"/>
  <c r="AF78" i="1"/>
  <c r="AG78" i="1" s="1"/>
  <c r="AF474" i="1"/>
  <c r="AG474" i="1" s="1"/>
  <c r="AF363" i="1"/>
  <c r="AG363" i="1" s="1"/>
  <c r="AF559" i="1"/>
  <c r="AG559" i="1" s="1"/>
  <c r="AF476" i="1"/>
  <c r="AG476" i="1" s="1"/>
  <c r="AF203" i="1"/>
  <c r="AG203" i="1" s="1"/>
  <c r="AF124" i="1"/>
  <c r="AG124" i="1" s="1"/>
  <c r="AF456" i="1"/>
  <c r="AG456" i="1" s="1"/>
  <c r="AF348" i="1"/>
  <c r="AG348" i="1" s="1"/>
  <c r="AF274" i="1"/>
  <c r="AG274" i="1" s="1"/>
  <c r="AF281" i="1"/>
  <c r="AG281" i="1" s="1"/>
  <c r="AF716" i="1"/>
  <c r="AG716" i="1" s="1"/>
  <c r="AF420" i="1"/>
  <c r="AG420" i="1" s="1"/>
  <c r="AF607" i="1"/>
  <c r="AG607" i="1" s="1"/>
  <c r="AF71" i="1"/>
  <c r="AG71" i="1" s="1"/>
  <c r="AF541" i="1"/>
  <c r="AG541" i="1" s="1"/>
  <c r="AF122" i="1"/>
  <c r="AG122" i="1" s="1"/>
  <c r="AF251" i="1"/>
  <c r="AG251" i="1" s="1"/>
  <c r="AF34" i="1"/>
  <c r="AG34" i="1" s="1"/>
  <c r="AF356" i="1"/>
  <c r="AG356" i="1" s="1"/>
  <c r="AF663" i="1"/>
  <c r="AG663" i="1" s="1"/>
  <c r="AF24" i="1"/>
  <c r="AG24" i="1" s="1"/>
  <c r="AF414" i="1"/>
  <c r="AG414" i="1" s="1"/>
  <c r="AF59" i="1"/>
  <c r="AG59" i="1" s="1"/>
  <c r="AF214" i="1"/>
  <c r="AG214" i="1" s="1"/>
  <c r="AF182" i="1"/>
  <c r="AG182" i="1" s="1"/>
  <c r="AF629" i="1"/>
  <c r="AG629" i="1" s="1"/>
  <c r="AF575" i="1"/>
  <c r="AG575" i="1" s="1"/>
  <c r="AF386" i="1"/>
  <c r="AG386" i="1" s="1"/>
  <c r="AF143" i="1"/>
  <c r="AG143" i="1" s="1"/>
  <c r="AF658" i="1"/>
  <c r="AG658" i="1" s="1"/>
  <c r="AF52" i="1"/>
  <c r="AG52" i="1" s="1"/>
  <c r="AF31" i="1"/>
  <c r="AG31" i="1" s="1"/>
  <c r="AF487" i="1"/>
  <c r="AG487" i="1" s="1"/>
  <c r="AF623" i="1"/>
  <c r="AG623" i="1" s="1"/>
  <c r="AF601" i="1"/>
  <c r="AG601" i="1" s="1"/>
  <c r="AF584" i="1"/>
  <c r="AG584" i="1" s="1"/>
  <c r="AF637" i="1"/>
  <c r="AG637" i="1" s="1"/>
  <c r="AF300" i="1"/>
  <c r="AG300" i="1" s="1"/>
  <c r="AF382" i="1"/>
  <c r="AG382" i="1" s="1"/>
  <c r="AF146" i="1"/>
  <c r="AG146" i="1" s="1"/>
  <c r="AF364" i="1"/>
  <c r="AG364" i="1" s="1"/>
  <c r="AF365" i="1"/>
  <c r="AG365" i="1" s="1"/>
  <c r="AF622" i="1"/>
  <c r="AG622" i="1" s="1"/>
  <c r="AF114" i="1"/>
  <c r="AG114" i="1" s="1"/>
  <c r="AF225" i="1"/>
  <c r="AG225" i="1" s="1"/>
  <c r="AF576" i="1"/>
  <c r="AG576" i="1" s="1"/>
  <c r="AF338" i="1"/>
  <c r="AG338" i="1" s="1"/>
  <c r="AF594" i="1"/>
  <c r="AG594" i="1" s="1"/>
  <c r="AF21" i="1"/>
  <c r="AG21" i="1" s="1"/>
  <c r="AF6" i="1"/>
  <c r="AG6" i="1" s="1"/>
  <c r="AF70" i="1"/>
  <c r="AG70" i="1" s="1"/>
  <c r="AF677" i="1"/>
  <c r="AG677" i="1" s="1"/>
  <c r="AF425" i="1"/>
  <c r="AG425" i="1" s="1"/>
  <c r="AF615" i="1"/>
  <c r="AG615" i="1" s="1"/>
  <c r="AF166" i="1"/>
  <c r="AG166" i="1" s="1"/>
  <c r="AF511" i="1"/>
  <c r="AG511" i="1" s="1"/>
  <c r="AF206" i="1"/>
  <c r="AG206" i="1" s="1"/>
  <c r="AF293" i="1"/>
  <c r="AG293" i="1" s="1"/>
  <c r="AF501" i="1"/>
  <c r="AG501" i="1" s="1"/>
  <c r="AF513" i="1"/>
  <c r="AG513" i="1" s="1"/>
  <c r="AF393" i="1"/>
  <c r="AG393" i="1" s="1"/>
  <c r="AF605" i="1"/>
  <c r="AG605" i="1" s="1"/>
  <c r="AF498" i="1"/>
  <c r="AG498" i="1" s="1"/>
  <c r="AH582" i="1"/>
  <c r="AF582" i="1"/>
  <c r="AG582" i="1" s="1"/>
  <c r="AF218" i="1"/>
  <c r="AG218" i="1" s="1"/>
  <c r="AF302" i="1"/>
  <c r="AG302" i="1" s="1"/>
  <c r="AF328" i="1"/>
  <c r="AG328" i="1" s="1"/>
  <c r="AF370" i="1"/>
  <c r="AG370" i="1" s="1"/>
  <c r="AF670" i="1"/>
  <c r="AG670" i="1" s="1"/>
  <c r="AF173" i="1"/>
  <c r="AG173" i="1" s="1"/>
  <c r="AF415" i="1"/>
  <c r="AG415" i="1" s="1"/>
  <c r="AF653" i="1"/>
  <c r="AG653" i="1" s="1"/>
  <c r="AF707" i="1"/>
  <c r="AG707" i="1" s="1"/>
  <c r="AH368" i="1"/>
  <c r="AF256" i="1"/>
  <c r="AG256" i="1" s="1"/>
  <c r="AF368" i="1"/>
  <c r="AG368" i="1" s="1"/>
  <c r="AH480" i="1"/>
  <c r="AH557" i="1"/>
  <c r="AH436" i="1"/>
  <c r="AH84" i="1"/>
  <c r="AH680" i="1"/>
  <c r="AH53" i="1"/>
  <c r="AH540" i="1"/>
  <c r="AH547" i="1"/>
  <c r="AH644" i="1"/>
  <c r="AH678" i="1"/>
  <c r="AH469" i="1"/>
  <c r="AH272" i="1"/>
  <c r="AH639" i="1"/>
  <c r="AH193" i="1"/>
  <c r="AH18" i="1"/>
  <c r="AH478" i="1"/>
  <c r="AH153" i="1"/>
  <c r="AH331" i="1"/>
  <c r="AH514" i="1"/>
  <c r="AH90" i="1"/>
  <c r="AH649" i="1"/>
  <c r="AH515" i="1"/>
  <c r="AH138" i="1"/>
  <c r="AH207" i="1"/>
  <c r="AH171" i="1"/>
  <c r="AH625" i="1"/>
  <c r="AH417" i="1"/>
  <c r="AH662" i="1"/>
  <c r="AH492" i="1"/>
  <c r="AH2" i="1"/>
  <c r="AH580" i="1"/>
  <c r="AH634" i="1"/>
  <c r="AH180" i="1"/>
  <c r="AH47" i="1"/>
  <c r="AH599" i="1"/>
  <c r="AH672" i="1"/>
  <c r="AH681" i="1"/>
  <c r="AH560" i="1"/>
  <c r="AH426" i="1"/>
  <c r="AH631" i="1"/>
  <c r="AH642" i="1"/>
  <c r="AH595" i="1"/>
  <c r="AH505" i="1"/>
  <c r="AH324" i="1"/>
  <c r="AH266" i="1"/>
  <c r="AH608" i="1"/>
  <c r="AH632" i="1"/>
  <c r="AH664" i="1"/>
  <c r="AH259" i="1"/>
  <c r="AH482" i="1"/>
  <c r="AH641" i="1"/>
  <c r="AH474" i="1"/>
  <c r="AH404" i="1"/>
  <c r="AH383" i="1"/>
  <c r="AH575" i="1"/>
  <c r="AH628" i="1"/>
  <c r="AH403" i="1"/>
  <c r="AH422" i="1"/>
  <c r="AH613" i="1"/>
  <c r="AH528" i="1"/>
  <c r="AH225" i="1"/>
  <c r="AH549" i="1"/>
  <c r="AH399" i="1"/>
  <c r="AH620" i="1"/>
  <c r="AH524" i="1"/>
  <c r="AH396" i="1"/>
  <c r="AH344" i="1"/>
  <c r="AH568" i="1"/>
  <c r="AH310" i="1"/>
  <c r="AH379" i="1"/>
  <c r="AH574" i="1"/>
  <c r="AH411" i="1"/>
  <c r="AH479" i="1"/>
  <c r="AH386" i="1"/>
  <c r="AH291" i="1"/>
  <c r="AH500" i="1"/>
  <c r="AH288" i="1"/>
  <c r="AH546" i="1"/>
  <c r="AH355" i="1"/>
  <c r="AH576" i="1"/>
  <c r="AH684" i="1"/>
  <c r="AH343" i="1"/>
  <c r="AH425" i="1"/>
  <c r="AH64" i="1"/>
  <c r="AH204" i="1"/>
  <c r="AH178" i="1"/>
  <c r="AH237" i="1"/>
  <c r="AH485" i="1"/>
  <c r="AH707" i="1"/>
  <c r="AH273" i="1"/>
  <c r="AH40" i="1"/>
  <c r="AH651" i="1"/>
  <c r="AH695" i="1"/>
  <c r="AH29" i="1"/>
  <c r="AH685" i="1"/>
  <c r="AH701" i="1"/>
  <c r="AH627" i="1"/>
  <c r="AH619" i="1"/>
  <c r="AH465" i="1"/>
  <c r="AH711" i="1"/>
  <c r="AH369" i="1"/>
  <c r="AH165" i="1"/>
  <c r="AH24" i="1"/>
  <c r="AH367" i="1"/>
  <c r="AH182" i="1"/>
  <c r="AH688" i="1"/>
  <c r="AH257" i="1"/>
  <c r="AH499" i="1"/>
  <c r="AH669" i="1"/>
  <c r="AH222" i="1"/>
  <c r="AH385" i="1"/>
  <c r="AH16" i="1"/>
  <c r="AH526" i="1"/>
  <c r="AH555" i="1"/>
  <c r="AH135" i="1"/>
  <c r="AH715" i="1"/>
  <c r="AH227" i="1"/>
  <c r="AH537" i="1"/>
  <c r="AH674" i="1"/>
  <c r="AH539" i="1"/>
  <c r="AH183" i="1"/>
  <c r="AH378" i="1"/>
  <c r="AH477" i="1"/>
  <c r="AH491" i="1"/>
  <c r="AH50" i="1"/>
  <c r="AH530" i="1"/>
  <c r="AH494" i="1"/>
  <c r="AH215" i="1"/>
  <c r="AH517" i="1"/>
  <c r="AH15" i="1"/>
  <c r="AH449" i="1"/>
  <c r="AH375" i="1"/>
  <c r="AH164" i="1"/>
  <c r="AH155" i="1"/>
  <c r="AH245" i="1"/>
  <c r="AH199" i="1"/>
  <c r="AH493" i="1"/>
  <c r="AH271" i="1"/>
  <c r="AH309" i="1"/>
  <c r="AH85" i="1"/>
  <c r="AH538" i="1"/>
  <c r="AH44" i="1"/>
  <c r="AH433" i="1"/>
  <c r="AH402" i="1"/>
  <c r="AH362" i="1"/>
  <c r="AH279" i="1"/>
  <c r="AH348" i="1"/>
  <c r="AH274" i="1"/>
  <c r="AH689" i="1"/>
  <c r="AH60" i="1"/>
  <c r="AH177" i="1"/>
  <c r="AH122" i="1"/>
  <c r="AH251" i="1"/>
  <c r="AH34" i="1"/>
  <c r="AH356" i="1"/>
  <c r="AH275" i="1"/>
  <c r="AH151" i="1"/>
  <c r="AH663" i="1"/>
  <c r="AH278" i="1"/>
  <c r="AH414" i="1"/>
  <c r="AH59" i="1"/>
  <c r="AH214" i="1"/>
  <c r="AH629" i="1"/>
  <c r="AH284" i="1"/>
  <c r="AH206" i="1"/>
  <c r="AH161" i="1"/>
  <c r="AH702" i="1"/>
  <c r="AH244" i="1"/>
  <c r="AH321" i="1"/>
  <c r="AH569" i="1"/>
  <c r="AH714" i="1"/>
  <c r="AH558" i="1"/>
  <c r="AH62" i="1"/>
  <c r="AH123" i="1"/>
  <c r="AH473" i="1"/>
  <c r="AH68" i="1"/>
  <c r="AH666" i="1"/>
  <c r="AH167" i="1"/>
  <c r="AH405" i="1"/>
  <c r="AH535" i="1"/>
  <c r="AH610" i="1"/>
  <c r="AH564" i="1"/>
  <c r="AH168" i="1"/>
  <c r="AH216" i="1"/>
  <c r="AH468" i="1"/>
  <c r="AH82" i="1"/>
  <c r="AH49" i="1"/>
  <c r="AH443" i="1"/>
  <c r="AH94" i="1"/>
  <c r="AH58" i="1"/>
  <c r="AH428" i="1"/>
  <c r="AH679" i="1"/>
  <c r="AH691" i="1"/>
  <c r="AH329" i="1"/>
  <c r="AH384" i="1"/>
  <c r="AH195" i="1"/>
  <c r="AH675" i="1"/>
  <c r="AH338" i="1"/>
  <c r="AH624" i="1"/>
  <c r="AH22" i="1"/>
  <c r="AH23" i="1"/>
  <c r="AH88" i="1"/>
  <c r="AH626" i="1"/>
  <c r="AH134" i="1"/>
  <c r="AH657" i="1"/>
  <c r="AH137" i="1"/>
  <c r="AH330" i="1"/>
  <c r="AH290" i="1"/>
  <c r="AH160" i="1"/>
  <c r="AH108" i="1"/>
  <c r="AH129" i="1"/>
  <c r="AH247" i="1"/>
  <c r="AH109" i="1"/>
  <c r="AH162" i="1"/>
  <c r="AH340" i="1"/>
  <c r="AH692" i="1"/>
  <c r="AH332" i="1"/>
  <c r="AH496" i="1"/>
  <c r="AH326" i="1"/>
  <c r="AH523" i="1"/>
  <c r="AH301" i="1"/>
  <c r="AH248" i="1"/>
  <c r="AH376" i="1"/>
  <c r="AH232" i="1"/>
  <c r="AH328" i="1"/>
  <c r="AH370" i="1"/>
  <c r="AH349" i="1"/>
  <c r="AH10" i="1"/>
  <c r="AH699" i="1"/>
  <c r="AH11" i="1"/>
  <c r="AH520" i="1"/>
  <c r="AH14" i="1"/>
  <c r="AH202" i="1"/>
  <c r="AH256" i="1"/>
  <c r="AH698" i="1"/>
  <c r="AH43" i="1"/>
  <c r="AH186" i="1"/>
  <c r="AH633" i="1"/>
  <c r="AH472" i="1"/>
  <c r="AH431" i="1"/>
  <c r="AH208" i="1"/>
  <c r="AH280" i="1"/>
  <c r="AH289" i="1"/>
  <c r="AH263" i="1"/>
  <c r="AH387" i="1"/>
  <c r="AH409" i="1"/>
  <c r="AH226" i="1"/>
  <c r="AH38" i="1"/>
  <c r="AH56" i="1"/>
  <c r="AH509" i="1"/>
  <c r="AH571" i="1"/>
  <c r="AH172" i="1"/>
  <c r="AH37" i="1"/>
  <c r="AH223" i="1"/>
  <c r="AH668" i="1"/>
  <c r="AH192" i="1"/>
  <c r="AH33" i="1"/>
  <c r="AH115" i="1"/>
  <c r="AH217" i="1"/>
  <c r="AH427" i="1"/>
  <c r="AH552" i="1"/>
  <c r="AH593" i="1"/>
  <c r="AH486" i="1"/>
  <c r="AH645" i="1"/>
  <c r="AH57" i="1"/>
  <c r="AH72" i="1"/>
  <c r="AH717" i="1"/>
  <c r="AH117" i="1"/>
  <c r="AH504" i="1"/>
  <c r="AH687" i="1"/>
  <c r="AH100" i="1"/>
  <c r="AH617" i="1"/>
  <c r="AH55" i="1"/>
  <c r="AH41" i="1"/>
  <c r="AH553" i="1"/>
  <c r="AH297" i="1"/>
  <c r="AH606" i="1"/>
  <c r="AH395" i="1"/>
  <c r="AH262" i="1"/>
  <c r="AH682" i="1"/>
  <c r="AH360" i="1"/>
  <c r="AH406" i="1"/>
  <c r="AH316" i="1"/>
  <c r="AH643" i="1"/>
  <c r="AH615" i="1"/>
  <c r="AH166" i="1"/>
  <c r="AH511" i="1"/>
  <c r="AH391" i="1"/>
  <c r="AH342" i="1"/>
  <c r="AH270" i="1"/>
  <c r="AH205" i="1"/>
  <c r="AH221" i="1"/>
  <c r="AH561" i="1"/>
  <c r="AH408" i="1"/>
  <c r="AH430" i="1"/>
  <c r="AH293" i="1"/>
  <c r="AH154" i="1"/>
  <c r="AH598" i="1"/>
  <c r="AH592" i="1"/>
  <c r="AH61" i="1"/>
  <c r="AH401" i="1"/>
  <c r="AH363" i="1"/>
  <c r="AH435" i="1"/>
  <c r="AH508" i="1"/>
  <c r="AH372" i="1"/>
  <c r="AH93" i="1"/>
  <c r="AH712" i="1"/>
  <c r="AH670" i="1"/>
  <c r="AH173" i="1"/>
  <c r="AH13" i="1"/>
  <c r="AH607" i="1"/>
  <c r="AH128" i="1"/>
  <c r="AH648" i="1"/>
  <c r="AH112" i="1"/>
  <c r="AH51" i="1"/>
  <c r="AH74" i="1"/>
  <c r="AH562" i="1"/>
  <c r="AH5" i="1"/>
  <c r="AH125" i="1"/>
  <c r="AH133" i="1"/>
  <c r="AH609" i="1"/>
  <c r="AH432" i="1"/>
  <c r="AH671" i="1"/>
  <c r="AH143" i="1"/>
  <c r="AH658" i="1"/>
  <c r="AH361" i="1"/>
  <c r="AH700" i="1"/>
  <c r="AH586" i="1"/>
  <c r="AH32" i="1"/>
  <c r="AH54" i="1"/>
  <c r="AH158" i="1"/>
  <c r="AH600" i="1"/>
  <c r="AH488" i="1"/>
  <c r="AH333" i="1"/>
  <c r="AH440" i="1"/>
  <c r="AH444" i="1"/>
  <c r="AH27" i="1"/>
  <c r="AH380" i="1"/>
  <c r="AH412" i="1"/>
  <c r="AH79" i="1"/>
  <c r="AH169" i="1"/>
  <c r="AH148" i="1"/>
  <c r="AH516" i="1"/>
  <c r="AH548" i="1"/>
  <c r="AH529" i="1"/>
  <c r="AH111" i="1"/>
  <c r="AH39" i="1"/>
  <c r="AH542" i="1"/>
  <c r="AH502" i="1"/>
  <c r="AH454" i="1"/>
  <c r="AH83" i="1"/>
  <c r="AH522" i="1"/>
  <c r="AH252" i="1"/>
  <c r="AH346" i="1"/>
  <c r="AH334" i="1"/>
  <c r="AH235" i="1"/>
  <c r="AH501" i="1"/>
  <c r="AH513" i="1"/>
  <c r="AH393" i="1"/>
  <c r="AH188" i="1"/>
  <c r="AH559" i="1"/>
  <c r="AH476" i="1"/>
  <c r="AH335" i="1"/>
  <c r="AH421" i="1"/>
  <c r="AH429" i="1"/>
  <c r="AH236" i="1"/>
  <c r="AH9" i="1"/>
  <c r="AH696" i="1"/>
  <c r="AH3" i="1"/>
  <c r="AH198" i="1"/>
  <c r="AH120" i="1"/>
  <c r="AH230" i="1"/>
  <c r="AH590" i="1"/>
  <c r="AH21" i="1"/>
  <c r="AH531" i="1"/>
  <c r="AH296" i="1"/>
  <c r="AH512" i="1"/>
  <c r="AH28" i="1"/>
  <c r="AH382" i="1"/>
  <c r="AH646" i="1"/>
  <c r="AH285" i="1"/>
  <c r="AH210" i="1"/>
  <c r="AH73" i="1"/>
  <c r="AH312" i="1"/>
  <c r="AH139" i="1"/>
  <c r="AH573" i="1"/>
  <c r="AH419" i="1"/>
  <c r="AH604" i="1"/>
  <c r="AH35" i="1"/>
  <c r="AH119" i="1"/>
  <c r="AH544" i="1"/>
  <c r="AH52" i="1"/>
  <c r="AH31" i="1"/>
  <c r="AH487" i="1"/>
  <c r="AH623" i="1"/>
  <c r="AH647" i="1"/>
  <c r="AH191" i="1"/>
  <c r="AH704" i="1"/>
  <c r="AH612" i="1"/>
  <c r="AH521" i="1"/>
  <c r="AH448" i="1"/>
  <c r="AH506" i="1"/>
  <c r="AH621" i="1"/>
  <c r="AH594" i="1"/>
  <c r="AH6" i="1"/>
  <c r="AH146" i="1"/>
  <c r="AH703" i="1"/>
  <c r="AH459" i="1"/>
  <c r="AH467" i="1"/>
  <c r="AH239" i="1"/>
  <c r="AH455" i="1"/>
  <c r="AH48" i="1"/>
  <c r="AH174" i="1"/>
  <c r="AH20" i="1"/>
  <c r="AH341" i="1"/>
  <c r="AH611" i="1"/>
  <c r="AH25" i="1"/>
  <c r="AH70" i="1"/>
  <c r="AH677" i="1"/>
  <c r="AH371" i="1"/>
  <c r="AH390" i="1"/>
  <c r="AH585" i="1"/>
  <c r="AH525" i="1"/>
  <c r="AH147" i="1"/>
  <c r="AH303" i="1"/>
  <c r="AH106" i="1"/>
  <c r="AH381" i="1"/>
  <c r="AH463" i="1"/>
  <c r="AH318" i="1"/>
  <c r="AH78" i="1"/>
  <c r="AH416" i="1"/>
  <c r="AH98" i="1"/>
  <c r="AH317" i="1"/>
  <c r="AH175" i="1"/>
  <c r="AH110" i="1"/>
  <c r="AH107" i="1"/>
  <c r="AH588" i="1"/>
  <c r="AH66" i="1"/>
  <c r="AH605" i="1"/>
  <c r="AH201" i="1"/>
  <c r="AH45" i="1"/>
  <c r="AH250" i="1"/>
  <c r="AH203" i="1"/>
  <c r="AH7" i="1"/>
  <c r="AH616" i="1"/>
  <c r="AH654" i="1"/>
  <c r="AH12" i="1"/>
  <c r="AH713" i="1"/>
  <c r="AH683" i="1"/>
  <c r="AH71" i="1"/>
  <c r="AH219" i="1"/>
  <c r="AH451" i="1"/>
  <c r="AH80" i="1"/>
  <c r="AH450" i="1"/>
  <c r="AH156" i="1"/>
  <c r="AH345" i="1"/>
  <c r="AH42" i="1"/>
  <c r="AH30" i="1"/>
  <c r="AH89" i="1"/>
  <c r="AH661" i="1"/>
  <c r="AH597" i="1"/>
  <c r="AH601" i="1"/>
  <c r="AH584" i="1"/>
  <c r="AH693" i="1"/>
  <c r="AH637" i="1"/>
  <c r="AH300" i="1"/>
  <c r="AH132" i="1"/>
  <c r="AH75" i="1"/>
  <c r="AH327" i="1"/>
  <c r="AH686" i="1"/>
  <c r="AH718" i="1"/>
  <c r="AH121" i="1"/>
  <c r="AH113" i="1"/>
  <c r="AH364" i="1"/>
  <c r="AH365" i="1"/>
  <c r="AH622" i="1"/>
  <c r="AH114" i="1"/>
  <c r="AH157" i="1"/>
  <c r="AH306" i="1"/>
  <c r="AH407" i="1"/>
  <c r="AH706" i="1"/>
  <c r="AH565" i="1"/>
  <c r="AH583" i="1"/>
  <c r="AH596" i="1"/>
  <c r="AH101" i="1"/>
  <c r="AH554" i="1"/>
  <c r="AH437" i="1"/>
  <c r="AH269" i="1"/>
  <c r="AH67" i="1"/>
  <c r="AH481" i="1"/>
  <c r="AH519" i="1"/>
  <c r="AH220" i="1"/>
  <c r="AH441" i="1"/>
  <c r="AH325" i="1"/>
  <c r="AH413" i="1"/>
  <c r="AH276" i="1"/>
  <c r="AH77" i="1"/>
  <c r="AH104" i="1"/>
  <c r="AH439" i="1"/>
  <c r="AH292" i="1"/>
  <c r="AH510" i="1"/>
  <c r="AH460" i="1"/>
  <c r="AH498" i="1"/>
  <c r="AH124" i="1"/>
  <c r="AH453" i="1"/>
  <c r="AH359" i="1"/>
  <c r="AH475" i="1"/>
  <c r="AH144" i="1"/>
  <c r="AH152" i="1"/>
  <c r="AH351" i="1"/>
  <c r="AH457" i="1"/>
  <c r="AH710" i="1"/>
  <c r="AH176" i="1"/>
  <c r="AH118" i="1"/>
  <c r="AH577" i="1"/>
  <c r="AH130" i="1"/>
  <c r="AH233" i="1"/>
  <c r="AH76" i="1"/>
  <c r="AH532" i="1"/>
  <c r="AH304" i="1"/>
  <c r="AH357" i="1"/>
  <c r="AH97" i="1"/>
  <c r="AH591" i="1"/>
  <c r="AH377" i="1"/>
  <c r="AH299" i="1"/>
  <c r="AH287" i="1"/>
  <c r="AH241" i="1"/>
  <c r="AH131" i="1"/>
  <c r="AH410" i="1"/>
  <c r="AH86" i="1"/>
  <c r="AH337" i="1"/>
  <c r="AH267" i="1"/>
  <c r="AH708" i="1"/>
  <c r="AH709" i="1"/>
  <c r="AH638" i="1"/>
  <c r="AH656" i="1"/>
  <c r="AH69" i="1"/>
  <c r="AH200" i="1"/>
  <c r="AH373" i="1"/>
  <c r="AH652" i="1"/>
  <c r="AH8" i="1"/>
  <c r="AH358" i="1"/>
  <c r="AH258" i="1"/>
  <c r="AH264" i="1"/>
  <c r="AH307" i="1"/>
  <c r="AH281" i="1"/>
  <c r="AH716" i="1"/>
  <c r="AH579" i="1"/>
  <c r="AH667" i="1"/>
  <c r="AH323" i="1"/>
  <c r="AH424" i="1"/>
  <c r="AH541" i="1"/>
  <c r="AH254" i="1"/>
  <c r="AH142" i="1"/>
  <c r="AH697" i="1"/>
  <c r="AH420" i="1"/>
  <c r="AH694" i="1"/>
  <c r="AH489" i="1"/>
  <c r="AH282" i="1"/>
  <c r="AH265" i="1"/>
  <c r="AH659" i="1"/>
  <c r="AH286" i="1"/>
  <c r="AH452" i="1"/>
  <c r="AH456" i="1"/>
  <c r="AH294" i="1"/>
  <c r="AH336" i="1"/>
  <c r="AH319" i="1"/>
  <c r="AH352" i="1"/>
  <c r="AH213" i="1"/>
  <c r="AH209" i="1"/>
  <c r="AH394" i="1"/>
  <c r="AH159" i="1"/>
  <c r="AH302" i="1"/>
  <c r="AH660" i="1"/>
  <c r="AH673" i="1"/>
  <c r="AH470" i="1"/>
  <c r="AH415" i="1"/>
  <c r="AH653" i="1"/>
  <c r="AH388" i="1"/>
  <c r="AH572" i="1"/>
  <c r="AH655" i="1"/>
  <c r="AH242" i="1"/>
  <c r="AH185" i="1"/>
  <c r="AH224" i="1"/>
  <c r="AH484" i="1"/>
  <c r="AH218" i="1"/>
  <c r="AH483" i="1"/>
  <c r="AH229" i="1"/>
  <c r="AH705" i="1"/>
  <c r="AH602" i="1"/>
  <c r="AH618" i="1"/>
  <c r="AH353" i="1"/>
  <c r="AH4" i="1"/>
  <c r="AH181" i="1"/>
  <c r="AH140" i="1"/>
  <c r="AH543" i="1"/>
  <c r="P475" i="2"/>
  <c r="O475" i="2"/>
  <c r="N475" i="2"/>
  <c r="G475" i="2"/>
  <c r="O474" i="2"/>
  <c r="N474" i="2"/>
  <c r="P474" i="2" s="1"/>
  <c r="G474" i="2"/>
  <c r="P473" i="2"/>
  <c r="O473" i="2"/>
  <c r="N473" i="2"/>
  <c r="G473" i="2"/>
  <c r="O472" i="2"/>
  <c r="N472" i="2"/>
  <c r="P472" i="2" s="1"/>
  <c r="G472" i="2"/>
  <c r="P471" i="2"/>
  <c r="O471" i="2"/>
  <c r="N471" i="2"/>
  <c r="G471" i="2"/>
  <c r="O470" i="2"/>
  <c r="N470" i="2"/>
  <c r="P470" i="2" s="1"/>
  <c r="G470" i="2"/>
  <c r="P469" i="2"/>
  <c r="O469" i="2"/>
  <c r="N469" i="2"/>
  <c r="G469" i="2"/>
  <c r="O468" i="2"/>
  <c r="N468" i="2"/>
  <c r="P468" i="2" s="1"/>
  <c r="G468" i="2"/>
  <c r="P467" i="2"/>
  <c r="O467" i="2"/>
  <c r="N467" i="2"/>
  <c r="G467" i="2"/>
  <c r="O466" i="2"/>
  <c r="N466" i="2"/>
  <c r="P466" i="2" s="1"/>
  <c r="G466" i="2"/>
  <c r="P465" i="2"/>
  <c r="O465" i="2"/>
  <c r="N465" i="2"/>
  <c r="G465" i="2"/>
  <c r="O464" i="2"/>
  <c r="N464" i="2"/>
  <c r="P464" i="2" s="1"/>
  <c r="G464" i="2"/>
  <c r="P463" i="2"/>
  <c r="O463" i="2"/>
  <c r="N463" i="2"/>
  <c r="G463" i="2"/>
  <c r="O462" i="2"/>
  <c r="N462" i="2"/>
  <c r="P462" i="2" s="1"/>
  <c r="G462" i="2"/>
  <c r="P461" i="2"/>
  <c r="O461" i="2"/>
  <c r="N461" i="2"/>
  <c r="G461" i="2"/>
  <c r="O460" i="2"/>
  <c r="N460" i="2"/>
  <c r="P460" i="2" s="1"/>
  <c r="G460" i="2"/>
  <c r="P459" i="2"/>
  <c r="O459" i="2"/>
  <c r="N459" i="2"/>
  <c r="G459" i="2"/>
  <c r="O458" i="2"/>
  <c r="N458" i="2"/>
  <c r="P458" i="2" s="1"/>
  <c r="G458" i="2"/>
  <c r="P457" i="2"/>
  <c r="O457" i="2"/>
  <c r="N457" i="2"/>
  <c r="G457" i="2"/>
  <c r="O456" i="2"/>
  <c r="N456" i="2"/>
  <c r="P456" i="2" s="1"/>
  <c r="G456" i="2"/>
  <c r="P455" i="2"/>
  <c r="O455" i="2"/>
  <c r="N455" i="2"/>
  <c r="G455" i="2"/>
  <c r="O454" i="2"/>
  <c r="N454" i="2"/>
  <c r="P454" i="2" s="1"/>
  <c r="G454" i="2"/>
  <c r="P453" i="2"/>
  <c r="O453" i="2"/>
  <c r="N453" i="2"/>
  <c r="G453" i="2"/>
  <c r="O452" i="2"/>
  <c r="N452" i="2"/>
  <c r="P452" i="2" s="1"/>
  <c r="G452" i="2"/>
  <c r="P451" i="2"/>
  <c r="O451" i="2"/>
  <c r="N451" i="2"/>
  <c r="G451" i="2"/>
  <c r="O450" i="2"/>
  <c r="N450" i="2"/>
  <c r="P450" i="2" s="1"/>
  <c r="G450" i="2"/>
  <c r="P449" i="2"/>
  <c r="O449" i="2"/>
  <c r="N449" i="2"/>
  <c r="G449" i="2"/>
  <c r="O448" i="2"/>
  <c r="N448" i="2"/>
  <c r="P448" i="2" s="1"/>
  <c r="G448" i="2"/>
  <c r="P447" i="2"/>
  <c r="O447" i="2"/>
  <c r="N447" i="2"/>
  <c r="G447" i="2"/>
  <c r="O446" i="2"/>
  <c r="N446" i="2"/>
  <c r="P446" i="2" s="1"/>
  <c r="G446" i="2"/>
  <c r="P445" i="2"/>
  <c r="O445" i="2"/>
  <c r="N445" i="2"/>
  <c r="G445" i="2"/>
  <c r="O444" i="2"/>
  <c r="N444" i="2"/>
  <c r="P444" i="2" s="1"/>
  <c r="G444" i="2"/>
  <c r="P443" i="2"/>
  <c r="O443" i="2"/>
  <c r="N443" i="2"/>
  <c r="G443" i="2"/>
  <c r="O442" i="2"/>
  <c r="N442" i="2"/>
  <c r="P442" i="2" s="1"/>
  <c r="G442" i="2"/>
  <c r="P441" i="2"/>
  <c r="O441" i="2"/>
  <c r="N441" i="2"/>
  <c r="G441" i="2"/>
  <c r="O440" i="2"/>
  <c r="N440" i="2"/>
  <c r="P440" i="2" s="1"/>
  <c r="G440" i="2"/>
  <c r="P439" i="2"/>
  <c r="O439" i="2"/>
  <c r="N439" i="2"/>
  <c r="G439" i="2"/>
  <c r="O438" i="2"/>
  <c r="N438" i="2"/>
  <c r="P438" i="2" s="1"/>
  <c r="G438" i="2"/>
  <c r="P437" i="2"/>
  <c r="O437" i="2"/>
  <c r="N437" i="2"/>
  <c r="G437" i="2"/>
  <c r="O436" i="2"/>
  <c r="N436" i="2"/>
  <c r="P436" i="2" s="1"/>
  <c r="G436" i="2"/>
  <c r="P435" i="2"/>
  <c r="O435" i="2"/>
  <c r="N435" i="2"/>
  <c r="G435" i="2"/>
  <c r="O434" i="2"/>
  <c r="N434" i="2"/>
  <c r="P434" i="2" s="1"/>
  <c r="G434" i="2"/>
  <c r="P433" i="2"/>
  <c r="O433" i="2"/>
  <c r="N433" i="2"/>
  <c r="G433" i="2"/>
  <c r="O432" i="2"/>
  <c r="N432" i="2"/>
  <c r="P432" i="2" s="1"/>
  <c r="G432" i="2"/>
  <c r="P431" i="2"/>
  <c r="O431" i="2"/>
  <c r="N431" i="2"/>
  <c r="G431" i="2"/>
  <c r="O430" i="2"/>
  <c r="N430" i="2"/>
  <c r="P430" i="2" s="1"/>
  <c r="G430" i="2"/>
  <c r="P429" i="2"/>
  <c r="O429" i="2"/>
  <c r="N429" i="2"/>
  <c r="G429" i="2"/>
  <c r="O428" i="2"/>
  <c r="N428" i="2"/>
  <c r="P428" i="2" s="1"/>
  <c r="G428" i="2"/>
  <c r="P427" i="2"/>
  <c r="O427" i="2"/>
  <c r="N427" i="2"/>
  <c r="G427" i="2"/>
  <c r="O426" i="2"/>
  <c r="N426" i="2"/>
  <c r="P426" i="2" s="1"/>
  <c r="G426" i="2"/>
  <c r="P425" i="2"/>
  <c r="O425" i="2"/>
  <c r="N425" i="2"/>
  <c r="G425" i="2"/>
  <c r="O424" i="2"/>
  <c r="N424" i="2"/>
  <c r="P424" i="2" s="1"/>
  <c r="G424" i="2"/>
  <c r="P423" i="2"/>
  <c r="O423" i="2"/>
  <c r="N423" i="2"/>
  <c r="G423" i="2"/>
  <c r="O422" i="2"/>
  <c r="N422" i="2"/>
  <c r="P422" i="2" s="1"/>
  <c r="G422" i="2"/>
  <c r="P421" i="2"/>
  <c r="N421" i="2"/>
  <c r="G421" i="2"/>
  <c r="P420" i="2"/>
  <c r="O420" i="2"/>
  <c r="N420" i="2"/>
  <c r="G420" i="2"/>
  <c r="P419" i="2"/>
  <c r="O419" i="2"/>
  <c r="N419" i="2"/>
  <c r="G419" i="2"/>
  <c r="P418" i="2"/>
  <c r="O418" i="2"/>
  <c r="N418" i="2"/>
  <c r="G418" i="2"/>
  <c r="P417" i="2"/>
  <c r="O417" i="2"/>
  <c r="N417" i="2"/>
  <c r="G417" i="2"/>
  <c r="P416" i="2"/>
  <c r="O416" i="2"/>
  <c r="N416" i="2"/>
  <c r="G416" i="2"/>
  <c r="P415" i="2"/>
  <c r="O415" i="2"/>
  <c r="N415" i="2"/>
  <c r="G415" i="2"/>
  <c r="P414" i="2"/>
  <c r="O414" i="2"/>
  <c r="N414" i="2"/>
  <c r="G414" i="2"/>
  <c r="P413" i="2"/>
  <c r="O413" i="2"/>
  <c r="N413" i="2"/>
  <c r="G413" i="2"/>
  <c r="P412" i="2"/>
  <c r="O412" i="2"/>
  <c r="N412" i="2"/>
  <c r="G412" i="2"/>
  <c r="P411" i="2"/>
  <c r="O411" i="2"/>
  <c r="N411" i="2"/>
  <c r="G411" i="2"/>
  <c r="P410" i="2"/>
  <c r="O410" i="2"/>
  <c r="N410" i="2"/>
  <c r="G410" i="2"/>
  <c r="P409" i="2"/>
  <c r="O409" i="2"/>
  <c r="N409" i="2"/>
  <c r="G409" i="2"/>
  <c r="P408" i="2"/>
  <c r="O408" i="2"/>
  <c r="N408" i="2"/>
  <c r="G408" i="2"/>
  <c r="P407" i="2"/>
  <c r="O407" i="2"/>
  <c r="N407" i="2"/>
  <c r="G407" i="2"/>
  <c r="P406" i="2"/>
  <c r="O406" i="2"/>
  <c r="N406" i="2"/>
  <c r="G406" i="2"/>
  <c r="P405" i="2"/>
  <c r="O405" i="2"/>
  <c r="N405" i="2"/>
  <c r="G405" i="2"/>
  <c r="P404" i="2"/>
  <c r="O404" i="2"/>
  <c r="N404" i="2"/>
  <c r="G404" i="2"/>
  <c r="P403" i="2"/>
  <c r="O403" i="2"/>
  <c r="N403" i="2"/>
  <c r="G403" i="2"/>
  <c r="P402" i="2"/>
  <c r="O402" i="2"/>
  <c r="N402" i="2"/>
  <c r="G402" i="2"/>
  <c r="P401" i="2"/>
  <c r="O401" i="2"/>
  <c r="N401" i="2"/>
  <c r="G401" i="2"/>
  <c r="P400" i="2"/>
  <c r="O400" i="2"/>
  <c r="N400" i="2"/>
  <c r="G400" i="2"/>
  <c r="P399" i="2"/>
  <c r="O399" i="2"/>
  <c r="N399" i="2"/>
  <c r="G399" i="2"/>
  <c r="P398" i="2"/>
  <c r="O398" i="2"/>
  <c r="N398" i="2"/>
  <c r="G398" i="2"/>
  <c r="P397" i="2"/>
  <c r="O397" i="2"/>
  <c r="N397" i="2"/>
  <c r="G397" i="2"/>
  <c r="P396" i="2"/>
  <c r="O396" i="2"/>
  <c r="N396" i="2"/>
  <c r="G396" i="2"/>
  <c r="P395" i="2"/>
  <c r="O395" i="2"/>
  <c r="N395" i="2"/>
  <c r="G395" i="2"/>
  <c r="P394" i="2"/>
  <c r="O394" i="2"/>
  <c r="N394" i="2"/>
  <c r="G394" i="2"/>
  <c r="P393" i="2"/>
  <c r="O393" i="2"/>
  <c r="N393" i="2"/>
  <c r="G393" i="2"/>
  <c r="P392" i="2"/>
  <c r="O392" i="2"/>
  <c r="N392" i="2"/>
  <c r="G392" i="2"/>
  <c r="P391" i="2"/>
  <c r="O391" i="2"/>
  <c r="N391" i="2"/>
  <c r="G391" i="2"/>
  <c r="P390" i="2"/>
  <c r="O390" i="2"/>
  <c r="N390" i="2"/>
  <c r="G390" i="2"/>
  <c r="P389" i="2"/>
  <c r="O389" i="2"/>
  <c r="N389" i="2"/>
  <c r="G389" i="2"/>
  <c r="P388" i="2"/>
  <c r="O388" i="2"/>
  <c r="N388" i="2"/>
  <c r="G388" i="2"/>
  <c r="P387" i="2"/>
  <c r="O387" i="2"/>
  <c r="N387" i="2"/>
  <c r="G387" i="2"/>
  <c r="P386" i="2"/>
  <c r="O386" i="2"/>
  <c r="N386" i="2"/>
  <c r="G386" i="2"/>
  <c r="P385" i="2"/>
  <c r="O385" i="2"/>
  <c r="N385" i="2"/>
  <c r="G385" i="2"/>
  <c r="P384" i="2"/>
  <c r="O384" i="2"/>
  <c r="N384" i="2"/>
  <c r="G384" i="2"/>
  <c r="P383" i="2"/>
  <c r="O383" i="2"/>
  <c r="N383" i="2"/>
  <c r="G383" i="2"/>
  <c r="P382" i="2"/>
  <c r="O382" i="2"/>
  <c r="N382" i="2"/>
  <c r="G382" i="2"/>
  <c r="P381" i="2"/>
  <c r="O381" i="2"/>
  <c r="N381" i="2"/>
  <c r="G381" i="2"/>
  <c r="P380" i="2"/>
  <c r="O380" i="2"/>
  <c r="N380" i="2"/>
  <c r="G380" i="2"/>
  <c r="P379" i="2"/>
  <c r="O379" i="2"/>
  <c r="N379" i="2"/>
  <c r="G379" i="2"/>
  <c r="P378" i="2"/>
  <c r="O378" i="2"/>
  <c r="N378" i="2"/>
  <c r="G378" i="2"/>
  <c r="P377" i="2"/>
  <c r="O377" i="2"/>
  <c r="N377" i="2"/>
  <c r="G377" i="2"/>
  <c r="P376" i="2"/>
  <c r="O376" i="2"/>
  <c r="N376" i="2"/>
  <c r="G376" i="2"/>
  <c r="P375" i="2"/>
  <c r="O375" i="2"/>
  <c r="N375" i="2"/>
  <c r="G375" i="2"/>
  <c r="P374" i="2"/>
  <c r="O374" i="2"/>
  <c r="N374" i="2"/>
  <c r="G374" i="2"/>
  <c r="P373" i="2"/>
  <c r="O373" i="2"/>
  <c r="N373" i="2"/>
  <c r="G373" i="2"/>
  <c r="P372" i="2"/>
  <c r="O372" i="2"/>
  <c r="N372" i="2"/>
  <c r="G372" i="2"/>
  <c r="P371" i="2"/>
  <c r="O371" i="2"/>
  <c r="N371" i="2"/>
  <c r="G371" i="2"/>
  <c r="P370" i="2"/>
  <c r="O370" i="2"/>
  <c r="N370" i="2"/>
  <c r="G370" i="2"/>
  <c r="P369" i="2"/>
  <c r="O369" i="2"/>
  <c r="N369" i="2"/>
  <c r="G369" i="2"/>
  <c r="P368" i="2"/>
  <c r="O368" i="2"/>
  <c r="N368" i="2"/>
  <c r="G368" i="2"/>
  <c r="P367" i="2"/>
  <c r="O367" i="2"/>
  <c r="N367" i="2"/>
  <c r="G367" i="2"/>
  <c r="P366" i="2"/>
  <c r="O366" i="2"/>
  <c r="N366" i="2"/>
  <c r="G366" i="2"/>
  <c r="P365" i="2"/>
  <c r="O365" i="2"/>
  <c r="N365" i="2"/>
  <c r="G365" i="2"/>
  <c r="P364" i="2"/>
  <c r="O364" i="2"/>
  <c r="N364" i="2"/>
  <c r="G364" i="2"/>
  <c r="P363" i="2"/>
  <c r="O363" i="2"/>
  <c r="N363" i="2"/>
  <c r="G363" i="2"/>
  <c r="P362" i="2"/>
  <c r="O362" i="2"/>
  <c r="N362" i="2"/>
  <c r="G362" i="2"/>
  <c r="P361" i="2"/>
  <c r="O361" i="2"/>
  <c r="N361" i="2"/>
  <c r="G361" i="2"/>
  <c r="P360" i="2"/>
  <c r="O360" i="2"/>
  <c r="N360" i="2"/>
  <c r="G360" i="2"/>
  <c r="P359" i="2"/>
  <c r="O359" i="2"/>
  <c r="N359" i="2"/>
  <c r="G359" i="2"/>
  <c r="P358" i="2"/>
  <c r="O358" i="2"/>
  <c r="N358" i="2"/>
  <c r="G358" i="2"/>
  <c r="P357" i="2"/>
  <c r="O357" i="2"/>
  <c r="N357" i="2"/>
  <c r="G357" i="2"/>
  <c r="P356" i="2"/>
  <c r="O356" i="2"/>
  <c r="N356" i="2"/>
  <c r="G356" i="2"/>
  <c r="P355" i="2"/>
  <c r="O355" i="2"/>
  <c r="N355" i="2"/>
  <c r="G355" i="2"/>
  <c r="P354" i="2"/>
  <c r="O354" i="2"/>
  <c r="N354" i="2"/>
  <c r="G354" i="2"/>
  <c r="P353" i="2"/>
  <c r="O353" i="2"/>
  <c r="N353" i="2"/>
  <c r="G353" i="2"/>
  <c r="P352" i="2"/>
  <c r="O352" i="2"/>
  <c r="N352" i="2"/>
  <c r="G352" i="2"/>
  <c r="P351" i="2"/>
  <c r="O351" i="2"/>
  <c r="N351" i="2"/>
  <c r="G351" i="2"/>
  <c r="P350" i="2"/>
  <c r="O350" i="2"/>
  <c r="N350" i="2"/>
  <c r="G350" i="2"/>
  <c r="P349" i="2"/>
  <c r="O349" i="2"/>
  <c r="N349" i="2"/>
  <c r="G349" i="2"/>
  <c r="P348" i="2"/>
  <c r="O348" i="2"/>
  <c r="N348" i="2"/>
  <c r="G348" i="2"/>
  <c r="P347" i="2"/>
  <c r="O347" i="2"/>
  <c r="N347" i="2"/>
  <c r="G347" i="2"/>
  <c r="P346" i="2"/>
  <c r="O346" i="2"/>
  <c r="N346" i="2"/>
  <c r="G346" i="2"/>
  <c r="P345" i="2"/>
  <c r="O345" i="2"/>
  <c r="N345" i="2"/>
  <c r="G345" i="2"/>
  <c r="P344" i="2"/>
  <c r="O344" i="2"/>
  <c r="N344" i="2"/>
  <c r="G344" i="2"/>
  <c r="P343" i="2"/>
  <c r="O343" i="2"/>
  <c r="N343" i="2"/>
  <c r="G343" i="2"/>
  <c r="P342" i="2"/>
  <c r="O342" i="2"/>
  <c r="N342" i="2"/>
  <c r="G342" i="2"/>
  <c r="P341" i="2"/>
  <c r="O341" i="2"/>
  <c r="N341" i="2"/>
  <c r="G341" i="2"/>
  <c r="P340" i="2"/>
  <c r="O340" i="2"/>
  <c r="N340" i="2"/>
  <c r="G340" i="2"/>
  <c r="P339" i="2"/>
  <c r="O339" i="2"/>
  <c r="N339" i="2"/>
  <c r="G339" i="2"/>
  <c r="N338" i="2"/>
  <c r="G338" i="2"/>
  <c r="O337" i="2"/>
  <c r="N337" i="2"/>
  <c r="P337" i="2" s="1"/>
  <c r="G337" i="2"/>
  <c r="O336" i="2"/>
  <c r="N336" i="2"/>
  <c r="P336" i="2" s="1"/>
  <c r="G336" i="2"/>
  <c r="O335" i="2"/>
  <c r="N335" i="2"/>
  <c r="P335" i="2" s="1"/>
  <c r="G335" i="2"/>
  <c r="O334" i="2"/>
  <c r="N334" i="2"/>
  <c r="P334" i="2" s="1"/>
  <c r="G334" i="2"/>
  <c r="O333" i="2"/>
  <c r="N333" i="2"/>
  <c r="P333" i="2" s="1"/>
  <c r="G333" i="2"/>
  <c r="O332" i="2"/>
  <c r="N332" i="2"/>
  <c r="P332" i="2" s="1"/>
  <c r="G332" i="2"/>
  <c r="O331" i="2"/>
  <c r="N331" i="2"/>
  <c r="G331" i="2"/>
  <c r="O330" i="2"/>
  <c r="N330" i="2"/>
  <c r="P330" i="2" s="1"/>
  <c r="G330" i="2"/>
  <c r="O329" i="2"/>
  <c r="N329" i="2"/>
  <c r="G329" i="2"/>
  <c r="O328" i="2"/>
  <c r="N328" i="2"/>
  <c r="G328" i="2"/>
  <c r="O327" i="2"/>
  <c r="N327" i="2"/>
  <c r="P327" i="2" s="1"/>
  <c r="G327" i="2"/>
  <c r="O326" i="2"/>
  <c r="N326" i="2"/>
  <c r="P326" i="2" s="1"/>
  <c r="G326" i="2"/>
  <c r="O325" i="2"/>
  <c r="N325" i="2"/>
  <c r="P325" i="2" s="1"/>
  <c r="G325" i="2"/>
  <c r="O324" i="2"/>
  <c r="N324" i="2"/>
  <c r="P324" i="2" s="1"/>
  <c r="G324" i="2"/>
  <c r="O323" i="2"/>
  <c r="N323" i="2"/>
  <c r="G323" i="2"/>
  <c r="O322" i="2"/>
  <c r="N322" i="2"/>
  <c r="G322" i="2"/>
  <c r="O321" i="2"/>
  <c r="N321" i="2"/>
  <c r="P321" i="2" s="1"/>
  <c r="G321" i="2"/>
  <c r="O320" i="2"/>
  <c r="N320" i="2"/>
  <c r="G320" i="2"/>
  <c r="O319" i="2"/>
  <c r="N319" i="2"/>
  <c r="P319" i="2" s="1"/>
  <c r="G319" i="2"/>
  <c r="O318" i="2"/>
  <c r="N318" i="2"/>
  <c r="P318" i="2" s="1"/>
  <c r="G318" i="2"/>
  <c r="O317" i="2"/>
  <c r="N317" i="2"/>
  <c r="P317" i="2" s="1"/>
  <c r="G317" i="2"/>
  <c r="O316" i="2"/>
  <c r="N316" i="2"/>
  <c r="P316" i="2" s="1"/>
  <c r="G316" i="2"/>
  <c r="O315" i="2"/>
  <c r="N315" i="2"/>
  <c r="G315" i="2"/>
  <c r="O314" i="2"/>
  <c r="N314" i="2"/>
  <c r="G314" i="2"/>
  <c r="O313" i="2"/>
  <c r="N313" i="2"/>
  <c r="P313" i="2" s="1"/>
  <c r="G313" i="2"/>
  <c r="O312" i="2"/>
  <c r="N312" i="2"/>
  <c r="G312" i="2"/>
  <c r="O311" i="2"/>
  <c r="N311" i="2"/>
  <c r="P311" i="2" s="1"/>
  <c r="G311" i="2"/>
  <c r="O310" i="2"/>
  <c r="N310" i="2"/>
  <c r="P310" i="2" s="1"/>
  <c r="G310" i="2"/>
  <c r="O309" i="2"/>
  <c r="N309" i="2"/>
  <c r="P309" i="2" s="1"/>
  <c r="G309" i="2"/>
  <c r="O308" i="2"/>
  <c r="N308" i="2"/>
  <c r="P308" i="2" s="1"/>
  <c r="G308" i="2"/>
  <c r="O307" i="2"/>
  <c r="N307" i="2"/>
  <c r="G307" i="2"/>
  <c r="O306" i="2"/>
  <c r="N306" i="2"/>
  <c r="G306" i="2"/>
  <c r="O305" i="2"/>
  <c r="N305" i="2"/>
  <c r="P305" i="2" s="1"/>
  <c r="G305" i="2"/>
  <c r="O304" i="2"/>
  <c r="N304" i="2"/>
  <c r="G304" i="2"/>
  <c r="O303" i="2"/>
  <c r="N303" i="2"/>
  <c r="P303" i="2" s="1"/>
  <c r="G303" i="2"/>
  <c r="O302" i="2"/>
  <c r="N302" i="2"/>
  <c r="P302" i="2" s="1"/>
  <c r="G302" i="2"/>
  <c r="O301" i="2"/>
  <c r="N301" i="2"/>
  <c r="P301" i="2" s="1"/>
  <c r="G301" i="2"/>
  <c r="O300" i="2"/>
  <c r="N300" i="2"/>
  <c r="P300" i="2" s="1"/>
  <c r="G300" i="2"/>
  <c r="O299" i="2"/>
  <c r="N299" i="2"/>
  <c r="G299" i="2"/>
  <c r="O298" i="2"/>
  <c r="N298" i="2"/>
  <c r="G298" i="2"/>
  <c r="O297" i="2"/>
  <c r="N297" i="2"/>
  <c r="P297" i="2" s="1"/>
  <c r="G297" i="2"/>
  <c r="O296" i="2"/>
  <c r="N296" i="2"/>
  <c r="G296" i="2"/>
  <c r="O295" i="2"/>
  <c r="N295" i="2"/>
  <c r="P295" i="2" s="1"/>
  <c r="G295" i="2"/>
  <c r="O294" i="2"/>
  <c r="N294" i="2"/>
  <c r="P294" i="2" s="1"/>
  <c r="G294" i="2"/>
  <c r="O293" i="2"/>
  <c r="N293" i="2"/>
  <c r="P293" i="2" s="1"/>
  <c r="G293" i="2"/>
  <c r="O292" i="2"/>
  <c r="N292" i="2"/>
  <c r="P292" i="2" s="1"/>
  <c r="G292" i="2"/>
  <c r="O291" i="2"/>
  <c r="N291" i="2"/>
  <c r="G291" i="2"/>
  <c r="O290" i="2"/>
  <c r="N290" i="2"/>
  <c r="G290" i="2"/>
  <c r="O289" i="2"/>
  <c r="N289" i="2"/>
  <c r="G289" i="2"/>
  <c r="O288" i="2"/>
  <c r="N288" i="2"/>
  <c r="G288" i="2"/>
  <c r="O287" i="2"/>
  <c r="N287" i="2"/>
  <c r="P287" i="2" s="1"/>
  <c r="G287" i="2"/>
  <c r="O286" i="2"/>
  <c r="N286" i="2"/>
  <c r="P286" i="2" s="1"/>
  <c r="G286" i="2"/>
  <c r="O285" i="2"/>
  <c r="N285" i="2"/>
  <c r="P285" i="2" s="1"/>
  <c r="G285" i="2"/>
  <c r="O284" i="2"/>
  <c r="N284" i="2"/>
  <c r="G284" i="2"/>
  <c r="O283" i="2"/>
  <c r="N283" i="2"/>
  <c r="G283" i="2"/>
  <c r="O282" i="2"/>
  <c r="N282" i="2"/>
  <c r="G282" i="2"/>
  <c r="O281" i="2"/>
  <c r="N281" i="2"/>
  <c r="G281" i="2"/>
  <c r="O280" i="2"/>
  <c r="N280" i="2"/>
  <c r="G280" i="2"/>
  <c r="O279" i="2"/>
  <c r="N279" i="2"/>
  <c r="P279" i="2" s="1"/>
  <c r="G279" i="2"/>
  <c r="O278" i="2"/>
  <c r="N278" i="2"/>
  <c r="P278" i="2" s="1"/>
  <c r="G278" i="2"/>
  <c r="O277" i="2"/>
  <c r="N277" i="2"/>
  <c r="P277" i="2" s="1"/>
  <c r="G277" i="2"/>
  <c r="O276" i="2"/>
  <c r="N276" i="2"/>
  <c r="G276" i="2"/>
  <c r="O275" i="2"/>
  <c r="N275" i="2"/>
  <c r="G275" i="2"/>
  <c r="O274" i="2"/>
  <c r="N274" i="2"/>
  <c r="G274" i="2"/>
  <c r="O273" i="2"/>
  <c r="N273" i="2"/>
  <c r="G273" i="2"/>
  <c r="O272" i="2"/>
  <c r="N272" i="2"/>
  <c r="G272" i="2"/>
  <c r="O271" i="2"/>
  <c r="N271" i="2"/>
  <c r="P271" i="2" s="1"/>
  <c r="G271" i="2"/>
  <c r="O270" i="2"/>
  <c r="N270" i="2"/>
  <c r="P270" i="2" s="1"/>
  <c r="G270" i="2"/>
  <c r="O269" i="2"/>
  <c r="N269" i="2"/>
  <c r="P269" i="2" s="1"/>
  <c r="G269" i="2"/>
  <c r="O268" i="2"/>
  <c r="N268" i="2"/>
  <c r="G268" i="2"/>
  <c r="O267" i="2"/>
  <c r="N267" i="2"/>
  <c r="G267" i="2"/>
  <c r="O266" i="2"/>
  <c r="N266" i="2"/>
  <c r="G266" i="2"/>
  <c r="O265" i="2"/>
  <c r="N265" i="2"/>
  <c r="G265" i="2"/>
  <c r="O264" i="2"/>
  <c r="N264" i="2"/>
  <c r="G264" i="2"/>
  <c r="O263" i="2"/>
  <c r="N263" i="2"/>
  <c r="P263" i="2" s="1"/>
  <c r="G263" i="2"/>
  <c r="O262" i="2"/>
  <c r="N262" i="2"/>
  <c r="P262" i="2" s="1"/>
  <c r="G262" i="2"/>
  <c r="O261" i="2"/>
  <c r="N261" i="2"/>
  <c r="P261" i="2" s="1"/>
  <c r="G261" i="2"/>
  <c r="O260" i="2"/>
  <c r="N260" i="2"/>
  <c r="G260" i="2"/>
  <c r="O259" i="2"/>
  <c r="N259" i="2"/>
  <c r="G259" i="2"/>
  <c r="O258" i="2"/>
  <c r="N258" i="2"/>
  <c r="G258" i="2"/>
  <c r="O257" i="2"/>
  <c r="N257" i="2"/>
  <c r="P257" i="2" s="1"/>
  <c r="G257" i="2"/>
  <c r="O256" i="2"/>
  <c r="N256" i="2"/>
  <c r="G256" i="2"/>
  <c r="O255" i="2"/>
  <c r="N255" i="2"/>
  <c r="P255" i="2" s="1"/>
  <c r="G255" i="2"/>
  <c r="O254" i="2"/>
  <c r="N254" i="2"/>
  <c r="P254" i="2" s="1"/>
  <c r="G254" i="2"/>
  <c r="O253" i="2"/>
  <c r="N253" i="2"/>
  <c r="P253" i="2" s="1"/>
  <c r="G253" i="2"/>
  <c r="O252" i="2"/>
  <c r="N252" i="2"/>
  <c r="G252" i="2"/>
  <c r="O251" i="2"/>
  <c r="N251" i="2"/>
  <c r="G251" i="2"/>
  <c r="O250" i="2"/>
  <c r="N250" i="2"/>
  <c r="G250" i="2"/>
  <c r="O249" i="2"/>
  <c r="N249" i="2"/>
  <c r="P249" i="2" s="1"/>
  <c r="G249" i="2"/>
  <c r="O248" i="2"/>
  <c r="N248" i="2"/>
  <c r="G248" i="2"/>
  <c r="O247" i="2"/>
  <c r="N247" i="2"/>
  <c r="P247" i="2" s="1"/>
  <c r="G247" i="2"/>
  <c r="O246" i="2"/>
  <c r="N246" i="2"/>
  <c r="P246" i="2" s="1"/>
  <c r="G246" i="2"/>
  <c r="O245" i="2"/>
  <c r="N245" i="2"/>
  <c r="P245" i="2" s="1"/>
  <c r="G245" i="2"/>
  <c r="O244" i="2"/>
  <c r="N244" i="2"/>
  <c r="G244" i="2"/>
  <c r="O243" i="2"/>
  <c r="N243" i="2"/>
  <c r="G243" i="2"/>
  <c r="O242" i="2"/>
  <c r="N242" i="2"/>
  <c r="G242" i="2"/>
  <c r="O241" i="2"/>
  <c r="N241" i="2"/>
  <c r="P241" i="2" s="1"/>
  <c r="G241" i="2"/>
  <c r="O240" i="2"/>
  <c r="N240" i="2"/>
  <c r="G240" i="2"/>
  <c r="O239" i="2"/>
  <c r="N239" i="2"/>
  <c r="P239" i="2" s="1"/>
  <c r="G239" i="2"/>
  <c r="O238" i="2"/>
  <c r="N238" i="2"/>
  <c r="P238" i="2" s="1"/>
  <c r="G238" i="2"/>
  <c r="O237" i="2"/>
  <c r="N237" i="2"/>
  <c r="P237" i="2" s="1"/>
  <c r="G237" i="2"/>
  <c r="O236" i="2"/>
  <c r="N236" i="2"/>
  <c r="G236" i="2"/>
  <c r="O235" i="2"/>
  <c r="N235" i="2"/>
  <c r="G235" i="2"/>
  <c r="O234" i="2"/>
  <c r="N234" i="2"/>
  <c r="G234" i="2"/>
  <c r="O233" i="2"/>
  <c r="N233" i="2"/>
  <c r="P233" i="2" s="1"/>
  <c r="G233" i="2"/>
  <c r="O232" i="2"/>
  <c r="N232" i="2"/>
  <c r="G232" i="2"/>
  <c r="O231" i="2"/>
  <c r="N231" i="2"/>
  <c r="P231" i="2" s="1"/>
  <c r="G231" i="2"/>
  <c r="O230" i="2"/>
  <c r="N230" i="2"/>
  <c r="P230" i="2" s="1"/>
  <c r="G230" i="2"/>
  <c r="O229" i="2"/>
  <c r="N229" i="2"/>
  <c r="P229" i="2" s="1"/>
  <c r="G229" i="2"/>
  <c r="O228" i="2"/>
  <c r="N228" i="2"/>
  <c r="G228" i="2"/>
  <c r="O227" i="2"/>
  <c r="N227" i="2"/>
  <c r="G227" i="2"/>
  <c r="O226" i="2"/>
  <c r="N226" i="2"/>
  <c r="G226" i="2"/>
  <c r="O225" i="2"/>
  <c r="N225" i="2"/>
  <c r="P225" i="2" s="1"/>
  <c r="G225" i="2"/>
  <c r="O224" i="2"/>
  <c r="N224" i="2"/>
  <c r="G224" i="2"/>
  <c r="O223" i="2"/>
  <c r="N223" i="2"/>
  <c r="P223" i="2" s="1"/>
  <c r="G223" i="2"/>
  <c r="O222" i="2"/>
  <c r="N222" i="2"/>
  <c r="P222" i="2" s="1"/>
  <c r="G222" i="2"/>
  <c r="O221" i="2"/>
  <c r="N221" i="2"/>
  <c r="P221" i="2" s="1"/>
  <c r="G221" i="2"/>
  <c r="O220" i="2"/>
  <c r="N220" i="2"/>
  <c r="G220" i="2"/>
  <c r="O219" i="2"/>
  <c r="N219" i="2"/>
  <c r="G219" i="2"/>
  <c r="O218" i="2"/>
  <c r="N218" i="2"/>
  <c r="G218" i="2"/>
  <c r="O217" i="2"/>
  <c r="N217" i="2"/>
  <c r="P217" i="2" s="1"/>
  <c r="G217" i="2"/>
  <c r="O216" i="2"/>
  <c r="N216" i="2"/>
  <c r="G216" i="2"/>
  <c r="O215" i="2"/>
  <c r="N215" i="2"/>
  <c r="P215" i="2" s="1"/>
  <c r="G215" i="2"/>
  <c r="O214" i="2"/>
  <c r="N214" i="2"/>
  <c r="P214" i="2" s="1"/>
  <c r="G214" i="2"/>
  <c r="O213" i="2"/>
  <c r="N213" i="2"/>
  <c r="P213" i="2" s="1"/>
  <c r="G213" i="2"/>
  <c r="O212" i="2"/>
  <c r="N212" i="2"/>
  <c r="G212" i="2"/>
  <c r="O211" i="2"/>
  <c r="N211" i="2"/>
  <c r="G211" i="2"/>
  <c r="O210" i="2"/>
  <c r="N210" i="2"/>
  <c r="G210" i="2"/>
  <c r="O209" i="2"/>
  <c r="N209" i="2"/>
  <c r="P209" i="2" s="1"/>
  <c r="G209" i="2"/>
  <c r="O208" i="2"/>
  <c r="N208" i="2"/>
  <c r="G208" i="2"/>
  <c r="O207" i="2"/>
  <c r="N207" i="2"/>
  <c r="P207" i="2" s="1"/>
  <c r="G207" i="2"/>
  <c r="O206" i="2"/>
  <c r="N206" i="2"/>
  <c r="P206" i="2" s="1"/>
  <c r="G206" i="2"/>
  <c r="O205" i="2"/>
  <c r="N205" i="2"/>
  <c r="P205" i="2" s="1"/>
  <c r="G205" i="2"/>
  <c r="O204" i="2"/>
  <c r="N204" i="2"/>
  <c r="P204" i="2" s="1"/>
  <c r="G204" i="2"/>
  <c r="O203" i="2"/>
  <c r="N203" i="2"/>
  <c r="G203" i="2"/>
  <c r="O202" i="2"/>
  <c r="N202" i="2"/>
  <c r="G202" i="2"/>
  <c r="O201" i="2"/>
  <c r="N201" i="2"/>
  <c r="G201" i="2"/>
  <c r="O200" i="2"/>
  <c r="N200" i="2"/>
  <c r="G200" i="2"/>
  <c r="O199" i="2"/>
  <c r="N199" i="2"/>
  <c r="P199" i="2" s="1"/>
  <c r="G199" i="2"/>
  <c r="O198" i="2"/>
  <c r="N198" i="2"/>
  <c r="P198" i="2" s="1"/>
  <c r="G198" i="2"/>
  <c r="O197" i="2"/>
  <c r="N197" i="2"/>
  <c r="P197" i="2" s="1"/>
  <c r="G197" i="2"/>
  <c r="O196" i="2"/>
  <c r="N196" i="2"/>
  <c r="P196" i="2" s="1"/>
  <c r="G196" i="2"/>
  <c r="O195" i="2"/>
  <c r="N195" i="2"/>
  <c r="G195" i="2"/>
  <c r="O194" i="2"/>
  <c r="N194" i="2"/>
  <c r="G194" i="2"/>
  <c r="O193" i="2"/>
  <c r="N193" i="2"/>
  <c r="G193" i="2"/>
  <c r="O192" i="2"/>
  <c r="N192" i="2"/>
  <c r="G192" i="2"/>
  <c r="O191" i="2"/>
  <c r="N191" i="2"/>
  <c r="P191" i="2" s="1"/>
  <c r="G191" i="2"/>
  <c r="O190" i="2"/>
  <c r="N190" i="2"/>
  <c r="P190" i="2" s="1"/>
  <c r="G190" i="2"/>
  <c r="O189" i="2"/>
  <c r="N189" i="2"/>
  <c r="P189" i="2" s="1"/>
  <c r="G189" i="2"/>
  <c r="O188" i="2"/>
  <c r="N188" i="2"/>
  <c r="P188" i="2" s="1"/>
  <c r="G188" i="2"/>
  <c r="O187" i="2"/>
  <c r="N187" i="2"/>
  <c r="G187" i="2"/>
  <c r="O186" i="2"/>
  <c r="N186" i="2"/>
  <c r="G186" i="2"/>
  <c r="O185" i="2"/>
  <c r="N185" i="2"/>
  <c r="G185" i="2"/>
  <c r="O184" i="2"/>
  <c r="N184" i="2"/>
  <c r="G184" i="2"/>
  <c r="O183" i="2"/>
  <c r="N183" i="2"/>
  <c r="P183" i="2" s="1"/>
  <c r="G183" i="2"/>
  <c r="O182" i="2"/>
  <c r="N182" i="2"/>
  <c r="P182" i="2" s="1"/>
  <c r="G182" i="2"/>
  <c r="O181" i="2"/>
  <c r="N181" i="2"/>
  <c r="P181" i="2" s="1"/>
  <c r="G181" i="2"/>
  <c r="O180" i="2"/>
  <c r="N180" i="2"/>
  <c r="P180" i="2" s="1"/>
  <c r="G180" i="2"/>
  <c r="O179" i="2"/>
  <c r="N179" i="2"/>
  <c r="G179" i="2"/>
  <c r="O178" i="2"/>
  <c r="N178" i="2"/>
  <c r="G178" i="2"/>
  <c r="O177" i="2"/>
  <c r="N177" i="2"/>
  <c r="G177" i="2"/>
  <c r="O176" i="2"/>
  <c r="N176" i="2"/>
  <c r="G176" i="2"/>
  <c r="O175" i="2"/>
  <c r="N175" i="2"/>
  <c r="P175" i="2" s="1"/>
  <c r="G175" i="2"/>
  <c r="O174" i="2"/>
  <c r="N174" i="2"/>
  <c r="P174" i="2" s="1"/>
  <c r="G174" i="2"/>
  <c r="O173" i="2"/>
  <c r="N173" i="2"/>
  <c r="P173" i="2" s="1"/>
  <c r="G173" i="2"/>
  <c r="O172" i="2"/>
  <c r="N172" i="2"/>
  <c r="P172" i="2" s="1"/>
  <c r="G172" i="2"/>
  <c r="O171" i="2"/>
  <c r="N171" i="2"/>
  <c r="G171" i="2"/>
  <c r="O170" i="2"/>
  <c r="N170" i="2"/>
  <c r="G170" i="2"/>
  <c r="O169" i="2"/>
  <c r="N169" i="2"/>
  <c r="G169" i="2"/>
  <c r="O168" i="2"/>
  <c r="N168" i="2"/>
  <c r="G168" i="2"/>
  <c r="O167" i="2"/>
  <c r="N167" i="2"/>
  <c r="P167" i="2" s="1"/>
  <c r="G167" i="2"/>
  <c r="P166" i="2"/>
  <c r="O166" i="2"/>
  <c r="N166" i="2"/>
  <c r="G166" i="2"/>
  <c r="O165" i="2"/>
  <c r="N165" i="2"/>
  <c r="P165" i="2" s="1"/>
  <c r="G165" i="2"/>
  <c r="P164" i="2"/>
  <c r="O164" i="2"/>
  <c r="N164" i="2"/>
  <c r="G164" i="2"/>
  <c r="O163" i="2"/>
  <c r="N163" i="2"/>
  <c r="P163" i="2" s="1"/>
  <c r="G163" i="2"/>
  <c r="P162" i="2"/>
  <c r="O162" i="2"/>
  <c r="N162" i="2"/>
  <c r="G162" i="2"/>
  <c r="O161" i="2"/>
  <c r="N161" i="2"/>
  <c r="P161" i="2" s="1"/>
  <c r="G161" i="2"/>
  <c r="P160" i="2"/>
  <c r="O160" i="2"/>
  <c r="N160" i="2"/>
  <c r="G160" i="2"/>
  <c r="O159" i="2"/>
  <c r="N159" i="2"/>
  <c r="P159" i="2" s="1"/>
  <c r="G159" i="2"/>
  <c r="P158" i="2"/>
  <c r="O158" i="2"/>
  <c r="N158" i="2"/>
  <c r="G158" i="2"/>
  <c r="O157" i="2"/>
  <c r="N157" i="2"/>
  <c r="P157" i="2" s="1"/>
  <c r="G157" i="2"/>
  <c r="P156" i="2"/>
  <c r="O156" i="2"/>
  <c r="N156" i="2"/>
  <c r="G156" i="2"/>
  <c r="O155" i="2"/>
  <c r="N155" i="2"/>
  <c r="P155" i="2" s="1"/>
  <c r="G155" i="2"/>
  <c r="P154" i="2"/>
  <c r="O154" i="2"/>
  <c r="N154" i="2"/>
  <c r="G154" i="2"/>
  <c r="O153" i="2"/>
  <c r="N153" i="2"/>
  <c r="P153" i="2" s="1"/>
  <c r="G153" i="2"/>
  <c r="P152" i="2"/>
  <c r="O152" i="2"/>
  <c r="N152" i="2"/>
  <c r="G152" i="2"/>
  <c r="O151" i="2"/>
  <c r="N151" i="2"/>
  <c r="P151" i="2" s="1"/>
  <c r="G151" i="2"/>
  <c r="P150" i="2"/>
  <c r="O150" i="2"/>
  <c r="N150" i="2"/>
  <c r="G150" i="2"/>
  <c r="O149" i="2"/>
  <c r="N149" i="2"/>
  <c r="P149" i="2" s="1"/>
  <c r="G149" i="2"/>
  <c r="P148" i="2"/>
  <c r="O148" i="2"/>
  <c r="N148" i="2"/>
  <c r="G148" i="2"/>
  <c r="O147" i="2"/>
  <c r="N147" i="2"/>
  <c r="P147" i="2" s="1"/>
  <c r="G147" i="2"/>
  <c r="P146" i="2"/>
  <c r="O146" i="2"/>
  <c r="N146" i="2"/>
  <c r="G146" i="2"/>
  <c r="O145" i="2"/>
  <c r="N145" i="2"/>
  <c r="P145" i="2" s="1"/>
  <c r="G145" i="2"/>
  <c r="P144" i="2"/>
  <c r="O144" i="2"/>
  <c r="N144" i="2"/>
  <c r="G144" i="2"/>
  <c r="O143" i="2"/>
  <c r="N143" i="2"/>
  <c r="P143" i="2" s="1"/>
  <c r="G143" i="2"/>
  <c r="P142" i="2"/>
  <c r="O142" i="2"/>
  <c r="N142" i="2"/>
  <c r="G142" i="2"/>
  <c r="O141" i="2"/>
  <c r="N141" i="2"/>
  <c r="P141" i="2" s="1"/>
  <c r="G141" i="2"/>
  <c r="P140" i="2"/>
  <c r="O140" i="2"/>
  <c r="N140" i="2"/>
  <c r="G140" i="2"/>
  <c r="O139" i="2"/>
  <c r="N139" i="2"/>
  <c r="P139" i="2" s="1"/>
  <c r="G139" i="2"/>
  <c r="P138" i="2"/>
  <c r="O138" i="2"/>
  <c r="N138" i="2"/>
  <c r="G138" i="2"/>
  <c r="O137" i="2"/>
  <c r="N137" i="2"/>
  <c r="P137" i="2" s="1"/>
  <c r="G137" i="2"/>
  <c r="P136" i="2"/>
  <c r="O136" i="2"/>
  <c r="N136" i="2"/>
  <c r="G136" i="2"/>
  <c r="O135" i="2"/>
  <c r="N135" i="2"/>
  <c r="P135" i="2" s="1"/>
  <c r="G135" i="2"/>
  <c r="P134" i="2"/>
  <c r="O134" i="2"/>
  <c r="N134" i="2"/>
  <c r="G134" i="2"/>
  <c r="O133" i="2"/>
  <c r="N133" i="2"/>
  <c r="P133" i="2" s="1"/>
  <c r="G133" i="2"/>
  <c r="P132" i="2"/>
  <c r="O132" i="2"/>
  <c r="N132" i="2"/>
  <c r="G132" i="2"/>
  <c r="O131" i="2"/>
  <c r="N131" i="2"/>
  <c r="P131" i="2" s="1"/>
  <c r="G131" i="2"/>
  <c r="P130" i="2"/>
  <c r="O130" i="2"/>
  <c r="N130" i="2"/>
  <c r="G130" i="2"/>
  <c r="O129" i="2"/>
  <c r="N129" i="2"/>
  <c r="P129" i="2" s="1"/>
  <c r="G129" i="2"/>
  <c r="P128" i="2"/>
  <c r="O128" i="2"/>
  <c r="G128" i="2"/>
  <c r="P127" i="2"/>
  <c r="O127" i="2"/>
  <c r="N127" i="2"/>
  <c r="G127" i="2"/>
  <c r="O126" i="2"/>
  <c r="P126" i="2" s="1"/>
  <c r="N126" i="2"/>
  <c r="G126" i="2"/>
  <c r="P125" i="2"/>
  <c r="O125" i="2"/>
  <c r="N125" i="2"/>
  <c r="G125" i="2"/>
  <c r="O124" i="2"/>
  <c r="P124" i="2" s="1"/>
  <c r="N124" i="2"/>
  <c r="G124" i="2"/>
  <c r="P123" i="2"/>
  <c r="O123" i="2"/>
  <c r="N123" i="2"/>
  <c r="G123" i="2"/>
  <c r="O122" i="2"/>
  <c r="P122" i="2" s="1"/>
  <c r="N122" i="2"/>
  <c r="G122" i="2"/>
  <c r="P121" i="2"/>
  <c r="O121" i="2"/>
  <c r="N121" i="2"/>
  <c r="G121" i="2"/>
  <c r="O120" i="2"/>
  <c r="P120" i="2" s="1"/>
  <c r="N120" i="2"/>
  <c r="G120" i="2"/>
  <c r="P119" i="2"/>
  <c r="O119" i="2"/>
  <c r="N119" i="2"/>
  <c r="G119" i="2"/>
  <c r="O118" i="2"/>
  <c r="P118" i="2" s="1"/>
  <c r="N118" i="2"/>
  <c r="G118" i="2"/>
  <c r="P117" i="2"/>
  <c r="O117" i="2"/>
  <c r="N117" i="2"/>
  <c r="G117" i="2"/>
  <c r="O116" i="2"/>
  <c r="P116" i="2" s="1"/>
  <c r="N116" i="2"/>
  <c r="G116" i="2"/>
  <c r="P115" i="2"/>
  <c r="O115" i="2"/>
  <c r="N115" i="2"/>
  <c r="G115" i="2"/>
  <c r="O114" i="2"/>
  <c r="P114" i="2" s="1"/>
  <c r="N114" i="2"/>
  <c r="G114" i="2"/>
  <c r="P113" i="2"/>
  <c r="O113" i="2"/>
  <c r="N113" i="2"/>
  <c r="G113" i="2"/>
  <c r="O112" i="2"/>
  <c r="P112" i="2" s="1"/>
  <c r="N112" i="2"/>
  <c r="G112" i="2"/>
  <c r="P111" i="2"/>
  <c r="O111" i="2"/>
  <c r="N111" i="2"/>
  <c r="G111" i="2"/>
  <c r="O110" i="2"/>
  <c r="P110" i="2" s="1"/>
  <c r="N110" i="2"/>
  <c r="G110" i="2"/>
  <c r="P109" i="2"/>
  <c r="O109" i="2"/>
  <c r="N109" i="2"/>
  <c r="G109" i="2"/>
  <c r="O108" i="2"/>
  <c r="P108" i="2" s="1"/>
  <c r="N108" i="2"/>
  <c r="G108" i="2"/>
  <c r="P107" i="2"/>
  <c r="O107" i="2"/>
  <c r="N107" i="2"/>
  <c r="G107" i="2"/>
  <c r="O106" i="2"/>
  <c r="P106" i="2" s="1"/>
  <c r="N106" i="2"/>
  <c r="G106" i="2"/>
  <c r="P105" i="2"/>
  <c r="O105" i="2"/>
  <c r="N105" i="2"/>
  <c r="G105" i="2"/>
  <c r="O104" i="2"/>
  <c r="P104" i="2" s="1"/>
  <c r="N104" i="2"/>
  <c r="G104" i="2"/>
  <c r="P103" i="2"/>
  <c r="O103" i="2"/>
  <c r="N103" i="2"/>
  <c r="G103" i="2"/>
  <c r="O102" i="2"/>
  <c r="P102" i="2" s="1"/>
  <c r="N102" i="2"/>
  <c r="G102" i="2"/>
  <c r="P101" i="2"/>
  <c r="O101" i="2"/>
  <c r="N101" i="2"/>
  <c r="G101" i="2"/>
  <c r="O100" i="2"/>
  <c r="P100" i="2" s="1"/>
  <c r="N100" i="2"/>
  <c r="G100" i="2"/>
  <c r="P99" i="2"/>
  <c r="O99" i="2"/>
  <c r="N99" i="2"/>
  <c r="G99" i="2"/>
  <c r="O98" i="2"/>
  <c r="P98" i="2" s="1"/>
  <c r="N98" i="2"/>
  <c r="G98" i="2"/>
  <c r="P97" i="2"/>
  <c r="O97" i="2"/>
  <c r="N97" i="2"/>
  <c r="G97" i="2"/>
  <c r="N96" i="2"/>
  <c r="P96" i="2" s="1"/>
  <c r="G96" i="2"/>
  <c r="O95" i="2"/>
  <c r="P95" i="2" s="1"/>
  <c r="N95" i="2"/>
  <c r="G95" i="2"/>
  <c r="O94" i="2"/>
  <c r="N94" i="2"/>
  <c r="P94" i="2" s="1"/>
  <c r="G94" i="2"/>
  <c r="O93" i="2"/>
  <c r="P93" i="2" s="1"/>
  <c r="N93" i="2"/>
  <c r="G93" i="2"/>
  <c r="O92" i="2"/>
  <c r="N92" i="2"/>
  <c r="P92" i="2" s="1"/>
  <c r="G92" i="2"/>
  <c r="O91" i="2"/>
  <c r="P91" i="2" s="1"/>
  <c r="N91" i="2"/>
  <c r="G91" i="2"/>
  <c r="O90" i="2"/>
  <c r="N90" i="2"/>
  <c r="P90" i="2" s="1"/>
  <c r="G90" i="2"/>
  <c r="O89" i="2"/>
  <c r="P89" i="2" s="1"/>
  <c r="N89" i="2"/>
  <c r="G89" i="2"/>
  <c r="O88" i="2"/>
  <c r="N88" i="2"/>
  <c r="P88" i="2" s="1"/>
  <c r="G88" i="2"/>
  <c r="O87" i="2"/>
  <c r="P87" i="2" s="1"/>
  <c r="N87" i="2"/>
  <c r="G87" i="2"/>
  <c r="O86" i="2"/>
  <c r="N86" i="2"/>
  <c r="P86" i="2" s="1"/>
  <c r="G86" i="2"/>
  <c r="O85" i="2"/>
  <c r="P85" i="2" s="1"/>
  <c r="N85" i="2"/>
  <c r="G85" i="2"/>
  <c r="O84" i="2"/>
  <c r="N84" i="2"/>
  <c r="P84" i="2" s="1"/>
  <c r="G84" i="2"/>
  <c r="O83" i="2"/>
  <c r="P83" i="2" s="1"/>
  <c r="N83" i="2"/>
  <c r="G83" i="2"/>
  <c r="N82" i="2"/>
  <c r="P82" i="2" s="1"/>
  <c r="G82" i="2"/>
  <c r="O81" i="2"/>
  <c r="N81" i="2"/>
  <c r="P81" i="2" s="1"/>
  <c r="G81" i="2"/>
  <c r="O80" i="2"/>
  <c r="N80" i="2"/>
  <c r="P80" i="2" s="1"/>
  <c r="G80" i="2"/>
  <c r="O79" i="2"/>
  <c r="N79" i="2"/>
  <c r="P79" i="2" s="1"/>
  <c r="G79" i="2"/>
  <c r="O78" i="2"/>
  <c r="N78" i="2"/>
  <c r="P78" i="2" s="1"/>
  <c r="G78" i="2"/>
  <c r="O77" i="2"/>
  <c r="N77" i="2"/>
  <c r="P77" i="2" s="1"/>
  <c r="G77" i="2"/>
  <c r="O76" i="2"/>
  <c r="N76" i="2"/>
  <c r="P76" i="2" s="1"/>
  <c r="G76" i="2"/>
  <c r="O75" i="2"/>
  <c r="N75" i="2"/>
  <c r="P75" i="2" s="1"/>
  <c r="G75" i="2"/>
  <c r="O74" i="2"/>
  <c r="N74" i="2"/>
  <c r="P74" i="2" s="1"/>
  <c r="G74" i="2"/>
  <c r="O73" i="2"/>
  <c r="N73" i="2"/>
  <c r="P73" i="2" s="1"/>
  <c r="G73" i="2"/>
  <c r="O72" i="2"/>
  <c r="N72" i="2"/>
  <c r="P72" i="2" s="1"/>
  <c r="G72" i="2"/>
  <c r="O71" i="2"/>
  <c r="N71" i="2"/>
  <c r="P71" i="2" s="1"/>
  <c r="G71" i="2"/>
  <c r="O70" i="2"/>
  <c r="N70" i="2"/>
  <c r="P70" i="2" s="1"/>
  <c r="G70" i="2"/>
  <c r="O69" i="2"/>
  <c r="N69" i="2"/>
  <c r="P69" i="2" s="1"/>
  <c r="G69" i="2"/>
  <c r="O68" i="2"/>
  <c r="N68" i="2"/>
  <c r="P68" i="2" s="1"/>
  <c r="G68" i="2"/>
  <c r="O67" i="2"/>
  <c r="N67" i="2"/>
  <c r="P67" i="2" s="1"/>
  <c r="G67" i="2"/>
  <c r="O66" i="2"/>
  <c r="N66" i="2"/>
  <c r="P66" i="2" s="1"/>
  <c r="G66" i="2"/>
  <c r="O65" i="2"/>
  <c r="N65" i="2"/>
  <c r="P65" i="2" s="1"/>
  <c r="G65" i="2"/>
  <c r="O64" i="2"/>
  <c r="N64" i="2"/>
  <c r="P64" i="2" s="1"/>
  <c r="G64" i="2"/>
  <c r="O63" i="2"/>
  <c r="N63" i="2"/>
  <c r="P63" i="2" s="1"/>
  <c r="G63" i="2"/>
  <c r="O62" i="2"/>
  <c r="N62" i="2"/>
  <c r="P62" i="2" s="1"/>
  <c r="G62" i="2"/>
  <c r="O61" i="2"/>
  <c r="N61" i="2"/>
  <c r="P61" i="2" s="1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S562" i="1"/>
  <c r="Q562" i="1"/>
  <c r="N562" i="1"/>
  <c r="I562" i="1"/>
  <c r="S531" i="1"/>
  <c r="Q531" i="1"/>
  <c r="N531" i="1"/>
  <c r="I531" i="1"/>
  <c r="S222" i="1"/>
  <c r="Q222" i="1"/>
  <c r="N222" i="1"/>
  <c r="I222" i="1"/>
  <c r="S385" i="1"/>
  <c r="Q385" i="1"/>
  <c r="N385" i="1"/>
  <c r="I385" i="1"/>
  <c r="S455" i="1"/>
  <c r="Q455" i="1"/>
  <c r="N455" i="1"/>
  <c r="I455" i="1"/>
  <c r="S291" i="1"/>
  <c r="Q291" i="1"/>
  <c r="N291" i="1"/>
  <c r="I291" i="1"/>
  <c r="S195" i="1"/>
  <c r="Q195" i="1"/>
  <c r="N195" i="1"/>
  <c r="I195" i="1"/>
  <c r="S193" i="1"/>
  <c r="Q193" i="1"/>
  <c r="N193" i="1"/>
  <c r="I193" i="1"/>
  <c r="S632" i="1"/>
  <c r="Q632" i="1"/>
  <c r="N632" i="1"/>
  <c r="I632" i="1"/>
  <c r="S338" i="1"/>
  <c r="Q338" i="1"/>
  <c r="N338" i="1"/>
  <c r="I338" i="1"/>
  <c r="S715" i="1"/>
  <c r="Q715" i="1"/>
  <c r="N715" i="1"/>
  <c r="I715" i="1"/>
  <c r="T6" i="1"/>
  <c r="Q6" i="1"/>
  <c r="I6" i="1"/>
  <c r="S611" i="1"/>
  <c r="Q611" i="1"/>
  <c r="N611" i="1"/>
  <c r="I611" i="1"/>
  <c r="S698" i="1"/>
  <c r="Q698" i="1"/>
  <c r="N698" i="1"/>
  <c r="I698" i="1"/>
  <c r="S88" i="1"/>
  <c r="Q88" i="1"/>
  <c r="N88" i="1"/>
  <c r="I88" i="1"/>
  <c r="S306" i="1"/>
  <c r="Q306" i="1"/>
  <c r="N306" i="1"/>
  <c r="I306" i="1"/>
  <c r="S629" i="1"/>
  <c r="Q629" i="1"/>
  <c r="N629" i="1"/>
  <c r="I629" i="1"/>
  <c r="S141" i="1"/>
  <c r="Q141" i="1"/>
  <c r="N141" i="1"/>
  <c r="I141" i="1"/>
  <c r="S223" i="1"/>
  <c r="Q223" i="1"/>
  <c r="N223" i="1"/>
  <c r="I223" i="1"/>
  <c r="S706" i="1"/>
  <c r="Q706" i="1"/>
  <c r="N706" i="1"/>
  <c r="I706" i="1"/>
  <c r="S661" i="1"/>
  <c r="Q661" i="1"/>
  <c r="N661" i="1"/>
  <c r="I661" i="1"/>
  <c r="S621" i="1"/>
  <c r="Q621" i="1"/>
  <c r="N621" i="1"/>
  <c r="I621" i="1"/>
  <c r="S685" i="1"/>
  <c r="Q685" i="1"/>
  <c r="N685" i="1"/>
  <c r="I685" i="1"/>
  <c r="S161" i="1"/>
  <c r="Q161" i="1"/>
  <c r="N161" i="1"/>
  <c r="I161" i="1"/>
  <c r="S504" i="1"/>
  <c r="Q504" i="1"/>
  <c r="N504" i="1"/>
  <c r="I504" i="1"/>
  <c r="S355" i="1"/>
  <c r="Q355" i="1"/>
  <c r="N355" i="1"/>
  <c r="I355" i="1"/>
  <c r="S117" i="1"/>
  <c r="Q117" i="1"/>
  <c r="N117" i="1"/>
  <c r="I117" i="1"/>
  <c r="S255" i="1"/>
  <c r="Q255" i="1"/>
  <c r="N255" i="1"/>
  <c r="I255" i="1"/>
  <c r="S459" i="1"/>
  <c r="Q459" i="1"/>
  <c r="N459" i="1"/>
  <c r="I459" i="1"/>
  <c r="S55" i="1"/>
  <c r="Q55" i="1"/>
  <c r="N55" i="1"/>
  <c r="I55" i="1"/>
  <c r="S284" i="1"/>
  <c r="Q284" i="1"/>
  <c r="N284" i="1"/>
  <c r="I284" i="1"/>
  <c r="S100" i="1"/>
  <c r="Q100" i="1"/>
  <c r="N100" i="1"/>
  <c r="I100" i="1"/>
  <c r="S654" i="1"/>
  <c r="Q654" i="1"/>
  <c r="N654" i="1"/>
  <c r="I654" i="1"/>
  <c r="S676" i="1"/>
  <c r="Q676" i="1"/>
  <c r="N676" i="1"/>
  <c r="I676" i="1"/>
  <c r="S656" i="1"/>
  <c r="Q656" i="1"/>
  <c r="N656" i="1"/>
  <c r="I656" i="1"/>
  <c r="S713" i="1"/>
  <c r="Q713" i="1"/>
  <c r="N713" i="1"/>
  <c r="I713" i="1"/>
  <c r="S120" i="1"/>
  <c r="Q120" i="1"/>
  <c r="N120" i="1"/>
  <c r="I120" i="1"/>
  <c r="S716" i="1"/>
  <c r="Q716" i="1"/>
  <c r="N716" i="1"/>
  <c r="I716" i="1"/>
  <c r="S694" i="1"/>
  <c r="Q694" i="1"/>
  <c r="N694" i="1"/>
  <c r="I694" i="1"/>
  <c r="S130" i="1"/>
  <c r="Q130" i="1"/>
  <c r="N130" i="1"/>
  <c r="I130" i="1"/>
  <c r="S377" i="1"/>
  <c r="Q377" i="1"/>
  <c r="N377" i="1"/>
  <c r="I377" i="1"/>
  <c r="S492" i="1"/>
  <c r="Q492" i="1"/>
  <c r="N492" i="1"/>
  <c r="I492" i="1"/>
  <c r="S201" i="1"/>
  <c r="Q201" i="1"/>
  <c r="N201" i="1"/>
  <c r="I201" i="1"/>
  <c r="S557" i="1"/>
  <c r="Q557" i="1"/>
  <c r="N557" i="1"/>
  <c r="I557" i="1"/>
  <c r="S598" i="1"/>
  <c r="Q598" i="1"/>
  <c r="N598" i="1"/>
  <c r="I598" i="1"/>
  <c r="S485" i="1"/>
  <c r="Q485" i="1"/>
  <c r="N485" i="1"/>
  <c r="I485" i="1"/>
  <c r="S483" i="1"/>
  <c r="Q483" i="1"/>
  <c r="N483" i="1"/>
  <c r="I483" i="1"/>
  <c r="S588" i="1"/>
  <c r="Q588" i="1"/>
  <c r="N588" i="1"/>
  <c r="I588" i="1"/>
  <c r="S663" i="1"/>
  <c r="Q663" i="1"/>
  <c r="N663" i="1"/>
  <c r="I663" i="1"/>
  <c r="S704" i="1"/>
  <c r="Q704" i="1"/>
  <c r="N704" i="1"/>
  <c r="I704" i="1"/>
  <c r="S584" i="1"/>
  <c r="Q584" i="1"/>
  <c r="N584" i="1"/>
  <c r="I584" i="1"/>
  <c r="S623" i="1"/>
  <c r="Q623" i="1"/>
  <c r="N623" i="1"/>
  <c r="I623" i="1"/>
  <c r="S419" i="1"/>
  <c r="Q419" i="1"/>
  <c r="N419" i="1"/>
  <c r="I419" i="1"/>
  <c r="S647" i="1"/>
  <c r="Q647" i="1"/>
  <c r="N647" i="1"/>
  <c r="I647" i="1"/>
  <c r="S610" i="1"/>
  <c r="Q610" i="1"/>
  <c r="N610" i="1"/>
  <c r="I610" i="1"/>
  <c r="S650" i="1"/>
  <c r="Q650" i="1"/>
  <c r="N650" i="1"/>
  <c r="I650" i="1"/>
  <c r="S709" i="1"/>
  <c r="Q709" i="1"/>
  <c r="N709" i="1"/>
  <c r="I709" i="1"/>
  <c r="S173" i="1"/>
  <c r="Q173" i="1"/>
  <c r="N173" i="1"/>
  <c r="I173" i="1"/>
  <c r="S572" i="1"/>
  <c r="Q572" i="1"/>
  <c r="N572" i="1"/>
  <c r="I572" i="1"/>
  <c r="S351" i="1"/>
  <c r="Q351" i="1"/>
  <c r="N351" i="1"/>
  <c r="I351" i="1"/>
  <c r="S712" i="1"/>
  <c r="Q712" i="1"/>
  <c r="N712" i="1"/>
  <c r="I712" i="1"/>
  <c r="S607" i="1"/>
  <c r="Q607" i="1"/>
  <c r="N607" i="1"/>
  <c r="I607" i="1"/>
  <c r="S490" i="1"/>
  <c r="Q490" i="1"/>
  <c r="N490" i="1"/>
  <c r="I490" i="1"/>
  <c r="S660" i="1"/>
  <c r="Q660" i="1"/>
  <c r="N660" i="1"/>
  <c r="I660" i="1"/>
  <c r="S417" i="1"/>
  <c r="Q417" i="1"/>
  <c r="N417" i="1"/>
  <c r="I417" i="1"/>
  <c r="S511" i="1"/>
  <c r="Q511" i="1"/>
  <c r="N511" i="1"/>
  <c r="I511" i="1"/>
  <c r="S541" i="1"/>
  <c r="Q541" i="1"/>
  <c r="N541" i="1"/>
  <c r="I541" i="1"/>
  <c r="S543" i="1"/>
  <c r="Q543" i="1"/>
  <c r="N543" i="1"/>
  <c r="I543" i="1"/>
  <c r="S414" i="1"/>
  <c r="Q414" i="1"/>
  <c r="N414" i="1"/>
  <c r="I414" i="1"/>
  <c r="S625" i="1"/>
  <c r="Q625" i="1"/>
  <c r="N625" i="1"/>
  <c r="I625" i="1"/>
  <c r="S134" i="1"/>
  <c r="Q134" i="1"/>
  <c r="N134" i="1"/>
  <c r="I134" i="1"/>
  <c r="S202" i="1"/>
  <c r="Q202" i="1"/>
  <c r="N202" i="1"/>
  <c r="I202" i="1"/>
  <c r="S35" i="1"/>
  <c r="Q35" i="1"/>
  <c r="N35" i="1"/>
  <c r="I35" i="1"/>
  <c r="S578" i="1"/>
  <c r="Q578" i="1"/>
  <c r="N578" i="1"/>
  <c r="I578" i="1"/>
  <c r="S123" i="1"/>
  <c r="Q123" i="1"/>
  <c r="N123" i="1"/>
  <c r="I123" i="1"/>
  <c r="S642" i="1"/>
  <c r="Q642" i="1"/>
  <c r="N642" i="1"/>
  <c r="I642" i="1"/>
  <c r="S207" i="1"/>
  <c r="Q207" i="1"/>
  <c r="N207" i="1"/>
  <c r="I207" i="1"/>
  <c r="S651" i="1"/>
  <c r="Q651" i="1"/>
  <c r="N651" i="1"/>
  <c r="I651" i="1"/>
  <c r="S680" i="1"/>
  <c r="Q680" i="1"/>
  <c r="N680" i="1"/>
  <c r="I680" i="1"/>
  <c r="S451" i="1"/>
  <c r="Q451" i="1"/>
  <c r="N451" i="1"/>
  <c r="I451" i="1"/>
  <c r="S250" i="1"/>
  <c r="Q250" i="1"/>
  <c r="N250" i="1"/>
  <c r="I250" i="1"/>
  <c r="S498" i="1"/>
  <c r="Q498" i="1"/>
  <c r="N498" i="1"/>
  <c r="I498" i="1"/>
  <c r="S7" i="1"/>
  <c r="Q7" i="1"/>
  <c r="N7" i="1"/>
  <c r="I7" i="1"/>
  <c r="S605" i="1"/>
  <c r="Q605" i="1"/>
  <c r="N605" i="1"/>
  <c r="I605" i="1"/>
  <c r="S153" i="1"/>
  <c r="Q153" i="1"/>
  <c r="N153" i="1"/>
  <c r="I153" i="1"/>
  <c r="S203" i="1"/>
  <c r="Q203" i="1"/>
  <c r="N203" i="1"/>
  <c r="I203" i="1"/>
  <c r="S383" i="1"/>
  <c r="Q383" i="1"/>
  <c r="N383" i="1"/>
  <c r="I383" i="1"/>
  <c r="S569" i="1"/>
  <c r="Q569" i="1"/>
  <c r="N569" i="1"/>
  <c r="I569" i="1"/>
  <c r="S527" i="1"/>
  <c r="Q527" i="1"/>
  <c r="N527" i="1"/>
  <c r="I527" i="1"/>
  <c r="S200" i="1"/>
  <c r="Q200" i="1"/>
  <c r="N200" i="1"/>
  <c r="I200" i="1"/>
  <c r="S539" i="1"/>
  <c r="Q539" i="1"/>
  <c r="N539" i="1"/>
  <c r="I539" i="1"/>
  <c r="S64" i="1"/>
  <c r="Q64" i="1"/>
  <c r="N64" i="1"/>
  <c r="I64" i="1"/>
  <c r="S626" i="1"/>
  <c r="Q626" i="1"/>
  <c r="N626" i="1"/>
  <c r="I626" i="1"/>
  <c r="S463" i="1"/>
  <c r="Q463" i="1"/>
  <c r="N463" i="1"/>
  <c r="I463" i="1"/>
  <c r="S477" i="1"/>
  <c r="Q477" i="1"/>
  <c r="N477" i="1"/>
  <c r="I477" i="1"/>
  <c r="S491" i="1"/>
  <c r="Q491" i="1"/>
  <c r="N491" i="1"/>
  <c r="I491" i="1"/>
  <c r="S270" i="1"/>
  <c r="Q270" i="1"/>
  <c r="N270" i="1"/>
  <c r="I270" i="1"/>
  <c r="S296" i="1"/>
  <c r="Q296" i="1"/>
  <c r="N296" i="1"/>
  <c r="I296" i="1"/>
  <c r="S205" i="1"/>
  <c r="Q205" i="1"/>
  <c r="N205" i="1"/>
  <c r="I205" i="1"/>
  <c r="S206" i="1"/>
  <c r="Q206" i="1"/>
  <c r="N206" i="1"/>
  <c r="I206" i="1"/>
  <c r="S204" i="1"/>
  <c r="Q204" i="1"/>
  <c r="N204" i="1"/>
  <c r="I204" i="1"/>
  <c r="S379" i="1"/>
  <c r="Q379" i="1"/>
  <c r="N379" i="1"/>
  <c r="I379" i="1"/>
  <c r="S290" i="1"/>
  <c r="Q290" i="1"/>
  <c r="N290" i="1"/>
  <c r="I290" i="1"/>
  <c r="S220" i="1"/>
  <c r="Q220" i="1"/>
  <c r="N220" i="1"/>
  <c r="I220" i="1"/>
  <c r="S109" i="1"/>
  <c r="Q109" i="1"/>
  <c r="N109" i="1"/>
  <c r="I109" i="1"/>
  <c r="S247" i="1"/>
  <c r="Q247" i="1"/>
  <c r="N247" i="1"/>
  <c r="I247" i="1"/>
  <c r="S278" i="1"/>
  <c r="Q278" i="1"/>
  <c r="N278" i="1"/>
  <c r="I278" i="1"/>
  <c r="S162" i="1"/>
  <c r="Q162" i="1"/>
  <c r="N162" i="1"/>
  <c r="I162" i="1"/>
  <c r="S178" i="1"/>
  <c r="Q178" i="1"/>
  <c r="N178" i="1"/>
  <c r="I178" i="1"/>
  <c r="S129" i="1"/>
  <c r="Q129" i="1"/>
  <c r="N129" i="1"/>
  <c r="I129" i="1"/>
  <c r="S276" i="1"/>
  <c r="Q276" i="1"/>
  <c r="N276" i="1"/>
  <c r="I276" i="1"/>
  <c r="S104" i="1"/>
  <c r="Q104" i="1"/>
  <c r="N104" i="1"/>
  <c r="I104" i="1"/>
  <c r="S159" i="1"/>
  <c r="Q159" i="1"/>
  <c r="N159" i="1"/>
  <c r="I159" i="1"/>
  <c r="S279" i="1"/>
  <c r="Q279" i="1"/>
  <c r="N279" i="1"/>
  <c r="I279" i="1"/>
  <c r="S59" i="1"/>
  <c r="Q59" i="1"/>
  <c r="N59" i="1"/>
  <c r="I59" i="1"/>
  <c r="S218" i="1"/>
  <c r="Q218" i="1"/>
  <c r="N218" i="1"/>
  <c r="I218" i="1"/>
  <c r="S286" i="1"/>
  <c r="Q286" i="1"/>
  <c r="N286" i="1"/>
  <c r="I286" i="1"/>
  <c r="S86" i="1"/>
  <c r="Q86" i="1"/>
  <c r="N86" i="1"/>
  <c r="I86" i="1"/>
  <c r="S337" i="1"/>
  <c r="Q337" i="1"/>
  <c r="N337" i="1"/>
  <c r="I337" i="1"/>
  <c r="S258" i="1"/>
  <c r="Q258" i="1"/>
  <c r="N258" i="1"/>
  <c r="I258" i="1"/>
  <c r="S679" i="1"/>
  <c r="Q679" i="1"/>
  <c r="N679" i="1"/>
  <c r="I679" i="1"/>
  <c r="S688" i="1"/>
  <c r="Q688" i="1"/>
  <c r="N688" i="1"/>
  <c r="I688" i="1"/>
  <c r="S646" i="1"/>
  <c r="Q646" i="1"/>
  <c r="N646" i="1"/>
  <c r="I646" i="1"/>
  <c r="S384" i="1"/>
  <c r="Q384" i="1"/>
  <c r="N384" i="1"/>
  <c r="I384" i="1"/>
  <c r="S622" i="1"/>
  <c r="Q622" i="1"/>
  <c r="N622" i="1"/>
  <c r="I622" i="1"/>
  <c r="S440" i="1"/>
  <c r="Q440" i="1"/>
  <c r="N440" i="1"/>
  <c r="I440" i="1"/>
  <c r="S528" i="1"/>
  <c r="Q528" i="1"/>
  <c r="N528" i="1"/>
  <c r="I528" i="1"/>
  <c r="S266" i="1"/>
  <c r="Q266" i="1"/>
  <c r="N266" i="1"/>
  <c r="I266" i="1"/>
  <c r="S520" i="1"/>
  <c r="Q520" i="1"/>
  <c r="N520" i="1"/>
  <c r="I520" i="1"/>
  <c r="S424" i="1"/>
  <c r="Q424" i="1"/>
  <c r="N424" i="1"/>
  <c r="I424" i="1"/>
  <c r="S366" i="1"/>
  <c r="Q366" i="1"/>
  <c r="N366" i="1"/>
  <c r="I366" i="1"/>
  <c r="S618" i="1"/>
  <c r="Q618" i="1"/>
  <c r="N618" i="1"/>
  <c r="I618" i="1"/>
  <c r="S699" i="1"/>
  <c r="Q699" i="1"/>
  <c r="N699" i="1"/>
  <c r="I699" i="1"/>
  <c r="S112" i="1"/>
  <c r="Q112" i="1"/>
  <c r="N112" i="1"/>
  <c r="I112" i="1"/>
  <c r="S370" i="1"/>
  <c r="Q370" i="1"/>
  <c r="N370" i="1"/>
  <c r="I370" i="1"/>
  <c r="S368" i="1"/>
  <c r="Q368" i="1"/>
  <c r="N368" i="1"/>
  <c r="I368" i="1"/>
  <c r="S577" i="1"/>
  <c r="Q577" i="1"/>
  <c r="N577" i="1"/>
  <c r="I577" i="1"/>
  <c r="S652" i="1"/>
  <c r="Q652" i="1"/>
  <c r="N652" i="1"/>
  <c r="I652" i="1"/>
  <c r="S323" i="1"/>
  <c r="Q323" i="1"/>
  <c r="N323" i="1"/>
  <c r="I323" i="1"/>
  <c r="S198" i="1"/>
  <c r="Q198" i="1"/>
  <c r="N198" i="1"/>
  <c r="I198" i="1"/>
  <c r="S602" i="1"/>
  <c r="Q602" i="1"/>
  <c r="N602" i="1"/>
  <c r="I602" i="1"/>
  <c r="S388" i="1"/>
  <c r="Q388" i="1"/>
  <c r="N388" i="1"/>
  <c r="I388" i="1"/>
  <c r="S457" i="1"/>
  <c r="Q457" i="1"/>
  <c r="N457" i="1"/>
  <c r="I457" i="1"/>
  <c r="S696" i="1"/>
  <c r="Q696" i="1"/>
  <c r="N696" i="1"/>
  <c r="I696" i="1"/>
  <c r="S79" i="1"/>
  <c r="Q79" i="1"/>
  <c r="N79" i="1"/>
  <c r="I79" i="1"/>
  <c r="S549" i="1"/>
  <c r="Q549" i="1"/>
  <c r="N549" i="1"/>
  <c r="I549" i="1"/>
  <c r="S506" i="1"/>
  <c r="Q506" i="1"/>
  <c r="N506" i="1"/>
  <c r="I506" i="1"/>
  <c r="S333" i="1"/>
  <c r="Q333" i="1"/>
  <c r="N333" i="1"/>
  <c r="I333" i="1"/>
  <c r="S182" i="1"/>
  <c r="Q182" i="1"/>
  <c r="N182" i="1"/>
  <c r="I182" i="1"/>
  <c r="S645" i="1"/>
  <c r="Q645" i="1"/>
  <c r="N645" i="1"/>
  <c r="I645" i="1"/>
  <c r="S499" i="1"/>
  <c r="Q499" i="1"/>
  <c r="N499" i="1"/>
  <c r="I499" i="1"/>
  <c r="S295" i="1"/>
  <c r="Q295" i="1"/>
  <c r="N295" i="1"/>
  <c r="I295" i="1"/>
  <c r="S361" i="1"/>
  <c r="Q361" i="1"/>
  <c r="N361" i="1"/>
  <c r="I361" i="1"/>
  <c r="S565" i="1"/>
  <c r="Q565" i="1"/>
  <c r="N565" i="1"/>
  <c r="I565" i="1"/>
  <c r="S262" i="1"/>
  <c r="Q262" i="1"/>
  <c r="N262" i="1"/>
  <c r="I262" i="1"/>
  <c r="S322" i="1"/>
  <c r="Q322" i="1"/>
  <c r="N322" i="1"/>
  <c r="I322" i="1"/>
  <c r="S327" i="1"/>
  <c r="Q327" i="1"/>
  <c r="N327" i="1"/>
  <c r="I327" i="1"/>
  <c r="S25" i="1"/>
  <c r="Q25" i="1"/>
  <c r="N25" i="1"/>
  <c r="I25" i="1"/>
  <c r="S620" i="1"/>
  <c r="Q620" i="1"/>
  <c r="N620" i="1"/>
  <c r="I620" i="1"/>
  <c r="S297" i="1"/>
  <c r="Q297" i="1"/>
  <c r="N297" i="1"/>
  <c r="I297" i="1"/>
  <c r="S493" i="1"/>
  <c r="Q493" i="1"/>
  <c r="N493" i="1"/>
  <c r="I493" i="1"/>
  <c r="S309" i="1"/>
  <c r="Q309" i="1"/>
  <c r="N309" i="1"/>
  <c r="I309" i="1"/>
  <c r="S214" i="1"/>
  <c r="Q214" i="1"/>
  <c r="N214" i="1"/>
  <c r="I214" i="1"/>
  <c r="S510" i="1"/>
  <c r="Q510" i="1"/>
  <c r="N510" i="1"/>
  <c r="I510" i="1"/>
  <c r="S245" i="1"/>
  <c r="Q245" i="1"/>
  <c r="N245" i="1"/>
  <c r="I245" i="1"/>
  <c r="S523" i="1"/>
  <c r="Q523" i="1"/>
  <c r="N523" i="1"/>
  <c r="I523" i="1"/>
  <c r="S271" i="1"/>
  <c r="Q271" i="1"/>
  <c r="N271" i="1"/>
  <c r="I271" i="1"/>
  <c r="S474" i="1"/>
  <c r="Q474" i="1"/>
  <c r="N474" i="1"/>
  <c r="I474" i="1"/>
  <c r="S406" i="1"/>
  <c r="Q406" i="1"/>
  <c r="N406" i="1"/>
  <c r="I406" i="1"/>
  <c r="S516" i="1"/>
  <c r="Q516" i="1"/>
  <c r="N516" i="1"/>
  <c r="I516" i="1"/>
  <c r="S360" i="1"/>
  <c r="Q360" i="1"/>
  <c r="N360" i="1"/>
  <c r="I360" i="1"/>
  <c r="S481" i="1"/>
  <c r="Q481" i="1"/>
  <c r="N481" i="1"/>
  <c r="I481" i="1"/>
  <c r="S674" i="1"/>
  <c r="Q674" i="1"/>
  <c r="N674" i="1"/>
  <c r="I674" i="1"/>
  <c r="S140" i="1"/>
  <c r="Q140" i="1"/>
  <c r="N140" i="1"/>
  <c r="I140" i="1"/>
  <c r="S282" i="1"/>
  <c r="Q282" i="1"/>
  <c r="N282" i="1"/>
  <c r="I282" i="1"/>
  <c r="S316" i="1"/>
  <c r="Q316" i="1"/>
  <c r="N316" i="1"/>
  <c r="I316" i="1"/>
  <c r="S524" i="1"/>
  <c r="Q524" i="1"/>
  <c r="N524" i="1"/>
  <c r="I524" i="1"/>
  <c r="S540" i="1"/>
  <c r="Q540" i="1"/>
  <c r="N540" i="1"/>
  <c r="I540" i="1"/>
  <c r="S472" i="1"/>
  <c r="Q472" i="1"/>
  <c r="N472" i="1"/>
  <c r="I472" i="1"/>
  <c r="S68" i="1"/>
  <c r="Q68" i="1"/>
  <c r="N68" i="1"/>
  <c r="I68" i="1"/>
  <c r="S701" i="1"/>
  <c r="Q701" i="1"/>
  <c r="N701" i="1"/>
  <c r="I701" i="1"/>
  <c r="S664" i="1"/>
  <c r="Q664" i="1"/>
  <c r="N664" i="1"/>
  <c r="I664" i="1"/>
  <c r="S526" i="1"/>
  <c r="Q526" i="1"/>
  <c r="N526" i="1"/>
  <c r="I526" i="1"/>
  <c r="S208" i="1"/>
  <c r="Q208" i="1"/>
  <c r="N208" i="1"/>
  <c r="I208" i="1"/>
  <c r="S672" i="1"/>
  <c r="Q672" i="1"/>
  <c r="N672" i="1"/>
  <c r="I672" i="1"/>
  <c r="S80" i="1"/>
  <c r="Q80" i="1"/>
  <c r="N80" i="1"/>
  <c r="I80" i="1"/>
  <c r="S34" i="1"/>
  <c r="Q34" i="1"/>
  <c r="N34" i="1"/>
  <c r="I34" i="1"/>
  <c r="S575" i="1"/>
  <c r="Q575" i="1"/>
  <c r="N575" i="1"/>
  <c r="I575" i="1"/>
  <c r="S693" i="1"/>
  <c r="Q693" i="1"/>
  <c r="N693" i="1"/>
  <c r="I693" i="1"/>
  <c r="S595" i="1"/>
  <c r="Q595" i="1"/>
  <c r="N595" i="1"/>
  <c r="I595" i="1"/>
  <c r="S644" i="1"/>
  <c r="Q644" i="1"/>
  <c r="N644" i="1"/>
  <c r="I644" i="1"/>
  <c r="S564" i="1"/>
  <c r="Q564" i="1"/>
  <c r="N564" i="1"/>
  <c r="I564" i="1"/>
  <c r="S580" i="1"/>
  <c r="Q580" i="1"/>
  <c r="N580" i="1"/>
  <c r="I580" i="1"/>
  <c r="S241" i="1"/>
  <c r="Q241" i="1"/>
  <c r="N241" i="1"/>
  <c r="I241" i="1"/>
  <c r="S124" i="1"/>
  <c r="Q124" i="1"/>
  <c r="N124" i="1"/>
  <c r="I124" i="1"/>
  <c r="S692" i="1"/>
  <c r="Q692" i="1"/>
  <c r="N692" i="1"/>
  <c r="I692" i="1"/>
  <c r="S501" i="1"/>
  <c r="Q501" i="1"/>
  <c r="N501" i="1"/>
  <c r="I501" i="1"/>
  <c r="S582" i="1"/>
  <c r="Q582" i="1"/>
  <c r="N582" i="1"/>
  <c r="I582" i="1"/>
  <c r="S591" i="1"/>
  <c r="Q591" i="1"/>
  <c r="N591" i="1"/>
  <c r="I591" i="1"/>
  <c r="S649" i="1"/>
  <c r="Q649" i="1"/>
  <c r="N649" i="1"/>
  <c r="I649" i="1"/>
  <c r="S552" i="1"/>
  <c r="Q552" i="1"/>
  <c r="N552" i="1"/>
  <c r="I552" i="1"/>
  <c r="S426" i="1"/>
  <c r="Q426" i="1"/>
  <c r="N426" i="1"/>
  <c r="I426" i="1"/>
  <c r="S639" i="1"/>
  <c r="Q639" i="1"/>
  <c r="N639" i="1"/>
  <c r="I639" i="1"/>
  <c r="S571" i="1"/>
  <c r="Q571" i="1"/>
  <c r="N571" i="1"/>
  <c r="I571" i="1"/>
  <c r="S601" i="1"/>
  <c r="Q601" i="1"/>
  <c r="N601" i="1"/>
  <c r="I601" i="1"/>
  <c r="S671" i="1"/>
  <c r="Q671" i="1"/>
  <c r="N671" i="1"/>
  <c r="I671" i="1"/>
  <c r="S172" i="1"/>
  <c r="Q172" i="1"/>
  <c r="N172" i="1"/>
  <c r="I172" i="1"/>
  <c r="S597" i="1"/>
  <c r="Q597" i="1"/>
  <c r="N597" i="1"/>
  <c r="I597" i="1"/>
  <c r="S244" i="1"/>
  <c r="Q244" i="1"/>
  <c r="N244" i="1"/>
  <c r="I244" i="1"/>
  <c r="S50" i="1"/>
  <c r="Q50" i="1"/>
  <c r="N50" i="1"/>
  <c r="I50" i="1"/>
  <c r="S682" i="1"/>
  <c r="Q682" i="1"/>
  <c r="N682" i="1"/>
  <c r="I682" i="1"/>
  <c r="S254" i="1"/>
  <c r="Q254" i="1"/>
  <c r="N254" i="1"/>
  <c r="I254" i="1"/>
  <c r="S519" i="1"/>
  <c r="Q519" i="1"/>
  <c r="N519" i="1"/>
  <c r="I519" i="1"/>
  <c r="S662" i="1"/>
  <c r="Q662" i="1"/>
  <c r="N662" i="1"/>
  <c r="I662" i="1"/>
  <c r="S641" i="1"/>
  <c r="Q641" i="1"/>
  <c r="N641" i="1"/>
  <c r="I641" i="1"/>
  <c r="S478" i="1"/>
  <c r="Q478" i="1"/>
  <c r="N478" i="1"/>
  <c r="I478" i="1"/>
  <c r="S261" i="1"/>
  <c r="Q261" i="1"/>
  <c r="N261" i="1"/>
  <c r="I261" i="1"/>
  <c r="S81" i="1"/>
  <c r="Q81" i="1"/>
  <c r="N81" i="1"/>
  <c r="I81" i="1"/>
  <c r="S103" i="1"/>
  <c r="Q103" i="1"/>
  <c r="N103" i="1"/>
  <c r="I103" i="1"/>
  <c r="S314" i="1"/>
  <c r="Q314" i="1"/>
  <c r="N314" i="1"/>
  <c r="I314" i="1"/>
  <c r="S665" i="1"/>
  <c r="Q665" i="1"/>
  <c r="N665" i="1"/>
  <c r="I665" i="1"/>
  <c r="S418" i="1"/>
  <c r="Q418" i="1"/>
  <c r="N418" i="1"/>
  <c r="I418" i="1"/>
  <c r="S563" i="1"/>
  <c r="Q563" i="1"/>
  <c r="N563" i="1"/>
  <c r="I563" i="1"/>
  <c r="S614" i="1"/>
  <c r="Q614" i="1"/>
  <c r="N614" i="1"/>
  <c r="I614" i="1"/>
  <c r="S91" i="1"/>
  <c r="Q91" i="1"/>
  <c r="N91" i="1"/>
  <c r="I91" i="1"/>
  <c r="S545" i="1"/>
  <c r="Q545" i="1"/>
  <c r="N545" i="1"/>
  <c r="I545" i="1"/>
  <c r="S320" i="1"/>
  <c r="Q320" i="1"/>
  <c r="N320" i="1"/>
  <c r="I320" i="1"/>
  <c r="S398" i="1"/>
  <c r="Q398" i="1"/>
  <c r="N398" i="1"/>
  <c r="I398" i="1"/>
  <c r="S616" i="1"/>
  <c r="Q616" i="1"/>
  <c r="N616" i="1"/>
  <c r="I616" i="1"/>
  <c r="S373" i="1"/>
  <c r="Q373" i="1"/>
  <c r="N373" i="1"/>
  <c r="I373" i="1"/>
  <c r="S640" i="1"/>
  <c r="Q640" i="1"/>
  <c r="N640" i="1"/>
  <c r="I640" i="1"/>
  <c r="S136" i="1"/>
  <c r="Q136" i="1"/>
  <c r="N136" i="1"/>
  <c r="I136" i="1"/>
  <c r="S194" i="1"/>
  <c r="Q194" i="1"/>
  <c r="N194" i="1"/>
  <c r="I194" i="1"/>
  <c r="S603" i="1"/>
  <c r="Q603" i="1"/>
  <c r="N603" i="1"/>
  <c r="I603" i="1"/>
  <c r="S550" i="1"/>
  <c r="Q550" i="1"/>
  <c r="N550" i="1"/>
  <c r="I550" i="1"/>
  <c r="S126" i="1"/>
  <c r="Q126" i="1"/>
  <c r="N126" i="1"/>
  <c r="I126" i="1"/>
  <c r="S240" i="1"/>
  <c r="Q240" i="1"/>
  <c r="N240" i="1"/>
  <c r="I240" i="1"/>
  <c r="S249" i="1"/>
  <c r="Q249" i="1"/>
  <c r="N249" i="1"/>
  <c r="I249" i="1"/>
  <c r="S65" i="1"/>
  <c r="Q65" i="1"/>
  <c r="N65" i="1"/>
  <c r="I65" i="1"/>
  <c r="S313" i="1"/>
  <c r="Q313" i="1"/>
  <c r="N313" i="1"/>
  <c r="I313" i="1"/>
  <c r="S87" i="1"/>
  <c r="Q87" i="1"/>
  <c r="N87" i="1"/>
  <c r="I87" i="1"/>
  <c r="S277" i="1"/>
  <c r="Q277" i="1"/>
  <c r="N277" i="1"/>
  <c r="I277" i="1"/>
  <c r="S556" i="1"/>
  <c r="Q556" i="1"/>
  <c r="N556" i="1"/>
  <c r="I556" i="1"/>
  <c r="S434" i="1"/>
  <c r="Q434" i="1"/>
  <c r="N434" i="1"/>
  <c r="I434" i="1"/>
  <c r="S551" i="1"/>
  <c r="Q551" i="1"/>
  <c r="N551" i="1"/>
  <c r="I551" i="1"/>
  <c r="S518" i="1"/>
  <c r="Q518" i="1"/>
  <c r="N518" i="1"/>
  <c r="I518" i="1"/>
  <c r="S170" i="1"/>
  <c r="Q170" i="1"/>
  <c r="N170" i="1"/>
  <c r="I170" i="1"/>
  <c r="S179" i="1"/>
  <c r="Q179" i="1"/>
  <c r="N179" i="1"/>
  <c r="I179" i="1"/>
  <c r="S533" i="1"/>
  <c r="Q533" i="1"/>
  <c r="N533" i="1"/>
  <c r="I533" i="1"/>
  <c r="S635" i="1"/>
  <c r="Q635" i="1"/>
  <c r="N635" i="1"/>
  <c r="I635" i="1"/>
  <c r="S197" i="1"/>
  <c r="Q197" i="1"/>
  <c r="N197" i="1"/>
  <c r="I197" i="1"/>
  <c r="S190" i="1"/>
  <c r="Q190" i="1"/>
  <c r="N190" i="1"/>
  <c r="I190" i="1"/>
  <c r="S95" i="1"/>
  <c r="Q95" i="1"/>
  <c r="N95" i="1"/>
  <c r="I95" i="1"/>
  <c r="S99" i="1"/>
  <c r="Q99" i="1"/>
  <c r="N99" i="1"/>
  <c r="I99" i="1"/>
  <c r="S447" i="1"/>
  <c r="Q447" i="1"/>
  <c r="N447" i="1"/>
  <c r="I447" i="1"/>
  <c r="S196" i="1"/>
  <c r="Q196" i="1"/>
  <c r="N196" i="1"/>
  <c r="I196" i="1"/>
  <c r="S92" i="1"/>
  <c r="Q92" i="1"/>
  <c r="N92" i="1"/>
  <c r="I92" i="1"/>
  <c r="S589" i="1"/>
  <c r="Q589" i="1"/>
  <c r="N589" i="1"/>
  <c r="I589" i="1"/>
  <c r="S497" i="1"/>
  <c r="Q497" i="1"/>
  <c r="N497" i="1"/>
  <c r="I497" i="1"/>
  <c r="S311" i="1"/>
  <c r="Q311" i="1"/>
  <c r="N311" i="1"/>
  <c r="I311" i="1"/>
  <c r="S400" i="1"/>
  <c r="Q400" i="1"/>
  <c r="N400" i="1"/>
  <c r="I400" i="1"/>
  <c r="S536" i="1"/>
  <c r="Q536" i="1"/>
  <c r="N536" i="1"/>
  <c r="I536" i="1"/>
  <c r="S243" i="1"/>
  <c r="Q243" i="1"/>
  <c r="N243" i="1"/>
  <c r="I243" i="1"/>
  <c r="S211" i="1"/>
  <c r="Q211" i="1"/>
  <c r="N211" i="1"/>
  <c r="I211" i="1"/>
  <c r="S145" i="1"/>
  <c r="Q145" i="1"/>
  <c r="N145" i="1"/>
  <c r="I145" i="1"/>
  <c r="S397" i="1"/>
  <c r="Q397" i="1"/>
  <c r="N397" i="1"/>
  <c r="I397" i="1"/>
  <c r="S189" i="1"/>
  <c r="Q189" i="1"/>
  <c r="N189" i="1"/>
  <c r="I189" i="1"/>
  <c r="S46" i="1"/>
  <c r="Q46" i="1"/>
  <c r="N46" i="1"/>
  <c r="I46" i="1"/>
  <c r="S466" i="1"/>
  <c r="Q466" i="1"/>
  <c r="N466" i="1"/>
  <c r="I466" i="1"/>
  <c r="S636" i="1"/>
  <c r="Q636" i="1"/>
  <c r="N636" i="1"/>
  <c r="I636" i="1"/>
  <c r="S246" i="1"/>
  <c r="Q246" i="1"/>
  <c r="N246" i="1"/>
  <c r="I246" i="1"/>
  <c r="S389" i="1"/>
  <c r="Q389" i="1"/>
  <c r="N389" i="1"/>
  <c r="I389" i="1"/>
  <c r="S253" i="1"/>
  <c r="Q253" i="1"/>
  <c r="N253" i="1"/>
  <c r="I253" i="1"/>
  <c r="S566" i="1"/>
  <c r="Q566" i="1"/>
  <c r="N566" i="1"/>
  <c r="I566" i="1"/>
  <c r="S298" i="1"/>
  <c r="Q298" i="1"/>
  <c r="N298" i="1"/>
  <c r="I298" i="1"/>
  <c r="S374" i="1"/>
  <c r="Q374" i="1"/>
  <c r="N374" i="1"/>
  <c r="I374" i="1"/>
  <c r="S149" i="1"/>
  <c r="Q149" i="1"/>
  <c r="N149" i="1"/>
  <c r="I149" i="1"/>
  <c r="S471" i="1"/>
  <c r="Q471" i="1"/>
  <c r="N471" i="1"/>
  <c r="I471" i="1"/>
  <c r="S534" i="1"/>
  <c r="Q534" i="1"/>
  <c r="N534" i="1"/>
  <c r="I534" i="1"/>
  <c r="S464" i="1"/>
  <c r="Q464" i="1"/>
  <c r="N464" i="1"/>
  <c r="I464" i="1"/>
  <c r="S461" i="1"/>
  <c r="Q461" i="1"/>
  <c r="N461" i="1"/>
  <c r="I461" i="1"/>
  <c r="S305" i="1"/>
  <c r="Q305" i="1"/>
  <c r="N305" i="1"/>
  <c r="I305" i="1"/>
  <c r="S458" i="1"/>
  <c r="Q458" i="1"/>
  <c r="N458" i="1"/>
  <c r="I458" i="1"/>
  <c r="S308" i="1"/>
  <c r="Q308" i="1"/>
  <c r="N308" i="1"/>
  <c r="I308" i="1"/>
  <c r="S445" i="1"/>
  <c r="Q445" i="1"/>
  <c r="N445" i="1"/>
  <c r="I445" i="1"/>
  <c r="S268" i="1"/>
  <c r="Q268" i="1"/>
  <c r="N268" i="1"/>
  <c r="I268" i="1"/>
  <c r="S238" i="1"/>
  <c r="Q238" i="1"/>
  <c r="N238" i="1"/>
  <c r="I238" i="1"/>
  <c r="S630" i="1"/>
  <c r="Q630" i="1"/>
  <c r="N630" i="1"/>
  <c r="I630" i="1"/>
  <c r="S260" i="1"/>
  <c r="Q260" i="1"/>
  <c r="N260" i="1"/>
  <c r="I260" i="1"/>
  <c r="S127" i="1"/>
  <c r="Q127" i="1"/>
  <c r="N127" i="1"/>
  <c r="I127" i="1"/>
  <c r="S187" i="1"/>
  <c r="Q187" i="1"/>
  <c r="N187" i="1"/>
  <c r="I187" i="1"/>
  <c r="S438" i="1"/>
  <c r="Q438" i="1"/>
  <c r="N438" i="1"/>
  <c r="I438" i="1"/>
  <c r="S184" i="1"/>
  <c r="Q184" i="1"/>
  <c r="N184" i="1"/>
  <c r="I184" i="1"/>
  <c r="S442" i="1"/>
  <c r="Q442" i="1"/>
  <c r="N442" i="1"/>
  <c r="I442" i="1"/>
  <c r="S339" i="1"/>
  <c r="Q339" i="1"/>
  <c r="N339" i="1"/>
  <c r="I339" i="1"/>
  <c r="S350" i="1"/>
  <c r="Q350" i="1"/>
  <c r="N350" i="1"/>
  <c r="I350" i="1"/>
  <c r="S315" i="1"/>
  <c r="Q315" i="1"/>
  <c r="N315" i="1"/>
  <c r="I315" i="1"/>
  <c r="S231" i="1"/>
  <c r="Q231" i="1"/>
  <c r="N231" i="1"/>
  <c r="I231" i="1"/>
  <c r="S150" i="1"/>
  <c r="Q150" i="1"/>
  <c r="N150" i="1"/>
  <c r="I150" i="1"/>
  <c r="S392" i="1"/>
  <c r="Q392" i="1"/>
  <c r="N392" i="1"/>
  <c r="I392" i="1"/>
  <c r="S507" i="1"/>
  <c r="Q507" i="1"/>
  <c r="N507" i="1"/>
  <c r="I507" i="1"/>
  <c r="S347" i="1"/>
  <c r="Q347" i="1"/>
  <c r="N347" i="1"/>
  <c r="I347" i="1"/>
  <c r="S446" i="1"/>
  <c r="Q446" i="1"/>
  <c r="N446" i="1"/>
  <c r="I446" i="1"/>
  <c r="S212" i="1"/>
  <c r="Q212" i="1"/>
  <c r="N212" i="1"/>
  <c r="I212" i="1"/>
  <c r="S36" i="1"/>
  <c r="Q36" i="1"/>
  <c r="N36" i="1"/>
  <c r="I36" i="1"/>
  <c r="S567" i="1"/>
  <c r="Q567" i="1"/>
  <c r="N567" i="1"/>
  <c r="I567" i="1"/>
  <c r="S354" i="1"/>
  <c r="Q354" i="1"/>
  <c r="N354" i="1"/>
  <c r="I354" i="1"/>
  <c r="S102" i="1"/>
  <c r="Q102" i="1"/>
  <c r="N102" i="1"/>
  <c r="I102" i="1"/>
  <c r="S283" i="1"/>
  <c r="Q283" i="1"/>
  <c r="N283" i="1"/>
  <c r="I283" i="1"/>
  <c r="S495" i="1"/>
  <c r="Q495" i="1"/>
  <c r="N495" i="1"/>
  <c r="I495" i="1"/>
  <c r="S116" i="1"/>
  <c r="Q116" i="1"/>
  <c r="N116" i="1"/>
  <c r="I116" i="1"/>
  <c r="S96" i="1"/>
  <c r="Q96" i="1"/>
  <c r="N96" i="1"/>
  <c r="I96" i="1"/>
  <c r="S186" i="1"/>
  <c r="Q186" i="1"/>
  <c r="N186" i="1"/>
  <c r="I186" i="1"/>
  <c r="S15" i="1"/>
  <c r="Q15" i="1"/>
  <c r="N15" i="1"/>
  <c r="I15" i="1"/>
  <c r="S502" i="1"/>
  <c r="Q502" i="1"/>
  <c r="N502" i="1"/>
  <c r="I502" i="1"/>
  <c r="S342" i="1"/>
  <c r="Q342" i="1"/>
  <c r="N342" i="1"/>
  <c r="I342" i="1"/>
  <c r="S449" i="1"/>
  <c r="Q449" i="1"/>
  <c r="N449" i="1"/>
  <c r="I449" i="1"/>
  <c r="S517" i="1"/>
  <c r="Q517" i="1"/>
  <c r="N517" i="1"/>
  <c r="I517" i="1"/>
  <c r="S454" i="1"/>
  <c r="Q454" i="1"/>
  <c r="N454" i="1"/>
  <c r="I454" i="1"/>
  <c r="S542" i="1"/>
  <c r="Q542" i="1"/>
  <c r="N542" i="1"/>
  <c r="I542" i="1"/>
  <c r="S561" i="1"/>
  <c r="Q561" i="1"/>
  <c r="N561" i="1"/>
  <c r="I561" i="1"/>
  <c r="S408" i="1"/>
  <c r="Q408" i="1"/>
  <c r="N408" i="1"/>
  <c r="I408" i="1"/>
  <c r="S403" i="1"/>
  <c r="Q403" i="1"/>
  <c r="N403" i="1"/>
  <c r="I403" i="1"/>
  <c r="S430" i="1"/>
  <c r="Q430" i="1"/>
  <c r="N430" i="1"/>
  <c r="I430" i="1"/>
  <c r="S237" i="1"/>
  <c r="Q237" i="1"/>
  <c r="N237" i="1"/>
  <c r="I237" i="1"/>
  <c r="S221" i="1"/>
  <c r="Q221" i="1"/>
  <c r="N221" i="1"/>
  <c r="I221" i="1"/>
  <c r="S439" i="1"/>
  <c r="Q439" i="1"/>
  <c r="N439" i="1"/>
  <c r="I439" i="1"/>
  <c r="S164" i="1"/>
  <c r="Q164" i="1"/>
  <c r="N164" i="1"/>
  <c r="I164" i="1"/>
  <c r="S475" i="1"/>
  <c r="Q475" i="1"/>
  <c r="N475" i="1"/>
  <c r="I475" i="1"/>
  <c r="S264" i="1"/>
  <c r="Q264" i="1"/>
  <c r="N264" i="1"/>
  <c r="I264" i="1"/>
  <c r="S376" i="1"/>
  <c r="Q376" i="1"/>
  <c r="N376" i="1"/>
  <c r="I376" i="1"/>
  <c r="S359" i="1"/>
  <c r="Q359" i="1"/>
  <c r="N359" i="1"/>
  <c r="I359" i="1"/>
  <c r="S532" i="1"/>
  <c r="Q532" i="1"/>
  <c r="N532" i="1"/>
  <c r="I532" i="1"/>
  <c r="S429" i="1"/>
  <c r="Q429" i="1"/>
  <c r="N429" i="1"/>
  <c r="I429" i="1"/>
  <c r="S302" i="1"/>
  <c r="Q302" i="1"/>
  <c r="N302" i="1"/>
  <c r="I302" i="1"/>
  <c r="S248" i="1"/>
  <c r="Q248" i="1"/>
  <c r="N248" i="1"/>
  <c r="I248" i="1"/>
  <c r="S423" i="1"/>
  <c r="Q423" i="1"/>
  <c r="N423" i="1"/>
  <c r="I423" i="1"/>
  <c r="S653" i="1"/>
  <c r="Q653" i="1"/>
  <c r="N653" i="1"/>
  <c r="I653" i="1"/>
  <c r="S12" i="1"/>
  <c r="Q12" i="1"/>
  <c r="N12" i="1"/>
  <c r="I12" i="1"/>
  <c r="S274" i="1"/>
  <c r="Q274" i="1"/>
  <c r="N274" i="1"/>
  <c r="I274" i="1"/>
  <c r="S697" i="1"/>
  <c r="Q697" i="1"/>
  <c r="N697" i="1"/>
  <c r="I697" i="1"/>
  <c r="S689" i="1"/>
  <c r="Q689" i="1"/>
  <c r="N689" i="1"/>
  <c r="I689" i="1"/>
  <c r="S4" i="1"/>
  <c r="Q4" i="1"/>
  <c r="N4" i="1"/>
  <c r="I4" i="1"/>
  <c r="S3" i="1"/>
  <c r="Q3" i="1"/>
  <c r="N3" i="1"/>
  <c r="I3" i="1"/>
  <c r="S583" i="1"/>
  <c r="Q583" i="1"/>
  <c r="N583" i="1"/>
  <c r="I583" i="1"/>
  <c r="S530" i="1"/>
  <c r="Q530" i="1"/>
  <c r="N530" i="1"/>
  <c r="I530" i="1"/>
  <c r="S568" i="1"/>
  <c r="Q568" i="1"/>
  <c r="N568" i="1"/>
  <c r="I568" i="1"/>
  <c r="S230" i="1"/>
  <c r="Q230" i="1"/>
  <c r="N230" i="1"/>
  <c r="I230" i="1"/>
  <c r="S525" i="1"/>
  <c r="Q525" i="1"/>
  <c r="N525" i="1"/>
  <c r="I525" i="1"/>
  <c r="S396" i="1"/>
  <c r="Q396" i="1"/>
  <c r="N396" i="1"/>
  <c r="I396" i="1"/>
  <c r="S219" i="1"/>
  <c r="Q219" i="1"/>
  <c r="N219" i="1"/>
  <c r="I219" i="1"/>
  <c r="S612" i="1"/>
  <c r="Q612" i="1"/>
  <c r="N612" i="1"/>
  <c r="I612" i="1"/>
  <c r="S613" i="1"/>
  <c r="Q613" i="1"/>
  <c r="N613" i="1"/>
  <c r="I613" i="1"/>
  <c r="S593" i="1"/>
  <c r="Q593" i="1"/>
  <c r="N593" i="1"/>
  <c r="I593" i="1"/>
  <c r="S143" i="1"/>
  <c r="Q143" i="1"/>
  <c r="N143" i="1"/>
  <c r="I143" i="1"/>
  <c r="S604" i="1"/>
  <c r="Q604" i="1"/>
  <c r="N604" i="1"/>
  <c r="I604" i="1"/>
  <c r="S5" i="1"/>
  <c r="Q5" i="1"/>
  <c r="N5" i="1"/>
  <c r="I5" i="1"/>
  <c r="S627" i="1"/>
  <c r="Q627" i="1"/>
  <c r="N627" i="1"/>
  <c r="I627" i="1"/>
  <c r="S600" i="1"/>
  <c r="Q600" i="1"/>
  <c r="N600" i="1"/>
  <c r="I600" i="1"/>
  <c r="S714" i="1"/>
  <c r="Q714" i="1"/>
  <c r="N714" i="1"/>
  <c r="I714" i="1"/>
  <c r="S633" i="1"/>
  <c r="Q633" i="1"/>
  <c r="N633" i="1"/>
  <c r="I633" i="1"/>
  <c r="S37" i="1"/>
  <c r="Q37" i="1"/>
  <c r="N37" i="1"/>
  <c r="I37" i="1"/>
  <c r="S638" i="1"/>
  <c r="Q638" i="1"/>
  <c r="N638" i="1"/>
  <c r="I638" i="1"/>
  <c r="S648" i="1"/>
  <c r="Q648" i="1"/>
  <c r="N648" i="1"/>
  <c r="I648" i="1"/>
  <c r="S707" i="1"/>
  <c r="Q707" i="1"/>
  <c r="N707" i="1"/>
  <c r="I707" i="1"/>
  <c r="S307" i="1"/>
  <c r="Q307" i="1"/>
  <c r="N307" i="1"/>
  <c r="I307" i="1"/>
  <c r="S708" i="1"/>
  <c r="Q708" i="1"/>
  <c r="N708" i="1"/>
  <c r="I708" i="1"/>
  <c r="S573" i="1"/>
  <c r="Q573" i="1"/>
  <c r="N573" i="1"/>
  <c r="I573" i="1"/>
  <c r="S659" i="1"/>
  <c r="Q659" i="1"/>
  <c r="N659" i="1"/>
  <c r="I659" i="1"/>
  <c r="S710" i="1"/>
  <c r="Q710" i="1"/>
  <c r="N710" i="1"/>
  <c r="I710" i="1"/>
  <c r="S97" i="1"/>
  <c r="Q97" i="1"/>
  <c r="N97" i="1"/>
  <c r="I97" i="1"/>
  <c r="S657" i="1"/>
  <c r="Q657" i="1"/>
  <c r="N657" i="1"/>
  <c r="I657" i="1"/>
  <c r="S585" i="1"/>
  <c r="Q585" i="1"/>
  <c r="N585" i="1"/>
  <c r="I585" i="1"/>
  <c r="S677" i="1"/>
  <c r="Q677" i="1"/>
  <c r="N677" i="1"/>
  <c r="I677" i="1"/>
  <c r="S462" i="1"/>
  <c r="Q462" i="1"/>
  <c r="N462" i="1"/>
  <c r="I462" i="1"/>
  <c r="S643" i="1"/>
  <c r="Q643" i="1"/>
  <c r="N643" i="1"/>
  <c r="I643" i="1"/>
  <c r="S494" i="1"/>
  <c r="Q494" i="1"/>
  <c r="N494" i="1"/>
  <c r="I494" i="1"/>
  <c r="S615" i="1"/>
  <c r="Q615" i="1"/>
  <c r="N615" i="1"/>
  <c r="I615" i="1"/>
  <c r="S686" i="1"/>
  <c r="Q686" i="1"/>
  <c r="N686" i="1"/>
  <c r="I686" i="1"/>
  <c r="S135" i="1"/>
  <c r="Q135" i="1"/>
  <c r="N135" i="1"/>
  <c r="I135" i="1"/>
  <c r="S624" i="1"/>
  <c r="Q624" i="1"/>
  <c r="N624" i="1"/>
  <c r="I624" i="1"/>
  <c r="S666" i="1"/>
  <c r="Q666" i="1"/>
  <c r="N666" i="1"/>
  <c r="I666" i="1"/>
  <c r="S555" i="1"/>
  <c r="Q555" i="1"/>
  <c r="N555" i="1"/>
  <c r="I555" i="1"/>
  <c r="S42" i="1"/>
  <c r="Q42" i="1"/>
  <c r="N42" i="1"/>
  <c r="I42" i="1"/>
  <c r="S148" i="1"/>
  <c r="Q148" i="1"/>
  <c r="N148" i="1"/>
  <c r="I148" i="1"/>
  <c r="S72" i="1"/>
  <c r="Q72" i="1"/>
  <c r="N72" i="1"/>
  <c r="I72" i="1"/>
  <c r="S608" i="1"/>
  <c r="Q608" i="1"/>
  <c r="N608" i="1"/>
  <c r="I608" i="1"/>
  <c r="S41" i="1"/>
  <c r="Q41" i="1"/>
  <c r="N41" i="1"/>
  <c r="I41" i="1"/>
  <c r="S121" i="1"/>
  <c r="Q121" i="1"/>
  <c r="N121" i="1"/>
  <c r="I121" i="1"/>
  <c r="S711" i="1"/>
  <c r="Q711" i="1"/>
  <c r="N711" i="1"/>
  <c r="I711" i="1"/>
  <c r="S669" i="1"/>
  <c r="Q669" i="1"/>
  <c r="N669" i="1"/>
  <c r="I669" i="1"/>
  <c r="S428" i="1"/>
  <c r="Q428" i="1"/>
  <c r="N428" i="1"/>
  <c r="I428" i="1"/>
  <c r="S380" i="1"/>
  <c r="Q380" i="1"/>
  <c r="N380" i="1"/>
  <c r="I380" i="1"/>
  <c r="S114" i="1"/>
  <c r="Q114" i="1"/>
  <c r="N114" i="1"/>
  <c r="I114" i="1"/>
  <c r="S369" i="1"/>
  <c r="Q369" i="1"/>
  <c r="N369" i="1"/>
  <c r="I369" i="1"/>
  <c r="S581" i="1"/>
  <c r="Q581" i="1"/>
  <c r="N581" i="1"/>
  <c r="I581" i="1"/>
  <c r="S691" i="1"/>
  <c r="Q691" i="1"/>
  <c r="N691" i="1"/>
  <c r="I691" i="1"/>
  <c r="S364" i="1"/>
  <c r="Q364" i="1"/>
  <c r="N364" i="1"/>
  <c r="I364" i="1"/>
  <c r="S628" i="1"/>
  <c r="Q628" i="1"/>
  <c r="N628" i="1"/>
  <c r="I628" i="1"/>
  <c r="S590" i="1"/>
  <c r="Q590" i="1"/>
  <c r="N590" i="1"/>
  <c r="I590" i="1"/>
  <c r="S675" i="1"/>
  <c r="Q675" i="1"/>
  <c r="N675" i="1"/>
  <c r="I675" i="1"/>
  <c r="S165" i="1"/>
  <c r="Q165" i="1"/>
  <c r="N165" i="1"/>
  <c r="I165" i="1"/>
  <c r="S717" i="1"/>
  <c r="Q717" i="1"/>
  <c r="N717" i="1"/>
  <c r="I717" i="1"/>
  <c r="S17" i="1"/>
  <c r="Q17" i="1"/>
  <c r="N17" i="1"/>
  <c r="I17" i="1"/>
  <c r="S444" i="1"/>
  <c r="Q444" i="1"/>
  <c r="N444" i="1"/>
  <c r="I444" i="1"/>
  <c r="S690" i="1"/>
  <c r="Q690" i="1"/>
  <c r="N690" i="1"/>
  <c r="I690" i="1"/>
  <c r="S681" i="1"/>
  <c r="Q681" i="1"/>
  <c r="N681" i="1"/>
  <c r="I681" i="1"/>
  <c r="S718" i="1"/>
  <c r="Q718" i="1"/>
  <c r="N718" i="1"/>
  <c r="I718" i="1"/>
  <c r="S668" i="1"/>
  <c r="Q668" i="1"/>
  <c r="N668" i="1"/>
  <c r="I668" i="1"/>
  <c r="S700" i="1"/>
  <c r="Q700" i="1"/>
  <c r="N700" i="1"/>
  <c r="I700" i="1"/>
  <c r="S44" i="1"/>
  <c r="Q44" i="1"/>
  <c r="N44" i="1"/>
  <c r="I44" i="1"/>
  <c r="S154" i="1"/>
  <c r="Q154" i="1"/>
  <c r="N154" i="1"/>
  <c r="I154" i="1"/>
  <c r="S293" i="1"/>
  <c r="Q293" i="1"/>
  <c r="N293" i="1"/>
  <c r="I293" i="1"/>
  <c r="S404" i="1"/>
  <c r="Q404" i="1"/>
  <c r="N404" i="1"/>
  <c r="I404" i="1"/>
  <c r="S514" i="1"/>
  <c r="Q514" i="1"/>
  <c r="N514" i="1"/>
  <c r="I514" i="1"/>
  <c r="S453" i="1"/>
  <c r="Q453" i="1"/>
  <c r="N453" i="1"/>
  <c r="I453" i="1"/>
  <c r="S332" i="1"/>
  <c r="Q332" i="1"/>
  <c r="N332" i="1"/>
  <c r="I332" i="1"/>
  <c r="S226" i="1"/>
  <c r="Q226" i="1"/>
  <c r="N226" i="1"/>
  <c r="I226" i="1"/>
  <c r="S47" i="1"/>
  <c r="Q47" i="1"/>
  <c r="N47" i="1"/>
  <c r="I47" i="1"/>
  <c r="S460" i="1"/>
  <c r="Q460" i="1"/>
  <c r="N460" i="1"/>
  <c r="I460" i="1"/>
  <c r="S559" i="1"/>
  <c r="Q559" i="1"/>
  <c r="N559" i="1"/>
  <c r="I559" i="1"/>
  <c r="S538" i="1"/>
  <c r="Q538" i="1"/>
  <c r="N538" i="1"/>
  <c r="I538" i="1"/>
  <c r="S592" i="1"/>
  <c r="Q592" i="1"/>
  <c r="N592" i="1"/>
  <c r="I592" i="1"/>
  <c r="S409" i="1"/>
  <c r="Q409" i="1"/>
  <c r="N409" i="1"/>
  <c r="I409" i="1"/>
  <c r="S496" i="1"/>
  <c r="Q496" i="1"/>
  <c r="N496" i="1"/>
  <c r="I496" i="1"/>
  <c r="S658" i="1"/>
  <c r="Q658" i="1"/>
  <c r="N658" i="1"/>
  <c r="I658" i="1"/>
  <c r="S678" i="1"/>
  <c r="Q678" i="1"/>
  <c r="N678" i="1"/>
  <c r="I678" i="1"/>
  <c r="S486" i="1"/>
  <c r="Q486" i="1"/>
  <c r="N486" i="1"/>
  <c r="S521" i="1"/>
  <c r="Q521" i="1"/>
  <c r="N521" i="1"/>
  <c r="I521" i="1"/>
  <c r="S217" i="1"/>
  <c r="Q217" i="1"/>
  <c r="N217" i="1"/>
  <c r="I217" i="1"/>
  <c r="S488" i="1"/>
  <c r="Q488" i="1"/>
  <c r="N488" i="1"/>
  <c r="I488" i="1"/>
  <c r="S631" i="1"/>
  <c r="Q631" i="1"/>
  <c r="N631" i="1"/>
  <c r="I631" i="1"/>
  <c r="S637" i="1"/>
  <c r="Q637" i="1"/>
  <c r="N637" i="1"/>
  <c r="I637" i="1"/>
  <c r="S437" i="1"/>
  <c r="Q437" i="1"/>
  <c r="N437" i="1"/>
  <c r="I437" i="1"/>
  <c r="S529" i="1"/>
  <c r="Q529" i="1"/>
  <c r="N529" i="1"/>
  <c r="I529" i="1"/>
  <c r="S548" i="1"/>
  <c r="Q548" i="1"/>
  <c r="N548" i="1"/>
  <c r="I548" i="1"/>
  <c r="S289" i="1"/>
  <c r="Q289" i="1"/>
  <c r="N289" i="1"/>
  <c r="I289" i="1"/>
  <c r="S177" i="1"/>
  <c r="Q177" i="1"/>
  <c r="N177" i="1"/>
  <c r="I177" i="1"/>
  <c r="S111" i="1"/>
  <c r="Q111" i="1"/>
  <c r="N111" i="1"/>
  <c r="I111" i="1"/>
  <c r="S596" i="1"/>
  <c r="Q596" i="1"/>
  <c r="N596" i="1"/>
  <c r="I596" i="1"/>
  <c r="S265" i="1"/>
  <c r="Q265" i="1"/>
  <c r="N265" i="1"/>
  <c r="I265" i="1"/>
  <c r="S147" i="1"/>
  <c r="Q147" i="1"/>
  <c r="N147" i="1"/>
  <c r="I147" i="1"/>
  <c r="S166" i="1"/>
  <c r="Q166" i="1"/>
  <c r="N166" i="1"/>
  <c r="I166" i="1"/>
  <c r="S125" i="1"/>
  <c r="Q125" i="1"/>
  <c r="N125" i="1"/>
  <c r="I125" i="1"/>
  <c r="S482" i="1"/>
  <c r="Q482" i="1"/>
  <c r="N482" i="1"/>
  <c r="I482" i="1"/>
  <c r="S242" i="1"/>
  <c r="Q242" i="1"/>
  <c r="N242" i="1"/>
  <c r="I242" i="1"/>
  <c r="S479" i="1"/>
  <c r="Q479" i="1"/>
  <c r="N479" i="1"/>
  <c r="I479" i="1"/>
  <c r="S371" i="1"/>
  <c r="Q371" i="1"/>
  <c r="N371" i="1"/>
  <c r="I371" i="1"/>
  <c r="S599" i="1"/>
  <c r="Q599" i="1"/>
  <c r="N599" i="1"/>
  <c r="I599" i="1"/>
  <c r="S547" i="1"/>
  <c r="Q547" i="1"/>
  <c r="N547" i="1"/>
  <c r="I547" i="1"/>
  <c r="S450" i="1"/>
  <c r="Q450" i="1"/>
  <c r="N450" i="1"/>
  <c r="I450" i="1"/>
  <c r="S560" i="1"/>
  <c r="Q560" i="1"/>
  <c r="N560" i="1"/>
  <c r="I560" i="1"/>
  <c r="S40" i="1"/>
  <c r="Q40" i="1"/>
  <c r="N40" i="1"/>
  <c r="I40" i="1"/>
  <c r="S558" i="1"/>
  <c r="Q558" i="1"/>
  <c r="N558" i="1"/>
  <c r="I558" i="1"/>
  <c r="S119" i="1"/>
  <c r="Q119" i="1"/>
  <c r="N119" i="1"/>
  <c r="I119" i="1"/>
  <c r="S56" i="1"/>
  <c r="Q56" i="1"/>
  <c r="N56" i="1"/>
  <c r="I56" i="1"/>
  <c r="S213" i="1"/>
  <c r="Q213" i="1"/>
  <c r="N213" i="1"/>
  <c r="I213" i="1"/>
  <c r="S151" i="1"/>
  <c r="Q151" i="1"/>
  <c r="N151" i="1"/>
  <c r="I151" i="1"/>
  <c r="S683" i="1"/>
  <c r="Q683" i="1"/>
  <c r="N683" i="1"/>
  <c r="I683" i="1"/>
  <c r="S670" i="1"/>
  <c r="Q670" i="1"/>
  <c r="N670" i="1"/>
  <c r="I670" i="1"/>
  <c r="S484" i="1"/>
  <c r="Q484" i="1"/>
  <c r="N484" i="1"/>
  <c r="I484" i="1"/>
  <c r="S579" i="1"/>
  <c r="Q579" i="1"/>
  <c r="N579" i="1"/>
  <c r="I579" i="1"/>
  <c r="S281" i="1"/>
  <c r="Q281" i="1"/>
  <c r="N281" i="1"/>
  <c r="I281" i="1"/>
  <c r="S570" i="1"/>
  <c r="Q570" i="1"/>
  <c r="N570" i="1"/>
  <c r="I570" i="1"/>
  <c r="S667" i="1"/>
  <c r="Q667" i="1"/>
  <c r="N667" i="1"/>
  <c r="I667" i="1"/>
  <c r="S705" i="1"/>
  <c r="Q705" i="1"/>
  <c r="N705" i="1"/>
  <c r="I705" i="1"/>
  <c r="S118" i="1"/>
  <c r="Q118" i="1"/>
  <c r="N118" i="1"/>
  <c r="I118" i="1"/>
  <c r="S655" i="1"/>
  <c r="Q655" i="1"/>
  <c r="N655" i="1"/>
  <c r="I655" i="1"/>
  <c r="S353" i="1"/>
  <c r="Q353" i="1"/>
  <c r="N353" i="1"/>
  <c r="I353" i="1"/>
  <c r="S60" i="1"/>
  <c r="Q60" i="1"/>
  <c r="N60" i="1"/>
  <c r="I60" i="1"/>
  <c r="S348" i="1"/>
  <c r="Q348" i="1"/>
  <c r="N348" i="1"/>
  <c r="I348" i="1"/>
  <c r="S673" i="1"/>
  <c r="Q673" i="1"/>
  <c r="N673" i="1"/>
  <c r="I673" i="1"/>
  <c r="S52" i="1"/>
  <c r="Q52" i="1"/>
  <c r="N52" i="1"/>
  <c r="I52" i="1"/>
  <c r="S594" i="1"/>
  <c r="Q594" i="1"/>
  <c r="N594" i="1"/>
  <c r="I594" i="1"/>
  <c r="S285" i="1"/>
  <c r="Q285" i="1"/>
  <c r="N285" i="1"/>
  <c r="I285" i="1"/>
  <c r="S684" i="1"/>
  <c r="Q684" i="1"/>
  <c r="N684" i="1"/>
  <c r="I684" i="1"/>
  <c r="S192" i="1"/>
  <c r="Q192" i="1"/>
  <c r="N192" i="1"/>
  <c r="I192" i="1"/>
  <c r="S167" i="1"/>
  <c r="Q167" i="1"/>
  <c r="N167" i="1"/>
  <c r="I167" i="1"/>
  <c r="S695" i="1"/>
  <c r="Q695" i="1"/>
  <c r="N695" i="1"/>
  <c r="I695" i="1"/>
  <c r="S634" i="1"/>
  <c r="Q634" i="1"/>
  <c r="N634" i="1"/>
  <c r="I634" i="1"/>
  <c r="S546" i="1"/>
  <c r="Q546" i="1"/>
  <c r="N546" i="1"/>
  <c r="I546" i="1"/>
  <c r="S703" i="1"/>
  <c r="Q703" i="1"/>
  <c r="N703" i="1"/>
  <c r="I703" i="1"/>
  <c r="S576" i="1"/>
  <c r="Q576" i="1"/>
  <c r="N576" i="1"/>
  <c r="I576" i="1"/>
  <c r="S43" i="1"/>
  <c r="Q43" i="1"/>
  <c r="N43" i="1"/>
  <c r="I43" i="1"/>
  <c r="S467" i="1"/>
  <c r="Q467" i="1"/>
  <c r="N467" i="1"/>
  <c r="I467" i="1"/>
  <c r="S239" i="1"/>
  <c r="Q239" i="1"/>
  <c r="N239" i="1"/>
  <c r="I239" i="1"/>
  <c r="S617" i="1"/>
  <c r="Q617" i="1"/>
  <c r="N617" i="1"/>
  <c r="I617" i="1"/>
  <c r="S216" i="1"/>
  <c r="Q216" i="1"/>
  <c r="N216" i="1"/>
  <c r="I216" i="1"/>
  <c r="S49" i="1"/>
  <c r="Q49" i="1"/>
  <c r="N49" i="1"/>
  <c r="I49" i="1"/>
  <c r="S687" i="1"/>
  <c r="Q687" i="1"/>
  <c r="N687" i="1"/>
  <c r="I687" i="1"/>
  <c r="S574" i="1"/>
  <c r="Q574" i="1"/>
  <c r="N574" i="1"/>
  <c r="I574" i="1"/>
  <c r="S553" i="1"/>
  <c r="Q553" i="1"/>
  <c r="N553" i="1"/>
  <c r="I553" i="1"/>
  <c r="S324" i="1"/>
  <c r="Q324" i="1"/>
  <c r="N324" i="1"/>
  <c r="I324" i="1"/>
  <c r="S465" i="1"/>
  <c r="Q465" i="1"/>
  <c r="N465" i="1"/>
  <c r="I465" i="1"/>
  <c r="S105" i="1"/>
  <c r="Q105" i="1"/>
  <c r="N105" i="1"/>
  <c r="I105" i="1"/>
  <c r="S225" i="1"/>
  <c r="Q225" i="1"/>
  <c r="N225" i="1"/>
  <c r="I225" i="1"/>
  <c r="S70" i="1"/>
  <c r="Q70" i="1"/>
  <c r="N70" i="1"/>
  <c r="I70" i="1"/>
  <c r="S606" i="1"/>
  <c r="Q606" i="1"/>
  <c r="N606" i="1"/>
  <c r="I606" i="1"/>
  <c r="S587" i="1"/>
  <c r="Q587" i="1"/>
  <c r="N587" i="1"/>
  <c r="I587" i="1"/>
  <c r="S702" i="1"/>
  <c r="Q702" i="1"/>
  <c r="N702" i="1"/>
  <c r="I702" i="1"/>
  <c r="S94" i="1"/>
  <c r="Q94" i="1"/>
  <c r="N94" i="1"/>
  <c r="I94" i="1"/>
  <c r="S228" i="1"/>
  <c r="Q228" i="1"/>
  <c r="N228" i="1"/>
  <c r="I228" i="1"/>
  <c r="S586" i="1"/>
  <c r="Q586" i="1"/>
  <c r="N586" i="1"/>
  <c r="I586" i="1"/>
  <c r="S251" i="1"/>
  <c r="Q251" i="1"/>
  <c r="N251" i="1"/>
  <c r="I251" i="1"/>
  <c r="S83" i="1"/>
  <c r="Q83" i="1"/>
  <c r="N83" i="1"/>
  <c r="I83" i="1"/>
  <c r="S422" i="1"/>
  <c r="Q422" i="1"/>
  <c r="N422" i="1"/>
  <c r="I422" i="1"/>
  <c r="S77" i="1"/>
  <c r="Q77" i="1"/>
  <c r="N77" i="1"/>
  <c r="I77" i="1"/>
  <c r="S252" i="1"/>
  <c r="Q252" i="1"/>
  <c r="N252" i="1"/>
  <c r="I252" i="1"/>
  <c r="S522" i="1"/>
  <c r="Q522" i="1"/>
  <c r="N522" i="1"/>
  <c r="I522" i="1"/>
  <c r="S375" i="1"/>
  <c r="Q375" i="1"/>
  <c r="N375" i="1"/>
  <c r="I375" i="1"/>
  <c r="S155" i="1"/>
  <c r="Q155" i="1"/>
  <c r="N155" i="1"/>
  <c r="I155" i="1"/>
  <c r="S346" i="1"/>
  <c r="Q346" i="1"/>
  <c r="N346" i="1"/>
  <c r="I346" i="1"/>
  <c r="S358" i="1"/>
  <c r="Q358" i="1"/>
  <c r="N358" i="1"/>
  <c r="I358" i="1"/>
  <c r="S93" i="1"/>
  <c r="Q93" i="1"/>
  <c r="N93" i="1"/>
  <c r="I93" i="1"/>
  <c r="S144" i="1"/>
  <c r="Q144" i="1"/>
  <c r="N144" i="1"/>
  <c r="I144" i="1"/>
  <c r="S503" i="1"/>
  <c r="Q503" i="1"/>
  <c r="N503" i="1"/>
  <c r="I503" i="1"/>
  <c r="S294" i="1"/>
  <c r="Q294" i="1"/>
  <c r="N294" i="1"/>
  <c r="I294" i="1"/>
  <c r="S232" i="1"/>
  <c r="Q232" i="1"/>
  <c r="N232" i="1"/>
  <c r="I232" i="1"/>
  <c r="S456" i="1"/>
  <c r="Q456" i="1"/>
  <c r="N456" i="1"/>
  <c r="I456" i="1"/>
  <c r="S336" i="1"/>
  <c r="Q336" i="1"/>
  <c r="N336" i="1"/>
  <c r="I336" i="1"/>
  <c r="S215" i="1"/>
  <c r="Q215" i="1"/>
  <c r="N215" i="1"/>
  <c r="I215" i="1"/>
  <c r="S312" i="1"/>
  <c r="Q312" i="1"/>
  <c r="N312" i="1"/>
  <c r="I312" i="1"/>
  <c r="S263" i="1"/>
  <c r="Q263" i="1"/>
  <c r="N263" i="1"/>
  <c r="I263" i="1"/>
  <c r="S411" i="1"/>
  <c r="Q411" i="1"/>
  <c r="N411" i="1"/>
  <c r="I411" i="1"/>
  <c r="S416" i="1"/>
  <c r="Q416" i="1"/>
  <c r="N416" i="1"/>
  <c r="I416" i="1"/>
  <c r="S318" i="1"/>
  <c r="Q318" i="1"/>
  <c r="N318" i="1"/>
  <c r="I318" i="1"/>
  <c r="S78" i="1"/>
  <c r="Q78" i="1"/>
  <c r="N78" i="1"/>
  <c r="I78" i="1"/>
  <c r="S163" i="1"/>
  <c r="Q163" i="1"/>
  <c r="N163" i="1"/>
  <c r="I163" i="1"/>
  <c r="S13" i="1"/>
  <c r="Q13" i="1"/>
  <c r="N13" i="1"/>
  <c r="I13" i="1"/>
  <c r="S8" i="1"/>
  <c r="Q8" i="1"/>
  <c r="N8" i="1"/>
  <c r="I8" i="1"/>
  <c r="S10" i="1"/>
  <c r="Q10" i="1"/>
  <c r="N10" i="1"/>
  <c r="I10" i="1"/>
  <c r="S14" i="1"/>
  <c r="Q14" i="1"/>
  <c r="N14" i="1"/>
  <c r="I14" i="1"/>
  <c r="S11" i="1"/>
  <c r="Q11" i="1"/>
  <c r="N11" i="1"/>
  <c r="I11" i="1"/>
  <c r="S128" i="1"/>
  <c r="Q128" i="1"/>
  <c r="N128" i="1"/>
  <c r="I128" i="1"/>
  <c r="S9" i="1"/>
  <c r="Q9" i="1"/>
  <c r="N9" i="1"/>
  <c r="I9" i="1"/>
  <c r="S69" i="1"/>
  <c r="Q69" i="1"/>
  <c r="N69" i="1"/>
  <c r="I69" i="1"/>
  <c r="S32" i="1"/>
  <c r="Q32" i="1"/>
  <c r="N32" i="1"/>
  <c r="I32" i="1"/>
  <c r="S22" i="1"/>
  <c r="Q22" i="1"/>
  <c r="N22" i="1"/>
  <c r="I22" i="1"/>
  <c r="S21" i="1"/>
  <c r="Q21" i="1"/>
  <c r="N21" i="1"/>
  <c r="I21" i="1"/>
  <c r="S30" i="1"/>
  <c r="Q30" i="1"/>
  <c r="N30" i="1"/>
  <c r="I30" i="1"/>
  <c r="S33" i="1"/>
  <c r="Q33" i="1"/>
  <c r="N33" i="1"/>
  <c r="I33" i="1"/>
  <c r="S16" i="1"/>
  <c r="Q16" i="1"/>
  <c r="N16" i="1"/>
  <c r="I16" i="1"/>
  <c r="S20" i="1"/>
  <c r="Q20" i="1"/>
  <c r="N20" i="1"/>
  <c r="I20" i="1"/>
  <c r="S27" i="1"/>
  <c r="Q27" i="1"/>
  <c r="N27" i="1"/>
  <c r="I27" i="1"/>
  <c r="S23" i="1"/>
  <c r="Q23" i="1"/>
  <c r="N23" i="1"/>
  <c r="I23" i="1"/>
  <c r="S26" i="1"/>
  <c r="Q26" i="1"/>
  <c r="N26" i="1"/>
  <c r="I26" i="1"/>
  <c r="S31" i="1"/>
  <c r="Q31" i="1"/>
  <c r="N31" i="1"/>
  <c r="I31" i="1"/>
  <c r="S19" i="1"/>
  <c r="Q19" i="1"/>
  <c r="N19" i="1"/>
  <c r="I19" i="1"/>
  <c r="S29" i="1"/>
  <c r="Q29" i="1"/>
  <c r="N29" i="1"/>
  <c r="I29" i="1"/>
  <c r="S24" i="1"/>
  <c r="Q24" i="1"/>
  <c r="N24" i="1"/>
  <c r="I24" i="1"/>
  <c r="S28" i="1"/>
  <c r="Q28" i="1"/>
  <c r="N28" i="1"/>
  <c r="I28" i="1"/>
  <c r="S18" i="1"/>
  <c r="Q18" i="1"/>
  <c r="N18" i="1"/>
  <c r="I18" i="1"/>
  <c r="S433" i="1"/>
  <c r="Q433" i="1"/>
  <c r="N433" i="1"/>
  <c r="I433" i="1"/>
  <c r="S435" i="1"/>
  <c r="Q435" i="1"/>
  <c r="N435" i="1"/>
  <c r="I435" i="1"/>
  <c r="S393" i="1"/>
  <c r="Q393" i="1"/>
  <c r="N393" i="1"/>
  <c r="I393" i="1"/>
  <c r="S310" i="1"/>
  <c r="Q310" i="1"/>
  <c r="N310" i="1"/>
  <c r="I310" i="1"/>
  <c r="S292" i="1"/>
  <c r="Q292" i="1"/>
  <c r="N292" i="1"/>
  <c r="I292" i="1"/>
  <c r="S199" i="1"/>
  <c r="Q199" i="1"/>
  <c r="N199" i="1"/>
  <c r="I199" i="1"/>
  <c r="S476" i="1"/>
  <c r="Q476" i="1"/>
  <c r="N476" i="1"/>
  <c r="I476" i="1"/>
  <c r="S2" i="1"/>
  <c r="Q2" i="1"/>
  <c r="N2" i="1"/>
  <c r="I2" i="1"/>
  <c r="S90" i="1"/>
  <c r="Q90" i="1"/>
  <c r="N90" i="1"/>
  <c r="I90" i="1"/>
  <c r="S480" i="1"/>
  <c r="Q480" i="1"/>
  <c r="N480" i="1"/>
  <c r="I480" i="1"/>
  <c r="S554" i="1"/>
  <c r="Q554" i="1"/>
  <c r="N554" i="1"/>
  <c r="I554" i="1"/>
  <c r="S391" i="1"/>
  <c r="Q391" i="1"/>
  <c r="N391" i="1"/>
  <c r="I391" i="1"/>
  <c r="S378" i="1"/>
  <c r="Q378" i="1"/>
  <c r="N378" i="1"/>
  <c r="I378" i="1"/>
  <c r="S181" i="1"/>
  <c r="Q181" i="1"/>
  <c r="N181" i="1"/>
  <c r="I181" i="1"/>
  <c r="S67" i="1"/>
  <c r="Q67" i="1"/>
  <c r="N67" i="1"/>
  <c r="I67" i="1"/>
  <c r="S210" i="1"/>
  <c r="Q210" i="1"/>
  <c r="N210" i="1"/>
  <c r="I210" i="1"/>
  <c r="S280" i="1"/>
  <c r="Q280" i="1"/>
  <c r="N280" i="1"/>
  <c r="I280" i="1"/>
  <c r="S288" i="1"/>
  <c r="Q288" i="1"/>
  <c r="N288" i="1"/>
  <c r="I288" i="1"/>
  <c r="S425" i="1"/>
  <c r="Q425" i="1"/>
  <c r="N425" i="1"/>
  <c r="I425" i="1"/>
  <c r="S224" i="1"/>
  <c r="Q224" i="1"/>
  <c r="N224" i="1"/>
  <c r="I224" i="1"/>
  <c r="S381" i="1"/>
  <c r="Q381" i="1"/>
  <c r="N381" i="1"/>
  <c r="I381" i="1"/>
  <c r="S256" i="1"/>
  <c r="Q256" i="1"/>
  <c r="N256" i="1"/>
  <c r="I256" i="1"/>
  <c r="S537" i="1"/>
  <c r="Q537" i="1"/>
  <c r="N537" i="1"/>
  <c r="I537" i="1"/>
  <c r="S326" i="1"/>
  <c r="Q326" i="1"/>
  <c r="N326" i="1"/>
  <c r="I326" i="1"/>
  <c r="S508" i="1"/>
  <c r="Q508" i="1"/>
  <c r="N508" i="1"/>
  <c r="I508" i="1"/>
  <c r="S372" i="1"/>
  <c r="Q372" i="1"/>
  <c r="N372" i="1"/>
  <c r="I372" i="1"/>
  <c r="S401" i="1"/>
  <c r="Q401" i="1"/>
  <c r="N401" i="1"/>
  <c r="I401" i="1"/>
  <c r="S334" i="1"/>
  <c r="Q334" i="1"/>
  <c r="N334" i="1"/>
  <c r="I334" i="1"/>
  <c r="S513" i="1"/>
  <c r="Q513" i="1"/>
  <c r="N513" i="1"/>
  <c r="I513" i="1"/>
  <c r="S287" i="1"/>
  <c r="Q287" i="1"/>
  <c r="N287" i="1"/>
  <c r="I287" i="1"/>
  <c r="S394" i="1"/>
  <c r="Q394" i="1"/>
  <c r="N394" i="1"/>
  <c r="I394" i="1"/>
  <c r="S448" i="1"/>
  <c r="Q448" i="1"/>
  <c r="N448" i="1"/>
  <c r="I448" i="1"/>
  <c r="S509" i="1"/>
  <c r="Q509" i="1"/>
  <c r="N509" i="1"/>
  <c r="I509" i="1"/>
  <c r="S512" i="1"/>
  <c r="Q512" i="1"/>
  <c r="N512" i="1"/>
  <c r="I512" i="1"/>
  <c r="S469" i="1"/>
  <c r="Q469" i="1"/>
  <c r="N469" i="1"/>
  <c r="I469" i="1"/>
  <c r="S535" i="1"/>
  <c r="Q535" i="1"/>
  <c r="N535" i="1"/>
  <c r="I535" i="1"/>
  <c r="S544" i="1"/>
  <c r="Q544" i="1"/>
  <c r="N544" i="1"/>
  <c r="I544" i="1"/>
  <c r="S300" i="1"/>
  <c r="Q300" i="1"/>
  <c r="N300" i="1"/>
  <c r="I300" i="1"/>
  <c r="S386" i="1"/>
  <c r="Q386" i="1"/>
  <c r="N386" i="1"/>
  <c r="I386" i="1"/>
  <c r="S382" i="1"/>
  <c r="Q382" i="1"/>
  <c r="N382" i="1"/>
  <c r="I382" i="1"/>
  <c r="S367" i="1"/>
  <c r="Q367" i="1"/>
  <c r="N367" i="1"/>
  <c r="I367" i="1"/>
  <c r="S619" i="1"/>
  <c r="Q619" i="1"/>
  <c r="N619" i="1"/>
  <c r="I619" i="1"/>
  <c r="S436" i="1"/>
  <c r="Q436" i="1"/>
  <c r="N436" i="1"/>
  <c r="I436" i="1"/>
  <c r="S158" i="1"/>
  <c r="Q158" i="1"/>
  <c r="N158" i="1"/>
  <c r="I158" i="1"/>
  <c r="S609" i="1"/>
  <c r="Q609" i="1"/>
  <c r="N609" i="1"/>
  <c r="I609" i="1"/>
  <c r="S156" i="1"/>
  <c r="Q156" i="1"/>
  <c r="N156" i="1"/>
  <c r="I156" i="1"/>
  <c r="S405" i="1"/>
  <c r="Q405" i="1"/>
  <c r="N405" i="1"/>
  <c r="I405" i="1"/>
  <c r="S62" i="1"/>
  <c r="Q62" i="1"/>
  <c r="N62" i="1"/>
  <c r="I62" i="1"/>
  <c r="S431" i="1"/>
  <c r="Q431" i="1"/>
  <c r="N431" i="1"/>
  <c r="I431" i="1"/>
  <c r="S272" i="1"/>
  <c r="Q272" i="1"/>
  <c r="N272" i="1"/>
  <c r="I272" i="1"/>
  <c r="S191" i="1"/>
  <c r="Q191" i="1"/>
  <c r="N191" i="1"/>
  <c r="I191" i="1"/>
  <c r="S345" i="1"/>
  <c r="Q345" i="1"/>
  <c r="N345" i="1"/>
  <c r="I345" i="1"/>
  <c r="S138" i="1"/>
  <c r="Q138" i="1"/>
  <c r="N138" i="1"/>
  <c r="I138" i="1"/>
  <c r="S432" i="1"/>
  <c r="Q432" i="1"/>
  <c r="N432" i="1"/>
  <c r="I432" i="1"/>
  <c r="S84" i="1"/>
  <c r="Q84" i="1"/>
  <c r="N84" i="1"/>
  <c r="I84" i="1"/>
  <c r="S168" i="1"/>
  <c r="Q168" i="1"/>
  <c r="N168" i="1"/>
  <c r="I168" i="1"/>
  <c r="S132" i="1"/>
  <c r="Q132" i="1"/>
  <c r="N132" i="1"/>
  <c r="I132" i="1"/>
  <c r="S171" i="1"/>
  <c r="Q171" i="1"/>
  <c r="N171" i="1"/>
  <c r="I171" i="1"/>
  <c r="S299" i="1"/>
  <c r="Q299" i="1"/>
  <c r="N299" i="1"/>
  <c r="I299" i="1"/>
  <c r="S115" i="1"/>
  <c r="Q115" i="1"/>
  <c r="N115" i="1"/>
  <c r="I115" i="1"/>
  <c r="S515" i="1"/>
  <c r="Q515" i="1"/>
  <c r="N515" i="1"/>
  <c r="I515" i="1"/>
  <c r="S427" i="1"/>
  <c r="Q427" i="1"/>
  <c r="N427" i="1"/>
  <c r="I427" i="1"/>
  <c r="S273" i="1"/>
  <c r="Q273" i="1"/>
  <c r="N273" i="1"/>
  <c r="I273" i="1"/>
  <c r="S235" i="1"/>
  <c r="Q235" i="1"/>
  <c r="N235" i="1"/>
  <c r="I235" i="1"/>
  <c r="S331" i="1"/>
  <c r="Q331" i="1"/>
  <c r="N331" i="1"/>
  <c r="I331" i="1"/>
  <c r="S421" i="1"/>
  <c r="Q421" i="1"/>
  <c r="N421" i="1"/>
  <c r="I421" i="1"/>
  <c r="S107" i="1"/>
  <c r="Q107" i="1"/>
  <c r="N107" i="1"/>
  <c r="I107" i="1"/>
  <c r="S85" i="1"/>
  <c r="Q85" i="1"/>
  <c r="N85" i="1"/>
  <c r="I85" i="1"/>
  <c r="S452" i="1"/>
  <c r="Q452" i="1"/>
  <c r="N452" i="1"/>
  <c r="I452" i="1"/>
  <c r="S45" i="1"/>
  <c r="Q45" i="1"/>
  <c r="N45" i="1"/>
  <c r="I45" i="1"/>
  <c r="S340" i="1"/>
  <c r="Q340" i="1"/>
  <c r="N340" i="1"/>
  <c r="I340" i="1"/>
  <c r="S139" i="1"/>
  <c r="Q139" i="1"/>
  <c r="N139" i="1"/>
  <c r="I139" i="1"/>
  <c r="S188" i="1"/>
  <c r="Q188" i="1"/>
  <c r="N188" i="1"/>
  <c r="I188" i="1"/>
  <c r="S61" i="1"/>
  <c r="Q61" i="1"/>
  <c r="N61" i="1"/>
  <c r="I61" i="1"/>
  <c r="S301" i="1"/>
  <c r="Q301" i="1"/>
  <c r="N301" i="1"/>
  <c r="I301" i="1"/>
  <c r="S363" i="1"/>
  <c r="Q363" i="1"/>
  <c r="N363" i="1"/>
  <c r="I363" i="1"/>
  <c r="S335" i="1"/>
  <c r="Q335" i="1"/>
  <c r="N335" i="1"/>
  <c r="I335" i="1"/>
  <c r="S66" i="1"/>
  <c r="Q66" i="1"/>
  <c r="N66" i="1"/>
  <c r="I66" i="1"/>
  <c r="S74" i="1"/>
  <c r="Q74" i="1"/>
  <c r="N74" i="1"/>
  <c r="I74" i="1"/>
  <c r="S227" i="1"/>
  <c r="Q227" i="1"/>
  <c r="N227" i="1"/>
  <c r="I227" i="1"/>
  <c r="S39" i="1"/>
  <c r="Q39" i="1"/>
  <c r="N39" i="1"/>
  <c r="I39" i="1"/>
  <c r="S122" i="1"/>
  <c r="Q122" i="1"/>
  <c r="N122" i="1"/>
  <c r="I122" i="1"/>
  <c r="S390" i="1"/>
  <c r="Q390" i="1"/>
  <c r="N390" i="1"/>
  <c r="I390" i="1"/>
  <c r="S137" i="1"/>
  <c r="Q137" i="1"/>
  <c r="N137" i="1"/>
  <c r="I137" i="1"/>
  <c r="S343" i="1"/>
  <c r="Q343" i="1"/>
  <c r="N343" i="1"/>
  <c r="I343" i="1"/>
  <c r="S101" i="1"/>
  <c r="Q101" i="1"/>
  <c r="N101" i="1"/>
  <c r="I101" i="1"/>
  <c r="S180" i="1"/>
  <c r="Q180" i="1"/>
  <c r="N180" i="1"/>
  <c r="I180" i="1"/>
  <c r="S183" i="1"/>
  <c r="Q183" i="1"/>
  <c r="N183" i="1"/>
  <c r="I183" i="1"/>
  <c r="S269" i="1"/>
  <c r="Q269" i="1"/>
  <c r="N269" i="1"/>
  <c r="I269" i="1"/>
  <c r="S330" i="1"/>
  <c r="Q330" i="1"/>
  <c r="N330" i="1"/>
  <c r="I330" i="1"/>
  <c r="S106" i="1"/>
  <c r="Q106" i="1"/>
  <c r="N106" i="1"/>
  <c r="I106" i="1"/>
  <c r="S185" i="1"/>
  <c r="Q185" i="1"/>
  <c r="N185" i="1"/>
  <c r="I185" i="1"/>
  <c r="S303" i="1"/>
  <c r="Q303" i="1"/>
  <c r="N303" i="1"/>
  <c r="I303" i="1"/>
  <c r="S71" i="1"/>
  <c r="Q71" i="1"/>
  <c r="N71" i="1"/>
  <c r="I71" i="1"/>
  <c r="S420" i="1"/>
  <c r="Q420" i="1"/>
  <c r="N420" i="1"/>
  <c r="I420" i="1"/>
  <c r="S267" i="1"/>
  <c r="Q267" i="1"/>
  <c r="N267" i="1"/>
  <c r="I267" i="1"/>
  <c r="S209" i="1"/>
  <c r="Q209" i="1"/>
  <c r="N209" i="1"/>
  <c r="I209" i="1"/>
  <c r="S319" i="1"/>
  <c r="Q319" i="1"/>
  <c r="N319" i="1"/>
  <c r="I319" i="1"/>
  <c r="S275" i="1"/>
  <c r="Q275" i="1"/>
  <c r="N275" i="1"/>
  <c r="I275" i="1"/>
  <c r="S51" i="1"/>
  <c r="Q51" i="1"/>
  <c r="N51" i="1"/>
  <c r="I51" i="1"/>
  <c r="S470" i="1"/>
  <c r="Q470" i="1"/>
  <c r="N470" i="1"/>
  <c r="I470" i="1"/>
  <c r="S341" i="1"/>
  <c r="Q341" i="1"/>
  <c r="N341" i="1"/>
  <c r="I341" i="1"/>
  <c r="S63" i="1"/>
  <c r="Q63" i="1"/>
  <c r="N63" i="1"/>
  <c r="I63" i="1"/>
  <c r="S395" i="1"/>
  <c r="Q395" i="1"/>
  <c r="N395" i="1"/>
  <c r="I395" i="1"/>
  <c r="S53" i="1"/>
  <c r="Q53" i="1"/>
  <c r="N53" i="1"/>
  <c r="I53" i="1"/>
  <c r="S487" i="1"/>
  <c r="Q487" i="1"/>
  <c r="N487" i="1"/>
  <c r="I487" i="1"/>
  <c r="S174" i="1"/>
  <c r="Q174" i="1"/>
  <c r="N174" i="1"/>
  <c r="I174" i="1"/>
  <c r="S473" i="1"/>
  <c r="Q473" i="1"/>
  <c r="N473" i="1"/>
  <c r="I473" i="1"/>
  <c r="S505" i="1"/>
  <c r="Q505" i="1"/>
  <c r="N505" i="1"/>
  <c r="I505" i="1"/>
  <c r="S407" i="1"/>
  <c r="Q407" i="1"/>
  <c r="N407" i="1"/>
  <c r="I407" i="1"/>
  <c r="S54" i="1"/>
  <c r="Q54" i="1"/>
  <c r="N54" i="1"/>
  <c r="I54" i="1"/>
  <c r="S76" i="1"/>
  <c r="Q76" i="1"/>
  <c r="N76" i="1"/>
  <c r="I76" i="1"/>
  <c r="S399" i="1"/>
  <c r="Q399" i="1"/>
  <c r="N399" i="1"/>
  <c r="I399" i="1"/>
  <c r="S443" i="1"/>
  <c r="Q443" i="1"/>
  <c r="N443" i="1"/>
  <c r="I443" i="1"/>
  <c r="S89" i="1"/>
  <c r="Q89" i="1"/>
  <c r="N89" i="1"/>
  <c r="I89" i="1"/>
  <c r="S259" i="1"/>
  <c r="Q259" i="1"/>
  <c r="N259" i="1"/>
  <c r="I259" i="1"/>
  <c r="S357" i="1"/>
  <c r="Q357" i="1"/>
  <c r="N357" i="1"/>
  <c r="I357" i="1"/>
  <c r="S133" i="1"/>
  <c r="Q133" i="1"/>
  <c r="N133" i="1"/>
  <c r="I133" i="1"/>
  <c r="S317" i="1"/>
  <c r="Q317" i="1"/>
  <c r="N317" i="1"/>
  <c r="I317" i="1"/>
  <c r="S110" i="1"/>
  <c r="Q110" i="1"/>
  <c r="N110" i="1"/>
  <c r="I110" i="1"/>
  <c r="S321" i="1"/>
  <c r="Q321" i="1"/>
  <c r="N321" i="1"/>
  <c r="I321" i="1"/>
  <c r="S175" i="1"/>
  <c r="Q175" i="1"/>
  <c r="N175" i="1"/>
  <c r="I175" i="1"/>
  <c r="S387" i="1"/>
  <c r="Q387" i="1"/>
  <c r="N387" i="1"/>
  <c r="I387" i="1"/>
  <c r="S344" i="1"/>
  <c r="Q344" i="1"/>
  <c r="N344" i="1"/>
  <c r="I344" i="1"/>
  <c r="S98" i="1"/>
  <c r="Q98" i="1"/>
  <c r="N98" i="1"/>
  <c r="I98" i="1"/>
  <c r="S362" i="1"/>
  <c r="Q362" i="1"/>
  <c r="N362" i="1"/>
  <c r="I362" i="1"/>
  <c r="S229" i="1"/>
  <c r="Q229" i="1"/>
  <c r="N229" i="1"/>
  <c r="I229" i="1"/>
  <c r="S328" i="1"/>
  <c r="Q328" i="1"/>
  <c r="N328" i="1"/>
  <c r="I328" i="1"/>
  <c r="S402" i="1"/>
  <c r="Q402" i="1"/>
  <c r="N402" i="1"/>
  <c r="I402" i="1"/>
  <c r="S131" i="1"/>
  <c r="Q131" i="1"/>
  <c r="N131" i="1"/>
  <c r="I131" i="1"/>
  <c r="S410" i="1"/>
  <c r="Q410" i="1"/>
  <c r="N410" i="1"/>
  <c r="I410" i="1"/>
  <c r="S152" i="1"/>
  <c r="Q152" i="1"/>
  <c r="N152" i="1"/>
  <c r="I152" i="1"/>
  <c r="S142" i="1"/>
  <c r="Q142" i="1"/>
  <c r="N142" i="1"/>
  <c r="I142" i="1"/>
  <c r="S73" i="1"/>
  <c r="Q73" i="1"/>
  <c r="N73" i="1"/>
  <c r="I73" i="1"/>
  <c r="S58" i="1"/>
  <c r="Q58" i="1"/>
  <c r="N58" i="1"/>
  <c r="I58" i="1"/>
  <c r="S413" i="1"/>
  <c r="Q413" i="1"/>
  <c r="N413" i="1"/>
  <c r="I413" i="1"/>
  <c r="S233" i="1"/>
  <c r="Q233" i="1"/>
  <c r="N233" i="1"/>
  <c r="I233" i="1"/>
  <c r="S160" i="1"/>
  <c r="Q160" i="1"/>
  <c r="N160" i="1"/>
  <c r="I160" i="1"/>
  <c r="S325" i="1"/>
  <c r="Q325" i="1"/>
  <c r="N325" i="1"/>
  <c r="I325" i="1"/>
  <c r="S108" i="1"/>
  <c r="Q108" i="1"/>
  <c r="N108" i="1"/>
  <c r="I108" i="1"/>
  <c r="S441" i="1"/>
  <c r="Q441" i="1"/>
  <c r="N441" i="1"/>
  <c r="I441" i="1"/>
  <c r="S415" i="1"/>
  <c r="Q415" i="1"/>
  <c r="N415" i="1"/>
  <c r="I415" i="1"/>
  <c r="S489" i="1"/>
  <c r="Q489" i="1"/>
  <c r="N489" i="1"/>
  <c r="I489" i="1"/>
  <c r="S176" i="1"/>
  <c r="Q176" i="1"/>
  <c r="N176" i="1"/>
  <c r="I176" i="1"/>
  <c r="S236" i="1"/>
  <c r="Q236" i="1"/>
  <c r="N236" i="1"/>
  <c r="I236" i="1"/>
  <c r="S349" i="1"/>
  <c r="Q349" i="1"/>
  <c r="N349" i="1"/>
  <c r="I349" i="1"/>
  <c r="S38" i="1"/>
  <c r="Q38" i="1"/>
  <c r="N38" i="1"/>
  <c r="I38" i="1"/>
  <c r="S234" i="1"/>
  <c r="N234" i="1"/>
  <c r="I234" i="1"/>
  <c r="S352" i="1"/>
  <c r="Q352" i="1"/>
  <c r="N352" i="1"/>
  <c r="I352" i="1"/>
  <c r="S356" i="1"/>
  <c r="Q356" i="1"/>
  <c r="N356" i="1"/>
  <c r="I356" i="1"/>
  <c r="S329" i="1"/>
  <c r="Q329" i="1"/>
  <c r="N329" i="1"/>
  <c r="I329" i="1"/>
  <c r="S169" i="1"/>
  <c r="Q169" i="1"/>
  <c r="N169" i="1"/>
  <c r="I169" i="1"/>
  <c r="S500" i="1"/>
  <c r="Q500" i="1"/>
  <c r="N500" i="1"/>
  <c r="I500" i="1"/>
  <c r="S365" i="1"/>
  <c r="Q365" i="1"/>
  <c r="N365" i="1"/>
  <c r="I365" i="1"/>
  <c r="S48" i="1"/>
  <c r="Q48" i="1"/>
  <c r="N48" i="1"/>
  <c r="I48" i="1"/>
  <c r="S157" i="1"/>
  <c r="Q157" i="1"/>
  <c r="N157" i="1"/>
  <c r="I157" i="1"/>
  <c r="S146" i="1"/>
  <c r="Q146" i="1"/>
  <c r="N146" i="1"/>
  <c r="I146" i="1"/>
  <c r="S82" i="1"/>
  <c r="Q82" i="1"/>
  <c r="N82" i="1"/>
  <c r="I82" i="1"/>
  <c r="S304" i="1"/>
  <c r="Q304" i="1"/>
  <c r="N304" i="1"/>
  <c r="I304" i="1"/>
  <c r="S468" i="1"/>
  <c r="Q468" i="1"/>
  <c r="N468" i="1"/>
  <c r="I468" i="1"/>
  <c r="S75" i="1"/>
  <c r="Q75" i="1"/>
  <c r="N75" i="1"/>
  <c r="I75" i="1"/>
  <c r="S57" i="1"/>
  <c r="Q57" i="1"/>
  <c r="N57" i="1"/>
  <c r="I57" i="1"/>
  <c r="S257" i="1"/>
  <c r="Q257" i="1"/>
  <c r="N257" i="1"/>
  <c r="I257" i="1"/>
  <c r="S113" i="1"/>
  <c r="Q113" i="1"/>
  <c r="N113" i="1"/>
  <c r="I113" i="1"/>
  <c r="S412" i="1"/>
  <c r="Q412" i="1"/>
  <c r="N412" i="1"/>
  <c r="I412" i="1"/>
  <c r="AI6" i="1" l="1"/>
  <c r="T175" i="1"/>
  <c r="AI175" i="1" s="1"/>
  <c r="T16" i="1"/>
  <c r="AI16" i="1" s="1"/>
  <c r="T322" i="1"/>
  <c r="AI322" i="1" s="1"/>
  <c r="T295" i="1"/>
  <c r="AI295" i="1" s="1"/>
  <c r="T384" i="1"/>
  <c r="AI384" i="1" s="1"/>
  <c r="T258" i="1"/>
  <c r="AI258" i="1" s="1"/>
  <c r="T218" i="1"/>
  <c r="AI218" i="1" s="1"/>
  <c r="T162" i="1"/>
  <c r="AI162" i="1" s="1"/>
  <c r="T220" i="1"/>
  <c r="AI220" i="1" s="1"/>
  <c r="T206" i="1"/>
  <c r="AI206" i="1" s="1"/>
  <c r="T255" i="1"/>
  <c r="AI255" i="1" s="1"/>
  <c r="T161" i="1"/>
  <c r="AI161" i="1" s="1"/>
  <c r="T621" i="1"/>
  <c r="AI621" i="1" s="1"/>
  <c r="T706" i="1"/>
  <c r="AI706" i="1" s="1"/>
  <c r="T141" i="1"/>
  <c r="AI141" i="1" s="1"/>
  <c r="T306" i="1"/>
  <c r="AI306" i="1" s="1"/>
  <c r="T632" i="1"/>
  <c r="AI632" i="1" s="1"/>
  <c r="T559" i="1"/>
  <c r="AI559" i="1" s="1"/>
  <c r="T669" i="1"/>
  <c r="AI669" i="1" s="1"/>
  <c r="T148" i="1"/>
  <c r="AI148" i="1" s="1"/>
  <c r="T462" i="1"/>
  <c r="AI462" i="1" s="1"/>
  <c r="T659" i="1"/>
  <c r="AI659" i="1" s="1"/>
  <c r="T707" i="1"/>
  <c r="AI707" i="1" s="1"/>
  <c r="T600" i="1"/>
  <c r="AI600" i="1" s="1"/>
  <c r="T525" i="1"/>
  <c r="AI525" i="1" s="1"/>
  <c r="T189" i="1"/>
  <c r="AI189" i="1" s="1"/>
  <c r="T551" i="1"/>
  <c r="AI551" i="1" s="1"/>
  <c r="T701" i="1"/>
  <c r="AI701" i="1" s="1"/>
  <c r="T524" i="1"/>
  <c r="AI524" i="1" s="1"/>
  <c r="T182" i="1"/>
  <c r="AI182" i="1" s="1"/>
  <c r="T79" i="1"/>
  <c r="AI79" i="1" s="1"/>
  <c r="T602" i="1"/>
  <c r="AI602" i="1" s="1"/>
  <c r="T699" i="1"/>
  <c r="AI699" i="1" s="1"/>
  <c r="T520" i="1"/>
  <c r="AI520" i="1" s="1"/>
  <c r="T286" i="1"/>
  <c r="AI286" i="1" s="1"/>
  <c r="T159" i="1"/>
  <c r="AI159" i="1" s="1"/>
  <c r="T270" i="1"/>
  <c r="AI270" i="1" s="1"/>
  <c r="T417" i="1"/>
  <c r="AI417" i="1" s="1"/>
  <c r="T663" i="1"/>
  <c r="AI663" i="1" s="1"/>
  <c r="T429" i="1"/>
  <c r="AI429" i="1" s="1"/>
  <c r="T164" i="1"/>
  <c r="AI164" i="1" s="1"/>
  <c r="T517" i="1"/>
  <c r="AI517" i="1" s="1"/>
  <c r="T15" i="1"/>
  <c r="AI15" i="1" s="1"/>
  <c r="T96" i="1"/>
  <c r="AI96" i="1" s="1"/>
  <c r="T567" i="1"/>
  <c r="AI567" i="1" s="1"/>
  <c r="T347" i="1"/>
  <c r="AI347" i="1" s="1"/>
  <c r="T374" i="1"/>
  <c r="AI374" i="1" s="1"/>
  <c r="T589" i="1"/>
  <c r="AI589" i="1" s="1"/>
  <c r="T99" i="1"/>
  <c r="AI99" i="1" s="1"/>
  <c r="T190" i="1"/>
  <c r="AI190" i="1" s="1"/>
  <c r="T598" i="1"/>
  <c r="AI598" i="1" s="1"/>
  <c r="T635" i="1"/>
  <c r="AI635" i="1" s="1"/>
  <c r="T249" i="1"/>
  <c r="AI249" i="1" s="1"/>
  <c r="T241" i="1"/>
  <c r="AI241" i="1" s="1"/>
  <c r="T595" i="1"/>
  <c r="AI595" i="1" s="1"/>
  <c r="T80" i="1"/>
  <c r="AI80" i="1" s="1"/>
  <c r="T664" i="1"/>
  <c r="AI664" i="1" s="1"/>
  <c r="T140" i="1"/>
  <c r="AI140" i="1" s="1"/>
  <c r="T516" i="1"/>
  <c r="AI516" i="1" s="1"/>
  <c r="T523" i="1"/>
  <c r="AI523" i="1" s="1"/>
  <c r="T112" i="1"/>
  <c r="AI112" i="1" s="1"/>
  <c r="T200" i="1"/>
  <c r="AI200" i="1" s="1"/>
  <c r="T203" i="1"/>
  <c r="AI203" i="1" s="1"/>
  <c r="T651" i="1"/>
  <c r="AI651" i="1" s="1"/>
  <c r="T578" i="1"/>
  <c r="AI578" i="1" s="1"/>
  <c r="T415" i="1"/>
  <c r="AI415" i="1" s="1"/>
  <c r="T152" i="1"/>
  <c r="AI152" i="1" s="1"/>
  <c r="T362" i="1"/>
  <c r="AI362" i="1" s="1"/>
  <c r="T487" i="1"/>
  <c r="AI487" i="1" s="1"/>
  <c r="T227" i="1"/>
  <c r="AI227" i="1" s="1"/>
  <c r="T139" i="1"/>
  <c r="AI139" i="1" s="1"/>
  <c r="T235" i="1"/>
  <c r="AI235" i="1" s="1"/>
  <c r="T168" i="1"/>
  <c r="AI168" i="1" s="1"/>
  <c r="T619" i="1"/>
  <c r="AI619" i="1" s="1"/>
  <c r="T224" i="1"/>
  <c r="AI224" i="1" s="1"/>
  <c r="T18" i="1"/>
  <c r="AI18" i="1" s="1"/>
  <c r="T24" i="1"/>
  <c r="AI24" i="1" s="1"/>
  <c r="T19" i="1"/>
  <c r="AI19" i="1" s="1"/>
  <c r="T26" i="1"/>
  <c r="AI26" i="1" s="1"/>
  <c r="T318" i="1"/>
  <c r="AI318" i="1" s="1"/>
  <c r="T531" i="1"/>
  <c r="AI531" i="1" s="1"/>
  <c r="T234" i="1"/>
  <c r="AI234" i="1" s="1"/>
  <c r="T614" i="1"/>
  <c r="AI614" i="1" s="1"/>
  <c r="T257" i="1"/>
  <c r="AI257" i="1" s="1"/>
  <c r="T343" i="1"/>
  <c r="AI343" i="1" s="1"/>
  <c r="T390" i="1"/>
  <c r="AI390" i="1" s="1"/>
  <c r="T74" i="1"/>
  <c r="AI74" i="1" s="1"/>
  <c r="T335" i="1"/>
  <c r="AI335" i="1" s="1"/>
  <c r="T301" i="1"/>
  <c r="AI301" i="1" s="1"/>
  <c r="T340" i="1"/>
  <c r="AI340" i="1" s="1"/>
  <c r="T452" i="1"/>
  <c r="AI452" i="1" s="1"/>
  <c r="T107" i="1"/>
  <c r="AI107" i="1" s="1"/>
  <c r="T273" i="1"/>
  <c r="AI273" i="1" s="1"/>
  <c r="T367" i="1"/>
  <c r="AI367" i="1" s="1"/>
  <c r="T11" i="1"/>
  <c r="AI11" i="1" s="1"/>
  <c r="T294" i="1"/>
  <c r="AI294" i="1" s="1"/>
  <c r="T467" i="1"/>
  <c r="AI467" i="1" s="1"/>
  <c r="T626" i="1"/>
  <c r="AI626" i="1" s="1"/>
  <c r="T712" i="1"/>
  <c r="AI712" i="1" s="1"/>
  <c r="T201" i="1"/>
  <c r="AI201" i="1" s="1"/>
  <c r="T377" i="1"/>
  <c r="AI377" i="1" s="1"/>
  <c r="T120" i="1"/>
  <c r="AI120" i="1" s="1"/>
  <c r="T459" i="1"/>
  <c r="AI459" i="1" s="1"/>
  <c r="T27" i="1"/>
  <c r="AI27" i="1" s="1"/>
  <c r="T25" i="1"/>
  <c r="AI25" i="1" s="1"/>
  <c r="T625" i="1"/>
  <c r="AI625" i="1" s="1"/>
  <c r="T607" i="1"/>
  <c r="AI607" i="1" s="1"/>
  <c r="T75" i="1"/>
  <c r="AI75" i="1" s="1"/>
  <c r="T304" i="1"/>
  <c r="AI304" i="1" s="1"/>
  <c r="T48" i="1"/>
  <c r="AI48" i="1" s="1"/>
  <c r="T500" i="1"/>
  <c r="AI500" i="1" s="1"/>
  <c r="T352" i="1"/>
  <c r="AI352" i="1" s="1"/>
  <c r="T32" i="1"/>
  <c r="AI32" i="1" s="1"/>
  <c r="T674" i="1"/>
  <c r="AI674" i="1" s="1"/>
  <c r="T406" i="1"/>
  <c r="AI406" i="1" s="1"/>
  <c r="T327" i="1"/>
  <c r="AI327" i="1" s="1"/>
  <c r="T622" i="1"/>
  <c r="AI622" i="1" s="1"/>
  <c r="T178" i="1"/>
  <c r="AI178" i="1" s="1"/>
  <c r="T544" i="1"/>
  <c r="AI544" i="1" s="1"/>
  <c r="T513" i="1"/>
  <c r="AI513" i="1" s="1"/>
  <c r="T425" i="1"/>
  <c r="AI425" i="1" s="1"/>
  <c r="T280" i="1"/>
  <c r="AI280" i="1" s="1"/>
  <c r="T90" i="1"/>
  <c r="AI90" i="1" s="1"/>
  <c r="T476" i="1"/>
  <c r="AI476" i="1" s="1"/>
  <c r="T28" i="1"/>
  <c r="AI28" i="1" s="1"/>
  <c r="T29" i="1"/>
  <c r="AI29" i="1" s="1"/>
  <c r="T23" i="1"/>
  <c r="AI23" i="1" s="1"/>
  <c r="T20" i="1"/>
  <c r="AI20" i="1" s="1"/>
  <c r="T416" i="1"/>
  <c r="AI416" i="1" s="1"/>
  <c r="T70" i="1"/>
  <c r="AI70" i="1" s="1"/>
  <c r="T581" i="1"/>
  <c r="AI581" i="1" s="1"/>
  <c r="T711" i="1"/>
  <c r="AI711" i="1" s="1"/>
  <c r="T41" i="1"/>
  <c r="AI41" i="1" s="1"/>
  <c r="T135" i="1"/>
  <c r="AI135" i="1" s="1"/>
  <c r="T714" i="1"/>
  <c r="AI714" i="1" s="1"/>
  <c r="T627" i="1"/>
  <c r="AI627" i="1" s="1"/>
  <c r="T604" i="1"/>
  <c r="AI604" i="1" s="1"/>
  <c r="T527" i="1"/>
  <c r="AI527" i="1" s="1"/>
  <c r="T153" i="1"/>
  <c r="AI153" i="1" s="1"/>
  <c r="T207" i="1"/>
  <c r="AI207" i="1" s="1"/>
  <c r="T629" i="1"/>
  <c r="AI629" i="1" s="1"/>
  <c r="T611" i="1"/>
  <c r="AI611" i="1" s="1"/>
  <c r="T231" i="1"/>
  <c r="AI231" i="1" s="1"/>
  <c r="T350" i="1"/>
  <c r="AI350" i="1" s="1"/>
  <c r="T630" i="1"/>
  <c r="AI630" i="1" s="1"/>
  <c r="T268" i="1"/>
  <c r="AI268" i="1" s="1"/>
  <c r="T636" i="1"/>
  <c r="AI636" i="1" s="1"/>
  <c r="T211" i="1"/>
  <c r="AI211" i="1" s="1"/>
  <c r="T536" i="1"/>
  <c r="AI536" i="1" s="1"/>
  <c r="T434" i="1"/>
  <c r="AI434" i="1" s="1"/>
  <c r="T136" i="1"/>
  <c r="AI136" i="1" s="1"/>
  <c r="T398" i="1"/>
  <c r="AI398" i="1" s="1"/>
  <c r="T440" i="1"/>
  <c r="AI440" i="1" s="1"/>
  <c r="T129" i="1"/>
  <c r="AI129" i="1" s="1"/>
  <c r="T108" i="1"/>
  <c r="AI108" i="1" s="1"/>
  <c r="T160" i="1"/>
  <c r="AI160" i="1" s="1"/>
  <c r="T344" i="1"/>
  <c r="AI344" i="1" s="1"/>
  <c r="T314" i="1"/>
  <c r="AI314" i="1" s="1"/>
  <c r="T478" i="1"/>
  <c r="AI478" i="1" s="1"/>
  <c r="T254" i="1"/>
  <c r="AI254" i="1" s="1"/>
  <c r="T571" i="1"/>
  <c r="AI571" i="1" s="1"/>
  <c r="T649" i="1"/>
  <c r="AI649" i="1" s="1"/>
  <c r="T110" i="1"/>
  <c r="AI110" i="1" s="1"/>
  <c r="T133" i="1"/>
  <c r="AI133" i="1" s="1"/>
  <c r="T443" i="1"/>
  <c r="AI443" i="1" s="1"/>
  <c r="T76" i="1"/>
  <c r="AI76" i="1" s="1"/>
  <c r="T473" i="1"/>
  <c r="AI473" i="1" s="1"/>
  <c r="T546" i="1"/>
  <c r="AI546" i="1" s="1"/>
  <c r="T192" i="1"/>
  <c r="AI192" i="1" s="1"/>
  <c r="T52" i="1"/>
  <c r="AI52" i="1" s="1"/>
  <c r="T353" i="1"/>
  <c r="AI353" i="1" s="1"/>
  <c r="T667" i="1"/>
  <c r="AI667" i="1" s="1"/>
  <c r="T484" i="1"/>
  <c r="AI484" i="1" s="1"/>
  <c r="T213" i="1"/>
  <c r="AI213" i="1" s="1"/>
  <c r="T40" i="1"/>
  <c r="AI40" i="1" s="1"/>
  <c r="T599" i="1"/>
  <c r="AI599" i="1" s="1"/>
  <c r="T482" i="1"/>
  <c r="AI482" i="1" s="1"/>
  <c r="T265" i="1"/>
  <c r="AI265" i="1" s="1"/>
  <c r="T289" i="1"/>
  <c r="AI289" i="1" s="1"/>
  <c r="T637" i="1"/>
  <c r="AI637" i="1" s="1"/>
  <c r="T521" i="1"/>
  <c r="AI521" i="1" s="1"/>
  <c r="T496" i="1"/>
  <c r="AI496" i="1" s="1"/>
  <c r="T333" i="1"/>
  <c r="AI333" i="1" s="1"/>
  <c r="T696" i="1"/>
  <c r="AI696" i="1" s="1"/>
  <c r="T198" i="1"/>
  <c r="AI198" i="1" s="1"/>
  <c r="T368" i="1"/>
  <c r="AI368" i="1" s="1"/>
  <c r="T491" i="1"/>
  <c r="AI491" i="1" s="1"/>
  <c r="T395" i="1"/>
  <c r="AI395" i="1" s="1"/>
  <c r="T341" i="1"/>
  <c r="AI341" i="1" s="1"/>
  <c r="T319" i="1"/>
  <c r="AI319" i="1" s="1"/>
  <c r="T185" i="1"/>
  <c r="AI185" i="1" s="1"/>
  <c r="T330" i="1"/>
  <c r="AI330" i="1" s="1"/>
  <c r="T287" i="1"/>
  <c r="AI287" i="1" s="1"/>
  <c r="T332" i="1"/>
  <c r="AI332" i="1" s="1"/>
  <c r="T293" i="1"/>
  <c r="AI293" i="1" s="1"/>
  <c r="T444" i="1"/>
  <c r="AI444" i="1" s="1"/>
  <c r="T717" i="1"/>
  <c r="AI717" i="1" s="1"/>
  <c r="T675" i="1"/>
  <c r="AI675" i="1" s="1"/>
  <c r="T628" i="1"/>
  <c r="AI628" i="1" s="1"/>
  <c r="T691" i="1"/>
  <c r="AI691" i="1" s="1"/>
  <c r="T624" i="1"/>
  <c r="AI624" i="1" s="1"/>
  <c r="T5" i="1"/>
  <c r="AI5" i="1" s="1"/>
  <c r="T143" i="1"/>
  <c r="AI143" i="1" s="1"/>
  <c r="T613" i="1"/>
  <c r="AI613" i="1" s="1"/>
  <c r="T100" i="1"/>
  <c r="AI100" i="1" s="1"/>
  <c r="T8" i="1"/>
  <c r="AI8" i="1" s="1"/>
  <c r="T568" i="1"/>
  <c r="AI568" i="1" s="1"/>
  <c r="T583" i="1"/>
  <c r="AI583" i="1" s="1"/>
  <c r="T4" i="1"/>
  <c r="AI4" i="1" s="1"/>
  <c r="T12" i="1"/>
  <c r="AI12" i="1" s="1"/>
  <c r="T376" i="1"/>
  <c r="AI376" i="1" s="1"/>
  <c r="T507" i="1"/>
  <c r="AI507" i="1" s="1"/>
  <c r="T150" i="1"/>
  <c r="AI150" i="1" s="1"/>
  <c r="T184" i="1"/>
  <c r="AI184" i="1" s="1"/>
  <c r="T187" i="1"/>
  <c r="AI187" i="1" s="1"/>
  <c r="T260" i="1"/>
  <c r="AI260" i="1" s="1"/>
  <c r="T445" i="1"/>
  <c r="AI445" i="1" s="1"/>
  <c r="T458" i="1"/>
  <c r="AI458" i="1" s="1"/>
  <c r="T461" i="1"/>
  <c r="AI461" i="1" s="1"/>
  <c r="T298" i="1"/>
  <c r="AI298" i="1" s="1"/>
  <c r="T497" i="1"/>
  <c r="AI497" i="1" s="1"/>
  <c r="T351" i="1"/>
  <c r="AI351" i="1" s="1"/>
  <c r="T650" i="1"/>
  <c r="AI650" i="1" s="1"/>
  <c r="T623" i="1"/>
  <c r="AI623" i="1" s="1"/>
  <c r="T588" i="1"/>
  <c r="AI588" i="1" s="1"/>
  <c r="T38" i="1"/>
  <c r="AI38" i="1" s="1"/>
  <c r="T236" i="1"/>
  <c r="AI236" i="1" s="1"/>
  <c r="T489" i="1"/>
  <c r="AI489" i="1" s="1"/>
  <c r="T142" i="1"/>
  <c r="AI142" i="1" s="1"/>
  <c r="T410" i="1"/>
  <c r="AI410" i="1" s="1"/>
  <c r="T402" i="1"/>
  <c r="AI402" i="1" s="1"/>
  <c r="T229" i="1"/>
  <c r="AI229" i="1" s="1"/>
  <c r="T519" i="1"/>
  <c r="AI519" i="1" s="1"/>
  <c r="T501" i="1"/>
  <c r="AI501" i="1" s="1"/>
  <c r="T693" i="1"/>
  <c r="AI693" i="1" s="1"/>
  <c r="T33" i="1"/>
  <c r="AI33" i="1" s="1"/>
  <c r="T21" i="1"/>
  <c r="AI21" i="1" s="1"/>
  <c r="T655" i="1"/>
  <c r="AI655" i="1" s="1"/>
  <c r="T369" i="1"/>
  <c r="AI369" i="1" s="1"/>
  <c r="T380" i="1"/>
  <c r="AI380" i="1" s="1"/>
  <c r="T121" i="1"/>
  <c r="AI121" i="1" s="1"/>
  <c r="T608" i="1"/>
  <c r="AI608" i="1" s="1"/>
  <c r="T555" i="1"/>
  <c r="AI555" i="1" s="1"/>
  <c r="T3" i="1"/>
  <c r="AI3" i="1" s="1"/>
  <c r="T274" i="1"/>
  <c r="AI274" i="1" s="1"/>
  <c r="T442" i="1"/>
  <c r="AI442" i="1" s="1"/>
  <c r="T127" i="1"/>
  <c r="AI127" i="1" s="1"/>
  <c r="T253" i="1"/>
  <c r="AI253" i="1" s="1"/>
  <c r="T145" i="1"/>
  <c r="AI145" i="1" s="1"/>
  <c r="T692" i="1"/>
  <c r="AI692" i="1" s="1"/>
  <c r="T564" i="1"/>
  <c r="AI564" i="1" s="1"/>
  <c r="T361" i="1"/>
  <c r="AI361" i="1" s="1"/>
  <c r="T64" i="1"/>
  <c r="AI64" i="1" s="1"/>
  <c r="T569" i="1"/>
  <c r="AI569" i="1" s="1"/>
  <c r="T605" i="1"/>
  <c r="AI605" i="1" s="1"/>
  <c r="T451" i="1"/>
  <c r="AI451" i="1" s="1"/>
  <c r="T173" i="1"/>
  <c r="AI173" i="1" s="1"/>
  <c r="T485" i="1"/>
  <c r="AI485" i="1" s="1"/>
  <c r="T117" i="1"/>
  <c r="AI117" i="1" s="1"/>
  <c r="T504" i="1"/>
  <c r="AI504" i="1" s="1"/>
  <c r="T661" i="1"/>
  <c r="AI661" i="1" s="1"/>
  <c r="T357" i="1"/>
  <c r="AI357" i="1" s="1"/>
  <c r="T54" i="1"/>
  <c r="AI54" i="1" s="1"/>
  <c r="T183" i="1"/>
  <c r="AI183" i="1" s="1"/>
  <c r="T535" i="1"/>
  <c r="AI535" i="1" s="1"/>
  <c r="T13" i="1"/>
  <c r="AI13" i="1" s="1"/>
  <c r="T78" i="1"/>
  <c r="AI78" i="1" s="1"/>
  <c r="T548" i="1"/>
  <c r="AI548" i="1" s="1"/>
  <c r="T686" i="1"/>
  <c r="AI686" i="1" s="1"/>
  <c r="T494" i="1"/>
  <c r="AI494" i="1" s="1"/>
  <c r="T585" i="1"/>
  <c r="AI585" i="1" s="1"/>
  <c r="T97" i="1"/>
  <c r="AI97" i="1" s="1"/>
  <c r="T708" i="1"/>
  <c r="AI708" i="1" s="1"/>
  <c r="T264" i="1"/>
  <c r="AI264" i="1" s="1"/>
  <c r="T221" i="1"/>
  <c r="AI221" i="1" s="1"/>
  <c r="T542" i="1"/>
  <c r="AI542" i="1" s="1"/>
  <c r="T495" i="1"/>
  <c r="AI495" i="1" s="1"/>
  <c r="T92" i="1"/>
  <c r="AI92" i="1" s="1"/>
  <c r="T447" i="1"/>
  <c r="AI447" i="1" s="1"/>
  <c r="T95" i="1"/>
  <c r="AI95" i="1" s="1"/>
  <c r="T197" i="1"/>
  <c r="AI197" i="1" s="1"/>
  <c r="T240" i="1"/>
  <c r="AI240" i="1" s="1"/>
  <c r="T194" i="1"/>
  <c r="AI194" i="1" s="1"/>
  <c r="T616" i="1"/>
  <c r="AI616" i="1" s="1"/>
  <c r="T575" i="1"/>
  <c r="AI575" i="1" s="1"/>
  <c r="T208" i="1"/>
  <c r="AI208" i="1" s="1"/>
  <c r="T68" i="1"/>
  <c r="AI68" i="1" s="1"/>
  <c r="T577" i="1"/>
  <c r="AI577" i="1" s="1"/>
  <c r="T642" i="1"/>
  <c r="AI642" i="1" s="1"/>
  <c r="T202" i="1"/>
  <c r="AI202" i="1" s="1"/>
  <c r="T543" i="1"/>
  <c r="AI543" i="1" s="1"/>
  <c r="T660" i="1"/>
  <c r="AI660" i="1" s="1"/>
  <c r="T455" i="1"/>
  <c r="AI455" i="1" s="1"/>
  <c r="T562" i="1"/>
  <c r="AI562" i="1" s="1"/>
  <c r="T382" i="1"/>
  <c r="AI382" i="1" s="1"/>
  <c r="T448" i="1"/>
  <c r="AI448" i="1" s="1"/>
  <c r="T329" i="1"/>
  <c r="AI329" i="1" s="1"/>
  <c r="T73" i="1"/>
  <c r="AI73" i="1" s="1"/>
  <c r="T328" i="1"/>
  <c r="AI328" i="1" s="1"/>
  <c r="T407" i="1"/>
  <c r="AI407" i="1" s="1"/>
  <c r="T275" i="1"/>
  <c r="AI275" i="1" s="1"/>
  <c r="T420" i="1"/>
  <c r="AI420" i="1" s="1"/>
  <c r="T372" i="1"/>
  <c r="AI372" i="1" s="1"/>
  <c r="T256" i="1"/>
  <c r="AI256" i="1" s="1"/>
  <c r="T215" i="1"/>
  <c r="AI215" i="1" s="1"/>
  <c r="T665" i="1"/>
  <c r="AI665" i="1" s="1"/>
  <c r="T316" i="1"/>
  <c r="AI316" i="1" s="1"/>
  <c r="T565" i="1"/>
  <c r="AI565" i="1" s="1"/>
  <c r="T645" i="1"/>
  <c r="AI645" i="1" s="1"/>
  <c r="T388" i="1"/>
  <c r="AI388" i="1" s="1"/>
  <c r="T679" i="1"/>
  <c r="AI679" i="1" s="1"/>
  <c r="T250" i="1"/>
  <c r="AI250" i="1" s="1"/>
  <c r="T82" i="1"/>
  <c r="AI82" i="1" s="1"/>
  <c r="T157" i="1"/>
  <c r="AI157" i="1" s="1"/>
  <c r="T365" i="1"/>
  <c r="AI365" i="1" s="1"/>
  <c r="T169" i="1"/>
  <c r="AI169" i="1" s="1"/>
  <c r="T349" i="1"/>
  <c r="AI349" i="1" s="1"/>
  <c r="T176" i="1"/>
  <c r="AI176" i="1" s="1"/>
  <c r="T89" i="1"/>
  <c r="AI89" i="1" s="1"/>
  <c r="T399" i="1"/>
  <c r="AI399" i="1" s="1"/>
  <c r="T101" i="1"/>
  <c r="AI101" i="1" s="1"/>
  <c r="T158" i="1"/>
  <c r="AI158" i="1" s="1"/>
  <c r="T300" i="1"/>
  <c r="AI300" i="1" s="1"/>
  <c r="T146" i="1"/>
  <c r="AI146" i="1" s="1"/>
  <c r="T413" i="1"/>
  <c r="AI413" i="1" s="1"/>
  <c r="T131" i="1"/>
  <c r="AI131" i="1" s="1"/>
  <c r="T259" i="1"/>
  <c r="AI259" i="1" s="1"/>
  <c r="T470" i="1"/>
  <c r="AI470" i="1" s="1"/>
  <c r="T209" i="1"/>
  <c r="AI209" i="1" s="1"/>
  <c r="T326" i="1"/>
  <c r="AI326" i="1" s="1"/>
  <c r="T69" i="1"/>
  <c r="AI69" i="1" s="1"/>
  <c r="T263" i="1"/>
  <c r="AI263" i="1" s="1"/>
  <c r="T460" i="1"/>
  <c r="AI460" i="1" s="1"/>
  <c r="T17" i="1"/>
  <c r="AI17" i="1" s="1"/>
  <c r="T638" i="1"/>
  <c r="AI638" i="1" s="1"/>
  <c r="T633" i="1"/>
  <c r="AI633" i="1" s="1"/>
  <c r="T697" i="1"/>
  <c r="AI697" i="1" s="1"/>
  <c r="T423" i="1"/>
  <c r="AI423" i="1" s="1"/>
  <c r="T389" i="1"/>
  <c r="AI389" i="1" s="1"/>
  <c r="T46" i="1"/>
  <c r="AI46" i="1" s="1"/>
  <c r="T311" i="1"/>
  <c r="AI311" i="1" s="1"/>
  <c r="T412" i="1"/>
  <c r="AI412" i="1" s="1"/>
  <c r="T288" i="1"/>
  <c r="AI288" i="1" s="1"/>
  <c r="T210" i="1"/>
  <c r="AI210" i="1" s="1"/>
  <c r="T391" i="1"/>
  <c r="AI391" i="1" s="1"/>
  <c r="T480" i="1"/>
  <c r="AI480" i="1" s="1"/>
  <c r="T310" i="1"/>
  <c r="AI310" i="1" s="1"/>
  <c r="T14" i="1"/>
  <c r="AI14" i="1" s="1"/>
  <c r="T163" i="1"/>
  <c r="AI163" i="1" s="1"/>
  <c r="T358" i="1"/>
  <c r="AI358" i="1" s="1"/>
  <c r="T522" i="1"/>
  <c r="AI522" i="1" s="1"/>
  <c r="T83" i="1"/>
  <c r="AI83" i="1" s="1"/>
  <c r="T94" i="1"/>
  <c r="AI94" i="1" s="1"/>
  <c r="T324" i="1"/>
  <c r="AI324" i="1" s="1"/>
  <c r="T49" i="1"/>
  <c r="AI49" i="1" s="1"/>
  <c r="T219" i="1"/>
  <c r="AI219" i="1" s="1"/>
  <c r="T308" i="1"/>
  <c r="AI308" i="1" s="1"/>
  <c r="T464" i="1"/>
  <c r="AI464" i="1" s="1"/>
  <c r="T471" i="1"/>
  <c r="AI471" i="1" s="1"/>
  <c r="T518" i="1"/>
  <c r="AI518" i="1" s="1"/>
  <c r="T126" i="1"/>
  <c r="AI126" i="1" s="1"/>
  <c r="T373" i="1"/>
  <c r="AI373" i="1" s="1"/>
  <c r="T244" i="1"/>
  <c r="AI244" i="1" s="1"/>
  <c r="T481" i="1"/>
  <c r="AI481" i="1" s="1"/>
  <c r="T474" i="1"/>
  <c r="AI474" i="1" s="1"/>
  <c r="T510" i="1"/>
  <c r="AI510" i="1" s="1"/>
  <c r="T297" i="1"/>
  <c r="AI297" i="1" s="1"/>
  <c r="T652" i="1"/>
  <c r="AI652" i="1" s="1"/>
  <c r="T109" i="1"/>
  <c r="AI109" i="1" s="1"/>
  <c r="T204" i="1"/>
  <c r="AI204" i="1" s="1"/>
  <c r="T557" i="1"/>
  <c r="AI557" i="1" s="1"/>
  <c r="T130" i="1"/>
  <c r="AI130" i="1" s="1"/>
  <c r="T713" i="1"/>
  <c r="AI713" i="1" s="1"/>
  <c r="T193" i="1"/>
  <c r="AI193" i="1" s="1"/>
  <c r="T51" i="1"/>
  <c r="AI51" i="1" s="1"/>
  <c r="T267" i="1"/>
  <c r="AI267" i="1" s="1"/>
  <c r="T71" i="1"/>
  <c r="AI71" i="1" s="1"/>
  <c r="T336" i="1"/>
  <c r="AI336" i="1" s="1"/>
  <c r="T232" i="1"/>
  <c r="AI232" i="1" s="1"/>
  <c r="T668" i="1"/>
  <c r="AI668" i="1" s="1"/>
  <c r="T81" i="1"/>
  <c r="AI81" i="1" s="1"/>
  <c r="T662" i="1"/>
  <c r="AI662" i="1" s="1"/>
  <c r="T688" i="1"/>
  <c r="AI688" i="1" s="1"/>
  <c r="T509" i="1"/>
  <c r="AI509" i="1" s="1"/>
  <c r="T554" i="1"/>
  <c r="AI554" i="1" s="1"/>
  <c r="T433" i="1"/>
  <c r="AI433" i="1" s="1"/>
  <c r="T503" i="1"/>
  <c r="AI503" i="1" s="1"/>
  <c r="T346" i="1"/>
  <c r="AI346" i="1" s="1"/>
  <c r="T252" i="1"/>
  <c r="AI252" i="1" s="1"/>
  <c r="T251" i="1"/>
  <c r="AI251" i="1" s="1"/>
  <c r="T643" i="1"/>
  <c r="AI643" i="1" s="1"/>
  <c r="T677" i="1"/>
  <c r="AI677" i="1" s="1"/>
  <c r="T657" i="1"/>
  <c r="AI657" i="1" s="1"/>
  <c r="T475" i="1"/>
  <c r="AI475" i="1" s="1"/>
  <c r="T403" i="1"/>
  <c r="AI403" i="1" s="1"/>
  <c r="T561" i="1"/>
  <c r="AI561" i="1" s="1"/>
  <c r="T186" i="1"/>
  <c r="AI186" i="1" s="1"/>
  <c r="T283" i="1"/>
  <c r="AI283" i="1" s="1"/>
  <c r="T354" i="1"/>
  <c r="AI354" i="1" s="1"/>
  <c r="T36" i="1"/>
  <c r="AI36" i="1" s="1"/>
  <c r="T179" i="1"/>
  <c r="AI179" i="1" s="1"/>
  <c r="T313" i="1"/>
  <c r="AI313" i="1" s="1"/>
  <c r="T50" i="1"/>
  <c r="AI50" i="1" s="1"/>
  <c r="T597" i="1"/>
  <c r="AI597" i="1" s="1"/>
  <c r="T671" i="1"/>
  <c r="AI671" i="1" s="1"/>
  <c r="T426" i="1"/>
  <c r="AI426" i="1" s="1"/>
  <c r="T672" i="1"/>
  <c r="AI672" i="1" s="1"/>
  <c r="T245" i="1"/>
  <c r="AI245" i="1" s="1"/>
  <c r="T493" i="1"/>
  <c r="AI493" i="1" s="1"/>
  <c r="T618" i="1"/>
  <c r="AI618" i="1" s="1"/>
  <c r="T266" i="1"/>
  <c r="AI266" i="1" s="1"/>
  <c r="T247" i="1"/>
  <c r="AI247" i="1" s="1"/>
  <c r="T379" i="1"/>
  <c r="AI379" i="1" s="1"/>
  <c r="T463" i="1"/>
  <c r="AI463" i="1" s="1"/>
  <c r="T123" i="1"/>
  <c r="AI123" i="1" s="1"/>
  <c r="T35" i="1"/>
  <c r="AI35" i="1" s="1"/>
  <c r="T414" i="1"/>
  <c r="AI414" i="1" s="1"/>
  <c r="T654" i="1"/>
  <c r="AI654" i="1" s="1"/>
  <c r="T104" i="1"/>
  <c r="AI104" i="1" s="1"/>
  <c r="T709" i="1"/>
  <c r="AI709" i="1" s="1"/>
  <c r="T419" i="1"/>
  <c r="AI419" i="1" s="1"/>
  <c r="T356" i="1"/>
  <c r="AI356" i="1" s="1"/>
  <c r="T441" i="1"/>
  <c r="AI441" i="1" s="1"/>
  <c r="T98" i="1"/>
  <c r="AI98" i="1" s="1"/>
  <c r="T505" i="1"/>
  <c r="AI505" i="1" s="1"/>
  <c r="T303" i="1"/>
  <c r="AI303" i="1" s="1"/>
  <c r="T137" i="1"/>
  <c r="AI137" i="1" s="1"/>
  <c r="T122" i="1"/>
  <c r="AI122" i="1" s="1"/>
  <c r="T66" i="1"/>
  <c r="AI66" i="1" s="1"/>
  <c r="T363" i="1"/>
  <c r="AI363" i="1" s="1"/>
  <c r="T61" i="1"/>
  <c r="AI61" i="1" s="1"/>
  <c r="T45" i="1"/>
  <c r="AI45" i="1" s="1"/>
  <c r="T85" i="1"/>
  <c r="AI85" i="1" s="1"/>
  <c r="T421" i="1"/>
  <c r="AI421" i="1" s="1"/>
  <c r="T427" i="1"/>
  <c r="AI427" i="1" s="1"/>
  <c r="T115" i="1"/>
  <c r="AI115" i="1" s="1"/>
  <c r="T171" i="1"/>
  <c r="AI171" i="1" s="1"/>
  <c r="T432" i="1"/>
  <c r="AI432" i="1" s="1"/>
  <c r="T345" i="1"/>
  <c r="AI345" i="1" s="1"/>
  <c r="T272" i="1"/>
  <c r="AI272" i="1" s="1"/>
  <c r="T62" i="1"/>
  <c r="AI62" i="1" s="1"/>
  <c r="T156" i="1"/>
  <c r="AI156" i="1" s="1"/>
  <c r="T378" i="1"/>
  <c r="AI378" i="1" s="1"/>
  <c r="T435" i="1"/>
  <c r="AI435" i="1" s="1"/>
  <c r="T22" i="1"/>
  <c r="AI22" i="1" s="1"/>
  <c r="T312" i="1"/>
  <c r="AI312" i="1" s="1"/>
  <c r="T553" i="1"/>
  <c r="AI553" i="1" s="1"/>
  <c r="T670" i="1"/>
  <c r="AI670" i="1" s="1"/>
  <c r="T486" i="1"/>
  <c r="AI486" i="1" s="1"/>
  <c r="T573" i="1"/>
  <c r="AI573" i="1" s="1"/>
  <c r="T612" i="1"/>
  <c r="AI612" i="1" s="1"/>
  <c r="T248" i="1"/>
  <c r="AI248" i="1" s="1"/>
  <c r="T439" i="1"/>
  <c r="AI439" i="1" s="1"/>
  <c r="T342" i="1"/>
  <c r="AI342" i="1" s="1"/>
  <c r="T566" i="1"/>
  <c r="AI566" i="1" s="1"/>
  <c r="T246" i="1"/>
  <c r="AI246" i="1" s="1"/>
  <c r="T196" i="1"/>
  <c r="AI196" i="1" s="1"/>
  <c r="T533" i="1"/>
  <c r="AI533" i="1" s="1"/>
  <c r="T603" i="1"/>
  <c r="AI603" i="1" s="1"/>
  <c r="T601" i="1"/>
  <c r="AI601" i="1" s="1"/>
  <c r="T325" i="1"/>
  <c r="AI325" i="1" s="1"/>
  <c r="T387" i="1"/>
  <c r="AI387" i="1" s="1"/>
  <c r="T174" i="1"/>
  <c r="AI174" i="1" s="1"/>
  <c r="T106" i="1"/>
  <c r="AI106" i="1" s="1"/>
  <c r="T394" i="1"/>
  <c r="AI394" i="1" s="1"/>
  <c r="T364" i="1"/>
  <c r="AI364" i="1" s="1"/>
  <c r="T666" i="1"/>
  <c r="AI666" i="1" s="1"/>
  <c r="T307" i="1"/>
  <c r="AI307" i="1" s="1"/>
  <c r="T396" i="1"/>
  <c r="AI396" i="1" s="1"/>
  <c r="T359" i="1"/>
  <c r="AI359" i="1" s="1"/>
  <c r="T237" i="1"/>
  <c r="AI237" i="1" s="1"/>
  <c r="T446" i="1"/>
  <c r="AI446" i="1" s="1"/>
  <c r="T238" i="1"/>
  <c r="AI238" i="1" s="1"/>
  <c r="T466" i="1"/>
  <c r="AI466" i="1" s="1"/>
  <c r="T91" i="1"/>
  <c r="AI91" i="1" s="1"/>
  <c r="T552" i="1"/>
  <c r="AI552" i="1" s="1"/>
  <c r="T383" i="1"/>
  <c r="AI383" i="1" s="1"/>
  <c r="T134" i="1"/>
  <c r="AI134" i="1" s="1"/>
  <c r="T698" i="1"/>
  <c r="AI698" i="1" s="1"/>
  <c r="T338" i="1"/>
  <c r="AI338" i="1" s="1"/>
  <c r="T385" i="1"/>
  <c r="AI385" i="1" s="1"/>
  <c r="T113" i="1"/>
  <c r="AI113" i="1" s="1"/>
  <c r="T57" i="1"/>
  <c r="AI57" i="1" s="1"/>
  <c r="T233" i="1"/>
  <c r="AI233" i="1" s="1"/>
  <c r="T321" i="1"/>
  <c r="AI321" i="1" s="1"/>
  <c r="T53" i="1"/>
  <c r="AI53" i="1" s="1"/>
  <c r="T269" i="1"/>
  <c r="AI269" i="1" s="1"/>
  <c r="T560" i="1"/>
  <c r="AI560" i="1" s="1"/>
  <c r="T648" i="1"/>
  <c r="AI648" i="1" s="1"/>
  <c r="T230" i="1"/>
  <c r="AI230" i="1" s="1"/>
  <c r="T291" i="1"/>
  <c r="AI291" i="1" s="1"/>
  <c r="T468" i="1"/>
  <c r="AI468" i="1" s="1"/>
  <c r="T58" i="1"/>
  <c r="AI58" i="1" s="1"/>
  <c r="T317" i="1"/>
  <c r="AI317" i="1" s="1"/>
  <c r="T63" i="1"/>
  <c r="AI63" i="1" s="1"/>
  <c r="T180" i="1"/>
  <c r="AI180" i="1" s="1"/>
  <c r="T512" i="1"/>
  <c r="AI512" i="1" s="1"/>
  <c r="T401" i="1"/>
  <c r="AI401" i="1" s="1"/>
  <c r="T508" i="1"/>
  <c r="AI508" i="1" s="1"/>
  <c r="T292" i="1"/>
  <c r="AI292" i="1" s="1"/>
  <c r="T404" i="1"/>
  <c r="AI404" i="1" s="1"/>
  <c r="T102" i="1"/>
  <c r="AI102" i="1" s="1"/>
  <c r="T87" i="1"/>
  <c r="AI87" i="1" s="1"/>
  <c r="T545" i="1"/>
  <c r="AI545" i="1" s="1"/>
  <c r="T86" i="1"/>
  <c r="AI86" i="1" s="1"/>
  <c r="T541" i="1"/>
  <c r="AI541" i="1" s="1"/>
  <c r="T647" i="1"/>
  <c r="AI647" i="1" s="1"/>
  <c r="T355" i="1"/>
  <c r="AI355" i="1" s="1"/>
  <c r="T515" i="1"/>
  <c r="AI515" i="1" s="1"/>
  <c r="T299" i="1"/>
  <c r="AI299" i="1" s="1"/>
  <c r="T84" i="1"/>
  <c r="AI84" i="1" s="1"/>
  <c r="T138" i="1"/>
  <c r="AI138" i="1" s="1"/>
  <c r="T191" i="1"/>
  <c r="AI191" i="1" s="1"/>
  <c r="T431" i="1"/>
  <c r="AI431" i="1" s="1"/>
  <c r="T609" i="1"/>
  <c r="AI609" i="1" s="1"/>
  <c r="T181" i="1"/>
  <c r="AI181" i="1" s="1"/>
  <c r="T2" i="1"/>
  <c r="AI2" i="1" s="1"/>
  <c r="T393" i="1"/>
  <c r="AI393" i="1" s="1"/>
  <c r="T702" i="1"/>
  <c r="AI702" i="1" s="1"/>
  <c r="T125" i="1"/>
  <c r="AI125" i="1" s="1"/>
  <c r="T154" i="1"/>
  <c r="AI154" i="1" s="1"/>
  <c r="T302" i="1"/>
  <c r="AI302" i="1" s="1"/>
  <c r="T408" i="1"/>
  <c r="AI408" i="1" s="1"/>
  <c r="T454" i="1"/>
  <c r="AI454" i="1" s="1"/>
  <c r="T502" i="1"/>
  <c r="AI502" i="1" s="1"/>
  <c r="T315" i="1"/>
  <c r="AI315" i="1" s="1"/>
  <c r="T305" i="1"/>
  <c r="AI305" i="1" s="1"/>
  <c r="T397" i="1"/>
  <c r="AI397" i="1" s="1"/>
  <c r="T243" i="1"/>
  <c r="AI243" i="1" s="1"/>
  <c r="T418" i="1"/>
  <c r="AI418" i="1" s="1"/>
  <c r="T261" i="1"/>
  <c r="AI261" i="1" s="1"/>
  <c r="T582" i="1"/>
  <c r="AI582" i="1" s="1"/>
  <c r="T580" i="1"/>
  <c r="AI580" i="1" s="1"/>
  <c r="T334" i="1"/>
  <c r="AI334" i="1" s="1"/>
  <c r="T381" i="1"/>
  <c r="AI381" i="1" s="1"/>
  <c r="T199" i="1"/>
  <c r="AI199" i="1" s="1"/>
  <c r="T30" i="1"/>
  <c r="AI30" i="1" s="1"/>
  <c r="T9" i="1"/>
  <c r="AI9" i="1" s="1"/>
  <c r="T411" i="1"/>
  <c r="AI411" i="1" s="1"/>
  <c r="T456" i="1"/>
  <c r="AI456" i="1" s="1"/>
  <c r="T690" i="1"/>
  <c r="AI690" i="1" s="1"/>
  <c r="T689" i="1"/>
  <c r="AI689" i="1" s="1"/>
  <c r="T532" i="1"/>
  <c r="AI532" i="1" s="1"/>
  <c r="T212" i="1"/>
  <c r="AI212" i="1" s="1"/>
  <c r="T339" i="1"/>
  <c r="AI339" i="1" s="1"/>
  <c r="T149" i="1"/>
  <c r="AI149" i="1" s="1"/>
  <c r="T400" i="1"/>
  <c r="AI400" i="1" s="1"/>
  <c r="T277" i="1"/>
  <c r="AI277" i="1" s="1"/>
  <c r="T540" i="1"/>
  <c r="AI540" i="1" s="1"/>
  <c r="T309" i="1"/>
  <c r="AI309" i="1" s="1"/>
  <c r="T549" i="1"/>
  <c r="AI549" i="1" s="1"/>
  <c r="T424" i="1"/>
  <c r="AI424" i="1" s="1"/>
  <c r="T279" i="1"/>
  <c r="AI279" i="1" s="1"/>
  <c r="T296" i="1"/>
  <c r="AI296" i="1" s="1"/>
  <c r="T498" i="1"/>
  <c r="AI498" i="1" s="1"/>
  <c r="T511" i="1"/>
  <c r="AI511" i="1" s="1"/>
  <c r="T704" i="1"/>
  <c r="AI704" i="1" s="1"/>
  <c r="T284" i="1"/>
  <c r="AI284" i="1" s="1"/>
  <c r="T88" i="1"/>
  <c r="AI88" i="1" s="1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171" i="2"/>
  <c r="P179" i="2"/>
  <c r="P187" i="2"/>
  <c r="P195" i="2"/>
  <c r="P203" i="2"/>
  <c r="P211" i="2"/>
  <c r="P219" i="2"/>
  <c r="P227" i="2"/>
  <c r="P235" i="2"/>
  <c r="P243" i="2"/>
  <c r="P251" i="2"/>
  <c r="P259" i="2"/>
  <c r="P267" i="2"/>
  <c r="P275" i="2"/>
  <c r="P283" i="2"/>
  <c r="P291" i="2"/>
  <c r="P299" i="2"/>
  <c r="P307" i="2"/>
  <c r="P315" i="2"/>
  <c r="P323" i="2"/>
  <c r="P331" i="2"/>
  <c r="P169" i="2"/>
  <c r="P177" i="2"/>
  <c r="P185" i="2"/>
  <c r="P193" i="2"/>
  <c r="P201" i="2"/>
  <c r="P265" i="2"/>
  <c r="P273" i="2"/>
  <c r="P281" i="2"/>
  <c r="P289" i="2"/>
  <c r="P329" i="2"/>
  <c r="P212" i="2"/>
  <c r="P220" i="2"/>
  <c r="P228" i="2"/>
  <c r="P236" i="2"/>
  <c r="P244" i="2"/>
  <c r="P252" i="2"/>
  <c r="P260" i="2"/>
  <c r="P268" i="2"/>
  <c r="P276" i="2"/>
  <c r="P284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T118" i="1"/>
  <c r="AI118" i="1" s="1"/>
  <c r="T469" i="1"/>
  <c r="AI469" i="1" s="1"/>
  <c r="T574" i="1"/>
  <c r="AI574" i="1" s="1"/>
  <c r="T695" i="1"/>
  <c r="AI695" i="1" s="1"/>
  <c r="T684" i="1"/>
  <c r="AI684" i="1" s="1"/>
  <c r="T678" i="1"/>
  <c r="AI678" i="1" s="1"/>
  <c r="T77" i="1"/>
  <c r="AI77" i="1" s="1"/>
  <c r="T103" i="1"/>
  <c r="AI103" i="1" s="1"/>
  <c r="T39" i="1"/>
  <c r="AI39" i="1" s="1"/>
  <c r="T188" i="1"/>
  <c r="AI188" i="1" s="1"/>
  <c r="T331" i="1"/>
  <c r="AI331" i="1" s="1"/>
  <c r="T132" i="1"/>
  <c r="AI132" i="1" s="1"/>
  <c r="T386" i="1"/>
  <c r="AI386" i="1" s="1"/>
  <c r="T537" i="1"/>
  <c r="AI537" i="1" s="1"/>
  <c r="T144" i="1"/>
  <c r="AI144" i="1" s="1"/>
  <c r="T586" i="1"/>
  <c r="AI586" i="1" s="1"/>
  <c r="T450" i="1"/>
  <c r="AI450" i="1" s="1"/>
  <c r="T105" i="1"/>
  <c r="AI105" i="1" s="1"/>
  <c r="T436" i="1"/>
  <c r="AI436" i="1" s="1"/>
  <c r="T10" i="1"/>
  <c r="AI10" i="1" s="1"/>
  <c r="T285" i="1"/>
  <c r="AI285" i="1" s="1"/>
  <c r="T281" i="1"/>
  <c r="AI281" i="1" s="1"/>
  <c r="T405" i="1"/>
  <c r="AI405" i="1" s="1"/>
  <c r="T67" i="1"/>
  <c r="AI67" i="1" s="1"/>
  <c r="T31" i="1"/>
  <c r="AI31" i="1" s="1"/>
  <c r="T128" i="1"/>
  <c r="AI128" i="1" s="1"/>
  <c r="T587" i="1"/>
  <c r="AI587" i="1" s="1"/>
  <c r="T617" i="1"/>
  <c r="AI617" i="1" s="1"/>
  <c r="T43" i="1"/>
  <c r="AI43" i="1" s="1"/>
  <c r="T529" i="1"/>
  <c r="AI529" i="1" s="1"/>
  <c r="T44" i="1"/>
  <c r="AI44" i="1" s="1"/>
  <c r="T155" i="1"/>
  <c r="AI155" i="1" s="1"/>
  <c r="T683" i="1"/>
  <c r="AI683" i="1" s="1"/>
  <c r="T166" i="1"/>
  <c r="AI166" i="1" s="1"/>
  <c r="T576" i="1"/>
  <c r="AI576" i="1" s="1"/>
  <c r="T348" i="1"/>
  <c r="AI348" i="1" s="1"/>
  <c r="T47" i="1"/>
  <c r="AI47" i="1" s="1"/>
  <c r="T556" i="1"/>
  <c r="AI556" i="1" s="1"/>
  <c r="T472" i="1"/>
  <c r="AI472" i="1" s="1"/>
  <c r="T506" i="1"/>
  <c r="AI506" i="1" s="1"/>
  <c r="T59" i="1"/>
  <c r="AI59" i="1" s="1"/>
  <c r="T93" i="1"/>
  <c r="AI93" i="1" s="1"/>
  <c r="T422" i="1"/>
  <c r="AI422" i="1" s="1"/>
  <c r="T606" i="1"/>
  <c r="AI606" i="1" s="1"/>
  <c r="T687" i="1"/>
  <c r="AI687" i="1" s="1"/>
  <c r="T703" i="1"/>
  <c r="AI703" i="1" s="1"/>
  <c r="T594" i="1"/>
  <c r="AI594" i="1" s="1"/>
  <c r="T705" i="1"/>
  <c r="AI705" i="1" s="1"/>
  <c r="T151" i="1"/>
  <c r="AI151" i="1" s="1"/>
  <c r="T119" i="1"/>
  <c r="AI119" i="1" s="1"/>
  <c r="T547" i="1"/>
  <c r="AI547" i="1" s="1"/>
  <c r="T479" i="1"/>
  <c r="AI479" i="1" s="1"/>
  <c r="T147" i="1"/>
  <c r="AI147" i="1" s="1"/>
  <c r="T111" i="1"/>
  <c r="AI111" i="1" s="1"/>
  <c r="T437" i="1"/>
  <c r="AI437" i="1" s="1"/>
  <c r="T488" i="1"/>
  <c r="AI488" i="1" s="1"/>
  <c r="T658" i="1"/>
  <c r="AI658" i="1" s="1"/>
  <c r="T592" i="1"/>
  <c r="AI592" i="1" s="1"/>
  <c r="T226" i="1"/>
  <c r="AI226" i="1" s="1"/>
  <c r="T514" i="1"/>
  <c r="AI514" i="1" s="1"/>
  <c r="T700" i="1"/>
  <c r="AI700" i="1" s="1"/>
  <c r="T681" i="1"/>
  <c r="AI681" i="1" s="1"/>
  <c r="T165" i="1"/>
  <c r="AI165" i="1" s="1"/>
  <c r="T114" i="1"/>
  <c r="AI114" i="1" s="1"/>
  <c r="T72" i="1"/>
  <c r="AI72" i="1" s="1"/>
  <c r="T615" i="1"/>
  <c r="AI615" i="1" s="1"/>
  <c r="T710" i="1"/>
  <c r="AI710" i="1" s="1"/>
  <c r="T37" i="1"/>
  <c r="AI37" i="1" s="1"/>
  <c r="T593" i="1"/>
  <c r="AI593" i="1" s="1"/>
  <c r="T530" i="1"/>
  <c r="AI530" i="1" s="1"/>
  <c r="T653" i="1"/>
  <c r="AI653" i="1" s="1"/>
  <c r="T116" i="1"/>
  <c r="AI116" i="1" s="1"/>
  <c r="T534" i="1"/>
  <c r="AI534" i="1" s="1"/>
  <c r="T34" i="1"/>
  <c r="AI34" i="1" s="1"/>
  <c r="T262" i="1"/>
  <c r="AI262" i="1" s="1"/>
  <c r="T646" i="1"/>
  <c r="AI646" i="1" s="1"/>
  <c r="T7" i="1"/>
  <c r="AI7" i="1" s="1"/>
  <c r="T225" i="1"/>
  <c r="AI225" i="1" s="1"/>
  <c r="T216" i="1"/>
  <c r="AI216" i="1" s="1"/>
  <c r="T634" i="1"/>
  <c r="AI634" i="1" s="1"/>
  <c r="T673" i="1"/>
  <c r="AI673" i="1" s="1"/>
  <c r="T570" i="1"/>
  <c r="AI570" i="1" s="1"/>
  <c r="T56" i="1"/>
  <c r="AI56" i="1" s="1"/>
  <c r="T371" i="1"/>
  <c r="AI371" i="1" s="1"/>
  <c r="T596" i="1"/>
  <c r="AI596" i="1" s="1"/>
  <c r="T631" i="1"/>
  <c r="AI631" i="1" s="1"/>
  <c r="T409" i="1"/>
  <c r="AI409" i="1" s="1"/>
  <c r="T453" i="1"/>
  <c r="AI453" i="1" s="1"/>
  <c r="T718" i="1"/>
  <c r="AI718" i="1" s="1"/>
  <c r="T590" i="1"/>
  <c r="AI590" i="1" s="1"/>
  <c r="T428" i="1"/>
  <c r="AI428" i="1" s="1"/>
  <c r="T42" i="1"/>
  <c r="AI42" i="1" s="1"/>
  <c r="T430" i="1"/>
  <c r="AI430" i="1" s="1"/>
  <c r="T438" i="1"/>
  <c r="AI438" i="1" s="1"/>
  <c r="T682" i="1"/>
  <c r="AI682" i="1" s="1"/>
  <c r="T375" i="1"/>
  <c r="AI375" i="1" s="1"/>
  <c r="T228" i="1"/>
  <c r="AI228" i="1" s="1"/>
  <c r="T465" i="1"/>
  <c r="AI465" i="1" s="1"/>
  <c r="T239" i="1"/>
  <c r="AI239" i="1" s="1"/>
  <c r="T167" i="1"/>
  <c r="AI167" i="1" s="1"/>
  <c r="T60" i="1"/>
  <c r="AI60" i="1" s="1"/>
  <c r="T579" i="1"/>
  <c r="AI579" i="1" s="1"/>
  <c r="T558" i="1"/>
  <c r="AI558" i="1" s="1"/>
  <c r="T242" i="1"/>
  <c r="AI242" i="1" s="1"/>
  <c r="T177" i="1"/>
  <c r="AI177" i="1" s="1"/>
  <c r="T217" i="1"/>
  <c r="AI217" i="1" s="1"/>
  <c r="T538" i="1"/>
  <c r="AI538" i="1" s="1"/>
  <c r="T392" i="1"/>
  <c r="AI392" i="1" s="1"/>
  <c r="T449" i="1"/>
  <c r="AI449" i="1" s="1"/>
  <c r="T563" i="1"/>
  <c r="AI563" i="1" s="1"/>
  <c r="T644" i="1"/>
  <c r="AI644" i="1" s="1"/>
  <c r="T620" i="1"/>
  <c r="AI620" i="1" s="1"/>
  <c r="T528" i="1"/>
  <c r="AI528" i="1" s="1"/>
  <c r="T610" i="1"/>
  <c r="AI610" i="1" s="1"/>
  <c r="T716" i="1"/>
  <c r="AI716" i="1" s="1"/>
  <c r="T223" i="1"/>
  <c r="AI223" i="1" s="1"/>
  <c r="T640" i="1"/>
  <c r="AI640" i="1" s="1"/>
  <c r="T591" i="1"/>
  <c r="AI591" i="1" s="1"/>
  <c r="T271" i="1"/>
  <c r="AI271" i="1" s="1"/>
  <c r="T370" i="1"/>
  <c r="AI370" i="1" s="1"/>
  <c r="T290" i="1"/>
  <c r="AI290" i="1" s="1"/>
  <c r="T477" i="1"/>
  <c r="AI477" i="1" s="1"/>
  <c r="T490" i="1"/>
  <c r="AI490" i="1" s="1"/>
  <c r="T694" i="1"/>
  <c r="AI694" i="1" s="1"/>
  <c r="T584" i="1"/>
  <c r="AI584" i="1" s="1"/>
  <c r="T676" i="1"/>
  <c r="AI676" i="1" s="1"/>
  <c r="T65" i="1"/>
  <c r="AI65" i="1" s="1"/>
  <c r="T172" i="1"/>
  <c r="AI172" i="1" s="1"/>
  <c r="T282" i="1"/>
  <c r="AI282" i="1" s="1"/>
  <c r="T457" i="1"/>
  <c r="AI457" i="1" s="1"/>
  <c r="T276" i="1"/>
  <c r="AI276" i="1" s="1"/>
  <c r="T320" i="1"/>
  <c r="AI320" i="1" s="1"/>
  <c r="T124" i="1"/>
  <c r="AI124" i="1" s="1"/>
  <c r="T214" i="1"/>
  <c r="AI214" i="1" s="1"/>
  <c r="T366" i="1"/>
  <c r="AI366" i="1" s="1"/>
  <c r="T539" i="1"/>
  <c r="AI539" i="1" s="1"/>
  <c r="T572" i="1"/>
  <c r="AI572" i="1" s="1"/>
  <c r="T492" i="1"/>
  <c r="AI492" i="1" s="1"/>
  <c r="T656" i="1"/>
  <c r="AI656" i="1" s="1"/>
  <c r="T170" i="1"/>
  <c r="AI170" i="1" s="1"/>
  <c r="T641" i="1"/>
  <c r="AI641" i="1" s="1"/>
  <c r="T526" i="1"/>
  <c r="AI526" i="1" s="1"/>
  <c r="T499" i="1"/>
  <c r="AI499" i="1" s="1"/>
  <c r="T337" i="1"/>
  <c r="AI337" i="1" s="1"/>
  <c r="T680" i="1"/>
  <c r="AI680" i="1" s="1"/>
  <c r="T483" i="1"/>
  <c r="AI483" i="1" s="1"/>
  <c r="T55" i="1"/>
  <c r="AI55" i="1" s="1"/>
  <c r="T685" i="1"/>
  <c r="AI685" i="1" s="1"/>
  <c r="T550" i="1"/>
  <c r="AI550" i="1" s="1"/>
  <c r="T639" i="1"/>
  <c r="AI639" i="1" s="1"/>
  <c r="T360" i="1"/>
  <c r="AI360" i="1" s="1"/>
  <c r="T323" i="1"/>
  <c r="AI323" i="1" s="1"/>
  <c r="T278" i="1"/>
  <c r="AI278" i="1" s="1"/>
  <c r="T205" i="1"/>
  <c r="AI205" i="1" s="1"/>
  <c r="T715" i="1"/>
  <c r="AI715" i="1" s="1"/>
  <c r="T195" i="1"/>
  <c r="AI195" i="1" s="1"/>
  <c r="T222" i="1"/>
  <c r="AI222" i="1" s="1"/>
</calcChain>
</file>

<file path=xl/sharedStrings.xml><?xml version="1.0" encoding="utf-8"?>
<sst xmlns="http://schemas.openxmlformats.org/spreadsheetml/2006/main" count="65524" uniqueCount="602">
  <si>
    <t>Date</t>
  </si>
  <si>
    <t>Site</t>
  </si>
  <si>
    <t>Month1</t>
  </si>
  <si>
    <t>Plot</t>
  </si>
  <si>
    <t>Treatment</t>
  </si>
  <si>
    <t>Cable No</t>
  </si>
  <si>
    <t>Species</t>
  </si>
  <si>
    <t>Position</t>
  </si>
  <si>
    <t>Individu</t>
  </si>
  <si>
    <t>Time</t>
  </si>
  <si>
    <t>DV</t>
  </si>
  <si>
    <t>Predawn</t>
  </si>
  <si>
    <t>PredawnWP</t>
  </si>
  <si>
    <t>DVmd</t>
  </si>
  <si>
    <t>DT</t>
  </si>
  <si>
    <t>Midday</t>
  </si>
  <si>
    <t>MiddayWP</t>
  </si>
  <si>
    <t>DWP</t>
  </si>
  <si>
    <t>Makera</t>
  </si>
  <si>
    <t>June</t>
  </si>
  <si>
    <t>K6</t>
  </si>
  <si>
    <t>HWLN</t>
  </si>
  <si>
    <t>Fsa</t>
  </si>
  <si>
    <t>6h15</t>
  </si>
  <si>
    <t>11h56</t>
  </si>
  <si>
    <t>Sgu</t>
  </si>
  <si>
    <t>Mla</t>
  </si>
  <si>
    <t>Cme</t>
  </si>
  <si>
    <t>Dto</t>
  </si>
  <si>
    <t>Paf</t>
  </si>
  <si>
    <t>Fth</t>
  </si>
  <si>
    <t>A8</t>
  </si>
  <si>
    <t>12h04</t>
  </si>
  <si>
    <t>Hma</t>
  </si>
  <si>
    <t>C8</t>
  </si>
  <si>
    <t>D4</t>
  </si>
  <si>
    <t>I4</t>
  </si>
  <si>
    <t>Pfa</t>
  </si>
  <si>
    <t>A5</t>
  </si>
  <si>
    <t>Bbr</t>
  </si>
  <si>
    <t>G4</t>
  </si>
  <si>
    <t>Mlu</t>
  </si>
  <si>
    <t>I8</t>
  </si>
  <si>
    <t>Pfu</t>
  </si>
  <si>
    <t>D10</t>
  </si>
  <si>
    <t>L4</t>
  </si>
  <si>
    <t>Control</t>
  </si>
  <si>
    <t>A1</t>
  </si>
  <si>
    <t>12h14</t>
  </si>
  <si>
    <t>J8</t>
  </si>
  <si>
    <t>NA</t>
  </si>
  <si>
    <t>NAN</t>
  </si>
  <si>
    <t>F9</t>
  </si>
  <si>
    <t>G1</t>
  </si>
  <si>
    <t>A6</t>
  </si>
  <si>
    <t>I1</t>
  </si>
  <si>
    <t>Rubona</t>
  </si>
  <si>
    <t>L1</t>
  </si>
  <si>
    <t>D3</t>
  </si>
  <si>
    <t>6h05</t>
  </si>
  <si>
    <t>11h55</t>
  </si>
  <si>
    <t>E6</t>
  </si>
  <si>
    <t>F5</t>
  </si>
  <si>
    <t>F7</t>
  </si>
  <si>
    <t>A2</t>
  </si>
  <si>
    <t>C5</t>
  </si>
  <si>
    <t>I10</t>
  </si>
  <si>
    <t>L6</t>
  </si>
  <si>
    <t>G6</t>
  </si>
  <si>
    <t>5h50</t>
  </si>
  <si>
    <t>12h30</t>
  </si>
  <si>
    <t>J4</t>
  </si>
  <si>
    <t>C4</t>
  </si>
  <si>
    <t>D1</t>
  </si>
  <si>
    <t>C9</t>
  </si>
  <si>
    <t>J7</t>
  </si>
  <si>
    <t>H5</t>
  </si>
  <si>
    <t>M3</t>
  </si>
  <si>
    <t>E1</t>
  </si>
  <si>
    <t>D2</t>
  </si>
  <si>
    <t>12h07</t>
  </si>
  <si>
    <t>B4</t>
  </si>
  <si>
    <t>H7</t>
  </si>
  <si>
    <t>H8</t>
  </si>
  <si>
    <t>G5</t>
  </si>
  <si>
    <t>H10</t>
  </si>
  <si>
    <t>K5</t>
  </si>
  <si>
    <t>5h42</t>
  </si>
  <si>
    <t>12h21</t>
  </si>
  <si>
    <t>D9</t>
  </si>
  <si>
    <t>A4</t>
  </si>
  <si>
    <t>A3</t>
  </si>
  <si>
    <t>C6</t>
  </si>
  <si>
    <t>H9</t>
  </si>
  <si>
    <t>Agu</t>
  </si>
  <si>
    <t>F10</t>
  </si>
  <si>
    <t>F3</t>
  </si>
  <si>
    <t>J1</t>
  </si>
  <si>
    <t>I6</t>
  </si>
  <si>
    <t>5h53</t>
  </si>
  <si>
    <t>12h11</t>
  </si>
  <si>
    <t>B10</t>
  </si>
  <si>
    <t>B9</t>
  </si>
  <si>
    <t>na</t>
  </si>
  <si>
    <t>E8</t>
  </si>
  <si>
    <t>12h02</t>
  </si>
  <si>
    <t>C7</t>
  </si>
  <si>
    <t>B8</t>
  </si>
  <si>
    <t>E5</t>
  </si>
  <si>
    <t>L3</t>
  </si>
  <si>
    <t>A7</t>
  </si>
  <si>
    <t>6h08</t>
  </si>
  <si>
    <t>11h57</t>
  </si>
  <si>
    <t>A10</t>
  </si>
  <si>
    <t>J9</t>
  </si>
  <si>
    <t>D8</t>
  </si>
  <si>
    <t>G10</t>
  </si>
  <si>
    <t>6h17</t>
  </si>
  <si>
    <t>12h05</t>
  </si>
  <si>
    <t>I7</t>
  </si>
  <si>
    <t>F6</t>
  </si>
  <si>
    <t>G7</t>
  </si>
  <si>
    <t>H3</t>
  </si>
  <si>
    <t>M1</t>
  </si>
  <si>
    <t>J5</t>
  </si>
  <si>
    <t>5h40</t>
  </si>
  <si>
    <t>13h01</t>
  </si>
  <si>
    <t>B3</t>
  </si>
  <si>
    <t>6h52</t>
  </si>
  <si>
    <t>12h12</t>
  </si>
  <si>
    <t>H4</t>
  </si>
  <si>
    <t>J3</t>
  </si>
  <si>
    <t>D5</t>
  </si>
  <si>
    <t>K1</t>
  </si>
  <si>
    <t>6h01</t>
  </si>
  <si>
    <t>11h45</t>
  </si>
  <si>
    <t>D7</t>
  </si>
  <si>
    <t>H1</t>
  </si>
  <si>
    <t>6h09</t>
  </si>
  <si>
    <t>11h58</t>
  </si>
  <si>
    <t>G8</t>
  </si>
  <si>
    <t>Mid June</t>
  </si>
  <si>
    <t>5h37</t>
  </si>
  <si>
    <t>5h46</t>
  </si>
  <si>
    <t>12h24</t>
  </si>
  <si>
    <t>5h58</t>
  </si>
  <si>
    <t>11h54</t>
  </si>
  <si>
    <t>11h37</t>
  </si>
  <si>
    <t>gato</t>
  </si>
  <si>
    <t>12h10</t>
  </si>
  <si>
    <t>5h47</t>
  </si>
  <si>
    <t>11h42</t>
  </si>
  <si>
    <t>6h36</t>
  </si>
  <si>
    <t>6h13</t>
  </si>
  <si>
    <t>12h06</t>
  </si>
  <si>
    <t>July</t>
  </si>
  <si>
    <t>12h43</t>
  </si>
  <si>
    <t>5h26</t>
  </si>
  <si>
    <t>11h47</t>
  </si>
  <si>
    <t>6h12</t>
  </si>
  <si>
    <t>11h33</t>
  </si>
  <si>
    <t>6h07</t>
  </si>
  <si>
    <t>11h41</t>
  </si>
  <si>
    <t>12h03</t>
  </si>
  <si>
    <t>C2</t>
  </si>
  <si>
    <t>5h54</t>
  </si>
  <si>
    <t>E10</t>
  </si>
  <si>
    <t>I2</t>
  </si>
  <si>
    <t>12h18</t>
  </si>
  <si>
    <t>6h10</t>
  </si>
  <si>
    <t>11h48</t>
  </si>
  <si>
    <t>6h20</t>
  </si>
  <si>
    <t>H6</t>
  </si>
  <si>
    <t>6h28</t>
  </si>
  <si>
    <t>6h04</t>
  </si>
  <si>
    <t>12h32</t>
  </si>
  <si>
    <t>12h25</t>
  </si>
  <si>
    <t>5h45</t>
  </si>
  <si>
    <t>12h08</t>
  </si>
  <si>
    <t>11h32</t>
  </si>
  <si>
    <t>11h53</t>
  </si>
  <si>
    <t>Mid July</t>
  </si>
  <si>
    <t>6h32</t>
  </si>
  <si>
    <t>11h31</t>
  </si>
  <si>
    <t>6h22</t>
  </si>
  <si>
    <t>11h43</t>
  </si>
  <si>
    <t>6h14</t>
  </si>
  <si>
    <t>12h20</t>
  </si>
  <si>
    <t>6h42</t>
  </si>
  <si>
    <t>11h36</t>
  </si>
  <si>
    <t>6h29</t>
  </si>
  <si>
    <t>6h30</t>
  </si>
  <si>
    <t>12H32</t>
  </si>
  <si>
    <t>6h18</t>
  </si>
  <si>
    <t>5h10</t>
  </si>
  <si>
    <t>j8</t>
  </si>
  <si>
    <t>August</t>
  </si>
  <si>
    <t>12h00</t>
  </si>
  <si>
    <t>12h09</t>
  </si>
  <si>
    <t>5h30</t>
  </si>
  <si>
    <t>12h28</t>
  </si>
  <si>
    <t>12h13</t>
  </si>
  <si>
    <t>11h52</t>
  </si>
  <si>
    <t>I3</t>
  </si>
  <si>
    <t>6h06</t>
  </si>
  <si>
    <t>12h35</t>
  </si>
  <si>
    <t>G9</t>
  </si>
  <si>
    <t>5h41</t>
  </si>
  <si>
    <t>5h52</t>
  </si>
  <si>
    <t>C10</t>
  </si>
  <si>
    <t>E9</t>
  </si>
  <si>
    <t>11h35</t>
  </si>
  <si>
    <t>6h02</t>
  </si>
  <si>
    <t>12h15</t>
  </si>
  <si>
    <t>Mid August</t>
  </si>
  <si>
    <t>5h07</t>
  </si>
  <si>
    <t>5h17</t>
  </si>
  <si>
    <t>12h37</t>
  </si>
  <si>
    <t>11h50</t>
  </si>
  <si>
    <t>5h32</t>
  </si>
  <si>
    <t>12h01</t>
  </si>
  <si>
    <t>5h44</t>
  </si>
  <si>
    <t>5h55</t>
  </si>
  <si>
    <t>12h33</t>
  </si>
  <si>
    <t>12h53</t>
  </si>
  <si>
    <t>5h29</t>
  </si>
  <si>
    <t>5h56</t>
  </si>
  <si>
    <t>6h23</t>
  </si>
  <si>
    <t>11h34</t>
  </si>
  <si>
    <t>6h27</t>
  </si>
  <si>
    <t>6h45</t>
  </si>
  <si>
    <t>12h16</t>
  </si>
  <si>
    <t>September</t>
  </si>
  <si>
    <t>12h45</t>
  </si>
  <si>
    <t>6h43</t>
  </si>
  <si>
    <t>6h53</t>
  </si>
  <si>
    <t>7h12</t>
  </si>
  <si>
    <t>5h57</t>
  </si>
  <si>
    <t>6h24</t>
  </si>
  <si>
    <t>12h29</t>
  </si>
  <si>
    <t>12h17</t>
  </si>
  <si>
    <t>7h02</t>
  </si>
  <si>
    <t>12h52</t>
  </si>
  <si>
    <t>11h46</t>
  </si>
  <si>
    <t>Month</t>
  </si>
  <si>
    <t>Species1</t>
  </si>
  <si>
    <t>Predawn_DV</t>
  </si>
  <si>
    <t>Ypd</t>
  </si>
  <si>
    <t>MDV</t>
  </si>
  <si>
    <t>Ymd</t>
  </si>
  <si>
    <t>Ypd_Mpa</t>
  </si>
  <si>
    <t>Ymd_Mpa</t>
  </si>
  <si>
    <t>DW</t>
  </si>
  <si>
    <t>Area_up</t>
  </si>
  <si>
    <t>Area_down</t>
  </si>
  <si>
    <t>5h14</t>
  </si>
  <si>
    <t>12h22</t>
  </si>
  <si>
    <t>4h40</t>
  </si>
  <si>
    <t>13h17</t>
  </si>
  <si>
    <t>4h28</t>
  </si>
  <si>
    <t>13h14</t>
  </si>
  <si>
    <t>11h39</t>
  </si>
  <si>
    <t>4h59</t>
  </si>
  <si>
    <t>B1</t>
  </si>
  <si>
    <t>4h43</t>
  </si>
  <si>
    <t>13h20</t>
  </si>
  <si>
    <t>4h32</t>
  </si>
  <si>
    <t>13h19</t>
  </si>
  <si>
    <t>6h37</t>
  </si>
  <si>
    <t>5h22</t>
  </si>
  <si>
    <t>13h09</t>
  </si>
  <si>
    <t>G3</t>
  </si>
  <si>
    <t>J6</t>
  </si>
  <si>
    <t>5h19</t>
  </si>
  <si>
    <t>13h06</t>
  </si>
  <si>
    <t>5h06</t>
  </si>
  <si>
    <t>5h11</t>
  </si>
  <si>
    <t>A9</t>
  </si>
  <si>
    <t>E7</t>
  </si>
  <si>
    <t>5h25</t>
  </si>
  <si>
    <t>12h31</t>
  </si>
  <si>
    <t>5h21</t>
  </si>
  <si>
    <t>12h27</t>
  </si>
  <si>
    <t>4h51</t>
  </si>
  <si>
    <t>4h57</t>
  </si>
  <si>
    <t>12h48</t>
  </si>
  <si>
    <t>12h55</t>
  </si>
  <si>
    <t>5h08</t>
  </si>
  <si>
    <t>5h09</t>
  </si>
  <si>
    <t>4h54</t>
  </si>
  <si>
    <t>5h59</t>
  </si>
  <si>
    <t>12h44</t>
  </si>
  <si>
    <t>5h12</t>
  </si>
  <si>
    <t>12h23</t>
  </si>
  <si>
    <t>12h40</t>
  </si>
  <si>
    <t>5h23</t>
  </si>
  <si>
    <t>5h27</t>
  </si>
  <si>
    <t>5h00</t>
  </si>
  <si>
    <t>11h59</t>
  </si>
  <si>
    <t>5h20</t>
  </si>
  <si>
    <t>5h43</t>
  </si>
  <si>
    <t>12h26</t>
  </si>
  <si>
    <t>5h31</t>
  </si>
  <si>
    <t>5h28</t>
  </si>
  <si>
    <t>5h18</t>
  </si>
  <si>
    <t>6h44</t>
  </si>
  <si>
    <t>4h34</t>
  </si>
  <si>
    <t>12h59</t>
  </si>
  <si>
    <t>06h00</t>
  </si>
  <si>
    <t>5h05</t>
  </si>
  <si>
    <t>4h50</t>
  </si>
  <si>
    <t>13h07</t>
  </si>
  <si>
    <t>5h16</t>
  </si>
  <si>
    <t>6h48</t>
  </si>
  <si>
    <t>4h24</t>
  </si>
  <si>
    <t>12h57</t>
  </si>
  <si>
    <t>4h53</t>
  </si>
  <si>
    <t>13h11</t>
  </si>
  <si>
    <t>6h03</t>
  </si>
  <si>
    <t>12h41</t>
  </si>
  <si>
    <t>6h38</t>
  </si>
  <si>
    <t>H2</t>
  </si>
  <si>
    <t>4h23</t>
  </si>
  <si>
    <t>13h16</t>
  </si>
  <si>
    <t>4h39</t>
  </si>
  <si>
    <t>11h51</t>
  </si>
  <si>
    <t>4h20</t>
  </si>
  <si>
    <t>13h13</t>
  </si>
  <si>
    <t>C3</t>
  </si>
  <si>
    <t>D6</t>
  </si>
  <si>
    <t>4h33</t>
  </si>
  <si>
    <t>4h29</t>
  </si>
  <si>
    <t>5h01</t>
  </si>
  <si>
    <t>4h09</t>
  </si>
  <si>
    <t>13h33</t>
  </si>
  <si>
    <t>4h58</t>
  </si>
  <si>
    <t>4h55</t>
  </si>
  <si>
    <t>13H24</t>
  </si>
  <si>
    <t>4h36</t>
  </si>
  <si>
    <t>5h02</t>
  </si>
  <si>
    <t>6h00</t>
  </si>
  <si>
    <t>5h34</t>
  </si>
  <si>
    <t>4h26</t>
  </si>
  <si>
    <t>4h05</t>
  </si>
  <si>
    <t>13h29</t>
  </si>
  <si>
    <t>4h47</t>
  </si>
  <si>
    <t>_</t>
  </si>
  <si>
    <t>4h42</t>
  </si>
  <si>
    <t>4h37</t>
  </si>
  <si>
    <t>4h48</t>
  </si>
  <si>
    <t>5h24</t>
  </si>
  <si>
    <t>4h52</t>
  </si>
  <si>
    <t>Sigira</t>
  </si>
  <si>
    <t>K2</t>
  </si>
  <si>
    <t>13h05</t>
  </si>
  <si>
    <t>4h30</t>
  </si>
  <si>
    <t>13h48</t>
  </si>
  <si>
    <t>13h46</t>
  </si>
  <si>
    <t xml:space="preserve"> </t>
  </si>
  <si>
    <t>4h13</t>
  </si>
  <si>
    <t>13h34</t>
  </si>
  <si>
    <t>4h15</t>
  </si>
  <si>
    <t>12h58</t>
  </si>
  <si>
    <t>M4</t>
  </si>
  <si>
    <t>14h08</t>
  </si>
  <si>
    <t>4h45</t>
  </si>
  <si>
    <t>4h07</t>
  </si>
  <si>
    <t>13h31</t>
  </si>
  <si>
    <t>14h15</t>
  </si>
  <si>
    <t>11h44</t>
  </si>
  <si>
    <t>B2</t>
  </si>
  <si>
    <t>14h12</t>
  </si>
  <si>
    <t>I5</t>
  </si>
  <si>
    <t>I9</t>
  </si>
  <si>
    <t>F2</t>
  </si>
  <si>
    <t>5h04</t>
  </si>
  <si>
    <t>12h34</t>
  </si>
  <si>
    <t>12h38</t>
  </si>
  <si>
    <t>5h13</t>
  </si>
  <si>
    <t>4h25</t>
  </si>
  <si>
    <t>4h31</t>
  </si>
  <si>
    <t>12h19</t>
  </si>
  <si>
    <t>DBH_Aug</t>
  </si>
  <si>
    <t>E10, D10</t>
  </si>
  <si>
    <t>DBH_Sep</t>
  </si>
  <si>
    <t>Area_Aug</t>
  </si>
  <si>
    <t>Area_Sep</t>
  </si>
  <si>
    <t>K</t>
  </si>
  <si>
    <t>u</t>
  </si>
  <si>
    <t>F</t>
  </si>
  <si>
    <t>Fsept</t>
  </si>
  <si>
    <t>k</t>
  </si>
  <si>
    <t>DBH_June</t>
  </si>
  <si>
    <t>Circ</t>
  </si>
  <si>
    <t>K5AguF10</t>
  </si>
  <si>
    <t>K5AguH7</t>
  </si>
  <si>
    <t>K5BbrA3</t>
  </si>
  <si>
    <t>K5CmeB10</t>
  </si>
  <si>
    <t>K5CmeI6</t>
  </si>
  <si>
    <t>K5DtoJ7</t>
  </si>
  <si>
    <t>K5FthA4</t>
  </si>
  <si>
    <t>K5FthC5</t>
  </si>
  <si>
    <t>K5HmaA6</t>
  </si>
  <si>
    <t>K5MluF9</t>
  </si>
  <si>
    <t>K5PafA5</t>
  </si>
  <si>
    <t>K5PfaF3</t>
  </si>
  <si>
    <t>K5PfaJ1</t>
  </si>
  <si>
    <t>K5PfuB9</t>
  </si>
  <si>
    <t>K5PfuC6</t>
  </si>
  <si>
    <t>K5SguH9</t>
  </si>
  <si>
    <t>L4AguH9</t>
  </si>
  <si>
    <t>L4AguI4</t>
  </si>
  <si>
    <t>L4BbrG4</t>
  </si>
  <si>
    <t>L4DtoG6</t>
  </si>
  <si>
    <t>L4FthC7</t>
  </si>
  <si>
    <t>L4MluE5</t>
  </si>
  <si>
    <t>L4MluE8</t>
  </si>
  <si>
    <t>L4PafB8</t>
  </si>
  <si>
    <t>K6BbrG4</t>
  </si>
  <si>
    <t>K6CmeD4</t>
  </si>
  <si>
    <t>K6DtoC6</t>
  </si>
  <si>
    <t>K6FsaA10</t>
  </si>
  <si>
    <t>K6FthE10</t>
  </si>
  <si>
    <t>K6FthE10, D10</t>
  </si>
  <si>
    <t>K6HmaC8</t>
  </si>
  <si>
    <t>K6MlaC2</t>
  </si>
  <si>
    <t>K6MluI8</t>
  </si>
  <si>
    <t>K6PafH5</t>
  </si>
  <si>
    <t>K6PafI4</t>
  </si>
  <si>
    <t>K6PfaA6</t>
  </si>
  <si>
    <t>K6PfuD10</t>
  </si>
  <si>
    <t>K6SguA8</t>
  </si>
  <si>
    <t>L4CmeC8</t>
  </si>
  <si>
    <t>L4DtoA1</t>
  </si>
  <si>
    <t>L4FsaD10</t>
  </si>
  <si>
    <t>L4FsaI1</t>
  </si>
  <si>
    <t>L4PafA6</t>
  </si>
  <si>
    <t>L4PfaJ8</t>
  </si>
  <si>
    <t>L4PfuF9</t>
  </si>
  <si>
    <t>L4SguG1</t>
  </si>
  <si>
    <t>L3BbrA10</t>
  </si>
  <si>
    <t>L3BbrI7</t>
  </si>
  <si>
    <t>L3CmeF6</t>
  </si>
  <si>
    <t>L3DtoA4</t>
  </si>
  <si>
    <t>L3FsaA7</t>
  </si>
  <si>
    <t>L3FthC7</t>
  </si>
  <si>
    <t>L3HmaE8</t>
  </si>
  <si>
    <t>L3HmaJ9</t>
  </si>
  <si>
    <t>L3MluB10</t>
  </si>
  <si>
    <t>L3MluG10</t>
  </si>
  <si>
    <t>L3PafI10</t>
  </si>
  <si>
    <t>L3PfaG7</t>
  </si>
  <si>
    <t>L3PfuA6</t>
  </si>
  <si>
    <t>L3PfuH5</t>
  </si>
  <si>
    <t>L3SguH3</t>
  </si>
  <si>
    <t>M1BbrJ3</t>
  </si>
  <si>
    <t>M1CmeF9</t>
  </si>
  <si>
    <t>M1DtoA2</t>
  </si>
  <si>
    <t>M1DtoH3</t>
  </si>
  <si>
    <t>M1FsaF3</t>
  </si>
  <si>
    <t>M1FsaH4</t>
  </si>
  <si>
    <t>M1FthD8</t>
  </si>
  <si>
    <t>M1HmaJ1</t>
  </si>
  <si>
    <t>M1MlaC6</t>
  </si>
  <si>
    <t>M1MluB3</t>
  </si>
  <si>
    <t>M1PafJ5</t>
  </si>
  <si>
    <t>M1PfaD5</t>
  </si>
  <si>
    <t>M1PfaH5</t>
  </si>
  <si>
    <t>M1PfuD4</t>
  </si>
  <si>
    <t>M1SguG6</t>
  </si>
  <si>
    <t>K1BbrF10</t>
  </si>
  <si>
    <t>K1CmeG8</t>
  </si>
  <si>
    <t>K1DtoD10</t>
  </si>
  <si>
    <t>K1FsaB9</t>
  </si>
  <si>
    <t>K1FsaH9</t>
  </si>
  <si>
    <t>K1FthH1</t>
  </si>
  <si>
    <t>K1HmaA2</t>
  </si>
  <si>
    <t>K1HmaA6</t>
  </si>
  <si>
    <t>K1HmaD9</t>
  </si>
  <si>
    <t>K1MlaH7</t>
  </si>
  <si>
    <t>K1MluD7</t>
  </si>
  <si>
    <t>K1PafF9</t>
  </si>
  <si>
    <t>K1PfaI6</t>
  </si>
  <si>
    <t>K1PfuG7</t>
  </si>
  <si>
    <t>K1SguG10</t>
  </si>
  <si>
    <t>K1SguH8</t>
  </si>
  <si>
    <t>L3Sgugato</t>
  </si>
  <si>
    <t>L4AguA4</t>
  </si>
  <si>
    <t>K6CmeI2</t>
  </si>
  <si>
    <t>K6FthH10</t>
  </si>
  <si>
    <t>K6SguC9</t>
  </si>
  <si>
    <t>L4AguJ4</t>
  </si>
  <si>
    <t>L4BbrH4</t>
  </si>
  <si>
    <t>L4SguH1</t>
  </si>
  <si>
    <t>L4Pfaj8</t>
  </si>
  <si>
    <t>L3MlaI3</t>
  </si>
  <si>
    <t>M1MlaA6</t>
  </si>
  <si>
    <t>L1BbrC5</t>
  </si>
  <si>
    <t>L1BbrE6</t>
  </si>
  <si>
    <t>L1DtoA2</t>
  </si>
  <si>
    <t>L1FthF5</t>
  </si>
  <si>
    <t>L1PfaA5</t>
  </si>
  <si>
    <t>L1PfaF7</t>
  </si>
  <si>
    <t>L1PfuD3</t>
  </si>
  <si>
    <t>L1SguI10</t>
  </si>
  <si>
    <t>L6BbrJ4</t>
  </si>
  <si>
    <t>L6DtoD4</t>
  </si>
  <si>
    <t>L6FthG6</t>
  </si>
  <si>
    <t>L6FthJ7</t>
  </si>
  <si>
    <t>L6PfaH5</t>
  </si>
  <si>
    <t>L6PfuC4</t>
  </si>
  <si>
    <t>L6PfuC9</t>
  </si>
  <si>
    <t>L6SguD1</t>
  </si>
  <si>
    <t>M3BbrG5</t>
  </si>
  <si>
    <t>M3DtoD2</t>
  </si>
  <si>
    <t>M3DtoH7</t>
  </si>
  <si>
    <t>M3FthH9</t>
  </si>
  <si>
    <t>M3PfaG6</t>
  </si>
  <si>
    <t>M3PfuB4</t>
  </si>
  <si>
    <t>M3SguE1</t>
  </si>
  <si>
    <t>M3SguH10</t>
  </si>
  <si>
    <t>L1PfaF6</t>
  </si>
  <si>
    <t>Individu22</t>
  </si>
  <si>
    <t>Diameter</t>
  </si>
  <si>
    <t>Area</t>
  </si>
  <si>
    <t>Radius</t>
  </si>
  <si>
    <t>Diameter/Circ</t>
  </si>
  <si>
    <t>Radius_cm</t>
  </si>
  <si>
    <t>U</t>
  </si>
  <si>
    <t>u (10^-6)</t>
  </si>
  <si>
    <t>F (10^6)</t>
  </si>
  <si>
    <t>Tcan</t>
  </si>
  <si>
    <t>Date1</t>
  </si>
  <si>
    <t>Tcanopy</t>
  </si>
  <si>
    <t>F 10</t>
  </si>
  <si>
    <t>DBH</t>
  </si>
  <si>
    <t>Height</t>
  </si>
  <si>
    <t>N</t>
  </si>
  <si>
    <t>u10</t>
  </si>
  <si>
    <t>SWC</t>
  </si>
  <si>
    <t>Row Labels</t>
  </si>
  <si>
    <t>(blank)</t>
  </si>
  <si>
    <t>Grand Total</t>
  </si>
  <si>
    <t>Average of SWC</t>
  </si>
  <si>
    <t>FC</t>
  </si>
  <si>
    <t>SWCC</t>
  </si>
  <si>
    <t>Normalizedk</t>
  </si>
  <si>
    <t>Jun</t>
  </si>
  <si>
    <t>Mid Jun</t>
  </si>
  <si>
    <t>Mid Jul</t>
  </si>
  <si>
    <t>Jul</t>
  </si>
  <si>
    <t>Aug</t>
  </si>
  <si>
    <t>Mid Aug</t>
  </si>
  <si>
    <t>Sep</t>
  </si>
  <si>
    <t>Succ</t>
  </si>
  <si>
    <t>Origin</t>
  </si>
  <si>
    <t>Leaf</t>
  </si>
  <si>
    <t>LS</t>
  </si>
  <si>
    <t>TMF</t>
  </si>
  <si>
    <t>ES</t>
  </si>
  <si>
    <t>SD</t>
  </si>
  <si>
    <t>TF</t>
  </si>
  <si>
    <t>E</t>
  </si>
  <si>
    <t>VPD</t>
  </si>
  <si>
    <t>RH</t>
  </si>
  <si>
    <t>PPFD</t>
  </si>
  <si>
    <t>RGR</t>
  </si>
  <si>
    <t>RHeight</t>
  </si>
  <si>
    <t>Max of F</t>
  </si>
  <si>
    <t>Average of RHeight</t>
  </si>
  <si>
    <t>Average of RGR</t>
  </si>
  <si>
    <t>Max of u</t>
  </si>
  <si>
    <t>Max of k2</t>
  </si>
  <si>
    <t>RuboNA</t>
  </si>
  <si>
    <t>k2</t>
  </si>
  <si>
    <t>DVC</t>
  </si>
  <si>
    <t>PredawnWPC</t>
  </si>
  <si>
    <t>DVmdC</t>
  </si>
  <si>
    <t>DTC</t>
  </si>
  <si>
    <t>MiddayWPC</t>
  </si>
  <si>
    <t>DWPC</t>
  </si>
  <si>
    <t>U10c</t>
  </si>
  <si>
    <t>F10C</t>
  </si>
  <si>
    <t>Kc</t>
  </si>
  <si>
    <t>TcanC</t>
  </si>
  <si>
    <t>Uc</t>
  </si>
  <si>
    <t>RHC</t>
  </si>
  <si>
    <t>VPDC</t>
  </si>
  <si>
    <t>PPFDC</t>
  </si>
  <si>
    <t>qs</t>
  </si>
  <si>
    <t>Average of Uc</t>
  </si>
  <si>
    <t>SA</t>
  </si>
  <si>
    <t>Average of Height</t>
  </si>
  <si>
    <t>Average of PredawnWP</t>
  </si>
  <si>
    <t>hwln</t>
  </si>
  <si>
    <t>Spflow</t>
  </si>
  <si>
    <t>Early Aug</t>
  </si>
  <si>
    <t>Early Jul</t>
  </si>
  <si>
    <t>Early Jun</t>
  </si>
  <si>
    <t>Early Sep</t>
  </si>
  <si>
    <t>Irrigated</t>
  </si>
  <si>
    <t>u101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</si>
</sst>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"/>
    <numFmt numFmtId="166" formatCode="0.000000"/>
    <numFmt numFmtId="167" formatCode="0.0000000"/>
    <numFmt numFmtId="168" formatCode="0.0000.E+00"/>
    <numFmt numFmtId="169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164" fontId="3" fillId="0" borderId="0" xfId="0" applyNumberFormat="1" applyFont="1"/>
    <xf numFmtId="14" fontId="1" fillId="0" borderId="0" xfId="0" applyNumberFormat="1" applyFont="1"/>
    <xf numFmtId="14" fontId="3" fillId="0" borderId="0" xfId="0" applyNumberFormat="1" applyFont="1"/>
    <xf numFmtId="15" fontId="3" fillId="0" borderId="0" xfId="0" applyNumberFormat="1" applyFont="1"/>
    <xf numFmtId="15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3" fillId="2" borderId="0" xfId="0" applyNumberFormat="1" applyFont="1" applyFill="1"/>
    <xf numFmtId="164" fontId="0" fillId="2" borderId="0" xfId="0" applyNumberFormat="1" applyFill="1"/>
    <xf numFmtId="14" fontId="0" fillId="4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1" fillId="0" borderId="0" xfId="0" applyNumberFormat="1" applyFont="1"/>
    <xf numFmtId="167" fontId="0" fillId="2" borderId="0" xfId="0" applyNumberFormat="1" applyFill="1"/>
    <xf numFmtId="167" fontId="0" fillId="4" borderId="0" xfId="0" applyNumberFormat="1" applyFill="1"/>
    <xf numFmtId="168" fontId="0" fillId="0" borderId="0" xfId="0" applyNumberFormat="1"/>
    <xf numFmtId="168" fontId="1" fillId="0" borderId="0" xfId="0" applyNumberFormat="1" applyFont="1"/>
    <xf numFmtId="168" fontId="0" fillId="2" borderId="0" xfId="0" applyNumberFormat="1" applyFill="1"/>
    <xf numFmtId="168" fontId="0" fillId="4" borderId="0" xfId="0" applyNumberFormat="1" applyFill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0" fillId="0" borderId="1" xfId="0" applyBorder="1"/>
    <xf numFmtId="0" fontId="0" fillId="0" borderId="2" xfId="0" applyBorder="1"/>
    <xf numFmtId="0" fontId="5" fillId="0" borderId="0" xfId="0" applyFont="1"/>
    <xf numFmtId="0" fontId="0" fillId="2" borderId="1" xfId="0" applyFill="1" applyBorder="1"/>
    <xf numFmtId="0" fontId="0" fillId="0" borderId="3" xfId="0" applyBorder="1"/>
    <xf numFmtId="0" fontId="0" fillId="2" borderId="2" xfId="0" applyFill="1" applyBorder="1"/>
    <xf numFmtId="0" fontId="0" fillId="4" borderId="2" xfId="0" applyFill="1" applyBorder="1"/>
    <xf numFmtId="0" fontId="0" fillId="2" borderId="3" xfId="0" applyFill="1" applyBorder="1"/>
    <xf numFmtId="164" fontId="0" fillId="5" borderId="0" xfId="0" applyNumberFormat="1" applyFill="1"/>
    <xf numFmtId="164" fontId="1" fillId="5" borderId="0" xfId="0" applyNumberFormat="1" applyFont="1" applyFill="1"/>
    <xf numFmtId="0" fontId="0" fillId="5" borderId="0" xfId="0" applyFill="1"/>
    <xf numFmtId="167" fontId="0" fillId="5" borderId="0" xfId="0" applyNumberFormat="1" applyFill="1"/>
    <xf numFmtId="14" fontId="0" fillId="5" borderId="0" xfId="0" applyNumberFormat="1" applyFill="1"/>
    <xf numFmtId="0" fontId="1" fillId="0" borderId="1" xfId="0" applyFont="1" applyBorder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6" fillId="0" borderId="0" xfId="0" applyFont="1"/>
    <xf numFmtId="2" fontId="3" fillId="0" borderId="1" xfId="0" applyNumberFormat="1" applyFont="1" applyBorder="1"/>
    <xf numFmtId="1" fontId="3" fillId="0" borderId="1" xfId="0" applyNumberFormat="1" applyFont="1" applyBorder="1"/>
    <xf numFmtId="2" fontId="3" fillId="0" borderId="3" xfId="0" applyNumberFormat="1" applyFont="1" applyBorder="1"/>
    <xf numFmtId="1" fontId="3" fillId="0" borderId="3" xfId="0" applyNumberFormat="1" applyFont="1" applyBorder="1"/>
    <xf numFmtId="0" fontId="6" fillId="6" borderId="4" xfId="0" applyFont="1" applyFill="1" applyBorder="1"/>
    <xf numFmtId="2" fontId="3" fillId="0" borderId="0" xfId="0" applyNumberFormat="1" applyFont="1"/>
    <xf numFmtId="1" fontId="3" fillId="0" borderId="0" xfId="0" applyNumberFormat="1" applyFont="1"/>
    <xf numFmtId="2" fontId="3" fillId="2" borderId="1" xfId="0" applyNumberFormat="1" applyFont="1" applyFill="1" applyBorder="1"/>
    <xf numFmtId="1" fontId="3" fillId="2" borderId="1" xfId="0" applyNumberFormat="1" applyFont="1" applyFill="1" applyBorder="1"/>
    <xf numFmtId="2" fontId="1" fillId="0" borderId="1" xfId="0" applyNumberFormat="1" applyFont="1" applyBorder="1"/>
    <xf numFmtId="1" fontId="1" fillId="0" borderId="1" xfId="0" applyNumberFormat="1" applyFont="1" applyBorder="1"/>
    <xf numFmtId="0" fontId="0" fillId="0" borderId="0" xfId="0" applyAlignment="1">
      <alignment horizontal="left" indent="3"/>
    </xf>
  </cellXfs>
  <cellStyles count="1">
    <cellStyle name="Normal" xfId="0" builtinId="0"/>
  </cellStyles>
  <dxfs count="24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Jean Leonce Manzi" refreshedDate="45558.603106712966" createdVersion="8" refreshedVersion="8" minRefreshableVersion="3" recordCount="717" xr:uid="{B7873FFB-3494-4EC3-BAE8-60A4A76D9688}">
  <cacheSource type="worksheet">
    <worksheetSource ref="A1:AG1048576" sheet="AnalysisRAW"/>
  </cacheSource>
  <cacheFields count="32">
    <cacheField name="Date" numFmtId="0">
      <sharedItems containsNonDate="0" containsDate="1" containsString="0" containsBlank="1" minDate="2022-06-03T00:00:00" maxDate="2022-09-03T00:00:00"/>
    </cacheField>
    <cacheField name="Site" numFmtId="0">
      <sharedItems containsBlank="1" count="3">
        <s v="Rubona"/>
        <s v="Makera"/>
        <m/>
      </sharedItems>
    </cacheField>
    <cacheField name="Month1" numFmtId="0">
      <sharedItems containsBlank="1" count="8">
        <s v="June"/>
        <s v="Mid June"/>
        <s v="July"/>
        <s v="Mid July"/>
        <s v="August"/>
        <s v="Mid August"/>
        <s v="September"/>
        <m/>
      </sharedItems>
    </cacheField>
    <cacheField name="Plot" numFmtId="0">
      <sharedItems containsBlank="1"/>
    </cacheField>
    <cacheField name="Treatment" numFmtId="0">
      <sharedItems containsBlank="1" count="3">
        <s v="Control"/>
        <s v="HWLN"/>
        <m/>
      </sharedItems>
    </cacheField>
    <cacheField name="Cable No" numFmtId="0">
      <sharedItems containsString="0" containsBlank="1" containsNumber="1" containsInteger="1" minValue="1" maxValue="16"/>
    </cacheField>
    <cacheField name="Species" numFmtId="0">
      <sharedItems containsBlank="1" count="14">
        <s v="Fth"/>
        <s v="Bbr"/>
        <s v="Pfu"/>
        <s v="Pfa"/>
        <s v="Sgu"/>
        <s v="Dto"/>
        <s v="Agu"/>
        <s v="Cme"/>
        <s v="Mlu"/>
        <s v="Hma"/>
        <s v="Paf"/>
        <s v="Mla"/>
        <s v="Fsa"/>
        <m/>
      </sharedItems>
    </cacheField>
    <cacheField name="Position" numFmtId="0">
      <sharedItems containsBlank="1"/>
    </cacheField>
    <cacheField name="Individu22" numFmtId="0">
      <sharedItems containsBlank="1"/>
    </cacheField>
    <cacheField name="Individu" numFmtId="0">
      <sharedItems containsBlank="1"/>
    </cacheField>
    <cacheField name="Time" numFmtId="0">
      <sharedItems containsBlank="1"/>
    </cacheField>
    <cacheField name="DV" numFmtId="0">
      <sharedItems containsBlank="1" containsMixedTypes="1" containsNumber="1" minValue="0.128" maxValue="1.2210000000000001"/>
    </cacheField>
    <cacheField name="Predawn" numFmtId="0">
      <sharedItems containsBlank="1" containsMixedTypes="1" containsNumber="1" minValue="0.81" maxValue="38.71"/>
    </cacheField>
    <cacheField name="PredawnWP" numFmtId="164">
      <sharedItems containsBlank="1" containsMixedTypes="1" containsNumber="1" minValue="-3.871" maxValue="-8.1000000000000003E-2"/>
    </cacheField>
    <cacheField name="Time2" numFmtId="0">
      <sharedItems containsBlank="1"/>
    </cacheField>
    <cacheField name="DVmd" numFmtId="0">
      <sharedItems containsBlank="1" containsMixedTypes="1" containsNumber="1" minValue="0.24399999999999999" maxValue="1.2549999999999999"/>
    </cacheField>
    <cacheField name="DT" numFmtId="0">
      <sharedItems containsBlank="1" containsMixedTypes="1" containsNumber="1" minValue="-0.45799999999999996" maxValue="0.41300000000000003"/>
    </cacheField>
    <cacheField name="Midday" numFmtId="0">
      <sharedItems containsBlank="1" containsMixedTypes="1" containsNumber="1" minValue="1.0900000000000001" maxValue="53.34"/>
    </cacheField>
    <cacheField name="MiddayWP" numFmtId="0">
      <sharedItems containsBlank="1" containsMixedTypes="1" containsNumber="1" minValue="-5.3340000000000005" maxValue="-0.10900000000000001"/>
    </cacheField>
    <cacheField name="DWP" numFmtId="164">
      <sharedItems containsBlank="1" containsMixedTypes="1" containsNumber="1" minValue="-3.9220000000000006" maxValue="1.7650000000000001"/>
    </cacheField>
    <cacheField name="DBH_Aug" numFmtId="0">
      <sharedItems containsString="0" containsBlank="1" containsNumber="1" minValue="28.45" maxValue="163.95"/>
    </cacheField>
    <cacheField name="Area_Aug" numFmtId="0">
      <sharedItems containsString="0" containsBlank="1" containsNumber="1" minValue="635.38096250000001" maxValue="21100.487962499999"/>
    </cacheField>
    <cacheField name="K" numFmtId="0">
      <sharedItems containsBlank="1" containsMixedTypes="1" containsNumber="1" minValue="0" maxValue="3.1875"/>
    </cacheField>
    <cacheField name="u10" numFmtId="0">
      <sharedItems containsBlank="1" containsMixedTypes="1" containsNumber="1" minValue="0" maxValue="4.9578587501633489E-4"/>
    </cacheField>
    <cacheField name="F10" numFmtId="0">
      <sharedItems containsBlank="1" containsMixedTypes="1" containsNumber="1" minValue="0" maxValue="9.0708808703819744E-5"/>
    </cacheField>
    <cacheField name="F" numFmtId="166">
      <sharedItems containsBlank="1" containsMixedTypes="1" containsNumber="1" minValue="0" maxValue="90.708808703819741"/>
    </cacheField>
    <cacheField name="k2" numFmtId="166">
      <sharedItems containsBlank="1" containsMixedTypes="1" containsNumber="1" minValue="0" maxValue="3066.1934753956357"/>
    </cacheField>
    <cacheField name="Tcan" numFmtId="0">
      <sharedItems containsString="0" containsBlank="1" containsNumber="1" minValue="24.548100000000002" maxValue="35.566600000000001"/>
    </cacheField>
    <cacheField name="DBH" numFmtId="0">
      <sharedItems containsString="0" containsBlank="1" containsNumber="1" minValue="12.1" maxValue="147.1"/>
    </cacheField>
    <cacheField name="Height" numFmtId="0">
      <sharedItems containsString="0" containsBlank="1" containsNumber="1" containsInteger="1" minValue="213" maxValue="930"/>
    </cacheField>
    <cacheField name="u" numFmtId="0">
      <sharedItems containsBlank="1" containsMixedTypes="1" containsNumber="1" minValue="0" maxValue="495.7858750163349"/>
    </cacheField>
    <cacheField name="SWC" numFmtId="0">
      <sharedItems containsString="0" containsBlank="1" containsNumber="1" minValue="5.03038712875437" maxValue="18.418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Jean Leonce Manzi" refreshedDate="45569.574503124997" createdVersion="8" refreshedVersion="8" minRefreshableVersion="3" recordCount="620" xr:uid="{6DA6B924-C2D3-450F-B5B0-0E4028F502CB}">
  <cacheSource type="worksheet">
    <worksheetSource ref="A1:AS620" sheet="Analysis"/>
  </cacheSource>
  <cacheFields count="41">
    <cacheField name="Date" numFmtId="14">
      <sharedItems containsSemiMixedTypes="0" containsNonDate="0" containsDate="1" containsString="0" minDate="2022-06-08T00:00:00" maxDate="2022-09-03T00:00:00"/>
    </cacheField>
    <cacheField name="Site" numFmtId="0">
      <sharedItems/>
    </cacheField>
    <cacheField name="Month1" numFmtId="0">
      <sharedItems/>
    </cacheField>
    <cacheField name="Plot" numFmtId="0">
      <sharedItems/>
    </cacheField>
    <cacheField name="Treatment" numFmtId="0">
      <sharedItems/>
    </cacheField>
    <cacheField name="Cable No" numFmtId="0">
      <sharedItems containsSemiMixedTypes="0" containsString="0" containsNumber="1" containsInteger="1" minValue="1" maxValue="16"/>
    </cacheField>
    <cacheField name="Species" numFmtId="0">
      <sharedItems/>
    </cacheField>
    <cacheField name="Position" numFmtId="0">
      <sharedItems/>
    </cacheField>
    <cacheField name="Individu22" numFmtId="0">
      <sharedItems/>
    </cacheField>
    <cacheField name="Individu" numFmtId="0">
      <sharedItems count="95">
        <s v="K1BbrF10"/>
        <s v="K1CmeG8"/>
        <s v="K1DtoD10"/>
        <s v="K1FsaB9"/>
        <s v="K1FsaH9"/>
        <s v="K1FthH1"/>
        <s v="K1HmaA2"/>
        <s v="K1HmaA6"/>
        <s v="K1HmaD9"/>
        <s v="K1MlaH7"/>
        <s v="K1MluD7"/>
        <s v="K1PafF9"/>
        <s v="K1PfaI6"/>
        <s v="K1PfuG7"/>
        <s v="K1SguG10"/>
        <s v="K1SguH8"/>
        <s v="K5AguF10"/>
        <s v="K5AguH7"/>
        <s v="K5BbrA3"/>
        <s v="K5CmeB10"/>
        <s v="K5CmeI6"/>
        <s v="K5DtoJ7"/>
        <s v="K5FthA4"/>
        <s v="K5FthC5"/>
        <s v="K5HmaA6"/>
        <s v="K5MluF9"/>
        <s v="K5PafA5"/>
        <s v="K5PfaF3"/>
        <s v="K5PfaJ1"/>
        <s v="K5PfuB9"/>
        <s v="K5PfuC6"/>
        <s v="K5SguH9"/>
        <s v="K6BbrG4"/>
        <s v="K6CmeD4"/>
        <s v="K6CmeI2"/>
        <s v="K6DtoC6"/>
        <s v="K6FsaA10"/>
        <s v="K6FthE10"/>
        <s v="K6FthH10"/>
        <s v="K6HmaC8"/>
        <s v="K6MlaC2"/>
        <s v="K6MluI8"/>
        <s v="K6PafH5"/>
        <s v="K6PafI4"/>
        <s v="K6PfaA6"/>
        <s v="K6PfuD10"/>
        <s v="K6SguA8"/>
        <s v="K6SguC9"/>
        <s v="L3BbrA10"/>
        <s v="L3BbrI7"/>
        <s v="L3CmeF6"/>
        <s v="L3DtoA4"/>
        <s v="L3FsaA7"/>
        <s v="L3FthC7"/>
        <s v="L3HmaE8"/>
        <s v="L3HmaJ9"/>
        <s v="L3MlaI3"/>
        <s v="L3MluB10"/>
        <s v="L3MluG10"/>
        <s v="L3PafI10"/>
        <s v="L3PfaG7"/>
        <s v="L3PfuA6"/>
        <s v="L3PfuH5"/>
        <s v="L3SguH3"/>
        <s v="L4AguH9"/>
        <s v="L4AguI4"/>
        <s v="L4BbrG4"/>
        <s v="L4CmeC8"/>
        <s v="L4DtoA1"/>
        <s v="L4DtoG6"/>
        <s v="L4FsaD10"/>
        <s v="L4FsaI1"/>
        <s v="L4FthC7"/>
        <s v="L4MluE5"/>
        <s v="L4MluE8"/>
        <s v="L4PafA6"/>
        <s v="L4PafB8"/>
        <s v="L4PfaJ8"/>
        <s v="L4PfuF9"/>
        <s v="L4SguG1"/>
        <s v="M1BbrJ3"/>
        <s v="M1CmeF9"/>
        <s v="M1DtoA2"/>
        <s v="M1DtoH3"/>
        <s v="M1FsaF3"/>
        <s v="M1FsaH4"/>
        <s v="M1FthD8"/>
        <s v="M1HmaJ1"/>
        <s v="M1MlaC6"/>
        <s v="M1MluB3"/>
        <s v="M1PafJ5"/>
        <s v="M1PfaD5"/>
        <s v="M1PfaH5"/>
        <s v="M1PfuD4"/>
        <s v="M1SguG6"/>
      </sharedItems>
    </cacheField>
    <cacheField name="Time" numFmtId="0">
      <sharedItems/>
    </cacheField>
    <cacheField name="DV" numFmtId="0">
      <sharedItems containsMixedTypes="1" containsNumber="1" minValue="0.437" maxValue="1.2210000000000001"/>
    </cacheField>
    <cacheField name="Predawn" numFmtId="0">
      <sharedItems containsBlank="1" containsMixedTypes="1" containsNumber="1" minValue="0.81" maxValue="38.71"/>
    </cacheField>
    <cacheField name="PredawnWP" numFmtId="0">
      <sharedItems containsMixedTypes="1" containsNumber="1" minValue="-3.871" maxValue="-8.1000000000000003E-2"/>
    </cacheField>
    <cacheField name="Time2" numFmtId="0">
      <sharedItems/>
    </cacheField>
    <cacheField name="DVmd" numFmtId="0">
      <sharedItems containsMixedTypes="1" containsNumber="1" minValue="0.24399999999999999" maxValue="1.2549999999999999"/>
    </cacheField>
    <cacheField name="DT" numFmtId="0">
      <sharedItems containsMixedTypes="1" containsNumber="1" minValue="-0.18800000000000017" maxValue="0.41300000000000003"/>
    </cacheField>
    <cacheField name="Midday" numFmtId="0">
      <sharedItems containsBlank="1" containsMixedTypes="1" containsNumber="1" minValue="1.0900000000000001" maxValue="53.34"/>
    </cacheField>
    <cacheField name="MiddayWP" numFmtId="0">
      <sharedItems containsMixedTypes="1" containsNumber="1" minValue="-5.3340000000000005" maxValue="-0.10900000000000001"/>
    </cacheField>
    <cacheField name="DWP" numFmtId="0">
      <sharedItems containsMixedTypes="1" containsNumber="1" minValue="-3.9220000000000006" maxValue="1.407"/>
    </cacheField>
    <cacheField name="DBH_Aug" numFmtId="0">
      <sharedItems containsSemiMixedTypes="0" containsString="0" containsNumber="1" minValue="28.45" maxValue="163.95"/>
    </cacheField>
    <cacheField name="Area_Aug" numFmtId="0">
      <sharedItems containsSemiMixedTypes="0" containsString="0" containsNumber="1" minValue="635.38096250000001" maxValue="21100.487962499999"/>
    </cacheField>
    <cacheField name="K" numFmtId="0">
      <sharedItems containsMixedTypes="1" containsNumber="1" minValue="0" maxValue="1.0031152647975079"/>
    </cacheField>
    <cacheField name="u10" numFmtId="0">
      <sharedItems containsMixedTypes="1" containsNumber="1" minValue="0" maxValue="1.1945651609540956E-4"/>
    </cacheField>
    <cacheField name="F10" numFmtId="0">
      <sharedItems containsMixedTypes="1" containsNumber="1" minValue="0" maxValue="9.0708808703819744E-5"/>
    </cacheField>
    <cacheField name="F" numFmtId="0">
      <sharedItems containsMixedTypes="1" containsNumber="1" minValue="0" maxValue="90.708808703819741" count="608">
        <n v="24.285133363589686"/>
        <n v="21.028364850575095"/>
        <n v="16.068864077455167"/>
        <n v="7.0948021384982365"/>
        <n v="6.0664735295433951"/>
        <n v="0.40374161735478642"/>
        <n v="0.32259518181796631"/>
        <n v="33.80793248201006"/>
        <n v="30.661934753956384"/>
        <n v="29.433138597202873"/>
        <n v="28.380834208777159"/>
        <n v="28.138412440412537"/>
        <n v="26.093237811790019"/>
        <n v="14.727928579659242"/>
        <n v="14.704024424322581"/>
        <n v="11.724531894498329"/>
        <n v="11.26449524101667"/>
        <n v="10.715620580995095"/>
        <n v="7.1258368004780639"/>
        <n v="2.4000945299734755"/>
        <n v="2.7191033337813337"/>
        <n v="2.6129882639472877"/>
        <n v="2.4817235731188703"/>
        <n v="2.3007689018762916"/>
        <n v="2.2200243882687052"/>
        <n v="1.4196350410079668"/>
        <n v="1.133222380978621"/>
        <n v="0.21656837185173905"/>
        <n v="0.18087874714971072"/>
        <n v="0.10600940458648422"/>
        <n v="6.9038658756331348E-2"/>
        <n v="6.87151480756924E-2"/>
        <n v="6.1061031093602738E-2"/>
        <n v="1.9271487752110367E-2"/>
        <n v="8.8232378090282992"/>
        <n v="6.4096029781733472"/>
        <n v="4.227359407123382"/>
        <n v="3.7515316601986797"/>
        <n v="3.7353783141745391"/>
        <n v="0.93337966859422306"/>
        <n v="0.3202493349770939"/>
        <n v="6.4089517256280839"/>
        <n v="5.8844932327931607"/>
        <n v="4.350995679911815"/>
        <n v="4.1651026448697195"/>
        <n v="3.2443685546740348"/>
        <n v="3.1254034894157483"/>
        <n v="1.4458089132485676"/>
        <n v="14.723281071464605"/>
        <n v="13.179057378318044"/>
        <n v="8.0906877302117621"/>
        <n v="8.0275318960429747"/>
        <n v="2.6581954385740838"/>
        <n v="1.1026752809897724"/>
        <n v="0.50443569022523838"/>
        <n v="11.798363841274695"/>
        <n v="9.7636308071084201"/>
        <n v="4.8143152033158225"/>
        <n v="2.9183411900114629"/>
        <n v="1.7875212746230082"/>
        <n v="1.1477864124656161"/>
        <n v="0.24049529686484752"/>
        <n v="0.9504775333962624"/>
        <n v="0.44128642949689789"/>
        <n v="0.31659760396374337"/>
        <n v="4.2138700304222261E-3"/>
        <n v="3.9669333620632949E-3"/>
        <n v="26.274590484381971"/>
        <n v="22.781896257620051"/>
        <n v="21.559211699174551"/>
        <n v="20.131225036013205"/>
        <n v="19.809871253550373"/>
        <n v="17.257342261217289"/>
        <n v="7.8167602166667045"/>
        <n v="29.673565322247946"/>
        <n v="27.420965685215698"/>
        <n v="23.456194470170896"/>
        <n v="16.669863162242887"/>
        <n v="16.572477912244256"/>
        <n v="11.535680540847389"/>
        <n v="4.1886686031923768"/>
        <n v="1.0509097213391674"/>
        <n v="0.57550486327662864"/>
        <n v="0.52967697661738433"/>
        <n v="0.48297031906973198"/>
        <n v="2.2840230539759292E-2"/>
        <n v="7.6273882041696481"/>
        <n v="2.8954903368825113"/>
        <n v="1.908216285814605"/>
        <n v="1.6033875027764435"/>
        <n v="0.37918861647086977"/>
        <n v="0.11399170186616746"/>
        <n v="1.2843977411552578"/>
        <n v="0.51194956656221036"/>
        <n v="0.12091257043127232"/>
        <n v="0.11790510977757682"/>
        <n v="8.1849644591641596E-2"/>
        <n v="1.1463969467661001E-2"/>
        <n v="1.0538476405481776"/>
        <n v="0.98369668967468948"/>
        <n v="0.8619602510943466"/>
        <n v="0.8003913362550743"/>
        <n v="0.72349042212695935"/>
        <n v="0.69731802172875301"/>
        <n v="0.45480969436497037"/>
        <n v="11.267090786111137"/>
        <n v="9.5197002449609727"/>
        <n v="8.9677025990393595"/>
        <n v="8.2737318009038443"/>
        <n v="4.1648902778179178"/>
        <n v="1.8818339056071542"/>
        <n v="1.1741631166803381"/>
        <n v="17.353950630892523"/>
        <n v="13.922682534549512"/>
        <n v="12.966922534480821"/>
        <n v="12.847237028897666"/>
        <n v="9.8404870274279777"/>
        <n v="7.046985787753635"/>
        <n v="0.4050119426978826"/>
        <n v="16.608043537252303"/>
        <n v="16.007352442235167"/>
        <n v="14.826359093888454"/>
        <n v="14.669810825581584"/>
        <n v="7.4411698479683501"/>
        <n v="7.0426715012093375"/>
        <n v="4.1987549656388605"/>
        <n v="22.390501361909902"/>
        <n v="21.476867972466948"/>
        <n v="19.425788536789383"/>
        <n v="18.915146245632585"/>
        <n v="17.962795159942498"/>
        <n v="16.562600775105235"/>
        <n v="9.7621226748523178"/>
        <n v="23.26456054951446"/>
        <n v="22.829168007549079"/>
        <n v="21.060438651930081"/>
        <n v="19.667271748491995"/>
        <n v="17.629042323319837"/>
        <n v="15.672760767070272"/>
        <n v="1.2418400711278486"/>
        <n v="9.829588260812681"/>
        <n v="7.5509021480960632"/>
        <n v="6.5371766313235522"/>
        <n v="6.1368009093590299"/>
        <n v="4.3710424295352475"/>
        <n v="4.023096393676691"/>
        <n v="0.89800674369606104"/>
        <n v="11.232437647012951"/>
        <n v="6.4576789633113281"/>
        <n v="6.2425474102953045"/>
        <n v="3.0837372621524981"/>
        <n v="0.80298228173920894"/>
        <n v="0"/>
        <s v="NA"/>
        <n v="5.4661610760657018"/>
        <n v="4.0291685796908476"/>
        <n v="4.026684333768535"/>
        <n v="3.9537703816257466"/>
        <n v="3.7325067975159558"/>
        <n v="1.1679024393303981"/>
        <n v="1.7999336566837065"/>
        <n v="0.90705751291692571"/>
        <n v="0.75085149794240247"/>
        <n v="0.7168693636057768"/>
        <n v="0.58246364290701724"/>
        <n v="0.45908746091656905"/>
        <n v="0.1024279585026035"/>
        <n v="83.896483059776742"/>
        <n v="39.973395640071402"/>
        <n v="39.760279641903999"/>
        <n v="37.33889470029289"/>
        <n v="34.465609287906354"/>
        <n v="29.20047977903587"/>
        <n v="24.023304644585078"/>
        <n v="6.3621706941222813"/>
        <n v="6.3269547924336242"/>
        <n v="5.9610440136076539"/>
        <n v="4.7452071841872021"/>
        <n v="4.5025155993447044"/>
        <n v="4.3228086553393226"/>
        <n v="3.6764040578366601"/>
        <n v="20.381618809228833"/>
        <n v="16.53924351942528"/>
        <n v="13.725156512888672"/>
        <n v="13.59333669572333"/>
        <n v="12.625995625128605"/>
        <n v="9.5985568631088896"/>
        <n v="4.7656027476156781"/>
        <n v="4.5981193714517072"/>
        <n v="2.9103712542281301"/>
        <n v="2.7940081495877225"/>
        <n v="1.8270595240332965"/>
        <n v="1.5563401914360995"/>
        <n v="0.33084713905066426"/>
        <n v="5.2402695763890311E-2"/>
        <n v="43.307843523969183"/>
        <n v="13.804061278547804"/>
        <n v="12.028711106230293"/>
        <n v="10.850379340198989"/>
        <n v="2.0397716777924733"/>
        <n v="34.421539318840161"/>
        <n v="16.745360284181661"/>
        <n v="10.504935187703355"/>
        <n v="9.7272846268390847"/>
        <n v="5.077488647865307"/>
        <n v="0.60465345081465527"/>
        <n v="0.55029536759038344"/>
        <n v="0.24405468553172335"/>
        <n v="0.21269294843060216"/>
        <n v="0.14143174755997184"/>
        <n v="6.2171685135050898E-2"/>
        <n v="7.6024599028238745E-3"/>
        <n v="8.9994228126213969"/>
        <n v="7.9136742621412379"/>
        <n v="7.7915249047234418"/>
        <n v="4.6408698843396419"/>
        <n v="4.3172919390730726"/>
        <n v="0.92787199011044552"/>
        <n v="90.708808703819741"/>
        <n v="87.212108893195847"/>
        <n v="84.981394669550411"/>
        <n v="78.582395189490285"/>
        <n v="73.110485105971165"/>
        <n v="68.29099111212409"/>
        <n v="59.695142083164718"/>
        <n v="49.420276559664806"/>
        <n v="38.58147457783371"/>
        <n v="36.144800357319028"/>
        <n v="33.037363949218808"/>
        <n v="12.004905298405365"/>
        <n v="43.012608035155395"/>
        <n v="16.063649429462856"/>
        <n v="15.111597092138485"/>
        <n v="12.576157333817253"/>
        <n v="10.770393729520819"/>
        <n v="4.8898592404429699"/>
        <n v="17.149328523101332"/>
        <n v="7.7549214720496984"/>
        <n v="2.547320713388642"/>
        <n v="1.8428877418710454"/>
        <n v="1.6571335676845631"/>
        <n v="0.87159844018757726"/>
        <n v="11.385893088332235"/>
        <n v="7.0513473721679798"/>
        <n v="6.1104674100156"/>
        <n v="5.8359593122520357"/>
        <n v="5.2062446225428687"/>
        <n v="0.77721766080514043"/>
        <n v="4.1717273757175803"/>
        <n v="2.9914463907187887"/>
        <n v="16.089960694355891"/>
        <n v="2.0715427787797793"/>
        <n v="1.8773153758709678"/>
        <n v="9.5252747734264283"/>
        <n v="9.078852083552146"/>
        <n v="7.4723646300170721"/>
        <n v="7.1134205509914148"/>
        <n v="4.0615701577961856"/>
        <n v="3.9193286968036265"/>
        <n v="9.3435028506708377"/>
        <n v="0.34950114011985084"/>
        <n v="0.24521308822124738"/>
        <n v="0.18466625224802757"/>
        <n v="0.16197708518314358"/>
        <n v="2.6388729992363261E-3"/>
        <n v="42.22447176579437"/>
        <n v="36.98926416304834"/>
        <n v="34.369219965643005"/>
        <n v="34.082707886536937"/>
        <n v="28.658157565482966"/>
        <n v="9.4438305412989667"/>
        <n v="47.927961281935602"/>
        <n v="24.57003668652435"/>
        <n v="19.075822191767209"/>
        <n v="16.88090845363293"/>
        <n v="11.609989543238083"/>
        <n v="10.794768893282122"/>
        <n v="19.820569258861259"/>
        <n v="13.62931486759279"/>
        <n v="10.729091573473136"/>
        <n v="9.8270853139280021"/>
        <n v="6.3885746997091299"/>
        <n v="6.1616351377507126"/>
        <n v="17.867014103981731"/>
        <n v="15.65568643444602"/>
        <n v="13.363220698933912"/>
        <n v="12.690309141202345"/>
        <n v="12.567597801550049"/>
        <n v="11.474115068762467"/>
        <n v="12.952006286813695"/>
        <n v="9.9172102696525979"/>
        <n v="9.252651817444816"/>
        <n v="1.5012894999319704"/>
        <n v="1.2599821475259465"/>
        <n v="0.39977364535502102"/>
        <n v="0.32965054287484324"/>
        <n v="23.494945000991272"/>
        <n v="7.7083193389821352"/>
        <n v="7.5123020968892007"/>
        <n v="6.7761354268525471"/>
        <n v="6.7140684835687177"/>
        <n v="6.001360553266867"/>
        <n v="3.4429234327120311"/>
        <n v="5.952201822770296"/>
        <n v="5.5391305031855902"/>
        <n v="5.2965864747348697"/>
        <n v="4.3998921821974415"/>
        <n v="2.8230571703344878"/>
        <n v="30.61915774462571"/>
        <n v="30.586847124480094"/>
        <n v="29.439696211373022"/>
        <n v="29.335179964983816"/>
        <n v="27.473603588510258"/>
        <n v="23.304930537348209"/>
        <n v="18.512724233268017"/>
        <n v="17.556187767074491"/>
        <n v="28.506512269309102"/>
        <n v="22.077386651728613"/>
        <n v="20.633111677758549"/>
        <n v="20.047533540759691"/>
        <n v="19.826396657350244"/>
        <n v="13.196382665962975"/>
        <n v="28.238933052115186"/>
        <n v="23.57402944924058"/>
        <n v="22.99182608203736"/>
        <n v="22.935376770894379"/>
        <n v="22.705996807471141"/>
        <n v="20.804890333279147"/>
        <n v="18.562348248609471"/>
        <n v="4.7986335547509986"/>
        <n v="4.7564773183743148"/>
        <n v="4.2833226666832074"/>
        <n v="4.0818934001541889"/>
        <n v="2.9551042213287175"/>
        <n v="2.3409059266509913"/>
        <n v="0.81018460396570646"/>
        <n v="1.6896946771413066"/>
        <n v="1.1788451948627083"/>
        <n v="0.58993862330879632"/>
        <n v="0.57738718298868941"/>
        <n v="0.53124812035642088"/>
        <n v="0.17950009413204004"/>
        <n v="9.8048780177657405E-2"/>
        <n v="34.755469608210021"/>
        <n v="18.140963412329764"/>
        <n v="5.7628391324076702"/>
        <n v="1.0945078850858945"/>
        <n v="1.0490608964540613"/>
        <n v="0.60048315057865298"/>
        <n v="0.41610394270123108"/>
        <n v="7.5314064803538443"/>
        <n v="5.6940820929132547"/>
        <n v="5.2068638599546881"/>
        <n v="4.3899412465055798"/>
        <n v="2.4379553531499374"/>
        <n v="0.98223669397133029"/>
        <n v="0.32156380829649794"/>
        <n v="9.5427959036011284E-2"/>
        <n v="6.9487922820592107"/>
        <n v="2.5691647119880736"/>
        <n v="1.3335587010637286"/>
        <n v="0.49072841954608476"/>
        <n v="0.21915569315099434"/>
        <n v="9.2235960992171809E-2"/>
        <n v="0.27412644076189302"/>
        <n v="0.20186901025696624"/>
        <n v="60.065863610746781"/>
        <n v="50.275667252423986"/>
        <n v="39.004819782830417"/>
        <n v="34.394675164706975"/>
        <n v="32.901673387953259"/>
        <n v="32.422652250190083"/>
        <n v="20.728916785077551"/>
        <n v="19.423449559112356"/>
        <n v="35.47681227439206"/>
        <n v="18.058105119753336"/>
        <n v="18.043688294057819"/>
        <n v="12.873098298136306"/>
        <n v="11.412428651070897"/>
        <n v="26.550526481371257"/>
        <n v="26.165958951429317"/>
        <n v="24.697953267817887"/>
        <n v="23.792381487621174"/>
        <n v="22.294387152943568"/>
        <n v="20.517783456365507"/>
        <n v="10.49389804762917"/>
        <n v="12.31903343184797"/>
        <n v="9.8041975686298422"/>
        <n v="9.2263040274291779"/>
        <n v="8.2789177013123965"/>
        <n v="7.3469441109911129"/>
        <n v="7.3455349295105306"/>
        <n v="5.9834773699386581"/>
        <n v="7.9600910443931587"/>
        <n v="6.3375781864501626"/>
        <n v="5.5743360655853431"/>
        <n v="3.2108131977772567"/>
        <n v="2.1029737007864586"/>
        <n v="1.6773607916650684"/>
        <n v="1.1490672225696068"/>
        <n v="0.9929035951158568"/>
        <n v="3.9351434496100062"/>
        <n v="1.9293637317024181"/>
        <n v="1.1425312642203416"/>
        <n v="0.64014980127195731"/>
        <n v="0.34282559868868501"/>
        <n v="2.3148830091806107E-2"/>
        <n v="3.3866817909143427"/>
        <n v="2.4036409468236282"/>
        <n v="1.7799935997875667"/>
        <n v="1.5398203393174219"/>
        <n v="0.87280975007668438"/>
        <n v="0.45892196508676797"/>
        <n v="0.30812296028563452"/>
        <n v="24.536046960688047"/>
        <n v="21.96919986702224"/>
        <n v="17.825034204814152"/>
        <n v="17.359904311864369"/>
        <n v="17.06994357378267"/>
        <n v="8.1714023491180452"/>
        <n v="2.611122009713899"/>
        <n v="2.0811852924772856"/>
        <n v="1.9574224565610092"/>
        <n v="1.3933048923723796"/>
        <n v="1.0179606553784688"/>
        <n v="0.18841027253318093"/>
        <n v="7.715948206302653E-2"/>
        <n v="7.7757561306251999"/>
        <n v="7.0307839364037745"/>
        <n v="5.2285136870252966"/>
        <n v="3.292031132937133"/>
        <n v="2.6031661175040672"/>
        <n v="2.4813636862324753"/>
        <n v="45.641831805698331"/>
        <n v="41.464697434101772"/>
        <n v="40.306925624545194"/>
        <n v="37.49439693096523"/>
        <n v="34.351862488486802"/>
        <n v="23.519821333661422"/>
        <n v="4.9303387663272265"/>
        <n v="3.494302467412707"/>
        <n v="3.2005786180571292"/>
        <n v="3.0249409786700774"/>
        <n v="1.8143348489511659"/>
        <n v="1.7298207244005215"/>
        <n v="1.0621622043382635"/>
        <n v="0.68071219419538731"/>
        <n v="4.7616850923076077"/>
        <n v="4.4915584071318309"/>
        <n v="3.509023766967613"/>
        <n v="1.4881156726755482"/>
        <n v="1.4445742426094741"/>
        <n v="1.0965881175853709"/>
        <n v="1.7589983260644615"/>
        <n v="1.3992588070648884"/>
        <n v="0.40263399871379024"/>
        <n v="0.34224473370814301"/>
        <n v="0.26540702044028069"/>
        <n v="6.7703118862265904E-2"/>
        <n v="1.383913700982185E-2"/>
        <n v="4.1422752997789232"/>
        <n v="3.0471624550061946"/>
        <n v="2.8902617261956989"/>
        <n v="2.3342082682721181"/>
        <n v="1.3207732741664719"/>
        <n v="1.0521831381936275"/>
        <n v="5.6020934943143947"/>
        <n v="4.4647970111075699"/>
        <n v="1.2023032696916198"/>
        <n v="0.93157557088521181"/>
        <n v="0.82948227050566159"/>
        <n v="0.60001857569356176"/>
        <n v="47.343373536034399"/>
        <n v="22.593369872104063"/>
        <n v="17.719522218326951"/>
        <n v="17.691604102967222"/>
        <n v="17.436363666123672"/>
        <n v="7.9217072501842694"/>
        <n v="31.178821453768741"/>
        <n v="28.824705590840264"/>
        <n v="27.077120610198051"/>
        <n v="18.738236204781561"/>
        <n v="17.884149897047198"/>
        <n v="17.167614385595478"/>
        <n v="6.4988399031794435"/>
        <n v="6.3309729520311224"/>
        <n v="5.8378442155861165"/>
        <n v="5.1233178893677271"/>
        <n v="3.7665003852750134"/>
        <n v="3.0385913913319884"/>
        <n v="5.5330026912198438"/>
        <n v="5.1242536107234136"/>
        <n v="4.1364931200519948"/>
        <n v="3.0925912675929279"/>
        <n v="2.6009408829883252"/>
        <n v="1.2910602789804291"/>
        <n v="6.6606611677801117"/>
        <n v="5.6929119517928246"/>
        <n v="2.5699396000132264"/>
        <n v="1.5330137628667799"/>
        <n v="1.3580729141443337"/>
        <n v="0.38764868496251104"/>
        <n v="5.6161320958309853"/>
        <n v="4.1977863845916676"/>
        <n v="2.4496496399788574"/>
        <n v="1.7834637077005757"/>
        <n v="1.3910838898772537"/>
        <n v="1.1130077570075076"/>
        <n v="0.43589548991736365"/>
        <n v="0.29364527879753494"/>
        <n v="3.4179480579394075"/>
        <n v="3.2648440399608289"/>
        <n v="2.5213229722911694"/>
        <n v="1.9066642117410706"/>
        <n v="1.8910541321298024"/>
        <n v="1.7825417130375687"/>
        <n v="1.2661144706984357"/>
        <n v="18.298334219646311"/>
        <n v="11.237712739824179"/>
        <n v="10.270497284033013"/>
        <n v="8.8046981931882371"/>
        <n v="6.2211200052350746"/>
        <n v="2.6600557990725537"/>
        <n v="54.618603075164984"/>
        <n v="37.172002962524225"/>
        <n v="33.229673146773919"/>
        <n v="23.64353265670772"/>
        <n v="17.160545759131786"/>
        <n v="5.4355975197985957"/>
        <n v="3.9288502522955131"/>
        <n v="3.2918248168840059"/>
        <n v="1.9882414652230398"/>
        <n v="1.9637436582754801"/>
        <n v="1.6508999244019991"/>
        <n v="9.7856955802433401"/>
        <n v="8.4324475766546314"/>
        <n v="5.9006118580974904"/>
        <n v="1.5595601464543807"/>
        <n v="1.367859410571536"/>
        <n v="0.79310319601591805"/>
        <n v="0.27163784421686188"/>
        <n v="3.1937923518761906"/>
        <n v="2.7513865876714823"/>
        <n v="2.0135377042307434"/>
        <n v="2.0026129824190613"/>
        <n v="1.8510608728232933"/>
        <n v="1.5500178846911181"/>
        <n v="0.40813934998386503"/>
        <n v="1.3700078049156355"/>
        <n v="1.3372320001792926"/>
        <n v="0.34368565946958407"/>
        <n v="0.2245890096769792"/>
        <n v="7.7847120626621331"/>
        <n v="6.2271127340206078"/>
        <n v="4.2949760119628779"/>
        <n v="3.8809457048249789"/>
        <n v="2.3171347841027683"/>
        <n v="0.43415157669487714"/>
        <n v="25.52548424002304"/>
        <n v="12.879857119622638"/>
        <n v="8.9663464473194701"/>
        <n v="4.0167522030720271"/>
        <n v="0.75174556487029243"/>
        <n v="0.28381660704350864"/>
        <n v="4.3666925958813758"/>
        <n v="2.8534417803760723"/>
        <n v="0.56379162322550902"/>
        <n v="0.33416604019839335"/>
        <n v="0.22162937264437055"/>
        <n v="5.6077651050023429E-2"/>
        <n v="5.4537535851885012E-2"/>
        <n v="17.877123142029458"/>
        <n v="16.164701781172294"/>
        <n v="16.133072063368015"/>
        <n v="15.660763086393423"/>
        <n v="12.712612348830643"/>
        <n v="11.425225753072349"/>
        <n v="9.2168959811814641"/>
        <n v="11.076586135897028"/>
        <n v="10.773459734910899"/>
        <n v="10.388476227731134"/>
        <n v="9.6178724820606813"/>
        <n v="9.1851801939310036"/>
        <n v="8.7651611768090287"/>
        <n v="8.4913345608633062"/>
        <n v="6.8674852796401433"/>
        <n v="5.9597044812631736"/>
        <n v="5.2218542464694115"/>
        <n v="4.8830047999024577"/>
        <n v="1.4824221933887647"/>
        <n v="14.363380428249608"/>
        <n v="13.484559618380919"/>
        <n v="9.9173278527448989"/>
        <n v="8.4937592459838989"/>
        <n v="2.2815171210598302"/>
        <n v="4.7627758821154291"/>
        <n v="3.8600837337241538"/>
        <n v="1.904764275641023"/>
        <n v="0.62893566793992217"/>
        <n v="0.33655534066420384"/>
        <n v="0.17362250020655237"/>
        <n v="3.5884427324364445"/>
        <n v="3.5038399708949033"/>
        <n v="3.1670131621107989"/>
        <n v="2.9603742118294698"/>
        <n v="2.2262577571655138"/>
        <n v="0.53937313225129502"/>
        <n v="0.29303851489996963"/>
      </sharedItems>
    </cacheField>
    <cacheField name="k2" numFmtId="0">
      <sharedItems containsMixedTypes="1" containsNumber="1" minValue="0" maxValue="2642.79117858169" count="571">
        <n v="16.019217258304543"/>
        <n v="23.814682729983115"/>
        <n v="24.420766075159833"/>
        <n v="3.2088657342823317"/>
        <n v="17.382445643390817"/>
        <n v="1.0043323814795679"/>
        <n v="0.98352189578648441"/>
        <s v="NA"/>
        <n v="32.106298653380875"/>
        <n v="25.955148674782073"/>
        <n v="178.49581263381859"/>
        <n v="109.06361411012611"/>
        <n v="14.227501533146139"/>
        <n v="28.878291332665178"/>
        <n v="8.9713388800015732"/>
        <n v="10.020967431195153"/>
        <n v="117.33849209392368"/>
        <n v="46.188019745668562"/>
        <n v="12.479574081397661"/>
        <n v="5.0106357619488016"/>
        <n v="3.5175981032100045"/>
        <n v="2.173867108109226"/>
        <n v="3.3356499638694483"/>
        <n v="1.6352302074458362"/>
        <n v="1.9803964212923322"/>
        <n v="1.2941066918942268"/>
        <n v="0.93965371557099575"/>
        <n v="0.28875782913565212"/>
        <n v="0.13358843954926941"/>
        <n v="9.690073545382473E-2"/>
        <n v="4.4541070165375063E-2"/>
        <n v="6.2753559886477073E-2"/>
        <n v="1.8197816574230752E-2"/>
        <n v="32.438374297898172"/>
        <n v="20.092799304618648"/>
        <n v="56.364792094978462"/>
        <n v="35.391808115081851"/>
        <n v="26.873225281831225"/>
        <n v="2.3103457143421369"/>
        <n v="4.269991133027915"/>
        <n v="7.8444941562155277"/>
        <n v="6.9767213481904848"/>
        <n v="10.703436607588177"/>
        <n v="28.700352965817949"/>
        <n v="13.858104498757147"/>
        <n v="22.288395950996591"/>
        <n v="13.09548433285967"/>
        <n v="10.184656852774262"/>
        <n v="2.1287167586675153"/>
        <n v="1.5332391800159224"/>
        <n v="26.753659504024249"/>
        <n v="15.255673136106914"/>
        <n v="9.1007848833947467"/>
        <n v="10.203990174865254"/>
        <n v="14.300170196984066"/>
        <n v="3.643766388779734"/>
        <n v="0.41322215956159369"/>
        <n v="0.54079219301090431"/>
        <n v="0.37203008691391698"/>
        <n v="5.7175984130559366E-3"/>
        <n v="3.9669333620632914E-2"/>
        <n v="17.693326925509748"/>
        <n v="28.947771610698926"/>
        <n v="53.763620197442769"/>
        <n v="29.957180113114891"/>
        <n v="17.121755621046134"/>
        <n v="13.503397700483013"/>
        <n v="11.529144862340273"/>
        <n v="29.379767645790047"/>
        <n v="17.432273162883472"/>
        <n v="10.789417879563429"/>
        <n v="15.33566068283614"/>
        <n v="16.99741324332744"/>
        <n v="11.102676170209227"/>
        <n v="4.3677461972808933"/>
        <n v="1.0604538055894726"/>
        <n v="0.55711990636653308"/>
        <n v="0.7090722578545976"/>
        <n v="0.35988846428445004"/>
        <n v="2.361967997906855E-2"/>
        <n v="17.989123123041619"/>
        <n v="7.3676598902862898"/>
        <n v="7.8851912636967185"/>
        <n v="69.712500120715205"/>
        <n v="0.58697928246264675"/>
        <n v="0.36653280342819139"/>
        <n v="1.1296374152640787"/>
        <n v="0.86477967324697702"/>
        <n v="0.11321401725774562"/>
        <n v="0.15154898428994446"/>
        <n v="0.56448030752856437"/>
        <n v="3.4634348844897245E-2"/>
        <n v="7.025650936987855"/>
        <n v="3.323299627279356"/>
        <n v="1.4584775822239362"/>
        <n v="1.6136922101916822"/>
        <n v="1.404835771120309"/>
        <n v="1.2190874505747429"/>
        <n v="1.4960845209374012"/>
        <n v="13.22428496022434"/>
        <n v="9.1711948410028636"/>
        <n v="8.8112159754034547"/>
        <n v="40.047021902095373"/>
        <n v="2.7076746843268413"/>
        <n v="0.83689459492540152"/>
        <n v="38.308941790049722"/>
        <n v="11.067315210293728"/>
        <n v="5.0592752768165505"/>
        <n v="12.329402139057263"/>
        <n v="10.71948477933331"/>
        <n v="12.149975496126956"/>
        <n v="0.13397682523912757"/>
        <n v="13.4515566741472"/>
        <n v="81.463511504881595"/>
        <n v="18.522488416138366"/>
        <n v="12.021276006410909"/>
        <n v="23.475571670697807"/>
        <n v="10.821533416595004"/>
        <n v="35.824802179055844"/>
        <n v="37.351074734725138"/>
        <n v="5.4731325942223918"/>
        <n v="115.8890010318871"/>
        <n v="39.478670681192305"/>
        <n v="92.528495950308582"/>
        <n v="62.179125317530698"/>
        <n v="53.09108838964903"/>
        <n v="27.89683935956311"/>
        <n v="18.65507124160829"/>
        <n v="17.128700291880079"/>
        <n v="1.2151077016906542"/>
        <n v="7.0045474472134206"/>
        <n v="27.013126575717109"/>
        <n v="10.160266406223558"/>
        <n v="4.8947843555825843"/>
        <n v="8.5597795610142349"/>
        <n v="0.22896653332382991"/>
        <n v="20.762361639580313"/>
        <n v="18.556548745147492"/>
        <n v="195.07960657172944"/>
        <n v="220.2669472966077"/>
        <n v="17.844050705315784"/>
        <n v="0"/>
        <n v="10.76015959855453"/>
        <n v="43.32439333000913"/>
        <n v="9.5193483067814064"/>
        <n v="34.380612014136929"/>
        <n v="4.4406936856669121"/>
        <n v="5.262963908431896"/>
        <n v="4.9296603962876411"/>
        <n v="1.4708677851187315"/>
        <n v="155.9414183267225"/>
        <n v="26.845799623956616"/>
        <n v="105.74542457953194"/>
        <n v="50.052137667952948"/>
        <n v="184.30807105832292"/>
        <n v="44.445174701728881"/>
        <n v="12.771560151294564"/>
        <n v="4.4212444017528014"/>
        <n v="3.6347829351266188"/>
        <n v="4.4597811881458647"/>
        <n v="5.9794363869119609"/>
        <n v="2.8309159497965442"/>
        <n v="4.6773588522094895"/>
        <n v="43.45760940134079"/>
        <n v="22.140888245549242"/>
        <n v="7.6668565683718723"/>
        <n v="50.103157242573872"/>
        <n v="9.715138525413856"/>
        <n v="13.500291069732791"/>
        <n v="3.2426793874835731"/>
        <n v="1.7550302447159063"/>
        <n v="2.2584172114132217"/>
        <n v="0.74860038068114443"/>
        <n v="0.80891721039282205"/>
        <n v="5.0338804768386466E-2"/>
        <n v="153.03124920130463"/>
        <n v="138.04061278547806"/>
        <n v="55.431848415807785"/>
        <n v="80.37318029777029"/>
        <n v="2.618448880349773"/>
        <n v="154.35667855982138"/>
        <n v="50.590212338917425"/>
        <n v="18.725374666137888"/>
        <n v="7.8720754230469856"/>
        <n v="1.0570864524731736"/>
        <n v="0.86797376591543141"/>
        <n v="0.39237087706064838"/>
        <n v="0.21881990579280056"/>
        <n v="0.10160326692526715"/>
        <n v="8.5872493280456985E-2"/>
        <n v="13.952593507940152"/>
        <n v="15.701734647105624"/>
        <n v="24.122368126078772"/>
        <n v="5.4534311214331872"/>
        <n v="4.216105409251047"/>
        <n v="28.117333033649935"/>
        <n v="518.33604973611295"/>
        <n v="2642.79117858169"/>
        <n v="163.62496978085522"/>
        <n v="211.39650415311047"/>
        <n v="1190.6423513559134"/>
        <n v="121.51421906071901"/>
        <n v="23.707363813806484"/>
        <n v="595.42501879114207"/>
        <n v="584.56779663384384"/>
        <n v="46.458612284471762"/>
        <n v="825.93409873046949"/>
        <n v="21.748016844937254"/>
        <n v="277.50069700100249"/>
        <n v="11.881397506999155"/>
        <n v="20.729214118159788"/>
        <n v="9.2676177846847843"/>
        <n v="22.626877583026932"/>
        <n v="8.9394136022723405"/>
        <n v="14.435461719782264"/>
        <n v="79.131851755609091"/>
        <n v="2.1716289116697713"/>
        <n v="2.2779823756131581"/>
        <n v="0.93623365405907522"/>
        <n v="1.529120070504522"/>
        <n v="147.86874140691222"/>
        <n v="251.83383472028476"/>
        <n v="81.472898800207929"/>
        <n v="7.9292925438207007"/>
        <n v="19.211234769530872"/>
        <n v="3.5489390904344318"/>
        <n v="7.826880629864128"/>
        <n v="53.418685548549753"/>
        <n v="43.486380255015909"/>
        <n v="8.5600941271891706"/>
        <n v="2.3733443437053956"/>
        <n v="29.218634274314191"/>
        <n v="31.967789026592087"/>
        <n v="12.433219018331235"/>
        <n v="9.5997578285984009"/>
        <n v="6.0530106673564603"/>
        <n v="16.262774675533713"/>
        <n v="23.358757126677094"/>
        <n v="0.23646897166431044"/>
        <n v="4.2278118658835719"/>
        <n v="0.1168773748405238"/>
        <n v="0.41854543974972475"/>
        <n v="5.1844263246293206E-3"/>
        <n v="50.507741346643968"/>
        <n v="29.033959311654904"/>
        <n v="81.637102056159108"/>
        <n v="34.672134167382438"/>
        <n v="13.804507497824167"/>
        <n v="6.8933069644518001"/>
        <n v="31.101856769588323"/>
        <n v="19.195341161347148"/>
        <n v="9.6586441477302305"/>
        <n v="13.250320607247197"/>
        <n v="5.0216217747569551"/>
        <n v="18.437738845452333"/>
        <n v="10.920925374673708"/>
        <n v="6.8644219919853713"/>
        <n v="46.573864047052176"/>
        <n v="5.0582539190096041"/>
        <n v="2.5910997215099716"/>
        <n v="17.602969560573133"/>
        <n v="14.700175055817862"/>
        <n v="8.4953723451582412"/>
        <n v="7.1575347666115894"/>
        <n v="20.172709151765737"/>
        <n v="6.9878898104521721"/>
        <n v="39.36780026387143"/>
        <n v="74.009031863079144"/>
        <n v="11.923520383305176"/>
        <n v="2.8114035579250376"/>
        <n v="16.153617275973637"/>
        <n v="9.9943411338755173"/>
        <n v="0.34773264016333677"/>
        <n v="54.135817974634278"/>
        <n v="18.529613795630127"/>
        <n v="5.2314081454660171"/>
        <n v="14.3866994200691"/>
        <n v="28.449442726986092"/>
        <n v="6.2775738004883541"/>
        <n v="3.1101386022692248"/>
        <n v="6.3456309411197189"/>
        <n v="27.557863199928317"/>
        <n v="8.1737445597760328"/>
        <n v="44.896859002014672"/>
        <n v="7.2759205420991968"/>
        <n v="25.70878064200312"/>
        <n v="38.815795843248843"/>
        <n v="29.857704068329639"/>
        <n v="36.853241162039971"/>
        <n v="52.530790800210816"/>
        <n v="15.93177644859554"/>
        <n v="27.176761249341311"/>
        <n v="28.592289136719259"/>
        <n v="48.203900986307012"/>
        <n v="14.612685324191608"/>
        <n v="32.024813962874909"/>
        <n v="23.65918455531056"/>
        <n v="18.353800648070894"/>
        <n v="806.82665863186241"/>
        <n v="58.935073623101466"/>
        <n v="17.990474242595742"/>
        <n v="103.31250797700172"/>
        <n v="31.536106677043257"/>
        <n v="7.8302184167403626"/>
        <n v="215.84125870476123"/>
        <n v="26.079530188864123"/>
        <n v="11.744388440430406"/>
        <n v="28.366375276047727"/>
        <n v="2.3815014003233306"/>
        <n v="3.8934179464146483"/>
        <n v="2.0480366812344628"/>
        <n v="1.1347123304841824"/>
        <n v="1.3560952465018512"/>
        <n v="0.85176675929386436"/>
        <n v="0.698979411503313"/>
        <n v="0.442781582046541"/>
        <n v="0.52391333368483317"/>
        <n v="0.15302650821145783"/>
        <n v="7.7878300379394277E-2"/>
        <n v="43.553220060413558"/>
        <n v="1.6001577267337643"/>
        <n v="2.6226522411351536"/>
        <n v="0.98118161859257025"/>
        <n v="3.6500345850985187"/>
        <n v="8.490875400624402"/>
        <n v="6.3692193433034161"/>
        <n v="6.0056099884137115"/>
        <n v="5.3470660736974169"/>
        <n v="3.9901069609655275"/>
        <n v="1.1949351508167037"/>
        <n v="0.39896254131079145"/>
        <n v="0.11595134755286911"/>
        <n v="14.91157142072792"/>
        <n v="3.5387943691295782"/>
        <n v="2.2042292579565763"/>
        <n v="0.72378822941900411"/>
        <n v="0.3413640080233557"/>
        <n v="0.14687254935059207"/>
        <n v="0.70288830964587934"/>
        <n v="0.19170846178249407"/>
        <n v="45.50444212935362"/>
        <n v="26.049568524572013"/>
        <n v="27.860585559164583"/>
        <n v="17.988846843465993"/>
        <n v="15.667463518072976"/>
        <n v="12.484656238040081"/>
        <n v="9.3457695153640898"/>
        <n v="64.316058142756134"/>
        <n v="76.458647143086338"/>
        <n v="16.080236081703774"/>
        <n v="46.745306461289687"/>
        <n v="10.937211808102214"/>
        <n v="14.631318783424231"/>
        <n v="23.371942325150755"/>
        <n v="15.772127155774156"/>
        <n v="17.936059018023155"/>
        <n v="22.746062607668431"/>
        <n v="12.631380823197487"/>
        <n v="17.506641174373296"/>
        <n v="10.218011730895007"/>
        <n v="18.16966582868432"/>
        <n v="11.575203741003357"/>
        <n v="10.496364081261863"/>
        <n v="7.2494901062280173"/>
        <n v="5.5365064890664009"/>
        <n v="4.7513162545346255"/>
        <n v="10.919192104791716"/>
        <n v="11.935175492373189"/>
        <n v="24.236243763414539"/>
        <n v="10.458674911326574"/>
        <n v="3.8586673408925853"/>
        <n v="5.5726272148341156"/>
        <n v="1.5570016565983833"/>
        <n v="1.6972711027621485"/>
        <n v="9.1514963944418746"/>
        <n v="6.5181207152108716"/>
        <n v="3.0879223357306529"/>
        <n v="1.1250435874726838"/>
        <n v="0.85706399672171218"/>
        <n v="8.3569783724931818E-2"/>
        <n v="12.49698077828171"/>
        <n v="3.6865658693613934"/>
        <n v="3.5742843369228248"/>
        <n v="1.2778592027530471"/>
        <n v="4.0407858799846501"/>
        <n v="1.4615349206584969"/>
        <n v="0.29712918060331189"/>
        <n v="25.585033327099108"/>
        <n v="40.683703457448608"/>
        <n v="25.176601984200776"/>
        <n v="15.56942090750168"/>
        <n v="8.9371432323469495"/>
        <n v="16.245332702023951"/>
        <n v="11.86873640779045"/>
        <n v="20.011397043050827"/>
        <n v="9.8362937515628577"/>
        <n v="1.7201294967560241"/>
        <n v="1.9999227021187989"/>
        <n v="4.8959062222732566E-2"/>
        <n v="30.61321311269765"/>
        <n v="30.568625810451195"/>
        <n v="7.599583847420492"/>
        <n v="16.710817933691025"/>
        <n v="5.1142752799686946"/>
        <n v="3.2351547408506844"/>
        <n v="128.56854029774178"/>
        <n v="70.758869341470614"/>
        <n v="209.93190429450627"/>
        <n v="10.219241463877141"/>
        <n v="18.598734427984191"/>
        <n v="345.87972549502115"/>
        <n v="46.590699565502717"/>
        <n v="6.5720300165444137"/>
        <n v="4.6537553518001182"/>
        <n v="2.5518071011971379"/>
        <n v="4.7392348613712887"/>
        <n v="2.8629709011813032"/>
        <n v="68.071219419537158"/>
        <n v="23.341593589743205"/>
        <n v="3.7999648114482496"/>
        <n v="9.8845739914580655"/>
        <n v="1.3970737355991047"/>
        <n v="0.89298706643759829"/>
        <n v="1.2594588722456241"/>
        <n v="0.27168286013076259"/>
        <n v="0.18835703561262684"/>
        <n v="0.43652470467151455"/>
        <n v="4.151018936987487E-2"/>
        <n v="2.3298210454245561E-2"/>
        <n v="3.7317795493503816"/>
        <n v="2.2538183838803212"/>
        <n v="3.310723626799196"/>
        <n v="2.3225952918130526"/>
        <n v="0.85764498322498184"/>
        <n v="0.88567604225052809"/>
        <n v="12.790167795238347"/>
        <n v="54.448744037897292"/>
        <n v="13.068513800995856"/>
        <n v="23.699493443018881"/>
        <n v="3.1414585114846174"/>
        <n v="66.122030078260352"/>
        <n v="26.455936618388829"/>
        <n v="8.8730707152363308"/>
        <n v="66.013448145400076"/>
        <n v="18.850122882295864"/>
        <n v="7.646435569675937"/>
        <n v="32.477939014342425"/>
        <n v="13.686944724995378"/>
        <n v="20.358737300900788"/>
        <n v="27.884280066639221"/>
        <n v="25.956676193101892"/>
        <n v="22.324596080098161"/>
        <n v="4.0390552536851727"/>
        <n v="24.73036309387156"/>
        <n v="2.95736789036784"/>
        <n v="3.3951742142927279"/>
        <n v="3.7740484822394915"/>
        <n v="2.2265604391226734"/>
        <n v="44.949593076521218"/>
        <n v="2.728557467052767"/>
        <n v="1.839733056271819"/>
        <n v="1.7925161150849938"/>
        <n v="1.3647571659412574"/>
        <n v="8.853673330937518"/>
        <n v="1.5992156814021321"/>
        <n v="3.1673838075759915"/>
        <n v="1.5977328401698045"/>
        <n v="0.3495479575856727"/>
        <n v="7.876763107757343"/>
        <n v="34.408085119603868"/>
        <n v="10.19122118686043"/>
        <n v="2.1013351810834648"/>
        <n v="2.4899502393903963"/>
        <n v="0.63449125169921938"/>
        <n v="0.67973444166096064"/>
        <n v="5.7060902469773085"/>
        <n v="3.7575603163802827"/>
        <n v="2.7434017435123317"/>
        <n v="2.843690424255342"/>
        <n v="11.210954170047616"/>
        <n v="2.0454191772187973"/>
        <n v="14.545575691292775"/>
        <n v="7.1623408156941863"/>
        <n v="14.949777706016032"/>
        <n v="14.270175353627613"/>
        <n v="7.9048538821284291"/>
        <n v="4.28350370221023"/>
        <n v="51.188943838017792"/>
        <n v="27.555228289491641"/>
        <n v="563.21479909786285"/>
        <n v="31.378350469097182"/>
        <n v="259.81904018360143"/>
        <n v="5.7277107690185414"/>
        <n v="6.0912407012333523"/>
        <n v="3.4797302504059258"/>
        <n v="4.9706036630576005"/>
        <n v="1.8845908428747407"/>
        <n v="1.4558200391552021"/>
        <n v="12.247428761255744"/>
        <n v="6.1685790611957803"/>
        <n v="3.9363654823865848"/>
        <n v="2.6167116551247993"/>
        <n v="2.5237258497629815"/>
        <n v="1.3307100604293924"/>
        <n v="0.28119859649778661"/>
        <n v="2.4548749822261264"/>
        <n v="4.9044324200917693"/>
        <n v="1.3753672843106168"/>
        <n v="2.2526580229685731"/>
        <n v="1.6631274688439293"/>
        <n v="1.1405576782127433"/>
        <n v="0.37409656277164521"/>
        <n v="31.13654102080989"/>
        <n v="0.92159338399675572"/>
        <n v="0.23718817078646245"/>
        <n v="0.20178707068910981"/>
        <n v="45.792423898012537"/>
        <n v="32.786076427197543"/>
        <n v="12.438928541105703"/>
        <n v="12.593123826645483"/>
        <n v="1.0853789417371928"/>
        <n v="199.41784562517984"/>
        <n v="11.161054696380102"/>
        <n v="11.06956351520922"/>
        <n v="8.1641304940488357"/>
        <n v="1.0172470431262415"/>
        <n v="0.45410657126961385"/>
        <n v="8.4955108869287468"/>
        <n v="2.7676447918293618"/>
        <n v="0.82305346456278683"/>
        <n v="2.0375978060877626"/>
        <n v="0.25329071159356636"/>
        <n v="0.15197195406510414"/>
        <n v="3.8816751496003561E-2"/>
        <n v="16.522294955664933"/>
        <n v="14.292397684502474"/>
        <n v="10.748215898313136"/>
        <n v="11.891240004854536"/>
        <n v="11.914350842390482"/>
        <n v="12.338256752777916"/>
        <n v="62.6999726610984"/>
        <n v="10.275126285618766"/>
        <n v="9.2954786323648779"/>
        <n v="49.944597248707375"/>
        <n v="5.6809642540228484"/>
        <n v="9.2592542277530256"/>
        <n v="10.72847145264263"/>
        <n v="7.2949609629409853"/>
        <n v="8.953696583624696"/>
        <n v="5.8428475306501699"/>
        <n v="3.8737791145915512"/>
        <n v="6.5020037282323004"/>
        <n v="0.81856554024779926"/>
        <n v="11.399508276388579"/>
        <n v="54.59335877887014"/>
        <n v="8.4763485920896553"/>
        <n v="6.9336810171297154"/>
        <n v="2.3162610366089651"/>
        <n v="23.813879410577151"/>
        <n v="5.0130957580833169"/>
        <n v="6.3071664756325259"/>
        <n v="5.0720618382251832"/>
        <n v="1.026083355683548"/>
        <n v="0.22259294898275941"/>
        <n v="8.0458357229516686"/>
        <n v="3.7514346583457208"/>
        <n v="3.3691629384157435"/>
        <n v="8.9708309449377914"/>
        <n v="4.1612294526458191"/>
        <n v="1.1476024090453085"/>
        <n v="0.18893521270146332"/>
      </sharedItems>
    </cacheField>
    <cacheField name="Normalizedk" numFmtId="0">
      <sharedItems containsBlank="1" containsMixedTypes="1" containsNumber="1" minValue="0" maxValue="297.44903162167714"/>
    </cacheField>
    <cacheField name="Tcan" numFmtId="0">
      <sharedItems containsSemiMixedTypes="0" containsString="0" containsNumber="1" minValue="24.548100000000002" maxValue="35.566600000000001"/>
    </cacheField>
    <cacheField name="DBH" numFmtId="0">
      <sharedItems containsString="0" containsBlank="1" containsNumber="1" minValue="12.1" maxValue="147.1"/>
    </cacheField>
    <cacheField name="Height" numFmtId="0">
      <sharedItems containsString="0" containsBlank="1" containsNumber="1" containsInteger="1" minValue="213" maxValue="930"/>
    </cacheField>
    <cacheField name="u" numFmtId="0">
      <sharedItems containsMixedTypes="1" containsNumber="1" minValue="0" maxValue="119.45651609540957" count="598">
        <n v="32.443398484359129"/>
        <n v="28.092562231696775"/>
        <n v="21.466983633596243"/>
        <n v="9.4782058430894214"/>
        <n v="8.1044240180652078"/>
        <n v="0.53937320336892725"/>
        <n v="0.43096671021564986"/>
        <n v="44.660746713126102"/>
        <n v="40.504840173516207"/>
        <n v="38.881583443811323"/>
        <n v="37.491474782727124"/>
        <n v="37.171232271581502"/>
        <n v="34.469528281796691"/>
        <n v="29.315144465882252"/>
        <n v="29.267564538858643"/>
        <n v="23.337045968348583"/>
        <n v="22.42136791603637"/>
        <n v="21.328862621407438"/>
        <n v="14.183592357639458"/>
        <n v="4.7772582204886067"/>
        <n v="12.934074178276861"/>
        <n v="12.429312123957317"/>
        <n v="11.804919800550362"/>
        <n v="10.944165039346633"/>
        <n v="10.560084186105552"/>
        <n v="6.7528382236740594"/>
        <n v="5.390446973443237"/>
        <n v="2.9463376932403511"/>
        <n v="2.4607927098335618"/>
        <n v="1.4422212343404888"/>
        <n v="0.93924704168617346"/>
        <n v="0.93484579092004172"/>
        <n v="0.83071418028836319"/>
        <n v="0.26218191642376054"/>
        <n v="10.351967266640994"/>
        <n v="7.5201418864989709"/>
        <n v="4.9597990164211136"/>
        <n v="4.4015285303095606"/>
        <n v="4.3825764275885479"/>
        <n v="1.0950986458450365"/>
        <n v="0.3757362891720048"/>
        <n v="14.475629855578099"/>
        <n v="13.291057503982069"/>
        <n v="9.8274110434886079"/>
        <n v="9.4075422594503468"/>
        <n v="7.3279188739615106"/>
        <n v="7.0592174818855877"/>
        <n v="3.2655878162400773"/>
        <n v="26.644711644573757"/>
        <n v="23.850131087502593"/>
        <n v="14.641712029500706"/>
        <n v="14.527418959774471"/>
        <n v="4.8105344598085704"/>
        <n v="1.9955106988016762"/>
        <n v="0.91287692220535777"/>
        <n v="26.366848568268061"/>
        <n v="21.819650455845849"/>
        <n v="10.758976552466153"/>
        <n v="6.5218755128048365"/>
        <n v="3.9947320996883495"/>
        <n v="2.5650599467296047"/>
        <n v="0.53745613875991594"/>
        <n v="8.211258989802614"/>
        <n v="3.8123122682728621"/>
        <n v="2.7351145401702324"/>
        <n v="3.6403993733052066E-2"/>
        <n v="3.4270686141099925E-2"/>
        <n v="19.355963453958449"/>
        <n v="16.782965718780027"/>
        <n v="15.882238545008923"/>
        <n v="14.83026943130111"/>
        <n v="14.593534549635143"/>
        <n v="12.713137672654829"/>
        <n v="5.7584503618464664"/>
        <n v="42.82590062906975"/>
        <n v="39.574872073350733"/>
        <n v="33.85277915230899"/>
        <n v="24.058514557775496"/>
        <n v="23.917964846479045"/>
        <n v="16.648687246241519"/>
        <n v="15.889106064764416"/>
        <n v="3.986473414039899"/>
        <n v="2.1830941236126526"/>
        <n v="2.0092526907292378"/>
        <n v="1.8320777680963829"/>
        <n v="8.6641097677986695E-2"/>
        <n v="12.170742678949573"/>
        <n v="4.6202273801033664"/>
        <n v="3.0448705072772366"/>
        <n v="2.5584664355051094"/>
        <n v="0.60505732163088"/>
        <n v="0.18189236391432559"/>
        <n v="14.037922576288432"/>
        <n v="5.5953916361614038"/>
        <n v="1.321523113772781"/>
        <n v="1.2886528443421936"/>
        <n v="0.8945819015850317"/>
        <n v="0.1252963242205721"/>
        <n v="16.586075169795127"/>
        <n v="15.481998166960969"/>
        <n v="13.566038360715705"/>
        <n v="12.597030498141097"/>
        <n v="11.386718596041653"/>
        <n v="10.974801935913417"/>
        <n v="7.1580629765086874"/>
        <n v="22.795455503716923"/>
        <n v="19.260153970733295"/>
        <n v="18.143358338690142"/>
        <n v="16.739324169614527"/>
        <n v="8.4263607002167884"/>
        <n v="3.807305885342902"/>
        <n v="2.3755540439406038"/>
        <n v="33.694472609120524"/>
        <n v="27.032314156222323"/>
        <n v="25.176608223425664"/>
        <n v="24.944226555680139"/>
        <n v="19.106313464775887"/>
        <n v="13.682444686666402"/>
        <n v="0.78637216964922541"/>
        <n v="34.552551700324912"/>
        <n v="33.302831342237617"/>
        <n v="30.845809018388341"/>
        <n v="30.52011489781739"/>
        <n v="15.48113751665675"/>
        <n v="14.652073292565559"/>
        <n v="8.7353876271951822"/>
        <n v="34.255350477730516"/>
        <n v="32.857577758948679"/>
        <n v="29.719620113823069"/>
        <n v="28.938385680096417"/>
        <n v="27.481378546095449"/>
        <n v="25.339213499664382"/>
        <n v="14.935124865160308"/>
        <n v="36.874369982071954"/>
        <n v="36.184272026183372"/>
        <n v="33.380832841573117"/>
        <n v="31.172660813787893"/>
        <n v="27.942063538065327"/>
        <n v="24.841353780805139"/>
        <n v="1.9683187285601462"/>
        <n v="20.634348181997744"/>
        <n v="15.850912558887501"/>
        <n v="13.722892064127716"/>
        <n v="12.882420232406085"/>
        <n v="9.175726288443613"/>
        <n v="8.4453152618623477"/>
        <n v="1.8851027456641958"/>
        <n v="20.62122006098307"/>
        <n v="11.85541582071783"/>
        <n v="11.460463697570793"/>
        <n v="5.6613200706269433"/>
        <n v="1.4741657026885822"/>
        <n v="0"/>
        <s v="NA"/>
        <n v="10.8665103006454"/>
        <n v="8.0098265062032237"/>
        <n v="8.0048879243487026"/>
        <n v="7.8599378943377589"/>
        <n v="7.4200747102075697"/>
        <n v="2.3217434888082535"/>
        <n v="9.9726279733713348"/>
        <n v="5.025600300979054"/>
        <n v="4.1601325828999673"/>
        <n v="3.9718527636844709"/>
        <n v="3.2271707332972137"/>
        <n v="2.5435984476205165"/>
        <n v="0.56750754141705617"/>
        <n v="77.740690913819378"/>
        <n v="37.040401240853576"/>
        <n v="36.84292234378804"/>
        <n v="34.599203281154111"/>
        <n v="31.936741339902355"/>
        <n v="27.05793366117415"/>
        <n v="22.260626822372778"/>
        <n v="30.088528196241757"/>
        <n v="29.921982106572369"/>
        <n v="28.191485187307791"/>
        <n v="22.441444441333537"/>
        <n v="21.29368639701223"/>
        <n v="20.443800766505372"/>
        <n v="17.386768207459522"/>
        <n v="30.775895371352043"/>
        <n v="24.973974483551032"/>
        <n v="20.724751294280292"/>
        <n v="20.525705627744994"/>
        <n v="19.065037176642637"/>
        <n v="14.493656490192659"/>
        <n v="7.1959785390372151"/>
        <n v="23.243587031586433"/>
        <n v="14.711985939704169"/>
        <n v="14.123768076817111"/>
        <n v="9.2358230894186395"/>
        <n v="7.8673313518130339"/>
        <n v="1.6724390233147861"/>
        <n v="0.26489669390492082"/>
        <n v="23.383766775796264"/>
        <n v="7.4534062015281322"/>
        <n v="6.4948183108180855"/>
        <n v="5.8585863269711362"/>
        <n v="1.1013604305412974"/>
        <n v="23.10880118243707"/>
        <n v="11.241949348954066"/>
        <n v="7.0524579519357697"/>
        <n v="6.5303844899105803"/>
        <n v="3.4087573650542429"/>
        <n v="5.4628213284182099"/>
        <n v="4.9717160581027882"/>
        <n v="2.2049442364495366"/>
        <n v="1.9216024873841444"/>
        <n v="1.2777837719194707"/>
        <n v="0.56169828704668257"/>
        <n v="6.8685426420101545E-2"/>
        <n v="23.802690999676617"/>
        <n v="20.93098047017677"/>
        <n v="20.607906038520198"/>
        <n v="12.274697403006519"/>
        <n v="11.418861867122086"/>
        <n v="2.4541407518801375"/>
        <n v="86.394984757957758"/>
        <n v="83.064576927022543"/>
        <n v="80.939948414035669"/>
        <n v="74.845265103276972"/>
        <n v="69.633581750603383"/>
        <n v="65.043287642574242"/>
        <n v="56.856229996789295"/>
        <n v="40.550800325435837"/>
        <n v="31.65724234622181"/>
        <n v="29.657878994725049"/>
        <n v="27.108135406043761"/>
        <n v="9.8503802805247691"/>
        <n v="84.975754455931948"/>
        <n v="31.735363000275122"/>
        <n v="29.854487384001196"/>
        <n v="24.845469884648018"/>
        <n v="21.278001375908985"/>
        <n v="9.6604111473625629"/>
        <n v="103.24328153770081"/>
        <n v="46.686582495814108"/>
        <n v="15.335512945881796"/>
        <n v="11.094648849957528"/>
        <n v="9.9763618874969175"/>
        <n v="5.2472423644394377"/>
        <n v="5.3960330721106349"/>
        <n v="3.3417935095622937"/>
        <n v="2.8958891476231186"/>
        <n v="2.7657935317058837"/>
        <n v="2.4673574524889945"/>
        <n v="0.36834108395332821"/>
        <n v="11.475985834958731"/>
        <n v="8.2291562496991197"/>
        <n v="7.6253974424435738"/>
        <n v="5.6985975939280049"/>
        <n v="5.1642983160038476"/>
        <n v="28.719782228700645"/>
        <n v="27.373767259042385"/>
        <n v="22.53002564358971"/>
        <n v="21.447768593046892"/>
        <n v="12.246094019662113"/>
        <n v="11.81721990518562"/>
        <n v="93.916104359680403"/>
        <n v="3.5130064253115236"/>
        <n v="2.464756350140433"/>
        <n v="1.8561705706111744"/>
        <n v="1.6281106860094505"/>
        <n v="2.6524599601361269E-2"/>
        <n v="37.63530219179399"/>
        <n v="32.969083481966692"/>
        <n v="30.633798965628802"/>
        <n v="30.378426471247675"/>
        <n v="25.543443769277136"/>
        <n v="8.4174271792265127"/>
        <n v="107.10885969508121"/>
        <n v="54.908836966362465"/>
        <n v="42.630429253755963"/>
        <n v="37.725261136178645"/>
        <n v="25.945871841553675"/>
        <n v="24.124026057147727"/>
        <n v="39.011654554745455"/>
        <n v="26.825774602547106"/>
        <n v="21.117436572283985"/>
        <n v="19.342070983938893"/>
        <n v="12.574253848476909"/>
        <n v="12.127582126777043"/>
        <n v="35.122915814969851"/>
        <n v="26.269373992430033"/>
        <n v="24.94656673120674"/>
        <n v="24.705341195307643"/>
        <n v="22.555776542517535"/>
        <n v="14.894405755783103"/>
        <n v="11.404484405787231"/>
        <n v="10.640262785103246"/>
        <n v="1.7264363893684016"/>
        <n v="1.4489404139187751"/>
        <n v="0.45972730035255793"/>
        <n v="0.37908790611002552"/>
        <n v="119.45651609540957"/>
        <n v="39.191790963836112"/>
        <n v="38.195170761743086"/>
        <n v="34.452241988578166"/>
        <n v="34.136671945359723"/>
        <n v="30.513015608056662"/>
        <n v="17.505026653081128"/>
        <n v="22.865949995905066"/>
        <n v="21.279097194268992"/>
        <n v="20.347341216986234"/>
        <n v="16.902604720260495"/>
        <n v="10.84504289580787"/>
        <n v="42.103878822027653"/>
        <n v="42.059449042259644"/>
        <n v="40.4820214905656"/>
        <n v="40.338302992179521"/>
        <n v="37.778481235268217"/>
        <n v="32.046210398210789"/>
        <n v="25.456529676096075"/>
        <n v="24.14121278209916"/>
        <n v="49.675494502303785"/>
        <n v="38.47208977662001"/>
        <n v="35.955293865164109"/>
        <n v="34.934864454145838"/>
        <n v="34.549510962554749"/>
        <n v="22.996037830945379"/>
        <n v="43.202898103165161"/>
        <n v="36.066036570750292"/>
        <n v="35.175320455443078"/>
        <n v="35.088958345628122"/>
        <n v="34.738028685205286"/>
        <n v="31.829515493994894"/>
        <n v="28.398638095148311"/>
        <n v="21.517584232208733"/>
        <n v="21.328551175860831"/>
        <n v="19.206875295329233"/>
        <n v="18.303644998638017"/>
        <n v="13.251002243011616"/>
        <n v="10.49687163682643"/>
        <n v="3.6329541025716798"/>
        <n v="13.622735149536236"/>
        <n v="9.5041406528471377"/>
        <n v="4.756230654294515"/>
        <n v="4.6550378473695941"/>
        <n v="4.283053346980064"/>
        <n v="1.4471740218857954"/>
        <n v="0.79049344367652485"/>
        <n v="20.488909055179601"/>
        <n v="10.694390083590296"/>
        <n v="3.3972864764756077"/>
        <n v="0.64523002481326008"/>
        <n v="0.61843829311156995"/>
        <n v="0.35399448777603154"/>
        <n v="0.24529997538842838"/>
        <n v="29.581417035926687"/>
        <n v="22.364881973460495"/>
        <n v="20.451214748852337"/>
        <n v="17.242553979106994"/>
        <n v="9.575658172829085"/>
        <n v="3.8579717278771404"/>
        <n v="1.2630194827079064"/>
        <n v="0.3748163454588832"/>
        <n v="24.22406719529442"/>
        <n v="8.9563216301143171"/>
        <n v="4.6488964228851941"/>
        <n v="1.7107200398573805"/>
        <n v="0.76399495360189207"/>
        <n v="0.32154222290766216"/>
        <n v="2.7246782015349074"/>
        <n v="2.0064758812898984"/>
        <n v="60.030254564193115"/>
        <n v="50.2458621606782"/>
        <n v="38.981696425236414"/>
        <n v="34.374284854545529"/>
        <n v="32.882168179021981"/>
        <n v="32.403431020959921"/>
        <n v="20.716627992102055"/>
        <n v="19.41193469063289"/>
        <n v="66.722953590273818"/>
        <n v="33.962750106026405"/>
        <n v="33.935635685926847"/>
        <n v="24.211057455395363"/>
        <n v="21.463905532103318"/>
        <n v="40.978269778104938"/>
        <n v="40.384725540821456"/>
        <n v="38.118995217883111"/>
        <n v="36.721329347175185"/>
        <n v="34.409314328732449"/>
        <n v="31.667291656668503"/>
        <n v="16.196356238788507"/>
        <n v="35.700962121793417"/>
        <n v="28.4128854726005"/>
        <n v="26.738131074134756"/>
        <n v="23.992574490453457"/>
        <n v="21.291684519609305"/>
        <n v="21.287600665552144"/>
        <n v="17.340313273972807"/>
        <n v="40.479973048544693"/>
        <n v="32.228901999965146"/>
        <n v="28.347536785696121"/>
        <n v="16.328158935001671"/>
        <n v="8.5299928431238072"/>
        <n v="5.8434269082069044"/>
        <n v="5.0492777715656301"/>
        <n v="8.0119447319958255"/>
        <n v="3.9281809632248512"/>
        <n v="2.3261915253477983"/>
        <n v="1.3033438027519251"/>
        <n v="0.69799228022534676"/>
        <n v="4.7130974939247304E-2"/>
        <n v="16.554392314331867"/>
        <n v="11.749203991724194"/>
        <n v="8.7007620399812442"/>
        <n v="7.5267744548761293"/>
        <n v="4.2663692400349369"/>
        <n v="2.2432500957402821"/>
        <n v="1.5061315708212935"/>
        <n v="38.416859772010156"/>
        <n v="34.397866614247391"/>
        <n v="27.909216206457202"/>
        <n v="27.18094771635154"/>
        <n v="26.726947076716279"/>
        <n v="12.794221444461208"/>
        <n v="23.716678409262443"/>
        <n v="18.90329218939058"/>
        <n v="17.779161119480808"/>
        <n v="12.655312136129728"/>
        <n v="9.246080959479368"/>
        <n v="1.7113202010658075"/>
        <n v="0.70083535564642718"/>
        <n v="38.083128882939192"/>
        <n v="34.434496954399087"/>
        <n v="25.607562436913273"/>
        <n v="16.12329962722389"/>
        <n v="12.749462443421159"/>
        <n v="12.152913682059939"/>
        <n v="42.005827681874422"/>
        <n v="38.161459923711533"/>
        <n v="37.09592067598367"/>
        <n v="34.507448851369098"/>
        <n v="31.615260806922041"/>
        <n v="21.64614177310273"/>
        <n v="22.65741467297433"/>
        <n v="16.058097374096839"/>
        <n v="14.708286870274376"/>
        <n v="13.901142571194249"/>
        <n v="8.3377915751086675"/>
        <n v="7.9494061808340675"/>
        <n v="4.8811756461878959"/>
        <n v="3.1282188076346644"/>
        <n v="19.308110691663"/>
        <n v="18.212776616217386"/>
        <n v="14.228706434564465"/>
        <n v="6.0341458061632531"/>
        <n v="5.8575900837474215"/>
        <n v="4.4465445209103116"/>
        <n v="26.921802532170293"/>
        <n v="21.415921059734188"/>
        <n v="6.162389608614971"/>
        <n v="5.2381204700635822"/>
        <n v="4.06210471554654"/>
        <n v="1.0362090570603424"/>
        <n v="0.21181061304797388"/>
        <n v="39.825985851455329"/>
        <n v="29.297002260240756"/>
        <n v="27.788477173551485"/>
        <n v="22.44229046570538"/>
        <n v="12.698600146818247"/>
        <n v="10.116235098395256"/>
        <n v="10.247738008281305"/>
        <n v="8.1673163927777992"/>
        <n v="2.1993365385287236"/>
        <n v="1.7041026528806769"/>
        <n v="1.517346506137996"/>
        <n v="1.0975955988685695"/>
        <n v="68.766034524054746"/>
        <n v="32.816766879895326"/>
        <n v="25.737525351626882"/>
        <n v="25.696974416167819"/>
        <n v="25.326238843668762"/>
        <n v="11.5062437162617"/>
        <n v="34.305637610514701"/>
        <n v="31.715435610527727"/>
        <n v="29.792591377034633"/>
        <n v="20.6174290986153"/>
        <n v="19.677689429343872"/>
        <n v="18.889295049929114"/>
        <n v="28.816192869811644"/>
        <n v="28.071862110349372"/>
        <n v="25.885303741355891"/>
        <n v="22.717056987532366"/>
        <n v="16.700857870526278"/>
        <n v="13.47327167458524"/>
        <n v="27.205434098284456"/>
        <n v="25.195639996823726"/>
        <n v="20.338882385537271"/>
        <n v="15.206081149561188"/>
        <n v="12.788666432054903"/>
        <n v="6.3480640254254359"/>
        <n v="23.374029193905631"/>
        <n v="19.977940148528614"/>
        <n v="9.0186006650303145"/>
        <n v="5.3797524818170093"/>
        <n v="4.7658385771395997"/>
        <n v="1.3603621999454916"/>
        <n v="7.6430325659728942"/>
        <n v="5.7127961905042186"/>
        <n v="3.3337449429796377"/>
        <n v="2.4271279531165222"/>
        <n v="1.8931355763915545"/>
        <n v="1.5146998659991693"/>
        <n v="0.59321315238867589"/>
        <n v="0.39962386752971629"/>
        <n v="38.797718504419514"/>
        <n v="37.059808363383148"/>
        <n v="28.61997235752413"/>
        <n v="21.642874647480198"/>
        <n v="21.465681938778044"/>
        <n v="20.233938735309877"/>
        <n v="14.371883947863333"/>
        <n v="32.607287682818821"/>
        <n v="20.025392902207457"/>
        <n v="18.301833137713178"/>
        <n v="15.68980670587146"/>
        <n v="11.085918930382308"/>
        <n v="4.7401694411933093"/>
        <n v="48.968682655280219"/>
        <n v="33.326813837182463"/>
        <n v="29.792291040906374"/>
        <n v="21.197771131618737"/>
        <n v="15.385404828349337"/>
        <n v="32.652644947362113"/>
        <n v="23.601333960486624"/>
        <n v="19.774603727211108"/>
        <n v="11.94373615726362"/>
        <n v="11.796573276028566"/>
        <n v="9.9172627993109437"/>
        <n v="27.522755757189771"/>
        <n v="16.595764466275835"/>
        <n v="4.3863405158617912"/>
        <n v="3.8471726571324401"/>
        <n v="2.2306422037348832"/>
        <n v="26.076111450179493"/>
        <n v="22.464035039880976"/>
        <n v="16.439776854564531"/>
        <n v="16.350580616319334"/>
        <n v="15.113214731211768"/>
        <n v="3.332304046357629"/>
        <n v="7.7026378455970361"/>
        <n v="7.5183614107649008"/>
        <n v="1.9323146613623945"/>
        <n v="1.2627138323125007"/>
        <n v="13.954611422900447"/>
        <n v="11.162511572732045"/>
        <n v="7.6990286647962094"/>
        <n v="6.956851946260298"/>
        <n v="4.1536174063171414"/>
        <n v="0.77824542547624798"/>
        <n v="65.237142648505269"/>
        <n v="32.917889756924353"/>
        <n v="22.915875629208855"/>
        <n v="10.265875232432853"/>
        <n v="1.9212851043166017"/>
        <n v="0.72536858872517229"/>
        <n v="35.028884837824528"/>
        <n v="22.889837404745432"/>
        <n v="4.5226430321941091"/>
        <n v="2.5888741468353098"/>
        <n v="1.7170223302095389"/>
        <n v="0.44984562972436526"/>
        <n v="0.43749108066280373"/>
        <n v="38.014217355511882"/>
        <n v="34.372895578027297"/>
        <n v="33.301311804453633"/>
        <n v="24.2947935001906"/>
        <n v="19.598963680461672"/>
        <n v="29.594356868790648"/>
        <n v="28.784465555973341"/>
        <n v="27.755868914346273"/>
        <n v="24.540909737739149"/>
        <n v="23.418705429310346"/>
        <n v="23.811486192835837"/>
        <n v="19.257871627075449"/>
        <n v="16.712263537823919"/>
        <n v="14.643176452367465"/>
        <n v="13.692971409738831"/>
        <n v="4.1570232967291307"/>
        <n v="16.315300846468396"/>
        <n v="15.317052142079522"/>
        <n v="11.265049221446521"/>
        <n v="9.6480238832320389"/>
        <n v="2.5915652935884701"/>
        <n v="14.743383676282336"/>
        <n v="11.949060152625588"/>
        <n v="5.8962821731973749"/>
        <n v="1.9468982143284583"/>
        <n v="1.041821962344859"/>
        <n v="23.084280405542593"/>
        <n v="22.540034888439923"/>
        <n v="20.373244143308796"/>
        <n v="19.043945662972618"/>
        <n v="14.321409634571415"/>
        <n v="3.4697615529873098"/>
      </sharedItems>
    </cacheField>
    <cacheField name="SWC" numFmtId="0">
      <sharedItems containsSemiMixedTypes="0" containsString="0" containsNumber="1" minValue="5.03038712875437" maxValue="18.418666666666667"/>
    </cacheField>
    <cacheField name="Succ" numFmtId="0">
      <sharedItems/>
    </cacheField>
    <cacheField name="Origin" numFmtId="0">
      <sharedItems/>
    </cacheField>
    <cacheField name="Leaf" numFmtId="0">
      <sharedItems/>
    </cacheField>
    <cacheField name="RH" numFmtId="0">
      <sharedItems containsString="0" containsBlank="1" containsNumber="1" minValue="0.3455948490031629" maxValue="0.64691630239407094"/>
    </cacheField>
    <cacheField name="VPD" numFmtId="0">
      <sharedItems containsString="0" containsBlank="1" containsNumber="1" minValue="1.1612499999999999" maxValue="2.8125"/>
    </cacheField>
    <cacheField name="PPFD" numFmtId="0">
      <sharedItems containsString="0" containsBlank="1" containsNumber="1" minValue="648.88749999999993" maxValue="1551.3875"/>
    </cacheField>
    <cacheField name="RGR" numFmtId="0">
      <sharedItems containsMixedTypes="1" containsNumber="1" minValue="-7.4883720506258869E-2" maxValue="0.5058204448229886" count="96">
        <n v="1.5762233191801176E-2"/>
        <n v="3.3174055421566567E-2"/>
        <n v="-1.3880826345383708E-2"/>
        <n v="-1.38808263453837E-2"/>
        <n v="7.3426554335497676E-2"/>
        <n v="1.6422015556633862E-2"/>
        <n v="-8.0073224214642878E-3"/>
        <n v="4.5968748054476261E-2"/>
        <n v="4.3850573576126081E-2"/>
        <n v="0"/>
        <n v="-1.9651513516097702E-2"/>
        <n v="-4.1067369666072644E-3"/>
        <n v="2.1258629216131218E-2"/>
        <n v="2.8758319692770054E-2"/>
        <n v="-9.9604352038653761E-3"/>
        <n v="-9.0216655728648266E-3"/>
        <n v="-2.5070679879673005E-4"/>
        <n v="8.7349291855817503E-3"/>
        <n v="2.3420874593229002E-2"/>
        <n v="3.0833337364130416E-2"/>
        <n v="-3.44360234386289E-3"/>
        <n v="2.3499861849242888E-2"/>
        <n v="-8.6588002042198298E-3"/>
        <n v="3.1871140901128393E-2"/>
        <n v="-2.71788186581967E-3"/>
        <n v="1.5858697825917468E-2"/>
        <n v="3.5603071853408719E-2"/>
        <s v="NA"/>
        <n v="2.2248125219784583E-2"/>
        <n v="-3.2804876299691635E-3"/>
        <n v="2.072168076406801E-2"/>
        <n v="1.1013475028988331E-2"/>
        <n v="-1.8247700352262827E-3"/>
        <n v="-1.3182594023193784E-2"/>
        <n v="2.3443832054748603E-2"/>
        <n v="-5.984353682404752E-3"/>
        <n v="0.5058204448229886"/>
        <n v="2.6553910264433728E-2"/>
        <n v="-2.6588215171258471E-2"/>
        <n v="1.4204493949391642E-2"/>
        <n v="1.1005309037868274E-3"/>
        <n v="2.5562690103455334E-3"/>
        <n v="2.9470623543223756E-2"/>
        <n v="1.6694029881260057E-2"/>
        <n v="3.3200723417482841E-2"/>
        <n v="4.2582810257447024E-3"/>
        <n v="3.9770738923692393E-2"/>
        <n v="7.064866429451172E-2"/>
        <n v="1.3974401028587324E-2"/>
        <n v="3.5008637196462841E-2"/>
        <n v="2.5468610825763953E-2"/>
        <n v="-1.5519024933775737E-4"/>
        <n v="-3.1635481987767652E-2"/>
        <n v="2.5855207846560761E-2"/>
        <n v="7.0690259557514073E-3"/>
        <n v="5.0871136718230486E-2"/>
        <n v="-5.4365981632427127E-3"/>
        <n v="3.7260971551856606E-2"/>
        <n v="1.9093083086777235E-2"/>
        <n v="9.2279113126538404E-3"/>
        <n v="1.9225946713001842E-2"/>
        <n v="5.880315425601591E-3"/>
        <n v="6.3384862140673888E-3"/>
        <n v="2.0785094597206271E-2"/>
        <n v="3.5829885177280862E-2"/>
        <n v="4.5743953695326058E-2"/>
        <n v="2.2619415804791307E-2"/>
        <n v="1.0459977917073454E-2"/>
        <n v="-3.0381995721919837E-4"/>
        <n v="5.2555943113949413E-2"/>
        <n v="3.3172988797831003E-2"/>
        <n v="3.4438033609287613E-2"/>
        <n v="-1.1051191027452584E-2"/>
        <n v="1.3293029408811517E-2"/>
        <n v="2.4570514730882637E-2"/>
        <n v="3.0186817194269012E-2"/>
        <n v="1.8580174888922503E-2"/>
        <n v="3.3982140305449049E-2"/>
        <n v="1.0816217268271432E-2"/>
        <n v="3.1839279089733427E-2"/>
        <n v="3.1839279089733399E-2"/>
        <n v="1.204706686299079E-2"/>
        <n v="2.0165599981897955E-2"/>
        <n v="7.270459159014842E-3"/>
        <n v="7.2080243801821205E-3"/>
        <n v="8.0747271782325696E-3"/>
        <n v="-1.7127437005219813E-2"/>
        <n v="8.7332741322144504E-3"/>
        <n v="-7.4883720506258869E-2"/>
        <n v="2.5419450526450562E-3"/>
        <n v="2.7239612434768117E-2"/>
        <n v="-4.6514881421519929E-3"/>
        <n v="4.4630023372803564E-2"/>
        <n v="2.1108853843798934E-2"/>
        <n v="-1.1484311309869571E-3"/>
        <n v="-4.3762247429702313E-4"/>
      </sharedItems>
    </cacheField>
    <cacheField name="RHeight" numFmtId="0">
      <sharedItems containsMixedTypes="1" containsNumber="1" minValue="-39.768594428190333" maxValue="55.019859523364147" count="94">
        <n v="8.8519632642693491"/>
        <n v="23.35390337783668"/>
        <n v="20.827665812558859"/>
        <n v="20.827665812558902"/>
        <n v="22.62647841477833"/>
        <n v="5.8988277579259005"/>
        <n v="11.271428195052852"/>
        <n v="-39.768594428190333"/>
        <n v="-5.4228336277165878"/>
        <n v="0"/>
        <n v="-16.933172577555609"/>
        <n v="9.2367923053650234"/>
        <n v="12.347631639816555"/>
        <n v="0.71718748709344571"/>
        <n v="10.276896370852626"/>
        <n v="-4.2054598357765984"/>
        <n v="1.8763328679121161"/>
        <n v="24.651549479099089"/>
        <n v="20.224151239279511"/>
        <n v="9.3622684935159057"/>
        <n v="11.233512163472522"/>
        <n v="7.940595633033487"/>
        <n v="11.544189971327141"/>
        <n v="12.107395297731269"/>
        <n v="14.788150720037246"/>
        <n v="7.8755053132131891"/>
        <s v="NA"/>
        <n v="15.403066832191886"/>
        <n v="12.507250775390466"/>
        <n v="12.154102900210372"/>
        <n v="-1.4626336624352942"/>
        <n v="2.6126988146007939"/>
        <n v="18.789555854999797"/>
        <n v="17.850014357426122"/>
        <n v="5.538922953359263"/>
        <n v="27.045015347103625"/>
        <n v="2.5855612671072654"/>
        <n v="18.52184834971148"/>
        <n v="0.86557306903636777"/>
        <n v="-3.4801246747494718"/>
        <n v="21.026889887404813"/>
        <n v="10.593628092026655"/>
        <n v="9.5340372091425838"/>
        <n v="11.447018735812323"/>
        <n v="13.210894816205807"/>
        <n v="19.068331394862227"/>
        <n v="4.3674561336831754"/>
        <n v="13.963878549588205"/>
        <n v="20.422821535829076"/>
        <n v="7.7905195045690627"/>
        <n v="15.398008401425331"/>
        <n v="55.019859523364147"/>
        <n v="12.9758822515494"/>
        <n v="6.4077348836481818"/>
        <n v="-2.0614357055983081"/>
        <n v="6.3529250159812198"/>
        <n v="16.971718051471029"/>
        <n v="8.1909261814104273"/>
        <n v="11.97373641889671"/>
        <n v="23.374083142237392"/>
        <n v="16.891440238922108"/>
        <n v="13.483825341791784"/>
        <n v="22.811701937834123"/>
        <n v="11.240386978832715"/>
        <n v="6.1597365572116392"/>
        <n v="-7.3085694733124011"/>
        <n v="24.274335600269417"/>
        <n v="5.6780254445246685"/>
        <n v="11.192252581245134"/>
        <n v="12.197872964961046"/>
        <n v="34.818496269356885"/>
        <n v="8.7929010568314698"/>
        <n v="17.909104339240393"/>
        <n v="11.658705774359115"/>
        <n v="24.664365783035379"/>
        <n v="9.7568099850247538"/>
        <n v="8.6314440042009295"/>
        <n v="18.541979140046688"/>
        <n v="8.8519632642694308"/>
        <n v="1.1361036842256038"/>
        <n v="12.787947076898984"/>
        <n v="-1.1395887521660342"/>
        <n v="-3.4554590911639607"/>
        <n v="17.219383337391154"/>
        <n v="0.49401881407737724"/>
        <n v="-3.3283370322391583"/>
        <n v="9.0798782696057145"/>
        <n v="5.7192564302052347"/>
        <n v="4.5314020157360666"/>
        <n v="6.8265645362387666"/>
        <n v="2.1674015942546672"/>
        <n v="9.2643503842180355"/>
        <n v="10.302803984264049"/>
        <n v="11.11387884757574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Jean Leonce Manzi" refreshedDate="45589.703755555558" createdVersion="8" refreshedVersion="8" minRefreshableVersion="3" recordCount="187" xr:uid="{99690D6B-E1B7-4B1D-895D-F5F78CA71354}">
  <cacheSource type="worksheet">
    <worksheetSource ref="A1:BF1048576" sheet="Change"/>
  </cacheSource>
  <cacheFields count="58">
    <cacheField name="Date" numFmtId="0">
      <sharedItems containsNonDate="0" containsDate="1" containsString="0" containsBlank="1" minDate="2022-06-08T00:00:00" maxDate="2022-09-03T00:00:00"/>
    </cacheField>
    <cacheField name="Site" numFmtId="0">
      <sharedItems containsBlank="1"/>
    </cacheField>
    <cacheField name="Month1" numFmtId="0">
      <sharedItems containsBlank="1"/>
    </cacheField>
    <cacheField name="Plot" numFmtId="0">
      <sharedItems containsBlank="1"/>
    </cacheField>
    <cacheField name="Treatment" numFmtId="0">
      <sharedItems containsBlank="1" count="3">
        <s v="Control"/>
        <s v="HWLN"/>
        <m/>
      </sharedItems>
    </cacheField>
    <cacheField name="Cable No" numFmtId="0">
      <sharedItems containsString="0" containsBlank="1" containsNumber="1" containsInteger="1" minValue="1" maxValue="16"/>
    </cacheField>
    <cacheField name="Species" numFmtId="0">
      <sharedItems containsBlank="1" count="14">
        <s v="Bbr"/>
        <s v="Cme"/>
        <s v="Dto"/>
        <s v="Fsa"/>
        <s v="Fth"/>
        <s v="Hma"/>
        <s v="Mlu"/>
        <s v="Paf"/>
        <s v="Pfa"/>
        <s v="Pfu"/>
        <s v="Sgu"/>
        <s v="Agu"/>
        <s v="Mla"/>
        <m/>
      </sharedItems>
    </cacheField>
    <cacheField name="Position" numFmtId="0">
      <sharedItems containsBlank="1"/>
    </cacheField>
    <cacheField name="Individu22" numFmtId="0">
      <sharedItems containsBlank="1"/>
    </cacheField>
    <cacheField name="Individu" numFmtId="0">
      <sharedItems containsBlank="1"/>
    </cacheField>
    <cacheField name="Time" numFmtId="0">
      <sharedItems containsBlank="1"/>
    </cacheField>
    <cacheField name="DV" numFmtId="0">
      <sharedItems containsBlank="1" containsMixedTypes="1" containsNumber="1" minValue="0.45600000000000002" maxValue="1.2210000000000001"/>
    </cacheField>
    <cacheField name="Predawn" numFmtId="0">
      <sharedItems containsBlank="1" containsMixedTypes="1" containsNumber="1" minValue="0.98" maxValue="35.14"/>
    </cacheField>
    <cacheField name="PredawnWP" numFmtId="0">
      <sharedItems containsBlank="1" containsMixedTypes="1" containsNumber="1" minValue="-3.5140000000000002" maxValue="-9.8000000000000004E-2"/>
    </cacheField>
    <cacheField name="Time2" numFmtId="0">
      <sharedItems containsBlank="1"/>
    </cacheField>
    <cacheField name="DVmd" numFmtId="0">
      <sharedItems containsBlank="1" containsMixedTypes="1" containsNumber="1" minValue="0.24399999999999999" maxValue="1.2549999999999999"/>
    </cacheField>
    <cacheField name="DT" numFmtId="0">
      <sharedItems containsBlank="1" containsMixedTypes="1" containsNumber="1" minValue="-0.14499999999999991" maxValue="0.40799999999999992"/>
    </cacheField>
    <cacheField name="Midday" numFmtId="0">
      <sharedItems containsBlank="1" containsMixedTypes="1" containsNumber="1" minValue="1.0900000000000001" maxValue="44.34"/>
    </cacheField>
    <cacheField name="MiddayWP" numFmtId="0">
      <sharedItems containsBlank="1" containsMixedTypes="1" containsNumber="1" minValue="-4.4340000000000002" maxValue="-0.10900000000000001"/>
    </cacheField>
    <cacheField name="DWP" numFmtId="0">
      <sharedItems containsBlank="1" containsMixedTypes="1" containsNumber="1" minValue="-2.218" maxValue="0.70800000000000007"/>
    </cacheField>
    <cacheField name="DBH_Aug" numFmtId="0">
      <sharedItems containsString="0" containsBlank="1" containsNumber="1" minValue="28.45" maxValue="163.95"/>
    </cacheField>
    <cacheField name="Area_Aug" numFmtId="0">
      <sharedItems containsString="0" containsBlank="1" containsNumber="1" minValue="635.38096250000001" maxValue="21100.487962499999"/>
    </cacheField>
    <cacheField name="K" numFmtId="0">
      <sharedItems containsBlank="1" containsMixedTypes="1" containsNumber="1" minValue="1.079913606911448E-3" maxValue="1.0031152647975079"/>
    </cacheField>
    <cacheField name="u10" numFmtId="0">
      <sharedItems containsBlank="1" containsMixedTypes="1" containsNumber="1" minValue="2.652459960136127E-8" maxValue="1.1945651609540956E-4"/>
    </cacheField>
    <cacheField name="F10" numFmtId="0">
      <sharedItems containsBlank="1" containsMixedTypes="1" containsNumber="1" minValue="2.6388729992363259E-9" maxValue="9.0708808703819744E-5"/>
    </cacheField>
    <cacheField name="F" numFmtId="0">
      <sharedItems containsBlank="1" containsMixedTypes="1" containsNumber="1" minValue="2.6388729992363261E-3" maxValue="90.708808703819741"/>
    </cacheField>
    <cacheField name="k2" numFmtId="0">
      <sharedItems containsBlank="1" containsMixedTypes="1" containsNumber="1" minValue="5.1844263246293206E-3" maxValue="1190.6423513559134"/>
    </cacheField>
    <cacheField name="Normalizedk" numFmtId="0">
      <sharedItems containsBlank="1" containsMixedTypes="1" containsNumber="1" minValue="2.2194783989515371E-4" maxValue="297.44903162167714"/>
    </cacheField>
    <cacheField name="Tcan" numFmtId="0">
      <sharedItems containsString="0" containsBlank="1" containsNumber="1" minValue="24.548100000000002" maxValue="35.566600000000001"/>
    </cacheField>
    <cacheField name="DBH" numFmtId="0">
      <sharedItems containsString="0" containsBlank="1" containsNumber="1" minValue="12.1" maxValue="147.1"/>
    </cacheField>
    <cacheField name="Height" numFmtId="0">
      <sharedItems containsString="0" containsBlank="1" containsNumber="1" containsInteger="1" minValue="213" maxValue="930"/>
    </cacheField>
    <cacheField name="u" numFmtId="0">
      <sharedItems containsBlank="1" containsMixedTypes="1" containsNumber="1" minValue="2.6524599601361269E-2" maxValue="119.45651609540957"/>
    </cacheField>
    <cacheField name="SWC" numFmtId="0">
      <sharedItems containsString="0" containsBlank="1" containsNumber="1" minValue="5.03038712875437" maxValue="18.418666666666667"/>
    </cacheField>
    <cacheField name="Succ" numFmtId="0">
      <sharedItems containsBlank="1"/>
    </cacheField>
    <cacheField name="Origin" numFmtId="0">
      <sharedItems containsBlank="1"/>
    </cacheField>
    <cacheField name="Leaf" numFmtId="0">
      <sharedItems containsBlank="1"/>
    </cacheField>
    <cacheField name="RH" numFmtId="0">
      <sharedItems containsString="0" containsBlank="1" containsNumber="1" minValue="0.40445061727069104" maxValue="0.64691630239407094"/>
    </cacheField>
    <cacheField name="VPD" numFmtId="0">
      <sharedItems containsString="0" containsBlank="1" containsNumber="1" minValue="1.1612499999999999" maxValue="2.5662500000000001"/>
    </cacheField>
    <cacheField name="PPFD" numFmtId="0">
      <sharedItems containsString="0" containsBlank="1" containsNumber="1" minValue="648.88749999999993" maxValue="1407.6"/>
    </cacheField>
    <cacheField name="RGR" numFmtId="0">
      <sharedItems containsBlank="1" containsMixedTypes="1" containsNumber="1" minValue="-7.4883720506258869E-2" maxValue="0.5058204448229886"/>
    </cacheField>
    <cacheField name="RHeight" numFmtId="0">
      <sharedItems containsBlank="1" containsMixedTypes="1" containsNumber="1" minValue="-39.768594428190333" maxValue="55.019859523364147"/>
    </cacheField>
    <cacheField name="DVC" numFmtId="0">
      <sharedItems containsBlank="1" containsMixedTypes="1" containsNumber="1" minValue="-0.16499999999999998" maxValue="0.5079999999999999"/>
    </cacheField>
    <cacheField name="PredawnWPC" numFmtId="0">
      <sharedItems containsBlank="1" containsMixedTypes="1" containsNumber="1" minValue="-0.58299999999999996" maxValue="2.7839999999999998"/>
    </cacheField>
    <cacheField name="DVmdC" numFmtId="0">
      <sharedItems containsBlank="1" containsMixedTypes="1" containsNumber="1" minValue="-0.125" maxValue="0.504"/>
    </cacheField>
    <cacheField name="DTC" numFmtId="0">
      <sharedItems containsBlank="1" containsMixedTypes="1" containsNumber="1" minValue="-0.35000000000000003" maxValue="0.33799999999999991"/>
    </cacheField>
    <cacheField name="MiddayWPC" numFmtId="0">
      <sharedItems containsBlank="1" containsMixedTypes="1" containsNumber="1" minValue="-0.89999999999999991" maxValue="3.5260000000000002"/>
    </cacheField>
    <cacheField name="DWPC" numFmtId="0">
      <sharedItems containsBlank="1" containsMixedTypes="1" containsNumber="1" minValue="-1.0900000000000001" maxValue="1.2960000000000003"/>
    </cacheField>
    <cacheField name="U10c" numFmtId="0">
      <sharedItems containsBlank="1" containsMixedTypes="1" containsNumber="1" minValue="-9.8177418901140574E-5" maxValue="5.7259790807793044E-5"/>
    </cacheField>
    <cacheField name="F10C" numFmtId="0">
      <sharedItems containsBlank="1" containsMixedTypes="1" containsNumber="1" minValue="-3.933694682566923E-5" maxValue="5.4696003280740879E-5"/>
    </cacheField>
    <cacheField name="FC" numFmtId="0">
      <sharedItems containsBlank="1" containsMixedTypes="1" containsNumber="1" minValue="-99.971757133899231" maxValue="2219.0526719743284"/>
    </cacheField>
    <cacheField name="Kc" numFmtId="0">
      <sharedItems containsBlank="1" containsMixedTypes="1" containsNumber="1" minValue="-595.21733256477137" maxValue="217.31118519727937"/>
    </cacheField>
    <cacheField name="TcanC" numFmtId="0">
      <sharedItems containsString="0" containsBlank="1" containsNumber="1" minValue="0.55969999999999587" maxValue="11.0185"/>
    </cacheField>
    <cacheField name="Uc" numFmtId="0">
      <sharedItems containsBlank="1" containsMixedTypes="1" containsNumber="1" minValue="-99.971757133899231" maxValue="187.31200204460072" count="86">
        <n v="-71.150997366409655"/>
        <n v="4.6012764918138975"/>
        <n v="-51.616843047979167"/>
        <n v="56.37993738816477"/>
        <n v="-68.270921793356692"/>
        <s v="na"/>
        <n v="3.8063906200004207"/>
        <n v="-81.945631373390214"/>
        <n v="-90.271647595319365"/>
        <n v="-8.1141206368466356"/>
        <n v="-44.150702039774984"/>
        <n v="-44.624664004136747"/>
        <n v="-30.580070069865833"/>
        <n v="-56.842936600551376"/>
        <n v="-79.015429148946794"/>
        <n v="30.554890150142995"/>
        <n v="-49.811212578577965"/>
        <n v="120.0020291467178"/>
        <n v="23.042970753384452"/>
        <n v="3.4462141634875829"/>
        <n v="-17.221180878839128"/>
        <n v="187.31200204460072"/>
        <n v="22.470640563762199"/>
        <n v="-71.186089968271546"/>
        <n v="-97.131856128682131"/>
        <n v="-51.352087630153378"/>
        <n v="-8.989956668738861"/>
        <n v="-12.064646512189995"/>
        <n v="-24.714046972983382"/>
        <n v="-45.820486747583999"/>
        <n v="-64.867052284327059"/>
        <n v="-54.780028491475441"/>
        <n v="-13.343264946300632"/>
        <n v="-25.268189141078029"/>
        <n v="27.473366799615949"/>
        <n v="-99.971757133899231"/>
        <n v="23.88825414448225"/>
        <n v="-48.735485446603015"/>
        <n v="-67.767955519981015"/>
        <n v="33.702903712479468"/>
        <n v="-86.382475290484891"/>
        <n v="-0.91596373705683087"/>
        <n v="-82.186742180499024"/>
        <n v="-39.474885535190019"/>
        <n v="-10.195907830432084"/>
        <n v="-34.266821574481945"/>
        <n v="-50.784881962791026"/>
        <n v="11.047663173471404"/>
        <n v="-98.80276702518519"/>
        <n v="-77.62528838505078"/>
        <n v="-80.899300957378131"/>
        <n v="-65.489688253864045"/>
        <n v="-16.03033872572712"/>
        <n v="-20.36958581519594"/>
        <n v="-84.333075412959801"/>
        <n v="-91.288104154813936"/>
        <n v="-90.901921724318626"/>
        <n v="-54.157718547821212"/>
        <n v="-28.819408007596188"/>
        <n v="-66.522019546737482"/>
        <n v="-48.468717395507781"/>
        <n v="-77.496678480825636"/>
        <n v="-76.970587169721"/>
        <n v="-99.010966596033015"/>
        <n v="-74.598908521367875"/>
        <n v="-86.561123065598977"/>
        <n v="-4.0065393970446745"/>
        <n v="-40.506768646569043"/>
        <n v="-74.804910586809058"/>
        <n v="-80.181951955266058"/>
        <n v="-47.847606727171353"/>
        <n v="-44.640692022775369"/>
        <n v="-68.581133912348875"/>
        <n v="-63.421841702203317"/>
        <n v="-86.021847917146005"/>
        <n v="-90.070162373879995"/>
        <n v="96.208299470430745"/>
        <n v="100.588017837606"/>
        <n v="-94.163401364717032"/>
        <n v="-87.088818119295325"/>
        <n v="37.927262874470266"/>
        <n v="-11.582988760065071"/>
        <n v="-12.380651374803938"/>
        <n v="-91.281138859143354"/>
        <n v="-84.96915870007274"/>
        <m/>
      </sharedItems>
    </cacheField>
    <cacheField name="SWCC" numFmtId="0">
      <sharedItems containsString="0" containsBlank="1" containsNumber="1" minValue="-35.166308381201162" maxValue="-2.6679999999999993"/>
    </cacheField>
    <cacheField name="RHC" numFmtId="0">
      <sharedItems containsString="0" containsBlank="1" containsNumber="1" minValue="-0.21663872132809597" maxValue="-2.9057761241965463E-2"/>
    </cacheField>
    <cacheField name="VPDC" numFmtId="0">
      <sharedItems containsString="0" containsBlank="1" containsNumber="1" minValue="0.19499999999999984" maxValue="1.32"/>
    </cacheField>
    <cacheField name="PPFDC" numFmtId="0">
      <sharedItems containsString="0" containsBlank="1" containsNumber="1" minValue="-146.71249999999998" maxValue="624.59999999999991"/>
    </cacheField>
    <cacheField name="qs" numFmtId="0">
      <sharedItems containsBlank="1" containsMixedTypes="1" containsNumber="1" minValue="0" maxValue="23.1905267197432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Jean Leonce Manzi" refreshedDate="45602.675643171293" createdVersion="8" refreshedVersion="8" minRefreshableVersion="3" recordCount="717" xr:uid="{CB084B78-E079-4086-A2C7-C9A5045B83F1}">
  <cacheSource type="worksheet">
    <worksheetSource ref="A1:AS1048576" sheet="Analysis"/>
  </cacheSource>
  <cacheFields count="42">
    <cacheField name="Date" numFmtId="0">
      <sharedItems containsNonDate="0" containsDate="1" containsString="0" containsBlank="1" minDate="2022-06-03T00:00:00" maxDate="2022-09-03T00:00:00"/>
    </cacheField>
    <cacheField name="Site" numFmtId="0">
      <sharedItems containsBlank="1" count="3">
        <s v="Makera"/>
        <s v="RuboNA"/>
        <m/>
      </sharedItems>
    </cacheField>
    <cacheField name="Month1" numFmtId="0">
      <sharedItems containsBlank="1" count="8">
        <s v="Aug"/>
        <s v="Jun"/>
        <s v="Mid Jun"/>
        <s v="Jul"/>
        <s v="Mid Jul"/>
        <s v="Mid Aug"/>
        <s v="Sep"/>
        <m/>
      </sharedItems>
    </cacheField>
    <cacheField name="Plot" numFmtId="0">
      <sharedItems containsBlank="1"/>
    </cacheField>
    <cacheField name="Treatment" numFmtId="0">
      <sharedItems containsBlank="1" count="3">
        <s v="Control"/>
        <s v="HWLN"/>
        <m/>
      </sharedItems>
    </cacheField>
    <cacheField name="Cable No" numFmtId="0">
      <sharedItems containsString="0" containsBlank="1" containsNumber="1" containsInteger="1" minValue="1" maxValue="16"/>
    </cacheField>
    <cacheField name="Species" numFmtId="0">
      <sharedItems containsBlank="1" count="14">
        <s v="Pfa"/>
        <s v="Fsa"/>
        <s v="Paf"/>
        <s v="Agu"/>
        <s v="Cme"/>
        <s v="Sgu"/>
        <s v="Mlu"/>
        <s v="Dto"/>
        <s v="Bbr"/>
        <s v="Pfu"/>
        <s v="Fth"/>
        <s v="Hma"/>
        <s v="Mla"/>
        <m/>
      </sharedItems>
    </cacheField>
    <cacheField name="Position" numFmtId="0">
      <sharedItems containsBlank="1"/>
    </cacheField>
    <cacheField name="Individu22" numFmtId="0">
      <sharedItems containsBlank="1"/>
    </cacheField>
    <cacheField name="Individu" numFmtId="0">
      <sharedItems containsBlank="1"/>
    </cacheField>
    <cacheField name="Time" numFmtId="0">
      <sharedItems containsBlank="1"/>
    </cacheField>
    <cacheField name="DV" numFmtId="0">
      <sharedItems containsBlank="1" containsMixedTypes="1" containsNumber="1" minValue="0.128" maxValue="1.2210000000000001"/>
    </cacheField>
    <cacheField name="Predawn" numFmtId="0">
      <sharedItems containsBlank="1" containsMixedTypes="1" containsNumber="1" minValue="0.81" maxValue="38.71"/>
    </cacheField>
    <cacheField name="PredawnWP" numFmtId="164">
      <sharedItems containsBlank="1" containsMixedTypes="1" containsNumber="1" minValue="-3.871" maxValue="-8.1000000000000003E-2" count="529">
        <n v="-0.48699999999999999"/>
        <n v="-0.55400000000000005"/>
        <n v="-0.93900000000000006"/>
        <n v="-0.68899999999999995"/>
        <n v="-2.375"/>
        <n v="-1.0569999999999999"/>
        <n v="-2.323"/>
        <n v="-0.39500000000000002"/>
        <n v="-0.41799999999999998"/>
        <n v="-0.94299999999999995"/>
        <n v="-1.657"/>
        <n v="-0.19800000000000001"/>
        <n v="-0.88200000000000001"/>
        <n v="-1.4949999999999999"/>
        <n v="-0.42499999999999999"/>
        <n v="-0.67100000000000004"/>
        <n v="-1.4529999999999998"/>
        <n v="-1.8859999999999999"/>
        <n v="-0.46500000000000002"/>
        <n v="-2.258"/>
        <n v="-0.33599999999999997"/>
        <n v="-1.0649999999999999"/>
        <n v="-0.73199999999999998"/>
        <n v="-1.7559999999999998"/>
        <n v="-0.33399999999999996"/>
        <n v="-2.6120000000000001"/>
        <n v="-1.5640000000000001"/>
        <n v="-0.65199999999999991"/>
        <n v="-1.5939999999999999"/>
        <n v="-1.236"/>
        <n v="-3.4359999999999999"/>
        <n v="-2.3449999999999998"/>
        <n v="-0.11599999999999999"/>
        <n v="-0.87799999999999989"/>
        <n v="-0.36599999999999999"/>
        <n v="-2.3359999999999999"/>
        <n v="-0.26700000000000002"/>
        <n v="-2.2610000000000001"/>
        <n v="-0.71500000000000008"/>
        <n v="-0.46399999999999997"/>
        <n v="-0.41699999999999998"/>
        <n v="-0.375"/>
        <n v="-0.26300000000000001"/>
        <n v="-0.47599999999999998"/>
        <n v="-0.64600000000000002"/>
        <n v="-0.42800000000000005"/>
        <n v="-0.154"/>
        <n v="-0.153"/>
        <n v="-0.84499999999999997"/>
        <n v="-0.79699999999999993"/>
        <n v="-0.27799999999999997"/>
        <n v="-0.621"/>
        <n v="-8.1000000000000003E-2"/>
        <n v="-0.23500000000000001"/>
        <n v="-0.378"/>
        <n v="-0.13700000000000001"/>
        <n v="-0.126"/>
        <n v="-0.21200000000000002"/>
        <n v="-0.27400000000000002"/>
        <n v="-0.43099999999999994"/>
        <n v="-0.51500000000000001"/>
        <n v="-0.94199999999999995"/>
        <n v="-0.747"/>
        <n v="-1.0859999999999999"/>
        <n v="-0.38800000000000001"/>
        <n v="-2.9210000000000003"/>
        <n v="-2.4079999999999999"/>
        <n v="-1.7749999999999999"/>
        <n v="-2.1429999999999998"/>
        <n v="-0.88900000000000001"/>
        <n v="-1.2630000000000001"/>
        <n v="-0.876"/>
        <n v="-1.123"/>
        <n v="-1.7210000000000001"/>
        <n v="-0.28500000000000003"/>
        <n v="-0.54600000000000004"/>
        <n v="-1.2810000000000001"/>
        <n v="-1.0939999999999999"/>
        <n v="-1.085"/>
        <n v="-0.54800000000000004"/>
        <n v="-0.77800000000000002"/>
        <n v="-0.59800000000000009"/>
        <n v="-2.4510000000000001"/>
        <n v="-1.8120000000000001"/>
        <n v="-0.72099999999999997"/>
        <n v="-0.32100000000000001"/>
        <n v="-0.40400000000000003"/>
        <n v="-0.55199999999999994"/>
        <n v="-1.1199999999999999"/>
        <n v="-1.345"/>
        <n v="-0.29500000000000004"/>
        <n v="-0.95399999999999996"/>
        <n v="-0.47199999999999998"/>
        <n v="-2.5230000000000001"/>
        <n v="-0.93800000000000006"/>
        <n v="-0.58899999999999997"/>
        <n v="-0.24700000000000003"/>
        <n v="-1.323"/>
        <n v="-0.96799999999999997"/>
        <n v="-0.59199999999999997"/>
        <n v="-0.94600000000000006"/>
        <n v="-0.55599999999999994"/>
        <n v="-0.246"/>
        <n v="-0.185"/>
        <s v="NA"/>
        <n v="-0.46100000000000002"/>
        <n v="-0.23799999999999999"/>
        <n v="-0.61399999999999999"/>
        <n v="-0.497"/>
        <n v="-0.97799999999999998"/>
        <n v="-0.72499999999999998"/>
        <n v="-0.8869999999999999"/>
        <n v="-0.46699999999999997"/>
        <n v="-0.78600000000000003"/>
        <n v="-0.495"/>
        <n v="-0.59400000000000008"/>
        <n v="-0.61299999999999999"/>
        <n v="-2.1510000000000002"/>
        <n v="-1.3759999999999999"/>
        <n v="-0.45700000000000002"/>
        <n v="-0.55300000000000005"/>
        <n v="-0.51800000000000002"/>
        <n v="-0.442"/>
        <n v="-0.158"/>
        <n v="-0.223"/>
        <n v="-0.32300000000000001"/>
        <n v="-0.81500000000000006"/>
        <n v="-0.22400000000000003"/>
        <n v="-0.35399999999999998"/>
        <n v="-0.79200000000000004"/>
        <n v="-1.4279999999999999"/>
        <n v="-0.52800000000000002"/>
        <n v="-0.14199999999999999"/>
        <n v="-0.23100000000000001"/>
        <n v="-0.16699999999999998"/>
        <n v="-0.23300000000000001"/>
        <n v="-0.56699999999999995"/>
        <n v="-0.57800000000000007"/>
        <n v="-0.41600000000000004"/>
        <n v="-1.173"/>
        <n v="-0.29599999999999999"/>
        <n v="-0.189"/>
        <n v="-1.286"/>
        <n v="-0.48200000000000004"/>
        <n v="-1.3119999999999998"/>
        <n v="-0.35099999999999998"/>
        <n v="-0.39800000000000002"/>
        <n v="-0.65800000000000003"/>
        <n v="-1.151"/>
        <n v="-1.0029999999999999"/>
        <n v="-0.70899999999999996"/>
        <n v="-0.34700000000000003"/>
        <n v="-1.2449999999999999"/>
        <n v="-1.6149999999999998"/>
        <n v="-0.26100000000000001"/>
        <n v="-0.24100000000000002"/>
        <n v="-0.52400000000000002"/>
        <n v="-0.82699999999999996"/>
        <n v="-0.53200000000000003"/>
        <n v="-0.74199999999999999"/>
        <n v="-1.073"/>
        <n v="-1.9649999999999999"/>
        <n v="-0.65599999999999992"/>
        <n v="-1.786"/>
        <n v="-1.1080000000000001"/>
        <n v="-1.351"/>
        <n v="-0.34399999999999997"/>
        <n v="-0.27300000000000002"/>
        <n v="-0.48499999999999999"/>
        <n v="-0.34300000000000003"/>
        <n v="-0.20099999999999998"/>
        <n v="-0.56100000000000005"/>
        <n v="-1.361"/>
        <n v="-0.503"/>
        <n v="-0.78899999999999992"/>
        <n v="-0.54500000000000004"/>
        <n v="-0.58099999999999996"/>
        <n v="-0.76800000000000002"/>
        <n v="-0.80500000000000005"/>
        <n v="-0.875"/>
        <n v="-0.56900000000000006"/>
        <n v="-0.57199999999999995"/>
        <n v="-0.63500000000000001"/>
        <n v="-0.34500000000000003"/>
        <n v="-0.44500000000000001"/>
        <n v="-0.58399999999999996"/>
        <n v="-0.33700000000000002"/>
        <n v="-0.20499999999999999"/>
        <n v="-0.64500000000000002"/>
        <n v="-0.14299999999999999"/>
        <n v="-0.123"/>
        <n v="-0.17199999999999999"/>
        <n v="-0.63300000000000001"/>
        <n v="-0.94399999999999995"/>
        <n v="-0.85199999999999998"/>
        <n v="-0.79500000000000004"/>
        <n v="-0.63400000000000001"/>
        <n v="-0.69400000000000006"/>
        <n v="-1.0820000000000001"/>
        <n v="-0.47499999999999998"/>
        <n v="-0.58299999999999996"/>
        <n v="-1.0130000000000001"/>
        <n v="-0.52699999999999991"/>
        <n v="-2.3559999999999999"/>
        <n v="-2.714"/>
        <n v="-2.2149999999999999"/>
        <n v="-0.83299999999999996"/>
        <n v="-0.752"/>
        <n v="-2.1559999999999997"/>
        <n v="-2.4370000000000003"/>
        <n v="-0.52300000000000002"/>
        <n v="-3.5140000000000002"/>
        <n v="-0.753"/>
        <n v="-0.68300000000000005"/>
        <n v="-0.95600000000000007"/>
        <n v="-0.51200000000000001"/>
        <n v="-1.024"/>
        <n v="-0.67599999999999993"/>
        <n v="-0.57300000000000006"/>
        <n v="-0.501"/>
        <n v="-0.63600000000000001"/>
        <n v="-0.50900000000000001"/>
        <n v="-0.17099999999999999"/>
        <n v="-0.44900000000000001"/>
        <n v="-2.1149999999999998"/>
        <n v="-2.2090000000000001"/>
        <n v="-2.1629999999999998"/>
        <n v="-0.748"/>
        <n v="-0.80399999999999994"/>
        <n v="-2.8120000000000003"/>
        <n v="-1.0669999999999999"/>
        <n v="-2.4430000000000001"/>
        <n v="-0.56500000000000006"/>
        <n v="-0.91500000000000004"/>
        <n v="-1.0720000000000001"/>
        <n v="-0.44600000000000001"/>
        <n v="-0.86199999999999988"/>
        <n v="-1.167"/>
        <n v="-0.90600000000000003"/>
        <n v="-1.2230000000000001"/>
        <n v="-0.98299999999999998"/>
        <n v="-1.7090000000000001"/>
        <n v="-0.57000000000000006"/>
        <n v="-0.38200000000000001"/>
        <n v="-0.79800000000000004"/>
        <n v="-0.69199999999999995"/>
        <n v="-0.45400000000000001"/>
        <n v="-0.48299999999999998"/>
        <n v="-0.47099999999999997"/>
        <n v="-0.434"/>
        <n v="-0.71100000000000008"/>
        <n v="-1.048"/>
        <n v="-1.7600000000000002"/>
        <n v="-0.371"/>
        <n v="-1.2509999999999999"/>
        <n v="-0.23199999999999998"/>
        <n v="-0.16799999999999998"/>
        <n v="-0.318"/>
        <n v="-0.376"/>
        <n v="-0.90100000000000002"/>
        <n v="-1.0470000000000002"/>
        <n v="-2.1390000000000002"/>
        <n v="-2.778"/>
        <n v="-0.251"/>
        <n v="-0.85699999999999998"/>
        <n v="-1.423"/>
        <n v="-0.22500000000000001"/>
        <n v="-0.20899999999999999"/>
        <n v="-0.78400000000000003"/>
        <n v="-1.026"/>
        <n v="-2.109"/>
        <n v="-0.28199999999999997"/>
        <n v="-0.78099999999999992"/>
        <n v="-0.94100000000000006"/>
        <n v="-0.496"/>
        <n v="-0.39200000000000002"/>
        <n v="-0.42199999999999999"/>
        <n v="-0.55800000000000005"/>
        <n v="-1.1869999999999998"/>
        <n v="-1.012"/>
        <n v="-0.92100000000000004"/>
        <n v="-0.69800000000000006"/>
        <n v="-1.389"/>
        <n v="-1.0210000000000001"/>
        <n v="-1.0409999999999999"/>
        <n v="-2.6230000000000002"/>
        <n v="-3.1589999999999998"/>
        <n v="-0.309"/>
        <n v="-2.4059999999999997"/>
        <n v="-0.97200000000000009"/>
        <n v="-3.871"/>
        <n v="-0.94499999999999995"/>
        <n v="-0.27900000000000003"/>
        <n v="-0.17799999999999999"/>
        <n v="-0.14899999999999999"/>
        <n v="-0.193"/>
        <n v="-0.19900000000000001"/>
        <n v="-0.499"/>
        <n v="-1.1720000000000002"/>
        <n v="-0.308"/>
        <n v="-1.2390000000000001"/>
        <n v="-1.367"/>
        <n v="-1.08"/>
        <n v="-1.3320000000000001"/>
        <n v="-0.46900000000000003"/>
        <n v="-1.8260000000000001"/>
        <n v="-1.395"/>
        <n v="-0.45499999999999996"/>
        <n v="-0.32700000000000001"/>
        <n v="-0.68600000000000005"/>
        <n v="-1.0230000000000001"/>
        <n v="-0.73699999999999999"/>
        <n v="-0.71599999999999997"/>
        <n v="-0.65900000000000003"/>
        <n v="-2.0339999999999998"/>
        <n v="-0.69100000000000006"/>
        <n v="-0.749"/>
        <n v="-2.7039999999999997"/>
        <n v="-2.0649999999999999"/>
        <n v="-2.6710000000000003"/>
        <n v="-0.379"/>
        <n v="-0.26500000000000001"/>
        <n v="-0.78200000000000003"/>
        <n v="-0.22799999999999998"/>
        <n v="-1.9760000000000002"/>
        <n v="-1.843"/>
        <n v="-2.1260000000000003"/>
        <n v="-1.2349999999999999"/>
        <n v="-0.66700000000000004"/>
        <n v="-1.256"/>
        <n v="-0.93399999999999994"/>
        <n v="-0.65400000000000003"/>
        <n v="-1.4079999999999999"/>
        <n v="-1.0580000000000001"/>
        <n v="-2.4210000000000003"/>
        <n v="-2.2760000000000002"/>
        <n v="-0.29100000000000004"/>
        <n v="-0.67800000000000005"/>
        <n v="-0.44699999999999995"/>
        <n v="-1.4630000000000001"/>
        <n v="-3.2450000000000001"/>
        <n v="-3.214"/>
        <n v="-1.163"/>
        <n v="-1.143"/>
        <n v="-0.49400000000000005"/>
        <n v="-1.4119999999999999"/>
        <n v="-2.2130000000000001"/>
        <n v="-1.1579999999999999"/>
        <n v="-0.81400000000000006"/>
        <n v="-3.4229999999999996"/>
        <n v="-3.1230000000000002"/>
        <n v="-1.4650000000000001"/>
        <n v="-0.14599999999999999"/>
        <n v="-0.91300000000000003"/>
        <n v="-0.219"/>
        <n v="-0.32799999999999996"/>
        <n v="-1.335"/>
        <n v="-2.2649999999999997"/>
        <n v="-0.23399999999999999"/>
        <n v="-0.28399999999999997"/>
        <n v="-1.2529999999999999"/>
        <n v="-0.50700000000000001"/>
        <n v="-0.53600000000000003"/>
        <n v="-0.26200000000000001"/>
        <n v="-0.75600000000000001"/>
        <n v="-0.10400000000000001"/>
        <n v="-1.4339999999999999"/>
        <n v="-0.72300000000000009"/>
        <n v="-0.70199999999999996"/>
        <n v="-0.39400000000000002"/>
        <n v="-2.355"/>
        <n v="-0.60299999999999998"/>
        <n v="-0.45599999999999996"/>
        <n v="-0.67400000000000004"/>
        <n v="-0.41399999999999998"/>
        <n v="-0.66900000000000004"/>
        <n v="-1.802"/>
        <n v="-1.7870000000000001"/>
        <n v="-0.68399999999999994"/>
        <n v="-0.42899999999999999"/>
        <n v="-0.45199999999999996"/>
        <n v="-1.496"/>
        <n v="-2.5760000000000001"/>
        <n v="-0.53700000000000003"/>
        <n v="-0.77600000000000002"/>
        <n v="-0.80199999999999994"/>
        <n v="-0.82100000000000006"/>
        <n v="-0.874"/>
        <n v="-2.0149999999999997"/>
        <n v="-2.4750000000000001"/>
        <n v="-2.5979999999999999"/>
        <n v="-1.087"/>
        <n v="-0.19600000000000001"/>
        <n v="-0.95099999999999996"/>
        <n v="-0.151"/>
        <n v="-0.30199999999999999"/>
        <n v="-0.24500000000000002"/>
        <n v="-0.29399999999999998"/>
        <n v="-1.1599999999999999"/>
        <n v="-1.107"/>
        <n v="-1.8340000000000001"/>
        <n v="-0.63100000000000001"/>
        <n v="-1.121"/>
        <n v="-2.4319999999999999"/>
        <n v="-0.68700000000000006"/>
        <n v="-0.78499999999999992"/>
        <n v="-0.36199999999999999"/>
        <n v="-1.145"/>
        <n v="-0.25600000000000001"/>
        <n v="-0.54200000000000004"/>
        <n v="-1.905"/>
        <n v="-0.13500000000000001"/>
        <n v="-0.98699999999999988"/>
        <n v="-2.0739999999999998"/>
        <n v="-2.319"/>
        <n v="-9.8000000000000004E-2"/>
        <n v="-0.58499999999999996"/>
        <n v="-1.0449999999999999"/>
        <n v="-1.6780000000000002"/>
        <n v="-1.0109999999999999"/>
        <n v="-0.24399999999999999"/>
        <n v="-0.76700000000000002"/>
        <n v="-2.0870000000000002"/>
        <n v="-1.6760000000000002"/>
        <n v="-1.0529999999999999"/>
        <n v="-1.609"/>
        <n v="-0.60399999999999998"/>
        <n v="-0.28100000000000003"/>
        <n v="-0.312"/>
        <n v="-3.0230000000000001"/>
        <n v="-2.1459999999999999"/>
        <n v="-1.1640000000000001"/>
        <n v="-1.7370000000000001"/>
        <n v="-1.9850000000000001"/>
        <n v="-2.5190000000000001"/>
        <n v="-0.80800000000000005"/>
        <n v="-0.61099999999999999"/>
        <n v="-0.38600000000000001"/>
        <n v="-0.46299999999999997"/>
        <n v="-0.58699999999999997"/>
        <n v="-1.9670000000000001"/>
        <n v="-0.64300000000000002"/>
        <n v="-1.9949999999999999"/>
        <n v="-1.9629999999999999"/>
        <n v="-1.2749999999999999"/>
        <n v="-1.329"/>
        <n v="-0.20200000000000001"/>
        <n v="-0.85600000000000009"/>
        <n v="-0.71199999999999997"/>
        <n v="-0.314"/>
        <n v="-0.81199999999999994"/>
        <n v="-0.86499999999999999"/>
        <n v="-0.60799999999999998"/>
        <n v="-0.40599999999999997"/>
        <n v="-0.53400000000000003"/>
        <n v="-1.365"/>
        <n v="-2.1139999999999999"/>
        <n v="-1.0050000000000001"/>
        <n v="-0.40800000000000003"/>
        <n v="-0.42699999999999994"/>
        <n v="-2.1219999999999999"/>
        <n v="-0.36499999999999999"/>
        <n v="-0.47300000000000003"/>
        <n v="-2.165"/>
        <n v="-1.2410000000000001"/>
        <n v="-2.7229999999999999"/>
        <n v="-2.2160000000000002"/>
        <n v="-1.5310000000000001"/>
        <n v="-2.367"/>
        <n v="-0.76200000000000001"/>
        <n v="-0.59699999999999998"/>
        <n v="-2.1230000000000002"/>
        <n v="-0.84800000000000009"/>
        <n v="-0.49099999999999999"/>
        <n v="-0.30599999999999999"/>
        <n v="-0.307"/>
        <n v="-0.33199999999999996"/>
        <n v="-0.49800000000000005"/>
        <n v="-0.11299999999999999"/>
        <n v="-0.44400000000000006"/>
        <n v="-0.21600000000000003"/>
        <n v="-0.59499999999999997"/>
        <n v="-0.35299999999999998"/>
        <n v="-0.28300000000000003"/>
        <n v="-0.27599999999999997"/>
        <n v="-0.124"/>
        <n v="-0.63800000000000001"/>
        <n v="-0.87899999999999989"/>
        <n v="-0.625"/>
        <n v="-0.65100000000000002"/>
        <n v="-0.35799999999999998"/>
        <n v="-0.32900000000000001"/>
        <n v="-0.78700000000000003"/>
        <n v="-0.315"/>
        <n v="-0.28599999999999998"/>
        <n v="-0.42400000000000004"/>
        <n v="-0.36699999999999999"/>
        <n v="-0.221"/>
        <n v="-0.57599999999999996"/>
        <n v="-0.311"/>
        <n v="-0.438"/>
        <n v="-0.52900000000000003"/>
        <n v="-0.217"/>
        <n v="-0.623"/>
        <n v="-0.50800000000000001"/>
        <n v="-0.60099999999999998"/>
        <n v="-0.59099999999999997"/>
        <n v="-0.90399999999999991"/>
        <n v="-0.88500000000000001"/>
        <n v="-0.56299999999999994"/>
        <n v="-0.26800000000000002"/>
        <n v="-0.89700000000000002"/>
        <n v="-1.101"/>
        <n v="-0.83100000000000007"/>
        <n v="-0.57699999999999996"/>
        <n v="-1.0509999999999999"/>
        <n v="-0.316"/>
        <n v="-0.56799999999999995"/>
        <n v="-1.04"/>
        <n v="-2.5140000000000002"/>
        <n v="-0.73899999999999999"/>
        <n v="-0.751"/>
        <n v="-0.77300000000000002"/>
        <n v="-0.38400000000000001"/>
        <n v="-2.673"/>
        <n v="-0.47800000000000004"/>
        <n v="-0.59299999999999997"/>
        <n v="-0.754"/>
        <m/>
      </sharedItems>
    </cacheField>
    <cacheField name="Time2" numFmtId="0">
      <sharedItems containsBlank="1"/>
    </cacheField>
    <cacheField name="DVmd" numFmtId="0">
      <sharedItems containsBlank="1" containsMixedTypes="1" containsNumber="1" minValue="0.24399999999999999" maxValue="1.2549999999999999"/>
    </cacheField>
    <cacheField name="DT" numFmtId="0">
      <sharedItems containsBlank="1" containsMixedTypes="1" containsNumber="1" minValue="-0.45799999999999996" maxValue="0.41300000000000003"/>
    </cacheField>
    <cacheField name="Midday" numFmtId="0">
      <sharedItems containsBlank="1" containsMixedTypes="1" containsNumber="1" minValue="1.0900000000000001" maxValue="53.34"/>
    </cacheField>
    <cacheField name="MiddayWP" numFmtId="164">
      <sharedItems containsBlank="1" containsMixedTypes="1" containsNumber="1" minValue="-5.3340000000000005" maxValue="-0.10900000000000001"/>
    </cacheField>
    <cacheField name="DWP" numFmtId="164">
      <sharedItems containsBlank="1" containsMixedTypes="1" containsNumber="1" minValue="-3.9220000000000006" maxValue="1.7650000000000001"/>
    </cacheField>
    <cacheField name="DBH_Aug" numFmtId="0">
      <sharedItems containsString="0" containsBlank="1" containsNumber="1" minValue="28.45" maxValue="163.95"/>
    </cacheField>
    <cacheField name="Area_Aug" numFmtId="0">
      <sharedItems containsString="0" containsBlank="1" containsNumber="1" minValue="635.38096250000001" maxValue="21100.487962499999"/>
    </cacheField>
    <cacheField name="SA" numFmtId="0">
      <sharedItems containsString="0" containsBlank="1" containsNumber="1" minValue="6.3538096249999995E-2" maxValue="2.1100487962500001"/>
    </cacheField>
    <cacheField name="K" numFmtId="0">
      <sharedItems containsBlank="1" containsMixedTypes="1" containsNumber="1" minValue="0" maxValue="3.1875"/>
    </cacheField>
    <cacheField name="u10" numFmtId="0">
      <sharedItems containsBlank="1" containsMixedTypes="1" containsNumber="1" minValue="0" maxValue="4.9578587501633489E-4"/>
    </cacheField>
    <cacheField name="F10" numFmtId="0">
      <sharedItems containsBlank="1" containsMixedTypes="1" containsNumber="1" minValue="0" maxValue="9.0708808703819744E-5"/>
    </cacheField>
    <cacheField name="F" numFmtId="0">
      <sharedItems containsBlank="1" containsMixedTypes="1" containsNumber="1" minValue="0" maxValue="90.708808703819741"/>
    </cacheField>
    <cacheField name="k2" numFmtId="0">
      <sharedItems containsBlank="1" containsMixedTypes="1" containsNumber="1" minValue="0" maxValue="2642.79117858169"/>
    </cacheField>
    <cacheField name="Normalizedk" numFmtId="0">
      <sharedItems containsBlank="1" containsMixedTypes="1" containsNumber="1" minValue="0" maxValue="297.44903162167714"/>
    </cacheField>
    <cacheField name="Tcan" numFmtId="0">
      <sharedItems containsString="0" containsBlank="1" containsNumber="1" minValue="24.548100000000002" maxValue="35.566600000000001"/>
    </cacheField>
    <cacheField name="DBH" numFmtId="0">
      <sharedItems containsString="0" containsBlank="1" containsNumber="1" minValue="12.1" maxValue="147.1"/>
    </cacheField>
    <cacheField name="Height" numFmtId="0">
      <sharedItems containsString="0" containsBlank="1" containsNumber="1" containsInteger="1" minValue="213" maxValue="930"/>
    </cacheField>
    <cacheField name="u" numFmtId="0">
      <sharedItems containsBlank="1" containsMixedTypes="1" containsNumber="1" minValue="0" maxValue="119.45651609540957"/>
    </cacheField>
    <cacheField name="SWC" numFmtId="0">
      <sharedItems containsString="0" containsBlank="1" containsNumber="1" minValue="5.03038712875437" maxValue="18.418666666666667"/>
    </cacheField>
    <cacheField name="Succ" numFmtId="0">
      <sharedItems containsBlank="1"/>
    </cacheField>
    <cacheField name="Origin" numFmtId="0">
      <sharedItems containsBlank="1"/>
    </cacheField>
    <cacheField name="Leaf" numFmtId="0">
      <sharedItems containsBlank="1"/>
    </cacheField>
    <cacheField name="RH" numFmtId="0">
      <sharedItems containsString="0" containsBlank="1" containsNumber="1" minValue="0.3455948490031629" maxValue="0.64691630239407094"/>
    </cacheField>
    <cacheField name="VPD" numFmtId="0">
      <sharedItems containsString="0" containsBlank="1" containsNumber="1" minValue="1.1612499999999999" maxValue="2.8125"/>
    </cacheField>
    <cacheField name="PPFD" numFmtId="0">
      <sharedItems containsString="0" containsBlank="1" containsNumber="1" minValue="648.88749999999993" maxValue="1551.3875"/>
    </cacheField>
    <cacheField name="RGR" numFmtId="0">
      <sharedItems containsBlank="1" containsMixedTypes="1" containsNumber="1" minValue="-7.4883720506258869E-2" maxValue="7.3426554335497676E-2"/>
    </cacheField>
    <cacheField name="RHeight" numFmtId="0">
      <sharedItems containsBlank="1" containsMixedTypes="1" containsNumber="1" minValue="-7.3085694733124011" maxValue="24.664365783035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7">
  <r>
    <d v="2022-06-03T00:00:00"/>
    <x v="0"/>
    <x v="0"/>
    <s v="L1"/>
    <x v="0"/>
    <n v="4"/>
    <x v="0"/>
    <s v="F5"/>
    <s v="L1FthF5"/>
    <s v="L1FthF5"/>
    <s v="6h05"/>
    <n v="0.128"/>
    <n v="3.06"/>
    <n v="-0.30599999999999999"/>
    <s v="11h55"/>
    <n v="0.53600000000000003"/>
    <n v="-0.40800000000000003"/>
    <n v="8.52"/>
    <n v="-0.85199999999999998"/>
    <n v="-0.54600000000000004"/>
    <n v="42.6"/>
    <n v="1424.5866000000003"/>
    <n v="3.1875"/>
    <n v="4.9578587501633489E-4"/>
    <n v="7.062899140175457E-5"/>
    <n v="70.628991401754575"/>
    <n v="129.3571271094406"/>
    <n v="24.828800000000001"/>
    <n v="20"/>
    <n v="340"/>
    <n v="495.7858750163349"/>
    <m/>
  </r>
  <r>
    <d v="2022-06-03T00:00:00"/>
    <x v="0"/>
    <x v="0"/>
    <s v="L1"/>
    <x v="0"/>
    <n v="7"/>
    <x v="1"/>
    <s v="C5"/>
    <s v="L1BbrC5"/>
    <s v="L1BbrC5"/>
    <s v="6h05"/>
    <n v="0.61899999999999999"/>
    <n v="2.16"/>
    <n v="-0.21600000000000003"/>
    <s v="11h55"/>
    <n v="0.40400000000000003"/>
    <n v="0.21499999999999997"/>
    <n v="3.86"/>
    <n v="-0.38600000000000001"/>
    <n v="-0.16999999999999998"/>
    <n v="57.875"/>
    <n v="2629.3697656250001"/>
    <n v="0.5321782178217821"/>
    <n v="5.4742325807164835E-5"/>
    <n v="1.4393781637735242E-5"/>
    <n v="14.393781637735241"/>
    <n v="84.669303751383779"/>
    <n v="24.828800000000001"/>
    <n v="47.1"/>
    <n v="530"/>
    <n v="54.742325807164832"/>
    <m/>
  </r>
  <r>
    <d v="2022-06-03T00:00:00"/>
    <x v="0"/>
    <x v="0"/>
    <s v="L6"/>
    <x v="0"/>
    <n v="3"/>
    <x v="2"/>
    <s v="C4"/>
    <s v="L6PfuC4"/>
    <s v="L6PfuC4"/>
    <s v="5h50"/>
    <n v="0.64900000000000002"/>
    <n v="8.7899999999999991"/>
    <n v="-0.87899999999999989"/>
    <s v="12h30"/>
    <n v="0.45600000000000002"/>
    <n v="0.193"/>
    <n v="15.23"/>
    <n v="-1.5230000000000001"/>
    <n v="-0.64400000000000024"/>
    <n v="116.83499999999999"/>
    <n v="10715.577521625"/>
    <n v="0.4232456140350877"/>
    <n v="4.1293556347020169E-5"/>
    <n v="4.4248430418008466E-5"/>
    <n v="44.248430418008468"/>
    <n v="68.70874288510629"/>
    <n v="24.828800000000001"/>
    <n v="94.2"/>
    <n v="590"/>
    <n v="41.293556347020171"/>
    <m/>
  </r>
  <r>
    <d v="2022-06-03T00:00:00"/>
    <x v="0"/>
    <x v="0"/>
    <s v="L1"/>
    <x v="0"/>
    <n v="5"/>
    <x v="3"/>
    <s v="F7"/>
    <s v="L1PfaF7"/>
    <s v="L1PfaF7"/>
    <s v="6h05"/>
    <n v="0.14499999999999999"/>
    <n v="3.43"/>
    <n v="-0.34300000000000003"/>
    <s v="11h55"/>
    <n v="0.60299999999999998"/>
    <n v="-0.45799999999999996"/>
    <n v="10.48"/>
    <n v="-1.048"/>
    <n v="-0.70500000000000007"/>
    <n v="35.465000000000003"/>
    <n v="987.34648662500024"/>
    <n v="3.1586206896551725"/>
    <n v="4.9026213715178265E-4"/>
    <n v="4.8405859864207656E-5"/>
    <n v="48.405859864207656"/>
    <n v="68.660794133627874"/>
    <n v="24.828800000000001"/>
    <n v="23.8"/>
    <n v="370"/>
    <n v="490.26213715178267"/>
    <m/>
  </r>
  <r>
    <d v="2022-06-03T00:00:00"/>
    <x v="0"/>
    <x v="0"/>
    <s v="M3"/>
    <x v="0"/>
    <n v="16"/>
    <x v="4"/>
    <s v="H10"/>
    <s v="M3SguH10"/>
    <s v="M3SguH10"/>
    <s v="6h15"/>
    <n v="0.627"/>
    <n v="6.01"/>
    <n v="-0.60099999999999998"/>
    <s v="12h07"/>
    <n v="0.497"/>
    <n v="0.13"/>
    <n v="7.58"/>
    <n v="-0.75800000000000001"/>
    <n v="-0.15700000000000003"/>
    <n v="75.954999999999998"/>
    <n v="4528.792189625"/>
    <n v="0.26156941649899396"/>
    <n v="2.2834763267595244E-5"/>
    <n v="1.0341389753822119E-5"/>
    <n v="10.341389753822119"/>
    <n v="65.868724546637694"/>
    <n v="24.828800000000001"/>
    <n v="31"/>
    <n v="440"/>
    <n v="22.834763267595243"/>
    <m/>
  </r>
  <r>
    <d v="2022-06-03T00:00:00"/>
    <x v="0"/>
    <x v="0"/>
    <s v="L1"/>
    <x v="0"/>
    <n v="6"/>
    <x v="5"/>
    <s v="A2"/>
    <s v="L1DtoA2"/>
    <s v="L1DtoA2"/>
    <s v="6h05"/>
    <n v="0.129"/>
    <n v="6.92"/>
    <n v="-0.69199999999999995"/>
    <s v="11h55"/>
    <n v="0.52100000000000002"/>
    <n v="-0.39200000000000002"/>
    <n v="15.27"/>
    <n v="-1.5269999999999999"/>
    <n v="-0.83499999999999996"/>
    <n v="38.71"/>
    <n v="1176.2943185000001"/>
    <n v="3.0387596899224807"/>
    <n v="4.6746185327387562E-4"/>
    <n v="5.4987272212154063E-5"/>
    <n v="54.98727221215406"/>
    <n v="65.853020613358154"/>
    <n v="24.828800000000001"/>
    <n v="30.7"/>
    <n v="335"/>
    <n v="467.46185327387559"/>
    <m/>
  </r>
  <r>
    <d v="2022-06-03T00:00:00"/>
    <x v="0"/>
    <x v="0"/>
    <s v="L1"/>
    <x v="0"/>
    <n v="2"/>
    <x v="1"/>
    <s v="E6"/>
    <s v="L1BbrE6"/>
    <s v="L1BbrE6"/>
    <s v="6h05"/>
    <n v="0.77100000000000002"/>
    <n v="3.07"/>
    <n v="-0.307"/>
    <s v="11h55"/>
    <n v="0.45800000000000002"/>
    <n v="0.313"/>
    <n v="6.52"/>
    <n v="-0.65199999999999991"/>
    <n v="-0.34499999999999992"/>
    <n v="51.97"/>
    <n v="2120.1915064999998"/>
    <n v="0.68340611353711789"/>
    <n v="7.4479480284327015E-5"/>
    <n v="1.5791076150736435E-5"/>
    <n v="15.791076150736435"/>
    <n v="45.771235219525913"/>
    <n v="24.828800000000001"/>
    <n v="39.799999999999997"/>
    <n v="470"/>
    <n v="74.479480284327011"/>
    <m/>
  </r>
  <r>
    <d v="2022-06-03T00:00:00"/>
    <x v="0"/>
    <x v="0"/>
    <s v="M3"/>
    <x v="0"/>
    <n v="14"/>
    <x v="1"/>
    <s v="G5"/>
    <s v="M3BbrG5"/>
    <s v="M3BbrG5"/>
    <s v="6h15"/>
    <n v="0.65300000000000002"/>
    <n v="2.76"/>
    <n v="-0.27599999999999997"/>
    <s v="12h07"/>
    <n v="0.44900000000000001"/>
    <n v="0.20400000000000001"/>
    <n v="6.58"/>
    <n v="-0.65800000000000003"/>
    <n v="-0.38200000000000006"/>
    <n v="70.305000000000007"/>
    <n v="3880.0925246250008"/>
    <n v="0.45434298440979959"/>
    <n v="4.5059508655774608E-5"/>
    <n v="1.7483506269854657E-5"/>
    <n v="17.483506269854658"/>
    <n v="45.768341020561927"/>
    <n v="24.828800000000001"/>
    <n v="57.8"/>
    <n v="500"/>
    <n v="45.059508655774607"/>
    <m/>
  </r>
  <r>
    <d v="2022-06-03T00:00:00"/>
    <x v="0"/>
    <x v="0"/>
    <s v="L6"/>
    <x v="0"/>
    <n v="1"/>
    <x v="0"/>
    <s v="G6"/>
    <s v="L6FthG6"/>
    <s v="L6FthG6"/>
    <s v="5h50"/>
    <n v="0.63500000000000001"/>
    <n v="6.51"/>
    <n v="-0.65100000000000002"/>
    <s v="12h30"/>
    <n v="0.44900000000000001"/>
    <n v="0.186"/>
    <n v="7.95"/>
    <n v="-0.79500000000000004"/>
    <n v="-0.14400000000000002"/>
    <n v="44.314999999999998"/>
    <n v="1541.5980916249998"/>
    <n v="0.41425389755011133"/>
    <n v="4.0216303521411329E-5"/>
    <n v="6.199737676081947E-6"/>
    <n v="6.1997376760819467"/>
    <n v="43.053733861680179"/>
    <n v="24.828800000000001"/>
    <n v="40"/>
    <n v="295"/>
    <n v="40.216303521411326"/>
    <m/>
  </r>
  <r>
    <d v="2022-06-03T00:00:00"/>
    <x v="0"/>
    <x v="0"/>
    <s v="L1"/>
    <x v="0"/>
    <n v="1"/>
    <x v="2"/>
    <s v="D3"/>
    <s v="L1PfuD3"/>
    <s v="L1PfuD3"/>
    <s v="6h05"/>
    <n v="0.59099999999999997"/>
    <n v="11.01"/>
    <n v="-1.101"/>
    <s v="11h55"/>
    <n v="0.495"/>
    <n v="9.5999999999999974E-2"/>
    <n v="16.350000000000001"/>
    <n v="-1.6350000000000002"/>
    <n v="-0.53400000000000025"/>
    <n v="130.74"/>
    <n v="13417.963866000004"/>
    <n v="0.19393939393939388"/>
    <n v="1.5800246024560036E-5"/>
    <n v="2.1200713023145677E-5"/>
    <n v="21.200713023145678"/>
    <n v="39.701709781171665"/>
    <n v="24.828800000000001"/>
    <n v="115.1"/>
    <n v="810"/>
    <n v="15.800246024560035"/>
    <m/>
  </r>
  <r>
    <d v="2022-06-03T00:00:00"/>
    <x v="0"/>
    <x v="0"/>
    <s v="L6"/>
    <x v="0"/>
    <n v="2"/>
    <x v="1"/>
    <s v="J4"/>
    <s v="L6BbrJ4"/>
    <s v="L6BbrJ4"/>
    <s v="5h50"/>
    <n v="0.6"/>
    <n v="2.95"/>
    <n v="-0.29500000000000004"/>
    <s v="12h30"/>
    <n v="0.40300000000000002"/>
    <n v="0.19699999999999995"/>
    <n v="8.23"/>
    <n v="-0.82300000000000006"/>
    <n v="-0.52800000000000002"/>
    <n v="60.91"/>
    <n v="2912.3720584999996"/>
    <n v="0.48883374689826287"/>
    <n v="4.930652254451948E-5"/>
    <n v="1.4359893856045883E-5"/>
    <n v="14.359893856045883"/>
    <n v="27.196768666753563"/>
    <n v="24.828800000000001"/>
    <n v="51.2"/>
    <n v="410"/>
    <n v="49.306522544519481"/>
    <m/>
  </r>
  <r>
    <d v="2022-06-03T00:00:00"/>
    <x v="0"/>
    <x v="0"/>
    <s v="L6"/>
    <x v="0"/>
    <n v="5"/>
    <x v="2"/>
    <s v="C9"/>
    <s v="L6PfuC9"/>
    <s v="L6PfuC9"/>
    <s v="5h50"/>
    <n v="0.747"/>
    <n v="10.23"/>
    <n v="-1.0230000000000001"/>
    <s v="12h30"/>
    <n v="0.60299999999999998"/>
    <n v="0.14400000000000002"/>
    <n v="14.84"/>
    <n v="-1.484"/>
    <n v="-0.46099999999999985"/>
    <n v="82.38"/>
    <n v="5327.3745539999991"/>
    <n v="0.23880597014925375"/>
    <n v="2.0413645937287933E-5"/>
    <n v="1.087511379206732E-5"/>
    <n v="10.875113792067319"/>
    <n v="23.590268529430201"/>
    <n v="24.828800000000001"/>
    <n v="72"/>
    <n v="355"/>
    <n v="20.413645937287935"/>
    <m/>
  </r>
  <r>
    <d v="2022-06-03T00:00:00"/>
    <x v="0"/>
    <x v="0"/>
    <s v="L6"/>
    <x v="0"/>
    <n v="7"/>
    <x v="0"/>
    <s v="J7"/>
    <s v="L6FthJ7"/>
    <s v="L6FthJ7"/>
    <s v="5h50"/>
    <n v="0.59899999999999998"/>
    <n v="6.76"/>
    <n v="-0.67599999999999993"/>
    <s v="12h30"/>
    <n v="0.50900000000000001"/>
    <n v="8.9999999999999969E-2"/>
    <n v="10.43"/>
    <n v="-1.0429999999999999"/>
    <n v="-0.36699999999999999"/>
    <n v="72.885000000000005"/>
    <n v="4170.0952316250005"/>
    <n v="0.17681728880157163"/>
    <n v="1.4100999606008172E-5"/>
    <n v="5.8802511218160691E-6"/>
    <n v="5.8802511218160687"/>
    <n v="16.022482620752232"/>
    <n v="24.828800000000001"/>
    <n v="43.1"/>
    <n v="395"/>
    <n v="14.100999606008171"/>
    <m/>
  </r>
  <r>
    <d v="2022-06-03T00:00:00"/>
    <x v="0"/>
    <x v="0"/>
    <s v="M3"/>
    <x v="0"/>
    <n v="9"/>
    <x v="4"/>
    <s v="E1"/>
    <s v="M3SguE1"/>
    <s v="M3SguE1"/>
    <s v="6h15"/>
    <n v="0.6"/>
    <n v="1.1299999999999999"/>
    <n v="-0.11299999999999999"/>
    <s v="11h55"/>
    <n v="0.38400000000000001"/>
    <n v="0.21599999999999997"/>
    <n v="6.12"/>
    <n v="-0.61199999999999999"/>
    <n v="-0.499"/>
    <n v="40.335000000000001"/>
    <n v="1277.1260966250002"/>
    <n v="0.56249999999999989"/>
    <n v="5.860677069243904E-5"/>
    <n v="7.4848236290231121E-6"/>
    <n v="7.4848236290231123"/>
    <n v="14.999646551148521"/>
    <n v="24.828800000000001"/>
    <n v="20.2"/>
    <n v="300"/>
    <n v="58.606770692439042"/>
    <m/>
  </r>
  <r>
    <d v="2022-06-03T00:00:00"/>
    <x v="0"/>
    <x v="0"/>
    <s v="L1"/>
    <x v="0"/>
    <n v="8"/>
    <x v="4"/>
    <s v="I10"/>
    <s v="L1SguI10"/>
    <s v="L1SguI10"/>
    <s v="6h05"/>
    <n v="0.51700000000000002"/>
    <n v="2.91"/>
    <n v="-0.29100000000000004"/>
    <s v="11h55"/>
    <n v="0.437"/>
    <n v="8.0000000000000016E-2"/>
    <n v="4.78"/>
    <n v="-0.47800000000000004"/>
    <n v="-0.187"/>
    <n v="47.21"/>
    <n v="1749.5955185"/>
    <n v="0.18306636155606412"/>
    <n v="1.4716959219991688E-5"/>
    <n v="2.5748725897244712E-6"/>
    <n v="2.5748725897244711"/>
    <n v="13.769372137564016"/>
    <n v="24.828800000000001"/>
    <n v="33.1"/>
    <n v="410"/>
    <n v="14.716959219991688"/>
    <m/>
  </r>
  <r>
    <d v="2022-06-03T00:00:00"/>
    <x v="0"/>
    <x v="0"/>
    <s v="M3"/>
    <x v="0"/>
    <n v="11"/>
    <x v="2"/>
    <s v="B4"/>
    <s v="M3PfuB4"/>
    <s v="M3PfuB4"/>
    <s v="6h15"/>
    <n v="0.54400000000000004"/>
    <n v="3.67"/>
    <n v="-0.36699999999999999"/>
    <s v="12h07"/>
    <n v="0.40300000000000002"/>
    <n v="0.14100000000000001"/>
    <n v="14.45"/>
    <n v="-1.4449999999999998"/>
    <n v="-1.0779999999999998"/>
    <n v="71.13"/>
    <n v="3971.6893664999998"/>
    <n v="0.34987593052109184"/>
    <n v="3.2666693466679691E-5"/>
    <n v="1.2974195908032674E-5"/>
    <n v="12.974195908032673"/>
    <n v="12.035432196690794"/>
    <n v="24.828800000000001"/>
    <n v="57.7"/>
    <n v="360"/>
    <n v="32.666693466679689"/>
    <m/>
  </r>
  <r>
    <d v="2022-06-03T00:00:00"/>
    <x v="0"/>
    <x v="0"/>
    <s v="L6"/>
    <x v="0"/>
    <n v="8"/>
    <x v="3"/>
    <s v="H5"/>
    <s v="L6PfaH5"/>
    <s v="L6PfaH5"/>
    <s v="5h50"/>
    <n v="0.72"/>
    <n v="4.6900000000000004"/>
    <n v="-0.46900000000000003"/>
    <s v="12h30"/>
    <n v="0.53500000000000003"/>
    <n v="0.18499999999999994"/>
    <n v="13.64"/>
    <n v="-1.3640000000000001"/>
    <n v="-0.89500000000000002"/>
    <n v="58.085000000000001"/>
    <n v="2648.4857716249999"/>
    <n v="0.34579439252336436"/>
    <n v="3.2198219254117729E-5"/>
    <n v="8.527652556619292E-6"/>
    <n v="8.5276525566192927"/>
    <n v="9.5281034152170871"/>
    <n v="24.828800000000001"/>
    <n v="36.9"/>
    <n v="400"/>
    <n v="32.198219254117731"/>
    <m/>
  </r>
  <r>
    <d v="2022-06-03T00:00:00"/>
    <x v="0"/>
    <x v="0"/>
    <s v="M3"/>
    <x v="0"/>
    <n v="13"/>
    <x v="0"/>
    <s v="H9"/>
    <s v="M3FthH9"/>
    <s v="M3FthH9"/>
    <s v="6h15"/>
    <n v="0.61399999999999999"/>
    <n v="6.51"/>
    <n v="-0.65100000000000002"/>
    <s v="12h07"/>
    <n v="0.432"/>
    <n v="0.182"/>
    <n v="12.54"/>
    <n v="-1.254"/>
    <n v="-0.60299999999999998"/>
    <n v="39.945"/>
    <n v="1252.5483746250002"/>
    <n v="0.42129629629629628"/>
    <n v="4.1059565348686452E-5"/>
    <n v="5.1429091840306192E-6"/>
    <n v="5.1429091840306196"/>
    <n v="8.5288709519579093"/>
    <n v="24.828800000000001"/>
    <n v="40.700000000000003"/>
    <n v="335"/>
    <n v="41.059565348686455"/>
    <m/>
  </r>
  <r>
    <d v="2022-06-03T00:00:00"/>
    <x v="0"/>
    <x v="0"/>
    <s v="L6"/>
    <x v="0"/>
    <n v="4"/>
    <x v="4"/>
    <s v="D1"/>
    <s v="L6SguD1"/>
    <s v="L6SguD1"/>
    <s v="5h50"/>
    <n v="0.63"/>
    <n v="2.68"/>
    <n v="-0.26800000000000002"/>
    <s v="12h30"/>
    <n v="0.52"/>
    <n v="0.10999999999999999"/>
    <n v="7.53"/>
    <n v="-0.753"/>
    <n v="-0.48499999999999999"/>
    <n v="46.674999999999997"/>
    <n v="1710.1661656249996"/>
    <n v="0.21153846153846151"/>
    <n v="1.7583334611017856E-5"/>
    <n v="3.0070423930625755E-6"/>
    <n v="3.0070423930625756"/>
    <n v="6.2000874083764446"/>
    <n v="24.828800000000001"/>
    <n v="36.299999999999997"/>
    <n v="410"/>
    <n v="17.583334611017857"/>
    <m/>
  </r>
  <r>
    <d v="2022-06-03T00:00:00"/>
    <x v="0"/>
    <x v="0"/>
    <s v="M3"/>
    <x v="0"/>
    <n v="15"/>
    <x v="3"/>
    <s v="G6"/>
    <s v="M3PfaG6"/>
    <s v="M3PfaG6"/>
    <s v="6h15"/>
    <n v="0.71199999999999997"/>
    <n v="10.4"/>
    <n v="-1.04"/>
    <s v="12h07"/>
    <n v="0.63500000000000001"/>
    <n v="7.6999999999999957E-2"/>
    <n v="12.49"/>
    <n v="-1.2490000000000001"/>
    <n v="-0.20900000000000007"/>
    <n v="42.994999999999997"/>
    <n v="1451.1274696249998"/>
    <n v="0.12125984251968497"/>
    <n v="8.8634456962035135E-6"/>
    <n v="1.2861989525290399E-6"/>
    <n v="1.2861989525290398"/>
    <n v="6.154061973823155"/>
    <n v="24.828800000000001"/>
    <n v="33"/>
    <n v="390"/>
    <n v="8.8634456962035131"/>
    <m/>
  </r>
  <r>
    <d v="2022-06-03T00:00:00"/>
    <x v="0"/>
    <x v="0"/>
    <s v="L1"/>
    <x v="0"/>
    <n v="3"/>
    <x v="3"/>
    <s v="A5"/>
    <s v="L1PfaA5"/>
    <s v="L1PfaA5"/>
    <s v="6h05"/>
    <n v="0.64900000000000002"/>
    <n v="3.16"/>
    <n v="-0.316"/>
    <s v="11h55"/>
    <n v="0.55300000000000005"/>
    <n v="9.5999999999999974E-2"/>
    <n v="12.63"/>
    <n v="-1.2630000000000001"/>
    <n v="-0.94700000000000006"/>
    <n v="49.884999999999998"/>
    <n v="1953.4828816249999"/>
    <n v="0.17359855334538873"/>
    <n v="1.3785680616144627E-5"/>
    <n v="2.6930091095188109E-6"/>
    <n v="2.6930091095188109"/>
    <n v="2.8437266204000111"/>
    <n v="24.828800000000001"/>
    <n v="39.799999999999997"/>
    <n v="470"/>
    <n v="13.785680616144626"/>
    <m/>
  </r>
  <r>
    <d v="2022-06-03T00:00:00"/>
    <x v="0"/>
    <x v="0"/>
    <s v="M3"/>
    <x v="0"/>
    <n v="12"/>
    <x v="5"/>
    <s v="H7"/>
    <s v="M3DtoH7"/>
    <s v="M3DtoH7"/>
    <s v="6h15"/>
    <n v="0.80600000000000005"/>
    <n v="26.73"/>
    <n v="-2.673"/>
    <s v="12h07"/>
    <n v="0.76900000000000002"/>
    <n v="3.7000000000000033E-2"/>
    <n v="9.08"/>
    <n v="-0.90800000000000003"/>
    <n v="1.7650000000000001"/>
    <n v="33.85"/>
    <n v="899.4706625"/>
    <n v="4.8114434330299133E-2"/>
    <n v="2.8407169290307863E-6"/>
    <n v="2.5551415381302867E-7"/>
    <n v="0.25551415381302867"/>
    <n v="0.14476722595639016"/>
    <n v="24.828800000000001"/>
    <n v="36.200000000000003"/>
    <n v="390"/>
    <n v="2.8407169290307865"/>
    <m/>
  </r>
  <r>
    <d v="2022-06-03T00:00:00"/>
    <x v="0"/>
    <x v="0"/>
    <s v="M3"/>
    <x v="0"/>
    <n v="10"/>
    <x v="5"/>
    <s v="D2"/>
    <s v="M3DtoD2"/>
    <s v="M3DtoD2"/>
    <s v="6h15"/>
    <n v="0.57099999999999995"/>
    <n v="5.93"/>
    <n v="-0.59299999999999997"/>
    <s v="12h07"/>
    <n v="0.56200000000000006"/>
    <n v="8.999999999999897E-3"/>
    <n v="13.19"/>
    <n v="-1.319"/>
    <n v="-0.72599999999999998"/>
    <n v="34.164999999999999"/>
    <n v="916.28907162499991"/>
    <n v="1.6014234875444656E-2"/>
    <n v="7.3332093929594788E-7"/>
    <n v="6.7193396267065708E-8"/>
    <n v="6.7193396267065705E-2"/>
    <n v="9.2552887420200694E-2"/>
    <n v="24.828800000000001"/>
    <n v="26"/>
    <n v="300"/>
    <n v="0.73332093929594788"/>
    <m/>
  </r>
  <r>
    <d v="2022-06-03T00:00:00"/>
    <x v="0"/>
    <x v="0"/>
    <s v="L6"/>
    <x v="0"/>
    <n v="6"/>
    <x v="5"/>
    <s v="D4"/>
    <s v="L6DtoD4"/>
    <s v="L6DtoD4"/>
    <s v="5h50"/>
    <n v="0.69499999999999995"/>
    <n v="7.54"/>
    <n v="-0.754"/>
    <s v="12h30"/>
    <n v="0.69299999999999995"/>
    <n v="2.0000000000000018E-3"/>
    <n v="12.68"/>
    <n v="-1.268"/>
    <n v="-0.51400000000000001"/>
    <n v="52.41"/>
    <n v="2156.2443585000001"/>
    <n v="2.8860028860028886E-3"/>
    <n v="8.8955391267066253E-8"/>
    <n v="1.918095605777718E-8"/>
    <n v="1.9180956057777181E-2"/>
    <n v="3.7317035131862221E-2"/>
    <n v="24.828800000000001"/>
    <n v="23.6"/>
    <n v="300"/>
    <n v="8.8955391267066253E-2"/>
    <m/>
  </r>
  <r>
    <d v="2022-06-08T00:00:00"/>
    <x v="1"/>
    <x v="0"/>
    <s v="K5"/>
    <x v="0"/>
    <n v="15"/>
    <x v="2"/>
    <s v="B9"/>
    <s v="K5PfuB9"/>
    <s v="K5PfuB9"/>
    <s v="5h53"/>
    <s v="na"/>
    <n v="8.52"/>
    <n v="-0.85199999999999998"/>
    <s v="12h11"/>
    <s v="NAN"/>
    <e v="#VALUE!"/>
    <n v="4.13"/>
    <n v="-0.41299999999999998"/>
    <n v="0.439"/>
    <n v="153.6"/>
    <n v="18520.473600000001"/>
    <s v="NA"/>
    <e v="#VALUE!"/>
    <e v="#VALUE!"/>
    <e v="#VALUE!"/>
    <e v="#VALUE!"/>
    <n v="26.9267"/>
    <n v="135"/>
    <n v="770"/>
    <e v="#VALUE!"/>
    <n v="13.101333333333335"/>
  </r>
  <r>
    <d v="2022-06-08T00:00:00"/>
    <x v="1"/>
    <x v="0"/>
    <s v="K5"/>
    <x v="0"/>
    <n v="7"/>
    <x v="6"/>
    <s v="F10"/>
    <s v="K5AguF10"/>
    <s v="K5AguF10"/>
    <s v="5h42"/>
    <n v="0.80200000000000005"/>
    <n v="3.66"/>
    <n v="-0.36599999999999999"/>
    <s v="12h21"/>
    <n v="0.65900000000000003"/>
    <n v="0.14300000000000002"/>
    <n v="3.58"/>
    <n v="-0.35799999999999998"/>
    <n v="8.0000000000000071E-3"/>
    <n v="79.349999999999994"/>
    <n v="4942.6916624999994"/>
    <n v="0.21699544764795145"/>
    <n v="1.814335833869014E-5"/>
    <n v="8.9677025990393603E-6"/>
    <n v="8.9677025990393595"/>
    <s v="na"/>
    <n v="26.9267"/>
    <n v="63.2"/>
    <n v="602"/>
    <n v="18.143358338690142"/>
    <n v="13.101333333333335"/>
  </r>
  <r>
    <d v="2022-06-08T00:00:00"/>
    <x v="1"/>
    <x v="0"/>
    <s v="K5"/>
    <x v="0"/>
    <n v="2"/>
    <x v="0"/>
    <s v="A4"/>
    <s v="K5FthA4"/>
    <s v="K5FthA4"/>
    <s v="5h42"/>
    <n v="0.77700000000000002"/>
    <n v="10.72"/>
    <n v="-1.0720000000000001"/>
    <s v="12h21"/>
    <n v="0.67600000000000005"/>
    <n v="0.10099999999999998"/>
    <n v="11.04"/>
    <n v="-1.1039999999999999"/>
    <n v="-3.1999999999999806E-2"/>
    <n v="83.3"/>
    <n v="5447.0286500000002"/>
    <n v="0.1494082840236686"/>
    <n v="1.1460463697570792E-5"/>
    <n v="6.2425474102953043E-6"/>
    <n v="6.2425474102953045"/>
    <n v="195.07960657172944"/>
    <n v="26.9267"/>
    <n v="57.9"/>
    <n v="680"/>
    <n v="11.460463697570793"/>
    <n v="13.101333333333335"/>
  </r>
  <r>
    <d v="2022-06-08T00:00:00"/>
    <x v="1"/>
    <x v="0"/>
    <s v="K5"/>
    <x v="0"/>
    <n v="11"/>
    <x v="2"/>
    <s v="C6"/>
    <s v="K5PfuC6"/>
    <s v="K5PfuC6"/>
    <s v="5h53"/>
    <n v="0.54900000000000004"/>
    <n v="6.83"/>
    <n v="-0.68300000000000005"/>
    <s v="12h11"/>
    <n v="0.69399999999999995"/>
    <n v="-0.14499999999999991"/>
    <n v="9.06"/>
    <n v="-0.90600000000000003"/>
    <n v="-0.22299999999999998"/>
    <n v="137.75"/>
    <n v="14895.4240625"/>
    <n v="0.26411657559198526"/>
    <n v="2.3108801182437071E-5"/>
    <n v="3.4421539318840158E-5"/>
    <n v="34.421539318840161"/>
    <n v="154.35667855982138"/>
    <n v="26.9267"/>
    <n v="125.1"/>
    <n v="751"/>
    <n v="23.10880118243707"/>
    <n v="13.101333333333335"/>
  </r>
  <r>
    <d v="2022-06-08T00:00:00"/>
    <x v="1"/>
    <x v="0"/>
    <s v="K5"/>
    <x v="0"/>
    <n v="3"/>
    <x v="1"/>
    <s v="A3"/>
    <s v="K5BbrA3"/>
    <s v="K5BbrA3"/>
    <s v="5h42"/>
    <n v="0.72299999999999998"/>
    <n v="7.49"/>
    <n v="-0.749"/>
    <s v="12h21"/>
    <n v="0.54200000000000004"/>
    <n v="0.18099999999999994"/>
    <n v="5.67"/>
    <n v="-0.56699999999999995"/>
    <n v="0.18200000000000005"/>
    <n v="78.25"/>
    <n v="4806.6040625000005"/>
    <n v="0.3339483394833947"/>
    <n v="3.084580901838834E-5"/>
    <n v="1.4826359093888454E-5"/>
    <n v="14.826359093888454"/>
    <n v="81.463511504881595"/>
    <n v="26.9267"/>
    <n v="62.2"/>
    <n v="560"/>
    <n v="30.845809018388341"/>
    <n v="13.101333333333335"/>
  </r>
  <r>
    <d v="2022-06-08T00:00:00"/>
    <x v="1"/>
    <x v="0"/>
    <s v="K5"/>
    <x v="0"/>
    <n v="13"/>
    <x v="7"/>
    <s v="B10"/>
    <s v="K5CmeB10"/>
    <s v="K5CmeB10"/>
    <s v="5h53"/>
    <n v="0.53100000000000003"/>
    <n v="1.99"/>
    <n v="-0.19900000000000001"/>
    <s v="12h11"/>
    <n v="0.44800000000000001"/>
    <n v="8.3000000000000018E-2"/>
    <n v="3.56"/>
    <n v="-0.35599999999999998"/>
    <n v="-0.15699999999999997"/>
    <n v="91.25"/>
    <n v="6536.3515625"/>
    <n v="0.18526785714285718"/>
    <n v="1.4935124865160307E-5"/>
    <n v="9.7621226748523176E-6"/>
    <n v="9.7621226748523178"/>
    <n v="62.179125317530698"/>
    <n v="26.9267"/>
    <n v="83.6"/>
    <n v="660"/>
    <n v="14.935124865160308"/>
    <n v="13.101333333333335"/>
  </r>
  <r>
    <d v="2022-06-08T00:00:00"/>
    <x v="1"/>
    <x v="0"/>
    <s v="K5"/>
    <x v="0"/>
    <n v="14"/>
    <x v="8"/>
    <s v="F9"/>
    <s v="K5MluF9"/>
    <s v="K5MluF9"/>
    <s v="5h53"/>
    <n v="0.56299999999999994"/>
    <n v="8.15"/>
    <n v="-0.81500000000000006"/>
    <s v="12h11"/>
    <n v="0.433"/>
    <n v="0.12999999999999995"/>
    <n v="14.72"/>
    <n v="-1.472"/>
    <n v="-0.65699999999999992"/>
    <n v="117.25"/>
    <n v="10791.836562500001"/>
    <n v="0.30023094688221696"/>
    <n v="2.705793366117415E-5"/>
    <n v="2.9200479779035872E-5"/>
    <n v="29.20047977903587"/>
    <n v="44.445174701728881"/>
    <n v="26.9267"/>
    <n v="99.7"/>
    <n v="730"/>
    <n v="27.05793366117415"/>
    <n v="13.101333333333335"/>
  </r>
  <r>
    <d v="2022-06-08T00:00:00"/>
    <x v="1"/>
    <x v="0"/>
    <s v="K5"/>
    <x v="0"/>
    <n v="16"/>
    <x v="3"/>
    <s v="F3"/>
    <s v="K5PfaF3"/>
    <s v="K5PfaF3"/>
    <s v="5h53"/>
    <n v="0.70599999999999996"/>
    <n v="5.54"/>
    <n v="-0.55400000000000005"/>
    <s v="12h11"/>
    <n v="0.55100000000000005"/>
    <n v="0.15499999999999992"/>
    <n v="13.01"/>
    <n v="-1.3009999999999999"/>
    <n v="-0.74699999999999989"/>
    <n v="91.85"/>
    <n v="6622.5916624999991"/>
    <n v="0.28130671506352067"/>
    <n v="2.4973974483551032E-5"/>
    <n v="1.6539243519425279E-5"/>
    <n v="16.53924351942528"/>
    <n v="22.140888245549242"/>
    <n v="26.9267"/>
    <n v="77.599999999999994"/>
    <m/>
    <n v="24.973974483551032"/>
    <n v="13.101333333333335"/>
  </r>
  <r>
    <d v="2022-06-08T00:00:00"/>
    <x v="1"/>
    <x v="0"/>
    <s v="K5"/>
    <x v="0"/>
    <n v="6"/>
    <x v="0"/>
    <s v="C5"/>
    <s v="K5FthC5"/>
    <s v="K5FthC5"/>
    <s v="5h42"/>
    <n v="0.622"/>
    <n v="10.24"/>
    <n v="-1.024"/>
    <s v="12h21"/>
    <n v="0.71099999999999997"/>
    <n v="-8.8999999999999968E-2"/>
    <n v="5.16"/>
    <n v="-0.51600000000000001"/>
    <n v="0.50800000000000001"/>
    <n v="80.05"/>
    <n v="5030.2819625000002"/>
    <n v="0.14308681672025719"/>
    <n v="1.0866510300645401E-5"/>
    <n v="5.4661610760657019E-6"/>
    <n v="5.4661610760657018"/>
    <n v="10.76015959855453"/>
    <n v="26.9267"/>
    <n v="86.4"/>
    <n v="632"/>
    <n v="10.8665103006454"/>
    <n v="13.101333333333335"/>
  </r>
  <r>
    <d v="2022-06-08T00:00:00"/>
    <x v="1"/>
    <x v="0"/>
    <s v="K5"/>
    <x v="0"/>
    <n v="12"/>
    <x v="6"/>
    <s v="H7"/>
    <s v="K5AguH7"/>
    <s v="K5AguH7"/>
    <s v="5h53"/>
    <n v="0.63400000000000001"/>
    <n v="9.3800000000000008"/>
    <n v="-0.93800000000000006"/>
    <s v="12h11"/>
    <n v="0.51700000000000002"/>
    <n v="0.11699999999999999"/>
    <n v="18.559999999999999"/>
    <n v="-1.8559999999999999"/>
    <n v="-0.91799999999999982"/>
    <n v="81"/>
    <n v="5150.3850000000002"/>
    <n v="0.22630560928433266"/>
    <n v="1.9106313464775888E-5"/>
    <n v="9.8404870274279783E-6"/>
    <n v="9.8404870274279777"/>
    <n v="10.71948477933331"/>
    <n v="26.9267"/>
    <n v="73.400000000000006"/>
    <n v="670"/>
    <n v="19.106313464775887"/>
    <n v="13.101333333333335"/>
  </r>
  <r>
    <d v="2022-06-08T00:00:00"/>
    <x v="1"/>
    <x v="0"/>
    <s v="K5"/>
    <x v="0"/>
    <n v="10"/>
    <x v="5"/>
    <s v="J7"/>
    <s v="K5DtoJ7"/>
    <s v="K5DtoJ7"/>
    <s v="5h53"/>
    <n v="0.49299999999999999"/>
    <n v="11.63"/>
    <n v="-1.163"/>
    <s v="12h11"/>
    <n v="0.57399999999999995"/>
    <n v="-8.0999999999999961E-2"/>
    <n v="17.670000000000002"/>
    <n v="-1.7670000000000001"/>
    <n v="-0.60400000000000009"/>
    <n v="77.900000000000006"/>
    <n v="4763.7018500000004"/>
    <n v="0.16430020283975652"/>
    <n v="1.2882420232406085E-5"/>
    <n v="6.1368009093590302E-6"/>
    <n v="6.1368009093590299"/>
    <n v="10.160266406223558"/>
    <n v="26.9267"/>
    <n v="74.8"/>
    <n v="661"/>
    <n v="12.882420232406085"/>
    <n v="13.101333333333335"/>
  </r>
  <r>
    <d v="2022-06-08T00:00:00"/>
    <x v="1"/>
    <x v="0"/>
    <s v="K5"/>
    <x v="0"/>
    <n v="1"/>
    <x v="9"/>
    <s v="A6"/>
    <s v="K5HmaA6"/>
    <s v="K5HmaA6"/>
    <s v="5h42"/>
    <n v="0.69299999999999995"/>
    <n v="11.64"/>
    <n v="-1.1640000000000001"/>
    <s v="12h21"/>
    <n v="0.746"/>
    <n v="-5.3000000000000047E-2"/>
    <n v="13.48"/>
    <n v="-1.3480000000000001"/>
    <n v="-0.18399999999999994"/>
    <n v="47.95"/>
    <n v="1804.8739625000003"/>
    <n v="7.6479076479076549E-2"/>
    <n v="5.0256003009790537E-6"/>
    <n v="9.0705751291692576E-7"/>
    <n v="0.90705751291692571"/>
    <n v="4.9296603962876411"/>
    <n v="26.9267"/>
    <n v="33.4"/>
    <n v="340"/>
    <n v="5.025600300979054"/>
    <n v="13.101333333333335"/>
  </r>
  <r>
    <d v="2022-06-08T00:00:00"/>
    <x v="1"/>
    <x v="0"/>
    <s v="K5"/>
    <x v="0"/>
    <n v="4"/>
    <x v="10"/>
    <s v="A5"/>
    <s v="K5PafA5"/>
    <s v="K5PafA5"/>
    <s v="5h42"/>
    <n v="0.629"/>
    <n v="8.6199999999999992"/>
    <n v="-0.86199999999999988"/>
    <s v="12h21"/>
    <n v="0.52"/>
    <n v="0.10899999999999999"/>
    <n v="16.48"/>
    <n v="-1.6480000000000001"/>
    <n v="-0.78600000000000025"/>
    <n v="51.9"/>
    <n v="2114.4838499999996"/>
    <n v="0.20961538461538459"/>
    <n v="1.7386768207459521E-5"/>
    <n v="3.67640405783666E-6"/>
    <n v="3.6764040578366601"/>
    <n v="4.6773588522094895"/>
    <n v="26.9267"/>
    <n v="44.9"/>
    <n v="565"/>
    <n v="17.386768207459522"/>
    <n v="13.101333333333335"/>
  </r>
  <r>
    <d v="2022-06-08T00:00:00"/>
    <x v="1"/>
    <x v="0"/>
    <s v="K5"/>
    <x v="0"/>
    <n v="8"/>
    <x v="3"/>
    <s v="J1"/>
    <s v="K5PfaJ1"/>
    <s v="K5PfaJ1"/>
    <s v="5h42"/>
    <n v="0.73599999999999999"/>
    <n v="7.09"/>
    <n v="-0.70899999999999996"/>
    <s v="12h21"/>
    <n v="0.65400000000000003"/>
    <n v="8.1999999999999962E-2"/>
    <n v="15.18"/>
    <n v="-1.518"/>
    <n v="-0.80900000000000005"/>
    <n v="50.2"/>
    <n v="1978.2314000000003"/>
    <n v="0.12538226299694183"/>
    <n v="9.2358230894186392E-6"/>
    <n v="1.8270595240332964E-6"/>
    <n v="1.8270595240332965"/>
    <n v="2.2584172114132217"/>
    <n v="26.9267"/>
    <n v="39.1"/>
    <n v="510"/>
    <n v="9.2358230894186395"/>
    <n v="13.101333333333335"/>
  </r>
  <r>
    <d v="2022-06-08T00:00:00"/>
    <x v="1"/>
    <x v="0"/>
    <s v="K5"/>
    <x v="0"/>
    <n v="9"/>
    <x v="7"/>
    <s v="I6"/>
    <s v="K5CmeI6"/>
    <s v="K5CmeI6"/>
    <s v="5h53"/>
    <n v="0.504"/>
    <n v="9.01"/>
    <n v="-0.90100000000000002"/>
    <s v="12h11"/>
    <n v="0.52200000000000002"/>
    <n v="-1.8000000000000016E-2"/>
    <n v="19.23"/>
    <n v="-1.923"/>
    <n v="-1.022"/>
    <n v="89.65"/>
    <n v="6309.141162500001"/>
    <n v="3.5714285714285747E-2"/>
    <n v="1.9683187285601463E-6"/>
    <n v="1.2418400711278485E-6"/>
    <n v="1.2418400711278486"/>
    <n v="1.2151077016906542"/>
    <n v="26.9267"/>
    <n v="64.5"/>
    <n v="700"/>
    <n v="1.9683187285601462"/>
    <n v="13.101333333333335"/>
  </r>
  <r>
    <d v="2022-06-08T00:00:00"/>
    <x v="1"/>
    <x v="0"/>
    <s v="K5"/>
    <x v="0"/>
    <n v="5"/>
    <x v="4"/>
    <s v="H9"/>
    <s v="K5SguH9"/>
    <s v="K5SguH9"/>
    <s v="5h42"/>
    <n v="0.78200000000000003"/>
    <n v="9.06"/>
    <n v="-0.90600000000000003"/>
    <s v="12h21"/>
    <n v="0.84599999999999997"/>
    <n v="-6.3999999999999946E-2"/>
    <n v="14.78"/>
    <n v="-1.478"/>
    <n v="-0.57199999999999995"/>
    <n v="37.549999999999997"/>
    <n v="1106.8519624999999"/>
    <n v="8.1841432225063862E-2"/>
    <n v="5.4628213284182097E-6"/>
    <n v="6.0465345081465524E-7"/>
    <n v="0.60465345081465527"/>
    <n v="1.0570864524731736"/>
    <n v="26.9267"/>
    <n v="19.8"/>
    <n v="320"/>
    <n v="5.4628213284182099"/>
    <n v="13.101333333333335"/>
  </r>
  <r>
    <d v="2022-06-08T00:00:00"/>
    <x v="1"/>
    <x v="0"/>
    <s v="L4"/>
    <x v="0"/>
    <n v="3"/>
    <x v="0"/>
    <s v="C7"/>
    <s v="L4FthC7"/>
    <s v="L4FthC7"/>
    <s v="6h15"/>
    <n v="0.66100000000000003"/>
    <n v="12.35"/>
    <n v="-1.2349999999999999"/>
    <s v="12h02"/>
    <n v="0.73599999999999999"/>
    <n v="-7.4999999999999956E-2"/>
    <n v="11.53"/>
    <n v="-1.153"/>
    <n v="8.1999999999999851E-2"/>
    <n v="83.45"/>
    <n v="5466.6634625000006"/>
    <n v="0.11346444780635394"/>
    <n v="8.1673163927777997E-6"/>
    <n v="4.4647970111075701E-6"/>
    <n v="4.4647970111075699"/>
    <n v="54.448744037897292"/>
    <n v="26.9267"/>
    <n v="55"/>
    <n v="715"/>
    <n v="8.1673163927777992"/>
    <n v="10.52"/>
  </r>
  <r>
    <d v="2022-06-08T00:00:00"/>
    <x v="1"/>
    <x v="0"/>
    <s v="L4"/>
    <x v="0"/>
    <n v="6"/>
    <x v="10"/>
    <s v="B8"/>
    <s v="L4PafB8"/>
    <s v="L4PafB8"/>
    <s v="6h15"/>
    <n v="0.69299999999999995"/>
    <n v="10.210000000000001"/>
    <n v="-1.0210000000000001"/>
    <s v="12h02"/>
    <n v="0.54"/>
    <n v="0.15299999999999991"/>
    <n v="11.35"/>
    <n v="-1.135"/>
    <n v="-0.11399999999999988"/>
    <n v="50.9"/>
    <n v="2033.78585"/>
    <n v="0.28333333333333316"/>
    <n v="2.5195639996823727E-5"/>
    <n v="5.1242536107234139E-6"/>
    <n v="5.1242536107234136"/>
    <n v="44.949593076521218"/>
    <n v="26.9267"/>
    <n v="45.4"/>
    <n v="650"/>
    <n v="25.195639996823726"/>
    <n v="10.52"/>
  </r>
  <r>
    <d v="2022-06-08T00:00:00"/>
    <x v="1"/>
    <x v="0"/>
    <s v="L4"/>
    <x v="0"/>
    <n v="5"/>
    <x v="1"/>
    <s v="G4"/>
    <s v="L4BbrG4"/>
    <s v="L4BbrG4"/>
    <s v="6h15"/>
    <n v="0.60599999999999998"/>
    <n v="7.47"/>
    <n v="-0.747"/>
    <s v="12h02"/>
    <n v="0.434"/>
    <n v="0.17199999999999999"/>
    <n v="10.01"/>
    <n v="-1.0009999999999999"/>
    <n v="-0.25399999999999989"/>
    <n v="51"/>
    <n v="2041.7850000000001"/>
    <n v="0.39631336405529949"/>
    <n v="3.8083128882939194E-5"/>
    <n v="7.7757561306252002E-6"/>
    <n v="7.7757561306251999"/>
    <n v="30.61321311269765"/>
    <n v="26.9267"/>
    <n v="32.1"/>
    <n v="370"/>
    <n v="38.083128882939192"/>
    <n v="10.52"/>
  </r>
  <r>
    <d v="2022-06-08T00:00:00"/>
    <x v="1"/>
    <x v="0"/>
    <s v="L4"/>
    <x v="0"/>
    <n v="1"/>
    <x v="8"/>
    <s v="E8"/>
    <s v="L4MluE8"/>
    <s v="L4MluE8"/>
    <s v="6h15"/>
    <n v="0.74399999999999999"/>
    <n v="10.67"/>
    <n v="-1.0669999999999999"/>
    <s v="12h02"/>
    <n v="0.60399999999999998"/>
    <n v="0.14000000000000001"/>
    <n v="17.559999999999999"/>
    <n v="-1.7559999999999998"/>
    <n v="-0.68899999999999983"/>
    <n v="107.6"/>
    <n v="9088.5415999999987"/>
    <n v="0.23178807947019869"/>
    <n v="1.967768942934387E-5"/>
    <n v="1.7884149897047198E-5"/>
    <n v="17.884149897047198"/>
    <n v="25.956676193101892"/>
    <n v="26.9267"/>
    <n v="94"/>
    <n v="800"/>
    <n v="19.677689429343872"/>
    <n v="10.52"/>
  </r>
  <r>
    <d v="2022-06-08T00:00:00"/>
    <x v="1"/>
    <x v="0"/>
    <s v="L4"/>
    <x v="0"/>
    <n v="2"/>
    <x v="6"/>
    <s v="H9"/>
    <s v="L4AguH9"/>
    <s v="L4AguH9"/>
    <s v="6h15"/>
    <n v="0.53100000000000003"/>
    <n v="10.48"/>
    <n v="-1.048"/>
    <s v="12h02"/>
    <n v="0.40600000000000003"/>
    <n v="0.125"/>
    <n v="3.4"/>
    <n v="-0.33999999999999997"/>
    <n v="0.70800000000000007"/>
    <n v="90.2"/>
    <n v="6386.791400000001"/>
    <n v="0.30788177339901474"/>
    <n v="2.7909216206457201E-5"/>
    <n v="1.7825034204814152E-5"/>
    <n v="17.825034204814152"/>
    <n v="25.176601984200776"/>
    <n v="26.9267"/>
    <n v="58"/>
    <n v="684"/>
    <n v="27.909216206457202"/>
    <n v="10.52"/>
  </r>
  <r>
    <d v="2022-06-08T00:00:00"/>
    <x v="1"/>
    <x v="0"/>
    <s v="L4"/>
    <x v="0"/>
    <n v="4"/>
    <x v="5"/>
    <s v="G6"/>
    <s v="L4DtoG6"/>
    <s v="L4DtoG6"/>
    <s v="6h15"/>
    <n v="0.86099999999999999"/>
    <n v="10.47"/>
    <n v="-1.0470000000000002"/>
    <s v="12h02"/>
    <n v="0.70099999999999996"/>
    <n v="0.16000000000000003"/>
    <n v="12.51"/>
    <n v="-1.2509999999999999"/>
    <n v="-0.20399999999999974"/>
    <n v="56.05"/>
    <n v="2466.1579624999995"/>
    <n v="0.22824536376604856"/>
    <n v="1.9308110691663001E-5"/>
    <n v="4.7616850923076079E-6"/>
    <n v="4.7616850923076077"/>
    <n v="23.341593589743205"/>
    <n v="26.9267"/>
    <n v="42.8"/>
    <n v="570"/>
    <n v="19.308110691663"/>
    <n v="10.52"/>
  </r>
  <r>
    <d v="2022-06-08T00:00:00"/>
    <x v="1"/>
    <x v="0"/>
    <s v="L4"/>
    <x v="0"/>
    <n v="8"/>
    <x v="6"/>
    <s v="I4"/>
    <s v="L4AguI4"/>
    <s v="L4AguI4"/>
    <s v="6h15"/>
    <n v="0.83"/>
    <n v="6.74"/>
    <n v="-0.67400000000000004"/>
    <s v="12h02"/>
    <n v="0.68400000000000005"/>
    <n v="0.14599999999999991"/>
    <n v="4.75"/>
    <n v="-0.47499999999999998"/>
    <n v="0.19900000000000007"/>
    <n v="37.450000000000003"/>
    <n v="1100.9644625000003"/>
    <n v="0.21345029239766067"/>
    <n v="1.7779161119480808E-5"/>
    <n v="1.9574224565610092E-6"/>
    <n v="1.9574224565610092"/>
    <n v="9.8362937515628577"/>
    <n v="26.9267"/>
    <n v="30"/>
    <n v="350"/>
    <n v="17.779161119480808"/>
    <n v="10.52"/>
  </r>
  <r>
    <d v="2022-06-08T00:00:00"/>
    <x v="1"/>
    <x v="0"/>
    <s v="L4"/>
    <x v="0"/>
    <n v="7"/>
    <x v="8"/>
    <s v="E5"/>
    <s v="L4MluE5"/>
    <s v="L4MluE5"/>
    <s v="6h15"/>
    <n v="0.53700000000000003"/>
    <n v="5.18"/>
    <n v="-0.51800000000000002"/>
    <s v="12h02"/>
    <n v="0.46700000000000003"/>
    <n v="7.0000000000000007E-2"/>
    <n v="15.54"/>
    <n v="-1.5539999999999998"/>
    <n v="-1.0359999999999998"/>
    <n v="93.65"/>
    <n v="6884.7031625000009"/>
    <n v="0.14989293361884368"/>
    <n v="1.15062437162617E-5"/>
    <n v="7.9217072501842692E-6"/>
    <n v="7.9217072501842694"/>
    <n v="7.646435569675937"/>
    <n v="26.9267"/>
    <n v="80"/>
    <n v="710"/>
    <n v="11.5062437162617"/>
    <n v="10.52"/>
  </r>
  <r>
    <d v="2022-06-09T00:00:00"/>
    <x v="1"/>
    <x v="0"/>
    <s v="K6"/>
    <x v="1"/>
    <n v="3"/>
    <x v="7"/>
    <s v="D4"/>
    <s v="K6CmeD4"/>
    <s v="K6CmeD4"/>
    <s v="6h15"/>
    <n v="0.46200000000000002"/>
    <n v="1.85"/>
    <n v="-0.185"/>
    <s v="12h04"/>
    <n v="0.27400000000000002"/>
    <n v="0.188"/>
    <n v="2.5099999999999998"/>
    <n v="-0.251"/>
    <n v="-6.6000000000000003E-2"/>
    <n v="115.65"/>
    <n v="10499.314162500001"/>
    <n v="0.68613138686131381"/>
    <n v="7.484526510327697E-5"/>
    <n v="7.8582395189490291E-5"/>
    <n v="78.582395189490285"/>
    <n v="1190.6423513559134"/>
    <n v="24.548100000000002"/>
    <n v="125"/>
    <n v="776"/>
    <n v="74.845265103276972"/>
    <n v="14.811333333333334"/>
  </r>
  <r>
    <d v="2022-06-09T00:00:00"/>
    <x v="1"/>
    <x v="0"/>
    <s v="K6"/>
    <x v="1"/>
    <n v="12"/>
    <x v="7"/>
    <s v="D4"/>
    <s v="K6CmeD4"/>
    <s v="K6CmeD4"/>
    <s v="6h15"/>
    <n v="0.54900000000000004"/>
    <n v="5.56"/>
    <n v="-0.55599999999999994"/>
    <s v="11h56"/>
    <n v="0.31"/>
    <n v="0.23900000000000005"/>
    <n v="3.81"/>
    <n v="-0.38100000000000001"/>
    <n v="0.17499999999999993"/>
    <n v="115.65"/>
    <n v="10499.314162500001"/>
    <n v="0.77096774193548401"/>
    <n v="8.6394984757957755E-5"/>
    <n v="9.0708808703819744E-5"/>
    <n v="90.708808703819741"/>
    <n v="518.33604973611295"/>
    <n v="24.548100000000002"/>
    <n v="125"/>
    <n v="776"/>
    <n v="86.394984757957758"/>
    <n v="14.811333333333334"/>
  </r>
  <r>
    <d v="2022-06-09T00:00:00"/>
    <x v="1"/>
    <x v="0"/>
    <s v="K6"/>
    <x v="1"/>
    <n v="13"/>
    <x v="5"/>
    <s v="C6"/>
    <s v="K6DtoC6"/>
    <s v="K6DtoC6"/>
    <s v="6h15"/>
    <n v="0.74299999999999999"/>
    <n v="6.69"/>
    <n v="-0.66900000000000004"/>
    <s v="11h56"/>
    <n v="0.42199999999999999"/>
    <n v="0.32100000000000001"/>
    <n v="5.14"/>
    <n v="-0.51400000000000001"/>
    <n v="0.15500000000000003"/>
    <n v="80.3"/>
    <n v="5061.75065"/>
    <n v="0.76066350710900477"/>
    <n v="8.4975754455931952E-5"/>
    <n v="4.3012608035155395E-5"/>
    <n v="43.012608035155395"/>
    <n v="277.50069700100249"/>
    <n v="24.548100000000002"/>
    <n v="84.6"/>
    <n v="716"/>
    <n v="84.975754455931948"/>
    <n v="14.811333333333334"/>
  </r>
  <r>
    <d v="2022-06-09T00:00:00"/>
    <x v="1"/>
    <x v="0"/>
    <s v="K6"/>
    <x v="1"/>
    <n v="16"/>
    <x v="0"/>
    <s v="E10"/>
    <s v="K6FthE10"/>
    <s v="K6FthE10"/>
    <s v="6h15"/>
    <n v="0.53800000000000003"/>
    <n v="5.67"/>
    <n v="-0.56699999999999995"/>
    <s v="11h56"/>
    <n v="0.51"/>
    <n v="2.8000000000000025E-2"/>
    <n v="5.39"/>
    <n v="-0.53899999999999992"/>
    <n v="2.8000000000000025E-2"/>
    <n v="163.95"/>
    <n v="21100.487962499999"/>
    <n v="5.4901960784313773E-2"/>
    <n v="3.3417935095622935E-6"/>
    <n v="7.0513473721679802E-6"/>
    <n v="7.0513473721679798"/>
    <n v="251.83383472028476"/>
    <n v="24.548100000000002"/>
    <n v="147.1"/>
    <n v="921"/>
    <n v="3.3417935095622937"/>
    <n v="14.811333333333334"/>
  </r>
  <r>
    <d v="2022-06-09T00:00:00"/>
    <x v="1"/>
    <x v="0"/>
    <s v="K6"/>
    <x v="1"/>
    <n v="10"/>
    <x v="4"/>
    <s v="A8"/>
    <s v="K6SguA8"/>
    <s v="K6SguA8"/>
    <s v="6h15"/>
    <n v="0.64300000000000002"/>
    <n v="2.4700000000000002"/>
    <n v="-0.24700000000000003"/>
    <s v="11h56"/>
    <n v="0.32100000000000001"/>
    <n v="0.32200000000000001"/>
    <n v="6.81"/>
    <n v="-0.68099999999999994"/>
    <n v="-0.43399999999999994"/>
    <n v="50.055"/>
    <n v="1966.819874625"/>
    <n v="1.0031152647975079"/>
    <n v="1.1945651609540956E-4"/>
    <n v="2.3494945000991273E-5"/>
    <n v="23.494945000991272"/>
    <n v="54.135817974634278"/>
    <n v="24.548100000000002"/>
    <n v="34.5"/>
    <n v="430"/>
    <n v="119.45651609540957"/>
    <n v="14.811333333333334"/>
  </r>
  <r>
    <d v="2022-06-09T00:00:00"/>
    <x v="1"/>
    <x v="0"/>
    <s v="K6"/>
    <x v="1"/>
    <n v="15"/>
    <x v="0"/>
    <s v="E10, D10"/>
    <s v="K6FthE10, D10"/>
    <s v="K6FthE10, D10"/>
    <s v="6h15"/>
    <n v="0.64300000000000002"/>
    <n v="8.4499999999999993"/>
    <n v="-0.84499999999999997"/>
    <s v="11h56"/>
    <n v="0.71199999999999997"/>
    <n v="-6.899999999999995E-2"/>
    <n v="12.15"/>
    <n v="-1.2150000000000001"/>
    <n v="-0.37000000000000011"/>
    <n v="163.95"/>
    <n v="21100.487962499999"/>
    <n v="0.10730948678071532"/>
    <n v="7.6253974424435739E-6"/>
    <n v="1.6089960694355893E-5"/>
    <n v="16.089960694355891"/>
    <n v="43.486380255015909"/>
    <n v="24.548100000000002"/>
    <n v="147.1"/>
    <n v="921"/>
    <n v="7.6253974424435738"/>
    <n v="14.811333333333334"/>
  </r>
  <r>
    <d v="2022-06-09T00:00:00"/>
    <x v="1"/>
    <x v="0"/>
    <s v="K6"/>
    <x v="1"/>
    <n v="7"/>
    <x v="8"/>
    <s v="I8"/>
    <s v="K6MluI8"/>
    <s v="K6MluI8"/>
    <s v="6h15"/>
    <n v="0.63300000000000001"/>
    <n v="2.85"/>
    <n v="-0.28500000000000003"/>
    <s v="12h04"/>
    <n v="0.47599999999999998"/>
    <n v="0.15700000000000003"/>
    <n v="12.68"/>
    <n v="-1.268"/>
    <n v="-0.98299999999999998"/>
    <n v="119.55"/>
    <n v="11219.378962500001"/>
    <n v="0.32983193277310929"/>
    <n v="3.0378426471247676E-5"/>
    <n v="3.4082707886536935E-5"/>
    <n v="34.082707886536937"/>
    <n v="34.672134167382438"/>
    <n v="24.548100000000002"/>
    <n v="75.3"/>
    <n v="736"/>
    <n v="30.378426471247675"/>
    <n v="14.811333333333334"/>
  </r>
  <r>
    <d v="2022-06-09T00:00:00"/>
    <x v="1"/>
    <x v="0"/>
    <s v="K6"/>
    <x v="1"/>
    <n v="14"/>
    <x v="10"/>
    <s v="H5"/>
    <s v="K6PafH5"/>
    <s v="K6PafH5"/>
    <s v="6h15"/>
    <n v="0.46800000000000003"/>
    <n v="2.09"/>
    <n v="-0.20899999999999999"/>
    <s v="11h56"/>
    <n v="0.24399999999999999"/>
    <n v="0.22400000000000003"/>
    <n v="17.5"/>
    <n v="-1.75"/>
    <n v="-1.5409999999999999"/>
    <n v="75.5"/>
    <n v="4474.69625"/>
    <n v="0.91803278688524603"/>
    <n v="1.071088596950812E-4"/>
    <n v="4.79279612819356E-5"/>
    <n v="47.927961281935602"/>
    <n v="31.101856769588323"/>
    <n v="24.548100000000002"/>
    <n v="71.3"/>
    <n v="778"/>
    <n v="107.10885969508121"/>
    <n v="14.811333333333334"/>
  </r>
  <r>
    <d v="2022-06-09T00:00:00"/>
    <x v="1"/>
    <x v="0"/>
    <s v="K6"/>
    <x v="1"/>
    <n v="11"/>
    <x v="11"/>
    <s v="C2"/>
    <s v="K6MlaC2"/>
    <s v="K6MlaC2"/>
    <s v="6h15"/>
    <n v="0.77200000000000002"/>
    <n v="6.89"/>
    <n v="-0.68899999999999995"/>
    <s v="11h56"/>
    <n v="0.42299999999999999"/>
    <n v="0.34900000000000003"/>
    <n v="10.89"/>
    <n v="-1.089"/>
    <n v="-0.4"/>
    <n v="35.6"/>
    <n v="994.87760000000014"/>
    <n v="0.82505910165484642"/>
    <n v="9.3916104359680403E-5"/>
    <n v="9.3435028506708386E-6"/>
    <n v="9.3435028506708377"/>
    <n v="23.358757126677094"/>
    <n v="24.548100000000002"/>
    <n v="34"/>
    <n v="571"/>
    <n v="93.916104359680403"/>
    <n v="14.811333333333334"/>
  </r>
  <r>
    <d v="2022-06-09T00:00:00"/>
    <x v="1"/>
    <x v="0"/>
    <s v="K6"/>
    <x v="1"/>
    <n v="4"/>
    <x v="10"/>
    <s v="I4"/>
    <s v="K6PafI4"/>
    <s v="K6PafI4"/>
    <s v="6h15"/>
    <n v="0.54200000000000004"/>
    <n v="3.09"/>
    <n v="-0.309"/>
    <s v="12h04"/>
    <n v="0.38600000000000001"/>
    <n v="0.15600000000000003"/>
    <n v="13.84"/>
    <n v="-1.3839999999999999"/>
    <n v="-1.075"/>
    <n v="80.45"/>
    <n v="5080.6789625000001"/>
    <n v="0.4041450777202073"/>
    <n v="3.9011654554745457E-5"/>
    <n v="1.9820569258861258E-5"/>
    <n v="19.820569258861259"/>
    <n v="18.437738845452333"/>
    <n v="24.548100000000002"/>
    <n v="69.400000000000006"/>
    <n v="740"/>
    <n v="39.011654554745455"/>
    <n v="14.811333333333334"/>
  </r>
  <r>
    <d v="2022-06-09T00:00:00"/>
    <x v="1"/>
    <x v="0"/>
    <s v="K6"/>
    <x v="1"/>
    <n v="9"/>
    <x v="12"/>
    <s v="A10"/>
    <s v="K6FsaA10"/>
    <s v="K6FsaA10"/>
    <s v="6h15"/>
    <n v="0.59"/>
    <n v="3.36"/>
    <n v="-0.33599999999999997"/>
    <s v="11h56"/>
    <n v="0.312"/>
    <n v="0.27799999999999997"/>
    <n v="15.24"/>
    <n v="-1.524"/>
    <n v="-1.1880000000000002"/>
    <n v="46"/>
    <n v="1661.0600000000002"/>
    <n v="0.89102564102564097"/>
    <n v="1.0324328153770081E-4"/>
    <n v="1.7149328523101333E-5"/>
    <n v="17.149328523101332"/>
    <n v="14.435461719782264"/>
    <n v="24.548100000000002"/>
    <m/>
    <n v="213"/>
    <n v="103.24328153770081"/>
    <n v="14.811333333333334"/>
  </r>
  <r>
    <d v="2022-06-09T00:00:00"/>
    <x v="1"/>
    <x v="0"/>
    <s v="K6"/>
    <x v="1"/>
    <n v="1"/>
    <x v="4"/>
    <s v="A8"/>
    <s v="K6SguA8"/>
    <s v="K6SguA8"/>
    <s v="6h15"/>
    <n v="0.51200000000000001"/>
    <n v="3.36"/>
    <n v="-0.33599999999999997"/>
    <s v="12h04"/>
    <n v="0.375"/>
    <n v="0.13700000000000001"/>
    <n v="8.07"/>
    <n v="-0.80700000000000005"/>
    <n v="-0.47100000000000009"/>
    <n v="50.055"/>
    <n v="1966.819874625"/>
    <n v="0.36533333333333334"/>
    <n v="3.4452241988578164E-5"/>
    <n v="6.7761354268525469E-6"/>
    <n v="6.7761354268525471"/>
    <n v="14.3866994200691"/>
    <n v="24.548100000000002"/>
    <n v="34.5"/>
    <n v="430"/>
    <n v="34.452241988578166"/>
    <n v="14.811333333333334"/>
  </r>
  <r>
    <d v="2022-06-09T00:00:00"/>
    <x v="1"/>
    <x v="0"/>
    <s v="K6"/>
    <x v="1"/>
    <n v="6"/>
    <x v="1"/>
    <s v="G4"/>
    <s v="K6BbrG4"/>
    <s v="K6BbrG4"/>
    <s v="6h15"/>
    <n v="0.63400000000000001"/>
    <n v="2.34"/>
    <n v="-0.23399999999999999"/>
    <s v="12h04"/>
    <n v="0.499"/>
    <n v="0.13500000000000001"/>
    <n v="8.7899999999999991"/>
    <n v="-0.87899999999999989"/>
    <n v="-0.64499999999999991"/>
    <n v="69.400000000000006"/>
    <n v="3780.8426000000004"/>
    <n v="0.27054108216432865"/>
    <n v="2.3802690999676617E-5"/>
    <n v="8.999422812621396E-6"/>
    <n v="8.9994228126213969"/>
    <n v="13.952593507940152"/>
    <n v="24.548100000000002"/>
    <n v="78.599999999999994"/>
    <n v="701"/>
    <n v="23.802690999676617"/>
    <n v="14.811333333333334"/>
  </r>
  <r>
    <d v="2022-06-09T00:00:00"/>
    <x v="1"/>
    <x v="0"/>
    <s v="K6"/>
    <x v="1"/>
    <n v="2"/>
    <x v="9"/>
    <s v="C8"/>
    <s v="K6HmaC8"/>
    <s v="K6HmaC8"/>
    <s v="6h15"/>
    <n v="0.79300000000000004"/>
    <n v="2.44"/>
    <n v="-0.24399999999999999"/>
    <s v="12h04"/>
    <n v="0.63"/>
    <n v="0.16300000000000003"/>
    <n v="8.4499999999999993"/>
    <n v="-0.84499999999999997"/>
    <n v="-0.60099999999999998"/>
    <n v="65"/>
    <n v="3316.625"/>
    <n v="0.25873015873015875"/>
    <n v="2.2530025643589709E-5"/>
    <n v="7.4723646300170724E-6"/>
    <n v="7.4723646300170721"/>
    <n v="12.433219018331235"/>
    <n v="24.548100000000002"/>
    <n v="61"/>
    <n v="534"/>
    <n v="22.53002564358971"/>
    <n v="14.811333333333334"/>
  </r>
  <r>
    <d v="2022-06-09T00:00:00"/>
    <x v="1"/>
    <x v="0"/>
    <s v="K6"/>
    <x v="1"/>
    <n v="8"/>
    <x v="2"/>
    <s v="D10"/>
    <s v="K6PfuD10"/>
    <s v="K6PfuD10"/>
    <s v="6h15"/>
    <n v="0.84599999999999997"/>
    <n v="5.69"/>
    <n v="-0.56900000000000006"/>
    <s v="12h04"/>
    <n v="0.96499999999999997"/>
    <n v="-0.11899999999999999"/>
    <n v="13.45"/>
    <n v="-1.345"/>
    <n v="-0.77599999999999991"/>
    <n v="105.25"/>
    <n v="8695.8865624999999"/>
    <n v="0.14066193853427897"/>
    <n v="1.0640262785103246E-5"/>
    <n v="9.2526518174448155E-6"/>
    <n v="9.252651817444816"/>
    <n v="11.923520383305176"/>
    <n v="24.548100000000002"/>
    <n v="94.8"/>
    <n v="700"/>
    <n v="10.640262785103246"/>
    <n v="14.811333333333334"/>
  </r>
  <r>
    <d v="2022-06-09T00:00:00"/>
    <x v="1"/>
    <x v="0"/>
    <s v="K6"/>
    <x v="1"/>
    <n v="5"/>
    <x v="3"/>
    <s v="A6"/>
    <s v="K6PfaA6"/>
    <s v="K6PfaA6"/>
    <s v="6h15"/>
    <n v="0.75"/>
    <n v="3.34"/>
    <n v="-0.33399999999999996"/>
    <s v="12h04"/>
    <n v="0.57999999999999996"/>
    <n v="0.17000000000000004"/>
    <n v="19.07"/>
    <n v="-1.907"/>
    <n v="-1.573"/>
    <n v="80.5"/>
    <n v="5086.9962500000001"/>
    <n v="0.29310344827586216"/>
    <n v="2.6269373992430034E-5"/>
    <n v="1.3363220698933911E-5"/>
    <n v="13.363220698933912"/>
    <n v="8.4953723451582412"/>
    <n v="24.548100000000002"/>
    <n v="76.2"/>
    <n v="770"/>
    <n v="26.269373992430033"/>
    <n v="14.811333333333334"/>
  </r>
  <r>
    <d v="2022-06-09T00:00:00"/>
    <x v="1"/>
    <x v="0"/>
    <s v="L4"/>
    <x v="0"/>
    <n v="2"/>
    <x v="3"/>
    <s v="J8"/>
    <s v="L4PfaJ8"/>
    <s v="L4PfaJ8"/>
    <s v="6h15"/>
    <s v="NA"/>
    <n v="6.54"/>
    <n v="-0.65400000000000003"/>
    <s v="12h14"/>
    <s v="NAN"/>
    <s v="NA"/>
    <n v="10.49"/>
    <n v="-1.0489999999999999"/>
    <n v="-0.39499999999999991"/>
    <n v="60.25"/>
    <n v="2849.5990624999999"/>
    <s v="NA"/>
    <e v="#VALUE!"/>
    <e v="#VALUE!"/>
    <e v="#VALUE!"/>
    <e v="#VALUE!"/>
    <n v="24.548100000000002"/>
    <n v="52"/>
    <n v="575"/>
    <e v="#VALUE!"/>
    <n v="10.346666666666668"/>
  </r>
  <r>
    <d v="2022-06-09T00:00:00"/>
    <x v="1"/>
    <x v="0"/>
    <s v="L4"/>
    <x v="0"/>
    <n v="3"/>
    <x v="7"/>
    <s v="C8"/>
    <s v="L4CmeC8"/>
    <s v="L4CmeC8"/>
    <s v="6h15"/>
    <n v="0.68600000000000005"/>
    <n v="4.6399999999999997"/>
    <n v="-0.46399999999999997"/>
    <s v="12h14"/>
    <n v="0.48"/>
    <n v="0.20600000000000007"/>
    <n v="1.0900000000000001"/>
    <n v="-0.10900000000000001"/>
    <n v="0.35499999999999998"/>
    <n v="117.65"/>
    <n v="10865.595162500002"/>
    <n v="0.42916666666666681"/>
    <n v="4.2005827681874422E-5"/>
    <n v="4.5641831805698334E-5"/>
    <n v="45.641831805698331"/>
    <n v="128.56854029774178"/>
    <n v="24.548100000000002"/>
    <n v="97"/>
    <n v="770"/>
    <n v="42.005827681874422"/>
    <n v="10.346666666666668"/>
  </r>
  <r>
    <d v="2022-06-09T00:00:00"/>
    <x v="1"/>
    <x v="0"/>
    <s v="L4"/>
    <x v="0"/>
    <n v="6"/>
    <x v="10"/>
    <s v="A6"/>
    <s v="L4PafA6"/>
    <s v="L4PafA6"/>
    <s v="6h15"/>
    <n v="0.67300000000000004"/>
    <n v="6.52"/>
    <n v="-0.65199999999999991"/>
    <s v="12h14"/>
    <n v="0.51400000000000001"/>
    <n v="0.15900000000000003"/>
    <n v="9.08"/>
    <n v="-0.90800000000000003"/>
    <n v="-0.25600000000000012"/>
    <n v="53.6"/>
    <n v="2255.2736"/>
    <n v="0.30933852140077828"/>
    <n v="2.8071862110349373E-5"/>
    <n v="6.3309729520311227E-6"/>
    <n v="6.3309729520311224"/>
    <n v="24.73036309387156"/>
    <n v="24.548100000000002"/>
    <n v="37.700000000000003"/>
    <n v="480"/>
    <n v="28.071862110349372"/>
    <n v="10.346666666666668"/>
  </r>
  <r>
    <d v="2022-06-09T00:00:00"/>
    <x v="1"/>
    <x v="0"/>
    <s v="L4"/>
    <x v="0"/>
    <n v="4"/>
    <x v="2"/>
    <s v="F9"/>
    <s v="L4PfuF9"/>
    <s v="L4PfuF9"/>
    <s v="6h15"/>
    <n v="0.752"/>
    <n v="6.14"/>
    <n v="-0.61399999999999999"/>
    <s v="12h14"/>
    <n v="0.67900000000000005"/>
    <n v="7.2999999999999954E-2"/>
    <n v="13.27"/>
    <n v="-1.327"/>
    <n v="-0.71299999999999997"/>
    <n v="96.75"/>
    <n v="7348.0415625000005"/>
    <n v="0.10751104565537548"/>
    <n v="7.6430325659728942E-6"/>
    <n v="5.6161320958309854E-6"/>
    <n v="5.6161320958309853"/>
    <n v="7.876763107757343"/>
    <n v="24.548100000000002"/>
    <n v="83"/>
    <n v="620"/>
    <n v="7.6430325659728942"/>
    <n v="10.346666666666668"/>
  </r>
  <r>
    <d v="2022-06-09T00:00:00"/>
    <x v="1"/>
    <x v="0"/>
    <s v="L4"/>
    <x v="0"/>
    <n v="5"/>
    <x v="4"/>
    <s v="G1"/>
    <s v="L4SguG1"/>
    <s v="L4SguG1"/>
    <s v="6h15"/>
    <n v="0.71799999999999997"/>
    <n v="4.54"/>
    <n v="-0.45400000000000001"/>
    <s v="12h14"/>
    <n v="0.51200000000000001"/>
    <n v="0.20599999999999996"/>
    <n v="10.53"/>
    <n v="-1.0529999999999999"/>
    <n v="-0.59899999999999998"/>
    <n v="33.5"/>
    <n v="880.96625000000006"/>
    <n v="0.40234374999999989"/>
    <n v="3.8797718504419517E-5"/>
    <n v="3.4179480579394075E-6"/>
    <n v="3.4179480579394075"/>
    <n v="5.7060902469773085"/>
    <n v="24.548100000000002"/>
    <n v="23.8"/>
    <n v="350"/>
    <n v="38.797718504419514"/>
    <n v="10.346666666666668"/>
  </r>
  <r>
    <d v="2022-06-09T00:00:00"/>
    <x v="1"/>
    <x v="0"/>
    <s v="L4"/>
    <x v="0"/>
    <n v="1"/>
    <x v="5"/>
    <s v="A1"/>
    <s v="L4DtoA1"/>
    <s v="L4DtoA1"/>
    <s v="6h15"/>
    <n v="1.0620000000000001"/>
    <n v="6.84"/>
    <n v="-0.68399999999999994"/>
    <s v="12h14"/>
    <n v="0.90400000000000003"/>
    <n v="0.15800000000000003"/>
    <n v="13.34"/>
    <n v="-1.3340000000000001"/>
    <n v="-0.65000000000000013"/>
    <n v="52.65"/>
    <n v="2176.0376624999999"/>
    <n v="0.17477876106194692"/>
    <n v="1.390114257119425E-5"/>
    <n v="3.0249409786700774E-6"/>
    <n v="3.0249409786700774"/>
    <n v="4.6537553518001182"/>
    <n v="24.548100000000002"/>
    <n v="33.200000000000003"/>
    <n v="460"/>
    <n v="13.901142571194249"/>
    <n v="10.346666666666668"/>
  </r>
  <r>
    <d v="2022-06-09T00:00:00"/>
    <x v="1"/>
    <x v="0"/>
    <s v="L4"/>
    <x v="0"/>
    <n v="8"/>
    <x v="12"/>
    <s v="I1"/>
    <s v="L4FsaI1"/>
    <s v="L4FsaI1"/>
    <s v="6h15"/>
    <n v="0.745"/>
    <n v="4.25"/>
    <n v="-0.42499999999999999"/>
    <s v="12h14"/>
    <n v="0.52800000000000002"/>
    <n v="0.21699999999999997"/>
    <n v="15.35"/>
    <n v="-1.5349999999999999"/>
    <n v="-1.1099999999999999"/>
    <n v="36.4"/>
    <n v="1040.0935999999999"/>
    <n v="0.4109848484848484"/>
    <n v="3.9825985851455327E-5"/>
    <n v="4.1422752997789235E-6"/>
    <n v="4.1422752997789232"/>
    <n v="3.7317795493503816"/>
    <n v="24.548100000000002"/>
    <n v="20.3"/>
    <n v="310"/>
    <n v="39.825985851455329"/>
    <n v="10.346666666666668"/>
  </r>
  <r>
    <d v="2022-06-09T00:00:00"/>
    <x v="1"/>
    <x v="0"/>
    <s v="L4"/>
    <x v="0"/>
    <n v="7"/>
    <x v="12"/>
    <s v="D10"/>
    <s v="L4FsaD10"/>
    <s v="L4FsaD10"/>
    <s v="6h15"/>
    <n v="0.72899999999999998"/>
    <n v="7.52"/>
    <n v="-0.752"/>
    <s v="12h14"/>
    <n v="0.58399999999999996"/>
    <n v="0.14500000000000002"/>
    <n v="18.63"/>
    <n v="-1.863"/>
    <n v="-1.111"/>
    <n v="28.85"/>
    <n v="653.37316250000015"/>
    <n v="0.24828767123287676"/>
    <n v="2.141592105973419E-5"/>
    <n v="1.3992588070648883E-6"/>
    <n v="1.3992588070648884"/>
    <n v="1.2594588722456241"/>
    <n v="24.548100000000002"/>
    <n v="13.9"/>
    <n v="342"/>
    <n v="21.415921059734188"/>
    <n v="10.346666666666668"/>
  </r>
  <r>
    <d v="2022-06-10T00:00:00"/>
    <x v="1"/>
    <x v="0"/>
    <s v="L3"/>
    <x v="1"/>
    <n v="6"/>
    <x v="7"/>
    <s v="F6"/>
    <s v="L3CmeF6"/>
    <s v="L3CmeF6"/>
    <s v="6h17"/>
    <n v="0.68500000000000005"/>
    <n v="1.53"/>
    <n v="-0.153"/>
    <s v="12h05"/>
    <n v="0.47599999999999998"/>
    <n v="0.20900000000000007"/>
    <n v="1.18"/>
    <n v="-0.11799999999999999"/>
    <n v="3.5000000000000003E-2"/>
    <n v="91.25"/>
    <n v="6536.3515625"/>
    <n v="0.439075630252101"/>
    <n v="4.3202898103165158E-5"/>
    <n v="2.8238933052115188E-5"/>
    <n v="28.238933052115186"/>
    <n v="806.82665863186241"/>
    <n v="27.385200000000001"/>
    <n v="90.2"/>
    <n v="800"/>
    <n v="43.202898103165161"/>
    <n v="18.418666666666667"/>
  </r>
  <r>
    <d v="2022-06-10T00:00:00"/>
    <x v="1"/>
    <x v="0"/>
    <s v="L3"/>
    <x v="1"/>
    <n v="1"/>
    <x v="8"/>
    <s v="G10"/>
    <s v="L3MluG10"/>
    <s v="L3MluG10"/>
    <s v="6h17"/>
    <n v="0.54600000000000004"/>
    <n v="1.67"/>
    <n v="-0.16699999999999998"/>
    <s v="12h05"/>
    <n v="0.33600000000000002"/>
    <n v="0.21000000000000002"/>
    <n v="6.31"/>
    <n v="-0.63100000000000001"/>
    <n v="-0.46400000000000002"/>
    <n v="82.3"/>
    <n v="5317.0326500000001"/>
    <n v="0.625"/>
    <n v="6.6722953590273818E-5"/>
    <n v="3.5476812274392059E-5"/>
    <n v="35.47681227439206"/>
    <n v="76.458647143086338"/>
    <n v="27.385200000000001"/>
    <n v="77.3"/>
    <n v="705"/>
    <n v="66.722953590273818"/>
    <n v="18.418666666666667"/>
  </r>
  <r>
    <d v="2022-06-10T00:00:00"/>
    <x v="1"/>
    <x v="0"/>
    <s v="L3"/>
    <x v="1"/>
    <n v="3"/>
    <x v="1"/>
    <s v="I7"/>
    <s v="L3BbrI7"/>
    <s v="L3BbrI7"/>
    <s v="6h17"/>
    <n v="0.69699999999999995"/>
    <n v="3.21"/>
    <n v="-0.32100000000000001"/>
    <s v="12h05"/>
    <n v="0.498"/>
    <n v="0.19899999999999995"/>
    <n v="7.79"/>
    <n v="-0.77900000000000003"/>
    <n v="-0.45800000000000002"/>
    <n v="85.5"/>
    <n v="5738.5462500000003"/>
    <n v="0.39959839357429711"/>
    <n v="3.847208977662001E-5"/>
    <n v="2.2077386651728612E-5"/>
    <n v="22.077386651728613"/>
    <n v="48.203900986307012"/>
    <n v="27.385200000000001"/>
    <n v="93.2"/>
    <n v="740"/>
    <n v="38.47208977662001"/>
    <n v="18.418666666666667"/>
  </r>
  <r>
    <d v="2022-06-10T00:00:00"/>
    <x v="1"/>
    <x v="0"/>
    <s v="L3"/>
    <x v="1"/>
    <n v="4"/>
    <x v="8"/>
    <s v="B10"/>
    <s v="L3MluB10"/>
    <s v="L3MluB10"/>
    <s v="6h17"/>
    <n v="0.52400000000000002"/>
    <n v="1.42"/>
    <n v="-0.14199999999999999"/>
    <s v="12h05"/>
    <n v="0.33300000000000002"/>
    <n v="0.191"/>
    <n v="14.62"/>
    <n v="-1.462"/>
    <n v="-1.32"/>
    <n v="112.9"/>
    <n v="10005.931850000001"/>
    <n v="0.57357357357357353"/>
    <n v="6.0030254564193116E-5"/>
    <n v="6.006586361074678E-5"/>
    <n v="60.065863610746781"/>
    <n v="45.50444212935362"/>
    <n v="27.385200000000001"/>
    <n v="93.8"/>
    <n v="803"/>
    <n v="60.030254564193115"/>
    <n v="18.418666666666667"/>
  </r>
  <r>
    <d v="2022-06-10T00:00:00"/>
    <x v="1"/>
    <x v="0"/>
    <s v="L3"/>
    <x v="1"/>
    <n v="13"/>
    <x v="0"/>
    <s v="C7"/>
    <s v="L3FthC7"/>
    <s v="L3FthC7"/>
    <s v="6h08"/>
    <n v="0.621"/>
    <n v="3.45"/>
    <n v="-0.34500000000000003"/>
    <s v="11h57"/>
    <n v="0.501"/>
    <n v="0.12"/>
    <n v="11.43"/>
    <n v="-1.143"/>
    <n v="-0.79800000000000004"/>
    <n v="147"/>
    <n v="16963.065000000002"/>
    <n v="0.23952095808383234"/>
    <n v="2.04889090551796E-5"/>
    <n v="3.475546960821002E-5"/>
    <n v="34.755469608210021"/>
    <n v="43.553220060413558"/>
    <n v="27.385200000000001"/>
    <n v="126.2"/>
    <n v="887"/>
    <n v="20.488909055179601"/>
    <n v="18.418666666666667"/>
  </r>
  <r>
    <d v="2022-06-10T00:00:00"/>
    <x v="1"/>
    <x v="0"/>
    <s v="L3"/>
    <x v="1"/>
    <n v="12"/>
    <x v="1"/>
    <s v="A10"/>
    <s v="L3BbrA10"/>
    <s v="L3BbrA10"/>
    <s v="6h08"/>
    <n v="0.58899999999999997"/>
    <n v="4.8499999999999996"/>
    <n v="-0.48499999999999999"/>
    <s v="11h57"/>
    <n v="0.41199999999999998"/>
    <n v="0.17699999999999999"/>
    <n v="12.73"/>
    <n v="-1.2730000000000001"/>
    <n v="-0.78800000000000014"/>
    <n v="96.25"/>
    <n v="7272.2890625"/>
    <n v="0.42961165048543687"/>
    <n v="4.2059449042259646E-5"/>
    <n v="3.0586847124480096E-5"/>
    <n v="30.586847124480094"/>
    <n v="38.815795843248843"/>
    <n v="27.385200000000001"/>
    <n v="87.4"/>
    <n v="678"/>
    <n v="42.059449042259644"/>
    <n v="18.418666666666667"/>
  </r>
  <r>
    <d v="2022-06-10T00:00:00"/>
    <x v="1"/>
    <x v="0"/>
    <s v="L3"/>
    <x v="1"/>
    <n v="2"/>
    <x v="10"/>
    <s v="I10"/>
    <s v="L3PafI10"/>
    <s v="L3PafI10"/>
    <s v="6h17"/>
    <n v="0.68899999999999995"/>
    <n v="1.71"/>
    <n v="-0.17099999999999999"/>
    <s v="12h05"/>
    <n v="0.48499999999999999"/>
    <n v="0.20399999999999996"/>
    <n v="13.07"/>
    <n v="-1.3069999999999999"/>
    <n v="-1.1359999999999999"/>
    <n v="90.85"/>
    <n v="6479.1721625"/>
    <n v="0.42061855670103088"/>
    <n v="4.0978269778104939E-5"/>
    <n v="2.6550526481371257E-5"/>
    <n v="26.550526481371257"/>
    <n v="23.371942325150755"/>
    <n v="27.385200000000001"/>
    <n v="85.7"/>
    <n v="734"/>
    <n v="40.978269778104938"/>
    <n v="18.418666666666667"/>
  </r>
  <r>
    <d v="2022-06-10T00:00:00"/>
    <x v="1"/>
    <x v="0"/>
    <s v="L3"/>
    <x v="1"/>
    <n v="8"/>
    <x v="4"/>
    <s v="H3"/>
    <s v="L3SguH3"/>
    <s v="L3SguH3"/>
    <s v="6h17"/>
    <n v="0.67400000000000004"/>
    <n v="2.12"/>
    <n v="-0.21200000000000002"/>
    <s v="12h05"/>
    <n v="0.56100000000000005"/>
    <n v="0.11299999999999999"/>
    <n v="4.83"/>
    <n v="-0.48299999999999998"/>
    <n v="-0.27099999999999996"/>
    <n v="51.05"/>
    <n v="2045.7904624999996"/>
    <n v="0.20142602495543668"/>
    <n v="1.6554392314331867E-5"/>
    <n v="3.3866817909143428E-6"/>
    <n v="3.3866817909143427"/>
    <n v="12.49698077828171"/>
    <n v="27.385200000000001"/>
    <n v="22.6"/>
    <n v="352"/>
    <n v="16.554392314331867"/>
    <n v="18.418666666666667"/>
  </r>
  <r>
    <d v="2022-06-10T00:00:00"/>
    <x v="1"/>
    <x v="0"/>
    <s v="L3"/>
    <x v="1"/>
    <n v="5"/>
    <x v="2"/>
    <s v="A6"/>
    <s v="L3PfuA6"/>
    <s v="L3PfuA6"/>
    <s v="6h17"/>
    <n v="0.56399999999999995"/>
    <n v="1.89"/>
    <n v="-0.189"/>
    <s v="12h05"/>
    <n v="0.41899999999999998"/>
    <n v="0.14499999999999996"/>
    <n v="7.2"/>
    <n v="-0.72"/>
    <n v="-0.53099999999999992"/>
    <n v="50.05"/>
    <n v="1966.4269624999997"/>
    <n v="0.3460620525059665"/>
    <n v="3.2228901999965147E-5"/>
    <n v="6.3375781864501628E-6"/>
    <n v="6.3375781864501626"/>
    <n v="11.935175492373189"/>
    <n v="27.385200000000001"/>
    <n v="43.6"/>
    <n v="371"/>
    <n v="32.228901999965146"/>
    <n v="18.418666666666667"/>
  </r>
  <r>
    <d v="2022-06-10T00:00:00"/>
    <x v="1"/>
    <x v="0"/>
    <s v="L3"/>
    <x v="1"/>
    <n v="11"/>
    <x v="5"/>
    <s v="A4"/>
    <s v="L3DtoA4"/>
    <s v="L3DtoA4"/>
    <s v="6h08"/>
    <n v="0.61499999999999999"/>
    <n v="2.41"/>
    <n v="-0.24100000000000002"/>
    <s v="11h57"/>
    <n v="0.49299999999999999"/>
    <n v="0.122"/>
    <n v="6.46"/>
    <n v="-0.64600000000000002"/>
    <n v="-0.40500000000000003"/>
    <n v="53.3"/>
    <n v="2230.0986499999999"/>
    <n v="0.24746450304259635"/>
    <n v="2.1328551175860832E-5"/>
    <n v="4.7564773183743151E-6"/>
    <n v="4.7564773183743148"/>
    <n v="11.744388440430406"/>
    <n v="27.385200000000001"/>
    <n v="75.900000000000006"/>
    <n v="610"/>
    <n v="21.328551175860831"/>
    <n v="18.418666666666667"/>
  </r>
  <r>
    <d v="2022-06-10T00:00:00"/>
    <x v="1"/>
    <x v="0"/>
    <s v="L3"/>
    <x v="1"/>
    <n v="7"/>
    <x v="3"/>
    <s v="G7"/>
    <s v="L3PfaG7"/>
    <s v="L3PfaG7"/>
    <s v="6h17"/>
    <n v="0.73299999999999998"/>
    <n v="1.53"/>
    <n v="-0.153"/>
    <s v="12h05"/>
    <n v="0.56499999999999995"/>
    <n v="0.16800000000000004"/>
    <n v="10.32"/>
    <n v="-1.032"/>
    <n v="-0.879"/>
    <n v="66.3"/>
    <n v="3450.6166499999999"/>
    <n v="0.29734513274336294"/>
    <n v="2.6738131074134755E-5"/>
    <n v="9.2263040274291776E-6"/>
    <n v="9.2263040274291779"/>
    <n v="10.496364081261863"/>
    <n v="27.385200000000001"/>
    <n v="55"/>
    <n v="622"/>
    <n v="26.738131074134756"/>
    <n v="18.418666666666667"/>
  </r>
  <r>
    <d v="2022-06-10T00:00:00"/>
    <x v="1"/>
    <x v="0"/>
    <s v="L3"/>
    <x v="1"/>
    <n v="10"/>
    <x v="2"/>
    <s v="H5"/>
    <s v="L3PfuH5"/>
    <s v="L3PfuH5"/>
    <s v="6h08"/>
    <n v="1.0349999999999999"/>
    <n v="5.03"/>
    <n v="-0.503"/>
    <s v="11h57"/>
    <n v="0.93100000000000005"/>
    <n v="0.10399999999999987"/>
    <n v="9.33"/>
    <n v="-0.93300000000000005"/>
    <n v="-0.43000000000000005"/>
    <n v="79.099999999999994"/>
    <n v="4911.5958499999997"/>
    <n v="0.11170784103114915"/>
    <n v="8.0119447319958262E-6"/>
    <n v="3.9351434496100062E-6"/>
    <n v="3.9351434496100062"/>
    <n v="9.1514963944418746"/>
    <n v="27.385200000000001"/>
    <n v="75"/>
    <n v="640"/>
    <n v="8.0119447319958255"/>
    <n v="18.418666666666667"/>
  </r>
  <r>
    <d v="2022-06-10T00:00:00"/>
    <x v="1"/>
    <x v="0"/>
    <s v="L3"/>
    <x v="1"/>
    <n v="15"/>
    <x v="9"/>
    <s v="E8"/>
    <s v="L3HmaE8"/>
    <s v="L3HmaE8"/>
    <s v="6h08"/>
    <n v="0.76600000000000001"/>
    <n v="1.04"/>
    <n v="-0.10400000000000001"/>
    <s v="11h57"/>
    <n v="0.63400000000000001"/>
    <n v="0.13200000000000001"/>
    <n v="9.25"/>
    <n v="-0.92500000000000004"/>
    <n v="-0.82100000000000006"/>
    <n v="56.95"/>
    <n v="2545.9924625000003"/>
    <n v="0.20820189274447951"/>
    <n v="1.7242553979106995E-5"/>
    <n v="4.3899412465055796E-6"/>
    <n v="4.3899412465055798"/>
    <n v="5.3470660736974169"/>
    <n v="27.385200000000001"/>
    <n v="49.4"/>
    <n v="546"/>
    <n v="17.242553979106994"/>
    <n v="18.418666666666667"/>
  </r>
  <r>
    <d v="2022-06-10T00:00:00"/>
    <x v="1"/>
    <x v="0"/>
    <s v="L3"/>
    <x v="1"/>
    <n v="14"/>
    <x v="9"/>
    <s v="J9"/>
    <s v="L3HmaJ9"/>
    <s v="L3HmaJ9"/>
    <s v="6h08"/>
    <n v="0.72499999999999998"/>
    <n v="2.02"/>
    <n v="-0.20200000000000001"/>
    <s v="11h57"/>
    <n v="0.64600000000000002"/>
    <n v="7.8999999999999959E-2"/>
    <n v="9.2799999999999994"/>
    <n v="-0.92799999999999994"/>
    <n v="-0.72599999999999998"/>
    <n v="60.45"/>
    <n v="2868.5489625000005"/>
    <n v="0.12229102167182655"/>
    <n v="8.9563216301143164E-6"/>
    <n v="2.5691647119880736E-6"/>
    <n v="2.5691647119880736"/>
    <n v="3.5387943691295782"/>
    <n v="27.385200000000001"/>
    <n v="45.3"/>
    <n v="410"/>
    <n v="8.9563216301143171"/>
    <n v="18.418666666666667"/>
  </r>
  <r>
    <d v="2022-06-10T00:00:00"/>
    <x v="1"/>
    <x v="0"/>
    <s v="L3"/>
    <x v="1"/>
    <n v="9"/>
    <x v="12"/>
    <s v="A7"/>
    <s v="L3FsaA7"/>
    <s v="L3FsaA7"/>
    <s v="6h08"/>
    <n v="0.57199999999999995"/>
    <n v="1.98"/>
    <n v="-0.19800000000000001"/>
    <s v="11h57"/>
    <n v="0.53600000000000003"/>
    <n v="3.5999999999999921E-2"/>
    <n v="12.12"/>
    <n v="-1.212"/>
    <n v="-1.014"/>
    <n v="39.75"/>
    <n v="1240.3490624999999"/>
    <n v="6.7164179104477459E-2"/>
    <n v="4.2830533469800642E-6"/>
    <n v="5.3124812035642093E-7"/>
    <n v="0.53124812035642088"/>
    <n v="0.52391333368483317"/>
    <n v="27.385200000000001"/>
    <n v="19"/>
    <n v="240"/>
    <n v="4.283053346980064"/>
    <n v="18.418666666666667"/>
  </r>
  <r>
    <d v="2022-06-10T00:00:00"/>
    <x v="1"/>
    <x v="0"/>
    <s v="M1"/>
    <x v="1"/>
    <n v="6"/>
    <x v="8"/>
    <s v="B3"/>
    <s v="M1MluB3"/>
    <s v="M1MluB3"/>
    <s v="5h40"/>
    <n v="0.71399999999999997"/>
    <n v="2.4500000000000002"/>
    <n v="-0.24500000000000002"/>
    <s v="13h01"/>
    <n v="0.57999999999999996"/>
    <n v="0.13400000000000001"/>
    <n v="3.92"/>
    <n v="-0.39200000000000002"/>
    <n v="-0.14699999999999999"/>
    <n v="77.400000000000006"/>
    <n v="4702.7466000000013"/>
    <n v="0.23103448275862071"/>
    <n v="1.9598963680461674E-5"/>
    <n v="9.2168959811814645E-6"/>
    <n v="9.2168959811814641"/>
    <n v="62.6999726610984"/>
    <n v="27.385200000000001"/>
    <n v="73"/>
    <n v="800"/>
    <n v="19.598963680461672"/>
    <n v="16.475333333333335"/>
  </r>
  <r>
    <d v="2022-06-10T00:00:00"/>
    <x v="1"/>
    <x v="0"/>
    <s v="M1"/>
    <x v="1"/>
    <n v="4"/>
    <x v="7"/>
    <s v="F9"/>
    <s v="M1CmeF9"/>
    <s v="M1CmeF9"/>
    <s v="5h40"/>
    <n v="0.53500000000000003"/>
    <n v="1.43"/>
    <n v="-0.14299999999999999"/>
    <s v="13h01"/>
    <n v="0.36"/>
    <n v="0.17500000000000004"/>
    <n v="12.1"/>
    <n v="-1.21"/>
    <n v="-1.0669999999999999"/>
    <n v="119.2"/>
    <n v="11153.782400000002"/>
    <n v="0.48611111111111127"/>
    <n v="4.8968682655280221E-5"/>
    <n v="5.4618603075164986E-5"/>
    <n v="54.618603075164984"/>
    <n v="51.188943838017792"/>
    <n v="27.385200000000001"/>
    <n v="107"/>
    <n v="840"/>
    <n v="48.968682655280219"/>
    <n v="16.475333333333335"/>
  </r>
  <r>
    <d v="2022-06-10T00:00:00"/>
    <x v="1"/>
    <x v="0"/>
    <s v="M1"/>
    <x v="1"/>
    <n v="1"/>
    <x v="10"/>
    <s v="J5"/>
    <s v="M1PafJ5"/>
    <s v="M1PafJ5"/>
    <s v="5h40"/>
    <n v="0.76300000000000001"/>
    <n v="2.34"/>
    <n v="-0.23399999999999999"/>
    <s v="13h01"/>
    <n v="0.58399999999999996"/>
    <n v="0.17900000000000005"/>
    <n v="4.42"/>
    <n v="-0.442"/>
    <n v="-0.20800000000000002"/>
    <n v="69.05"/>
    <n v="3742.8034624999996"/>
    <n v="0.30650684931506861"/>
    <n v="2.7755868914346271E-5"/>
    <n v="1.0388476227731133E-5"/>
    <n v="10.388476227731134"/>
    <n v="49.944597248707375"/>
    <n v="27.385200000000001"/>
    <n v="55.9"/>
    <n v="590"/>
    <n v="27.755868914346273"/>
    <n v="16.475333333333335"/>
  </r>
  <r>
    <d v="2022-06-10T00:00:00"/>
    <x v="1"/>
    <x v="0"/>
    <s v="M1"/>
    <x v="1"/>
    <n v="10"/>
    <x v="12"/>
    <s v="H4"/>
    <s v="M1FsaH4"/>
    <s v="M1FsaH4"/>
    <s v="6h52"/>
    <n v="0.71699999999999997"/>
    <n v="2.79"/>
    <n v="-0.27900000000000003"/>
    <s v="12h12"/>
    <n v="0.64700000000000002"/>
    <n v="6.9999999999999951E-2"/>
    <n v="2.35"/>
    <n v="-0.23500000000000001"/>
    <n v="4.4000000000000011E-2"/>
    <n v="47.6"/>
    <n v="1778.6216000000002"/>
    <n v="0.10819165378670781"/>
    <n v="7.702637845597036E-6"/>
    <n v="1.3700078049156354E-6"/>
    <n v="1.3700078049156355"/>
    <n v="31.13654102080989"/>
    <n v="27.385200000000001"/>
    <n v="17.7"/>
    <n v="375"/>
    <n v="7.7026378455970361"/>
    <n v="16.475333333333335"/>
  </r>
  <r>
    <d v="2022-06-10T00:00:00"/>
    <x v="1"/>
    <x v="0"/>
    <s v="M1"/>
    <x v="1"/>
    <n v="12"/>
    <x v="0"/>
    <s v="D8"/>
    <s v="M1FthD8"/>
    <s v="M1FthD8"/>
    <s v="6h52"/>
    <n v="0.502"/>
    <n v="8.65"/>
    <n v="-0.86499999999999999"/>
    <s v="12h12"/>
    <n v="0.55200000000000005"/>
    <n v="-5.0000000000000044E-2"/>
    <n v="5.53"/>
    <n v="-0.55300000000000005"/>
    <n v="0.31199999999999994"/>
    <n v="84.3"/>
    <n v="5578.59465"/>
    <n v="9.96015936254981E-2"/>
    <n v="6.9568519462602977E-6"/>
    <n v="3.8809457048249789E-6"/>
    <n v="3.8809457048249789"/>
    <n v="12.438928541105703"/>
    <n v="27.385200000000001"/>
    <n v="85"/>
    <n v="767"/>
    <n v="6.956851946260298"/>
    <n v="16.475333333333335"/>
  </r>
  <r>
    <d v="2022-06-10T00:00:00"/>
    <x v="1"/>
    <x v="0"/>
    <s v="M1"/>
    <x v="1"/>
    <n v="2"/>
    <x v="5"/>
    <s v="H3"/>
    <s v="M1DtoH3"/>
    <s v="M1DtoH3"/>
    <s v="5h40"/>
    <n v="0.85699999999999998"/>
    <n v="4.87"/>
    <n v="-0.48699999999999999"/>
    <s v="13h01"/>
    <n v="0.65700000000000003"/>
    <n v="0.19999999999999996"/>
    <n v="12.86"/>
    <n v="-1.286"/>
    <n v="-0.79900000000000004"/>
    <n v="67.3"/>
    <n v="3555.4926500000001"/>
    <n v="0.30441400304413996"/>
    <n v="2.7522755757189769E-5"/>
    <n v="9.7856955802433405E-6"/>
    <n v="9.7856955802433401"/>
    <n v="12.247428761255744"/>
    <n v="27.385200000000001"/>
    <n v="65"/>
    <n v="575"/>
    <n v="27.522755757189771"/>
    <n v="16.475333333333335"/>
  </r>
  <r>
    <d v="2022-06-10T00:00:00"/>
    <x v="1"/>
    <x v="0"/>
    <s v="M1"/>
    <x v="1"/>
    <n v="3"/>
    <x v="9"/>
    <s v="J1"/>
    <s v="M1HmaJ1"/>
    <s v="M1HmaJ1"/>
    <s v="5h40"/>
    <n v="0.72199999999999998"/>
    <n v="2.12"/>
    <n v="-0.21200000000000002"/>
    <s v="13h01"/>
    <n v="0.53400000000000003"/>
    <n v="0.18799999999999994"/>
    <n v="13.66"/>
    <n v="-1.3660000000000001"/>
    <n v="-1.1540000000000001"/>
    <n v="70.599999999999994"/>
    <n v="3912.7225999999991"/>
    <n v="0.35205992509363282"/>
    <n v="3.2917889756924351E-5"/>
    <n v="1.2879857119622639E-5"/>
    <n v="12.879857119622638"/>
    <n v="11.161054696380102"/>
    <n v="27.385200000000001"/>
    <n v="59.2"/>
    <n v="370"/>
    <n v="32.917889756924353"/>
    <n v="16.475333333333335"/>
  </r>
  <r>
    <d v="2022-06-10T00:00:00"/>
    <x v="1"/>
    <x v="0"/>
    <s v="M1"/>
    <x v="1"/>
    <n v="7"/>
    <x v="11"/>
    <s v="C6"/>
    <s v="M1MlaC6"/>
    <s v="M1MlaC6"/>
    <s v="5h40"/>
    <n v="0.65500000000000003"/>
    <n v="4.29"/>
    <n v="-0.42899999999999999"/>
    <s v="13h01"/>
    <n v="0.47799999999999998"/>
    <n v="0.17700000000000005"/>
    <n v="9.43"/>
    <n v="-0.94299999999999995"/>
    <n v="-0.51400000000000001"/>
    <n v="39.85"/>
    <n v="1246.5976625000001"/>
    <n v="0.37029288702928881"/>
    <n v="3.5028884837824529E-5"/>
    <n v="4.3666925958813755E-6"/>
    <n v="4.3666925958813758"/>
    <n v="8.4955108869287468"/>
    <n v="27.385200000000001"/>
    <n v="37.4"/>
    <n v="677"/>
    <n v="35.028884837824528"/>
    <n v="16.475333333333335"/>
  </r>
  <r>
    <d v="2022-06-10T00:00:00"/>
    <x v="1"/>
    <x v="0"/>
    <s v="M1"/>
    <x v="1"/>
    <n v="13"/>
    <x v="4"/>
    <s v="G6"/>
    <s v="M1SguG6"/>
    <s v="M1SguG6"/>
    <s v="6h52"/>
    <n v="0.72799999999999998"/>
    <n v="2.0099999999999998"/>
    <n v="-0.20099999999999998"/>
    <s v="12h12"/>
    <n v="0.57599999999999996"/>
    <n v="0.15200000000000002"/>
    <n v="6.47"/>
    <n v="-0.64700000000000002"/>
    <n v="-0.44600000000000006"/>
    <n v="44.5"/>
    <n v="1554.4962500000001"/>
    <n v="0.26388888888888895"/>
    <n v="2.3084280405542594E-5"/>
    <n v="3.5884427324364446E-6"/>
    <n v="3.5884427324364445"/>
    <n v="8.0458357229516686"/>
    <n v="27.385200000000001"/>
    <n v="33.9"/>
    <n v="590"/>
    <n v="23.084280405542593"/>
    <n v="16.475333333333335"/>
  </r>
  <r>
    <d v="2022-06-10T00:00:00"/>
    <x v="1"/>
    <x v="0"/>
    <s v="M1"/>
    <x v="1"/>
    <n v="11"/>
    <x v="1"/>
    <s v="J3"/>
    <s v="M1BbrJ3"/>
    <s v="M1BbrJ3"/>
    <s v="6h52"/>
    <n v="0.78800000000000003"/>
    <n v="0.98"/>
    <n v="-9.8000000000000004E-2"/>
    <s v="12h12"/>
    <n v="0.63800000000000001"/>
    <n v="0.15000000000000002"/>
    <n v="16.670000000000002"/>
    <n v="-1.6670000000000003"/>
    <n v="-1.5690000000000002"/>
    <n v="84.55"/>
    <n v="5611.7314624999999"/>
    <n v="0.23510971786833859"/>
    <n v="2.0025392902207458E-5"/>
    <n v="1.1237712739824179E-5"/>
    <n v="11.237712739824179"/>
    <n v="7.1623408156941863"/>
    <n v="27.385200000000001"/>
    <n v="90"/>
    <n v="650"/>
    <n v="20.025392902207457"/>
    <n v="16.475333333333335"/>
  </r>
  <r>
    <d v="2022-06-10T00:00:00"/>
    <x v="1"/>
    <x v="0"/>
    <s v="M1"/>
    <x v="1"/>
    <n v="15"/>
    <x v="3"/>
    <s v="D5"/>
    <s v="M1PfaD5"/>
    <s v="M1PfaD5"/>
    <s v="6h52"/>
    <n v="0.80600000000000005"/>
    <n v="2.56"/>
    <n v="-0.25600000000000001"/>
    <s v="12h12"/>
    <n v="0.67"/>
    <n v="0.13600000000000001"/>
    <n v="12.76"/>
    <n v="-1.276"/>
    <n v="-1.02"/>
    <n v="67.400000000000006"/>
    <n v="3566.066600000001"/>
    <n v="0.20298507462686569"/>
    <n v="1.671226353782392E-5"/>
    <n v="5.9597044812631735E-6"/>
    <n v="5.9597044812631736"/>
    <n v="5.8428475306501699"/>
    <n v="27.385200000000001"/>
    <n v="57"/>
    <n v="720"/>
    <n v="16.712263537823919"/>
    <n v="16.475333333333335"/>
  </r>
  <r>
    <d v="2022-06-10T00:00:00"/>
    <x v="1"/>
    <x v="0"/>
    <s v="M1"/>
    <x v="1"/>
    <n v="14"/>
    <x v="5"/>
    <s v="A2"/>
    <s v="M1DtoA2"/>
    <s v="M1DtoA2"/>
    <s v="6h52"/>
    <n v="0.54800000000000004"/>
    <n v="6.11"/>
    <n v="-0.61099999999999999"/>
    <s v="12h12"/>
    <n v="0.40600000000000003"/>
    <n v="0.14200000000000002"/>
    <n v="15.6"/>
    <n v="-1.56"/>
    <n v="-0.94900000000000007"/>
    <n v="46.05"/>
    <n v="1664.6729625"/>
    <n v="0.34975369458128081"/>
    <n v="3.2652644947362116E-5"/>
    <n v="5.4355975197985955E-6"/>
    <n v="5.4355975197985957"/>
    <n v="5.7277107690185414"/>
    <n v="27.385200000000001"/>
    <n v="39.299999999999997"/>
    <n v="410"/>
    <n v="32.652644947362113"/>
    <n v="16.475333333333335"/>
  </r>
  <r>
    <d v="2022-06-10T00:00:00"/>
    <x v="1"/>
    <x v="0"/>
    <s v="M1"/>
    <x v="1"/>
    <n v="16"/>
    <x v="2"/>
    <s v="D4"/>
    <s v="M1PfuD4"/>
    <s v="M1PfuD4"/>
    <s v="6h52"/>
    <n v="0.62"/>
    <n v="2.82"/>
    <n v="-0.28199999999999997"/>
    <s v="12h12"/>
    <n v="0.53700000000000003"/>
    <n v="8.2999999999999963E-2"/>
    <n v="10.52"/>
    <n v="-1.052"/>
    <n v="-0.77"/>
    <n v="64.150000000000006"/>
    <n v="3230.4496625000006"/>
    <n v="0.15456238361266286"/>
    <n v="1.1949060152625587E-5"/>
    <n v="3.8600837337241537E-6"/>
    <n v="3.8600837337241538"/>
    <n v="5.0130957580833169"/>
    <n v="27.385200000000001"/>
    <n v="60"/>
    <n v="537"/>
    <n v="11.949060152625588"/>
    <n v="16.475333333333335"/>
  </r>
  <r>
    <d v="2022-06-10T00:00:00"/>
    <x v="1"/>
    <x v="0"/>
    <s v="M1"/>
    <x v="1"/>
    <n v="8"/>
    <x v="12"/>
    <s v="F3"/>
    <s v="M1FsaF3"/>
    <s v="M1FsaF3"/>
    <s v="5h40"/>
    <n v="0.81399999999999995"/>
    <n v="2.2400000000000002"/>
    <n v="-0.22400000000000003"/>
    <s v="13h01"/>
    <n v="0.64700000000000002"/>
    <n v="0.16699999999999993"/>
    <n v="7.85"/>
    <n v="-0.78499999999999992"/>
    <n v="-0.56099999999999994"/>
    <n v="39.5"/>
    <n v="1224.7962500000001"/>
    <n v="0.25811437403400295"/>
    <n v="2.2464035039880977E-5"/>
    <n v="2.7513865876714822E-6"/>
    <n v="2.7513865876714823"/>
    <n v="4.9044324200917693"/>
    <n v="27.385200000000001"/>
    <n v="12.9"/>
    <n v="270"/>
    <n v="22.464035039880976"/>
    <n v="16.475333333333335"/>
  </r>
  <r>
    <d v="2022-06-10T00:00:00"/>
    <x v="1"/>
    <x v="0"/>
    <s v="M1"/>
    <x v="1"/>
    <n v="9"/>
    <x v="3"/>
    <s v="H5"/>
    <s v="M1PfaH5"/>
    <s v="M1PfaH5"/>
    <s v="6h52"/>
    <n v="0.65500000000000003"/>
    <n v="3.08"/>
    <n v="-0.308"/>
    <s v="12h12"/>
    <n v="0.627"/>
    <n v="2.8000000000000025E-2"/>
    <n v="12.93"/>
    <n v="-1.2929999999999999"/>
    <n v="-0.98499999999999988"/>
    <n v="105.9"/>
    <n v="8803.6258500000022"/>
    <n v="4.4657097288676277E-2"/>
    <n v="2.5915652935884703E-6"/>
    <n v="2.28151712105983E-6"/>
    <n v="2.2815171210598302"/>
    <n v="2.3162610366089651"/>
    <n v="27.385200000000001"/>
    <n v="80"/>
    <n v="715"/>
    <n v="2.5915652935884701"/>
    <n v="16.475333333333335"/>
  </r>
  <r>
    <d v="2022-06-11T00:00:00"/>
    <x v="1"/>
    <x v="0"/>
    <s v="K1"/>
    <x v="0"/>
    <n v="16"/>
    <x v="7"/>
    <s v="G8"/>
    <s v="K1CmeG8"/>
    <s v="K1CmeG8"/>
    <s v="6h09"/>
    <n v="0.51100000000000001"/>
    <n v="1.37"/>
    <n v="-0.13700000000000001"/>
    <s v="11h58"/>
    <n v="0.36799999999999999"/>
    <n v="0.14300000000000002"/>
    <n v="3.95"/>
    <n v="-0.39500000000000002"/>
    <n v="-0.25800000000000001"/>
    <n v="98.2"/>
    <n v="7569.9434000000001"/>
    <n v="0.38858695652173919"/>
    <n v="3.7171232271581499E-5"/>
    <n v="2.8138412440412536E-5"/>
    <n v="28.138412440412537"/>
    <n v="109.06361411012611"/>
    <n v="31.959900000000001"/>
    <n v="73"/>
    <n v="794"/>
    <n v="37.171232271581502"/>
    <n v="10.416666666666666"/>
  </r>
  <r>
    <d v="2022-06-11T00:00:00"/>
    <x v="1"/>
    <x v="0"/>
    <s v="K1"/>
    <x v="0"/>
    <n v="6"/>
    <x v="8"/>
    <s v="D7"/>
    <s v="K1MluD7"/>
    <s v="K1MluD7"/>
    <s v="6h01"/>
    <n v="0.95699999999999996"/>
    <n v="4.83"/>
    <n v="-0.48299999999999998"/>
    <s v="11h45"/>
    <n v="0.80100000000000005"/>
    <n v="0.15599999999999992"/>
    <n v="8.84"/>
    <n v="-0.88400000000000001"/>
    <n v="-0.40100000000000002"/>
    <n v="131.5"/>
    <n v="13574.41625"/>
    <n v="0.194756554307116"/>
    <n v="1.5882238545008922E-5"/>
    <n v="2.1559211699174549E-5"/>
    <n v="21.559211699174551"/>
    <n v="53.763620197442769"/>
    <n v="31.959900000000001"/>
    <n v="136.30000000000001"/>
    <n v="832"/>
    <n v="15.882238545008923"/>
    <n v="10.416666666666666"/>
  </r>
  <r>
    <d v="2022-06-11T00:00:00"/>
    <x v="1"/>
    <x v="0"/>
    <s v="K1"/>
    <x v="0"/>
    <n v="15"/>
    <x v="10"/>
    <s v="F9"/>
    <s v="K1PafF9"/>
    <s v="K1PafF9"/>
    <s v="6h09"/>
    <n v="0.58299999999999996"/>
    <n v="5.83"/>
    <n v="-0.58299999999999996"/>
    <s v="11h58"/>
    <n v="0.40600000000000003"/>
    <n v="0.17699999999999994"/>
    <n v="15.93"/>
    <n v="-1.593"/>
    <n v="-1.01"/>
    <n v="93.95"/>
    <n v="6928.8829625000008"/>
    <n v="0.43596059113300473"/>
    <n v="4.2825900629069753E-5"/>
    <n v="2.9673565322247946E-5"/>
    <n v="29.673565322247946"/>
    <n v="29.379767645790047"/>
    <n v="31.959900000000001"/>
    <n v="79.7"/>
    <n v="858"/>
    <n v="42.82590062906975"/>
    <n v="10.416666666666666"/>
  </r>
  <r>
    <d v="2022-06-11T00:00:00"/>
    <x v="1"/>
    <x v="0"/>
    <s v="K1"/>
    <x v="0"/>
    <n v="10"/>
    <x v="5"/>
    <s v="D10"/>
    <s v="K1DtoD10"/>
    <s v="K1DtoD10"/>
    <s v="6h09"/>
    <n v="0.75"/>
    <n v="10.85"/>
    <n v="-1.085"/>
    <s v="11h58"/>
    <n v="0.56799999999999995"/>
    <n v="0.18200000000000005"/>
    <n v="15.95"/>
    <n v="-1.595"/>
    <n v="-0.51"/>
    <n v="80"/>
    <n v="5024"/>
    <n v="0.32042253521126773"/>
    <n v="2.9315144465882253E-5"/>
    <n v="1.4727928579659242E-5"/>
    <n v="14.727928579659242"/>
    <n v="28.878291332665178"/>
    <n v="31.959900000000001"/>
    <n v="77.099999999999994"/>
    <n v="720"/>
    <n v="29.315144465882252"/>
    <n v="10.416666666666666"/>
  </r>
  <r>
    <d v="2022-06-11T00:00:00"/>
    <x v="1"/>
    <x v="0"/>
    <s v="K1"/>
    <x v="0"/>
    <n v="8"/>
    <x v="9"/>
    <s v="A6"/>
    <s v="K1HmaA6"/>
    <s v="K1HmaA6"/>
    <s v="6h01"/>
    <n v="0.70399999999999996"/>
    <n v="3.65"/>
    <n v="-0.36499999999999999"/>
    <s v="11h45"/>
    <n v="0.54300000000000004"/>
    <n v="0.16099999999999992"/>
    <n v="8.7799999999999994"/>
    <n v="-0.87799999999999989"/>
    <n v="-0.5129999999999999"/>
    <n v="83.9"/>
    <n v="5525.7798500000008"/>
    <n v="0.29650092081031293"/>
    <n v="2.6644711644573756E-5"/>
    <n v="1.4723281071464605E-5"/>
    <n v="14.723281071464605"/>
    <n v="28.700352965817949"/>
    <n v="31.959900000000001"/>
    <n v="74.8"/>
    <n v="670"/>
    <n v="26.644711644573757"/>
    <n v="10.416666666666666"/>
  </r>
  <r>
    <d v="2022-06-11T00:00:00"/>
    <x v="1"/>
    <x v="0"/>
    <s v="K1"/>
    <x v="0"/>
    <n v="7"/>
    <x v="9"/>
    <s v="D9"/>
    <s v="K1HmaD9"/>
    <s v="K1HmaD9"/>
    <s v="6h01"/>
    <n v="0.58099999999999996"/>
    <n v="3.12"/>
    <n v="-0.312"/>
    <s v="11h45"/>
    <n v="0.44900000000000001"/>
    <n v="0.13199999999999995"/>
    <n v="7.53"/>
    <n v="-0.753"/>
    <n v="-0.441"/>
    <n v="75.5"/>
    <n v="4474.69625"/>
    <n v="0.29398663697104666"/>
    <n v="2.6366848568268059E-5"/>
    <n v="1.1798363841274694E-5"/>
    <n v="11.798363841274695"/>
    <n v="26.753659504024249"/>
    <n v="31.959900000000001"/>
    <n v="70.599999999999994"/>
    <n v="700"/>
    <n v="26.366848568268061"/>
    <n v="10.416666666666666"/>
  </r>
  <r>
    <d v="2022-06-11T00:00:00"/>
    <x v="1"/>
    <x v="0"/>
    <s v="K1"/>
    <x v="0"/>
    <n v="1"/>
    <x v="1"/>
    <s v="F10"/>
    <s v="K1BbrF10"/>
    <s v="K1BbrF10"/>
    <s v="6h01"/>
    <n v="0.495"/>
    <n v="2.65"/>
    <n v="-0.26500000000000001"/>
    <s v="11h45"/>
    <n v="0.378"/>
    <n v="0.11699999999999999"/>
    <n v="11.48"/>
    <n v="-1.1480000000000001"/>
    <n v="-0.88300000000000012"/>
    <n v="97.65"/>
    <n v="7485.3851625000007"/>
    <n v="0.30952380952380948"/>
    <n v="2.8092562231696774E-5"/>
    <n v="2.1028364850575095E-5"/>
    <n v="21.028364850575095"/>
    <n v="23.814682729983115"/>
    <n v="31.959900000000001"/>
    <n v="81.5"/>
    <n v="800"/>
    <n v="28.092562231696775"/>
    <n v="10.416666666666666"/>
  </r>
  <r>
    <d v="2022-06-11T00:00:00"/>
    <x v="1"/>
    <x v="0"/>
    <s v="K1"/>
    <x v="0"/>
    <n v="11"/>
    <x v="9"/>
    <s v="A2"/>
    <s v="K1HmaA2"/>
    <s v="K1HmaA2"/>
    <s v="6h09"/>
    <n v="0.55700000000000005"/>
    <n v="4.91"/>
    <n v="-0.49099999999999999"/>
    <s v="11h58"/>
    <n v="0.50600000000000001"/>
    <n v="5.1000000000000045E-2"/>
    <n v="7.83"/>
    <n v="-0.78300000000000003"/>
    <n v="-0.29200000000000004"/>
    <n v="75.099999999999994"/>
    <n v="4427.4078499999996"/>
    <n v="0.10079051383399218"/>
    <n v="7.0592174818855877E-6"/>
    <n v="3.1254034894157484E-6"/>
    <n v="3.1254034894157483"/>
    <n v="10.703436607588177"/>
    <n v="31.959900000000001"/>
    <n v="56.6"/>
    <n v="445"/>
    <n v="7.0592174818855877"/>
    <n v="10.416666666666666"/>
  </r>
  <r>
    <d v="2022-06-11T00:00:00"/>
    <x v="1"/>
    <x v="0"/>
    <s v="K1"/>
    <x v="0"/>
    <n v="13"/>
    <x v="2"/>
    <s v="G7"/>
    <s v="K1PfuG7"/>
    <s v="K1PfuG7"/>
    <s v="6h09"/>
    <n v="0.85399999999999998"/>
    <n v="5.58"/>
    <n v="-0.55800000000000005"/>
    <s v="11h58"/>
    <n v="0.91500000000000004"/>
    <n v="-6.1000000000000054E-2"/>
    <n v="9.51"/>
    <n v="-0.95099999999999996"/>
    <n v="-0.3929999999999999"/>
    <n v="89.35"/>
    <n v="6266.9866624999995"/>
    <n v="7.1428571428571494E-2"/>
    <n v="4.6202273801033669E-6"/>
    <n v="2.8954903368825115E-6"/>
    <n v="2.8954903368825113"/>
    <n v="7.3676598902862898"/>
    <n v="31.959900000000001"/>
    <n v="90"/>
    <n v="735"/>
    <n v="4.6202273801033664"/>
    <n v="10.416666666666666"/>
  </r>
  <r>
    <d v="2022-06-11T00:00:00"/>
    <x v="1"/>
    <x v="0"/>
    <s v="K1"/>
    <x v="0"/>
    <n v="4"/>
    <x v="4"/>
    <s v="H8"/>
    <s v="K1SguH8"/>
    <s v="K1SguH8"/>
    <s v="6h01"/>
    <n v="0.69099999999999995"/>
    <n v="5.42"/>
    <n v="-0.54200000000000004"/>
    <s v="11h45"/>
    <n v="0.57499999999999996"/>
    <n v="0.11599999999999999"/>
    <n v="6.92"/>
    <n v="-0.69199999999999995"/>
    <n v="-0.14999999999999991"/>
    <n v="28.45"/>
    <n v="635.38096250000001"/>
    <n v="0.20173913043478262"/>
    <n v="1.6586075169795125E-5"/>
    <n v="1.0538476405481777E-6"/>
    <n v="1.0538476405481776"/>
    <n v="7.025650936987855"/>
    <n v="31.959900000000001"/>
    <n v="24.6"/>
    <n v="490"/>
    <n v="16.586075169795127"/>
    <n v="10.416666666666666"/>
  </r>
  <r>
    <d v="2022-06-11T00:00:00"/>
    <x v="1"/>
    <x v="0"/>
    <s v="K1"/>
    <x v="0"/>
    <n v="9"/>
    <x v="0"/>
    <s v="H1"/>
    <s v="K1FthH1"/>
    <s v="K1FthH1"/>
    <s v="6h09"/>
    <n v="0.64500000000000002"/>
    <n v="4.71"/>
    <n v="-0.47099999999999997"/>
    <s v="11h58"/>
    <n v="0.65100000000000002"/>
    <n v="-6.0000000000000053E-3"/>
    <n v="5.46"/>
    <n v="-0.54600000000000004"/>
    <n v="-7.5000000000000067E-2"/>
    <n v="104.2"/>
    <n v="8523.247400000002"/>
    <n v="9.3023255813953574E-3"/>
    <n v="3.757362891720048E-7"/>
    <n v="3.202493349770939E-7"/>
    <n v="0.3202493349770939"/>
    <n v="4.269991133027915"/>
    <n v="31.959900000000001"/>
    <n v="128"/>
    <n v="930"/>
    <n v="0.3757362891720048"/>
    <n v="10.416666666666666"/>
  </r>
  <r>
    <d v="2022-06-11T00:00:00"/>
    <x v="1"/>
    <x v="0"/>
    <s v="K1"/>
    <x v="0"/>
    <n v="3"/>
    <x v="12"/>
    <s v="B9"/>
    <s v="K1FsaB9"/>
    <s v="K1FsaB9"/>
    <s v="6h01"/>
    <n v="0.71099999999999997"/>
    <n v="8.89"/>
    <n v="-0.88900000000000001"/>
    <s v="11h45"/>
    <n v="0.64800000000000002"/>
    <n v="6.2999999999999945E-2"/>
    <n v="19.86"/>
    <n v="-1.986"/>
    <n v="-1.097"/>
    <n v="51.75"/>
    <n v="2102.2790625000002"/>
    <n v="9.722222222222214E-2"/>
    <n v="6.7528382236740597E-6"/>
    <n v="1.4196350410079669E-6"/>
    <n v="1.4196350410079668"/>
    <n v="1.2941066918942268"/>
    <n v="31.959900000000001"/>
    <n v="12.1"/>
    <n v="290"/>
    <n v="6.7528382236740594"/>
    <n v="10.416666666666666"/>
  </r>
  <r>
    <d v="2022-06-11T00:00:00"/>
    <x v="1"/>
    <x v="0"/>
    <s v="K1"/>
    <x v="1"/>
    <n v="14"/>
    <x v="11"/>
    <s v="H7"/>
    <s v="K1MlaH7"/>
    <s v="K1MlaH7"/>
    <s v="6h09"/>
    <n v="0.64300000000000002"/>
    <n v="2.95"/>
    <n v="-0.29500000000000004"/>
    <s v="11h58"/>
    <n v="0.67300000000000004"/>
    <n v="-3.0000000000000027E-2"/>
    <n v="11.46"/>
    <n v="-1.1460000000000001"/>
    <n v="-0.85100000000000009"/>
    <n v="38.4"/>
    <n v="1157.5296000000001"/>
    <n v="4.6656298600311084E-2"/>
    <n v="2.7351145401702325E-6"/>
    <n v="3.1659760396374334E-7"/>
    <n v="0.31659760396374337"/>
    <n v="0.37203008691391698"/>
    <n v="31.959900000000001"/>
    <n v="31"/>
    <n v="390"/>
    <n v="2.7351145401702324"/>
    <n v="10.416666666666666"/>
  </r>
  <r>
    <d v="2022-06-11T00:00:00"/>
    <x v="1"/>
    <x v="0"/>
    <s v="K1"/>
    <x v="0"/>
    <n v="12"/>
    <x v="12"/>
    <s v="H9"/>
    <s v="K1FsaH9"/>
    <s v="K1FsaH9"/>
    <s v="6h09"/>
    <n v="0.72"/>
    <n v="5.69"/>
    <n v="-0.56900000000000006"/>
    <s v="11h58"/>
    <n v="0.68600000000000005"/>
    <n v="3.3999999999999919E-2"/>
    <n v="13.19"/>
    <n v="-1.319"/>
    <n v="-0.74999999999999989"/>
    <n v="30.6"/>
    <n v="735.04260000000011"/>
    <n v="4.9562682215743316E-2"/>
    <n v="2.946337693240351E-6"/>
    <n v="2.1656837185173904E-7"/>
    <n v="0.21656837185173905"/>
    <n v="0.28875782913565212"/>
    <n v="31.959900000000001"/>
    <n v="27"/>
    <n v="244"/>
    <n v="2.9463376932403511"/>
    <n v="10.416666666666666"/>
  </r>
  <r>
    <d v="2022-06-11T00:00:00"/>
    <x v="1"/>
    <x v="0"/>
    <s v="K1"/>
    <x v="0"/>
    <n v="5"/>
    <x v="4"/>
    <s v="G10"/>
    <s v="K1SguG10"/>
    <s v="K1SguG10"/>
    <s v="6h01"/>
    <n v="0.71099999999999997"/>
    <n v="4.2699999999999996"/>
    <n v="-0.42699999999999994"/>
    <s v="11h45"/>
    <n v="0.72899999999999998"/>
    <n v="-1.8000000000000016E-2"/>
    <n v="12.05"/>
    <n v="-1.2050000000000001"/>
    <n v="-0.77800000000000014"/>
    <n v="34.14"/>
    <n v="914.94858600000009"/>
    <n v="2.5316455696202556E-2"/>
    <n v="1.2886528443421936E-6"/>
    <n v="1.1790510977757682E-7"/>
    <n v="0.11790510977757682"/>
    <n v="0.15154898428994446"/>
    <n v="31.959900000000001"/>
    <n v="20"/>
    <n v="384"/>
    <n v="1.2886528443421936"/>
    <n v="10.416666666666666"/>
  </r>
  <r>
    <d v="2022-06-11T00:00:00"/>
    <x v="1"/>
    <x v="0"/>
    <s v="K1"/>
    <x v="0"/>
    <n v="2"/>
    <x v="3"/>
    <s v="I6"/>
    <s v="K1PfaI6"/>
    <s v="K1PfaI6"/>
    <s v="6h01"/>
    <n v="0.70799999999999996"/>
    <n v="6.04"/>
    <n v="-0.60399999999999998"/>
    <s v="11h45"/>
    <n v="0.71"/>
    <n v="-2.0000000000000018E-3"/>
    <n v="15.71"/>
    <n v="-1.5710000000000002"/>
    <n v="-0.96700000000000019"/>
    <n v="57.95"/>
    <n v="2636.1889625000003"/>
    <n v="2.8248587570621495E-3"/>
    <n v="8.66410976779867E-8"/>
    <n v="2.2840230539759293E-8"/>
    <n v="2.2840230539759292E-2"/>
    <n v="2.361967997906855E-2"/>
    <n v="31.959900000000001"/>
    <n v="51.9"/>
    <n v="645"/>
    <n v="8.6641097677986695E-2"/>
    <n v="10.416666666666666"/>
  </r>
  <r>
    <d v="2022-06-21T00:00:00"/>
    <x v="1"/>
    <x v="1"/>
    <s v="K1"/>
    <x v="0"/>
    <n v="2"/>
    <x v="0"/>
    <s v="H1"/>
    <s v="K1FthH1"/>
    <s v="K1FthH1"/>
    <s v="5h37"/>
    <n v="0.64700000000000002"/>
    <n v="5.7"/>
    <n v="-0.57000000000000006"/>
    <s v="12h11"/>
    <n v="0.73599999999999999"/>
    <n v="-8.8999999999999968E-2"/>
    <n v="8.42"/>
    <n v="-0.84199999999999997"/>
    <n v="-0.27199999999999991"/>
    <n v="104.2"/>
    <n v="8523.247400000002"/>
    <n v="0.13755795981452854"/>
    <n v="1.0351967266640995E-5"/>
    <n v="8.8232378090282984E-6"/>
    <n v="8.8232378090282992"/>
    <n v="32.438374297898172"/>
    <n v="30.972899999999999"/>
    <n v="128"/>
    <n v="930"/>
    <n v="10.351967266640994"/>
    <n v="8.9642857142857135"/>
  </r>
  <r>
    <d v="2022-06-21T00:00:00"/>
    <x v="1"/>
    <x v="1"/>
    <s v="K1"/>
    <x v="0"/>
    <n v="13"/>
    <x v="8"/>
    <s v="D7"/>
    <s v="K1MluD7"/>
    <s v="K1MluD7"/>
    <s v="5h46"/>
    <n v="0.99"/>
    <n v="10.8"/>
    <n v="-1.08"/>
    <s v="12h24"/>
    <n v="0.83599999999999997"/>
    <n v="0.15400000000000003"/>
    <n v="17.52"/>
    <n v="-1.752"/>
    <n v="-0.67199999999999993"/>
    <n v="131.5"/>
    <n v="13574.41625"/>
    <n v="0.18421052631578952"/>
    <n v="1.4830269431301109E-5"/>
    <n v="2.0131225036013205E-5"/>
    <n v="20.131225036013205"/>
    <n v="29.957180113114891"/>
    <n v="30.972899999999999"/>
    <n v="136.30000000000001"/>
    <n v="832"/>
    <n v="14.83026943130111"/>
    <n v="8.9642857142857135"/>
  </r>
  <r>
    <d v="2022-06-21T00:00:00"/>
    <x v="1"/>
    <x v="1"/>
    <s v="K1"/>
    <x v="0"/>
    <n v="9"/>
    <x v="1"/>
    <s v="F10"/>
    <s v="K1BbrF10"/>
    <s v="K1BbrF10"/>
    <s v="5h46"/>
    <n v="0.50700000000000001"/>
    <n v="7.82"/>
    <n v="-0.78200000000000003"/>
    <s v="12h24"/>
    <n v="0.40600000000000003"/>
    <n v="0.10099999999999998"/>
    <n v="14.4"/>
    <n v="-1.44"/>
    <n v="-0.65799999999999992"/>
    <n v="97.65"/>
    <n v="7485.3851625000007"/>
    <n v="0.24876847290640386"/>
    <n v="2.1466983633596243E-5"/>
    <n v="1.6068864077455169E-5"/>
    <n v="16.068864077455167"/>
    <n v="24.420766075159833"/>
    <n v="30.972899999999999"/>
    <n v="81.5"/>
    <n v="800"/>
    <n v="21.466983633596243"/>
    <n v="8.9642857142857135"/>
  </r>
  <r>
    <d v="2022-06-21T00:00:00"/>
    <x v="1"/>
    <x v="1"/>
    <s v="K1"/>
    <x v="0"/>
    <n v="4"/>
    <x v="2"/>
    <s v="G7"/>
    <s v="K1PfuG7"/>
    <s v="K1PfuG7"/>
    <s v="5h37"/>
    <n v="0.90700000000000003"/>
    <n v="4.22"/>
    <n v="-0.42199999999999999"/>
    <s v="12h11"/>
    <n v="0.78400000000000003"/>
    <n v="0.123"/>
    <n v="8.4600000000000009"/>
    <n v="-0.84600000000000009"/>
    <n v="-0.4240000000000001"/>
    <n v="89.35"/>
    <n v="6266.9866624999995"/>
    <n v="0.15688775510204081"/>
    <n v="1.2170742678949572E-5"/>
    <n v="7.627388204169648E-6"/>
    <n v="7.6273882041696481"/>
    <n v="17.989123123041619"/>
    <n v="30.972899999999999"/>
    <n v="90"/>
    <n v="735"/>
    <n v="12.170742678949573"/>
    <n v="8.9642857142857135"/>
  </r>
  <r>
    <d v="2022-06-21T00:00:00"/>
    <x v="1"/>
    <x v="1"/>
    <s v="K1"/>
    <x v="0"/>
    <n v="6"/>
    <x v="10"/>
    <s v="F9"/>
    <s v="K1PafF9"/>
    <s v="K1PafF9"/>
    <s v="5h37"/>
    <n v="0.60299999999999998"/>
    <n v="10.130000000000001"/>
    <n v="-1.0130000000000001"/>
    <s v="12h11"/>
    <n v="0.42799999999999999"/>
    <n v="0.17499999999999999"/>
    <n v="25.86"/>
    <n v="-2.5859999999999999"/>
    <n v="-1.5729999999999997"/>
    <n v="93.95"/>
    <n v="6928.8829625000008"/>
    <n v="0.40887850467289716"/>
    <n v="3.9574872073350732E-5"/>
    <n v="2.7420965685215697E-5"/>
    <n v="27.420965685215698"/>
    <n v="17.432273162883472"/>
    <n v="30.972899999999999"/>
    <n v="79.7"/>
    <n v="858"/>
    <n v="39.574872073350733"/>
    <n v="8.9642857142857135"/>
  </r>
  <r>
    <d v="2022-06-21T00:00:00"/>
    <x v="1"/>
    <x v="1"/>
    <s v="K1"/>
    <x v="0"/>
    <n v="16"/>
    <x v="9"/>
    <s v="D9"/>
    <s v="K1HmaD9"/>
    <s v="K1HmaD9"/>
    <s v="5h46"/>
    <n v="0.60099999999999998"/>
    <n v="10.23"/>
    <n v="-1.0230000000000001"/>
    <s v="12h24"/>
    <n v="0.48"/>
    <n v="0.121"/>
    <n v="16.63"/>
    <n v="-1.6629999999999998"/>
    <n v="-0.63999999999999968"/>
    <n v="75.5"/>
    <n v="4474.69625"/>
    <n v="0.25208333333333333"/>
    <n v="2.1819650455845848E-5"/>
    <n v="9.7636308071084198E-6"/>
    <n v="9.7636308071084201"/>
    <n v="15.255673136106914"/>
    <n v="30.972899999999999"/>
    <n v="70.599999999999994"/>
    <n v="700"/>
    <n v="21.819650455845849"/>
    <n v="8.9642857142857135"/>
  </r>
  <r>
    <d v="2022-06-21T00:00:00"/>
    <x v="1"/>
    <x v="1"/>
    <s v="K1"/>
    <x v="0"/>
    <n v="14"/>
    <x v="7"/>
    <s v="G8"/>
    <s v="K1CmeG8"/>
    <s v="K1CmeG8"/>
    <s v="5h46"/>
    <n v="0.53800000000000003"/>
    <n v="1.26"/>
    <n v="-0.126"/>
    <s v="12h24"/>
    <n v="0.39400000000000002"/>
    <n v="0.14400000000000002"/>
    <n v="19.600000000000001"/>
    <n v="-1.9600000000000002"/>
    <n v="-1.8340000000000001"/>
    <n v="98.2"/>
    <n v="7569.9434000000001"/>
    <n v="0.36548223350253811"/>
    <n v="3.446952828179669E-5"/>
    <n v="2.6093237811790018E-5"/>
    <n v="26.093237811790019"/>
    <n v="14.227501533146139"/>
    <n v="30.972899999999999"/>
    <n v="73"/>
    <n v="794"/>
    <n v="34.469528281796691"/>
    <n v="8.9642857142857135"/>
  </r>
  <r>
    <d v="2022-06-21T00:00:00"/>
    <x v="1"/>
    <x v="1"/>
    <s v="K1"/>
    <x v="0"/>
    <n v="8"/>
    <x v="9"/>
    <s v="A6"/>
    <s v="K1HmaA6"/>
    <s v="K1HmaA6"/>
    <s v="5h37"/>
    <n v="0.72699999999999998"/>
    <n v="4.7300000000000004"/>
    <n v="-0.47300000000000003"/>
    <s v="12h11"/>
    <n v="0.57199999999999995"/>
    <n v="0.15500000000000003"/>
    <n v="14.24"/>
    <n v="-1.4239999999999999"/>
    <n v="-0.95099999999999985"/>
    <n v="83.9"/>
    <n v="5525.7798500000008"/>
    <n v="0.27097902097902105"/>
    <n v="2.3850131087502592E-5"/>
    <n v="1.3179057378318043E-5"/>
    <n v="13.179057378318044"/>
    <n v="13.858104498757147"/>
    <n v="30.972899999999999"/>
    <n v="74.8"/>
    <n v="670"/>
    <n v="23.850131087502593"/>
    <n v="8.9642857142857135"/>
  </r>
  <r>
    <d v="2022-06-21T00:00:00"/>
    <x v="1"/>
    <x v="1"/>
    <s v="K1"/>
    <x v="0"/>
    <n v="15"/>
    <x v="5"/>
    <s v="D10"/>
    <s v="K1DtoD10"/>
    <s v="K1DtoD10"/>
    <s v="5h46"/>
    <n v="0.78"/>
    <n v="7.78"/>
    <n v="-0.77800000000000002"/>
    <s v="12h24"/>
    <n v="0.61599999999999999"/>
    <n v="0.16400000000000003"/>
    <n v="19.48"/>
    <n v="-1.948"/>
    <n v="-1.17"/>
    <n v="80"/>
    <n v="5024"/>
    <n v="0.26623376623376627"/>
    <n v="2.3337045968348584E-5"/>
    <n v="1.1724531894498328E-5"/>
    <n v="11.724531894498329"/>
    <n v="10.020967431195153"/>
    <n v="30.972899999999999"/>
    <n v="77.099999999999994"/>
    <n v="720"/>
    <n v="23.337045968348583"/>
    <n v="8.9642857142857135"/>
  </r>
  <r>
    <d v="2022-06-21T00:00:00"/>
    <x v="1"/>
    <x v="1"/>
    <s v="K1"/>
    <x v="0"/>
    <n v="5"/>
    <x v="9"/>
    <s v="A2"/>
    <s v="K1HmaA2"/>
    <s v="K1HmaA2"/>
    <s v="5h37"/>
    <n v="0.55800000000000005"/>
    <n v="10.24"/>
    <n v="-1.024"/>
    <s v="12h11"/>
    <n v="0.495"/>
    <n v="6.3000000000000056E-2"/>
    <n v="16.21"/>
    <n v="-1.621"/>
    <n v="-0.59699999999999998"/>
    <n v="75.099999999999994"/>
    <n v="4427.4078499999996"/>
    <n v="0.1272727272727274"/>
    <n v="9.4075422594503465E-6"/>
    <n v="4.1651026448697199E-6"/>
    <n v="4.1651026448697195"/>
    <n v="6.9767213481904848"/>
    <n v="30.972899999999999"/>
    <n v="56.6"/>
    <n v="445"/>
    <n v="9.4075422594503468"/>
    <n v="8.9642857142857135"/>
  </r>
  <r>
    <d v="2022-06-21T00:00:00"/>
    <x v="1"/>
    <x v="1"/>
    <s v="K1"/>
    <x v="0"/>
    <n v="1"/>
    <x v="4"/>
    <s v="H8"/>
    <s v="K1SguH8"/>
    <s v="K1SguH8"/>
    <s v="5h37"/>
    <n v="0.71099999999999997"/>
    <n v="9.8699999999999992"/>
    <n v="-0.98699999999999988"/>
    <s v="12h11"/>
    <n v="0.61899999999999999"/>
    <n v="9.1999999999999971E-2"/>
    <n v="15.02"/>
    <n v="-1.502"/>
    <n v="-0.51500000000000012"/>
    <n v="28.45"/>
    <n v="635.38096250000001"/>
    <n v="0.14862681744749592"/>
    <n v="1.1386718596041654E-5"/>
    <n v="7.2349042212695936E-7"/>
    <n v="0.72349042212695935"/>
    <n v="1.404835771120309"/>
    <n v="30.972899999999999"/>
    <n v="24.6"/>
    <n v="490"/>
    <n v="11.386718596041653"/>
    <n v="8.9642857142857135"/>
  </r>
  <r>
    <d v="2022-06-21T00:00:00"/>
    <x v="1"/>
    <x v="1"/>
    <s v="K1"/>
    <x v="0"/>
    <n v="3"/>
    <x v="12"/>
    <s v="B9"/>
    <s v="K1FsaB9"/>
    <s v="K1FsaB9"/>
    <s v="5h37"/>
    <n v="0.72099999999999997"/>
    <n v="12.63"/>
    <n v="-1.2630000000000001"/>
    <s v="12h11"/>
    <n v="0.66700000000000004"/>
    <n v="5.3999999999999937E-2"/>
    <n v="24.69"/>
    <n v="-2.4690000000000003"/>
    <n v="-1.2060000000000002"/>
    <n v="51.75"/>
    <n v="2102.2790625000002"/>
    <n v="8.0959520239879956E-2"/>
    <n v="5.3904469734432372E-6"/>
    <n v="1.1332223809786211E-6"/>
    <n v="1.133222380978621"/>
    <n v="0.93965371557099575"/>
    <n v="30.972899999999999"/>
    <n v="12.1"/>
    <n v="290"/>
    <n v="5.390446973443237"/>
    <n v="8.9642857142857135"/>
  </r>
  <r>
    <d v="2022-06-21T00:00:00"/>
    <x v="1"/>
    <x v="1"/>
    <s v="K1"/>
    <x v="0"/>
    <n v="7"/>
    <x v="4"/>
    <s v="G10"/>
    <s v="K1SguG10"/>
    <s v="K1SguG10"/>
    <s v="5h37"/>
    <n v="0.70699999999999996"/>
    <n v="7.95"/>
    <n v="-0.79500000000000004"/>
    <s v="12h11"/>
    <n v="0.76600000000000001"/>
    <n v="-5.9000000000000052E-2"/>
    <n v="13.87"/>
    <n v="-1.387"/>
    <n v="-0.59199999999999997"/>
    <n v="34.14"/>
    <n v="914.94858600000009"/>
    <n v="8.3451202263083529E-2"/>
    <n v="5.5953916361614034E-6"/>
    <n v="5.1194956656221033E-7"/>
    <n v="0.51194956656221036"/>
    <n v="0.86477967324697702"/>
    <n v="30.972899999999999"/>
    <n v="20"/>
    <n v="384"/>
    <n v="5.5953916361614038"/>
    <n v="8.9642857142857135"/>
  </r>
  <r>
    <d v="2022-06-21T00:00:00"/>
    <x v="1"/>
    <x v="1"/>
    <s v="K1"/>
    <x v="0"/>
    <n v="12"/>
    <x v="3"/>
    <s v="I6"/>
    <s v="K1PfaI6"/>
    <s v="K1PfaI6"/>
    <s v="5h46"/>
    <n v="0.72199999999999998"/>
    <n v="10.53"/>
    <n v="-1.0529999999999999"/>
    <s v="12h24"/>
    <n v="0.69499999999999995"/>
    <n v="2.7000000000000024E-2"/>
    <n v="20.86"/>
    <n v="-2.0859999999999999"/>
    <n v="-1.0329999999999999"/>
    <n v="57.95"/>
    <n v="2636.1889625000003"/>
    <n v="3.8848920863309391E-2"/>
    <n v="2.1830941236126529E-6"/>
    <n v="5.7550486327662868E-7"/>
    <n v="0.57550486327662864"/>
    <n v="0.55711990636653308"/>
    <n v="30.972899999999999"/>
    <n v="51.9"/>
    <n v="645"/>
    <n v="2.1830941236126526"/>
    <n v="8.9642857142857135"/>
  </r>
  <r>
    <d v="2022-06-21T00:00:00"/>
    <x v="1"/>
    <x v="1"/>
    <s v="K1"/>
    <x v="1"/>
    <n v="10"/>
    <x v="11"/>
    <s v="H7"/>
    <s v="K1MlaH7"/>
    <s v="K1MlaH7"/>
    <s v="5h46"/>
    <n v="0.67100000000000004"/>
    <n v="3.92"/>
    <n v="-0.39200000000000002"/>
    <s v="12h24"/>
    <n v="0.71199999999999997"/>
    <n v="-4.0999999999999925E-2"/>
    <n v="12.08"/>
    <n v="-1.208"/>
    <n v="-0.81599999999999995"/>
    <n v="38.4"/>
    <n v="1157.5296000000001"/>
    <n v="6.1102831594634761E-2"/>
    <n v="3.8123122682728619E-6"/>
    <n v="4.4128642949689787E-7"/>
    <n v="0.44128642949689789"/>
    <n v="0.54079219301090431"/>
    <n v="30.972899999999999"/>
    <n v="31"/>
    <n v="390"/>
    <n v="3.8123122682728621"/>
    <n v="8.9642857142857135"/>
  </r>
  <r>
    <d v="2022-06-21T00:00:00"/>
    <x v="1"/>
    <x v="1"/>
    <s v="K1"/>
    <x v="0"/>
    <n v="11"/>
    <x v="12"/>
    <s v="H9"/>
    <s v="K1FsaH9"/>
    <s v="K1FsaH9"/>
    <s v="5h46"/>
    <n v="0.72499999999999998"/>
    <n v="10.73"/>
    <n v="-1.073"/>
    <s v="12h24"/>
    <n v="0.72"/>
    <n v="5.0000000000000044E-3"/>
    <n v="21.32"/>
    <n v="-2.1320000000000001"/>
    <n v="-1.0590000000000002"/>
    <n v="30.6"/>
    <n v="735.04260000000011"/>
    <n v="6.944444444444451E-3"/>
    <n v="2.6218191642376052E-7"/>
    <n v="1.9271487752110366E-8"/>
    <n v="1.9271487752110367E-2"/>
    <n v="1.8197816574230752E-2"/>
    <n v="30.972899999999999"/>
    <n v="27"/>
    <n v="244"/>
    <n v="0.26218191642376054"/>
    <n v="8.9642857142857135"/>
  </r>
  <r>
    <d v="2022-06-21T00:00:00"/>
    <x v="1"/>
    <x v="1"/>
    <s v="M1"/>
    <x v="1"/>
    <n v="1"/>
    <x v="7"/>
    <s v="F9"/>
    <s v="M1CmeF9"/>
    <s v="M1CmeF9"/>
    <s v="5h58"/>
    <n v="0.56799999999999995"/>
    <n v="1.23"/>
    <n v="-0.123"/>
    <s v="11h54"/>
    <n v="0.41899999999999998"/>
    <n v="0.14899999999999997"/>
    <n v="14.72"/>
    <n v="-1.472"/>
    <n v="-1.349"/>
    <n v="119.2"/>
    <n v="11153.782400000002"/>
    <n v="0.35560859188544147"/>
    <n v="3.3326813837182465E-5"/>
    <n v="3.7172002962524224E-5"/>
    <n v="37.172002962524225"/>
    <n v="27.555228289491641"/>
    <n v="30.972899999999999"/>
    <n v="107"/>
    <n v="840"/>
    <n v="33.326813837182463"/>
    <n v="14.820634920634921"/>
  </r>
  <r>
    <d v="2022-06-21T00:00:00"/>
    <x v="1"/>
    <x v="1"/>
    <s v="M1"/>
    <x v="1"/>
    <n v="8"/>
    <x v="9"/>
    <s v="J1"/>
    <s v="M1HmaJ1"/>
    <s v="M1HmaJ1"/>
    <s v="5h58"/>
    <n v="0.71699999999999997"/>
    <n v="4.55"/>
    <n v="-0.45499999999999996"/>
    <s v="11h54"/>
    <n v="0.56799999999999995"/>
    <n v="0.14900000000000002"/>
    <n v="12.65"/>
    <n v="-1.2650000000000001"/>
    <n v="-0.81000000000000016"/>
    <n v="70.599999999999994"/>
    <n v="3912.7225999999991"/>
    <n v="0.26232394366197187"/>
    <n v="2.2915875629208857E-5"/>
    <n v="8.96634644731947E-6"/>
    <n v="8.9663464473194701"/>
    <n v="11.06956351520922"/>
    <n v="30.972899999999999"/>
    <n v="59.2"/>
    <n v="370"/>
    <n v="22.915875629208855"/>
    <n v="14.820634920634921"/>
  </r>
  <r>
    <d v="2022-06-21T00:00:00"/>
    <x v="1"/>
    <x v="1"/>
    <s v="M1"/>
    <x v="1"/>
    <n v="7"/>
    <x v="5"/>
    <s v="H3"/>
    <s v="M1DtoH3"/>
    <s v="M1DtoH3"/>
    <s v="5h58"/>
    <n v="0.85199999999999998"/>
    <n v="5.73"/>
    <n v="-0.57300000000000006"/>
    <s v="11h54"/>
    <n v="0.67100000000000004"/>
    <n v="0.18099999999999994"/>
    <n v="19.399999999999999"/>
    <n v="-1.94"/>
    <n v="-1.367"/>
    <n v="67.3"/>
    <n v="3555.4926500000001"/>
    <n v="0.26974664679582699"/>
    <n v="2.3716678409262443E-5"/>
    <n v="8.4324475766546308E-6"/>
    <n v="8.4324475766546314"/>
    <n v="6.1685790611957803"/>
    <n v="30.972899999999999"/>
    <n v="65"/>
    <n v="575"/>
    <n v="23.716678409262443"/>
    <n v="14.820634920634921"/>
  </r>
  <r>
    <d v="2022-06-21T00:00:00"/>
    <x v="1"/>
    <x v="1"/>
    <s v="M1"/>
    <x v="1"/>
    <n v="3"/>
    <x v="10"/>
    <s v="J5"/>
    <s v="M1PafJ5"/>
    <s v="M1PafJ5"/>
    <s v="5h58"/>
    <n v="0.75600000000000001"/>
    <n v="2.84"/>
    <n v="-0.28399999999999997"/>
    <s v="11h54"/>
    <n v="0.58699999999999997"/>
    <n v="0.16900000000000004"/>
    <n v="19.77"/>
    <n v="-1.9769999999999999"/>
    <n v="-1.6929999999999998"/>
    <n v="69.05"/>
    <n v="3742.8034624999996"/>
    <n v="0.28790459965928455"/>
    <n v="2.5696974416167819E-5"/>
    <n v="9.6178724820606821E-6"/>
    <n v="9.6178724820606813"/>
    <n v="5.6809642540228484"/>
    <n v="30.972899999999999"/>
    <n v="55.9"/>
    <n v="590"/>
    <n v="25.696974416167819"/>
    <n v="14.820634920634921"/>
  </r>
  <r>
    <d v="2022-06-21T00:00:00"/>
    <x v="1"/>
    <x v="1"/>
    <s v="M1"/>
    <x v="1"/>
    <n v="6"/>
    <x v="5"/>
    <s v="A2"/>
    <s v="M1DtoA2"/>
    <s v="M1DtoA2"/>
    <s v="5h58"/>
    <n v="0.73099999999999998"/>
    <n v="4.63"/>
    <n v="-0.46299999999999997"/>
    <s v="11h54"/>
    <n v="0.59299999999999997"/>
    <n v="0.13800000000000001"/>
    <n v="14.09"/>
    <n v="-1.409"/>
    <n v="-0.94600000000000006"/>
    <n v="46.05"/>
    <n v="1664.6729625"/>
    <n v="0.23271500843170323"/>
    <n v="1.9774603727211108E-5"/>
    <n v="3.2918248168840057E-6"/>
    <n v="3.2918248168840059"/>
    <n v="3.4797302504059258"/>
    <n v="30.972899999999999"/>
    <n v="39.299999999999997"/>
    <n v="410"/>
    <n v="19.774603727211108"/>
    <n v="14.820634920634921"/>
  </r>
  <r>
    <d v="2022-06-21T00:00:00"/>
    <x v="1"/>
    <x v="1"/>
    <s v="M1"/>
    <x v="1"/>
    <n v="4"/>
    <x v="4"/>
    <s v="G6"/>
    <s v="M1SguG6"/>
    <s v="M1SguG6"/>
    <s v="5h58"/>
    <n v="0.72199999999999998"/>
    <n v="3.43"/>
    <n v="-0.34300000000000003"/>
    <s v="11h54"/>
    <n v="0.58299999999999996"/>
    <n v="0.13900000000000001"/>
    <n v="12.83"/>
    <n v="-1.2829999999999999"/>
    <n v="-0.94"/>
    <n v="44.5"/>
    <n v="1554.4962500000001"/>
    <n v="0.23842195540308753"/>
    <n v="2.0373244143308797E-5"/>
    <n v="3.1670131621107987E-6"/>
    <n v="3.1670131621107989"/>
    <n v="3.3691629384157435"/>
    <n v="30.972899999999999"/>
    <n v="33.9"/>
    <n v="590"/>
    <n v="20.373244143308796"/>
    <n v="14.820634920634921"/>
  </r>
  <r>
    <d v="2022-06-21T00:00:00"/>
    <x v="1"/>
    <x v="1"/>
    <s v="M1"/>
    <x v="1"/>
    <n v="5"/>
    <x v="11"/>
    <s v="C6"/>
    <s v="M1MlaC6"/>
    <s v="M1MlaC6"/>
    <s v="5h58"/>
    <n v="0.67900000000000005"/>
    <n v="4.5199999999999996"/>
    <n v="-0.45199999999999996"/>
    <s v="11h54"/>
    <n v="0.53800000000000003"/>
    <n v="0.14100000000000001"/>
    <n v="14.83"/>
    <n v="-1.4830000000000001"/>
    <n v="-1.0310000000000001"/>
    <n v="39.85"/>
    <n v="1246.5976625000001"/>
    <n v="0.26208178438661711"/>
    <n v="2.2889837404745431E-5"/>
    <n v="2.8534417803760725E-6"/>
    <n v="2.8534417803760723"/>
    <n v="2.7676447918293618"/>
    <n v="30.972899999999999"/>
    <n v="37.4"/>
    <n v="677"/>
    <n v="22.889837404745432"/>
    <n v="14.820634920634921"/>
  </r>
  <r>
    <d v="2022-06-21T00:00:00"/>
    <x v="1"/>
    <x v="1"/>
    <s v="M1"/>
    <x v="1"/>
    <n v="2"/>
    <x v="2"/>
    <s v="D4"/>
    <s v="M1PfuD4"/>
    <s v="M1PfuD4"/>
    <s v="5h58"/>
    <n v="0.64300000000000002"/>
    <n v="3.92"/>
    <n v="-0.39200000000000002"/>
    <s v="11h54"/>
    <n v="0.65100000000000002"/>
    <n v="-8.0000000000000071E-3"/>
    <n v="11.72"/>
    <n v="-1.1720000000000002"/>
    <n v="-0.78000000000000014"/>
    <n v="64.150000000000006"/>
    <n v="3230.4496625000006"/>
    <n v="1.2441679626749622E-2"/>
    <n v="5.3745613875991589E-7"/>
    <n v="1.7362250020655238E-7"/>
    <n v="0.17362250020655237"/>
    <n v="0.22259294898275941"/>
    <n v="30.972899999999999"/>
    <n v="60"/>
    <n v="537"/>
    <n v="0.53745613875991594"/>
    <n v="14.820634920634921"/>
  </r>
  <r>
    <d v="2022-06-22T00:00:00"/>
    <x v="1"/>
    <x v="1"/>
    <s v="L3"/>
    <x v="1"/>
    <n v="15"/>
    <x v="0"/>
    <s v="C7"/>
    <s v="L3FthC7"/>
    <s v="L3FthC7"/>
    <s v="5h58"/>
    <n v="0.60599999999999998"/>
    <n v="4.45"/>
    <n v="-0.44500000000000001"/>
    <s v="11h37"/>
    <n v="0.53100000000000003"/>
    <n v="7.4999999999999956E-2"/>
    <n v="5.74"/>
    <n v="-0.57400000000000007"/>
    <n v="-0.12900000000000006"/>
    <n v="147"/>
    <n v="16963.065000000002"/>
    <n v="0.14124293785310726"/>
    <n v="1.0694390083590297E-5"/>
    <n v="1.8140963412329764E-5"/>
    <n v="18.140963412329764"/>
    <s v="na"/>
    <n v="31.695499999999999"/>
    <n v="126.2"/>
    <n v="887"/>
    <n v="10.694390083590296"/>
    <n v="15.591269841269842"/>
  </r>
  <r>
    <d v="2022-06-22T00:00:00"/>
    <x v="1"/>
    <x v="1"/>
    <s v="L3"/>
    <x v="1"/>
    <n v="6"/>
    <x v="1"/>
    <s v="A10"/>
    <s v="L3BbrA10"/>
    <s v="L3BbrA10"/>
    <s v="5h50"/>
    <n v="0.59299999999999997"/>
    <n v="3.78"/>
    <n v="-0.378"/>
    <s v="11h45"/>
    <n v="0.41899999999999998"/>
    <n v="0.17399999999999999"/>
    <n v="11.74"/>
    <n v="-1.1739999999999999"/>
    <n v="-0.79599999999999993"/>
    <n v="96.25"/>
    <n v="7272.2890625"/>
    <n v="0.41527446300715987"/>
    <n v="4.0338302992179522E-5"/>
    <n v="2.9335179964983816E-5"/>
    <n v="29.335179964983816"/>
    <n v="36.853241162039971"/>
    <n v="31.695499999999999"/>
    <n v="87.4"/>
    <n v="678"/>
    <n v="40.338302992179521"/>
    <n v="15.591269841269842"/>
  </r>
  <r>
    <d v="2022-06-22T00:00:00"/>
    <x v="1"/>
    <x v="1"/>
    <s v="L3"/>
    <x v="1"/>
    <n v="5"/>
    <x v="8"/>
    <s v="B10"/>
    <s v="L3MluB10"/>
    <s v="L3MluB10"/>
    <s v="5h50"/>
    <n v="0.57699999999999996"/>
    <n v="1.67"/>
    <n v="-0.16699999999999998"/>
    <s v="11h45"/>
    <n v="0.41099999999999998"/>
    <n v="0.16599999999999998"/>
    <n v="15.67"/>
    <n v="-1.5669999999999999"/>
    <n v="-1.4"/>
    <n v="112.9"/>
    <n v="10005.931850000001"/>
    <n v="0.40389294403892939"/>
    <n v="3.8981696425236414E-5"/>
    <n v="3.900481978283042E-5"/>
    <n v="39.004819782830417"/>
    <n v="27.860585559164583"/>
    <n v="31.695499999999999"/>
    <n v="93.8"/>
    <n v="803"/>
    <n v="38.981696425236414"/>
    <n v="15.591269841269842"/>
  </r>
  <r>
    <d v="2022-06-22T00:00:00"/>
    <x v="1"/>
    <x v="1"/>
    <s v="L3"/>
    <x v="1"/>
    <n v="9"/>
    <x v="5"/>
    <s v="A4"/>
    <s v="L3DtoA4"/>
    <s v="L3DtoA4"/>
    <s v="5h58"/>
    <n v="0.82699999999999996"/>
    <n v="2.61"/>
    <n v="-0.26100000000000001"/>
    <s v="11h37"/>
    <n v="0.66200000000000003"/>
    <n v="0.16499999999999992"/>
    <n v="4.45"/>
    <n v="-0.44500000000000001"/>
    <n v="-0.184"/>
    <n v="53.3"/>
    <n v="2230.0986499999999"/>
    <n v="0.24924471299093642"/>
    <n v="2.1517584232208734E-5"/>
    <n v="4.7986335547509985E-6"/>
    <n v="4.7986335547509986"/>
    <n v="26.079530188864123"/>
    <n v="31.695499999999999"/>
    <n v="75.900000000000006"/>
    <n v="610"/>
    <n v="21.517584232208733"/>
    <n v="15.591269841269842"/>
  </r>
  <r>
    <d v="2022-06-22T00:00:00"/>
    <x v="1"/>
    <x v="1"/>
    <s v="L3"/>
    <x v="1"/>
    <n v="13"/>
    <x v="8"/>
    <s v="B10"/>
    <s v="L3MluB10"/>
    <s v="L3MluB10"/>
    <s v="5h58"/>
    <n v="0.621"/>
    <n v="2.31"/>
    <n v="-0.23100000000000001"/>
    <s v="11h37"/>
    <n v="0.41499999999999998"/>
    <n v="0.20600000000000002"/>
    <n v="21.61"/>
    <n v="-2.161"/>
    <n v="-1.93"/>
    <n v="112.9"/>
    <n v="10005.931850000001"/>
    <n v="0.49638554216867475"/>
    <n v="5.0245862160678202E-5"/>
    <n v="5.0275667252423984E-5"/>
    <n v="50.275667252423986"/>
    <n v="26.049568524572013"/>
    <n v="31.695499999999999"/>
    <n v="93.8"/>
    <n v="803"/>
    <n v="50.2458621606782"/>
    <n v="15.591269841269842"/>
  </r>
  <r>
    <d v="2022-06-22T00:00:00"/>
    <x v="1"/>
    <x v="1"/>
    <s v="L3"/>
    <x v="1"/>
    <n v="12"/>
    <x v="1"/>
    <s v="A10"/>
    <s v="L3BbrA10"/>
    <s v="L3BbrA10"/>
    <s v="5h58"/>
    <n v="0.72499999999999998"/>
    <n v="2.73"/>
    <n v="-0.27300000000000002"/>
    <s v="11h37"/>
    <n v="0.50700000000000001"/>
    <n v="0.21799999999999997"/>
    <n v="14.64"/>
    <n v="-1.464"/>
    <n v="-1.1909999999999998"/>
    <n v="96.25"/>
    <n v="7272.2890625"/>
    <n v="0.42998027613412221"/>
    <n v="4.2103878822027655E-5"/>
    <n v="3.0619157744625711E-5"/>
    <n v="30.61915774462571"/>
    <n v="25.70878064200312"/>
    <n v="31.695499999999999"/>
    <n v="87.4"/>
    <n v="678"/>
    <n v="42.103878822027653"/>
    <n v="15.591269841269842"/>
  </r>
  <r>
    <d v="2022-06-22T00:00:00"/>
    <x v="1"/>
    <x v="1"/>
    <s v="L3"/>
    <x v="1"/>
    <n v="3"/>
    <x v="7"/>
    <s v="F6"/>
    <s v="L3CmeF6"/>
    <s v="L3CmeF6"/>
    <s v="5h50"/>
    <n v="0.64600000000000002"/>
    <n v="1.46"/>
    <n v="-0.14599999999999999"/>
    <s v="11h45"/>
    <n v="0.47099999999999997"/>
    <n v="0.17500000000000004"/>
    <n v="14.24"/>
    <n v="-1.4239999999999999"/>
    <n v="-1.278"/>
    <n v="91.25"/>
    <n v="6536.3515625"/>
    <n v="0.37154989384288761"/>
    <n v="3.517532045544308E-5"/>
    <n v="2.299182608203736E-5"/>
    <n v="22.99182608203736"/>
    <n v="17.990474242595742"/>
    <n v="31.695499999999999"/>
    <n v="90.2"/>
    <n v="800"/>
    <n v="35.175320455443078"/>
    <n v="15.591269841269842"/>
  </r>
  <r>
    <d v="2022-06-22T00:00:00"/>
    <x v="1"/>
    <x v="1"/>
    <s v="L3"/>
    <x v="1"/>
    <n v="1"/>
    <x v="10"/>
    <s v="I10"/>
    <s v="L3PafI10"/>
    <s v="L3PafI10"/>
    <s v="5h50"/>
    <n v="0.70499999999999996"/>
    <n v="4.49"/>
    <n v="-0.44900000000000001"/>
    <s v="11h45"/>
    <n v="0.498"/>
    <n v="0.20699999999999996"/>
    <n v="21.08"/>
    <n v="-2.1079999999999997"/>
    <n v="-1.6589999999999996"/>
    <n v="90.85"/>
    <n v="6479.1721625"/>
    <n v="0.41566265060240959"/>
    <n v="4.0384725540821458E-5"/>
    <n v="2.6165958951429316E-5"/>
    <n v="26.165958951429317"/>
    <n v="15.772127155774156"/>
    <n v="31.695499999999999"/>
    <n v="85.7"/>
    <n v="734"/>
    <n v="40.384725540821456"/>
    <n v="15.591269841269842"/>
  </r>
  <r>
    <d v="2022-06-22T00:00:00"/>
    <x v="1"/>
    <x v="1"/>
    <s v="L3"/>
    <x v="1"/>
    <n v="8"/>
    <x v="3"/>
    <s v="G7"/>
    <s v="L3PfaG7"/>
    <s v="L3PfaG7"/>
    <s v="5h50"/>
    <n v="0.73099999999999998"/>
    <n v="1.54"/>
    <n v="-0.154"/>
    <s v="11h45"/>
    <n v="0.55700000000000005"/>
    <n v="0.17399999999999993"/>
    <n v="10.01"/>
    <n v="-1.0009999999999999"/>
    <n v="-0.84699999999999986"/>
    <n v="66.3"/>
    <n v="3450.6166499999999"/>
    <n v="0.31238779174147202"/>
    <n v="2.8412885472600501E-5"/>
    <n v="9.8041975686298416E-6"/>
    <n v="9.8041975686298422"/>
    <n v="11.575203741003357"/>
    <n v="31.695499999999999"/>
    <n v="55"/>
    <n v="622"/>
    <n v="28.4128854726005"/>
    <n v="15.591269841269842"/>
  </r>
  <r>
    <d v="2022-06-22T00:00:00"/>
    <x v="1"/>
    <x v="1"/>
    <s v="L3"/>
    <x v="1"/>
    <n v="4"/>
    <x v="2"/>
    <s v="A6"/>
    <s v="L3PfuA6"/>
    <s v="L3PfuA6"/>
    <s v="5h50"/>
    <n v="0.56799999999999995"/>
    <n v="2.96"/>
    <n v="-0.29599999999999999"/>
    <s v="11h45"/>
    <n v="0.40100000000000002"/>
    <n v="0.16699999999999993"/>
    <n v="10.25"/>
    <n v="-1.0249999999999999"/>
    <n v="-0.72899999999999987"/>
    <n v="50.05"/>
    <n v="1966.4269624999997"/>
    <n v="0.41645885286783024"/>
    <n v="4.047997304854469E-5"/>
    <n v="7.9600910443931583E-6"/>
    <n v="7.9600910443931587"/>
    <n v="10.919192104791716"/>
    <n v="31.695499999999999"/>
    <n v="43.6"/>
    <n v="371"/>
    <n v="40.479973048544693"/>
    <n v="15.591269841269842"/>
  </r>
  <r>
    <d v="2022-06-22T00:00:00"/>
    <x v="1"/>
    <x v="1"/>
    <s v="L3"/>
    <x v="1"/>
    <n v="11"/>
    <x v="9"/>
    <s v="E8"/>
    <s v="L3HmaE8"/>
    <s v="L3HmaE8"/>
    <s v="5h58"/>
    <n v="0.83599999999999997"/>
    <n v="5.36"/>
    <n v="-0.53600000000000003"/>
    <s v="11h37"/>
    <n v="0.63200000000000001"/>
    <n v="0.20399999999999996"/>
    <n v="14.23"/>
    <n v="-1.423"/>
    <n v="-0.88700000000000001"/>
    <n v="56.95"/>
    <n v="2545.9924625000003"/>
    <n v="0.32278481012658222"/>
    <n v="2.9581417035926687E-5"/>
    <n v="7.531406480353844E-6"/>
    <n v="7.5314064803538443"/>
    <n v="8.490875400624402"/>
    <n v="31.695499999999999"/>
    <n v="49.4"/>
    <n v="546"/>
    <n v="29.581417035926687"/>
    <n v="15.591269841269842"/>
  </r>
  <r>
    <d v="2022-06-22T00:00:00"/>
    <x v="1"/>
    <x v="1"/>
    <s v="L3"/>
    <x v="1"/>
    <n v="7"/>
    <x v="9"/>
    <s v="E8"/>
    <s v="L3HmaE8"/>
    <s v="L3HmaE8"/>
    <s v="5h50"/>
    <n v="0.78700000000000003"/>
    <n v="2.62"/>
    <n v="-0.26200000000000001"/>
    <s v="11h45"/>
    <n v="0.626"/>
    <n v="0.16100000000000003"/>
    <n v="11.56"/>
    <n v="-1.1560000000000001"/>
    <n v="-0.89400000000000013"/>
    <n v="56.95"/>
    <n v="2545.9924625000003"/>
    <n v="0.25718849840255598"/>
    <n v="2.2364881973460493E-5"/>
    <n v="5.6940820929132549E-6"/>
    <n v="5.6940820929132547"/>
    <n v="6.3692193433034161"/>
    <n v="31.695499999999999"/>
    <n v="49.4"/>
    <n v="546"/>
    <n v="22.364881973460495"/>
    <n v="15.591269841269842"/>
  </r>
  <r>
    <d v="2022-06-22T00:00:00"/>
    <x v="1"/>
    <x v="1"/>
    <s v="L3"/>
    <x v="1"/>
    <n v="10"/>
    <x v="4"/>
    <s v="gato"/>
    <s v="L3Sgugato"/>
    <s v="L3Sgugato"/>
    <s v="5h58"/>
    <n v="0.70299999999999996"/>
    <n v="2.74"/>
    <n v="-0.27400000000000002"/>
    <s v="11h37"/>
    <n v="0.61"/>
    <n v="9.2999999999999972E-2"/>
    <n v="9.26"/>
    <n v="-0.92599999999999993"/>
    <n v="-0.65199999999999991"/>
    <n v="51.05"/>
    <n v="2045.7904624999996"/>
    <n v="0.15245901639344259"/>
    <n v="1.1749203991724194E-5"/>
    <n v="2.403640946823628E-6"/>
    <n v="2.4036409468236282"/>
    <n v="3.6865658693613934"/>
    <n v="31.695499999999999"/>
    <n v="22.6"/>
    <n v="352"/>
    <n v="11.749203991724194"/>
    <n v="15.591269841269842"/>
  </r>
  <r>
    <d v="2022-06-22T00:00:00"/>
    <x v="1"/>
    <x v="1"/>
    <s v="L3"/>
    <x v="1"/>
    <n v="2"/>
    <x v="2"/>
    <s v="A6"/>
    <s v="L3PfuA6"/>
    <s v="L3PfuA6"/>
    <s v="5h50"/>
    <n v="1.1060000000000001"/>
    <n v="3.51"/>
    <n v="-0.35099999999999998"/>
    <s v="11h45"/>
    <n v="1.018"/>
    <n v="8.8000000000000078E-2"/>
    <n v="10.89"/>
    <n v="-1.089"/>
    <n v="-0.73799999999999999"/>
    <n v="50.05"/>
    <n v="1966.4269624999997"/>
    <n v="8.6444007858546251E-2"/>
    <n v="5.8434269082069043E-6"/>
    <n v="1.1490672225696068E-6"/>
    <n v="1.1490672225696068"/>
    <n v="1.5570016565983833"/>
    <n v="31.695499999999999"/>
    <n v="43.6"/>
    <n v="371"/>
    <n v="5.8434269082069044"/>
    <n v="15.591269841269842"/>
  </r>
  <r>
    <d v="2022-06-22T00:00:00"/>
    <x v="1"/>
    <x v="1"/>
    <s v="L3"/>
    <x v="1"/>
    <n v="14"/>
    <x v="12"/>
    <s v="A7"/>
    <s v="L3FsaA7"/>
    <s v="L3FsaA7"/>
    <s v="5h58"/>
    <n v="0.67700000000000005"/>
    <n v="4.18"/>
    <n v="-0.41799999999999998"/>
    <s v="11h37"/>
    <n v="0.6"/>
    <n v="7.7000000000000068E-2"/>
    <n v="18.02"/>
    <n v="-1.802"/>
    <n v="-1.3840000000000001"/>
    <n v="39.75"/>
    <n v="1240.3490624999999"/>
    <n v="0.12833333333333347"/>
    <n v="9.5041406528471378E-6"/>
    <n v="1.1788451948627084E-6"/>
    <n v="1.1788451948627083"/>
    <n v="0.85176675929386436"/>
    <n v="31.695499999999999"/>
    <n v="19"/>
    <n v="240"/>
    <n v="9.5041406528471377"/>
    <n v="15.591269841269842"/>
  </r>
  <r>
    <d v="2022-06-22T00:00:00"/>
    <x v="1"/>
    <x v="1"/>
    <s v="M1"/>
    <x v="1"/>
    <n v="1"/>
    <x v="0"/>
    <s v="D8"/>
    <s v="M1FthD8"/>
    <s v="M1FthD8"/>
    <s v="5h37"/>
    <n v="0.50600000000000001"/>
    <n v="3.23"/>
    <n v="-0.32300000000000001"/>
    <s v="12h10"/>
    <n v="0.57999999999999996"/>
    <n v="-7.3999999999999955E-2"/>
    <s v="NA"/>
    <s v="NA"/>
    <s v="na"/>
    <n v="84.3"/>
    <n v="5578.59465"/>
    <n v="0.14624505928853745"/>
    <n v="1.1162511572732046E-5"/>
    <n v="6.2271127340206082E-6"/>
    <n v="6.2271127340206078"/>
    <e v="#VALUE!"/>
    <n v="31.695499999999999"/>
    <n v="85"/>
    <n v="767"/>
    <n v="11.162511572732045"/>
    <n v="14.662698412698415"/>
  </r>
  <r>
    <d v="2022-06-22T00:00:00"/>
    <x v="1"/>
    <x v="1"/>
    <s v="M1"/>
    <x v="1"/>
    <n v="8"/>
    <x v="1"/>
    <s v="J3"/>
    <s v="M1BbrJ3"/>
    <s v="M1BbrJ3"/>
    <s v="5h37"/>
    <n v="0.84199999999999997"/>
    <n v="3.51"/>
    <n v="-0.35099999999999998"/>
    <s v="12h10"/>
    <n v="0.624"/>
    <n v="0.21799999999999997"/>
    <n v="16.09"/>
    <n v="-1.609"/>
    <n v="-1.258"/>
    <n v="84.55"/>
    <n v="5611.7314624999999"/>
    <n v="0.34935897435897434"/>
    <n v="3.2607287682818819E-5"/>
    <n v="1.8298334219646309E-5"/>
    <n v="18.298334219646311"/>
    <n v="14.545575691292775"/>
    <n v="31.695499999999999"/>
    <n v="90"/>
    <n v="650"/>
    <n v="32.607287682818821"/>
    <n v="14.662698412698415"/>
  </r>
  <r>
    <d v="2022-06-22T00:00:00"/>
    <x v="1"/>
    <x v="1"/>
    <s v="M1"/>
    <x v="1"/>
    <n v="5"/>
    <x v="8"/>
    <s v="B3"/>
    <s v="M1MluB3"/>
    <s v="M1MluB3"/>
    <s v="5h37"/>
    <n v="0.83899999999999997"/>
    <n v="3.02"/>
    <n v="-0.30199999999999999"/>
    <s v="12h10"/>
    <n v="0.65800000000000003"/>
    <n v="0.18099999999999994"/>
    <n v="12.28"/>
    <n v="-1.228"/>
    <n v="-0.92599999999999993"/>
    <n v="77.400000000000006"/>
    <n v="4702.7466000000013"/>
    <n v="0.2750759878419452"/>
    <n v="2.4294793500190601E-5"/>
    <n v="1.1425225753072349E-5"/>
    <n v="11.425225753072349"/>
    <n v="12.338256752777916"/>
    <n v="31.695499999999999"/>
    <n v="73"/>
    <n v="800"/>
    <n v="24.2947935001906"/>
    <n v="14.662698412698415"/>
  </r>
  <r>
    <d v="2022-06-22T00:00:00"/>
    <x v="1"/>
    <x v="1"/>
    <s v="M1"/>
    <x v="1"/>
    <n v="6"/>
    <x v="8"/>
    <s v="B3"/>
    <s v="M1MluB3"/>
    <s v="M1MluB3"/>
    <s v="5h37"/>
    <n v="0.71699999999999997"/>
    <n v="1.51"/>
    <n v="-0.151"/>
    <s v="12h10"/>
    <n v="0.52900000000000003"/>
    <n v="0.18799999999999994"/>
    <n v="14.68"/>
    <n v="-1.468"/>
    <n v="-1.3169999999999999"/>
    <n v="77.400000000000006"/>
    <n v="4702.7466000000013"/>
    <n v="0.3553875236294895"/>
    <n v="3.3301311804453634E-5"/>
    <n v="1.5660763086393423E-5"/>
    <n v="15.660763086393423"/>
    <n v="11.891240004854536"/>
    <n v="31.695499999999999"/>
    <n v="73"/>
    <n v="800"/>
    <n v="33.301311804453633"/>
    <n v="14.662698412698415"/>
  </r>
  <r>
    <d v="2022-06-22T00:00:00"/>
    <x v="1"/>
    <x v="1"/>
    <s v="M1"/>
    <x v="1"/>
    <n v="3"/>
    <x v="3"/>
    <s v="D5"/>
    <s v="M1PfaD5"/>
    <s v="M1PfaD5"/>
    <s v="5h37"/>
    <n v="0.68600000000000005"/>
    <n v="2.25"/>
    <n v="-0.22500000000000001"/>
    <s v="12h10"/>
    <n v="0.58499999999999996"/>
    <n v="0.10100000000000009"/>
    <n v="9.76"/>
    <n v="-0.97599999999999998"/>
    <n v="-0.751"/>
    <n v="67.400000000000006"/>
    <n v="3566.066600000001"/>
    <n v="0.17264957264957281"/>
    <n v="1.3692971409738832E-5"/>
    <n v="4.8830047999024575E-6"/>
    <n v="4.8830047999024577"/>
    <n v="6.5020037282323004"/>
    <n v="31.695499999999999"/>
    <n v="57"/>
    <n v="720"/>
    <n v="13.692971409738831"/>
    <n v="14.662698412698415"/>
  </r>
  <r>
    <d v="2022-06-22T00:00:00"/>
    <x v="1"/>
    <x v="1"/>
    <s v="M1"/>
    <x v="1"/>
    <n v="4"/>
    <x v="4"/>
    <s v="G6"/>
    <s v="M1SguG6"/>
    <s v="M1SguG6"/>
    <s v="5h37"/>
    <n v="0.749"/>
    <n v="2.5099999999999998"/>
    <n v="-0.251"/>
    <s v="12h10"/>
    <n v="0.59499999999999997"/>
    <n v="0.15400000000000003"/>
    <n v="11.85"/>
    <n v="-1.1850000000000001"/>
    <n v="-0.93400000000000005"/>
    <n v="44.5"/>
    <n v="1554.4962500000001"/>
    <n v="0.25882352941176479"/>
    <n v="2.2540034888439923E-5"/>
    <n v="3.5038399708949032E-6"/>
    <n v="3.5038399708949033"/>
    <n v="3.7514346583457208"/>
    <n v="31.695499999999999"/>
    <n v="33.9"/>
    <n v="590"/>
    <n v="22.540034888439923"/>
    <n v="14.662698412698415"/>
  </r>
  <r>
    <d v="2022-06-22T00:00:00"/>
    <x v="1"/>
    <x v="1"/>
    <s v="M1"/>
    <x v="1"/>
    <n v="2"/>
    <x v="12"/>
    <s v="F3"/>
    <s v="M1FsaF3"/>
    <s v="M1FsaF3"/>
    <s v="5h37"/>
    <n v="0.82099999999999995"/>
    <n v="3.21"/>
    <n v="-0.32100000000000001"/>
    <s v="12h10"/>
    <n v="0.68400000000000005"/>
    <n v="0.1369999999999999"/>
    <n v="17.850000000000001"/>
    <n v="-1.7850000000000001"/>
    <n v="-1.4640000000000002"/>
    <n v="39.5"/>
    <n v="1224.7962500000001"/>
    <n v="0.20029239766081855"/>
    <n v="1.6439776854564533E-5"/>
    <n v="2.0135377042307435E-6"/>
    <n v="2.0135377042307434"/>
    <n v="1.3753672843106168"/>
    <n v="31.695499999999999"/>
    <n v="12.9"/>
    <n v="270"/>
    <n v="16.439776854564531"/>
    <n v="14.662698412698415"/>
  </r>
  <r>
    <d v="2022-06-22T00:00:00"/>
    <x v="1"/>
    <x v="1"/>
    <s v="M1"/>
    <x v="1"/>
    <n v="7"/>
    <x v="12"/>
    <s v="F3"/>
    <s v="M1FsaF3"/>
    <s v="M1FsaF3"/>
    <s v="5h37"/>
    <n v="0.751"/>
    <n v="5.28"/>
    <n v="-0.52800000000000002"/>
    <s v="12h10"/>
    <n v="0.71199999999999997"/>
    <n v="3.9000000000000035E-2"/>
    <n v="16.190000000000001"/>
    <n v="-1.6190000000000002"/>
    <n v="-1.0910000000000002"/>
    <n v="39.5"/>
    <n v="1224.7962500000001"/>
    <n v="5.4775280898876455E-2"/>
    <n v="3.3323040463576291E-6"/>
    <n v="4.0813934998386505E-7"/>
    <n v="0.40813934998386503"/>
    <n v="0.37409656277164521"/>
    <n v="31.695499999999999"/>
    <n v="12.9"/>
    <n v="270"/>
    <n v="3.332304046357629"/>
    <n v="14.662698412698415"/>
  </r>
  <r>
    <d v="2022-06-23T00:00:00"/>
    <x v="1"/>
    <x v="1"/>
    <s v="K5"/>
    <x v="0"/>
    <n v="14"/>
    <x v="1"/>
    <s v="A3"/>
    <s v="K5BbrA3"/>
    <s v="K5BbrA3"/>
    <s v="5h47"/>
    <n v="0.77600000000000002"/>
    <n v="6.91"/>
    <n v="-0.69100000000000006"/>
    <s v="11h42"/>
    <n v="0.56799999999999995"/>
    <n v="0.20800000000000007"/>
    <m/>
    <s v="na"/>
    <s v="na"/>
    <n v="78.25"/>
    <n v="4806.6040625000005"/>
    <n v="0.36619718309859173"/>
    <n v="3.4552551700324914E-5"/>
    <n v="1.6608043537252302E-5"/>
    <n v="16.608043537252303"/>
    <e v="#VALUE!"/>
    <n v="33.261499999999998"/>
    <n v="62.2"/>
    <n v="560"/>
    <n v="34.552551700324912"/>
    <n v="11.388095238095239"/>
  </r>
  <r>
    <d v="2022-06-23T00:00:00"/>
    <x v="1"/>
    <x v="1"/>
    <s v="K5"/>
    <x v="0"/>
    <n v="5"/>
    <x v="7"/>
    <s v="B10"/>
    <s v="K5CmeB10"/>
    <s v="K5CmeB10"/>
    <s v="6h36"/>
    <n v="0.56799999999999995"/>
    <n v="1.78"/>
    <n v="-0.17799999999999999"/>
    <s v="11h54"/>
    <n v="0.42899999999999999"/>
    <n v="0.13899999999999996"/>
    <m/>
    <s v="na"/>
    <s v="na"/>
    <n v="91.25"/>
    <n v="6536.3515625"/>
    <n v="0.32400932400932392"/>
    <n v="2.9719620113823068E-5"/>
    <n v="1.9425788536789383E-5"/>
    <n v="19.425788536789383"/>
    <e v="#VALUE!"/>
    <n v="33.261499999999998"/>
    <n v="83.6"/>
    <n v="660"/>
    <n v="29.719620113823069"/>
    <n v="11.388095238095239"/>
  </r>
  <r>
    <d v="2022-06-23T00:00:00"/>
    <x v="1"/>
    <x v="1"/>
    <s v="K5"/>
    <x v="0"/>
    <n v="12"/>
    <x v="7"/>
    <s v="I6"/>
    <s v="K5CmeI6"/>
    <s v="K5CmeI6"/>
    <s v="5h47"/>
    <n v="0.73599999999999999"/>
    <n v="2.3199999999999998"/>
    <n v="-0.23199999999999998"/>
    <s v="11h42"/>
    <n v="0.53100000000000003"/>
    <n v="0.20499999999999996"/>
    <m/>
    <s v="na"/>
    <s v="na"/>
    <n v="89.65"/>
    <n v="6309.141162500001"/>
    <n v="0.38606403013182666"/>
    <n v="3.6874369982071957E-5"/>
    <n v="2.3264560549514459E-5"/>
    <n v="23.26456054951446"/>
    <e v="#VALUE!"/>
    <n v="33.261499999999998"/>
    <n v="64.5"/>
    <n v="700"/>
    <n v="36.874369982071954"/>
    <n v="11.388095238095239"/>
  </r>
  <r>
    <d v="2022-06-23T00:00:00"/>
    <x v="1"/>
    <x v="1"/>
    <s v="K5"/>
    <x v="0"/>
    <n v="10"/>
    <x v="5"/>
    <s v="J7"/>
    <s v="K5DtoJ7"/>
    <s v="K5DtoJ7"/>
    <s v="5h47"/>
    <n v="0.71599999999999997"/>
    <n v="3.71"/>
    <n v="-0.371"/>
    <s v="11h42"/>
    <n v="0.57699999999999996"/>
    <n v="0.13900000000000001"/>
    <m/>
    <s v="NA"/>
    <s v="na"/>
    <n v="77.900000000000006"/>
    <n v="4763.7018500000004"/>
    <n v="0.24090121317157717"/>
    <n v="2.0634348181997746E-5"/>
    <n v="9.8295882608126816E-6"/>
    <n v="9.829588260812681"/>
    <e v="#VALUE!"/>
    <n v="33.261499999999998"/>
    <n v="74.8"/>
    <n v="661"/>
    <n v="20.634348181997744"/>
    <n v="11.388095238095239"/>
  </r>
  <r>
    <d v="2022-06-23T00:00:00"/>
    <x v="1"/>
    <x v="1"/>
    <s v="K5"/>
    <x v="0"/>
    <n v="1"/>
    <x v="0"/>
    <s v="A4"/>
    <s v="K5FthA4"/>
    <s v="K5FthA4"/>
    <s v="6h36"/>
    <n v="0.84399999999999997"/>
    <n v="6.94"/>
    <n v="-0.69400000000000006"/>
    <s v="11h54"/>
    <n v="0.84399999999999997"/>
    <n v="0"/>
    <m/>
    <s v="na"/>
    <s v="na"/>
    <n v="83.3"/>
    <n v="5447.0286500000002"/>
    <n v="0"/>
    <n v="0"/>
    <n v="0"/>
    <n v="0"/>
    <e v="#VALUE!"/>
    <n v="33.261499999999998"/>
    <n v="57.9"/>
    <n v="680"/>
    <n v="0"/>
    <n v="11.388095238095239"/>
  </r>
  <r>
    <d v="2022-06-23T00:00:00"/>
    <x v="1"/>
    <x v="1"/>
    <s v="K5"/>
    <x v="0"/>
    <n v="15"/>
    <x v="0"/>
    <s v="C5"/>
    <s v="K5FthC5"/>
    <s v="K5FthC5"/>
    <s v="5h47"/>
    <n v="0.68600000000000005"/>
    <n v="6.36"/>
    <n v="-0.63600000000000001"/>
    <s v="11h42"/>
    <n v="0.75800000000000001"/>
    <n v="-7.1999999999999953E-2"/>
    <m/>
    <s v="na"/>
    <s v="na"/>
    <n v="80.05"/>
    <n v="5030.2819625000002"/>
    <n v="0.10495626822157426"/>
    <n v="7.4200747102075699E-6"/>
    <n v="3.732506797515956E-6"/>
    <n v="3.7325067975159558"/>
    <e v="#VALUE!"/>
    <n v="33.261499999999998"/>
    <n v="86.4"/>
    <n v="632"/>
    <n v="7.4200747102075697"/>
    <n v="11.388095238095239"/>
  </r>
  <r>
    <d v="2022-06-23T00:00:00"/>
    <x v="1"/>
    <x v="1"/>
    <s v="K5"/>
    <x v="0"/>
    <n v="11"/>
    <x v="9"/>
    <s v="A6"/>
    <s v="K5HmaA6"/>
    <s v="K5HmaA6"/>
    <s v="5h47"/>
    <n v="0.77300000000000002"/>
    <n v="8.08"/>
    <n v="-0.80800000000000005"/>
    <s v="11h42"/>
    <n v="0.80700000000000005"/>
    <n v="-3.400000000000003E-2"/>
    <m/>
    <s v="na"/>
    <s v="na"/>
    <n v="47.95"/>
    <n v="1804.8739625000003"/>
    <n v="4.3984476067270413E-2"/>
    <n v="2.5435984476205165E-6"/>
    <n v="4.5908746091656907E-7"/>
    <n v="0.45908746091656905"/>
    <e v="#VALUE!"/>
    <n v="33.261499999999998"/>
    <n v="33.4"/>
    <n v="340"/>
    <n v="2.5435984476205165"/>
    <n v="11.388095238095239"/>
  </r>
  <r>
    <d v="2022-06-23T00:00:00"/>
    <x v="1"/>
    <x v="1"/>
    <s v="K5"/>
    <x v="0"/>
    <n v="7"/>
    <x v="10"/>
    <s v="A5"/>
    <s v="K5PafA5"/>
    <s v="K5PafA5"/>
    <s v="6h36"/>
    <n v="0.70399999999999996"/>
    <n v="11.58"/>
    <n v="-1.1579999999999999"/>
    <s v="11h54"/>
    <n v="0.53100000000000003"/>
    <n v="0.17299999999999993"/>
    <m/>
    <s v="na"/>
    <s v="na"/>
    <n v="51.9"/>
    <n v="2114.4838499999996"/>
    <n v="0.32580037664783412"/>
    <n v="2.9921982106572367E-5"/>
    <n v="6.3269547924336242E-6"/>
    <n v="6.3269547924336242"/>
    <e v="#VALUE!"/>
    <n v="33.261499999999998"/>
    <n v="44.9"/>
    <n v="565"/>
    <n v="29.921982106572369"/>
    <n v="11.388095238095239"/>
  </r>
  <r>
    <d v="2022-06-23T00:00:00"/>
    <x v="1"/>
    <x v="1"/>
    <s v="K5"/>
    <x v="0"/>
    <n v="6"/>
    <x v="3"/>
    <s v="F3"/>
    <s v="K5PfaF3"/>
    <s v="K5PfaF3"/>
    <s v="6h36"/>
    <n v="0.67800000000000005"/>
    <n v="9.39"/>
    <n v="-0.93900000000000006"/>
    <s v="11h54"/>
    <n v="0.54600000000000004"/>
    <n v="0.13200000000000001"/>
    <m/>
    <s v="NA"/>
    <s v="na"/>
    <n v="91.85"/>
    <n v="6622.5916624999991"/>
    <n v="0.24175824175824176"/>
    <n v="2.0724751294280291E-5"/>
    <n v="1.3725156512888672E-5"/>
    <n v="13.725156512888672"/>
    <e v="#VALUE!"/>
    <n v="33.261499999999998"/>
    <n v="77.599999999999994"/>
    <m/>
    <n v="20.724751294280292"/>
    <n v="11.388095238095239"/>
  </r>
  <r>
    <d v="2022-06-23T00:00:00"/>
    <x v="1"/>
    <x v="1"/>
    <s v="K5"/>
    <x v="0"/>
    <n v="2"/>
    <x v="3"/>
    <s v="J1"/>
    <s v="K5PfaJ1"/>
    <s v="K5PfaJ1"/>
    <s v="6h36"/>
    <n v="0.80800000000000005"/>
    <n v="11.51"/>
    <n v="-1.151"/>
    <s v="11h54"/>
    <n v="0.68300000000000005"/>
    <n v="0.125"/>
    <m/>
    <s v="NA"/>
    <s v="na"/>
    <n v="50.2"/>
    <n v="1978.2314000000003"/>
    <n v="0.1830161054172767"/>
    <n v="1.4711985939704169E-5"/>
    <n v="2.9103712542281299E-6"/>
    <n v="2.9103712542281301"/>
    <e v="#VALUE!"/>
    <n v="33.261499999999998"/>
    <n v="39.1"/>
    <n v="510"/>
    <n v="14.711985939704169"/>
    <n v="11.388095238095239"/>
  </r>
  <r>
    <d v="2022-06-23T00:00:00"/>
    <x v="1"/>
    <x v="1"/>
    <s v="K5"/>
    <x v="0"/>
    <n v="13"/>
    <x v="2"/>
    <s v="B9"/>
    <s v="K5PfuB9"/>
    <s v="K5PfuB9"/>
    <s v="5h47"/>
    <s v="na"/>
    <s v="na"/>
    <s v="na"/>
    <s v="11h42"/>
    <s v="NAN"/>
    <s v="na"/>
    <m/>
    <s v="na"/>
    <s v="na"/>
    <n v="153.6"/>
    <n v="18520.473600000001"/>
    <s v="NA"/>
    <e v="#VALUE!"/>
    <e v="#VALUE!"/>
    <e v="#VALUE!"/>
    <e v="#VALUE!"/>
    <n v="33.261499999999998"/>
    <n v="135"/>
    <n v="770"/>
    <e v="#VALUE!"/>
    <n v="11.388095238095239"/>
  </r>
  <r>
    <d v="2022-06-23T00:00:00"/>
    <x v="1"/>
    <x v="1"/>
    <s v="K5"/>
    <x v="0"/>
    <n v="9"/>
    <x v="2"/>
    <s v="C6"/>
    <s v="K5PfuC6"/>
    <s v="K5PfuC6"/>
    <s v="5h47"/>
    <n v="0.76100000000000001"/>
    <n v="5.23"/>
    <n v="-0.52300000000000002"/>
    <s v="11h42"/>
    <n v="0.83299999999999996"/>
    <n v="-7.1999999999999953E-2"/>
    <m/>
    <s v="NA"/>
    <s v="na"/>
    <n v="137.75"/>
    <n v="14895.4240625"/>
    <n v="9.4612352168199673E-2"/>
    <n v="6.53038448991058E-6"/>
    <n v="9.7272846268390843E-6"/>
    <n v="9.7272846268390847"/>
    <e v="#VALUE!"/>
    <n v="33.261499999999998"/>
    <n v="125.1"/>
    <n v="751"/>
    <n v="6.5303844899105803"/>
    <n v="11.388095238095239"/>
  </r>
  <r>
    <d v="2022-06-23T00:00:00"/>
    <x v="1"/>
    <x v="1"/>
    <s v="K5"/>
    <x v="0"/>
    <n v="3"/>
    <x v="4"/>
    <s v="H9"/>
    <s v="K5SguH9"/>
    <s v="K5SguH9"/>
    <s v="6h36"/>
    <n v="0.85499999999999998"/>
    <n v="12.75"/>
    <n v="-1.2749999999999999"/>
    <s v="11h54"/>
    <n v="0.85699999999999998"/>
    <n v="-2.0000000000000018E-3"/>
    <m/>
    <s v="na"/>
    <s v="na"/>
    <n v="37.549999999999997"/>
    <n v="1106.8519624999999"/>
    <n v="2.3391812865497098E-3"/>
    <n v="6.8685426420101547E-8"/>
    <n v="7.602459902823874E-9"/>
    <n v="7.6024599028238745E-3"/>
    <e v="#VALUE!"/>
    <n v="33.261499999999998"/>
    <n v="19.8"/>
    <n v="320"/>
    <n v="6.8685426420101545E-2"/>
    <n v="11.388095238095239"/>
  </r>
  <r>
    <d v="2022-06-23T00:00:00"/>
    <x v="1"/>
    <x v="1"/>
    <s v="K5"/>
    <x v="0"/>
    <n v="16"/>
    <x v="8"/>
    <s v="F9"/>
    <s v="K5MluF9"/>
    <s v="K5MluF9"/>
    <s v="5h47"/>
    <n v="0.67100000000000004"/>
    <n v="11.08"/>
    <n v="-1.1080000000000001"/>
    <s v="11h42"/>
    <n v="0.49099999999999999"/>
    <n v="0.18000000000000005"/>
    <n v="18.54"/>
    <n v="-1.8539999999999999"/>
    <n v="-0.74599999999999977"/>
    <n v="117.25"/>
    <n v="10791.836562500001"/>
    <n v="0.36659877800407342"/>
    <n v="3.4599203281154109E-5"/>
    <n v="3.7338894700292891E-5"/>
    <n v="37.33889470029289"/>
    <n v="50.052137667952948"/>
    <n v="33.261499999999998"/>
    <n v="99.7"/>
    <n v="730"/>
    <n v="34.599203281154111"/>
    <n v="11.388095238095239"/>
  </r>
  <r>
    <d v="2022-06-23T00:00:00"/>
    <x v="1"/>
    <x v="1"/>
    <s v="K5"/>
    <x v="0"/>
    <n v="4"/>
    <x v="6"/>
    <s v="F10"/>
    <s v="K5AguF10"/>
    <s v="K5AguF10"/>
    <s v="6h36"/>
    <n v="0.77700000000000002"/>
    <n v="2.67"/>
    <n v="-0.26700000000000002"/>
    <s v="11h54"/>
    <n v="0.69599999999999995"/>
    <n v="8.1000000000000072E-2"/>
    <n v="3.71"/>
    <n v="-0.371"/>
    <n v="-0.10399999999999998"/>
    <n v="79.349999999999994"/>
    <n v="4942.6916624999994"/>
    <n v="0.11637931034482769"/>
    <n v="8.4263607002167893E-6"/>
    <n v="4.1648902778179178E-6"/>
    <n v="4.1648902778179178"/>
    <n v="40.047021902095373"/>
    <n v="33.261499999999998"/>
    <n v="63.2"/>
    <n v="602"/>
    <n v="8.4263607002167884"/>
    <n v="11.388095238095239"/>
  </r>
  <r>
    <d v="2022-06-23T00:00:00"/>
    <x v="1"/>
    <x v="1"/>
    <s v="K5"/>
    <x v="0"/>
    <n v="8"/>
    <x v="6"/>
    <s v="H7"/>
    <s v="K5AguH7"/>
    <s v="K5AguH7"/>
    <s v="6h36"/>
    <n v="0.76500000000000001"/>
    <n v="2.95"/>
    <n v="-0.29500000000000004"/>
    <s v="11h54"/>
    <n v="0.56299999999999994"/>
    <n v="0.20200000000000007"/>
    <n v="7.48"/>
    <n v="-0.748"/>
    <n v="-0.45299999999999996"/>
    <n v="81"/>
    <n v="5150.3850000000002"/>
    <n v="0.35879218472468932"/>
    <n v="3.3694472609120526E-5"/>
    <n v="1.7353950630892525E-5"/>
    <n v="17.353950630892523"/>
    <n v="38.308941790049722"/>
    <n v="33.261499999999998"/>
    <n v="73.400000000000006"/>
    <n v="670"/>
    <n v="33.694472609120524"/>
    <n v="11.388095238095239"/>
  </r>
  <r>
    <d v="2022-06-23T00:00:00"/>
    <x v="1"/>
    <x v="1"/>
    <s v="L4"/>
    <x v="0"/>
    <n v="5"/>
    <x v="5"/>
    <s v="A1"/>
    <s v="L4DtoA1"/>
    <s v="L4DtoA1"/>
    <s v="6h13"/>
    <n v="0.92100000000000004"/>
    <n v="8.02"/>
    <n v="-0.80199999999999994"/>
    <s v="12h06"/>
    <n v="0.73099999999999998"/>
    <n v="0.19000000000000006"/>
    <m/>
    <s v="na"/>
    <s v="na"/>
    <n v="52.65"/>
    <n v="2176.0376624999999"/>
    <n v="0.25991792065663483"/>
    <n v="2.265741467297433E-5"/>
    <n v="4.930338766327226E-6"/>
    <n v="4.9303387663272265"/>
    <e v="#VALUE!"/>
    <n v="33.261499999999998"/>
    <n v="33.200000000000003"/>
    <n v="460"/>
    <n v="22.65741467297433"/>
    <n v="8.7619047619047628"/>
  </r>
  <r>
    <d v="2022-06-23T00:00:00"/>
    <x v="1"/>
    <x v="1"/>
    <s v="L4"/>
    <x v="0"/>
    <n v="8"/>
    <x v="12"/>
    <s v="D10"/>
    <s v="L4FsaD10"/>
    <s v="L4FsaD10"/>
    <s v="6h13"/>
    <n v="0.78200000000000003"/>
    <n v="8.33"/>
    <n v="-0.83299999999999996"/>
    <s v="12h06"/>
    <n v="0.60199999999999998"/>
    <n v="0.18000000000000005"/>
    <m/>
    <s v="na"/>
    <s v="na"/>
    <n v="28.85"/>
    <n v="653.37316250000015"/>
    <n v="0.29900332225913628"/>
    <n v="2.6921802532170291E-5"/>
    <n v="1.7589983260644614E-6"/>
    <n v="1.7589983260644615"/>
    <e v="#VALUE!"/>
    <n v="33.261499999999998"/>
    <n v="13.9"/>
    <n v="342"/>
    <n v="26.921802532170293"/>
    <n v="8.7619047619047628"/>
  </r>
  <r>
    <d v="2022-06-23T00:00:00"/>
    <x v="1"/>
    <x v="1"/>
    <s v="L4"/>
    <x v="0"/>
    <n v="6"/>
    <x v="3"/>
    <s v="J8"/>
    <s v="L4PfaJ8"/>
    <s v="L4PfaJ8"/>
    <s v="6h13"/>
    <n v="0.93600000000000005"/>
    <n v="14.08"/>
    <n v="-1.4079999999999999"/>
    <s v="12h06"/>
    <n v="0.73899999999999999"/>
    <n v="0.19700000000000006"/>
    <m/>
    <s v="na"/>
    <s v="na"/>
    <n v="60.25"/>
    <n v="2849.5990624999999"/>
    <n v="0.26657645466847102"/>
    <n v="2.3374029193905631E-5"/>
    <n v="6.6606611677801121E-6"/>
    <n v="6.6606611677801117"/>
    <e v="#VALUE!"/>
    <n v="33.261499999999998"/>
    <n v="52"/>
    <n v="575"/>
    <n v="23.374029193905631"/>
    <n v="8.7619047619047628"/>
  </r>
  <r>
    <d v="2022-06-23T00:00:00"/>
    <x v="1"/>
    <x v="1"/>
    <s v="L4"/>
    <x v="0"/>
    <n v="2"/>
    <x v="2"/>
    <s v="F9"/>
    <s v="L4PfuF9"/>
    <s v="L4PfuF9"/>
    <s v="6h13"/>
    <n v="0.80300000000000005"/>
    <n v="4.97"/>
    <n v="-0.497"/>
    <s v="12h06"/>
    <n v="0.84699999999999998"/>
    <n v="-4.3999999999999928E-2"/>
    <m/>
    <s v="NA"/>
    <s v="na"/>
    <n v="96.75"/>
    <n v="7348.0415625000005"/>
    <n v="5.4794520547945112E-2"/>
    <n v="3.3337449429796378E-6"/>
    <n v="2.4496496399788575E-6"/>
    <n v="2.4496496399788574"/>
    <e v="#VALUE!"/>
    <n v="33.261499999999998"/>
    <n v="83"/>
    <n v="620"/>
    <n v="3.3337449429796377"/>
    <n v="8.7619047619047628"/>
  </r>
  <r>
    <d v="2022-06-23T00:00:00"/>
    <x v="1"/>
    <x v="1"/>
    <s v="L4"/>
    <x v="0"/>
    <n v="7"/>
    <x v="4"/>
    <s v="G1"/>
    <s v="L4SguG1"/>
    <s v="L4SguG1"/>
    <s v="6h13"/>
    <n v="0.74099999999999999"/>
    <n v="10.23"/>
    <n v="-1.0230000000000001"/>
    <s v="12h06"/>
    <n v="0.53400000000000003"/>
    <n v="0.20699999999999996"/>
    <m/>
    <s v="na"/>
    <s v="na"/>
    <n v="33.5"/>
    <n v="880.96625000000006"/>
    <n v="0.38764044943820214"/>
    <n v="3.7059808363383147E-5"/>
    <n v="3.2648440399608291E-6"/>
    <n v="3.2648440399608289"/>
    <e v="#VALUE!"/>
    <n v="33.261499999999998"/>
    <n v="23.8"/>
    <n v="350"/>
    <n v="37.059808363383148"/>
    <n v="8.7619047619047628"/>
  </r>
  <r>
    <d v="2022-06-23T00:00:00"/>
    <x v="1"/>
    <x v="1"/>
    <s v="L4"/>
    <x v="0"/>
    <n v="3"/>
    <x v="5"/>
    <s v="A1"/>
    <s v="L4DtoA1"/>
    <s v="L4DtoA1"/>
    <s v="6h13"/>
    <n v="1.0960000000000001"/>
    <n v="8.2100000000000009"/>
    <n v="-0.82100000000000006"/>
    <s v="12h06"/>
    <n v="0.91600000000000004"/>
    <n v="0.18000000000000005"/>
    <n v="7.46"/>
    <n v="-0.746"/>
    <n v="7.5000000000000067E-2"/>
    <n v="52.65"/>
    <n v="2176.0376624999999"/>
    <n v="0.19650655021834065"/>
    <n v="1.6058097374096838E-5"/>
    <n v="3.494302467412707E-6"/>
    <n v="3.494302467412707"/>
    <n v="46.590699565502717"/>
    <n v="33.261499999999998"/>
    <n v="33.200000000000003"/>
    <n v="460"/>
    <n v="16.058097374096839"/>
    <n v="8.7619047619047628"/>
  </r>
  <r>
    <d v="2022-06-23T00:00:00"/>
    <x v="1"/>
    <x v="1"/>
    <s v="L4"/>
    <x v="0"/>
    <n v="4"/>
    <x v="8"/>
    <s v="E5"/>
    <s v="L4MluE5"/>
    <s v="L4MluE5"/>
    <s v="6h13"/>
    <n v="0.85799999999999998"/>
    <n v="13.76"/>
    <n v="-1.3759999999999999"/>
    <s v="12h06"/>
    <n v="0.63500000000000001"/>
    <n v="0.22299999999999998"/>
    <n v="22.3"/>
    <n v="-2.23"/>
    <n v="-0.85400000000000009"/>
    <n v="93.65"/>
    <n v="6884.7031625000009"/>
    <n v="0.35118110236220468"/>
    <n v="3.2816766879895326E-5"/>
    <n v="2.2593369872104063E-5"/>
    <n v="22.593369872104063"/>
    <n v="26.455936618388829"/>
    <n v="33.261499999999998"/>
    <n v="80"/>
    <n v="710"/>
    <n v="32.816766879895326"/>
    <n v="8.7619047619047628"/>
  </r>
  <r>
    <d v="2022-06-23T00:00:00"/>
    <x v="1"/>
    <x v="1"/>
    <s v="L4"/>
    <x v="0"/>
    <n v="1"/>
    <x v="6"/>
    <s v="I4"/>
    <s v="L4AguI4"/>
    <s v="L4AguA4"/>
    <s v="6h13"/>
    <n v="0.89500000000000002"/>
    <n v="3.45"/>
    <n v="-0.34500000000000003"/>
    <s v="12h06"/>
    <n v="0.73099999999999998"/>
    <n v="0.16400000000000003"/>
    <n v="4.49"/>
    <n v="-0.44900000000000001"/>
    <n v="-0.10399999999999998"/>
    <n v="37.450000000000003"/>
    <n v="1100.9644625000003"/>
    <n v="0.22435020519835847"/>
    <n v="1.8903292189390581E-5"/>
    <n v="2.0811852924772854E-6"/>
    <n v="2.0811852924772856"/>
    <n v="20.011397043050827"/>
    <n v="33.261499999999998"/>
    <n v="30"/>
    <n v="350"/>
    <n v="18.90329218939058"/>
    <n v="8.7619047619047628"/>
  </r>
  <r>
    <d v="2022-07-01T00:00:00"/>
    <x v="0"/>
    <x v="2"/>
    <s v="M3"/>
    <x v="0"/>
    <n v="6"/>
    <x v="2"/>
    <s v="B4"/>
    <s v="M3PfuB4"/>
    <s v="M3PfuB4"/>
    <s v="6h12"/>
    <n v="0.60899999999999999"/>
    <m/>
    <s v="na"/>
    <s v="11h33"/>
    <n v="0.44500000000000001"/>
    <n v="0.16399999999999998"/>
    <n v="5.23"/>
    <n v="-0.52300000000000002"/>
    <s v="na"/>
    <n v="71.13"/>
    <n v="3971.6893664999998"/>
    <n v="0.36853932584269655"/>
    <n v="3.4824794698545018E-5"/>
    <n v="1.3831326679475682E-5"/>
    <n v="13.831326679475682"/>
    <e v="#VALUE!"/>
    <n v="26.544899999999998"/>
    <n v="57.7"/>
    <n v="360"/>
    <n v="34.82479469854502"/>
    <m/>
  </r>
  <r>
    <d v="2022-07-01T00:00:00"/>
    <x v="0"/>
    <x v="2"/>
    <s v="L6"/>
    <x v="0"/>
    <n v="16"/>
    <x v="2"/>
    <s v="C4"/>
    <s v="L6PfuC4"/>
    <s v="L6PfuC4"/>
    <s v="5h26"/>
    <n v="0.78100000000000003"/>
    <n v="4.34"/>
    <n v="-0.434"/>
    <s v="11h47"/>
    <n v="0.55300000000000005"/>
    <n v="0.22799999999999998"/>
    <n v="13.53"/>
    <n v="-1.353"/>
    <n v="-0.91900000000000004"/>
    <n v="116.83499999999999"/>
    <n v="10715.577521625"/>
    <n v="0.41229656419529831"/>
    <n v="3.9982516156834068E-5"/>
    <n v="4.2843575138817949E-5"/>
    <n v="42.843575138817947"/>
    <n v="46.619777082500484"/>
    <n v="26.544899999999998"/>
    <n v="94.2"/>
    <n v="590"/>
    <n v="39.982516156834066"/>
    <m/>
  </r>
  <r>
    <d v="2022-07-01T00:00:00"/>
    <x v="0"/>
    <x v="2"/>
    <s v="M3"/>
    <x v="0"/>
    <n v="8"/>
    <x v="4"/>
    <s v="E1"/>
    <s v="M3SguE1"/>
    <s v="M3SguE1"/>
    <s v="6h12"/>
    <n v="0.65300000000000002"/>
    <n v="3.32"/>
    <n v="-0.33199999999999996"/>
    <s v="11h33"/>
    <n v="0.40899999999999997"/>
    <n v="0.24400000000000005"/>
    <n v="5.44"/>
    <n v="-0.54400000000000004"/>
    <n v="-0.21200000000000008"/>
    <n v="40.335000000000001"/>
    <n v="1277.1260966250002"/>
    <n v="0.59657701711491462"/>
    <n v="6.3007528632743999E-5"/>
    <n v="8.0468559100724267E-6"/>
    <n v="8.0468559100724271"/>
    <n v="37.956867500341623"/>
    <n v="26.544899999999998"/>
    <n v="20.2"/>
    <n v="300"/>
    <n v="63.007528632743998"/>
    <m/>
  </r>
  <r>
    <d v="2022-07-01T00:00:00"/>
    <x v="0"/>
    <x v="2"/>
    <s v="L1"/>
    <x v="0"/>
    <n v="5"/>
    <x v="2"/>
    <s v="D3"/>
    <s v="L1PfuD3"/>
    <s v="L1PfuD3"/>
    <s v="5h42"/>
    <n v="0.64800000000000002"/>
    <n v="5.09"/>
    <n v="-0.50900000000000001"/>
    <s v="12h43"/>
    <n v="0.499"/>
    <n v="0.14900000000000002"/>
    <n v="15.23"/>
    <n v="-1.5230000000000001"/>
    <n v="-1.0140000000000002"/>
    <n v="130.74"/>
    <n v="13417.963866000004"/>
    <n v="0.29859719438877758"/>
    <n v="2.6876795455431814E-5"/>
    <n v="3.6063187025485719E-5"/>
    <n v="36.063187025485718"/>
    <n v="35.565273200676245"/>
    <n v="26.544899999999998"/>
    <n v="115.1"/>
    <n v="810"/>
    <n v="26.876795455431814"/>
    <m/>
  </r>
  <r>
    <d v="2022-07-01T00:00:00"/>
    <x v="0"/>
    <x v="2"/>
    <s v="L6"/>
    <x v="0"/>
    <n v="14"/>
    <x v="0"/>
    <s v="G6"/>
    <s v="L6FthG6"/>
    <s v="L6FthG6"/>
    <s v="5h26"/>
    <n v="0.58699999999999997"/>
    <n v="4.0599999999999996"/>
    <n v="-0.40599999999999997"/>
    <s v="11h47"/>
    <n v="0.39"/>
    <n v="0.19699999999999995"/>
    <n v="8.0299999999999994"/>
    <n v="-0.80299999999999994"/>
    <n v="-0.39699999999999996"/>
    <n v="44.314999999999998"/>
    <n v="1541.5980916249998"/>
    <n v="0.505128205128205"/>
    <n v="5.1337457289479232E-5"/>
    <n v="7.9141726186341125E-6"/>
    <n v="7.9141726186341126"/>
    <n v="19.934943623763509"/>
    <n v="26.544899999999998"/>
    <n v="40"/>
    <n v="295"/>
    <n v="51.337457289479232"/>
    <m/>
  </r>
  <r>
    <d v="2022-07-01T00:00:00"/>
    <x v="0"/>
    <x v="2"/>
    <s v="L6"/>
    <x v="0"/>
    <n v="15"/>
    <x v="4"/>
    <s v="D1"/>
    <s v="L6SguD1"/>
    <s v="L6SguD1"/>
    <s v="5h26"/>
    <n v="0.69499999999999995"/>
    <n v="2.86"/>
    <n v="-0.28599999999999998"/>
    <s v="11h47"/>
    <n v="0.50900000000000001"/>
    <n v="0.18599999999999994"/>
    <n v="5.83"/>
    <n v="-0.58299999999999996"/>
    <n v="-0.29699999999999999"/>
    <n v="46.674999999999997"/>
    <n v="1710.1661656249996"/>
    <n v="0.3654223968565814"/>
    <n v="3.4462581460102489E-5"/>
    <n v="5.8936740793162674E-6"/>
    <n v="5.8936740793162672"/>
    <n v="19.844020469078341"/>
    <n v="26.544899999999998"/>
    <n v="36.299999999999997"/>
    <n v="410"/>
    <n v="34.462581460102491"/>
    <m/>
  </r>
  <r>
    <d v="2022-07-01T00:00:00"/>
    <x v="0"/>
    <x v="2"/>
    <s v="L1"/>
    <x v="0"/>
    <n v="2"/>
    <x v="5"/>
    <s v="A2"/>
    <s v="L1DtoA2"/>
    <s v="L1DtoA2"/>
    <s v="5h42"/>
    <n v="0.67900000000000005"/>
    <n v="3.15"/>
    <n v="-0.315"/>
    <s v="12h43"/>
    <n v="0.49199999999999999"/>
    <n v="0.18700000000000006"/>
    <n v="5.36"/>
    <n v="-0.53600000000000003"/>
    <n v="-0.22100000000000003"/>
    <n v="38.71"/>
    <n v="1176.2943185000001"/>
    <n v="0.38008130081300823"/>
    <n v="3.6172201174004442E-5"/>
    <n v="4.2549154728620465E-6"/>
    <n v="4.2549154728620469"/>
    <n v="19.253011189421024"/>
    <n v="26.544899999999998"/>
    <n v="30.7"/>
    <n v="335"/>
    <n v="36.172201174004442"/>
    <m/>
  </r>
  <r>
    <d v="2022-07-01T00:00:00"/>
    <x v="0"/>
    <x v="2"/>
    <s v="L6"/>
    <x v="0"/>
    <n v="9"/>
    <x v="1"/>
    <s v="J4"/>
    <s v="L6BbrJ4"/>
    <s v="L6BbrJ4"/>
    <s v="5h26"/>
    <n v="0.59899999999999998"/>
    <n v="3.53"/>
    <n v="-0.35299999999999998"/>
    <s v="11h47"/>
    <n v="0.40500000000000003"/>
    <n v="0.19399999999999995"/>
    <n v="12.87"/>
    <n v="-1.2869999999999999"/>
    <n v="-0.93399999999999994"/>
    <n v="60.91"/>
    <n v="2912.3720584999996"/>
    <n v="0.47901234567901219"/>
    <n v="4.8089887085811146E-5"/>
    <n v="1.4005564344513634E-5"/>
    <n v="14.005564344513635"/>
    <n v="14.995250904190188"/>
    <n v="26.544899999999998"/>
    <n v="51.2"/>
    <n v="410"/>
    <n v="48.089887085811142"/>
    <m/>
  </r>
  <r>
    <d v="2022-07-01T00:00:00"/>
    <x v="0"/>
    <x v="2"/>
    <s v="L6"/>
    <x v="0"/>
    <n v="10"/>
    <x v="2"/>
    <s v="C9"/>
    <s v="L6PfuC9"/>
    <s v="L6PfuC9"/>
    <s v="5h26"/>
    <n v="0.79800000000000004"/>
    <n v="5.29"/>
    <n v="-0.52900000000000003"/>
    <s v="11h47"/>
    <n v="0.60799999999999998"/>
    <n v="0.19000000000000006"/>
    <n v="16.75"/>
    <n v="-1.675"/>
    <n v="-1.1459999999999999"/>
    <n v="82.38"/>
    <n v="5327.3745539999991"/>
    <n v="0.31250000000000011"/>
    <n v="2.8425449306273583E-5"/>
    <n v="1.5143301532025882E-5"/>
    <n v="15.143301532025882"/>
    <n v="13.214050202465867"/>
    <n v="26.544899999999998"/>
    <n v="72"/>
    <n v="355"/>
    <n v="28.425449306273581"/>
    <m/>
  </r>
  <r>
    <d v="2022-07-01T00:00:00"/>
    <x v="0"/>
    <x v="2"/>
    <s v="L1"/>
    <x v="0"/>
    <n v="4"/>
    <x v="1"/>
    <s v="C5"/>
    <s v="L1BbrC5"/>
    <s v="L1BbrC5"/>
    <s v="5h42"/>
    <n v="0.64100000000000001"/>
    <n v="5.94"/>
    <n v="-0.59400000000000008"/>
    <s v="12h43"/>
    <n v="0.442"/>
    <n v="0.19900000000000001"/>
    <n v="15.43"/>
    <n v="-1.5429999999999999"/>
    <n v="-0.94899999999999984"/>
    <n v="57.875"/>
    <n v="2629.3697656250001"/>
    <n v="0.45022624434389141"/>
    <n v="4.4557445532671879E-5"/>
    <n v="1.1715800011709018E-5"/>
    <n v="11.715800011709018"/>
    <n v="12.34541623994628"/>
    <n v="26.544899999999998"/>
    <n v="47.1"/>
    <n v="530"/>
    <n v="44.557445532671878"/>
    <m/>
  </r>
  <r>
    <d v="2022-07-01T00:00:00"/>
    <x v="0"/>
    <x v="2"/>
    <s v="M3"/>
    <x v="0"/>
    <n v="2"/>
    <x v="0"/>
    <s v="H9"/>
    <s v="M3FthH9"/>
    <s v="M3FthH9"/>
    <s v="6h12"/>
    <n v="0.60099999999999998"/>
    <n v="2.83"/>
    <n v="-0.28300000000000003"/>
    <s v="11h33"/>
    <n v="0.40699999999999997"/>
    <n v="0.19400000000000001"/>
    <n v="8.42"/>
    <n v="-0.84199999999999997"/>
    <n v="-0.55899999999999994"/>
    <n v="39.945"/>
    <n v="1252.5483746250002"/>
    <n v="0.47665847665847672"/>
    <n v="4.7799149939110052E-5"/>
    <n v="5.9870747564688973E-6"/>
    <n v="5.9870747564688971"/>
    <n v="10.710330512466722"/>
    <n v="26.544899999999998"/>
    <n v="40.700000000000003"/>
    <n v="335"/>
    <n v="47.799149939110052"/>
    <m/>
  </r>
  <r>
    <d v="2022-07-01T00:00:00"/>
    <x v="0"/>
    <x v="2"/>
    <s v="M3"/>
    <x v="0"/>
    <n v="1"/>
    <x v="1"/>
    <s v="G5"/>
    <s v="M3BbrG5"/>
    <s v="M3BbrG5"/>
    <s v="6h12"/>
    <n v="0.65900000000000003"/>
    <n v="2.21"/>
    <n v="-0.221"/>
    <s v="11h33"/>
    <n v="0.497"/>
    <n v="0.16200000000000003"/>
    <n v="13.22"/>
    <n v="-1.3220000000000001"/>
    <n v="-1.101"/>
    <n v="70.305000000000007"/>
    <n v="3880.0925246250008"/>
    <n v="0.32595573440643871"/>
    <n v="2.9939547330566929E-5"/>
    <n v="1.1616821378798914E-5"/>
    <n v="11.616821378798914"/>
    <n v="10.551154749136161"/>
    <n v="26.544899999999998"/>
    <n v="57.8"/>
    <n v="500"/>
    <n v="29.939547330566928"/>
    <m/>
  </r>
  <r>
    <d v="2022-07-01T00:00:00"/>
    <x v="0"/>
    <x v="2"/>
    <s v="L1"/>
    <x v="0"/>
    <n v="8"/>
    <x v="4"/>
    <s v="I10"/>
    <s v="L1SguI10"/>
    <s v="L1SguI10"/>
    <s v="5h42"/>
    <n v="0.56299999999999994"/>
    <n v="1.24"/>
    <n v="-0.124"/>
    <s v="12h43"/>
    <n v="0.38900000000000001"/>
    <n v="0.17399999999999993"/>
    <n v="10.09"/>
    <n v="-1.0089999999999999"/>
    <n v="-0.8849999999999999"/>
    <n v="47.21"/>
    <n v="1749.5955185"/>
    <n v="0.44730077120822603"/>
    <n v="4.4201308576576461E-5"/>
    <n v="7.7334411397413798E-6"/>
    <n v="7.7334411397413794"/>
    <n v="8.7383515703292431"/>
    <n v="26.544899999999998"/>
    <n v="33.1"/>
    <n v="410"/>
    <n v="44.201308576576459"/>
    <m/>
  </r>
  <r>
    <d v="2022-07-01T00:00:00"/>
    <x v="0"/>
    <x v="2"/>
    <s v="L6"/>
    <x v="0"/>
    <n v="12"/>
    <x v="3"/>
    <s v="H5"/>
    <s v="L6PfaH5"/>
    <s v="L6PfaH5"/>
    <s v="5h26"/>
    <n v="0.74"/>
    <n v="3.11"/>
    <n v="-0.311"/>
    <s v="11h47"/>
    <n v="0.56200000000000006"/>
    <n v="0.17799999999999994"/>
    <n v="11.87"/>
    <n v="-1.1869999999999998"/>
    <n v="-0.87599999999999989"/>
    <n v="58.085000000000001"/>
    <n v="2648.4857716249999"/>
    <n v="0.3167259786476867"/>
    <n v="2.8899383603778563E-5"/>
    <n v="7.6539606283340332E-6"/>
    <n v="7.6539606283340333"/>
    <n v="8.7373979775502679"/>
    <n v="26.544899999999998"/>
    <n v="36.9"/>
    <n v="400"/>
    <n v="28.899383603778563"/>
    <m/>
  </r>
  <r>
    <d v="2022-07-01T00:00:00"/>
    <x v="0"/>
    <x v="2"/>
    <s v="L6"/>
    <x v="0"/>
    <n v="11"/>
    <x v="0"/>
    <s v="J7"/>
    <s v="L6FthJ7"/>
    <s v="L6FthJ7"/>
    <s v="5h26"/>
    <n v="0.65800000000000003"/>
    <n v="1.53"/>
    <n v="-0.153"/>
    <s v="11h47"/>
    <n v="0.53900000000000003"/>
    <n v="0.11899999999999999"/>
    <n v="10.47"/>
    <n v="-1.0470000000000002"/>
    <n v="-0.89400000000000013"/>
    <n v="72.885000000000005"/>
    <n v="4170.0952316250005"/>
    <n v="0.22077922077922074"/>
    <n v="1.8533587848796164E-5"/>
    <n v="7.7286826313167933E-6"/>
    <n v="7.7286826313167936"/>
    <n v="8.6450588717190069"/>
    <n v="26.544899999999998"/>
    <n v="43.1"/>
    <n v="395"/>
    <n v="18.533587848796163"/>
    <m/>
  </r>
  <r>
    <d v="2022-07-01T00:00:00"/>
    <x v="0"/>
    <x v="2"/>
    <s v="L1"/>
    <x v="0"/>
    <n v="7"/>
    <x v="1"/>
    <s v="E6"/>
    <s v="L1BbrE6"/>
    <s v="L1BbrE6"/>
    <s v="5h42"/>
    <n v="0.82699999999999996"/>
    <n v="3.71"/>
    <n v="-0.371"/>
    <s v="12h43"/>
    <n v="0.60699999999999998"/>
    <n v="0.21999999999999997"/>
    <n v="12.34"/>
    <n v="-1.234"/>
    <n v="-0.86299999999999999"/>
    <n v="51.97"/>
    <n v="2120.1915064999998"/>
    <n v="0.36243822075782534"/>
    <n v="3.4116463244527939E-5"/>
    <n v="7.2333435602867565E-6"/>
    <n v="7.2333435602867562"/>
    <n v="8.3816263734493113"/>
    <n v="26.544899999999998"/>
    <n v="39.799999999999997"/>
    <n v="470"/>
    <n v="34.116463244527942"/>
    <m/>
  </r>
  <r>
    <d v="2022-07-01T00:00:00"/>
    <x v="0"/>
    <x v="2"/>
    <s v="L1"/>
    <x v="0"/>
    <n v="3"/>
    <x v="3"/>
    <s v="A5"/>
    <s v="L1PfaA5"/>
    <s v="L1PfaA5"/>
    <s v="5h42"/>
    <n v="0.69799999999999995"/>
    <n v="5.08"/>
    <n v="-0.50800000000000001"/>
    <s v="12h43"/>
    <n v="0.53900000000000003"/>
    <n v="0.15899999999999992"/>
    <n v="12.49"/>
    <n v="-1.2490000000000001"/>
    <n v="-0.7410000000000001"/>
    <n v="49.884999999999998"/>
    <n v="1953.4828816249999"/>
    <n v="0.29499072356215195"/>
    <n v="2.6477748426837958E-5"/>
    <n v="5.1723828295801219E-6"/>
    <n v="5.1723828295801217"/>
    <n v="6.9802737241297184"/>
    <n v="26.544899999999998"/>
    <n v="39.799999999999997"/>
    <n v="470"/>
    <n v="26.477748426837959"/>
    <m/>
  </r>
  <r>
    <d v="2022-07-01T00:00:00"/>
    <x v="0"/>
    <x v="2"/>
    <s v="M3"/>
    <x v="0"/>
    <n v="3"/>
    <x v="4"/>
    <s v="H10"/>
    <s v="M3SguH10"/>
    <s v="M3SguH10"/>
    <s v="6h12"/>
    <n v="0.66"/>
    <n v="1.98"/>
    <n v="-0.19800000000000001"/>
    <s v="11h33"/>
    <n v="0.55200000000000005"/>
    <n v="0.10799999999999998"/>
    <n v="14.13"/>
    <n v="-1.413"/>
    <n v="-1.2150000000000001"/>
    <n v="75.954999999999998"/>
    <n v="4528.792189625"/>
    <n v="0.19565217391304343"/>
    <n v="1.5972194852135439E-5"/>
    <n v="7.2334751297519613E-6"/>
    <n v="7.2334751297519615"/>
    <n v="5.9534774730468811"/>
    <n v="26.544899999999998"/>
    <n v="31"/>
    <n v="440"/>
    <n v="15.97219485213544"/>
    <m/>
  </r>
  <r>
    <d v="2022-07-01T00:00:00"/>
    <x v="0"/>
    <x v="2"/>
    <s v="L1"/>
    <x v="0"/>
    <n v="6"/>
    <x v="3"/>
    <s v="F7"/>
    <s v="L1PfaF7"/>
    <s v="L1PfaF7"/>
    <s v="5h42"/>
    <n v="0.67800000000000005"/>
    <n v="4.24"/>
    <n v="-0.42400000000000004"/>
    <s v="12h43"/>
    <n v="0.502"/>
    <n v="0.17600000000000005"/>
    <n v="11.24"/>
    <n v="-1.1240000000000001"/>
    <n v="-0.70000000000000007"/>
    <n v="35.465000000000003"/>
    <n v="987.34648662500024"/>
    <n v="0.35059760956175307"/>
    <n v="3.2749658798578544E-5"/>
    <n v="3.2335260552944052E-6"/>
    <n v="3.233526055294405"/>
    <n v="4.6193229361348642"/>
    <n v="26.544899999999998"/>
    <n v="23.8"/>
    <n v="370"/>
    <n v="32.749658798578544"/>
    <m/>
  </r>
  <r>
    <d v="2022-07-01T00:00:00"/>
    <x v="0"/>
    <x v="2"/>
    <s v="M3"/>
    <x v="0"/>
    <n v="5"/>
    <x v="5"/>
    <s v="H7"/>
    <s v="M3DtoH7"/>
    <s v="M3DtoH7"/>
    <s v="6h12"/>
    <n v="0.84499999999999997"/>
    <n v="6.31"/>
    <n v="-0.63100000000000001"/>
    <s v="11h33"/>
    <n v="0.70499999999999996"/>
    <n v="0.14000000000000001"/>
    <n v="10.83"/>
    <n v="-1.083"/>
    <n v="-0.45199999999999996"/>
    <n v="33.85"/>
    <n v="899.4706625"/>
    <n v="0.19858156028368798"/>
    <n v="1.626708628523406E-5"/>
    <n v="1.4631766877924144E-6"/>
    <n v="1.4631766877924144"/>
    <n v="3.2371165659124217"/>
    <n v="26.544899999999998"/>
    <n v="36.200000000000003"/>
    <n v="390"/>
    <n v="16.267086285234061"/>
    <m/>
  </r>
  <r>
    <d v="2022-07-01T00:00:00"/>
    <x v="0"/>
    <x v="2"/>
    <s v="M3"/>
    <x v="0"/>
    <n v="4"/>
    <x v="3"/>
    <s v="G6"/>
    <s v="M3PfaG6"/>
    <s v="M3PfaG6"/>
    <s v="6h12"/>
    <n v="0.73099999999999998"/>
    <n v="5.77"/>
    <n v="-0.57699999999999996"/>
    <s v="11h33"/>
    <n v="0.61499999999999999"/>
    <n v="0.11599999999999999"/>
    <n v="20.32"/>
    <n v="-2.032"/>
    <n v="-1.4550000000000001"/>
    <n v="42.994999999999997"/>
    <n v="1451.1274696249998"/>
    <n v="0.18861788617886177"/>
    <n v="1.5268257600978207E-5"/>
    <n v="2.2156188018090176E-6"/>
    <n v="2.2156188018090175"/>
    <n v="1.5227620630989811"/>
    <n v="26.544899999999998"/>
    <n v="33"/>
    <n v="390"/>
    <n v="15.268257600978208"/>
    <m/>
  </r>
  <r>
    <d v="2022-07-01T00:00:00"/>
    <x v="0"/>
    <x v="2"/>
    <s v="L1"/>
    <x v="0"/>
    <n v="1"/>
    <x v="0"/>
    <s v="F5"/>
    <s v="L1FthF5"/>
    <s v="L1FthF5"/>
    <s v="5h42"/>
    <n v="0.68200000000000005"/>
    <n v="3.84"/>
    <n v="-0.38400000000000001"/>
    <s v="12h43"/>
    <n v="0.64300000000000002"/>
    <n v="3.9000000000000035E-2"/>
    <n v="8.73"/>
    <n v="-0.873"/>
    <n v="-0.48899999999999999"/>
    <n v="42.6"/>
    <n v="1424.5866000000003"/>
    <n v="6.065318818040441E-2"/>
    <n v="3.7778071564634458E-6"/>
    <n v="5.3818134524819302E-7"/>
    <n v="0.53818134524819305"/>
    <n v="1.100575348155814"/>
    <n v="26.544899999999998"/>
    <n v="20"/>
    <n v="340"/>
    <n v="3.7778071564634459"/>
    <m/>
  </r>
  <r>
    <d v="2022-07-01T00:00:00"/>
    <x v="0"/>
    <x v="2"/>
    <s v="M3"/>
    <x v="0"/>
    <n v="7"/>
    <x v="5"/>
    <s v="D2"/>
    <s v="M3DtoD2"/>
    <s v="M3DtoD2"/>
    <s v="6h12"/>
    <n v="0.71799999999999997"/>
    <n v="2.5099999999999998"/>
    <n v="-0.251"/>
    <s v="11h33"/>
    <n v="0.63900000000000001"/>
    <n v="7.8999999999999959E-2"/>
    <n v="15.64"/>
    <n v="-1.5640000000000001"/>
    <n v="-1.3130000000000002"/>
    <n v="34.164999999999999"/>
    <n v="916.28907162499991"/>
    <n v="0.12363067292644751"/>
    <n v="9.0772512059581326E-6"/>
    <n v="8.317386080414289E-7"/>
    <n v="0.83173860804142885"/>
    <n v="0.63346428639865093"/>
    <n v="26.544899999999998"/>
    <n v="26"/>
    <n v="300"/>
    <n v="9.0772512059581327"/>
    <m/>
  </r>
  <r>
    <d v="2022-07-01T00:00:00"/>
    <x v="0"/>
    <x v="2"/>
    <s v="L6"/>
    <x v="0"/>
    <n v="13"/>
    <x v="5"/>
    <s v="D4"/>
    <s v="L6DtoD4"/>
    <s v="L6DtoD4"/>
    <s v="5h26"/>
    <n v="0.755"/>
    <n v="2.63"/>
    <n v="-0.26300000000000001"/>
    <s v="11h47"/>
    <n v="0.745"/>
    <n v="1.0000000000000009E-2"/>
    <n v="19.16"/>
    <n v="-1.9159999999999999"/>
    <n v="-1.653"/>
    <n v="52.41"/>
    <n v="2156.2443585000001"/>
    <n v="1.3422818791946321E-2"/>
    <n v="5.9009588977955892E-7"/>
    <n v="1.2723909333112118E-7"/>
    <n v="0.12723909333112118"/>
    <n v="7.6974648113200955E-2"/>
    <n v="26.544899999999998"/>
    <n v="23.6"/>
    <n v="300"/>
    <n v="0.59009588977955896"/>
    <m/>
  </r>
  <r>
    <d v="2022-07-05T00:00:00"/>
    <x v="1"/>
    <x v="2"/>
    <s v="K5"/>
    <x v="0"/>
    <n v="3"/>
    <x v="2"/>
    <s v="C6"/>
    <s v="K5PfuC6"/>
    <s v="K5PfuC6"/>
    <s v="6h07"/>
    <s v="NA"/>
    <n v="7.53"/>
    <n v="-0.753"/>
    <s v="11h41"/>
    <s v="NA"/>
    <e v="#VALUE!"/>
    <n v="10.35"/>
    <n v="-1.0349999999999999"/>
    <n v="-0.28199999999999992"/>
    <n v="137.75"/>
    <n v="14895.4240625"/>
    <s v="NA"/>
    <e v="#VALUE!"/>
    <e v="#VALUE!"/>
    <e v="#VALUE!"/>
    <e v="#VALUE!"/>
    <n v="33.278799999999997"/>
    <n v="125.1"/>
    <n v="751"/>
    <e v="#VALUE!"/>
    <n v="10.527403846153845"/>
  </r>
  <r>
    <d v="2022-07-05T00:00:00"/>
    <x v="1"/>
    <x v="2"/>
    <s v="K5"/>
    <x v="0"/>
    <n v="1"/>
    <x v="2"/>
    <s v="B9"/>
    <s v="K5PfuB9"/>
    <s v="K5PfuB9"/>
    <s v="6h07"/>
    <n v="0.67500000000000004"/>
    <n v="7.95"/>
    <n v="-0.79500000000000004"/>
    <s v="11h41"/>
    <n v="0.85499999999999998"/>
    <n v="-0.17999999999999994"/>
    <n v="10.78"/>
    <n v="-1.0779999999999998"/>
    <n v="-0.28299999999999981"/>
    <n v="153.6"/>
    <n v="18520.473600000001"/>
    <n v="0.26666666666666655"/>
    <n v="2.3383766775796265E-5"/>
    <n v="4.3307843523969184E-5"/>
    <n v="43.307843523969183"/>
    <n v="153.03124920130463"/>
    <n v="33.278799999999997"/>
    <n v="135"/>
    <n v="770"/>
    <n v="23.383766775796264"/>
    <n v="10.527403846153845"/>
  </r>
  <r>
    <d v="2022-07-05T00:00:00"/>
    <x v="1"/>
    <x v="2"/>
    <s v="K5"/>
    <x v="0"/>
    <n v="4"/>
    <x v="0"/>
    <s v="C5"/>
    <s v="K5FthC5"/>
    <s v="K5FthC5"/>
    <s v="6h07"/>
    <n v="0.58199999999999996"/>
    <n v="6.76"/>
    <n v="-0.67599999999999993"/>
    <s v="11h41"/>
    <n v="0.64700000000000002"/>
    <n v="-6.5000000000000058E-2"/>
    <n v="5.83"/>
    <n v="-0.58299999999999996"/>
    <n v="9.2999999999999972E-2"/>
    <n v="80.05"/>
    <n v="5030.2819625000002"/>
    <n v="0.11168384879725096"/>
    <n v="8.0098265062032237E-6"/>
    <n v="4.0291685796908476E-6"/>
    <n v="4.0291685796908476"/>
    <n v="43.32439333000913"/>
    <n v="33.278799999999997"/>
    <n v="86.4"/>
    <n v="632"/>
    <n v="8.0098265062032237"/>
    <n v="10.527403846153845"/>
  </r>
  <r>
    <d v="2022-07-05T00:00:00"/>
    <x v="1"/>
    <x v="2"/>
    <s v="K5"/>
    <x v="0"/>
    <n v="2"/>
    <x v="1"/>
    <s v="A3"/>
    <s v="K5BbrA3"/>
    <s v="K5BbrA3"/>
    <s v="6h07"/>
    <n v="0.72599999999999998"/>
    <n v="20.65"/>
    <n v="-2.0649999999999999"/>
    <s v="11h41"/>
    <n v="0.61399999999999999"/>
    <n v="0.11199999999999999"/>
    <n v="23.65"/>
    <n v="-2.3649999999999998"/>
    <n v="-0.29999999999999982"/>
    <n v="78.25"/>
    <n v="4806.6040625000005"/>
    <n v="0.18241042345276873"/>
    <n v="1.4652073292565559E-5"/>
    <n v="7.0426715012093376E-6"/>
    <n v="7.0426715012093375"/>
    <n v="23.475571670697807"/>
    <n v="33.278799999999997"/>
    <n v="62.2"/>
    <n v="560"/>
    <n v="14.652073292565559"/>
    <n v="10.527403846153845"/>
  </r>
  <r>
    <d v="2022-07-05T00:00:00"/>
    <x v="1"/>
    <x v="2"/>
    <s v="K5"/>
    <x v="0"/>
    <n v="7"/>
    <x v="3"/>
    <s v="F3"/>
    <s v="K5PfaF3"/>
    <s v="K5PfaF3"/>
    <s v="6h07"/>
    <n v="0.76500000000000001"/>
    <n v="6.89"/>
    <n v="-0.68899999999999995"/>
    <s v="11h41"/>
    <n v="0.61699999999999999"/>
    <n v="0.14800000000000002"/>
    <n v="24.62"/>
    <n v="-2.4620000000000002"/>
    <n v="-1.7730000000000001"/>
    <n v="91.85"/>
    <n v="6622.5916624999991"/>
    <n v="0.23987034035656404"/>
    <n v="2.0525705627744993E-5"/>
    <n v="1.3593336695723331E-5"/>
    <n v="13.59333669572333"/>
    <n v="7.6668565683718723"/>
    <n v="33.278799999999997"/>
    <n v="77.599999999999994"/>
    <m/>
    <n v="20.525705627744994"/>
    <n v="10.527403846153845"/>
  </r>
  <r>
    <d v="2022-07-05T00:00:00"/>
    <x v="1"/>
    <x v="2"/>
    <s v="K5"/>
    <x v="0"/>
    <n v="5"/>
    <x v="10"/>
    <s v="A5"/>
    <s v="K5PafA5"/>
    <s v="K5PafA5"/>
    <s v="6h07"/>
    <n v="0.73"/>
    <n v="22.13"/>
    <n v="-2.2130000000000001"/>
    <s v="11h41"/>
    <n v="0.55000000000000004"/>
    <n v="0.17999999999999994"/>
    <n v="36.520000000000003"/>
    <n v="-3.6520000000000001"/>
    <n v="-1.4390000000000001"/>
    <n v="51.9"/>
    <n v="2114.4838499999996"/>
    <n v="0.32727272727272716"/>
    <n v="3.0088528196241757E-5"/>
    <n v="6.3621706941222815E-6"/>
    <n v="6.3621706941222813"/>
    <n v="4.4212444017528014"/>
    <n v="33.278799999999997"/>
    <n v="44.9"/>
    <n v="565"/>
    <n v="30.088528196241757"/>
    <n v="10.527403846153845"/>
  </r>
  <r>
    <d v="2022-07-05T00:00:00"/>
    <x v="1"/>
    <x v="2"/>
    <s v="K5"/>
    <x v="0"/>
    <n v="6"/>
    <x v="9"/>
    <s v="A6"/>
    <s v="K5HmaA6"/>
    <s v="K5HmaA6"/>
    <s v="6h07"/>
    <n v="0.78700000000000003"/>
    <n v="19.850000000000001"/>
    <n v="-1.9850000000000001"/>
    <s v="11h41"/>
    <n v="0.82899999999999996"/>
    <n v="-4.1999999999999926E-2"/>
    <n v="23.81"/>
    <n v="-2.3809999999999998"/>
    <n v="-0.39599999999999969"/>
    <n v="47.95"/>
    <n v="1804.8739625000003"/>
    <n v="5.3367217280813117E-2"/>
    <n v="3.2271707332972135E-6"/>
    <n v="5.8246364290701725E-7"/>
    <n v="0.58246364290701724"/>
    <n v="1.4708677851187315"/>
    <n v="33.278799999999997"/>
    <n v="33.4"/>
    <n v="340"/>
    <n v="3.2271707332972137"/>
    <n v="10.527403846153845"/>
  </r>
  <r>
    <d v="2022-07-05T00:00:00"/>
    <x v="1"/>
    <x v="2"/>
    <s v="K5"/>
    <x v="0"/>
    <n v="8"/>
    <x v="0"/>
    <s v="A4"/>
    <s v="K5FthA4"/>
    <s v="K5FthA4"/>
    <s v="6h07"/>
    <n v="0.82199999999999995"/>
    <n v="11.67"/>
    <n v="-1.167"/>
    <s v="11h41"/>
    <n v="0.82199999999999995"/>
    <n v="0"/>
    <n v="4.63"/>
    <n v="-0.46299999999999997"/>
    <n v="0.70400000000000007"/>
    <n v="83.3"/>
    <n v="5447.0286500000002"/>
    <n v="0"/>
    <n v="0"/>
    <n v="0"/>
    <n v="0"/>
    <n v="0"/>
    <n v="33.278799999999997"/>
    <n v="57.9"/>
    <n v="680"/>
    <n v="0"/>
    <n v="10.527403846153845"/>
  </r>
  <r>
    <d v="2022-07-05T00:00:00"/>
    <x v="1"/>
    <x v="2"/>
    <s v="K6"/>
    <x v="1"/>
    <n v="16"/>
    <x v="7"/>
    <s v="D4"/>
    <s v="K6CmeD4"/>
    <s v="K6CmeD4"/>
    <s v="5h46"/>
    <n v="0.66900000000000004"/>
    <n v="2.46"/>
    <n v="-0.246"/>
    <s v="12h03"/>
    <n v="0.38300000000000001"/>
    <n v="0.28600000000000003"/>
    <n v="2.79"/>
    <n v="-0.27900000000000003"/>
    <n v="-3.3000000000000029E-2"/>
    <n v="115.65"/>
    <n v="10499.314162500001"/>
    <n v="0.7467362924281985"/>
    <n v="8.3064576927022543E-5"/>
    <n v="8.7212108893195843E-5"/>
    <n v="87.212108893195847"/>
    <n v="2642.79117858169"/>
    <n v="33.278799999999997"/>
    <n v="125"/>
    <n v="776"/>
    <n v="83.064576927022543"/>
    <n v="11.802345679012349"/>
  </r>
  <r>
    <d v="2022-07-05T00:00:00"/>
    <x v="1"/>
    <x v="2"/>
    <s v="K6"/>
    <x v="1"/>
    <n v="5"/>
    <x v="7"/>
    <s v="I2"/>
    <s v="K6CmeI2"/>
    <s v="K6CmeI2"/>
    <s v="5h54"/>
    <n v="0.57799999999999996"/>
    <n v="1.58"/>
    <n v="-0.158"/>
    <s v="11h54"/>
    <n v="0.43099999999999999"/>
    <n v="0.14699999999999996"/>
    <n v="2.2400000000000002"/>
    <n v="-0.22400000000000003"/>
    <n v="-6.6000000000000031E-2"/>
    <n v="124.6"/>
    <n v="12187.250599999999"/>
    <n v="0.34106728538283054"/>
    <n v="3.1657242346221811E-5"/>
    <n v="3.8581474577833712E-5"/>
    <n v="38.58147457783371"/>
    <n v="584.56779663384384"/>
    <n v="33.278799999999997"/>
    <n v="107.9"/>
    <n v="840"/>
    <n v="31.65724234622181"/>
    <n v="11.802345679012349"/>
  </r>
  <r>
    <d v="2022-07-05T00:00:00"/>
    <x v="1"/>
    <x v="2"/>
    <s v="K6"/>
    <x v="1"/>
    <n v="16"/>
    <x v="7"/>
    <s v="D4"/>
    <s v="K6CmeD4"/>
    <s v="K6CmeD4"/>
    <s v="5h46"/>
    <n v="0.66900000000000004"/>
    <n v="2.46"/>
    <n v="-0.246"/>
    <s v="12h03"/>
    <n v="0.38300000000000001"/>
    <n v="0.28600000000000003"/>
    <n v="7.79"/>
    <n v="-0.77900000000000003"/>
    <n v="-0.53300000000000003"/>
    <n v="115.65"/>
    <n v="10499.314162500001"/>
    <n v="0.7467362924281985"/>
    <n v="8.3064576927022543E-5"/>
    <n v="8.7212108893195843E-5"/>
    <n v="87.212108893195847"/>
    <n v="163.62496978085522"/>
    <n v="33.278799999999997"/>
    <n v="125"/>
    <n v="776"/>
    <n v="83.064576927022543"/>
    <n v="11.802345679012349"/>
  </r>
  <r>
    <d v="2022-07-05T00:00:00"/>
    <x v="1"/>
    <x v="2"/>
    <s v="K6"/>
    <x v="1"/>
    <n v="8"/>
    <x v="8"/>
    <s v="I8"/>
    <s v="K6MluI8"/>
    <s v="K6MluI8"/>
    <s v="5h54"/>
    <n v="0.71"/>
    <n v="17.21"/>
    <n v="-1.7210000000000001"/>
    <s v="11h54"/>
    <n v="0.53300000000000003"/>
    <n v="0.17699999999999994"/>
    <n v="21.42"/>
    <n v="-2.1420000000000003"/>
    <n v="-0.42100000000000026"/>
    <n v="119.55"/>
    <n v="11219.378962500001"/>
    <n v="0.33208255159474659"/>
    <n v="3.0633798965628801E-5"/>
    <n v="3.4369219965643006E-5"/>
    <n v="34.369219965643005"/>
    <n v="81.637102056159108"/>
    <n v="33.278799999999997"/>
    <n v="75.3"/>
    <n v="736"/>
    <n v="30.633798965628802"/>
    <n v="11.802345679012349"/>
  </r>
  <r>
    <d v="2022-07-05T00:00:00"/>
    <x v="1"/>
    <x v="2"/>
    <s v="K6"/>
    <x v="1"/>
    <n v="1"/>
    <x v="2"/>
    <s v="D10"/>
    <s v="K6PfuD10"/>
    <s v="K6PfuD10"/>
    <s v="5h54"/>
    <n v="1.0549999999999999"/>
    <n v="8.75"/>
    <n v="-0.875"/>
    <s v="11h54"/>
    <n v="1.212"/>
    <n v="-0.15700000000000003"/>
    <n v="10.09"/>
    <n v="-1.0089999999999999"/>
    <n v="-0.1339999999999999"/>
    <n v="105.25"/>
    <n v="8695.8865624999999"/>
    <n v="0.14881516587677729"/>
    <n v="1.1404484405787231E-5"/>
    <n v="9.9172102696525978E-6"/>
    <n v="9.9172102696525979"/>
    <n v="74.009031863079144"/>
    <n v="33.278799999999997"/>
    <n v="94.8"/>
    <n v="700"/>
    <n v="11.404484405787231"/>
    <n v="11.802345679012349"/>
  </r>
  <r>
    <d v="2022-07-05T00:00:00"/>
    <x v="1"/>
    <x v="2"/>
    <s v="K6"/>
    <x v="1"/>
    <n v="12"/>
    <x v="4"/>
    <s v="C9"/>
    <s v="K6SguC9"/>
    <s v="K6SguC9"/>
    <s v="5h46"/>
    <n v="0.69399999999999995"/>
    <n v="11.6"/>
    <n v="-1.1599999999999999"/>
    <s v="12h03"/>
    <n v="0.57599999999999996"/>
    <n v="0.11799999999999999"/>
    <n v="12.58"/>
    <n v="-1.258"/>
    <n v="-9.8000000000000087E-2"/>
    <n v="57.585000000000001"/>
    <n v="2603.085296625"/>
    <n v="0.2048611111111111"/>
    <n v="1.6902604720260495E-5"/>
    <n v="4.3998921821974415E-6"/>
    <n v="4.3998921821974415"/>
    <n v="44.896859002014672"/>
    <n v="33.278799999999997"/>
    <n v="40"/>
    <n v="540"/>
    <n v="16.902604720260495"/>
    <n v="11.802345679012349"/>
  </r>
  <r>
    <d v="2022-07-05T00:00:00"/>
    <x v="1"/>
    <x v="2"/>
    <s v="K6"/>
    <x v="1"/>
    <n v="4"/>
    <x v="9"/>
    <s v="C8"/>
    <s v="K6HmaC8"/>
    <s v="K6HmaC8"/>
    <s v="5h54"/>
    <n v="0.89"/>
    <n v="14.65"/>
    <n v="-1.4650000000000001"/>
    <s v="11h54"/>
    <n v="0.68300000000000005"/>
    <n v="0.20699999999999996"/>
    <n v="17.489999999999998"/>
    <n v="-1.7489999999999999"/>
    <n v="-0.28399999999999981"/>
    <n v="65"/>
    <n v="3316.625"/>
    <n v="0.30307467057101017"/>
    <n v="2.7373767259042386E-5"/>
    <n v="9.0788520835521456E-6"/>
    <n v="9.078852083552146"/>
    <n v="31.967789026592087"/>
    <n v="33.278799999999997"/>
    <n v="61"/>
    <n v="534"/>
    <n v="27.373767259042385"/>
    <n v="11.802345679012349"/>
  </r>
  <r>
    <d v="2022-07-05T00:00:00"/>
    <x v="1"/>
    <x v="2"/>
    <s v="K6"/>
    <x v="1"/>
    <n v="13"/>
    <x v="1"/>
    <s v="G4"/>
    <s v="K6BbrG4"/>
    <s v="K6BbrG4"/>
    <s v="5h46"/>
    <n v="0.76300000000000001"/>
    <n v="18.34"/>
    <n v="-1.8340000000000001"/>
    <s v="12h03"/>
    <n v="0.61499999999999999"/>
    <n v="0.14800000000000002"/>
    <n v="21.57"/>
    <n v="-2.157"/>
    <n v="-0.32299999999999995"/>
    <n v="69.400000000000006"/>
    <n v="3780.8426000000004"/>
    <n v="0.24065040650406508"/>
    <n v="2.0607906038520198E-5"/>
    <n v="7.7915249047234419E-6"/>
    <n v="7.7915249047234418"/>
    <n v="24.122368126078772"/>
    <n v="33.278799999999997"/>
    <n v="78.599999999999994"/>
    <n v="701"/>
    <n v="20.607906038520198"/>
    <n v="11.802345679012349"/>
  </r>
  <r>
    <d v="2022-07-05T00:00:00"/>
    <x v="1"/>
    <x v="2"/>
    <s v="K6"/>
    <x v="1"/>
    <n v="3"/>
    <x v="0"/>
    <s v="E10"/>
    <s v="K6FthE10"/>
    <s v="K6FthE10"/>
    <s v="5h54"/>
    <n v="0.55900000000000005"/>
    <n v="7.85"/>
    <n v="-0.78499999999999992"/>
    <s v="11h54"/>
    <n v="0.53600000000000003"/>
    <n v="2.300000000000002E-2"/>
    <n v="10.56"/>
    <n v="-1.056"/>
    <n v="-0.27100000000000013"/>
    <n v="163.95"/>
    <n v="21100.487962499999"/>
    <n v="4.2910447761194064E-2"/>
    <n v="2.4673574524889944E-6"/>
    <n v="5.206244622542869E-6"/>
    <n v="5.2062446225428687"/>
    <n v="19.211234769530872"/>
    <n v="33.278799999999997"/>
    <n v="147.1"/>
    <n v="921"/>
    <n v="2.4673574524889945"/>
    <n v="11.802345679012349"/>
  </r>
  <r>
    <d v="2022-07-05T00:00:00"/>
    <x v="1"/>
    <x v="2"/>
    <s v="K6"/>
    <x v="1"/>
    <n v="11"/>
    <x v="4"/>
    <s v="A8"/>
    <s v="K6SguA8"/>
    <s v="K6SguA8"/>
    <s v="5h46"/>
    <n v="0.59599999999999997"/>
    <n v="13.23"/>
    <n v="-1.323"/>
    <s v="12h03"/>
    <n v="0.42399999999999999"/>
    <n v="0.17199999999999999"/>
    <n v="17.39"/>
    <n v="-1.7390000000000001"/>
    <n v="-0.41600000000000015"/>
    <n v="50.055"/>
    <n v="1966.819874625"/>
    <n v="0.40566037735849053"/>
    <n v="3.9191790963836113E-5"/>
    <n v="7.7083193389821356E-6"/>
    <n v="7.7083193389821352"/>
    <n v="18.529613795630127"/>
    <n v="33.278799999999997"/>
    <n v="34.5"/>
    <n v="430"/>
    <n v="39.191790963836112"/>
    <n v="11.802345679012349"/>
  </r>
  <r>
    <d v="2022-07-05T00:00:00"/>
    <x v="1"/>
    <x v="2"/>
    <s v="K6"/>
    <x v="1"/>
    <n v="14"/>
    <x v="3"/>
    <s v="A6"/>
    <s v="K6PfaA6"/>
    <s v="K6PfaA6"/>
    <s v="5h46"/>
    <n v="0.78400000000000003"/>
    <n v="12.23"/>
    <n v="-1.2230000000000001"/>
    <s v="12h03"/>
    <n v="0.58799999999999997"/>
    <n v="0.19600000000000006"/>
    <n v="22.88"/>
    <n v="-2.2879999999999998"/>
    <n v="-1.0649999999999997"/>
    <n v="80.5"/>
    <n v="5086.9962500000001"/>
    <n v="0.33333333333333348"/>
    <n v="3.0775895371352042E-5"/>
    <n v="1.5655686434446019E-5"/>
    <n v="15.65568643444602"/>
    <n v="14.700175055817862"/>
    <n v="33.278799999999997"/>
    <n v="76.2"/>
    <n v="770"/>
    <n v="30.775895371352043"/>
    <n v="11.802345679012349"/>
  </r>
  <r>
    <d v="2022-07-05T00:00:00"/>
    <x v="1"/>
    <x v="2"/>
    <s v="K6"/>
    <x v="1"/>
    <n v="15"/>
    <x v="10"/>
    <s v="H5"/>
    <s v="K6PafH5"/>
    <s v="K6PafH5"/>
    <s v="5h46"/>
    <n v="0.58099999999999996"/>
    <n v="21.09"/>
    <n v="-2.109"/>
    <s v="12h03"/>
    <n v="0.41699999999999998"/>
    <n v="0.16399999999999998"/>
    <n v="33.83"/>
    <n v="-3.383"/>
    <n v="-1.274"/>
    <n v="75.5"/>
    <n v="4474.69625"/>
    <n v="0.39328537170263783"/>
    <n v="3.7725261136178648E-5"/>
    <n v="1.6880908453632931E-5"/>
    <n v="16.88090845363293"/>
    <n v="13.250320607247197"/>
    <n v="33.278799999999997"/>
    <n v="71.3"/>
    <n v="778"/>
    <n v="37.725261136178645"/>
    <n v="11.802345679012349"/>
  </r>
  <r>
    <d v="2022-07-05T00:00:00"/>
    <x v="1"/>
    <x v="2"/>
    <s v="K6"/>
    <x v="1"/>
    <n v="6"/>
    <x v="5"/>
    <s v="C6"/>
    <s v="K6DtoC6"/>
    <s v="K6DtoC6"/>
    <s v="5h54"/>
    <n v="0.79700000000000004"/>
    <n v="9.4499999999999993"/>
    <n v="-0.94499999999999995"/>
    <s v="11h54"/>
    <n v="0.59399999999999997"/>
    <n v="0.20300000000000007"/>
    <n v="22.97"/>
    <n v="-2.2969999999999997"/>
    <n v="-1.3519999999999999"/>
    <n v="80.3"/>
    <n v="5061.75065"/>
    <n v="0.34175084175084186"/>
    <n v="3.1735363000275123E-5"/>
    <n v="1.6063649429462856E-5"/>
    <n v="16.063649429462856"/>
    <n v="11.881397506999155"/>
    <n v="33.278799999999997"/>
    <n v="84.6"/>
    <n v="716"/>
    <n v="31.735363000275122"/>
    <n v="11.802345679012349"/>
  </r>
  <r>
    <d v="2022-07-05T00:00:00"/>
    <x v="1"/>
    <x v="2"/>
    <s v="K6"/>
    <x v="1"/>
    <n v="7"/>
    <x v="10"/>
    <s v="I4"/>
    <s v="K6PafI4"/>
    <s v="K6PafI4"/>
    <s v="5h54"/>
    <n v="0.627"/>
    <n v="24.06"/>
    <n v="-2.4059999999999997"/>
    <s v="11h54"/>
    <n v="0.48299999999999998"/>
    <n v="0.14400000000000002"/>
    <n v="36.54"/>
    <n v="-3.6539999999999999"/>
    <n v="-1.2480000000000002"/>
    <n v="80.45"/>
    <n v="5080.6789625000001"/>
    <n v="0.29813664596273298"/>
    <n v="2.6825774602547108E-5"/>
    <n v="1.362931486759279E-5"/>
    <n v="13.62931486759279"/>
    <n v="10.920925374673708"/>
    <n v="33.278799999999997"/>
    <n v="69.400000000000006"/>
    <n v="740"/>
    <n v="26.825774602547106"/>
    <n v="11.802345679012349"/>
  </r>
  <r>
    <d v="2022-07-05T00:00:00"/>
    <x v="1"/>
    <x v="2"/>
    <s v="K6"/>
    <x v="1"/>
    <n v="9"/>
    <x v="0"/>
    <s v="H10"/>
    <s v="K6FthH10"/>
    <s v="K6FthH10"/>
    <s v="5h46"/>
    <n v="0.70199999999999996"/>
    <n v="4.95"/>
    <n v="-0.495"/>
    <s v="12h03"/>
    <n v="0.80700000000000005"/>
    <n v="-0.10500000000000009"/>
    <n v="10.28"/>
    <n v="-1.028"/>
    <n v="-0.53300000000000003"/>
    <n v="68.05"/>
    <n v="3635.1799624999999"/>
    <n v="0.14957264957264971"/>
    <n v="1.147598583495873E-5"/>
    <n v="4.1717273757175802E-6"/>
    <n v="4.1717273757175803"/>
    <n v="7.826880629864128"/>
    <n v="33.278799999999997"/>
    <n v="64.8"/>
    <n v="512"/>
    <n v="11.475985834958731"/>
    <n v="11.802345679012349"/>
  </r>
  <r>
    <d v="2022-07-05T00:00:00"/>
    <x v="1"/>
    <x v="2"/>
    <s v="K6"/>
    <x v="1"/>
    <n v="10"/>
    <x v="11"/>
    <s v="C2"/>
    <s v="K6MlaC2"/>
    <s v="K6MlaC2"/>
    <s v="5h46"/>
    <n v="0.86299999999999999"/>
    <n v="5.87"/>
    <n v="-0.58699999999999997"/>
    <s v="12h03"/>
    <n v="0.9"/>
    <n v="-3.7000000000000033E-2"/>
    <n v="6.45"/>
    <n v="-0.64500000000000002"/>
    <n v="-5.8000000000000052E-2"/>
    <n v="35.6"/>
    <n v="994.87760000000014"/>
    <n v="4.2873696407879532E-2"/>
    <n v="2.4647563501404329E-6"/>
    <n v="2.4521308822124738E-7"/>
    <n v="0.24521308822124738"/>
    <n v="4.2278118658835719"/>
    <n v="33.278799999999997"/>
    <n v="34"/>
    <n v="571"/>
    <n v="2.464756350140433"/>
    <n v="11.802345679012349"/>
  </r>
  <r>
    <d v="2022-07-05T00:00:00"/>
    <x v="1"/>
    <x v="2"/>
    <s v="K6"/>
    <x v="1"/>
    <n v="2"/>
    <x v="12"/>
    <s v="A10"/>
    <s v="K6FsaA10"/>
    <s v="K6FsaA10"/>
    <s v="5h54"/>
    <n v="0.61399999999999999"/>
    <n v="17.559999999999999"/>
    <n v="-1.7559999999999998"/>
    <s v="11h54"/>
    <n v="0.53600000000000003"/>
    <n v="7.7999999999999958E-2"/>
    <n v="25.65"/>
    <n v="-2.5649999999999999"/>
    <n v="-0.80900000000000016"/>
    <n v="46"/>
    <n v="1661.0600000000002"/>
    <n v="0.14552238805970141"/>
    <n v="1.1094648849957529E-5"/>
    <n v="1.8428877418710453E-6"/>
    <n v="1.8428877418710454"/>
    <n v="2.2779823756131581"/>
    <n v="33.278799999999997"/>
    <m/>
    <n v="213"/>
    <n v="11.094648849957528"/>
    <n v="11.802345679012349"/>
  </r>
  <r>
    <d v="2022-07-06T00:00:00"/>
    <x v="1"/>
    <x v="2"/>
    <s v="K5"/>
    <x v="0"/>
    <n v="6"/>
    <x v="8"/>
    <s v="F9"/>
    <s v="K5MluF9"/>
    <s v="K5MluF9"/>
    <s v="5h54"/>
    <n v="0.70399999999999996"/>
    <n v="13.51"/>
    <n v="-1.351"/>
    <s v="12h18"/>
    <n v="0.52400000000000002"/>
    <n v="0.17999999999999994"/>
    <n v="11.64"/>
    <n v="-1.1640000000000001"/>
    <n v="0.18699999999999983"/>
    <n v="117.25"/>
    <n v="10791.836562500001"/>
    <n v="0.34351145038167924"/>
    <n v="3.1936741339902356E-5"/>
    <n v="3.4465609287906352E-5"/>
    <n v="34.465609287906354"/>
    <n v="184.30807105832292"/>
    <n v="33.4651"/>
    <n v="99.7"/>
    <n v="730"/>
    <n v="31.936741339902355"/>
    <n v="10.517788461538462"/>
  </r>
  <r>
    <d v="2022-07-06T00:00:00"/>
    <x v="1"/>
    <x v="2"/>
    <s v="K5"/>
    <x v="0"/>
    <n v="8"/>
    <x v="7"/>
    <s v="B10"/>
    <s v="K5CmeB10"/>
    <s v="K5CmeB10"/>
    <s v="5h54"/>
    <n v="0.74199999999999999"/>
    <n v="1.93"/>
    <n v="-0.193"/>
    <s v="12h18"/>
    <n v="0.56899999999999995"/>
    <n v="0.17300000000000004"/>
    <n v="3.48"/>
    <n v="-0.34799999999999998"/>
    <n v="-0.15499999999999997"/>
    <n v="91.25"/>
    <n v="6536.3515625"/>
    <n v="0.304042179261863"/>
    <n v="2.748137854609545E-5"/>
    <n v="1.7962795159942497E-5"/>
    <n v="17.962795159942498"/>
    <n v="115.8890010318871"/>
    <n v="33.4651"/>
    <n v="83.6"/>
    <n v="660"/>
    <n v="27.481378546095449"/>
    <n v="10.517788461538462"/>
  </r>
  <r>
    <d v="2022-07-06T00:00:00"/>
    <x v="1"/>
    <x v="2"/>
    <s v="K5"/>
    <x v="0"/>
    <n v="8"/>
    <x v="7"/>
    <s v="B10"/>
    <s v="K5CmeB10"/>
    <s v="K5CmeB10"/>
    <s v="5h54"/>
    <n v="0.74199999999999999"/>
    <n v="1.93"/>
    <n v="-0.193"/>
    <s v="12h18"/>
    <n v="0.56899999999999995"/>
    <n v="0.17300000000000004"/>
    <n v="6.48"/>
    <n v="-0.64800000000000002"/>
    <n v="-0.45500000000000002"/>
    <n v="91.25"/>
    <n v="6536.3515625"/>
    <n v="0.304042179261863"/>
    <n v="2.748137854609545E-5"/>
    <n v="1.7962795159942497E-5"/>
    <n v="17.962795159942498"/>
    <n v="39.478670681192305"/>
    <n v="33.4651"/>
    <n v="83.6"/>
    <n v="660"/>
    <n v="27.481378546095449"/>
    <n v="10.517788461538462"/>
  </r>
  <r>
    <d v="2022-07-06T00:00:00"/>
    <x v="1"/>
    <x v="2"/>
    <s v="K5"/>
    <x v="0"/>
    <n v="2"/>
    <x v="5"/>
    <s v="J7"/>
    <s v="K5DtoJ7"/>
    <s v="K5DtoJ7"/>
    <s v="5h54"/>
    <n v="0.746"/>
    <n v="32.14"/>
    <n v="-3.214"/>
    <s v="12h18"/>
    <n v="0.63600000000000001"/>
    <n v="0.10999999999999999"/>
    <n v="34.56"/>
    <n v="-3.4560000000000004"/>
    <n v="-0.24200000000000044"/>
    <n v="77.900000000000006"/>
    <n v="4763.7018500000004"/>
    <n v="0.17295597484276728"/>
    <n v="1.3722892064127716E-5"/>
    <n v="6.5371766313235525E-6"/>
    <n v="6.5371766313235522"/>
    <n v="27.013126575717109"/>
    <n v="33.4651"/>
    <n v="74.8"/>
    <n v="661"/>
    <n v="13.722892064127716"/>
    <n v="10.517788461538462"/>
  </r>
  <r>
    <d v="2022-07-06T00:00:00"/>
    <x v="1"/>
    <x v="2"/>
    <s v="K5"/>
    <x v="0"/>
    <n v="5"/>
    <x v="7"/>
    <s v="I6"/>
    <s v="K5CmeI6"/>
    <s v="K5CmeI6"/>
    <s v="5h54"/>
    <n v="0.624"/>
    <n v="3.76"/>
    <n v="-0.376"/>
    <s v="12h18"/>
    <n v="0.47699999999999998"/>
    <n v="0.14700000000000002"/>
    <n v="13.21"/>
    <n v="-1.3210000000000002"/>
    <n v="-0.94500000000000017"/>
    <n v="89.65"/>
    <n v="6309.141162500001"/>
    <n v="0.30817610062893086"/>
    <n v="2.7942063538065327E-5"/>
    <n v="1.7629042323319837E-5"/>
    <n v="17.629042323319837"/>
    <n v="18.65507124160829"/>
    <n v="33.4651"/>
    <n v="64.5"/>
    <n v="700"/>
    <n v="27.942063538065327"/>
    <n v="10.517788461538462"/>
  </r>
  <r>
    <d v="2022-07-06T00:00:00"/>
    <x v="1"/>
    <x v="2"/>
    <s v="K5"/>
    <x v="0"/>
    <n v="4"/>
    <x v="6"/>
    <s v="H7"/>
    <s v="K5AguH7"/>
    <s v="K5AguH7"/>
    <s v="5h54"/>
    <n v="0.81899999999999995"/>
    <n v="9.5399999999999991"/>
    <n v="-0.95399999999999996"/>
    <s v="12h18"/>
    <n v="0.63"/>
    <n v="0.18899999999999995"/>
    <n v="22.12"/>
    <n v="-2.2120000000000002"/>
    <n v="-1.2580000000000002"/>
    <n v="81"/>
    <n v="5150.3850000000002"/>
    <n v="0.29999999999999993"/>
    <n v="2.7032314156222322E-5"/>
    <n v="1.3922682534549512E-5"/>
    <n v="13.922682534549512"/>
    <n v="11.067315210293728"/>
    <n v="33.4651"/>
    <n v="73.400000000000006"/>
    <n v="670"/>
    <n v="27.032314156222323"/>
    <n v="10.517788461538462"/>
  </r>
  <r>
    <d v="2022-07-06T00:00:00"/>
    <x v="1"/>
    <x v="2"/>
    <s v="K5"/>
    <x v="0"/>
    <n v="3"/>
    <x v="6"/>
    <s v="F10"/>
    <s v="K5AguF10"/>
    <s v="K5AguF10"/>
    <s v="5h54"/>
    <n v="0.98099999999999998"/>
    <n v="8.7799999999999994"/>
    <n v="-0.87799999999999989"/>
    <s v="12h18"/>
    <n v="0.79900000000000004"/>
    <n v="0.18199999999999994"/>
    <n v="19.16"/>
    <n v="-1.9159999999999999"/>
    <n v="-1.038"/>
    <n v="79.349999999999994"/>
    <n v="4942.6916624999994"/>
    <n v="0.22778473091364196"/>
    <n v="1.9260153970733297E-5"/>
    <n v="9.5197002449609726E-6"/>
    <n v="9.5197002449609727"/>
    <n v="9.1711948410028636"/>
    <n v="33.4651"/>
    <n v="63.2"/>
    <n v="602"/>
    <n v="19.260153970733295"/>
    <n v="10.517788461538462"/>
  </r>
  <r>
    <d v="2022-07-06T00:00:00"/>
    <x v="1"/>
    <x v="2"/>
    <s v="K5"/>
    <x v="0"/>
    <n v="7"/>
    <x v="3"/>
    <s v="J1"/>
    <s v="K5PfaJ1"/>
    <s v="K5PfaJ1"/>
    <s v="5h54"/>
    <n v="0.82699999999999996"/>
    <n v="3.47"/>
    <n v="-0.34700000000000003"/>
    <s v="12h18"/>
    <n v="0.745"/>
    <n v="8.1999999999999962E-2"/>
    <n v="24.26"/>
    <n v="-2.4260000000000002"/>
    <n v="-2.0790000000000002"/>
    <n v="50.2"/>
    <n v="1978.2314000000003"/>
    <n v="0.11006711409395968"/>
    <n v="7.8673313518130338E-6"/>
    <n v="1.5563401914360994E-6"/>
    <n v="1.5563401914360995"/>
    <n v="0.74860038068114443"/>
    <n v="33.4651"/>
    <n v="39.1"/>
    <n v="510"/>
    <n v="7.8673313518130339"/>
    <n v="10.517788461538462"/>
  </r>
  <r>
    <d v="2022-07-06T00:00:00"/>
    <x v="1"/>
    <x v="2"/>
    <s v="K5"/>
    <x v="0"/>
    <n v="1"/>
    <x v="4"/>
    <s v="H9"/>
    <s v="K5SguH9"/>
    <s v="K5SguH9"/>
    <s v="5h54"/>
    <n v="0.85299999999999998"/>
    <n v="19.63"/>
    <n v="-1.9629999999999999"/>
    <s v="12h18"/>
    <n v="0.86399999999999999"/>
    <n v="-1.100000000000001E-2"/>
    <n v="26.87"/>
    <n v="-2.6870000000000003"/>
    <n v="-0.72400000000000042"/>
    <n v="37.549999999999997"/>
    <n v="1106.8519624999999"/>
    <n v="1.2895662368112557E-2"/>
    <n v="5.6169828704668262E-7"/>
    <n v="6.2171685135050898E-8"/>
    <n v="6.2171685135050898E-2"/>
    <n v="8.5872493280456985E-2"/>
    <n v="33.4651"/>
    <n v="19.8"/>
    <n v="320"/>
    <n v="0.56169828704668257"/>
    <n v="10.517788461538462"/>
  </r>
  <r>
    <d v="2022-07-06T00:00:00"/>
    <x v="1"/>
    <x v="2"/>
    <s v="L4"/>
    <x v="0"/>
    <n v="16"/>
    <x v="7"/>
    <s v="C8"/>
    <s v="L4CmeC8"/>
    <s v="L4CmeC8"/>
    <s v="6h20"/>
    <n v="0.73899999999999999"/>
    <n v="4.17"/>
    <n v="-0.41699999999999998"/>
    <s v="11h57"/>
    <n v="0.52900000000000003"/>
    <n v="0.20999999999999996"/>
    <n v="10.029999999999999"/>
    <n v="-1.0029999999999999"/>
    <n v="-0.58599999999999985"/>
    <n v="117.65"/>
    <n v="10865.595162500002"/>
    <n v="0.39697542533081276"/>
    <n v="3.8161459923711531E-5"/>
    <n v="4.1464697434101771E-5"/>
    <n v="41.464697434101772"/>
    <n v="70.758869341470614"/>
    <n v="33.4651"/>
    <n v="97"/>
    <n v="770"/>
    <n v="38.161459923711533"/>
    <n v="7.6280448717948737"/>
  </r>
  <r>
    <d v="2022-07-06T00:00:00"/>
    <x v="1"/>
    <x v="2"/>
    <s v="L4"/>
    <x v="0"/>
    <n v="12"/>
    <x v="8"/>
    <s v="E5"/>
    <s v="L4MluE5"/>
    <s v="L4MluE5"/>
    <s v="6h20"/>
    <n v="0.75600000000000001"/>
    <n v="15.64"/>
    <n v="-1.5640000000000001"/>
    <s v="11h57"/>
    <n v="0.58699999999999997"/>
    <n v="0.16900000000000004"/>
    <n v="18.32"/>
    <n v="-1.8320000000000001"/>
    <n v="-0.26800000000000002"/>
    <n v="93.65"/>
    <n v="6884.7031625000009"/>
    <n v="0.28790459965928455"/>
    <n v="2.5696974416167819E-5"/>
    <n v="1.7691604102967222E-5"/>
    <n v="17.691604102967222"/>
    <n v="66.013448145400076"/>
    <n v="33.4651"/>
    <n v="80"/>
    <n v="710"/>
    <n v="25.696974416167819"/>
    <n v="7.6280448717948737"/>
  </r>
  <r>
    <d v="2022-07-06T00:00:00"/>
    <x v="1"/>
    <x v="2"/>
    <s v="L4"/>
    <x v="0"/>
    <n v="15"/>
    <x v="2"/>
    <s v="F9"/>
    <s v="L4PfuF9"/>
    <s v="L4PfuF9"/>
    <s v="6h20"/>
    <n v="0.81299999999999994"/>
    <n v="9.43"/>
    <n v="-0.94299999999999995"/>
    <s v="11h57"/>
    <n v="0.88200000000000001"/>
    <n v="-6.9000000000000061E-2"/>
    <n v="8.2100000000000009"/>
    <n v="-0.82100000000000006"/>
    <n v="0.12199999999999989"/>
    <n v="96.75"/>
    <n v="7348.0415625000005"/>
    <n v="8.487084870848717E-2"/>
    <n v="5.7127961905042189E-6"/>
    <n v="4.1977863845916674E-6"/>
    <n v="4.1977863845916676"/>
    <n v="34.408085119603868"/>
    <n v="33.4651"/>
    <n v="83"/>
    <n v="620"/>
    <n v="5.7127961905042186"/>
    <n v="7.6280448717948737"/>
  </r>
  <r>
    <d v="2022-07-06T00:00:00"/>
    <x v="1"/>
    <x v="2"/>
    <s v="L4"/>
    <x v="0"/>
    <n v="13"/>
    <x v="8"/>
    <s v="E8"/>
    <s v="L4MluE8"/>
    <s v="L4MluE8"/>
    <s v="6h20"/>
    <n v="0.85799999999999998"/>
    <n v="21.63"/>
    <n v="-2.1629999999999998"/>
    <s v="11h57"/>
    <n v="0.629"/>
    <n v="0.22899999999999998"/>
    <n v="31.23"/>
    <n v="-3.1230000000000002"/>
    <n v="-0.96000000000000041"/>
    <n v="107.6"/>
    <n v="9088.5415999999987"/>
    <n v="0.36406995230524641"/>
    <n v="3.4305637610514698E-5"/>
    <n v="3.1178821453768741E-5"/>
    <n v="31.178821453768741"/>
    <n v="32.477939014342425"/>
    <n v="33.4651"/>
    <n v="94"/>
    <n v="800"/>
    <n v="34.305637610514701"/>
    <n v="7.6280448717948737"/>
  </r>
  <r>
    <d v="2022-07-06T00:00:00"/>
    <x v="1"/>
    <x v="2"/>
    <s v="L4"/>
    <x v="0"/>
    <n v="4"/>
    <x v="1"/>
    <s v="G4"/>
    <s v="L4BbrG4"/>
    <s v="L4BbrH4"/>
    <s v="6h10"/>
    <n v="0.58899999999999997"/>
    <n v="15.31"/>
    <n v="-1.5310000000000001"/>
    <s v="11h48"/>
    <n v="0.49199999999999999"/>
    <n v="9.6999999999999975E-2"/>
    <n v="13.34"/>
    <n v="-1.3340000000000001"/>
    <n v="0.19700000000000006"/>
    <n v="51"/>
    <n v="2041.7850000000001"/>
    <n v="0.19715447154471541"/>
    <n v="1.6123299627223888E-5"/>
    <n v="3.292031132937133E-6"/>
    <n v="3.292031132937133"/>
    <n v="16.710817933691025"/>
    <n v="33.4651"/>
    <n v="32.1"/>
    <n v="370"/>
    <n v="16.12329962722389"/>
    <n v="7.6280448717948737"/>
  </r>
  <r>
    <d v="2022-07-06T00:00:00"/>
    <x v="1"/>
    <x v="2"/>
    <s v="L4"/>
    <x v="0"/>
    <n v="5"/>
    <x v="6"/>
    <s v="H9"/>
    <s v="L4AguH9"/>
    <s v="L4AguH9"/>
    <s v="6h10"/>
    <n v="0.58299999999999996"/>
    <n v="17.600000000000001"/>
    <n v="-1.7600000000000002"/>
    <s v="11h48"/>
    <n v="0.44800000000000001"/>
    <n v="0.13499999999999995"/>
    <n v="28.75"/>
    <n v="-2.875"/>
    <n v="-1.1149999999999998"/>
    <n v="90.2"/>
    <n v="6386.791400000001"/>
    <n v="0.30133928571428559"/>
    <n v="2.718094771635154E-5"/>
    <n v="1.7359904311864369E-5"/>
    <n v="17.359904311864369"/>
    <n v="15.56942090750168"/>
    <n v="33.4651"/>
    <n v="58"/>
    <n v="684"/>
    <n v="27.18094771635154"/>
    <n v="7.6280448717948737"/>
  </r>
  <r>
    <d v="2022-07-06T00:00:00"/>
    <x v="1"/>
    <x v="2"/>
    <s v="L4"/>
    <x v="0"/>
    <n v="6"/>
    <x v="0"/>
    <s v="C7"/>
    <s v="L4FthC7"/>
    <s v="L4FthC7"/>
    <s v="6h10"/>
    <n v="0.66700000000000004"/>
    <n v="2.63"/>
    <n v="-0.26300000000000001"/>
    <s v="11h48"/>
    <n v="0.75800000000000001"/>
    <n v="-9.099999999999997E-2"/>
    <n v="7.01"/>
    <n v="-0.70099999999999996"/>
    <n v="-0.43799999999999994"/>
    <n v="83.45"/>
    <n v="5466.6634625000006"/>
    <n v="0.13643178410794599"/>
    <n v="1.0247738008281305E-5"/>
    <n v="5.6020934943143945E-6"/>
    <n v="5.6020934943143947"/>
    <n v="12.790167795238347"/>
    <n v="33.4651"/>
    <n v="55"/>
    <n v="715"/>
    <n v="10.247738008281305"/>
    <n v="7.6280448717948737"/>
  </r>
  <r>
    <d v="2022-07-06T00:00:00"/>
    <x v="1"/>
    <x v="2"/>
    <s v="L4"/>
    <x v="0"/>
    <n v="3"/>
    <x v="5"/>
    <s v="A1"/>
    <s v="L4DtoA1"/>
    <s v="L4DtoA1"/>
    <s v="6h10"/>
    <n v="1.1120000000000001"/>
    <n v="8.74"/>
    <n v="-0.874"/>
    <s v="11h48"/>
    <n v="0.94"/>
    <n v="0.17200000000000015"/>
    <n v="3.87"/>
    <n v="-0.38700000000000001"/>
    <n v="0.48699999999999999"/>
    <n v="52.65"/>
    <n v="2176.0376624999999"/>
    <n v="0.1829787234042555"/>
    <n v="1.4708286870274375E-5"/>
    <n v="3.200578618057129E-6"/>
    <n v="3.2005786180571292"/>
    <n v="6.5720300165444137"/>
    <n v="33.4651"/>
    <n v="33.200000000000003"/>
    <n v="460"/>
    <n v="14.708286870274376"/>
    <n v="7.6280448717948737"/>
  </r>
  <r>
    <d v="2022-07-06T00:00:00"/>
    <x v="1"/>
    <x v="2"/>
    <s v="L4"/>
    <x v="0"/>
    <n v="1"/>
    <x v="10"/>
    <s v="A6"/>
    <s v="L4PafA6"/>
    <s v="L4PafA6"/>
    <s v="6h10"/>
    <n v="0.70799999999999996"/>
    <n v="15.64"/>
    <n v="-1.5640000000000001"/>
    <s v="11h48"/>
    <n v="0.53800000000000003"/>
    <n v="0.16999999999999993"/>
    <n v="31.73"/>
    <n v="-3.173"/>
    <n v="-1.609"/>
    <n v="53.6"/>
    <n v="2255.2736"/>
    <n v="0.31598513011152402"/>
    <n v="2.8816192869811644E-5"/>
    <n v="6.4988399031794439E-6"/>
    <n v="6.4988399031794435"/>
    <n v="4.0390552536851727"/>
    <n v="33.4651"/>
    <n v="37.700000000000003"/>
    <n v="480"/>
    <n v="28.816192869811644"/>
    <n v="7.6280448717948737"/>
  </r>
  <r>
    <d v="2022-07-06T00:00:00"/>
    <x v="1"/>
    <x v="2"/>
    <s v="L4"/>
    <x v="0"/>
    <n v="14"/>
    <x v="5"/>
    <s v="G6"/>
    <s v="L4DtoG6"/>
    <s v="L4DtoG6"/>
    <s v="6h20"/>
    <n v="0.95099999999999996"/>
    <n v="21.39"/>
    <n v="-2.1390000000000002"/>
    <s v="11h57"/>
    <n v="0.78100000000000003"/>
    <n v="0.16999999999999993"/>
    <n v="33.21"/>
    <n v="-3.3210000000000002"/>
    <n v="-1.1819999999999999"/>
    <n v="56.05"/>
    <n v="2466.1579624999995"/>
    <n v="0.21766965428937249"/>
    <n v="1.8212776616217388E-5"/>
    <n v="4.4915584071318304E-6"/>
    <n v="4.4915584071318309"/>
    <n v="3.7999648114482496"/>
    <n v="33.4651"/>
    <n v="42.8"/>
    <n v="570"/>
    <n v="18.212776616217386"/>
    <n v="7.6280448717948737"/>
  </r>
  <r>
    <d v="2022-07-06T00:00:00"/>
    <x v="1"/>
    <x v="2"/>
    <s v="L4"/>
    <x v="0"/>
    <n v="11"/>
    <x v="12"/>
    <s v="I1"/>
    <s v="L4FsaI1"/>
    <s v="L4FsaI1"/>
    <s v="6h20"/>
    <n v="0.78800000000000003"/>
    <n v="14.53"/>
    <n v="-1.4529999999999998"/>
    <s v="11h57"/>
    <n v="0.60299999999999998"/>
    <n v="0.18500000000000005"/>
    <n v="23.26"/>
    <n v="-2.3260000000000001"/>
    <n v="-0.87300000000000022"/>
    <n v="36.4"/>
    <n v="1040.0935999999999"/>
    <n v="0.30679933665008302"/>
    <n v="2.7788477173551485E-5"/>
    <n v="2.8902617261956989E-6"/>
    <n v="2.8902617261956989"/>
    <n v="3.310723626799196"/>
    <n v="33.4651"/>
    <n v="20.3"/>
    <n v="310"/>
    <n v="27.788477173551485"/>
    <n v="7.6280448717948737"/>
  </r>
  <r>
    <d v="2022-07-06T00:00:00"/>
    <x v="1"/>
    <x v="2"/>
    <s v="L4"/>
    <x v="0"/>
    <n v="2"/>
    <x v="4"/>
    <s v="G1"/>
    <s v="L4SguG1"/>
    <s v="L4SguH1"/>
    <s v="6h10"/>
    <n v="0.753"/>
    <n v="6.59"/>
    <n v="-0.65900000000000003"/>
    <s v="11h48"/>
    <n v="0.60299999999999998"/>
    <n v="0.15000000000000002"/>
    <n v="13.24"/>
    <n v="-1.3240000000000001"/>
    <n v="-0.66500000000000004"/>
    <n v="33.5"/>
    <n v="880.96625000000006"/>
    <n v="0.24875621890547267"/>
    <n v="2.1465681938778045E-5"/>
    <n v="1.8910541321298025E-6"/>
    <n v="1.8910541321298024"/>
    <n v="2.843690424255342"/>
    <n v="33.4651"/>
    <n v="23.8"/>
    <n v="350"/>
    <n v="21.465681938778044"/>
    <n v="7.6280448717948737"/>
  </r>
  <r>
    <d v="2022-07-06T00:00:00"/>
    <x v="1"/>
    <x v="2"/>
    <s v="L4"/>
    <x v="0"/>
    <n v="7"/>
    <x v="10"/>
    <s v="B8"/>
    <s v="L4PafB8"/>
    <s v="L4PafB8"/>
    <s v="6h10"/>
    <n v="0.751"/>
    <n v="13.89"/>
    <n v="-1.389"/>
    <s v="11h48"/>
    <n v="0.57699999999999996"/>
    <n v="0.17400000000000004"/>
    <n v="38.74"/>
    <n v="-3.8740000000000001"/>
    <n v="-2.4850000000000003"/>
    <n v="50.9"/>
    <n v="2033.78585"/>
    <n v="0.30155979202772976"/>
    <n v="2.7205434098284457E-5"/>
    <n v="5.5330026912198439E-6"/>
    <n v="5.5330026912198438"/>
    <n v="2.2265604391226734"/>
    <n v="33.4651"/>
    <n v="45.4"/>
    <n v="650"/>
    <n v="27.205434098284456"/>
    <n v="7.6280448717948737"/>
  </r>
  <r>
    <d v="2022-07-06T00:00:00"/>
    <x v="1"/>
    <x v="2"/>
    <s v="L4"/>
    <x v="0"/>
    <n v="10"/>
    <x v="3"/>
    <s v="J8"/>
    <s v="L4PfaJ8"/>
    <s v="L4PfaJ8"/>
    <s v="6h20"/>
    <n v="0.96699999999999997"/>
    <n v="3.08"/>
    <n v="-0.308"/>
    <s v="11h57"/>
    <n v="0.90100000000000002"/>
    <n v="6.5999999999999948E-2"/>
    <n v="11.58"/>
    <n v="-1.1579999999999999"/>
    <n v="-0.84999999999999987"/>
    <n v="60.25"/>
    <n v="2849.5990624999999"/>
    <n v="7.3251942286348445E-2"/>
    <n v="4.7658385771395993E-6"/>
    <n v="1.3580729141443337E-6"/>
    <n v="1.3580729141443337"/>
    <n v="1.5977328401698045"/>
    <n v="33.4651"/>
    <n v="52"/>
    <n v="575"/>
    <n v="4.7658385771395997"/>
    <n v="7.6280448717948737"/>
  </r>
  <r>
    <d v="2022-07-06T00:00:00"/>
    <x v="1"/>
    <x v="2"/>
    <s v="L4"/>
    <x v="0"/>
    <n v="8"/>
    <x v="12"/>
    <s v="D10"/>
    <s v="L4FsaD10"/>
    <s v="L4FsaD10"/>
    <s v="6h10"/>
    <n v="0.76100000000000001"/>
    <n v="24.37"/>
    <n v="-2.4370000000000003"/>
    <s v="11h48"/>
    <n v="0.71499999999999997"/>
    <n v="4.6000000000000041E-2"/>
    <n v="30.45"/>
    <n v="-3.0449999999999999"/>
    <n v="-0.60799999999999965"/>
    <n v="28.85"/>
    <n v="653.37316250000015"/>
    <n v="6.43356643356644E-2"/>
    <n v="4.0621047155465403E-6"/>
    <n v="2.6540702044028067E-7"/>
    <n v="0.26540702044028069"/>
    <n v="0.43652470467151455"/>
    <n v="33.4651"/>
    <n v="13.9"/>
    <n v="342"/>
    <n v="4.06210471554654"/>
    <n v="7.6280448717948737"/>
  </r>
  <r>
    <d v="2022-07-06T00:00:00"/>
    <x v="1"/>
    <x v="2"/>
    <s v="L4"/>
    <x v="0"/>
    <n v="9"/>
    <x v="6"/>
    <s v="I4"/>
    <s v="L4AguI4"/>
    <s v="L4AguJ4"/>
    <s v="6h20"/>
    <n v="0.90700000000000003"/>
    <n v="6.69"/>
    <n v="-0.66900000000000004"/>
    <s v="11h57"/>
    <n v="0.92100000000000004"/>
    <n v="-1.4000000000000012E-2"/>
    <n v="22.45"/>
    <n v="-2.2450000000000001"/>
    <n v="-1.5760000000000001"/>
    <n v="37.450000000000003"/>
    <n v="1100.9644625000003"/>
    <n v="1.5435501653803762E-2"/>
    <n v="7.0083535564642723E-7"/>
    <n v="7.7159482063026528E-8"/>
    <n v="7.715948206302653E-2"/>
    <n v="4.8959062222732566E-2"/>
    <n v="33.4651"/>
    <n v="30"/>
    <n v="350"/>
    <n v="0.70083535564642718"/>
    <n v="7.6280448717948737"/>
  </r>
  <r>
    <d v="2022-07-07T00:00:00"/>
    <x v="1"/>
    <x v="2"/>
    <s v="K1"/>
    <x v="0"/>
    <n v="4"/>
    <x v="7"/>
    <s v="G8"/>
    <s v="K1CmeG8"/>
    <s v="K1CmeG8"/>
    <s v="6h28"/>
    <n v="0.60799999999999998"/>
    <n v="0.81"/>
    <n v="-8.1000000000000003E-2"/>
    <s v="12h04"/>
    <n v="0.41899999999999998"/>
    <n v="0.189"/>
    <n v="1.34"/>
    <n v="-0.13400000000000001"/>
    <n v="-5.3000000000000005E-2"/>
    <n v="98.2"/>
    <n v="7569.9434000000001"/>
    <n v="0.45107398568019097"/>
    <n v="4.4660746713126102E-5"/>
    <n v="3.3807932482010061E-5"/>
    <n v="33.80793248201006"/>
    <n v="637.88551852849162"/>
    <n v="34.081400000000002"/>
    <n v="73"/>
    <n v="794"/>
    <n v="44.660746713126102"/>
    <n v="7.0391025641025591"/>
  </r>
  <r>
    <d v="2022-07-07T00:00:00"/>
    <x v="1"/>
    <x v="2"/>
    <s v="K1"/>
    <x v="0"/>
    <n v="4"/>
    <x v="7"/>
    <s v="G8"/>
    <s v="K1CmeG8"/>
    <s v="K1CmeG8"/>
    <s v="6h28"/>
    <n v="0.60799999999999998"/>
    <n v="0.81"/>
    <n v="-8.1000000000000003E-2"/>
    <s v="12h04"/>
    <n v="0.41899999999999998"/>
    <n v="0.189"/>
    <n v="11.34"/>
    <n v="-1.1339999999999999"/>
    <n v="-1.0529999999999999"/>
    <n v="98.2"/>
    <n v="7569.9434000000001"/>
    <n v="0.45107398568019097"/>
    <n v="4.4660746713126102E-5"/>
    <n v="3.3807932482010061E-5"/>
    <n v="33.80793248201006"/>
    <n v="32.106298653380875"/>
    <n v="34.081400000000002"/>
    <n v="73"/>
    <n v="794"/>
    <n v="44.660746713126102"/>
    <n v="7.0391025641025591"/>
  </r>
  <r>
    <d v="2022-07-07T00:00:00"/>
    <x v="1"/>
    <x v="2"/>
    <s v="K1"/>
    <x v="0"/>
    <n v="2"/>
    <x v="0"/>
    <s v="H1"/>
    <s v="K1FthH1"/>
    <s v="K1FthH1"/>
    <s v="6h28"/>
    <n v="0.68799999999999994"/>
    <n v="3.82"/>
    <n v="-0.38200000000000001"/>
    <s v="12h04"/>
    <n v="0.76100000000000001"/>
    <n v="-7.3000000000000065E-2"/>
    <n v="7.01"/>
    <n v="-0.70099999999999996"/>
    <n v="-0.31899999999999995"/>
    <n v="104.2"/>
    <n v="8523.247400000002"/>
    <n v="0.1061046511627908"/>
    <n v="7.5201418864989709E-6"/>
    <n v="6.409602978173347E-6"/>
    <n v="6.4096029781733472"/>
    <n v="20.092799304618648"/>
    <n v="34.081400000000002"/>
    <n v="128"/>
    <n v="930"/>
    <n v="7.5201418864989709"/>
    <n v="7.0391025641025591"/>
  </r>
  <r>
    <d v="2022-07-07T00:00:00"/>
    <x v="1"/>
    <x v="2"/>
    <s v="K1"/>
    <x v="0"/>
    <n v="3"/>
    <x v="5"/>
    <s v="D10"/>
    <s v="K1DtoD10"/>
    <s v="K1DtoD10"/>
    <s v="6h28"/>
    <n v="0.85799999999999998"/>
    <n v="5.48"/>
    <n v="-0.54800000000000004"/>
    <s v="12h04"/>
    <n v="0.65"/>
    <n v="0.20799999999999996"/>
    <n v="21.87"/>
    <n v="-2.1870000000000003"/>
    <n v="-1.6390000000000002"/>
    <n v="80"/>
    <n v="5024"/>
    <n v="0.31999999999999995"/>
    <n v="2.9267564538858643E-5"/>
    <n v="1.470402442432258E-5"/>
    <n v="14.704024424322581"/>
    <n v="8.9713388800015732"/>
    <n v="34.081400000000002"/>
    <n v="77.099999999999994"/>
    <n v="720"/>
    <n v="29.267564538858643"/>
    <n v="7.0391025641025591"/>
  </r>
  <r>
    <d v="2022-07-07T00:00:00"/>
    <x v="1"/>
    <x v="2"/>
    <s v="K1"/>
    <x v="0"/>
    <n v="6"/>
    <x v="9"/>
    <s v="A2"/>
    <s v="K1HmaA2"/>
    <s v="K1HmaA2"/>
    <s v="6h28"/>
    <n v="0.60899999999999999"/>
    <n v="8.48"/>
    <n v="-0.84800000000000009"/>
    <s v="12h04"/>
    <n v="0.71899999999999997"/>
    <n v="-0.10999999999999999"/>
    <n v="16.649999999999999"/>
    <n v="-1.6649999999999998"/>
    <n v="-0.81699999999999973"/>
    <n v="75.099999999999994"/>
    <n v="4427.4078499999996"/>
    <n v="0.18062397372742198"/>
    <n v="1.4475629855578099E-5"/>
    <n v="6.4089517256280835E-6"/>
    <n v="6.4089517256280839"/>
    <n v="7.8444941562155277"/>
    <n v="34.081400000000002"/>
    <n v="56.6"/>
    <n v="445"/>
    <n v="14.475629855578099"/>
    <n v="7.0391025641025591"/>
  </r>
  <r>
    <d v="2022-07-07T00:00:00"/>
    <x v="1"/>
    <x v="2"/>
    <s v="K1"/>
    <x v="0"/>
    <n v="5"/>
    <x v="4"/>
    <s v="H8"/>
    <s v="K1SguH8"/>
    <s v="K1SguH8"/>
    <s v="6h28"/>
    <n v="0.79900000000000004"/>
    <n v="19.05"/>
    <n v="-1.905"/>
    <s v="12h04"/>
    <n v="0.67100000000000004"/>
    <n v="0.128"/>
    <n v="22.01"/>
    <n v="-2.2010000000000001"/>
    <n v="-0.29600000000000004"/>
    <n v="28.45"/>
    <n v="635.38096250000001"/>
    <n v="0.19076005961251863"/>
    <n v="1.5481998166960968E-5"/>
    <n v="9.8369668967468944E-7"/>
    <n v="0.98369668967468948"/>
    <n v="3.323299627279356"/>
    <n v="34.081400000000002"/>
    <n v="24.6"/>
    <n v="490"/>
    <n v="15.481998166960969"/>
    <n v="7.0391025641025591"/>
  </r>
  <r>
    <d v="2022-07-07T00:00:00"/>
    <x v="1"/>
    <x v="2"/>
    <s v="K1"/>
    <x v="0"/>
    <n v="8"/>
    <x v="1"/>
    <s v="F10"/>
    <s v="K1BbrF10"/>
    <s v="K1BbrF10"/>
    <s v="6h28"/>
    <n v="0.55500000000000005"/>
    <n v="2.2799999999999998"/>
    <n v="-0.22799999999999998"/>
    <s v="12h04"/>
    <n v="0.49199999999999999"/>
    <n v="6.3000000000000056E-2"/>
    <n v="24.39"/>
    <n v="-2.4390000000000001"/>
    <n v="-2.2110000000000003"/>
    <n v="97.65"/>
    <n v="7485.3851625000007"/>
    <n v="0.12804878048780499"/>
    <n v="9.4782058430894215E-6"/>
    <n v="7.0948021384982368E-6"/>
    <n v="7.0948021384982365"/>
    <n v="3.2088657342823317"/>
    <n v="34.081400000000002"/>
    <n v="81.5"/>
    <n v="800"/>
    <n v="9.4782058430894214"/>
    <n v="7.0391025641025591"/>
  </r>
  <r>
    <d v="2022-07-07T00:00:00"/>
    <x v="1"/>
    <x v="2"/>
    <s v="K1"/>
    <x v="0"/>
    <n v="1"/>
    <x v="12"/>
    <s v="B9"/>
    <s v="K1FsaB9"/>
    <s v="K1FsaB9"/>
    <s v="6h28"/>
    <n v="0.77100000000000002"/>
    <n v="17.75"/>
    <n v="-1.7749999999999999"/>
    <s v="12h04"/>
    <n v="0.67400000000000004"/>
    <n v="9.6999999999999975E-2"/>
    <n v="3.68"/>
    <n v="-0.36799999999999999"/>
    <n v="1.407"/>
    <n v="51.75"/>
    <n v="2102.2790625000002"/>
    <n v="0.14391691394658748"/>
    <n v="1.0944165039346632E-5"/>
    <n v="2.3007689018762914E-6"/>
    <n v="2.3007689018762916"/>
    <n v="1.6352302074458362"/>
    <n v="34.081400000000002"/>
    <n v="12.1"/>
    <n v="290"/>
    <n v="10.944165039346633"/>
    <n v="7.0391025641025591"/>
  </r>
  <r>
    <d v="2022-07-07T00:00:00"/>
    <x v="1"/>
    <x v="2"/>
    <s v="K1"/>
    <x v="0"/>
    <n v="7"/>
    <x v="4"/>
    <s v="G10"/>
    <s v="K1SguG10"/>
    <s v="K1SguG10"/>
    <s v="6h28"/>
    <n v="0.59599999999999997"/>
    <n v="10.050000000000001"/>
    <n v="-1.0050000000000001"/>
    <s v="12h04"/>
    <n v="0.70099999999999996"/>
    <n v="-0.10499999999999998"/>
    <n v="21.42"/>
    <n v="-2.1420000000000003"/>
    <n v="-1.1370000000000002"/>
    <n v="34.14"/>
    <n v="914.94858600000009"/>
    <n v="0.17617449664429527"/>
    <n v="1.4037922576288432E-5"/>
    <n v="1.2843977411552579E-6"/>
    <n v="1.2843977411552578"/>
    <n v="1.1296374152640787"/>
    <n v="34.081400000000002"/>
    <n v="20"/>
    <n v="384"/>
    <n v="14.037922576288432"/>
    <n v="7.0391025641025591"/>
  </r>
  <r>
    <d v="2022-07-07T00:00:00"/>
    <x v="1"/>
    <x v="2"/>
    <s v="L3"/>
    <x v="1"/>
    <n v="5"/>
    <x v="1"/>
    <s v="A10"/>
    <s v="L3BbrA10"/>
    <s v="L3BbrA10"/>
    <s v="6h04"/>
    <n v="0.623"/>
    <n v="2.0099999999999998"/>
    <n v="-0.20099999999999998"/>
    <s v="12h32"/>
    <n v="0.44700000000000001"/>
    <n v="0.17599999999999999"/>
    <n v="7.24"/>
    <n v="-0.72399999999999998"/>
    <n v="-0.52300000000000002"/>
    <n v="96.25"/>
    <n v="7272.2890625"/>
    <n v="0.39373601789709167"/>
    <n v="3.7778481235268218E-5"/>
    <n v="2.7473603588510257E-5"/>
    <n v="27.473603588510258"/>
    <n v="52.530790800210816"/>
    <n v="34.081400000000002"/>
    <n v="87.4"/>
    <n v="678"/>
    <n v="37.778481235268217"/>
    <n v="13.083333333333334"/>
  </r>
  <r>
    <d v="2022-07-07T00:00:00"/>
    <x v="1"/>
    <x v="2"/>
    <s v="L3"/>
    <x v="1"/>
    <n v="12"/>
    <x v="1"/>
    <s v="I7"/>
    <s v="L3BbrI7"/>
    <s v="L3BbrI7"/>
    <s v="6h13"/>
    <n v="0.745"/>
    <n v="5.52"/>
    <n v="-0.55199999999999994"/>
    <s v="12h25"/>
    <n v="0.54400000000000004"/>
    <n v="0.20099999999999996"/>
    <n v="11.78"/>
    <n v="-1.1779999999999999"/>
    <n v="-0.626"/>
    <n v="85.5"/>
    <n v="5738.5462500000003"/>
    <n v="0.36948529411764697"/>
    <n v="3.493486445414584E-5"/>
    <n v="2.0047533540759692E-5"/>
    <n v="20.047533540759691"/>
    <n v="32.024813962874909"/>
    <n v="34.081400000000002"/>
    <n v="93.2"/>
    <n v="740"/>
    <n v="34.934864454145838"/>
    <n v="13.083333333333334"/>
  </r>
  <r>
    <d v="2022-07-07T00:00:00"/>
    <x v="1"/>
    <x v="2"/>
    <s v="L3"/>
    <x v="1"/>
    <n v="6"/>
    <x v="7"/>
    <s v="F6"/>
    <s v="L3CmeF6"/>
    <s v="L3CmeF6"/>
    <s v="6h04"/>
    <n v="0.68799999999999994"/>
    <n v="1.58"/>
    <n v="-0.158"/>
    <s v="12h32"/>
    <n v="0.503"/>
    <n v="0.18499999999999994"/>
    <n v="8.7799999999999994"/>
    <n v="-0.87799999999999989"/>
    <n v="-0.71999999999999986"/>
    <n v="91.25"/>
    <n v="6536.3515625"/>
    <n v="0.36779324055665991"/>
    <n v="3.4738028685205285E-5"/>
    <n v="2.270599680747114E-5"/>
    <n v="22.705996807471141"/>
    <n v="31.536106677043257"/>
    <n v="34.081400000000002"/>
    <n v="90.2"/>
    <n v="800"/>
    <n v="34.738028685205286"/>
    <n v="13.083333333333334"/>
  </r>
  <r>
    <d v="2022-07-07T00:00:00"/>
    <x v="1"/>
    <x v="2"/>
    <s v="L3"/>
    <x v="1"/>
    <n v="10"/>
    <x v="5"/>
    <s v="A4"/>
    <s v="L3DtoA4"/>
    <s v="L3DtoA4"/>
    <s v="6h13"/>
    <n v="0.91800000000000004"/>
    <n v="5.24"/>
    <n v="-0.52400000000000002"/>
    <s v="12h25"/>
    <n v="0.748"/>
    <n v="0.17000000000000004"/>
    <n v="6.75"/>
    <n v="-0.67500000000000004"/>
    <n v="-0.15100000000000002"/>
    <n v="53.3"/>
    <n v="2230.0986499999999"/>
    <n v="0.22727272727272732"/>
    <n v="1.9206875295329234E-5"/>
    <n v="4.2833226666832074E-6"/>
    <n v="4.2833226666832074"/>
    <n v="28.366375276047727"/>
    <n v="34.081400000000002"/>
    <n v="75.900000000000006"/>
    <n v="610"/>
    <n v="19.206875295329233"/>
    <n v="13.083333333333334"/>
  </r>
  <r>
    <d v="2022-07-07T00:00:00"/>
    <x v="1"/>
    <x v="2"/>
    <s v="L3"/>
    <x v="1"/>
    <n v="13"/>
    <x v="8"/>
    <s v="B10"/>
    <s v="L3MluB10"/>
    <s v="L3MluB10"/>
    <s v="6h13"/>
    <n v="0.72599999999999998"/>
    <n v="2.33"/>
    <n v="-0.23300000000000001"/>
    <s v="12h25"/>
    <n v="0.53200000000000003"/>
    <n v="0.19399999999999995"/>
    <n v="21.45"/>
    <n v="-2.145"/>
    <n v="-1.9119999999999999"/>
    <n v="112.9"/>
    <n v="10005.931850000001"/>
    <n v="0.36466165413533824"/>
    <n v="3.437428485454553E-5"/>
    <n v="3.4394675164706976E-5"/>
    <n v="34.394675164706975"/>
    <n v="17.988846843465993"/>
    <n v="34.081400000000002"/>
    <n v="93.8"/>
    <n v="803"/>
    <n v="34.374284854545529"/>
    <n v="13.083333333333334"/>
  </r>
  <r>
    <d v="2022-07-07T00:00:00"/>
    <x v="1"/>
    <x v="2"/>
    <s v="L3"/>
    <x v="1"/>
    <n v="9"/>
    <x v="10"/>
    <s v="I10"/>
    <s v="L3PafI10"/>
    <s v="L3PafI10"/>
    <s v="6h13"/>
    <n v="0.74299999999999999"/>
    <n v="10.57"/>
    <n v="-1.0569999999999999"/>
    <s v="12h25"/>
    <n v="0.53200000000000003"/>
    <n v="0.21099999999999997"/>
    <n v="24.34"/>
    <n v="-2.4340000000000002"/>
    <n v="-1.3770000000000002"/>
    <n v="90.85"/>
    <n v="6479.1721625"/>
    <n v="0.39661654135338337"/>
    <n v="3.811899521788311E-5"/>
    <n v="2.4697953267817887E-5"/>
    <n v="24.697953267817887"/>
    <n v="17.936059018023155"/>
    <n v="34.081400000000002"/>
    <n v="85.7"/>
    <n v="734"/>
    <n v="38.118995217883111"/>
    <n v="13.083333333333334"/>
  </r>
  <r>
    <d v="2022-07-07T00:00:00"/>
    <x v="1"/>
    <x v="2"/>
    <s v="L3"/>
    <x v="1"/>
    <n v="1"/>
    <x v="8"/>
    <s v="G10"/>
    <s v="L3MluG10"/>
    <s v="L3MluG10"/>
    <s v="6h04"/>
    <n v="0.78400000000000003"/>
    <n v="2.85"/>
    <n v="-0.28500000000000003"/>
    <s v="12h32"/>
    <n v="0.57599999999999996"/>
    <n v="0.20800000000000007"/>
    <n v="14.08"/>
    <n v="-1.4079999999999999"/>
    <n v="-1.1229999999999998"/>
    <n v="82.3"/>
    <n v="5317.0326500000001"/>
    <n v="0.36111111111111127"/>
    <n v="3.3962750106026403E-5"/>
    <n v="1.8058105119753335E-5"/>
    <n v="18.058105119753336"/>
    <n v="16.080236081703774"/>
    <n v="34.081400000000002"/>
    <n v="77.3"/>
    <n v="705"/>
    <n v="33.962750106026405"/>
    <n v="13.083333333333334"/>
  </r>
  <r>
    <d v="2022-07-07T00:00:00"/>
    <x v="1"/>
    <x v="2"/>
    <s v="L3"/>
    <x v="1"/>
    <n v="2"/>
    <x v="9"/>
    <s v="J9"/>
    <s v="L3HmaJ9"/>
    <s v="L3HmaJ9"/>
    <s v="6h04"/>
    <n v="0.88700000000000001"/>
    <n v="13.29"/>
    <n v="-1.329"/>
    <s v="12h32"/>
    <n v="0.69599999999999995"/>
    <n v="0.19100000000000006"/>
    <n v="17.95"/>
    <n v="-1.7949999999999999"/>
    <n v="-0.46599999999999997"/>
    <n v="60.45"/>
    <n v="2868.5489625000005"/>
    <n v="0.27442528735632193"/>
    <n v="2.4224067195294421E-5"/>
    <n v="6.948792282059211E-6"/>
    <n v="6.9487922820592107"/>
    <n v="14.91157142072792"/>
    <n v="34.081400000000002"/>
    <n v="45.3"/>
    <n v="410"/>
    <n v="24.22406719529442"/>
    <n v="13.083333333333334"/>
  </r>
  <r>
    <d v="2022-07-07T00:00:00"/>
    <x v="1"/>
    <x v="2"/>
    <s v="L3"/>
    <x v="1"/>
    <n v="15"/>
    <x v="9"/>
    <s v="E8"/>
    <s v="L3HmaE8"/>
    <s v="L3HmaE8"/>
    <s v="6h13"/>
    <n v="0.82899999999999996"/>
    <n v="7.56"/>
    <n v="-0.75600000000000001"/>
    <s v="12h25"/>
    <n v="0.66900000000000004"/>
    <n v="0.15999999999999992"/>
    <n v="16.23"/>
    <n v="-1.623"/>
    <n v="-0.86699999999999999"/>
    <n v="56.95"/>
    <n v="2545.9924625000003"/>
    <n v="0.23916292974588926"/>
    <n v="2.0451214748852335E-5"/>
    <n v="5.2068638599546878E-6"/>
    <n v="5.2068638599546881"/>
    <n v="6.0056099884137115"/>
    <n v="34.081400000000002"/>
    <n v="49.4"/>
    <n v="546"/>
    <n v="20.451214748852337"/>
    <n v="13.083333333333334"/>
  </r>
  <r>
    <d v="2022-07-07T00:00:00"/>
    <x v="1"/>
    <x v="2"/>
    <s v="L3"/>
    <x v="1"/>
    <n v="4"/>
    <x v="3"/>
    <s v="G7"/>
    <s v="L3PfaG7"/>
    <s v="L3PfaG7"/>
    <s v="6h04"/>
    <n v="0.747"/>
    <n v="2.78"/>
    <n v="-0.27799999999999997"/>
    <s v="12h32"/>
    <n v="0.59899999999999998"/>
    <n v="0.14800000000000002"/>
    <n v="18.239999999999998"/>
    <n v="-1.8239999999999998"/>
    <n v="-1.5459999999999998"/>
    <n v="66.3"/>
    <n v="3450.6166499999999"/>
    <n v="0.24707846410684478"/>
    <n v="2.1287600665552143E-5"/>
    <n v="7.3455349295105307E-6"/>
    <n v="7.3455349295105306"/>
    <n v="4.7513162545346255"/>
    <n v="34.081400000000002"/>
    <n v="55"/>
    <n v="622"/>
    <n v="21.287600665552144"/>
    <n v="13.083333333333334"/>
  </r>
  <r>
    <d v="2022-07-07T00:00:00"/>
    <x v="1"/>
    <x v="2"/>
    <s v="L3"/>
    <x v="1"/>
    <n v="8"/>
    <x v="2"/>
    <s v="A6"/>
    <s v="L3PfuA6"/>
    <s v="L3PfuA6"/>
    <s v="6h04"/>
    <n v="0.60599999999999998"/>
    <n v="5.89"/>
    <n v="-0.58899999999999997"/>
    <s v="12h32"/>
    <n v="0.53100000000000003"/>
    <n v="7.4999999999999956E-2"/>
    <n v="11.34"/>
    <n v="-1.1339999999999999"/>
    <n v="-0.54499999999999993"/>
    <n v="50.05"/>
    <n v="1966.4269624999997"/>
    <n v="0.14124293785310726"/>
    <n v="1.0694390083590297E-5"/>
    <n v="2.1029737007864586E-6"/>
    <n v="2.1029737007864586"/>
    <n v="3.8586673408925853"/>
    <n v="34.081400000000002"/>
    <n v="43.6"/>
    <n v="371"/>
    <n v="10.694390083590296"/>
    <n v="13.083333333333334"/>
  </r>
  <r>
    <d v="2022-07-07T00:00:00"/>
    <x v="1"/>
    <x v="2"/>
    <s v="L3"/>
    <x v="1"/>
    <n v="11"/>
    <x v="2"/>
    <s v="H5"/>
    <s v="L3PfuH5"/>
    <s v="L3PfuH5"/>
    <s v="6h13"/>
    <n v="1.149"/>
    <n v="5.45"/>
    <n v="-0.54500000000000004"/>
    <s v="12h25"/>
    <n v="1.196"/>
    <n v="-4.6999999999999931E-2"/>
    <n v="9.15"/>
    <n v="-0.91500000000000004"/>
    <n v="-0.37"/>
    <n v="79.099999999999994"/>
    <n v="4911.5958499999997"/>
    <n v="4.0905134899912904E-2"/>
    <n v="2.3261915253477984E-6"/>
    <n v="1.1425312642203416E-6"/>
    <n v="1.1425312642203416"/>
    <n v="3.0879223357306529"/>
    <n v="34.081400000000002"/>
    <n v="75"/>
    <n v="640"/>
    <n v="2.3261915253477983"/>
    <n v="13.083333333333334"/>
  </r>
  <r>
    <d v="2022-07-07T00:00:00"/>
    <x v="1"/>
    <x v="2"/>
    <s v="L3"/>
    <x v="1"/>
    <n v="3"/>
    <x v="4"/>
    <s v="H3"/>
    <s v="L3SguH3"/>
    <s v="L3SguH3"/>
    <s v="6h04"/>
    <n v="0.73299999999999998"/>
    <n v="7.47"/>
    <n v="-0.747"/>
    <s v="12h32"/>
    <n v="0.70499999999999996"/>
    <n v="2.8000000000000025E-2"/>
    <n v="10.61"/>
    <n v="-1.0609999999999999"/>
    <n v="-0.31399999999999995"/>
    <n v="51.05"/>
    <n v="2045.7904624999996"/>
    <n v="3.9716312056737625E-2"/>
    <n v="2.2432500957402819E-6"/>
    <n v="4.5892196508676795E-7"/>
    <n v="0.45892196508676797"/>
    <n v="1.4615349206584969"/>
    <n v="34.081400000000002"/>
    <n v="22.6"/>
    <n v="352"/>
    <n v="2.2432500957402821"/>
    <n v="13.083333333333334"/>
  </r>
  <r>
    <d v="2022-07-07T00:00:00"/>
    <x v="1"/>
    <x v="2"/>
    <s v="L3"/>
    <x v="1"/>
    <n v="7"/>
    <x v="0"/>
    <s v="C7"/>
    <s v="L3FthC7"/>
    <s v="L3FthC7"/>
    <s v="6h04"/>
    <n v="0.67700000000000005"/>
    <n v="2.0499999999999998"/>
    <n v="-0.20499999999999999"/>
    <s v="12h32"/>
    <n v="0.68300000000000005"/>
    <n v="-6.0000000000000053E-3"/>
    <n v="8.17"/>
    <n v="-0.81699999999999995"/>
    <n v="-0.61199999999999999"/>
    <n v="147"/>
    <n v="16963.065000000002"/>
    <n v="8.8626292466765216E-3"/>
    <n v="3.5399448777603155E-7"/>
    <n v="6.0048315057865297E-7"/>
    <n v="0.60048315057865298"/>
    <n v="0.98118161859257025"/>
    <n v="34.081400000000002"/>
    <n v="126.2"/>
    <n v="887"/>
    <n v="0.35399448777603154"/>
    <n v="13.083333333333334"/>
  </r>
  <r>
    <d v="2022-07-07T00:00:00"/>
    <x v="1"/>
    <x v="2"/>
    <s v="L3"/>
    <x v="1"/>
    <n v="14"/>
    <x v="12"/>
    <s v="A7"/>
    <s v="L3FsaA7"/>
    <s v="L3FsaA7"/>
    <s v="6h13"/>
    <n v="0.70199999999999996"/>
    <n v="8.82"/>
    <n v="-0.88200000000000001"/>
    <s v="12h25"/>
    <n v="0.68300000000000005"/>
    <n v="1.8999999999999906E-2"/>
    <n v="20.55"/>
    <n v="-2.0550000000000002"/>
    <n v="-1.173"/>
    <n v="39.75"/>
    <n v="1240.3490624999999"/>
    <n v="2.781844802342592E-2"/>
    <n v="1.4471740218857953E-6"/>
    <n v="1.7950009413204006E-7"/>
    <n v="0.17950009413204004"/>
    <n v="0.15302650821145783"/>
    <n v="34.081400000000002"/>
    <n v="19"/>
    <n v="240"/>
    <n v="1.4471740218857954"/>
    <n v="13.083333333333334"/>
  </r>
  <r>
    <d v="2022-07-08T00:00:00"/>
    <x v="1"/>
    <x v="2"/>
    <s v="K1"/>
    <x v="0"/>
    <n v="1"/>
    <x v="8"/>
    <s v="D7"/>
    <s v="K1MluD7"/>
    <s v="K1MluD7"/>
    <s v="5h45"/>
    <n v="1.0529999999999999"/>
    <n v="12.39"/>
    <n v="-1.2390000000000001"/>
    <s v="12h08"/>
    <n v="0.85699999999999998"/>
    <n v="0.19599999999999995"/>
    <n v="27.24"/>
    <n v="-2.7239999999999998"/>
    <n v="-1.4849999999999997"/>
    <n v="131.5"/>
    <n v="13574.41625"/>
    <n v="0.2287047841306884"/>
    <n v="1.9355963453958449E-5"/>
    <n v="2.6274590484381971E-5"/>
    <n v="26.274590484381971"/>
    <n v="17.693326925509748"/>
    <n v="33.388599999999997"/>
    <n v="136.30000000000001"/>
    <n v="832"/>
    <n v="19.355963453958449"/>
    <n v="6.9702991452991538"/>
  </r>
  <r>
    <d v="2022-07-08T00:00:00"/>
    <x v="1"/>
    <x v="2"/>
    <s v="K1"/>
    <x v="0"/>
    <n v="3"/>
    <x v="9"/>
    <s v="D9"/>
    <s v="K1HmaD9"/>
    <s v="K1HmaD9"/>
    <s v="5h45"/>
    <n v="0.64600000000000002"/>
    <n v="17.37"/>
    <n v="-1.7370000000000001"/>
    <s v="12h08"/>
    <n v="0.68700000000000006"/>
    <n v="-4.1000000000000036E-2"/>
    <n v="18.62"/>
    <n v="-1.8620000000000001"/>
    <n v="-0.125"/>
    <n v="75.5"/>
    <n v="4474.69625"/>
    <n v="6.3467492260061972E-2"/>
    <n v="3.9947320996883495E-6"/>
    <n v="1.7875212746230083E-6"/>
    <n v="1.7875212746230082"/>
    <n v="14.300170196984066"/>
    <n v="33.388599999999997"/>
    <n v="70.599999999999994"/>
    <n v="700"/>
    <n v="3.9947320996883495"/>
    <n v="6.9702991452991538"/>
  </r>
  <r>
    <d v="2022-07-08T00:00:00"/>
    <x v="1"/>
    <x v="2"/>
    <s v="K1"/>
    <x v="0"/>
    <n v="6"/>
    <x v="9"/>
    <s v="A6"/>
    <s v="K1HmaA6"/>
    <s v="K1HmaA6"/>
    <s v="5h45"/>
    <n v="0.80200000000000005"/>
    <n v="12.41"/>
    <n v="-1.2410000000000001"/>
    <s v="12h08"/>
    <n v="0.67900000000000005"/>
    <n v="0.123"/>
    <n v="18.54"/>
    <n v="-1.8539999999999999"/>
    <n v="-0.61299999999999977"/>
    <n v="83.9"/>
    <n v="5525.7798500000008"/>
    <n v="0.18114874815905743"/>
    <n v="1.4527418959774471E-5"/>
    <n v="8.0275318960429754E-6"/>
    <n v="8.0275318960429747"/>
    <n v="13.09548433285967"/>
    <n v="33.388599999999997"/>
    <n v="74.8"/>
    <n v="670"/>
    <n v="14.527418959774471"/>
    <n v="6.9702991452991538"/>
  </r>
  <r>
    <d v="2022-07-08T00:00:00"/>
    <x v="1"/>
    <x v="2"/>
    <s v="K1"/>
    <x v="0"/>
    <n v="7"/>
    <x v="10"/>
    <s v="F9"/>
    <s v="K1PafF9"/>
    <s v="K1PafF9"/>
    <s v="5h45"/>
    <n v="0.61199999999999999"/>
    <n v="22.15"/>
    <n v="-2.2149999999999999"/>
    <s v="12h08"/>
    <n v="0.50900000000000001"/>
    <n v="0.10299999999999998"/>
    <n v="32.54"/>
    <n v="-3.254"/>
    <n v="-1.0390000000000001"/>
    <n v="93.95"/>
    <n v="6928.8829625000008"/>
    <n v="0.20235756385068759"/>
    <n v="1.6648687246241517E-5"/>
    <n v="1.153568054084739E-5"/>
    <n v="11.535680540847389"/>
    <n v="11.102676170209227"/>
    <n v="33.388599999999997"/>
    <n v="79.7"/>
    <n v="858"/>
    <n v="16.648687246241519"/>
    <n v="6.9702991452991538"/>
  </r>
  <r>
    <d v="2022-07-08T00:00:00"/>
    <x v="1"/>
    <x v="2"/>
    <s v="K1"/>
    <x v="0"/>
    <n v="2"/>
    <x v="3"/>
    <s v="I6"/>
    <s v="K1PfaI6"/>
    <s v="K1PfaI6"/>
    <s v="5h45"/>
    <n v="0.77200000000000002"/>
    <n v="16.760000000000002"/>
    <n v="-1.6760000000000002"/>
    <s v="12h08"/>
    <n v="0.72599999999999998"/>
    <n v="4.6000000000000041E-2"/>
    <n v="26.67"/>
    <n v="-2.6670000000000003"/>
    <n v="-0.9910000000000001"/>
    <n v="57.95"/>
    <n v="2636.1889625000003"/>
    <n v="6.3360881542699782E-2"/>
    <n v="3.9864734140398988E-6"/>
    <n v="1.0509097213391674E-6"/>
    <n v="1.0509097213391674"/>
    <n v="1.0604538055894726"/>
    <n v="33.388599999999997"/>
    <n v="51.9"/>
    <n v="645"/>
    <n v="3.986473414039899"/>
    <n v="6.9702991452991538"/>
  </r>
  <r>
    <d v="2022-07-08T00:00:00"/>
    <x v="1"/>
    <x v="2"/>
    <s v="K1"/>
    <x v="0"/>
    <n v="4"/>
    <x v="2"/>
    <s v="G7"/>
    <s v="K1PfuG7"/>
    <s v="K1PfuG7"/>
    <s v="5h45"/>
    <n v="0.97399999999999998"/>
    <n v="6.98"/>
    <n v="-0.69800000000000006"/>
    <s v="12h08"/>
    <n v="0.96899999999999997"/>
    <n v="5.0000000000000044E-3"/>
    <n v="10.09"/>
    <n v="-1.0089999999999999"/>
    <n v="-0.31099999999999983"/>
    <n v="89.35"/>
    <n v="6266.9866624999995"/>
    <n v="5.1599587203302417E-3"/>
    <n v="1.8189236391432558E-7"/>
    <n v="1.1399170186616745E-7"/>
    <n v="0.11399170186616746"/>
    <n v="0.36653280342819139"/>
    <n v="33.388599999999997"/>
    <n v="90"/>
    <n v="735"/>
    <n v="0.18189236391432559"/>
    <n v="6.9702991452991538"/>
  </r>
  <r>
    <d v="2022-07-08T00:00:00"/>
    <x v="1"/>
    <x v="2"/>
    <s v="K1"/>
    <x v="0"/>
    <n v="8"/>
    <x v="12"/>
    <s v="H9"/>
    <s v="K1FsaH9"/>
    <s v="K1FsaH9"/>
    <s v="5h45"/>
    <n v="0.77800000000000002"/>
    <n v="17.87"/>
    <n v="-1.7870000000000001"/>
    <s v="12h08"/>
    <n v="0.75700000000000001"/>
    <n v="2.1000000000000019E-2"/>
    <n v="28.81"/>
    <n v="-2.8809999999999998"/>
    <n v="-1.0939999999999996"/>
    <n v="30.6"/>
    <n v="735.04260000000011"/>
    <n v="2.7741083223249693E-2"/>
    <n v="1.4422212343404887E-6"/>
    <n v="1.0600940458648423E-7"/>
    <n v="0.10600940458648422"/>
    <n v="9.690073545382473E-2"/>
    <n v="33.388599999999997"/>
    <n v="27"/>
    <n v="244"/>
    <n v="1.4422212343404888"/>
    <n v="6.9702991452991538"/>
  </r>
  <r>
    <d v="2022-07-08T00:00:00"/>
    <x v="1"/>
    <x v="2"/>
    <s v="K1"/>
    <x v="1"/>
    <n v="5"/>
    <x v="11"/>
    <s v="H7"/>
    <s v="K1MlaH7"/>
    <s v="K1MlaH7"/>
    <s v="5h45"/>
    <n v="0.753"/>
    <n v="21.23"/>
    <n v="-2.1230000000000002"/>
    <s v="12h08"/>
    <n v="0.752"/>
    <n v="1.0000000000000009E-3"/>
    <n v="20.23"/>
    <n v="-2.0230000000000001"/>
    <n v="0.10000000000000009"/>
    <n v="38.4"/>
    <n v="1157.5296000000001"/>
    <n v="1.3297872340425545E-3"/>
    <n v="3.4270686141099928E-8"/>
    <n v="3.9669333620632947E-9"/>
    <n v="3.9669333620632949E-3"/>
    <n v="3.9669333620632914E-2"/>
    <n v="33.388599999999997"/>
    <n v="31"/>
    <n v="390"/>
    <n v="3.4270686141099925E-2"/>
    <n v="6.9702991452991538"/>
  </r>
  <r>
    <d v="2022-07-08T00:00:00"/>
    <x v="1"/>
    <x v="2"/>
    <s v="M1"/>
    <x v="1"/>
    <n v="15"/>
    <x v="7"/>
    <s v="F9"/>
    <s v="M1CmeF9"/>
    <s v="M1CmeF9"/>
    <s v="6h10"/>
    <n v="0.76300000000000001"/>
    <n v="1.72"/>
    <n v="-0.17199999999999999"/>
    <s v="11h53"/>
    <n v="0.57599999999999996"/>
    <n v="0.18700000000000006"/>
    <n v="2.31"/>
    <n v="-0.23100000000000001"/>
    <n v="-5.9000000000000025E-2"/>
    <n v="119.2"/>
    <n v="11153.782400000002"/>
    <n v="0.3246527777777779"/>
    <n v="2.9792291040906373E-5"/>
    <n v="3.3229673146773921E-5"/>
    <n v="33.229673146773919"/>
    <n v="563.21479909786285"/>
    <n v="33.388599999999997"/>
    <n v="107"/>
    <n v="840"/>
    <n v="29.792291040906374"/>
    <n v="10.019670781892938"/>
  </r>
  <r>
    <d v="2022-07-08T00:00:00"/>
    <x v="1"/>
    <x v="2"/>
    <s v="M1"/>
    <x v="1"/>
    <n v="2"/>
    <x v="9"/>
    <s v="J1"/>
    <s v="M1HmaJ1"/>
    <s v="M1HmaJ1"/>
    <s v="6h01"/>
    <n v="1.0860000000000001"/>
    <n v="13.95"/>
    <n v="-1.395"/>
    <s v="11h32"/>
    <n v="0.67300000000000004"/>
    <n v="0.41300000000000003"/>
    <n v="15.23"/>
    <n v="-1.5230000000000001"/>
    <n v="-0.12800000000000011"/>
    <n v="70.599999999999994"/>
    <n v="3912.7225999999991"/>
    <n v="0.61367013372956913"/>
    <n v="6.5237142648505271E-5"/>
    <n v="2.552548424002304E-5"/>
    <n v="25.52548424002304"/>
    <n v="199.41784562517984"/>
    <n v="33.388599999999997"/>
    <n v="59.2"/>
    <n v="370"/>
    <n v="65.237142648505269"/>
    <n v="10.019670781892938"/>
  </r>
  <r>
    <d v="2022-07-08T00:00:00"/>
    <x v="1"/>
    <x v="2"/>
    <s v="M1"/>
    <x v="1"/>
    <n v="7"/>
    <x v="0"/>
    <s v="D8"/>
    <s v="M1FthD8"/>
    <s v="M1FthD8"/>
    <s v="6h01"/>
    <n v="0.63800000000000001"/>
    <n v="3.82"/>
    <n v="-0.38200000000000001"/>
    <s v="11h32"/>
    <n v="0.70699999999999996"/>
    <n v="-6.899999999999995E-2"/>
    <n v="2.5099999999999998"/>
    <n v="-0.251"/>
    <n v="0.13100000000000001"/>
    <n v="84.3"/>
    <n v="5578.59465"/>
    <n v="0.10815047021943566"/>
    <n v="7.6990286647962094E-6"/>
    <n v="4.2949760119628781E-6"/>
    <n v="4.2949760119628779"/>
    <n v="32.786076427197543"/>
    <n v="33.388599999999997"/>
    <n v="85"/>
    <n v="767"/>
    <n v="7.6990286647962094"/>
    <n v="10.019670781892938"/>
  </r>
  <r>
    <d v="2022-07-08T00:00:00"/>
    <x v="1"/>
    <x v="2"/>
    <s v="M1"/>
    <x v="1"/>
    <n v="15"/>
    <x v="7"/>
    <s v="F9"/>
    <s v="M1CmeF9"/>
    <s v="M1CmeF9"/>
    <s v="6h10"/>
    <n v="0.76300000000000001"/>
    <n v="1.72"/>
    <n v="-0.17199999999999999"/>
    <s v="11h53"/>
    <n v="0.57599999999999996"/>
    <n v="0.18700000000000006"/>
    <n v="12.31"/>
    <n v="-1.2310000000000001"/>
    <n v="-1.0590000000000002"/>
    <n v="119.2"/>
    <n v="11153.782400000002"/>
    <n v="0.3246527777777779"/>
    <n v="2.9792291040906373E-5"/>
    <n v="3.3229673146773921E-5"/>
    <n v="33.229673146773919"/>
    <n v="31.378350469097182"/>
    <n v="33.388599999999997"/>
    <n v="107"/>
    <n v="840"/>
    <n v="29.792291040906374"/>
    <n v="10.019670781892938"/>
  </r>
  <r>
    <d v="2022-07-08T00:00:00"/>
    <x v="1"/>
    <x v="2"/>
    <s v="M1"/>
    <x v="1"/>
    <n v="14"/>
    <x v="2"/>
    <s v="D4"/>
    <s v="M1PfuD4"/>
    <s v="M1PfuD4"/>
    <s v="6h10"/>
    <n v="0.78"/>
    <n v="6.34"/>
    <n v="-0.63400000000000001"/>
    <s v="11h53"/>
    <n v="0.92300000000000004"/>
    <n v="-0.14300000000000002"/>
    <n v="8.34"/>
    <n v="-0.83399999999999996"/>
    <n v="-0.19999999999999996"/>
    <n v="64.150000000000006"/>
    <n v="3230.4496625000006"/>
    <n v="0.18333333333333335"/>
    <n v="1.4743383676282337E-5"/>
    <n v="4.7627758821154293E-6"/>
    <n v="4.7627758821154291"/>
    <n v="23.813879410577151"/>
    <n v="33.388599999999997"/>
    <n v="60"/>
    <n v="537"/>
    <n v="14.743383676282336"/>
    <n v="10.019670781892938"/>
  </r>
  <r>
    <d v="2022-07-08T00:00:00"/>
    <x v="1"/>
    <x v="2"/>
    <s v="M1"/>
    <x v="1"/>
    <n v="9"/>
    <x v="8"/>
    <s v="B3"/>
    <s v="M1MluB3"/>
    <s v="M1MluB3"/>
    <s v="6h10"/>
    <n v="0.85"/>
    <n v="1.96"/>
    <n v="-0.19600000000000001"/>
    <s v="11h53"/>
    <n v="0.60899999999999999"/>
    <n v="0.24099999999999999"/>
    <n v="12.78"/>
    <n v="-1.278"/>
    <n v="-1.0820000000000001"/>
    <n v="77.400000000000006"/>
    <n v="4702.7466000000013"/>
    <n v="0.39573070607553368"/>
    <n v="3.8014217355511884E-5"/>
    <n v="1.7877123142029456E-5"/>
    <n v="17.877123142029458"/>
    <n v="16.522294955664933"/>
    <n v="33.388599999999997"/>
    <n v="73"/>
    <n v="800"/>
    <n v="38.014217355511882"/>
    <n v="10.019670781892938"/>
  </r>
  <r>
    <d v="2022-07-08T00:00:00"/>
    <x v="1"/>
    <x v="2"/>
    <s v="M1"/>
    <x v="1"/>
    <n v="10"/>
    <x v="1"/>
    <s v="J3"/>
    <s v="M1BbrJ3"/>
    <s v="M1BbrJ3"/>
    <s v="6h10"/>
    <n v="0.88100000000000001"/>
    <n v="9.83"/>
    <n v="-0.98299999999999998"/>
    <s v="11h53"/>
    <n v="0.72299999999999998"/>
    <n v="0.15800000000000003"/>
    <n v="16.7"/>
    <n v="-1.67"/>
    <n v="-0.68699999999999994"/>
    <n v="84.55"/>
    <n v="5611.7314624999999"/>
    <n v="0.21853388658367917"/>
    <n v="1.8301833137713176E-5"/>
    <n v="1.0270497284033013E-5"/>
    <n v="10.270497284033013"/>
    <n v="14.949777706016032"/>
    <n v="33.388599999999997"/>
    <n v="90"/>
    <n v="650"/>
    <n v="18.301833137713178"/>
    <n v="10.019670781892938"/>
  </r>
  <r>
    <d v="2022-07-08T00:00:00"/>
    <x v="1"/>
    <x v="2"/>
    <s v="M1"/>
    <x v="1"/>
    <n v="3"/>
    <x v="10"/>
    <s v="J5"/>
    <s v="M1PafJ5"/>
    <s v="M1PafJ5"/>
    <s v="6h01"/>
    <n v="0.80300000000000005"/>
    <n v="13.35"/>
    <n v="-1.335"/>
    <s v="11h32"/>
    <n v="0.60699999999999998"/>
    <n v="0.19600000000000006"/>
    <n v="24.13"/>
    <n v="-2.4129999999999998"/>
    <n v="-1.0779999999999998"/>
    <n v="69.05"/>
    <n v="3742.8034624999996"/>
    <n v="0.32289950576606269"/>
    <n v="2.9594356868790647E-5"/>
    <n v="1.1076586135897028E-5"/>
    <n v="11.076586135897028"/>
    <n v="10.275126285618766"/>
    <n v="33.388599999999997"/>
    <n v="55.9"/>
    <n v="590"/>
    <n v="29.594356868790648"/>
    <n v="10.019670781892938"/>
  </r>
  <r>
    <d v="2022-07-08T00:00:00"/>
    <x v="1"/>
    <x v="2"/>
    <s v="M1"/>
    <x v="1"/>
    <n v="13"/>
    <x v="4"/>
    <s v="G6"/>
    <s v="M1SguG6"/>
    <s v="M1SguG6"/>
    <s v="6h10"/>
    <n v="0.78200000000000003"/>
    <n v="8.57"/>
    <n v="-0.85699999999999998"/>
    <s v="11h53"/>
    <n v="0.63800000000000001"/>
    <n v="0.14400000000000002"/>
    <n v="11.87"/>
    <n v="-1.1869999999999998"/>
    <n v="-0.32999999999999985"/>
    <n v="44.5"/>
    <n v="1554.4962500000001"/>
    <n v="0.22570532915360503"/>
    <n v="1.9043945662972619E-5"/>
    <n v="2.9603742118294699E-6"/>
    <n v="2.9603742118294698"/>
    <n v="8.9708309449377914"/>
    <n v="33.388599999999997"/>
    <n v="33.9"/>
    <n v="590"/>
    <n v="19.043945662972618"/>
    <n v="10.019670781892938"/>
  </r>
  <r>
    <d v="2022-07-08T00:00:00"/>
    <x v="1"/>
    <x v="2"/>
    <s v="M1"/>
    <x v="1"/>
    <n v="12"/>
    <x v="3"/>
    <s v="H5"/>
    <s v="M1PfaH5"/>
    <s v="M1PfaH5"/>
    <s v="6h10"/>
    <n v="0.73199999999999998"/>
    <n v="3.21"/>
    <n v="-0.32100000000000001"/>
    <s v="11h53"/>
    <n v="0.63800000000000001"/>
    <n v="9.3999999999999972E-2"/>
    <n v="14.91"/>
    <n v="-1.4910000000000001"/>
    <n v="-1.1700000000000002"/>
    <n v="105.9"/>
    <n v="8803.6258500000022"/>
    <n v="0.14733542319749213"/>
    <n v="1.126504922144652E-5"/>
    <n v="9.9173278527448983E-6"/>
    <n v="9.9173278527448989"/>
    <n v="8.4763485920896553"/>
    <n v="33.388599999999997"/>
    <n v="80"/>
    <n v="715"/>
    <n v="11.265049221446521"/>
    <n v="10.019670781892938"/>
  </r>
  <r>
    <d v="2022-07-08T00:00:00"/>
    <x v="1"/>
    <x v="2"/>
    <s v="M1"/>
    <x v="1"/>
    <n v="6"/>
    <x v="3"/>
    <s v="D5"/>
    <s v="M1PfaD5"/>
    <s v="M1PfaD5"/>
    <s v="6h01"/>
    <n v="0.878"/>
    <n v="5.54"/>
    <n v="-0.55400000000000005"/>
    <s v="11h32"/>
    <n v="0.69099999999999995"/>
    <n v="0.18700000000000006"/>
    <n v="17.18"/>
    <n v="-1.718"/>
    <n v="-1.1639999999999999"/>
    <n v="67.400000000000006"/>
    <n v="3566.066600000001"/>
    <n v="0.27062228654124465"/>
    <n v="2.3811486192835838E-5"/>
    <n v="8.4913345608633056E-6"/>
    <n v="8.4913345608633062"/>
    <n v="7.2949609629409853"/>
    <n v="33.388599999999997"/>
    <n v="57"/>
    <n v="720"/>
    <n v="23.811486192835837"/>
    <n v="10.019670781892938"/>
  </r>
  <r>
    <d v="2022-07-08T00:00:00"/>
    <x v="1"/>
    <x v="2"/>
    <s v="M1"/>
    <x v="1"/>
    <n v="8"/>
    <x v="5"/>
    <s v="A2"/>
    <s v="M1DtoA2"/>
    <s v="M1DtoA2"/>
    <s v="6h01"/>
    <n v="0.79800000000000004"/>
    <n v="3.86"/>
    <n v="-0.38600000000000001"/>
    <s v="11h32"/>
    <n v="0.629"/>
    <n v="0.16900000000000004"/>
    <n v="10.31"/>
    <n v="-1.0310000000000001"/>
    <n v="-0.64500000000000013"/>
    <n v="46.05"/>
    <n v="1664.6729625"/>
    <n v="0.26868044515103345"/>
    <n v="2.3601333960486625E-5"/>
    <n v="3.928850252295513E-6"/>
    <n v="3.9288502522955131"/>
    <n v="6.0912407012333523"/>
    <n v="33.388599999999997"/>
    <n v="39.299999999999997"/>
    <n v="410"/>
    <n v="23.601333960486624"/>
    <n v="10.019670781892938"/>
  </r>
  <r>
    <d v="2022-07-08T00:00:00"/>
    <x v="1"/>
    <x v="2"/>
    <s v="M1"/>
    <x v="1"/>
    <n v="11"/>
    <x v="5"/>
    <s v="H3"/>
    <s v="M1DtoH3"/>
    <s v="M1DtoH3"/>
    <s v="6h10"/>
    <n v="0.91700000000000004"/>
    <n v="4.82"/>
    <n v="-0.48200000000000004"/>
    <s v="11h53"/>
    <n v="0.76300000000000001"/>
    <n v="0.15400000000000003"/>
    <n v="19.809999999999999"/>
    <n v="-1.9809999999999999"/>
    <n v="-1.4989999999999999"/>
    <n v="67.3"/>
    <n v="3555.4926500000001"/>
    <n v="0.20183486238532114"/>
    <n v="1.6595764466275835E-5"/>
    <n v="5.9006118580974904E-6"/>
    <n v="5.9006118580974904"/>
    <n v="3.9363654823865848"/>
    <n v="33.388599999999997"/>
    <n v="65"/>
    <n v="575"/>
    <n v="16.595764466275835"/>
    <n v="10.019670781892938"/>
  </r>
  <r>
    <d v="2022-07-08T00:00:00"/>
    <x v="1"/>
    <x v="2"/>
    <s v="M1"/>
    <x v="1"/>
    <n v="4"/>
    <x v="12"/>
    <s v="F3"/>
    <s v="M1FsaF3"/>
    <s v="M1FsaF3"/>
    <s v="6h01"/>
    <n v="0.85099999999999998"/>
    <n v="8.15"/>
    <n v="-0.81500000000000006"/>
    <s v="11h32"/>
    <n v="0.65900000000000003"/>
    <n v="0.19199999999999995"/>
    <n v="21.16"/>
    <n v="-2.1160000000000001"/>
    <n v="-1.3010000000000002"/>
    <n v="39.5"/>
    <n v="1224.7962500000001"/>
    <n v="0.2913505311077389"/>
    <n v="2.6076111450179491E-5"/>
    <n v="3.1937923518761905E-6"/>
    <n v="3.1937923518761906"/>
    <n v="2.4548749822261264"/>
    <n v="33.388599999999997"/>
    <n v="12.9"/>
    <n v="270"/>
    <n v="26.076111450179493"/>
    <n v="10.019670781892938"/>
  </r>
  <r>
    <d v="2022-07-08T00:00:00"/>
    <x v="1"/>
    <x v="2"/>
    <s v="M1"/>
    <x v="1"/>
    <n v="5"/>
    <x v="12"/>
    <s v="H4"/>
    <s v="M1FsaH4"/>
    <s v="M1FsaH4"/>
    <s v="6h01"/>
    <n v="0.78200000000000003"/>
    <n v="10.85"/>
    <n v="-1.085"/>
    <s v="11h32"/>
    <n v="0.76300000000000001"/>
    <n v="1.9000000000000017E-2"/>
    <n v="21.98"/>
    <n v="-2.198"/>
    <n v="-1.113"/>
    <n v="47.6"/>
    <n v="1778.6216000000002"/>
    <n v="2.4901703800786393E-2"/>
    <n v="1.2627138323125007E-6"/>
    <n v="2.245890096769792E-7"/>
    <n v="0.2245890096769792"/>
    <n v="0.20178707068910981"/>
    <n v="33.388599999999997"/>
    <n v="17.7"/>
    <n v="375"/>
    <n v="1.2627138323125007"/>
    <n v="10.019670781892938"/>
  </r>
  <r>
    <d v="2022-07-08T00:00:00"/>
    <x v="1"/>
    <x v="2"/>
    <s v="M1"/>
    <x v="1"/>
    <n v="1"/>
    <x v="11"/>
    <s v="C6"/>
    <s v="M1MlaC6"/>
    <s v="M1MlaC6"/>
    <s v="6h01"/>
    <n v="0.76800000000000002"/>
    <n v="4.96"/>
    <n v="-0.496"/>
    <s v="11h32"/>
    <n v="0.76"/>
    <n v="8.0000000000000071E-3"/>
    <n v="19.010000000000002"/>
    <n v="-1.9010000000000002"/>
    <n v="-1.4050000000000002"/>
    <n v="39.85"/>
    <n v="1246.5976625000001"/>
    <n v="1.0526315789473693E-2"/>
    <n v="4.3749108066280374E-7"/>
    <n v="5.4537535851885012E-8"/>
    <n v="5.4537535851885012E-2"/>
    <n v="3.8816751496003561E-2"/>
    <n v="33.388599999999997"/>
    <n v="37.4"/>
    <n v="677"/>
    <n v="0.43749108066280373"/>
    <n v="10.019670781892938"/>
  </r>
  <r>
    <d v="2022-07-20T00:00:00"/>
    <x v="1"/>
    <x v="3"/>
    <s v="K5"/>
    <x v="0"/>
    <n v="7"/>
    <x v="2"/>
    <s v="C6"/>
    <s v="K5PfuC6"/>
    <s v="K5PfuC6"/>
    <s v="6h32"/>
    <s v="NA"/>
    <m/>
    <s v="na"/>
    <s v="12h06"/>
    <s v="na"/>
    <s v="na"/>
    <m/>
    <s v="NA"/>
    <s v="na"/>
    <n v="137.75"/>
    <n v="14895.4240625"/>
    <s v="NA"/>
    <e v="#VALUE!"/>
    <e v="#VALUE!"/>
    <e v="#VALUE!"/>
    <e v="#VALUE!"/>
    <n v="34.903799999999997"/>
    <n v="125.1"/>
    <n v="751"/>
    <e v="#VALUE!"/>
    <n v="9.9694926084349991"/>
  </r>
  <r>
    <d v="2022-07-20T00:00:00"/>
    <x v="1"/>
    <x v="3"/>
    <s v="K5"/>
    <x v="0"/>
    <n v="2"/>
    <x v="1"/>
    <s v="A3"/>
    <s v="K5BbrA3"/>
    <s v="K5BbrA3"/>
    <s v="6h32"/>
    <n v="0.81299999999999994"/>
    <n v="26.71"/>
    <n v="-2.6710000000000003"/>
    <s v="12h06"/>
    <n v="0.72599999999999998"/>
    <n v="8.6999999999999966E-2"/>
    <n v="30.59"/>
    <n v="-3.0590000000000002"/>
    <n v="-0.3879999999999999"/>
    <n v="78.25"/>
    <n v="4806.6040625000005"/>
    <n v="0.11983471074380161"/>
    <n v="8.7353876271951822E-6"/>
    <n v="4.1987549656388606E-6"/>
    <n v="4.1987549656388605"/>
    <n v="10.821533416595004"/>
    <n v="34.903799999999997"/>
    <n v="62.2"/>
    <n v="560"/>
    <n v="8.7353876271951822"/>
    <n v="9.9694926084349991"/>
  </r>
  <r>
    <d v="2022-07-20T00:00:00"/>
    <x v="1"/>
    <x v="3"/>
    <s v="K5"/>
    <x v="0"/>
    <n v="4"/>
    <x v="6"/>
    <s v="F10"/>
    <s v="K5AguF10"/>
    <s v="K5AguF10"/>
    <s v="6h32"/>
    <n v="1.036"/>
    <n v="23.36"/>
    <n v="-2.3359999999999999"/>
    <s v="12h06"/>
    <n v="0.86099999999999999"/>
    <n v="0.17500000000000004"/>
    <n v="32.75"/>
    <n v="-3.2749999999999999"/>
    <n v="-0.93900000000000006"/>
    <n v="79.349999999999994"/>
    <n v="4942.6916624999994"/>
    <n v="0.20325203252032525"/>
    <n v="1.6739324169614526E-5"/>
    <n v="8.2737318009038445E-6"/>
    <n v="8.2737318009038443"/>
    <n v="8.8112159754034547"/>
    <n v="34.903799999999997"/>
    <n v="63.2"/>
    <n v="602"/>
    <n v="16.739324169614527"/>
    <n v="9.9694926084349991"/>
  </r>
  <r>
    <d v="2022-07-20T00:00:00"/>
    <x v="1"/>
    <x v="3"/>
    <s v="K5"/>
    <x v="0"/>
    <n v="1"/>
    <x v="7"/>
    <s v="B10"/>
    <s v="K5CmeB10"/>
    <s v="K5CmeB10"/>
    <s v="6h32"/>
    <n v="0.75600000000000001"/>
    <n v="1.49"/>
    <n v="-0.14899999999999999"/>
    <s v="12h06"/>
    <n v="0.57399999999999995"/>
    <n v="0.18200000000000005"/>
    <n v="36.049999999999997"/>
    <n v="-3.6049999999999995"/>
    <n v="-3.4559999999999995"/>
    <n v="91.25"/>
    <n v="6536.3515625"/>
    <n v="0.31707317073170743"/>
    <n v="2.8938385680096417E-5"/>
    <n v="1.8915146245632586E-5"/>
    <n v="18.915146245632585"/>
    <n v="5.4731325942223918"/>
    <n v="34.903799999999997"/>
    <n v="83.6"/>
    <n v="660"/>
    <n v="28.938385680096417"/>
    <n v="9.9694926084349991"/>
  </r>
  <r>
    <d v="2022-07-20T00:00:00"/>
    <x v="1"/>
    <x v="3"/>
    <s v="K5"/>
    <x v="0"/>
    <n v="8"/>
    <x v="10"/>
    <s v="A5"/>
    <s v="K5PafA5"/>
    <s v="K5PafA5"/>
    <s v="6h32"/>
    <n v="0.75600000000000001"/>
    <n v="34.229999999999997"/>
    <n v="-3.4229999999999996"/>
    <s v="12h06"/>
    <n v="0.60099999999999998"/>
    <n v="0.15500000000000003"/>
    <n v="44.87"/>
    <n v="-4.4870000000000001"/>
    <n v="-1.0640000000000005"/>
    <n v="51.9"/>
    <n v="2114.4838499999996"/>
    <n v="0.25790349417637276"/>
    <n v="2.2441444441333536E-5"/>
    <n v="4.7452071841872025E-6"/>
    <n v="4.7452071841872021"/>
    <n v="4.4597811881458647"/>
    <n v="34.903799999999997"/>
    <n v="44.9"/>
    <n v="565"/>
    <n v="22.441444441333537"/>
    <n v="9.9694926084349991"/>
  </r>
  <r>
    <d v="2022-07-20T00:00:00"/>
    <x v="1"/>
    <x v="3"/>
    <s v="K5"/>
    <x v="0"/>
    <n v="6"/>
    <x v="3"/>
    <s v="J1"/>
    <s v="K5PfaJ1"/>
    <s v="K5PfaJ1"/>
    <s v="6h32"/>
    <n v="0.85699999999999998"/>
    <n v="12.45"/>
    <n v="-1.2449999999999999"/>
    <s v="12h06"/>
    <n v="0.83099999999999996"/>
    <n v="2.6000000000000023E-2"/>
    <n v="16.54"/>
    <n v="-1.6539999999999999"/>
    <n v="-0.40900000000000003"/>
    <n v="50.2"/>
    <n v="1978.2314000000003"/>
    <n v="3.1287605294825542E-2"/>
    <n v="1.6724390233147861E-6"/>
    <n v="3.3084713905066424E-7"/>
    <n v="0.33084713905066426"/>
    <n v="0.80891721039282205"/>
    <n v="34.903799999999997"/>
    <n v="39.1"/>
    <n v="510"/>
    <n v="1.6724390233147861"/>
    <n v="9.9694926084349991"/>
  </r>
  <r>
    <d v="2022-07-20T00:00:00"/>
    <x v="1"/>
    <x v="3"/>
    <s v="K5"/>
    <x v="0"/>
    <n v="3"/>
    <x v="5"/>
    <s v="J7"/>
    <s v="K5DtoJ7"/>
    <s v="K5DtoJ7"/>
    <s v="6h32"/>
    <n v="0.78"/>
    <n v="14.12"/>
    <n v="-1.4119999999999999"/>
    <s v="12h06"/>
    <n v="0.754"/>
    <n v="2.6000000000000023E-2"/>
    <n v="53.34"/>
    <n v="-5.3340000000000005"/>
    <n v="-3.9220000000000006"/>
    <n v="77.900000000000006"/>
    <n v="4763.7018500000004"/>
    <n v="3.4482758620689682E-2"/>
    <n v="1.8851027456641959E-6"/>
    <n v="8.9800674369606099E-7"/>
    <n v="0.89800674369606104"/>
    <n v="0.22896653332382991"/>
    <n v="34.903799999999997"/>
    <n v="74.8"/>
    <n v="661"/>
    <n v="1.8851027456641958"/>
    <n v="9.9694926084349991"/>
  </r>
  <r>
    <d v="2022-07-20T00:00:00"/>
    <x v="1"/>
    <x v="3"/>
    <s v="K5"/>
    <x v="0"/>
    <n v="5"/>
    <x v="4"/>
    <s v="H9"/>
    <s v="K5SguH9"/>
    <s v="K5SguH9"/>
    <s v="6h32"/>
    <n v="0.875"/>
    <n v="19.95"/>
    <n v="-1.9949999999999999"/>
    <s v="12h06"/>
    <n v="0.89700000000000002"/>
    <n v="-2.200000000000002E-2"/>
    <n v="33.869999999999997"/>
    <n v="-3.3869999999999996"/>
    <n v="-1.3919999999999997"/>
    <n v="37.549999999999997"/>
    <n v="1106.8519624999999"/>
    <n v="2.5142857142857165E-2"/>
    <n v="1.2777837719194707E-6"/>
    <n v="1.4143174755997184E-7"/>
    <n v="0.14143174755997184"/>
    <n v="0.10160326692526715"/>
    <n v="34.903799999999997"/>
    <n v="19.8"/>
    <n v="320"/>
    <n v="1.2777837719194707"/>
    <n v="9.9694926084349991"/>
  </r>
  <r>
    <d v="2022-07-20T00:00:00"/>
    <x v="1"/>
    <x v="3"/>
    <s v="K6"/>
    <x v="1"/>
    <n v="15"/>
    <x v="7"/>
    <s v="D4"/>
    <s v="K6CmeD4"/>
    <s v="K6CmeD4"/>
    <s v="6h22"/>
    <n v="0.67200000000000004"/>
    <m/>
    <s v="na"/>
    <s v="11h43"/>
    <n v="0.40799999999999997"/>
    <n v="0.26400000000000007"/>
    <n v="1.59"/>
    <n v="-0.159"/>
    <s v="na"/>
    <n v="115.65"/>
    <n v="10499.314162500001"/>
    <n v="0.64705882352941202"/>
    <n v="6.9633581750603381E-5"/>
    <n v="7.3110485105971163E-5"/>
    <n v="73.110485105971165"/>
    <e v="#VALUE!"/>
    <n v="34.903799999999997"/>
    <n v="125"/>
    <n v="776"/>
    <n v="69.633581750603383"/>
    <n v="11.020894580054243"/>
  </r>
  <r>
    <d v="2022-07-20T00:00:00"/>
    <x v="1"/>
    <x v="3"/>
    <s v="K6"/>
    <x v="1"/>
    <n v="6"/>
    <x v="10"/>
    <s v="H5"/>
    <s v="K6PafH5"/>
    <s v="K6PafH5"/>
    <s v="6h13"/>
    <n v="0.59599999999999997"/>
    <s v="na"/>
    <s v="na"/>
    <s v="11h31"/>
    <n v="0.46800000000000003"/>
    <n v="0.12799999999999995"/>
    <n v="34.15"/>
    <n v="-3.415"/>
    <s v="na"/>
    <n v="75.5"/>
    <n v="4474.69625"/>
    <n v="0.27350427350427337"/>
    <n v="2.4124026057147727E-5"/>
    <n v="1.0794768893282121E-5"/>
    <n v="10.794768893282122"/>
    <e v="#VALUE!"/>
    <n v="34.903799999999997"/>
    <n v="71.3"/>
    <n v="778"/>
    <n v="24.124026057147727"/>
    <n v="11.020894580054243"/>
  </r>
  <r>
    <d v="2022-07-20T00:00:00"/>
    <x v="1"/>
    <x v="3"/>
    <s v="K6"/>
    <x v="1"/>
    <n v="13"/>
    <x v="10"/>
    <s v="I4"/>
    <s v="K6PafI4"/>
    <s v="K6PafI4"/>
    <s v="6h22"/>
    <n v="0.64500000000000002"/>
    <n v="38.71"/>
    <n v="-3.871"/>
    <s v="11h43"/>
    <n v="0.52500000000000002"/>
    <n v="0.12"/>
    <n v="40.82"/>
    <n v="-4.0819999999999999"/>
    <n v="-0.21099999999999985"/>
    <n v="80.45"/>
    <n v="5080.6789625000001"/>
    <n v="0.22857142857142856"/>
    <n v="1.9342070983938893E-5"/>
    <n v="9.8270853139280016E-6"/>
    <n v="9.8270853139280021"/>
    <n v="46.573864047052176"/>
    <n v="34.903799999999997"/>
    <n v="69.400000000000006"/>
    <n v="740"/>
    <n v="19.342070983938893"/>
    <n v="11.020894580054243"/>
  </r>
  <r>
    <d v="2022-07-20T00:00:00"/>
    <x v="1"/>
    <x v="3"/>
    <s v="K6"/>
    <x v="1"/>
    <n v="16"/>
    <x v="1"/>
    <s v="G4"/>
    <s v="K6BbrG4"/>
    <s v="K6BbrG4"/>
    <s v="6h22"/>
    <n v="0.78100000000000003"/>
    <n v="24.32"/>
    <n v="-2.4319999999999999"/>
    <s v="11h43"/>
    <n v="0.749"/>
    <n v="3.2000000000000028E-2"/>
    <n v="24.65"/>
    <n v="-2.4649999999999999"/>
    <n v="-3.2999999999999918E-2"/>
    <n v="69.400000000000006"/>
    <n v="3780.8426000000004"/>
    <n v="4.2723631508678278E-2"/>
    <n v="2.4541407518801376E-6"/>
    <n v="9.2787199011044555E-7"/>
    <n v="0.92787199011044552"/>
    <n v="28.117333033649935"/>
    <n v="34.903799999999997"/>
    <n v="78.599999999999994"/>
    <n v="701"/>
    <n v="2.4541407518801375"/>
    <n v="11.020894580054243"/>
  </r>
  <r>
    <d v="2022-07-20T00:00:00"/>
    <x v="1"/>
    <x v="3"/>
    <s v="K6"/>
    <x v="1"/>
    <n v="12"/>
    <x v="5"/>
    <s v="C6"/>
    <s v="K6DtoC6"/>
    <s v="K6DtoC6"/>
    <s v="6h22"/>
    <n v="0.82799999999999996"/>
    <n v="25.98"/>
    <n v="-2.5979999999999999"/>
    <s v="11h43"/>
    <n v="0.66400000000000003"/>
    <n v="0.16399999999999992"/>
    <n v="30.74"/>
    <n v="-3.0739999999999998"/>
    <n v="-0.47599999999999998"/>
    <n v="80.3"/>
    <n v="5061.75065"/>
    <n v="0.24698795180722879"/>
    <n v="2.1278001375908985E-5"/>
    <n v="1.0770393729520819E-5"/>
    <n v="10.770393729520819"/>
    <n v="22.626877583026932"/>
    <n v="34.903799999999997"/>
    <n v="84.6"/>
    <n v="716"/>
    <n v="21.278001375908985"/>
    <n v="11.020894580054243"/>
  </r>
  <r>
    <d v="2022-07-20T00:00:00"/>
    <x v="1"/>
    <x v="3"/>
    <s v="K6"/>
    <x v="1"/>
    <n v="1"/>
    <x v="7"/>
    <s v="I2"/>
    <s v="K6CmeI2"/>
    <s v="K6CmeI2"/>
    <s v="6h13"/>
    <n v="0.497"/>
    <n v="3.23"/>
    <n v="-0.32300000000000001"/>
    <s v="11h31"/>
    <n v="0.439"/>
    <n v="5.7999999999999996E-2"/>
    <n v="8.75"/>
    <n v="-0.875"/>
    <n v="-0.55200000000000005"/>
    <n v="124.6"/>
    <n v="12187.250599999999"/>
    <n v="0.13211845102505693"/>
    <n v="9.8503802805247693E-6"/>
    <n v="1.2004905298405365E-5"/>
    <n v="12.004905298405365"/>
    <n v="21.748016844937254"/>
    <n v="34.903799999999997"/>
    <n v="107.9"/>
    <n v="840"/>
    <n v="9.8503802805247691"/>
    <n v="11.020894580054243"/>
  </r>
  <r>
    <d v="2022-07-20T00:00:00"/>
    <x v="1"/>
    <x v="3"/>
    <s v="K6"/>
    <x v="1"/>
    <n v="5"/>
    <x v="3"/>
    <s v="A6"/>
    <s v="K6PfaA6"/>
    <s v="K6PfaA6"/>
    <s v="6h13"/>
    <n v="0.79800000000000004"/>
    <n v="17.09"/>
    <n v="-1.7090000000000001"/>
    <s v="11h31"/>
    <n v="0.624"/>
    <n v="0.17400000000000004"/>
    <n v="23.32"/>
    <n v="-2.3319999999999999"/>
    <n v="-0.62299999999999978"/>
    <n v="80.5"/>
    <n v="5086.9962500000001"/>
    <n v="0.27884615384615391"/>
    <n v="2.4705341195307642E-5"/>
    <n v="1.2567597801550049E-5"/>
    <n v="12.567597801550049"/>
    <n v="20.172709151765737"/>
    <n v="34.903799999999997"/>
    <n v="76.2"/>
    <n v="770"/>
    <n v="24.705341195307643"/>
    <n v="11.020894580054243"/>
  </r>
  <r>
    <d v="2022-07-20T00:00:00"/>
    <x v="1"/>
    <x v="3"/>
    <s v="K6"/>
    <x v="1"/>
    <n v="7"/>
    <x v="9"/>
    <s v="C8"/>
    <s v="K6HmaC8"/>
    <s v="K6HmaC8"/>
    <s v="6h13"/>
    <n v="0.92600000000000005"/>
    <n v="20.87"/>
    <n v="-2.0870000000000002"/>
    <s v="11h31"/>
    <n v="0.80300000000000005"/>
    <n v="0.123"/>
    <n v="23.28"/>
    <n v="-2.3280000000000003"/>
    <n v="-0.2410000000000001"/>
    <n v="65"/>
    <n v="3316.625"/>
    <n v="0.15317559153175592"/>
    <n v="1.1817219905185621E-5"/>
    <n v="3.9193286968036266E-6"/>
    <n v="3.9193286968036265"/>
    <n v="16.262774675533713"/>
    <n v="34.903799999999997"/>
    <n v="61"/>
    <n v="534"/>
    <n v="11.81721990518562"/>
    <n v="11.020894580054243"/>
  </r>
  <r>
    <d v="2022-07-20T00:00:00"/>
    <x v="1"/>
    <x v="3"/>
    <s v="K6"/>
    <x v="1"/>
    <n v="10"/>
    <x v="0"/>
    <s v="E10"/>
    <s v="K6FthE10"/>
    <s v="K6FthE10"/>
    <s v="6h22"/>
    <n v="0.55600000000000005"/>
    <n v="6.87"/>
    <n v="-0.68700000000000006"/>
    <s v="11h43"/>
    <n v="0.53100000000000003"/>
    <n v="2.5000000000000022E-2"/>
    <n v="14.23"/>
    <n v="-1.423"/>
    <n v="-0.73599999999999999"/>
    <n v="163.95"/>
    <n v="21100.487962499999"/>
    <n v="4.7080979284369155E-2"/>
    <n v="2.7657935317058836E-6"/>
    <n v="5.8359593122520358E-6"/>
    <n v="5.8359593122520357"/>
    <n v="7.9292925438207007"/>
    <n v="34.903799999999997"/>
    <n v="147.1"/>
    <n v="921"/>
    <n v="2.7657935317058837"/>
    <n v="11.020894580054243"/>
  </r>
  <r>
    <d v="2022-07-20T00:00:00"/>
    <x v="1"/>
    <x v="3"/>
    <s v="K6"/>
    <x v="1"/>
    <n v="14"/>
    <x v="4"/>
    <s v="C9"/>
    <s v="K6SguC9"/>
    <s v="K6SguC9"/>
    <s v="6h22"/>
    <n v="0.71199999999999997"/>
    <n v="11.07"/>
    <n v="-1.107"/>
    <s v="11h43"/>
    <n v="0.623"/>
    <n v="8.8999999999999968E-2"/>
    <n v="7.19"/>
    <n v="-0.71900000000000008"/>
    <n v="0.3879999999999999"/>
    <n v="57.585000000000001"/>
    <n v="2603.085296625"/>
    <n v="0.14285714285714279"/>
    <n v="1.0845042895807869E-5"/>
    <n v="2.8230571703344878E-6"/>
    <n v="2.8230571703344878"/>
    <n v="7.2759205420991968"/>
    <n v="34.903799999999997"/>
    <n v="40"/>
    <n v="540"/>
    <n v="10.84504289580787"/>
    <n v="11.020894580054243"/>
  </r>
  <r>
    <d v="2022-07-20T00:00:00"/>
    <x v="1"/>
    <x v="3"/>
    <s v="K6"/>
    <x v="1"/>
    <n v="4"/>
    <x v="8"/>
    <s v="I8"/>
    <s v="K6MluI8"/>
    <s v="K6MluI8"/>
    <s v="6h13"/>
    <n v="0.624"/>
    <n v="12.81"/>
    <n v="-1.2810000000000001"/>
    <s v="11h31"/>
    <n v="0.55900000000000005"/>
    <n v="6.4999999999999947E-2"/>
    <n v="26.51"/>
    <n v="-2.6510000000000002"/>
    <n v="-1.37"/>
    <n v="119.55"/>
    <n v="11219.378962500001"/>
    <n v="0.11627906976744175"/>
    <n v="8.4174271792265124E-6"/>
    <n v="9.443830541298966E-6"/>
    <n v="9.4438305412989667"/>
    <n v="6.8933069644518001"/>
    <n v="34.903799999999997"/>
    <n v="75.3"/>
    <n v="736"/>
    <n v="8.4174271792265127"/>
    <n v="11.020894580054243"/>
  </r>
  <r>
    <d v="2022-07-20T00:00:00"/>
    <x v="1"/>
    <x v="3"/>
    <s v="K6"/>
    <x v="1"/>
    <n v="3"/>
    <x v="4"/>
    <s v="A8"/>
    <s v="K6SguA8"/>
    <s v="K6SguA8"/>
    <s v="6h13"/>
    <n v="0.61199999999999999"/>
    <n v="9.68"/>
    <n v="-0.96799999999999997"/>
    <s v="11h31"/>
    <n v="0.438"/>
    <n v="0.17399999999999999"/>
    <n v="24.04"/>
    <n v="-2.4039999999999999"/>
    <n v="-1.4359999999999999"/>
    <n v="50.055"/>
    <n v="1966.819874625"/>
    <n v="0.39726027397260272"/>
    <n v="3.8195170761743087E-5"/>
    <n v="7.5123020968892008E-6"/>
    <n v="7.5123020968892007"/>
    <n v="5.2314081454660171"/>
    <n v="34.903799999999997"/>
    <n v="34.5"/>
    <n v="430"/>
    <n v="38.195170761743086"/>
    <n v="11.020894580054243"/>
  </r>
  <r>
    <d v="2022-07-20T00:00:00"/>
    <x v="1"/>
    <x v="3"/>
    <s v="K6"/>
    <x v="1"/>
    <n v="8"/>
    <x v="0"/>
    <s v="H10"/>
    <s v="K6FthH10"/>
    <s v="K6FthH10"/>
    <s v="6h13"/>
    <n v="0.72899999999999998"/>
    <n v="6.13"/>
    <n v="-0.61299999999999999"/>
    <s v="11h31"/>
    <n v="0.78600000000000003"/>
    <n v="-5.7000000000000051E-2"/>
    <n v="14.04"/>
    <n v="-1.4039999999999999"/>
    <n v="-0.79099999999999993"/>
    <n v="68.05"/>
    <n v="3635.1799624999999"/>
    <n v="7.8189300411522708E-2"/>
    <n v="5.1642983160038473E-6"/>
    <n v="1.8773153758709678E-6"/>
    <n v="1.8773153758709678"/>
    <n v="2.3733443437053956"/>
    <n v="34.903799999999997"/>
    <n v="64.8"/>
    <n v="512"/>
    <n v="5.1642983160038476"/>
    <n v="11.020894580054243"/>
  </r>
  <r>
    <d v="2022-07-20T00:00:00"/>
    <x v="1"/>
    <x v="3"/>
    <s v="K6"/>
    <x v="1"/>
    <n v="2"/>
    <x v="12"/>
    <s v="A10"/>
    <s v="K6FsaA10"/>
    <s v="K6FsaA10"/>
    <s v="6h13"/>
    <n v="0.65400000000000003"/>
    <n v="26.12"/>
    <n v="-2.6120000000000001"/>
    <s v="11h31"/>
    <n v="0.60599999999999998"/>
    <n v="4.8000000000000043E-2"/>
    <n v="31.82"/>
    <n v="-3.1819999999999999"/>
    <n v="-0.56999999999999984"/>
    <n v="46"/>
    <n v="1661.0600000000002"/>
    <n v="7.9207920792079278E-2"/>
    <n v="5.2472423644394376E-6"/>
    <n v="8.7159844018757725E-7"/>
    <n v="0.87159844018757726"/>
    <n v="1.529120070504522"/>
    <n v="34.903799999999997"/>
    <m/>
    <n v="213"/>
    <n v="5.2472423644394377"/>
    <n v="11.020894580054243"/>
  </r>
  <r>
    <d v="2022-07-20T00:00:00"/>
    <x v="1"/>
    <x v="3"/>
    <s v="K6"/>
    <x v="1"/>
    <n v="11"/>
    <x v="2"/>
    <s v="D10"/>
    <s v="K6PfuD10"/>
    <s v="K6PfuD10"/>
    <s v="6h22"/>
    <n v="1.1739999999999999"/>
    <n v="6.35"/>
    <n v="-0.63500000000000001"/>
    <s v="11h43"/>
    <n v="1.1850000000000001"/>
    <n v="-1.1000000000000121E-2"/>
    <n v="15.83"/>
    <n v="-1.583"/>
    <n v="-0.94799999999999995"/>
    <n v="105.25"/>
    <n v="8695.8865624999999"/>
    <n v="9.3696763202726751E-3"/>
    <n v="3.7908790611002552E-7"/>
    <n v="3.2965054287484326E-7"/>
    <n v="0.32965054287484324"/>
    <n v="0.34773264016333677"/>
    <n v="34.903799999999997"/>
    <n v="94.8"/>
    <n v="700"/>
    <n v="0.37908790611002552"/>
    <n v="11.020894580054243"/>
  </r>
  <r>
    <d v="2022-07-20T00:00:00"/>
    <x v="1"/>
    <x v="3"/>
    <s v="K6"/>
    <x v="1"/>
    <n v="9"/>
    <x v="11"/>
    <s v="C2"/>
    <s v="K6MlaC2"/>
    <s v="K6MlaC2"/>
    <s v="6h22"/>
    <n v="0.91100000000000003"/>
    <n v="6.83"/>
    <n v="-0.68300000000000005"/>
    <s v="11h43"/>
    <n v="0.88100000000000001"/>
    <n v="3.0000000000000027E-2"/>
    <n v="22.63"/>
    <n v="-2.2629999999999999"/>
    <n v="-1.5799999999999998"/>
    <n v="35.6"/>
    <n v="994.87760000000014"/>
    <n v="3.4052213393870628E-2"/>
    <n v="1.8561705706111744E-6"/>
    <n v="1.8466625224802759E-7"/>
    <n v="0.18466625224802757"/>
    <n v="0.1168773748405238"/>
    <n v="34.903799999999997"/>
    <n v="34"/>
    <n v="571"/>
    <n v="1.8561705706111744"/>
    <n v="11.020894580054243"/>
  </r>
  <r>
    <d v="2022-07-21T00:00:00"/>
    <x v="1"/>
    <x v="3"/>
    <s v="K5"/>
    <x v="0"/>
    <n v="3"/>
    <x v="7"/>
    <s v="I6"/>
    <s v="K5CmeI6"/>
    <s v="K5CmeI6"/>
    <s v="6h14"/>
    <n v="0.63600000000000001"/>
    <n v="1.68"/>
    <n v="-0.16799999999999998"/>
    <s v="12h20"/>
    <n v="0.46899999999999997"/>
    <n v="0.16700000000000004"/>
    <n v="2.0299999999999998"/>
    <n v="-0.20299999999999999"/>
    <n v="-3.5000000000000003E-2"/>
    <n v="89.65"/>
    <n v="6309.141162500001"/>
    <n v="0.35607675906183378"/>
    <n v="3.338083284157312E-5"/>
    <n v="2.1060438651930082E-5"/>
    <n v="21.060438651930081"/>
    <n v="601.72681862657373"/>
    <n v="31.981100000000001"/>
    <n v="64.5"/>
    <n v="700"/>
    <n v="33.380832841573117"/>
    <n v="9.9720095924155352"/>
  </r>
  <r>
    <d v="2022-07-21T00:00:00"/>
    <x v="1"/>
    <x v="3"/>
    <s v="K5"/>
    <x v="0"/>
    <n v="4"/>
    <x v="8"/>
    <s v="F9"/>
    <s v="K5MluF9"/>
    <s v="K5MluF9"/>
    <s v="6h14"/>
    <n v="0.72199999999999998"/>
    <n v="17.86"/>
    <n v="-1.786"/>
    <s v="12h20"/>
    <n v="0.52100000000000002"/>
    <n v="0.20099999999999996"/>
    <n v="21.62"/>
    <n v="-2.1619999999999999"/>
    <n v="-0.37599999999999989"/>
    <n v="117.25"/>
    <n v="10791.836562500001"/>
    <n v="0.3857965451055661"/>
    <n v="3.684292234378804E-5"/>
    <n v="3.9760279641903999E-5"/>
    <n v="39.760279641903999"/>
    <n v="105.74542457953194"/>
    <n v="31.981100000000001"/>
    <n v="99.7"/>
    <n v="730"/>
    <n v="36.84292234378804"/>
    <n v="9.9720095924155352"/>
  </r>
  <r>
    <d v="2022-07-21T00:00:00"/>
    <x v="1"/>
    <x v="3"/>
    <s v="K5"/>
    <x v="0"/>
    <n v="1"/>
    <x v="2"/>
    <s v="B9"/>
    <s v="K5PfuB9"/>
    <s v="K5PfuB9"/>
    <s v="6h14"/>
    <n v="0.77500000000000002"/>
    <n v="6.94"/>
    <n v="-0.69400000000000006"/>
    <s v="12h20"/>
    <n v="0.84799999999999998"/>
    <n v="-7.2999999999999954E-2"/>
    <n v="4.7699999999999996"/>
    <n v="-0.47699999999999998"/>
    <n v="0.21700000000000008"/>
    <n v="153.6"/>
    <n v="18520.473600000001"/>
    <n v="9.4193548387096718E-2"/>
    <n v="6.4948183108180854E-6"/>
    <n v="1.2028711106230294E-5"/>
    <n v="12.028711106230293"/>
    <n v="55.431848415807785"/>
    <n v="31.981100000000001"/>
    <n v="135"/>
    <n v="770"/>
    <n v="6.4948183108180855"/>
    <n v="9.9720095924155352"/>
  </r>
  <r>
    <d v="2022-07-21T00:00:00"/>
    <x v="1"/>
    <x v="3"/>
    <s v="K5"/>
    <x v="0"/>
    <n v="6"/>
    <x v="3"/>
    <s v="F3"/>
    <s v="K5PfaF3"/>
    <s v="K5PfaF3"/>
    <s v="6h14"/>
    <n v="0.77600000000000002"/>
    <n v="23.75"/>
    <n v="-2.375"/>
    <s v="12h20"/>
    <n v="0.63300000000000001"/>
    <n v="0.14300000000000002"/>
    <n v="26.27"/>
    <n v="-2.6269999999999998"/>
    <n v="-0.25199999999999978"/>
    <n v="91.85"/>
    <n v="6622.5916624999991"/>
    <n v="0.22590837282780413"/>
    <n v="1.9065037176642635E-5"/>
    <n v="1.2625995625128605E-5"/>
    <n v="12.625995625128605"/>
    <n v="50.103157242573872"/>
    <n v="31.981100000000001"/>
    <n v="77.599999999999994"/>
    <m/>
    <n v="19.065037176642637"/>
    <n v="9.9720095924155352"/>
  </r>
  <r>
    <d v="2022-07-21T00:00:00"/>
    <x v="1"/>
    <x v="3"/>
    <s v="K5"/>
    <x v="0"/>
    <n v="2"/>
    <x v="0"/>
    <s v="A4"/>
    <s v="K5FthA4"/>
    <s v="K5FthA4"/>
    <s v="6h14"/>
    <n v="0.61899999999999999"/>
    <n v="8.6199999999999992"/>
    <n v="-0.86199999999999988"/>
    <s v="12h20"/>
    <n v="0.60199999999999998"/>
    <n v="1.7000000000000015E-2"/>
    <n v="8.17"/>
    <n v="-0.81699999999999995"/>
    <n v="4.4999999999999929E-2"/>
    <n v="83.3"/>
    <n v="5447.0286500000002"/>
    <n v="2.8239202657807334E-2"/>
    <n v="1.4741657026885822E-6"/>
    <n v="8.0298228173920891E-7"/>
    <n v="0.80298228173920894"/>
    <n v="17.844050705315784"/>
    <n v="31.981100000000001"/>
    <n v="57.9"/>
    <n v="680"/>
    <n v="1.4741657026885822"/>
    <n v="9.9720095924155352"/>
  </r>
  <r>
    <d v="2022-07-21T00:00:00"/>
    <x v="1"/>
    <x v="3"/>
    <s v="K5"/>
    <x v="0"/>
    <n v="8"/>
    <x v="9"/>
    <s v="A6"/>
    <s v="K5HmaA6"/>
    <s v="K5HmaA6"/>
    <s v="6h14"/>
    <n v="0.57699999999999996"/>
    <n v="30.23"/>
    <n v="-3.0230000000000001"/>
    <s v="12h20"/>
    <n v="0.65400000000000003"/>
    <n v="-7.7000000000000068E-2"/>
    <n v="33.65"/>
    <n v="-3.3649999999999998"/>
    <n v="-0.34199999999999964"/>
    <n v="47.95"/>
    <n v="1804.8739625000003"/>
    <n v="0.13344887348353565"/>
    <n v="9.9726279733713339E-6"/>
    <n v="1.7999336566837066E-6"/>
    <n v="1.7999336566837065"/>
    <n v="5.262963908431896"/>
    <n v="31.981100000000001"/>
    <n v="33.4"/>
    <n v="340"/>
    <n v="9.9726279733713348"/>
    <n v="9.9720095924155352"/>
  </r>
  <r>
    <d v="2022-07-21T00:00:00"/>
    <x v="1"/>
    <x v="3"/>
    <s v="K5"/>
    <x v="0"/>
    <n v="5"/>
    <x v="6"/>
    <s v="H7"/>
    <s v="K5AguH7"/>
    <s v="K5AguH7"/>
    <s v="6h14"/>
    <n v="0.86099999999999999"/>
    <n v="4.72"/>
    <n v="-0.47199999999999998"/>
    <s v="12h20"/>
    <n v="0.67100000000000004"/>
    <n v="0.18999999999999995"/>
    <n v="30.35"/>
    <n v="-3.0350000000000001"/>
    <n v="-2.5630000000000002"/>
    <n v="81"/>
    <n v="5150.3850000000002"/>
    <n v="0.28315946348733223"/>
    <n v="2.5176608223425662E-5"/>
    <n v="1.296692253448082E-5"/>
    <n v="12.966922534480821"/>
    <n v="5.0592752768165505"/>
    <n v="31.981100000000001"/>
    <n v="73.400000000000006"/>
    <n v="670"/>
    <n v="25.176608223425664"/>
    <n v="9.9720095924155352"/>
  </r>
  <r>
    <d v="2022-07-21T00:00:00"/>
    <x v="1"/>
    <x v="3"/>
    <s v="K5"/>
    <x v="0"/>
    <n v="7"/>
    <x v="0"/>
    <s v="C5"/>
    <s v="K5FthC5"/>
    <s v="K5FthC5"/>
    <s v="6h14"/>
    <n v="0.80800000000000005"/>
    <n v="5.09"/>
    <n v="-0.50900000000000001"/>
    <s v="12h20"/>
    <n v="0.84099999999999997"/>
    <n v="-3.2999999999999918E-2"/>
    <n v="7.72"/>
    <n v="-0.77200000000000002"/>
    <n v="-0.26300000000000001"/>
    <n v="80.05"/>
    <n v="5030.2819625000002"/>
    <n v="4.0841584158415739E-2"/>
    <n v="2.3217434888082536E-6"/>
    <n v="1.167902439330398E-6"/>
    <n v="1.1679024393303981"/>
    <n v="4.4406936856669121"/>
    <n v="31.981100000000001"/>
    <n v="86.4"/>
    <n v="632"/>
    <n v="2.3217434888082535"/>
    <n v="9.9720095924155352"/>
  </r>
  <r>
    <d v="2022-07-21T00:00:00"/>
    <x v="1"/>
    <x v="3"/>
    <s v="L3"/>
    <x v="1"/>
    <n v="10"/>
    <x v="1"/>
    <s v="A10"/>
    <s v="L3BbrA10"/>
    <s v="L3BbrA10"/>
    <s v="6h42"/>
    <n v="0.64400000000000002"/>
    <m/>
    <s v="na"/>
    <s v="11h36"/>
    <n v="0.47899999999999998"/>
    <n v="0.16500000000000004"/>
    <n v="18.95"/>
    <n v="-1.895"/>
    <s v="na"/>
    <n v="96.25"/>
    <n v="7272.2890625"/>
    <n v="0.34446764091858045"/>
    <n v="3.2046210398210787E-5"/>
    <n v="2.3304930537348208E-5"/>
    <n v="23.304930537348209"/>
    <e v="#VALUE!"/>
    <n v="31.981100000000001"/>
    <n v="87.4"/>
    <n v="678"/>
    <n v="32.046210398210789"/>
    <n v="12.389091192032369"/>
  </r>
  <r>
    <d v="2022-07-21T00:00:00"/>
    <x v="1"/>
    <x v="3"/>
    <s v="L3"/>
    <x v="1"/>
    <n v="16"/>
    <x v="0"/>
    <s v="C7"/>
    <s v="L3FthC7"/>
    <s v="L3FthC7"/>
    <s v="6h42"/>
    <n v="0.64700000000000002"/>
    <n v="5.84"/>
    <n v="-0.58399999999999996"/>
    <s v="11h36"/>
    <n v="0.68300000000000005"/>
    <n v="-3.6000000000000032E-2"/>
    <n v="5.96"/>
    <n v="-0.59599999999999997"/>
    <n v="-1.2000000000000011E-2"/>
    <n v="147"/>
    <n v="16963.065000000002"/>
    <n v="5.5641421947449816E-2"/>
    <n v="3.3972864764756074E-6"/>
    <n v="5.7628391324076704E-6"/>
    <n v="5.7628391324076702"/>
    <s v="na"/>
    <n v="31.981100000000001"/>
    <n v="126.2"/>
    <n v="887"/>
    <n v="3.3972864764756077"/>
    <n v="12.389091192032369"/>
  </r>
  <r>
    <d v="2022-07-21T00:00:00"/>
    <x v="1"/>
    <x v="3"/>
    <s v="L3"/>
    <x v="1"/>
    <n v="13"/>
    <x v="10"/>
    <s v="I10"/>
    <s v="L3PafI10"/>
    <s v="L3PafI10"/>
    <s v="6h42"/>
    <n v="0.67800000000000005"/>
    <n v="22.09"/>
    <n v="-2.2090000000000001"/>
    <s v="11h36"/>
    <n v="0.56599999999999995"/>
    <n v="0.1120000000000001"/>
    <n v="32.36"/>
    <n v="-3.2359999999999998"/>
    <n v="-1.0269999999999997"/>
    <n v="90.85"/>
    <n v="6479.1721625"/>
    <n v="0.197879858657244"/>
    <n v="1.6196356238788508E-5"/>
    <n v="1.049389804762917E-5"/>
    <n v="10.49389804762917"/>
    <n v="10.218011730895007"/>
    <n v="31.981100000000001"/>
    <n v="85.7"/>
    <n v="734"/>
    <n v="16.196356238788507"/>
    <n v="12.389091192032369"/>
  </r>
  <r>
    <d v="2022-07-21T00:00:00"/>
    <x v="1"/>
    <x v="3"/>
    <s v="L3"/>
    <x v="1"/>
    <n v="15"/>
    <x v="7"/>
    <s v="F6"/>
    <s v="L3CmeF6"/>
    <s v="L3CmeF6"/>
    <s v="6h42"/>
    <n v="0.67800000000000005"/>
    <n v="2.19"/>
    <n v="-0.219"/>
    <s v="11h36"/>
    <n v="0.505"/>
    <n v="0.17300000000000004"/>
    <n v="28.76"/>
    <n v="-2.8760000000000003"/>
    <n v="-2.6570000000000005"/>
    <n v="91.25"/>
    <n v="6536.3515625"/>
    <n v="0.34257425742574266"/>
    <n v="3.1829515493994892E-5"/>
    <n v="2.0804890333279147E-5"/>
    <n v="20.804890333279147"/>
    <n v="7.8302184167403626"/>
    <n v="31.981100000000001"/>
    <n v="90.2"/>
    <n v="800"/>
    <n v="31.829515493994894"/>
    <n v="12.389091192032369"/>
  </r>
  <r>
    <d v="2022-07-21T00:00:00"/>
    <x v="1"/>
    <x v="3"/>
    <s v="L3"/>
    <x v="1"/>
    <n v="9"/>
    <x v="5"/>
    <s v="A4"/>
    <s v="L3DtoA4"/>
    <s v="L3DtoA4"/>
    <s v="6h42"/>
    <n v="0.95899999999999996"/>
    <n v="8.27"/>
    <n v="-0.82699999999999996"/>
    <s v="11h36"/>
    <n v="0.78700000000000003"/>
    <n v="0.17199999999999993"/>
    <n v="25.41"/>
    <n v="-2.5409999999999999"/>
    <n v="-1.714"/>
    <n v="53.3"/>
    <n v="2230.0986499999999"/>
    <n v="0.21855146124523497"/>
    <n v="1.8303644998638017E-5"/>
    <n v="4.0818934001541892E-6"/>
    <n v="4.0818934001541889"/>
    <n v="2.3815014003233306"/>
    <n v="31.981100000000001"/>
    <n v="75.900000000000006"/>
    <n v="610"/>
    <n v="18.303644998638017"/>
    <n v="12.389091192032369"/>
  </r>
  <r>
    <d v="2022-07-21T00:00:00"/>
    <x v="1"/>
    <x v="3"/>
    <s v="L3"/>
    <x v="1"/>
    <n v="14"/>
    <x v="9"/>
    <s v="J9"/>
    <s v="L3HmaJ9"/>
    <s v="L3HmaJ9"/>
    <s v="6h42"/>
    <n v="0.79400000000000004"/>
    <n v="17.559999999999999"/>
    <n v="-1.7559999999999998"/>
    <s v="11h36"/>
    <n v="0.85099999999999998"/>
    <n v="-5.699999999999994E-2"/>
    <n v="23.61"/>
    <n v="-2.3609999999999998"/>
    <n v="-0.60499999999999998"/>
    <n v="60.45"/>
    <n v="2868.5489625000005"/>
    <n v="7.1788413098236692E-2"/>
    <n v="4.6488964228851939E-6"/>
    <n v="1.3335587010637287E-6"/>
    <n v="1.3335587010637286"/>
    <n v="2.2042292579565763"/>
    <n v="31.981100000000001"/>
    <n v="45.3"/>
    <n v="410"/>
    <n v="4.6488964228851941"/>
    <n v="12.389091192032369"/>
  </r>
  <r>
    <d v="2022-07-21T00:00:00"/>
    <x v="1"/>
    <x v="3"/>
    <s v="L3"/>
    <x v="1"/>
    <n v="12"/>
    <x v="4"/>
    <s v="H3"/>
    <s v="L3SguH3"/>
    <s v="L3SguH3"/>
    <s v="6h42"/>
    <n v="0.63100000000000001"/>
    <n v="5.15"/>
    <n v="-0.51500000000000001"/>
    <s v="11h36"/>
    <n v="0.69799999999999995"/>
    <n v="-6.6999999999999948E-2"/>
    <n v="17.2"/>
    <n v="-1.72"/>
    <n v="-1.2050000000000001"/>
    <n v="51.05"/>
    <n v="2045.7904624999996"/>
    <n v="0.10618066561014255"/>
    <n v="7.5267744548761289E-6"/>
    <n v="1.5398203393174218E-6"/>
    <n v="1.5398203393174219"/>
    <n v="1.2778592027530471"/>
    <n v="31.981100000000001"/>
    <n v="22.6"/>
    <n v="352"/>
    <n v="7.5267744548761293"/>
    <n v="12.389091192032369"/>
  </r>
  <r>
    <d v="2022-07-21T00:00:00"/>
    <x v="1"/>
    <x v="3"/>
    <s v="L3"/>
    <x v="1"/>
    <n v="11"/>
    <x v="12"/>
    <s v="A7"/>
    <s v="L3FsaA7"/>
    <s v="L3FsaA7"/>
    <s v="6h42"/>
    <n v="0.71699999999999997"/>
    <n v="14.95"/>
    <n v="-1.4949999999999999"/>
    <s v="11h36"/>
    <n v="0.70499999999999996"/>
    <n v="1.2000000000000011E-2"/>
    <n v="27.54"/>
    <n v="-2.754"/>
    <n v="-1.2590000000000001"/>
    <n v="39.75"/>
    <n v="1240.3490624999999"/>
    <n v="1.7021276595744698E-2"/>
    <n v="7.9049344367652482E-7"/>
    <n v="9.8048780177657408E-8"/>
    <n v="9.8048780177657405E-2"/>
    <n v="7.7878300379394277E-2"/>
    <n v="31.981100000000001"/>
    <n v="19"/>
    <n v="240"/>
    <n v="0.79049344367652485"/>
    <n v="12.389091192032369"/>
  </r>
  <r>
    <d v="2022-07-21T00:00:00"/>
    <x v="1"/>
    <x v="3"/>
    <s v="L4"/>
    <x v="0"/>
    <n v="6"/>
    <x v="7"/>
    <s v="C8"/>
    <s v="L4CmeC8"/>
    <s v="L4CmeC8"/>
    <s v="6h29"/>
    <n v="0.74299999999999999"/>
    <n v="2.63"/>
    <n v="-0.26300000000000001"/>
    <s v="12h03"/>
    <n v="0.54400000000000004"/>
    <n v="0.19899999999999995"/>
    <n v="39.32"/>
    <n v="-3.9319999999999999"/>
    <n v="-3.669"/>
    <n v="117.65"/>
    <n v="10865.595162500002"/>
    <n v="0.36580882352941163"/>
    <n v="3.4507448851369098E-5"/>
    <n v="3.7494396930965232E-5"/>
    <n v="37.49439693096523"/>
    <n v="10.219241463877141"/>
    <n v="31.981100000000001"/>
    <n v="97"/>
    <n v="770"/>
    <n v="34.507448851369098"/>
    <n v="7.12949535755667"/>
  </r>
  <r>
    <d v="2022-07-21T00:00:00"/>
    <x v="1"/>
    <x v="3"/>
    <s v="L4"/>
    <x v="0"/>
    <n v="3"/>
    <x v="6"/>
    <s v="H9"/>
    <s v="L4AguH9"/>
    <s v="L4AguH9"/>
    <s v="6h29"/>
    <n v="0.65900000000000003"/>
    <n v="3.71"/>
    <n v="-0.371"/>
    <s v="12h03"/>
    <n v="0.50800000000000001"/>
    <n v="0.15100000000000002"/>
    <n v="22.81"/>
    <n v="-2.2809999999999997"/>
    <n v="-1.9099999999999997"/>
    <n v="90.2"/>
    <n v="6386.791400000001"/>
    <n v="0.297244094488189"/>
    <n v="2.6726947076716277E-5"/>
    <n v="1.7069943573782671E-5"/>
    <n v="17.06994357378267"/>
    <n v="8.9371432323469495"/>
    <n v="31.981100000000001"/>
    <n v="58"/>
    <n v="684"/>
    <n v="26.726947076716279"/>
    <n v="7.12949535755667"/>
  </r>
  <r>
    <d v="2022-07-21T00:00:00"/>
    <x v="1"/>
    <x v="3"/>
    <s v="L4"/>
    <x v="0"/>
    <n v="7"/>
    <x v="1"/>
    <s v="G4"/>
    <s v="L4BbrG4"/>
    <s v="L4BbrH4"/>
    <s v="6h29"/>
    <n v="0.66800000000000004"/>
    <n v="20.87"/>
    <n v="-2.0870000000000002"/>
    <s v="12h03"/>
    <n v="0.51900000000000002"/>
    <n v="0.14900000000000002"/>
    <n v="27.75"/>
    <n v="-2.7749999999999999"/>
    <n v="-0.68799999999999972"/>
    <n v="51"/>
    <n v="2041.7850000000001"/>
    <n v="0.28709055876685935"/>
    <n v="2.5607562436913273E-5"/>
    <n v="5.2285136870252968E-6"/>
    <n v="5.2285136870252966"/>
    <n v="7.599583847420492"/>
    <n v="31.981100000000001"/>
    <n v="32.1"/>
    <n v="370"/>
    <n v="25.607562436913273"/>
    <n v="7.12949535755667"/>
  </r>
  <r>
    <d v="2022-07-21T00:00:00"/>
    <x v="1"/>
    <x v="3"/>
    <s v="L4"/>
    <x v="0"/>
    <n v="8"/>
    <x v="5"/>
    <s v="A1"/>
    <s v="L4DtoA1"/>
    <s v="L4DtoA1"/>
    <s v="6h29"/>
    <n v="1.1020000000000001"/>
    <n v="20.149999999999999"/>
    <n v="-2.0149999999999997"/>
    <s v="12h03"/>
    <n v="0.98799999999999999"/>
    <n v="0.1140000000000001"/>
    <n v="27.26"/>
    <n v="-2.726"/>
    <n v="-0.7110000000000003"/>
    <n v="52.65"/>
    <n v="2176.0376624999999"/>
    <n v="0.11538461538461549"/>
    <n v="8.337791575108668E-6"/>
    <n v="1.8143348489511658E-6"/>
    <n v="1.8143348489511659"/>
    <n v="2.5518071011971379"/>
    <n v="31.981100000000001"/>
    <n v="33.200000000000003"/>
    <n v="460"/>
    <n v="8.3377915751086675"/>
    <n v="7.12949535755667"/>
  </r>
  <r>
    <d v="2022-07-21T00:00:00"/>
    <x v="1"/>
    <x v="3"/>
    <s v="L4"/>
    <x v="0"/>
    <n v="2"/>
    <x v="12"/>
    <s v="I1"/>
    <s v="L4FsaI1"/>
    <s v="L4FsaI1"/>
    <s v="6h29"/>
    <n v="0.79500000000000004"/>
    <n v="18.86"/>
    <n v="-1.8859999999999999"/>
    <s v="12h03"/>
    <n v="0.63200000000000001"/>
    <n v="0.16300000000000003"/>
    <n v="28.91"/>
    <n v="-2.891"/>
    <n v="-1.0050000000000001"/>
    <n v="36.4"/>
    <n v="1040.0935999999999"/>
    <n v="0.25791139240506333"/>
    <n v="2.2442290465705378E-5"/>
    <n v="2.3342082682721182E-6"/>
    <n v="2.3342082682721181"/>
    <n v="2.3225952918130526"/>
    <n v="31.981100000000001"/>
    <n v="20.3"/>
    <n v="310"/>
    <n v="22.44229046570538"/>
    <n v="7.12949535755667"/>
  </r>
  <r>
    <d v="2022-07-21T00:00:00"/>
    <x v="1"/>
    <x v="3"/>
    <s v="L4"/>
    <x v="0"/>
    <n v="1"/>
    <x v="10"/>
    <s v="B8"/>
    <s v="L4PafB8"/>
    <s v="L4PafB8"/>
    <s v="6h29"/>
    <n v="0.755"/>
    <n v="26.23"/>
    <n v="-2.6230000000000002"/>
    <s v="12h03"/>
    <n v="0.64900000000000002"/>
    <n v="0.10599999999999998"/>
    <n v="40.74"/>
    <n v="-4.0739999999999998"/>
    <n v="-1.4509999999999996"/>
    <n v="50.9"/>
    <n v="2033.78585"/>
    <n v="0.16332819722650227"/>
    <n v="1.2788666432054903E-5"/>
    <n v="2.600940882988325E-6"/>
    <n v="2.6009408829883252"/>
    <n v="1.7925161150849938"/>
    <n v="31.981100000000001"/>
    <n v="45.4"/>
    <n v="650"/>
    <n v="12.788666432054903"/>
    <n v="7.12949535755667"/>
  </r>
  <r>
    <d v="2022-07-21T00:00:00"/>
    <x v="1"/>
    <x v="3"/>
    <s v="L4"/>
    <x v="0"/>
    <n v="5"/>
    <x v="2"/>
    <s v="F9"/>
    <s v="L4PfuF9"/>
    <s v="L4PfuF9"/>
    <s v="6h29"/>
    <n v="0.81799999999999995"/>
    <n v="7.86"/>
    <n v="-0.78600000000000003"/>
    <s v="12h03"/>
    <n v="0.82599999999999996"/>
    <n v="-8.0000000000000071E-3"/>
    <n v="12.18"/>
    <n v="-1.218"/>
    <n v="-0.43199999999999994"/>
    <n v="96.75"/>
    <n v="7348.0415625000005"/>
    <n v="9.7799511002445074E-3"/>
    <n v="3.9962386752971627E-7"/>
    <n v="2.9364527879753495E-7"/>
    <n v="0.29364527879753494"/>
    <n v="0.67973444166096064"/>
    <n v="31.981100000000001"/>
    <n v="83"/>
    <n v="620"/>
    <n v="0.39962386752971629"/>
    <n v="7.12949535755667"/>
  </r>
  <r>
    <d v="2022-07-21T00:00:00"/>
    <x v="1"/>
    <x v="3"/>
    <s v="L4"/>
    <x v="0"/>
    <n v="4"/>
    <x v="12"/>
    <s v="D10"/>
    <s v="L4FsaD10"/>
    <s v="L4FsaD10"/>
    <s v="6h29"/>
    <n v="0.76400000000000001"/>
    <n v="21.56"/>
    <n v="-2.1559999999999997"/>
    <s v="12h03"/>
    <n v="0.70799999999999996"/>
    <n v="5.600000000000005E-2"/>
    <n v="39.729999999999997"/>
    <n v="-3.9729999999999999"/>
    <n v="-1.8170000000000002"/>
    <n v="28.85"/>
    <n v="653.37316250000015"/>
    <n v="7.9096045197740189E-2"/>
    <n v="5.2381204700635823E-6"/>
    <n v="3.4224473370814299E-7"/>
    <n v="0.34224473370814301"/>
    <n v="0.18835703561262684"/>
    <n v="31.981100000000001"/>
    <n v="13.9"/>
    <n v="342"/>
    <n v="5.2381204700635822"/>
    <n v="7.12949535755667"/>
  </r>
  <r>
    <d v="2022-07-22T00:00:00"/>
    <x v="1"/>
    <x v="3"/>
    <s v="K1"/>
    <x v="0"/>
    <n v="1"/>
    <x v="12"/>
    <s v="H9"/>
    <s v="K1FsaH9"/>
    <s v="K1FsaH9"/>
    <s v="6h30"/>
    <n v="0.80400000000000005"/>
    <m/>
    <s v="na"/>
    <s v="11h36"/>
    <n v="0.79"/>
    <n v="1.4000000000000012E-2"/>
    <m/>
    <s v="na"/>
    <s v="na"/>
    <n v="30.6"/>
    <n v="735.04260000000011"/>
    <n v="1.7721518987341787E-2"/>
    <n v="8.3071418028836318E-7"/>
    <n v="6.1061031093602739E-8"/>
    <n v="6.1061031093602738E-2"/>
    <e v="#VALUE!"/>
    <n v="34.764699999999998"/>
    <n v="27"/>
    <n v="244"/>
    <n v="0.83071418028836319"/>
    <n v="6.5184028628141686"/>
  </r>
  <r>
    <d v="2022-07-22T00:00:00"/>
    <x v="1"/>
    <x v="3"/>
    <s v="K1"/>
    <x v="0"/>
    <n v="6"/>
    <x v="9"/>
    <s v="A2"/>
    <s v="K1HmaA2"/>
    <s v="K1HmaA2"/>
    <s v="6h30"/>
    <n v="0.63700000000000001"/>
    <s v="na"/>
    <s v="na"/>
    <s v="11h36"/>
    <n v="0.72099999999999997"/>
    <n v="-8.3999999999999964E-2"/>
    <s v="na"/>
    <s v="na"/>
    <s v="na"/>
    <n v="75.099999999999994"/>
    <n v="4427.4078499999996"/>
    <n v="0.13186813186813182"/>
    <n v="9.8274110434886081E-6"/>
    <n v="4.3509956799118153E-6"/>
    <n v="4.350995679911815"/>
    <e v="#VALUE!"/>
    <n v="34.764699999999998"/>
    <n v="56.6"/>
    <n v="445"/>
    <n v="9.8274110434886079"/>
    <n v="6.5184028628141686"/>
  </r>
  <r>
    <d v="2022-07-22T00:00:00"/>
    <x v="1"/>
    <x v="3"/>
    <s v="K1"/>
    <x v="1"/>
    <n v="4"/>
    <x v="11"/>
    <s v="H7"/>
    <s v="K1MlaH7"/>
    <s v="K1MlaH7"/>
    <s v="6h30"/>
    <n v="0.78200000000000003"/>
    <n v="7.62"/>
    <n v="-0.76200000000000001"/>
    <s v="12H32"/>
    <n v="0.70199999999999996"/>
    <n v="8.0000000000000071E-2"/>
    <n v="24.48"/>
    <n v="-2.448"/>
    <s v="na"/>
    <n v="38.4"/>
    <n v="1157.5296000000001"/>
    <n v="0.11396011396011407"/>
    <n v="8.2112589898026144E-6"/>
    <n v="9.5047753339626242E-7"/>
    <n v="0.9504775333962624"/>
    <e v="#VALUE!"/>
    <n v="34.764699999999998"/>
    <n v="31"/>
    <n v="390"/>
    <n v="8.211258989802614"/>
    <n v="6.5184028628141686"/>
  </r>
  <r>
    <d v="2022-07-22T00:00:00"/>
    <x v="1"/>
    <x v="3"/>
    <s v="K1"/>
    <x v="0"/>
    <n v="2"/>
    <x v="5"/>
    <s v="D10"/>
    <s v="K1DtoD10"/>
    <s v="K1DtoD10"/>
    <s v="6h30"/>
    <n v="0.86199999999999999"/>
    <n v="24.51"/>
    <n v="-2.4510000000000001"/>
    <s v="12H32"/>
    <n v="0.69099999999999995"/>
    <n v="0.17100000000000004"/>
    <n v="26.83"/>
    <n v="-2.6829999999999998"/>
    <n v="-0.23199999999999976"/>
    <n v="80"/>
    <n v="5024"/>
    <n v="0.24746743849493497"/>
    <n v="2.1328862621407437E-5"/>
    <n v="1.0715620580995095E-5"/>
    <n v="10.715620580995095"/>
    <n v="46.188019745668562"/>
    <n v="34.764699999999998"/>
    <n v="77.099999999999994"/>
    <n v="720"/>
    <n v="21.328862621407438"/>
    <n v="6.5184028628141686"/>
  </r>
  <r>
    <d v="2022-07-22T00:00:00"/>
    <x v="1"/>
    <x v="3"/>
    <s v="K1"/>
    <x v="0"/>
    <n v="8"/>
    <x v="0"/>
    <s v="H1"/>
    <s v="K1FthH1"/>
    <s v="K1FthH1"/>
    <s v="6h30"/>
    <n v="0.69899999999999995"/>
    <n v="6.92"/>
    <n v="-0.69199999999999995"/>
    <s v="11h36"/>
    <n v="0.747"/>
    <n v="-4.8000000000000043E-2"/>
    <n v="7.98"/>
    <n v="-0.79800000000000004"/>
    <n v="-0.10600000000000009"/>
    <n v="104.2"/>
    <n v="8523.247400000002"/>
    <n v="6.8669527896995777E-2"/>
    <n v="4.401528530309561E-6"/>
    <n v="3.7515316601986797E-6"/>
    <n v="3.7515316601986797"/>
    <n v="35.391808115081851"/>
    <n v="34.764699999999998"/>
    <n v="128"/>
    <n v="930"/>
    <n v="4.4015285303095606"/>
    <n v="6.5184028628141686"/>
  </r>
  <r>
    <d v="2022-07-22T00:00:00"/>
    <x v="1"/>
    <x v="3"/>
    <s v="K1"/>
    <x v="0"/>
    <n v="3"/>
    <x v="9"/>
    <s v="A6"/>
    <s v="K1HmaA6"/>
    <s v="K1HmaA6"/>
    <s v="6h30"/>
    <n v="0.746"/>
    <n v="21.65"/>
    <n v="-2.165"/>
    <s v="11h36"/>
    <n v="0.88200000000000001"/>
    <n v="-0.13600000000000001"/>
    <n v="25.28"/>
    <n v="-2.528"/>
    <n v="-0.36299999999999999"/>
    <n v="83.9"/>
    <n v="5525.7798500000008"/>
    <n v="0.18230563002680966"/>
    <n v="1.4641712029500706E-5"/>
    <n v="8.0906877302117621E-6"/>
    <n v="8.0906877302117621"/>
    <n v="22.288395950996591"/>
    <n v="34.764699999999998"/>
    <n v="74.8"/>
    <n v="670"/>
    <n v="14.641712029500706"/>
    <n v="6.5184028628141686"/>
  </r>
  <r>
    <d v="2022-07-22T00:00:00"/>
    <x v="1"/>
    <x v="3"/>
    <s v="K1"/>
    <x v="0"/>
    <n v="4"/>
    <x v="8"/>
    <s v="D7"/>
    <s v="K1MluD7"/>
    <s v="K1MluD7"/>
    <s v="6h30"/>
    <n v="0.95299999999999996"/>
    <n v="18.260000000000002"/>
    <n v="-1.8260000000000001"/>
    <s v="11h36"/>
    <n v="0.878"/>
    <n v="7.4999999999999956E-2"/>
    <n v="25.04"/>
    <n v="-2.504"/>
    <n v="-0.67799999999999994"/>
    <n v="131.5"/>
    <n v="13574.41625"/>
    <n v="8.5421412300683314E-2"/>
    <n v="5.7584503618464661E-6"/>
    <n v="7.8167602166667047E-6"/>
    <n v="7.8167602166667045"/>
    <n v="11.529144862340273"/>
    <n v="34.764699999999998"/>
    <n v="136.30000000000001"/>
    <n v="832"/>
    <n v="5.7584503618464664"/>
    <n v="6.5184028628141686"/>
  </r>
  <r>
    <d v="2022-07-22T00:00:00"/>
    <x v="1"/>
    <x v="3"/>
    <s v="K1"/>
    <x v="0"/>
    <n v="2"/>
    <x v="9"/>
    <s v="D9"/>
    <s v="K1HmaD9"/>
    <s v="K1HmaD9"/>
    <s v="6h30"/>
    <n v="0.62"/>
    <n v="18.86"/>
    <n v="-1.8859999999999999"/>
    <s v="11h36"/>
    <n v="0.70799999999999996"/>
    <n v="-8.7999999999999967E-2"/>
    <n v="24.15"/>
    <n v="-2.415"/>
    <n v="-0.52900000000000014"/>
    <n v="75.5"/>
    <n v="4474.69625"/>
    <n v="0.14193548387096769"/>
    <n v="1.0758976552466153E-5"/>
    <n v="4.8143152033158222E-6"/>
    <n v="4.8143152033158225"/>
    <n v="9.1007848833947467"/>
    <n v="34.764699999999998"/>
    <n v="70.599999999999994"/>
    <n v="700"/>
    <n v="10.758976552466153"/>
    <n v="6.5184028628141686"/>
  </r>
  <r>
    <d v="2022-07-22T00:00:00"/>
    <x v="1"/>
    <x v="3"/>
    <s v="K1"/>
    <x v="0"/>
    <n v="3"/>
    <x v="12"/>
    <s v="B9"/>
    <s v="K1FsaB9"/>
    <s v="K1FsaB9"/>
    <s v="6h30"/>
    <n v="0.79200000000000004"/>
    <n v="29.21"/>
    <n v="-2.9210000000000003"/>
    <s v="12H32"/>
    <n v="0.68300000000000005"/>
    <n v="0.10899999999999999"/>
    <n v="41.23"/>
    <n v="-4.1229999999999993"/>
    <n v="-1.2019999999999991"/>
    <n v="51.75"/>
    <n v="2102.2790625000002"/>
    <n v="0.15959004392386528"/>
    <n v="1.2429312123957316E-5"/>
    <n v="2.6129882639472874E-6"/>
    <n v="2.6129882639472877"/>
    <n v="2.173867108109226"/>
    <n v="34.764699999999998"/>
    <n v="12.1"/>
    <n v="290"/>
    <n v="12.429312123957317"/>
    <n v="6.5184028628141686"/>
  </r>
  <r>
    <d v="2022-07-22T00:00:00"/>
    <x v="1"/>
    <x v="3"/>
    <s v="K1"/>
    <x v="0"/>
    <n v="5"/>
    <x v="4"/>
    <s v="H8"/>
    <s v="K1SguH8"/>
    <s v="K1SguH8"/>
    <s v="6h30"/>
    <n v="0.82499999999999996"/>
    <n v="20.74"/>
    <n v="-2.0739999999999998"/>
    <s v="11h36"/>
    <n v="0.72099999999999997"/>
    <n v="0.10399999999999998"/>
    <n v="26.46"/>
    <n v="-2.6459999999999999"/>
    <n v="-0.57200000000000006"/>
    <n v="28.45"/>
    <n v="635.38096250000001"/>
    <n v="0.14424410540915394"/>
    <n v="1.0974801935913417E-5"/>
    <n v="6.9731802172875297E-7"/>
    <n v="0.69731802172875301"/>
    <n v="1.2190874505747429"/>
    <n v="34.764699999999998"/>
    <n v="24.6"/>
    <n v="490"/>
    <n v="10.974801935913417"/>
    <n v="6.5184028628141686"/>
  </r>
  <r>
    <d v="2022-07-22T00:00:00"/>
    <x v="1"/>
    <x v="3"/>
    <s v="K1"/>
    <x v="0"/>
    <n v="7"/>
    <x v="1"/>
    <s v="F10"/>
    <s v="K1BbrF10"/>
    <s v="K1BbrF10"/>
    <s v="6h30"/>
    <n v="0.58299999999999996"/>
    <n v="21.26"/>
    <n v="-2.1260000000000003"/>
    <s v="11h36"/>
    <n v="0.57699999999999996"/>
    <n v="6.0000000000000053E-3"/>
    <n v="24.54"/>
    <n v="-2.4539999999999997"/>
    <n v="-0.3279999999999994"/>
    <n v="97.65"/>
    <n v="7485.3851625000007"/>
    <n v="1.0398613518197583E-2"/>
    <n v="4.3096671021564985E-7"/>
    <n v="3.225951818179663E-7"/>
    <n v="0.32259518181796631"/>
    <n v="0.98352189578648441"/>
    <n v="34.764699999999998"/>
    <n v="81.5"/>
    <n v="800"/>
    <n v="0.43096671021564986"/>
    <n v="6.5184028628141686"/>
  </r>
  <r>
    <d v="2022-07-22T00:00:00"/>
    <x v="1"/>
    <x v="3"/>
    <s v="L3"/>
    <x v="1"/>
    <n v="15"/>
    <x v="3"/>
    <s v="G7"/>
    <s v="L3PfaG7"/>
    <s v="L3PfaG7"/>
    <s v="6h18"/>
    <n v="0.79200000000000004"/>
    <n v="6.21"/>
    <n v="-0.621"/>
    <s v="12h03"/>
    <n v="0.65500000000000003"/>
    <n v="0.13700000000000001"/>
    <n v="13.76"/>
    <n v="-1.3759999999999999"/>
    <s v="na"/>
    <n v="66.3"/>
    <n v="3450.6166499999999"/>
    <n v="0.20916030534351146"/>
    <n v="1.7340313273972806E-5"/>
    <n v="5.9834773699386581E-6"/>
    <n v="5.9834773699386581"/>
    <e v="#VALUE!"/>
    <n v="34.764699999999998"/>
    <n v="55"/>
    <n v="622"/>
    <n v="17.340313273972807"/>
    <n v="12.394095238095241"/>
  </r>
  <r>
    <d v="2022-07-22T00:00:00"/>
    <x v="1"/>
    <x v="3"/>
    <s v="L3"/>
    <x v="1"/>
    <n v="10"/>
    <x v="8"/>
    <s v="B10"/>
    <s v="L3MluB10"/>
    <s v="L3MluB10"/>
    <s v="6h18"/>
    <n v="0.68100000000000005"/>
    <n v="11.73"/>
    <n v="-1.173"/>
    <s v="12h03"/>
    <n v="0.55400000000000005"/>
    <n v="0.127"/>
    <n v="14.75"/>
    <n v="-1.4750000000000001"/>
    <n v="-0.30200000000000005"/>
    <n v="112.9"/>
    <n v="10005.931850000001"/>
    <n v="0.22924187725631767"/>
    <n v="1.941193469063289E-5"/>
    <n v="1.9423449559112356E-5"/>
    <n v="19.423449559112356"/>
    <n v="64.316058142756134"/>
    <n v="34.764699999999998"/>
    <n v="93.8"/>
    <n v="803"/>
    <n v="19.41193469063289"/>
    <n v="12.394095238095241"/>
  </r>
  <r>
    <d v="2022-07-22T00:00:00"/>
    <x v="1"/>
    <x v="3"/>
    <s v="L3"/>
    <x v="1"/>
    <n v="14"/>
    <x v="1"/>
    <s v="I7"/>
    <s v="L3BbrI7"/>
    <s v="L3BbrI7"/>
    <s v="6h18"/>
    <n v="0.749"/>
    <n v="13.45"/>
    <n v="-1.345"/>
    <s v="12h03"/>
    <n v="0.59299999999999997"/>
    <n v="0.15600000000000003"/>
    <n v="20.64"/>
    <n v="-2.0640000000000001"/>
    <n v="-0.71900000000000008"/>
    <n v="85.5"/>
    <n v="5738.5462500000003"/>
    <n v="0.26306913996627324"/>
    <n v="2.2996037830945378E-5"/>
    <n v="1.3196382665962975E-5"/>
    <n v="13.196382665962975"/>
    <n v="18.353800648070894"/>
    <n v="34.764699999999998"/>
    <n v="93.2"/>
    <n v="740"/>
    <n v="22.996037830945379"/>
    <n v="12.394095238095241"/>
  </r>
  <r>
    <d v="2022-07-22T00:00:00"/>
    <x v="1"/>
    <x v="3"/>
    <s v="L3"/>
    <x v="1"/>
    <n v="13"/>
    <x v="8"/>
    <s v="G10"/>
    <s v="L3MluG10"/>
    <s v="L3MluG10"/>
    <s v="6h18"/>
    <n v="0.74299999999999999"/>
    <n v="14.63"/>
    <n v="-1.4630000000000001"/>
    <s v="12h03"/>
    <n v="0.59499999999999997"/>
    <n v="0.14800000000000002"/>
    <n v="22.43"/>
    <n v="-2.2429999999999999"/>
    <n v="-0.7799999999999998"/>
    <n v="82.3"/>
    <n v="5317.0326500000001"/>
    <n v="0.24873949579831936"/>
    <n v="2.1463905532103319E-5"/>
    <n v="1.1412428651070897E-5"/>
    <n v="11.412428651070897"/>
    <n v="14.631318783424231"/>
    <n v="34.764699999999998"/>
    <n v="77.3"/>
    <n v="705"/>
    <n v="21.463905532103318"/>
    <n v="12.394095238095241"/>
  </r>
  <r>
    <d v="2022-07-22T00:00:00"/>
    <x v="1"/>
    <x v="3"/>
    <s v="L3"/>
    <x v="1"/>
    <n v="9"/>
    <x v="2"/>
    <s v="A6"/>
    <s v="L3PfuA6"/>
    <s v="L3PfuA6"/>
    <s v="6h18"/>
    <n v="0.61799999999999999"/>
    <n v="13.12"/>
    <n v="-1.3119999999999998"/>
    <s v="12h03"/>
    <n v="0.55300000000000005"/>
    <n v="6.4999999999999947E-2"/>
    <n v="10.11"/>
    <n v="-1.0109999999999999"/>
    <n v="0.30099999999999993"/>
    <n v="50.05"/>
    <n v="1966.4269624999997"/>
    <n v="0.11754068716094022"/>
    <n v="8.5299928431238066E-6"/>
    <n v="1.6773607916650684E-6"/>
    <n v="1.6773607916650684"/>
    <n v="5.5726272148341156"/>
    <n v="34.764699999999998"/>
    <n v="43.6"/>
    <n v="371"/>
    <n v="8.5299928431238072"/>
    <n v="12.394095238095241"/>
  </r>
  <r>
    <d v="2022-07-22T00:00:00"/>
    <x v="1"/>
    <x v="3"/>
    <s v="L3"/>
    <x v="1"/>
    <n v="11"/>
    <x v="9"/>
    <s v="E8"/>
    <s v="L3HmaE8"/>
    <s v="L3HmaE8"/>
    <s v="6h18"/>
    <n v="0.85699999999999998"/>
    <n v="14.34"/>
    <n v="-1.4339999999999999"/>
    <s v="12h03"/>
    <n v="0.75900000000000001"/>
    <n v="9.7999999999999976E-2"/>
    <n v="20.45"/>
    <n v="-2.0449999999999999"/>
    <n v="-0.61099999999999999"/>
    <n v="56.95"/>
    <n v="2545.9924625000003"/>
    <n v="0.12911725955204212"/>
    <n v="9.5756581728290843E-6"/>
    <n v="2.4379553531499375E-6"/>
    <n v="2.4379553531499374"/>
    <n v="3.9901069609655275"/>
    <n v="34.764699999999998"/>
    <n v="49.4"/>
    <n v="546"/>
    <n v="9.575658172829085"/>
    <n v="12.394095238095241"/>
  </r>
  <r>
    <d v="2022-07-22T00:00:00"/>
    <x v="1"/>
    <x v="3"/>
    <s v="L3"/>
    <x v="1"/>
    <n v="12"/>
    <x v="2"/>
    <s v="H5"/>
    <s v="L3PfuH5"/>
    <s v="L3PfuH5"/>
    <s v="6h18"/>
    <n v="1.161"/>
    <n v="7.68"/>
    <n v="-0.76800000000000002"/>
    <s v="12h03"/>
    <n v="1.163"/>
    <n v="-2.0000000000000018E-3"/>
    <n v="10.45"/>
    <n v="-1.0449999999999999"/>
    <n v="-0.27699999999999991"/>
    <n v="79.099999999999994"/>
    <n v="4911.5958499999997"/>
    <n v="1.7226528854435846E-3"/>
    <n v="4.7130974939247305E-8"/>
    <n v="2.3148830091806106E-8"/>
    <n v="2.3148830091806107E-2"/>
    <n v="8.3569783724931818E-2"/>
    <n v="34.764699999999998"/>
    <n v="75"/>
    <n v="640"/>
    <n v="4.7130974939247304E-2"/>
    <n v="12.394095238095241"/>
  </r>
  <r>
    <d v="2022-07-22T00:00:00"/>
    <x v="1"/>
    <x v="3"/>
    <s v="L4"/>
    <x v="0"/>
    <n v="2"/>
    <x v="6"/>
    <s v="I4"/>
    <s v="L4AguI4"/>
    <s v="L4AguA4"/>
    <s v="5h10"/>
    <n v="0.84699999999999998"/>
    <s v="na"/>
    <s v="na"/>
    <s v="12h20"/>
    <n v="0.874"/>
    <n v="-2.7000000000000024E-2"/>
    <s v="na"/>
    <s v="na"/>
    <s v="na"/>
    <n v="37.450000000000003"/>
    <n v="1100.9644625000003"/>
    <n v="3.1877213695395541E-2"/>
    <n v="1.7113202010658076E-6"/>
    <n v="1.8841027253318094E-7"/>
    <n v="0.18841027253318093"/>
    <s v="na"/>
    <n v="34.764699999999998"/>
    <n v="30"/>
    <n v="350"/>
    <n v="1.7113202010658075"/>
    <n v="7.1421578461796527"/>
  </r>
  <r>
    <d v="2022-07-22T00:00:00"/>
    <x v="1"/>
    <x v="3"/>
    <s v="L4"/>
    <x v="0"/>
    <n v="7"/>
    <x v="5"/>
    <s v="G6"/>
    <s v="L4DtoG6"/>
    <s v="L4DtoG6"/>
    <s v="5h10"/>
    <n v="0.90800000000000003"/>
    <m/>
    <s v="na"/>
    <s v="12h20"/>
    <n v="0.83399999999999996"/>
    <n v="7.4000000000000066E-2"/>
    <n v="28.61"/>
    <n v="-2.8609999999999998"/>
    <s v="na"/>
    <n v="56.05"/>
    <n v="2466.1579624999995"/>
    <n v="8.872901678657083E-2"/>
    <n v="6.0341458061632528E-6"/>
    <n v="1.4881156726755483E-6"/>
    <n v="1.4881156726755482"/>
    <e v="#VALUE!"/>
    <n v="34.764699999999998"/>
    <n v="42.8"/>
    <n v="570"/>
    <n v="6.0341458061632531"/>
    <n v="7.1421578461796527"/>
  </r>
  <r>
    <d v="2022-07-22T00:00:00"/>
    <x v="1"/>
    <x v="3"/>
    <s v="L4"/>
    <x v="0"/>
    <n v="6"/>
    <x v="0"/>
    <s v="C7"/>
    <s v="L4FthC7"/>
    <s v="L4FthC7"/>
    <s v="5h10"/>
    <n v="0.72399999999999998"/>
    <n v="12.56"/>
    <n v="-1.256"/>
    <s v="12h20"/>
    <n v="0.747"/>
    <n v="-2.300000000000002E-2"/>
    <m/>
    <s v="na"/>
    <s v="na"/>
    <n v="83.45"/>
    <n v="5466.6634625000006"/>
    <n v="3.1767955801105002E-2"/>
    <n v="1.7041026528806769E-6"/>
    <n v="9.315755708852118E-7"/>
    <n v="0.93157557088521181"/>
    <e v="#VALUE!"/>
    <n v="34.764699999999998"/>
    <n v="55"/>
    <n v="715"/>
    <n v="1.7041026528806769"/>
    <n v="7.1421578461796527"/>
  </r>
  <r>
    <d v="2022-07-22T00:00:00"/>
    <x v="1"/>
    <x v="3"/>
    <s v="L4"/>
    <x v="0"/>
    <n v="1"/>
    <x v="10"/>
    <s v="A6"/>
    <s v="L4PafA6"/>
    <s v="L4PafA6"/>
    <s v="5h10"/>
    <n v="0.68"/>
    <n v="23.45"/>
    <n v="-2.3449999999999998"/>
    <s v="12h20"/>
    <n v="0.58099999999999996"/>
    <n v="9.9000000000000088E-2"/>
    <s v="na"/>
    <s v="na"/>
    <s v="na"/>
    <n v="53.6"/>
    <n v="2255.2736"/>
    <n v="0.17039586919105007"/>
    <n v="1.3473271674585239E-5"/>
    <n v="3.0385913913319884E-6"/>
    <n v="3.0385913913319884"/>
    <e v="#VALUE!"/>
    <n v="34.764699999999998"/>
    <n v="37.700000000000003"/>
    <n v="480"/>
    <n v="13.47327167458524"/>
    <n v="7.1421578461796527"/>
  </r>
  <r>
    <d v="2022-07-22T00:00:00"/>
    <x v="1"/>
    <x v="3"/>
    <s v="L4"/>
    <x v="0"/>
    <n v="4"/>
    <x v="8"/>
    <s v="E8"/>
    <s v="L4MluE8"/>
    <s v="L4MluE8"/>
    <s v="5h10"/>
    <n v="0.80400000000000005"/>
    <n v="28.12"/>
    <n v="-2.8120000000000003"/>
    <s v="12h20"/>
    <n v="0.64800000000000002"/>
    <n v="0.15600000000000003"/>
    <n v="34.840000000000003"/>
    <n v="-3.4840000000000004"/>
    <n v="-0.67200000000000015"/>
    <n v="107.6"/>
    <n v="9088.5415999999987"/>
    <n v="0.24074074074074078"/>
    <n v="2.0617429098615299E-5"/>
    <n v="1.873823620478156E-5"/>
    <n v="18.738236204781561"/>
    <n v="27.884280066639221"/>
    <n v="34.764699999999998"/>
    <n v="94"/>
    <n v="800"/>
    <n v="20.6174290986153"/>
    <n v="7.1421578461796527"/>
  </r>
  <r>
    <d v="2022-07-22T00:00:00"/>
    <x v="1"/>
    <x v="3"/>
    <s v="L4"/>
    <x v="0"/>
    <n v="5"/>
    <x v="2"/>
    <s v="F9"/>
    <s v="L4PfuF9"/>
    <s v="L4PfuF9"/>
    <s v="5h10"/>
    <n v="0.80300000000000005"/>
    <n v="9.7799999999999994"/>
    <n v="-0.97799999999999998"/>
    <s v="12h20"/>
    <n v="0.83699999999999997"/>
    <n v="-3.3999999999999919E-2"/>
    <n v="11.53"/>
    <n v="-1.153"/>
    <n v="-0.17500000000000004"/>
    <n v="96.75"/>
    <n v="7348.0415625000005"/>
    <n v="4.2341220423412103E-2"/>
    <n v="2.4271279531165222E-6"/>
    <n v="1.7834637077005758E-6"/>
    <n v="1.7834637077005757"/>
    <n v="10.19122118686043"/>
    <n v="34.764699999999998"/>
    <n v="83"/>
    <n v="620"/>
    <n v="2.4271279531165222"/>
    <n v="7.1421578461796527"/>
  </r>
  <r>
    <d v="2022-07-22T00:00:00"/>
    <x v="1"/>
    <x v="3"/>
    <s v="L4"/>
    <x v="0"/>
    <n v="8"/>
    <x v="4"/>
    <s v="G1"/>
    <s v="L4SguG1"/>
    <s v="L4SguH1"/>
    <s v="5h10"/>
    <n v="0.71599999999999997"/>
    <n v="9.4499999999999993"/>
    <n v="-0.94499999999999995"/>
    <s v="12h20"/>
    <n v="0.60699999999999998"/>
    <n v="0.10899999999999999"/>
    <n v="15.64"/>
    <n v="-1.5640000000000001"/>
    <n v="-0.61900000000000011"/>
    <n v="33.5"/>
    <n v="880.96625000000006"/>
    <n v="0.17957166392092255"/>
    <n v="1.4371883947863333E-5"/>
    <n v="1.2661144706984359E-6"/>
    <n v="1.2661144706984357"/>
    <n v="2.0454191772187973"/>
    <n v="34.764699999999998"/>
    <n v="23.8"/>
    <n v="350"/>
    <n v="14.371883947863333"/>
    <n v="7.1421578461796527"/>
  </r>
  <r>
    <d v="2022-07-22T00:00:00"/>
    <x v="1"/>
    <x v="3"/>
    <s v="L4"/>
    <x v="0"/>
    <n v="3"/>
    <x v="3"/>
    <s v="j8"/>
    <s v="L4Pfaj8"/>
    <s v="L4Pfaj8"/>
    <s v="5h10"/>
    <n v="0.97"/>
    <n v="22.76"/>
    <n v="-2.2760000000000002"/>
    <s v="12h20"/>
    <n v="0.94499999999999995"/>
    <n v="2.5000000000000022E-2"/>
    <n v="33.85"/>
    <n v="-3.3850000000000002"/>
    <n v="-1.109"/>
    <n v="60.25"/>
    <n v="2849.5990624999999"/>
    <n v="2.6455026455026481E-2"/>
    <n v="1.3603621999454916E-6"/>
    <n v="3.8764868496251101E-7"/>
    <n v="0.38764868496251104"/>
    <n v="0.3495479575856727"/>
    <n v="34.764699999999998"/>
    <n v="52"/>
    <n v="575"/>
    <n v="1.3603621999454916"/>
    <n v="7.1421578461796527"/>
  </r>
  <r>
    <d v="2022-07-30T00:00:00"/>
    <x v="0"/>
    <x v="4"/>
    <s v="L1"/>
    <x v="0"/>
    <n v="7"/>
    <x v="0"/>
    <s v="F5"/>
    <s v="L1FthF5"/>
    <s v="L1FthF5"/>
    <m/>
    <n v="0.67900000000000005"/>
    <n v="5.68"/>
    <n v="-0.56799999999999995"/>
    <s v="12h09"/>
    <n v="0.58599999999999997"/>
    <n v="9.3000000000000083E-2"/>
    <m/>
    <s v="na"/>
    <s v="na"/>
    <n v="42.6"/>
    <n v="1424.5866000000003"/>
    <n v="0.15870307167235509"/>
    <n v="1.234432950467869E-5"/>
    <n v="1.7585566398349904E-6"/>
    <n v="1.7585566398349903"/>
    <e v="#VALUE!"/>
    <n v="27.192399999999999"/>
    <n v="20"/>
    <n v="340"/>
    <n v="12.34432950467869"/>
    <m/>
  </r>
  <r>
    <d v="2022-07-30T00:00:00"/>
    <x v="0"/>
    <x v="4"/>
    <s v="L6"/>
    <x v="0"/>
    <n v="5"/>
    <x v="2"/>
    <s v="C9"/>
    <s v="L6PfuC9"/>
    <s v="L6PfuC9"/>
    <m/>
    <n v="0.747"/>
    <n v="10.45"/>
    <n v="-1.0449999999999999"/>
    <s v="11h48"/>
    <n v="0.627"/>
    <n v="0.12"/>
    <n v="13.54"/>
    <n v="-1.3539999999999999"/>
    <n v="-0.30899999999999994"/>
    <n v="82.38"/>
    <n v="5327.3745539999991"/>
    <n v="0.19138755980861244"/>
    <n v="1.5544713872757374E-5"/>
    <n v="8.2812513134938419E-6"/>
    <n v="8.2812513134938417"/>
    <n v="26.80016606308687"/>
    <n v="27.192399999999999"/>
    <n v="72"/>
    <n v="355"/>
    <n v="15.544713872757374"/>
    <m/>
  </r>
  <r>
    <d v="2022-07-30T00:00:00"/>
    <x v="0"/>
    <x v="4"/>
    <s v="L6"/>
    <x v="0"/>
    <n v="7"/>
    <x v="0"/>
    <s v="G6"/>
    <s v="L6FthG6"/>
    <s v="L6FthG6"/>
    <m/>
    <n v="0.60699999999999998"/>
    <n v="8.2100000000000009"/>
    <n v="-0.82100000000000006"/>
    <s v="11h48"/>
    <n v="0.39800000000000002"/>
    <n v="0.20899999999999996"/>
    <n v="11.31"/>
    <n v="-1.131"/>
    <n v="-0.30999999999999994"/>
    <n v="44.314999999999998"/>
    <n v="1541.5980916249998"/>
    <n v="0.5251256281407034"/>
    <n v="5.385065348301339E-5"/>
    <n v="8.3016064642172606E-6"/>
    <n v="8.3016064642172598"/>
    <n v="26.779375691023425"/>
    <n v="27.192399999999999"/>
    <n v="40"/>
    <n v="295"/>
    <n v="53.850653483013389"/>
    <m/>
  </r>
  <r>
    <d v="2022-07-30T00:00:00"/>
    <x v="0"/>
    <x v="4"/>
    <s v="M3"/>
    <x v="0"/>
    <n v="9"/>
    <x v="2"/>
    <s v="B4"/>
    <s v="M3PfuB4"/>
    <s v="M3PfuB4"/>
    <m/>
    <n v="0.70399999999999996"/>
    <n v="5.94"/>
    <n v="-0.59400000000000008"/>
    <s v="12h00"/>
    <n v="0.58599999999999997"/>
    <n v="0.11799999999999999"/>
    <n v="8.75"/>
    <n v="-0.875"/>
    <n v="-0.28099999999999992"/>
    <n v="71.13"/>
    <n v="3971.6893664999998"/>
    <n v="0.20136518771331058"/>
    <n v="1.6548237569100654E-5"/>
    <n v="6.5724459187512876E-6"/>
    <n v="6.5724459187512876"/>
    <n v="23.389487255342669"/>
    <n v="27.192399999999999"/>
    <n v="57.7"/>
    <n v="360"/>
    <n v="16.548237569100653"/>
    <m/>
  </r>
  <r>
    <d v="2022-07-30T00:00:00"/>
    <x v="0"/>
    <x v="4"/>
    <s v="L1"/>
    <x v="0"/>
    <n v="5"/>
    <x v="2"/>
    <s v="D3"/>
    <s v="L1PfuD3"/>
    <s v="L1PfuD3"/>
    <m/>
    <n v="0.63900000000000001"/>
    <n v="7.39"/>
    <n v="-0.73899999999999999"/>
    <s v="12h09"/>
    <n v="0.58099999999999996"/>
    <n v="5.8000000000000052E-2"/>
    <n v="13.05"/>
    <n v="-1.3050000000000002"/>
    <n v="-0.56600000000000017"/>
    <n v="130.74"/>
    <n v="13417.963866000004"/>
    <n v="9.9827882960413172E-2"/>
    <n v="6.9763137233744143E-6"/>
    <n v="9.3607925458117834E-6"/>
    <n v="9.3607925458117833"/>
    <n v="16.538502731116221"/>
    <n v="27.192399999999999"/>
    <n v="115.1"/>
    <n v="810"/>
    <n v="6.9763137233744139"/>
    <m/>
  </r>
  <r>
    <d v="2022-07-30T00:00:00"/>
    <x v="0"/>
    <x v="4"/>
    <s v="M3"/>
    <x v="0"/>
    <n v="12"/>
    <x v="0"/>
    <s v="H9"/>
    <s v="M3FthH9"/>
    <s v="M3FthH9"/>
    <m/>
    <n v="0.63100000000000001"/>
    <n v="6.13"/>
    <n v="-0.61299999999999999"/>
    <s v="12h00"/>
    <n v="0.40600000000000003"/>
    <n v="0.22499999999999998"/>
    <n v="10.56"/>
    <n v="-1.056"/>
    <n v="-0.44300000000000006"/>
    <n v="39.945"/>
    <n v="1252.5483746250002"/>
    <n v="0.55418719211822653"/>
    <n v="5.7542416191695682E-5"/>
    <n v="7.2074659872903718E-6"/>
    <n v="7.2074659872903721"/>
    <n v="16.269674914876685"/>
    <n v="27.192399999999999"/>
    <n v="40.700000000000003"/>
    <n v="335"/>
    <n v="57.542416191695679"/>
    <m/>
  </r>
  <r>
    <d v="2022-07-30T00:00:00"/>
    <x v="0"/>
    <x v="4"/>
    <s v="M3"/>
    <x v="0"/>
    <n v="14"/>
    <x v="4"/>
    <s v="H10"/>
    <s v="M3SguH10"/>
    <s v="M3SguH10"/>
    <m/>
    <n v="0.68700000000000006"/>
    <n v="8.85"/>
    <n v="-0.88500000000000001"/>
    <s v="12h00"/>
    <n v="0.56200000000000006"/>
    <n v="0.125"/>
    <n v="14.87"/>
    <n v="-1.4869999999999999"/>
    <n v="-0.60199999999999987"/>
    <n v="75.954999999999998"/>
    <n v="4528.792189625"/>
    <n v="0.22241992882562275"/>
    <n v="1.8703280317253222E-5"/>
    <n v="8.4703269821143383E-6"/>
    <n v="8.4703269821143383"/>
    <n v="14.070310601518838"/>
    <n v="27.192399999999999"/>
    <n v="31"/>
    <n v="440"/>
    <n v="18.70328031725322"/>
    <m/>
  </r>
  <r>
    <d v="2022-07-30T00:00:00"/>
    <x v="0"/>
    <x v="4"/>
    <s v="M3"/>
    <x v="0"/>
    <n v="11"/>
    <x v="4"/>
    <s v="E1"/>
    <s v="M3SguE1"/>
    <s v="M3SguE1"/>
    <m/>
    <n v="0.65900000000000003"/>
    <n v="4.4400000000000004"/>
    <n v="-0.44400000000000006"/>
    <s v="12h00"/>
    <n v="0.42499999999999999"/>
    <n v="0.23400000000000004"/>
    <n v="10.19"/>
    <n v="-1.0189999999999999"/>
    <n v="-0.57499999999999984"/>
    <n v="40.335000000000001"/>
    <n v="1277.1260966250002"/>
    <n v="0.55058823529411771"/>
    <n v="5.708275283855365E-5"/>
    <n v="7.2901873317311665E-6"/>
    <n v="7.2901873317311665"/>
    <n v="12.678586663880292"/>
    <n v="27.192399999999999"/>
    <n v="20.2"/>
    <n v="300"/>
    <n v="57.082752838553652"/>
    <m/>
  </r>
  <r>
    <d v="2022-07-30T00:00:00"/>
    <x v="0"/>
    <x v="4"/>
    <s v="M3"/>
    <x v="0"/>
    <n v="13"/>
    <x v="1"/>
    <s v="G5"/>
    <s v="M3BbrG5"/>
    <s v="M3BbrG5"/>
    <m/>
    <n v="0.70499999999999996"/>
    <n v="5.76"/>
    <n v="-0.57599999999999996"/>
    <s v="12h00"/>
    <n v="0.53400000000000003"/>
    <n v="0.17099999999999993"/>
    <n v="15.91"/>
    <n v="-1.591"/>
    <n v="-1.0150000000000001"/>
    <n v="70.305000000000007"/>
    <n v="3880.0925246250008"/>
    <n v="0.32022471910112343"/>
    <n v="2.9292867413624449E-5"/>
    <n v="1.136590358764355E-5"/>
    <n v="11.365903587643549"/>
    <n v="11.197934569106943"/>
    <n v="27.192399999999999"/>
    <n v="57.8"/>
    <n v="500"/>
    <n v="29.29286741362445"/>
    <m/>
  </r>
  <r>
    <d v="2022-07-30T00:00:00"/>
    <x v="0"/>
    <x v="4"/>
    <s v="L1"/>
    <x v="0"/>
    <n v="8"/>
    <x v="4"/>
    <s v="I10"/>
    <s v="L1SguI10"/>
    <s v="L1SguI10"/>
    <m/>
    <n v="0.59799999999999998"/>
    <n v="3.29"/>
    <n v="-0.32900000000000001"/>
    <s v="12h09"/>
    <n v="0.42899999999999999"/>
    <n v="0.16899999999999998"/>
    <n v="9.39"/>
    <n v="-0.93900000000000006"/>
    <n v="-0.6100000000000001"/>
    <n v="47.21"/>
    <n v="1749.5955185"/>
    <n v="0.39393939393939392"/>
    <n v="3.7802504006186553E-5"/>
    <n v="6.613909159730229E-6"/>
    <n v="6.6139091597302286"/>
    <n v="10.842474032344635"/>
    <n v="27.192399999999999"/>
    <n v="33.1"/>
    <n v="410"/>
    <n v="37.802504006186552"/>
    <m/>
  </r>
  <r>
    <d v="2022-07-30T00:00:00"/>
    <x v="0"/>
    <x v="4"/>
    <s v="L6"/>
    <x v="0"/>
    <n v="8"/>
    <x v="3"/>
    <s v="H5"/>
    <s v="L6PfaH5"/>
    <s v="L6PfaH5"/>
    <m/>
    <n v="0.76800000000000002"/>
    <n v="7.87"/>
    <n v="-0.78700000000000003"/>
    <s v="11h48"/>
    <n v="0.55700000000000005"/>
    <n v="0.21099999999999997"/>
    <n v="17.79"/>
    <n v="-1.7789999999999999"/>
    <n v="-0.99199999999999988"/>
    <n v="58.085000000000001"/>
    <n v="2648.4857716249999"/>
    <n v="0.37881508078994602"/>
    <n v="3.6023915778537296E-5"/>
    <n v="9.5408828377673364E-6"/>
    <n v="9.5408828377673363"/>
    <n v="9.61782544129772"/>
    <n v="27.192399999999999"/>
    <n v="36.9"/>
    <n v="400"/>
    <n v="36.023915778537294"/>
    <m/>
  </r>
  <r>
    <d v="2022-07-30T00:00:00"/>
    <x v="0"/>
    <x v="4"/>
    <s v="L6"/>
    <x v="0"/>
    <n v="3"/>
    <x v="1"/>
    <s v="J4"/>
    <s v="L6BbrJ4"/>
    <s v="L6BbrJ4"/>
    <m/>
    <n v="0.66100000000000003"/>
    <n v="2.73"/>
    <n v="-0.27300000000000002"/>
    <s v="11h48"/>
    <n v="0.45900000000000002"/>
    <n v="0.20200000000000001"/>
    <n v="15.89"/>
    <n v="-1.589"/>
    <n v="-1.3159999999999998"/>
    <n v="60.91"/>
    <n v="2912.3720584999996"/>
    <n v="0.44008714596949894"/>
    <n v="4.3325449907601635E-5"/>
    <n v="1.2617982973284039E-5"/>
    <n v="12.61798297328404"/>
    <n v="9.5881329584225234"/>
    <n v="27.192399999999999"/>
    <n v="51.2"/>
    <n v="410"/>
    <n v="43.325449907601637"/>
    <m/>
  </r>
  <r>
    <d v="2022-07-30T00:00:00"/>
    <x v="0"/>
    <x v="4"/>
    <s v="L1"/>
    <x v="0"/>
    <n v="4"/>
    <x v="1"/>
    <s v="E6"/>
    <s v="L1BbrE6"/>
    <s v="L1BbrE6"/>
    <m/>
    <n v="0.81599999999999995"/>
    <n v="6.38"/>
    <n v="-0.63800000000000001"/>
    <s v="12h09"/>
    <n v="0.57199999999999995"/>
    <n v="0.24399999999999999"/>
    <n v="16.64"/>
    <n v="-1.6640000000000001"/>
    <n v="-1.0260000000000002"/>
    <n v="51.97"/>
    <n v="2120.1915064999998"/>
    <n v="0.42657342657342662"/>
    <n v="4.1693593339499334E-5"/>
    <n v="8.8398402473871453E-6"/>
    <n v="8.839840247387146"/>
    <n v="8.61582870115706"/>
    <n v="27.192399999999999"/>
    <n v="39.799999999999997"/>
    <n v="470"/>
    <n v="41.693593339499337"/>
    <m/>
  </r>
  <r>
    <d v="2022-07-30T00:00:00"/>
    <x v="0"/>
    <x v="4"/>
    <s v="L1"/>
    <x v="0"/>
    <n v="2"/>
    <x v="1"/>
    <s v="C5"/>
    <s v="L1BbrC5"/>
    <s v="L1BbrC5"/>
    <m/>
    <n v="0.68400000000000005"/>
    <n v="3.58"/>
    <n v="-0.35799999999999998"/>
    <s v="12h09"/>
    <n v="0.48299999999999998"/>
    <n v="0.20100000000000007"/>
    <n v="16.71"/>
    <n v="-1.671"/>
    <n v="-1.3130000000000002"/>
    <n v="57.875"/>
    <n v="2629.3697656250001"/>
    <n v="0.41614906832298154"/>
    <n v="4.0442909363654138E-5"/>
    <n v="1.063393631147044E-5"/>
    <n v="10.633936311470441"/>
    <n v="8.098961394874669"/>
    <n v="27.192399999999999"/>
    <n v="47.1"/>
    <n v="530"/>
    <n v="40.442909363654138"/>
    <m/>
  </r>
  <r>
    <d v="2022-07-30T00:00:00"/>
    <x v="0"/>
    <x v="4"/>
    <s v="L6"/>
    <x v="0"/>
    <n v="1"/>
    <x v="4"/>
    <s v="D1"/>
    <s v="L6SguD1"/>
    <s v="L6SguD1"/>
    <m/>
    <n v="0.71599999999999997"/>
    <n v="2.17"/>
    <n v="-0.217"/>
    <s v="11h48"/>
    <n v="0.54700000000000004"/>
    <n v="0.16899999999999993"/>
    <n v="10.73"/>
    <n v="-1.073"/>
    <n v="-0.85599999999999998"/>
    <n v="46.674999999999997"/>
    <n v="1710.1661656249996"/>
    <n v="0.30895795246800717"/>
    <n v="2.8029354482802736E-5"/>
    <n v="4.7934853680798653E-6"/>
    <n v="4.7934853680798657"/>
    <n v="5.5998660842054511"/>
    <n v="27.192399999999999"/>
    <n v="36.299999999999997"/>
    <n v="410"/>
    <n v="28.029354482802734"/>
    <m/>
  </r>
  <r>
    <d v="2022-07-30T00:00:00"/>
    <x v="0"/>
    <x v="4"/>
    <s v="L6"/>
    <x v="0"/>
    <n v="2"/>
    <x v="0"/>
    <s v="J7"/>
    <s v="L6FthJ7"/>
    <s v="L6FthJ7"/>
    <m/>
    <n v="0.67700000000000005"/>
    <n v="10.67"/>
    <n v="-1.0669999999999999"/>
    <s v="11h48"/>
    <n v="0.65500000000000003"/>
    <n v="2.200000000000002E-2"/>
    <n v="12.12"/>
    <n v="-1.212"/>
    <n v="-0.14500000000000002"/>
    <n v="72.885000000000005"/>
    <n v="4170.0952316250005"/>
    <n v="3.3587786259542014E-2"/>
    <n v="1.8250561946119968E-6"/>
    <n v="7.6106581345991568E-7"/>
    <n v="0.76106581345991564"/>
    <n v="5.2487297479994179"/>
    <n v="27.192399999999999"/>
    <n v="43.1"/>
    <n v="395"/>
    <n v="1.8250561946119968"/>
    <m/>
  </r>
  <r>
    <d v="2022-07-30T00:00:00"/>
    <x v="0"/>
    <x v="4"/>
    <s v="L1"/>
    <x v="0"/>
    <n v="6"/>
    <x v="5"/>
    <s v="A2"/>
    <s v="L1DtoA2"/>
    <s v="L1DtoA2"/>
    <m/>
    <n v="0.68600000000000005"/>
    <n v="10.45"/>
    <n v="-1.0449999999999999"/>
    <s v="12h09"/>
    <n v="0.501"/>
    <n v="0.18500000000000005"/>
    <n v="19.12"/>
    <n v="-1.9120000000000001"/>
    <n v="-0.86700000000000021"/>
    <n v="38.71"/>
    <n v="1176.2943185000001"/>
    <n v="0.36926147704590828"/>
    <n v="3.4908815950748209E-5"/>
    <n v="4.1063041868427306E-6"/>
    <n v="4.1063041868427304"/>
    <n v="4.7362216687920755"/>
    <n v="27.192399999999999"/>
    <n v="30.7"/>
    <n v="335"/>
    <n v="34.908815950748206"/>
    <m/>
  </r>
  <r>
    <d v="2022-07-30T00:00:00"/>
    <x v="0"/>
    <x v="4"/>
    <s v="L6"/>
    <x v="0"/>
    <n v="4"/>
    <x v="5"/>
    <s v="D4"/>
    <s v="L6DtoD4"/>
    <s v="L6DtoD4"/>
    <m/>
    <n v="0.72499999999999998"/>
    <n v="25.14"/>
    <n v="-2.5140000000000002"/>
    <s v="11h48"/>
    <n v="0.81"/>
    <n v="-8.5000000000000075E-2"/>
    <n v="20.74"/>
    <n v="-2.0739999999999998"/>
    <n v="0.44000000000000039"/>
    <n v="52.41"/>
    <n v="2156.2443585000001"/>
    <n v="0.11724137931034494"/>
    <n v="8.5032622392961857E-6"/>
    <n v="1.833511123232848E-6"/>
    <n v="1.833511123232848"/>
    <n v="4.1670707346201059"/>
    <n v="27.192399999999999"/>
    <n v="23.6"/>
    <n v="300"/>
    <n v="8.5032622392961859"/>
    <m/>
  </r>
  <r>
    <d v="2022-07-30T00:00:00"/>
    <x v="0"/>
    <x v="4"/>
    <s v="L1"/>
    <x v="0"/>
    <n v="1"/>
    <x v="3"/>
    <s v="A5"/>
    <s v="L1PfaA5"/>
    <s v="L1PfaA5"/>
    <m/>
    <n v="0.71899999999999997"/>
    <n v="10.51"/>
    <n v="-1.0509999999999999"/>
    <s v="12h09"/>
    <n v="0.60599999999999998"/>
    <n v="0.11299999999999999"/>
    <n v="21.23"/>
    <n v="-2.1230000000000002"/>
    <n v="-1.0720000000000003"/>
    <n v="49.884999999999998"/>
    <n v="1953.4828816249999"/>
    <n v="0.18646864686468645"/>
    <n v="1.505437482642566E-5"/>
    <n v="2.9408463516988856E-6"/>
    <n v="2.9408463516988856"/>
    <n v="2.7433268206146315"/>
    <n v="27.192399999999999"/>
    <n v="39.799999999999997"/>
    <n v="470"/>
    <n v="15.054374826425661"/>
    <m/>
  </r>
  <r>
    <d v="2022-07-30T00:00:00"/>
    <x v="0"/>
    <x v="4"/>
    <s v="M3"/>
    <x v="0"/>
    <n v="10"/>
    <x v="5"/>
    <s v="D2"/>
    <s v="M3DtoD2"/>
    <s v="M3DtoD2"/>
    <m/>
    <n v="0.76700000000000002"/>
    <n v="17.559999999999999"/>
    <n v="-1.7559999999999998"/>
    <s v="12h00"/>
    <n v="0.81200000000000006"/>
    <n v="-4.500000000000004E-2"/>
    <n v="16.27"/>
    <n v="-1.627"/>
    <n v="0.12899999999999978"/>
    <n v="34.164999999999999"/>
    <n v="916.28907162499991"/>
    <n v="5.8670143415906179E-2"/>
    <n v="3.6263396024164101E-6"/>
    <n v="3.3227753476951038E-7"/>
    <n v="0.33227753476951039"/>
    <n v="2.5757948431745037"/>
    <n v="27.192399999999999"/>
    <n v="26"/>
    <n v="300"/>
    <n v="3.6263396024164103"/>
    <m/>
  </r>
  <r>
    <d v="2022-07-30T00:00:00"/>
    <x v="0"/>
    <x v="4"/>
    <s v="M3"/>
    <x v="0"/>
    <n v="16"/>
    <x v="3"/>
    <s v="G6"/>
    <s v="M3PfaG6"/>
    <s v="M3PfaG6"/>
    <m/>
    <n v="0.879"/>
    <n v="5.91"/>
    <n v="-0.59099999999999997"/>
    <s v="12h00"/>
    <n v="0.70299999999999996"/>
    <n v="0.17600000000000005"/>
    <n v="22.04"/>
    <n v="-2.2039999999999997"/>
    <n v="-1.6129999999999998"/>
    <n v="42.994999999999997"/>
    <n v="1451.1274696249998"/>
    <n v="0.25035561877667151"/>
    <n v="2.1635704955674377E-5"/>
    <n v="3.1396165785880829E-6"/>
    <n v="3.139616578588083"/>
    <n v="1.946445491995092"/>
    <n v="27.192399999999999"/>
    <n v="33"/>
    <n v="390"/>
    <n v="21.635704955674377"/>
    <m/>
  </r>
  <r>
    <d v="2022-07-30T00:00:00"/>
    <x v="0"/>
    <x v="4"/>
    <s v="L1"/>
    <x v="0"/>
    <n v="3"/>
    <x v="3"/>
    <s v="F7"/>
    <s v="L1PfaF7"/>
    <s v="L1PfaF7"/>
    <m/>
    <n v="0.69899999999999995"/>
    <n v="9.0399999999999991"/>
    <n v="-0.90399999999999991"/>
    <s v="12h09"/>
    <n v="0.56000000000000005"/>
    <n v="0.1389999999999999"/>
    <n v="19.91"/>
    <n v="-1.9910000000000001"/>
    <n v="-1.0870000000000002"/>
    <n v="35.465000000000003"/>
    <n v="987.34648662500024"/>
    <n v="0.24821428571428553"/>
    <n v="2.140812930640074E-5"/>
    <n v="2.1137241255888475E-6"/>
    <n v="2.1137241255888477"/>
    <n v="1.9445484136051954"/>
    <n v="27.192399999999999"/>
    <n v="23.8"/>
    <n v="370"/>
    <n v="21.408129306400738"/>
    <m/>
  </r>
  <r>
    <d v="2022-07-30T00:00:00"/>
    <x v="0"/>
    <x v="4"/>
    <s v="M3"/>
    <x v="0"/>
    <n v="15"/>
    <x v="5"/>
    <s v="H7"/>
    <s v="M3DtoH7"/>
    <s v="M3DtoH7"/>
    <m/>
    <n v="0.76800000000000002"/>
    <n v="6.67"/>
    <n v="-0.66700000000000004"/>
    <s v="12h00"/>
    <n v="0.80400000000000005"/>
    <n v="-3.6000000000000032E-2"/>
    <n v="15.21"/>
    <n v="-1.5210000000000001"/>
    <n v="-0.85400000000000009"/>
    <n v="33.85"/>
    <n v="899.4706625"/>
    <n v="4.6875000000000042E-2"/>
    <n v="2.750905540270043E-6"/>
    <n v="2.4743588287816161E-7"/>
    <n v="0.24743588287816159"/>
    <n v="0.2897375677730229"/>
    <n v="27.192399999999999"/>
    <n v="36.200000000000003"/>
    <n v="390"/>
    <n v="2.7509055402700429"/>
    <m/>
  </r>
  <r>
    <d v="2022-08-03T00:00:00"/>
    <x v="1"/>
    <x v="4"/>
    <s v="K1"/>
    <x v="0"/>
    <n v="8"/>
    <x v="9"/>
    <s v="A2"/>
    <s v="K1HmaA2"/>
    <s v="K1HmaA2"/>
    <s v="5h30"/>
    <n v="0.63100000000000001"/>
    <m/>
    <s v="na"/>
    <s v="12h28"/>
    <n v="0.66500000000000004"/>
    <n v="-3.400000000000003E-2"/>
    <m/>
    <s v="na"/>
    <s v="na"/>
    <n v="75.099999999999994"/>
    <n v="4427.4078499999996"/>
    <n v="5.3882725832012729E-2"/>
    <n v="3.2655878162400775E-6"/>
    <n v="1.4458089132485676E-6"/>
    <n v="1.4458089132485676"/>
    <e v="#VALUE!"/>
    <n v="28.545300000000001"/>
    <n v="56.6"/>
    <n v="445"/>
    <n v="3.2655878162400773"/>
    <n v="8.0311143168665637"/>
  </r>
  <r>
    <d v="2022-08-03T00:00:00"/>
    <x v="1"/>
    <x v="4"/>
    <s v="K1"/>
    <x v="0"/>
    <n v="2"/>
    <x v="5"/>
    <s v="D10"/>
    <s v="K1DtoD10"/>
    <s v="K1DtoD10"/>
    <s v="5h30"/>
    <n v="0.81499999999999995"/>
    <n v="5.98"/>
    <n v="-0.59800000000000009"/>
    <s v="12h28"/>
    <n v="0.64800000000000002"/>
    <n v="0.16699999999999993"/>
    <n v="6.94"/>
    <n v="-0.69400000000000006"/>
    <n v="-9.5999999999999974E-2"/>
    <n v="80"/>
    <n v="5024"/>
    <n v="0.25771604938271592"/>
    <n v="2.2421367916036369E-5"/>
    <n v="1.1264495241016671E-5"/>
    <n v="11.26449524101667"/>
    <n v="117.33849209392368"/>
    <n v="28.545300000000001"/>
    <n v="77.099999999999994"/>
    <n v="720"/>
    <n v="22.42136791603637"/>
    <n v="8.0311143168665637"/>
  </r>
  <r>
    <d v="2022-08-03T00:00:00"/>
    <x v="1"/>
    <x v="4"/>
    <s v="K1"/>
    <x v="0"/>
    <n v="1"/>
    <x v="0"/>
    <s v="H1"/>
    <s v="K1FthH1"/>
    <s v="K1FthH1"/>
    <s v="5h30"/>
    <n v="0.64300000000000002"/>
    <n v="4.54"/>
    <n v="-0.45400000000000001"/>
    <s v="12h28"/>
    <n v="0.68700000000000006"/>
    <n v="-4.4000000000000039E-2"/>
    <n v="5.93"/>
    <n v="-0.59299999999999997"/>
    <n v="-0.13899999999999996"/>
    <n v="104.2"/>
    <n v="8523.247400000002"/>
    <n v="6.8429237947122926E-2"/>
    <n v="4.3825764275885476E-6"/>
    <n v="3.7353783141745389E-6"/>
    <n v="3.7353783141745391"/>
    <n v="26.873225281831225"/>
    <n v="28.545300000000001"/>
    <n v="128"/>
    <n v="930"/>
    <n v="4.3825764275885479"/>
    <n v="8.0311143168665637"/>
  </r>
  <r>
    <d v="2022-08-03T00:00:00"/>
    <x v="1"/>
    <x v="4"/>
    <s v="K1"/>
    <x v="0"/>
    <n v="3"/>
    <x v="1"/>
    <s v="F10"/>
    <s v="K1BbrF10"/>
    <s v="K1BbrF10"/>
    <s v="5h30"/>
    <n v="0.55400000000000005"/>
    <n v="3.79"/>
    <n v="-0.379"/>
    <s v="12h28"/>
    <n v="0.41099999999999998"/>
    <n v="0.14300000000000007"/>
    <n v="18.95"/>
    <n v="-1.895"/>
    <n v="-1.516"/>
    <n v="97.65"/>
    <n v="7485.3851625000007"/>
    <n v="0.34793187347931892"/>
    <n v="3.2443398484359131E-5"/>
    <n v="2.4285133363589688E-5"/>
    <n v="24.285133363589686"/>
    <n v="16.019217258304543"/>
    <n v="28.545300000000001"/>
    <n v="81.5"/>
    <n v="800"/>
    <n v="32.443398484359129"/>
    <n v="8.0311143168665637"/>
  </r>
  <r>
    <d v="2022-08-03T00:00:00"/>
    <x v="1"/>
    <x v="4"/>
    <s v="K1"/>
    <x v="0"/>
    <n v="4"/>
    <x v="12"/>
    <s v="B9"/>
    <s v="K1FsaB9"/>
    <s v="K1FsaB9"/>
    <s v="5h30"/>
    <n v="0.74199999999999999"/>
    <n v="3.88"/>
    <n v="-0.38800000000000001"/>
    <s v="12h28"/>
    <n v="0.63700000000000001"/>
    <n v="0.10499999999999998"/>
    <n v="11.61"/>
    <n v="-1.161"/>
    <n v="-0.77300000000000002"/>
    <n v="51.75"/>
    <n v="2102.2790625000002"/>
    <n v="0.1648351648351648"/>
    <n v="1.293407417827686E-5"/>
    <n v="2.7191033337813337E-6"/>
    <n v="2.7191033337813337"/>
    <n v="3.5175981032100045"/>
    <n v="28.545300000000001"/>
    <n v="12.1"/>
    <n v="290"/>
    <n v="12.934074178276861"/>
    <n v="8.0311143168665637"/>
  </r>
  <r>
    <d v="2022-08-03T00:00:00"/>
    <x v="1"/>
    <x v="4"/>
    <s v="K1"/>
    <x v="0"/>
    <n v="5"/>
    <x v="4"/>
    <s v="H8"/>
    <s v="K1SguH8"/>
    <s v="K1SguH8"/>
    <s v="5h30"/>
    <n v="0.79900000000000004"/>
    <n v="1.35"/>
    <n v="-0.13500000000000001"/>
    <s v="12h28"/>
    <n v="0.68799999999999994"/>
    <n v="0.1110000000000001"/>
    <n v="6.31"/>
    <n v="-0.63100000000000001"/>
    <n v="-0.496"/>
    <n v="28.45"/>
    <n v="635.38096250000001"/>
    <n v="0.16133720930232573"/>
    <n v="1.2597030498141096E-5"/>
    <n v="8.0039133625507435E-7"/>
    <n v="0.8003913362550743"/>
    <n v="1.6136922101916822"/>
    <n v="28.545300000000001"/>
    <n v="24.6"/>
    <n v="490"/>
    <n v="12.597030498141097"/>
    <n v="8.0311143168665637"/>
  </r>
  <r>
    <d v="2022-08-03T00:00:00"/>
    <x v="1"/>
    <x v="4"/>
    <s v="K1"/>
    <x v="0"/>
    <n v="7"/>
    <x v="12"/>
    <s v="H9"/>
    <s v="K1FsaH9"/>
    <s v="K1FsaH9"/>
    <s v="5h30"/>
    <n v="0.71499999999999997"/>
    <n v="6.84"/>
    <n v="-0.68399999999999994"/>
    <s v="12h28"/>
    <n v="0.72899999999999998"/>
    <n v="-1.4000000000000012E-2"/>
    <n v="22.34"/>
    <n v="-2.234"/>
    <n v="-1.55"/>
    <n v="30.6"/>
    <n v="735.04260000000011"/>
    <n v="1.9580419580419599E-2"/>
    <n v="9.3924704168617346E-7"/>
    <n v="6.9038658756331353E-8"/>
    <n v="6.9038658756331348E-2"/>
    <n v="4.4541070165375063E-2"/>
    <n v="28.545300000000001"/>
    <n v="27"/>
    <n v="244"/>
    <n v="0.93924704168617346"/>
    <n v="8.0311143168665637"/>
  </r>
  <r>
    <d v="2022-08-03T00:00:00"/>
    <x v="1"/>
    <x v="4"/>
    <s v="K1"/>
    <x v="1"/>
    <n v="6"/>
    <x v="11"/>
    <s v="H7"/>
    <s v="K1MlaH7"/>
    <s v="K1MlaH7"/>
    <s v="5h30"/>
    <n v="0.71599999999999997"/>
    <n v="5.97"/>
    <n v="-0.59699999999999998"/>
    <s v="12h28"/>
    <n v="0.71699999999999997"/>
    <n v="-1.0000000000000009E-3"/>
    <n v="13.34"/>
    <n v="-1.3340000000000001"/>
    <n v="-0.7370000000000001"/>
    <n v="38.4"/>
    <n v="1157.5296000000001"/>
    <n v="1.3966480446927388E-3"/>
    <n v="3.6403993733052065E-8"/>
    <n v="4.213870030422226E-9"/>
    <n v="4.2138700304222261E-3"/>
    <n v="5.7175984130559366E-3"/>
    <n v="28.545300000000001"/>
    <n v="31"/>
    <n v="390"/>
    <n v="3.6403993733052066E-2"/>
    <n v="8.0311143168665637"/>
  </r>
  <r>
    <d v="2022-08-03T00:00:00"/>
    <x v="1"/>
    <x v="4"/>
    <s v="L3"/>
    <x v="1"/>
    <n v="9"/>
    <x v="1"/>
    <s v="A10"/>
    <s v="L3BbrA10"/>
    <s v="L3BbrA10"/>
    <s v="6h01"/>
    <n v="0.61899999999999999"/>
    <n v="3.43"/>
    <n v="-0.34300000000000003"/>
    <s v="11h52"/>
    <n v="0.437"/>
    <n v="0.182"/>
    <n v="13.29"/>
    <n v="-1.329"/>
    <n v="-0.98599999999999999"/>
    <n v="96.25"/>
    <n v="7272.2890625"/>
    <n v="0.41647597254004576"/>
    <n v="4.0482021490565603E-5"/>
    <n v="2.9439696211373021E-5"/>
    <n v="29.439696211373022"/>
    <n v="29.857704068329639"/>
    <n v="28.545300000000001"/>
    <n v="87.4"/>
    <n v="678"/>
    <n v="40.4820214905656"/>
    <n v="15.665264505802318"/>
  </r>
  <r>
    <d v="2022-08-03T00:00:00"/>
    <x v="1"/>
    <x v="4"/>
    <s v="L3"/>
    <x v="1"/>
    <n v="16"/>
    <x v="3"/>
    <s v="G7"/>
    <s v="L3PfaG7"/>
    <s v="L3PfaG7"/>
    <s v="6h01"/>
    <n v="0.81599999999999995"/>
    <n v="4.28"/>
    <n v="-0.42800000000000005"/>
    <s v="11h52"/>
    <n v="0.59299999999999997"/>
    <n v="0.22299999999999998"/>
    <n v="11.06"/>
    <n v="-1.1060000000000001"/>
    <n v="-0.67800000000000005"/>
    <n v="66.3"/>
    <n v="3450.6166499999999"/>
    <n v="0.37605396290050586"/>
    <n v="3.5700962121793416E-5"/>
    <n v="1.231903343184797E-5"/>
    <n v="12.31903343184797"/>
    <n v="18.16966582868432"/>
    <n v="28.545300000000001"/>
    <n v="55"/>
    <n v="622"/>
    <n v="35.700962121793417"/>
    <n v="15.665264505802318"/>
  </r>
  <r>
    <d v="2022-08-03T00:00:00"/>
    <x v="1"/>
    <x v="4"/>
    <s v="L3"/>
    <x v="1"/>
    <n v="13"/>
    <x v="8"/>
    <s v="G10"/>
    <s v="L3MluG10"/>
    <s v="L3MluG10"/>
    <s v="6h01"/>
    <n v="0.73399999999999999"/>
    <n v="4.47"/>
    <n v="-0.44699999999999995"/>
    <s v="11h52"/>
    <n v="0.57599999999999996"/>
    <n v="0.15800000000000003"/>
    <n v="16.239999999999998"/>
    <n v="-1.6239999999999999"/>
    <n v="-1.177"/>
    <n v="82.3"/>
    <n v="5317.0326500000001"/>
    <n v="0.27430555555555564"/>
    <n v="2.4211057455395363E-5"/>
    <n v="1.2873098298136305E-5"/>
    <n v="12.873098298136306"/>
    <n v="10.937211808102214"/>
    <n v="28.545300000000001"/>
    <n v="77.3"/>
    <n v="705"/>
    <n v="24.211057455395363"/>
    <n v="15.665264505802318"/>
  </r>
  <r>
    <d v="2022-08-03T00:00:00"/>
    <x v="1"/>
    <x v="4"/>
    <s v="L3"/>
    <x v="1"/>
    <n v="10"/>
    <x v="5"/>
    <s v="A4"/>
    <s v="L3DtoA4"/>
    <s v="L3DtoA4"/>
    <s v="6h01"/>
    <n v="0.94499999999999995"/>
    <n v="5.32"/>
    <n v="-0.53200000000000003"/>
    <s v="11h52"/>
    <n v="0.80900000000000005"/>
    <n v="0.1359999999999999"/>
    <n v="12.91"/>
    <n v="-1.2909999999999999"/>
    <n v="-0.7589999999999999"/>
    <n v="53.3"/>
    <n v="2230.0986499999999"/>
    <n v="0.16810877626699616"/>
    <n v="1.3251002243011616E-5"/>
    <n v="2.9551042213287177E-6"/>
    <n v="2.9551042213287175"/>
    <n v="3.8934179464146483"/>
    <n v="28.545300000000001"/>
    <n v="75.900000000000006"/>
    <n v="610"/>
    <n v="13.251002243011616"/>
    <n v="15.665264505802318"/>
  </r>
  <r>
    <d v="2022-08-03T00:00:00"/>
    <x v="1"/>
    <x v="4"/>
    <s v="L3"/>
    <x v="1"/>
    <n v="12"/>
    <x v="4"/>
    <s v="H3"/>
    <s v="L3SguH3"/>
    <s v="L3SguH3"/>
    <s v="6h01"/>
    <n v="0.73099999999999998"/>
    <n v="4.3099999999999996"/>
    <n v="-0.43099999999999994"/>
    <s v="11h52"/>
    <n v="0.65300000000000002"/>
    <n v="7.7999999999999958E-2"/>
    <n v="9.2899999999999991"/>
    <n v="-0.92899999999999994"/>
    <n v="-0.498"/>
    <n v="51.05"/>
    <n v="2045.7904624999996"/>
    <n v="0.11944869831546701"/>
    <n v="8.7007620399812434E-6"/>
    <n v="1.7799935997875667E-6"/>
    <n v="1.7799935997875667"/>
    <n v="3.5742843369228248"/>
    <n v="28.545300000000001"/>
    <n v="22.6"/>
    <n v="352"/>
    <n v="8.7007620399812442"/>
    <n v="15.665264505802318"/>
  </r>
  <r>
    <d v="2022-08-03T00:00:00"/>
    <x v="1"/>
    <x v="4"/>
    <s v="L3"/>
    <x v="1"/>
    <n v="15"/>
    <x v="0"/>
    <s v="C7"/>
    <s v="L3FthC7"/>
    <s v="L3FthC7"/>
    <s v="6h01"/>
    <n v="0.502"/>
    <n v="3.37"/>
    <n v="-0.33700000000000002"/>
    <s v="11h52"/>
    <n v="0.50900000000000001"/>
    <n v="-7.0000000000000062E-3"/>
    <n v="7.37"/>
    <n v="-0.73699999999999999"/>
    <n v="-0.39999999999999997"/>
    <n v="147"/>
    <n v="16963.065000000002"/>
    <n v="1.3944223107569733E-2"/>
    <n v="6.1843829311156999E-7"/>
    <n v="1.0490608964540614E-6"/>
    <n v="1.0490608964540613"/>
    <n v="2.6226522411351536"/>
    <n v="28.545300000000001"/>
    <n v="126.2"/>
    <n v="887"/>
    <n v="0.61843829311156995"/>
    <n v="15.665264505802318"/>
  </r>
  <r>
    <d v="2022-08-03T00:00:00"/>
    <x v="1"/>
    <x v="4"/>
    <s v="L3"/>
    <x v="1"/>
    <n v="11"/>
    <x v="12"/>
    <s v="A7"/>
    <s v="L3FsaA7"/>
    <s v="L3FsaA7"/>
    <s v="6h01"/>
    <n v="0.66800000000000004"/>
    <n v="3.95"/>
    <n v="-0.39500000000000002"/>
    <s v="11h52"/>
    <n v="0.56999999999999995"/>
    <n v="9.8000000000000087E-2"/>
    <n v="16.41"/>
    <n v="-1.641"/>
    <n v="-1.246"/>
    <n v="39.75"/>
    <n v="1240.3490624999999"/>
    <n v="0.17192982456140368"/>
    <n v="1.3622735149536237E-5"/>
    <n v="1.6896946771413067E-6"/>
    <n v="1.6896946771413066"/>
    <n v="1.3560952465018512"/>
    <n v="28.545300000000001"/>
    <n v="19"/>
    <n v="240"/>
    <n v="13.622735149536236"/>
    <n v="15.665264505802318"/>
  </r>
  <r>
    <d v="2022-08-03T00:00:00"/>
    <x v="1"/>
    <x v="4"/>
    <s v="L3"/>
    <x v="1"/>
    <n v="14"/>
    <x v="9"/>
    <s v="J9"/>
    <s v="L3HmaJ9"/>
    <s v="L3HmaJ9"/>
    <s v="6h01"/>
    <n v="0.86099999999999999"/>
    <n v="3.14"/>
    <n v="-0.314"/>
    <s v="11h52"/>
    <n v="0.85399999999999998"/>
    <n v="7.0000000000000062E-3"/>
    <n v="9.42"/>
    <n v="-0.94199999999999995"/>
    <n v="-0.62799999999999989"/>
    <n v="60.45"/>
    <n v="2868.5489625000005"/>
    <n v="8.1967213114754172E-3"/>
    <n v="3.2154222290766216E-7"/>
    <n v="9.2235960992171811E-8"/>
    <n v="9.2235960992171809E-2"/>
    <n v="0.14687254935059207"/>
    <n v="28.545300000000001"/>
    <n v="45.3"/>
    <n v="410"/>
    <n v="0.32154222290766216"/>
    <n v="15.665264505802318"/>
  </r>
  <r>
    <d v="2022-08-03T00:00:00"/>
    <x v="1"/>
    <x v="4"/>
    <s v="M1"/>
    <x v="1"/>
    <n v="3"/>
    <x v="10"/>
    <s v="J5"/>
    <s v="M1PafJ5"/>
    <s v="M1PafJ5"/>
    <s v="5h42"/>
    <n v="0.78300000000000003"/>
    <n v="5.07"/>
    <n v="-0.50700000000000001"/>
    <s v="12h13"/>
    <n v="0.61799999999999999"/>
    <n v="0.16500000000000004"/>
    <n v="13.24"/>
    <n v="-1.3240000000000001"/>
    <n v="-0.81700000000000006"/>
    <n v="69.05"/>
    <n v="3742.8034624999996"/>
    <n v="0.26699029126213597"/>
    <n v="2.3418705429310345E-5"/>
    <n v="8.7651611768090293E-6"/>
    <n v="8.7651611768090287"/>
    <n v="10.72847145264263"/>
    <n v="28.545300000000001"/>
    <n v="55.9"/>
    <n v="590"/>
    <n v="23.418705429310346"/>
    <n v="11.355774909963984"/>
  </r>
  <r>
    <d v="2022-08-03T00:00:00"/>
    <x v="1"/>
    <x v="4"/>
    <s v="M1"/>
    <x v="1"/>
    <n v="6"/>
    <x v="9"/>
    <s v="J1"/>
    <s v="M1HmaJ1"/>
    <s v="M1HmaJ1"/>
    <s v="5h42"/>
    <n v="0.78200000000000003"/>
    <n v="3.27"/>
    <n v="-0.32700000000000001"/>
    <s v="12h13"/>
    <n v="0.68799999999999994"/>
    <n v="9.4000000000000083E-2"/>
    <n v="8.19"/>
    <n v="-0.81899999999999995"/>
    <n v="-0.49199999999999994"/>
    <n v="70.599999999999994"/>
    <n v="3912.7225999999991"/>
    <n v="0.13662790697674432"/>
    <n v="1.0265875232432854E-5"/>
    <n v="4.0167522030720272E-6"/>
    <n v="4.0167522030720271"/>
    <n v="8.1641304940488357"/>
    <n v="28.545300000000001"/>
    <n v="59.2"/>
    <n v="370"/>
    <n v="10.265875232432853"/>
    <n v="11.355774909963984"/>
  </r>
  <r>
    <d v="2022-08-03T00:00:00"/>
    <x v="1"/>
    <x v="4"/>
    <s v="M1"/>
    <x v="1"/>
    <n v="7"/>
    <x v="4"/>
    <s v="G6"/>
    <s v="M1SguG6"/>
    <s v="M1SguG6"/>
    <s v="5h42"/>
    <n v="0.77700000000000002"/>
    <n v="5.12"/>
    <n v="-0.51200000000000001"/>
    <s v="12h13"/>
    <n v="0.65900000000000003"/>
    <n v="0.11799999999999999"/>
    <n v="10.47"/>
    <n v="-1.0470000000000002"/>
    <n v="-0.53500000000000014"/>
    <n v="44.5"/>
    <n v="1554.4962500000001"/>
    <n v="0.17905918057663125"/>
    <n v="1.4321409634571415E-5"/>
    <n v="2.2262577571655138E-6"/>
    <n v="2.2262577571655138"/>
    <n v="4.1612294526458191"/>
    <n v="28.545300000000001"/>
    <n v="33.9"/>
    <n v="590"/>
    <n v="14.321409634571415"/>
    <n v="11.355774909963984"/>
  </r>
  <r>
    <d v="2022-08-03T00:00:00"/>
    <x v="1"/>
    <x v="4"/>
    <s v="M1"/>
    <x v="1"/>
    <n v="1"/>
    <x v="5"/>
    <s v="H3"/>
    <s v="M1DtoH3"/>
    <s v="M1DtoH3"/>
    <s v="5h42"/>
    <n v="0.90500000000000003"/>
    <n v="4.0599999999999996"/>
    <n v="-0.40599999999999997"/>
    <s v="12h13"/>
    <n v="0.84699999999999998"/>
    <n v="5.8000000000000052E-2"/>
    <n v="10.02"/>
    <n v="-1.002"/>
    <n v="-0.59600000000000009"/>
    <n v="67.3"/>
    <n v="3555.4926500000001"/>
    <n v="6.8476977567886718E-2"/>
    <n v="4.3863405158617912E-6"/>
    <n v="1.5595601464543808E-6"/>
    <n v="1.5595601464543807"/>
    <n v="2.6167116551247993"/>
    <n v="28.545300000000001"/>
    <n v="65"/>
    <n v="575"/>
    <n v="4.3863405158617912"/>
    <n v="11.355774909963984"/>
  </r>
  <r>
    <d v="2022-08-03T00:00:00"/>
    <x v="1"/>
    <x v="4"/>
    <s v="M1"/>
    <x v="1"/>
    <n v="8"/>
    <x v="12"/>
    <s v="F3"/>
    <s v="M1FsaF3"/>
    <s v="M1FsaF3"/>
    <s v="5h42"/>
    <n v="0.81200000000000006"/>
    <n v="3.54"/>
    <n v="-0.35399999999999998"/>
    <s v="12h13"/>
    <n v="0.67700000000000005"/>
    <n v="0.13500000000000001"/>
    <n v="12.43"/>
    <n v="-1.2429999999999999"/>
    <n v="-0.8889999999999999"/>
    <n v="39.5"/>
    <n v="1224.7962500000001"/>
    <n v="0.19940915805022155"/>
    <n v="1.6350580616319334E-5"/>
    <n v="2.0026129824190611E-6"/>
    <n v="2.0026129824190613"/>
    <n v="2.2526580229685731"/>
    <n v="28.545300000000001"/>
    <n v="12.9"/>
    <n v="270"/>
    <n v="16.350580616319334"/>
    <n v="11.355774909963984"/>
  </r>
  <r>
    <d v="2022-08-03T00:00:00"/>
    <x v="1"/>
    <x v="4"/>
    <s v="M1"/>
    <x v="1"/>
    <n v="2"/>
    <x v="5"/>
    <s v="A2"/>
    <s v="M1DtoA2"/>
    <s v="M1DtoA2"/>
    <s v="5h42"/>
    <n v="0.77600000000000002"/>
    <n v="5.23"/>
    <n v="-0.52300000000000002"/>
    <s v="12h13"/>
    <n v="0.68500000000000005"/>
    <n v="9.099999999999997E-2"/>
    <n v="16.57"/>
    <n v="-1.657"/>
    <n v="-1.1339999999999999"/>
    <n v="46.05"/>
    <n v="1664.6729625"/>
    <n v="0.13284671532846709"/>
    <n v="9.9172627993109434E-6"/>
    <n v="1.6508999244019992E-6"/>
    <n v="1.6508999244019991"/>
    <n v="1.4558200391552021"/>
    <n v="28.545300000000001"/>
    <n v="39.299999999999997"/>
    <n v="410"/>
    <n v="9.9172627993109437"/>
    <n v="11.355774909963984"/>
  </r>
  <r>
    <d v="2022-08-03T00:00:00"/>
    <x v="1"/>
    <x v="4"/>
    <s v="M1"/>
    <x v="1"/>
    <n v="5"/>
    <x v="11"/>
    <s v="C6"/>
    <s v="M1MlaC6"/>
    <s v="M1MlaC6"/>
    <s v="5h42"/>
    <n v="0.76300000000000001"/>
    <n v="3.28"/>
    <n v="-0.32799999999999996"/>
    <s v="12h13"/>
    <n v="0.76300000000000001"/>
    <n v="0"/>
    <n v="14.67"/>
    <n v="-1.4670000000000001"/>
    <n v="-1.1390000000000002"/>
    <n v="39.85"/>
    <n v="1246.5976625000001"/>
    <n v="0"/>
    <n v="0"/>
    <n v="0"/>
    <n v="0"/>
    <n v="0"/>
    <n v="28.545300000000001"/>
    <n v="37.4"/>
    <n v="677"/>
    <n v="0"/>
    <n v="11.355774909963984"/>
  </r>
  <r>
    <d v="2022-08-04T00:00:00"/>
    <x v="1"/>
    <x v="4"/>
    <s v="K1"/>
    <x v="0"/>
    <n v="5"/>
    <x v="7"/>
    <s v="G8"/>
    <s v="K1CmeG8"/>
    <s v="K1CmeG8"/>
    <s v="6h06"/>
    <n v="0.47599999999999998"/>
    <n v="2.35"/>
    <n v="-0.23500000000000001"/>
    <s v="12h35"/>
    <n v="0.33600000000000002"/>
    <n v="0.13999999999999996"/>
    <n v="2.4500000000000002"/>
    <n v="-0.24500000000000002"/>
    <n v="-1.0000000000000009E-2"/>
    <n v="98.2"/>
    <n v="7569.9434000000001"/>
    <n v="0.41666666666666652"/>
    <n v="4.0504840173516205E-5"/>
    <n v="3.0661934753956385E-5"/>
    <n v="30.661934753956384"/>
    <n v="3066.1934753956357"/>
    <n v="29.967099999999999"/>
    <n v="73"/>
    <n v="794"/>
    <n v="40.504840173516207"/>
    <n v="8.0560426564281311"/>
  </r>
  <r>
    <d v="2022-08-04T00:00:00"/>
    <x v="1"/>
    <x v="4"/>
    <s v="K1"/>
    <x v="0"/>
    <n v="4"/>
    <x v="8"/>
    <s v="D7"/>
    <s v="K1MluD7"/>
    <s v="K1MluD7"/>
    <s v="6h06"/>
    <n v="0.98699999999999999"/>
    <n v="4.6900000000000004"/>
    <n v="-0.46900000000000003"/>
    <s v="12h35"/>
    <n v="0.84899999999999998"/>
    <n v="0.13800000000000001"/>
    <n v="17.47"/>
    <n v="-1.7469999999999999"/>
    <n v="-1.2779999999999998"/>
    <n v="131.5"/>
    <n v="13574.41625"/>
    <n v="0.16254416961130744"/>
    <n v="1.271313767265483E-5"/>
    <n v="1.725734226121729E-5"/>
    <n v="17.257342261217289"/>
    <n v="13.503397700483013"/>
    <n v="29.967099999999999"/>
    <n v="136.30000000000001"/>
    <n v="832"/>
    <n v="12.713137672654829"/>
    <n v="8.0560426564281311"/>
  </r>
  <r>
    <d v="2022-08-04T00:00:00"/>
    <x v="1"/>
    <x v="4"/>
    <s v="K1"/>
    <x v="0"/>
    <n v="3"/>
    <x v="10"/>
    <s v="F9"/>
    <s v="K1PafF9"/>
    <s v="K1PafF9"/>
    <s v="6h06"/>
    <n v="0.67600000000000005"/>
    <n v="5.27"/>
    <n v="-0.52699999999999991"/>
    <s v="12h35"/>
    <n v="0.497"/>
    <n v="0.17900000000000005"/>
    <n v="27.01"/>
    <n v="-2.7010000000000001"/>
    <n v="-2.1740000000000004"/>
    <n v="93.95"/>
    <n v="6928.8829625000008"/>
    <n v="0.36016096579476869"/>
    <n v="3.385277915230899E-5"/>
    <n v="2.3456194470170897E-5"/>
    <n v="23.456194470170896"/>
    <n v="10.789417879563429"/>
    <n v="29.967099999999999"/>
    <n v="79.7"/>
    <n v="858"/>
    <n v="33.85277915230899"/>
    <n v="8.0560426564281311"/>
  </r>
  <r>
    <d v="2022-08-04T00:00:00"/>
    <x v="1"/>
    <x v="4"/>
    <s v="K1"/>
    <x v="0"/>
    <n v="6"/>
    <x v="2"/>
    <s v="G7"/>
    <s v="K1PfuG7"/>
    <s v="K1PfuG7"/>
    <s v="6h06"/>
    <n v="0.88400000000000001"/>
    <n v="11.87"/>
    <n v="-1.1869999999999998"/>
    <s v="12h35"/>
    <n v="0.92900000000000005"/>
    <n v="-4.500000000000004E-2"/>
    <n v="9.4499999999999993"/>
    <n v="-0.94499999999999995"/>
    <n v="0.24199999999999988"/>
    <n v="89.35"/>
    <n v="6266.9866624999995"/>
    <n v="5.0904977375565659E-2"/>
    <n v="3.0448705072772365E-6"/>
    <n v="1.908216285814605E-6"/>
    <n v="1.908216285814605"/>
    <n v="7.8851912636967185"/>
    <n v="29.967099999999999"/>
    <n v="90"/>
    <n v="735"/>
    <n v="3.0448705072772366"/>
    <n v="8.0560426564281311"/>
  </r>
  <r>
    <d v="2022-08-04T00:00:00"/>
    <x v="1"/>
    <x v="4"/>
    <s v="K1"/>
    <x v="0"/>
    <n v="1"/>
    <x v="3"/>
    <s v="I6"/>
    <s v="K1PfaI6"/>
    <s v="K1PfaI6"/>
    <s v="6h06"/>
    <n v="0.78500000000000003"/>
    <n v="4.97"/>
    <n v="-0.497"/>
    <s v="12h35"/>
    <n v="0.65700000000000003"/>
    <n v="0.128"/>
    <n v="14.56"/>
    <n v="-1.456"/>
    <n v="-0.95899999999999996"/>
    <n v="57.95"/>
    <n v="2636.1889625000003"/>
    <n v="0.19482496194824961"/>
    <n v="1.5889106064764417E-5"/>
    <n v="4.1886686031923764E-6"/>
    <n v="4.1886686031923768"/>
    <n v="4.3677461972808933"/>
    <n v="29.967099999999999"/>
    <n v="51.9"/>
    <n v="645"/>
    <n v="15.889106064764416"/>
    <n v="8.0560426564281311"/>
  </r>
  <r>
    <d v="2022-08-04T00:00:00"/>
    <x v="1"/>
    <x v="4"/>
    <s v="K1"/>
    <x v="0"/>
    <n v="8"/>
    <x v="9"/>
    <s v="A6"/>
    <s v="K1HmaA6"/>
    <s v="K1HmaA6"/>
    <s v="6h06"/>
    <n v="0.78400000000000003"/>
    <n v="4.75"/>
    <n v="-0.47499999999999998"/>
    <s v="12h35"/>
    <n v="0.79900000000000004"/>
    <n v="-1.5000000000000013E-2"/>
    <n v="8.0399999999999991"/>
    <n v="-0.80399999999999994"/>
    <n v="-0.32899999999999996"/>
    <n v="83.9"/>
    <n v="5525.7798500000008"/>
    <n v="1.9132653061224508E-2"/>
    <n v="9.1287692220535775E-7"/>
    <n v="5.0443569022523841E-7"/>
    <n v="0.50443569022523838"/>
    <n v="1.5332391800159224"/>
    <n v="29.967099999999999"/>
    <n v="74.8"/>
    <n v="670"/>
    <n v="0.91287692220535777"/>
    <n v="8.0560426564281311"/>
  </r>
  <r>
    <d v="2022-08-04T00:00:00"/>
    <x v="1"/>
    <x v="4"/>
    <s v="K1"/>
    <x v="0"/>
    <n v="2"/>
    <x v="9"/>
    <s v="D9"/>
    <s v="K1HmaD9"/>
    <s v="K1HmaD9"/>
    <s v="6h06"/>
    <n v="0.64300000000000002"/>
    <n v="4.83"/>
    <n v="-0.48299999999999998"/>
    <s v="12h35"/>
    <n v="0.65100000000000002"/>
    <n v="-8.0000000000000071E-3"/>
    <n v="10.65"/>
    <n v="-1.0649999999999999"/>
    <n v="-0.58199999999999996"/>
    <n v="75.5"/>
    <n v="4474.69625"/>
    <n v="1.2441679626749622E-2"/>
    <n v="5.3745613875991589E-7"/>
    <n v="2.4049529686484753E-7"/>
    <n v="0.24049529686484752"/>
    <n v="0.41322215956159369"/>
    <n v="29.967099999999999"/>
    <n v="70.599999999999994"/>
    <n v="700"/>
    <n v="0.53745613875991594"/>
    <n v="8.0560426564281311"/>
  </r>
  <r>
    <d v="2022-08-04T00:00:00"/>
    <x v="1"/>
    <x v="4"/>
    <s v="K1"/>
    <x v="0"/>
    <n v="7"/>
    <x v="4"/>
    <s v="G10"/>
    <s v="K1SguG10"/>
    <s v="K1SguG10"/>
    <s v="6h06"/>
    <n v="0.79400000000000004"/>
    <n v="4.08"/>
    <n v="-0.40800000000000003"/>
    <s v="12h35"/>
    <n v="0.77400000000000002"/>
    <n v="2.0000000000000018E-2"/>
    <n v="14.76"/>
    <n v="-1.476"/>
    <n v="-1.0680000000000001"/>
    <n v="34.14"/>
    <n v="914.94858600000009"/>
    <n v="2.583979328165377E-2"/>
    <n v="1.321523113772781E-6"/>
    <n v="1.2091257043127232E-7"/>
    <n v="0.12091257043127232"/>
    <n v="0.11321401725774562"/>
    <n v="29.967099999999999"/>
    <n v="20"/>
    <n v="384"/>
    <n v="1.321523113772781"/>
    <n v="8.0560426564281311"/>
  </r>
  <r>
    <d v="2022-08-04T00:00:00"/>
    <x v="1"/>
    <x v="4"/>
    <s v="L3"/>
    <x v="1"/>
    <n v="11"/>
    <x v="7"/>
    <s v="F6"/>
    <s v="L3CmeF6"/>
    <s v="L3CmeF6"/>
    <s v="5h42"/>
    <n v="0.69499999999999995"/>
    <n v="9.1300000000000008"/>
    <n v="-0.91300000000000003"/>
    <s v="11h53"/>
    <n v="0.50700000000000001"/>
    <n v="0.18799999999999994"/>
    <n v="11.35"/>
    <n v="-1.135"/>
    <n v="-0.22199999999999998"/>
    <n v="91.25"/>
    <n v="6536.3515625"/>
    <n v="0.37080867850098609"/>
    <n v="3.5088958345628122E-5"/>
    <n v="2.293537677089438E-5"/>
    <n v="22.935376770894379"/>
    <n v="103.31250797700172"/>
    <n v="29.967099999999999"/>
    <n v="90.2"/>
    <n v="800"/>
    <n v="35.088958345628122"/>
    <n v="15.50428820417056"/>
  </r>
  <r>
    <d v="2022-08-04T00:00:00"/>
    <x v="1"/>
    <x v="4"/>
    <s v="L3"/>
    <x v="1"/>
    <n v="16"/>
    <x v="1"/>
    <s v="I7"/>
    <s v="L3BbrI7"/>
    <s v="L3BbrI7"/>
    <s v="5h42"/>
    <n v="0.81899999999999995"/>
    <n v="7.21"/>
    <n v="-0.72099999999999997"/>
    <s v="11h53"/>
    <n v="0.54900000000000004"/>
    <n v="0.26999999999999991"/>
    <n v="17.18"/>
    <n v="-1.718"/>
    <n v="-0.997"/>
    <n v="85.5"/>
    <n v="5738.5462500000003"/>
    <n v="0.49180327868852436"/>
    <n v="4.9675494502303785E-5"/>
    <n v="2.8506512269309103E-5"/>
    <n v="28.506512269309102"/>
    <n v="28.592289136719259"/>
    <n v="29.967099999999999"/>
    <n v="93.2"/>
    <n v="740"/>
    <n v="49.675494502303785"/>
    <n v="15.50428820417056"/>
  </r>
  <r>
    <d v="2022-08-04T00:00:00"/>
    <x v="1"/>
    <x v="4"/>
    <s v="L3"/>
    <x v="1"/>
    <n v="10"/>
    <x v="2"/>
    <s v="A6"/>
    <s v="L3PfuA6"/>
    <s v="L3PfuA6"/>
    <s v="5h42"/>
    <n v="0.58899999999999997"/>
    <n v="12.86"/>
    <n v="-1.286"/>
    <s v="11h53"/>
    <n v="0.44900000000000001"/>
    <n v="0.13999999999999996"/>
    <n v="10.56"/>
    <n v="-1.056"/>
    <n v="0.22999999999999998"/>
    <n v="50.05"/>
    <n v="1966.4269624999997"/>
    <n v="0.31180400890868587"/>
    <n v="2.8347536785696121E-5"/>
    <n v="5.574336065585343E-6"/>
    <n v="5.5743360655853431"/>
    <n v="24.236243763414539"/>
    <n v="29.967099999999999"/>
    <n v="43.6"/>
    <n v="371"/>
    <n v="28.347536785696121"/>
    <n v="15.50428820417056"/>
  </r>
  <r>
    <d v="2022-08-04T00:00:00"/>
    <x v="1"/>
    <x v="4"/>
    <s v="L3"/>
    <x v="1"/>
    <n v="14"/>
    <x v="10"/>
    <s v="I10"/>
    <s v="L3PafI10"/>
    <s v="L3PafI10"/>
    <s v="5h42"/>
    <n v="0.72699999999999998"/>
    <n v="6.58"/>
    <n v="-0.65800000000000003"/>
    <s v="11h53"/>
    <n v="0.52500000000000002"/>
    <n v="0.20199999999999996"/>
    <n v="17.04"/>
    <n v="-1.704"/>
    <n v="-1.0459999999999998"/>
    <n v="90.85"/>
    <n v="6479.1721625"/>
    <n v="0.38476190476190464"/>
    <n v="3.6721329347175186E-5"/>
    <n v="2.3792381487621175E-5"/>
    <n v="23.792381487621174"/>
    <n v="22.746062607668431"/>
    <n v="29.967099999999999"/>
    <n v="85.7"/>
    <n v="734"/>
    <n v="36.721329347175185"/>
    <n v="15.50428820417056"/>
  </r>
  <r>
    <d v="2022-08-04T00:00:00"/>
    <x v="1"/>
    <x v="4"/>
    <s v="L3"/>
    <x v="1"/>
    <n v="9"/>
    <x v="8"/>
    <s v="B10"/>
    <s v="L3MluB10"/>
    <s v="L3MluB10"/>
    <s v="5h42"/>
    <n v="0.73399999999999999"/>
    <n v="5.67"/>
    <n v="-0.56699999999999995"/>
    <s v="11h53"/>
    <n v="0.54300000000000004"/>
    <n v="0.19099999999999995"/>
    <n v="26.67"/>
    <n v="-2.6670000000000003"/>
    <n v="-2.1000000000000005"/>
    <n v="112.9"/>
    <n v="10005.931850000001"/>
    <n v="0.35174953959484334"/>
    <n v="3.288216817902198E-5"/>
    <n v="3.2901673387953257E-5"/>
    <n v="32.901673387953259"/>
    <n v="15.667463518072976"/>
    <n v="29.967099999999999"/>
    <n v="93.8"/>
    <n v="803"/>
    <n v="32.882168179021981"/>
    <n v="15.50428820417056"/>
  </r>
  <r>
    <d v="2022-08-04T00:00:00"/>
    <x v="1"/>
    <x v="4"/>
    <s v="L3"/>
    <x v="1"/>
    <n v="13"/>
    <x v="2"/>
    <s v="H5"/>
    <s v="L3PfuH5"/>
    <s v="L3PfuH5"/>
    <s v="5h42"/>
    <n v="1.1639999999999999"/>
    <n v="6.52"/>
    <n v="-0.65199999999999991"/>
    <s v="11h53"/>
    <n v="1.135"/>
    <n v="2.8999999999999915E-2"/>
    <n v="12.21"/>
    <n v="-1.2210000000000001"/>
    <n v="-0.56900000000000017"/>
    <n v="79.099999999999994"/>
    <n v="4911.5958499999997"/>
    <n v="2.5550660792951468E-2"/>
    <n v="1.3033438027519251E-6"/>
    <n v="6.4014980127195734E-7"/>
    <n v="0.64014980127195731"/>
    <n v="1.1250435874726838"/>
    <n v="29.967099999999999"/>
    <n v="75"/>
    <n v="640"/>
    <n v="1.3033438027519251"/>
    <n v="15.50428820417056"/>
  </r>
  <r>
    <d v="2022-08-04T00:00:00"/>
    <x v="1"/>
    <x v="4"/>
    <s v="L3"/>
    <x v="1"/>
    <n v="12"/>
    <x v="11"/>
    <s v="I3"/>
    <s v="L3MlaI3"/>
    <s v="L3MlaI3"/>
    <s v="5h42"/>
    <n v="0.82699999999999996"/>
    <n v="6.03"/>
    <n v="-0.60299999999999998"/>
    <s v="11h53"/>
    <n v="0.85699999999999998"/>
    <n v="-3.0000000000000027E-2"/>
    <n v="16.559999999999999"/>
    <n v="-1.6559999999999999"/>
    <n v="-1.0529999999999999"/>
    <n v="35.799999999999997"/>
    <n v="1006.0873999999999"/>
    <n v="3.6275695284159644E-2"/>
    <n v="2.0064758812898986E-6"/>
    <n v="2.0186901025696624E-7"/>
    <n v="0.20186901025696624"/>
    <n v="0.19170846178249407"/>
    <n v="29.967099999999999"/>
    <n v="31"/>
    <n v="452"/>
    <n v="2.0064758812898984"/>
    <n v="15.50428820417056"/>
  </r>
  <r>
    <d v="2022-08-04T00:00:00"/>
    <x v="1"/>
    <x v="4"/>
    <s v="L3"/>
    <x v="1"/>
    <n v="15"/>
    <x v="9"/>
    <s v="E8"/>
    <s v="L3HmaE8"/>
    <s v="L3HmaE8"/>
    <s v="5h42"/>
    <n v="0.754"/>
    <n v="3.94"/>
    <n v="-0.39400000000000002"/>
    <s v="11h53"/>
    <n v="0.76100000000000001"/>
    <n v="-7.0000000000000062E-3"/>
    <n v="12.17"/>
    <n v="-1.2170000000000001"/>
    <n v="-0.82300000000000006"/>
    <n v="56.95"/>
    <n v="2545.9924625000003"/>
    <n v="9.2838196286472233E-3"/>
    <n v="3.7481634545888322E-7"/>
    <n v="9.5427959036011284E-8"/>
    <n v="9.5427959036011284E-2"/>
    <n v="0.11595134755286911"/>
    <n v="29.967099999999999"/>
    <n v="49.4"/>
    <n v="546"/>
    <n v="0.3748163454588832"/>
    <n v="15.50428820417056"/>
  </r>
  <r>
    <d v="2022-08-04T00:00:00"/>
    <x v="1"/>
    <x v="4"/>
    <s v="M1"/>
    <x v="1"/>
    <n v="2"/>
    <x v="8"/>
    <s v="B3"/>
    <s v="M1MluB3"/>
    <s v="M1MluB3"/>
    <s v="5h54"/>
    <n v="0.85699999999999998"/>
    <n v="9.51"/>
    <n v="-0.95099999999999996"/>
    <s v="12h18"/>
    <n v="0.628"/>
    <n v="0.22899999999999998"/>
    <n v="20.82"/>
    <n v="-2.0819999999999999"/>
    <n v="-1.1309999999999998"/>
    <n v="77.400000000000006"/>
    <n v="4702.7466000000013"/>
    <n v="0.36464968152866239"/>
    <n v="3.4372895578027295E-5"/>
    <n v="1.6164701781172294E-5"/>
    <n v="16.164701781172294"/>
    <n v="14.292397684502474"/>
    <n v="29.967099999999999"/>
    <n v="73"/>
    <n v="800"/>
    <n v="34.372895578027297"/>
    <n v="11.248072663787742"/>
  </r>
  <r>
    <d v="2022-08-04T00:00:00"/>
    <x v="1"/>
    <x v="4"/>
    <s v="M1"/>
    <x v="1"/>
    <n v="6"/>
    <x v="1"/>
    <s v="J3"/>
    <s v="M1BbrJ3"/>
    <s v="M1BbrJ3"/>
    <s v="5h54"/>
    <n v="0.86599999999999999"/>
    <n v="5.85"/>
    <n v="-0.58499999999999996"/>
    <s v="12h18"/>
    <n v="0.72599999999999998"/>
    <n v="0.14000000000000001"/>
    <n v="12.02"/>
    <n v="-1.202"/>
    <n v="-0.61699999999999999"/>
    <n v="84.55"/>
    <n v="5611.7314624999999"/>
    <n v="0.19283746556473833"/>
    <n v="1.5689806705871461E-5"/>
    <n v="8.8046981931882373E-6"/>
    <n v="8.8046981931882371"/>
    <n v="14.270175353627613"/>
    <n v="29.967099999999999"/>
    <n v="90"/>
    <n v="650"/>
    <n v="15.68980670587146"/>
    <n v="11.248072663787742"/>
  </r>
  <r>
    <d v="2022-08-04T00:00:00"/>
    <x v="1"/>
    <x v="4"/>
    <s v="M1"/>
    <x v="1"/>
    <n v="4"/>
    <x v="0"/>
    <s v="D8"/>
    <s v="M1FthD8"/>
    <s v="M1FthD8"/>
    <s v="5h54"/>
    <n v="0.51900000000000002"/>
    <n v="6.34"/>
    <n v="-0.63400000000000001"/>
    <s v="12h18"/>
    <n v="0.55300000000000005"/>
    <n v="-3.400000000000003E-2"/>
    <n v="8.18"/>
    <n v="-0.81799999999999995"/>
    <n v="-0.18399999999999994"/>
    <n v="84.3"/>
    <n v="5578.59465"/>
    <n v="6.5510597302504872E-2"/>
    <n v="4.1536174063171412E-6"/>
    <n v="2.3171347841027682E-6"/>
    <n v="2.3171347841027683"/>
    <n v="12.593123826645483"/>
    <n v="29.967099999999999"/>
    <n v="85"/>
    <n v="767"/>
    <n v="4.1536174063171414"/>
    <n v="11.248072663787742"/>
  </r>
  <r>
    <d v="2022-08-04T00:00:00"/>
    <x v="1"/>
    <x v="4"/>
    <s v="M1"/>
    <x v="1"/>
    <n v="3"/>
    <x v="3"/>
    <s v="H5"/>
    <s v="M1PfaH5"/>
    <s v="M1PfaH5"/>
    <s v="5h54"/>
    <n v="0.76500000000000001"/>
    <n v="4.99"/>
    <n v="-0.499"/>
    <s v="12h18"/>
    <n v="0.63800000000000001"/>
    <n v="0.127"/>
    <n v="17.59"/>
    <n v="-1.7589999999999999"/>
    <n v="-1.2599999999999998"/>
    <n v="105.9"/>
    <n v="8803.6258500000022"/>
    <n v="0.19905956112852666"/>
    <n v="1.6315300846468396E-5"/>
    <n v="1.4363380428249608E-5"/>
    <n v="14.363380428249608"/>
    <n v="11.399508276388579"/>
    <n v="29.967099999999999"/>
    <n v="80"/>
    <n v="715"/>
    <n v="16.315300846468396"/>
    <n v="11.248072663787742"/>
  </r>
  <r>
    <d v="2022-08-04T00:00:00"/>
    <x v="1"/>
    <x v="4"/>
    <s v="M1"/>
    <x v="1"/>
    <n v="8"/>
    <x v="2"/>
    <s v="D4"/>
    <s v="M1PfuD4"/>
    <s v="M1PfuD4"/>
    <s v="5h54"/>
    <n v="0.77400000000000002"/>
    <n v="7.81"/>
    <n v="-0.78099999999999992"/>
    <s v="12h18"/>
    <n v="0.71199999999999997"/>
    <n v="6.2000000000000055E-2"/>
    <n v="10.83"/>
    <n v="-1.083"/>
    <n v="-0.30200000000000005"/>
    <n v="64.150000000000006"/>
    <n v="3230.4496625000006"/>
    <n v="8.7078651685393346E-2"/>
    <n v="5.896282173197375E-6"/>
    <n v="1.904764275641023E-6"/>
    <n v="1.904764275641023"/>
    <n v="6.3071664756325259"/>
    <n v="29.967099999999999"/>
    <n v="60"/>
    <n v="537"/>
    <n v="5.8962821731973749"/>
    <n v="11.248072663787742"/>
  </r>
  <r>
    <d v="2022-08-04T00:00:00"/>
    <x v="1"/>
    <x v="4"/>
    <s v="M1"/>
    <x v="1"/>
    <n v="1"/>
    <x v="12"/>
    <s v="H4"/>
    <s v="M1FsaH4"/>
    <s v="M1FsaH4"/>
    <s v="5h54"/>
    <n v="0.70899999999999996"/>
    <n v="2.81"/>
    <n v="-0.28100000000000003"/>
    <s v="12h18"/>
    <n v="0.64100000000000001"/>
    <n v="6.7999999999999949E-2"/>
    <n v="17.32"/>
    <n v="-1.732"/>
    <n v="-1.4510000000000001"/>
    <n v="47.6"/>
    <n v="1778.6216000000002"/>
    <n v="0.10608424336973471"/>
    <n v="7.5183614107649007E-6"/>
    <n v="1.3372320001792926E-6"/>
    <n v="1.3372320001792926"/>
    <n v="0.92159338399675572"/>
    <n v="29.967099999999999"/>
    <n v="17.7"/>
    <n v="375"/>
    <n v="7.5183614107649008"/>
    <n v="11.248072663787742"/>
  </r>
  <r>
    <d v="2022-08-04T00:00:00"/>
    <x v="1"/>
    <x v="4"/>
    <s v="M1"/>
    <x v="1"/>
    <n v="7"/>
    <x v="3"/>
    <s v="D5"/>
    <s v="M1PfaD5"/>
    <s v="M1PfaD5"/>
    <s v="5h54"/>
    <n v="0.89400000000000002"/>
    <n v="4.18"/>
    <n v="-0.41799999999999998"/>
    <s v="12h18"/>
    <n v="0.83899999999999997"/>
    <n v="5.5000000000000049E-2"/>
    <n v="22.29"/>
    <n v="-2.2290000000000001"/>
    <n v="-1.8110000000000002"/>
    <n v="67.400000000000006"/>
    <n v="3566.066600000001"/>
    <n v="6.5554231227652027E-2"/>
    <n v="4.157023296729131E-6"/>
    <n v="1.4824221933887647E-6"/>
    <n v="1.4824221933887647"/>
    <n v="0.81856554024779926"/>
    <n v="29.967099999999999"/>
    <n v="57"/>
    <n v="720"/>
    <n v="4.1570232967291307"/>
    <n v="11.248072663787742"/>
  </r>
  <r>
    <d v="2022-08-04T00:00:00"/>
    <x v="1"/>
    <x v="4"/>
    <s v="M1"/>
    <x v="1"/>
    <n v="5"/>
    <x v="11"/>
    <s v="A6"/>
    <s v="M1MlaA6"/>
    <s v="M1MlaA6"/>
    <s v="5h54"/>
    <n v="0.67800000000000005"/>
    <n v="5.37"/>
    <n v="-0.53700000000000003"/>
    <s v="12h18"/>
    <n v="0.65700000000000003"/>
    <n v="2.1000000000000019E-2"/>
    <n v="14.12"/>
    <n v="-1.4119999999999999"/>
    <n v="-0.87499999999999989"/>
    <n v="40.549999999999997"/>
    <n v="1290.7774625"/>
    <n v="3.1963470319634729E-2"/>
    <n v="1.7170223302095389E-6"/>
    <n v="2.2162937264437055E-7"/>
    <n v="0.22162937264437055"/>
    <n v="0.25329071159356636"/>
    <n v="29.967099999999999"/>
    <n v="40.299999999999997"/>
    <n v="610"/>
    <n v="1.7170223302095389"/>
    <n v="11.248072663787742"/>
  </r>
  <r>
    <d v="2022-08-05T00:00:00"/>
    <x v="1"/>
    <x v="4"/>
    <s v="K5"/>
    <x v="0"/>
    <n v="7"/>
    <x v="9"/>
    <s v="A6"/>
    <s v="K5HmaA6"/>
    <s v="K5HmaA6"/>
    <s v="5h52"/>
    <n v="0.79100000000000004"/>
    <m/>
    <s v="na"/>
    <s v="12h18"/>
    <n v="0.74399999999999999"/>
    <n v="4.7000000000000042E-2"/>
    <n v="26.93"/>
    <n v="-2.6930000000000001"/>
    <s v="na"/>
    <n v="47.95"/>
    <n v="1804.8739625000003"/>
    <n v="6.3172043010752743E-2"/>
    <n v="3.9718527636844711E-6"/>
    <n v="7.1686936360577679E-7"/>
    <n v="0.7168693636057768"/>
    <e v="#VALUE!"/>
    <n v="33.254899999999999"/>
    <n v="33.4"/>
    <n v="340"/>
    <n v="3.9718527636844709"/>
    <n v="11.958942411336949"/>
  </r>
  <r>
    <d v="2022-08-05T00:00:00"/>
    <x v="1"/>
    <x v="4"/>
    <s v="K5"/>
    <x v="0"/>
    <n v="4"/>
    <x v="7"/>
    <s v="I6"/>
    <s v="K5CmeI6"/>
    <s v="K5CmeI6"/>
    <s v="5h52"/>
    <n v="0.59899999999999998"/>
    <n v="1.53"/>
    <n v="-0.153"/>
    <s v="12h18"/>
    <n v="0.434"/>
    <n v="0.16499999999999998"/>
    <n v="5.83"/>
    <n v="-0.58299999999999996"/>
    <n v="-0.42999999999999994"/>
    <n v="89.65"/>
    <n v="6309.141162500001"/>
    <n v="0.38018433179723499"/>
    <n v="3.6184272026183369E-5"/>
    <n v="2.282916800754908E-5"/>
    <n v="22.829168007549079"/>
    <n v="53.09108838964903"/>
    <n v="33.254899999999999"/>
    <n v="64.5"/>
    <n v="700"/>
    <n v="36.184272026183372"/>
    <n v="11.958942411336949"/>
  </r>
  <r>
    <d v="2022-08-05T00:00:00"/>
    <x v="1"/>
    <x v="4"/>
    <s v="K5"/>
    <x v="0"/>
    <n v="5"/>
    <x v="7"/>
    <s v="B10"/>
    <s v="K5CmeB10"/>
    <s v="K5CmeB10"/>
    <s v="5h52"/>
    <n v="0.73499999999999999"/>
    <n v="3.23"/>
    <n v="-0.32300000000000001"/>
    <s v="12h18"/>
    <n v="0.53900000000000003"/>
    <n v="0.19599999999999995"/>
    <n v="9.48"/>
    <n v="-0.94800000000000006"/>
    <n v="-0.625"/>
    <n v="91.25"/>
    <n v="6536.3515625"/>
    <n v="0.36363636363636354"/>
    <n v="3.425535047773052E-5"/>
    <n v="2.2390501361909902E-5"/>
    <n v="22.390501361909902"/>
    <n v="35.824802179055844"/>
    <n v="33.254899999999999"/>
    <n v="83.6"/>
    <n v="660"/>
    <n v="34.255350477730516"/>
    <n v="11.958942411336949"/>
  </r>
  <r>
    <d v="2022-08-05T00:00:00"/>
    <x v="1"/>
    <x v="4"/>
    <s v="K5"/>
    <x v="0"/>
    <n v="3"/>
    <x v="0"/>
    <s v="C5"/>
    <s v="K5FthC5"/>
    <s v="K5FthC5"/>
    <s v="5h52"/>
    <n v="0.59099999999999997"/>
    <n v="5.01"/>
    <n v="-0.501"/>
    <s v="12h18"/>
    <n v="0.65600000000000003"/>
    <n v="-6.5000000000000058E-2"/>
    <n v="6.16"/>
    <n v="-0.61599999999999999"/>
    <n v="-0.11499999999999999"/>
    <n v="80.05"/>
    <n v="5030.2819625000002"/>
    <n v="0.10998307952622684"/>
    <n v="7.859937894337759E-6"/>
    <n v="3.9537703816257466E-6"/>
    <n v="3.9537703816257466"/>
    <n v="34.380612014136929"/>
    <n v="33.254899999999999"/>
    <n v="86.4"/>
    <n v="632"/>
    <n v="7.8599378943377589"/>
    <n v="11.958942411336949"/>
  </r>
  <r>
    <d v="2022-08-05T00:00:00"/>
    <x v="1"/>
    <x v="4"/>
    <s v="K5"/>
    <x v="0"/>
    <n v="2"/>
    <x v="1"/>
    <s v="A3"/>
    <s v="K5BbrA3"/>
    <s v="K5BbrA3"/>
    <s v="5h52"/>
    <n v="0.77800000000000002"/>
    <n v="4.71"/>
    <n v="-0.47099999999999997"/>
    <s v="12h18"/>
    <n v="0.57399999999999995"/>
    <n v="0.20400000000000007"/>
    <n v="16.61"/>
    <n v="-1.661"/>
    <n v="-1.19"/>
    <n v="78.25"/>
    <n v="4806.6040625000005"/>
    <n v="0.35540069686411163"/>
    <n v="3.3302831342237618E-5"/>
    <n v="1.6007352442235167E-5"/>
    <n v="16.007352442235167"/>
    <n v="13.4515566741472"/>
    <n v="33.254899999999999"/>
    <n v="62.2"/>
    <n v="560"/>
    <n v="33.302831342237617"/>
    <n v="11.958942411336949"/>
  </r>
  <r>
    <d v="2022-08-05T00:00:00"/>
    <x v="1"/>
    <x v="4"/>
    <s v="K5"/>
    <x v="0"/>
    <n v="6"/>
    <x v="6"/>
    <s v="F10"/>
    <s v="K5AguF10"/>
    <s v="K5AguF10"/>
    <s v="5h52"/>
    <n v="0.98499999999999999"/>
    <n v="1.1599999999999999"/>
    <n v="-0.11599999999999999"/>
    <s v="12h18"/>
    <n v="0.78100000000000003"/>
    <n v="0.20399999999999996"/>
    <n v="9.68"/>
    <n v="-0.96799999999999997"/>
    <n v="-0.85199999999999998"/>
    <n v="79.349999999999994"/>
    <n v="4942.6916624999994"/>
    <n v="0.26120358514724706"/>
    <n v="2.2795455503716923E-5"/>
    <n v="1.1267090786111136E-5"/>
    <n v="11.267090786111137"/>
    <n v="13.22428496022434"/>
    <n v="33.254899999999999"/>
    <n v="63.2"/>
    <n v="602"/>
    <n v="22.795455503716923"/>
    <n v="11.958942411336949"/>
  </r>
  <r>
    <d v="2022-08-05T00:00:00"/>
    <x v="1"/>
    <x v="4"/>
    <s v="K5"/>
    <x v="0"/>
    <n v="1"/>
    <x v="5"/>
    <s v="J7"/>
    <s v="K5DtoJ7"/>
    <s v="K5DtoJ7"/>
    <s v="5h52"/>
    <n v="0.747"/>
    <n v="4.9400000000000004"/>
    <n v="-0.49400000000000005"/>
    <s v="12h18"/>
    <n v="0.66900000000000004"/>
    <n v="7.7999999999999958E-2"/>
    <n v="9.64"/>
    <n v="-0.96400000000000008"/>
    <n v="-0.47000000000000003"/>
    <n v="77.900000000000006"/>
    <n v="4763.7018500000004"/>
    <n v="0.11659192825112101"/>
    <n v="8.4453152618623478E-6"/>
    <n v="4.0230963936766908E-6"/>
    <n v="4.023096393676691"/>
    <n v="8.5597795610142349"/>
    <n v="33.254899999999999"/>
    <n v="74.8"/>
    <n v="661"/>
    <n v="8.4453152618623477"/>
    <n v="11.958942411336949"/>
  </r>
  <r>
    <d v="2022-08-05T00:00:00"/>
    <x v="1"/>
    <x v="4"/>
    <s v="K5"/>
    <x v="0"/>
    <n v="8"/>
    <x v="3"/>
    <s v="J1"/>
    <s v="K5PfaJ1"/>
    <s v="K5PfaJ1"/>
    <s v="5h52"/>
    <n v="0.84399999999999997"/>
    <n v="6.58"/>
    <n v="-0.65800000000000003"/>
    <s v="12h18"/>
    <n v="0.66700000000000004"/>
    <n v="0.17699999999999994"/>
    <n v="20.76"/>
    <n v="-2.0760000000000001"/>
    <n v="-1.4180000000000001"/>
    <n v="50.2"/>
    <n v="1978.2314000000003"/>
    <n v="0.26536731634182897"/>
    <n v="2.3243587031586431E-5"/>
    <n v="4.5981193714517076E-6"/>
    <n v="4.5981193714517072"/>
    <n v="3.2426793874835731"/>
    <n v="33.254899999999999"/>
    <n v="39.1"/>
    <n v="510"/>
    <n v="23.243587031586433"/>
    <n v="11.958942411336949"/>
  </r>
  <r>
    <d v="2022-08-05T00:00:00"/>
    <x v="1"/>
    <x v="4"/>
    <s v="K6"/>
    <x v="1"/>
    <n v="1"/>
    <x v="7"/>
    <s v="I2"/>
    <s v="K6CmeI2"/>
    <s v="K6CmeI2"/>
    <s v="5h41"/>
    <n v="0.58099999999999996"/>
    <n v="2.23"/>
    <n v="-0.223"/>
    <s v="12h03"/>
    <n v="0.439"/>
    <n v="0.14199999999999996"/>
    <n v="10.01"/>
    <n v="-1.0009999999999999"/>
    <n v="-0.77799999999999991"/>
    <n v="124.6"/>
    <n v="12187.250599999999"/>
    <n v="0.3234624145785876"/>
    <n v="2.965787899472505E-5"/>
    <n v="3.6144800357319026E-5"/>
    <n v="36.144800357319028"/>
    <n v="46.458612284471762"/>
    <n v="33.254899999999999"/>
    <n v="107.9"/>
    <n v="840"/>
    <n v="29.657878994725049"/>
    <n v="13.537474712107057"/>
  </r>
  <r>
    <d v="2022-08-05T00:00:00"/>
    <x v="1"/>
    <x v="4"/>
    <s v="K6"/>
    <x v="1"/>
    <n v="7"/>
    <x v="8"/>
    <s v="I8"/>
    <s v="K6MluI8"/>
    <s v="K6MluI8"/>
    <s v="5h41"/>
    <n v="0.72899999999999998"/>
    <n v="11.23"/>
    <n v="-1.123"/>
    <s v="12h03"/>
    <n v="0.53900000000000003"/>
    <n v="0.18999999999999995"/>
    <n v="23.97"/>
    <n v="-2.3969999999999998"/>
    <n v="-1.2739999999999998"/>
    <n v="119.55"/>
    <n v="11219.378962500001"/>
    <n v="0.3525046382189238"/>
    <n v="3.296908348196669E-5"/>
    <n v="3.6989264163048337E-5"/>
    <n v="36.98926416304834"/>
    <n v="29.033959311654904"/>
    <n v="33.254899999999999"/>
    <n v="75.3"/>
    <n v="736"/>
    <n v="32.969083481966692"/>
    <n v="13.537474712107057"/>
  </r>
  <r>
    <d v="2022-08-05T00:00:00"/>
    <x v="1"/>
    <x v="4"/>
    <s v="K6"/>
    <x v="1"/>
    <n v="6"/>
    <x v="5"/>
    <s v="C6"/>
    <s v="K6DtoC6"/>
    <s v="K6DtoC6"/>
    <s v="5h41"/>
    <n v="0.78600000000000003"/>
    <n v="5.46"/>
    <n v="-0.54600000000000004"/>
    <s v="12h03"/>
    <n v="0.61399999999999999"/>
    <n v="0.17200000000000004"/>
    <n v="19.03"/>
    <n v="-1.903"/>
    <n v="-1.357"/>
    <n v="80.3"/>
    <n v="5061.75065"/>
    <n v="0.28013029315960919"/>
    <n v="2.484546988464802E-5"/>
    <n v="1.2576157333817254E-5"/>
    <n v="12.576157333817253"/>
    <n v="9.2676177846847843"/>
    <n v="33.254899999999999"/>
    <n v="84.6"/>
    <n v="716"/>
    <n v="24.845469884648018"/>
    <n v="13.537474712107057"/>
  </r>
  <r>
    <d v="2022-08-05T00:00:00"/>
    <x v="1"/>
    <x v="4"/>
    <s v="K6"/>
    <x v="1"/>
    <n v="5"/>
    <x v="4"/>
    <s v="C9"/>
    <s v="K6SguC9"/>
    <s v="K6SguC9"/>
    <s v="5h41"/>
    <n v="0.66500000000000004"/>
    <n v="2.94"/>
    <n v="-0.29399999999999998"/>
    <s v="12h03"/>
    <n v="0.52700000000000002"/>
    <n v="0.13800000000000001"/>
    <n v="12.32"/>
    <n v="-1.232"/>
    <n v="-0.93799999999999994"/>
    <n v="57.585000000000001"/>
    <n v="2603.085296625"/>
    <n v="0.26185958254269448"/>
    <n v="2.2865949995905064E-5"/>
    <n v="5.9522018227702956E-6"/>
    <n v="5.952201822770296"/>
    <n v="6.3456309411197189"/>
    <n v="33.254899999999999"/>
    <n v="40"/>
    <n v="540"/>
    <n v="22.865949995905066"/>
    <n v="13.537474712107057"/>
  </r>
  <r>
    <d v="2022-08-05T00:00:00"/>
    <x v="1"/>
    <x v="4"/>
    <s v="K6"/>
    <x v="1"/>
    <n v="4"/>
    <x v="1"/>
    <s v="G4"/>
    <s v="K6BbrG4"/>
    <s v="K6BbrG4"/>
    <s v="5h41"/>
    <n v="0.755"/>
    <n v="6.31"/>
    <n v="-0.63100000000000001"/>
    <s v="12h03"/>
    <n v="0.65200000000000002"/>
    <n v="0.10299999999999998"/>
    <n v="14.82"/>
    <n v="-1.482"/>
    <n v="-0.85099999999999998"/>
    <n v="69.400000000000006"/>
    <n v="3780.8426000000004"/>
    <n v="0.15797546012269936"/>
    <n v="1.2274697403006519E-5"/>
    <n v="4.6408698843396419E-6"/>
    <n v="4.6408698843396419"/>
    <n v="5.4534311214331872"/>
    <n v="33.254899999999999"/>
    <n v="78.599999999999994"/>
    <n v="701"/>
    <n v="12.274697403006519"/>
    <n v="13.537474712107057"/>
  </r>
  <r>
    <d v="2022-08-05T00:00:00"/>
    <x v="1"/>
    <x v="4"/>
    <s v="K6"/>
    <x v="1"/>
    <n v="8"/>
    <x v="0"/>
    <s v="E10"/>
    <s v="K6FthE10"/>
    <s v="K6FthE10"/>
    <s v="5h41"/>
    <n v="0.437"/>
    <n v="3.62"/>
    <n v="-0.36199999999999999"/>
    <s v="12h03"/>
    <n v="0.441"/>
    <n v="-4.0000000000000036E-3"/>
    <n v="5.81"/>
    <n v="-0.58099999999999996"/>
    <n v="-0.21899999999999997"/>
    <n v="163.95"/>
    <n v="21100.487962499999"/>
    <n v="9.1533180778032124E-3"/>
    <n v="3.6834108395332821E-7"/>
    <n v="7.7721766080514045E-7"/>
    <n v="0.77721766080514043"/>
    <n v="3.5489390904344318"/>
    <n v="33.254899999999999"/>
    <n v="147.1"/>
    <n v="921"/>
    <n v="0.36834108395332821"/>
    <n v="13.537474712107057"/>
  </r>
  <r>
    <d v="2022-08-05T00:00:00"/>
    <x v="1"/>
    <x v="4"/>
    <s v="K6"/>
    <x v="1"/>
    <n v="3"/>
    <x v="12"/>
    <s v="A10"/>
    <s v="K6FsaA10"/>
    <s v="K6FsaA10"/>
    <s v="5h41"/>
    <n v="0.48399999999999999"/>
    <n v="3.34"/>
    <n v="-0.33399999999999996"/>
    <s v="12h03"/>
    <n v="0.42699999999999999"/>
    <n v="5.6999999999999995E-2"/>
    <n v="21.04"/>
    <n v="-2.1040000000000001"/>
    <n v="-1.77"/>
    <n v="46"/>
    <n v="1661.0600000000002"/>
    <n v="0.1334894613583138"/>
    <n v="9.9763618874969172E-6"/>
    <n v="1.657133567684563E-6"/>
    <n v="1.6571335676845631"/>
    <n v="0.93623365405907522"/>
    <n v="33.254899999999999"/>
    <m/>
    <n v="213"/>
    <n v="9.9763618874969175"/>
    <n v="13.537474712107057"/>
  </r>
  <r>
    <d v="2022-08-05T00:00:00"/>
    <x v="1"/>
    <x v="4"/>
    <s v="K6"/>
    <x v="1"/>
    <n v="2"/>
    <x v="11"/>
    <s v="C2"/>
    <s v="K6MlaC2"/>
    <s v="K6MlaC2"/>
    <s v="5h41"/>
    <n v="0.88200000000000001"/>
    <n v="6.76"/>
    <n v="-0.67599999999999993"/>
    <s v="12h03"/>
    <n v="0.90900000000000003"/>
    <n v="-2.7000000000000024E-2"/>
    <n v="10.63"/>
    <n v="-1.0630000000000002"/>
    <n v="-0.38700000000000023"/>
    <n v="35.6"/>
    <n v="994.87760000000014"/>
    <n v="3.0612244897959211E-2"/>
    <n v="1.6281106860094505E-6"/>
    <n v="1.6197708518314357E-7"/>
    <n v="0.16197708518314358"/>
    <n v="0.41854543974972475"/>
    <n v="33.254899999999999"/>
    <n v="34"/>
    <n v="571"/>
    <n v="1.6281106860094505"/>
    <n v="13.537474712107057"/>
  </r>
  <r>
    <d v="2022-08-05T00:00:00"/>
    <x v="1"/>
    <x v="4"/>
    <s v="L4"/>
    <x v="0"/>
    <n v="16"/>
    <x v="7"/>
    <s v="C8"/>
    <s v="L4CmeC8"/>
    <s v="L4CmeC8"/>
    <s v="6h20"/>
    <n v="0.73699999999999999"/>
    <n v="3.75"/>
    <n v="-0.375"/>
    <s v="12h32"/>
    <n v="0.53100000000000003"/>
    <n v="0.20599999999999996"/>
    <n v="5.67"/>
    <n v="-0.56699999999999995"/>
    <n v="-0.19199999999999995"/>
    <n v="117.65"/>
    <n v="10865.595162500002"/>
    <n v="0.38794726930320139"/>
    <n v="3.7095920675983669E-5"/>
    <n v="4.0306925624545195E-5"/>
    <n v="40.306925624545194"/>
    <n v="209.93190429450627"/>
    <n v="33.254899999999999"/>
    <n v="97"/>
    <n v="770"/>
    <n v="37.09592067598367"/>
    <n v="8.7075468826202727"/>
  </r>
  <r>
    <d v="2022-08-05T00:00:00"/>
    <x v="1"/>
    <x v="4"/>
    <s v="L4"/>
    <x v="0"/>
    <n v="10"/>
    <x v="5"/>
    <s v="A1"/>
    <s v="L4DtoA1"/>
    <s v="L4DtoA1"/>
    <s v="6h20"/>
    <n v="1.036"/>
    <n v="5.12"/>
    <n v="-0.51200000000000001"/>
    <s v="12h32"/>
    <n v="0.96399999999999997"/>
    <n v="7.2000000000000064E-2"/>
    <n v="8.83"/>
    <n v="-0.88300000000000001"/>
    <n v="-0.371"/>
    <n v="52.65"/>
    <n v="2176.0376624999999"/>
    <n v="7.4688796680497993E-2"/>
    <n v="4.8811756461878955E-6"/>
    <n v="1.0621622043382635E-6"/>
    <n v="1.0621622043382635"/>
    <n v="2.8629709011813032"/>
    <n v="33.254899999999999"/>
    <n v="33.200000000000003"/>
    <n v="460"/>
    <n v="4.8811756461878959"/>
    <n v="8.7075468826202727"/>
  </r>
  <r>
    <d v="2022-08-05T00:00:00"/>
    <x v="1"/>
    <x v="4"/>
    <s v="L4"/>
    <x v="0"/>
    <n v="9"/>
    <x v="6"/>
    <s v="I4"/>
    <s v="L4AguI4"/>
    <s v="L4AguI4"/>
    <s v="6h20"/>
    <n v="0.75700000000000001"/>
    <n v="4.1399999999999997"/>
    <n v="-0.41399999999999998"/>
    <s v="12h32"/>
    <n v="0.85199999999999998"/>
    <n v="-9.4999999999999973E-2"/>
    <n v="9.23"/>
    <n v="-0.92300000000000004"/>
    <n v="-0.50900000000000012"/>
    <n v="37.450000000000003"/>
    <n v="1100.9644625000003"/>
    <n v="0.12549537648612943"/>
    <n v="9.2460809594793676E-6"/>
    <n v="1.0179606553784689E-6"/>
    <n v="1.0179606553784688"/>
    <n v="1.9999227021187989"/>
    <n v="33.254899999999999"/>
    <n v="30"/>
    <n v="350"/>
    <n v="9.246080959479368"/>
    <n v="8.7075468826202727"/>
  </r>
  <r>
    <d v="2022-08-05T00:00:00"/>
    <x v="1"/>
    <x v="4"/>
    <s v="L4"/>
    <x v="0"/>
    <n v="14"/>
    <x v="3"/>
    <s v="J8"/>
    <s v="L4PfaJ8"/>
    <s v="L4PfaJ8"/>
    <s v="6h20"/>
    <n v="0.90400000000000003"/>
    <n v="5.67"/>
    <n v="-0.56699999999999995"/>
    <s v="12h32"/>
    <n v="0.80500000000000005"/>
    <n v="9.8999999999999977E-2"/>
    <n v="21.74"/>
    <n v="-2.1739999999999999"/>
    <n v="-1.607"/>
    <n v="60.25"/>
    <n v="2849.5990624999999"/>
    <n v="0.12298136645962729"/>
    <n v="9.0186006650303142E-6"/>
    <n v="2.5699396000132262E-6"/>
    <n v="2.5699396000132264"/>
    <n v="1.5992156814021321"/>
    <n v="33.254899999999999"/>
    <n v="52"/>
    <n v="575"/>
    <n v="9.0186006650303145"/>
    <n v="8.7075468826202727"/>
  </r>
  <r>
    <d v="2022-08-05T00:00:00"/>
    <x v="1"/>
    <x v="4"/>
    <s v="L4"/>
    <x v="0"/>
    <n v="13"/>
    <x v="5"/>
    <s v="G6"/>
    <s v="L4DtoG6"/>
    <s v="L4DtoG6"/>
    <s v="6h20"/>
    <n v="0.82799999999999996"/>
    <n v="5.84"/>
    <n v="-0.58399999999999996"/>
    <s v="12h32"/>
    <n v="0.76200000000000001"/>
    <n v="6.5999999999999948E-2"/>
    <n v="16.18"/>
    <n v="-1.6179999999999999"/>
    <n v="-1.0339999999999998"/>
    <n v="56.05"/>
    <n v="2466.1579624999995"/>
    <n v="8.6614173228346386E-2"/>
    <n v="5.8575900837474212E-6"/>
    <n v="1.4445742426094741E-6"/>
    <n v="1.4445742426094741"/>
    <n v="1.3970737355991047"/>
    <n v="33.254899999999999"/>
    <n v="42.8"/>
    <n v="570"/>
    <n v="5.8575900837474215"/>
    <n v="8.7075468826202727"/>
  </r>
  <r>
    <d v="2022-08-05T00:00:00"/>
    <x v="1"/>
    <x v="4"/>
    <s v="L4"/>
    <x v="0"/>
    <n v="11"/>
    <x v="12"/>
    <s v="I1"/>
    <s v="L4FsaI1"/>
    <s v="L4FsaI1"/>
    <s v="6h20"/>
    <n v="0.68"/>
    <n v="4.6500000000000004"/>
    <n v="-0.46500000000000002"/>
    <s v="12h32"/>
    <n v="0.58499999999999996"/>
    <n v="9.5000000000000084E-2"/>
    <n v="20.05"/>
    <n v="-2.0049999999999999"/>
    <n v="-1.5399999999999998"/>
    <n v="36.4"/>
    <n v="1040.0935999999999"/>
    <n v="0.16239316239316254"/>
    <n v="1.2698600146818248E-5"/>
    <n v="1.320773274166472E-6"/>
    <n v="1.3207732741664719"/>
    <n v="0.85764498322498184"/>
    <n v="33.254899999999999"/>
    <n v="20.3"/>
    <n v="310"/>
    <n v="12.698600146818247"/>
    <n v="8.7075468826202727"/>
  </r>
  <r>
    <d v="2022-08-05T00:00:00"/>
    <x v="1"/>
    <x v="4"/>
    <s v="L4"/>
    <x v="0"/>
    <n v="15"/>
    <x v="2"/>
    <s v="F9"/>
    <s v="L4PfuF9"/>
    <s v="L4PfuF9"/>
    <s v="6h20"/>
    <n v="0.82699999999999996"/>
    <n v="4.67"/>
    <n v="-0.46699999999999997"/>
    <s v="12h32"/>
    <n v="0.81599999999999995"/>
    <n v="1.100000000000001E-2"/>
    <n v="11.54"/>
    <n v="-1.1539999999999999"/>
    <n v="-0.68699999999999994"/>
    <n v="96.75"/>
    <n v="7348.0415625000005"/>
    <n v="1.3480392156862758E-2"/>
    <n v="5.9321315238867584E-7"/>
    <n v="4.3589548991736365E-7"/>
    <n v="0.43589548991736365"/>
    <n v="0.63449125169921938"/>
    <n v="33.254899999999999"/>
    <n v="83"/>
    <n v="620"/>
    <n v="0.59321315238867589"/>
    <n v="8.7075468826202727"/>
  </r>
  <r>
    <d v="2022-08-05T00:00:00"/>
    <x v="1"/>
    <x v="4"/>
    <s v="L4"/>
    <x v="0"/>
    <n v="12"/>
    <x v="12"/>
    <s v="D10"/>
    <s v="L4FsaD10"/>
    <s v="L4FsaD10"/>
    <s v="6h20"/>
    <n v="0.626"/>
    <n v="5.23"/>
    <n v="-0.52300000000000002"/>
    <s v="12h32"/>
    <n v="0.61299999999999999"/>
    <n v="1.3000000000000012E-2"/>
    <n v="21.54"/>
    <n v="-2.1539999999999999"/>
    <n v="-1.6309999999999998"/>
    <n v="28.85"/>
    <n v="653.37316250000015"/>
    <n v="2.1207177814029383E-2"/>
    <n v="1.0362090570603425E-6"/>
    <n v="6.7703118862265907E-8"/>
    <n v="6.7703118862265904E-2"/>
    <n v="4.151018936987487E-2"/>
    <n v="33.254899999999999"/>
    <n v="13.9"/>
    <n v="342"/>
    <n v="1.0362090570603424"/>
    <n v="8.7075468826202727"/>
  </r>
  <r>
    <d v="2022-08-06T00:00:00"/>
    <x v="1"/>
    <x v="4"/>
    <s v="K5"/>
    <x v="0"/>
    <n v="2"/>
    <x v="0"/>
    <s v="A4"/>
    <s v="K5FthA4"/>
    <s v="K5FthA4"/>
    <s v="5h47"/>
    <n v="0.54600000000000004"/>
    <n v="4.46"/>
    <n v="-0.44600000000000001"/>
    <s v="11h35"/>
    <n v="0.59199999999999997"/>
    <n v="-4.599999999999993E-2"/>
    <n v="4.32"/>
    <n v="-0.43200000000000005"/>
    <n v="1.3999999999999957E-2"/>
    <n v="83.3"/>
    <n v="5447.0286500000002"/>
    <n v="8.4249084249084116E-2"/>
    <n v="5.6613200706269429E-6"/>
    <n v="3.0837372621524982E-6"/>
    <n v="3.0837372621524981"/>
    <n v="220.2669472966077"/>
    <n v="31.516500000000001"/>
    <n v="57.9"/>
    <n v="680"/>
    <n v="5.6613200706269433"/>
    <n v="11.879363694819542"/>
  </r>
  <r>
    <d v="2022-08-06T00:00:00"/>
    <x v="1"/>
    <x v="4"/>
    <s v="K5"/>
    <x v="0"/>
    <n v="5"/>
    <x v="2"/>
    <s v="B9"/>
    <s v="K5PfuB9"/>
    <s v="K5PfuB9"/>
    <s v="5h47"/>
    <n v="0.76600000000000001"/>
    <n v="6.34"/>
    <n v="-0.63400000000000001"/>
    <s v="11h35"/>
    <n v="0.69299999999999995"/>
    <n v="7.3000000000000065E-2"/>
    <n v="7.34"/>
    <n v="-0.73399999999999999"/>
    <n v="-9.9999999999999978E-2"/>
    <n v="153.6"/>
    <n v="18520.473600000001"/>
    <n v="0.10533910533910544"/>
    <n v="7.4534062015281323E-6"/>
    <n v="1.3804061278547805E-5"/>
    <n v="13.804061278547804"/>
    <n v="138.04061278547806"/>
    <n v="31.516500000000001"/>
    <n v="135"/>
    <n v="770"/>
    <n v="7.4534062015281322"/>
    <n v="11.879363694819542"/>
  </r>
  <r>
    <d v="2022-08-06T00:00:00"/>
    <x v="1"/>
    <x v="4"/>
    <s v="K5"/>
    <x v="0"/>
    <n v="8"/>
    <x v="3"/>
    <s v="F3"/>
    <s v="K5PfaF3"/>
    <s v="K5PfaF3"/>
    <s v="5h47"/>
    <n v="0.752"/>
    <n v="4.87"/>
    <n v="-0.48699999999999999"/>
    <s v="11h35"/>
    <n v="0.56399999999999995"/>
    <n v="0.18800000000000006"/>
    <n v="9.56"/>
    <n v="-0.95600000000000007"/>
    <n v="-0.46900000000000008"/>
    <n v="91.85"/>
    <n v="6622.5916624999991"/>
    <n v="0.33333333333333348"/>
    <n v="3.0775895371352042E-5"/>
    <n v="2.0381618809228834E-5"/>
    <n v="20.381618809228833"/>
    <n v="43.45760940134079"/>
    <n v="31.516500000000001"/>
    <n v="77.599999999999994"/>
    <m/>
    <n v="30.775895371352043"/>
    <n v="11.879363694819542"/>
  </r>
  <r>
    <d v="2022-08-06T00:00:00"/>
    <x v="1"/>
    <x v="4"/>
    <s v="K5"/>
    <x v="0"/>
    <n v="6"/>
    <x v="8"/>
    <s v="F9"/>
    <s v="K5MluF9"/>
    <s v="K5MluF9"/>
    <s v="5h47"/>
    <n v="0.70899999999999996"/>
    <n v="6.56"/>
    <n v="-0.65599999999999992"/>
    <s v="11h35"/>
    <n v="0.51100000000000001"/>
    <n v="0.19799999999999995"/>
    <n v="21.45"/>
    <n v="-2.145"/>
    <n v="-1.4890000000000001"/>
    <n v="117.25"/>
    <n v="10791.836562500001"/>
    <n v="0.38747553816046959"/>
    <n v="3.7040401240853576E-5"/>
    <n v="3.9973395640071403E-5"/>
    <n v="39.973395640071402"/>
    <n v="26.845799623956616"/>
    <n v="31.516500000000001"/>
    <n v="99.7"/>
    <n v="730"/>
    <n v="37.040401240853576"/>
    <n v="11.879363694819542"/>
  </r>
  <r>
    <d v="2022-08-06T00:00:00"/>
    <x v="1"/>
    <x v="4"/>
    <s v="K5"/>
    <x v="0"/>
    <n v="3"/>
    <x v="2"/>
    <s v="C6"/>
    <s v="K5PfuC6"/>
    <s v="K5PfuC6"/>
    <s v="5h47"/>
    <n v="1.0820000000000001"/>
    <n v="5.12"/>
    <n v="-0.51200000000000001"/>
    <s v="11h35"/>
    <n v="0.98299999999999998"/>
    <n v="9.9000000000000088E-2"/>
    <n v="10.73"/>
    <n v="-1.073"/>
    <n v="-0.56099999999999994"/>
    <n v="137.75"/>
    <n v="14895.4240625"/>
    <n v="0.10071210579857588"/>
    <n v="7.0524579519357701E-6"/>
    <n v="1.0504935187703354E-5"/>
    <n v="10.504935187703355"/>
    <n v="18.725374666137888"/>
    <n v="31.516500000000001"/>
    <n v="125.1"/>
    <n v="751"/>
    <n v="7.0524579519357697"/>
    <n v="11.879363694819542"/>
  </r>
  <r>
    <d v="2022-08-06T00:00:00"/>
    <x v="1"/>
    <x v="4"/>
    <s v="K5"/>
    <x v="0"/>
    <n v="4"/>
    <x v="6"/>
    <s v="H7"/>
    <s v="K5AguH7"/>
    <s v="K5AguH7"/>
    <s v="5h47"/>
    <n v="0.63200000000000001"/>
    <n v="4.76"/>
    <n v="-0.47599999999999998"/>
    <s v="11h35"/>
    <n v="0.53900000000000003"/>
    <n v="9.2999999999999972E-2"/>
    <n v="10.56"/>
    <n v="-1.056"/>
    <n v="-0.58000000000000007"/>
    <n v="81"/>
    <n v="5150.3850000000002"/>
    <n v="0.17254174397031533"/>
    <n v="1.3682444686666402E-5"/>
    <n v="7.0469857877536347E-6"/>
    <n v="7.046985787753635"/>
    <n v="12.149975496126956"/>
    <n v="31.516500000000001"/>
    <n v="73.400000000000006"/>
    <n v="670"/>
    <n v="13.682444686666402"/>
    <n v="11.879363694819542"/>
  </r>
  <r>
    <d v="2022-08-06T00:00:00"/>
    <x v="1"/>
    <x v="4"/>
    <s v="K5"/>
    <x v="0"/>
    <n v="7"/>
    <x v="10"/>
    <s v="A5"/>
    <s v="K5PafA5"/>
    <s v="K5PafA5"/>
    <s v="5h47"/>
    <n v="0.70499999999999996"/>
    <n v="8.14"/>
    <n v="-0.81400000000000006"/>
    <s v="11h35"/>
    <n v="0.53800000000000003"/>
    <n v="0.16699999999999993"/>
    <n v="24.54"/>
    <n v="-2.4539999999999997"/>
    <n v="-1.6399999999999997"/>
    <n v="51.9"/>
    <n v="2114.4838499999996"/>
    <n v="0.31040892193308534"/>
    <n v="2.8191485187307792E-5"/>
    <n v="5.9610440136076543E-6"/>
    <n v="5.9610440136076539"/>
    <n v="3.6347829351266188"/>
    <n v="31.516500000000001"/>
    <n v="44.9"/>
    <n v="565"/>
    <n v="28.191485187307791"/>
    <n v="11.879363694819542"/>
  </r>
  <r>
    <d v="2022-08-06T00:00:00"/>
    <x v="1"/>
    <x v="4"/>
    <s v="K5"/>
    <x v="0"/>
    <n v="1"/>
    <x v="4"/>
    <s v="H9"/>
    <s v="K5SguH9"/>
    <s v="K5SguH9"/>
    <s v="5h47"/>
    <n v="0.82799999999999996"/>
    <n v="2.67"/>
    <n v="-0.26700000000000002"/>
    <s v="11h35"/>
    <n v="0.85699999999999998"/>
    <n v="-2.9000000000000026E-2"/>
    <n v="12.39"/>
    <n v="-1.2390000000000001"/>
    <n v="-0.97200000000000009"/>
    <n v="37.549999999999997"/>
    <n v="1106.8519624999999"/>
    <n v="3.5024154589372011E-2"/>
    <n v="1.9216024873841444E-6"/>
    <n v="2.1269294843060215E-7"/>
    <n v="0.21269294843060216"/>
    <n v="0.21881990579280056"/>
    <n v="31.516500000000001"/>
    <n v="19.8"/>
    <n v="320"/>
    <n v="1.9216024873841444"/>
    <n v="11.879363694819542"/>
  </r>
  <r>
    <d v="2022-08-06T00:00:00"/>
    <x v="1"/>
    <x v="4"/>
    <s v="K6"/>
    <x v="1"/>
    <n v="6"/>
    <x v="7"/>
    <s v="D4"/>
    <s v="K6CmeD4"/>
    <s v="K6CmeD4"/>
    <s v="6h17"/>
    <n v="0.64400000000000002"/>
    <n v="2.35"/>
    <n v="-0.23500000000000001"/>
    <s v="12h15"/>
    <n v="0.372"/>
    <n v="0.27200000000000002"/>
    <n v="6.37"/>
    <n v="-0.63700000000000001"/>
    <n v="-0.40200000000000002"/>
    <n v="115.65"/>
    <n v="10499.314162500001"/>
    <n v="0.73118279569892475"/>
    <n v="8.0939948414035666E-5"/>
    <n v="8.498139466955041E-5"/>
    <n v="84.981394669550411"/>
    <n v="211.39650415311047"/>
    <n v="31.516500000000001"/>
    <n v="125"/>
    <n v="776"/>
    <n v="80.939948414035669"/>
    <n v="13.38048963335333"/>
  </r>
  <r>
    <d v="2022-08-06T00:00:00"/>
    <x v="1"/>
    <x v="4"/>
    <s v="K6"/>
    <x v="1"/>
    <n v="7"/>
    <x v="0"/>
    <s v="H10"/>
    <s v="K6FthH10"/>
    <s v="K6FthH10"/>
    <s v="6h17"/>
    <n v="0.69199999999999995"/>
    <n v="5.94"/>
    <n v="-0.59400000000000008"/>
    <s v="12h15"/>
    <n v="0.77100000000000002"/>
    <n v="-7.900000000000007E-2"/>
    <n v="5.38"/>
    <n v="-0.53800000000000003"/>
    <n v="5.600000000000005E-2"/>
    <n v="68.05"/>
    <n v="3635.1799624999999"/>
    <n v="0.11416184971098277"/>
    <n v="8.2291562496991197E-6"/>
    <n v="2.9914463907187886E-6"/>
    <n v="2.9914463907187887"/>
    <n v="53.418685548549753"/>
    <n v="31.516500000000001"/>
    <n v="64.8"/>
    <n v="512"/>
    <n v="8.2291562496991197"/>
    <n v="13.38048963335333"/>
  </r>
  <r>
    <d v="2022-08-06T00:00:00"/>
    <x v="1"/>
    <x v="4"/>
    <s v="K6"/>
    <x v="1"/>
    <n v="4"/>
    <x v="10"/>
    <s v="H5"/>
    <s v="K6PafH5"/>
    <s v="K6PafH5"/>
    <s v="6h17"/>
    <n v="0.56799999999999995"/>
    <n v="10.26"/>
    <n v="-1.026"/>
    <s v="12h15"/>
    <n v="0.39600000000000002"/>
    <n v="0.17199999999999993"/>
    <n v="30.01"/>
    <n v="-3.0010000000000003"/>
    <n v="-1.9750000000000003"/>
    <n v="75.5"/>
    <n v="4474.69625"/>
    <n v="0.43434343434343414"/>
    <n v="4.2630429253755964E-5"/>
    <n v="1.907582219176721E-5"/>
    <n v="19.075822191767209"/>
    <n v="9.6586441477302305"/>
    <n v="31.516500000000001"/>
    <n v="71.3"/>
    <n v="778"/>
    <n v="42.630429253755963"/>
    <n v="13.38048963335333"/>
  </r>
  <r>
    <d v="2022-08-06T00:00:00"/>
    <x v="1"/>
    <x v="4"/>
    <s v="K6"/>
    <x v="1"/>
    <n v="5"/>
    <x v="9"/>
    <s v="C8"/>
    <s v="K6HmaC8"/>
    <s v="K6HmaC8"/>
    <s v="6h17"/>
    <n v="0.88400000000000001"/>
    <n v="5.01"/>
    <n v="-0.501"/>
    <s v="12h15"/>
    <n v="0.70799999999999996"/>
    <n v="0.17600000000000005"/>
    <n v="12.42"/>
    <n v="-1.242"/>
    <n v="-0.74099999999999999"/>
    <n v="65"/>
    <n v="3316.625"/>
    <n v="0.248587570621469"/>
    <n v="2.144776859304689E-5"/>
    <n v="7.1134205509914145E-6"/>
    <n v="7.1134205509914148"/>
    <n v="9.5997578285984009"/>
    <n v="31.516500000000001"/>
    <n v="61"/>
    <n v="534"/>
    <n v="21.447768593046892"/>
    <n v="13.38048963335333"/>
  </r>
  <r>
    <d v="2022-08-06T00:00:00"/>
    <x v="1"/>
    <x v="4"/>
    <s v="K6"/>
    <x v="1"/>
    <n v="2"/>
    <x v="3"/>
    <s v="A6"/>
    <s v="K6PfaA6"/>
    <s v="K6PfaA6"/>
    <s v="6h17"/>
    <n v="0.80700000000000005"/>
    <n v="5.7"/>
    <n v="-0.57000000000000006"/>
    <s v="12h15"/>
    <n v="0.64100000000000001"/>
    <n v="0.16600000000000004"/>
    <n v="22.12"/>
    <n v="-2.2120000000000002"/>
    <n v="-1.6420000000000001"/>
    <n v="80.5"/>
    <n v="5086.9962500000001"/>
    <n v="0.25897035881435265"/>
    <n v="2.2555776542517535E-5"/>
    <n v="1.1474115068762467E-5"/>
    <n v="11.474115068762467"/>
    <n v="6.9878898104521721"/>
    <n v="31.516500000000001"/>
    <n v="76.2"/>
    <n v="770"/>
    <n v="22.555776542517535"/>
    <n v="13.38048963335333"/>
  </r>
  <r>
    <d v="2022-08-06T00:00:00"/>
    <x v="1"/>
    <x v="4"/>
    <s v="K6"/>
    <x v="1"/>
    <n v="1"/>
    <x v="10"/>
    <s v="I4"/>
    <s v="K6PafI4"/>
    <s v="K6PafI4"/>
    <s v="6h17"/>
    <n v="0.61899999999999999"/>
    <n v="9.7200000000000006"/>
    <n v="-0.97200000000000009"/>
    <s v="12h15"/>
    <n v="0.497"/>
    <n v="0.122"/>
    <n v="25.35"/>
    <n v="-2.5350000000000001"/>
    <n v="-1.5630000000000002"/>
    <n v="80.45"/>
    <n v="5080.6789625000001"/>
    <n v="0.24547283702213279"/>
    <n v="2.1117436572283984E-5"/>
    <n v="1.0729091573473136E-5"/>
    <n v="10.729091573473136"/>
    <n v="6.8644219919853713"/>
    <n v="31.516500000000001"/>
    <n v="69.400000000000006"/>
    <n v="740"/>
    <n v="21.117436572283985"/>
    <n v="13.38048963335333"/>
  </r>
  <r>
    <d v="2022-08-06T00:00:00"/>
    <x v="1"/>
    <x v="4"/>
    <s v="K6"/>
    <x v="1"/>
    <n v="3"/>
    <x v="4"/>
    <s v="A8"/>
    <s v="K6SguA8"/>
    <s v="K6SguA8"/>
    <s v="6h17"/>
    <n v="0.57499999999999996"/>
    <n v="5.92"/>
    <n v="-0.59199999999999997"/>
    <s v="12h15"/>
    <n v="0.432"/>
    <n v="0.14299999999999996"/>
    <n v="15.48"/>
    <n v="-1.548"/>
    <n v="-0.95600000000000007"/>
    <n v="50.055"/>
    <n v="1966.819874625"/>
    <n v="0.33101851851851843"/>
    <n v="3.051301560805666E-5"/>
    <n v="6.0013605532668673E-6"/>
    <n v="6.001360553266867"/>
    <n v="6.2775738004883541"/>
    <n v="31.516500000000001"/>
    <n v="34.5"/>
    <n v="430"/>
    <n v="30.513015608056662"/>
    <n v="13.38048963335333"/>
  </r>
  <r>
    <d v="2022-08-06T00:00:00"/>
    <x v="1"/>
    <x v="4"/>
    <s v="K6"/>
    <x v="1"/>
    <n v="8"/>
    <x v="2"/>
    <s v="D10"/>
    <s v="K6PfuD10"/>
    <s v="K6PfuD10"/>
    <s v="6h17"/>
    <n v="1.093"/>
    <n v="5.72"/>
    <n v="-0.57199999999999995"/>
    <s v="12h15"/>
    <n v="1.0589999999999999"/>
    <n v="3.400000000000003E-2"/>
    <n v="11.06"/>
    <n v="-1.1060000000000001"/>
    <n v="-0.53400000000000014"/>
    <n v="105.25"/>
    <n v="8695.8865624999999"/>
    <n v="3.210576015108596E-2"/>
    <n v="1.7264363893684016E-6"/>
    <n v="1.5012894999319703E-6"/>
    <n v="1.5012894999319704"/>
    <n v="2.8114035579250376"/>
    <n v="31.516500000000001"/>
    <n v="94.8"/>
    <n v="700"/>
    <n v="1.7264363893684016"/>
    <n v="13.38048963335333"/>
  </r>
  <r>
    <d v="2022-08-06T00:00:00"/>
    <x v="1"/>
    <x v="4"/>
    <s v="L4"/>
    <x v="0"/>
    <n v="14"/>
    <x v="6"/>
    <s v="H9"/>
    <s v="L4AguH9"/>
    <s v="L4AguH9"/>
    <s v="6h02"/>
    <n v="0.60599999999999998"/>
    <n v="7.11"/>
    <n v="-0.71100000000000008"/>
    <s v="12h08"/>
    <n v="0.44400000000000001"/>
    <n v="0.16199999999999998"/>
    <n v="12.51"/>
    <n v="-1.2509999999999999"/>
    <n v="-0.53999999999999981"/>
    <n v="90.2"/>
    <n v="6386.791400000001"/>
    <n v="0.3648648648648648"/>
    <n v="3.4397866614247394E-5"/>
    <n v="2.1969199867022241E-5"/>
    <n v="21.96919986702224"/>
    <n v="40.683703457448608"/>
    <n v="31.516500000000001"/>
    <n v="58"/>
    <n v="684"/>
    <n v="34.397866614247391"/>
    <n v="8.6594309038552968"/>
  </r>
  <r>
    <d v="2022-08-06T00:00:00"/>
    <x v="1"/>
    <x v="4"/>
    <s v="L4"/>
    <x v="0"/>
    <n v="9"/>
    <x v="1"/>
    <s v="G4"/>
    <s v="L4BbrG4"/>
    <s v="L4BbrG4"/>
    <s v="6h02"/>
    <n v="0.64300000000000002"/>
    <n v="5.48"/>
    <n v="-0.54800000000000004"/>
    <s v="12h08"/>
    <n v="0.47099999999999997"/>
    <n v="0.17200000000000004"/>
    <n v="7.78"/>
    <n v="-0.77800000000000002"/>
    <n v="-0.22999999999999998"/>
    <n v="51"/>
    <n v="2041.7850000000001"/>
    <n v="0.3651804670912952"/>
    <n v="3.4434496954399089E-5"/>
    <n v="7.0307839364037745E-6"/>
    <n v="7.0307839364037745"/>
    <n v="30.568625810451195"/>
    <n v="31.516500000000001"/>
    <n v="32.1"/>
    <n v="370"/>
    <n v="34.434496954399087"/>
    <n v="8.6594309038552968"/>
  </r>
  <r>
    <d v="2022-08-06T00:00:00"/>
    <x v="1"/>
    <x v="4"/>
    <s v="L4"/>
    <x v="0"/>
    <n v="15"/>
    <x v="8"/>
    <s v="E8"/>
    <s v="L4MluE8"/>
    <s v="L4MluE8"/>
    <s v="6h02"/>
    <n v="0.86499999999999999"/>
    <n v="8.0399999999999991"/>
    <n v="-0.80399999999999994"/>
    <s v="12h08"/>
    <n v="0.65300000000000002"/>
    <n v="0.21199999999999997"/>
    <n v="21.34"/>
    <n v="-2.1339999999999999"/>
    <n v="-1.33"/>
    <n v="107.6"/>
    <n v="9088.5415999999987"/>
    <n v="0.32465543644716688"/>
    <n v="2.9792591377034631E-5"/>
    <n v="2.7077120610198049E-5"/>
    <n v="27.077120610198051"/>
    <n v="20.358737300900788"/>
    <n v="31.516500000000001"/>
    <n v="94"/>
    <n v="800"/>
    <n v="29.792591377034633"/>
    <n v="8.6594309038552968"/>
  </r>
  <r>
    <d v="2022-08-06T00:00:00"/>
    <x v="1"/>
    <x v="4"/>
    <s v="L4"/>
    <x v="0"/>
    <n v="13"/>
    <x v="8"/>
    <s v="E5"/>
    <s v="L4MluE5"/>
    <s v="L4MluE5"/>
    <s v="6h02"/>
    <n v="0.77200000000000002"/>
    <n v="5.53"/>
    <n v="-0.55300000000000005"/>
    <s v="12h08"/>
    <n v="0.60099999999999998"/>
    <n v="0.17100000000000004"/>
    <n v="14.78"/>
    <n v="-1.478"/>
    <n v="-0.92499999999999993"/>
    <n v="93.65"/>
    <n v="6884.7031625000009"/>
    <n v="0.28452579034941772"/>
    <n v="2.5326238843668762E-5"/>
    <n v="1.7436363666123671E-5"/>
    <n v="17.436363666123672"/>
    <n v="18.850122882295864"/>
    <n v="31.516500000000001"/>
    <n v="80"/>
    <n v="710"/>
    <n v="25.326238843668762"/>
    <n v="8.6594309038552968"/>
  </r>
  <r>
    <d v="2022-08-06T00:00:00"/>
    <x v="1"/>
    <x v="4"/>
    <s v="L4"/>
    <x v="0"/>
    <n v="16"/>
    <x v="0"/>
    <s v="C7"/>
    <s v="L4FthC7"/>
    <s v="L4FthC7"/>
    <s v="6h02"/>
    <n v="0.74199999999999999"/>
    <n v="6.67"/>
    <n v="-0.66700000000000004"/>
    <s v="12h08"/>
    <n v="0.77100000000000002"/>
    <n v="-2.9000000000000026E-2"/>
    <n v="5.75"/>
    <n v="-0.57499999999999996"/>
    <n v="9.2000000000000082E-2"/>
    <n v="83.45"/>
    <n v="5466.6634625000006"/>
    <n v="3.9083557951482516E-2"/>
    <n v="2.1993365385287235E-6"/>
    <n v="1.2023032696916198E-6"/>
    <n v="1.2023032696916198"/>
    <n v="13.068513800995856"/>
    <n v="31.516500000000001"/>
    <n v="55"/>
    <n v="715"/>
    <n v="2.1993365385287236"/>
    <n v="8.6594309038552968"/>
  </r>
  <r>
    <d v="2022-08-06T00:00:00"/>
    <x v="1"/>
    <x v="4"/>
    <s v="L4"/>
    <x v="0"/>
    <n v="10"/>
    <x v="10"/>
    <s v="A6"/>
    <s v="L4PafA6"/>
    <s v="L4PafA6"/>
    <s v="6h02"/>
    <n v="0.69199999999999995"/>
    <n v="12.36"/>
    <n v="-1.236"/>
    <s v="12h08"/>
    <n v="0.54900000000000004"/>
    <n v="0.1429999999999999"/>
    <n v="27.45"/>
    <n v="-2.7450000000000001"/>
    <n v="-1.5090000000000001"/>
    <n v="53.6"/>
    <n v="2255.2736"/>
    <n v="0.26047358834244061"/>
    <n v="2.2717056987532365E-5"/>
    <n v="5.1233178893677272E-6"/>
    <n v="5.1233178893677271"/>
    <n v="3.3951742142927279"/>
    <n v="31.516500000000001"/>
    <n v="37.700000000000003"/>
    <n v="480"/>
    <n v="22.717056987532366"/>
    <n v="8.6594309038552968"/>
  </r>
  <r>
    <d v="2022-08-06T00:00:00"/>
    <x v="1"/>
    <x v="4"/>
    <s v="L4"/>
    <x v="0"/>
    <n v="11"/>
    <x v="4"/>
    <s v="G1"/>
    <s v="L4SguG1"/>
    <s v="L4SguG1"/>
    <s v="6h02"/>
    <n v="0.73899999999999999"/>
    <n v="7.16"/>
    <n v="-0.71599999999999997"/>
    <s v="12h08"/>
    <n v="0.59099999999999997"/>
    <n v="0.14800000000000002"/>
    <n v="14.11"/>
    <n v="-1.411"/>
    <n v="-0.69500000000000006"/>
    <n v="33.5"/>
    <n v="880.96625000000006"/>
    <n v="0.25042301184433169"/>
    <n v="2.1642874647480199E-5"/>
    <n v="1.9066642117410706E-6"/>
    <n v="1.9066642117410706"/>
    <n v="2.7434017435123317"/>
    <n v="31.516500000000001"/>
    <n v="23.8"/>
    <n v="350"/>
    <n v="21.642874647480198"/>
    <n v="8.6594309038552968"/>
  </r>
  <r>
    <d v="2022-08-06T00:00:00"/>
    <x v="1"/>
    <x v="4"/>
    <s v="L4"/>
    <x v="0"/>
    <n v="12"/>
    <x v="10"/>
    <s v="B8"/>
    <s v="L4PafB8"/>
    <s v="L4PafB8"/>
    <s v="6h02"/>
    <n v="0.72799999999999998"/>
    <n v="10.41"/>
    <n v="-1.0409999999999999"/>
    <s v="12h08"/>
    <n v="0.58799999999999997"/>
    <n v="0.14000000000000001"/>
    <n v="25.57"/>
    <n v="-2.5569999999999999"/>
    <n v="-1.516"/>
    <n v="50.9"/>
    <n v="2033.78585"/>
    <n v="0.23809523809523814"/>
    <n v="2.0338882385537271E-5"/>
    <n v="4.1364931200519948E-6"/>
    <n v="4.1364931200519948"/>
    <n v="2.728557467052767"/>
    <n v="31.516500000000001"/>
    <n v="45.4"/>
    <n v="650"/>
    <n v="20.338882385537271"/>
    <n v="8.6594309038552968"/>
  </r>
  <r>
    <d v="2022-08-17T00:00:00"/>
    <x v="1"/>
    <x v="5"/>
    <s v="K1"/>
    <x v="0"/>
    <n v="14"/>
    <x v="9"/>
    <s v="A2"/>
    <s v="K1HmaA2"/>
    <s v="K1HmaA2"/>
    <s v="6h42"/>
    <n v="0.629"/>
    <m/>
    <s v="na"/>
    <s v="11h50"/>
    <n v="0.73499999999999999"/>
    <n v="-0.10599999999999998"/>
    <m/>
    <s v="na"/>
    <s v="na"/>
    <n v="75.099999999999994"/>
    <n v="4427.4078499999996"/>
    <n v="0.16852146263910966"/>
    <n v="1.3291057503982069E-5"/>
    <n v="5.884493232793161E-6"/>
    <n v="5.8844932327931607"/>
    <e v="#VALUE!"/>
    <n v="32.178800000000003"/>
    <n v="56.6"/>
    <n v="445"/>
    <n v="13.291057503982069"/>
    <n v="7.6209545755722603"/>
  </r>
  <r>
    <d v="2022-08-17T00:00:00"/>
    <x v="1"/>
    <x v="5"/>
    <s v="K1"/>
    <x v="0"/>
    <n v="15"/>
    <x v="7"/>
    <s v="G8"/>
    <s v="K1CmeG8"/>
    <s v="K1CmeG8"/>
    <s v="6h42"/>
    <n v="0.60799999999999998"/>
    <n v="3.78"/>
    <n v="-0.378"/>
    <s v="11h50"/>
    <n v="0.437"/>
    <n v="0.17099999999999999"/>
    <n v="5.37"/>
    <n v="-0.53700000000000003"/>
    <n v="-0.15900000000000003"/>
    <n v="98.2"/>
    <n v="7569.9434000000001"/>
    <n v="0.39130434782608692"/>
    <n v="3.7491474782727121E-5"/>
    <n v="2.8380834208777159E-5"/>
    <n v="28.380834208777159"/>
    <n v="178.49581263381859"/>
    <n v="32.178800000000003"/>
    <n v="73"/>
    <n v="794"/>
    <n v="37.491474782727124"/>
    <n v="7.6209545755722603"/>
  </r>
  <r>
    <d v="2022-08-17T00:00:00"/>
    <x v="1"/>
    <x v="5"/>
    <s v="K1"/>
    <x v="0"/>
    <n v="8"/>
    <x v="8"/>
    <s v="D7"/>
    <s v="K1MluD7"/>
    <s v="K1MluD7"/>
    <s v="5h17"/>
    <n v="1.046"/>
    <n v="13.67"/>
    <n v="-1.367"/>
    <s v="12h37"/>
    <n v="0.86899999999999999"/>
    <n v="0.17700000000000005"/>
    <n v="21.54"/>
    <n v="-2.1539999999999999"/>
    <n v="-0.78699999999999992"/>
    <n v="131.5"/>
    <n v="13574.41625"/>
    <n v="0.20368239355581133"/>
    <n v="1.6782965718780025E-5"/>
    <n v="2.2781896257620052E-5"/>
    <n v="22.781896257620051"/>
    <n v="28.947771610698926"/>
    <n v="32.178800000000003"/>
    <n v="136.30000000000001"/>
    <n v="832"/>
    <n v="16.782965718780027"/>
    <n v="7.6209545755722603"/>
  </r>
  <r>
    <d v="2022-08-17T00:00:00"/>
    <x v="1"/>
    <x v="5"/>
    <s v="K1"/>
    <x v="0"/>
    <n v="12"/>
    <x v="10"/>
    <s v="F9"/>
    <s v="K1PafF9"/>
    <s v="K1PafF9"/>
    <s v="6h42"/>
    <n v="0.66700000000000004"/>
    <n v="23.56"/>
    <n v="-2.3559999999999999"/>
    <s v="11h50"/>
    <n v="0.52400000000000002"/>
    <n v="0.14300000000000002"/>
    <n v="34.43"/>
    <n v="-3.4430000000000001"/>
    <n v="-1.0870000000000002"/>
    <n v="93.95"/>
    <n v="6928.8829625000008"/>
    <n v="0.27290076335877866"/>
    <n v="2.4058514557775497E-5"/>
    <n v="1.6669863162242886E-5"/>
    <n v="16.669863162242887"/>
    <n v="15.33566068283614"/>
    <n v="32.178800000000003"/>
    <n v="79.7"/>
    <n v="858"/>
    <n v="24.058514557775496"/>
    <n v="7.6209545755722603"/>
  </r>
  <r>
    <d v="2022-08-17T00:00:00"/>
    <x v="1"/>
    <x v="5"/>
    <s v="K1"/>
    <x v="0"/>
    <n v="11"/>
    <x v="9"/>
    <s v="D9"/>
    <s v="K1HmaD9"/>
    <s v="K1HmaD9"/>
    <s v="6h42"/>
    <n v="0.65600000000000003"/>
    <n v="21.46"/>
    <n v="-2.1459999999999999"/>
    <s v="11h50"/>
    <n v="0.71799999999999997"/>
    <n v="-6.1999999999999944E-2"/>
    <n v="24.32"/>
    <n v="-2.4319999999999999"/>
    <n v="-0.28600000000000003"/>
    <n v="75.5"/>
    <n v="4474.69625"/>
    <n v="9.4512195121951137E-2"/>
    <n v="6.5218755128048366E-6"/>
    <n v="2.9183411900114627E-6"/>
    <n v="2.9183411900114629"/>
    <n v="10.203990174865254"/>
    <n v="32.178800000000003"/>
    <n v="70.599999999999994"/>
    <n v="700"/>
    <n v="6.5218755128048365"/>
    <n v="7.6209545755722603"/>
  </r>
  <r>
    <d v="2022-08-17T00:00:00"/>
    <x v="1"/>
    <x v="5"/>
    <s v="K1"/>
    <x v="0"/>
    <n v="13"/>
    <x v="5"/>
    <s v="D10"/>
    <s v="K1DtoD10"/>
    <s v="K1DtoD10"/>
    <s v="6h42"/>
    <n v="0.81899999999999995"/>
    <n v="18.12"/>
    <n v="-1.8120000000000001"/>
    <s v="11h50"/>
    <n v="0.76300000000000001"/>
    <n v="5.5999999999999939E-2"/>
    <n v="22.91"/>
    <n v="-2.2909999999999999"/>
    <n v="-0.47899999999999987"/>
    <n v="80"/>
    <n v="5024"/>
    <n v="7.3394495412843958E-2"/>
    <n v="4.7772582204886063E-6"/>
    <n v="2.4000945299734755E-6"/>
    <n v="2.4000945299734755"/>
    <n v="5.0106357619488016"/>
    <n v="32.178800000000003"/>
    <n v="77.099999999999994"/>
    <n v="720"/>
    <n v="4.7772582204886067"/>
    <n v="7.6209545755722603"/>
  </r>
  <r>
    <d v="2022-08-17T00:00:00"/>
    <x v="1"/>
    <x v="5"/>
    <s v="K1"/>
    <x v="0"/>
    <n v="3"/>
    <x v="12"/>
    <s v="B9"/>
    <s v="K1FsaB9"/>
    <s v="K1FsaB9"/>
    <s v="5h17"/>
    <n v="0.77600000000000002"/>
    <n v="24.08"/>
    <n v="-2.4079999999999999"/>
    <s v="12h37"/>
    <n v="0.67300000000000004"/>
    <n v="0.10299999999999998"/>
    <n v="31.52"/>
    <n v="-3.1520000000000001"/>
    <n v="-0.74400000000000022"/>
    <n v="51.75"/>
    <n v="2102.2790625000002"/>
    <n v="0.1530460624071322"/>
    <n v="1.1804919800550362E-5"/>
    <n v="2.4817235731188702E-6"/>
    <n v="2.4817235731188703"/>
    <n v="3.3356499638694483"/>
    <n v="32.178800000000003"/>
    <n v="12.1"/>
    <n v="290"/>
    <n v="11.804919800550362"/>
    <n v="7.6209545755722603"/>
  </r>
  <r>
    <d v="2022-08-17T00:00:00"/>
    <x v="1"/>
    <x v="5"/>
    <s v="K1"/>
    <x v="0"/>
    <n v="2"/>
    <x v="0"/>
    <s v="H1"/>
    <s v="K1FthH1"/>
    <s v="K1FthH1"/>
    <s v="5h17"/>
    <n v="0.54100000000000004"/>
    <n v="4.83"/>
    <n v="-0.48299999999999998"/>
    <s v="12h37"/>
    <n v="0.55300000000000005"/>
    <n v="-1.2000000000000011E-2"/>
    <n v="8.8699999999999992"/>
    <n v="-0.8869999999999999"/>
    <n v="-0.40399999999999991"/>
    <n v="104.2"/>
    <n v="8523.247400000002"/>
    <n v="2.2181146025878021E-2"/>
    <n v="1.0950986458450365E-6"/>
    <n v="9.3337966859422302E-7"/>
    <n v="0.93337966859422306"/>
    <n v="2.3103457143421369"/>
    <n v="32.178800000000003"/>
    <n v="128"/>
    <n v="930"/>
    <n v="1.0950986458450365"/>
    <n v="7.6209545755722603"/>
  </r>
  <r>
    <d v="2022-08-17T00:00:00"/>
    <x v="1"/>
    <x v="5"/>
    <s v="K1"/>
    <x v="0"/>
    <n v="6"/>
    <x v="9"/>
    <s v="A6"/>
    <s v="K1HmaA6"/>
    <s v="K1HmaA6"/>
    <s v="5h17"/>
    <n v="0.80300000000000005"/>
    <n v="22.16"/>
    <n v="-2.2160000000000002"/>
    <s v="12h37"/>
    <n v="0.83199999999999996"/>
    <n v="-2.8999999999999915E-2"/>
    <n v="27.34"/>
    <n v="-2.734"/>
    <n v="-0.51799999999999979"/>
    <n v="83.9"/>
    <n v="5525.7798500000008"/>
    <n v="3.6114570361145598E-2"/>
    <n v="1.9955106988016763E-6"/>
    <n v="1.1026752809897723E-6"/>
    <n v="1.1026752809897724"/>
    <n v="2.1287167586675153"/>
    <n v="32.178800000000003"/>
    <n v="74.8"/>
    <n v="670"/>
    <n v="1.9955106988016762"/>
    <n v="7.6209545755722603"/>
  </r>
  <r>
    <d v="2022-08-17T00:00:00"/>
    <x v="1"/>
    <x v="5"/>
    <s v="K1"/>
    <x v="0"/>
    <n v="1"/>
    <x v="4"/>
    <s v="H8"/>
    <s v="K1SguH8"/>
    <s v="K1SguH8"/>
    <s v="5h17"/>
    <n v="0.83399999999999996"/>
    <n v="18.43"/>
    <n v="-1.843"/>
    <s v="12h37"/>
    <n v="0.71199999999999997"/>
    <n v="0.122"/>
    <n v="24.34"/>
    <n v="-2.4340000000000002"/>
    <n v="-0.59100000000000019"/>
    <n v="28.45"/>
    <n v="635.38096250000001"/>
    <n v="0.17134831460674158"/>
    <n v="1.3566038360715705E-5"/>
    <n v="8.6196025109434664E-7"/>
    <n v="0.8619602510943466"/>
    <n v="1.4584775822239362"/>
    <n v="32.178800000000003"/>
    <n v="24.6"/>
    <n v="490"/>
    <n v="13.566038360715705"/>
    <n v="7.6209545755722603"/>
  </r>
  <r>
    <d v="2022-08-17T00:00:00"/>
    <x v="1"/>
    <x v="5"/>
    <s v="K1"/>
    <x v="0"/>
    <n v="5"/>
    <x v="1"/>
    <s v="F10"/>
    <s v="K1BbrF10"/>
    <s v="K1BbrF10"/>
    <s v="5h17"/>
    <n v="0.56799999999999995"/>
    <n v="18.43"/>
    <n v="-1.843"/>
    <s v="12h37"/>
    <n v="0.56100000000000005"/>
    <n v="6.9999999999998952E-3"/>
    <n v="22.45"/>
    <n v="-2.2450000000000001"/>
    <n v="-0.40200000000000014"/>
    <n v="97.65"/>
    <n v="7485.3851625000007"/>
    <n v="1.2477718360071114E-2"/>
    <n v="5.3937320336892728E-7"/>
    <n v="4.037416173547864E-7"/>
    <n v="0.40374161735478642"/>
    <n v="1.0043323814795679"/>
    <n v="32.178800000000003"/>
    <n v="81.5"/>
    <n v="800"/>
    <n v="0.53937320336892725"/>
    <n v="7.6209545755722603"/>
  </r>
  <r>
    <d v="2022-08-17T00:00:00"/>
    <x v="1"/>
    <x v="5"/>
    <s v="K1"/>
    <x v="0"/>
    <n v="7"/>
    <x v="2"/>
    <s v="G7"/>
    <s v="K1PfuG7"/>
    <s v="K1PfuG7"/>
    <s v="5h17"/>
    <n v="0.876"/>
    <n v="9.2100000000000009"/>
    <n v="-0.92100000000000004"/>
    <s v="12h37"/>
    <n v="0.88800000000000001"/>
    <n v="-1.2000000000000011E-2"/>
    <n v="15.67"/>
    <n v="-1.5669999999999999"/>
    <n v="-0.64599999999999991"/>
    <n v="89.35"/>
    <n v="6266.9866624999995"/>
    <n v="1.3698630136986313E-2"/>
    <n v="6.0505732163088E-7"/>
    <n v="3.7918861647086975E-7"/>
    <n v="0.37918861647086977"/>
    <n v="0.58697928246264675"/>
    <n v="32.178800000000003"/>
    <n v="90"/>
    <n v="735"/>
    <n v="0.60505732163088"/>
    <n v="7.6209545755722603"/>
  </r>
  <r>
    <d v="2022-08-17T00:00:00"/>
    <x v="1"/>
    <x v="5"/>
    <s v="K1"/>
    <x v="0"/>
    <n v="10"/>
    <x v="3"/>
    <s v="I6"/>
    <s v="K1PfaI6"/>
    <s v="K1PfaI6"/>
    <s v="6h42"/>
    <n v="0.76700000000000002"/>
    <n v="14.12"/>
    <n v="-1.4119999999999999"/>
    <s v="11h50"/>
    <n v="0.74199999999999999"/>
    <n v="2.5000000000000022E-2"/>
    <n v="27.54"/>
    <n v="-2.754"/>
    <n v="-1.3420000000000001"/>
    <n v="57.95"/>
    <n v="2636.1889625000003"/>
    <n v="3.3692722371967687E-2"/>
    <n v="1.8320777680963829E-6"/>
    <n v="4.8297031906973197E-7"/>
    <n v="0.48297031906973198"/>
    <n v="0.35988846428445004"/>
    <n v="32.178800000000003"/>
    <n v="51.9"/>
    <n v="645"/>
    <n v="1.8320777680963829"/>
    <n v="7.6209545755722603"/>
  </r>
  <r>
    <d v="2022-08-17T00:00:00"/>
    <x v="1"/>
    <x v="5"/>
    <s v="K1"/>
    <x v="0"/>
    <n v="16"/>
    <x v="12"/>
    <s v="H9"/>
    <s v="K1FsaH9"/>
    <s v="K1FsaH9"/>
    <s v="6h42"/>
    <n v="0.72399999999999998"/>
    <n v="18.02"/>
    <n v="-1.802"/>
    <s v="11h50"/>
    <n v="0.755"/>
    <n v="-3.1000000000000028E-2"/>
    <n v="31.56"/>
    <n v="-3.1559999999999997"/>
    <n v="-1.3539999999999996"/>
    <n v="30.6"/>
    <n v="735.04260000000011"/>
    <n v="4.2817679558011086E-2"/>
    <n v="2.4607927098335617E-6"/>
    <n v="1.8087874714971071E-7"/>
    <n v="0.18087874714971072"/>
    <n v="0.13358843954926941"/>
    <n v="32.178800000000003"/>
    <n v="27"/>
    <n v="244"/>
    <n v="2.4607927098335618"/>
    <n v="7.6209545755722603"/>
  </r>
  <r>
    <d v="2022-08-17T00:00:00"/>
    <x v="1"/>
    <x v="5"/>
    <s v="K1"/>
    <x v="0"/>
    <n v="4"/>
    <x v="4"/>
    <s v="G10"/>
    <s v="K1SguG10"/>
    <s v="K1SguG10"/>
    <s v="5h17"/>
    <n v="0.79"/>
    <n v="21.22"/>
    <n v="-2.1219999999999999"/>
    <s v="12h37"/>
    <n v="0.78700000000000003"/>
    <n v="3.0000000000000027E-3"/>
    <n v="24.53"/>
    <n v="-2.4530000000000003"/>
    <n v="-0.33100000000000041"/>
    <n v="34.14"/>
    <n v="914.94858600000009"/>
    <n v="3.8119440914866614E-3"/>
    <n v="1.2529632422057211E-7"/>
    <n v="1.1463969467661001E-8"/>
    <n v="1.1463969467661001E-2"/>
    <n v="3.4634348844897245E-2"/>
    <n v="32.178800000000003"/>
    <n v="20"/>
    <n v="384"/>
    <n v="0.1252963242205721"/>
    <n v="7.6209545755722603"/>
  </r>
  <r>
    <d v="2022-08-17T00:00:00"/>
    <x v="1"/>
    <x v="5"/>
    <s v="L3"/>
    <x v="1"/>
    <n v="15"/>
    <x v="7"/>
    <s v="F6"/>
    <s v="L3CmeF6"/>
    <s v="L3CmeF6"/>
    <s v="5h07"/>
    <n v="0.70199999999999996"/>
    <n v="6.89"/>
    <n v="-0.68899999999999995"/>
    <s v="11h33"/>
    <n v="0.50900000000000001"/>
    <n v="0.19299999999999995"/>
    <n v="2.89"/>
    <n v="-0.28900000000000003"/>
    <n v="0.39999999999999991"/>
    <n v="91.25"/>
    <n v="6536.3515625"/>
    <n v="0.37917485265225925"/>
    <n v="3.606603657075029E-5"/>
    <n v="2.3574029449240581E-5"/>
    <n v="23.57402944924058"/>
    <n v="58.935073623101466"/>
    <n v="32.178800000000003"/>
    <n v="90.2"/>
    <n v="800"/>
    <n v="36.066036570750292"/>
    <n v="15.49463920787486"/>
  </r>
  <r>
    <d v="2022-08-17T00:00:00"/>
    <x v="1"/>
    <x v="5"/>
    <s v="L3"/>
    <x v="1"/>
    <n v="16"/>
    <x v="8"/>
    <s v="G10"/>
    <s v="L3MluG10"/>
    <s v="L3MluG10"/>
    <s v="5h07"/>
    <n v="0.80700000000000005"/>
    <n v="6.78"/>
    <n v="-0.67800000000000005"/>
    <s v="11h33"/>
    <n v="0.59299999999999997"/>
    <n v="0.21400000000000008"/>
    <n v="10.64"/>
    <n v="-1.0640000000000001"/>
    <n v="-0.38600000000000001"/>
    <n v="82.3"/>
    <n v="5317.0326500000001"/>
    <n v="0.36087689713322108"/>
    <n v="3.393563568592685E-5"/>
    <n v="1.804368829405782E-5"/>
    <n v="18.043688294057819"/>
    <n v="46.745306461289687"/>
    <n v="32.178800000000003"/>
    <n v="77.3"/>
    <n v="705"/>
    <n v="33.935635685926847"/>
    <n v="15.49463920787486"/>
  </r>
  <r>
    <d v="2022-08-17T00:00:00"/>
    <x v="1"/>
    <x v="5"/>
    <s v="L3"/>
    <x v="1"/>
    <n v="12"/>
    <x v="1"/>
    <s v="A10"/>
    <s v="L3BbrA10"/>
    <s v="L3BbrA10"/>
    <s v="5h07"/>
    <n v="0.61899999999999999"/>
    <n v="13.61"/>
    <n v="-1.361"/>
    <s v="11h33"/>
    <n v="0.48599999999999999"/>
    <n v="0.13300000000000001"/>
    <n v="20.07"/>
    <n v="-2.0070000000000001"/>
    <n v="-0.64600000000000013"/>
    <n v="96.25"/>
    <n v="7272.2890625"/>
    <n v="0.27366255144032925"/>
    <n v="2.4141212782099159E-5"/>
    <n v="1.7556187767074491E-5"/>
    <n v="17.556187767074491"/>
    <n v="27.176761249341311"/>
    <n v="32.178800000000003"/>
    <n v="87.4"/>
    <n v="678"/>
    <n v="24.14121278209916"/>
    <n v="15.49463920787486"/>
  </r>
  <r>
    <d v="2022-08-17T00:00:00"/>
    <x v="1"/>
    <x v="5"/>
    <s v="L3"/>
    <x v="1"/>
    <n v="14"/>
    <x v="10"/>
    <s v="I10"/>
    <s v="L3PafI10"/>
    <s v="L3PafI10"/>
    <s v="5h07"/>
    <n v="0.74299999999999999"/>
    <n v="21.15"/>
    <n v="-2.1149999999999998"/>
    <s v="11h33"/>
    <n v="0.55400000000000005"/>
    <n v="0.18899999999999995"/>
    <n v="32.869999999999997"/>
    <n v="-3.2869999999999999"/>
    <n v="-1.1720000000000002"/>
    <n v="90.85"/>
    <n v="6479.1721625"/>
    <n v="0.34115523465703956"/>
    <n v="3.1667291656668502E-5"/>
    <n v="2.0517783456365508E-5"/>
    <n v="20.517783456365507"/>
    <n v="17.506641174373296"/>
    <n v="32.178800000000003"/>
    <n v="85.7"/>
    <n v="734"/>
    <n v="31.667291656668503"/>
    <n v="15.49463920787486"/>
  </r>
  <r>
    <d v="2022-08-17T00:00:00"/>
    <x v="1"/>
    <x v="5"/>
    <s v="L3"/>
    <x v="1"/>
    <n v="13"/>
    <x v="2"/>
    <s v="H5"/>
    <s v="L3PfuH5"/>
    <s v="L3PfuH5"/>
    <s v="5h07"/>
    <n v="1.1659999999999999"/>
    <n v="7.89"/>
    <n v="-0.78899999999999992"/>
    <s v="11h33"/>
    <n v="1.2390000000000001"/>
    <n v="-7.3000000000000176E-2"/>
    <n v="10.85"/>
    <n v="-1.085"/>
    <n v="-0.29600000000000004"/>
    <n v="79.099999999999994"/>
    <n v="4911.5958499999997"/>
    <n v="6.260720411663824E-2"/>
    <n v="3.9281809632248513E-6"/>
    <n v="1.9293637317024181E-6"/>
    <n v="1.9293637317024181"/>
    <n v="6.5181207152108716"/>
    <n v="32.178800000000003"/>
    <n v="75"/>
    <n v="640"/>
    <n v="3.9281809632248512"/>
    <n v="15.49463920787486"/>
  </r>
  <r>
    <d v="2022-08-17T00:00:00"/>
    <x v="1"/>
    <x v="5"/>
    <s v="L3"/>
    <x v="1"/>
    <n v="9"/>
    <x v="5"/>
    <s v="A4"/>
    <s v="L3DtoA4"/>
    <s v="L3DtoA4"/>
    <s v="5h07"/>
    <n v="0.93700000000000006"/>
    <n v="10.73"/>
    <n v="-1.073"/>
    <s v="11h33"/>
    <n v="0.88500000000000001"/>
    <n v="5.2000000000000046E-2"/>
    <n v="17.87"/>
    <n v="-1.7870000000000001"/>
    <n v="-0.71400000000000019"/>
    <n v="53.3"/>
    <n v="2230.0986499999999"/>
    <n v="5.8757062146892705E-2"/>
    <n v="3.6329541025716798E-6"/>
    <n v="8.1018460396570643E-7"/>
    <n v="0.81018460396570646"/>
    <n v="1.1347123304841824"/>
    <n v="32.178800000000003"/>
    <n v="75.900000000000006"/>
    <n v="610"/>
    <n v="3.6329541025716798"/>
    <n v="15.49463920787486"/>
  </r>
  <r>
    <d v="2022-08-17T00:00:00"/>
    <x v="1"/>
    <x v="5"/>
    <s v="L3"/>
    <x v="1"/>
    <n v="10"/>
    <x v="11"/>
    <s v="I3"/>
    <s v="L3MlaI3"/>
    <s v="L3MlaI3"/>
    <s v="5h07"/>
    <n v="0.90300000000000002"/>
    <n v="23.55"/>
    <n v="-2.355"/>
    <s v="11h33"/>
    <n v="0.94499999999999995"/>
    <n v="-4.1999999999999926E-2"/>
    <n v="27.45"/>
    <n v="-2.7450000000000001"/>
    <n v="-0.39000000000000012"/>
    <n v="35.799999999999997"/>
    <n v="1006.0873999999999"/>
    <n v="4.651162790697666E-2"/>
    <n v="2.7246782015349072E-6"/>
    <n v="2.7412644076189304E-7"/>
    <n v="0.27412644076189302"/>
    <n v="0.70288830964587934"/>
    <n v="32.178800000000003"/>
    <n v="31"/>
    <n v="452"/>
    <n v="2.7246782015349074"/>
    <n v="15.49463920787486"/>
  </r>
  <r>
    <d v="2022-08-17T00:00:00"/>
    <x v="1"/>
    <x v="5"/>
    <s v="L3"/>
    <x v="1"/>
    <n v="11"/>
    <x v="12"/>
    <s v="A7"/>
    <s v="L3FsaA7"/>
    <s v="L3FsaA7"/>
    <s v="5h07"/>
    <n v="0.70099999999999996"/>
    <n v="16.57"/>
    <n v="-1.657"/>
    <s v="11h33"/>
    <n v="0.65400000000000003"/>
    <n v="4.6999999999999931E-2"/>
    <n v="29.61"/>
    <n v="-2.9609999999999999"/>
    <n v="-1.3039999999999998"/>
    <n v="39.75"/>
    <n v="1240.3490624999999"/>
    <n v="7.186544342507635E-2"/>
    <n v="4.6550378473695944E-6"/>
    <n v="5.7738718298868942E-7"/>
    <n v="0.57738718298868941"/>
    <n v="0.442781582046541"/>
    <n v="32.178800000000003"/>
    <n v="19"/>
    <n v="240"/>
    <n v="4.6550378473695941"/>
    <n v="15.49463920787486"/>
  </r>
  <r>
    <d v="2022-08-17T00:00:00"/>
    <x v="1"/>
    <x v="5"/>
    <s v="M1"/>
    <x v="1"/>
    <n v="6"/>
    <x v="7"/>
    <s v="F9"/>
    <s v="M1CmeF9"/>
    <s v="M1CmeF9"/>
    <s v="5h50"/>
    <n v="0.74399999999999999"/>
    <n v="6.33"/>
    <n v="-0.63300000000000001"/>
    <s v="12h12"/>
    <n v="0.59699999999999998"/>
    <n v="0.14700000000000002"/>
    <n v="7.24"/>
    <n v="-0.72399999999999998"/>
    <n v="-9.099999999999997E-2"/>
    <n v="119.2"/>
    <n v="11153.782400000002"/>
    <n v="0.24623115577889451"/>
    <n v="2.1197771131618738E-5"/>
    <n v="2.3643532656707719E-5"/>
    <n v="23.64353265670772"/>
    <n v="259.81904018360143"/>
    <n v="32.178800000000003"/>
    <n v="107"/>
    <n v="840"/>
    <n v="21.197771131618737"/>
    <n v="11.310295975498345"/>
  </r>
  <r>
    <d v="2022-08-17T00:00:00"/>
    <x v="1"/>
    <x v="5"/>
    <s v="M1"/>
    <x v="1"/>
    <n v="5"/>
    <x v="10"/>
    <s v="J5"/>
    <s v="M1PafJ5"/>
    <s v="M1PafJ5"/>
    <s v="5h50"/>
    <n v="0.79600000000000004"/>
    <n v="22.65"/>
    <n v="-2.2649999999999997"/>
    <s v="12h12"/>
    <n v="0.60499999999999998"/>
    <n v="0.19100000000000006"/>
    <n v="34.24"/>
    <n v="-3.4240000000000004"/>
    <n v="-1.1590000000000007"/>
    <n v="69.05"/>
    <n v="3742.8034624999996"/>
    <n v="0.3157024793388431"/>
    <n v="2.8784465555973341E-5"/>
    <n v="1.0773459734910898E-5"/>
    <n v="10.773459734910899"/>
    <n v="9.2954786323648779"/>
    <n v="32.178800000000003"/>
    <n v="55.9"/>
    <n v="590"/>
    <n v="28.784465555973341"/>
    <n v="11.310295975498345"/>
  </r>
  <r>
    <d v="2022-08-17T00:00:00"/>
    <x v="1"/>
    <x v="5"/>
    <s v="M1"/>
    <x v="1"/>
    <n v="4"/>
    <x v="3"/>
    <s v="D5"/>
    <s v="M1PfaD5"/>
    <s v="M1PfaD5"/>
    <s v="5h50"/>
    <n v="0.91100000000000003"/>
    <n v="11.45"/>
    <n v="-1.145"/>
    <s v="12h12"/>
    <n v="0.74199999999999999"/>
    <n v="0.16900000000000004"/>
    <n v="19.12"/>
    <n v="-1.9120000000000001"/>
    <n v="-0.76700000000000013"/>
    <n v="67.400000000000006"/>
    <n v="3566.066600000001"/>
    <n v="0.2277628032345014"/>
    <n v="1.925787162707545E-5"/>
    <n v="6.867485279640143E-6"/>
    <n v="6.8674852796401433"/>
    <n v="8.953696583624696"/>
    <n v="32.178800000000003"/>
    <n v="57"/>
    <n v="720"/>
    <n v="19.257871627075449"/>
    <n v="11.310295975498345"/>
  </r>
  <r>
    <d v="2022-08-17T00:00:00"/>
    <x v="1"/>
    <x v="5"/>
    <s v="M1"/>
    <x v="1"/>
    <n v="7"/>
    <x v="1"/>
    <s v="J3"/>
    <s v="M1BbrJ3"/>
    <s v="M1BbrJ3"/>
    <s v="5h50"/>
    <n v="0.71299999999999997"/>
    <n v="16.78"/>
    <n v="-1.6780000000000002"/>
    <s v="12h12"/>
    <n v="0.76500000000000001"/>
    <n v="-5.2000000000000046E-2"/>
    <n v="10.57"/>
    <n v="-1.0569999999999999"/>
    <n v="0.62100000000000022"/>
    <n v="84.55"/>
    <n v="5611.7314624999999"/>
    <n v="7.2931276297335271E-2"/>
    <n v="4.7401694411933094E-6"/>
    <n v="2.6600557990725539E-6"/>
    <n v="2.6600557990725537"/>
    <n v="4.28350370221023"/>
    <n v="32.178800000000003"/>
    <n v="90"/>
    <n v="650"/>
    <n v="4.7401694411933093"/>
    <n v="11.310295975498345"/>
  </r>
  <r>
    <d v="2022-08-17T00:00:00"/>
    <x v="1"/>
    <x v="5"/>
    <s v="M1"/>
    <x v="1"/>
    <n v="2"/>
    <x v="11"/>
    <s v="A6"/>
    <s v="M1MlaA6"/>
    <s v="M1MlaA6"/>
    <s v="5h50"/>
    <n v="0.76200000000000001"/>
    <n v="25.76"/>
    <n v="-2.5760000000000001"/>
    <s v="12h12"/>
    <n v="0.79600000000000004"/>
    <n v="-3.400000000000003E-2"/>
    <n v="24.12"/>
    <n v="-2.4119999999999999"/>
    <n v="0.16400000000000015"/>
    <n v="40.549999999999997"/>
    <n v="1290.7774625"/>
    <n v="4.4619422572178519E-2"/>
    <n v="2.5888741468353099E-6"/>
    <n v="3.3416604019839334E-7"/>
    <n v="0.33416604019839335"/>
    <n v="2.0375978060877626"/>
    <n v="32.178800000000003"/>
    <n v="40.299999999999997"/>
    <n v="610"/>
    <n v="2.5888741468353098"/>
    <n v="11.310295975498345"/>
  </r>
  <r>
    <d v="2022-08-17T00:00:00"/>
    <x v="1"/>
    <x v="5"/>
    <s v="M1"/>
    <x v="1"/>
    <n v="8"/>
    <x v="5"/>
    <s v="A2"/>
    <s v="M1DtoA2"/>
    <s v="M1DtoA2"/>
    <s v="5h50"/>
    <n v="0.79900000000000004"/>
    <n v="12.86"/>
    <n v="-1.286"/>
    <s v="12h12"/>
    <n v="0.69299999999999995"/>
    <n v="0.10600000000000009"/>
    <n v="23.28"/>
    <n v="-2.3280000000000003"/>
    <n v="-1.0420000000000003"/>
    <n v="46.05"/>
    <n v="1664.6729625"/>
    <n v="0.1529581529581531"/>
    <n v="1.1796573276028565E-5"/>
    <n v="1.9637436582754802E-6"/>
    <n v="1.9637436582754801"/>
    <n v="1.8845908428747407"/>
    <n v="32.178800000000003"/>
    <n v="39.299999999999997"/>
    <n v="410"/>
    <n v="11.796573276028566"/>
    <n v="11.310295975498345"/>
  </r>
  <r>
    <d v="2022-08-17T00:00:00"/>
    <x v="1"/>
    <x v="5"/>
    <s v="M1"/>
    <x v="1"/>
    <n v="1"/>
    <x v="12"/>
    <s v="F3"/>
    <s v="M1FsaF3"/>
    <s v="M1FsaF3"/>
    <s v="5h50"/>
    <n v="0.86099999999999999"/>
    <n v="14.28"/>
    <n v="-1.4279999999999999"/>
    <s v="12h12"/>
    <n v="0.74099999999999999"/>
    <n v="0.12"/>
    <n v="27.87"/>
    <n v="-2.7869999999999999"/>
    <n v="-1.359"/>
    <n v="39.5"/>
    <n v="1224.7962500000001"/>
    <n v="0.16194331983805668"/>
    <n v="1.2655312136129728E-5"/>
    <n v="1.5500178846911182E-6"/>
    <n v="1.5500178846911181"/>
    <n v="1.1405576782127433"/>
    <n v="32.178800000000003"/>
    <n v="12.9"/>
    <n v="270"/>
    <n v="12.655312136129728"/>
    <n v="11.310295975498345"/>
  </r>
  <r>
    <d v="2022-08-17T00:00:00"/>
    <x v="1"/>
    <x v="5"/>
    <s v="M1"/>
    <x v="1"/>
    <n v="3"/>
    <x v="5"/>
    <s v="H3"/>
    <s v="M1DtoH3"/>
    <s v="M1DtoH3"/>
    <s v="5h50"/>
    <n v="0.92100000000000004"/>
    <n v="13.65"/>
    <n v="-1.365"/>
    <s v="12h12"/>
    <n v="0.90600000000000003"/>
    <n v="1.5000000000000013E-2"/>
    <n v="23.31"/>
    <n v="-2.331"/>
    <n v="-0.96599999999999997"/>
    <n v="67.3"/>
    <n v="3555.4926500000001"/>
    <n v="1.6556291390728492E-2"/>
    <n v="7.639949536018921E-7"/>
    <n v="2.7163784421686185E-7"/>
    <n v="0.27163784421686188"/>
    <n v="0.28119859649778661"/>
    <n v="32.178800000000003"/>
    <n v="65"/>
    <n v="575"/>
    <n v="0.76399495360189207"/>
    <n v="11.310295975498345"/>
  </r>
  <r>
    <d v="2022-08-18T00:00:00"/>
    <x v="1"/>
    <x v="5"/>
    <s v="K5"/>
    <x v="0"/>
    <n v="11"/>
    <x v="9"/>
    <s v="A6"/>
    <s v="K5HmaA6"/>
    <s v="K5HmaA6"/>
    <s v="6h15"/>
    <n v="0.76900000000000002"/>
    <m/>
    <s v="na"/>
    <s v="12h53"/>
    <n v="0.77900000000000003"/>
    <n v="-1.0000000000000009E-2"/>
    <m/>
    <s v="na"/>
    <s v="na"/>
    <n v="47.95"/>
    <n v="1804.8739625000003"/>
    <n v="1.3003901170351117E-2"/>
    <n v="5.6750754141705616E-7"/>
    <n v="1.0242795850260351E-7"/>
    <n v="0.1024279585026035"/>
    <e v="#VALUE!"/>
    <n v="28.894600000000001"/>
    <n v="33.4"/>
    <n v="340"/>
    <n v="0.56750754141705617"/>
    <n v="11.459908061879579"/>
  </r>
  <r>
    <d v="2022-08-18T00:00:00"/>
    <x v="1"/>
    <x v="5"/>
    <s v="K5"/>
    <x v="0"/>
    <n v="5"/>
    <x v="7"/>
    <s v="B10"/>
    <s v="K5CmeB10"/>
    <s v="K5CmeB10"/>
    <s v="5h32"/>
    <n v="0.68600000000000005"/>
    <n v="2.67"/>
    <n v="-0.26700000000000002"/>
    <s v="12h01"/>
    <n v="0.53400000000000003"/>
    <n v="0.15200000000000002"/>
    <n v="4.46"/>
    <n v="-0.44600000000000001"/>
    <n v="-0.17899999999999999"/>
    <n v="91.25"/>
    <n v="6536.3515625"/>
    <n v="0.28464419475655434"/>
    <n v="2.5339213499664382E-5"/>
    <n v="1.6562600775105237E-5"/>
    <n v="16.562600775105235"/>
    <n v="92.528495950308582"/>
    <n v="28.894600000000001"/>
    <n v="83.6"/>
    <n v="660"/>
    <n v="25.339213499664382"/>
    <n v="11.459908061879579"/>
  </r>
  <r>
    <d v="2022-08-18T00:00:00"/>
    <x v="1"/>
    <x v="5"/>
    <s v="K5"/>
    <x v="0"/>
    <n v="14"/>
    <x v="0"/>
    <s v="A4"/>
    <s v="K5FthA4"/>
    <s v="K5FthA4"/>
    <s v="6h15"/>
    <n v="0.63900000000000001"/>
    <n v="5.65"/>
    <n v="-0.56500000000000006"/>
    <s v="12h53"/>
    <n v="0.51500000000000001"/>
    <n v="0.124"/>
    <n v="11.06"/>
    <n v="-1.1060000000000001"/>
    <n v="-0.54100000000000004"/>
    <n v="83.3"/>
    <n v="5447.0286500000002"/>
    <n v="0.24077669902912621"/>
    <n v="2.0621220060983069E-5"/>
    <n v="1.1232437647012951E-5"/>
    <n v="11.232437647012951"/>
    <n v="20.762361639580313"/>
    <n v="28.894600000000001"/>
    <n v="57.9"/>
    <n v="680"/>
    <n v="20.62122006098307"/>
    <n v="11.459908061879579"/>
  </r>
  <r>
    <d v="2022-08-18T00:00:00"/>
    <x v="1"/>
    <x v="5"/>
    <s v="K5"/>
    <x v="0"/>
    <n v="6"/>
    <x v="1"/>
    <s v="A3"/>
    <s v="K5BbrA3"/>
    <s v="K5BbrA3"/>
    <s v="5h32"/>
    <n v="0.78800000000000003"/>
    <n v="9.7200000000000006"/>
    <n v="-0.97200000000000009"/>
    <s v="12h01"/>
    <n v="0.59199999999999997"/>
    <n v="0.19600000000000006"/>
    <n v="17.64"/>
    <n v="-1.764"/>
    <n v="-0.79199999999999993"/>
    <n v="78.25"/>
    <n v="4806.6040625000005"/>
    <n v="0.3310810810810812"/>
    <n v="3.0520114897817388E-5"/>
    <n v="1.4669810825581584E-5"/>
    <n v="14.669810825581584"/>
    <n v="18.522488416138366"/>
    <n v="28.894600000000001"/>
    <n v="62.2"/>
    <n v="560"/>
    <n v="30.52011489781739"/>
    <n v="11.459908061879579"/>
  </r>
  <r>
    <d v="2022-08-18T00:00:00"/>
    <x v="1"/>
    <x v="5"/>
    <s v="K5"/>
    <x v="0"/>
    <n v="16"/>
    <x v="7"/>
    <s v="I6"/>
    <s v="K5CmeI6"/>
    <s v="K5CmeI6"/>
    <s v="6h15"/>
    <n v="0.55300000000000005"/>
    <n v="4.42"/>
    <n v="-0.442"/>
    <s v="12h53"/>
    <n v="0.432"/>
    <n v="0.12100000000000005"/>
    <n v="13.57"/>
    <n v="-1.357"/>
    <n v="-0.91500000000000004"/>
    <n v="89.65"/>
    <n v="6309.141162500001"/>
    <n v="0.28009259259259273"/>
    <n v="2.4841353780805139E-5"/>
    <n v="1.5672760767070273E-5"/>
    <n v="15.672760767070272"/>
    <n v="17.128700291880079"/>
    <n v="28.894600000000001"/>
    <n v="64.5"/>
    <n v="700"/>
    <n v="24.841353780805139"/>
    <n v="11.459908061879579"/>
  </r>
  <r>
    <d v="2022-08-18T00:00:00"/>
    <x v="1"/>
    <x v="5"/>
    <s v="K5"/>
    <x v="0"/>
    <n v="15"/>
    <x v="8"/>
    <s v="F9"/>
    <s v="K5MluF9"/>
    <s v="K5MluF9"/>
    <s v="6h15"/>
    <n v="0.65700000000000003"/>
    <n v="3.44"/>
    <n v="-0.34399999999999997"/>
    <s v="12h53"/>
    <n v="0.52300000000000002"/>
    <n v="0.13400000000000001"/>
    <n v="22.25"/>
    <n v="-2.2250000000000001"/>
    <n v="-1.8810000000000002"/>
    <n v="117.25"/>
    <n v="10791.836562500001"/>
    <n v="0.25621414913957935"/>
    <n v="2.2260626822372778E-5"/>
    <n v="2.4023304644585078E-5"/>
    <n v="24.023304644585078"/>
    <n v="12.771560151294564"/>
    <n v="28.894600000000001"/>
    <n v="99.7"/>
    <n v="730"/>
    <n v="22.260626822372778"/>
    <n v="11.459908061879579"/>
  </r>
  <r>
    <d v="2022-08-18T00:00:00"/>
    <x v="1"/>
    <x v="5"/>
    <s v="K5"/>
    <x v="0"/>
    <n v="2"/>
    <x v="3"/>
    <s v="F3"/>
    <s v="K5PfaF3"/>
    <s v="K5PfaF3"/>
    <s v="5h32"/>
    <n v="0.84899999999999998"/>
    <n v="10.57"/>
    <n v="-1.0569999999999999"/>
    <s v="12h01"/>
    <n v="0.71899999999999997"/>
    <n v="0.13"/>
    <n v="20.45"/>
    <n v="-2.0449999999999999"/>
    <n v="-0.98799999999999999"/>
    <n v="91.85"/>
    <n v="6622.5916624999991"/>
    <n v="0.1808066759388039"/>
    <n v="1.4493656490192659E-5"/>
    <n v="9.5985568631088901E-6"/>
    <n v="9.5985568631088896"/>
    <n v="9.715138525413856"/>
    <n v="28.894600000000001"/>
    <n v="77.599999999999994"/>
    <m/>
    <n v="14.493656490192659"/>
    <n v="11.459908061879579"/>
  </r>
  <r>
    <d v="2022-08-18T00:00:00"/>
    <x v="1"/>
    <x v="5"/>
    <s v="K5"/>
    <x v="0"/>
    <n v="1"/>
    <x v="0"/>
    <s v="C5"/>
    <s v="K5FthC5"/>
    <s v="K5FthC5"/>
    <s v="5h32"/>
    <n v="0.64500000000000002"/>
    <n v="5.73"/>
    <n v="-0.57300000000000006"/>
    <s v="12h01"/>
    <n v="0.71699999999999997"/>
    <n v="-7.1999999999999953E-2"/>
    <n v="9.9600000000000009"/>
    <n v="-0.99600000000000011"/>
    <n v="-0.42300000000000004"/>
    <n v="80.05"/>
    <n v="5030.2819625000002"/>
    <n v="0.11162790697674412"/>
    <n v="8.0048879243487032E-6"/>
    <n v="4.0266843337685347E-6"/>
    <n v="4.026684333768535"/>
    <n v="9.5193483067814064"/>
    <n v="28.894600000000001"/>
    <n v="86.4"/>
    <n v="632"/>
    <n v="8.0048879243487026"/>
    <n v="11.459908061879579"/>
  </r>
  <r>
    <d v="2022-08-18T00:00:00"/>
    <x v="1"/>
    <x v="5"/>
    <s v="K5"/>
    <x v="0"/>
    <n v="9"/>
    <x v="2"/>
    <s v="C6"/>
    <s v="K5PfuC6"/>
    <s v="K5PfuC6"/>
    <s v="6h15"/>
    <n v="0.98399999999999999"/>
    <n v="5.56"/>
    <n v="-0.55599999999999994"/>
    <s v="12h53"/>
    <n v="0.93200000000000005"/>
    <n v="5.1999999999999935E-2"/>
    <n v="12.01"/>
    <n v="-1.2010000000000001"/>
    <n v="-0.64500000000000013"/>
    <n v="137.75"/>
    <n v="14895.4240625"/>
    <n v="5.579399141630894E-2"/>
    <n v="3.4087573650542428E-6"/>
    <n v="5.0774886478653069E-6"/>
    <n v="5.077488647865307"/>
    <n v="7.8720754230469856"/>
    <n v="28.894600000000001"/>
    <n v="125.1"/>
    <n v="751"/>
    <n v="3.4087573650542429"/>
    <n v="11.459908061879579"/>
  </r>
  <r>
    <d v="2022-08-18T00:00:00"/>
    <x v="1"/>
    <x v="5"/>
    <s v="K5"/>
    <x v="0"/>
    <n v="8"/>
    <x v="5"/>
    <s v="J7"/>
    <s v="K5DtoJ7"/>
    <s v="K5DtoJ7"/>
    <s v="5h32"/>
    <n v="1.0009999999999999"/>
    <n v="11.43"/>
    <n v="-1.143"/>
    <s v="12h01"/>
    <n v="0.89"/>
    <n v="0.11099999999999988"/>
    <n v="20.36"/>
    <n v="-2.036"/>
    <n v="-0.89300000000000002"/>
    <n v="77.900000000000006"/>
    <n v="4763.7018500000004"/>
    <n v="0.12471910112359537"/>
    <n v="9.1757262884436129E-6"/>
    <n v="4.3710424295352476E-6"/>
    <n v="4.3710424295352475"/>
    <n v="4.8947843555825843"/>
    <n v="28.894600000000001"/>
    <n v="74.8"/>
    <n v="661"/>
    <n v="9.175726288443613"/>
    <n v="11.459908061879579"/>
  </r>
  <r>
    <d v="2022-08-18T00:00:00"/>
    <x v="1"/>
    <x v="5"/>
    <s v="K5"/>
    <x v="0"/>
    <n v="3"/>
    <x v="10"/>
    <s v="A5"/>
    <s v="K5PafA5"/>
    <s v="K5PafA5"/>
    <s v="5h32"/>
    <n v="0.71"/>
    <n v="14.65"/>
    <n v="-1.4650000000000001"/>
    <s v="12h01"/>
    <n v="0.57299999999999995"/>
    <n v="0.13700000000000001"/>
    <n v="29.92"/>
    <n v="-2.992"/>
    <n v="-1.5269999999999999"/>
    <n v="51.9"/>
    <n v="2114.4838499999996"/>
    <n v="0.2390924956369983"/>
    <n v="2.0443800766505371E-5"/>
    <n v="4.3228086553393223E-6"/>
    <n v="4.3228086553393226"/>
    <n v="2.8309159497965442"/>
    <n v="28.894600000000001"/>
    <n v="44.9"/>
    <n v="565"/>
    <n v="20.443800766505372"/>
    <n v="11.459908061879579"/>
  </r>
  <r>
    <d v="2022-08-18T00:00:00"/>
    <x v="1"/>
    <x v="5"/>
    <s v="K5"/>
    <x v="0"/>
    <n v="13"/>
    <x v="2"/>
    <s v="B9"/>
    <s v="K5PfuB9"/>
    <s v="K5PfuB9"/>
    <s v="6h15"/>
    <n v="0.71799999999999997"/>
    <n v="4.75"/>
    <n v="-0.47499999999999998"/>
    <s v="12h53"/>
    <n v="0.73399999999999999"/>
    <n v="-1.6000000000000014E-2"/>
    <n v="12.54"/>
    <n v="-1.254"/>
    <n v="-0.77900000000000003"/>
    <n v="153.6"/>
    <n v="18520.473600000001"/>
    <n v="2.2284122562674116E-2"/>
    <n v="1.1013604305412974E-6"/>
    <n v="2.0397716777924734E-6"/>
    <n v="2.0397716777924733"/>
    <n v="2.618448880349773"/>
    <n v="28.894600000000001"/>
    <n v="135"/>
    <n v="770"/>
    <n v="1.1013604305412974"/>
    <n v="11.459908061879579"/>
  </r>
  <r>
    <d v="2022-08-18T00:00:00"/>
    <x v="1"/>
    <x v="5"/>
    <s v="K5"/>
    <x v="0"/>
    <n v="10"/>
    <x v="3"/>
    <s v="J1"/>
    <s v="K5PfaJ1"/>
    <s v="K5PfaJ1"/>
    <s v="6h15"/>
    <n v="0.71799999999999997"/>
    <n v="10.029999999999999"/>
    <n v="-1.0029999999999999"/>
    <s v="12h53"/>
    <n v="0.61"/>
    <n v="0.10799999999999998"/>
    <n v="25.95"/>
    <n v="-2.5949999999999998"/>
    <n v="-1.5919999999999999"/>
    <n v="50.2"/>
    <n v="1978.2314000000003"/>
    <n v="0.17704918032786884"/>
    <n v="1.4123768076817111E-5"/>
    <n v="2.7940081495877224E-6"/>
    <n v="2.7940081495877225"/>
    <n v="1.7550302447159063"/>
    <n v="28.894600000000001"/>
    <n v="39.1"/>
    <n v="510"/>
    <n v="14.123768076817111"/>
    <n v="11.459908061879579"/>
  </r>
  <r>
    <d v="2022-08-18T00:00:00"/>
    <x v="1"/>
    <x v="5"/>
    <s v="K5"/>
    <x v="0"/>
    <n v="7"/>
    <x v="6"/>
    <s v="F10"/>
    <s v="K5AguF10"/>
    <s v="K5AguF10"/>
    <s v="5h32"/>
    <n v="0.751"/>
    <n v="7.15"/>
    <n v="-0.71500000000000008"/>
    <s v="12h01"/>
    <n v="0.72099999999999997"/>
    <n v="3.0000000000000027E-2"/>
    <n v="21.18"/>
    <n v="-2.1179999999999999"/>
    <n v="-1.4029999999999998"/>
    <n v="79.349999999999994"/>
    <n v="4942.6916624999994"/>
    <n v="4.1608876560332908E-2"/>
    <n v="2.3755540439406038E-6"/>
    <n v="1.1741631166803381E-6"/>
    <n v="1.1741631166803381"/>
    <n v="0.83689459492540152"/>
    <n v="28.894600000000001"/>
    <n v="63.2"/>
    <n v="602"/>
    <n v="2.3755540439406038"/>
    <n v="11.459908061879579"/>
  </r>
  <r>
    <d v="2022-08-18T00:00:00"/>
    <x v="1"/>
    <x v="5"/>
    <s v="K5"/>
    <x v="0"/>
    <n v="12"/>
    <x v="4"/>
    <s v="H9"/>
    <s v="K5SguH9"/>
    <s v="K5SguH9"/>
    <s v="6h15"/>
    <n v="0.76600000000000001"/>
    <n v="6.43"/>
    <n v="-0.64300000000000002"/>
    <s v="12h53"/>
    <n v="0.79600000000000004"/>
    <n v="-3.0000000000000027E-2"/>
    <n v="12.65"/>
    <n v="-1.2650000000000001"/>
    <n v="-0.62200000000000011"/>
    <n v="37.549999999999997"/>
    <n v="1106.8519624999999"/>
    <n v="3.9164490861618835E-2"/>
    <n v="2.2049442364495367E-6"/>
    <n v="2.4405468553172336E-7"/>
    <n v="0.24405468553172335"/>
    <n v="0.39237087706064838"/>
    <n v="28.894600000000001"/>
    <n v="19.8"/>
    <n v="320"/>
    <n v="2.2049442364495366"/>
    <n v="11.459908061879579"/>
  </r>
  <r>
    <d v="2022-08-18T00:00:00"/>
    <x v="1"/>
    <x v="5"/>
    <s v="K5"/>
    <x v="0"/>
    <n v="4"/>
    <x v="6"/>
    <s v="H7"/>
    <s v="K5AguH7"/>
    <s v="K5AguH7"/>
    <s v="5h32"/>
    <n v="0.72"/>
    <n v="5.89"/>
    <n v="-0.58899999999999997"/>
    <s v="12h01"/>
    <n v="0.70799999999999996"/>
    <n v="1.2000000000000011E-2"/>
    <n v="36.119999999999997"/>
    <n v="-3.6119999999999997"/>
    <n v="-3.0229999999999997"/>
    <n v="81"/>
    <n v="5150.3850000000002"/>
    <n v="1.6949152542372899E-2"/>
    <n v="7.863721696492254E-7"/>
    <n v="4.0501194269788262E-7"/>
    <n v="0.4050119426978826"/>
    <n v="0.13397682523912757"/>
    <n v="28.894600000000001"/>
    <n v="73.400000000000006"/>
    <n v="670"/>
    <n v="0.78637216964922541"/>
    <n v="11.459908061879579"/>
  </r>
  <r>
    <d v="2022-08-18T00:00:00"/>
    <x v="1"/>
    <x v="5"/>
    <s v="L3"/>
    <x v="1"/>
    <n v="13"/>
    <x v="1"/>
    <s v="I7"/>
    <s v="L3BbrI7"/>
    <s v="L3BbrI7"/>
    <s v="5h44"/>
    <n v="0.747"/>
    <n v="4.04"/>
    <n v="-0.40400000000000003"/>
    <s v="12h21"/>
    <n v="0.54200000000000004"/>
    <n v="0.20499999999999996"/>
    <n v="18.16"/>
    <n v="-1.8160000000000001"/>
    <n v="-1.4119999999999999"/>
    <n v="85.5"/>
    <n v="5738.5462500000003"/>
    <n v="0.37822878228782275"/>
    <n v="3.5955293865164106E-5"/>
    <n v="2.063311167775855E-5"/>
    <n v="20.633111677758549"/>
    <n v="14.612685324191608"/>
    <n v="28.894600000000001"/>
    <n v="93.2"/>
    <n v="740"/>
    <n v="35.955293865164109"/>
    <n v="15.563004370478136"/>
  </r>
  <r>
    <d v="2022-08-18T00:00:00"/>
    <x v="1"/>
    <x v="5"/>
    <s v="L3"/>
    <x v="1"/>
    <n v="12"/>
    <x v="8"/>
    <s v="B10"/>
    <s v="L3MluB10"/>
    <s v="L3MluB10"/>
    <s v="5h44"/>
    <n v="0.72499999999999998"/>
    <n v="5.78"/>
    <n v="-0.57800000000000007"/>
    <s v="12h21"/>
    <n v="0.53800000000000003"/>
    <n v="0.18699999999999994"/>
    <n v="31.75"/>
    <n v="-3.1749999999999998"/>
    <n v="-2.5969999999999995"/>
    <n v="112.9"/>
    <n v="10005.931850000001"/>
    <n v="0.34758364312267648"/>
    <n v="3.2403431020959919E-5"/>
    <n v="3.2422652250190086E-5"/>
    <n v="32.422652250190083"/>
    <n v="12.484656238040081"/>
    <n v="28.894600000000001"/>
    <n v="93.8"/>
    <n v="803"/>
    <n v="32.403431020959921"/>
    <n v="15.563004370478136"/>
  </r>
  <r>
    <d v="2022-08-18T00:00:00"/>
    <x v="1"/>
    <x v="5"/>
    <s v="L3"/>
    <x v="1"/>
    <n v="11"/>
    <x v="2"/>
    <s v="A6"/>
    <s v="L3PfuA6"/>
    <s v="L3PfuA6"/>
    <s v="5h44"/>
    <n v="0.59"/>
    <n v="4.82"/>
    <n v="-0.48200000000000004"/>
    <s v="12h21"/>
    <n v="0.49199999999999999"/>
    <n v="9.7999999999999976E-2"/>
    <n v="7.89"/>
    <n v="-0.78899999999999992"/>
    <n v="-0.30699999999999988"/>
    <n v="50.05"/>
    <n v="1966.4269624999997"/>
    <n v="0.19918699186991864"/>
    <n v="1.6328158935001672E-5"/>
    <n v="3.2108131977772566E-6"/>
    <n v="3.2108131977772567"/>
    <n v="10.458674911326574"/>
    <n v="28.894600000000001"/>
    <n v="43.6"/>
    <n v="371"/>
    <n v="16.328158935001671"/>
    <n v="15.563004370478136"/>
  </r>
  <r>
    <d v="2022-08-18T00:00:00"/>
    <x v="1"/>
    <x v="5"/>
    <s v="L3"/>
    <x v="1"/>
    <n v="15"/>
    <x v="3"/>
    <s v="G7"/>
    <s v="L3PfaG7"/>
    <s v="L3PfaG7"/>
    <s v="5h44"/>
    <n v="0.79900000000000004"/>
    <n v="8.4499999999999993"/>
    <n v="-0.84499999999999997"/>
    <s v="12h21"/>
    <n v="0.628"/>
    <n v="0.17100000000000004"/>
    <n v="19.87"/>
    <n v="-1.9870000000000001"/>
    <n v="-1.1420000000000001"/>
    <n v="66.3"/>
    <n v="3450.6166499999999"/>
    <n v="0.2722929936305733"/>
    <n v="2.3992574490453456E-5"/>
    <n v="8.278917701312397E-6"/>
    <n v="8.2789177013123965"/>
    <n v="7.2494901062280173"/>
    <n v="28.894600000000001"/>
    <n v="55"/>
    <n v="622"/>
    <n v="23.992574490453457"/>
    <n v="15.563004370478136"/>
  </r>
  <r>
    <d v="2022-08-18T00:00:00"/>
    <x v="1"/>
    <x v="5"/>
    <s v="L3"/>
    <x v="1"/>
    <n v="10"/>
    <x v="4"/>
    <s v="H3"/>
    <s v="L3SguH3"/>
    <s v="L3SguH3"/>
    <s v="5h44"/>
    <n v="0.749"/>
    <n v="9.42"/>
    <n v="-0.94199999999999995"/>
    <s v="12h21"/>
    <n v="0.70199999999999996"/>
    <n v="4.7000000000000042E-2"/>
    <n v="11.58"/>
    <n v="-1.1579999999999999"/>
    <n v="-0.21599999999999997"/>
    <n v="51.05"/>
    <n v="2045.7904624999996"/>
    <n v="6.695156695156701E-2"/>
    <n v="4.2663692400349365E-6"/>
    <n v="8.7280975007668437E-7"/>
    <n v="0.87280975007668438"/>
    <n v="4.0407858799846501"/>
    <n v="28.894600000000001"/>
    <n v="22.6"/>
    <n v="352"/>
    <n v="4.2663692400349369"/>
    <n v="15.563004370478136"/>
  </r>
  <r>
    <d v="2022-08-18T00:00:00"/>
    <x v="1"/>
    <x v="5"/>
    <s v="L3"/>
    <x v="1"/>
    <n v="9"/>
    <x v="0"/>
    <s v="C7"/>
    <s v="L3FthC7"/>
    <s v="L3FthC7"/>
    <s v="5h44"/>
    <n v="0.49199999999999999"/>
    <n v="5.61"/>
    <n v="-0.56100000000000005"/>
    <s v="12h21"/>
    <n v="0.48499999999999999"/>
    <n v="7.0000000000000062E-3"/>
    <n v="12.45"/>
    <n v="-1.2449999999999999"/>
    <n v="-0.68399999999999983"/>
    <n v="147"/>
    <n v="16963.065000000002"/>
    <n v="1.4432989690721662E-2"/>
    <n v="6.452300248132601E-7"/>
    <n v="1.0945078850858944E-6"/>
    <n v="1.0945078850858945"/>
    <n v="1.6001577267337643"/>
    <n v="28.894600000000001"/>
    <n v="126.2"/>
    <n v="887"/>
    <n v="0.64523002481326008"/>
    <n v="15.563004370478136"/>
  </r>
  <r>
    <d v="2022-08-18T00:00:00"/>
    <x v="1"/>
    <x v="5"/>
    <s v="L3"/>
    <x v="1"/>
    <n v="16"/>
    <x v="9"/>
    <s v="E8"/>
    <s v="L3HmaE8"/>
    <s v="L3HmaE8"/>
    <s v="5h44"/>
    <n v="0.82299999999999995"/>
    <n v="7.02"/>
    <n v="-0.70199999999999996"/>
    <s v="12h21"/>
    <n v="0.80300000000000005"/>
    <n v="1.9999999999999907E-2"/>
    <n v="15.08"/>
    <n v="-1.508"/>
    <n v="-0.80600000000000005"/>
    <n v="56.95"/>
    <n v="2545.9924625000003"/>
    <n v="2.4906600249065883E-2"/>
    <n v="1.2630194827079065E-6"/>
    <n v="3.2156380829649793E-7"/>
    <n v="0.32156380829649794"/>
    <n v="0.39896254131079145"/>
    <n v="28.894600000000001"/>
    <n v="49.4"/>
    <n v="546"/>
    <n v="1.2630194827079064"/>
    <n v="15.563004370478136"/>
  </r>
  <r>
    <d v="2022-08-18T00:00:00"/>
    <x v="1"/>
    <x v="5"/>
    <s v="L3"/>
    <x v="1"/>
    <n v="14"/>
    <x v="9"/>
    <s v="J9"/>
    <s v="L3HmaJ9"/>
    <s v="L3HmaJ9"/>
    <s v="5h44"/>
    <n v="0.92100000000000004"/>
    <n v="7.12"/>
    <n v="-0.71199999999999997"/>
    <s v="12h21"/>
    <n v="0.90600000000000003"/>
    <n v="1.5000000000000013E-2"/>
    <n v="13.54"/>
    <n v="-1.3539999999999999"/>
    <n v="-0.6419999999999999"/>
    <n v="60.45"/>
    <n v="2868.5489625000005"/>
    <n v="1.6556291390728492E-2"/>
    <n v="7.639949536018921E-7"/>
    <n v="2.1915569315099435E-7"/>
    <n v="0.21915569315099434"/>
    <n v="0.3413640080233557"/>
    <n v="28.894600000000001"/>
    <n v="45.3"/>
    <n v="410"/>
    <n v="0.76399495360189207"/>
    <n v="15.563004370478136"/>
  </r>
  <r>
    <d v="2022-08-18T00:00:00"/>
    <x v="1"/>
    <x v="5"/>
    <s v="M1"/>
    <x v="1"/>
    <n v="5"/>
    <x v="3"/>
    <s v="H5"/>
    <s v="M1PfaH5"/>
    <s v="M1PfaH5"/>
    <s v="5h55"/>
    <n v="0.78600000000000003"/>
    <n v="17.09"/>
    <n v="-1.7090000000000001"/>
    <s v="12h33"/>
    <n v="0.66100000000000003"/>
    <n v="0.125"/>
    <n v="19.559999999999999"/>
    <n v="-1.956"/>
    <n v="-0.24699999999999989"/>
    <n v="105.9"/>
    <n v="8803.6258500000022"/>
    <n v="0.18910741301059"/>
    <n v="1.5317052142079523E-5"/>
    <n v="1.3484559618380919E-5"/>
    <n v="13.484559618380919"/>
    <n v="54.59335877887014"/>
    <n v="28.894600000000001"/>
    <n v="80"/>
    <n v="715"/>
    <n v="15.317052142079522"/>
    <n v="11.347959829038007"/>
  </r>
  <r>
    <d v="2022-08-18T00:00:00"/>
    <x v="1"/>
    <x v="5"/>
    <s v="M1"/>
    <x v="1"/>
    <n v="8"/>
    <x v="8"/>
    <s v="B3"/>
    <s v="M1MluB3"/>
    <s v="M1MluB3"/>
    <s v="5h55"/>
    <n v="0.85799999999999998"/>
    <n v="3.92"/>
    <n v="-0.39200000000000002"/>
    <s v="12h33"/>
    <n v="0.629"/>
    <n v="0.22899999999999998"/>
    <n v="18.93"/>
    <n v="-1.893"/>
    <n v="-1.5009999999999999"/>
    <n v="77.400000000000006"/>
    <n v="4702.7466000000013"/>
    <n v="0.36406995230524641"/>
    <n v="3.4305637610514698E-5"/>
    <n v="1.6133072063368015E-5"/>
    <n v="16.133072063368015"/>
    <n v="10.748215898313136"/>
    <n v="28.894600000000001"/>
    <n v="73"/>
    <n v="800"/>
    <n v="34.305637610514701"/>
    <n v="11.347959829038007"/>
  </r>
  <r>
    <d v="2022-08-18T00:00:00"/>
    <x v="1"/>
    <x v="5"/>
    <s v="M1"/>
    <x v="1"/>
    <n v="4"/>
    <x v="2"/>
    <s v="D4"/>
    <s v="M1PfuD4"/>
    <s v="M1PfuD4"/>
    <s v="5h55"/>
    <n v="0.79100000000000004"/>
    <n v="9.41"/>
    <n v="-0.94100000000000006"/>
    <s v="12h33"/>
    <n v="0.81899999999999995"/>
    <n v="-2.7999999999999914E-2"/>
    <n v="10.65"/>
    <n v="-1.0649999999999999"/>
    <n v="-0.12399999999999989"/>
    <n v="64.150000000000006"/>
    <n v="3230.4496625000006"/>
    <n v="3.5398230088495464E-2"/>
    <n v="1.9468982143284582E-6"/>
    <n v="6.289356679399222E-7"/>
    <n v="0.62893566793992217"/>
    <n v="5.0720618382251832"/>
    <n v="28.894600000000001"/>
    <n v="60"/>
    <n v="537"/>
    <n v="1.9468982143284583"/>
    <n v="11.347959829038007"/>
  </r>
  <r>
    <d v="2022-08-18T00:00:00"/>
    <x v="1"/>
    <x v="5"/>
    <s v="M1"/>
    <x v="1"/>
    <n v="6"/>
    <x v="0"/>
    <s v="D8"/>
    <s v="M1FthD8"/>
    <s v="M1FthD8"/>
    <s v="5h55"/>
    <n v="0.71399999999999997"/>
    <n v="6.08"/>
    <n v="-0.60799999999999998"/>
    <s v="12h33"/>
    <n v="0.72599999999999998"/>
    <n v="-1.2000000000000011E-2"/>
    <n v="10.08"/>
    <n v="-1.008"/>
    <n v="-0.4"/>
    <n v="84.3"/>
    <n v="5578.59465"/>
    <n v="1.6806722689075647E-2"/>
    <n v="7.7824542547624803E-7"/>
    <n v="4.3415157669487714E-7"/>
    <n v="0.43415157669487714"/>
    <n v="1.0853789417371928"/>
    <n v="28.894600000000001"/>
    <n v="85"/>
    <n v="767"/>
    <n v="0.77824542547624798"/>
    <n v="11.347959829038007"/>
  </r>
  <r>
    <d v="2022-08-18T00:00:00"/>
    <x v="1"/>
    <x v="5"/>
    <s v="M1"/>
    <x v="1"/>
    <n v="7"/>
    <x v="9"/>
    <s v="J1"/>
    <s v="M1HmaJ1"/>
    <s v="M1HmaJ1"/>
    <s v="5h55"/>
    <n v="0.76800000000000002"/>
    <n v="5.98"/>
    <n v="-0.59800000000000009"/>
    <s v="12h33"/>
    <n v="0.75600000000000001"/>
    <n v="1.2000000000000011E-2"/>
    <n v="12.23"/>
    <n v="-1.2230000000000001"/>
    <n v="-0.625"/>
    <n v="70.599999999999994"/>
    <n v="3912.7225999999991"/>
    <n v="1.5873015873015886E-2"/>
    <n v="7.2536858872517228E-7"/>
    <n v="2.8381660704350862E-7"/>
    <n v="0.28381660704350864"/>
    <n v="0.45410657126961385"/>
    <n v="28.894600000000001"/>
    <n v="59.2"/>
    <n v="370"/>
    <n v="0.72536858872517229"/>
    <n v="11.347959829038007"/>
  </r>
  <r>
    <d v="2022-08-18T00:00:00"/>
    <x v="1"/>
    <x v="5"/>
    <s v="M1"/>
    <x v="1"/>
    <n v="3"/>
    <x v="12"/>
    <s v="H4"/>
    <s v="M1FsaH4"/>
    <s v="M1FsaH4"/>
    <s v="5h55"/>
    <n v="0.76500000000000001"/>
    <n v="5.85"/>
    <n v="-0.58499999999999996"/>
    <s v="12h33"/>
    <n v="0.73899999999999999"/>
    <n v="2.6000000000000023E-2"/>
    <n v="20.34"/>
    <n v="-2.0339999999999998"/>
    <n v="-1.4489999999999998"/>
    <n v="47.6"/>
    <n v="1778.6216000000002"/>
    <n v="3.5182679296346449E-2"/>
    <n v="1.9323146613623944E-6"/>
    <n v="3.4368565946958406E-7"/>
    <n v="0.34368565946958407"/>
    <n v="0.23718817078646245"/>
    <n v="28.894600000000001"/>
    <n v="17.7"/>
    <n v="375"/>
    <n v="1.9323146613623945"/>
    <n v="11.347959829038007"/>
  </r>
  <r>
    <d v="2022-08-18T00:00:00"/>
    <x v="1"/>
    <x v="5"/>
    <s v="M1"/>
    <x v="1"/>
    <n v="1"/>
    <x v="4"/>
    <s v="G6"/>
    <s v="M1SguG6"/>
    <s v="M1SguG6"/>
    <s v="5h55"/>
    <n v="0.78"/>
    <n v="2.25"/>
    <n v="-0.22500000000000001"/>
    <s v="12h33"/>
    <n v="0.754"/>
    <n v="2.6000000000000023E-2"/>
    <n v="17.760000000000002"/>
    <n v="-1.7760000000000002"/>
    <n v="-1.5510000000000002"/>
    <n v="44.5"/>
    <n v="1554.4962500000001"/>
    <n v="3.4482758620689682E-2"/>
    <n v="1.8851027456641959E-6"/>
    <n v="2.9303851489996964E-7"/>
    <n v="0.29303851489996963"/>
    <n v="0.18893521270146332"/>
    <n v="28.894600000000001"/>
    <n v="33.9"/>
    <n v="590"/>
    <n v="1.8851027456641958"/>
    <n v="11.347959829038007"/>
  </r>
  <r>
    <d v="2022-08-18T00:00:00"/>
    <x v="1"/>
    <x v="5"/>
    <s v="M1"/>
    <x v="1"/>
    <n v="2"/>
    <x v="11"/>
    <s v="C6"/>
    <s v="M1MlaC6"/>
    <s v="M1MlaC6"/>
    <s v="5h55"/>
    <n v="0.751"/>
    <n v="7.76"/>
    <n v="-0.77600000000000002"/>
    <s v="12h33"/>
    <n v="0.74299999999999999"/>
    <n v="8.0000000000000071E-3"/>
    <n v="11.45"/>
    <n v="-1.145"/>
    <n v="-0.36899999999999999"/>
    <n v="39.85"/>
    <n v="1246.5976625000001"/>
    <n v="1.0767160161507413E-2"/>
    <n v="4.4984562972436526E-7"/>
    <n v="5.6077651050023429E-8"/>
    <n v="5.6077651050023429E-2"/>
    <n v="0.15197195406510414"/>
    <n v="28.894600000000001"/>
    <n v="37.4"/>
    <n v="677"/>
    <n v="0.44984562972436526"/>
    <n v="11.347959829038007"/>
  </r>
  <r>
    <d v="2022-08-19T00:00:00"/>
    <x v="1"/>
    <x v="5"/>
    <s v="K6"/>
    <x v="1"/>
    <n v="8"/>
    <x v="7"/>
    <s v="I2"/>
    <s v="K6CmeI2"/>
    <s v="K6CmeI2"/>
    <s v="5h29"/>
    <n v="0.57099999999999995"/>
    <n v="4.97"/>
    <n v="-0.497"/>
    <s v="12h32"/>
    <n v="0.439"/>
    <n v="0.13199999999999995"/>
    <n v="5.37"/>
    <n v="-0.53700000000000003"/>
    <n v="-4.0000000000000036E-2"/>
    <n v="124.6"/>
    <n v="12187.250599999999"/>
    <n v="0.30068337129840533"/>
    <n v="2.7108135406043761E-5"/>
    <n v="3.3037363949218807E-5"/>
    <n v="33.037363949218808"/>
    <n v="825.93409873046949"/>
    <n v="34.301699999999997"/>
    <n v="107.9"/>
    <n v="840"/>
    <n v="27.108135406043761"/>
    <n v="12.126990262931423"/>
  </r>
  <r>
    <d v="2022-08-19T00:00:00"/>
    <x v="1"/>
    <x v="5"/>
    <s v="K6"/>
    <x v="1"/>
    <n v="1"/>
    <x v="0"/>
    <s v="E10"/>
    <s v="K6FthE10"/>
    <s v="K6FthE10"/>
    <s v="5h29"/>
    <n v="0.54700000000000004"/>
    <n v="11.21"/>
    <n v="-1.121"/>
    <s v="12h32"/>
    <n v="0.50600000000000001"/>
    <n v="4.1000000000000036E-2"/>
    <n v="11.98"/>
    <n v="-1.198"/>
    <n v="-7.6999999999999957E-2"/>
    <n v="163.95"/>
    <n v="21100.487962499999"/>
    <n v="8.1027667984189797E-2"/>
    <n v="5.3960330721106346E-6"/>
    <n v="1.1385893088332234E-5"/>
    <n v="11.385893088332235"/>
    <n v="147.86874140691222"/>
    <n v="34.301699999999997"/>
    <n v="147.1"/>
    <n v="921"/>
    <n v="5.3960330721106349"/>
    <n v="12.126990262931423"/>
  </r>
  <r>
    <d v="2022-08-19T00:00:00"/>
    <x v="1"/>
    <x v="5"/>
    <s v="K6"/>
    <x v="1"/>
    <n v="9"/>
    <x v="2"/>
    <s v="D10"/>
    <s v="K6PfuD10"/>
    <s v="K6PfuD10"/>
    <s v="6h23"/>
    <n v="1.0169999999999999"/>
    <n v="8.0500000000000007"/>
    <n v="-0.80500000000000005"/>
    <s v="11h34"/>
    <n v="1.2050000000000001"/>
    <n v="-0.18800000000000017"/>
    <n v="11.34"/>
    <n v="-1.1339999999999999"/>
    <n v="-0.32899999999999985"/>
    <n v="105.25"/>
    <n v="8695.8865624999999"/>
    <n v="0.18485742379547707"/>
    <n v="1.4894405755783102E-5"/>
    <n v="1.2952006286813695E-5"/>
    <n v="12.952006286813695"/>
    <n v="39.36780026387143"/>
    <n v="34.301699999999997"/>
    <n v="94.8"/>
    <n v="700"/>
    <n v="14.894405755783103"/>
    <n v="12.126990262931423"/>
  </r>
  <r>
    <d v="2022-08-19T00:00:00"/>
    <x v="1"/>
    <x v="5"/>
    <s v="K6"/>
    <x v="1"/>
    <n v="14"/>
    <x v="7"/>
    <s v="D4"/>
    <s v="K6CmeD4"/>
    <s v="K6CmeD4"/>
    <s v="6h23"/>
    <n v="0.58699999999999997"/>
    <n v="2.38"/>
    <n v="-0.23799999999999999"/>
    <s v="11h34"/>
    <n v="0.379"/>
    <n v="0.20799999999999996"/>
    <n v="27.56"/>
    <n v="-2.7559999999999998"/>
    <n v="-2.5179999999999998"/>
    <n v="115.65"/>
    <n v="10499.314162500001"/>
    <n v="0.54881266490765157"/>
    <n v="5.6856229996789293E-5"/>
    <n v="5.9695142083164716E-5"/>
    <n v="59.695142083164718"/>
    <n v="23.707363813806484"/>
    <n v="34.301699999999997"/>
    <n v="125"/>
    <n v="776"/>
    <n v="56.856229996789295"/>
    <n v="12.126990262931423"/>
  </r>
  <r>
    <d v="2022-08-19T00:00:00"/>
    <x v="1"/>
    <x v="5"/>
    <s v="K6"/>
    <x v="1"/>
    <n v="12"/>
    <x v="8"/>
    <s v="I8"/>
    <s v="K6MluI8"/>
    <s v="K6MluI8"/>
    <s v="6h23"/>
    <n v="0.69599999999999995"/>
    <n v="5.46"/>
    <n v="-0.54600000000000004"/>
    <s v="11h34"/>
    <n v="0.54100000000000004"/>
    <n v="0.15499999999999992"/>
    <n v="26.22"/>
    <n v="-2.6219999999999999"/>
    <n v="-2.0759999999999996"/>
    <n v="119.55"/>
    <n v="11219.378962500001"/>
    <n v="0.28650646950092407"/>
    <n v="2.5543443769277136E-5"/>
    <n v="2.8658157565482965E-5"/>
    <n v="28.658157565482966"/>
    <n v="13.804507497824167"/>
    <n v="34.301699999999997"/>
    <n v="75.3"/>
    <n v="736"/>
    <n v="25.543443769277136"/>
    <n v="12.126990262931423"/>
  </r>
  <r>
    <d v="2022-08-19T00:00:00"/>
    <x v="1"/>
    <x v="5"/>
    <s v="K6"/>
    <x v="1"/>
    <n v="4"/>
    <x v="2"/>
    <s v="D10"/>
    <s v="K6PfuD10"/>
    <s v="K6PfuD10"/>
    <s v="5h29"/>
    <n v="0.73"/>
    <n v="8.8699999999999992"/>
    <n v="-0.8869999999999999"/>
    <s v="12h32"/>
    <n v="0.73799999999999999"/>
    <n v="-8.0000000000000071E-3"/>
    <n v="9.27"/>
    <n v="-0.92699999999999994"/>
    <n v="-4.0000000000000036E-2"/>
    <n v="105.25"/>
    <n v="8695.8865624999999"/>
    <n v="1.0958904109589052E-2"/>
    <n v="4.5972730035255793E-7"/>
    <n v="3.9977364535502102E-7"/>
    <n v="0.39977364535502102"/>
    <n v="9.9943411338755173"/>
    <n v="34.301699999999997"/>
    <n v="94.8"/>
    <n v="700"/>
    <n v="0.45972730035255793"/>
    <n v="12.126990262931423"/>
  </r>
  <r>
    <d v="2022-08-19T00:00:00"/>
    <x v="1"/>
    <x v="5"/>
    <s v="K6"/>
    <x v="1"/>
    <n v="11"/>
    <x v="5"/>
    <s v="C6"/>
    <s v="K6DtoC6"/>
    <s v="K6DtoC6"/>
    <s v="6h23"/>
    <n v="0.75600000000000001"/>
    <n v="10.87"/>
    <n v="-1.087"/>
    <s v="11h34"/>
    <n v="0.66900000000000004"/>
    <n v="8.6999999999999966E-2"/>
    <n v="16.34"/>
    <n v="-1.6339999999999999"/>
    <n v="-0.54699999999999993"/>
    <n v="80.3"/>
    <n v="5061.75065"/>
    <n v="0.13004484304932729"/>
    <n v="9.6604111473625637E-6"/>
    <n v="4.8898592404429702E-6"/>
    <n v="4.8898592404429699"/>
    <n v="8.9394136022723405"/>
    <n v="34.301699999999997"/>
    <n v="84.6"/>
    <n v="716"/>
    <n v="9.6604111473625629"/>
    <n v="12.126990262931423"/>
  </r>
  <r>
    <d v="2022-08-19T00:00:00"/>
    <x v="1"/>
    <x v="5"/>
    <s v="K6"/>
    <x v="1"/>
    <n v="5"/>
    <x v="4"/>
    <s v="C9"/>
    <s v="K6SguC9"/>
    <s v="K6SguC9"/>
    <s v="5h29"/>
    <n v="0.73299999999999998"/>
    <n v="6.34"/>
    <n v="-0.63400000000000001"/>
    <s v="12h32"/>
    <n v="0.59199999999999997"/>
    <n v="0.14100000000000001"/>
    <n v="12.82"/>
    <n v="-1.282"/>
    <n v="-0.64800000000000002"/>
    <n v="57.585000000000001"/>
    <n v="2603.085296625"/>
    <n v="0.23817567567567571"/>
    <n v="2.0347341216986232E-5"/>
    <n v="5.2965864747348698E-6"/>
    <n v="5.2965864747348697"/>
    <n v="8.1737445597760328"/>
    <n v="34.301699999999997"/>
    <n v="40"/>
    <n v="540"/>
    <n v="20.347341216986234"/>
    <n v="12.126990262931423"/>
  </r>
  <r>
    <d v="2022-08-19T00:00:00"/>
    <x v="1"/>
    <x v="5"/>
    <s v="K6"/>
    <x v="1"/>
    <n v="3"/>
    <x v="3"/>
    <s v="A6"/>
    <s v="K6PfaA6"/>
    <s v="K6PfaA6"/>
    <s v="5h29"/>
    <n v="0.82499999999999996"/>
    <n v="9.83"/>
    <n v="-0.98299999999999998"/>
    <s v="12h32"/>
    <n v="0.64400000000000002"/>
    <n v="0.18099999999999994"/>
    <n v="27.56"/>
    <n v="-2.7559999999999998"/>
    <n v="-1.7729999999999997"/>
    <n v="80.5"/>
    <n v="5086.9962500000001"/>
    <n v="0.2810559006211179"/>
    <n v="2.4946566731206741E-5"/>
    <n v="1.2690309141202345E-5"/>
    <n v="12.690309141202345"/>
    <n v="7.1575347666115894"/>
    <n v="34.301699999999997"/>
    <n v="76.2"/>
    <n v="770"/>
    <n v="24.94656673120674"/>
    <n v="12.126990262931423"/>
  </r>
  <r>
    <d v="2022-08-19T00:00:00"/>
    <x v="1"/>
    <x v="5"/>
    <s v="K6"/>
    <x v="1"/>
    <n v="13"/>
    <x v="9"/>
    <s v="C8"/>
    <s v="K6HmaC8"/>
    <s v="K6HmaC8"/>
    <s v="6h23"/>
    <n v="0.83699999999999997"/>
    <n v="7.67"/>
    <n v="-0.76700000000000002"/>
    <s v="11h34"/>
    <n v="0.72299999999999998"/>
    <n v="0.11399999999999999"/>
    <n v="14.38"/>
    <n v="-1.4380000000000002"/>
    <n v="-0.67100000000000015"/>
    <n v="65"/>
    <n v="3316.625"/>
    <n v="0.15767634854771784"/>
    <n v="1.2246094019662113E-5"/>
    <n v="4.0615701577961858E-6"/>
    <n v="4.0615701577961856"/>
    <n v="6.0530106673564603"/>
    <n v="34.301699999999997"/>
    <n v="61"/>
    <n v="534"/>
    <n v="12.246094019662113"/>
    <n v="12.126990262931423"/>
  </r>
  <r>
    <d v="2022-08-19T00:00:00"/>
    <x v="1"/>
    <x v="5"/>
    <s v="K6"/>
    <x v="1"/>
    <n v="15"/>
    <x v="10"/>
    <s v="H5"/>
    <s v="K6PafH5"/>
    <s v="K6PafH5"/>
    <s v="6h23"/>
    <n v="0.53800000000000003"/>
    <n v="10.72"/>
    <n v="-1.0720000000000001"/>
    <s v="11h34"/>
    <n v="0.41699999999999998"/>
    <n v="0.12100000000000005"/>
    <n v="33.840000000000003"/>
    <n v="-3.3840000000000003"/>
    <n v="-2.3120000000000003"/>
    <n v="75.5"/>
    <n v="4474.69625"/>
    <n v="0.29016786570743419"/>
    <n v="2.5945871841553677E-5"/>
    <n v="1.1609989543238083E-5"/>
    <n v="11.609989543238083"/>
    <n v="5.0216217747569551"/>
    <n v="34.301699999999997"/>
    <n v="71.3"/>
    <n v="778"/>
    <n v="25.945871841553675"/>
    <n v="12.126990262931423"/>
  </r>
  <r>
    <d v="2022-08-19T00:00:00"/>
    <x v="1"/>
    <x v="5"/>
    <s v="K6"/>
    <x v="1"/>
    <n v="7"/>
    <x v="1"/>
    <s v="G4"/>
    <s v="K6BbrG4"/>
    <s v="K6BbrG4"/>
    <s v="5h29"/>
    <n v="0.77900000000000003"/>
    <n v="11.21"/>
    <n v="-1.121"/>
    <s v="12h32"/>
    <n v="0.67800000000000005"/>
    <n v="0.10099999999999998"/>
    <n v="21.45"/>
    <n v="-2.145"/>
    <n v="-1.024"/>
    <n v="69.400000000000006"/>
    <n v="3780.8426000000004"/>
    <n v="0.14896755162241884"/>
    <n v="1.1418861867122085E-5"/>
    <n v="4.3172919390730725E-6"/>
    <n v="4.3172919390730726"/>
    <n v="4.216105409251047"/>
    <n v="34.301699999999997"/>
    <n v="78.599999999999994"/>
    <n v="701"/>
    <n v="11.418861867122086"/>
    <n v="12.126990262931423"/>
  </r>
  <r>
    <d v="2022-08-19T00:00:00"/>
    <x v="1"/>
    <x v="5"/>
    <s v="K6"/>
    <x v="1"/>
    <n v="10"/>
    <x v="4"/>
    <s v="A8"/>
    <s v="K6SguA8"/>
    <s v="K6SguA8"/>
    <s v="6h23"/>
    <n v="0.51700000000000002"/>
    <n v="9.4600000000000009"/>
    <n v="-0.94600000000000006"/>
    <s v="11h34"/>
    <n v="0.42699999999999999"/>
    <n v="9.0000000000000024E-2"/>
    <n v="20.53"/>
    <n v="-2.0529999999999999"/>
    <n v="-1.1069999999999998"/>
    <n v="50.055"/>
    <n v="1966.819874625"/>
    <n v="0.21077283372365346"/>
    <n v="1.7505026653081129E-5"/>
    <n v="3.4429234327120311E-6"/>
    <n v="3.4429234327120311"/>
    <n v="3.1101386022692248"/>
    <n v="34.301699999999997"/>
    <n v="34.5"/>
    <n v="430"/>
    <n v="17.505026653081128"/>
    <n v="12.126990262931423"/>
  </r>
  <r>
    <d v="2022-08-19T00:00:00"/>
    <x v="1"/>
    <x v="5"/>
    <s v="K6"/>
    <x v="1"/>
    <n v="16"/>
    <x v="10"/>
    <s v="I4"/>
    <s v="K6PafI4"/>
    <s v="K6PafI4"/>
    <s v="6h23"/>
    <n v="0.58399999999999996"/>
    <n v="8.7799999999999994"/>
    <n v="-0.87799999999999989"/>
    <s v="11h34"/>
    <n v="0.505"/>
    <n v="7.8999999999999959E-2"/>
    <n v="32.56"/>
    <n v="-3.2560000000000002"/>
    <n v="-2.3780000000000001"/>
    <n v="80.45"/>
    <n v="5080.6789625000001"/>
    <n v="0.15643564356435635"/>
    <n v="1.2127582126777042E-5"/>
    <n v="6.1616351377507129E-6"/>
    <n v="6.1616351377507126"/>
    <n v="2.5910997215099716"/>
    <n v="34.301699999999997"/>
    <n v="69.400000000000006"/>
    <n v="740"/>
    <n v="12.127582126777043"/>
    <n v="12.126990262931423"/>
  </r>
  <r>
    <d v="2022-08-19T00:00:00"/>
    <x v="1"/>
    <x v="5"/>
    <s v="K6"/>
    <x v="1"/>
    <n v="2"/>
    <x v="12"/>
    <s v="A10"/>
    <s v="K6FsaA10"/>
    <s v="K6FsaA10"/>
    <s v="5h29"/>
    <n v="0.622"/>
    <n v="7.32"/>
    <n v="-0.73199999999999998"/>
    <s v="12h32"/>
    <n v="0.52300000000000002"/>
    <n v="9.8999999999999977E-2"/>
    <n v="19.05"/>
    <n v="-1.905"/>
    <n v="-1.173"/>
    <n v="46"/>
    <n v="1661.0600000000002"/>
    <n v="0.18929254302103246"/>
    <n v="1.5335512945881796E-5"/>
    <n v="2.5473207133886418E-6"/>
    <n v="2.547320713388642"/>
    <n v="2.1716289116697713"/>
    <n v="34.301699999999997"/>
    <m/>
    <n v="213"/>
    <n v="15.335512945881796"/>
    <n v="12.126990262931423"/>
  </r>
  <r>
    <d v="2022-08-19T00:00:00"/>
    <x v="1"/>
    <x v="5"/>
    <s v="K6"/>
    <x v="1"/>
    <n v="6"/>
    <x v="11"/>
    <s v="C2"/>
    <s v="K6MlaC2"/>
    <s v="K6MlaC2"/>
    <s v="5h29"/>
    <n v="0.90600000000000003"/>
    <n v="4.5599999999999996"/>
    <n v="-0.45599999999999996"/>
    <s v="12h32"/>
    <n v="0.85699999999999998"/>
    <n v="4.9000000000000044E-2"/>
    <n v="19.34"/>
    <n v="-1.9339999999999999"/>
    <n v="-1.478"/>
    <n v="35.6"/>
    <n v="994.87760000000014"/>
    <n v="5.7176196032672162E-2"/>
    <n v="3.5130064253115235E-6"/>
    <n v="3.4950114011985083E-7"/>
    <n v="0.34950114011985084"/>
    <n v="0.23646897166431044"/>
    <n v="34.301699999999997"/>
    <n v="34"/>
    <n v="571"/>
    <n v="3.5130064253115236"/>
    <n v="12.126990262931423"/>
  </r>
  <r>
    <d v="2022-08-19T00:00:00"/>
    <x v="1"/>
    <x v="5"/>
    <s v="L4"/>
    <x v="0"/>
    <n v="1"/>
    <x v="6"/>
    <s v="H9"/>
    <s v="L4AguH9"/>
    <s v="L4AguH9"/>
    <s v="5h56"/>
    <n v="0.64500000000000002"/>
    <n v="4.34"/>
    <n v="-0.434"/>
    <s v="11h55"/>
    <n v="0.46100000000000002"/>
    <n v="0.184"/>
    <n v="13.93"/>
    <n v="-1.393"/>
    <n v="-0.95900000000000007"/>
    <n v="90.2"/>
    <n v="6386.791400000001"/>
    <n v="0.39913232104121471"/>
    <n v="3.8416859772010158E-5"/>
    <n v="2.4536046960688048E-5"/>
    <n v="24.536046960688047"/>
    <n v="25.585033327099108"/>
    <n v="34.301699999999997"/>
    <n v="58"/>
    <n v="684"/>
    <n v="38.416859772010156"/>
    <n v="8.2594820334704142"/>
  </r>
  <r>
    <d v="2022-08-19T00:00:00"/>
    <x v="1"/>
    <x v="5"/>
    <s v="L4"/>
    <x v="0"/>
    <n v="13"/>
    <x v="0"/>
    <s v="C7"/>
    <s v="L4FthC7"/>
    <s v="L4FthC7"/>
    <s v="5h41"/>
    <n v="0.76100000000000001"/>
    <n v="9.34"/>
    <n v="-0.93399999999999994"/>
    <s v="12h02"/>
    <n v="0.78300000000000003"/>
    <n v="-2.200000000000002E-2"/>
    <n v="9.69"/>
    <n v="-0.96899999999999997"/>
    <n v="-3.5000000000000031E-2"/>
    <n v="83.45"/>
    <n v="5466.6634625000006"/>
    <n v="2.8909329829172166E-2"/>
    <n v="1.5173465061379961E-6"/>
    <n v="8.2948227050566164E-7"/>
    <n v="0.82948227050566159"/>
    <n v="23.699493443018881"/>
    <n v="34.301699999999997"/>
    <n v="55"/>
    <n v="715"/>
    <n v="1.517346506137996"/>
    <n v="8.2594820334704142"/>
  </r>
  <r>
    <d v="2022-08-19T00:00:00"/>
    <x v="1"/>
    <x v="5"/>
    <s v="L4"/>
    <x v="0"/>
    <n v="16"/>
    <x v="7"/>
    <s v="C8"/>
    <s v="L4CmeC8"/>
    <s v="L4CmeC8"/>
    <s v="5h41"/>
    <n v="0.72799999999999998"/>
    <n v="4.76"/>
    <n v="-0.47599999999999998"/>
    <s v="12h02"/>
    <n v="0.54300000000000004"/>
    <n v="0.18499999999999994"/>
    <n v="23.23"/>
    <n v="-2.323"/>
    <n v="-1.847"/>
    <n v="117.65"/>
    <n v="10865.595162500002"/>
    <n v="0.34069981583793724"/>
    <n v="3.161526080692204E-5"/>
    <n v="3.4351862488486803E-5"/>
    <n v="34.351862488486802"/>
    <n v="18.598734427984191"/>
    <n v="34.301699999999997"/>
    <n v="97"/>
    <n v="770"/>
    <n v="31.615260806922041"/>
    <n v="8.2594820334704142"/>
  </r>
  <r>
    <d v="2022-08-19T00:00:00"/>
    <x v="1"/>
    <x v="5"/>
    <s v="L4"/>
    <x v="0"/>
    <n v="15"/>
    <x v="8"/>
    <s v="E8"/>
    <s v="L4MluE8"/>
    <s v="L4MluE8"/>
    <s v="5h41"/>
    <n v="0.86799999999999999"/>
    <n v="7.48"/>
    <n v="-0.748"/>
    <s v="12h02"/>
    <n v="0.64700000000000002"/>
    <n v="0.22099999999999997"/>
    <n v="28.54"/>
    <n v="-2.8540000000000001"/>
    <n v="-2.1059999999999999"/>
    <n v="107.6"/>
    <n v="9088.5415999999987"/>
    <n v="0.34157650695517772"/>
    <n v="3.1715435610527728E-5"/>
    <n v="2.8824705590840262E-5"/>
    <n v="28.824705590840264"/>
    <n v="13.686944724995378"/>
    <n v="34.301699999999997"/>
    <n v="94"/>
    <n v="800"/>
    <n v="31.715435610527727"/>
    <n v="8.2594820334704142"/>
  </r>
  <r>
    <d v="2022-08-19T00:00:00"/>
    <x v="1"/>
    <x v="5"/>
    <s v="L4"/>
    <x v="0"/>
    <n v="3"/>
    <x v="6"/>
    <s v="I4"/>
    <s v="L4AguI4"/>
    <s v="L4AguI4"/>
    <s v="5h56"/>
    <n v="0.85199999999999998"/>
    <n v="4.5599999999999996"/>
    <n v="-0.45599999999999996"/>
    <s v="11h55"/>
    <n v="0.67100000000000004"/>
    <n v="0.18099999999999994"/>
    <n v="6.76"/>
    <n v="-0.67599999999999993"/>
    <n v="-0.21999999999999997"/>
    <n v="37.450000000000003"/>
    <n v="1100.9644625000003"/>
    <n v="0.26974664679582699"/>
    <n v="2.3716678409262443E-5"/>
    <n v="2.6111220097138988E-6"/>
    <n v="2.611122009713899"/>
    <n v="11.86873640779045"/>
    <n v="34.301699999999997"/>
    <n v="30"/>
    <n v="350"/>
    <n v="23.716678409262443"/>
    <n v="8.2594820334704142"/>
  </r>
  <r>
    <d v="2022-08-19T00:00:00"/>
    <x v="1"/>
    <x v="5"/>
    <s v="L4"/>
    <x v="0"/>
    <n v="14"/>
    <x v="5"/>
    <s v="G6"/>
    <s v="L4DtoG6"/>
    <s v="L4DtoG6"/>
    <s v="5h41"/>
    <n v="0.92600000000000005"/>
    <n v="9.01"/>
    <n v="-0.90100000000000002"/>
    <s v="12h02"/>
    <n v="0.78600000000000003"/>
    <n v="0.14000000000000001"/>
    <n v="12.56"/>
    <n v="-1.256"/>
    <n v="-0.35499999999999998"/>
    <n v="56.05"/>
    <n v="2466.1579624999995"/>
    <n v="0.17811704834605599"/>
    <n v="1.4228706434564465E-5"/>
    <n v="3.509023766967613E-6"/>
    <n v="3.509023766967613"/>
    <n v="9.8845739914580655"/>
    <n v="34.301699999999997"/>
    <n v="42.8"/>
    <n v="570"/>
    <n v="14.228706434564465"/>
    <n v="8.2594820334704142"/>
  </r>
  <r>
    <d v="2022-08-19T00:00:00"/>
    <x v="1"/>
    <x v="5"/>
    <s v="L4"/>
    <x v="0"/>
    <n v="12"/>
    <x v="8"/>
    <s v="E5"/>
    <s v="L4MluE5"/>
    <s v="L4MluE5"/>
    <s v="5h41"/>
    <n v="0.79100000000000004"/>
    <n v="4.57"/>
    <n v="-0.45700000000000002"/>
    <s v="12h02"/>
    <n v="0.61399999999999999"/>
    <n v="0.17700000000000005"/>
    <n v="24.54"/>
    <n v="-2.4539999999999997"/>
    <n v="-1.9969999999999997"/>
    <n v="93.65"/>
    <n v="6884.7031625000009"/>
    <n v="0.28827361563517923"/>
    <n v="2.573752535162688E-5"/>
    <n v="1.7719522218326952E-5"/>
    <n v="17.719522218326951"/>
    <n v="8.8730707152363308"/>
    <n v="34.301699999999997"/>
    <n v="80"/>
    <n v="710"/>
    <n v="25.737525351626882"/>
    <n v="8.2594820334704142"/>
  </r>
  <r>
    <d v="2022-08-19T00:00:00"/>
    <x v="1"/>
    <x v="5"/>
    <s v="L4"/>
    <x v="0"/>
    <n v="10"/>
    <x v="3"/>
    <s v="J8"/>
    <s v="L4PfaJ8"/>
    <s v="L4PfaJ8"/>
    <s v="5h41"/>
    <n v="1.026"/>
    <n v="10.58"/>
    <n v="-1.0580000000000001"/>
    <s v="12h02"/>
    <n v="0.83099999999999996"/>
    <n v="0.19500000000000006"/>
    <n v="17.010000000000002"/>
    <n v="-1.7010000000000001"/>
    <n v="-0.64300000000000002"/>
    <n v="60.25"/>
    <n v="2849.5990624999999"/>
    <n v="0.23465703971119142"/>
    <n v="1.9977940148528613E-5"/>
    <n v="5.6929119517928245E-6"/>
    <n v="5.6929119517928246"/>
    <n v="8.853673330937518"/>
    <n v="34.301699999999997"/>
    <n v="52"/>
    <n v="575"/>
    <n v="19.977940148528614"/>
    <n v="8.2594820334704142"/>
  </r>
  <r>
    <d v="2022-08-19T00:00:00"/>
    <x v="1"/>
    <x v="5"/>
    <s v="L4"/>
    <x v="0"/>
    <n v="11"/>
    <x v="5"/>
    <s v="A1"/>
    <s v="L4DtoA1"/>
    <s v="L4DtoA1"/>
    <s v="5h41"/>
    <n v="1.101"/>
    <n v="10.86"/>
    <n v="-1.0859999999999999"/>
    <s v="12h02"/>
    <n v="0.99099999999999999"/>
    <n v="0.10999999999999999"/>
    <n v="14.51"/>
    <n v="-1.4510000000000001"/>
    <n v="-0.36500000000000021"/>
    <n v="52.65"/>
    <n v="2176.0376624999999"/>
    <n v="0.11099899091826437"/>
    <n v="7.949406180834067E-6"/>
    <n v="1.7298207244005216E-6"/>
    <n v="1.7298207244005215"/>
    <n v="4.7392348613712887"/>
    <n v="34.301699999999997"/>
    <n v="33.200000000000003"/>
    <n v="460"/>
    <n v="7.9494061808340675"/>
    <n v="8.2594820334704142"/>
  </r>
  <r>
    <d v="2022-08-19T00:00:00"/>
    <x v="1"/>
    <x v="5"/>
    <s v="L4"/>
    <x v="0"/>
    <n v="2"/>
    <x v="4"/>
    <s v="G1"/>
    <s v="L4SguG1"/>
    <s v="L4SguG1"/>
    <s v="5h56"/>
    <n v="0.75700000000000001"/>
    <n v="7.37"/>
    <n v="-0.73699999999999999"/>
    <s v="11h55"/>
    <n v="0.57599999999999996"/>
    <n v="0.18100000000000005"/>
    <n v="14.08"/>
    <n v="-1.4079999999999999"/>
    <n v="-0.67099999999999993"/>
    <n v="33.5"/>
    <n v="880.96625000000006"/>
    <n v="0.31423611111111122"/>
    <n v="2.861997235752413E-5"/>
    <n v="2.5213229722911695E-6"/>
    <n v="2.5213229722911694"/>
    <n v="3.7575603163802827"/>
    <n v="34.301699999999997"/>
    <n v="23.8"/>
    <n v="350"/>
    <n v="28.61997235752413"/>
    <n v="8.2594820334704142"/>
  </r>
  <r>
    <d v="2022-08-19T00:00:00"/>
    <x v="1"/>
    <x v="5"/>
    <s v="L4"/>
    <x v="0"/>
    <n v="7"/>
    <x v="1"/>
    <s v="G4"/>
    <s v="L4BbrG4"/>
    <s v="L4BbrG4"/>
    <s v="5h56"/>
    <n v="0.56100000000000005"/>
    <n v="7.97"/>
    <n v="-0.79699999999999993"/>
    <s v="11h55"/>
    <n v="0.48499999999999999"/>
    <n v="7.6000000000000068E-2"/>
    <n v="15.64"/>
    <n v="-1.5640000000000001"/>
    <n v="-0.76700000000000013"/>
    <n v="51"/>
    <n v="2041.7850000000001"/>
    <n v="0.15670103092783519"/>
    <n v="1.2152913682059939E-5"/>
    <n v="2.4813636862324752E-6"/>
    <n v="2.4813636862324753"/>
    <n v="3.2351547408506844"/>
    <n v="34.301699999999997"/>
    <n v="32.1"/>
    <n v="370"/>
    <n v="12.152913682059939"/>
    <n v="8.2594820334704142"/>
  </r>
  <r>
    <d v="2022-08-19T00:00:00"/>
    <x v="1"/>
    <x v="5"/>
    <s v="L4"/>
    <x v="0"/>
    <n v="4"/>
    <x v="10"/>
    <s v="A6"/>
    <s v="L4PafA6"/>
    <s v="L4PafA6"/>
    <s v="5h56"/>
    <n v="0.70799999999999996"/>
    <n v="15.94"/>
    <n v="-1.5939999999999999"/>
    <s v="11h55"/>
    <n v="0.54900000000000004"/>
    <n v="0.15899999999999992"/>
    <n v="35.68"/>
    <n v="-3.5680000000000001"/>
    <n v="-1.9740000000000002"/>
    <n v="53.6"/>
    <n v="2255.2736"/>
    <n v="0.28961748633879764"/>
    <n v="2.5885303741355889E-5"/>
    <n v="5.8378442155861165E-6"/>
    <n v="5.8378442155861165"/>
    <n v="2.95736789036784"/>
    <n v="34.301699999999997"/>
    <n v="37.700000000000003"/>
    <n v="480"/>
    <n v="25.885303741355891"/>
    <n v="8.2594820334704142"/>
  </r>
  <r>
    <d v="2022-08-19T00:00:00"/>
    <x v="1"/>
    <x v="5"/>
    <s v="L4"/>
    <x v="0"/>
    <n v="8"/>
    <x v="12"/>
    <s v="I1"/>
    <s v="L4FsaI1"/>
    <s v="L4FsaI1"/>
    <s v="5h56"/>
    <n v="0.80800000000000005"/>
    <n v="6.71"/>
    <n v="-0.67100000000000004"/>
    <s v="11h55"/>
    <n v="0.61199999999999999"/>
    <n v="0.19600000000000006"/>
    <n v="20.23"/>
    <n v="-2.0230000000000001"/>
    <n v="-1.3520000000000001"/>
    <n v="36.4"/>
    <n v="1040.0935999999999"/>
    <n v="0.32026143790849682"/>
    <n v="2.9297002260240756E-5"/>
    <n v="3.0471624550061944E-6"/>
    <n v="3.0471624550061946"/>
    <n v="2.2538183838803212"/>
    <n v="34.301699999999997"/>
    <n v="20.3"/>
    <n v="310"/>
    <n v="29.297002260240756"/>
    <n v="8.2594820334704142"/>
  </r>
  <r>
    <d v="2022-08-19T00:00:00"/>
    <x v="1"/>
    <x v="5"/>
    <s v="L4"/>
    <x v="0"/>
    <n v="6"/>
    <x v="2"/>
    <s v="F9"/>
    <s v="L4PfuF9"/>
    <s v="L4PfuF9"/>
    <s v="5h56"/>
    <n v="0.86699999999999999"/>
    <n v="7.25"/>
    <n v="-0.72499999999999998"/>
    <s v="11h55"/>
    <n v="0.89700000000000002"/>
    <n v="-3.0000000000000027E-2"/>
    <n v="13.87"/>
    <n v="-1.387"/>
    <n v="-0.66200000000000003"/>
    <n v="96.75"/>
    <n v="7348.0415625000005"/>
    <n v="3.4602076124567505E-2"/>
    <n v="1.8931355763915545E-6"/>
    <n v="1.3910838898772538E-6"/>
    <n v="1.3910838898772537"/>
    <n v="2.1013351810834648"/>
    <n v="34.301699999999997"/>
    <n v="83"/>
    <n v="620"/>
    <n v="1.8931355763915545"/>
    <n v="8.2594820334704142"/>
  </r>
  <r>
    <d v="2022-08-19T00:00:00"/>
    <x v="1"/>
    <x v="5"/>
    <s v="L4"/>
    <x v="0"/>
    <n v="9"/>
    <x v="10"/>
    <s v="B8"/>
    <s v="L4PafB8"/>
    <s v="L4PafB8"/>
    <s v="5h41"/>
    <n v="0.752"/>
    <n v="17.86"/>
    <n v="-1.786"/>
    <s v="12h02"/>
    <n v="0.63300000000000001"/>
    <n v="0.11899999999999999"/>
    <n v="34.67"/>
    <n v="-3.4670000000000001"/>
    <n v="-1.681"/>
    <n v="50.9"/>
    <n v="2033.78585"/>
    <n v="0.18799368088467613"/>
    <n v="1.5206081149561188E-5"/>
    <n v="3.0925912675929277E-6"/>
    <n v="3.0925912675929279"/>
    <n v="1.839733056271819"/>
    <n v="34.301699999999997"/>
    <n v="45.4"/>
    <n v="650"/>
    <n v="15.206081149561188"/>
    <n v="8.2594820334704142"/>
  </r>
  <r>
    <d v="2022-08-19T00:00:00"/>
    <x v="1"/>
    <x v="5"/>
    <s v="L4"/>
    <x v="0"/>
    <n v="5"/>
    <x v="12"/>
    <s v="D10"/>
    <s v="L4FsaD10"/>
    <s v="L4FsaD10"/>
    <s v="5h56"/>
    <n v="0.76100000000000001"/>
    <n v="10.94"/>
    <n v="-1.0939999999999999"/>
    <s v="11h55"/>
    <n v="0.69799999999999995"/>
    <n v="6.3000000000000056E-2"/>
    <n v="25.76"/>
    <n v="-2.5760000000000001"/>
    <n v="-1.4820000000000002"/>
    <n v="28.85"/>
    <n v="653.37316250000015"/>
    <n v="9.0257879656160542E-2"/>
    <n v="6.1623896086149714E-6"/>
    <n v="4.0263399871379021E-7"/>
    <n v="0.40263399871379024"/>
    <n v="0.27168286013076259"/>
    <n v="34.301699999999997"/>
    <n v="13.9"/>
    <n v="342"/>
    <n v="6.162389608614971"/>
    <n v="8.2594820334704142"/>
  </r>
  <r>
    <d v="2022-08-25T00:00:00"/>
    <x v="0"/>
    <x v="5"/>
    <s v="L6"/>
    <x v="0"/>
    <n v="5"/>
    <x v="2"/>
    <s v="C4"/>
    <s v="L6PfuC4"/>
    <s v="L6PfuC4"/>
    <s v="6h14"/>
    <n v="0.80700000000000005"/>
    <n v="9.4499999999999993"/>
    <n v="-0.94499999999999995"/>
    <s v="11h37"/>
    <n v="0.58499999999999996"/>
    <n v="0.22200000000000009"/>
    <n v="10.11"/>
    <n v="-1.0109999999999999"/>
    <n v="-6.5999999999999948E-2"/>
    <n v="116.83499999999999"/>
    <n v="10715.577521625"/>
    <n v="0.37948717948717964"/>
    <n v="3.6102610157390739E-5"/>
    <n v="3.8686031787452657E-5"/>
    <n v="38.686031787452656"/>
    <s v="na"/>
    <n v="29.246200000000002"/>
    <n v="94.2"/>
    <n v="590"/>
    <n v="36.102610157390735"/>
    <m/>
  </r>
  <r>
    <d v="2022-08-25T00:00:00"/>
    <x v="0"/>
    <x v="5"/>
    <s v="L6"/>
    <x v="0"/>
    <n v="5"/>
    <x v="2"/>
    <s v="C4"/>
    <s v="L6PfuC4"/>
    <s v="L6PfuC4"/>
    <s v="6h14"/>
    <n v="0.80700000000000005"/>
    <n v="9.4499999999999993"/>
    <n v="-0.94499999999999995"/>
    <s v="11h37"/>
    <n v="0.58499999999999996"/>
    <n v="0.22200000000000009"/>
    <n v="10.11"/>
    <n v="-1.0109999999999999"/>
    <n v="-6.5999999999999948E-2"/>
    <n v="116.83499999999999"/>
    <n v="10715.577521625"/>
    <n v="0.37948717948717964"/>
    <n v="3.6102610157390739E-5"/>
    <n v="3.8686031787452657E-5"/>
    <n v="38.686031787452656"/>
    <s v="na"/>
    <n v="29.246200000000002"/>
    <n v="94.2"/>
    <n v="590"/>
    <n v="36.102610157390735"/>
    <m/>
  </r>
  <r>
    <d v="2022-08-25T00:00:00"/>
    <x v="0"/>
    <x v="5"/>
    <s v="L6"/>
    <x v="0"/>
    <n v="3"/>
    <x v="0"/>
    <s v="G6"/>
    <s v="L6FthG6"/>
    <s v="L6FthG6"/>
    <s v="6h14"/>
    <n v="0.61499999999999999"/>
    <n v="5.07"/>
    <n v="-0.50700000000000001"/>
    <s v="11h37"/>
    <n v="0.432"/>
    <n v="0.183"/>
    <n v="5.58"/>
    <n v="-0.55800000000000005"/>
    <n v="-5.1000000000000045E-2"/>
    <n v="44.314999999999998"/>
    <n v="1541.5980916249998"/>
    <n v="0.4236111111111111"/>
    <n v="4.1337457415076371E-5"/>
    <n v="6.372574546371144E-6"/>
    <n v="6.3725745463711441"/>
    <n v="124.9524420857086"/>
    <n v="29.246200000000002"/>
    <n v="40"/>
    <n v="295"/>
    <n v="41.337457415076372"/>
    <m/>
  </r>
  <r>
    <d v="2022-08-25T00:00:00"/>
    <x v="0"/>
    <x v="5"/>
    <s v="L1"/>
    <x v="0"/>
    <n v="2"/>
    <x v="2"/>
    <s v="D3"/>
    <s v="L1PfuD3"/>
    <s v="L1PfuD3"/>
    <s v="6h45"/>
    <n v="0.65400000000000003"/>
    <n v="7.23"/>
    <n v="-0.72300000000000009"/>
    <s v="12h16"/>
    <n v="0.51400000000000001"/>
    <n v="0.14000000000000001"/>
    <n v="11.78"/>
    <n v="-1.1779999999999999"/>
    <n v="-0.45499999999999985"/>
    <n v="130.74"/>
    <n v="13417.963866000004"/>
    <n v="0.27237354085603116"/>
    <n v="2.4001311521121751E-5"/>
    <n v="3.2204873072702125E-5"/>
    <n v="32.204873072702128"/>
    <n v="70.779940819125585"/>
    <n v="29.246200000000002"/>
    <n v="115.1"/>
    <n v="810"/>
    <n v="24.00131152112175"/>
    <m/>
  </r>
  <r>
    <d v="2022-08-25T00:00:00"/>
    <x v="0"/>
    <x v="5"/>
    <s v="M3"/>
    <x v="0"/>
    <n v="12"/>
    <x v="2"/>
    <s v="B4"/>
    <s v="M3PfuB4"/>
    <s v="M3PfuB4"/>
    <s v="6h27"/>
    <n v="0.67800000000000005"/>
    <n v="7.42"/>
    <n v="-0.74199999999999999"/>
    <s v="11h57"/>
    <n v="0.53100000000000003"/>
    <n v="0.14700000000000002"/>
    <n v="9.23"/>
    <n v="-0.92300000000000004"/>
    <n v="-0.18100000000000005"/>
    <n v="71.13"/>
    <n v="3971.6893664999998"/>
    <n v="0.2768361581920904"/>
    <n v="2.4486304451894097E-5"/>
    <n v="9.7251995016469386E-6"/>
    <n v="9.725199501646939"/>
    <n v="53.730383986999648"/>
    <n v="29.246200000000002"/>
    <n v="57.7"/>
    <n v="360"/>
    <n v="24.486304451894096"/>
    <m/>
  </r>
  <r>
    <d v="2022-08-25T00:00:00"/>
    <x v="0"/>
    <x v="5"/>
    <s v="M3"/>
    <x v="0"/>
    <n v="9"/>
    <x v="0"/>
    <s v="H9"/>
    <s v="M3FthH9"/>
    <s v="M3FthH9"/>
    <s v="6h27"/>
    <n v="0.624"/>
    <n v="4.9800000000000004"/>
    <n v="-0.49800000000000005"/>
    <s v="11h57"/>
    <n v="0.39500000000000002"/>
    <n v="0.22899999999999998"/>
    <n v="6.44"/>
    <n v="-0.64400000000000002"/>
    <n v="-0.14599999999999996"/>
    <n v="39.945"/>
    <n v="1252.5483746250002"/>
    <n v="0.57974683544303796"/>
    <n v="6.0826582335752126E-5"/>
    <n v="7.6188236838640069E-6"/>
    <n v="7.6188236838640071"/>
    <n v="52.183723862082253"/>
    <n v="29.246200000000002"/>
    <n v="40.700000000000003"/>
    <n v="335"/>
    <n v="60.826582335752128"/>
    <m/>
  </r>
  <r>
    <d v="2022-08-25T00:00:00"/>
    <x v="0"/>
    <x v="5"/>
    <s v="M3"/>
    <x v="0"/>
    <n v="13"/>
    <x v="1"/>
    <s v="G5"/>
    <s v="M3BbrG5"/>
    <s v="M3BbrG5"/>
    <s v="6h27"/>
    <n v="0.67100000000000004"/>
    <n v="6.56"/>
    <n v="-0.65599999999999992"/>
    <s v="11h57"/>
    <n v="0.51400000000000001"/>
    <n v="0.15700000000000003"/>
    <n v="8.6300000000000008"/>
    <n v="-0.8630000000000001"/>
    <n v="-0.20700000000000018"/>
    <n v="70.305000000000007"/>
    <n v="3880.0925246250008"/>
    <n v="0.30544747081712065"/>
    <n v="2.7637823182002475E-5"/>
    <n v="1.0723731112539535E-5"/>
    <n v="10.723731112539536"/>
    <n v="51.805464311785151"/>
    <n v="29.246200000000002"/>
    <n v="57.8"/>
    <n v="500"/>
    <n v="27.637823182002474"/>
    <m/>
  </r>
  <r>
    <d v="2022-08-25T00:00:00"/>
    <x v="0"/>
    <x v="5"/>
    <s v="L6"/>
    <x v="0"/>
    <n v="4"/>
    <x v="2"/>
    <s v="C9"/>
    <s v="L6PfuC9"/>
    <s v="L6PfuC9"/>
    <s v="6h14"/>
    <n v="0.82299999999999995"/>
    <n v="8.56"/>
    <n v="-0.85600000000000009"/>
    <s v="11h37"/>
    <n v="0.627"/>
    <n v="0.19599999999999995"/>
    <n v="11.65"/>
    <n v="-1.165"/>
    <n v="-0.30899999999999994"/>
    <n v="82.38"/>
    <n v="5327.3745539999991"/>
    <n v="0.3125996810207336"/>
    <n v="2.8436611353214414E-5"/>
    <n v="1.5149247972510196E-5"/>
    <n v="15.149247972510196"/>
    <n v="49.026692467670543"/>
    <n v="29.246200000000002"/>
    <n v="72"/>
    <n v="355"/>
    <n v="28.436611353214413"/>
    <m/>
  </r>
  <r>
    <d v="2022-08-25T00:00:00"/>
    <x v="0"/>
    <x v="5"/>
    <s v="M3"/>
    <x v="0"/>
    <n v="11"/>
    <x v="4"/>
    <s v="E1"/>
    <s v="M3SguE1"/>
    <s v="M3SguE1"/>
    <s v="6h27"/>
    <n v="0.66500000000000004"/>
    <n v="5.95"/>
    <n v="-0.59499999999999997"/>
    <s v="11h57"/>
    <n v="0.44700000000000001"/>
    <n v="0.21800000000000003"/>
    <n v="7.48"/>
    <n v="-0.748"/>
    <n v="-0.15300000000000002"/>
    <n v="40.335000000000001"/>
    <n v="1277.1260966250002"/>
    <n v="0.48769574944071592"/>
    <n v="4.9165260437698643E-5"/>
    <n v="6.2790237152349611E-6"/>
    <n v="6.2790237152349615"/>
    <n v="41.039370687810198"/>
    <n v="29.246200000000002"/>
    <n v="20.2"/>
    <n v="300"/>
    <n v="49.165260437698642"/>
    <m/>
  </r>
  <r>
    <d v="2022-08-25T00:00:00"/>
    <x v="0"/>
    <x v="5"/>
    <s v="L6"/>
    <x v="0"/>
    <n v="1"/>
    <x v="3"/>
    <s v="H5"/>
    <s v="L6PfaH5"/>
    <s v="L6PfaH5"/>
    <s v="6h14"/>
    <n v="0.77400000000000002"/>
    <n v="7.87"/>
    <n v="-0.78700000000000003"/>
    <s v="11h37"/>
    <n v="0.56000000000000005"/>
    <n v="0.21399999999999997"/>
    <n v="10.93"/>
    <n v="-1.093"/>
    <n v="-0.30599999999999994"/>
    <n v="58.085000000000001"/>
    <n v="2648.4857716249999"/>
    <n v="0.38214285714285706"/>
    <n v="3.6413871486154277E-5"/>
    <n v="9.6441620520860898E-6"/>
    <n v="9.6441620520860898"/>
    <n v="31.516869451261737"/>
    <n v="29.246200000000002"/>
    <n v="36.9"/>
    <n v="400"/>
    <n v="36.413871486154278"/>
    <m/>
  </r>
  <r>
    <d v="2022-08-25T00:00:00"/>
    <x v="0"/>
    <x v="5"/>
    <s v="M3"/>
    <x v="0"/>
    <n v="10"/>
    <x v="4"/>
    <s v="H10"/>
    <s v="M3SguH10"/>
    <s v="M3SguH10"/>
    <s v="6h27"/>
    <n v="0.68799999999999994"/>
    <n v="8.9700000000000006"/>
    <n v="-0.89700000000000002"/>
    <s v="11h57"/>
    <n v="0.57299999999999995"/>
    <n v="0.11499999999999999"/>
    <n v="11.54"/>
    <n v="-1.1539999999999999"/>
    <n v="-0.2569999999999999"/>
    <n v="75.954999999999998"/>
    <n v="4528.792189625"/>
    <n v="0.20069808027923211"/>
    <n v="1.6480776248850735E-5"/>
    <n v="7.4638010754752416E-6"/>
    <n v="7.4638010754752413"/>
    <n v="29.04202753103208"/>
    <n v="29.246200000000002"/>
    <n v="31"/>
    <n v="440"/>
    <n v="16.480776248850734"/>
    <m/>
  </r>
  <r>
    <d v="2022-08-25T00:00:00"/>
    <x v="0"/>
    <x v="5"/>
    <s v="L1"/>
    <x v="0"/>
    <n v="6"/>
    <x v="1"/>
    <s v="C5"/>
    <s v="L1BbrC5"/>
    <s v="L1BbrC5"/>
    <s v="6h45"/>
    <n v="0.61"/>
    <n v="5.54"/>
    <n v="-0.55400000000000005"/>
    <s v="12h16"/>
    <n v="0.434"/>
    <n v="0.17599999999999999"/>
    <n v="9.8699999999999992"/>
    <n v="-0.98699999999999988"/>
    <n v="-0.43299999999999983"/>
    <n v="57.875"/>
    <n v="2629.3697656250001"/>
    <n v="0.40552995391705066"/>
    <n v="3.9176280310214268E-5"/>
    <n v="1.0300892697732741E-5"/>
    <n v="10.300892697732742"/>
    <n v="23.789590525941676"/>
    <n v="29.246200000000002"/>
    <n v="47.1"/>
    <n v="530"/>
    <n v="39.176280310214267"/>
    <m/>
  </r>
  <r>
    <d v="2022-08-25T00:00:00"/>
    <x v="0"/>
    <x v="5"/>
    <s v="L6"/>
    <x v="0"/>
    <n v="2"/>
    <x v="1"/>
    <s v="J4"/>
    <s v="L6BbrJ4"/>
    <s v="L6BbrJ4"/>
    <s v="6h14"/>
    <n v="0.499"/>
    <n v="6.45"/>
    <n v="-0.64500000000000002"/>
    <s v="11h37"/>
    <n v="0.33800000000000002"/>
    <n v="0.16099999999999998"/>
    <n v="12.87"/>
    <n v="-1.2869999999999999"/>
    <n v="-0.6419999999999999"/>
    <n v="60.91"/>
    <n v="2912.3720584999996"/>
    <n v="0.47633136094674544"/>
    <n v="4.7758772582982438E-5"/>
    <n v="1.390913148189339E-5"/>
    <n v="13.90913148189339"/>
    <n v="21.665313834724909"/>
    <n v="29.246200000000002"/>
    <n v="51.2"/>
    <n v="410"/>
    <n v="47.758772582982438"/>
    <m/>
  </r>
  <r>
    <d v="2022-08-25T00:00:00"/>
    <x v="0"/>
    <x v="5"/>
    <s v="L1"/>
    <x v="0"/>
    <n v="7"/>
    <x v="1"/>
    <s v="E6"/>
    <s v="L1BbrE6"/>
    <s v="L1BbrE6"/>
    <s v="6h45"/>
    <n v="0.77900000000000003"/>
    <n v="6.25"/>
    <n v="-0.625"/>
    <s v="12h16"/>
    <n v="0.54800000000000004"/>
    <n v="0.23099999999999998"/>
    <n v="12.01"/>
    <n v="-1.2010000000000001"/>
    <n v="-0.57600000000000007"/>
    <n v="51.97"/>
    <n v="2120.1915064999998"/>
    <n v="0.42153284671532842"/>
    <n v="4.1087946933376554E-5"/>
    <n v="8.7114316107667684E-6"/>
    <n v="8.711431610766768"/>
    <n v="15.124013213136749"/>
    <n v="29.246200000000002"/>
    <n v="39.799999999999997"/>
    <n v="470"/>
    <n v="41.087946933376557"/>
    <m/>
  </r>
  <r>
    <d v="2022-08-25T00:00:00"/>
    <x v="0"/>
    <x v="5"/>
    <s v="L1"/>
    <x v="0"/>
    <n v="5"/>
    <x v="0"/>
    <s v="F5"/>
    <s v="L1FthF5"/>
    <s v="L1FthF5"/>
    <s v="6h45"/>
    <n v="0.68100000000000005"/>
    <n v="6.23"/>
    <n v="-0.623"/>
    <s v="12h16"/>
    <n v="0.52100000000000002"/>
    <n v="0.16000000000000003"/>
    <n v="9.8800000000000008"/>
    <n v="-0.9880000000000001"/>
    <n v="-0.3650000000000001"/>
    <n v="42.6"/>
    <n v="1424.5866000000003"/>
    <n v="0.30710172744721692"/>
    <n v="2.7822197081412844E-5"/>
    <n v="3.9635129144739855E-6"/>
    <n v="3.9635129144739856"/>
    <n v="10.858939491709547"/>
    <n v="29.246200000000002"/>
    <n v="20"/>
    <n v="340"/>
    <n v="27.822197081412845"/>
    <m/>
  </r>
  <r>
    <d v="2022-08-25T00:00:00"/>
    <x v="0"/>
    <x v="5"/>
    <s v="L6"/>
    <x v="0"/>
    <n v="8"/>
    <x v="4"/>
    <s v="D1"/>
    <s v="L6SguD1"/>
    <s v="L6SguD1"/>
    <s v="6h14"/>
    <n v="0.64600000000000002"/>
    <n v="5.63"/>
    <n v="-0.56299999999999994"/>
    <s v="11h37"/>
    <n v="0.53100000000000003"/>
    <n v="0.11499999999999999"/>
    <n v="8.52"/>
    <n v="-0.85199999999999998"/>
    <n v="-0.28900000000000003"/>
    <n v="46.674999999999997"/>
    <n v="1710.1661656249996"/>
    <n v="0.21657250470809791"/>
    <n v="1.8099836317120222E-5"/>
    <n v="3.0953727672889607E-6"/>
    <n v="3.0953727672889606"/>
    <n v="10.710632412764568"/>
    <n v="29.246200000000002"/>
    <n v="36.299999999999997"/>
    <n v="410"/>
    <n v="18.099836317120221"/>
    <m/>
  </r>
  <r>
    <d v="2022-08-25T00:00:00"/>
    <x v="0"/>
    <x v="5"/>
    <s v="M3"/>
    <x v="0"/>
    <n v="15"/>
    <x v="3"/>
    <s v="G6"/>
    <s v="M3PfaG6"/>
    <s v="M3PfaG6"/>
    <s v="6h27"/>
    <n v="0.70499999999999996"/>
    <n v="8.31"/>
    <n v="-0.83100000000000007"/>
    <s v="11h57"/>
    <n v="0.59099999999999997"/>
    <n v="0.11399999999999999"/>
    <n v="10.67"/>
    <n v="-1.0669999999999999"/>
    <n v="-0.23599999999999988"/>
    <n v="42.994999999999997"/>
    <n v="1451.1274696249998"/>
    <n v="0.19289340101522842"/>
    <n v="1.5695409258178905E-5"/>
    <n v="2.2776039521549951E-6"/>
    <n v="2.2776039521549953"/>
    <n v="9.6508642040465951"/>
    <n v="29.246200000000002"/>
    <n v="33"/>
    <n v="390"/>
    <n v="15.695409258178906"/>
    <m/>
  </r>
  <r>
    <d v="2022-08-25T00:00:00"/>
    <x v="0"/>
    <x v="5"/>
    <s v="L1"/>
    <x v="0"/>
    <n v="4"/>
    <x v="3"/>
    <s v="F7"/>
    <s v="L1PfaF7"/>
    <s v="L1PfaF7"/>
    <s v="6h45"/>
    <n v="0.69299999999999995"/>
    <n v="5.87"/>
    <n v="-0.58699999999999997"/>
    <s v="12h16"/>
    <n v="0.504"/>
    <n v="0.18899999999999995"/>
    <n v="9.8699999999999992"/>
    <n v="-0.98699999999999988"/>
    <n v="-0.39999999999999991"/>
    <n v="35.465000000000003"/>
    <n v="987.34648662500024"/>
    <n v="0.37499999999999989"/>
    <n v="3.5577829701010026E-5"/>
    <n v="3.5127645157034831E-6"/>
    <n v="3.5127645157034832"/>
    <n v="8.7819112892587103"/>
    <n v="29.246200000000002"/>
    <n v="23.8"/>
    <n v="370"/>
    <n v="35.577829701010025"/>
    <m/>
  </r>
  <r>
    <d v="2022-08-25T00:00:00"/>
    <x v="0"/>
    <x v="5"/>
    <s v="L1"/>
    <x v="0"/>
    <n v="1"/>
    <x v="4"/>
    <s v="I10"/>
    <s v="L1SguI10"/>
    <s v="L1SguI10"/>
    <s v="6h45"/>
    <n v="0.58599999999999997"/>
    <n v="4.38"/>
    <n v="-0.438"/>
    <s v="12h16"/>
    <n v="0.44600000000000001"/>
    <n v="0.13999999999999996"/>
    <n v="10.16"/>
    <n v="-1.016"/>
    <n v="-0.57800000000000007"/>
    <n v="47.21"/>
    <n v="1749.5955185"/>
    <n v="0.31390134529147973"/>
    <n v="2.8582444063327517E-5"/>
    <n v="5.0007716040974752E-6"/>
    <n v="5.0007716040974755"/>
    <n v="8.6518539863278114"/>
    <n v="29.246200000000002"/>
    <n v="33.1"/>
    <n v="410"/>
    <n v="28.582444063327518"/>
    <m/>
  </r>
  <r>
    <d v="2022-08-25T00:00:00"/>
    <x v="0"/>
    <x v="5"/>
    <s v="L1"/>
    <x v="0"/>
    <n v="3"/>
    <x v="3"/>
    <s v="A5"/>
    <s v="L1PfaA5"/>
    <s v="L1PfaA5"/>
    <s v="6h45"/>
    <n v="0.68400000000000005"/>
    <n v="6.33"/>
    <n v="-0.63300000000000001"/>
    <s v="12h16"/>
    <n v="0.51100000000000001"/>
    <n v="0.17300000000000004"/>
    <n v="14.23"/>
    <n v="-1.423"/>
    <n v="-0.79"/>
    <n v="49.884999999999998"/>
    <n v="1953.4828816249999"/>
    <n v="0.3385518590998044"/>
    <n v="3.1370077113670314E-5"/>
    <n v="6.1280908636811147E-6"/>
    <n v="6.1280908636811144"/>
    <n v="7.7570770426343216"/>
    <n v="29.246200000000002"/>
    <n v="39.799999999999997"/>
    <n v="470"/>
    <n v="31.370077113670312"/>
    <m/>
  </r>
  <r>
    <d v="2022-08-25T00:00:00"/>
    <x v="0"/>
    <x v="5"/>
    <s v="L6"/>
    <x v="0"/>
    <n v="6"/>
    <x v="0"/>
    <s v="J7"/>
    <s v="L6FthJ7"/>
    <s v="L6FthJ7"/>
    <s v="6h14"/>
    <n v="0.66100000000000003"/>
    <n v="4.78"/>
    <n v="-0.47800000000000004"/>
    <s v="11h37"/>
    <n v="0.67600000000000005"/>
    <n v="-1.5000000000000013E-2"/>
    <n v="3.87"/>
    <n v="-0.38700000000000001"/>
    <n v="9.1000000000000025E-2"/>
    <n v="72.885000000000005"/>
    <n v="4170.0952316250005"/>
    <n v="2.2692889561270822E-2"/>
    <n v="1.1262824183007266E-6"/>
    <n v="4.6967049420189347E-7"/>
    <n v="0.46967049420189344"/>
    <n v="5.1612142219988275"/>
    <n v="29.246200000000002"/>
    <n v="43.1"/>
    <n v="395"/>
    <n v="1.1262824183007267"/>
    <m/>
  </r>
  <r>
    <d v="2022-08-25T00:00:00"/>
    <x v="0"/>
    <x v="5"/>
    <s v="L1"/>
    <x v="0"/>
    <n v="8"/>
    <x v="5"/>
    <s v="A2"/>
    <s v="L1DtoA2"/>
    <s v="L1DtoA2"/>
    <s v="6h45"/>
    <n v="0.60499999999999998"/>
    <n v="6.46"/>
    <n v="-0.64600000000000002"/>
    <s v="12h16"/>
    <n v="0.49299999999999999"/>
    <n v="0.11199999999999999"/>
    <n v="11.43"/>
    <n v="-1.143"/>
    <n v="-0.497"/>
    <n v="38.71"/>
    <n v="1176.2943185000001"/>
    <n v="0.22718052738336711"/>
    <n v="1.9197283994912913E-5"/>
    <n v="2.2581656093847045E-6"/>
    <n v="2.2581656093847045"/>
    <n v="4.5435927754219403"/>
    <n v="29.246200000000002"/>
    <n v="30.7"/>
    <n v="335"/>
    <n v="19.197283994912912"/>
    <m/>
  </r>
  <r>
    <d v="2022-08-25T00:00:00"/>
    <x v="0"/>
    <x v="5"/>
    <s v="L6"/>
    <x v="0"/>
    <n v="7"/>
    <x v="5"/>
    <s v="D4"/>
    <s v="L6DtoD4"/>
    <s v="L6DtoD4"/>
    <s v="6h14"/>
    <n v="0.748"/>
    <n v="7.51"/>
    <n v="-0.751"/>
    <s v="11h37"/>
    <n v="0.81499999999999995"/>
    <n v="-6.6999999999999948E-2"/>
    <n v="11.56"/>
    <n v="-1.1560000000000001"/>
    <n v="-0.40500000000000014"/>
    <n v="52.41"/>
    <n v="2156.2443585000001"/>
    <n v="8.9572192513368912E-2"/>
    <n v="6.1048103458251669E-6"/>
    <n v="1.3163462867897951E-6"/>
    <n v="1.316346286789795"/>
    <n v="3.2502377451599864"/>
    <n v="29.246200000000002"/>
    <n v="23.6"/>
    <n v="300"/>
    <n v="6.1048103458251672"/>
    <m/>
  </r>
  <r>
    <d v="2022-08-25T00:00:00"/>
    <x v="0"/>
    <x v="5"/>
    <s v="M3"/>
    <x v="0"/>
    <n v="14"/>
    <x v="5"/>
    <s v="D2"/>
    <s v="M3DtoD2"/>
    <s v="M3DtoD2"/>
    <s v="6h27"/>
    <n v="0.753"/>
    <n v="7.73"/>
    <n v="-0.77300000000000002"/>
    <s v="11h57"/>
    <n v="0.80100000000000005"/>
    <n v="-4.8000000000000043E-2"/>
    <n v="11.56"/>
    <n v="-1.1560000000000001"/>
    <n v="-0.38300000000000012"/>
    <n v="34.164999999999999"/>
    <n v="916.28907162499991"/>
    <n v="6.374501992031878E-2"/>
    <n v="4.0162460266035199E-6"/>
    <n v="3.6800423431341343E-7"/>
    <n v="0.36800423431341345"/>
    <n v="0.96084656478697994"/>
    <n v="29.246200000000002"/>
    <n v="26"/>
    <n v="300"/>
    <n v="4.01624602660352"/>
    <m/>
  </r>
  <r>
    <d v="2022-08-25T00:00:00"/>
    <x v="0"/>
    <x v="5"/>
    <s v="M3"/>
    <x v="0"/>
    <n v="16"/>
    <x v="5"/>
    <s v="H7"/>
    <s v="M3DtoH7"/>
    <s v="M3DtoH7"/>
    <s v="6h27"/>
    <n v="0.79700000000000004"/>
    <n v="8.65"/>
    <n v="-0.86499999999999999"/>
    <s v="11h57"/>
    <n v="0.77600000000000002"/>
    <n v="2.1000000000000019E-2"/>
    <n v="6.53"/>
    <n v="-0.65300000000000002"/>
    <n v="0.21199999999999997"/>
    <n v="33.85"/>
    <n v="899.4706625"/>
    <n v="2.7061855670103115E-2"/>
    <n v="1.3988757266422647E-6"/>
    <n v="1.2582476765980868E-7"/>
    <n v="0.12582476765980868"/>
    <n v="0.59351305499909768"/>
    <n v="29.246200000000002"/>
    <n v="36.200000000000003"/>
    <n v="390"/>
    <n v="1.3988757266422647"/>
    <m/>
  </r>
  <r>
    <d v="2022-08-31T00:00:00"/>
    <x v="1"/>
    <x v="6"/>
    <s v="K1"/>
    <x v="0"/>
    <n v="8"/>
    <x v="9"/>
    <s v="A2"/>
    <s v="K1HmaA2"/>
    <s v="K1HmaA2"/>
    <s v="6h53"/>
    <n v="0.69299999999999995"/>
    <m/>
    <s v="na"/>
    <s v="12h28"/>
    <n v="0.76500000000000001"/>
    <n v="-7.2000000000000064E-2"/>
    <m/>
    <s v="na"/>
    <s v="na"/>
    <n v="75.099999999999994"/>
    <n v="4427.4078499999996"/>
    <n v="0.103896103896104"/>
    <n v="7.3279188739615102E-6"/>
    <n v="3.2443685546740348E-6"/>
    <n v="3.2443685546740348"/>
    <e v="#VALUE!"/>
    <n v="32.519599999999997"/>
    <n v="56.6"/>
    <n v="445"/>
    <n v="7.3279188739615106"/>
    <n v="6.7535095436248787"/>
  </r>
  <r>
    <d v="2022-08-31T00:00:00"/>
    <x v="1"/>
    <x v="6"/>
    <s v="K1"/>
    <x v="0"/>
    <n v="4"/>
    <x v="2"/>
    <s v="G7"/>
    <s v="K1PfuG7"/>
    <s v="K1PfuG7"/>
    <s v="6h53"/>
    <n v="1.016"/>
    <n v="10.119999999999999"/>
    <n v="-1.012"/>
    <s v="12h28"/>
    <n v="0.97299999999999998"/>
    <n v="4.3000000000000038E-2"/>
    <n v="9.89"/>
    <n v="-0.9890000000000001"/>
    <n v="2.2999999999999909E-2"/>
    <n v="89.35"/>
    <n v="6266.9866624999995"/>
    <n v="4.4193216855087397E-2"/>
    <n v="2.5584664355051095E-6"/>
    <n v="1.6033875027764435E-6"/>
    <n v="1.6033875027764435"/>
    <n v="69.712500120715205"/>
    <n v="32.519599999999997"/>
    <n v="90"/>
    <n v="735"/>
    <n v="2.5584664355051094"/>
    <n v="6.7535095436248787"/>
  </r>
  <r>
    <d v="2022-08-31T00:00:00"/>
    <x v="1"/>
    <x v="6"/>
    <s v="K1"/>
    <x v="0"/>
    <n v="6"/>
    <x v="0"/>
    <s v="H1"/>
    <s v="K1FthH1"/>
    <s v="K1FthH1"/>
    <s v="6h53"/>
    <n v="0.48899999999999999"/>
    <n v="7.98"/>
    <n v="-0.79800000000000004"/>
    <s v="12h28"/>
    <n v="0.52600000000000002"/>
    <n v="-3.7000000000000033E-2"/>
    <n v="7.23"/>
    <n v="-0.72300000000000009"/>
    <n v="7.4999999999999956E-2"/>
    <n v="104.2"/>
    <n v="8523.247400000002"/>
    <n v="7.5664621676891683E-2"/>
    <n v="4.9597990164211136E-6"/>
    <n v="4.2273594071233824E-6"/>
    <n v="4.227359407123382"/>
    <n v="56.364792094978462"/>
    <n v="32.519599999999997"/>
    <n v="128"/>
    <n v="930"/>
    <n v="4.9597990164211136"/>
    <n v="6.7535095436248787"/>
  </r>
  <r>
    <d v="2022-08-31T00:00:00"/>
    <x v="1"/>
    <x v="6"/>
    <s v="K1"/>
    <x v="0"/>
    <n v="7"/>
    <x v="1"/>
    <s v="F10"/>
    <s v="K1BbrF10"/>
    <s v="K1BbrF10"/>
    <s v="6h53"/>
    <n v="0.54100000000000004"/>
    <n v="19.760000000000002"/>
    <n v="-1.9760000000000002"/>
    <s v="12h28"/>
    <n v="0.60199999999999998"/>
    <n v="-6.0999999999999943E-2"/>
    <n v="23.25"/>
    <n v="-2.3250000000000002"/>
    <n v="-0.34899999999999998"/>
    <n v="97.65"/>
    <n v="7485.3851625000007"/>
    <n v="0.11275415896487974"/>
    <n v="8.1044240180652075E-6"/>
    <n v="6.0664735295433948E-6"/>
    <n v="6.0664735295433951"/>
    <n v="17.382445643390817"/>
    <n v="32.519599999999997"/>
    <n v="81.5"/>
    <n v="800"/>
    <n v="8.1044240180652078"/>
    <n v="6.7535095436248787"/>
  </r>
  <r>
    <d v="2022-08-31T00:00:00"/>
    <x v="1"/>
    <x v="6"/>
    <s v="K1"/>
    <x v="0"/>
    <n v="1"/>
    <x v="5"/>
    <s v="D10"/>
    <s v="K1DtoD10"/>
    <s v="K1DtoD10"/>
    <s v="6h53"/>
    <n v="0.875"/>
    <n v="10.94"/>
    <n v="-1.0939999999999999"/>
    <s v="12h28"/>
    <n v="0.74299999999999999"/>
    <n v="0.13200000000000001"/>
    <n v="16.649999999999999"/>
    <n v="-1.6649999999999998"/>
    <n v="-0.57099999999999995"/>
    <n v="80"/>
    <n v="5024"/>
    <n v="0.17765814266487215"/>
    <n v="1.4183592357639459E-5"/>
    <n v="7.1258368004780638E-6"/>
    <n v="7.1258368004780639"/>
    <n v="12.479574081397661"/>
    <n v="32.519599999999997"/>
    <n v="77.099999999999994"/>
    <n v="720"/>
    <n v="14.183592357639458"/>
    <n v="6.7535095436248787"/>
  </r>
  <r>
    <d v="2022-08-31T00:00:00"/>
    <x v="1"/>
    <x v="6"/>
    <s v="K1"/>
    <x v="0"/>
    <n v="2"/>
    <x v="12"/>
    <s v="B9"/>
    <s v="K1FsaB9"/>
    <s v="K1FsaB9"/>
    <s v="6h53"/>
    <n v="0.79900000000000004"/>
    <n v="21.43"/>
    <n v="-2.1429999999999998"/>
    <s v="12h28"/>
    <n v="0.70099999999999996"/>
    <n v="9.8000000000000087E-2"/>
    <n v="32.64"/>
    <n v="-3.2640000000000002"/>
    <n v="-1.1210000000000004"/>
    <n v="51.75"/>
    <n v="2102.2790625000002"/>
    <n v="0.13980028530670485"/>
    <n v="1.0560084186105551E-5"/>
    <n v="2.2200243882687054E-6"/>
    <n v="2.2200243882687052"/>
    <n v="1.9803964212923322"/>
    <n v="32.519599999999997"/>
    <n v="12.1"/>
    <n v="290"/>
    <n v="10.560084186105552"/>
    <n v="6.7535095436248787"/>
  </r>
  <r>
    <d v="2022-08-31T00:00:00"/>
    <x v="1"/>
    <x v="6"/>
    <s v="K1"/>
    <x v="0"/>
    <n v="3"/>
    <x v="12"/>
    <s v="H9"/>
    <s v="K1FsaH9"/>
    <s v="K1FsaH9"/>
    <s v="6h53"/>
    <n v="0.76900000000000002"/>
    <n v="17.559999999999999"/>
    <n v="-1.7559999999999998"/>
    <s v="12h28"/>
    <n v="0.78400000000000003"/>
    <n v="-1.5000000000000013E-2"/>
    <n v="28.51"/>
    <n v="-2.851"/>
    <n v="-1.0950000000000002"/>
    <n v="30.6"/>
    <n v="735.04260000000011"/>
    <n v="1.9505851755526674E-2"/>
    <n v="9.3484579092004169E-7"/>
    <n v="6.8715148075692397E-8"/>
    <n v="6.87151480756924E-2"/>
    <n v="6.2753559886477073E-2"/>
    <n v="32.519599999999997"/>
    <n v="27"/>
    <n v="244"/>
    <n v="0.93484579092004172"/>
    <n v="6.7535095436248787"/>
  </r>
  <r>
    <d v="2022-08-31T00:00:00"/>
    <x v="1"/>
    <x v="6"/>
    <s v="L3"/>
    <x v="1"/>
    <n v="16"/>
    <x v="8"/>
    <s v="G10"/>
    <s v="L3MluG10"/>
    <s v="L3MluG10"/>
    <s v="5h56"/>
    <s v="NAN"/>
    <n v="2.91"/>
    <n v="-0.29100000000000004"/>
    <s v="12h45"/>
    <n v="0.63100000000000001"/>
    <e v="#VALUE!"/>
    <n v="20.51"/>
    <n v="-2.0510000000000002"/>
    <n v="-1.7600000000000002"/>
    <n v="82.3"/>
    <n v="5317.0326500000001"/>
    <s v="NA"/>
    <e v="#VALUE!"/>
    <e v="#VALUE!"/>
    <e v="#VALUE!"/>
    <e v="#VALUE!"/>
    <n v="32.519599999999997"/>
    <n v="77.3"/>
    <n v="705"/>
    <e v="#VALUE!"/>
    <n v="7.0107887060214562"/>
  </r>
  <r>
    <d v="2022-08-31T00:00:00"/>
    <x v="1"/>
    <x v="6"/>
    <s v="L3"/>
    <x v="1"/>
    <n v="13"/>
    <x v="7"/>
    <s v="F6"/>
    <s v="L3CmeF6"/>
    <s v="L3CmeF6"/>
    <s v="5h56"/>
    <n v="0.68500000000000005"/>
    <n v="3.28"/>
    <n v="-0.32799999999999996"/>
    <s v="12h45"/>
    <n v="0.52200000000000002"/>
    <n v="0.16300000000000003"/>
    <n v="4.1399999999999997"/>
    <n v="-0.41399999999999998"/>
    <n v="-8.6000000000000021E-2"/>
    <n v="91.25"/>
    <n v="6536.3515625"/>
    <n v="0.31226053639846746"/>
    <n v="2.8398638095148312E-5"/>
    <n v="1.8562348248609471E-5"/>
    <n v="18.562348248609471"/>
    <n v="215.84125870476123"/>
    <n v="32.519599999999997"/>
    <n v="90.2"/>
    <n v="800"/>
    <n v="28.398638095148311"/>
    <n v="7.0107887060214562"/>
  </r>
  <r>
    <d v="2022-08-31T00:00:00"/>
    <x v="1"/>
    <x v="6"/>
    <s v="L3"/>
    <x v="1"/>
    <n v="7"/>
    <x v="1"/>
    <s v="I7"/>
    <s v="L3BbrI7"/>
    <s v="L3BbrI7"/>
    <s v="7h12"/>
    <n v="0.73499999999999999"/>
    <n v="11.2"/>
    <n v="-1.1199999999999999"/>
    <s v="11h45"/>
    <n v="0.53800000000000003"/>
    <n v="0.19699999999999995"/>
    <n v="19.579999999999998"/>
    <n v="-1.9579999999999997"/>
    <n v="-0.83799999999999986"/>
    <n v="85.5"/>
    <n v="5738.5462500000003"/>
    <n v="0.36617100371747202"/>
    <n v="3.4549510962554749E-5"/>
    <n v="1.9826396657350245E-5"/>
    <n v="19.826396657350244"/>
    <n v="23.65918455531056"/>
    <n v="32.519599999999997"/>
    <n v="93.2"/>
    <n v="740"/>
    <n v="34.549510962554749"/>
    <n v="7.0107887060214562"/>
  </r>
  <r>
    <d v="2022-08-31T00:00:00"/>
    <x v="1"/>
    <x v="6"/>
    <s v="L3"/>
    <x v="1"/>
    <n v="11"/>
    <x v="1"/>
    <s v="A10"/>
    <s v="L3BbrA10"/>
    <s v="L3BbrA10"/>
    <s v="5h56"/>
    <n v="0.621"/>
    <n v="5.61"/>
    <n v="-0.56100000000000005"/>
    <s v="12h45"/>
    <n v="0.48299999999999998"/>
    <n v="0.13800000000000001"/>
    <n v="17.23"/>
    <n v="-1.7230000000000001"/>
    <n v="-1.1619999999999999"/>
    <n v="96.25"/>
    <n v="7272.2890625"/>
    <n v="0.28571428571428575"/>
    <n v="2.5456529676096076E-5"/>
    <n v="1.8512724233268017E-5"/>
    <n v="18.512724233268017"/>
    <n v="15.93177644859554"/>
    <n v="32.519599999999997"/>
    <n v="87.4"/>
    <n v="678"/>
    <n v="25.456529676096075"/>
    <n v="7.0107887060214562"/>
  </r>
  <r>
    <d v="2022-08-31T00:00:00"/>
    <x v="1"/>
    <x v="6"/>
    <s v="L3"/>
    <x v="1"/>
    <n v="12"/>
    <x v="10"/>
    <s v="I10"/>
    <s v="L3PafI10"/>
    <s v="L3PafI10"/>
    <s v="5h56"/>
    <n v="0.748"/>
    <n v="8.76"/>
    <n v="-0.876"/>
    <s v="12h45"/>
    <n v="0.54800000000000004"/>
    <n v="0.19999999999999996"/>
    <n v="26.41"/>
    <n v="-2.641"/>
    <n v="-1.7650000000000001"/>
    <n v="90.85"/>
    <n v="6479.1721625"/>
    <n v="0.36496350364963492"/>
    <n v="3.4409314328732451E-5"/>
    <n v="2.2294387152943568E-5"/>
    <n v="22.294387152943568"/>
    <n v="12.631380823197487"/>
    <n v="32.519599999999997"/>
    <n v="85.7"/>
    <n v="734"/>
    <n v="34.409314328732449"/>
    <n v="7.0107887060214562"/>
  </r>
  <r>
    <d v="2022-08-31T00:00:00"/>
    <x v="1"/>
    <x v="6"/>
    <s v="L3"/>
    <x v="1"/>
    <n v="3"/>
    <x v="8"/>
    <s v="B10"/>
    <s v="L3MluB10"/>
    <s v="L3MluB10"/>
    <s v="7h12"/>
    <n v="0.70899999999999996"/>
    <n v="4.16"/>
    <n v="-0.41600000000000004"/>
    <s v="11h45"/>
    <n v="0.57099999999999995"/>
    <n v="0.13800000000000001"/>
    <n v="26.34"/>
    <n v="-2.6339999999999999"/>
    <n v="-2.218"/>
    <n v="112.9"/>
    <n v="10005.931850000001"/>
    <n v="0.24168126094570933"/>
    <n v="2.0716627992102056E-5"/>
    <n v="2.072891678507755E-5"/>
    <n v="20.728916785077551"/>
    <n v="9.3457695153640898"/>
    <n v="32.519599999999997"/>
    <n v="93.8"/>
    <n v="803"/>
    <n v="20.716627992102055"/>
    <n v="7.0107887060214562"/>
  </r>
  <r>
    <d v="2022-08-31T00:00:00"/>
    <x v="1"/>
    <x v="6"/>
    <s v="L3"/>
    <x v="1"/>
    <n v="5"/>
    <x v="3"/>
    <s v="G7"/>
    <s v="L3PfaG7"/>
    <s v="L3PfaG7"/>
    <s v="7h12"/>
    <n v="0.75700000000000001"/>
    <n v="7.97"/>
    <n v="-0.79699999999999993"/>
    <s v="11h45"/>
    <n v="0.60699999999999998"/>
    <n v="0.15000000000000002"/>
    <n v="21.24"/>
    <n v="-2.1239999999999997"/>
    <n v="-1.3269999999999997"/>
    <n v="66.3"/>
    <n v="3450.6166499999999"/>
    <n v="0.24711696869851735"/>
    <n v="2.1291684519609306E-5"/>
    <n v="7.3469441109911124E-6"/>
    <n v="7.3469441109911129"/>
    <n v="5.5365064890664009"/>
    <n v="32.519599999999997"/>
    <n v="55"/>
    <n v="622"/>
    <n v="21.291684519609305"/>
    <n v="7.0107887060214562"/>
  </r>
  <r>
    <d v="2022-08-31T00:00:00"/>
    <x v="1"/>
    <x v="6"/>
    <s v="L3"/>
    <x v="1"/>
    <n v="2"/>
    <x v="0"/>
    <s v="C7"/>
    <s v="L3FthC7"/>
    <s v="L3FthC7"/>
    <s v="7h12"/>
    <n v="0.45600000000000002"/>
    <n v="6.45"/>
    <n v="-0.64500000000000002"/>
    <s v="11h45"/>
    <n v="0.45900000000000002"/>
    <n v="-3.0000000000000027E-3"/>
    <n v="7.59"/>
    <n v="-0.75900000000000001"/>
    <n v="-0.11399999999999999"/>
    <n v="147"/>
    <n v="16963.065000000002"/>
    <n v="6.5789473684210583E-3"/>
    <n v="2.4529997538842837E-7"/>
    <n v="4.1610394270123108E-7"/>
    <n v="0.41610394270123108"/>
    <n v="3.6500345850985187"/>
    <n v="32.519599999999997"/>
    <n v="126.2"/>
    <n v="887"/>
    <n v="0.24529997538842838"/>
    <n v="7.0107887060214562"/>
  </r>
  <r>
    <d v="2022-08-31T00:00:00"/>
    <x v="1"/>
    <x v="6"/>
    <s v="L3"/>
    <x v="1"/>
    <n v="9"/>
    <x v="5"/>
    <s v="A4"/>
    <s v="L3DtoA4"/>
    <s v="L3DtoA4"/>
    <s v="5h56"/>
    <n v="0.95799999999999996"/>
    <n v="7.42"/>
    <n v="-0.74199999999999999"/>
    <s v="12h45"/>
    <n v="0.84099999999999997"/>
    <n v="0.11699999999999999"/>
    <n v="18.850000000000001"/>
    <n v="-1.8850000000000002"/>
    <n v="-1.1430000000000002"/>
    <n v="53.3"/>
    <n v="2230.0986499999999"/>
    <n v="0.13912009512485135"/>
    <n v="1.0496871636826431E-5"/>
    <n v="2.3409059266509914E-6"/>
    <n v="2.3409059266509913"/>
    <n v="2.0480366812344628"/>
    <n v="32.519599999999997"/>
    <n v="75.900000000000006"/>
    <n v="610"/>
    <n v="10.49687163682643"/>
    <n v="7.0107887060214562"/>
  </r>
  <r>
    <d v="2022-08-31T00:00:00"/>
    <x v="1"/>
    <x v="6"/>
    <s v="L3"/>
    <x v="1"/>
    <n v="1"/>
    <x v="2"/>
    <s v="A6"/>
    <s v="L3PfuA6"/>
    <s v="L3PfuA6"/>
    <s v="7h12"/>
    <n v="0.54700000000000004"/>
    <n v="3.98"/>
    <n v="-0.39800000000000002"/>
    <s v="11h45"/>
    <n v="0.50800000000000001"/>
    <n v="3.9000000000000035E-2"/>
    <n v="9.83"/>
    <n v="-0.98299999999999998"/>
    <n v="-0.58499999999999996"/>
    <n v="50.05"/>
    <n v="1966.4269624999997"/>
    <n v="7.6771653543307158E-2"/>
    <n v="5.04927777156563E-6"/>
    <n v="9.9290359511585682E-7"/>
    <n v="0.9929035951158568"/>
    <n v="1.6972711027621485"/>
    <n v="32.519599999999997"/>
    <n v="43.6"/>
    <n v="371"/>
    <n v="5.0492777715656301"/>
    <n v="7.0107887060214562"/>
  </r>
  <r>
    <d v="2022-08-31T00:00:00"/>
    <x v="1"/>
    <x v="6"/>
    <s v="L3"/>
    <x v="1"/>
    <n v="8"/>
    <x v="9"/>
    <s v="E8"/>
    <s v="L3HmaE8"/>
    <s v="L3HmaE8"/>
    <s v="7h12"/>
    <n v="0.82599999999999996"/>
    <n v="7.23"/>
    <n v="-0.72300000000000009"/>
    <s v="11h45"/>
    <n v="0.77800000000000002"/>
    <n v="4.7999999999999932E-2"/>
    <n v="15.45"/>
    <n v="-1.5449999999999999"/>
    <n v="-0.82199999999999984"/>
    <n v="56.95"/>
    <n v="2545.9924625000003"/>
    <n v="6.1696658097686284E-2"/>
    <n v="3.8579717278771405E-6"/>
    <n v="9.8223669397133028E-7"/>
    <n v="0.98223669397133029"/>
    <n v="1.1949351508167037"/>
    <n v="32.519599999999997"/>
    <n v="49.4"/>
    <n v="546"/>
    <n v="3.8579717278771404"/>
    <n v="7.0107887060214562"/>
  </r>
  <r>
    <d v="2022-08-31T00:00:00"/>
    <x v="1"/>
    <x v="6"/>
    <s v="L3"/>
    <x v="1"/>
    <n v="15"/>
    <x v="2"/>
    <s v="H5"/>
    <s v="L3PfuH5"/>
    <s v="L3PfuH5"/>
    <s v="5h56"/>
    <n v="1.1879999999999999"/>
    <n v="5.81"/>
    <n v="-0.58099999999999996"/>
    <s v="12h45"/>
    <n v="1.17"/>
    <n v="1.8000000000000016E-2"/>
    <n v="9.81"/>
    <n v="-0.98100000000000009"/>
    <n v="-0.40000000000000013"/>
    <n v="79.099999999999994"/>
    <n v="4911.5958499999997"/>
    <n v="1.5384615384615399E-2"/>
    <n v="6.9799228022534674E-7"/>
    <n v="3.4282559868868498E-7"/>
    <n v="0.34282559868868501"/>
    <n v="0.85706399672171218"/>
    <n v="32.519599999999997"/>
    <n v="75"/>
    <n v="640"/>
    <n v="0.69799228022534676"/>
    <n v="7.0107887060214562"/>
  </r>
  <r>
    <d v="2022-08-31T00:00:00"/>
    <x v="1"/>
    <x v="6"/>
    <s v="L3"/>
    <x v="1"/>
    <n v="4"/>
    <x v="9"/>
    <s v="J9"/>
    <s v="L3HmaJ9"/>
    <s v="L3HmaJ9"/>
    <s v="7h12"/>
    <n v="0.91"/>
    <n v="8.56"/>
    <n v="-0.85600000000000009"/>
    <s v="11h45"/>
    <n v="0.93899999999999995"/>
    <n v="-2.8999999999999915E-2"/>
    <n v="15.34"/>
    <n v="-1.534"/>
    <n v="-0.67799999999999994"/>
    <n v="60.45"/>
    <n v="2868.5489625000005"/>
    <n v="3.1868131868131776E-2"/>
    <n v="1.7107200398573805E-6"/>
    <n v="4.9072841954608477E-7"/>
    <n v="0.49072841954608476"/>
    <n v="0.72378822941900411"/>
    <n v="32.519599999999997"/>
    <n v="45.3"/>
    <n v="410"/>
    <n v="1.7107200398573805"/>
    <n v="7.0107887060214562"/>
  </r>
  <r>
    <d v="2022-08-31T00:00:00"/>
    <x v="1"/>
    <x v="6"/>
    <s v="L3"/>
    <x v="1"/>
    <n v="10"/>
    <x v="12"/>
    <s v="A7"/>
    <s v="L3FsaA7"/>
    <s v="L3FsaA7"/>
    <s v="5h56"/>
    <n v="0.67500000000000004"/>
    <n v="9.43"/>
    <n v="-0.94299999999999995"/>
    <s v="12h45"/>
    <n v="0.629"/>
    <n v="4.6000000000000041E-2"/>
    <n v="17.87"/>
    <n v="-1.7870000000000001"/>
    <n v="-0.84400000000000019"/>
    <n v="39.75"/>
    <n v="1240.3490624999999"/>
    <n v="7.3131955484896732E-2"/>
    <n v="4.756230654294515E-6"/>
    <n v="5.8993862330879632E-7"/>
    <n v="0.58993862330879632"/>
    <n v="0.698979411503313"/>
    <n v="32.519599999999997"/>
    <n v="19"/>
    <n v="240"/>
    <n v="4.756230654294515"/>
    <n v="7.0107887060214562"/>
  </r>
  <r>
    <d v="2022-08-31T00:00:00"/>
    <x v="1"/>
    <x v="6"/>
    <s v="L3"/>
    <x v="1"/>
    <n v="6"/>
    <x v="4"/>
    <s v="H3"/>
    <s v="L3SguH3"/>
    <s v="L3SguH3"/>
    <s v="7h12"/>
    <n v="0.71599999999999997"/>
    <n v="10.86"/>
    <n v="-1.0859999999999999"/>
    <s v="11h45"/>
    <n v="0.69599999999999995"/>
    <n v="2.0000000000000018E-2"/>
    <n v="21.23"/>
    <n v="-2.1230000000000002"/>
    <n v="-1.0370000000000004"/>
    <n v="51.05"/>
    <n v="2045.7904624999996"/>
    <n v="2.8735632183908073E-2"/>
    <n v="1.5061315708212936E-6"/>
    <n v="3.0812296028563452E-7"/>
    <n v="0.30812296028563452"/>
    <n v="0.29712918060331189"/>
    <n v="32.519599999999997"/>
    <n v="22.6"/>
    <n v="352"/>
    <n v="1.5061315708212935"/>
    <n v="7.0107887060214562"/>
  </r>
  <r>
    <d v="2022-08-31T00:00:00"/>
    <x v="1"/>
    <x v="6"/>
    <s v="M1"/>
    <x v="1"/>
    <n v="6"/>
    <x v="7"/>
    <s v="F9"/>
    <s v="M1CmeF9"/>
    <s v="M1CmeF9"/>
    <s v="6h43"/>
    <n v="0.746"/>
    <n v="9.44"/>
    <n v="-0.94399999999999995"/>
    <s v="12h04"/>
    <n v="0.627"/>
    <n v="0.11899999999999999"/>
    <m/>
    <s v="na"/>
    <s v="na"/>
    <n v="119.2"/>
    <n v="11153.782400000002"/>
    <n v="0.18979266347687399"/>
    <n v="1.5385404828349336E-5"/>
    <n v="1.7160545759131787E-5"/>
    <n v="17.160545759131786"/>
    <e v="#VALUE!"/>
    <n v="32.519599999999997"/>
    <n v="107"/>
    <n v="840"/>
    <n v="15.385404828349337"/>
    <n v="5.03038712875437"/>
  </r>
  <r>
    <d v="2022-08-31T00:00:00"/>
    <x v="1"/>
    <x v="6"/>
    <s v="M1"/>
    <x v="1"/>
    <n v="1"/>
    <x v="10"/>
    <s v="J5"/>
    <s v="M1PafJ5"/>
    <s v="M1PafJ5"/>
    <s v="6h43"/>
    <n v="0.80600000000000005"/>
    <n v="12.53"/>
    <n v="-1.2529999999999999"/>
    <s v="12h04"/>
    <n v="0.63100000000000001"/>
    <n v="0.17500000000000004"/>
    <n v="22.45"/>
    <n v="-2.2450000000000001"/>
    <n v="-0.99200000000000021"/>
    <n v="69.05"/>
    <n v="3742.8034624999996"/>
    <n v="0.27733755942947708"/>
    <n v="2.454090973773915E-5"/>
    <n v="9.1851801939310038E-6"/>
    <n v="9.1851801939310036"/>
    <n v="9.2592542277530256"/>
    <n v="32.519599999999997"/>
    <n v="55.9"/>
    <n v="590"/>
    <n v="24.540909737739149"/>
    <n v="5.03038712875437"/>
  </r>
  <r>
    <d v="2022-08-31T00:00:00"/>
    <x v="1"/>
    <x v="6"/>
    <s v="M1"/>
    <x v="1"/>
    <n v="3"/>
    <x v="5"/>
    <s v="A2"/>
    <s v="M1DtoA2"/>
    <s v="M1DtoA2"/>
    <s v="6h43"/>
    <n v="0.80700000000000005"/>
    <n v="5.87"/>
    <n v="-0.58699999999999997"/>
    <s v="12h04"/>
    <n v="0.69899999999999995"/>
    <n v="0.1080000000000001"/>
    <n v="9.8699999999999992"/>
    <n v="-0.98699999999999988"/>
    <n v="-0.39999999999999991"/>
    <n v="46.05"/>
    <n v="1664.6729625"/>
    <n v="0.1545064377682405"/>
    <n v="1.1943736157263621E-5"/>
    <n v="1.9882414652230397E-6"/>
    <n v="1.9882414652230398"/>
    <n v="4.9706036630576005"/>
    <n v="32.519599999999997"/>
    <n v="39.299999999999997"/>
    <n v="410"/>
    <n v="11.94373615726362"/>
    <n v="5.03038712875437"/>
  </r>
  <r>
    <d v="2022-08-31T00:00:00"/>
    <x v="1"/>
    <x v="6"/>
    <s v="M1"/>
    <x v="1"/>
    <n v="8"/>
    <x v="5"/>
    <s v="H3"/>
    <s v="M1DtoH3"/>
    <s v="M1DtoH3"/>
    <s v="6h43"/>
    <n v="0.91400000000000003"/>
    <n v="5.34"/>
    <n v="-0.53400000000000003"/>
    <s v="12h04"/>
    <n v="0.86099999999999999"/>
    <n v="5.3000000000000047E-2"/>
    <n v="10.76"/>
    <n v="-1.0760000000000001"/>
    <n v="-0.54200000000000004"/>
    <n v="67.3"/>
    <n v="3555.4926500000001"/>
    <n v="6.1556329849012832E-2"/>
    <n v="3.84717265713244E-6"/>
    <n v="1.3678594105715361E-6"/>
    <n v="1.367859410571536"/>
    <n v="2.5237258497629815"/>
    <n v="32.519599999999997"/>
    <n v="65"/>
    <n v="575"/>
    <n v="3.8471726571324401"/>
    <n v="5.03038712875437"/>
  </r>
  <r>
    <d v="2022-08-31T00:00:00"/>
    <x v="1"/>
    <x v="6"/>
    <s v="M1"/>
    <x v="1"/>
    <n v="7"/>
    <x v="12"/>
    <s v="F3"/>
    <s v="M1FsaF3"/>
    <s v="M1FsaF3"/>
    <s v="6h43"/>
    <n v="0.84399999999999997"/>
    <n v="7.92"/>
    <n v="-0.79200000000000004"/>
    <s v="12h04"/>
    <n v="0.71099999999999997"/>
    <n v="0.13300000000000001"/>
    <n v="19.05"/>
    <n v="-1.905"/>
    <n v="-1.113"/>
    <n v="39.5"/>
    <n v="1224.7962500000001"/>
    <n v="0.18706047819971872"/>
    <n v="1.5113214731211767E-5"/>
    <n v="1.8510608728232933E-6"/>
    <n v="1.8510608728232933"/>
    <n v="1.6631274688439293"/>
    <n v="32.519599999999997"/>
    <n v="12.9"/>
    <n v="270"/>
    <n v="15.113214731211768"/>
    <n v="5.03038712875437"/>
  </r>
  <r>
    <d v="2022-08-31T00:00:00"/>
    <x v="1"/>
    <x v="6"/>
    <s v="M1"/>
    <x v="1"/>
    <n v="4"/>
    <x v="2"/>
    <s v="D4"/>
    <s v="M1PfuD4"/>
    <s v="M1PfuD4"/>
    <s v="6h43"/>
    <n v="0.91100000000000003"/>
    <n v="4.96"/>
    <n v="-0.496"/>
    <s v="12h04"/>
    <n v="0.89200000000000002"/>
    <n v="1.9000000000000017E-2"/>
    <n v="8.24"/>
    <n v="-0.82400000000000007"/>
    <n v="-0.32800000000000007"/>
    <n v="64.150000000000006"/>
    <n v="3230.4496625000006"/>
    <n v="2.1300448430493293E-2"/>
    <n v="1.0418219623448591E-6"/>
    <n v="3.3655534066420382E-7"/>
    <n v="0.33655534066420384"/>
    <n v="1.026083355683548"/>
    <n v="32.519599999999997"/>
    <n v="60"/>
    <n v="537"/>
    <n v="1.041821962344859"/>
    <n v="5.03038712875437"/>
  </r>
  <r>
    <d v="2022-08-31T00:00:00"/>
    <x v="1"/>
    <x v="6"/>
    <s v="M1"/>
    <x v="1"/>
    <n v="2"/>
    <x v="9"/>
    <s v="J1"/>
    <s v="M1HmaJ1"/>
    <s v="M1HmaJ1"/>
    <s v="6h43"/>
    <n v="0.79800000000000004"/>
    <n v="6.86"/>
    <n v="-0.68600000000000005"/>
    <s v="12h04"/>
    <n v="0.77100000000000002"/>
    <n v="2.7000000000000024E-2"/>
    <n v="14.25"/>
    <n v="-1.425"/>
    <n v="-0.73899999999999999"/>
    <n v="70.599999999999994"/>
    <n v="3912.7225999999991"/>
    <n v="3.5019455252918316E-2"/>
    <n v="1.9212851043166017E-6"/>
    <n v="7.5174556487029241E-7"/>
    <n v="0.75174556487029243"/>
    <n v="1.0172470431262415"/>
    <n v="32.519599999999997"/>
    <n v="59.2"/>
    <n v="370"/>
    <n v="1.9212851043166017"/>
    <n v="5.03038712875437"/>
  </r>
  <r>
    <d v="2022-09-01T00:00:00"/>
    <x v="1"/>
    <x v="6"/>
    <s v="K1"/>
    <x v="0"/>
    <n v="4"/>
    <x v="7"/>
    <s v="G8"/>
    <s v="K1CmeG8"/>
    <s v="K1CmeG8"/>
    <s v="6h24"/>
    <n v="0.64400000000000002"/>
    <n v="4.18"/>
    <n v="-0.41799999999999998"/>
    <s v="12h29"/>
    <n v="0.45900000000000002"/>
    <n v="0.185"/>
    <n v="15.52"/>
    <n v="-1.552"/>
    <n v="-1.1340000000000001"/>
    <n v="98.2"/>
    <n v="7569.9434000000001"/>
    <n v="0.40305010893246185"/>
    <n v="3.8881583443811319E-5"/>
    <n v="2.9433138597202875E-5"/>
    <n v="29.433138597202873"/>
    <n v="25.955148674782073"/>
    <n v="34.357199999999999"/>
    <n v="73"/>
    <n v="794"/>
    <n v="38.881583443811323"/>
    <n v="6.689549271607981"/>
  </r>
  <r>
    <d v="2022-09-01T00:00:00"/>
    <x v="1"/>
    <x v="6"/>
    <s v="K1"/>
    <x v="0"/>
    <n v="2"/>
    <x v="8"/>
    <s v="D7"/>
    <s v="K1MluD7"/>
    <s v="K1MluD7"/>
    <s v="6h24"/>
    <n v="1.0660000000000001"/>
    <n v="13.32"/>
    <n v="-1.3320000000000001"/>
    <s v="12h29"/>
    <n v="0.90200000000000002"/>
    <n v="0.16400000000000003"/>
    <n v="24.89"/>
    <n v="-2.4889999999999999"/>
    <n v="-1.1569999999999998"/>
    <n v="131.5"/>
    <n v="13574.41625"/>
    <n v="0.18181818181818185"/>
    <n v="1.4593534549635143E-5"/>
    <n v="1.9809871253550374E-5"/>
    <n v="19.809871253550373"/>
    <n v="17.121755621046134"/>
    <n v="34.357199999999999"/>
    <n v="136.30000000000001"/>
    <n v="832"/>
    <n v="14.593534549635143"/>
    <n v="6.689549271607981"/>
  </r>
  <r>
    <d v="2022-09-01T00:00:00"/>
    <x v="1"/>
    <x v="6"/>
    <s v="K1"/>
    <x v="0"/>
    <n v="7"/>
    <x v="10"/>
    <s v="F9"/>
    <s v="K1PafF9"/>
    <s v="K1PafF9"/>
    <s v="6h24"/>
    <n v="0.72099999999999997"/>
    <n v="27.14"/>
    <n v="-2.714"/>
    <s v="12h29"/>
    <n v="0.56699999999999995"/>
    <n v="0.15400000000000003"/>
    <n v="36.89"/>
    <n v="-3.6890000000000001"/>
    <n v="-0.97500000000000009"/>
    <n v="93.95"/>
    <n v="6928.8829625000008"/>
    <n v="0.27160493827160503"/>
    <n v="2.3917964846479044E-5"/>
    <n v="1.6572477912244257E-5"/>
    <n v="16.572477912244256"/>
    <n v="16.99741324332744"/>
    <n v="34.357199999999999"/>
    <n v="79.7"/>
    <n v="858"/>
    <n v="23.917964846479045"/>
    <n v="6.689549271607981"/>
  </r>
  <r>
    <d v="2022-09-01T00:00:00"/>
    <x v="1"/>
    <x v="6"/>
    <s v="K1"/>
    <x v="0"/>
    <n v="8"/>
    <x v="9"/>
    <s v="A6"/>
    <s v="K1HmaA6"/>
    <s v="K1HmaA6"/>
    <s v="6h24"/>
    <n v="0.84"/>
    <n v="27.23"/>
    <n v="-2.7229999999999999"/>
    <s v="12h29"/>
    <n v="0.90200000000000002"/>
    <n v="-6.2000000000000055E-2"/>
    <n v="29.84"/>
    <n v="-2.984"/>
    <n v="-0.26100000000000012"/>
    <n v="83.9"/>
    <n v="5525.7798500000008"/>
    <n v="7.380952380952388E-2"/>
    <n v="4.8105344598085706E-6"/>
    <n v="2.6581954385740838E-6"/>
    <n v="2.6581954385740838"/>
    <n v="10.184656852774262"/>
    <n v="34.357199999999999"/>
    <n v="74.8"/>
    <n v="670"/>
    <n v="4.8105344598085704"/>
    <n v="6.689549271607981"/>
  </r>
  <r>
    <d v="2022-09-01T00:00:00"/>
    <x v="1"/>
    <x v="6"/>
    <s v="K1"/>
    <x v="0"/>
    <n v="1"/>
    <x v="9"/>
    <s v="D9"/>
    <s v="K1HmaD9"/>
    <s v="K1HmaD9"/>
    <s v="6h24"/>
    <n v="0.7"/>
    <n v="25.19"/>
    <n v="-2.5190000000000001"/>
    <s v="12h29"/>
    <n v="0.73099999999999998"/>
    <n v="-3.1000000000000028E-2"/>
    <n v="28.34"/>
    <n v="-2.8340000000000001"/>
    <n v="-0.31499999999999995"/>
    <n v="75.5"/>
    <n v="4474.69625"/>
    <n v="4.4285714285714331E-2"/>
    <n v="2.5650599467296045E-6"/>
    <n v="1.147786412465616E-6"/>
    <n v="1.1477864124656161"/>
    <n v="3.643766388779734"/>
    <n v="34.357199999999999"/>
    <n v="70.599999999999994"/>
    <n v="700"/>
    <n v="2.5650599467296047"/>
    <n v="6.689549271607981"/>
  </r>
  <r>
    <d v="2022-09-01T00:00:00"/>
    <x v="1"/>
    <x v="6"/>
    <s v="K1"/>
    <x v="0"/>
    <n v="5"/>
    <x v="4"/>
    <s v="H8"/>
    <s v="K1SguH8"/>
    <s v="K1SguH8"/>
    <s v="6h24"/>
    <n v="0.85399999999999998"/>
    <n v="23.19"/>
    <n v="-2.319"/>
    <s v="12h29"/>
    <n v="0.77500000000000002"/>
    <n v="7.8999999999999959E-2"/>
    <n v="26.23"/>
    <n v="-2.6230000000000002"/>
    <n v="-0.30400000000000027"/>
    <n v="28.45"/>
    <n v="635.38096250000001"/>
    <n v="0.10193548387096768"/>
    <n v="7.158062976508687E-6"/>
    <n v="4.5480969436497039E-7"/>
    <n v="0.45480969436497037"/>
    <n v="1.4960845209374012"/>
    <n v="34.357199999999999"/>
    <n v="24.6"/>
    <n v="490"/>
    <n v="7.1580629765086874"/>
    <n v="6.689549271607981"/>
  </r>
  <r>
    <d v="2022-09-01T00:00:00"/>
    <x v="1"/>
    <x v="6"/>
    <s v="K1"/>
    <x v="0"/>
    <n v="6"/>
    <x v="3"/>
    <s v="I6"/>
    <s v="K1PfaI6"/>
    <s v="K1PfaI6"/>
    <s v="6h24"/>
    <n v="0.79900000000000004"/>
    <n v="16.09"/>
    <n v="-1.609"/>
    <s v="12h29"/>
    <n v="0.77100000000000002"/>
    <n v="2.8000000000000025E-2"/>
    <n v="23.56"/>
    <n v="-2.3559999999999999"/>
    <n v="-0.74699999999999989"/>
    <n v="57.95"/>
    <n v="2636.1889625000003"/>
    <n v="3.6316472114137514E-2"/>
    <n v="2.0092526907292379E-6"/>
    <n v="5.2967697661738432E-7"/>
    <n v="0.52967697661738433"/>
    <n v="0.7090722578545976"/>
    <n v="34.357199999999999"/>
    <n v="51.9"/>
    <n v="645"/>
    <n v="2.0092526907292378"/>
    <n v="6.689549271607981"/>
  </r>
  <r>
    <d v="2022-09-01T00:00:00"/>
    <x v="1"/>
    <x v="6"/>
    <s v="K1"/>
    <x v="0"/>
    <n v="3"/>
    <x v="4"/>
    <s v="G10"/>
    <s v="K1SguG10"/>
    <s v="K1SguG10"/>
    <s v="6h24"/>
    <n v="0.79700000000000004"/>
    <n v="26.23"/>
    <n v="-2.6230000000000002"/>
    <s v="12h29"/>
    <n v="0.81200000000000006"/>
    <n v="-1.5000000000000013E-2"/>
    <n v="27.68"/>
    <n v="-2.7679999999999998"/>
    <n v="-0.14499999999999957"/>
    <n v="34.14"/>
    <n v="914.94858600000009"/>
    <n v="1.882057716436639E-2"/>
    <n v="8.9458190158503175E-7"/>
    <n v="8.1849644591641596E-8"/>
    <n v="8.1849644591641596E-2"/>
    <n v="0.56448030752856437"/>
    <n v="34.357199999999999"/>
    <n v="20"/>
    <n v="384"/>
    <n v="0.8945819015850317"/>
    <n v="6.689549271607981"/>
  </r>
  <r>
    <d v="2022-09-01T00:00:00"/>
    <x v="1"/>
    <x v="6"/>
    <s v="L4"/>
    <x v="0"/>
    <n v="12"/>
    <x v="7"/>
    <s v="C8"/>
    <s v="L4CmeC8"/>
    <s v="L4CmeC8"/>
    <s v="7h02"/>
    <n v="0.68899999999999995"/>
    <n v="6.46"/>
    <n v="-0.64600000000000002"/>
    <s v="12h52"/>
    <n v="0.55100000000000005"/>
    <n v="0.1379999999999999"/>
    <n v="7.14"/>
    <n v="-0.71399999999999997"/>
    <n v="-6.7999999999999949E-2"/>
    <n v="117.65"/>
    <n v="10865.595162500002"/>
    <n v="0.25045372050816678"/>
    <n v="2.1646141773102731E-5"/>
    <n v="2.3519821333661422E-5"/>
    <n v="23.519821333661422"/>
    <n v="345.87972549502115"/>
    <n v="34.357199999999999"/>
    <n v="97"/>
    <n v="770"/>
    <n v="21.64614177310273"/>
    <n v="6.9857928042559951"/>
  </r>
  <r>
    <d v="2022-09-01T00:00:00"/>
    <x v="1"/>
    <x v="6"/>
    <s v="L4"/>
    <x v="0"/>
    <n v="11"/>
    <x v="5"/>
    <s v="A1"/>
    <s v="L4DtoA1"/>
    <s v="L4DtoA1"/>
    <s v="5h57"/>
    <n v="1.1120000000000001"/>
    <n v="24.75"/>
    <n v="-2.4750000000000001"/>
    <s v="12h03"/>
    <n v="1.0569999999999999"/>
    <n v="5.500000000000016E-2"/>
    <n v="24.65"/>
    <n v="-2.4649999999999999"/>
    <n v="1.0000000000000231E-2"/>
    <n v="52.65"/>
    <n v="2176.0376624999999"/>
    <n v="5.2034058656575365E-2"/>
    <n v="3.1282188076346645E-6"/>
    <n v="6.8071219419538729E-7"/>
    <n v="0.68071219419538731"/>
    <n v="68.071219419537158"/>
    <n v="34.357199999999999"/>
    <n v="33.200000000000003"/>
    <n v="460"/>
    <n v="3.1282188076346644"/>
    <n v="6.9857928042559951"/>
  </r>
  <r>
    <d v="2022-09-01T00:00:00"/>
    <x v="1"/>
    <x v="6"/>
    <s v="L4"/>
    <x v="0"/>
    <n v="16"/>
    <x v="8"/>
    <s v="E5"/>
    <s v="L4MluE5"/>
    <s v="L4MluE5"/>
    <s v="7h02"/>
    <n v="1.0449999999999999"/>
    <n v="21.51"/>
    <n v="-2.1510000000000002"/>
    <s v="12h52"/>
    <n v="0.63700000000000001"/>
    <n v="0.40799999999999992"/>
    <n v="28.67"/>
    <n v="-2.867"/>
    <n v="-0.71599999999999975"/>
    <n v="93.65"/>
    <n v="6884.7031625000009"/>
    <n v="0.64050235478806894"/>
    <n v="6.8766034524054743E-5"/>
    <n v="4.7343373536034397E-5"/>
    <n v="47.343373536034399"/>
    <n v="66.122030078260352"/>
    <n v="34.357199999999999"/>
    <n v="80"/>
    <n v="710"/>
    <n v="68.766034524054746"/>
    <n v="6.9857928042559951"/>
  </r>
  <r>
    <d v="2022-09-01T00:00:00"/>
    <x v="1"/>
    <x v="6"/>
    <s v="L4"/>
    <x v="0"/>
    <n v="15"/>
    <x v="8"/>
    <s v="E8"/>
    <s v="L4MluE8"/>
    <s v="L4MluE8"/>
    <s v="7h02"/>
    <n v="0.81899999999999995"/>
    <n v="24.43"/>
    <n v="-2.4430000000000001"/>
    <s v="12h52"/>
    <n v="0.66900000000000004"/>
    <n v="0.14999999999999991"/>
    <n v="32.119999999999997"/>
    <n v="-3.2119999999999997"/>
    <n v="-0.76899999999999968"/>
    <n v="107.6"/>
    <n v="9088.5415999999987"/>
    <n v="0.22421524663677114"/>
    <n v="1.8889295049929115E-5"/>
    <n v="1.7167614385595479E-5"/>
    <n v="17.167614385595478"/>
    <n v="22.324596080098161"/>
    <n v="34.357199999999999"/>
    <n v="94"/>
    <n v="800"/>
    <n v="18.889295049929114"/>
    <n v="6.9857928042559951"/>
  </r>
  <r>
    <d v="2022-09-01T00:00:00"/>
    <x v="1"/>
    <x v="6"/>
    <s v="L4"/>
    <x v="0"/>
    <n v="9"/>
    <x v="6"/>
    <s v="H9"/>
    <s v="L4AguH9"/>
    <s v="L4AguH9"/>
    <s v="7h02"/>
    <n v="0.59099999999999997"/>
    <n v="12.51"/>
    <n v="-1.2509999999999999"/>
    <s v="12h52"/>
    <n v="0.50800000000000001"/>
    <n v="8.2999999999999963E-2"/>
    <n v="7.48"/>
    <n v="-0.748"/>
    <n v="0.50299999999999989"/>
    <n v="90.2"/>
    <n v="6386.791400000001"/>
    <n v="0.16338582677165348"/>
    <n v="1.2794221444461207E-5"/>
    <n v="8.1714023491180444E-6"/>
    <n v="8.1714023491180452"/>
    <n v="16.245332702023951"/>
    <n v="34.357199999999999"/>
    <n v="58"/>
    <n v="684"/>
    <n v="12.794221444461208"/>
    <n v="6.9857928042559951"/>
  </r>
  <r>
    <d v="2022-09-01T00:00:00"/>
    <x v="1"/>
    <x v="6"/>
    <s v="L4"/>
    <x v="0"/>
    <n v="10"/>
    <x v="4"/>
    <s v="G1"/>
    <s v="L4SguG1"/>
    <s v="L4SguG1"/>
    <s v="5h57"/>
    <n v="0.76700000000000002"/>
    <n v="20.34"/>
    <n v="-2.0339999999999998"/>
    <s v="12h03"/>
    <n v="0.62"/>
    <n v="0.14700000000000002"/>
    <n v="18.75"/>
    <n v="-1.875"/>
    <n v="0.15899999999999981"/>
    <n v="33.5"/>
    <n v="880.96625000000006"/>
    <n v="0.23709677419354841"/>
    <n v="2.0233938735309878E-5"/>
    <n v="1.7825417130375688E-6"/>
    <n v="1.7825417130375687"/>
    <n v="11.210954170047616"/>
    <n v="34.357199999999999"/>
    <n v="23.8"/>
    <n v="350"/>
    <n v="20.233938735309877"/>
    <n v="6.9857928042559951"/>
  </r>
  <r>
    <d v="2022-09-01T00:00:00"/>
    <x v="1"/>
    <x v="6"/>
    <s v="L4"/>
    <x v="0"/>
    <n v="14"/>
    <x v="1"/>
    <s v="G4"/>
    <s v="L4BbrG4"/>
    <s v="L4BbrG4"/>
    <s v="7h02"/>
    <n v="0.621"/>
    <n v="23.67"/>
    <n v="-2.367"/>
    <s v="12h52"/>
    <n v="0.53400000000000003"/>
    <n v="8.6999999999999966E-2"/>
    <n v="28.76"/>
    <n v="-2.8760000000000003"/>
    <n v="-0.50900000000000034"/>
    <n v="51"/>
    <n v="2041.7850000000001"/>
    <n v="0.16292134831460667"/>
    <n v="1.2749462443421158E-5"/>
    <n v="2.6031661175040673E-6"/>
    <n v="2.6031661175040672"/>
    <n v="5.1142752799686946"/>
    <n v="34.357199999999999"/>
    <n v="32.1"/>
    <n v="370"/>
    <n v="12.749462443421159"/>
    <n v="6.9857928042559951"/>
  </r>
  <r>
    <d v="2022-09-01T00:00:00"/>
    <x v="1"/>
    <x v="6"/>
    <s v="L4"/>
    <x v="0"/>
    <n v="11"/>
    <x v="10"/>
    <s v="A6"/>
    <s v="L4PafA6"/>
    <s v="L4PafA6"/>
    <s v="7h02"/>
    <n v="0.67"/>
    <n v="34.36"/>
    <n v="-3.4359999999999999"/>
    <s v="12h52"/>
    <n v="0.55700000000000005"/>
    <n v="0.11299999999999999"/>
    <n v="44.34"/>
    <n v="-4.4340000000000002"/>
    <n v="-0.99800000000000022"/>
    <n v="53.6"/>
    <n v="2255.2736"/>
    <n v="0.20287253141831235"/>
    <n v="1.6700857870526277E-5"/>
    <n v="3.7665003852750133E-6"/>
    <n v="3.7665003852750134"/>
    <n v="3.7740484822394915"/>
    <n v="34.357199999999999"/>
    <n v="37.700000000000003"/>
    <n v="480"/>
    <n v="16.700857870526278"/>
    <n v="6.9857928042559951"/>
  </r>
  <r>
    <d v="2022-09-01T00:00:00"/>
    <x v="1"/>
    <x v="6"/>
    <s v="L4"/>
    <x v="0"/>
    <n v="9"/>
    <x v="3"/>
    <s v="J8"/>
    <s v="L4PfaJ8"/>
    <s v="L4PfaJ8"/>
    <s v="5h57"/>
    <n v="1.0429999999999999"/>
    <n v="24.21"/>
    <n v="-2.4210000000000003"/>
    <s v="12h03"/>
    <n v="0.96499999999999997"/>
    <n v="7.7999999999999958E-2"/>
    <n v="29.05"/>
    <n v="-2.9050000000000002"/>
    <n v="-0.48399999999999999"/>
    <n v="60.25"/>
    <n v="2849.5990624999999"/>
    <n v="8.0829015544041413E-2"/>
    <n v="5.3797524818170095E-6"/>
    <n v="1.53301376286678E-6"/>
    <n v="1.5330137628667799"/>
    <n v="3.1673838075759915"/>
    <n v="34.357199999999999"/>
    <n v="52"/>
    <n v="575"/>
    <n v="5.3797524818170093"/>
    <n v="6.9857928042559951"/>
  </r>
  <r>
    <d v="2022-09-01T00:00:00"/>
    <x v="1"/>
    <x v="6"/>
    <s v="L4"/>
    <x v="0"/>
    <n v="15"/>
    <x v="0"/>
    <s v="C7"/>
    <s v="L4FthC7"/>
    <s v="L4FthC7"/>
    <s v="5h57"/>
    <n v="0.76500000000000001"/>
    <n v="6.98"/>
    <n v="-0.69800000000000006"/>
    <s v="12h03"/>
    <n v="0.78200000000000003"/>
    <n v="-1.7000000000000015E-2"/>
    <n v="8.89"/>
    <n v="-0.88900000000000001"/>
    <n v="-0.19099999999999995"/>
    <n v="83.45"/>
    <n v="5466.6634625000006"/>
    <n v="2.222222222222224E-2"/>
    <n v="1.0975955988685696E-6"/>
    <n v="6.0001857569356171E-7"/>
    <n v="0.60001857569356176"/>
    <n v="3.1414585114846174"/>
    <n v="34.357199999999999"/>
    <n v="55"/>
    <n v="715"/>
    <n v="1.0975955988685695"/>
    <n v="6.9857928042559951"/>
  </r>
  <r>
    <d v="2022-09-01T00:00:00"/>
    <x v="1"/>
    <x v="6"/>
    <s v="L4"/>
    <x v="0"/>
    <n v="13"/>
    <x v="2"/>
    <s v="F9"/>
    <s v="L4PfuF9"/>
    <s v="L4PfuF9"/>
    <s v="5h57"/>
    <n v="0.86599999999999999"/>
    <n v="8.8699999999999992"/>
    <n v="-0.8869999999999999"/>
    <s v="12h03"/>
    <n v="0.89100000000000001"/>
    <n v="-2.5000000000000022E-2"/>
    <n v="13.34"/>
    <n v="-1.3340000000000001"/>
    <n v="-0.44700000000000017"/>
    <n v="96.75"/>
    <n v="7348.0415625000005"/>
    <n v="2.8868360277136285E-2"/>
    <n v="1.5146998659991693E-6"/>
    <n v="1.1130077570075077E-6"/>
    <n v="1.1130077570075076"/>
    <n v="2.4899502393903963"/>
    <n v="34.357199999999999"/>
    <n v="83"/>
    <n v="620"/>
    <n v="1.5146998659991693"/>
    <n v="6.9857928042559951"/>
  </r>
  <r>
    <d v="2022-09-01T00:00:00"/>
    <x v="1"/>
    <x v="6"/>
    <s v="L4"/>
    <x v="0"/>
    <n v="14"/>
    <x v="6"/>
    <s v="I4"/>
    <s v="L4AguI4"/>
    <s v="L4AguI4"/>
    <s v="5h57"/>
    <n v="0.86099999999999999"/>
    <n v="14.63"/>
    <n v="-1.4630000000000001"/>
    <s v="12h03"/>
    <n v="0.74099999999999999"/>
    <n v="0.12"/>
    <n v="22.73"/>
    <n v="-2.2730000000000001"/>
    <n v="-0.81"/>
    <n v="37.450000000000003"/>
    <n v="1100.9644625000003"/>
    <n v="0.16194331983805668"/>
    <n v="1.2655312136129728E-5"/>
    <n v="1.3933048923723796E-6"/>
    <n v="1.3933048923723796"/>
    <n v="1.7201294967560241"/>
    <n v="34.357199999999999"/>
    <n v="30"/>
    <n v="350"/>
    <n v="12.655312136129728"/>
    <n v="6.9857928042559951"/>
  </r>
  <r>
    <d v="2022-09-01T00:00:00"/>
    <x v="1"/>
    <x v="6"/>
    <s v="L4"/>
    <x v="0"/>
    <n v="12"/>
    <x v="10"/>
    <s v="B8"/>
    <s v="L4PafB8"/>
    <s v="L4PafB8"/>
    <s v="5h57"/>
    <n v="0.76800000000000002"/>
    <n v="31.59"/>
    <n v="-3.1589999999999998"/>
    <s v="12h03"/>
    <n v="0.70299999999999996"/>
    <n v="6.5000000000000058E-2"/>
    <n v="41.05"/>
    <n v="-4.1049999999999995"/>
    <n v="-0.94599999999999973"/>
    <n v="50.9"/>
    <n v="2033.78585"/>
    <n v="9.2460881934566239E-2"/>
    <n v="6.3480640254254355E-6"/>
    <n v="1.2910602789804291E-6"/>
    <n v="1.2910602789804291"/>
    <n v="1.3647571659412574"/>
    <n v="34.357199999999999"/>
    <n v="45.4"/>
    <n v="650"/>
    <n v="6.3480640254254359"/>
    <n v="6.9857928042559951"/>
  </r>
  <r>
    <d v="2022-09-01T00:00:00"/>
    <x v="1"/>
    <x v="6"/>
    <s v="L4"/>
    <x v="0"/>
    <n v="16"/>
    <x v="5"/>
    <s v="G6"/>
    <s v="L4DtoG6"/>
    <s v="L4DtoG6"/>
    <s v="5h57"/>
    <n v="0.94199999999999995"/>
    <n v="27.78"/>
    <n v="-2.778"/>
    <s v="12h03"/>
    <n v="0.88100000000000001"/>
    <n v="6.0999999999999943E-2"/>
    <n v="40.06"/>
    <n v="-4.0060000000000002"/>
    <n v="-1.2280000000000002"/>
    <n v="56.05"/>
    <n v="2466.1579624999995"/>
    <n v="6.9239500567536819E-2"/>
    <n v="4.4465445209103116E-6"/>
    <n v="1.0965881175853709E-6"/>
    <n v="1.0965881175853709"/>
    <n v="0.89298706643759829"/>
    <n v="34.357199999999999"/>
    <n v="42.8"/>
    <n v="570"/>
    <n v="4.4465445209103116"/>
    <n v="6.9857928042559951"/>
  </r>
  <r>
    <d v="2022-09-01T00:00:00"/>
    <x v="1"/>
    <x v="6"/>
    <s v="L4"/>
    <x v="0"/>
    <n v="10"/>
    <x v="12"/>
    <s v="I1"/>
    <s v="L4FsaI1"/>
    <s v="L4FsaI1"/>
    <s v="7h02"/>
    <n v="0.72299999999999998"/>
    <n v="22.58"/>
    <n v="-2.258"/>
    <s v="12h52"/>
    <n v="0.63700000000000001"/>
    <n v="8.5999999999999965E-2"/>
    <n v="34.46"/>
    <n v="-3.4460000000000002"/>
    <n v="-1.1880000000000002"/>
    <n v="36.4"/>
    <n v="1040.0935999999999"/>
    <n v="0.13500784929356352"/>
    <n v="1.0116235098395256E-5"/>
    <n v="1.0521831381936276E-6"/>
    <n v="1.0521831381936275"/>
    <n v="0.88567604225052809"/>
    <n v="34.357199999999999"/>
    <n v="20.3"/>
    <n v="310"/>
    <n v="10.116235098395256"/>
    <n v="6.9857928042559951"/>
  </r>
  <r>
    <d v="2022-09-01T00:00:00"/>
    <x v="1"/>
    <x v="6"/>
    <s v="L4"/>
    <x v="0"/>
    <n v="13"/>
    <x v="12"/>
    <s v="D10"/>
    <s v="L4FsaD10"/>
    <s v="L4FsaD10"/>
    <s v="7h02"/>
    <n v="0.68899999999999995"/>
    <n v="35.14"/>
    <n v="-3.5140000000000002"/>
    <s v="12h52"/>
    <n v="0.68500000000000005"/>
    <n v="3.9999999999998925E-3"/>
    <n v="41.08"/>
    <n v="-4.1079999999999997"/>
    <n v="-0.59399999999999942"/>
    <n v="28.85"/>
    <n v="653.37316250000015"/>
    <n v="5.8394160583940032E-3"/>
    <n v="2.118106130479739E-7"/>
    <n v="1.383913700982185E-8"/>
    <n v="1.383913700982185E-2"/>
    <n v="2.3298210454245561E-2"/>
    <n v="34.357199999999999"/>
    <n v="13.9"/>
    <n v="342"/>
    <n v="0.21181061304797388"/>
    <n v="6.9857928042559951"/>
  </r>
  <r>
    <d v="2022-09-01T00:00:00"/>
    <x v="1"/>
    <x v="6"/>
    <s v="M1"/>
    <x v="1"/>
    <n v="6"/>
    <x v="0"/>
    <s v="D8"/>
    <s v="M1FthD8"/>
    <s v="M1FthD8"/>
    <s v="6h42"/>
    <n v="0.61599999999999999"/>
    <n v="8.1199999999999992"/>
    <n v="-0.81199999999999994"/>
    <s v="12h17"/>
    <n v="0.72399999999999998"/>
    <n v="-0.10799999999999998"/>
    <n v="9.82"/>
    <n v="-0.98199999999999998"/>
    <n v="-0.17000000000000004"/>
    <n v="84.3"/>
    <n v="5578.59465"/>
    <n v="0.1753246753246753"/>
    <n v="1.3954611422900447E-5"/>
    <n v="7.7847120626621334E-6"/>
    <n v="7.7847120626621331"/>
    <n v="45.792423898012537"/>
    <n v="34.357199999999999"/>
    <n v="85"/>
    <n v="767"/>
    <n v="13.954611422900447"/>
    <n v="5.6582009490325227"/>
  </r>
  <r>
    <d v="2022-09-01T00:00:00"/>
    <x v="1"/>
    <x v="6"/>
    <s v="M1"/>
    <x v="1"/>
    <n v="3"/>
    <x v="8"/>
    <s v="B3"/>
    <s v="M1MluB3"/>
    <s v="M1MluB3"/>
    <s v="6h42"/>
    <n v="0.81899999999999995"/>
    <n v="7.78"/>
    <n v="-0.77800000000000002"/>
    <s v="12h17"/>
    <n v="0.63"/>
    <n v="0.18899999999999995"/>
    <n v="18.45"/>
    <n v="-1.845"/>
    <n v="-1.0669999999999999"/>
    <n v="77.400000000000006"/>
    <n v="4702.7466000000013"/>
    <n v="0.29999999999999993"/>
    <n v="2.7032314156222322E-5"/>
    <n v="1.2712612348830643E-5"/>
    <n v="12.712612348830643"/>
    <n v="11.914350842390482"/>
    <n v="34.357199999999999"/>
    <n v="73"/>
    <n v="800"/>
    <n v="27.032314156222323"/>
    <n v="5.6582009490325227"/>
  </r>
  <r>
    <d v="2022-09-01T00:00:00"/>
    <x v="1"/>
    <x v="6"/>
    <s v="M1"/>
    <x v="1"/>
    <n v="2"/>
    <x v="1"/>
    <s v="J3"/>
    <s v="M1BbrJ3"/>
    <s v="M1BbrJ3"/>
    <s v="6h42"/>
    <n v="0.82699999999999996"/>
    <n v="10.45"/>
    <n v="-1.0449999999999999"/>
    <s v="12h17"/>
    <n v="0.72199999999999998"/>
    <n v="0.10499999999999998"/>
    <n v="18.32"/>
    <n v="-1.8320000000000001"/>
    <n v="-0.78700000000000014"/>
    <n v="84.55"/>
    <n v="5611.7314624999999"/>
    <n v="0.1454293628808864"/>
    <n v="1.1085918930382308E-5"/>
    <n v="6.2211200052350746E-6"/>
    <n v="6.2211200052350746"/>
    <n v="7.9048538821284291"/>
    <n v="34.357199999999999"/>
    <n v="90"/>
    <n v="650"/>
    <n v="11.085918930382308"/>
    <n v="5.6582009490325227"/>
  </r>
  <r>
    <d v="2022-09-01T00:00:00"/>
    <x v="1"/>
    <x v="6"/>
    <s v="M1"/>
    <x v="1"/>
    <n v="1"/>
    <x v="3"/>
    <s v="H5"/>
    <s v="M1PfaH5"/>
    <s v="M1PfaH5"/>
    <s v="6h42"/>
    <n v="0.748"/>
    <n v="11.72"/>
    <n v="-1.1720000000000002"/>
    <s v="12h17"/>
    <n v="0.66200000000000003"/>
    <n v="8.5999999999999965E-2"/>
    <n v="23.97"/>
    <n v="-2.3969999999999998"/>
    <n v="-1.2249999999999996"/>
    <n v="105.9"/>
    <n v="8803.6258500000022"/>
    <n v="0.12990936555891233"/>
    <n v="9.6480238832320397E-6"/>
    <n v="8.4937592459838984E-6"/>
    <n v="8.4937592459838989"/>
    <n v="6.9336810171297154"/>
    <n v="34.357199999999999"/>
    <n v="80"/>
    <n v="715"/>
    <n v="9.6480238832320389"/>
    <n v="5.6582009490325227"/>
  </r>
  <r>
    <d v="2022-09-01T00:00:00"/>
    <x v="1"/>
    <x v="6"/>
    <s v="M1"/>
    <x v="1"/>
    <n v="4"/>
    <x v="3"/>
    <s v="D5"/>
    <s v="M1PfaD5"/>
    <s v="M1PfaD5"/>
    <s v="6h42"/>
    <n v="0.85599999999999998"/>
    <n v="10.87"/>
    <n v="-1.087"/>
    <s v="12h17"/>
    <n v="0.72399999999999998"/>
    <n v="0.13200000000000001"/>
    <n v="24.35"/>
    <n v="-2.4350000000000001"/>
    <n v="-1.3480000000000001"/>
    <n v="67.400000000000006"/>
    <n v="3566.066600000001"/>
    <n v="0.18232044198895028"/>
    <n v="1.4643176452367464E-5"/>
    <n v="5.2218542464694114E-6"/>
    <n v="5.2218542464694115"/>
    <n v="3.8737791145915512"/>
    <n v="34.357199999999999"/>
    <n v="57"/>
    <n v="720"/>
    <n v="14.643176452367465"/>
    <n v="5.6582009490325227"/>
  </r>
  <r>
    <d v="2022-09-01T00:00:00"/>
    <x v="1"/>
    <x v="6"/>
    <s v="M1"/>
    <x v="1"/>
    <n v="8"/>
    <x v="5"/>
    <s v="H3"/>
    <s v="M1DtoH3"/>
    <s v="M1DtoH3"/>
    <s v="6h42"/>
    <n v="0.86"/>
    <n v="8.27"/>
    <n v="-0.82699999999999996"/>
    <s v="12h17"/>
    <n v="0.89400000000000002"/>
    <n v="-3.400000000000003E-2"/>
    <n v="14.23"/>
    <n v="-1.423"/>
    <n v="-0.59600000000000009"/>
    <n v="67.3"/>
    <n v="3555.4926500000001"/>
    <n v="3.9534883720930267E-2"/>
    <n v="2.2306422037348834E-6"/>
    <n v="7.9310319601591811E-7"/>
    <n v="0.79310319601591805"/>
    <n v="1.3307100604293924"/>
    <n v="34.357199999999999"/>
    <n v="65"/>
    <n v="575"/>
    <n v="2.2306422037348832"/>
    <n v="5.6582009490325227"/>
  </r>
  <r>
    <d v="2022-09-01T00:00:00"/>
    <x v="1"/>
    <x v="6"/>
    <s v="M1"/>
    <x v="1"/>
    <n v="7"/>
    <x v="4"/>
    <s v="G6"/>
    <s v="M1SguG6"/>
    <s v="M1SguG6"/>
    <s v="6h42"/>
    <n v="0.72799999999999998"/>
    <n v="14.23"/>
    <n v="-1.423"/>
    <s v="12h17"/>
    <n v="0.68899999999999995"/>
    <n v="3.9000000000000035E-2"/>
    <n v="18.93"/>
    <n v="-1.893"/>
    <n v="-0.47"/>
    <n v="44.5"/>
    <n v="1554.4962500000001"/>
    <n v="5.6603773584905717E-2"/>
    <n v="3.4697615529873097E-6"/>
    <n v="5.3937313225129501E-7"/>
    <n v="0.53937313225129502"/>
    <n v="1.1476024090453085"/>
    <n v="34.357199999999999"/>
    <n v="33.9"/>
    <n v="590"/>
    <n v="3.4697615529873098"/>
    <n v="5.6582009490325227"/>
  </r>
  <r>
    <d v="2022-09-01T00:00:00"/>
    <x v="1"/>
    <x v="6"/>
    <s v="M1"/>
    <x v="1"/>
    <n v="5"/>
    <x v="11"/>
    <s v="C6"/>
    <s v="M1MlaC6"/>
    <s v="M1MlaC6"/>
    <s v="6h42"/>
    <n v="0.69799999999999995"/>
    <n v="14.96"/>
    <n v="-1.496"/>
    <s v="12h17"/>
    <n v="0.747"/>
    <n v="-4.9000000000000044E-2"/>
    <n v="21.81"/>
    <n v="-2.181"/>
    <n v="-0.68500000000000005"/>
    <n v="39.85"/>
    <n v="1246.5976625000001"/>
    <n v="7.0200573065902647E-2"/>
    <n v="4.5226430321941094E-6"/>
    <n v="5.6379162322550898E-7"/>
    <n v="0.56379162322550902"/>
    <n v="0.82305346456278683"/>
    <n v="34.357199999999999"/>
    <n v="37.4"/>
    <n v="677"/>
    <n v="4.5226430321941091"/>
    <n v="5.6582009490325227"/>
  </r>
  <r>
    <d v="2022-09-02T00:00:00"/>
    <x v="1"/>
    <x v="6"/>
    <s v="K5"/>
    <x v="0"/>
    <n v="7"/>
    <x v="0"/>
    <s v="C5"/>
    <s v="K5FthC5"/>
    <s v="K5FthC5"/>
    <s v="6h05"/>
    <s v="NA"/>
    <n v="5.54"/>
    <n v="-0.55400000000000005"/>
    <s v="12h53"/>
    <n v="0.72899999999999998"/>
    <e v="#VALUE!"/>
    <n v="7.89"/>
    <n v="-0.78899999999999992"/>
    <n v="-0.23499999999999988"/>
    <n v="80.05"/>
    <n v="5030.2819625000002"/>
    <s v="NA"/>
    <e v="#VALUE!"/>
    <e v="#VALUE!"/>
    <e v="#VALUE!"/>
    <e v="#VALUE!"/>
    <n v="35.566600000000001"/>
    <n v="86.4"/>
    <n v="632"/>
    <e v="#VALUE!"/>
    <n v="10.433333333333335"/>
  </r>
  <r>
    <d v="2022-09-02T00:00:00"/>
    <x v="1"/>
    <x v="6"/>
    <s v="K5"/>
    <x v="0"/>
    <n v="13"/>
    <x v="9"/>
    <s v="A6"/>
    <s v="K5HmaA6"/>
    <s v="K5HmaA6"/>
    <s v="6h53"/>
    <n v="0.86099999999999999"/>
    <s v="NA"/>
    <s v="na"/>
    <s v="11h46"/>
    <n v="0.80800000000000005"/>
    <n v="5.2999999999999936E-2"/>
    <s v="NA"/>
    <s v="NA"/>
    <s v="na"/>
    <n v="47.95"/>
    <n v="1804.8739625000003"/>
    <n v="6.5594059405940514E-2"/>
    <n v="4.1601325828999674E-6"/>
    <n v="7.5085149794240251E-7"/>
    <n v="0.75085149794240247"/>
    <e v="#VALUE!"/>
    <n v="35.566600000000001"/>
    <n v="33.4"/>
    <n v="340"/>
    <n v="4.1601325828999673"/>
    <n v="10.433333333333335"/>
  </r>
  <r>
    <d v="2022-09-02T00:00:00"/>
    <x v="1"/>
    <x v="6"/>
    <s v="K5"/>
    <x v="0"/>
    <n v="12"/>
    <x v="8"/>
    <s v="F9"/>
    <s v="K5MluF9"/>
    <s v="K5MluF9"/>
    <s v="6h53"/>
    <n v="0.69499999999999995"/>
    <n v="19.649999999999999"/>
    <n v="-1.9649999999999999"/>
    <s v="11h46"/>
    <n v="0.40699999999999997"/>
    <n v="0.28799999999999998"/>
    <n v="25.03"/>
    <n v="-2.5030000000000001"/>
    <n v="-0.53800000000000026"/>
    <n v="117.25"/>
    <n v="10791.836562500001"/>
    <n v="0.70761670761670759"/>
    <n v="7.7740690913819373E-5"/>
    <n v="8.3896483059776747E-5"/>
    <n v="83.896483059776742"/>
    <n v="155.9414183267225"/>
    <n v="35.566600000000001"/>
    <n v="99.7"/>
    <n v="730"/>
    <n v="77.740690913819378"/>
    <n v="10.433333333333335"/>
  </r>
  <r>
    <d v="2022-09-02T00:00:00"/>
    <x v="1"/>
    <x v="6"/>
    <s v="K5"/>
    <x v="0"/>
    <n v="9"/>
    <x v="2"/>
    <s v="B9"/>
    <s v="K5PfuB9"/>
    <s v="K5PfuB9"/>
    <s v="6h53"/>
    <n v="0.71499999999999997"/>
    <n v="10.82"/>
    <n v="-1.0820000000000001"/>
    <s v="11h46"/>
    <n v="0.65800000000000003"/>
    <n v="5.699999999999994E-2"/>
    <n v="12.17"/>
    <n v="-1.2170000000000001"/>
    <n v="-0.13500000000000001"/>
    <n v="153.6"/>
    <n v="18520.473600000001"/>
    <n v="8.662613981762908E-2"/>
    <n v="5.8585863269711358E-6"/>
    <n v="1.0850379340198989E-5"/>
    <n v="10.850379340198989"/>
    <n v="80.37318029777029"/>
    <n v="35.566600000000001"/>
    <n v="135"/>
    <n v="770"/>
    <n v="5.8585863269711362"/>
    <n v="10.433333333333335"/>
  </r>
  <r>
    <d v="2022-09-02T00:00:00"/>
    <x v="1"/>
    <x v="6"/>
    <s v="K5"/>
    <x v="0"/>
    <n v="15"/>
    <x v="2"/>
    <s v="C6"/>
    <s v="K5PfuC6"/>
    <s v="K5PfuC6"/>
    <s v="6h53"/>
    <n v="0.94499999999999995"/>
    <n v="9.56"/>
    <n v="-0.95600000000000007"/>
    <s v="11h46"/>
    <n v="1.0840000000000001"/>
    <n v="-0.13900000000000012"/>
    <n v="12.87"/>
    <n v="-1.2869999999999999"/>
    <n v="-0.33099999999999985"/>
    <n v="137.75"/>
    <n v="14895.4240625"/>
    <n v="0.14708994708994722"/>
    <n v="1.1241949348954066E-5"/>
    <n v="1.6745360284181662E-5"/>
    <n v="16.745360284181661"/>
    <n v="50.590212338917425"/>
    <n v="35.566600000000001"/>
    <n v="125.1"/>
    <n v="751"/>
    <n v="11.241949348954066"/>
    <n v="10.433333333333335"/>
  </r>
  <r>
    <d v="2022-09-02T00:00:00"/>
    <x v="1"/>
    <x v="6"/>
    <s v="K5"/>
    <x v="0"/>
    <n v="1"/>
    <x v="7"/>
    <s v="B10"/>
    <s v="K5CmeB10"/>
    <s v="K5CmeB10"/>
    <s v="6h05"/>
    <n v="0.79200000000000004"/>
    <n v="2.79"/>
    <n v="-0.27900000000000003"/>
    <s v="12h53"/>
    <n v="0.58599999999999997"/>
    <n v="0.20600000000000007"/>
    <n v="8.5399999999999991"/>
    <n v="-0.85399999999999987"/>
    <n v="-0.57499999999999984"/>
    <n v="91.25"/>
    <n v="6536.3515625"/>
    <n v="0.35153583617747453"/>
    <n v="3.2857577758948682E-5"/>
    <n v="2.1476867972466947E-5"/>
    <n v="21.476867972466948"/>
    <n v="37.351074734725138"/>
    <n v="35.566600000000001"/>
    <n v="83.6"/>
    <n v="660"/>
    <n v="32.857577758948679"/>
    <n v="10.433333333333335"/>
  </r>
  <r>
    <d v="2022-09-02T00:00:00"/>
    <x v="1"/>
    <x v="6"/>
    <s v="K5"/>
    <x v="0"/>
    <n v="6"/>
    <x v="7"/>
    <s v="I6"/>
    <s v="K5CmeI6"/>
    <s v="K5CmeI6"/>
    <s v="6h05"/>
    <n v="0.63900000000000001"/>
    <n v="3.18"/>
    <n v="-0.318"/>
    <s v="12h53"/>
    <n v="0.47799999999999998"/>
    <n v="0.16100000000000003"/>
    <n v="10.23"/>
    <n v="-1.0230000000000001"/>
    <n v="-0.70500000000000007"/>
    <n v="89.65"/>
    <n v="6309.141162500001"/>
    <n v="0.33682008368200844"/>
    <n v="3.1172660813787891E-5"/>
    <n v="1.9667271748491995E-5"/>
    <n v="19.667271748491995"/>
    <n v="27.89683935956311"/>
    <n v="35.566600000000001"/>
    <n v="64.5"/>
    <n v="700"/>
    <n v="31.172660813787893"/>
    <n v="10.433333333333335"/>
  </r>
  <r>
    <d v="2022-09-02T00:00:00"/>
    <x v="1"/>
    <x v="6"/>
    <s v="K5"/>
    <x v="0"/>
    <n v="10"/>
    <x v="0"/>
    <s v="A4"/>
    <s v="K5FthA4"/>
    <s v="K5FthA4"/>
    <s v="6h53"/>
    <n v="0.66100000000000003"/>
    <n v="9.15"/>
    <n v="-0.91500000000000004"/>
    <s v="11h46"/>
    <n v="0.57299999999999995"/>
    <n v="8.8000000000000078E-2"/>
    <n v="5.67"/>
    <n v="-0.56699999999999995"/>
    <n v="0.34800000000000009"/>
    <n v="83.3"/>
    <n v="5447.0286500000002"/>
    <n v="0.15357766143106472"/>
    <n v="1.185541582071783E-5"/>
    <n v="6.4576789633113279E-6"/>
    <n v="6.4576789633113281"/>
    <n v="18.556548745147492"/>
    <n v="35.566600000000001"/>
    <n v="57.9"/>
    <n v="680"/>
    <n v="11.85541582071783"/>
    <n v="10.433333333333335"/>
  </r>
  <r>
    <d v="2022-09-02T00:00:00"/>
    <x v="1"/>
    <x v="6"/>
    <s v="K5"/>
    <x v="0"/>
    <n v="16"/>
    <x v="3"/>
    <s v="F3"/>
    <s v="K5PfaF3"/>
    <s v="K5PfaF3"/>
    <s v="6h53"/>
    <n v="0.74299999999999999"/>
    <n v="23.23"/>
    <n v="-2.323"/>
    <s v="11h46"/>
    <n v="0.67400000000000004"/>
    <n v="6.899999999999995E-2"/>
    <n v="26.76"/>
    <n v="-2.6760000000000002"/>
    <n v="-0.3530000000000002"/>
    <n v="91.85"/>
    <n v="6622.5916624999991"/>
    <n v="0.10237388724035601"/>
    <n v="7.1959785390372148E-6"/>
    <n v="4.7656027476156782E-6"/>
    <n v="4.7656027476156781"/>
    <n v="13.500291069732791"/>
    <n v="35.566600000000001"/>
    <n v="77.599999999999994"/>
    <m/>
    <n v="7.1959785390372151"/>
    <n v="10.433333333333335"/>
  </r>
  <r>
    <d v="2022-09-02T00:00:00"/>
    <x v="1"/>
    <x v="6"/>
    <s v="K5"/>
    <x v="0"/>
    <n v="11"/>
    <x v="6"/>
    <s v="H7"/>
    <s v="K5AguH7"/>
    <s v="K5AguH7"/>
    <s v="6h53"/>
    <n v="0.74299999999999999"/>
    <n v="25.23"/>
    <n v="-2.5230000000000001"/>
    <s v="11h46"/>
    <n v="0.57999999999999996"/>
    <n v="0.16300000000000003"/>
    <n v="35.65"/>
    <n v="-3.5649999999999999"/>
    <n v="-1.0419999999999998"/>
    <n v="81"/>
    <n v="5150.3850000000002"/>
    <n v="0.28103448275862075"/>
    <n v="2.4944226555680138E-5"/>
    <n v="1.2847237028897667E-5"/>
    <n v="12.847237028897666"/>
    <n v="12.329402139057263"/>
    <n v="35.566600000000001"/>
    <n v="73.400000000000006"/>
    <n v="670"/>
    <n v="24.944226555680139"/>
    <n v="10.433333333333335"/>
  </r>
  <r>
    <d v="2022-09-02T00:00:00"/>
    <x v="1"/>
    <x v="6"/>
    <s v="K5"/>
    <x v="0"/>
    <n v="2"/>
    <x v="1"/>
    <s v="A3"/>
    <s v="K5BbrA3"/>
    <s v="K5BbrA3"/>
    <s v="6h05"/>
    <n v="0.82399999999999995"/>
    <n v="27.04"/>
    <n v="-2.7039999999999997"/>
    <s v="12h53"/>
    <n v="0.69199999999999995"/>
    <n v="0.13200000000000001"/>
    <n v="33.229999999999997"/>
    <n v="-3.3229999999999995"/>
    <n v="-0.61899999999999977"/>
    <n v="78.25"/>
    <n v="4806.6040625000005"/>
    <n v="0.19075144508670522"/>
    <n v="1.548113751665675E-5"/>
    <n v="7.4411698479683505E-6"/>
    <n v="7.4411698479683501"/>
    <n v="12.021276006410909"/>
    <n v="35.566600000000001"/>
    <n v="62.2"/>
    <n v="560"/>
    <n v="15.48113751665675"/>
    <n v="10.433333333333335"/>
  </r>
  <r>
    <d v="2022-09-02T00:00:00"/>
    <x v="1"/>
    <x v="6"/>
    <s v="K5"/>
    <x v="0"/>
    <n v="14"/>
    <x v="5"/>
    <s v="J7"/>
    <s v="K5DtoJ7"/>
    <s v="K5DtoJ7"/>
    <s v="6h53"/>
    <n v="0.73099999999999998"/>
    <n v="32.450000000000003"/>
    <n v="-3.2450000000000001"/>
    <s v="11h46"/>
    <n v="0.61199999999999999"/>
    <n v="0.11899999999999999"/>
    <n v="43.23"/>
    <n v="-4.3229999999999995"/>
    <n v="-1.0779999999999994"/>
    <n v="77.900000000000006"/>
    <n v="4763.7018500000004"/>
    <n v="0.19444444444444445"/>
    <n v="1.5850912558887501E-5"/>
    <n v="7.5509021480960634E-6"/>
    <n v="7.5509021480960632"/>
    <n v="7.0045474472134206"/>
    <n v="35.566600000000001"/>
    <n v="74.8"/>
    <n v="661"/>
    <n v="15.850912558887501"/>
    <n v="10.433333333333335"/>
  </r>
  <r>
    <d v="2022-09-02T00:00:00"/>
    <x v="1"/>
    <x v="6"/>
    <s v="K5"/>
    <x v="0"/>
    <n v="5"/>
    <x v="10"/>
    <s v="A5"/>
    <s v="K5PafA5"/>
    <s v="K5PafA5"/>
    <s v="6h05"/>
    <n v="0.76200000000000001"/>
    <n v="31.23"/>
    <n v="-3.1230000000000002"/>
    <s v="12h53"/>
    <n v="0.61099999999999999"/>
    <n v="0.15100000000000002"/>
    <n v="38.76"/>
    <n v="-3.8759999999999999"/>
    <n v="-0.75299999999999967"/>
    <n v="51.9"/>
    <n v="2114.4838499999996"/>
    <n v="0.24713584288052379"/>
    <n v="2.1293686397012231E-5"/>
    <n v="4.5025155993447043E-6"/>
    <n v="4.5025155993447044"/>
    <n v="5.9794363869119609"/>
    <n v="35.566600000000001"/>
    <n v="44.9"/>
    <n v="565"/>
    <n v="21.29368639701223"/>
    <n v="10.433333333333335"/>
  </r>
  <r>
    <d v="2022-09-02T00:00:00"/>
    <x v="1"/>
    <x v="6"/>
    <s v="K5"/>
    <x v="0"/>
    <n v="4"/>
    <x v="6"/>
    <s v="F10"/>
    <s v="K5AguF10"/>
    <s v="K5AguF10"/>
    <s v="6h05"/>
    <n v="1.0429999999999999"/>
    <n v="22.61"/>
    <n v="-2.2610000000000001"/>
    <s v="12h53"/>
    <n v="0.98299999999999998"/>
    <n v="5.9999999999999942E-2"/>
    <n v="29.56"/>
    <n v="-2.956"/>
    <n v="-0.69499999999999984"/>
    <n v="79.349999999999994"/>
    <n v="4942.6916624999994"/>
    <n v="6.1037639877924661E-2"/>
    <n v="3.8073058853429022E-6"/>
    <n v="1.8818339056071543E-6"/>
    <n v="1.8818339056071542"/>
    <n v="2.7076746843268413"/>
    <n v="35.566600000000001"/>
    <n v="63.2"/>
    <n v="602"/>
    <n v="3.807305885342902"/>
    <n v="10.433333333333335"/>
  </r>
  <r>
    <d v="2022-09-02T00:00:00"/>
    <x v="1"/>
    <x v="6"/>
    <s v="K5"/>
    <x v="0"/>
    <n v="3"/>
    <x v="4"/>
    <s v="H9"/>
    <s v="K5SguH9"/>
    <s v="K5SguH9"/>
    <s v="6h05"/>
    <n v="0.89400000000000002"/>
    <n v="19.670000000000002"/>
    <n v="-1.9670000000000001"/>
    <s v="12h53"/>
    <n v="0.83099999999999996"/>
    <n v="6.3000000000000056E-2"/>
    <n v="26.01"/>
    <n v="-2.601"/>
    <n v="-0.6339999999999999"/>
    <n v="37.549999999999997"/>
    <n v="1106.8519624999999"/>
    <n v="7.5812274368231111E-2"/>
    <n v="4.9717160581027881E-6"/>
    <n v="5.5029536759038342E-7"/>
    <n v="0.55029536759038344"/>
    <n v="0.86797376591543141"/>
    <n v="35.566600000000001"/>
    <n v="19.8"/>
    <n v="320"/>
    <n v="4.9717160581027882"/>
    <n v="10.433333333333335"/>
  </r>
  <r>
    <d v="2022-09-02T00:00:00"/>
    <x v="1"/>
    <x v="6"/>
    <s v="K5"/>
    <x v="0"/>
    <n v="8"/>
    <x v="3"/>
    <s v="J1"/>
    <s v="K5PfaJ1"/>
    <s v="K5PfaJ1"/>
    <s v="6h05"/>
    <n v="0.71399999999999997"/>
    <n v="16.149999999999999"/>
    <n v="-1.6149999999999998"/>
    <s v="12h53"/>
    <n v="0.71899999999999997"/>
    <n v="-5.0000000000000044E-3"/>
    <n v="26.56"/>
    <n v="-2.6559999999999997"/>
    <n v="-1.0409999999999999"/>
    <n v="50.2"/>
    <n v="1978.2314000000003"/>
    <n v="7.0028011204481856E-3"/>
    <n v="2.6489669390492084E-7"/>
    <n v="5.2402695763890312E-8"/>
    <n v="5.2402695763890311E-2"/>
    <n v="5.0338804768386466E-2"/>
    <n v="35.566600000000001"/>
    <n v="39.1"/>
    <n v="510"/>
    <n v="0.26489669390492082"/>
    <n v="10.433333333333335"/>
  </r>
  <r>
    <d v="2022-09-02T00:00:00"/>
    <x v="1"/>
    <x v="6"/>
    <s v="K6"/>
    <x v="1"/>
    <n v="3"/>
    <x v="7"/>
    <s v="I2"/>
    <s v="K6CmeI2"/>
    <s v="K6CmeI2"/>
    <s v="5h55"/>
    <n v="0.61499999999999999"/>
    <n v="4.42"/>
    <n v="-0.442"/>
    <s v="11h35"/>
    <n v="0.434"/>
    <n v="0.18099999999999999"/>
    <n v="3.59"/>
    <n v="-0.35899999999999999"/>
    <n v="8.3000000000000018E-2"/>
    <n v="124.6"/>
    <n v="12187.250599999999"/>
    <n v="0.4170506912442396"/>
    <n v="4.0550800325435837E-5"/>
    <n v="4.9420276559664809E-5"/>
    <n v="49.420276559664806"/>
    <n v="595.42501879114207"/>
    <n v="35.566600000000001"/>
    <n v="107.9"/>
    <n v="840"/>
    <n v="40.550800325435837"/>
    <n v="11.450000000000001"/>
  </r>
  <r>
    <d v="2022-09-02T00:00:00"/>
    <x v="1"/>
    <x v="6"/>
    <s v="K6"/>
    <x v="1"/>
    <n v="14"/>
    <x v="7"/>
    <s v="D4"/>
    <s v="K6CmeD4"/>
    <s v="K6CmeD4"/>
    <s v="7h02"/>
    <n v="0.58199999999999996"/>
    <n v="4.6100000000000003"/>
    <n v="-0.46100000000000002"/>
    <s v="12h04"/>
    <n v="0.36099999999999999"/>
    <n v="0.22099999999999997"/>
    <n v="10.23"/>
    <n v="-1.0230000000000001"/>
    <n v="-0.56200000000000006"/>
    <n v="115.65"/>
    <n v="10499.314162500001"/>
    <n v="0.61218836565096946"/>
    <n v="6.5043287642574236E-5"/>
    <n v="6.8290991112124092E-5"/>
    <n v="68.29099111212409"/>
    <n v="121.51421906071901"/>
    <n v="35.566600000000001"/>
    <n v="125"/>
    <n v="776"/>
    <n v="65.043287642574242"/>
    <n v="11.450000000000001"/>
  </r>
  <r>
    <d v="2022-09-02T00:00:00"/>
    <x v="1"/>
    <x v="6"/>
    <s v="K6"/>
    <x v="1"/>
    <n v="10"/>
    <x v="0"/>
    <s v="E10"/>
    <s v="K6FthE10"/>
    <s v="K6FthE10"/>
    <s v="7h02"/>
    <n v="0.55800000000000005"/>
    <n v="8.8699999999999992"/>
    <n v="-0.8869999999999999"/>
    <s v="12h04"/>
    <n v="0.53200000000000003"/>
    <n v="2.6000000000000023E-2"/>
    <n v="9.6199999999999992"/>
    <n v="-0.96199999999999997"/>
    <n v="-7.5000000000000067E-2"/>
    <n v="163.95"/>
    <n v="21100.487962499999"/>
    <n v="4.8872180451127858E-2"/>
    <n v="2.8958891476231187E-6"/>
    <n v="6.1104674100156002E-6"/>
    <n v="6.1104674100156"/>
    <n v="81.472898800207929"/>
    <n v="35.566600000000001"/>
    <n v="147.1"/>
    <n v="921"/>
    <n v="2.8958891476231186"/>
    <n v="11.450000000000001"/>
  </r>
  <r>
    <d v="2022-09-02T00:00:00"/>
    <x v="1"/>
    <x v="6"/>
    <s v="K6"/>
    <x v="1"/>
    <n v="2"/>
    <x v="12"/>
    <s v="A10"/>
    <s v="K6FsaA10"/>
    <s v="K6FsaA10"/>
    <s v="5h55"/>
    <n v="0.61199999999999999"/>
    <n v="10.65"/>
    <n v="-1.0649999999999999"/>
    <s v="11h35"/>
    <n v="0.41699999999999998"/>
    <n v="0.19500000000000001"/>
    <n v="11.63"/>
    <n v="-1.163"/>
    <n v="-9.8000000000000087E-2"/>
    <n v="46"/>
    <n v="1661.0600000000002"/>
    <n v="0.46762589928057557"/>
    <n v="4.6686582495814109E-5"/>
    <n v="7.754921472049698E-6"/>
    <n v="7.7549214720496984"/>
    <n v="79.131851755609091"/>
    <n v="35.566600000000001"/>
    <m/>
    <n v="213"/>
    <n v="46.686582495814108"/>
    <n v="11.450000000000001"/>
  </r>
  <r>
    <d v="2022-09-02T00:00:00"/>
    <x v="1"/>
    <x v="6"/>
    <s v="K6"/>
    <x v="1"/>
    <n v="4"/>
    <x v="8"/>
    <s v="I8"/>
    <s v="K6MluI8"/>
    <s v="K6MluI8"/>
    <s v="5h55"/>
    <n v="0.745"/>
    <n v="8.76"/>
    <n v="-0.876"/>
    <s v="11h35"/>
    <n v="0.53500000000000003"/>
    <n v="0.20999999999999996"/>
    <n v="17.12"/>
    <n v="-1.7120000000000002"/>
    <n v="-0.83600000000000019"/>
    <n v="119.55"/>
    <n v="11219.378962500001"/>
    <n v="0.39252336448598124"/>
    <n v="3.763530219179399E-5"/>
    <n v="4.2224471765794372E-5"/>
    <n v="42.22447176579437"/>
    <n v="50.507741346643968"/>
    <n v="35.566600000000001"/>
    <n v="75.3"/>
    <n v="736"/>
    <n v="37.63530219179399"/>
    <n v="11.450000000000001"/>
  </r>
  <r>
    <d v="2022-09-02T00:00:00"/>
    <x v="1"/>
    <x v="6"/>
    <s v="K6"/>
    <x v="1"/>
    <n v="7"/>
    <x v="9"/>
    <s v="C8"/>
    <s v="K6HmaC8"/>
    <s v="K6HmaC8"/>
    <s v="5h55"/>
    <n v="0.93899999999999995"/>
    <n v="10.11"/>
    <n v="-1.0109999999999999"/>
    <s v="11h35"/>
    <n v="0.71399999999999997"/>
    <n v="0.22499999999999998"/>
    <n v="13.37"/>
    <n v="-1.337"/>
    <n v="-0.32600000000000007"/>
    <n v="65"/>
    <n v="3316.625"/>
    <n v="0.31512605042016806"/>
    <n v="2.8719782228700644E-5"/>
    <n v="9.5252747734264285E-6"/>
    <n v="9.5252747734264283"/>
    <n v="29.218634274314191"/>
    <n v="35.566600000000001"/>
    <n v="61"/>
    <n v="534"/>
    <n v="28.719782228700645"/>
    <n v="11.450000000000001"/>
  </r>
  <r>
    <d v="2022-09-02T00:00:00"/>
    <x v="1"/>
    <x v="6"/>
    <s v="K6"/>
    <x v="1"/>
    <n v="11"/>
    <x v="4"/>
    <s v="A8"/>
    <s v="K6SguA8"/>
    <s v="K6SguA8"/>
    <s v="7h02"/>
    <n v="0.60499999999999998"/>
    <n v="9.42"/>
    <n v="-0.94199999999999995"/>
    <s v="12h04"/>
    <n v="0.44400000000000001"/>
    <n v="0.16099999999999998"/>
    <n v="11.78"/>
    <n v="-1.1779999999999999"/>
    <n v="-0.23599999999999999"/>
    <n v="50.055"/>
    <n v="1966.819874625"/>
    <n v="0.36261261261261257"/>
    <n v="3.4136671945359725E-5"/>
    <n v="6.7140684835687173E-6"/>
    <n v="6.7140684835687177"/>
    <n v="28.449442726986092"/>
    <n v="35.566600000000001"/>
    <n v="34.5"/>
    <n v="430"/>
    <n v="34.136671945359723"/>
    <n v="11.450000000000001"/>
  </r>
  <r>
    <d v="2022-09-02T00:00:00"/>
    <x v="1"/>
    <x v="6"/>
    <s v="K6"/>
    <x v="1"/>
    <n v="6"/>
    <x v="4"/>
    <s v="C9"/>
    <s v="K6SguC9"/>
    <s v="K6SguC9"/>
    <s v="5h55"/>
    <n v="0.72699999999999998"/>
    <n v="4.95"/>
    <n v="-0.495"/>
    <s v="11h35"/>
    <n v="0.58299999999999996"/>
    <n v="0.14400000000000002"/>
    <n v="6.96"/>
    <n v="-0.69599999999999995"/>
    <n v="-0.20099999999999996"/>
    <n v="57.585000000000001"/>
    <n v="2603.085296625"/>
    <n v="0.24699828473413382"/>
    <n v="2.1279097194268991E-5"/>
    <n v="5.5391305031855903E-6"/>
    <n v="5.5391305031855902"/>
    <n v="27.557863199928317"/>
    <n v="35.566600000000001"/>
    <n v="40"/>
    <n v="540"/>
    <n v="21.279097194268992"/>
    <n v="11.450000000000001"/>
  </r>
  <r>
    <d v="2022-09-02T00:00:00"/>
    <x v="1"/>
    <x v="6"/>
    <s v="K6"/>
    <x v="1"/>
    <n v="12"/>
    <x v="5"/>
    <s v="C6"/>
    <s v="K6DtoC6"/>
    <s v="K6DtoC6"/>
    <s v="7h02"/>
    <n v="0.81499999999999995"/>
    <n v="9.4499999999999993"/>
    <n v="-0.94499999999999995"/>
    <s v="12h04"/>
    <n v="0.61499999999999999"/>
    <n v="0.19999999999999996"/>
    <n v="16.739999999999998"/>
    <n v="-1.6739999999999999"/>
    <n v="-0.72899999999999998"/>
    <n v="80.3"/>
    <n v="5061.75065"/>
    <n v="0.32520325203252026"/>
    <n v="2.9854487384001195E-5"/>
    <n v="1.5111597092138485E-5"/>
    <n v="15.111597092138485"/>
    <n v="20.729214118159788"/>
    <n v="35.566600000000001"/>
    <n v="84.6"/>
    <n v="716"/>
    <n v="29.854487384001196"/>
    <n v="11.450000000000001"/>
  </r>
  <r>
    <d v="2022-09-02T00:00:00"/>
    <x v="1"/>
    <x v="6"/>
    <s v="K6"/>
    <x v="1"/>
    <n v="15"/>
    <x v="10"/>
    <s v="H5"/>
    <s v="K6PafH5"/>
    <s v="K6PafH5"/>
    <s v="7h02"/>
    <n v="0.64100000000000001"/>
    <n v="7.84"/>
    <n v="-0.78400000000000003"/>
    <s v="12h04"/>
    <n v="0.41799999999999998"/>
    <n v="0.22300000000000003"/>
    <n v="20.64"/>
    <n v="-2.0640000000000001"/>
    <n v="-1.28"/>
    <n v="75.5"/>
    <n v="4474.69625"/>
    <n v="0.53349282296650724"/>
    <n v="5.4908836966362465E-5"/>
    <n v="2.457003668652435E-5"/>
    <n v="24.57003668652435"/>
    <n v="19.195341161347148"/>
    <n v="35.566600000000001"/>
    <n v="71.3"/>
    <n v="778"/>
    <n v="54.908836966362465"/>
    <n v="11.450000000000001"/>
  </r>
  <r>
    <d v="2022-09-02T00:00:00"/>
    <x v="1"/>
    <x v="6"/>
    <s v="K6"/>
    <x v="1"/>
    <n v="8"/>
    <x v="3"/>
    <s v="A6"/>
    <s v="K6PfaA6"/>
    <s v="K6PfaA6"/>
    <s v="5h55"/>
    <n v="0.83499999999999996"/>
    <n v="9.06"/>
    <n v="-0.90600000000000003"/>
    <s v="11h35"/>
    <n v="0.60899999999999999"/>
    <n v="0.22599999999999998"/>
    <n v="19.21"/>
    <n v="-1.921"/>
    <n v="-1.0150000000000001"/>
    <n v="80.5"/>
    <n v="5086.9962500000001"/>
    <n v="0.37110016420361247"/>
    <n v="3.5122915814969853E-5"/>
    <n v="1.7867014103981733E-5"/>
    <n v="17.867014103981731"/>
    <n v="17.602969560573133"/>
    <n v="35.566600000000001"/>
    <n v="76.2"/>
    <n v="770"/>
    <n v="35.122915814969851"/>
    <n v="11.450000000000001"/>
  </r>
  <r>
    <d v="2022-09-02T00:00:00"/>
    <x v="1"/>
    <x v="6"/>
    <s v="K6"/>
    <x v="1"/>
    <n v="9"/>
    <x v="2"/>
    <s v="D10"/>
    <s v="K6PfuD10"/>
    <s v="K6PfuD10"/>
    <s v="7h02"/>
    <n v="1.2210000000000001"/>
    <n v="8.7799999999999994"/>
    <n v="-0.87799999999999989"/>
    <s v="12h04"/>
    <n v="1.2549999999999999"/>
    <n v="-3.3999999999999808E-2"/>
    <n v="9.56"/>
    <n v="-0.95600000000000007"/>
    <n v="-7.800000000000018E-2"/>
    <n v="105.25"/>
    <n v="8695.8865624999999"/>
    <n v="2.7846027846027688E-2"/>
    <n v="1.4489404139187751E-6"/>
    <n v="1.2599821475259464E-6"/>
    <n v="1.2599821475259465"/>
    <n v="16.153617275973637"/>
    <n v="35.566600000000001"/>
    <n v="94.8"/>
    <n v="700"/>
    <n v="1.4489404139187751"/>
    <n v="11.450000000000001"/>
  </r>
  <r>
    <d v="2022-09-02T00:00:00"/>
    <x v="1"/>
    <x v="6"/>
    <s v="K6"/>
    <x v="1"/>
    <n v="13"/>
    <x v="1"/>
    <s v="G4"/>
    <s v="K6BbrG4"/>
    <s v="K6BbrG4"/>
    <s v="7h02"/>
    <n v="0.79100000000000004"/>
    <n v="9.34"/>
    <n v="-0.93399999999999994"/>
    <s v="12h04"/>
    <n v="0.63600000000000001"/>
    <n v="0.15500000000000003"/>
    <n v="14.38"/>
    <n v="-1.4380000000000002"/>
    <n v="-0.50400000000000023"/>
    <n v="69.400000000000006"/>
    <n v="3780.8426000000004"/>
    <n v="0.2437106918238994"/>
    <n v="2.093098047017677E-5"/>
    <n v="7.9136742621412378E-6"/>
    <n v="7.9136742621412379"/>
    <n v="15.701734647105624"/>
    <n v="35.566600000000001"/>
    <n v="78.599999999999994"/>
    <n v="701"/>
    <n v="20.93098047017677"/>
    <n v="11.450000000000001"/>
  </r>
  <r>
    <d v="2022-09-02T00:00:00"/>
    <x v="1"/>
    <x v="6"/>
    <s v="K6"/>
    <x v="1"/>
    <n v="5"/>
    <x v="0"/>
    <s v="H10"/>
    <s v="K6FthH10"/>
    <s v="K6FthH10"/>
    <s v="5h55"/>
    <n v="0.73199999999999998"/>
    <n v="8.4499999999999993"/>
    <n v="-0.84499999999999997"/>
    <s v="11h35"/>
    <n v="0.79400000000000004"/>
    <n v="-6.2000000000000055E-2"/>
    <n v="10.87"/>
    <n v="-1.087"/>
    <n v="-0.24199999999999999"/>
    <n v="68.05"/>
    <n v="3635.1799624999999"/>
    <n v="8.4699453551912648E-2"/>
    <n v="5.6985975939280051E-6"/>
    <n v="2.0715427787797793E-6"/>
    <n v="2.0715427787797793"/>
    <n v="8.5600941271891706"/>
    <n v="35.566600000000001"/>
    <n v="64.8"/>
    <n v="512"/>
    <n v="5.6985975939280049"/>
    <n v="11.450000000000001"/>
  </r>
  <r>
    <d v="2022-09-02T00:00:00"/>
    <x v="1"/>
    <x v="6"/>
    <s v="K6"/>
    <x v="1"/>
    <n v="16"/>
    <x v="10"/>
    <s v="I4"/>
    <s v="K6PafI4"/>
    <s v="K6PafI4"/>
    <s v="7h02"/>
    <n v="0.59099999999999997"/>
    <n v="9.4499999999999993"/>
    <n v="-0.94499999999999995"/>
    <s v="12h04"/>
    <n v="0.50900000000000001"/>
    <n v="8.1999999999999962E-2"/>
    <n v="22.08"/>
    <n v="-2.2079999999999997"/>
    <n v="-1.2629999999999999"/>
    <n v="80.45"/>
    <n v="5080.6789625000001"/>
    <n v="0.16110019646365414"/>
    <n v="1.2574253848476909E-5"/>
    <n v="6.38857469970913E-6"/>
    <n v="6.3885746997091299"/>
    <n v="5.0582539190096041"/>
    <n v="35.566600000000001"/>
    <n v="69.400000000000006"/>
    <n v="740"/>
    <n v="12.574253848476909"/>
    <n v="11.450000000000001"/>
  </r>
  <r>
    <d v="2022-09-02T00:00:00"/>
    <x v="1"/>
    <x v="6"/>
    <s v="K6"/>
    <x v="1"/>
    <n v="1"/>
    <x v="11"/>
    <s v="C2"/>
    <s v="K6MlaC2"/>
    <s v="K6MlaC2"/>
    <s v="5h55"/>
    <n v="0.92600000000000005"/>
    <n v="21.14"/>
    <n v="-2.1139999999999999"/>
    <s v="11h35"/>
    <n v="0.92700000000000005"/>
    <n v="-1.0000000000000009E-3"/>
    <n v="26.23"/>
    <n v="-2.6230000000000002"/>
    <n v="-0.50900000000000034"/>
    <n v="35.6"/>
    <n v="994.87760000000014"/>
    <n v="1.079913606911448E-3"/>
    <n v="2.652459960136127E-8"/>
    <n v="2.6388729992363259E-9"/>
    <n v="2.6388729992363261E-3"/>
    <n v="5.1844263246293206E-3"/>
    <n v="35.566600000000001"/>
    <n v="34"/>
    <n v="571"/>
    <n v="2.6524599601361269E-2"/>
    <n v="11.450000000000001"/>
  </r>
  <r>
    <m/>
    <x v="2"/>
    <x v="7"/>
    <m/>
    <x v="2"/>
    <m/>
    <x v="13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0">
  <r>
    <d v="2022-08-03T00:00:00"/>
    <s v="Makera"/>
    <s v="Aug"/>
    <s v="K1"/>
    <s v="Control"/>
    <n v="3"/>
    <s v="Bbr"/>
    <s v="F10"/>
    <s v="K1BbrF10"/>
    <x v="0"/>
    <s v="5h30"/>
    <n v="0.55400000000000005"/>
    <n v="3.79"/>
    <n v="-0.379"/>
    <s v="12h28"/>
    <n v="0.41099999999999998"/>
    <n v="0.14300000000000007"/>
    <n v="18.95"/>
    <n v="-1.895"/>
    <n v="-1.516"/>
    <n v="97.65"/>
    <n v="7485.3851625000007"/>
    <n v="0.34793187347931892"/>
    <n v="3.2443398484359131E-5"/>
    <n v="2.4285133363589688E-5"/>
    <x v="0"/>
    <x v="0"/>
    <n v="0.19664285107551641"/>
    <n v="28.545300000000001"/>
    <n v="81.5"/>
    <n v="800"/>
    <x v="0"/>
    <n v="8.0311143168665637"/>
    <s v="ES"/>
    <s v="TMF"/>
    <s v="SD"/>
    <n v="0.57093314461741485"/>
    <n v="1.5412499999999998"/>
    <n v="919.65"/>
    <x v="0"/>
    <x v="0"/>
  </r>
  <r>
    <d v="2022-06-11T00:00:00"/>
    <s v="Makera"/>
    <s v="Jun"/>
    <s v="K1"/>
    <s v="Control"/>
    <n v="1"/>
    <s v="Bbr"/>
    <s v="F10"/>
    <s v="K1BbrF10"/>
    <x v="0"/>
    <s v="6h01"/>
    <n v="0.495"/>
    <n v="2.65"/>
    <n v="-0.26500000000000001"/>
    <s v="11h45"/>
    <n v="0.378"/>
    <n v="0.11699999999999999"/>
    <n v="11.48"/>
    <n v="-1.1480000000000001"/>
    <n v="-0.88300000000000012"/>
    <n v="97.65"/>
    <n v="7485.3851625000007"/>
    <n v="0.30952380952380948"/>
    <n v="2.8092562231696774E-5"/>
    <n v="2.1028364850575095E-5"/>
    <x v="1"/>
    <x v="1"/>
    <n v="0.29233557632505602"/>
    <n v="31.959900000000001"/>
    <n v="81.5"/>
    <n v="800"/>
    <x v="1"/>
    <n v="10.416666666666666"/>
    <s v="ES"/>
    <s v="TMF"/>
    <s v="SD"/>
    <n v="0.55247291970017987"/>
    <n v="1.6937500000000001"/>
    <n v="1071.175"/>
    <x v="0"/>
    <x v="0"/>
  </r>
  <r>
    <d v="2022-06-21T00:00:00"/>
    <s v="Makera"/>
    <s v="Mid Jun"/>
    <s v="K1"/>
    <s v="Control"/>
    <n v="9"/>
    <s v="Bbr"/>
    <s v="F10"/>
    <s v="K1BbrF10"/>
    <x v="0"/>
    <s v="5h46"/>
    <n v="0.50700000000000001"/>
    <n v="7.82"/>
    <n v="-0.78200000000000003"/>
    <s v="12h24"/>
    <n v="0.40600000000000003"/>
    <n v="0.10099999999999998"/>
    <n v="14.4"/>
    <n v="-1.44"/>
    <n v="-0.65799999999999992"/>
    <n v="97.65"/>
    <n v="7485.3851625000007"/>
    <n v="0.24876847290640386"/>
    <n v="2.1466983633596243E-5"/>
    <n v="1.6068864077455169E-5"/>
    <x v="2"/>
    <x v="2"/>
    <n v="0.29977551268793612"/>
    <n v="30.972899999999999"/>
    <n v="81.5"/>
    <n v="800"/>
    <x v="2"/>
    <n v="8.9642857142857135"/>
    <s v="ES"/>
    <s v="TMF"/>
    <s v="SD"/>
    <n v="0.43868604499462666"/>
    <n v="2.2399999999999998"/>
    <n v="1277.3875"/>
    <x v="0"/>
    <x v="0"/>
  </r>
  <r>
    <d v="2022-07-07T00:00:00"/>
    <s v="Makera"/>
    <s v="Jul"/>
    <s v="K1"/>
    <s v="Control"/>
    <n v="8"/>
    <s v="Bbr"/>
    <s v="F10"/>
    <s v="K1BbrF10"/>
    <x v="0"/>
    <s v="6h28"/>
    <n v="0.55500000000000005"/>
    <n v="2.2799999999999998"/>
    <n v="-0.22799999999999998"/>
    <s v="12h04"/>
    <n v="0.49199999999999999"/>
    <n v="6.3000000000000056E-2"/>
    <n v="24.39"/>
    <n v="-2.4390000000000001"/>
    <n v="-2.2110000000000003"/>
    <n v="97.65"/>
    <n v="7485.3851625000007"/>
    <n v="0.12804878048780499"/>
    <n v="9.4782058430894215E-6"/>
    <n v="7.0948021384982368E-6"/>
    <x v="3"/>
    <x v="3"/>
    <n v="3.9390220916111891E-2"/>
    <n v="34.081400000000002"/>
    <n v="81.5"/>
    <n v="800"/>
    <x v="3"/>
    <n v="7.0391025641025591"/>
    <s v="ES"/>
    <s v="TMF"/>
    <s v="SD"/>
    <n v="0.35644028496175595"/>
    <n v="2.7675000000000001"/>
    <n v="1337.8125"/>
    <x v="0"/>
    <x v="0"/>
  </r>
  <r>
    <d v="2022-08-31T00:00:00"/>
    <s v="Makera"/>
    <s v="Sep"/>
    <s v="K1"/>
    <s v="Control"/>
    <n v="7"/>
    <s v="Bbr"/>
    <s v="F10"/>
    <s v="K1BbrF10"/>
    <x v="0"/>
    <s v="6h53"/>
    <n v="0.54100000000000004"/>
    <n v="19.760000000000002"/>
    <n v="-1.9760000000000002"/>
    <s v="12h28"/>
    <n v="0.60199999999999998"/>
    <n v="-6.0999999999999943E-2"/>
    <n v="23.25"/>
    <n v="-2.3250000000000002"/>
    <n v="-0.34899999999999998"/>
    <n v="97.65"/>
    <n v="7485.3851625000007"/>
    <n v="0.11275415896487974"/>
    <n v="8.1044240180652075E-6"/>
    <n v="6.0664735295433948E-6"/>
    <x v="4"/>
    <x v="4"/>
    <n v="0.21337707172986622"/>
    <n v="32.519599999999997"/>
    <n v="81.5"/>
    <n v="800"/>
    <x v="4"/>
    <n v="6.7535095436248787"/>
    <s v="ES"/>
    <s v="TMF"/>
    <s v="SD"/>
    <n v="0.5234151584582144"/>
    <n v="1.8887499999999999"/>
    <n v="924.46249999999998"/>
    <x v="0"/>
    <x v="0"/>
  </r>
  <r>
    <d v="2022-08-17T00:00:00"/>
    <s v="Makera"/>
    <s v="Mid Aug"/>
    <s v="K1"/>
    <s v="Control"/>
    <n v="5"/>
    <s v="Bbr"/>
    <s v="F10"/>
    <s v="K1BbrF10"/>
    <x v="0"/>
    <s v="5h17"/>
    <n v="0.56799999999999995"/>
    <n v="18.43"/>
    <n v="-1.843"/>
    <s v="12h37"/>
    <n v="0.56100000000000005"/>
    <n v="6.9999999999998952E-3"/>
    <n v="22.45"/>
    <n v="-2.2450000000000001"/>
    <n v="-0.40200000000000014"/>
    <n v="97.65"/>
    <n v="7485.3851625000007"/>
    <n v="1.2477718360071114E-2"/>
    <n v="5.3937320336892728E-7"/>
    <n v="4.037416173547864E-7"/>
    <x v="5"/>
    <x v="5"/>
    <n v="1.2328616294858095E-2"/>
    <n v="32.178800000000003"/>
    <n v="81.5"/>
    <n v="800"/>
    <x v="5"/>
    <n v="7.6209545755722603"/>
    <s v="ES"/>
    <s v="TMF"/>
    <s v="SD"/>
    <n v="0.6083871384901417"/>
    <n v="1.4275"/>
    <n v="836.8"/>
    <x v="0"/>
    <x v="0"/>
  </r>
  <r>
    <d v="2022-07-22T00:00:00"/>
    <s v="Makera"/>
    <s v="Mid Jul"/>
    <s v="K1"/>
    <s v="Control"/>
    <n v="7"/>
    <s v="Bbr"/>
    <s v="F10"/>
    <s v="K1BbrF10"/>
    <x v="0"/>
    <s v="6h30"/>
    <n v="0.58299999999999996"/>
    <n v="21.26"/>
    <n v="-2.1260000000000003"/>
    <s v="11h36"/>
    <n v="0.57699999999999996"/>
    <n v="6.0000000000000053E-3"/>
    <n v="24.54"/>
    <n v="-2.4539999999999997"/>
    <n v="-0.3279999999999994"/>
    <n v="97.65"/>
    <n v="7485.3851625000007"/>
    <n v="1.0398613518197583E-2"/>
    <n v="4.3096671021564985E-7"/>
    <n v="3.225951818179663E-7"/>
    <x v="6"/>
    <x v="6"/>
    <n v="1.207315854227454E-2"/>
    <n v="34.764699999999998"/>
    <n v="81.5"/>
    <n v="800"/>
    <x v="6"/>
    <n v="6.5184028628141686"/>
    <s v="ES"/>
    <s v="TMF"/>
    <s v="SD"/>
    <n v="0.38320539431614575"/>
    <n v="2.6387499999999999"/>
    <n v="1512.2124999999996"/>
    <x v="0"/>
    <x v="0"/>
  </r>
  <r>
    <d v="2022-07-07T00:00:00"/>
    <s v="Makera"/>
    <s v="Jul"/>
    <s v="K1"/>
    <s v="Control"/>
    <n v="4"/>
    <s v="Cme"/>
    <s v="G8"/>
    <s v="K1CmeG8"/>
    <x v="1"/>
    <s v="6h28"/>
    <n v="0.60799999999999998"/>
    <n v="0.81"/>
    <n v="-8.1000000000000003E-2"/>
    <s v="12h04"/>
    <n v="0.41899999999999998"/>
    <n v="0.189"/>
    <n v="1.34"/>
    <n v="-0.13400000000000001"/>
    <n v="-5.3000000000000005E-2"/>
    <n v="98.2"/>
    <n v="7569.9434000000001"/>
    <n v="0.45107398568019097"/>
    <n v="4.4660746713126102E-5"/>
    <n v="3.3807932482010061E-5"/>
    <x v="7"/>
    <x v="7"/>
    <n v="0.20803824798710446"/>
    <n v="34.081400000000002"/>
    <n v="73"/>
    <n v="794"/>
    <x v="7"/>
    <n v="7.0391025641025591"/>
    <s v="ES"/>
    <s v="TF"/>
    <s v="SD"/>
    <n v="0.35644028496175595"/>
    <n v="2.7675000000000001"/>
    <n v="1337.8125"/>
    <x v="1"/>
    <x v="1"/>
  </r>
  <r>
    <d v="2022-07-07T00:00:00"/>
    <s v="Makera"/>
    <s v="Jul"/>
    <s v="K1"/>
    <s v="Control"/>
    <n v="4"/>
    <s v="Cme"/>
    <s v="G8"/>
    <s v="K1CmeG8"/>
    <x v="1"/>
    <s v="6h28"/>
    <n v="0.60799999999999998"/>
    <n v="0.81"/>
    <n v="-8.1000000000000003E-2"/>
    <s v="12h04"/>
    <n v="0.41899999999999998"/>
    <n v="0.189"/>
    <n v="11.34"/>
    <n v="-1.1339999999999999"/>
    <n v="-1.0529999999999999"/>
    <n v="98.2"/>
    <n v="7569.9434000000001"/>
    <n v="0.45107398568019097"/>
    <n v="4.4660746713126102E-5"/>
    <n v="3.3807932482010061E-5"/>
    <x v="7"/>
    <x v="8"/>
    <n v="1.0471060914830521E-2"/>
    <n v="34.081400000000002"/>
    <n v="73"/>
    <n v="794"/>
    <x v="7"/>
    <n v="7.0391025641025591"/>
    <s v="ES"/>
    <s v="TF"/>
    <s v="SD"/>
    <n v="0.35644028496175595"/>
    <n v="2.7675000000000001"/>
    <n v="1337.8125"/>
    <x v="1"/>
    <x v="1"/>
  </r>
  <r>
    <d v="2022-08-04T00:00:00"/>
    <s v="Makera"/>
    <s v="Aug"/>
    <s v="K1"/>
    <s v="Control"/>
    <n v="5"/>
    <s v="Cme"/>
    <s v="G8"/>
    <s v="K1CmeG8"/>
    <x v="1"/>
    <s v="6h06"/>
    <n v="0.47599999999999998"/>
    <n v="2.35"/>
    <n v="-0.23500000000000001"/>
    <s v="12h35"/>
    <n v="0.33600000000000002"/>
    <n v="0.13999999999999996"/>
    <n v="2.4500000000000002"/>
    <n v="-0.24500000000000002"/>
    <n v="-1.0000000000000009E-2"/>
    <n v="98.2"/>
    <n v="7569.9434000000001"/>
    <n v="0.41666666666666652"/>
    <n v="4.0504840173516205E-5"/>
    <n v="3.0661934753956385E-5"/>
    <x v="8"/>
    <x v="7"/>
    <n v="1"/>
    <n v="29.967099999999999"/>
    <n v="73"/>
    <n v="794"/>
    <x v="8"/>
    <n v="8.0560426564281311"/>
    <s v="ES"/>
    <s v="TF"/>
    <s v="SD"/>
    <n v="0.47297782808158478"/>
    <n v="1.87375"/>
    <n v="1054"/>
    <x v="1"/>
    <x v="1"/>
  </r>
  <r>
    <d v="2022-09-01T00:00:00"/>
    <s v="Makera"/>
    <s v="Sep"/>
    <s v="K1"/>
    <s v="Control"/>
    <n v="4"/>
    <s v="Cme"/>
    <s v="G8"/>
    <s v="K1CmeG8"/>
    <x v="1"/>
    <s v="6h24"/>
    <n v="0.64400000000000002"/>
    <n v="4.18"/>
    <n v="-0.41799999999999998"/>
    <s v="12h29"/>
    <n v="0.45900000000000002"/>
    <n v="0.185"/>
    <n v="15.52"/>
    <n v="-1.552"/>
    <n v="-1.1340000000000001"/>
    <n v="98.2"/>
    <n v="7569.9434000000001"/>
    <n v="0.40305010893246185"/>
    <n v="3.8881583443811319E-5"/>
    <n v="2.9433138597202875E-5"/>
    <x v="9"/>
    <x v="9"/>
    <n v="8.464941591718074E-3"/>
    <n v="34.357199999999999"/>
    <n v="73"/>
    <n v="794"/>
    <x v="9"/>
    <n v="6.689549271607981"/>
    <s v="ES"/>
    <s v="TF"/>
    <s v="SD"/>
    <n v="0.43800288115314234"/>
    <n v="2.1637500000000003"/>
    <n v="1129.9875000000002"/>
    <x v="1"/>
    <x v="1"/>
  </r>
  <r>
    <d v="2022-08-17T00:00:00"/>
    <s v="Makera"/>
    <s v="Mid Aug"/>
    <s v="K1"/>
    <s v="Control"/>
    <n v="15"/>
    <s v="Cme"/>
    <s v="G8"/>
    <s v="K1CmeG8"/>
    <x v="1"/>
    <s v="6h42"/>
    <n v="0.60799999999999998"/>
    <n v="3.78"/>
    <n v="-0.378"/>
    <s v="11h50"/>
    <n v="0.437"/>
    <n v="0.17099999999999999"/>
    <n v="5.37"/>
    <n v="-0.53700000000000003"/>
    <n v="-0.15900000000000003"/>
    <n v="98.2"/>
    <n v="7569.9434000000001"/>
    <n v="0.39130434782608692"/>
    <n v="3.7491474782727121E-5"/>
    <n v="2.8380834208777159E-5"/>
    <x v="10"/>
    <x v="10"/>
    <n v="5.8214138830172346E-2"/>
    <n v="32.178800000000003"/>
    <n v="73"/>
    <n v="794"/>
    <x v="10"/>
    <n v="7.6209545755722603"/>
    <s v="ES"/>
    <s v="TF"/>
    <s v="SD"/>
    <n v="0.6083871384901417"/>
    <n v="1.4275"/>
    <n v="836.8"/>
    <x v="1"/>
    <x v="1"/>
  </r>
  <r>
    <d v="2022-06-11T00:00:00"/>
    <s v="Makera"/>
    <s v="Jun"/>
    <s v="K1"/>
    <s v="Control"/>
    <n v="16"/>
    <s v="Cme"/>
    <s v="G8"/>
    <s v="K1CmeG8"/>
    <x v="1"/>
    <s v="6h09"/>
    <n v="0.51100000000000001"/>
    <n v="1.37"/>
    <n v="-0.13700000000000001"/>
    <s v="11h58"/>
    <n v="0.36799999999999999"/>
    <n v="0.14300000000000002"/>
    <n v="3.95"/>
    <n v="-0.39500000000000002"/>
    <n v="-0.25800000000000001"/>
    <n v="98.2"/>
    <n v="7569.9434000000001"/>
    <n v="0.38858695652173919"/>
    <n v="3.7171232271581499E-5"/>
    <n v="2.8138412440412536E-5"/>
    <x v="11"/>
    <x v="11"/>
    <n v="3.5569710456749996E-2"/>
    <n v="31.959900000000001"/>
    <n v="73"/>
    <n v="794"/>
    <x v="11"/>
    <n v="10.416666666666666"/>
    <s v="ES"/>
    <s v="TF"/>
    <s v="SD"/>
    <n v="0.55247291970017987"/>
    <n v="1.6937500000000001"/>
    <n v="1071.175"/>
    <x v="1"/>
    <x v="1"/>
  </r>
  <r>
    <d v="2022-06-21T00:00:00"/>
    <s v="Makera"/>
    <s v="Mid Jun"/>
    <s v="K1"/>
    <s v="Control"/>
    <n v="14"/>
    <s v="Cme"/>
    <s v="G8"/>
    <s v="K1CmeG8"/>
    <x v="1"/>
    <s v="5h46"/>
    <n v="0.53800000000000003"/>
    <n v="1.26"/>
    <n v="-0.126"/>
    <s v="12h24"/>
    <n v="0.39400000000000002"/>
    <n v="0.14400000000000002"/>
    <n v="19.600000000000001"/>
    <n v="-1.9600000000000002"/>
    <n v="-1.8340000000000001"/>
    <n v="98.2"/>
    <n v="7569.9434000000001"/>
    <n v="0.36548223350253811"/>
    <n v="3.446952828179669E-5"/>
    <n v="2.6093237811790018E-5"/>
    <x v="12"/>
    <x v="12"/>
    <n v="4.6401186517253737E-3"/>
    <n v="30.972899999999999"/>
    <n v="73"/>
    <n v="794"/>
    <x v="12"/>
    <n v="8.9642857142857135"/>
    <s v="ES"/>
    <s v="TF"/>
    <s v="SD"/>
    <n v="0.43868604499462699"/>
    <n v="2.2400000000000002"/>
    <n v="1277.3875"/>
    <x v="1"/>
    <x v="1"/>
  </r>
  <r>
    <d v="2022-06-11T00:00:00"/>
    <s v="Makera"/>
    <s v="Jun"/>
    <s v="K1"/>
    <s v="Control"/>
    <n v="10"/>
    <s v="Dto"/>
    <s v="D10"/>
    <s v="K1DtoD10"/>
    <x v="2"/>
    <s v="6h09"/>
    <n v="0.75"/>
    <n v="10.85"/>
    <n v="-1.085"/>
    <s v="11h58"/>
    <n v="0.56799999999999995"/>
    <n v="0.18200000000000005"/>
    <n v="15.95"/>
    <n v="-1.595"/>
    <n v="-0.51"/>
    <n v="80"/>
    <n v="5024"/>
    <n v="0.32042253521126773"/>
    <n v="2.9315144465882253E-5"/>
    <n v="1.4727928579659242E-5"/>
    <x v="13"/>
    <x v="13"/>
    <n v="0.24610991514044928"/>
    <n v="31.959900000000001"/>
    <n v="77.099999999999994"/>
    <n v="720"/>
    <x v="13"/>
    <n v="10.416666666666666"/>
    <s v="ES"/>
    <s v="TF"/>
    <s v="SD"/>
    <n v="0.55247291970017987"/>
    <n v="1.6937500000000001"/>
    <n v="1071.175"/>
    <x v="2"/>
    <x v="2"/>
  </r>
  <r>
    <d v="2022-07-07T00:00:00"/>
    <s v="Makera"/>
    <s v="Jul"/>
    <s v="K1"/>
    <s v="Control"/>
    <n v="3"/>
    <s v="Dto"/>
    <s v="D10"/>
    <s v="K1DtoD10"/>
    <x v="2"/>
    <s v="6h28"/>
    <n v="0.85799999999999998"/>
    <n v="5.48"/>
    <n v="-0.54800000000000004"/>
    <s v="12h04"/>
    <n v="0.65"/>
    <n v="0.20799999999999996"/>
    <n v="21.87"/>
    <n v="-2.1870000000000003"/>
    <n v="-1.6390000000000002"/>
    <n v="80"/>
    <n v="5024"/>
    <n v="0.31999999999999995"/>
    <n v="2.9267564538858643E-5"/>
    <n v="1.470402442432258E-5"/>
    <x v="14"/>
    <x v="14"/>
    <n v="7.6456582040085333E-2"/>
    <n v="34.081400000000002"/>
    <n v="77.099999999999994"/>
    <n v="720"/>
    <x v="14"/>
    <n v="7.0391025641025591"/>
    <s v="ES"/>
    <s v="TF"/>
    <s v="SD"/>
    <n v="0.35644028496175595"/>
    <n v="2.7675000000000001"/>
    <n v="1337.8125"/>
    <x v="2"/>
    <x v="2"/>
  </r>
  <r>
    <d v="2022-06-21T00:00:00"/>
    <s v="Makera"/>
    <s v="Mid Jun"/>
    <s v="K1"/>
    <s v="Control"/>
    <n v="15"/>
    <s v="Dto"/>
    <s v="D10"/>
    <s v="K1DtoD10"/>
    <x v="2"/>
    <s v="5h46"/>
    <n v="0.78"/>
    <n v="7.78"/>
    <n v="-0.77800000000000002"/>
    <s v="12h24"/>
    <n v="0.61599999999999999"/>
    <n v="0.16400000000000003"/>
    <n v="19.48"/>
    <n v="-1.948"/>
    <n v="-1.17"/>
    <n v="80"/>
    <n v="5024"/>
    <n v="0.26623376623376627"/>
    <n v="2.3337045968348584E-5"/>
    <n v="1.1724531894498328E-5"/>
    <x v="15"/>
    <x v="15"/>
    <n v="8.5401847903895156E-2"/>
    <n v="30.972899999999999"/>
    <n v="77.099999999999994"/>
    <n v="720"/>
    <x v="15"/>
    <n v="8.9642857142857135"/>
    <s v="ES"/>
    <s v="TF"/>
    <s v="SD"/>
    <n v="0.43868604499462666"/>
    <n v="2.2399999999999998"/>
    <n v="1277.3875"/>
    <x v="2"/>
    <x v="2"/>
  </r>
  <r>
    <d v="2022-08-03T00:00:00"/>
    <s v="Makera"/>
    <s v="Aug"/>
    <s v="K1"/>
    <s v="Control"/>
    <n v="2"/>
    <s v="Dto"/>
    <s v="D10"/>
    <s v="K1DtoD10"/>
    <x v="2"/>
    <s v="5h30"/>
    <n v="0.81499999999999995"/>
    <n v="5.98"/>
    <n v="-0.59800000000000009"/>
    <s v="12h28"/>
    <n v="0.64800000000000002"/>
    <n v="0.16699999999999993"/>
    <n v="6.94"/>
    <n v="-0.69400000000000006"/>
    <n v="-9.5999999999999974E-2"/>
    <n v="80"/>
    <n v="5024"/>
    <n v="0.25771604938271592"/>
    <n v="2.2421367916036369E-5"/>
    <n v="1.1264495241016671E-5"/>
    <x v="16"/>
    <x v="16"/>
    <n v="1"/>
    <n v="28.545300000000001"/>
    <n v="77.099999999999994"/>
    <n v="720"/>
    <x v="16"/>
    <n v="8.0311143168665637"/>
    <s v="ES"/>
    <s v="TF"/>
    <s v="SD"/>
    <n v="0.57093314461741485"/>
    <n v="1.5412499999999998"/>
    <n v="919.65"/>
    <x v="2"/>
    <x v="2"/>
  </r>
  <r>
    <d v="2022-07-22T00:00:00"/>
    <s v="Makera"/>
    <s v="Mid Jul"/>
    <s v="K1"/>
    <s v="Control"/>
    <n v="2"/>
    <s v="Dto"/>
    <s v="D10"/>
    <s v="K1DtoD10"/>
    <x v="2"/>
    <s v="6h30"/>
    <n v="0.86199999999999999"/>
    <n v="24.51"/>
    <n v="-2.4510000000000001"/>
    <s v="12H32"/>
    <n v="0.69099999999999995"/>
    <n v="0.17100000000000004"/>
    <n v="26.83"/>
    <n v="-2.6829999999999998"/>
    <n v="-0.23199999999999976"/>
    <n v="80"/>
    <n v="5024"/>
    <n v="0.24746743849493497"/>
    <n v="2.1328862621407437E-5"/>
    <n v="1.0715620580995095E-5"/>
    <x v="17"/>
    <x v="17"/>
    <n v="0.39362888507374838"/>
    <n v="34.764699999999998"/>
    <n v="77.099999999999994"/>
    <n v="720"/>
    <x v="17"/>
    <n v="6.5184028628141686"/>
    <s v="ES"/>
    <s v="TF"/>
    <s v="SD"/>
    <n v="0.38320539431614575"/>
    <n v="2.6387499999999999"/>
    <n v="1512.2124999999996"/>
    <x v="2"/>
    <x v="2"/>
  </r>
  <r>
    <d v="2022-08-31T00:00:00"/>
    <s v="Makera"/>
    <s v="Sep"/>
    <s v="K1"/>
    <s v="Control"/>
    <n v="1"/>
    <s v="Dto"/>
    <s v="D10"/>
    <s v="K1DtoD10"/>
    <x v="2"/>
    <s v="6h53"/>
    <n v="0.875"/>
    <n v="10.94"/>
    <n v="-1.0939999999999999"/>
    <s v="12h28"/>
    <n v="0.74299999999999999"/>
    <n v="0.13200000000000001"/>
    <n v="16.649999999999999"/>
    <n v="-1.6649999999999998"/>
    <n v="-0.57099999999999995"/>
    <n v="80"/>
    <n v="5024"/>
    <n v="0.17765814266487215"/>
    <n v="1.4183592357639459E-5"/>
    <n v="7.1258368004780638E-6"/>
    <x v="18"/>
    <x v="18"/>
    <n v="0.1063548699187624"/>
    <n v="32.519599999999997"/>
    <n v="77.099999999999994"/>
    <n v="720"/>
    <x v="18"/>
    <n v="6.7535095436248787"/>
    <s v="ES"/>
    <s v="TF"/>
    <s v="SD"/>
    <n v="0.5234151584582144"/>
    <n v="1.8887499999999999"/>
    <n v="924.46249999999998"/>
    <x v="3"/>
    <x v="3"/>
  </r>
  <r>
    <d v="2022-08-17T00:00:00"/>
    <s v="Makera"/>
    <s v="Mid Aug"/>
    <s v="K1"/>
    <s v="Control"/>
    <n v="13"/>
    <s v="Dto"/>
    <s v="D10"/>
    <s v="K1DtoD10"/>
    <x v="2"/>
    <s v="6h42"/>
    <n v="0.81899999999999995"/>
    <n v="18.12"/>
    <n v="-1.8120000000000001"/>
    <s v="11h50"/>
    <n v="0.76300000000000001"/>
    <n v="5.5999999999999939E-2"/>
    <n v="22.91"/>
    <n v="-2.2909999999999999"/>
    <n v="-0.47899999999999987"/>
    <n v="80"/>
    <n v="5024"/>
    <n v="7.3394495412843958E-2"/>
    <n v="4.7772582204886063E-6"/>
    <n v="2.4000945299734755E-6"/>
    <x v="19"/>
    <x v="19"/>
    <n v="4.2702219738951261E-2"/>
    <n v="32.178800000000003"/>
    <n v="77.099999999999994"/>
    <n v="720"/>
    <x v="19"/>
    <n v="7.6209545755722603"/>
    <s v="ES"/>
    <s v="TF"/>
    <s v="SD"/>
    <n v="0.6083871384901417"/>
    <n v="1.4275"/>
    <n v="836.8"/>
    <x v="2"/>
    <x v="2"/>
  </r>
  <r>
    <d v="2022-08-03T00:00:00"/>
    <s v="Makera"/>
    <s v="Aug"/>
    <s v="K1"/>
    <s v="Control"/>
    <n v="4"/>
    <s v="Fsa"/>
    <s v="B9"/>
    <s v="K1FsaB9"/>
    <x v="3"/>
    <s v="5h30"/>
    <n v="0.74199999999999999"/>
    <n v="3.88"/>
    <n v="-0.38800000000000001"/>
    <s v="12h28"/>
    <n v="0.63700000000000001"/>
    <n v="0.10499999999999998"/>
    <n v="11.61"/>
    <n v="-1.161"/>
    <n v="-0.77300000000000002"/>
    <n v="51.75"/>
    <n v="2102.2790625000002"/>
    <n v="0.1648351648351648"/>
    <n v="1.293407417827686E-5"/>
    <n v="2.7191033337813337E-6"/>
    <x v="20"/>
    <x v="20"/>
    <n v="0.9426059690576627"/>
    <n v="28.545300000000001"/>
    <n v="12.1"/>
    <n v="290"/>
    <x v="20"/>
    <n v="8.0311143168665637"/>
    <s v="LS"/>
    <s v="TMF"/>
    <s v="E"/>
    <n v="0.57093314461741485"/>
    <n v="1.5412499999999998"/>
    <n v="919.65"/>
    <x v="4"/>
    <x v="4"/>
  </r>
  <r>
    <d v="2022-07-22T00:00:00"/>
    <s v="Makera"/>
    <s v="Mid Jul"/>
    <s v="K1"/>
    <s v="Control"/>
    <n v="3"/>
    <s v="Fsa"/>
    <s v="B9"/>
    <s v="K1FsaB9"/>
    <x v="3"/>
    <s v="6h30"/>
    <n v="0.79200000000000004"/>
    <n v="29.21"/>
    <n v="-2.9210000000000003"/>
    <s v="12H32"/>
    <n v="0.68300000000000005"/>
    <n v="0.10899999999999999"/>
    <n v="41.23"/>
    <n v="-4.1229999999999993"/>
    <n v="-1.2019999999999991"/>
    <n v="51.75"/>
    <n v="2102.2790625000002"/>
    <n v="0.15959004392386528"/>
    <n v="1.2429312123957316E-5"/>
    <n v="2.6129882639472874E-6"/>
    <x v="21"/>
    <x v="21"/>
    <n v="0.58252820587205734"/>
    <n v="34.764699999999998"/>
    <n v="12.1"/>
    <n v="290"/>
    <x v="21"/>
    <n v="6.5184028628141686"/>
    <s v="LS"/>
    <s v="TMF"/>
    <s v="E"/>
    <n v="0.38320539431614575"/>
    <n v="2.6387499999999999"/>
    <n v="1512.2124999999996"/>
    <x v="4"/>
    <x v="4"/>
  </r>
  <r>
    <d v="2022-08-17T00:00:00"/>
    <s v="Makera"/>
    <s v="Mid Aug"/>
    <s v="K1"/>
    <s v="Control"/>
    <n v="3"/>
    <s v="Fsa"/>
    <s v="B9"/>
    <s v="K1FsaB9"/>
    <x v="3"/>
    <s v="5h17"/>
    <n v="0.77600000000000002"/>
    <n v="24.08"/>
    <n v="-2.4079999999999999"/>
    <s v="12h37"/>
    <n v="0.67300000000000004"/>
    <n v="0.10299999999999998"/>
    <n v="31.52"/>
    <n v="-3.1520000000000001"/>
    <n v="-0.74400000000000022"/>
    <n v="51.75"/>
    <n v="2102.2790625000002"/>
    <n v="0.1530460624071322"/>
    <n v="1.1804919800550362E-5"/>
    <n v="2.4817235731188702E-6"/>
    <x v="22"/>
    <x v="22"/>
    <n v="0.89384957416285216"/>
    <n v="32.178800000000003"/>
    <n v="12.1"/>
    <n v="290"/>
    <x v="22"/>
    <n v="7.6209545755722603"/>
    <s v="LS"/>
    <s v="TMF"/>
    <s v="E"/>
    <n v="0.6083871384901417"/>
    <n v="1.4275"/>
    <n v="836.8"/>
    <x v="4"/>
    <x v="4"/>
  </r>
  <r>
    <d v="2022-07-07T00:00:00"/>
    <s v="Makera"/>
    <s v="Jul"/>
    <s v="K1"/>
    <s v="Control"/>
    <n v="1"/>
    <s v="Fsa"/>
    <s v="B9"/>
    <s v="K1FsaB9"/>
    <x v="3"/>
    <s v="6h28"/>
    <n v="0.77100000000000002"/>
    <n v="17.75"/>
    <n v="-1.7749999999999999"/>
    <s v="12h04"/>
    <n v="0.67400000000000004"/>
    <n v="9.6999999999999975E-2"/>
    <n v="3.68"/>
    <n v="-0.36799999999999999"/>
    <n v="1.407"/>
    <n v="51.75"/>
    <n v="2102.2790625000002"/>
    <n v="0.14391691394658748"/>
    <n v="1.0944165039346632E-5"/>
    <n v="2.3007689018762914E-6"/>
    <x v="23"/>
    <x v="23"/>
    <n v="0.4381904097899223"/>
    <n v="34.081400000000002"/>
    <n v="12.1"/>
    <n v="290"/>
    <x v="23"/>
    <n v="7.0391025641025591"/>
    <s v="LS"/>
    <s v="TMF"/>
    <s v="E"/>
    <n v="0.35644028496175595"/>
    <n v="2.7675000000000001"/>
    <n v="1337.8125"/>
    <x v="4"/>
    <x v="4"/>
  </r>
  <r>
    <d v="2022-08-31T00:00:00"/>
    <s v="Makera"/>
    <s v="Sep"/>
    <s v="K1"/>
    <s v="Control"/>
    <n v="2"/>
    <s v="Fsa"/>
    <s v="B9"/>
    <s v="K1FsaB9"/>
    <x v="3"/>
    <s v="6h53"/>
    <n v="0.79900000000000004"/>
    <n v="21.43"/>
    <n v="-2.1429999999999998"/>
    <s v="12h28"/>
    <n v="0.70099999999999996"/>
    <n v="9.8000000000000087E-2"/>
    <n v="32.64"/>
    <n v="-3.2640000000000002"/>
    <n v="-1.1210000000000004"/>
    <n v="51.75"/>
    <n v="2102.2790625000002"/>
    <n v="0.13980028530670485"/>
    <n v="1.0560084186105551E-5"/>
    <n v="2.2200243882687054E-6"/>
    <x v="24"/>
    <x v="24"/>
    <n v="0.53068412963581246"/>
    <n v="32.519599999999997"/>
    <n v="12.1"/>
    <n v="290"/>
    <x v="24"/>
    <n v="6.7535095436248787"/>
    <s v="LS"/>
    <s v="TMF"/>
    <s v="E"/>
    <n v="0.5234151584582144"/>
    <n v="1.8887499999999999"/>
    <n v="924.46249999999998"/>
    <x v="4"/>
    <x v="4"/>
  </r>
  <r>
    <d v="2022-06-11T00:00:00"/>
    <s v="Makera"/>
    <s v="Jun"/>
    <s v="K1"/>
    <s v="Control"/>
    <n v="3"/>
    <s v="Fsa"/>
    <s v="B9"/>
    <s v="K1FsaB9"/>
    <x v="3"/>
    <s v="6h01"/>
    <n v="0.71099999999999997"/>
    <n v="8.89"/>
    <n v="-0.88900000000000001"/>
    <s v="11h45"/>
    <n v="0.64800000000000002"/>
    <n v="6.2999999999999945E-2"/>
    <n v="19.86"/>
    <n v="-1.986"/>
    <n v="-1.097"/>
    <n v="51.75"/>
    <n v="2102.2790625000002"/>
    <n v="9.722222222222214E-2"/>
    <n v="6.7528382236740597E-6"/>
    <n v="1.4196350410079669E-6"/>
    <x v="25"/>
    <x v="25"/>
    <n v="0.34678000629571593"/>
    <n v="31.959900000000001"/>
    <n v="12.1"/>
    <n v="290"/>
    <x v="25"/>
    <n v="10.416666666666666"/>
    <s v="LS"/>
    <s v="TMF"/>
    <s v="E"/>
    <n v="0.55247291970017987"/>
    <n v="1.6937500000000001"/>
    <n v="1071.175"/>
    <x v="4"/>
    <x v="4"/>
  </r>
  <r>
    <d v="2022-06-21T00:00:00"/>
    <s v="Makera"/>
    <s v="Mid Jun"/>
    <s v="K1"/>
    <s v="Control"/>
    <n v="3"/>
    <s v="Fsa"/>
    <s v="B9"/>
    <s v="K1FsaB9"/>
    <x v="3"/>
    <s v="5h37"/>
    <n v="0.72099999999999997"/>
    <n v="12.63"/>
    <n v="-1.2630000000000001"/>
    <s v="12h11"/>
    <n v="0.66700000000000004"/>
    <n v="5.3999999999999937E-2"/>
    <n v="24.69"/>
    <n v="-2.4690000000000003"/>
    <n v="-1.2060000000000002"/>
    <n v="51.75"/>
    <n v="2102.2790625000002"/>
    <n v="8.0959520239879956E-2"/>
    <n v="5.3904469734432372E-6"/>
    <n v="1.1332223809786211E-6"/>
    <x v="26"/>
    <x v="26"/>
    <n v="0.25179772536724987"/>
    <n v="30.972899999999999"/>
    <n v="12.1"/>
    <n v="290"/>
    <x v="26"/>
    <n v="8.9642857142857135"/>
    <s v="LS"/>
    <s v="TMF"/>
    <s v="E"/>
    <n v="0.43868604499462666"/>
    <n v="2.2399999999999998"/>
    <n v="1277.3875"/>
    <x v="4"/>
    <x v="4"/>
  </r>
  <r>
    <d v="2022-06-11T00:00:00"/>
    <s v="Makera"/>
    <s v="Jun"/>
    <s v="K1"/>
    <s v="Control"/>
    <n v="12"/>
    <s v="Fsa"/>
    <s v="H9"/>
    <s v="K1FsaH9"/>
    <x v="4"/>
    <s v="6h09"/>
    <n v="0.72"/>
    <n v="5.69"/>
    <n v="-0.56900000000000006"/>
    <s v="11h58"/>
    <n v="0.68600000000000005"/>
    <n v="3.3999999999999919E-2"/>
    <n v="13.19"/>
    <n v="-1.319"/>
    <n v="-0.74999999999999989"/>
    <n v="30.6"/>
    <n v="735.04260000000011"/>
    <n v="4.9562682215743316E-2"/>
    <n v="2.946337693240351E-6"/>
    <n v="2.1656837185173904E-7"/>
    <x v="27"/>
    <x v="27"/>
    <n v="7.7378041882332854E-2"/>
    <n v="31.959900000000001"/>
    <n v="27"/>
    <n v="244"/>
    <x v="27"/>
    <n v="10.416666666666666"/>
    <s v="LS"/>
    <s v="TMF"/>
    <s v="E"/>
    <n v="0.55247291970017987"/>
    <n v="1.6937500000000001"/>
    <n v="1071.175"/>
    <x v="5"/>
    <x v="5"/>
  </r>
  <r>
    <d v="2022-08-17T00:00:00"/>
    <s v="Makera"/>
    <s v="Mid Aug"/>
    <s v="K1"/>
    <s v="Control"/>
    <n v="16"/>
    <s v="Fsa"/>
    <s v="H9"/>
    <s v="K1FsaH9"/>
    <x v="4"/>
    <s v="6h42"/>
    <n v="0.72399999999999998"/>
    <n v="18.02"/>
    <n v="-1.802"/>
    <s v="11h50"/>
    <n v="0.755"/>
    <n v="-3.1000000000000028E-2"/>
    <n v="31.56"/>
    <n v="-3.1559999999999997"/>
    <n v="-1.3539999999999996"/>
    <n v="30.6"/>
    <n v="735.04260000000011"/>
    <n v="4.2817679558011086E-2"/>
    <n v="2.4607927098335617E-6"/>
    <n v="1.8087874714971071E-7"/>
    <x v="28"/>
    <x v="28"/>
    <n v="3.5797512058392884E-2"/>
    <n v="32.178800000000003"/>
    <n v="27"/>
    <n v="244"/>
    <x v="28"/>
    <n v="7.6209545755722603"/>
    <s v="LS"/>
    <s v="TMF"/>
    <s v="E"/>
    <n v="0.6083871384901417"/>
    <n v="1.4275"/>
    <n v="836.8"/>
    <x v="5"/>
    <x v="5"/>
  </r>
  <r>
    <d v="2022-07-08T00:00:00"/>
    <s v="Makera"/>
    <s v="Jul"/>
    <s v="K1"/>
    <s v="Control"/>
    <n v="8"/>
    <s v="Fsa"/>
    <s v="H9"/>
    <s v="K1FsaH9"/>
    <x v="4"/>
    <s v="5h45"/>
    <n v="0.77800000000000002"/>
    <n v="17.87"/>
    <n v="-1.7870000000000001"/>
    <s v="12h08"/>
    <n v="0.75700000000000001"/>
    <n v="2.1000000000000019E-2"/>
    <n v="28.81"/>
    <n v="-2.8809999999999998"/>
    <n v="-1.0939999999999996"/>
    <n v="30.6"/>
    <n v="735.04260000000011"/>
    <n v="2.7741083223249693E-2"/>
    <n v="1.4422212343404887E-6"/>
    <n v="1.0600940458648423E-7"/>
    <x v="29"/>
    <x v="29"/>
    <n v="2.5966357999084814E-2"/>
    <n v="33.388599999999997"/>
    <n v="27"/>
    <n v="244"/>
    <x v="29"/>
    <n v="6.9702991452991538"/>
    <s v="LS"/>
    <s v="TMF"/>
    <s v="E"/>
    <n v="0.39262443606707542"/>
    <n v="2.4874999999999998"/>
    <n v="1362.0875000000001"/>
    <x v="5"/>
    <x v="5"/>
  </r>
  <r>
    <d v="2022-08-03T00:00:00"/>
    <s v="Makera"/>
    <s v="Aug"/>
    <s v="K1"/>
    <s v="Control"/>
    <n v="7"/>
    <s v="Fsa"/>
    <s v="H9"/>
    <s v="K1FsaH9"/>
    <x v="4"/>
    <s v="5h30"/>
    <n v="0.71499999999999997"/>
    <n v="6.84"/>
    <n v="-0.68399999999999994"/>
    <s v="12h28"/>
    <n v="0.72899999999999998"/>
    <n v="-1.4000000000000012E-2"/>
    <n v="22.34"/>
    <n v="-2.234"/>
    <n v="-1.55"/>
    <n v="30.6"/>
    <n v="735.04260000000011"/>
    <n v="1.9580419580419599E-2"/>
    <n v="9.3924704168617346E-7"/>
    <n v="6.9038658756331353E-8"/>
    <x v="30"/>
    <x v="30"/>
    <n v="1.1935609860542439E-2"/>
    <n v="28.545300000000001"/>
    <n v="27"/>
    <n v="244"/>
    <x v="30"/>
    <n v="8.0311143168665637"/>
    <s v="LS"/>
    <s v="TMF"/>
    <s v="E"/>
    <n v="0.57093314461741485"/>
    <n v="1.5412499999999998"/>
    <n v="919.65"/>
    <x v="5"/>
    <x v="5"/>
  </r>
  <r>
    <d v="2022-08-31T00:00:00"/>
    <s v="Makera"/>
    <s v="Sep"/>
    <s v="K1"/>
    <s v="Control"/>
    <n v="3"/>
    <s v="Fsa"/>
    <s v="H9"/>
    <s v="K1FsaH9"/>
    <x v="4"/>
    <s v="6h53"/>
    <n v="0.76900000000000002"/>
    <n v="17.559999999999999"/>
    <n v="-1.7559999999999998"/>
    <s v="12h28"/>
    <n v="0.78400000000000003"/>
    <n v="-1.5000000000000013E-2"/>
    <n v="28.51"/>
    <n v="-2.851"/>
    <n v="-1.0950000000000002"/>
    <n v="30.6"/>
    <n v="735.04260000000011"/>
    <n v="1.9505851755526674E-2"/>
    <n v="9.3484579092004169E-7"/>
    <n v="6.8715148075692397E-8"/>
    <x v="31"/>
    <x v="31"/>
    <n v="1.6815985906585347E-2"/>
    <n v="32.519599999999997"/>
    <n v="27"/>
    <n v="244"/>
    <x v="31"/>
    <n v="6.7535095436248787"/>
    <s v="LS"/>
    <s v="TMF"/>
    <s v="E"/>
    <n v="0.5234151584582144"/>
    <n v="1.8887499999999999"/>
    <n v="924.46249999999998"/>
    <x v="5"/>
    <x v="5"/>
  </r>
  <r>
    <d v="2022-07-22T00:00:00"/>
    <s v="Makera"/>
    <s v="Mid Jul"/>
    <s v="K1"/>
    <s v="Control"/>
    <n v="1"/>
    <s v="Fsa"/>
    <s v="H9"/>
    <s v="K1FsaH9"/>
    <x v="4"/>
    <s v="6h30"/>
    <n v="0.80400000000000005"/>
    <m/>
    <s v="NA"/>
    <s v="11h36"/>
    <n v="0.79"/>
    <n v="1.4000000000000012E-2"/>
    <m/>
    <s v="NA"/>
    <s v="NA"/>
    <n v="30.6"/>
    <n v="735.04260000000011"/>
    <n v="1.7721518987341787E-2"/>
    <n v="8.3071418028836318E-7"/>
    <n v="6.1061031093602739E-8"/>
    <x v="32"/>
    <x v="7"/>
    <m/>
    <n v="34.764699999999998"/>
    <n v="27"/>
    <n v="244"/>
    <x v="32"/>
    <n v="6.5184028628141686"/>
    <s v="LS"/>
    <s v="TMF"/>
    <s v="E"/>
    <n v="0.38320539431614575"/>
    <n v="2.6387499999999999"/>
    <n v="1512.2124999999996"/>
    <x v="5"/>
    <x v="5"/>
  </r>
  <r>
    <d v="2022-06-21T00:00:00"/>
    <s v="Makera"/>
    <s v="Mid Jun"/>
    <s v="K1"/>
    <s v="Control"/>
    <n v="11"/>
    <s v="Fsa"/>
    <s v="H9"/>
    <s v="K1FsaH9"/>
    <x v="4"/>
    <s v="5h46"/>
    <n v="0.72499999999999998"/>
    <n v="10.73"/>
    <n v="-1.073"/>
    <s v="12h24"/>
    <n v="0.72"/>
    <n v="5.0000000000000044E-3"/>
    <n v="21.32"/>
    <n v="-2.1320000000000001"/>
    <n v="-1.0590000000000002"/>
    <n v="30.6"/>
    <n v="735.04260000000011"/>
    <n v="6.944444444444451E-3"/>
    <n v="2.6218191642376052E-7"/>
    <n v="1.9271487752110366E-8"/>
    <x v="33"/>
    <x v="32"/>
    <n v="4.8764441028760408E-3"/>
    <n v="30.972899999999999"/>
    <n v="27"/>
    <n v="244"/>
    <x v="33"/>
    <n v="8.9642857142857135"/>
    <s v="LS"/>
    <s v="TMF"/>
    <s v="E"/>
    <n v="0.43868604499462666"/>
    <n v="2.2399999999999998"/>
    <n v="1277.3875"/>
    <x v="5"/>
    <x v="5"/>
  </r>
  <r>
    <d v="2022-06-21T00:00:00"/>
    <s v="Makera"/>
    <s v="Mid Jun"/>
    <s v="K1"/>
    <s v="Control"/>
    <n v="2"/>
    <s v="Fth"/>
    <s v="H1"/>
    <s v="K1FthH1"/>
    <x v="5"/>
    <s v="5h37"/>
    <n v="0.64700000000000002"/>
    <n v="5.7"/>
    <n v="-0.57000000000000006"/>
    <s v="12h11"/>
    <n v="0.73599999999999999"/>
    <n v="-8.8999999999999968E-2"/>
    <n v="8.42"/>
    <n v="-0.84199999999999997"/>
    <n v="-0.27199999999999991"/>
    <n v="104.2"/>
    <n v="8523.247400000002"/>
    <n v="0.13755795981452854"/>
    <n v="1.0351967266640995E-5"/>
    <n v="8.8232378090282984E-6"/>
    <x v="34"/>
    <x v="33"/>
    <n v="0.1472684255830341"/>
    <n v="30.972899999999999"/>
    <n v="128"/>
    <n v="930"/>
    <x v="34"/>
    <n v="8.9642857142857135"/>
    <s v="LS"/>
    <s v="TF"/>
    <s v="SD"/>
    <n v="0.43868604499462699"/>
    <n v="2.2400000000000002"/>
    <n v="1277.3875"/>
    <x v="6"/>
    <x v="6"/>
  </r>
  <r>
    <d v="2022-07-07T00:00:00"/>
    <s v="Makera"/>
    <s v="Jul"/>
    <s v="K1"/>
    <s v="Control"/>
    <n v="2"/>
    <s v="Fth"/>
    <s v="H1"/>
    <s v="K1FthH1"/>
    <x v="5"/>
    <s v="6h28"/>
    <n v="0.68799999999999994"/>
    <n v="3.82"/>
    <n v="-0.38200000000000001"/>
    <s v="12h04"/>
    <n v="0.76100000000000001"/>
    <n v="-7.3000000000000065E-2"/>
    <n v="7.01"/>
    <n v="-0.70099999999999996"/>
    <n v="-0.31899999999999995"/>
    <n v="104.2"/>
    <n v="8523.247400000002"/>
    <n v="0.1061046511627908"/>
    <n v="7.5201418864989709E-6"/>
    <n v="6.409602978173347E-6"/>
    <x v="35"/>
    <x v="34"/>
    <n v="9.1220197780959689E-2"/>
    <n v="34.081400000000002"/>
    <n v="128"/>
    <n v="930"/>
    <x v="35"/>
    <n v="7.0391025641025591"/>
    <s v="LS"/>
    <s v="TF"/>
    <s v="SD"/>
    <n v="0.35644028496175595"/>
    <n v="2.7675000000000001"/>
    <n v="1337.8125"/>
    <x v="6"/>
    <x v="6"/>
  </r>
  <r>
    <d v="2022-08-31T00:00:00"/>
    <s v="Makera"/>
    <s v="Sep"/>
    <s v="K1"/>
    <s v="Control"/>
    <n v="6"/>
    <s v="Fth"/>
    <s v="H1"/>
    <s v="K1FthH1"/>
    <x v="5"/>
    <s v="6h53"/>
    <n v="0.48899999999999999"/>
    <n v="7.98"/>
    <n v="-0.79800000000000004"/>
    <s v="12h28"/>
    <n v="0.52600000000000002"/>
    <n v="-3.7000000000000033E-2"/>
    <n v="7.23"/>
    <n v="-0.72300000000000009"/>
    <n v="7.4999999999999956E-2"/>
    <n v="104.2"/>
    <n v="8523.247400000002"/>
    <n v="7.5664621676891683E-2"/>
    <n v="4.9597990164211136E-6"/>
    <n v="4.2273594071233824E-6"/>
    <x v="36"/>
    <x v="35"/>
    <n v="0.25589303933398311"/>
    <n v="32.519599999999997"/>
    <n v="128"/>
    <n v="930"/>
    <x v="36"/>
    <n v="6.7535095436248787"/>
    <s v="LS"/>
    <s v="TF"/>
    <s v="SD"/>
    <n v="0.5234151584582144"/>
    <n v="1.8887499999999999"/>
    <n v="924.46249999999998"/>
    <x v="6"/>
    <x v="6"/>
  </r>
  <r>
    <d v="2022-07-22T00:00:00"/>
    <s v="Makera"/>
    <s v="Mid Jul"/>
    <s v="K1"/>
    <s v="Control"/>
    <n v="8"/>
    <s v="Fth"/>
    <s v="H1"/>
    <s v="K1FthH1"/>
    <x v="5"/>
    <s v="6h30"/>
    <n v="0.69899999999999995"/>
    <n v="6.92"/>
    <n v="-0.69199999999999995"/>
    <s v="11h36"/>
    <n v="0.747"/>
    <n v="-4.8000000000000043E-2"/>
    <n v="7.98"/>
    <n v="-0.79800000000000004"/>
    <n v="-0.10600000000000009"/>
    <n v="104.2"/>
    <n v="8523.247400000002"/>
    <n v="6.8669527896995777E-2"/>
    <n v="4.401528530309561E-6"/>
    <n v="3.7515316601986797E-6"/>
    <x v="37"/>
    <x v="36"/>
    <n v="0.1606768517984167"/>
    <n v="34.764699999999998"/>
    <n v="128"/>
    <n v="930"/>
    <x v="37"/>
    <n v="6.5184028628141686"/>
    <s v="LS"/>
    <s v="TF"/>
    <s v="SD"/>
    <n v="0.38320539431614575"/>
    <n v="2.6387499999999999"/>
    <n v="1512.2124999999996"/>
    <x v="6"/>
    <x v="6"/>
  </r>
  <r>
    <d v="2022-08-03T00:00:00"/>
    <s v="Makera"/>
    <s v="Aug"/>
    <s v="K1"/>
    <s v="Control"/>
    <n v="1"/>
    <s v="Fth"/>
    <s v="H1"/>
    <s v="K1FthH1"/>
    <x v="5"/>
    <s v="5h30"/>
    <n v="0.64300000000000002"/>
    <n v="4.54"/>
    <n v="-0.45400000000000001"/>
    <s v="12h28"/>
    <n v="0.68700000000000006"/>
    <n v="-4.4000000000000039E-2"/>
    <n v="5.93"/>
    <n v="-0.59299999999999997"/>
    <n v="-0.13899999999999996"/>
    <n v="104.2"/>
    <n v="8523.247400000002"/>
    <n v="6.8429237947122926E-2"/>
    <n v="4.3825764275885476E-6"/>
    <n v="3.7353783141745389E-6"/>
    <x v="38"/>
    <x v="37"/>
    <n v="0.12200295678350014"/>
    <n v="28.545300000000001"/>
    <n v="128"/>
    <n v="930"/>
    <x v="38"/>
    <n v="8.0311143168665637"/>
    <s v="LS"/>
    <s v="TF"/>
    <s v="SD"/>
    <m/>
    <m/>
    <m/>
    <x v="6"/>
    <x v="6"/>
  </r>
  <r>
    <d v="2022-08-17T00:00:00"/>
    <s v="Makera"/>
    <s v="Mid Aug"/>
    <s v="K1"/>
    <s v="Control"/>
    <n v="2"/>
    <s v="Fth"/>
    <s v="H1"/>
    <s v="K1FthH1"/>
    <x v="5"/>
    <s v="5h17"/>
    <n v="0.54100000000000004"/>
    <n v="4.83"/>
    <n v="-0.48299999999999998"/>
    <s v="12h37"/>
    <n v="0.55300000000000005"/>
    <n v="-1.2000000000000011E-2"/>
    <n v="8.8699999999999992"/>
    <n v="-0.8869999999999999"/>
    <n v="-0.40399999999999991"/>
    <n v="104.2"/>
    <n v="8523.247400000002"/>
    <n v="2.2181146025878021E-2"/>
    <n v="1.0950986458450365E-6"/>
    <n v="9.3337966859422302E-7"/>
    <x v="39"/>
    <x v="38"/>
    <n v="1.0488841789020311E-2"/>
    <n v="32.178800000000003"/>
    <n v="128"/>
    <n v="930"/>
    <x v="39"/>
    <n v="7.6209545755722603"/>
    <s v="LS"/>
    <s v="TF"/>
    <s v="SD"/>
    <n v="0.6083871384901417"/>
    <n v="1.4275"/>
    <n v="836.8"/>
    <x v="6"/>
    <x v="6"/>
  </r>
  <r>
    <d v="2022-06-11T00:00:00"/>
    <s v="Makera"/>
    <s v="Jun"/>
    <s v="K1"/>
    <s v="Control"/>
    <n v="9"/>
    <s v="Fth"/>
    <s v="H1"/>
    <s v="K1FthH1"/>
    <x v="5"/>
    <s v="6h09"/>
    <n v="0.64500000000000002"/>
    <n v="4.71"/>
    <n v="-0.47099999999999997"/>
    <s v="11h58"/>
    <n v="0.65100000000000002"/>
    <n v="-6.0000000000000053E-3"/>
    <n v="5.46"/>
    <n v="-0.54600000000000004"/>
    <n v="-7.5000000000000067E-2"/>
    <n v="104.2"/>
    <n v="8523.247400000002"/>
    <n v="9.3023255813953574E-3"/>
    <n v="3.757362891720048E-7"/>
    <n v="3.202493349770939E-7"/>
    <x v="40"/>
    <x v="39"/>
    <n v="1.9385523628268942E-2"/>
    <n v="31.959900000000001"/>
    <n v="128"/>
    <n v="930"/>
    <x v="40"/>
    <n v="10.416666666666666"/>
    <s v="LS"/>
    <s v="TF"/>
    <s v="SD"/>
    <n v="0.55247291970017987"/>
    <n v="1.6937500000000001"/>
    <n v="1071.175"/>
    <x v="6"/>
    <x v="6"/>
  </r>
  <r>
    <d v="2022-07-07T00:00:00"/>
    <s v="Makera"/>
    <s v="Jul"/>
    <s v="K1"/>
    <s v="Control"/>
    <n v="6"/>
    <s v="Hma"/>
    <s v="A2"/>
    <s v="K1HmaA2"/>
    <x v="6"/>
    <s v="6h28"/>
    <n v="0.60899999999999999"/>
    <n v="8.48"/>
    <n v="-0.84800000000000009"/>
    <s v="12h04"/>
    <n v="0.71899999999999997"/>
    <n v="-0.10999999999999999"/>
    <n v="16.649999999999999"/>
    <n v="-1.6649999999999998"/>
    <n v="-0.81699999999999973"/>
    <n v="75.099999999999994"/>
    <n v="4427.4078499999996"/>
    <n v="0.18062397372742198"/>
    <n v="1.4475629855578099E-5"/>
    <n v="6.4089517256280835E-6"/>
    <x v="41"/>
    <x v="40"/>
    <n v="0.27332398929683882"/>
    <n v="34.081400000000002"/>
    <n v="56.6"/>
    <n v="445"/>
    <x v="41"/>
    <n v="7.0391025641025591"/>
    <s v="ES"/>
    <s v="TF"/>
    <s v="SD"/>
    <n v="0.35644028496175595"/>
    <n v="2.7675000000000001"/>
    <n v="1337.8125"/>
    <x v="7"/>
    <x v="7"/>
  </r>
  <r>
    <d v="2022-08-17T00:00:00"/>
    <s v="Makera"/>
    <s v="Mid Aug"/>
    <s v="K1"/>
    <s v="Control"/>
    <n v="14"/>
    <s v="Hma"/>
    <s v="A2"/>
    <s v="K1HmaA2"/>
    <x v="6"/>
    <s v="6h42"/>
    <n v="0.629"/>
    <m/>
    <s v="NA"/>
    <s v="11h50"/>
    <n v="0.73499999999999999"/>
    <n v="-0.10599999999999998"/>
    <m/>
    <s v="NA"/>
    <s v="NA"/>
    <n v="75.099999999999994"/>
    <n v="4427.4078499999996"/>
    <n v="0.16852146263910966"/>
    <n v="1.3291057503982069E-5"/>
    <n v="5.884493232793161E-6"/>
    <x v="42"/>
    <x v="7"/>
    <m/>
    <n v="32.178800000000003"/>
    <n v="56.6"/>
    <n v="445"/>
    <x v="42"/>
    <n v="7.6209545755722603"/>
    <s v="ES"/>
    <s v="TF"/>
    <s v="SD"/>
    <n v="0.6083871384901417"/>
    <n v="1.4275"/>
    <n v="836.8"/>
    <x v="7"/>
    <x v="7"/>
  </r>
  <r>
    <d v="2022-07-22T00:00:00"/>
    <s v="Makera"/>
    <s v="Mid Jul"/>
    <s v="K1"/>
    <s v="Control"/>
    <n v="6"/>
    <s v="Hma"/>
    <s v="A2"/>
    <s v="K1HmaA2"/>
    <x v="6"/>
    <s v="6h30"/>
    <n v="0.63700000000000001"/>
    <s v="NA"/>
    <s v="NA"/>
    <s v="11h36"/>
    <n v="0.72099999999999997"/>
    <n v="-8.3999999999999964E-2"/>
    <s v="NA"/>
    <s v="NA"/>
    <s v="NA"/>
    <n v="75.099999999999994"/>
    <n v="4427.4078499999996"/>
    <n v="0.13186813186813182"/>
    <n v="9.8274110434886081E-6"/>
    <n v="4.3509956799118153E-6"/>
    <x v="43"/>
    <x v="7"/>
    <m/>
    <n v="34.764699999999998"/>
    <n v="56.6"/>
    <n v="445"/>
    <x v="43"/>
    <n v="6.5184028628141686"/>
    <s v="ES"/>
    <s v="TF"/>
    <s v="SD"/>
    <n v="0.38320539431614575"/>
    <n v="2.6387499999999999"/>
    <n v="1512.2124999999996"/>
    <x v="7"/>
    <x v="7"/>
  </r>
  <r>
    <d v="2022-06-21T00:00:00"/>
    <s v="Makera"/>
    <s v="Mid Jun"/>
    <s v="K1"/>
    <s v="Control"/>
    <n v="5"/>
    <s v="Hma"/>
    <s v="A2"/>
    <s v="K1HmaA2"/>
    <x v="6"/>
    <s v="5h37"/>
    <n v="0.55800000000000005"/>
    <n v="10.24"/>
    <n v="-1.024"/>
    <s v="12h11"/>
    <n v="0.495"/>
    <n v="6.3000000000000056E-2"/>
    <n v="16.21"/>
    <n v="-1.621"/>
    <n v="-0.59699999999999998"/>
    <n v="75.099999999999994"/>
    <n v="4427.4078499999996"/>
    <n v="0.1272727272727274"/>
    <n v="9.4075422594503465E-6"/>
    <n v="4.1651026448697199E-6"/>
    <x v="44"/>
    <x v="41"/>
    <n v="0.2430883716815469"/>
    <n v="30.972899999999999"/>
    <n v="56.6"/>
    <n v="445"/>
    <x v="44"/>
    <n v="8.9642857142857135"/>
    <s v="ES"/>
    <s v="TF"/>
    <s v="SD"/>
    <n v="0.43868604499462666"/>
    <n v="2.2399999999999998"/>
    <n v="1277.3875"/>
    <x v="7"/>
    <x v="7"/>
  </r>
  <r>
    <d v="2022-08-31T00:00:00"/>
    <s v="Makera"/>
    <s v="Sep"/>
    <s v="K1"/>
    <s v="Control"/>
    <n v="8"/>
    <s v="Hma"/>
    <s v="A2"/>
    <s v="K1HmaA2"/>
    <x v="6"/>
    <s v="6h53"/>
    <n v="0.69299999999999995"/>
    <m/>
    <s v="NA"/>
    <s v="12h28"/>
    <n v="0.76500000000000001"/>
    <n v="-7.2000000000000064E-2"/>
    <m/>
    <s v="NA"/>
    <s v="NA"/>
    <n v="75.099999999999994"/>
    <n v="4427.4078499999996"/>
    <n v="0.103896103896104"/>
    <n v="7.3279188739615102E-6"/>
    <n v="3.2443685546740348E-6"/>
    <x v="45"/>
    <x v="7"/>
    <m/>
    <n v="32.519599999999997"/>
    <n v="56.6"/>
    <n v="445"/>
    <x v="45"/>
    <n v="6.7535095436248787"/>
    <s v="ES"/>
    <s v="TF"/>
    <s v="SD"/>
    <n v="0.5234151584582144"/>
    <n v="1.8887499999999999"/>
    <n v="924.46249999999998"/>
    <x v="7"/>
    <x v="7"/>
  </r>
  <r>
    <d v="2022-06-11T00:00:00"/>
    <s v="Makera"/>
    <s v="Jun"/>
    <s v="K1"/>
    <s v="Control"/>
    <n v="11"/>
    <s v="Hma"/>
    <s v="A2"/>
    <s v="K1HmaA2"/>
    <x v="6"/>
    <s v="6h09"/>
    <n v="0.55700000000000005"/>
    <n v="4.91"/>
    <n v="-0.49099999999999999"/>
    <s v="11h58"/>
    <n v="0.50600000000000001"/>
    <n v="5.1000000000000045E-2"/>
    <n v="7.83"/>
    <n v="-0.78300000000000003"/>
    <n v="-0.29200000000000004"/>
    <n v="75.099999999999994"/>
    <n v="4427.4078499999996"/>
    <n v="0.10079051383399218"/>
    <n v="7.0592174818855877E-6"/>
    <n v="3.1254034894157484E-6"/>
    <x v="46"/>
    <x v="42"/>
    <n v="0.3729374940580229"/>
    <n v="31.959900000000001"/>
    <n v="56.6"/>
    <n v="445"/>
    <x v="46"/>
    <n v="10.416666666666666"/>
    <s v="ES"/>
    <s v="TF"/>
    <s v="SD"/>
    <n v="0.55247291970017987"/>
    <n v="1.6937500000000001"/>
    <n v="1071.175"/>
    <x v="7"/>
    <x v="7"/>
  </r>
  <r>
    <d v="2022-08-03T00:00:00"/>
    <s v="Makera"/>
    <s v="Aug"/>
    <s v="K1"/>
    <s v="Control"/>
    <n v="8"/>
    <s v="Hma"/>
    <s v="A2"/>
    <s v="K1HmaA2"/>
    <x v="6"/>
    <s v="5h30"/>
    <n v="0.63100000000000001"/>
    <m/>
    <s v="NA"/>
    <s v="12h28"/>
    <n v="0.66500000000000004"/>
    <n v="-3.400000000000003E-2"/>
    <m/>
    <s v="NA"/>
    <s v="NA"/>
    <n v="75.099999999999994"/>
    <n v="4427.4078499999996"/>
    <n v="5.3882725832012729E-2"/>
    <n v="3.2655878162400775E-6"/>
    <n v="1.4458089132485676E-6"/>
    <x v="47"/>
    <x v="7"/>
    <m/>
    <n v="28.545300000000001"/>
    <n v="56.6"/>
    <n v="445"/>
    <x v="47"/>
    <n v="8.0311143168665637"/>
    <s v="ES"/>
    <s v="TF"/>
    <s v="SD"/>
    <n v="0.57093314461741485"/>
    <n v="1.5412499999999998"/>
    <n v="919.65"/>
    <x v="7"/>
    <x v="7"/>
  </r>
  <r>
    <d v="2022-06-11T00:00:00"/>
    <s v="Makera"/>
    <s v="Jun"/>
    <s v="K1"/>
    <s v="Control"/>
    <n v="8"/>
    <s v="Hma"/>
    <s v="A6"/>
    <s v="K1HmaA6"/>
    <x v="7"/>
    <s v="6h01"/>
    <n v="0.70399999999999996"/>
    <n v="3.65"/>
    <n v="-0.36499999999999999"/>
    <s v="11h45"/>
    <n v="0.54300000000000004"/>
    <n v="0.16099999999999992"/>
    <n v="8.7799999999999994"/>
    <n v="-0.87799999999999989"/>
    <n v="-0.5129999999999999"/>
    <n v="83.9"/>
    <n v="5525.7798500000008"/>
    <n v="0.29650092081031293"/>
    <n v="2.6644711644573756E-5"/>
    <n v="1.4723281071464605E-5"/>
    <x v="48"/>
    <x v="43"/>
    <n v="1"/>
    <n v="31.959900000000001"/>
    <n v="74.8"/>
    <n v="670"/>
    <x v="48"/>
    <n v="10.416666666666666"/>
    <s v="ES"/>
    <s v="TF"/>
    <s v="SD"/>
    <n v="0.55247291970017987"/>
    <n v="1.6937500000000001"/>
    <n v="1071.175"/>
    <x v="8"/>
    <x v="8"/>
  </r>
  <r>
    <d v="2022-06-21T00:00:00"/>
    <s v="Makera"/>
    <s v="Mid Jun"/>
    <s v="K1"/>
    <s v="Control"/>
    <n v="8"/>
    <s v="Hma"/>
    <s v="A6"/>
    <s v="K1HmaA6"/>
    <x v="7"/>
    <s v="5h37"/>
    <n v="0.72699999999999998"/>
    <n v="4.7300000000000004"/>
    <n v="-0.47300000000000003"/>
    <s v="12h11"/>
    <n v="0.57199999999999995"/>
    <n v="0.15500000000000003"/>
    <n v="14.24"/>
    <n v="-1.4239999999999999"/>
    <n v="-0.95099999999999985"/>
    <n v="83.9"/>
    <n v="5525.7798500000008"/>
    <n v="0.27097902097902105"/>
    <n v="2.3850131087502592E-5"/>
    <n v="1.3179057378318043E-5"/>
    <x v="49"/>
    <x v="44"/>
    <n v="0.48285489545448562"/>
    <n v="30.972899999999999"/>
    <n v="74.8"/>
    <n v="670"/>
    <x v="49"/>
    <n v="8.9642857142857135"/>
    <s v="ES"/>
    <s v="TF"/>
    <s v="SD"/>
    <n v="0.43868604499462666"/>
    <n v="2.2399999999999998"/>
    <n v="1277.3875"/>
    <x v="8"/>
    <x v="8"/>
  </r>
  <r>
    <d v="2022-07-22T00:00:00"/>
    <s v="Makera"/>
    <s v="Mid Jul"/>
    <s v="K1"/>
    <s v="Control"/>
    <n v="3"/>
    <s v="Hma"/>
    <s v="A6"/>
    <s v="K1HmaA6"/>
    <x v="7"/>
    <s v="6h30"/>
    <n v="0.746"/>
    <n v="21.65"/>
    <n v="-2.165"/>
    <s v="11h36"/>
    <n v="0.88200000000000001"/>
    <n v="-0.13600000000000001"/>
    <n v="25.28"/>
    <n v="-2.528"/>
    <n v="-0.36299999999999999"/>
    <n v="83.9"/>
    <n v="5525.7798500000008"/>
    <n v="0.18230563002680966"/>
    <n v="1.4641712029500706E-5"/>
    <n v="8.0906877302117621E-6"/>
    <x v="50"/>
    <x v="45"/>
    <n v="0.77658969144963708"/>
    <n v="34.764699999999998"/>
    <n v="74.8"/>
    <n v="670"/>
    <x v="50"/>
    <n v="6.5184028628141686"/>
    <s v="ES"/>
    <s v="TF"/>
    <s v="SD"/>
    <n v="0.38320539431614575"/>
    <n v="2.6387499999999999"/>
    <n v="1512.2124999999996"/>
    <x v="8"/>
    <x v="8"/>
  </r>
  <r>
    <d v="2022-07-08T00:00:00"/>
    <s v="Makera"/>
    <s v="Jul"/>
    <s v="K1"/>
    <s v="Control"/>
    <n v="6"/>
    <s v="Hma"/>
    <s v="A6"/>
    <s v="K1HmaA6"/>
    <x v="7"/>
    <s v="5h45"/>
    <n v="0.80200000000000005"/>
    <n v="12.41"/>
    <n v="-1.2410000000000001"/>
    <s v="12h08"/>
    <n v="0.67900000000000005"/>
    <n v="0.123"/>
    <n v="18.54"/>
    <n v="-1.8539999999999999"/>
    <n v="-0.61299999999999977"/>
    <n v="83.9"/>
    <n v="5525.7798500000008"/>
    <n v="0.18114874815905743"/>
    <n v="1.4527418959774471E-5"/>
    <n v="8.0275318960429754E-6"/>
    <x v="51"/>
    <x v="46"/>
    <n v="0.45628308828497455"/>
    <n v="33.388599999999997"/>
    <n v="74.8"/>
    <n v="670"/>
    <x v="51"/>
    <n v="6.9702991452991538"/>
    <s v="ES"/>
    <s v="TF"/>
    <s v="SD"/>
    <n v="0.39262443606707542"/>
    <n v="2.4874999999999998"/>
    <n v="1362.0875000000001"/>
    <x v="8"/>
    <x v="8"/>
  </r>
  <r>
    <d v="2022-09-01T00:00:00"/>
    <s v="Makera"/>
    <s v="Sep"/>
    <s v="K1"/>
    <s v="Control"/>
    <n v="8"/>
    <s v="Hma"/>
    <s v="A6"/>
    <s v="K1HmaA6"/>
    <x v="7"/>
    <s v="6h24"/>
    <n v="0.84"/>
    <n v="27.23"/>
    <n v="-2.7229999999999999"/>
    <s v="12h29"/>
    <n v="0.90200000000000002"/>
    <n v="-6.2000000000000055E-2"/>
    <n v="29.84"/>
    <n v="-2.984"/>
    <n v="-0.26100000000000012"/>
    <n v="83.9"/>
    <n v="5525.7798500000008"/>
    <n v="7.380952380952388E-2"/>
    <n v="4.8105344598085706E-6"/>
    <n v="2.6581954385740838E-6"/>
    <x v="52"/>
    <x v="47"/>
    <n v="0.35486176484866083"/>
    <n v="34.357199999999999"/>
    <n v="74.8"/>
    <n v="670"/>
    <x v="52"/>
    <n v="6.689549271607981"/>
    <s v="ES"/>
    <s v="TF"/>
    <s v="SD"/>
    <n v="0.43800288115314234"/>
    <n v="2.1637500000000003"/>
    <n v="1129.9875000000002"/>
    <x v="8"/>
    <x v="8"/>
  </r>
  <r>
    <d v="2022-08-17T00:00:00"/>
    <s v="Makera"/>
    <s v="Mid Aug"/>
    <s v="K1"/>
    <s v="Control"/>
    <n v="6"/>
    <s v="Hma"/>
    <s v="A6"/>
    <s v="K1HmaA6"/>
    <x v="7"/>
    <s v="5h17"/>
    <n v="0.80300000000000005"/>
    <n v="22.16"/>
    <n v="-2.2160000000000002"/>
    <s v="12h37"/>
    <n v="0.83199999999999996"/>
    <n v="-2.8999999999999915E-2"/>
    <n v="27.34"/>
    <n v="-2.734"/>
    <n v="-0.51799999999999979"/>
    <n v="83.9"/>
    <n v="5525.7798500000008"/>
    <n v="3.6114570361145598E-2"/>
    <n v="1.9955106988016763E-6"/>
    <n v="1.1026752809897723E-6"/>
    <x v="53"/>
    <x v="48"/>
    <n v="7.4170411115805746E-2"/>
    <n v="32.178800000000003"/>
    <n v="74.8"/>
    <n v="670"/>
    <x v="53"/>
    <n v="7.6209545755722603"/>
    <s v="ES"/>
    <s v="TF"/>
    <s v="SD"/>
    <n v="0.6083871384901417"/>
    <n v="1.4275"/>
    <n v="836.8"/>
    <x v="8"/>
    <x v="8"/>
  </r>
  <r>
    <d v="2022-08-04T00:00:00"/>
    <s v="Makera"/>
    <s v="Aug"/>
    <s v="K1"/>
    <s v="Control"/>
    <n v="8"/>
    <s v="Hma"/>
    <s v="A6"/>
    <s v="K1HmaA6"/>
    <x v="7"/>
    <s v="6h06"/>
    <n v="0.78400000000000003"/>
    <n v="4.75"/>
    <n v="-0.47499999999999998"/>
    <s v="12h35"/>
    <n v="0.79900000000000004"/>
    <n v="-1.5000000000000013E-2"/>
    <n v="8.0399999999999991"/>
    <n v="-0.80399999999999994"/>
    <n v="-0.32899999999999996"/>
    <n v="83.9"/>
    <n v="5525.7798500000008"/>
    <n v="1.9132653061224508E-2"/>
    <n v="9.1287692220535775E-7"/>
    <n v="5.0443569022523841E-7"/>
    <x v="54"/>
    <x v="49"/>
    <n v="5.3422316453141598E-2"/>
    <n v="29.967099999999999"/>
    <n v="74.8"/>
    <n v="670"/>
    <x v="54"/>
    <n v="8.0560426564281311"/>
    <s v="ES"/>
    <s v="TF"/>
    <s v="SD"/>
    <n v="0.47297782808158478"/>
    <n v="1.87375"/>
    <n v="1054"/>
    <x v="8"/>
    <x v="8"/>
  </r>
  <r>
    <d v="2022-06-11T00:00:00"/>
    <s v="Makera"/>
    <s v="Jun"/>
    <s v="K1"/>
    <s v="Control"/>
    <n v="7"/>
    <s v="Hma"/>
    <s v="D9"/>
    <s v="K1HmaD9"/>
    <x v="8"/>
    <s v="6h01"/>
    <n v="0.58099999999999996"/>
    <n v="3.12"/>
    <n v="-0.312"/>
    <s v="11h45"/>
    <n v="0.44900000000000001"/>
    <n v="0.13199999999999995"/>
    <n v="7.53"/>
    <n v="-0.753"/>
    <n v="-0.441"/>
    <n v="75.5"/>
    <n v="4474.69625"/>
    <n v="0.29398663697104666"/>
    <n v="2.6366848568268059E-5"/>
    <n v="1.1798363841274694E-5"/>
    <x v="55"/>
    <x v="50"/>
    <n v="0.93217189003006051"/>
    <n v="31.959900000000001"/>
    <n v="70.599999999999994"/>
    <n v="700"/>
    <x v="55"/>
    <n v="10.416666666666666"/>
    <s v="ES"/>
    <s v="TF"/>
    <s v="SD"/>
    <n v="0.55247291970017987"/>
    <n v="1.6937500000000001"/>
    <n v="1071.175"/>
    <x v="9"/>
    <x v="9"/>
  </r>
  <r>
    <d v="2022-06-21T00:00:00"/>
    <s v="Makera"/>
    <s v="Mid Jun"/>
    <s v="K1"/>
    <s v="Control"/>
    <n v="16"/>
    <s v="Hma"/>
    <s v="D9"/>
    <s v="K1HmaD9"/>
    <x v="8"/>
    <s v="5h46"/>
    <n v="0.60099999999999998"/>
    <n v="10.23"/>
    <n v="-1.0230000000000001"/>
    <s v="12h24"/>
    <n v="0.48"/>
    <n v="0.121"/>
    <n v="16.63"/>
    <n v="-1.6629999999999998"/>
    <n v="-0.63999999999999968"/>
    <n v="75.5"/>
    <n v="4474.69625"/>
    <n v="0.25208333333333333"/>
    <n v="2.1819650455845848E-5"/>
    <n v="9.7636308071084198E-6"/>
    <x v="56"/>
    <x v="51"/>
    <n v="0.53155007294708645"/>
    <n v="30.972899999999999"/>
    <n v="70.599999999999994"/>
    <n v="700"/>
    <x v="56"/>
    <n v="8.9642857142857135"/>
    <s v="ES"/>
    <s v="TF"/>
    <s v="SD"/>
    <n v="0.43868604499462666"/>
    <n v="2.2399999999999998"/>
    <n v="1277.3875"/>
    <x v="9"/>
    <x v="9"/>
  </r>
  <r>
    <d v="2022-07-22T00:00:00"/>
    <s v="Makera"/>
    <s v="Mid Jul"/>
    <s v="K1"/>
    <s v="Control"/>
    <n v="2"/>
    <s v="Hma"/>
    <s v="D9"/>
    <s v="K1HmaD9"/>
    <x v="8"/>
    <s v="6h30"/>
    <n v="0.62"/>
    <n v="18.86"/>
    <n v="-1.8859999999999999"/>
    <s v="11h36"/>
    <n v="0.70799999999999996"/>
    <n v="-8.7999999999999967E-2"/>
    <n v="24.15"/>
    <n v="-2.415"/>
    <n v="-0.52900000000000014"/>
    <n v="75.5"/>
    <n v="4474.69625"/>
    <n v="0.14193548387096769"/>
    <n v="1.0758976552466153E-5"/>
    <n v="4.8143152033158222E-6"/>
    <x v="57"/>
    <x v="52"/>
    <n v="0.31709665155284678"/>
    <n v="34.764699999999998"/>
    <n v="70.599999999999994"/>
    <n v="700"/>
    <x v="57"/>
    <n v="6.5184028628141686"/>
    <s v="ES"/>
    <s v="TF"/>
    <s v="SD"/>
    <n v="0.38320539431614575"/>
    <n v="2.6387499999999999"/>
    <n v="1512.2124999999996"/>
    <x v="9"/>
    <x v="9"/>
  </r>
  <r>
    <d v="2022-08-17T00:00:00"/>
    <s v="Makera"/>
    <s v="Mid Aug"/>
    <s v="K1"/>
    <s v="Control"/>
    <n v="11"/>
    <s v="Hma"/>
    <s v="D9"/>
    <s v="K1HmaD9"/>
    <x v="8"/>
    <s v="6h42"/>
    <n v="0.65600000000000003"/>
    <n v="21.46"/>
    <n v="-2.1459999999999999"/>
    <s v="11h50"/>
    <n v="0.71799999999999997"/>
    <n v="-6.1999999999999944E-2"/>
    <n v="24.32"/>
    <n v="-2.4319999999999999"/>
    <n v="-0.28600000000000003"/>
    <n v="75.5"/>
    <n v="4474.69625"/>
    <n v="9.4512195121951137E-2"/>
    <n v="6.5218755128048366E-6"/>
    <n v="2.9183411900114627E-6"/>
    <x v="58"/>
    <x v="53"/>
    <n v="0.35553539154976349"/>
    <n v="32.178800000000003"/>
    <n v="70.599999999999994"/>
    <n v="700"/>
    <x v="58"/>
    <n v="7.6209545755722603"/>
    <s v="ES"/>
    <s v="TF"/>
    <s v="SD"/>
    <n v="0.6083871384901417"/>
    <n v="1.4275"/>
    <n v="836.8"/>
    <x v="9"/>
    <x v="9"/>
  </r>
  <r>
    <d v="2022-07-08T00:00:00"/>
    <s v="Makera"/>
    <s v="Jul"/>
    <s v="K1"/>
    <s v="Control"/>
    <n v="3"/>
    <s v="Hma"/>
    <s v="D9"/>
    <s v="K1HmaD9"/>
    <x v="8"/>
    <s v="5h45"/>
    <n v="0.64600000000000002"/>
    <n v="17.37"/>
    <n v="-1.7370000000000001"/>
    <s v="12h08"/>
    <n v="0.68700000000000006"/>
    <n v="-4.1000000000000036E-2"/>
    <n v="18.62"/>
    <n v="-1.8620000000000001"/>
    <n v="-0.125"/>
    <n v="75.5"/>
    <n v="4474.69625"/>
    <n v="6.3467492260061972E-2"/>
    <n v="3.9947320996883495E-6"/>
    <n v="1.7875212746230083E-6"/>
    <x v="59"/>
    <x v="54"/>
    <n v="0.49825769361642158"/>
    <n v="33.388599999999997"/>
    <n v="70.599999999999994"/>
    <n v="700"/>
    <x v="59"/>
    <n v="6.9702991452991538"/>
    <s v="ES"/>
    <s v="TF"/>
    <s v="SD"/>
    <n v="0.39262443606707542"/>
    <n v="2.4874999999999998"/>
    <n v="1362.0875000000001"/>
    <x v="9"/>
    <x v="9"/>
  </r>
  <r>
    <d v="2022-09-01T00:00:00"/>
    <s v="Makera"/>
    <s v="Sep"/>
    <s v="K1"/>
    <s v="Control"/>
    <n v="1"/>
    <s v="Hma"/>
    <s v="D9"/>
    <s v="K1HmaD9"/>
    <x v="8"/>
    <s v="6h24"/>
    <n v="0.7"/>
    <n v="25.19"/>
    <n v="-2.5190000000000001"/>
    <s v="12h29"/>
    <n v="0.73099999999999998"/>
    <n v="-3.1000000000000028E-2"/>
    <n v="28.34"/>
    <n v="-2.8340000000000001"/>
    <n v="-0.31499999999999995"/>
    <n v="75.5"/>
    <n v="4474.69625"/>
    <n v="4.4285714285714331E-2"/>
    <n v="2.5650599467296045E-6"/>
    <n v="1.147786412465616E-6"/>
    <x v="60"/>
    <x v="55"/>
    <n v="0.12695895307129473"/>
    <n v="34.357199999999999"/>
    <n v="70.599999999999994"/>
    <n v="700"/>
    <x v="60"/>
    <n v="6.689549271607981"/>
    <s v="ES"/>
    <s v="TF"/>
    <s v="SD"/>
    <n v="0.43800288115314234"/>
    <n v="2.1637500000000003"/>
    <n v="1129.9875000000002"/>
    <x v="9"/>
    <x v="9"/>
  </r>
  <r>
    <d v="2022-08-04T00:00:00"/>
    <s v="Makera"/>
    <s v="Aug"/>
    <s v="K1"/>
    <s v="Control"/>
    <n v="2"/>
    <s v="Hma"/>
    <s v="D9"/>
    <s v="K1HmaD9"/>
    <x v="8"/>
    <s v="6h06"/>
    <n v="0.64300000000000002"/>
    <n v="4.83"/>
    <n v="-0.48299999999999998"/>
    <s v="12h35"/>
    <n v="0.65100000000000002"/>
    <n v="-8.0000000000000071E-3"/>
    <n v="10.65"/>
    <n v="-1.0649999999999999"/>
    <n v="-0.58199999999999996"/>
    <n v="75.5"/>
    <n v="4474.69625"/>
    <n v="1.2441679626749622E-2"/>
    <n v="5.3745613875991589E-7"/>
    <n v="2.4049529686484753E-7"/>
    <x v="61"/>
    <x v="56"/>
    <n v="1.4397809070676618E-2"/>
    <n v="29.967099999999999"/>
    <n v="70.599999999999994"/>
    <n v="700"/>
    <x v="61"/>
    <n v="8.0560426564281311"/>
    <s v="ES"/>
    <s v="TF"/>
    <s v="SD"/>
    <n v="0.47297782808158478"/>
    <n v="1.87375"/>
    <n v="1054"/>
    <x v="9"/>
    <x v="9"/>
  </r>
  <r>
    <d v="2022-07-22T00:00:00"/>
    <s v="Makera"/>
    <s v="Mid Jul"/>
    <s v="K1"/>
    <s v="HWLN"/>
    <n v="4"/>
    <s v="Mla"/>
    <s v="H7"/>
    <s v="K1MlaH7"/>
    <x v="9"/>
    <s v="6h30"/>
    <n v="0.78200000000000003"/>
    <n v="7.62"/>
    <n v="-0.76200000000000001"/>
    <s v="12H32"/>
    <n v="0.70199999999999996"/>
    <n v="8.0000000000000071E-2"/>
    <n v="24.48"/>
    <n v="-2.448"/>
    <s v="NA"/>
    <n v="38.4"/>
    <n v="1157.5296000000001"/>
    <n v="0.11396011396011407"/>
    <n v="8.2112589898026144E-6"/>
    <n v="9.5047753339626242E-7"/>
    <x v="62"/>
    <x v="7"/>
    <m/>
    <n v="34.764699999999998"/>
    <n v="31"/>
    <n v="390"/>
    <x v="62"/>
    <n v="6.5184028628141686"/>
    <s v="ES"/>
    <s v="TMF"/>
    <s v="SD"/>
    <n v="0.38320539431614575"/>
    <n v="2.6387499999999999"/>
    <n v="1512.2124999999996"/>
    <x v="10"/>
    <x v="10"/>
  </r>
  <r>
    <d v="2022-06-21T00:00:00"/>
    <s v="Makera"/>
    <s v="Mid Jun"/>
    <s v="K1"/>
    <s v="HWLN"/>
    <n v="10"/>
    <s v="Mla"/>
    <s v="H7"/>
    <s v="K1MlaH7"/>
    <x v="9"/>
    <s v="5h46"/>
    <n v="0.67100000000000004"/>
    <n v="3.92"/>
    <n v="-0.39200000000000002"/>
    <s v="12h24"/>
    <n v="0.71199999999999997"/>
    <n v="-4.0999999999999925E-2"/>
    <n v="12.08"/>
    <n v="-1.208"/>
    <n v="-0.81599999999999995"/>
    <n v="38.4"/>
    <n v="1157.5296000000001"/>
    <n v="6.1102831594634761E-2"/>
    <n v="3.8123122682728619E-6"/>
    <n v="4.4128642949689787E-7"/>
    <x v="63"/>
    <x v="57"/>
    <n v="2.3151579664798316E-2"/>
    <n v="30.972899999999999"/>
    <n v="31"/>
    <n v="390"/>
    <x v="63"/>
    <n v="8.9642857142857135"/>
    <s v="ES"/>
    <s v="TMF"/>
    <s v="SD"/>
    <n v="0.43868604499462666"/>
    <n v="2.2399999999999998"/>
    <n v="1277.3875"/>
    <x v="10"/>
    <x v="10"/>
  </r>
  <r>
    <d v="2022-06-11T00:00:00"/>
    <s v="Makera"/>
    <s v="Jun"/>
    <s v="K1"/>
    <s v="Control"/>
    <n v="14"/>
    <s v="Mla"/>
    <s v="H7"/>
    <s v="K1MlaH7"/>
    <x v="9"/>
    <s v="6h09"/>
    <n v="0.64300000000000002"/>
    <n v="2.95"/>
    <n v="-0.29500000000000004"/>
    <s v="11h58"/>
    <n v="0.67300000000000004"/>
    <n v="-3.0000000000000027E-2"/>
    <n v="11.46"/>
    <n v="-1.1460000000000001"/>
    <n v="-0.85100000000000009"/>
    <n v="38.4"/>
    <n v="1157.5296000000001"/>
    <n v="4.6656298600311084E-2"/>
    <n v="2.7351145401702325E-6"/>
    <n v="3.1659760396374334E-7"/>
    <x v="64"/>
    <x v="58"/>
    <n v="1.5926790930422548E-2"/>
    <n v="31.959900000000001"/>
    <n v="31"/>
    <n v="390"/>
    <x v="64"/>
    <n v="10.416666666666666"/>
    <s v="ES"/>
    <s v="TMF"/>
    <s v="SD"/>
    <n v="0.55247291970017987"/>
    <n v="1.6937500000000001"/>
    <n v="1071.175"/>
    <x v="10"/>
    <x v="10"/>
  </r>
  <r>
    <d v="2022-08-03T00:00:00"/>
    <s v="Makera"/>
    <s v="Aug"/>
    <s v="K1"/>
    <s v="HWLN"/>
    <n v="6"/>
    <s v="Mla"/>
    <s v="H7"/>
    <s v="K1MlaH7"/>
    <x v="9"/>
    <s v="5h30"/>
    <n v="0.71599999999999997"/>
    <n v="5.97"/>
    <n v="-0.59699999999999998"/>
    <s v="12h28"/>
    <n v="0.71699999999999997"/>
    <n v="-1.0000000000000009E-3"/>
    <n v="13.34"/>
    <n v="-1.3340000000000001"/>
    <n v="-0.7370000000000001"/>
    <n v="38.4"/>
    <n v="1157.5296000000001"/>
    <n v="1.3966480446927388E-3"/>
    <n v="3.6403993733052065E-8"/>
    <n v="4.213870030422226E-9"/>
    <x v="65"/>
    <x v="59"/>
    <n v="2.4477319913625278E-4"/>
    <n v="28.545300000000001"/>
    <n v="31"/>
    <n v="390"/>
    <x v="65"/>
    <n v="8.0311143168665637"/>
    <s v="ES"/>
    <s v="TMF"/>
    <s v="SD"/>
    <n v="0.57093314461741485"/>
    <n v="1.5412499999999998"/>
    <n v="919.65"/>
    <x v="10"/>
    <x v="10"/>
  </r>
  <r>
    <d v="2022-07-08T00:00:00"/>
    <s v="Makera"/>
    <s v="Jul"/>
    <s v="K1"/>
    <s v="HWLN"/>
    <n v="5"/>
    <s v="Mla"/>
    <s v="H7"/>
    <s v="K1MlaH7"/>
    <x v="9"/>
    <s v="5h45"/>
    <n v="0.753"/>
    <n v="21.23"/>
    <n v="-2.1230000000000002"/>
    <s v="12h08"/>
    <n v="0.752"/>
    <n v="1.0000000000000009E-3"/>
    <n v="20.23"/>
    <n v="-2.0230000000000001"/>
    <n v="0.10000000000000009"/>
    <n v="38.4"/>
    <n v="1157.5296000000001"/>
    <n v="1.3297872340425545E-3"/>
    <n v="3.4270686141099928E-8"/>
    <n v="3.9669333620632947E-9"/>
    <x v="66"/>
    <x v="60"/>
    <n v="1.6982636758386539E-3"/>
    <n v="33.388599999999997"/>
    <n v="31"/>
    <n v="390"/>
    <x v="66"/>
    <n v="6.9702991452991538"/>
    <s v="ES"/>
    <s v="TMF"/>
    <s v="SD"/>
    <n v="0.39262443606707542"/>
    <n v="2.4874999999999998"/>
    <n v="1362.0875000000001"/>
    <x v="10"/>
    <x v="10"/>
  </r>
  <r>
    <d v="2022-07-08T00:00:00"/>
    <s v="Makera"/>
    <s v="Jul"/>
    <s v="K1"/>
    <s v="Control"/>
    <n v="1"/>
    <s v="Mlu"/>
    <s v="D7"/>
    <s v="K1MluD7"/>
    <x v="10"/>
    <s v="5h45"/>
    <n v="1.0529999999999999"/>
    <n v="12.39"/>
    <n v="-1.2390000000000001"/>
    <s v="12h08"/>
    <n v="0.85699999999999998"/>
    <n v="0.19599999999999995"/>
    <n v="27.24"/>
    <n v="-2.7239999999999998"/>
    <n v="-1.4849999999999997"/>
    <n v="131.5"/>
    <n v="13574.41625"/>
    <n v="0.2287047841306884"/>
    <n v="1.9355963453958449E-5"/>
    <n v="2.6274590484381971E-5"/>
    <x v="67"/>
    <x v="61"/>
    <n v="9.5998639916041392E-2"/>
    <n v="33.388599999999997"/>
    <n v="136.30000000000001"/>
    <n v="832"/>
    <x v="67"/>
    <n v="6.9702991452991538"/>
    <s v="ES"/>
    <s v="TMF"/>
    <s v="E"/>
    <n v="0.39262443606707542"/>
    <n v="2.4874999999999998"/>
    <n v="1362.0875000000001"/>
    <x v="11"/>
    <x v="11"/>
  </r>
  <r>
    <d v="2022-08-17T00:00:00"/>
    <s v="Makera"/>
    <s v="Mid Aug"/>
    <s v="K1"/>
    <s v="Control"/>
    <n v="8"/>
    <s v="Mlu"/>
    <s v="D7"/>
    <s v="K1MluD7"/>
    <x v="10"/>
    <s v="5h17"/>
    <n v="1.046"/>
    <n v="13.67"/>
    <n v="-1.367"/>
    <s v="12h37"/>
    <n v="0.86899999999999999"/>
    <n v="0.17700000000000005"/>
    <n v="21.54"/>
    <n v="-2.1539999999999999"/>
    <n v="-0.78699999999999992"/>
    <n v="131.5"/>
    <n v="13574.41625"/>
    <n v="0.20368239355581133"/>
    <n v="1.6782965718780025E-5"/>
    <n v="2.2781896257620052E-5"/>
    <x v="68"/>
    <x v="62"/>
    <n v="0.15706185246714022"/>
    <n v="32.178800000000003"/>
    <n v="136.30000000000001"/>
    <n v="832"/>
    <x v="68"/>
    <n v="7.6209545755722603"/>
    <s v="ES"/>
    <s v="TMF"/>
    <s v="E"/>
    <n v="0.6083871384901417"/>
    <n v="1.4275"/>
    <n v="836.8"/>
    <x v="11"/>
    <x v="11"/>
  </r>
  <r>
    <d v="2022-06-11T00:00:00"/>
    <s v="Makera"/>
    <s v="Jun"/>
    <s v="K1"/>
    <s v="Control"/>
    <n v="6"/>
    <s v="Mlu"/>
    <s v="D7"/>
    <s v="K1MluD7"/>
    <x v="10"/>
    <s v="6h01"/>
    <n v="0.95699999999999996"/>
    <n v="4.83"/>
    <n v="-0.48299999999999998"/>
    <s v="11h45"/>
    <n v="0.80100000000000005"/>
    <n v="0.15599999999999992"/>
    <n v="8.84"/>
    <n v="-0.88400000000000001"/>
    <n v="-0.40100000000000002"/>
    <n v="131.5"/>
    <n v="13574.41625"/>
    <n v="0.194756554307116"/>
    <n v="1.5882238545008922E-5"/>
    <n v="2.1559211699174549E-5"/>
    <x v="69"/>
    <x v="63"/>
    <n v="0.29170514045472101"/>
    <n v="31.959900000000001"/>
    <n v="136.30000000000001"/>
    <n v="832"/>
    <x v="69"/>
    <n v="10.416666666666666"/>
    <s v="ES"/>
    <s v="TMF"/>
    <s v="E"/>
    <n v="0.55247291970017987"/>
    <n v="1.6937500000000001"/>
    <n v="1071.175"/>
    <x v="11"/>
    <x v="11"/>
  </r>
  <r>
    <d v="2022-06-21T00:00:00"/>
    <s v="Makera"/>
    <s v="Mid Jun"/>
    <s v="K1"/>
    <s v="Control"/>
    <n v="13"/>
    <s v="Mlu"/>
    <s v="D7"/>
    <s v="K1MluD7"/>
    <x v="10"/>
    <s v="5h46"/>
    <n v="0.99"/>
    <n v="10.8"/>
    <n v="-1.08"/>
    <s v="12h24"/>
    <n v="0.83599999999999997"/>
    <n v="0.15400000000000003"/>
    <n v="17.52"/>
    <n v="-1.752"/>
    <n v="-0.67199999999999993"/>
    <n v="131.5"/>
    <n v="13574.41625"/>
    <n v="0.18421052631578952"/>
    <n v="1.4830269431301109E-5"/>
    <n v="2.0131225036013205E-5"/>
    <x v="70"/>
    <x v="64"/>
    <n v="0.16253859766941817"/>
    <n v="30.972899999999999"/>
    <n v="136.30000000000001"/>
    <n v="832"/>
    <x v="70"/>
    <n v="8.9642857142857135"/>
    <s v="ES"/>
    <s v="TMF"/>
    <s v="E"/>
    <n v="0.43868604499462666"/>
    <n v="2.2399999999999998"/>
    <n v="1277.3875"/>
    <x v="11"/>
    <x v="11"/>
  </r>
  <r>
    <d v="2022-09-01T00:00:00"/>
    <s v="Makera"/>
    <s v="Sep"/>
    <s v="K1"/>
    <s v="Control"/>
    <n v="2"/>
    <s v="Mlu"/>
    <s v="D7"/>
    <s v="K1MluD7"/>
    <x v="10"/>
    <s v="6h24"/>
    <n v="1.0660000000000001"/>
    <n v="13.32"/>
    <n v="-1.3320000000000001"/>
    <s v="12h29"/>
    <n v="0.90200000000000002"/>
    <n v="0.16400000000000003"/>
    <n v="24.89"/>
    <n v="-2.4889999999999999"/>
    <n v="-1.1569999999999998"/>
    <n v="131.5"/>
    <n v="13574.41625"/>
    <n v="0.18181818181818185"/>
    <n v="1.4593534549635143E-5"/>
    <n v="1.9809871253550374E-5"/>
    <x v="71"/>
    <x v="65"/>
    <n v="9.2897466910277601E-2"/>
    <n v="34.357199999999999"/>
    <n v="136.30000000000001"/>
    <n v="832"/>
    <x v="71"/>
    <n v="6.689549271607981"/>
    <s v="ES"/>
    <s v="TMF"/>
    <s v="E"/>
    <n v="0.43800288115314234"/>
    <n v="2.1637500000000003"/>
    <n v="1129.9875000000002"/>
    <x v="11"/>
    <x v="11"/>
  </r>
  <r>
    <d v="2022-08-04T00:00:00"/>
    <s v="Makera"/>
    <s v="Aug"/>
    <s v="K1"/>
    <s v="Control"/>
    <n v="4"/>
    <s v="Mlu"/>
    <s v="D7"/>
    <s v="K1MluD7"/>
    <x v="10"/>
    <s v="6h06"/>
    <n v="0.98699999999999999"/>
    <n v="4.6900000000000004"/>
    <n v="-0.46900000000000003"/>
    <s v="12h35"/>
    <n v="0.84899999999999998"/>
    <n v="0.13800000000000001"/>
    <n v="17.47"/>
    <n v="-1.7469999999999999"/>
    <n v="-1.2779999999999998"/>
    <n v="131.5"/>
    <n v="13574.41625"/>
    <n v="0.16254416961130744"/>
    <n v="1.271313767265483E-5"/>
    <n v="1.725734226121729E-5"/>
    <x v="72"/>
    <x v="66"/>
    <n v="7.326535133552467E-2"/>
    <n v="29.967099999999999"/>
    <n v="136.30000000000001"/>
    <n v="832"/>
    <x v="72"/>
    <n v="8.0560426564281311"/>
    <s v="ES"/>
    <s v="TMF"/>
    <s v="E"/>
    <n v="0.47297782808158478"/>
    <n v="1.87375"/>
    <n v="1054"/>
    <x v="11"/>
    <x v="11"/>
  </r>
  <r>
    <d v="2022-07-22T00:00:00"/>
    <s v="Makera"/>
    <s v="Mid Jul"/>
    <s v="K1"/>
    <s v="Control"/>
    <n v="4"/>
    <s v="Mlu"/>
    <s v="D7"/>
    <s v="K1MluD7"/>
    <x v="10"/>
    <s v="6h30"/>
    <n v="0.95299999999999996"/>
    <n v="18.260000000000002"/>
    <n v="-1.8260000000000001"/>
    <s v="11h36"/>
    <n v="0.878"/>
    <n v="7.4999999999999956E-2"/>
    <n v="25.04"/>
    <n v="-2.504"/>
    <n v="-0.67799999999999994"/>
    <n v="131.5"/>
    <n v="13574.41625"/>
    <n v="8.5421412300683314E-2"/>
    <n v="5.7584503618464661E-6"/>
    <n v="7.8167602166667047E-6"/>
    <x v="73"/>
    <x v="67"/>
    <n v="6.2553652619392594E-2"/>
    <n v="34.764699999999998"/>
    <n v="136.30000000000001"/>
    <n v="832"/>
    <x v="73"/>
    <n v="6.5184028628141686"/>
    <s v="ES"/>
    <s v="TMF"/>
    <s v="E"/>
    <n v="0.38320539431614575"/>
    <n v="2.6387499999999999"/>
    <n v="1512.2124999999996"/>
    <x v="11"/>
    <x v="11"/>
  </r>
  <r>
    <d v="2022-06-11T00:00:00"/>
    <s v="Makera"/>
    <s v="Jun"/>
    <s v="K1"/>
    <s v="Control"/>
    <n v="15"/>
    <s v="Paf"/>
    <s v="F9"/>
    <s v="K1PafF9"/>
    <x v="11"/>
    <s v="6h09"/>
    <n v="0.58299999999999996"/>
    <n v="5.83"/>
    <n v="-0.58299999999999996"/>
    <s v="11h58"/>
    <n v="0.40600000000000003"/>
    <n v="0.17699999999999994"/>
    <n v="15.93"/>
    <n v="-1.593"/>
    <n v="-1.01"/>
    <n v="93.95"/>
    <n v="6928.8829625000008"/>
    <n v="0.43596059113300473"/>
    <n v="4.2825900629069753E-5"/>
    <n v="2.9673565322247946E-5"/>
    <x v="74"/>
    <x v="68"/>
    <n v="0.65361577513014679"/>
    <n v="31.959900000000001"/>
    <n v="79.7"/>
    <n v="858"/>
    <x v="74"/>
    <n v="10.416666666666666"/>
    <s v="LS"/>
    <s v="TMF"/>
    <s v="E"/>
    <n v="0.55247291970017987"/>
    <n v="1.6937500000000001"/>
    <n v="1071.175"/>
    <x v="12"/>
    <x v="12"/>
  </r>
  <r>
    <d v="2022-06-21T00:00:00"/>
    <s v="Makera"/>
    <s v="Mid Jun"/>
    <s v="K1"/>
    <s v="Control"/>
    <n v="6"/>
    <s v="Paf"/>
    <s v="F9"/>
    <s v="K1PafF9"/>
    <x v="11"/>
    <s v="5h37"/>
    <n v="0.60299999999999998"/>
    <n v="10.130000000000001"/>
    <n v="-1.0130000000000001"/>
    <s v="12h11"/>
    <n v="0.42799999999999999"/>
    <n v="0.17499999999999999"/>
    <n v="25.86"/>
    <n v="-2.5859999999999999"/>
    <n v="-1.5729999999999997"/>
    <n v="93.95"/>
    <n v="6928.8829625000008"/>
    <n v="0.40887850467289716"/>
    <n v="3.9574872073350732E-5"/>
    <n v="2.7420965685215697E-5"/>
    <x v="75"/>
    <x v="69"/>
    <n v="0.38781820445306464"/>
    <n v="30.972899999999999"/>
    <n v="79.7"/>
    <n v="858"/>
    <x v="75"/>
    <n v="8.9642857142857135"/>
    <s v="LS"/>
    <s v="TMF"/>
    <s v="E"/>
    <n v="0.43868604499462666"/>
    <n v="2.2399999999999998"/>
    <n v="1277.3875"/>
    <x v="12"/>
    <x v="12"/>
  </r>
  <r>
    <d v="2022-08-04T00:00:00"/>
    <s v="Makera"/>
    <s v="Aug"/>
    <s v="K1"/>
    <s v="Control"/>
    <n v="3"/>
    <s v="Paf"/>
    <s v="F9"/>
    <s v="K1PafF9"/>
    <x v="11"/>
    <s v="6h06"/>
    <n v="0.67600000000000005"/>
    <n v="5.27"/>
    <n v="-0.52699999999999991"/>
    <s v="12h35"/>
    <n v="0.497"/>
    <n v="0.17900000000000005"/>
    <n v="27.01"/>
    <n v="-2.7010000000000001"/>
    <n v="-2.1740000000000004"/>
    <n v="93.95"/>
    <n v="6928.8829625000008"/>
    <n v="0.36016096579476869"/>
    <n v="3.385277915230899E-5"/>
    <n v="2.3456194470170897E-5"/>
    <x v="76"/>
    <x v="70"/>
    <n v="0.24003367948910401"/>
    <n v="29.967099999999999"/>
    <n v="79.7"/>
    <n v="858"/>
    <x v="76"/>
    <n v="8.0560426564281311"/>
    <s v="LS"/>
    <s v="TMF"/>
    <s v="E"/>
    <n v="0.47297782808158478"/>
    <n v="1.87375"/>
    <n v="1054"/>
    <x v="12"/>
    <x v="12"/>
  </r>
  <r>
    <d v="2022-08-17T00:00:00"/>
    <s v="Makera"/>
    <s v="Mid Aug"/>
    <s v="K1"/>
    <s v="Control"/>
    <n v="12"/>
    <s v="Paf"/>
    <s v="F9"/>
    <s v="K1PafF9"/>
    <x v="11"/>
    <s v="6h42"/>
    <n v="0.66700000000000004"/>
    <n v="23.56"/>
    <n v="-2.3559999999999999"/>
    <s v="11h50"/>
    <n v="0.52400000000000002"/>
    <n v="0.14300000000000002"/>
    <n v="34.43"/>
    <n v="-3.4430000000000001"/>
    <n v="-1.0870000000000002"/>
    <n v="93.95"/>
    <n v="6928.8829625000008"/>
    <n v="0.27290076335877866"/>
    <n v="2.4058514557775497E-5"/>
    <n v="1.6669863162242886E-5"/>
    <x v="77"/>
    <x v="71"/>
    <n v="0.3411745751427408"/>
    <n v="32.178800000000003"/>
    <n v="79.7"/>
    <n v="858"/>
    <x v="77"/>
    <n v="7.6209545755722603"/>
    <s v="LS"/>
    <s v="TMF"/>
    <s v="E"/>
    <n v="0.6083871384901417"/>
    <n v="1.4275"/>
    <n v="836.8"/>
    <x v="12"/>
    <x v="12"/>
  </r>
  <r>
    <d v="2022-09-01T00:00:00"/>
    <s v="Makera"/>
    <s v="Sep"/>
    <s v="K1"/>
    <s v="Control"/>
    <n v="7"/>
    <s v="Paf"/>
    <s v="F9"/>
    <s v="K1PafF9"/>
    <x v="11"/>
    <s v="6h24"/>
    <n v="0.72099999999999997"/>
    <n v="27.14"/>
    <n v="-2.714"/>
    <s v="12h29"/>
    <n v="0.56699999999999995"/>
    <n v="0.15400000000000003"/>
    <n v="36.89"/>
    <n v="-3.6890000000000001"/>
    <n v="-0.97500000000000009"/>
    <n v="93.95"/>
    <n v="6928.8829625000008"/>
    <n v="0.27160493827160503"/>
    <n v="2.3917964846479044E-5"/>
    <n v="1.6572477912244257E-5"/>
    <x v="78"/>
    <x v="72"/>
    <n v="0.37814381536937908"/>
    <n v="34.357199999999999"/>
    <n v="79.7"/>
    <n v="858"/>
    <x v="78"/>
    <n v="6.689549271607981"/>
    <s v="LS"/>
    <s v="TMF"/>
    <s v="E"/>
    <n v="0.43800288115314234"/>
    <n v="2.1637500000000003"/>
    <n v="1129.9875000000002"/>
    <x v="12"/>
    <x v="12"/>
  </r>
  <r>
    <d v="2022-07-08T00:00:00"/>
    <s v="Makera"/>
    <s v="Jul"/>
    <s v="K1"/>
    <s v="Control"/>
    <n v="7"/>
    <s v="Paf"/>
    <s v="F9"/>
    <s v="K1PafF9"/>
    <x v="11"/>
    <s v="5h45"/>
    <n v="0.61199999999999999"/>
    <n v="22.15"/>
    <n v="-2.2149999999999999"/>
    <s v="12h08"/>
    <n v="0.50900000000000001"/>
    <n v="0.10299999999999998"/>
    <n v="32.54"/>
    <n v="-3.254"/>
    <n v="-1.0390000000000001"/>
    <n v="93.95"/>
    <n v="6928.8829625000008"/>
    <n v="0.20235756385068759"/>
    <n v="1.6648687246241517E-5"/>
    <n v="1.153568054084739E-5"/>
    <x v="79"/>
    <x v="73"/>
    <n v="0.2470027802296178"/>
    <n v="33.388599999999997"/>
    <n v="79.7"/>
    <n v="858"/>
    <x v="79"/>
    <n v="6.9702991452991538"/>
    <s v="LS"/>
    <s v="TMF"/>
    <s v="E"/>
    <n v="0.39262443606707542"/>
    <n v="2.4874999999999998"/>
    <n v="1362.0875000000001"/>
    <x v="12"/>
    <x v="12"/>
  </r>
  <r>
    <d v="2022-08-04T00:00:00"/>
    <s v="Makera"/>
    <s v="Aug"/>
    <s v="K1"/>
    <s v="Control"/>
    <n v="1"/>
    <s v="Pfa"/>
    <s v="I6"/>
    <s v="K1PfaI6"/>
    <x v="12"/>
    <s v="6h06"/>
    <n v="0.78500000000000003"/>
    <n v="4.97"/>
    <n v="-0.497"/>
    <s v="12h35"/>
    <n v="0.65700000000000003"/>
    <n v="0.128"/>
    <n v="14.56"/>
    <n v="-1.456"/>
    <n v="-0.95899999999999996"/>
    <n v="57.95"/>
    <n v="2636.1889625000003"/>
    <n v="0.19482496194824961"/>
    <n v="1.5889106064764417E-5"/>
    <n v="4.1886686031923764E-6"/>
    <x v="80"/>
    <x v="74"/>
    <n v="8.7175064352845069E-2"/>
    <n v="29.967099999999999"/>
    <n v="51.9"/>
    <n v="645"/>
    <x v="80"/>
    <n v="8.0560426564281311"/>
    <s v="LS"/>
    <s v="TMF"/>
    <s v="E"/>
    <n v="0.47297782808158478"/>
    <n v="1.87375"/>
    <n v="1054"/>
    <x v="13"/>
    <x v="13"/>
  </r>
  <r>
    <d v="2022-07-08T00:00:00"/>
    <s v="Makera"/>
    <s v="Jul"/>
    <s v="K1"/>
    <s v="Control"/>
    <n v="2"/>
    <s v="Pfa"/>
    <s v="I6"/>
    <s v="K1PfaI6"/>
    <x v="12"/>
    <s v="5h45"/>
    <n v="0.77200000000000002"/>
    <n v="16.760000000000002"/>
    <n v="-1.6760000000000002"/>
    <s v="12h08"/>
    <n v="0.72599999999999998"/>
    <n v="4.6000000000000041E-2"/>
    <n v="26.67"/>
    <n v="-2.6670000000000003"/>
    <n v="-0.9910000000000001"/>
    <n v="57.95"/>
    <n v="2636.1889625000003"/>
    <n v="6.3360881542699782E-2"/>
    <n v="3.9864734140398988E-6"/>
    <n v="1.0509097213391674E-6"/>
    <x v="81"/>
    <x v="75"/>
    <n v="2.1165407642740948E-2"/>
    <n v="33.388599999999997"/>
    <n v="51.9"/>
    <n v="645"/>
    <x v="81"/>
    <n v="6.9702991452991538"/>
    <s v="LS"/>
    <s v="TMF"/>
    <s v="E"/>
    <n v="0.39262443606707542"/>
    <n v="2.4874999999999998"/>
    <n v="1362.0875000000001"/>
    <x v="13"/>
    <x v="13"/>
  </r>
  <r>
    <d v="2022-06-21T00:00:00"/>
    <s v="Makera"/>
    <s v="Mid Jun"/>
    <s v="K1"/>
    <s v="Control"/>
    <n v="12"/>
    <s v="Pfa"/>
    <s v="I6"/>
    <s v="K1PfaI6"/>
    <x v="12"/>
    <s v="5h46"/>
    <n v="0.72199999999999998"/>
    <n v="10.53"/>
    <n v="-1.0529999999999999"/>
    <s v="12h24"/>
    <n v="0.69499999999999995"/>
    <n v="2.7000000000000024E-2"/>
    <n v="20.86"/>
    <n v="-2.0859999999999999"/>
    <n v="-1.0329999999999999"/>
    <n v="57.95"/>
    <n v="2636.1889625000003"/>
    <n v="3.8848920863309391E-2"/>
    <n v="2.1830941236126529E-6"/>
    <n v="5.7550486327662868E-7"/>
    <x v="82"/>
    <x v="76"/>
    <n v="1.1119456464752583E-2"/>
    <n v="30.972899999999999"/>
    <n v="51.9"/>
    <n v="645"/>
    <x v="82"/>
    <n v="8.9642857142857135"/>
    <s v="LS"/>
    <s v="TMF"/>
    <s v="E"/>
    <n v="0.43868604499462666"/>
    <n v="2.2399999999999998"/>
    <n v="1277.3875"/>
    <x v="13"/>
    <x v="13"/>
  </r>
  <r>
    <d v="2022-09-01T00:00:00"/>
    <s v="Makera"/>
    <s v="Sep"/>
    <s v="K1"/>
    <s v="Control"/>
    <n v="6"/>
    <s v="Pfa"/>
    <s v="I6"/>
    <s v="K1PfaI6"/>
    <x v="12"/>
    <s v="6h24"/>
    <n v="0.79900000000000004"/>
    <n v="16.09"/>
    <n v="-1.609"/>
    <s v="12h29"/>
    <n v="0.77100000000000002"/>
    <n v="2.8000000000000025E-2"/>
    <n v="23.56"/>
    <n v="-2.3559999999999999"/>
    <n v="-0.74699999999999989"/>
    <n v="57.95"/>
    <n v="2636.1889625000003"/>
    <n v="3.6316472114137514E-2"/>
    <n v="2.0092526907292379E-6"/>
    <n v="5.2967697661738432E-7"/>
    <x v="83"/>
    <x v="77"/>
    <n v="1.4152246242644127E-2"/>
    <n v="34.357199999999999"/>
    <n v="51.9"/>
    <n v="645"/>
    <x v="83"/>
    <n v="6.689549271607981"/>
    <s v="LS"/>
    <s v="TMF"/>
    <s v="E"/>
    <n v="0.43800288115314234"/>
    <n v="2.1637500000000003"/>
    <n v="1129.9875000000002"/>
    <x v="13"/>
    <x v="13"/>
  </r>
  <r>
    <d v="2022-08-17T00:00:00"/>
    <s v="Makera"/>
    <s v="Mid Aug"/>
    <s v="K1"/>
    <s v="Control"/>
    <n v="10"/>
    <s v="Pfa"/>
    <s v="I6"/>
    <s v="K1PfaI6"/>
    <x v="12"/>
    <s v="6h42"/>
    <n v="0.76700000000000002"/>
    <n v="14.12"/>
    <n v="-1.4119999999999999"/>
    <s v="11h50"/>
    <n v="0.74199999999999999"/>
    <n v="2.5000000000000022E-2"/>
    <n v="27.54"/>
    <n v="-2.754"/>
    <n v="-1.3420000000000001"/>
    <n v="57.95"/>
    <n v="2636.1889625000003"/>
    <n v="3.3692722371967687E-2"/>
    <n v="1.8320777680963829E-6"/>
    <n v="4.8297031906973197E-7"/>
    <x v="84"/>
    <x v="78"/>
    <n v="7.1829494244365034E-3"/>
    <n v="32.178800000000003"/>
    <n v="51.9"/>
    <n v="645"/>
    <x v="84"/>
    <n v="7.6209545755722603"/>
    <s v="LS"/>
    <s v="TMF"/>
    <s v="E"/>
    <n v="0.6083871384901417"/>
    <n v="1.4275"/>
    <n v="836.8"/>
    <x v="13"/>
    <x v="13"/>
  </r>
  <r>
    <d v="2022-06-11T00:00:00"/>
    <s v="Makera"/>
    <s v="Jun"/>
    <s v="K1"/>
    <s v="Control"/>
    <n v="2"/>
    <s v="Pfa"/>
    <s v="I6"/>
    <s v="K1PfaI6"/>
    <x v="12"/>
    <s v="6h01"/>
    <n v="0.70799999999999996"/>
    <n v="6.04"/>
    <n v="-0.60399999999999998"/>
    <s v="11h45"/>
    <n v="0.71"/>
    <n v="-2.0000000000000018E-3"/>
    <n v="15.71"/>
    <n v="-1.5710000000000002"/>
    <n v="-0.96700000000000019"/>
    <n v="57.95"/>
    <n v="2636.1889625000003"/>
    <n v="2.8248587570621495E-3"/>
    <n v="8.66410976779867E-8"/>
    <n v="2.2840230539759293E-8"/>
    <x v="85"/>
    <x v="79"/>
    <n v="4.7142096384875819E-4"/>
    <n v="31.959900000000001"/>
    <n v="51.9"/>
    <n v="645"/>
    <x v="85"/>
    <n v="10.416666666666666"/>
    <s v="LS"/>
    <s v="TMF"/>
    <s v="E"/>
    <n v="0.55247291970017987"/>
    <n v="1.6937500000000001"/>
    <n v="1071.175"/>
    <x v="13"/>
    <x v="13"/>
  </r>
  <r>
    <d v="2022-06-21T00:00:00"/>
    <s v="Makera"/>
    <s v="Mid Jun"/>
    <s v="K1"/>
    <s v="Control"/>
    <n v="4"/>
    <s v="Pfu"/>
    <s v="G7"/>
    <s v="K1PfuG7"/>
    <x v="13"/>
    <s v="5h37"/>
    <n v="0.90700000000000003"/>
    <n v="4.22"/>
    <n v="-0.42199999999999999"/>
    <s v="12h11"/>
    <n v="0.78400000000000003"/>
    <n v="0.123"/>
    <n v="8.4600000000000009"/>
    <n v="-0.84600000000000009"/>
    <n v="-0.4240000000000001"/>
    <n v="89.35"/>
    <n v="6266.9866624999995"/>
    <n v="0.15688775510204081"/>
    <n v="1.2170742678949572E-5"/>
    <n v="7.627388204169648E-6"/>
    <x v="86"/>
    <x v="80"/>
    <n v="0.11654256312743716"/>
    <n v="30.972899999999999"/>
    <n v="90"/>
    <n v="735"/>
    <x v="86"/>
    <n v="8.9642857142857135"/>
    <s v="ES"/>
    <s v="TMF"/>
    <s v="SD"/>
    <n v="0.43868604499462699"/>
    <n v="2.2400000000000002"/>
    <n v="1277.3875"/>
    <x v="14"/>
    <x v="14"/>
  </r>
  <r>
    <d v="2022-06-11T00:00:00"/>
    <s v="Makera"/>
    <s v="Jun"/>
    <s v="K1"/>
    <s v="Control"/>
    <n v="13"/>
    <s v="Pfu"/>
    <s v="G7"/>
    <s v="K1PfuG7"/>
    <x v="13"/>
    <s v="6h09"/>
    <n v="0.85399999999999998"/>
    <n v="5.58"/>
    <n v="-0.55800000000000005"/>
    <s v="11h58"/>
    <n v="0.91500000000000004"/>
    <n v="-6.1000000000000054E-2"/>
    <n v="9.51"/>
    <n v="-0.95099999999999996"/>
    <n v="-0.3929999999999999"/>
    <n v="89.35"/>
    <n v="6266.9866624999995"/>
    <n v="7.1428571428571494E-2"/>
    <n v="4.6202273801033669E-6"/>
    <n v="2.8954903368825115E-6"/>
    <x v="87"/>
    <x v="81"/>
    <n v="4.7731396466199512E-2"/>
    <n v="31.959900000000001"/>
    <n v="90"/>
    <n v="735"/>
    <x v="87"/>
    <n v="10.416666666666666"/>
    <s v="ES"/>
    <s v="TMF"/>
    <s v="SD"/>
    <n v="0.55247291970017987"/>
    <n v="1.6937500000000001"/>
    <n v="1071.175"/>
    <x v="14"/>
    <x v="14"/>
  </r>
  <r>
    <d v="2022-08-04T00:00:00"/>
    <s v="Makera"/>
    <s v="Aug"/>
    <s v="K1"/>
    <s v="Control"/>
    <n v="6"/>
    <s v="Pfu"/>
    <s v="G7"/>
    <s v="K1PfuG7"/>
    <x v="13"/>
    <s v="6h06"/>
    <n v="0.88400000000000001"/>
    <n v="11.87"/>
    <n v="-1.1869999999999998"/>
    <s v="12h35"/>
    <n v="0.92900000000000005"/>
    <n v="-4.500000000000004E-2"/>
    <n v="9.4499999999999993"/>
    <n v="-0.94499999999999995"/>
    <n v="0.24199999999999988"/>
    <n v="89.35"/>
    <n v="6266.9866624999995"/>
    <n v="5.0904977375565659E-2"/>
    <n v="3.0448705072772365E-6"/>
    <n v="1.908216285814605E-6"/>
    <x v="88"/>
    <x v="82"/>
    <n v="5.1084224302419032E-2"/>
    <n v="29.967099999999999"/>
    <n v="90"/>
    <n v="735"/>
    <x v="88"/>
    <n v="8.0560426564281311"/>
    <s v="ES"/>
    <s v="TMF"/>
    <s v="SD"/>
    <n v="0.47297782808158478"/>
    <n v="1.87375"/>
    <n v="1054"/>
    <x v="14"/>
    <x v="14"/>
  </r>
  <r>
    <d v="2022-08-31T00:00:00"/>
    <s v="Makera"/>
    <s v="Sep"/>
    <s v="K1"/>
    <s v="Control"/>
    <n v="4"/>
    <s v="Pfu"/>
    <s v="G7"/>
    <s v="K1PfuG7"/>
    <x v="13"/>
    <s v="6h53"/>
    <n v="1.016"/>
    <n v="10.119999999999999"/>
    <n v="-1.012"/>
    <s v="12h28"/>
    <n v="0.97299999999999998"/>
    <n v="4.3000000000000038E-2"/>
    <n v="9.89"/>
    <n v="-0.9890000000000001"/>
    <n v="2.2999999999999909E-2"/>
    <n v="89.35"/>
    <n v="6266.9866624999995"/>
    <n v="4.4193216855087397E-2"/>
    <n v="2.5584664355051095E-6"/>
    <n v="1.6033875027764435E-6"/>
    <x v="89"/>
    <x v="83"/>
    <n v="0.45163254431693661"/>
    <n v="32.519599999999997"/>
    <n v="90"/>
    <n v="735"/>
    <x v="89"/>
    <n v="6.7535095436248787"/>
    <s v="ES"/>
    <s v="TMF"/>
    <s v="SD"/>
    <n v="0.5234151584582144"/>
    <n v="1.8887499999999999"/>
    <n v="924.46249999999998"/>
    <x v="14"/>
    <x v="14"/>
  </r>
  <r>
    <d v="2022-08-17T00:00:00"/>
    <s v="Makera"/>
    <s v="Mid Aug"/>
    <s v="K1"/>
    <s v="Control"/>
    <n v="7"/>
    <s v="Pfu"/>
    <s v="G7"/>
    <s v="K1PfuG7"/>
    <x v="13"/>
    <s v="5h17"/>
    <n v="0.876"/>
    <n v="9.2100000000000009"/>
    <n v="-0.92100000000000004"/>
    <s v="12h37"/>
    <n v="0.88800000000000001"/>
    <n v="-1.2000000000000011E-2"/>
    <n v="15.67"/>
    <n v="-1.5669999999999999"/>
    <n v="-0.64599999999999991"/>
    <n v="89.35"/>
    <n v="6266.9866624999995"/>
    <n v="1.3698630136986313E-2"/>
    <n v="6.0505732163088E-7"/>
    <n v="3.7918861647086975E-7"/>
    <x v="90"/>
    <x v="84"/>
    <n v="3.8027462268730235E-3"/>
    <n v="32.178800000000003"/>
    <n v="90"/>
    <n v="735"/>
    <x v="90"/>
    <n v="7.6209545755722603"/>
    <s v="ES"/>
    <s v="TMF"/>
    <s v="SD"/>
    <n v="0.6083871384901417"/>
    <n v="1.4275"/>
    <n v="836.8"/>
    <x v="14"/>
    <x v="14"/>
  </r>
  <r>
    <d v="2022-07-08T00:00:00"/>
    <s v="Makera"/>
    <s v="Jul"/>
    <s v="K1"/>
    <s v="Control"/>
    <n v="4"/>
    <s v="Pfu"/>
    <s v="G7"/>
    <s v="K1PfuG7"/>
    <x v="13"/>
    <s v="5h45"/>
    <n v="0.97399999999999998"/>
    <n v="6.98"/>
    <n v="-0.69800000000000006"/>
    <s v="12h08"/>
    <n v="0.96899999999999997"/>
    <n v="5.0000000000000044E-3"/>
    <n v="10.09"/>
    <n v="-1.0089999999999999"/>
    <n v="-0.31099999999999983"/>
    <n v="89.35"/>
    <n v="6266.9866624999995"/>
    <n v="5.1599587203302417E-3"/>
    <n v="1.8189236391432558E-7"/>
    <n v="1.1399170186616745E-7"/>
    <x v="91"/>
    <x v="85"/>
    <n v="2.3745833573784519E-3"/>
    <n v="33.388599999999997"/>
    <n v="90"/>
    <n v="735"/>
    <x v="91"/>
    <n v="6.9702991452991538"/>
    <s v="ES"/>
    <s v="TMF"/>
    <s v="SD"/>
    <n v="0.39262443606707542"/>
    <n v="2.4874999999999998"/>
    <n v="1362.0875000000001"/>
    <x v="14"/>
    <x v="14"/>
  </r>
  <r>
    <d v="2022-07-07T00:00:00"/>
    <s v="Makera"/>
    <s v="Jul"/>
    <s v="K1"/>
    <s v="Control"/>
    <n v="7"/>
    <s v="Sgu"/>
    <s v="G10"/>
    <s v="K1SguG10"/>
    <x v="14"/>
    <s v="6h28"/>
    <n v="0.59599999999999997"/>
    <n v="10.050000000000001"/>
    <n v="-1.0050000000000001"/>
    <s v="12h04"/>
    <n v="0.70099999999999996"/>
    <n v="-0.10499999999999998"/>
    <n v="21.42"/>
    <n v="-2.1420000000000003"/>
    <n v="-1.1370000000000002"/>
    <n v="34.14"/>
    <n v="914.94858600000009"/>
    <n v="0.17617449664429527"/>
    <n v="1.4037922576288432E-5"/>
    <n v="1.2843977411552579E-6"/>
    <x v="92"/>
    <x v="86"/>
    <n v="0.33991440494604597"/>
    <n v="34.081400000000002"/>
    <n v="20"/>
    <n v="384"/>
    <x v="92"/>
    <n v="7.0391025641025591"/>
    <s v="LS"/>
    <s v="TMF"/>
    <s v="E"/>
    <n v="0.35644028496175595"/>
    <n v="2.7675000000000001"/>
    <n v="1337.8125"/>
    <x v="15"/>
    <x v="15"/>
  </r>
  <r>
    <d v="2022-06-21T00:00:00"/>
    <s v="Makera"/>
    <s v="Mid Jun"/>
    <s v="K1"/>
    <s v="Control"/>
    <n v="7"/>
    <s v="Sgu"/>
    <s v="G10"/>
    <s v="K1SguG10"/>
    <x v="14"/>
    <s v="5h37"/>
    <n v="0.70699999999999996"/>
    <n v="7.95"/>
    <n v="-0.79500000000000004"/>
    <s v="12h11"/>
    <n v="0.76600000000000001"/>
    <n v="-5.9000000000000052E-2"/>
    <n v="13.87"/>
    <n v="-1.387"/>
    <n v="-0.59199999999999997"/>
    <n v="34.14"/>
    <n v="914.94858600000009"/>
    <n v="8.3451202263083529E-2"/>
    <n v="5.5953916361614034E-6"/>
    <n v="5.1194956656221033E-7"/>
    <x v="93"/>
    <x v="87"/>
    <n v="0.6155735004934737"/>
    <n v="30.972899999999999"/>
    <n v="20"/>
    <n v="384"/>
    <x v="93"/>
    <n v="8.9642857142857135"/>
    <s v="LS"/>
    <s v="TMF"/>
    <s v="E"/>
    <n v="0.43868604499462666"/>
    <n v="2.2399999999999998"/>
    <n v="1277.3875"/>
    <x v="15"/>
    <x v="15"/>
  </r>
  <r>
    <d v="2022-08-04T00:00:00"/>
    <s v="Makera"/>
    <s v="Aug"/>
    <s v="K1"/>
    <s v="Control"/>
    <n v="7"/>
    <s v="Sgu"/>
    <s v="G10"/>
    <s v="K1SguG10"/>
    <x v="14"/>
    <s v="6h06"/>
    <n v="0.79400000000000004"/>
    <n v="4.08"/>
    <n v="-0.40800000000000003"/>
    <s v="12h35"/>
    <n v="0.77400000000000002"/>
    <n v="2.0000000000000018E-2"/>
    <n v="14.76"/>
    <n v="-1.476"/>
    <n v="-1.0680000000000001"/>
    <n v="34.14"/>
    <n v="914.94858600000009"/>
    <n v="2.583979328165377E-2"/>
    <n v="1.321523113772781E-6"/>
    <n v="1.2091257043127232E-7"/>
    <x v="94"/>
    <x v="88"/>
    <n v="0.1383078222709852"/>
    <n v="29.967099999999999"/>
    <n v="20"/>
    <n v="384"/>
    <x v="94"/>
    <n v="8.0560426564281311"/>
    <s v="LS"/>
    <s v="TMF"/>
    <s v="E"/>
    <n v="0.47297782808158478"/>
    <n v="1.87375"/>
    <n v="1054"/>
    <x v="15"/>
    <x v="15"/>
  </r>
  <r>
    <d v="2022-06-11T00:00:00"/>
    <s v="Makera"/>
    <s v="Jun"/>
    <s v="K1"/>
    <s v="Control"/>
    <n v="5"/>
    <s v="Sgu"/>
    <s v="G10"/>
    <s v="K1SguG10"/>
    <x v="14"/>
    <s v="6h01"/>
    <n v="0.71099999999999997"/>
    <n v="4.2699999999999996"/>
    <n v="-0.42699999999999994"/>
    <s v="11h45"/>
    <n v="0.72899999999999998"/>
    <n v="-1.8000000000000016E-2"/>
    <n v="12.05"/>
    <n v="-1.2050000000000001"/>
    <n v="-0.77800000000000014"/>
    <n v="34.14"/>
    <n v="914.94858600000009"/>
    <n v="2.5316455696202556E-2"/>
    <n v="1.2886528443421936E-6"/>
    <n v="1.1790510977757682E-7"/>
    <x v="95"/>
    <x v="89"/>
    <n v="2.1570810398803968E-2"/>
    <n v="31.959900000000001"/>
    <n v="20"/>
    <n v="384"/>
    <x v="95"/>
    <n v="10.416666666666666"/>
    <s v="LS"/>
    <s v="TMF"/>
    <s v="E"/>
    <n v="0.55247291970017987"/>
    <n v="1.6937500000000001"/>
    <n v="1071.175"/>
    <x v="15"/>
    <x v="15"/>
  </r>
  <r>
    <d v="2022-09-01T00:00:00"/>
    <s v="Makera"/>
    <s v="Sep"/>
    <s v="K1"/>
    <s v="Control"/>
    <n v="3"/>
    <s v="Sgu"/>
    <s v="G10"/>
    <s v="K1SguG10"/>
    <x v="14"/>
    <s v="6h24"/>
    <n v="0.79700000000000004"/>
    <n v="26.23"/>
    <n v="-2.6230000000000002"/>
    <s v="12h29"/>
    <n v="0.81200000000000006"/>
    <n v="-1.5000000000000013E-2"/>
    <n v="27.68"/>
    <n v="-2.7679999999999998"/>
    <n v="-0.14499999999999957"/>
    <n v="34.14"/>
    <n v="914.94858600000009"/>
    <n v="1.882057716436639E-2"/>
    <n v="8.9458190158503175E-7"/>
    <n v="8.1849644591641596E-8"/>
    <x v="96"/>
    <x v="90"/>
    <n v="0.37730509181050687"/>
    <n v="34.357199999999999"/>
    <n v="20"/>
    <n v="384"/>
    <x v="96"/>
    <n v="6.689549271607981"/>
    <s v="LS"/>
    <s v="TMF"/>
    <s v="E"/>
    <n v="0.43800288115314234"/>
    <n v="2.1637500000000003"/>
    <n v="1129.9875000000002"/>
    <x v="15"/>
    <x v="15"/>
  </r>
  <r>
    <d v="2022-08-17T00:00:00"/>
    <s v="Makera"/>
    <s v="Mid Aug"/>
    <s v="K1"/>
    <s v="Control"/>
    <n v="4"/>
    <s v="Sgu"/>
    <s v="G10"/>
    <s v="K1SguG10"/>
    <x v="14"/>
    <s v="5h17"/>
    <n v="0.79"/>
    <n v="21.22"/>
    <n v="-2.1219999999999999"/>
    <s v="12h37"/>
    <n v="0.78700000000000003"/>
    <n v="3.0000000000000027E-3"/>
    <n v="24.53"/>
    <n v="-2.4530000000000003"/>
    <n v="-0.33100000000000041"/>
    <n v="34.14"/>
    <n v="914.94858600000009"/>
    <n v="3.8119440914866614E-3"/>
    <n v="1.2529632422057211E-7"/>
    <n v="1.1463969467661001E-8"/>
    <x v="97"/>
    <x v="91"/>
    <n v="2.3746918887903378E-2"/>
    <n v="32.178800000000003"/>
    <n v="20"/>
    <n v="384"/>
    <x v="97"/>
    <n v="7.6209545755722603"/>
    <s v="LS"/>
    <s v="TMF"/>
    <s v="E"/>
    <n v="0.6083871384901417"/>
    <n v="1.4275"/>
    <n v="836.8"/>
    <x v="15"/>
    <x v="15"/>
  </r>
  <r>
    <d v="2022-06-11T00:00:00"/>
    <s v="Makera"/>
    <s v="Jun"/>
    <s v="K1"/>
    <s v="Control"/>
    <n v="4"/>
    <s v="Sgu"/>
    <s v="H8"/>
    <s v="K1SguH8"/>
    <x v="15"/>
    <s v="6h01"/>
    <n v="0.69099999999999995"/>
    <n v="5.42"/>
    <n v="-0.54200000000000004"/>
    <s v="11h45"/>
    <n v="0.57499999999999996"/>
    <n v="0.11599999999999999"/>
    <n v="6.92"/>
    <n v="-0.69199999999999995"/>
    <n v="-0.14999999999999991"/>
    <n v="28.45"/>
    <n v="635.38096250000001"/>
    <n v="0.20173913043478262"/>
    <n v="1.6586075169795125E-5"/>
    <n v="1.0538476405481777E-6"/>
    <x v="98"/>
    <x v="92"/>
    <n v="297.44903162167714"/>
    <n v="31.959900000000001"/>
    <n v="24.6"/>
    <n v="490"/>
    <x v="98"/>
    <n v="10.416666666666666"/>
    <s v="LS"/>
    <s v="TMF"/>
    <s v="E"/>
    <n v="0.55247291970017987"/>
    <n v="1.6937500000000001"/>
    <n v="1071.175"/>
    <x v="16"/>
    <x v="16"/>
  </r>
  <r>
    <d v="2022-07-07T00:00:00"/>
    <s v="Makera"/>
    <s v="Jul"/>
    <s v="K1"/>
    <s v="Control"/>
    <n v="5"/>
    <s v="Sgu"/>
    <s v="H8"/>
    <s v="K1SguH8"/>
    <x v="15"/>
    <s v="6h28"/>
    <n v="0.79900000000000004"/>
    <n v="19.05"/>
    <n v="-1.905"/>
    <s v="12h04"/>
    <n v="0.67100000000000004"/>
    <n v="0.128"/>
    <n v="22.01"/>
    <n v="-2.2010000000000001"/>
    <n v="-0.29600000000000004"/>
    <n v="28.45"/>
    <n v="635.38096250000001"/>
    <n v="0.19076005961251863"/>
    <n v="1.5481998166960968E-5"/>
    <n v="9.8369668967468944E-7"/>
    <x v="99"/>
    <x v="93"/>
    <n v="0.6994482053489115"/>
    <n v="34.081400000000002"/>
    <n v="24.6"/>
    <n v="490"/>
    <x v="99"/>
    <n v="7.0391025641025591"/>
    <s v="LS"/>
    <s v="TMF"/>
    <s v="E"/>
    <n v="0.35644028496175595"/>
    <n v="2.7675000000000001"/>
    <n v="1337.8125"/>
    <x v="16"/>
    <x v="16"/>
  </r>
  <r>
    <d v="2022-08-17T00:00:00"/>
    <s v="Makera"/>
    <s v="Mid Aug"/>
    <s v="K1"/>
    <s v="Control"/>
    <n v="1"/>
    <s v="Sgu"/>
    <s v="H8"/>
    <s v="K1SguH8"/>
    <x v="15"/>
    <s v="5h17"/>
    <n v="0.83399999999999996"/>
    <n v="18.43"/>
    <n v="-1.843"/>
    <s v="12h37"/>
    <n v="0.71199999999999997"/>
    <n v="0.122"/>
    <n v="24.34"/>
    <n v="-2.4340000000000002"/>
    <n v="-0.59100000000000019"/>
    <n v="28.45"/>
    <n v="635.38096250000001"/>
    <n v="0.17134831460674158"/>
    <n v="1.3566038360715705E-5"/>
    <n v="8.6196025109434664E-7"/>
    <x v="100"/>
    <x v="94"/>
    <n v="0.16289111079454352"/>
    <n v="32.178800000000003"/>
    <n v="24.6"/>
    <n v="490"/>
    <x v="100"/>
    <n v="7.6209545755722603"/>
    <s v="LS"/>
    <s v="TMF"/>
    <s v="E"/>
    <n v="0.6083871384901417"/>
    <n v="1.4275"/>
    <n v="836.8"/>
    <x v="16"/>
    <x v="16"/>
  </r>
  <r>
    <d v="2022-08-03T00:00:00"/>
    <s v="Makera"/>
    <s v="Aug"/>
    <s v="K1"/>
    <s v="Control"/>
    <n v="5"/>
    <s v="Sgu"/>
    <s v="H8"/>
    <s v="K1SguH8"/>
    <x v="15"/>
    <s v="5h30"/>
    <n v="0.79900000000000004"/>
    <n v="1.35"/>
    <n v="-0.13500000000000001"/>
    <s v="12h28"/>
    <n v="0.68799999999999994"/>
    <n v="0.1110000000000001"/>
    <n v="6.31"/>
    <n v="-0.63100000000000001"/>
    <n v="-0.496"/>
    <n v="28.45"/>
    <n v="635.38096250000001"/>
    <n v="0.16133720930232573"/>
    <n v="1.2597030498141096E-5"/>
    <n v="8.0039133625507435E-7"/>
    <x v="101"/>
    <x v="95"/>
    <n v="8.8812431962516231E-2"/>
    <n v="28.545300000000001"/>
    <n v="24.6"/>
    <n v="490"/>
    <x v="101"/>
    <n v="8.0311143168665637"/>
    <s v="LS"/>
    <s v="TMF"/>
    <s v="E"/>
    <n v="0.57093314461741485"/>
    <n v="1.5412499999999998"/>
    <n v="919.65"/>
    <x v="16"/>
    <x v="16"/>
  </r>
  <r>
    <d v="2022-06-21T00:00:00"/>
    <s v="Makera"/>
    <s v="Mid Jun"/>
    <s v="K1"/>
    <s v="Control"/>
    <n v="1"/>
    <s v="Sgu"/>
    <s v="H8"/>
    <s v="K1SguH8"/>
    <x v="15"/>
    <s v="5h37"/>
    <n v="0.71099999999999997"/>
    <n v="9.8699999999999992"/>
    <n v="-0.98699999999999988"/>
    <s v="12h11"/>
    <n v="0.61899999999999999"/>
    <n v="9.1999999999999971E-2"/>
    <n v="15.02"/>
    <n v="-1.502"/>
    <n v="-0.51500000000000012"/>
    <n v="28.45"/>
    <n v="635.38096250000001"/>
    <n v="0.14862681744749592"/>
    <n v="1.1386718596041654E-5"/>
    <n v="7.2349042212695936E-7"/>
    <x v="102"/>
    <x v="96"/>
    <n v="2.5216039762112858"/>
    <n v="30.972899999999999"/>
    <n v="24.6"/>
    <n v="490"/>
    <x v="102"/>
    <n v="8.9642857142857135"/>
    <s v="LS"/>
    <s v="TMF"/>
    <s v="E"/>
    <n v="0.43868604499462666"/>
    <n v="2.2399999999999998"/>
    <n v="1277.3875"/>
    <x v="16"/>
    <x v="16"/>
  </r>
  <r>
    <d v="2022-07-22T00:00:00"/>
    <s v="Makera"/>
    <s v="Mid Jul"/>
    <s v="K1"/>
    <s v="Control"/>
    <n v="5"/>
    <s v="Sgu"/>
    <s v="H8"/>
    <s v="K1SguH8"/>
    <x v="15"/>
    <s v="6h30"/>
    <n v="0.82499999999999996"/>
    <n v="20.74"/>
    <n v="-2.0739999999999998"/>
    <s v="11h36"/>
    <n v="0.72099999999999997"/>
    <n v="0.10399999999999998"/>
    <n v="26.46"/>
    <n v="-2.6459999999999999"/>
    <n v="-0.57200000000000006"/>
    <n v="28.45"/>
    <n v="635.38096250000001"/>
    <n v="0.14424410540915394"/>
    <n v="1.0974801935913417E-5"/>
    <n v="6.9731802172875297E-7"/>
    <x v="103"/>
    <x v="97"/>
    <n v="0.59600861483677081"/>
    <n v="34.764699999999998"/>
    <n v="24.6"/>
    <n v="490"/>
    <x v="103"/>
    <n v="6.5184028628141686"/>
    <s v="LS"/>
    <s v="TMF"/>
    <s v="E"/>
    <n v="0.38320539431614575"/>
    <n v="2.6387499999999999"/>
    <n v="1512.2124999999996"/>
    <x v="16"/>
    <x v="16"/>
  </r>
  <r>
    <d v="2022-09-01T00:00:00"/>
    <s v="Makera"/>
    <s v="Sep"/>
    <s v="K1"/>
    <s v="Control"/>
    <n v="5"/>
    <s v="Sgu"/>
    <s v="H8"/>
    <s v="K1SguH8"/>
    <x v="15"/>
    <s v="6h24"/>
    <n v="0.85399999999999998"/>
    <n v="23.19"/>
    <n v="-2.319"/>
    <s v="12h29"/>
    <n v="0.77500000000000002"/>
    <n v="7.8999999999999959E-2"/>
    <n v="26.23"/>
    <n v="-2.6230000000000002"/>
    <n v="-0.30400000000000027"/>
    <n v="28.45"/>
    <n v="635.38096250000001"/>
    <n v="0.10193548387096768"/>
    <n v="7.158062976508687E-6"/>
    <n v="4.5480969436497039E-7"/>
    <x v="104"/>
    <x v="98"/>
    <n v="0.13344845570187955"/>
    <n v="34.357199999999999"/>
    <n v="24.6"/>
    <n v="490"/>
    <x v="104"/>
    <n v="6.689549271607981"/>
    <s v="LS"/>
    <s v="TMF"/>
    <s v="E"/>
    <n v="0.43800288115314234"/>
    <n v="2.1637500000000003"/>
    <n v="1129.9875000000002"/>
    <x v="16"/>
    <x v="16"/>
  </r>
  <r>
    <d v="2022-08-05T00:00:00"/>
    <s v="Makera"/>
    <s v="Aug"/>
    <s v="K5"/>
    <s v="Control"/>
    <n v="6"/>
    <s v="Agu"/>
    <s v="F10"/>
    <s v="K5AguF10"/>
    <x v="16"/>
    <s v="5h52"/>
    <n v="0.98499999999999999"/>
    <n v="1.1599999999999999"/>
    <n v="-0.11599999999999999"/>
    <s v="12h18"/>
    <n v="0.78100000000000003"/>
    <n v="0.20399999999999996"/>
    <n v="9.68"/>
    <n v="-0.96799999999999997"/>
    <n v="-0.85199999999999998"/>
    <n v="79.349999999999994"/>
    <n v="4942.6916624999994"/>
    <n v="0.26120358514724706"/>
    <n v="2.2795455503716923E-5"/>
    <n v="1.1267090786111136E-5"/>
    <x v="105"/>
    <x v="99"/>
    <n v="0.3250511626295261"/>
    <n v="33.254899999999999"/>
    <n v="63.2"/>
    <n v="602"/>
    <x v="105"/>
    <n v="11.958942411336949"/>
    <s v="LS"/>
    <s v="TF"/>
    <s v="SD"/>
    <n v="0.44009598733374949"/>
    <n v="2.3112500000000002"/>
    <n v="1533.9750000000001"/>
    <x v="17"/>
    <x v="17"/>
  </r>
  <r>
    <d v="2022-07-06T00:00:00"/>
    <s v="Makera"/>
    <s v="Jul"/>
    <s v="K5"/>
    <s v="Control"/>
    <n v="3"/>
    <s v="Agu"/>
    <s v="F10"/>
    <s v="K5AguF10"/>
    <x v="16"/>
    <s v="5h54"/>
    <n v="0.98099999999999998"/>
    <n v="8.7799999999999994"/>
    <n v="-0.87799999999999989"/>
    <s v="12h18"/>
    <n v="0.79900000000000004"/>
    <n v="0.18199999999999994"/>
    <n v="19.16"/>
    <n v="-1.9159999999999999"/>
    <n v="-1.038"/>
    <n v="79.349999999999994"/>
    <n v="4942.6916624999994"/>
    <n v="0.22778473091364196"/>
    <n v="1.9260153970733297E-5"/>
    <n v="9.5197002449609726E-6"/>
    <x v="106"/>
    <x v="100"/>
    <n v="0.22542674743749022"/>
    <n v="33.4651"/>
    <n v="63.2"/>
    <n v="602"/>
    <x v="106"/>
    <n v="10.517788461538462"/>
    <s v="LS"/>
    <s v="TF"/>
    <s v="SD"/>
    <n v="0.36316699062884389"/>
    <n v="2.6599999999999997"/>
    <n v="1403.9625000000001"/>
    <x v="17"/>
    <x v="17"/>
  </r>
  <r>
    <d v="2022-06-08T00:00:00"/>
    <s v="Makera"/>
    <s v="Jun"/>
    <s v="K5"/>
    <s v="Control"/>
    <n v="7"/>
    <s v="Agu"/>
    <s v="F10"/>
    <s v="K5AguF10"/>
    <x v="16"/>
    <s v="5h42"/>
    <n v="0.80200000000000005"/>
    <n v="3.66"/>
    <n v="-0.36599999999999999"/>
    <s v="12h21"/>
    <n v="0.65900000000000003"/>
    <n v="0.14300000000000002"/>
    <n v="3.58"/>
    <n v="-0.35799999999999998"/>
    <n v="8.0000000000000071E-3"/>
    <n v="79.349999999999994"/>
    <n v="4942.6916624999994"/>
    <n v="0.21699544764795145"/>
    <n v="1.814335833869014E-5"/>
    <n v="8.9677025990393603E-6"/>
    <x v="107"/>
    <x v="7"/>
    <s v="NA"/>
    <n v="26.9267"/>
    <n v="63.2"/>
    <n v="602"/>
    <x v="107"/>
    <n v="13.101333333333335"/>
    <s v="LS"/>
    <s v="TF"/>
    <s v="SD"/>
    <n v="0.6042605573172154"/>
    <n v="1.3074999999999999"/>
    <n v="892.41250000000002"/>
    <x v="17"/>
    <x v="17"/>
  </r>
  <r>
    <d v="2022-07-20T00:00:00"/>
    <s v="Makera"/>
    <s v="Mid Jul"/>
    <s v="K5"/>
    <s v="Control"/>
    <n v="4"/>
    <s v="Agu"/>
    <s v="F10"/>
    <s v="K5AguF10"/>
    <x v="16"/>
    <s v="6h32"/>
    <n v="1.036"/>
    <n v="23.36"/>
    <n v="-2.3359999999999999"/>
    <s v="12h06"/>
    <n v="0.86099999999999999"/>
    <n v="0.17500000000000004"/>
    <n v="32.75"/>
    <n v="-3.2749999999999999"/>
    <n v="-0.93900000000000006"/>
    <n v="79.349999999999994"/>
    <n v="4942.6916624999994"/>
    <n v="0.20325203252032525"/>
    <n v="1.6739324169614526E-5"/>
    <n v="8.2737318009038445E-6"/>
    <x v="108"/>
    <x v="101"/>
    <n v="0.21657851487617669"/>
    <n v="34.903799999999997"/>
    <n v="63.2"/>
    <n v="602"/>
    <x v="108"/>
    <n v="9.9694926084349991"/>
    <s v="LS"/>
    <s v="TF"/>
    <s v="SD"/>
    <n v="0.38773728517693062"/>
    <n v="2.5749999999999997"/>
    <n v="1486.8125"/>
    <x v="17"/>
    <x v="17"/>
  </r>
  <r>
    <d v="2022-06-23T00:00:00"/>
    <s v="Makera"/>
    <s v="Mid Jun"/>
    <s v="K5"/>
    <s v="Control"/>
    <n v="4"/>
    <s v="Agu"/>
    <s v="F10"/>
    <s v="K5AguF10"/>
    <x v="16"/>
    <s v="6h36"/>
    <n v="0.77700000000000002"/>
    <n v="2.67"/>
    <n v="-0.26700000000000002"/>
    <s v="11h54"/>
    <n v="0.69599999999999995"/>
    <n v="8.1000000000000072E-2"/>
    <n v="3.71"/>
    <n v="-0.371"/>
    <n v="-0.10399999999999998"/>
    <n v="79.349999999999994"/>
    <n v="4942.6916624999994"/>
    <n v="0.11637931034482769"/>
    <n v="8.4263607002167893E-6"/>
    <n v="4.1648902778179178E-6"/>
    <x v="109"/>
    <x v="102"/>
    <n v="0.98435046342992361"/>
    <n v="33.261499999999998"/>
    <n v="63.2"/>
    <n v="602"/>
    <x v="109"/>
    <n v="11.388095238095239"/>
    <s v="LS"/>
    <s v="TF"/>
    <s v="SD"/>
    <n v="0.39747176730693196"/>
    <n v="2.46875"/>
    <n v="1395.05"/>
    <x v="17"/>
    <x v="17"/>
  </r>
  <r>
    <d v="2022-09-02T00:00:00"/>
    <s v="Makera"/>
    <s v="Sep"/>
    <s v="K5"/>
    <s v="Control"/>
    <n v="4"/>
    <s v="Agu"/>
    <s v="F10"/>
    <s v="K5AguF10"/>
    <x v="16"/>
    <s v="6h05"/>
    <n v="1.0429999999999999"/>
    <n v="22.61"/>
    <n v="-2.2610000000000001"/>
    <s v="12h53"/>
    <n v="0.98299999999999998"/>
    <n v="5.9999999999999942E-2"/>
    <n v="29.56"/>
    <n v="-2.956"/>
    <n v="-0.69499999999999984"/>
    <n v="79.349999999999994"/>
    <n v="4942.6916624999994"/>
    <n v="6.1037639877924661E-2"/>
    <n v="3.8073058853429022E-6"/>
    <n v="1.8818339056071543E-6"/>
    <x v="110"/>
    <x v="103"/>
    <n v="6.6554283033843822E-2"/>
    <n v="35.566600000000001"/>
    <n v="63.2"/>
    <n v="602"/>
    <x v="110"/>
    <n v="10.433333333333335"/>
    <s v="LS"/>
    <s v="TF"/>
    <s v="SD"/>
    <n v="0.40445061727069104"/>
    <n v="2.5662500000000001"/>
    <n v="1407.6"/>
    <x v="17"/>
    <x v="17"/>
  </r>
  <r>
    <d v="2022-08-18T00:00:00"/>
    <s v="Makera"/>
    <s v="Mid Aug"/>
    <s v="K5"/>
    <s v="Control"/>
    <n v="7"/>
    <s v="Agu"/>
    <s v="F10"/>
    <s v="K5AguF10"/>
    <x v="16"/>
    <s v="5h32"/>
    <n v="0.751"/>
    <n v="7.15"/>
    <n v="-0.71500000000000008"/>
    <s v="12h01"/>
    <n v="0.72099999999999997"/>
    <n v="3.0000000000000027E-2"/>
    <n v="21.18"/>
    <n v="-2.1179999999999999"/>
    <n v="-1.4029999999999998"/>
    <n v="79.349999999999994"/>
    <n v="4942.6916624999994"/>
    <n v="4.1608876560332908E-2"/>
    <n v="2.3755540439406038E-6"/>
    <n v="1.1741631166803381E-6"/>
    <x v="111"/>
    <x v="104"/>
    <n v="2.0570757655108275E-2"/>
    <n v="28.894600000000001"/>
    <n v="63.2"/>
    <n v="602"/>
    <x v="111"/>
    <n v="11.459908061879579"/>
    <s v="LS"/>
    <s v="TF"/>
    <s v="SD"/>
    <n v="0.60858362734628491"/>
    <n v="1.405"/>
    <n v="1061.325"/>
    <x v="17"/>
    <x v="17"/>
  </r>
  <r>
    <d v="2022-06-23T00:00:00"/>
    <s v="Makera"/>
    <s v="Mid Jun"/>
    <s v="K5"/>
    <s v="Control"/>
    <n v="8"/>
    <s v="Agu"/>
    <s v="H7"/>
    <s v="K5AguH7"/>
    <x v="17"/>
    <s v="6h36"/>
    <n v="0.76500000000000001"/>
    <n v="2.95"/>
    <n v="-0.29500000000000004"/>
    <s v="11h54"/>
    <n v="0.56299999999999994"/>
    <n v="0.20200000000000007"/>
    <n v="7.48"/>
    <n v="-0.748"/>
    <n v="-0.45299999999999996"/>
    <n v="81"/>
    <n v="5150.3850000000002"/>
    <n v="0.35879218472468932"/>
    <n v="3.3694472609120526E-5"/>
    <n v="1.7353950630892525E-5"/>
    <x v="112"/>
    <x v="105"/>
    <n v="0.94162868581676851"/>
    <n v="33.261499999999998"/>
    <n v="73.400000000000006"/>
    <n v="670"/>
    <x v="112"/>
    <n v="11.388095238095239"/>
    <s v="LS"/>
    <s v="TF"/>
    <s v="SD"/>
    <n v="0.39747176730693196"/>
    <n v="2.46875"/>
    <n v="1395.05"/>
    <x v="18"/>
    <x v="18"/>
  </r>
  <r>
    <d v="2022-07-06T00:00:00"/>
    <s v="Makera"/>
    <s v="Jul"/>
    <s v="K5"/>
    <s v="Control"/>
    <n v="4"/>
    <s v="Agu"/>
    <s v="H7"/>
    <s v="K5AguH7"/>
    <x v="17"/>
    <s v="5h54"/>
    <n v="0.81899999999999995"/>
    <n v="9.5399999999999991"/>
    <n v="-0.95399999999999996"/>
    <s v="12h18"/>
    <n v="0.63"/>
    <n v="0.18899999999999995"/>
    <n v="22.12"/>
    <n v="-2.2120000000000002"/>
    <n v="-1.2580000000000002"/>
    <n v="81"/>
    <n v="5150.3850000000002"/>
    <n v="0.29999999999999993"/>
    <n v="2.7032314156222322E-5"/>
    <n v="1.3922682534549512E-5"/>
    <x v="113"/>
    <x v="106"/>
    <n v="0.27203313352016478"/>
    <n v="33.4651"/>
    <n v="73.400000000000006"/>
    <n v="670"/>
    <x v="113"/>
    <n v="10.517788461538462"/>
    <s v="LS"/>
    <s v="TF"/>
    <s v="SD"/>
    <n v="0.36316699062884389"/>
    <n v="2.6599999999999997"/>
    <n v="1403.9625000000001"/>
    <x v="18"/>
    <x v="18"/>
  </r>
  <r>
    <d v="2022-07-21T00:00:00"/>
    <s v="Makera"/>
    <s v="Mid Jul"/>
    <s v="K5"/>
    <s v="Control"/>
    <n v="5"/>
    <s v="Agu"/>
    <s v="H7"/>
    <s v="K5AguH7"/>
    <x v="17"/>
    <s v="6h14"/>
    <n v="0.86099999999999999"/>
    <n v="4.72"/>
    <n v="-0.47199999999999998"/>
    <s v="12h20"/>
    <n v="0.67100000000000004"/>
    <n v="0.18999999999999995"/>
    <n v="30.35"/>
    <n v="-3.0350000000000001"/>
    <n v="-2.5630000000000002"/>
    <n v="81"/>
    <n v="5150.3850000000002"/>
    <n v="0.28315946348733223"/>
    <n v="2.5176608223425662E-5"/>
    <n v="1.296692253448082E-5"/>
    <x v="114"/>
    <x v="107"/>
    <n v="0.12435631232527064"/>
    <n v="31.981100000000001"/>
    <n v="73.400000000000006"/>
    <n v="670"/>
    <x v="114"/>
    <n v="9.9720095924155352"/>
    <s v="LS"/>
    <s v="TF"/>
    <s v="SD"/>
    <n v="0.41316276787735068"/>
    <n v="2.36"/>
    <n v="1352.8999999999999"/>
    <x v="18"/>
    <x v="18"/>
  </r>
  <r>
    <d v="2022-09-02T00:00:00"/>
    <s v="Makera"/>
    <s v="Sep"/>
    <s v="K5"/>
    <s v="Control"/>
    <n v="11"/>
    <s v="Agu"/>
    <s v="H7"/>
    <s v="K5AguH7"/>
    <x v="17"/>
    <s v="6h53"/>
    <n v="0.74299999999999999"/>
    <n v="25.23"/>
    <n v="-2.5230000000000001"/>
    <s v="11h46"/>
    <n v="0.57999999999999996"/>
    <n v="0.16300000000000003"/>
    <n v="35.65"/>
    <n v="-3.5649999999999999"/>
    <n v="-1.0419999999999998"/>
    <n v="81"/>
    <n v="5150.3850000000002"/>
    <n v="0.28103448275862075"/>
    <n v="2.4944226555680138E-5"/>
    <n v="1.2847237028897667E-5"/>
    <x v="115"/>
    <x v="108"/>
    <n v="0.30305506209838529"/>
    <n v="35.566600000000001"/>
    <n v="73.400000000000006"/>
    <n v="670"/>
    <x v="115"/>
    <n v="10.433333333333335"/>
    <s v="LS"/>
    <s v="TF"/>
    <s v="SD"/>
    <n v="0.40445061727069104"/>
    <n v="2.5662500000000001"/>
    <n v="1407.6"/>
    <x v="18"/>
    <x v="18"/>
  </r>
  <r>
    <d v="2022-06-08T00:00:00"/>
    <s v="Makera"/>
    <s v="Jun"/>
    <s v="K5"/>
    <s v="Control"/>
    <n v="12"/>
    <s v="Agu"/>
    <s v="H7"/>
    <s v="K5AguH7"/>
    <x v="17"/>
    <s v="5h53"/>
    <n v="0.63400000000000001"/>
    <n v="9.3800000000000008"/>
    <n v="-0.93800000000000006"/>
    <s v="12h11"/>
    <n v="0.51700000000000002"/>
    <n v="0.11699999999999999"/>
    <n v="18.559999999999999"/>
    <n v="-1.8559999999999999"/>
    <n v="-0.91799999999999982"/>
    <n v="81"/>
    <n v="5150.3850000000002"/>
    <n v="0.22630560928433266"/>
    <n v="1.9106313464775888E-5"/>
    <n v="9.8404870274279783E-6"/>
    <x v="116"/>
    <x v="109"/>
    <n v="0.26348350786390584"/>
    <n v="26.9267"/>
    <n v="73.400000000000006"/>
    <n v="670"/>
    <x v="116"/>
    <n v="13.101333333333335"/>
    <s v="LS"/>
    <s v="TF"/>
    <s v="SD"/>
    <n v="0.6042605573172154"/>
    <n v="1.3074999999999999"/>
    <n v="892.41250000000002"/>
    <x v="18"/>
    <x v="18"/>
  </r>
  <r>
    <d v="2022-08-06T00:00:00"/>
    <s v="Makera"/>
    <s v="Aug"/>
    <s v="K5"/>
    <s v="Control"/>
    <n v="4"/>
    <s v="Agu"/>
    <s v="H7"/>
    <s v="K5AguH7"/>
    <x v="17"/>
    <s v="5h47"/>
    <n v="0.63200000000000001"/>
    <n v="4.76"/>
    <n v="-0.47599999999999998"/>
    <s v="11h35"/>
    <n v="0.53900000000000003"/>
    <n v="9.2999999999999972E-2"/>
    <n v="10.56"/>
    <n v="-1.056"/>
    <n v="-0.58000000000000007"/>
    <n v="81"/>
    <n v="5150.3850000000002"/>
    <n v="0.17254174397031533"/>
    <n v="1.3682444686666402E-5"/>
    <n v="7.0469857877536347E-6"/>
    <x v="117"/>
    <x v="110"/>
    <n v="0.2986447791177454"/>
    <n v="31.516500000000001"/>
    <n v="73.400000000000006"/>
    <n v="670"/>
    <x v="117"/>
    <n v="11.879363694819542"/>
    <s v="LS"/>
    <s v="TF"/>
    <s v="SD"/>
    <n v="0.44430618398273797"/>
    <n v="2.1475"/>
    <n v="1335.2875000000001"/>
    <x v="18"/>
    <x v="18"/>
  </r>
  <r>
    <d v="2022-08-18T00:00:00"/>
    <s v="Makera"/>
    <s v="Mid Aug"/>
    <s v="K5"/>
    <s v="Control"/>
    <n v="4"/>
    <s v="Agu"/>
    <s v="H7"/>
    <s v="K5AguH7"/>
    <x v="17"/>
    <s v="5h32"/>
    <n v="0.72"/>
    <n v="5.89"/>
    <n v="-0.58899999999999997"/>
    <s v="12h01"/>
    <n v="0.70799999999999996"/>
    <n v="1.2000000000000011E-2"/>
    <n v="36.119999999999997"/>
    <n v="-3.6119999999999997"/>
    <n v="-3.0229999999999997"/>
    <n v="81"/>
    <n v="5150.3850000000002"/>
    <n v="1.6949152542372899E-2"/>
    <n v="7.863721696492254E-7"/>
    <n v="4.0501194269788262E-7"/>
    <x v="118"/>
    <x v="111"/>
    <n v="3.2931325164557309E-3"/>
    <n v="28.894600000000001"/>
    <n v="73.400000000000006"/>
    <n v="670"/>
    <x v="118"/>
    <n v="11.459908061879579"/>
    <s v="LS"/>
    <s v="TF"/>
    <s v="SD"/>
    <n v="0.60858362734628491"/>
    <n v="1.405"/>
    <n v="1061.325"/>
    <x v="18"/>
    <x v="18"/>
  </r>
  <r>
    <d v="2022-06-23T00:00:00"/>
    <s v="Makera"/>
    <s v="Mid Jun"/>
    <s v="K5"/>
    <s v="Control"/>
    <n v="14"/>
    <s v="Bbr"/>
    <s v="A3"/>
    <s v="K5BbrA3"/>
    <x v="18"/>
    <s v="5h47"/>
    <n v="0.77600000000000002"/>
    <n v="6.91"/>
    <n v="-0.69100000000000006"/>
    <s v="11h42"/>
    <n v="0.56799999999999995"/>
    <n v="0.20800000000000007"/>
    <m/>
    <s v="NA"/>
    <s v="NA"/>
    <n v="78.25"/>
    <n v="4806.6040625000005"/>
    <n v="0.36619718309859173"/>
    <n v="3.4552551700324914E-5"/>
    <n v="1.6608043537252302E-5"/>
    <x v="119"/>
    <x v="7"/>
    <s v="NA"/>
    <n v="33.261499999999998"/>
    <n v="62.2"/>
    <n v="560"/>
    <x v="119"/>
    <n v="11.388095238095239"/>
    <s v="ES"/>
    <s v="TMF"/>
    <s v="SD"/>
    <n v="0.39747176730693196"/>
    <n v="2.46875"/>
    <n v="1395.05"/>
    <x v="19"/>
    <x v="0"/>
  </r>
  <r>
    <d v="2022-08-05T00:00:00"/>
    <s v="Makera"/>
    <s v="Aug"/>
    <s v="K5"/>
    <s v="Control"/>
    <n v="2"/>
    <s v="Bbr"/>
    <s v="A3"/>
    <s v="K5BbrA3"/>
    <x v="18"/>
    <s v="5h52"/>
    <n v="0.77800000000000002"/>
    <n v="4.71"/>
    <n v="-0.47099999999999997"/>
    <s v="12h18"/>
    <n v="0.57399999999999995"/>
    <n v="0.20400000000000007"/>
    <n v="16.61"/>
    <n v="-1.661"/>
    <n v="-1.19"/>
    <n v="78.25"/>
    <n v="4806.6040625000005"/>
    <n v="0.35540069686411163"/>
    <n v="3.3302831342237618E-5"/>
    <n v="1.6007352442235167E-5"/>
    <x v="120"/>
    <x v="112"/>
    <n v="0.16512370193599316"/>
    <n v="33.254899999999999"/>
    <n v="62.2"/>
    <n v="560"/>
    <x v="120"/>
    <n v="11.958942411336949"/>
    <s v="ES"/>
    <s v="TMF"/>
    <s v="SD"/>
    <n v="0.44009598733374949"/>
    <n v="2.3112500000000002"/>
    <n v="1533.9750000000001"/>
    <x v="19"/>
    <x v="0"/>
  </r>
  <r>
    <d v="2022-06-08T00:00:00"/>
    <s v="Makera"/>
    <s v="Jun"/>
    <s v="K5"/>
    <s v="Control"/>
    <n v="3"/>
    <s v="Bbr"/>
    <s v="A3"/>
    <s v="K5BbrA3"/>
    <x v="18"/>
    <s v="5h42"/>
    <n v="0.72299999999999998"/>
    <n v="7.49"/>
    <n v="-0.749"/>
    <s v="12h21"/>
    <n v="0.54200000000000004"/>
    <n v="0.18099999999999994"/>
    <n v="5.67"/>
    <n v="-0.56699999999999995"/>
    <n v="0.18200000000000005"/>
    <n v="78.25"/>
    <n v="4806.6040625000005"/>
    <n v="0.3339483394833947"/>
    <n v="3.084580901838834E-5"/>
    <n v="1.4826359093888454E-5"/>
    <x v="121"/>
    <x v="113"/>
    <n v="1"/>
    <n v="26.9267"/>
    <n v="62.2"/>
    <n v="560"/>
    <x v="121"/>
    <n v="13.101333333333335"/>
    <s v="ES"/>
    <s v="TMF"/>
    <s v="SD"/>
    <n v="0.6042605573172154"/>
    <n v="1.3074999999999999"/>
    <n v="892.41250000000002"/>
    <x v="19"/>
    <x v="0"/>
  </r>
  <r>
    <d v="2022-08-18T00:00:00"/>
    <s v="Makera"/>
    <s v="Mid Aug"/>
    <s v="K5"/>
    <s v="Control"/>
    <n v="6"/>
    <s v="Bbr"/>
    <s v="A3"/>
    <s v="K5BbrA3"/>
    <x v="18"/>
    <s v="5h32"/>
    <n v="0.78800000000000003"/>
    <n v="9.7200000000000006"/>
    <n v="-0.97200000000000009"/>
    <s v="12h01"/>
    <n v="0.59199999999999997"/>
    <n v="0.19600000000000006"/>
    <n v="17.64"/>
    <n v="-1.764"/>
    <n v="-0.79199999999999993"/>
    <n v="78.25"/>
    <n v="4806.6040625000005"/>
    <n v="0.3310810810810812"/>
    <n v="3.0520114897817388E-5"/>
    <n v="1.4669810825581584E-5"/>
    <x v="122"/>
    <x v="114"/>
    <n v="0.22737159203421486"/>
    <n v="28.894600000000001"/>
    <n v="62.2"/>
    <n v="560"/>
    <x v="122"/>
    <n v="11.459908061879579"/>
    <s v="ES"/>
    <s v="TMF"/>
    <s v="SD"/>
    <n v="0.60858362734628491"/>
    <n v="1.405"/>
    <n v="1061.325"/>
    <x v="19"/>
    <x v="0"/>
  </r>
  <r>
    <d v="2022-09-02T00:00:00"/>
    <s v="Makera"/>
    <s v="Sep"/>
    <s v="K5"/>
    <s v="Control"/>
    <n v="2"/>
    <s v="Bbr"/>
    <s v="A3"/>
    <s v="K5BbrA3"/>
    <x v="18"/>
    <s v="6h05"/>
    <n v="0.82399999999999995"/>
    <n v="27.04"/>
    <n v="-2.7039999999999997"/>
    <s v="12h53"/>
    <n v="0.69199999999999995"/>
    <n v="0.13200000000000001"/>
    <n v="33.229999999999997"/>
    <n v="-3.3229999999999995"/>
    <n v="-0.61899999999999977"/>
    <n v="78.25"/>
    <n v="4806.6040625000005"/>
    <n v="0.19075144508670522"/>
    <n v="1.548113751665675E-5"/>
    <n v="7.4411698479683505E-6"/>
    <x v="123"/>
    <x v="115"/>
    <n v="0.1475663853825859"/>
    <n v="35.566600000000001"/>
    <n v="62.2"/>
    <n v="560"/>
    <x v="123"/>
    <n v="10.433333333333335"/>
    <s v="ES"/>
    <s v="TMF"/>
    <s v="SD"/>
    <n v="0.40445061727069104"/>
    <n v="2.5662500000000001"/>
    <n v="1407.6"/>
    <x v="19"/>
    <x v="0"/>
  </r>
  <r>
    <d v="2022-07-05T00:00:00"/>
    <s v="Makera"/>
    <s v="Jul"/>
    <s v="K5"/>
    <s v="Control"/>
    <n v="2"/>
    <s v="Bbr"/>
    <s v="A3"/>
    <s v="K5BbrA3"/>
    <x v="18"/>
    <s v="6h07"/>
    <n v="0.72599999999999998"/>
    <n v="20.65"/>
    <n v="-2.0649999999999999"/>
    <s v="11h41"/>
    <n v="0.61399999999999999"/>
    <n v="0.11199999999999999"/>
    <n v="23.65"/>
    <n v="-2.3649999999999998"/>
    <n v="-0.29999999999999982"/>
    <n v="78.25"/>
    <n v="4806.6040625000005"/>
    <n v="0.18241042345276873"/>
    <n v="1.4652073292565559E-5"/>
    <n v="7.0426715012093376E-6"/>
    <x v="124"/>
    <x v="116"/>
    <n v="0.28817284075228439"/>
    <n v="33.278799999999997"/>
    <n v="62.2"/>
    <n v="560"/>
    <x v="124"/>
    <n v="10.527403846153845"/>
    <s v="ES"/>
    <s v="TMF"/>
    <s v="SD"/>
    <n v="0.3455948490031629"/>
    <n v="2.8125"/>
    <n v="1435.3249999999998"/>
    <x v="19"/>
    <x v="0"/>
  </r>
  <r>
    <d v="2022-07-20T00:00:00"/>
    <s v="Makera"/>
    <s v="Mid Jul"/>
    <s v="K5"/>
    <s v="Control"/>
    <n v="2"/>
    <s v="Bbr"/>
    <s v="A3"/>
    <s v="K5BbrA3"/>
    <x v="18"/>
    <s v="6h32"/>
    <n v="0.81299999999999994"/>
    <n v="26.71"/>
    <n v="-2.6710000000000003"/>
    <s v="12h06"/>
    <n v="0.72599999999999998"/>
    <n v="8.6999999999999966E-2"/>
    <n v="30.59"/>
    <n v="-3.0590000000000002"/>
    <n v="-0.3879999999999999"/>
    <n v="78.25"/>
    <n v="4806.6040625000005"/>
    <n v="0.11983471074380161"/>
    <n v="8.7353876271951822E-6"/>
    <n v="4.1987549656388606E-6"/>
    <x v="125"/>
    <x v="117"/>
    <n v="0.13283902388832691"/>
    <n v="34.903799999999997"/>
    <n v="62.2"/>
    <n v="560"/>
    <x v="125"/>
    <n v="9.9694926084349991"/>
    <s v="ES"/>
    <s v="TMF"/>
    <s v="SD"/>
    <n v="0.38773728517693062"/>
    <n v="2.5749999999999997"/>
    <n v="1486.8125"/>
    <x v="19"/>
    <x v="0"/>
  </r>
  <r>
    <d v="2022-08-05T00:00:00"/>
    <s v="Makera"/>
    <s v="Aug"/>
    <s v="K5"/>
    <s v="Control"/>
    <n v="5"/>
    <s v="Cme"/>
    <s v="B10"/>
    <s v="K5CmeB10"/>
    <x v="19"/>
    <s v="5h52"/>
    <n v="0.73499999999999999"/>
    <n v="3.23"/>
    <n v="-0.32300000000000001"/>
    <s v="12h18"/>
    <n v="0.53900000000000003"/>
    <n v="0.19599999999999995"/>
    <n v="9.48"/>
    <n v="-0.94800000000000006"/>
    <n v="-0.625"/>
    <n v="91.25"/>
    <n v="6536.3515625"/>
    <n v="0.36363636363636354"/>
    <n v="3.425535047773052E-5"/>
    <n v="2.2390501361909902E-5"/>
    <x v="126"/>
    <x v="118"/>
    <n v="1.1683803540497667E-2"/>
    <n v="33.254899999999999"/>
    <n v="83.6"/>
    <n v="660"/>
    <x v="126"/>
    <n v="11.958942411336949"/>
    <s v="ES"/>
    <s v="TF"/>
    <s v="SD"/>
    <n v="0.44009598733374949"/>
    <n v="2.3112500000000002"/>
    <n v="1533.9750000000001"/>
    <x v="20"/>
    <x v="19"/>
  </r>
  <r>
    <d v="2022-09-02T00:00:00"/>
    <s v="Makera"/>
    <s v="Sep"/>
    <s v="K5"/>
    <s v="Control"/>
    <n v="1"/>
    <s v="Cme"/>
    <s v="B10"/>
    <s v="K5CmeB10"/>
    <x v="19"/>
    <s v="6h05"/>
    <n v="0.79200000000000004"/>
    <n v="2.79"/>
    <n v="-0.27900000000000003"/>
    <s v="12h53"/>
    <n v="0.58599999999999997"/>
    <n v="0.20600000000000007"/>
    <n v="8.5399999999999991"/>
    <n v="-0.85399999999999987"/>
    <n v="-0.57499999999999984"/>
    <n v="91.25"/>
    <n v="6536.3515625"/>
    <n v="0.35153583617747453"/>
    <n v="3.2857577758948682E-5"/>
    <n v="2.1476867972466947E-5"/>
    <x v="127"/>
    <x v="119"/>
    <n v="1.2181577920396931E-2"/>
    <n v="35.566600000000001"/>
    <n v="83.6"/>
    <n v="660"/>
    <x v="127"/>
    <n v="10.433333333333335"/>
    <s v="ES"/>
    <s v="TF"/>
    <s v="SD"/>
    <n v="0.40445061727069104"/>
    <n v="2.5662500000000001"/>
    <n v="1407.6"/>
    <x v="20"/>
    <x v="19"/>
  </r>
  <r>
    <d v="2022-06-23T00:00:00"/>
    <s v="Makera"/>
    <s v="Mid Jun"/>
    <s v="K5"/>
    <s v="Control"/>
    <n v="5"/>
    <s v="Cme"/>
    <s v="B10"/>
    <s v="K5CmeB10"/>
    <x v="19"/>
    <s v="6h36"/>
    <n v="0.56799999999999995"/>
    <n v="1.78"/>
    <n v="-0.17799999999999999"/>
    <s v="11h54"/>
    <n v="0.42899999999999999"/>
    <n v="0.13899999999999996"/>
    <m/>
    <s v="NA"/>
    <s v="NA"/>
    <n v="91.25"/>
    <n v="6536.3515625"/>
    <n v="0.32400932400932392"/>
    <n v="2.9719620113823068E-5"/>
    <n v="1.9425788536789383E-5"/>
    <x v="128"/>
    <x v="7"/>
    <m/>
    <n v="33.261499999999998"/>
    <n v="83.6"/>
    <n v="660"/>
    <x v="128"/>
    <n v="11.388095238095239"/>
    <s v="ES"/>
    <s v="TF"/>
    <s v="SD"/>
    <n v="0.39747176730693196"/>
    <n v="2.46875"/>
    <n v="1395.05"/>
    <x v="20"/>
    <x v="19"/>
  </r>
  <r>
    <d v="2022-07-20T00:00:00"/>
    <s v="Makera"/>
    <s v="Mid Jul"/>
    <s v="K5"/>
    <s v="Control"/>
    <n v="1"/>
    <s v="Cme"/>
    <s v="B10"/>
    <s v="K5CmeB10"/>
    <x v="19"/>
    <s v="6h32"/>
    <n v="0.75600000000000001"/>
    <n v="1.49"/>
    <n v="-0.14899999999999999"/>
    <s v="12h06"/>
    <n v="0.57399999999999995"/>
    <n v="0.18200000000000005"/>
    <n v="36.049999999999997"/>
    <n v="-3.6049999999999995"/>
    <n v="-3.4559999999999995"/>
    <n v="91.25"/>
    <n v="6536.3515625"/>
    <n v="0.31707317073170743"/>
    <n v="2.8938385680096417E-5"/>
    <n v="1.8915146245632586E-5"/>
    <x v="129"/>
    <x v="120"/>
    <n v="1.7849925775549412E-3"/>
    <n v="34.903799999999997"/>
    <n v="83.6"/>
    <n v="660"/>
    <x v="129"/>
    <n v="9.9694926084349991"/>
    <s v="ES"/>
    <s v="TF"/>
    <s v="SD"/>
    <n v="0.38773728517693062"/>
    <n v="2.5749999999999997"/>
    <n v="1486.8125"/>
    <x v="20"/>
    <x v="19"/>
  </r>
  <r>
    <d v="2022-07-06T00:00:00"/>
    <s v="Makera"/>
    <s v="Jul"/>
    <s v="K5"/>
    <s v="Control"/>
    <n v="8"/>
    <s v="Cme"/>
    <s v="B10"/>
    <s v="K5CmeB10"/>
    <x v="19"/>
    <s v="5h54"/>
    <n v="0.74199999999999999"/>
    <n v="1.93"/>
    <n v="-0.193"/>
    <s v="12h18"/>
    <n v="0.56899999999999995"/>
    <n v="0.17300000000000004"/>
    <n v="3.48"/>
    <n v="-0.34799999999999998"/>
    <n v="-0.15499999999999997"/>
    <n v="91.25"/>
    <n v="6536.3515625"/>
    <n v="0.304042179261863"/>
    <n v="2.748137854609545E-5"/>
    <n v="1.7962795159942497E-5"/>
    <x v="130"/>
    <x v="121"/>
    <n v="3.7795723582605009E-2"/>
    <n v="33.4651"/>
    <n v="83.6"/>
    <n v="660"/>
    <x v="130"/>
    <n v="10.517788461538462"/>
    <s v="ES"/>
    <s v="TF"/>
    <s v="SD"/>
    <n v="0.36316699062884389"/>
    <n v="2.6599999999999997"/>
    <n v="1403.9625000000001"/>
    <x v="20"/>
    <x v="19"/>
  </r>
  <r>
    <d v="2022-07-06T00:00:00"/>
    <s v="Makera"/>
    <s v="Jul"/>
    <s v="K5"/>
    <s v="Control"/>
    <n v="8"/>
    <s v="Cme"/>
    <s v="B10"/>
    <s v="K5CmeB10"/>
    <x v="19"/>
    <s v="5h54"/>
    <n v="0.74199999999999999"/>
    <n v="1.93"/>
    <n v="-0.193"/>
    <s v="12h18"/>
    <n v="0.56899999999999995"/>
    <n v="0.17300000000000004"/>
    <n v="6.48"/>
    <n v="-0.64800000000000002"/>
    <n v="-0.45500000000000002"/>
    <n v="91.25"/>
    <n v="6536.3515625"/>
    <n v="0.304042179261863"/>
    <n v="2.748137854609545E-5"/>
    <n v="1.7962795159942497E-5"/>
    <x v="130"/>
    <x v="122"/>
    <n v="1.2875466275392914E-2"/>
    <n v="33.4651"/>
    <n v="83.6"/>
    <n v="660"/>
    <x v="130"/>
    <n v="10.517788461538462"/>
    <s v="ES"/>
    <s v="TF"/>
    <s v="SD"/>
    <n v="0.36316699062884389"/>
    <n v="2.6599999999999997"/>
    <n v="1403.9625000000001"/>
    <x v="20"/>
    <x v="19"/>
  </r>
  <r>
    <d v="2022-08-18T00:00:00"/>
    <s v="Makera"/>
    <s v="Mid Aug"/>
    <s v="K5"/>
    <s v="Control"/>
    <n v="5"/>
    <s v="Cme"/>
    <s v="B10"/>
    <s v="K5CmeB10"/>
    <x v="19"/>
    <s v="5h32"/>
    <n v="0.68600000000000005"/>
    <n v="2.67"/>
    <n v="-0.26700000000000002"/>
    <s v="12h01"/>
    <n v="0.53400000000000003"/>
    <n v="0.15200000000000002"/>
    <n v="4.46"/>
    <n v="-0.44600000000000001"/>
    <n v="-0.17899999999999999"/>
    <n v="91.25"/>
    <n v="6536.3515625"/>
    <n v="0.28464419475655434"/>
    <n v="2.5339213499664382E-5"/>
    <n v="1.6562600775105237E-5"/>
    <x v="131"/>
    <x v="123"/>
    <n v="3.017699199503664E-2"/>
    <n v="28.894600000000001"/>
    <n v="83.6"/>
    <n v="660"/>
    <x v="131"/>
    <n v="11.459908061879579"/>
    <s v="ES"/>
    <s v="TF"/>
    <s v="SD"/>
    <n v="0.60858362734628491"/>
    <n v="1.405"/>
    <n v="1061.325"/>
    <x v="20"/>
    <x v="19"/>
  </r>
  <r>
    <d v="2022-06-08T00:00:00"/>
    <s v="Makera"/>
    <s v="Jun"/>
    <s v="K5"/>
    <s v="Control"/>
    <n v="13"/>
    <s v="Cme"/>
    <s v="B10"/>
    <s v="K5CmeB10"/>
    <x v="19"/>
    <s v="5h53"/>
    <n v="0.53100000000000003"/>
    <n v="1.99"/>
    <n v="-0.19900000000000001"/>
    <s v="12h11"/>
    <n v="0.44800000000000001"/>
    <n v="8.3000000000000018E-2"/>
    <n v="3.56"/>
    <n v="-0.35599999999999998"/>
    <n v="-0.15699999999999997"/>
    <n v="91.25"/>
    <n v="6536.3515625"/>
    <n v="0.18526785714285718"/>
    <n v="1.4935124865160307E-5"/>
    <n v="9.7621226748523176E-6"/>
    <x v="132"/>
    <x v="124"/>
    <n v="2.0278930806064251E-2"/>
    <n v="26.9267"/>
    <n v="83.6"/>
    <n v="660"/>
    <x v="132"/>
    <n v="13.101333333333335"/>
    <s v="ES"/>
    <s v="TF"/>
    <s v="SD"/>
    <n v="0.60426055731721495"/>
    <n v="1.3075000000000001"/>
    <n v="892.41250000000002"/>
    <x v="20"/>
    <x v="19"/>
  </r>
  <r>
    <d v="2022-06-23T00:00:00"/>
    <s v="Makera"/>
    <s v="Mid Jun"/>
    <s v="K5"/>
    <s v="Control"/>
    <n v="12"/>
    <s v="Cme"/>
    <s v="I6"/>
    <s v="K5CmeI6"/>
    <x v="20"/>
    <s v="5h47"/>
    <n v="0.73599999999999999"/>
    <n v="2.3199999999999998"/>
    <n v="-0.23199999999999998"/>
    <s v="11h42"/>
    <n v="0.53100000000000003"/>
    <n v="0.20499999999999996"/>
    <m/>
    <s v="NA"/>
    <s v="NA"/>
    <n v="89.65"/>
    <n v="6309.141162500001"/>
    <n v="0.38606403013182666"/>
    <n v="3.6874369982071957E-5"/>
    <n v="2.3264560549514459E-5"/>
    <x v="133"/>
    <x v="7"/>
    <m/>
    <n v="33.261499999999998"/>
    <n v="64.5"/>
    <n v="700"/>
    <x v="133"/>
    <n v="11.388095238095239"/>
    <s v="ES"/>
    <s v="TF"/>
    <s v="SD"/>
    <n v="0.39747176730693196"/>
    <n v="2.46875"/>
    <n v="1395.05"/>
    <x v="21"/>
    <x v="20"/>
  </r>
  <r>
    <d v="2022-08-05T00:00:00"/>
    <s v="Makera"/>
    <s v="Aug"/>
    <s v="K5"/>
    <s v="Control"/>
    <n v="4"/>
    <s v="Cme"/>
    <s v="I6"/>
    <s v="K5CmeI6"/>
    <x v="20"/>
    <s v="5h52"/>
    <n v="0.59899999999999998"/>
    <n v="1.53"/>
    <n v="-0.153"/>
    <s v="12h18"/>
    <n v="0.434"/>
    <n v="0.16499999999999998"/>
    <n v="5.83"/>
    <n v="-0.58299999999999996"/>
    <n v="-0.42999999999999994"/>
    <n v="89.65"/>
    <n v="6309.141162500001"/>
    <n v="0.38018433179723499"/>
    <n v="3.6184272026183369E-5"/>
    <n v="2.282916800754908E-5"/>
    <x v="134"/>
    <x v="125"/>
    <n v="1.7314983161540069E-2"/>
    <n v="33.254899999999999"/>
    <n v="64.5"/>
    <n v="700"/>
    <x v="134"/>
    <n v="11.958942411336949"/>
    <s v="ES"/>
    <s v="TF"/>
    <s v="SD"/>
    <n v="0.44009598733374949"/>
    <n v="2.3112500000000002"/>
    <n v="1533.9750000000001"/>
    <x v="21"/>
    <x v="20"/>
  </r>
  <r>
    <d v="2022-07-21T00:00:00"/>
    <s v="Makera"/>
    <s v="Mid Jul"/>
    <s v="K5"/>
    <s v="Control"/>
    <n v="3"/>
    <s v="Cme"/>
    <s v="I6"/>
    <s v="K5CmeI6"/>
    <x v="20"/>
    <s v="6h14"/>
    <n v="0.63600000000000001"/>
    <n v="1.68"/>
    <n v="-0.16799999999999998"/>
    <s v="12h20"/>
    <n v="0.46899999999999997"/>
    <n v="0.16700000000000004"/>
    <n v="2.0299999999999998"/>
    <n v="-0.20299999999999999"/>
    <n v="-3.5000000000000003E-2"/>
    <n v="89.65"/>
    <n v="6309.141162500001"/>
    <n v="0.35607675906183378"/>
    <n v="3.338083284157312E-5"/>
    <n v="2.1060438651930082E-5"/>
    <x v="135"/>
    <x v="7"/>
    <n v="0.19624554795146243"/>
    <n v="31.981100000000001"/>
    <n v="64.5"/>
    <n v="700"/>
    <x v="135"/>
    <n v="9.9720095924155352"/>
    <s v="ES"/>
    <s v="TF"/>
    <s v="SD"/>
    <n v="0.41316276787735068"/>
    <n v="2.36"/>
    <n v="1352.8999999999999"/>
    <x v="21"/>
    <x v="20"/>
  </r>
  <r>
    <d v="2022-09-02T00:00:00"/>
    <s v="Makera"/>
    <s v="Sep"/>
    <s v="K5"/>
    <s v="Control"/>
    <n v="6"/>
    <s v="Cme"/>
    <s v="I6"/>
    <s v="K5CmeI6"/>
    <x v="20"/>
    <s v="6h05"/>
    <n v="0.63900000000000001"/>
    <n v="3.18"/>
    <n v="-0.318"/>
    <s v="12h53"/>
    <n v="0.47799999999999998"/>
    <n v="0.16100000000000003"/>
    <n v="10.23"/>
    <n v="-1.0230000000000001"/>
    <n v="-0.70500000000000007"/>
    <n v="89.65"/>
    <n v="6309.141162500001"/>
    <n v="0.33682008368200844"/>
    <n v="3.1172660813787891E-5"/>
    <n v="1.9667271748491995E-5"/>
    <x v="136"/>
    <x v="126"/>
    <n v="9.0981993103234002E-3"/>
    <n v="35.566600000000001"/>
    <n v="64.5"/>
    <n v="700"/>
    <x v="136"/>
    <n v="10.433333333333335"/>
    <s v="ES"/>
    <s v="TF"/>
    <s v="SD"/>
    <n v="0.40445061727069104"/>
    <n v="2.5662500000000001"/>
    <n v="1407.6"/>
    <x v="21"/>
    <x v="20"/>
  </r>
  <r>
    <d v="2022-07-06T00:00:00"/>
    <s v="Makera"/>
    <s v="Jul"/>
    <s v="K5"/>
    <s v="Control"/>
    <n v="5"/>
    <s v="Cme"/>
    <s v="I6"/>
    <s v="K5CmeI6"/>
    <x v="20"/>
    <s v="5h54"/>
    <n v="0.624"/>
    <n v="3.76"/>
    <n v="-0.376"/>
    <s v="12h18"/>
    <n v="0.47699999999999998"/>
    <n v="0.14700000000000002"/>
    <n v="13.21"/>
    <n v="-1.3210000000000002"/>
    <n v="-0.94500000000000017"/>
    <n v="89.65"/>
    <n v="6309.141162500001"/>
    <n v="0.30817610062893086"/>
    <n v="2.7942063538065327E-5"/>
    <n v="1.7629042323319837E-5"/>
    <x v="137"/>
    <x v="127"/>
    <n v="6.0841141936120941E-3"/>
    <n v="33.4651"/>
    <n v="64.5"/>
    <n v="700"/>
    <x v="137"/>
    <n v="10.517788461538462"/>
    <s v="ES"/>
    <s v="TF"/>
    <s v="SD"/>
    <n v="0.36316699062884389"/>
    <n v="2.6599999999999997"/>
    <n v="1403.9625000000001"/>
    <x v="21"/>
    <x v="20"/>
  </r>
  <r>
    <d v="2022-08-18T00:00:00"/>
    <s v="Makera"/>
    <s v="Mid Aug"/>
    <s v="K5"/>
    <s v="Control"/>
    <n v="16"/>
    <s v="Cme"/>
    <s v="I6"/>
    <s v="K5CmeI6"/>
    <x v="20"/>
    <s v="6h15"/>
    <n v="0.55300000000000005"/>
    <n v="4.42"/>
    <n v="-0.442"/>
    <s v="12h53"/>
    <n v="0.432"/>
    <n v="0.12100000000000005"/>
    <n v="13.57"/>
    <n v="-1.357"/>
    <n v="-0.91500000000000004"/>
    <n v="89.65"/>
    <n v="6309.141162500001"/>
    <n v="0.28009259259259273"/>
    <n v="2.4841353780805139E-5"/>
    <n v="1.5672760767070273E-5"/>
    <x v="138"/>
    <x v="128"/>
    <n v="5.5863077237420832E-3"/>
    <n v="28.894600000000001"/>
    <n v="64.5"/>
    <n v="700"/>
    <x v="138"/>
    <n v="11.459908061879579"/>
    <s v="ES"/>
    <s v="TF"/>
    <s v="SD"/>
    <n v="0.60858362734628491"/>
    <n v="1.405"/>
    <n v="1061.325"/>
    <x v="21"/>
    <x v="20"/>
  </r>
  <r>
    <d v="2022-06-08T00:00:00"/>
    <s v="Makera"/>
    <s v="Jun"/>
    <s v="K5"/>
    <s v="Control"/>
    <n v="9"/>
    <s v="Cme"/>
    <s v="I6"/>
    <s v="K5CmeI6"/>
    <x v="20"/>
    <s v="5h53"/>
    <n v="0.504"/>
    <n v="9.01"/>
    <n v="-0.90100000000000002"/>
    <s v="12h11"/>
    <n v="0.52200000000000002"/>
    <n v="-1.8000000000000016E-2"/>
    <n v="19.23"/>
    <n v="-1.923"/>
    <n v="-1.022"/>
    <n v="89.65"/>
    <n v="6309.141162500001"/>
    <n v="3.5714285714285747E-2"/>
    <n v="1.9683187285601463E-6"/>
    <n v="1.2418400711278485E-6"/>
    <x v="139"/>
    <x v="129"/>
    <n v="3.9629192077993516E-4"/>
    <n v="26.9267"/>
    <n v="64.5"/>
    <n v="700"/>
    <x v="139"/>
    <n v="13.101333333333335"/>
    <s v="ES"/>
    <s v="TF"/>
    <s v="SD"/>
    <n v="0.60426055731721495"/>
    <n v="1.3075000000000001"/>
    <n v="892.41250000000002"/>
    <x v="21"/>
    <x v="20"/>
  </r>
  <r>
    <d v="2022-06-23T00:00:00"/>
    <s v="Makera"/>
    <s v="Mid Jun"/>
    <s v="K5"/>
    <s v="Control"/>
    <n v="10"/>
    <s v="Dto"/>
    <s v="J7"/>
    <s v="K5DtoJ7"/>
    <x v="21"/>
    <s v="5h47"/>
    <n v="0.71599999999999997"/>
    <n v="3.71"/>
    <n v="-0.371"/>
    <s v="11h42"/>
    <n v="0.57699999999999996"/>
    <n v="0.13900000000000001"/>
    <m/>
    <s v="NA"/>
    <s v="NA"/>
    <n v="77.900000000000006"/>
    <n v="4763.7018500000004"/>
    <n v="0.24090121317157717"/>
    <n v="2.0634348181997746E-5"/>
    <n v="9.8295882608126816E-6"/>
    <x v="140"/>
    <x v="7"/>
    <m/>
    <n v="33.261499999999998"/>
    <n v="74.8"/>
    <n v="661"/>
    <x v="140"/>
    <n v="11.388095238095239"/>
    <s v="ES"/>
    <s v="TF"/>
    <s v="SD"/>
    <n v="0.39747176730693196"/>
    <n v="2.46875"/>
    <n v="1395.05"/>
    <x v="22"/>
    <x v="21"/>
  </r>
  <r>
    <d v="2022-09-02T00:00:00"/>
    <s v="Makera"/>
    <s v="Sep"/>
    <s v="K5"/>
    <s v="Control"/>
    <n v="14"/>
    <s v="Dto"/>
    <s v="J7"/>
    <s v="K5DtoJ7"/>
    <x v="21"/>
    <s v="6h53"/>
    <n v="0.73099999999999998"/>
    <n v="32.450000000000003"/>
    <n v="-3.2450000000000001"/>
    <s v="11h46"/>
    <n v="0.61199999999999999"/>
    <n v="0.11899999999999999"/>
    <n v="43.23"/>
    <n v="-4.3229999999999995"/>
    <n v="-1.0779999999999994"/>
    <n v="77.900000000000006"/>
    <n v="4763.7018500000004"/>
    <n v="0.19444444444444445"/>
    <n v="1.5850912558887501E-5"/>
    <n v="7.5509021480960634E-6"/>
    <x v="141"/>
    <x v="130"/>
    <n v="5.9694964566030226E-2"/>
    <n v="35.566600000000001"/>
    <n v="74.8"/>
    <n v="661"/>
    <x v="141"/>
    <n v="10.433333333333335"/>
    <s v="ES"/>
    <s v="TF"/>
    <s v="SD"/>
    <n v="0.40445061727069104"/>
    <n v="2.5662500000000001"/>
    <n v="1407.6"/>
    <x v="22"/>
    <x v="21"/>
  </r>
  <r>
    <d v="2022-07-06T00:00:00"/>
    <s v="Makera"/>
    <s v="Jul"/>
    <s v="K5"/>
    <s v="Control"/>
    <n v="2"/>
    <s v="Dto"/>
    <s v="J7"/>
    <s v="K5DtoJ7"/>
    <x v="21"/>
    <s v="5h54"/>
    <n v="0.746"/>
    <n v="32.14"/>
    <n v="-3.214"/>
    <s v="12h18"/>
    <n v="0.63600000000000001"/>
    <n v="0.10999999999999999"/>
    <n v="34.56"/>
    <n v="-3.4560000000000004"/>
    <n v="-0.24200000000000044"/>
    <n v="77.900000000000006"/>
    <n v="4763.7018500000004"/>
    <n v="0.17295597484276728"/>
    <n v="1.3722892064127716E-5"/>
    <n v="6.5371766313235525E-6"/>
    <x v="142"/>
    <x v="131"/>
    <n v="0.23021439227978002"/>
    <n v="33.4651"/>
    <n v="74.8"/>
    <n v="661"/>
    <x v="142"/>
    <n v="10.517788461538462"/>
    <s v="ES"/>
    <s v="TF"/>
    <s v="SD"/>
    <n v="0.36316699062884389"/>
    <n v="2.6599999999999997"/>
    <n v="1403.9625000000001"/>
    <x v="22"/>
    <x v="21"/>
  </r>
  <r>
    <d v="2022-06-08T00:00:00"/>
    <s v="Makera"/>
    <s v="Jun"/>
    <s v="K5"/>
    <s v="Control"/>
    <n v="10"/>
    <s v="Dto"/>
    <s v="J7"/>
    <s v="K5DtoJ7"/>
    <x v="21"/>
    <s v="5h53"/>
    <n v="0.49299999999999999"/>
    <n v="11.63"/>
    <n v="-1.163"/>
    <s v="12h11"/>
    <n v="0.57399999999999995"/>
    <n v="-8.0999999999999961E-2"/>
    <n v="17.670000000000002"/>
    <n v="-1.7670000000000001"/>
    <n v="-0.60400000000000009"/>
    <n v="77.900000000000006"/>
    <n v="4763.7018500000004"/>
    <n v="0.16430020283975652"/>
    <n v="1.2882420232406085E-5"/>
    <n v="6.1368009093590302E-6"/>
    <x v="143"/>
    <x v="132"/>
    <n v="8.6588997743491575E-2"/>
    <n v="26.9267"/>
    <n v="74.8"/>
    <n v="661"/>
    <x v="143"/>
    <n v="13.101333333333335"/>
    <s v="ES"/>
    <s v="TF"/>
    <s v="SD"/>
    <n v="0.6042605573172154"/>
    <n v="1.3074999999999999"/>
    <n v="892.41250000000002"/>
    <x v="22"/>
    <x v="21"/>
  </r>
  <r>
    <d v="2022-08-18T00:00:00"/>
    <s v="Makera"/>
    <s v="Mid Aug"/>
    <s v="K5"/>
    <s v="Control"/>
    <n v="8"/>
    <s v="Dto"/>
    <s v="J7"/>
    <s v="K5DtoJ7"/>
    <x v="21"/>
    <s v="5h32"/>
    <n v="1.0009999999999999"/>
    <n v="11.43"/>
    <n v="-1.143"/>
    <s v="12h01"/>
    <n v="0.89"/>
    <n v="0.11099999999999988"/>
    <n v="20.36"/>
    <n v="-2.036"/>
    <n v="-0.89300000000000002"/>
    <n v="77.900000000000006"/>
    <n v="4763.7018500000004"/>
    <n v="0.12471910112359537"/>
    <n v="9.1757262884436129E-6"/>
    <n v="4.3710424295352476E-6"/>
    <x v="144"/>
    <x v="133"/>
    <n v="4.1714897481507293E-2"/>
    <n v="28.894600000000001"/>
    <n v="74.8"/>
    <n v="661"/>
    <x v="144"/>
    <n v="11.459908061879579"/>
    <s v="ES"/>
    <s v="TF"/>
    <s v="SD"/>
    <n v="0.60858362734628491"/>
    <n v="1.405"/>
    <n v="1061.325"/>
    <x v="22"/>
    <x v="21"/>
  </r>
  <r>
    <d v="2022-08-05T00:00:00"/>
    <s v="Makera"/>
    <s v="Aug"/>
    <s v="K5"/>
    <s v="Control"/>
    <n v="1"/>
    <s v="Dto"/>
    <s v="J7"/>
    <s v="K5DtoJ7"/>
    <x v="21"/>
    <s v="5h52"/>
    <n v="0.747"/>
    <n v="4.9400000000000004"/>
    <n v="-0.49400000000000005"/>
    <s v="12h18"/>
    <n v="0.66900000000000004"/>
    <n v="7.7999999999999958E-2"/>
    <n v="9.64"/>
    <n v="-0.96400000000000008"/>
    <n v="-0.47000000000000003"/>
    <n v="77.900000000000006"/>
    <n v="4763.7018500000004"/>
    <n v="0.11659192825112101"/>
    <n v="8.4453152618623478E-6"/>
    <n v="4.0230963936766908E-6"/>
    <x v="145"/>
    <x v="134"/>
    <n v="7.294914360114059E-2"/>
    <n v="33.254899999999999"/>
    <n v="74.8"/>
    <n v="661"/>
    <x v="145"/>
    <n v="11.958942411336949"/>
    <s v="ES"/>
    <s v="TF"/>
    <s v="SD"/>
    <n v="0.44009598733374949"/>
    <n v="2.3112500000000002"/>
    <n v="1533.9750000000001"/>
    <x v="22"/>
    <x v="21"/>
  </r>
  <r>
    <d v="2022-07-20T00:00:00"/>
    <s v="Makera"/>
    <s v="Mid Jul"/>
    <s v="K5"/>
    <s v="Control"/>
    <n v="3"/>
    <s v="Dto"/>
    <s v="J7"/>
    <s v="K5DtoJ7"/>
    <x v="21"/>
    <s v="6h32"/>
    <n v="0.78"/>
    <n v="14.12"/>
    <n v="-1.4119999999999999"/>
    <s v="12h06"/>
    <n v="0.754"/>
    <n v="2.6000000000000023E-2"/>
    <n v="53.34"/>
    <n v="-5.3340000000000005"/>
    <n v="-3.9220000000000006"/>
    <n v="77.900000000000006"/>
    <n v="4763.7018500000004"/>
    <n v="3.4482758620689682E-2"/>
    <n v="1.8851027456641959E-6"/>
    <n v="8.9800674369606099E-7"/>
    <x v="146"/>
    <x v="135"/>
    <n v="1.9513250779692167E-3"/>
    <n v="34.903799999999997"/>
    <n v="74.8"/>
    <n v="661"/>
    <x v="146"/>
    <n v="9.9694926084349991"/>
    <s v="ES"/>
    <s v="TF"/>
    <s v="SD"/>
    <n v="0.38773728517693062"/>
    <n v="2.5749999999999997"/>
    <n v="1486.8125"/>
    <x v="22"/>
    <x v="21"/>
  </r>
  <r>
    <d v="2022-08-18T00:00:00"/>
    <s v="Makera"/>
    <s v="Mid Aug"/>
    <s v="K5"/>
    <s v="Control"/>
    <n v="14"/>
    <s v="Fth"/>
    <s v="A4"/>
    <s v="K5FthA4"/>
    <x v="22"/>
    <s v="6h15"/>
    <n v="0.63900000000000001"/>
    <n v="5.65"/>
    <n v="-0.56500000000000006"/>
    <s v="12h53"/>
    <n v="0.51500000000000001"/>
    <n v="0.124"/>
    <n v="11.06"/>
    <n v="-1.1060000000000001"/>
    <n v="-0.54100000000000004"/>
    <n v="83.3"/>
    <n v="5447.0286500000002"/>
    <n v="0.24077669902912621"/>
    <n v="2.0621220060983069E-5"/>
    <n v="1.1232437647012951E-5"/>
    <x v="147"/>
    <x v="136"/>
    <n v="9.425997375721426E-2"/>
    <n v="28.894600000000001"/>
    <n v="57.9"/>
    <n v="680"/>
    <x v="147"/>
    <n v="11.459908061879579"/>
    <s v="LS"/>
    <s v="TF"/>
    <s v="SD"/>
    <n v="0.60858362734628491"/>
    <n v="1.405"/>
    <n v="1061.325"/>
    <x v="23"/>
    <x v="22"/>
  </r>
  <r>
    <d v="2022-09-02T00:00:00"/>
    <s v="Makera"/>
    <s v="Sep"/>
    <s v="K5"/>
    <s v="Control"/>
    <n v="10"/>
    <s v="Fth"/>
    <s v="A4"/>
    <s v="K5FthA4"/>
    <x v="22"/>
    <s v="6h53"/>
    <n v="0.66100000000000003"/>
    <n v="9.15"/>
    <n v="-0.91500000000000004"/>
    <s v="11h46"/>
    <n v="0.57299999999999995"/>
    <n v="8.8000000000000078E-2"/>
    <n v="5.67"/>
    <n v="-0.56699999999999995"/>
    <n v="0.34800000000000009"/>
    <n v="83.3"/>
    <n v="5447.0286500000002"/>
    <n v="0.15357766143106472"/>
    <n v="1.185541582071783E-5"/>
    <n v="6.4576789633113279E-6"/>
    <x v="148"/>
    <x v="137"/>
    <n v="8.4245705190280393E-2"/>
    <n v="35.566600000000001"/>
    <n v="57.9"/>
    <n v="680"/>
    <x v="148"/>
    <n v="10.433333333333335"/>
    <s v="LS"/>
    <s v="TF"/>
    <s v="SD"/>
    <n v="0.40445061727069104"/>
    <n v="2.5662500000000001"/>
    <n v="1407.6"/>
    <x v="23"/>
    <x v="22"/>
  </r>
  <r>
    <d v="2022-06-08T00:00:00"/>
    <s v="Makera"/>
    <s v="Jun"/>
    <s v="K5"/>
    <s v="Control"/>
    <n v="2"/>
    <s v="Fth"/>
    <s v="A4"/>
    <s v="K5FthA4"/>
    <x v="22"/>
    <s v="5h42"/>
    <n v="0.77700000000000002"/>
    <n v="10.72"/>
    <n v="-1.0720000000000001"/>
    <s v="12h21"/>
    <n v="0.67600000000000005"/>
    <n v="0.10099999999999998"/>
    <n v="11.04"/>
    <n v="-1.1039999999999999"/>
    <n v="-3.1999999999999806E-2"/>
    <n v="83.3"/>
    <n v="5447.0286500000002"/>
    <n v="0.1494082840236686"/>
    <n v="1.1460463697570792E-5"/>
    <n v="6.2425474102953043E-6"/>
    <x v="149"/>
    <x v="138"/>
    <n v="0.88565062661101956"/>
    <n v="26.9267"/>
    <n v="57.9"/>
    <n v="680"/>
    <x v="149"/>
    <n v="13.101333333333335"/>
    <s v="LS"/>
    <s v="TF"/>
    <s v="SD"/>
    <n v="0.60426055731721495"/>
    <n v="1.3075000000000001"/>
    <n v="892.41250000000002"/>
    <x v="23"/>
    <x v="22"/>
  </r>
  <r>
    <d v="2022-08-06T00:00:00"/>
    <s v="Makera"/>
    <s v="Aug"/>
    <s v="K5"/>
    <s v="Control"/>
    <n v="2"/>
    <s v="Fth"/>
    <s v="A4"/>
    <s v="K5FthA4"/>
    <x v="22"/>
    <s v="5h47"/>
    <n v="0.54600000000000004"/>
    <n v="4.46"/>
    <n v="-0.44600000000000001"/>
    <s v="11h35"/>
    <n v="0.59199999999999997"/>
    <n v="-4.599999999999993E-2"/>
    <n v="4.32"/>
    <n v="-0.43200000000000005"/>
    <n v="1.3999999999999957E-2"/>
    <n v="83.3"/>
    <n v="5447.0286500000002"/>
    <n v="8.4249084249084116E-2"/>
    <n v="5.6613200706269429E-6"/>
    <n v="3.0837372621524982E-6"/>
    <x v="150"/>
    <x v="139"/>
    <n v="1"/>
    <n v="31.516500000000001"/>
    <n v="57.9"/>
    <n v="680"/>
    <x v="150"/>
    <n v="11.879363694819542"/>
    <s v="LS"/>
    <s v="TF"/>
    <s v="SD"/>
    <n v="0.44430618398273797"/>
    <n v="2.1475"/>
    <n v="1335.2875000000001"/>
    <x v="23"/>
    <x v="22"/>
  </r>
  <r>
    <d v="2022-07-21T00:00:00"/>
    <s v="Makera"/>
    <s v="Mid Jul"/>
    <s v="K5"/>
    <s v="Control"/>
    <n v="2"/>
    <s v="Fth"/>
    <s v="A4"/>
    <s v="K5FthA4"/>
    <x v="22"/>
    <s v="6h14"/>
    <n v="0.61899999999999999"/>
    <n v="8.6199999999999992"/>
    <n v="-0.86199999999999988"/>
    <s v="12h20"/>
    <n v="0.60199999999999998"/>
    <n v="1.7000000000000015E-2"/>
    <n v="8.17"/>
    <n v="-0.81699999999999995"/>
    <n v="4.4999999999999929E-2"/>
    <n v="83.3"/>
    <n v="5447.0286500000002"/>
    <n v="2.8239202657807334E-2"/>
    <n v="1.4741657026885822E-6"/>
    <n v="8.0298228173920891E-7"/>
    <x v="151"/>
    <x v="140"/>
    <n v="8.1011003488111175E-2"/>
    <n v="31.981100000000001"/>
    <n v="57.9"/>
    <n v="680"/>
    <x v="151"/>
    <n v="9.9720095924155352"/>
    <s v="LS"/>
    <s v="TF"/>
    <s v="SD"/>
    <n v="0.41316276787735068"/>
    <n v="2.36"/>
    <n v="1352.8999999999999"/>
    <x v="23"/>
    <x v="22"/>
  </r>
  <r>
    <d v="2022-06-23T00:00:00"/>
    <s v="Makera"/>
    <s v="Mid Jun"/>
    <s v="K5"/>
    <s v="Control"/>
    <n v="1"/>
    <s v="Fth"/>
    <s v="A4"/>
    <s v="K5FthA4"/>
    <x v="22"/>
    <s v="6h36"/>
    <n v="0.84399999999999997"/>
    <n v="6.94"/>
    <n v="-0.69400000000000006"/>
    <s v="11h54"/>
    <n v="0.84399999999999997"/>
    <n v="0"/>
    <m/>
    <s v="NA"/>
    <s v="NA"/>
    <n v="83.3"/>
    <n v="5447.0286500000002"/>
    <n v="0"/>
    <n v="0"/>
    <n v="0"/>
    <x v="152"/>
    <x v="7"/>
    <m/>
    <n v="33.261499999999998"/>
    <n v="57.9"/>
    <n v="680"/>
    <x v="152"/>
    <n v="11.388095238095239"/>
    <s v="LS"/>
    <s v="TF"/>
    <s v="SD"/>
    <n v="0.39747176730693196"/>
    <n v="2.46875"/>
    <n v="1395.05"/>
    <x v="23"/>
    <x v="22"/>
  </r>
  <r>
    <d v="2022-07-05T00:00:00"/>
    <s v="Makera"/>
    <s v="Jul"/>
    <s v="K5"/>
    <s v="Control"/>
    <n v="8"/>
    <s v="Fth"/>
    <s v="A4"/>
    <s v="K5FthA4"/>
    <x v="22"/>
    <s v="6h07"/>
    <n v="0.82199999999999995"/>
    <n v="11.67"/>
    <n v="-1.167"/>
    <s v="11h41"/>
    <n v="0.82199999999999995"/>
    <n v="0"/>
    <n v="4.63"/>
    <n v="-0.46299999999999997"/>
    <n v="0.70400000000000007"/>
    <n v="83.3"/>
    <n v="5447.0286500000002"/>
    <n v="0"/>
    <n v="0"/>
    <n v="0"/>
    <x v="152"/>
    <x v="141"/>
    <n v="0"/>
    <n v="33.278799999999997"/>
    <n v="57.9"/>
    <n v="680"/>
    <x v="152"/>
    <n v="10.527403846153845"/>
    <s v="LS"/>
    <s v="TF"/>
    <s v="SD"/>
    <n v="0.3455948490031629"/>
    <n v="2.8125"/>
    <n v="1435.3249999999998"/>
    <x v="23"/>
    <x v="22"/>
  </r>
  <r>
    <d v="2022-09-02T00:00:00"/>
    <s v="Makera"/>
    <s v="Sep"/>
    <s v="K5"/>
    <s v="Control"/>
    <n v="7"/>
    <s v="Fth"/>
    <s v="C5"/>
    <s v="K5FthC5"/>
    <x v="23"/>
    <s v="6h05"/>
    <s v="NA"/>
    <n v="5.54"/>
    <n v="-0.55400000000000005"/>
    <s v="12h53"/>
    <n v="0.72899999999999998"/>
    <s v="NA"/>
    <n v="7.89"/>
    <n v="-0.78899999999999992"/>
    <n v="-0.23499999999999988"/>
    <n v="80.05"/>
    <n v="5030.2819625000002"/>
    <s v="NA"/>
    <s v="NA"/>
    <s v="NA"/>
    <x v="153"/>
    <x v="7"/>
    <m/>
    <n v="35.566600000000001"/>
    <n v="86.4"/>
    <n v="632"/>
    <x v="153"/>
    <n v="10.433333333333335"/>
    <s v="LS"/>
    <s v="TF"/>
    <s v="SD"/>
    <n v="0.40445061727069104"/>
    <n v="2.5662500000000001"/>
    <n v="1407.6"/>
    <x v="24"/>
    <x v="23"/>
  </r>
  <r>
    <d v="2022-06-08T00:00:00"/>
    <s v="Makera"/>
    <s v="Jun"/>
    <s v="K5"/>
    <s v="Control"/>
    <n v="6"/>
    <s v="Fth"/>
    <s v="C5"/>
    <s v="K5FthC5"/>
    <x v="23"/>
    <s v="5h42"/>
    <n v="0.622"/>
    <n v="10.24"/>
    <n v="-1.024"/>
    <s v="12h21"/>
    <n v="0.71099999999999997"/>
    <n v="-8.8999999999999968E-2"/>
    <n v="5.16"/>
    <n v="-0.51600000000000001"/>
    <n v="0.50800000000000001"/>
    <n v="80.05"/>
    <n v="5030.2819625000002"/>
    <n v="0.14308681672025719"/>
    <n v="1.0866510300645401E-5"/>
    <n v="5.4661610760657019E-6"/>
    <x v="154"/>
    <x v="142"/>
    <n v="4.8850529577987307E-2"/>
    <n v="26.9267"/>
    <n v="86.4"/>
    <n v="632"/>
    <x v="154"/>
    <n v="13.101333333333335"/>
    <s v="LS"/>
    <s v="TF"/>
    <s v="SD"/>
    <n v="0.60426055731721495"/>
    <n v="1.3075000000000001"/>
    <n v="892.41250000000002"/>
    <x v="24"/>
    <x v="23"/>
  </r>
  <r>
    <d v="2022-07-05T00:00:00"/>
    <s v="Makera"/>
    <s v="Jul"/>
    <s v="K5"/>
    <s v="Control"/>
    <n v="4"/>
    <s v="Fth"/>
    <s v="C5"/>
    <s v="K5FthC5"/>
    <x v="23"/>
    <s v="6h07"/>
    <n v="0.58199999999999996"/>
    <n v="6.76"/>
    <n v="-0.67599999999999993"/>
    <s v="11h41"/>
    <n v="0.64700000000000002"/>
    <n v="-6.5000000000000058E-2"/>
    <n v="5.83"/>
    <n v="-0.58299999999999996"/>
    <n v="9.2999999999999972E-2"/>
    <n v="80.05"/>
    <n v="5030.2819625000002"/>
    <n v="0.11168384879725096"/>
    <n v="8.0098265062032237E-6"/>
    <n v="4.0291685796908476E-6"/>
    <x v="155"/>
    <x v="143"/>
    <n v="0.19669035002977808"/>
    <n v="33.278799999999997"/>
    <n v="86.4"/>
    <n v="632"/>
    <x v="155"/>
    <n v="10.527403846153845"/>
    <s v="LS"/>
    <s v="TF"/>
    <s v="SD"/>
    <n v="0.3455948490031629"/>
    <n v="2.8125"/>
    <n v="1435.3249999999998"/>
    <x v="24"/>
    <x v="23"/>
  </r>
  <r>
    <d v="2022-08-18T00:00:00"/>
    <s v="Makera"/>
    <s v="Mid Aug"/>
    <s v="K5"/>
    <s v="Control"/>
    <n v="1"/>
    <s v="Fth"/>
    <s v="C5"/>
    <s v="K5FthC5"/>
    <x v="23"/>
    <s v="5h32"/>
    <n v="0.64500000000000002"/>
    <n v="5.73"/>
    <n v="-0.57300000000000006"/>
    <s v="12h01"/>
    <n v="0.71699999999999997"/>
    <n v="-7.1999999999999953E-2"/>
    <n v="9.9600000000000009"/>
    <n v="-0.99600000000000011"/>
    <n v="-0.42300000000000004"/>
    <n v="80.05"/>
    <n v="5030.2819625000002"/>
    <n v="0.11162790697674412"/>
    <n v="8.0048879243487032E-6"/>
    <n v="4.0266843337685347E-6"/>
    <x v="156"/>
    <x v="144"/>
    <n v="4.3217314925891787E-2"/>
    <n v="28.894600000000001"/>
    <n v="86.4"/>
    <n v="632"/>
    <x v="156"/>
    <n v="11.459908061879579"/>
    <s v="LS"/>
    <s v="TF"/>
    <s v="SD"/>
    <n v="0.60858362734628491"/>
    <n v="1.405"/>
    <n v="1061.325"/>
    <x v="24"/>
    <x v="23"/>
  </r>
  <r>
    <d v="2022-08-05T00:00:00"/>
    <s v="Makera"/>
    <s v="Aug"/>
    <s v="K5"/>
    <s v="Control"/>
    <n v="3"/>
    <s v="Fth"/>
    <s v="C5"/>
    <s v="K5FthC5"/>
    <x v="23"/>
    <s v="5h52"/>
    <n v="0.59099999999999997"/>
    <n v="5.01"/>
    <n v="-0.501"/>
    <s v="12h18"/>
    <n v="0.65600000000000003"/>
    <n v="-6.5000000000000058E-2"/>
    <n v="6.16"/>
    <n v="-0.61599999999999999"/>
    <n v="-0.11499999999999999"/>
    <n v="80.05"/>
    <n v="5030.2819625000002"/>
    <n v="0.10998307952622684"/>
    <n v="7.859937894337759E-6"/>
    <n v="3.9537703816257466E-6"/>
    <x v="157"/>
    <x v="145"/>
    <n v="0.15608607741575875"/>
    <n v="33.254899999999999"/>
    <n v="86.4"/>
    <n v="632"/>
    <x v="157"/>
    <n v="11.958942411336949"/>
    <s v="LS"/>
    <s v="TF"/>
    <s v="SD"/>
    <n v="0.44009598733374949"/>
    <n v="2.3112500000000002"/>
    <n v="1533.9750000000001"/>
    <x v="24"/>
    <x v="23"/>
  </r>
  <r>
    <d v="2022-06-23T00:00:00"/>
    <s v="Makera"/>
    <s v="Mid Jun"/>
    <s v="K5"/>
    <s v="Control"/>
    <n v="15"/>
    <s v="Fth"/>
    <s v="C5"/>
    <s v="K5FthC5"/>
    <x v="23"/>
    <s v="5h47"/>
    <n v="0.68600000000000005"/>
    <n v="6.36"/>
    <n v="-0.63600000000000001"/>
    <s v="11h42"/>
    <n v="0.75800000000000001"/>
    <n v="-7.1999999999999953E-2"/>
    <m/>
    <s v="NA"/>
    <s v="NA"/>
    <n v="80.05"/>
    <n v="5030.2819625000002"/>
    <n v="0.10495626822157426"/>
    <n v="7.4200747102075699E-6"/>
    <n v="3.732506797515956E-6"/>
    <x v="158"/>
    <x v="7"/>
    <m/>
    <n v="33.261499999999998"/>
    <n v="86.4"/>
    <n v="632"/>
    <x v="158"/>
    <n v="11.388095238095239"/>
    <s v="LS"/>
    <s v="TF"/>
    <s v="SD"/>
    <n v="0.39747176730693196"/>
    <n v="2.46875"/>
    <n v="1395.05"/>
    <x v="24"/>
    <x v="23"/>
  </r>
  <r>
    <d v="2022-07-21T00:00:00"/>
    <s v="Makera"/>
    <s v="Mid Jul"/>
    <s v="K5"/>
    <s v="Control"/>
    <n v="7"/>
    <s v="Fth"/>
    <s v="C5"/>
    <s v="K5FthC5"/>
    <x v="23"/>
    <s v="6h14"/>
    <n v="0.80800000000000005"/>
    <n v="5.09"/>
    <n v="-0.50900000000000001"/>
    <s v="12h20"/>
    <n v="0.84099999999999997"/>
    <n v="-3.2999999999999918E-2"/>
    <n v="7.72"/>
    <n v="-0.77200000000000002"/>
    <n v="-0.26300000000000001"/>
    <n v="80.05"/>
    <n v="5030.2819625000002"/>
    <n v="4.0841584158415739E-2"/>
    <n v="2.3217434888082536E-6"/>
    <n v="1.167902439330398E-6"/>
    <x v="159"/>
    <x v="146"/>
    <n v="2.0160503777991765E-2"/>
    <n v="31.981100000000001"/>
    <n v="86.4"/>
    <n v="632"/>
    <x v="159"/>
    <n v="9.9720095924155352"/>
    <s v="LS"/>
    <s v="TF"/>
    <s v="SD"/>
    <n v="0.41316276787735068"/>
    <n v="2.36"/>
    <n v="1352.8999999999999"/>
    <x v="24"/>
    <x v="23"/>
  </r>
  <r>
    <d v="2022-07-21T00:00:00"/>
    <s v="Makera"/>
    <s v="Mid Jul"/>
    <s v="K5"/>
    <s v="Control"/>
    <n v="8"/>
    <s v="Hma"/>
    <s v="A6"/>
    <s v="K5HmaA6"/>
    <x v="24"/>
    <s v="6h14"/>
    <n v="0.57699999999999996"/>
    <n v="30.23"/>
    <n v="-3.0230000000000001"/>
    <s v="12h20"/>
    <n v="0.65400000000000003"/>
    <n v="-7.7000000000000068E-2"/>
    <n v="33.65"/>
    <n v="-3.3649999999999998"/>
    <n v="-0.34199999999999964"/>
    <n v="47.95"/>
    <n v="1804.8739625000003"/>
    <n v="0.13344887348353565"/>
    <n v="9.9726279733713339E-6"/>
    <n v="1.7999336566837066E-6"/>
    <x v="160"/>
    <x v="147"/>
    <n v="0.18337629709853351"/>
    <n v="31.981100000000001"/>
    <n v="33.4"/>
    <n v="340"/>
    <x v="160"/>
    <n v="9.9720095924155352"/>
    <s v="ES"/>
    <s v="TF"/>
    <s v="SD"/>
    <n v="0.41316276787735068"/>
    <n v="2.36"/>
    <n v="1352.8999999999999"/>
    <x v="9"/>
    <x v="9"/>
  </r>
  <r>
    <d v="2022-06-08T00:00:00"/>
    <s v="Makera"/>
    <s v="Jun"/>
    <s v="K5"/>
    <s v="Control"/>
    <n v="1"/>
    <s v="Hma"/>
    <s v="A6"/>
    <s v="K5HmaA6"/>
    <x v="24"/>
    <s v="5h42"/>
    <n v="0.69299999999999995"/>
    <n v="11.64"/>
    <n v="-1.1640000000000001"/>
    <s v="12h21"/>
    <n v="0.746"/>
    <n v="-5.3000000000000047E-2"/>
    <n v="13.48"/>
    <n v="-1.3480000000000001"/>
    <n v="-0.18399999999999994"/>
    <n v="47.95"/>
    <n v="1804.8739625000003"/>
    <n v="7.6479076479076549E-2"/>
    <n v="5.0256003009790537E-6"/>
    <n v="9.0705751291692576E-7"/>
    <x v="161"/>
    <x v="148"/>
    <n v="0.17176307593069914"/>
    <n v="26.9267"/>
    <n v="33.4"/>
    <n v="340"/>
    <x v="161"/>
    <n v="13.101333333333335"/>
    <s v="ES"/>
    <s v="TF"/>
    <s v="SD"/>
    <n v="0.6042605573172154"/>
    <n v="1.3074999999999999"/>
    <n v="892.41250000000002"/>
    <x v="9"/>
    <x v="9"/>
  </r>
  <r>
    <d v="2022-09-02T00:00:00"/>
    <s v="Makera"/>
    <s v="Sep"/>
    <s v="K5"/>
    <s v="Control"/>
    <n v="13"/>
    <s v="Hma"/>
    <s v="A6"/>
    <s v="K5HmaA6"/>
    <x v="24"/>
    <s v="6h53"/>
    <n v="0.86099999999999999"/>
    <s v="NA"/>
    <s v="NA"/>
    <s v="11h46"/>
    <n v="0.80800000000000005"/>
    <n v="5.2999999999999936E-2"/>
    <s v="NA"/>
    <s v="NA"/>
    <s v="NA"/>
    <n v="47.95"/>
    <n v="1804.8739625000003"/>
    <n v="6.5594059405940514E-2"/>
    <n v="4.1601325828999674E-6"/>
    <n v="7.5085149794240251E-7"/>
    <x v="162"/>
    <x v="7"/>
    <m/>
    <n v="35.566600000000001"/>
    <n v="33.4"/>
    <n v="340"/>
    <x v="162"/>
    <n v="10.433333333333335"/>
    <s v="ES"/>
    <s v="TF"/>
    <s v="SD"/>
    <n v="0.40445061727069104"/>
    <n v="2.5662500000000001"/>
    <n v="1407.6"/>
    <x v="9"/>
    <x v="9"/>
  </r>
  <r>
    <d v="2022-08-05T00:00:00"/>
    <s v="Makera"/>
    <s v="Aug"/>
    <s v="K5"/>
    <s v="Control"/>
    <n v="7"/>
    <s v="Hma"/>
    <s v="A6"/>
    <s v="K5HmaA6"/>
    <x v="24"/>
    <s v="5h52"/>
    <n v="0.79100000000000004"/>
    <m/>
    <s v="NA"/>
    <s v="12h18"/>
    <n v="0.74399999999999999"/>
    <n v="4.7000000000000042E-2"/>
    <n v="26.93"/>
    <n v="-2.6930000000000001"/>
    <s v="NA"/>
    <n v="47.95"/>
    <n v="1804.8739625000003"/>
    <n v="6.3172043010752743E-2"/>
    <n v="3.9718527636844711E-6"/>
    <n v="7.1686936360577679E-7"/>
    <x v="163"/>
    <x v="7"/>
    <m/>
    <n v="33.254899999999999"/>
    <n v="33.4"/>
    <n v="340"/>
    <x v="163"/>
    <n v="11.958942411336949"/>
    <s v="ES"/>
    <s v="TF"/>
    <s v="SD"/>
    <n v="0.44009598733374949"/>
    <n v="2.3112500000000002"/>
    <n v="1533.9750000000001"/>
    <x v="9"/>
    <x v="9"/>
  </r>
  <r>
    <d v="2022-07-05T00:00:00"/>
    <s v="Makera"/>
    <s v="Jul"/>
    <s v="K5"/>
    <s v="Control"/>
    <n v="6"/>
    <s v="Hma"/>
    <s v="A6"/>
    <s v="K5HmaA6"/>
    <x v="24"/>
    <s v="6h07"/>
    <n v="0.78700000000000003"/>
    <n v="19.850000000000001"/>
    <n v="-1.9850000000000001"/>
    <s v="11h41"/>
    <n v="0.82899999999999996"/>
    <n v="-4.1999999999999926E-2"/>
    <n v="23.81"/>
    <n v="-2.3809999999999998"/>
    <n v="-0.39599999999999969"/>
    <n v="47.95"/>
    <n v="1804.8739625000003"/>
    <n v="5.3367217280813117E-2"/>
    <n v="3.2271707332972135E-6"/>
    <n v="5.8246364290701725E-7"/>
    <x v="164"/>
    <x v="149"/>
    <n v="5.1249123621096314E-2"/>
    <n v="33.278799999999997"/>
    <n v="33.4"/>
    <n v="340"/>
    <x v="164"/>
    <n v="10.527403846153845"/>
    <s v="ES"/>
    <s v="TF"/>
    <s v="SD"/>
    <n v="0.3455948490031629"/>
    <n v="2.8125"/>
    <n v="1435.3249999999998"/>
    <x v="9"/>
    <x v="9"/>
  </r>
  <r>
    <d v="2022-06-23T00:00:00"/>
    <s v="Makera"/>
    <s v="Mid Jun"/>
    <s v="K5"/>
    <s v="Control"/>
    <n v="11"/>
    <s v="Hma"/>
    <s v="A6"/>
    <s v="K5HmaA6"/>
    <x v="24"/>
    <s v="5h47"/>
    <n v="0.77300000000000002"/>
    <n v="8.08"/>
    <n v="-0.80800000000000005"/>
    <s v="11h42"/>
    <n v="0.80700000000000005"/>
    <n v="-3.400000000000003E-2"/>
    <m/>
    <s v="NA"/>
    <s v="NA"/>
    <n v="47.95"/>
    <n v="1804.8739625000003"/>
    <n v="4.3984476067270413E-2"/>
    <n v="2.5435984476205165E-6"/>
    <n v="4.5908746091656907E-7"/>
    <x v="165"/>
    <x v="7"/>
    <m/>
    <n v="33.261499999999998"/>
    <n v="33.4"/>
    <n v="340"/>
    <x v="165"/>
    <n v="11.388095238095239"/>
    <s v="ES"/>
    <s v="TF"/>
    <s v="SD"/>
    <n v="0.39747176730693196"/>
    <n v="2.46875"/>
    <n v="1395.05"/>
    <x v="9"/>
    <x v="9"/>
  </r>
  <r>
    <d v="2022-08-18T00:00:00"/>
    <s v="Makera"/>
    <s v="Mid Aug"/>
    <s v="K5"/>
    <s v="Control"/>
    <n v="11"/>
    <s v="Hma"/>
    <s v="A6"/>
    <s v="K5HmaA6"/>
    <x v="24"/>
    <s v="6h15"/>
    <n v="0.76900000000000002"/>
    <m/>
    <s v="NA"/>
    <s v="12h53"/>
    <n v="0.77900000000000003"/>
    <n v="-1.0000000000000009E-2"/>
    <m/>
    <s v="NA"/>
    <s v="NA"/>
    <n v="47.95"/>
    <n v="1804.8739625000003"/>
    <n v="1.3003901170351117E-2"/>
    <n v="5.6750754141705616E-7"/>
    <n v="1.0242795850260351E-7"/>
    <x v="166"/>
    <x v="7"/>
    <m/>
    <n v="28.894600000000001"/>
    <n v="33.4"/>
    <n v="340"/>
    <x v="166"/>
    <n v="11.459908061879579"/>
    <s v="ES"/>
    <s v="TF"/>
    <s v="SD"/>
    <n v="0.60858362734628491"/>
    <n v="1.405"/>
    <n v="1061.325"/>
    <x v="9"/>
    <x v="9"/>
  </r>
  <r>
    <d v="2022-09-02T00:00:00"/>
    <s v="Makera"/>
    <s v="Sep"/>
    <s v="K5"/>
    <s v="Control"/>
    <n v="12"/>
    <s v="Mlu"/>
    <s v="F9"/>
    <s v="K5MluF9"/>
    <x v="25"/>
    <s v="6h53"/>
    <n v="0.69499999999999995"/>
    <n v="19.649999999999999"/>
    <n v="-1.9649999999999999"/>
    <s v="11h46"/>
    <n v="0.40699999999999997"/>
    <n v="0.28799999999999998"/>
    <n v="25.03"/>
    <n v="-2.5030000000000001"/>
    <n v="-0.53800000000000026"/>
    <n v="117.25"/>
    <n v="10791.836562500001"/>
    <n v="0.70761670761670759"/>
    <n v="7.7740690913819373E-5"/>
    <n v="8.3896483059776747E-5"/>
    <x v="167"/>
    <x v="150"/>
    <n v="0.84609096576180054"/>
    <n v="35.566600000000001"/>
    <n v="99.7"/>
    <n v="730"/>
    <x v="167"/>
    <n v="10.433333333333335"/>
    <s v="ES"/>
    <s v="TMF"/>
    <s v="E"/>
    <n v="0.40445061727069104"/>
    <n v="2.5662500000000001"/>
    <n v="1407.6"/>
    <x v="25"/>
    <x v="24"/>
  </r>
  <r>
    <d v="2022-08-06T00:00:00"/>
    <s v="Makera"/>
    <s v="Aug"/>
    <s v="K5"/>
    <s v="Control"/>
    <n v="6"/>
    <s v="Mlu"/>
    <s v="F9"/>
    <s v="K5MluF9"/>
    <x v="25"/>
    <s v="5h47"/>
    <n v="0.70899999999999996"/>
    <n v="6.56"/>
    <n v="-0.65599999999999992"/>
    <s v="11h35"/>
    <n v="0.51100000000000001"/>
    <n v="0.19799999999999995"/>
    <n v="21.45"/>
    <n v="-2.145"/>
    <n v="-1.4890000000000001"/>
    <n v="117.25"/>
    <n v="10791.836562500001"/>
    <n v="0.38747553816046959"/>
    <n v="3.7040401240853576E-5"/>
    <n v="3.9973395640071403E-5"/>
    <x v="168"/>
    <x v="151"/>
    <n v="0.14565718828394747"/>
    <n v="31.516500000000001"/>
    <n v="99.7"/>
    <n v="730"/>
    <x v="168"/>
    <n v="11.879363694819542"/>
    <s v="ES"/>
    <s v="TMF"/>
    <s v="E"/>
    <n v="0.44430618398273797"/>
    <n v="2.1475"/>
    <n v="1335.2875000000001"/>
    <x v="25"/>
    <x v="24"/>
  </r>
  <r>
    <d v="2022-07-21T00:00:00"/>
    <s v="Makera"/>
    <s v="Mid Jul"/>
    <s v="K5"/>
    <s v="Control"/>
    <n v="4"/>
    <s v="Mlu"/>
    <s v="F9"/>
    <s v="K5MluF9"/>
    <x v="25"/>
    <s v="6h14"/>
    <n v="0.72199999999999998"/>
    <n v="17.86"/>
    <n v="-1.786"/>
    <s v="12h20"/>
    <n v="0.52100000000000002"/>
    <n v="0.20099999999999996"/>
    <n v="21.62"/>
    <n v="-2.1619999999999999"/>
    <n v="-0.37599999999999989"/>
    <n v="117.25"/>
    <n v="10791.836562500001"/>
    <n v="0.3857965451055661"/>
    <n v="3.684292234378804E-5"/>
    <n v="3.9760279641903999E-5"/>
    <x v="169"/>
    <x v="152"/>
    <n v="0.57374268726947941"/>
    <n v="31.981100000000001"/>
    <n v="99.7"/>
    <n v="730"/>
    <x v="169"/>
    <n v="9.9720095924155352"/>
    <s v="ES"/>
    <s v="TMF"/>
    <s v="E"/>
    <n v="0.41316276787735068"/>
    <n v="2.36"/>
    <n v="1352.8999999999999"/>
    <x v="25"/>
    <x v="24"/>
  </r>
  <r>
    <d v="2022-06-23T00:00:00"/>
    <s v="Makera"/>
    <s v="Mid Jun"/>
    <s v="K5"/>
    <s v="Control"/>
    <n v="16"/>
    <s v="Mlu"/>
    <s v="F9"/>
    <s v="K5MluF9"/>
    <x v="25"/>
    <s v="5h47"/>
    <n v="0.67100000000000004"/>
    <n v="11.08"/>
    <n v="-1.1080000000000001"/>
    <s v="11h42"/>
    <n v="0.49099999999999999"/>
    <n v="0.18000000000000005"/>
    <n v="18.54"/>
    <n v="-1.8539999999999999"/>
    <n v="-0.74599999999999977"/>
    <n v="117.25"/>
    <n v="10791.836562500001"/>
    <n v="0.36659877800407342"/>
    <n v="3.4599203281154109E-5"/>
    <n v="3.7338894700292891E-5"/>
    <x v="170"/>
    <x v="153"/>
    <n v="0.2715677589208122"/>
    <n v="33.261499999999998"/>
    <n v="99.7"/>
    <n v="730"/>
    <x v="170"/>
    <n v="11.388095238095239"/>
    <s v="ES"/>
    <s v="TMF"/>
    <s v="E"/>
    <n v="0.39747176730693196"/>
    <n v="2.46875"/>
    <n v="1395.05"/>
    <x v="25"/>
    <x v="24"/>
  </r>
  <r>
    <d v="2022-07-06T00:00:00"/>
    <s v="Makera"/>
    <s v="Jul"/>
    <s v="K5"/>
    <s v="Control"/>
    <n v="6"/>
    <s v="Mlu"/>
    <s v="F9"/>
    <s v="K5MluF9"/>
    <x v="25"/>
    <s v="5h54"/>
    <n v="0.70399999999999996"/>
    <n v="13.51"/>
    <n v="-1.351"/>
    <s v="12h18"/>
    <n v="0.52400000000000002"/>
    <n v="0.17999999999999994"/>
    <n v="11.64"/>
    <n v="-1.1640000000000001"/>
    <n v="0.18699999999999983"/>
    <n v="117.25"/>
    <n v="10791.836562500001"/>
    <n v="0.34351145038167924"/>
    <n v="3.1936741339902356E-5"/>
    <n v="3.4465609287906352E-5"/>
    <x v="171"/>
    <x v="154"/>
    <n v="1"/>
    <n v="33.4651"/>
    <n v="99.7"/>
    <n v="730"/>
    <x v="171"/>
    <n v="10.517788461538462"/>
    <s v="ES"/>
    <s v="TMF"/>
    <s v="E"/>
    <n v="0.36316699062884389"/>
    <n v="2.6599999999999997"/>
    <n v="1403.9625000000001"/>
    <x v="25"/>
    <x v="24"/>
  </r>
  <r>
    <d v="2022-06-08T00:00:00"/>
    <s v="Makera"/>
    <s v="Jun"/>
    <s v="K5"/>
    <s v="Control"/>
    <n v="14"/>
    <s v="Mlu"/>
    <s v="F9"/>
    <s v="K5MluF9"/>
    <x v="25"/>
    <s v="5h53"/>
    <n v="0.56299999999999994"/>
    <n v="8.15"/>
    <n v="-0.81500000000000006"/>
    <s v="12h11"/>
    <n v="0.433"/>
    <n v="0.12999999999999995"/>
    <n v="14.72"/>
    <n v="-1.472"/>
    <n v="-0.65699999999999992"/>
    <n v="117.25"/>
    <n v="10791.836562500001"/>
    <n v="0.30023094688221696"/>
    <n v="2.705793366117415E-5"/>
    <n v="2.9200479779035872E-5"/>
    <x v="172"/>
    <x v="155"/>
    <n v="0.24114607389327372"/>
    <n v="26.9267"/>
    <n v="99.7"/>
    <n v="730"/>
    <x v="172"/>
    <n v="13.101333333333335"/>
    <s v="ES"/>
    <s v="TMF"/>
    <s v="E"/>
    <n v="0.6042605573172154"/>
    <n v="1.3074999999999999"/>
    <n v="892.41250000000002"/>
    <x v="25"/>
    <x v="24"/>
  </r>
  <r>
    <d v="2022-08-18T00:00:00"/>
    <s v="Makera"/>
    <s v="Mid Aug"/>
    <s v="K5"/>
    <s v="Control"/>
    <n v="15"/>
    <s v="Mlu"/>
    <s v="F9"/>
    <s v="K5MluF9"/>
    <x v="25"/>
    <s v="6h15"/>
    <n v="0.65700000000000003"/>
    <n v="3.44"/>
    <n v="-0.34399999999999997"/>
    <s v="12h53"/>
    <n v="0.52300000000000002"/>
    <n v="0.13400000000000001"/>
    <n v="22.25"/>
    <n v="-2.2250000000000001"/>
    <n v="-1.8810000000000002"/>
    <n v="117.25"/>
    <n v="10791.836562500001"/>
    <n v="0.25621414913957935"/>
    <n v="2.2260626822372778E-5"/>
    <n v="2.4023304644585078E-5"/>
    <x v="173"/>
    <x v="156"/>
    <n v="6.9294622164161879E-2"/>
    <n v="28.894600000000001"/>
    <n v="99.7"/>
    <n v="730"/>
    <x v="173"/>
    <n v="11.459908061879579"/>
    <s v="ES"/>
    <s v="TMF"/>
    <s v="E"/>
    <n v="0.60858362734628491"/>
    <n v="1.405"/>
    <n v="1061.325"/>
    <x v="25"/>
    <x v="24"/>
  </r>
  <r>
    <d v="2022-07-05T00:00:00"/>
    <s v="Makera"/>
    <s v="Jul"/>
    <s v="K5"/>
    <s v="Control"/>
    <n v="5"/>
    <s v="Paf"/>
    <s v="A5"/>
    <s v="K5PafA5"/>
    <x v="26"/>
    <s v="6h07"/>
    <n v="0.73"/>
    <n v="22.13"/>
    <n v="-2.2130000000000001"/>
    <s v="11h41"/>
    <n v="0.55000000000000004"/>
    <n v="0.17999999999999994"/>
    <n v="36.520000000000003"/>
    <n v="-3.6520000000000001"/>
    <n v="-1.4390000000000001"/>
    <n v="51.9"/>
    <n v="2114.4838499999996"/>
    <n v="0.32727272727272716"/>
    <n v="3.0088528196241757E-5"/>
    <n v="6.3621706941222815E-6"/>
    <x v="174"/>
    <x v="157"/>
    <n v="9.8360038838005273E-2"/>
    <n v="33.278799999999997"/>
    <n v="44.9"/>
    <n v="565"/>
    <x v="174"/>
    <n v="10.527403846153845"/>
    <s v="LS"/>
    <s v="TMF"/>
    <s v="E"/>
    <n v="0.3455948490031629"/>
    <n v="2.8125"/>
    <n v="1435.3249999999998"/>
    <x v="26"/>
    <x v="25"/>
  </r>
  <r>
    <d v="2022-06-23T00:00:00"/>
    <s v="Makera"/>
    <s v="Mid Jun"/>
    <s v="K5"/>
    <s v="Control"/>
    <n v="7"/>
    <s v="Paf"/>
    <s v="A5"/>
    <s v="K5PafA5"/>
    <x v="26"/>
    <s v="6h36"/>
    <n v="0.70399999999999996"/>
    <n v="11.58"/>
    <n v="-1.1579999999999999"/>
    <s v="11h54"/>
    <n v="0.53100000000000003"/>
    <n v="0.17299999999999993"/>
    <m/>
    <s v="NA"/>
    <s v="NA"/>
    <n v="51.9"/>
    <n v="2114.4838499999996"/>
    <n v="0.32580037664783412"/>
    <n v="2.9921982106572367E-5"/>
    <n v="6.3269547924336242E-6"/>
    <x v="175"/>
    <x v="7"/>
    <m/>
    <n v="33.261499999999998"/>
    <n v="44.9"/>
    <n v="565"/>
    <x v="175"/>
    <n v="11.388095238095239"/>
    <s v="LS"/>
    <s v="TMF"/>
    <s v="E"/>
    <n v="0.39747176730693196"/>
    <n v="2.46875"/>
    <n v="1395.05"/>
    <x v="26"/>
    <x v="25"/>
  </r>
  <r>
    <d v="2022-08-06T00:00:00"/>
    <s v="Makera"/>
    <s v="Aug"/>
    <s v="K5"/>
    <s v="Control"/>
    <n v="7"/>
    <s v="Paf"/>
    <s v="A5"/>
    <s v="K5PafA5"/>
    <x v="26"/>
    <s v="5h47"/>
    <n v="0.70499999999999996"/>
    <n v="8.14"/>
    <n v="-0.81400000000000006"/>
    <s v="11h35"/>
    <n v="0.53800000000000003"/>
    <n v="0.16699999999999993"/>
    <n v="24.54"/>
    <n v="-2.4539999999999997"/>
    <n v="-1.6399999999999997"/>
    <n v="51.9"/>
    <n v="2114.4838499999996"/>
    <n v="0.31040892193308534"/>
    <n v="2.8191485187307792E-5"/>
    <n v="5.9610440136076543E-6"/>
    <x v="176"/>
    <x v="158"/>
    <n v="8.0863521257733523E-2"/>
    <n v="31.516500000000001"/>
    <n v="44.9"/>
    <n v="565"/>
    <x v="176"/>
    <n v="11.879363694819542"/>
    <s v="LS"/>
    <s v="TMF"/>
    <s v="E"/>
    <n v="0.44430618398273797"/>
    <n v="2.1475"/>
    <n v="1335.2875000000001"/>
    <x v="26"/>
    <x v="25"/>
  </r>
  <r>
    <d v="2022-07-20T00:00:00"/>
    <s v="Makera"/>
    <s v="Mid Jul"/>
    <s v="K5"/>
    <s v="Control"/>
    <n v="8"/>
    <s v="Paf"/>
    <s v="A5"/>
    <s v="K5PafA5"/>
    <x v="26"/>
    <s v="6h32"/>
    <n v="0.75600000000000001"/>
    <n v="34.229999999999997"/>
    <n v="-3.4229999999999996"/>
    <s v="12h06"/>
    <n v="0.60099999999999998"/>
    <n v="0.15500000000000003"/>
    <n v="44.87"/>
    <n v="-4.4870000000000001"/>
    <n v="-1.0640000000000005"/>
    <n v="51.9"/>
    <n v="2114.4838499999996"/>
    <n v="0.25790349417637276"/>
    <n v="2.2441444441333536E-5"/>
    <n v="4.7452071841872025E-6"/>
    <x v="177"/>
    <x v="159"/>
    <n v="9.9217372082195721E-2"/>
    <n v="34.903799999999997"/>
    <n v="44.9"/>
    <n v="565"/>
    <x v="177"/>
    <n v="9.9694926084349991"/>
    <s v="LS"/>
    <s v="TMF"/>
    <s v="E"/>
    <n v="0.38773728517693062"/>
    <n v="2.5749999999999997"/>
    <n v="1486.8125"/>
    <x v="26"/>
    <x v="25"/>
  </r>
  <r>
    <d v="2022-09-02T00:00:00"/>
    <s v="Makera"/>
    <s v="Sep"/>
    <s v="K5"/>
    <s v="Control"/>
    <n v="5"/>
    <s v="Paf"/>
    <s v="A5"/>
    <s v="K5PafA5"/>
    <x v="26"/>
    <s v="6h05"/>
    <n v="0.76200000000000001"/>
    <n v="31.23"/>
    <n v="-3.1230000000000002"/>
    <s v="12h53"/>
    <n v="0.61099999999999999"/>
    <n v="0.15100000000000002"/>
    <n v="38.76"/>
    <n v="-3.8759999999999999"/>
    <n v="-0.75299999999999967"/>
    <n v="51.9"/>
    <n v="2114.4838499999996"/>
    <n v="0.24713584288052379"/>
    <n v="2.1293686397012231E-5"/>
    <n v="4.5025155993447043E-6"/>
    <x v="178"/>
    <x v="160"/>
    <n v="0.13302535254845341"/>
    <n v="35.566600000000001"/>
    <n v="44.9"/>
    <n v="565"/>
    <x v="178"/>
    <n v="10.433333333333335"/>
    <s v="LS"/>
    <s v="TMF"/>
    <s v="E"/>
    <n v="0.40445061727069104"/>
    <n v="2.5662500000000001"/>
    <n v="1407.6"/>
    <x v="26"/>
    <x v="25"/>
  </r>
  <r>
    <d v="2022-08-18T00:00:00"/>
    <s v="Makera"/>
    <s v="Mid Aug"/>
    <s v="K5"/>
    <s v="Control"/>
    <n v="3"/>
    <s v="Paf"/>
    <s v="A5"/>
    <s v="K5PafA5"/>
    <x v="26"/>
    <s v="5h32"/>
    <n v="0.71"/>
    <n v="14.65"/>
    <n v="-1.4650000000000001"/>
    <s v="12h01"/>
    <n v="0.57299999999999995"/>
    <n v="0.13700000000000001"/>
    <n v="29.92"/>
    <n v="-2.992"/>
    <n v="-1.5269999999999999"/>
    <n v="51.9"/>
    <n v="2114.4838499999996"/>
    <n v="0.2390924956369983"/>
    <n v="2.0443800766505371E-5"/>
    <n v="4.3228086553393223E-6"/>
    <x v="179"/>
    <x v="161"/>
    <n v="6.297978068317725E-2"/>
    <n v="28.894600000000001"/>
    <n v="44.9"/>
    <n v="565"/>
    <x v="179"/>
    <n v="11.459908061879579"/>
    <s v="LS"/>
    <s v="TMF"/>
    <s v="E"/>
    <n v="0.60858362734628491"/>
    <n v="1.405"/>
    <n v="1061.325"/>
    <x v="26"/>
    <x v="25"/>
  </r>
  <r>
    <d v="2022-06-08T00:00:00"/>
    <s v="Makera"/>
    <s v="Jun"/>
    <s v="K5"/>
    <s v="Control"/>
    <n v="4"/>
    <s v="Paf"/>
    <s v="A5"/>
    <s v="K5PafA5"/>
    <x v="26"/>
    <s v="5h42"/>
    <n v="0.629"/>
    <n v="8.6199999999999992"/>
    <n v="-0.86199999999999988"/>
    <s v="12h21"/>
    <n v="0.52"/>
    <n v="0.10899999999999999"/>
    <n v="16.48"/>
    <n v="-1.6480000000000001"/>
    <n v="-0.78600000000000025"/>
    <n v="51.9"/>
    <n v="2114.4838499999996"/>
    <n v="0.20961538461538459"/>
    <n v="1.7386768207459521E-5"/>
    <n v="3.67640405783666E-6"/>
    <x v="180"/>
    <x v="162"/>
    <n v="0.10405785262181398"/>
    <n v="26.9267"/>
    <n v="44.9"/>
    <n v="565"/>
    <x v="180"/>
    <n v="13.101333333333335"/>
    <s v="LS"/>
    <s v="TMF"/>
    <s v="E"/>
    <n v="0.6042605573172154"/>
    <n v="1.3074999999999999"/>
    <n v="892.41250000000002"/>
    <x v="26"/>
    <x v="25"/>
  </r>
  <r>
    <d v="2022-08-06T00:00:00"/>
    <s v="Makera"/>
    <s v="Aug"/>
    <s v="K5"/>
    <s v="Control"/>
    <n v="8"/>
    <s v="Pfa"/>
    <s v="F3"/>
    <s v="K5PfaF3"/>
    <x v="27"/>
    <s v="5h47"/>
    <n v="0.752"/>
    <n v="4.87"/>
    <n v="-0.48699999999999999"/>
    <s v="11h35"/>
    <n v="0.56399999999999995"/>
    <n v="0.18800000000000006"/>
    <n v="9.56"/>
    <n v="-0.95600000000000007"/>
    <n v="-0.46900000000000008"/>
    <n v="91.85"/>
    <n v="6622.5916624999991"/>
    <n v="0.33333333333333348"/>
    <n v="3.0775895371352042E-5"/>
    <n v="2.0381618809228834E-5"/>
    <x v="181"/>
    <x v="163"/>
    <n v="0.86736264541679187"/>
    <n v="31.516500000000001"/>
    <n v="77.599999999999994"/>
    <m/>
    <x v="181"/>
    <n v="11.879363694819542"/>
    <s v="LS"/>
    <s v="TMF"/>
    <s v="E"/>
    <n v="0.44430618398273797"/>
    <n v="2.1475"/>
    <n v="1335.2875000000001"/>
    <x v="27"/>
    <x v="26"/>
  </r>
  <r>
    <d v="2022-06-08T00:00:00"/>
    <s v="Makera"/>
    <s v="Jun"/>
    <s v="K5"/>
    <s v="Control"/>
    <n v="16"/>
    <s v="Pfa"/>
    <s v="F3"/>
    <s v="K5PfaF3"/>
    <x v="27"/>
    <s v="5h53"/>
    <n v="0.70599999999999996"/>
    <n v="5.54"/>
    <n v="-0.55400000000000005"/>
    <s v="12h11"/>
    <n v="0.55100000000000005"/>
    <n v="0.15499999999999992"/>
    <n v="13.01"/>
    <n v="-1.3009999999999999"/>
    <n v="-0.74699999999999989"/>
    <n v="91.85"/>
    <n v="6622.5916624999991"/>
    <n v="0.28130671506352067"/>
    <n v="2.4973974483551032E-5"/>
    <n v="1.6539243519425279E-5"/>
    <x v="182"/>
    <x v="164"/>
    <n v="0.44190602440143978"/>
    <n v="26.9267"/>
    <n v="77.599999999999994"/>
    <m/>
    <x v="182"/>
    <n v="13.101333333333335"/>
    <s v="LS"/>
    <s v="TMF"/>
    <s v="E"/>
    <n v="0.6042605573172154"/>
    <n v="1.3074999999999999"/>
    <n v="892.41250000000002"/>
    <x v="27"/>
    <x v="26"/>
  </r>
  <r>
    <d v="2022-06-23T00:00:00"/>
    <s v="Makera"/>
    <s v="Mid Jun"/>
    <s v="K5"/>
    <s v="Control"/>
    <n v="6"/>
    <s v="Pfa"/>
    <s v="F3"/>
    <s v="K5PfaF3"/>
    <x v="27"/>
    <s v="6h36"/>
    <n v="0.67800000000000005"/>
    <n v="9.39"/>
    <n v="-0.93900000000000006"/>
    <s v="11h54"/>
    <n v="0.54600000000000004"/>
    <n v="0.13200000000000001"/>
    <m/>
    <s v="NA"/>
    <s v="NA"/>
    <n v="91.85"/>
    <n v="6622.5916624999991"/>
    <n v="0.24175824175824176"/>
    <n v="2.0724751294280291E-5"/>
    <n v="1.3725156512888672E-5"/>
    <x v="183"/>
    <x v="7"/>
    <m/>
    <n v="33.261499999999998"/>
    <n v="77.599999999999994"/>
    <m/>
    <x v="183"/>
    <n v="11.388095238095239"/>
    <s v="LS"/>
    <s v="TMF"/>
    <s v="E"/>
    <n v="0.39747176730693196"/>
    <n v="2.46875"/>
    <n v="1395.05"/>
    <x v="27"/>
    <x v="26"/>
  </r>
  <r>
    <d v="2022-07-05T00:00:00"/>
    <s v="Makera"/>
    <s v="Jul"/>
    <s v="K5"/>
    <s v="Control"/>
    <n v="7"/>
    <s v="Pfa"/>
    <s v="F3"/>
    <s v="K5PfaF3"/>
    <x v="27"/>
    <s v="6h07"/>
    <n v="0.76500000000000001"/>
    <n v="6.89"/>
    <n v="-0.68899999999999995"/>
    <s v="11h41"/>
    <n v="0.61699999999999999"/>
    <n v="0.14800000000000002"/>
    <n v="24.62"/>
    <n v="-2.4620000000000002"/>
    <n v="-1.7730000000000001"/>
    <n v="91.85"/>
    <n v="6622.5916624999991"/>
    <n v="0.23987034035656404"/>
    <n v="2.0525705627744993E-5"/>
    <n v="1.3593336695723331E-5"/>
    <x v="184"/>
    <x v="165"/>
    <n v="0.15302141757868909"/>
    <n v="33.278799999999997"/>
    <n v="77.599999999999994"/>
    <m/>
    <x v="184"/>
    <n v="10.527403846153845"/>
    <s v="LS"/>
    <s v="TMF"/>
    <s v="E"/>
    <n v="0.3455948490031629"/>
    <n v="2.8125"/>
    <n v="1435.3249999999998"/>
    <x v="27"/>
    <x v="26"/>
  </r>
  <r>
    <d v="2022-07-21T00:00:00"/>
    <s v="Makera"/>
    <s v="Mid Jul"/>
    <s v="K5"/>
    <s v="Control"/>
    <n v="6"/>
    <s v="Pfa"/>
    <s v="F3"/>
    <s v="K5PfaF3"/>
    <x v="27"/>
    <s v="6h14"/>
    <n v="0.77600000000000002"/>
    <n v="23.75"/>
    <n v="-2.375"/>
    <s v="12h20"/>
    <n v="0.63300000000000001"/>
    <n v="0.14300000000000002"/>
    <n v="26.27"/>
    <n v="-2.6269999999999998"/>
    <n v="-0.25199999999999978"/>
    <n v="91.85"/>
    <n v="6622.5916624999991"/>
    <n v="0.22590837282780413"/>
    <n v="1.9065037176642635E-5"/>
    <n v="1.2625995625128605E-5"/>
    <x v="185"/>
    <x v="166"/>
    <n v="1"/>
    <n v="31.981100000000001"/>
    <n v="77.599999999999994"/>
    <m/>
    <x v="185"/>
    <n v="9.9720095924155352"/>
    <s v="LS"/>
    <s v="TMF"/>
    <s v="E"/>
    <n v="0.41316276787735068"/>
    <n v="2.36"/>
    <n v="1352.8999999999999"/>
    <x v="27"/>
    <x v="26"/>
  </r>
  <r>
    <d v="2022-08-18T00:00:00"/>
    <s v="Makera"/>
    <s v="Mid Aug"/>
    <s v="K5"/>
    <s v="Control"/>
    <n v="2"/>
    <s v="Pfa"/>
    <s v="F3"/>
    <s v="K5PfaF3"/>
    <x v="27"/>
    <s v="5h32"/>
    <n v="0.84899999999999998"/>
    <n v="10.57"/>
    <n v="-1.0569999999999999"/>
    <s v="12h01"/>
    <n v="0.71899999999999997"/>
    <n v="0.13"/>
    <n v="20.45"/>
    <n v="-2.0449999999999999"/>
    <n v="-0.98799999999999999"/>
    <n v="91.85"/>
    <n v="6622.5916624999991"/>
    <n v="0.1808066759388039"/>
    <n v="1.4493656490192659E-5"/>
    <n v="9.5985568631088901E-6"/>
    <x v="186"/>
    <x v="167"/>
    <n v="0.19390271043610532"/>
    <n v="28.894600000000001"/>
    <n v="77.599999999999994"/>
    <m/>
    <x v="186"/>
    <n v="11.459908061879579"/>
    <s v="LS"/>
    <s v="TMF"/>
    <s v="E"/>
    <n v="0.60858362734628491"/>
    <n v="1.405"/>
    <n v="1061.325"/>
    <x v="27"/>
    <x v="26"/>
  </r>
  <r>
    <d v="2022-09-02T00:00:00"/>
    <s v="Makera"/>
    <s v="Sep"/>
    <s v="K5"/>
    <s v="Control"/>
    <n v="16"/>
    <s v="Pfa"/>
    <s v="F3"/>
    <s v="K5PfaF3"/>
    <x v="27"/>
    <s v="6h53"/>
    <n v="0.74299999999999999"/>
    <n v="23.23"/>
    <n v="-2.323"/>
    <s v="11h46"/>
    <n v="0.67400000000000004"/>
    <n v="6.899999999999995E-2"/>
    <n v="26.76"/>
    <n v="-2.6760000000000002"/>
    <n v="-0.3530000000000002"/>
    <n v="91.85"/>
    <n v="6622.5916624999991"/>
    <n v="0.10237388724035601"/>
    <n v="7.1959785390372148E-6"/>
    <n v="4.7656027476156782E-6"/>
    <x v="187"/>
    <x v="168"/>
    <n v="0.26944989237670419"/>
    <n v="35.566600000000001"/>
    <n v="77.599999999999994"/>
    <m/>
    <x v="187"/>
    <n v="10.433333333333335"/>
    <s v="LS"/>
    <s v="TMF"/>
    <s v="E"/>
    <n v="0.40445061727069104"/>
    <n v="2.5662500000000001"/>
    <n v="1407.6"/>
    <x v="27"/>
    <x v="26"/>
  </r>
  <r>
    <d v="2022-08-05T00:00:00"/>
    <s v="Makera"/>
    <s v="Aug"/>
    <s v="K5"/>
    <s v="Control"/>
    <n v="8"/>
    <s v="Pfa"/>
    <s v="J1"/>
    <s v="K5PfaJ1"/>
    <x v="28"/>
    <s v="5h52"/>
    <n v="0.84399999999999997"/>
    <n v="6.58"/>
    <n v="-0.65800000000000003"/>
    <s v="12h18"/>
    <n v="0.66700000000000004"/>
    <n v="0.17699999999999994"/>
    <n v="20.76"/>
    <n v="-2.0760000000000001"/>
    <n v="-1.4180000000000001"/>
    <n v="50.2"/>
    <n v="1978.2314000000003"/>
    <n v="0.26536731634182897"/>
    <n v="2.3243587031586431E-5"/>
    <n v="4.5981193714517076E-6"/>
    <x v="188"/>
    <x v="169"/>
    <n v="6.4720057327393582E-2"/>
    <n v="33.254899999999999"/>
    <n v="39.1"/>
    <n v="510"/>
    <x v="188"/>
    <n v="11.958942411336949"/>
    <s v="LS"/>
    <s v="TMF"/>
    <s v="E"/>
    <n v="0.44009598733374949"/>
    <n v="2.3112500000000002"/>
    <n v="1533.9750000000001"/>
    <x v="28"/>
    <x v="27"/>
  </r>
  <r>
    <d v="2022-06-23T00:00:00"/>
    <s v="Makera"/>
    <s v="Mid Jun"/>
    <s v="K5"/>
    <s v="Control"/>
    <n v="2"/>
    <s v="Pfa"/>
    <s v="J1"/>
    <s v="K5PfaJ1"/>
    <x v="28"/>
    <s v="6h36"/>
    <n v="0.80800000000000005"/>
    <n v="11.51"/>
    <n v="-1.151"/>
    <s v="11h54"/>
    <n v="0.68300000000000005"/>
    <n v="0.125"/>
    <m/>
    <s v="NA"/>
    <s v="NA"/>
    <n v="50.2"/>
    <n v="1978.2314000000003"/>
    <n v="0.1830161054172767"/>
    <n v="1.4711985939704169E-5"/>
    <n v="2.9103712542281299E-6"/>
    <x v="189"/>
    <x v="7"/>
    <m/>
    <n v="33.261499999999998"/>
    <n v="39.1"/>
    <n v="510"/>
    <x v="189"/>
    <n v="11.388095238095239"/>
    <s v="LS"/>
    <s v="TMF"/>
    <s v="E"/>
    <n v="0.39747176730693196"/>
    <n v="2.46875"/>
    <n v="1395.05"/>
    <x v="28"/>
    <x v="27"/>
  </r>
  <r>
    <d v="2022-08-18T00:00:00"/>
    <s v="Makera"/>
    <s v="Mid Aug"/>
    <s v="K5"/>
    <s v="Control"/>
    <n v="10"/>
    <s v="Pfa"/>
    <s v="J1"/>
    <s v="K5PfaJ1"/>
    <x v="28"/>
    <s v="6h15"/>
    <n v="0.71799999999999997"/>
    <n v="10.029999999999999"/>
    <n v="-1.0029999999999999"/>
    <s v="12h53"/>
    <n v="0.61"/>
    <n v="0.10799999999999998"/>
    <n v="25.95"/>
    <n v="-2.5949999999999998"/>
    <n v="-1.5919999999999999"/>
    <n v="50.2"/>
    <n v="1978.2314000000003"/>
    <n v="0.17704918032786884"/>
    <n v="1.4123768076817111E-5"/>
    <n v="2.7940081495877224E-6"/>
    <x v="190"/>
    <x v="170"/>
    <n v="3.5028334434712427E-2"/>
    <n v="28.894600000000001"/>
    <n v="39.1"/>
    <n v="510"/>
    <x v="190"/>
    <n v="11.459908061879579"/>
    <s v="LS"/>
    <s v="TMF"/>
    <s v="E"/>
    <n v="0.60858362734628491"/>
    <n v="1.405"/>
    <n v="1061.325"/>
    <x v="28"/>
    <x v="27"/>
  </r>
  <r>
    <d v="2022-06-08T00:00:00"/>
    <s v="Makera"/>
    <s v="Jun"/>
    <s v="K5"/>
    <s v="Control"/>
    <n v="8"/>
    <s v="Pfa"/>
    <s v="J1"/>
    <s v="K5PfaJ1"/>
    <x v="28"/>
    <s v="5h42"/>
    <n v="0.73599999999999999"/>
    <n v="7.09"/>
    <n v="-0.70899999999999996"/>
    <s v="12h21"/>
    <n v="0.65400000000000003"/>
    <n v="8.1999999999999962E-2"/>
    <n v="15.18"/>
    <n v="-1.518"/>
    <n v="-0.80900000000000005"/>
    <n v="50.2"/>
    <n v="1978.2314000000003"/>
    <n v="0.12538226299694183"/>
    <n v="9.2358230894186392E-6"/>
    <n v="1.8270595240332964E-6"/>
    <x v="191"/>
    <x v="171"/>
    <n v="4.5075344776920691E-2"/>
    <n v="26.9267"/>
    <n v="39.1"/>
    <n v="510"/>
    <x v="191"/>
    <n v="13.101333333333335"/>
    <s v="LS"/>
    <s v="TMF"/>
    <s v="E"/>
    <n v="0.6042605573172154"/>
    <n v="1.3074999999999999"/>
    <n v="892.41250000000002"/>
    <x v="28"/>
    <x v="27"/>
  </r>
  <r>
    <d v="2022-07-06T00:00:00"/>
    <s v="Makera"/>
    <s v="Jul"/>
    <s v="K5"/>
    <s v="Control"/>
    <n v="7"/>
    <s v="Pfa"/>
    <s v="J1"/>
    <s v="K5PfaJ1"/>
    <x v="28"/>
    <s v="5h54"/>
    <n v="0.82699999999999996"/>
    <n v="3.47"/>
    <n v="-0.34700000000000003"/>
    <s v="12h18"/>
    <n v="0.745"/>
    <n v="8.1999999999999962E-2"/>
    <n v="24.26"/>
    <n v="-2.4260000000000002"/>
    <n v="-2.0790000000000002"/>
    <n v="50.2"/>
    <n v="1978.2314000000003"/>
    <n v="0.11006711409395968"/>
    <n v="7.8673313518130338E-6"/>
    <n v="1.5563401914360994E-6"/>
    <x v="192"/>
    <x v="172"/>
    <n v="1.4941180969047549E-2"/>
    <n v="33.4651"/>
    <n v="39.1"/>
    <n v="510"/>
    <x v="192"/>
    <n v="10.517788461538462"/>
    <s v="LS"/>
    <s v="TMF"/>
    <s v="E"/>
    <n v="0.36316699062884389"/>
    <n v="2.6599999999999997"/>
    <n v="1403.9625000000001"/>
    <x v="28"/>
    <x v="27"/>
  </r>
  <r>
    <d v="2022-07-20T00:00:00"/>
    <s v="Makera"/>
    <s v="Mid Jul"/>
    <s v="K5"/>
    <s v="Control"/>
    <n v="6"/>
    <s v="Pfa"/>
    <s v="J1"/>
    <s v="K5PfaJ1"/>
    <x v="28"/>
    <s v="6h32"/>
    <n v="0.85699999999999998"/>
    <n v="12.45"/>
    <n v="-1.2449999999999999"/>
    <s v="12h06"/>
    <n v="0.83099999999999996"/>
    <n v="2.6000000000000023E-2"/>
    <n v="16.54"/>
    <n v="-1.6539999999999999"/>
    <n v="-0.40900000000000003"/>
    <n v="50.2"/>
    <n v="1978.2314000000003"/>
    <n v="3.1287605294825542E-2"/>
    <n v="1.6724390233147861E-6"/>
    <n v="3.3084713905066424E-7"/>
    <x v="193"/>
    <x v="173"/>
    <n v="1.6145033774173565E-2"/>
    <n v="34.903799999999997"/>
    <n v="39.1"/>
    <n v="510"/>
    <x v="193"/>
    <n v="9.9694926084349991"/>
    <s v="LS"/>
    <s v="TMF"/>
    <s v="E"/>
    <n v="0.38773728517693062"/>
    <n v="2.5749999999999997"/>
    <n v="1486.8125"/>
    <x v="28"/>
    <x v="27"/>
  </r>
  <r>
    <d v="2022-09-02T00:00:00"/>
    <s v="Makera"/>
    <s v="Sep"/>
    <s v="K5"/>
    <s v="Control"/>
    <n v="8"/>
    <s v="Pfa"/>
    <s v="J1"/>
    <s v="K5PfaJ1"/>
    <x v="28"/>
    <s v="6h05"/>
    <n v="0.71399999999999997"/>
    <n v="16.149999999999999"/>
    <n v="-1.6149999999999998"/>
    <s v="12h53"/>
    <n v="0.71899999999999997"/>
    <n v="-5.0000000000000044E-3"/>
    <n v="26.56"/>
    <n v="-2.6559999999999997"/>
    <n v="-1.0409999999999999"/>
    <n v="50.2"/>
    <n v="1978.2314000000003"/>
    <n v="7.0028011204481856E-3"/>
    <n v="2.6489669390492084E-7"/>
    <n v="5.2402695763890312E-8"/>
    <x v="194"/>
    <x v="174"/>
    <n v="1.0047031917425262E-3"/>
    <n v="35.566600000000001"/>
    <n v="39.1"/>
    <n v="510"/>
    <x v="194"/>
    <n v="10.433333333333335"/>
    <s v="LS"/>
    <s v="TMF"/>
    <s v="E"/>
    <n v="0.40445061727069104"/>
    <n v="2.5662500000000001"/>
    <n v="1407.6"/>
    <x v="28"/>
    <x v="27"/>
  </r>
  <r>
    <d v="2022-06-08T00:00:00"/>
    <s v="Makera"/>
    <s v="Jun"/>
    <s v="K5"/>
    <s v="Control"/>
    <n v="15"/>
    <s v="Pfu"/>
    <s v="B9"/>
    <s v="K5PfuB9"/>
    <x v="29"/>
    <s v="5h53"/>
    <s v="NA"/>
    <n v="8.52"/>
    <n v="-0.85199999999999998"/>
    <s v="12h11"/>
    <s v="NAN"/>
    <e v="#VALUE!"/>
    <n v="4.13"/>
    <n v="-0.41299999999999998"/>
    <n v="0.439"/>
    <n v="153.6"/>
    <n v="18520.473600000001"/>
    <s v="NA"/>
    <s v="NA"/>
    <s v="NA"/>
    <x v="153"/>
    <x v="7"/>
    <m/>
    <n v="26.9267"/>
    <n v="135"/>
    <n v="770"/>
    <x v="153"/>
    <n v="13.101333333333335"/>
    <s v="ES"/>
    <s v="TMF"/>
    <s v="SD"/>
    <n v="0.60426055731721495"/>
    <n v="1.3075000000000001"/>
    <n v="892.41250000000002"/>
    <x v="29"/>
    <x v="28"/>
  </r>
  <r>
    <d v="2022-06-23T00:00:00"/>
    <s v="Makera"/>
    <s v="Mid Jun"/>
    <s v="K5"/>
    <s v="Control"/>
    <n v="13"/>
    <s v="Pfu"/>
    <s v="B9"/>
    <s v="K5PfuB9"/>
    <x v="29"/>
    <s v="5h47"/>
    <s v="NA"/>
    <s v="NA"/>
    <s v="NA"/>
    <s v="11h42"/>
    <s v="NAN"/>
    <s v="NA"/>
    <m/>
    <s v="NA"/>
    <s v="NA"/>
    <n v="153.6"/>
    <n v="18520.473600000001"/>
    <s v="NA"/>
    <s v="NA"/>
    <s v="NA"/>
    <x v="153"/>
    <x v="7"/>
    <m/>
    <n v="33.261499999999998"/>
    <n v="135"/>
    <n v="770"/>
    <x v="153"/>
    <n v="11.388095238095239"/>
    <s v="ES"/>
    <s v="TMF"/>
    <s v="SD"/>
    <n v="0.39747176730693196"/>
    <n v="2.46875"/>
    <n v="1395.05"/>
    <x v="29"/>
    <x v="28"/>
  </r>
  <r>
    <d v="2022-07-05T00:00:00"/>
    <s v="Makera"/>
    <s v="Jul"/>
    <s v="K5"/>
    <s v="Control"/>
    <n v="1"/>
    <s v="Pfu"/>
    <s v="B9"/>
    <s v="K5PfuB9"/>
    <x v="29"/>
    <s v="6h07"/>
    <n v="0.67500000000000004"/>
    <n v="7.95"/>
    <n v="-0.79500000000000004"/>
    <s v="11h41"/>
    <n v="0.85499999999999998"/>
    <n v="-0.17999999999999994"/>
    <n v="10.78"/>
    <n v="-1.0779999999999998"/>
    <n v="-0.28299999999999981"/>
    <n v="153.6"/>
    <n v="18520.473600000001"/>
    <n v="0.26666666666666655"/>
    <n v="2.3383766775796265E-5"/>
    <n v="4.3307843523969184E-5"/>
    <x v="195"/>
    <x v="175"/>
    <n v="0.99141319443580034"/>
    <n v="33.278799999999997"/>
    <n v="135"/>
    <n v="770"/>
    <x v="195"/>
    <n v="10.527403846153845"/>
    <s v="ES"/>
    <s v="TMF"/>
    <s v="SD"/>
    <n v="0.3455948490031629"/>
    <n v="2.8125"/>
    <n v="1435.3249999999998"/>
    <x v="29"/>
    <x v="28"/>
  </r>
  <r>
    <d v="2022-08-06T00:00:00"/>
    <s v="Makera"/>
    <s v="Aug"/>
    <s v="K5"/>
    <s v="Control"/>
    <n v="5"/>
    <s v="Pfu"/>
    <s v="B9"/>
    <s v="K5PfuB9"/>
    <x v="29"/>
    <s v="5h47"/>
    <n v="0.76600000000000001"/>
    <n v="6.34"/>
    <n v="-0.63400000000000001"/>
    <s v="11h35"/>
    <n v="0.69299999999999995"/>
    <n v="7.3000000000000065E-2"/>
    <n v="7.34"/>
    <n v="-0.73399999999999999"/>
    <n v="-9.9999999999999978E-2"/>
    <n v="153.6"/>
    <n v="18520.473600000001"/>
    <n v="0.10533910533910544"/>
    <n v="7.4534062015281323E-6"/>
    <n v="1.3804061278547805E-5"/>
    <x v="196"/>
    <x v="176"/>
    <n v="0.89429633227067373"/>
    <n v="31.516500000000001"/>
    <n v="135"/>
    <n v="770"/>
    <x v="196"/>
    <n v="11.879363694819542"/>
    <s v="ES"/>
    <s v="TMF"/>
    <s v="SD"/>
    <n v="0.44430618398273797"/>
    <n v="2.1475"/>
    <n v="1335.2875000000001"/>
    <x v="29"/>
    <x v="28"/>
  </r>
  <r>
    <d v="2022-07-21T00:00:00"/>
    <s v="Makera"/>
    <s v="Mid Jul"/>
    <s v="K5"/>
    <s v="Control"/>
    <n v="1"/>
    <s v="Pfu"/>
    <s v="B9"/>
    <s v="K5PfuB9"/>
    <x v="29"/>
    <s v="6h14"/>
    <n v="0.77500000000000002"/>
    <n v="6.94"/>
    <n v="-0.69400000000000006"/>
    <s v="12h20"/>
    <n v="0.84799999999999998"/>
    <n v="-7.2999999999999954E-2"/>
    <n v="4.7699999999999996"/>
    <n v="-0.47699999999999998"/>
    <n v="0.21700000000000008"/>
    <n v="153.6"/>
    <n v="18520.473600000001"/>
    <n v="9.4193548387096718E-2"/>
    <n v="6.4948183108180854E-6"/>
    <n v="1.2028711106230294E-5"/>
    <x v="197"/>
    <x v="177"/>
    <n v="0.3591153192450614"/>
    <n v="31.981100000000001"/>
    <n v="135"/>
    <n v="770"/>
    <x v="197"/>
    <n v="9.9720095924155352"/>
    <s v="ES"/>
    <s v="TMF"/>
    <s v="SD"/>
    <n v="0.41316276787735068"/>
    <n v="2.36"/>
    <n v="1352.8999999999999"/>
    <x v="29"/>
    <x v="28"/>
  </r>
  <r>
    <d v="2022-09-02T00:00:00"/>
    <s v="Makera"/>
    <s v="Sep"/>
    <s v="K5"/>
    <s v="Control"/>
    <n v="9"/>
    <s v="Pfu"/>
    <s v="B9"/>
    <s v="K5PfuB9"/>
    <x v="29"/>
    <s v="6h53"/>
    <n v="0.71499999999999997"/>
    <n v="10.82"/>
    <n v="-1.0820000000000001"/>
    <s v="11h46"/>
    <n v="0.65800000000000003"/>
    <n v="5.699999999999994E-2"/>
    <n v="12.17"/>
    <n v="-1.2170000000000001"/>
    <n v="-0.13500000000000001"/>
    <n v="153.6"/>
    <n v="18520.473600000001"/>
    <n v="8.662613981762908E-2"/>
    <n v="5.8585863269711358E-6"/>
    <n v="1.0850379340198989E-5"/>
    <x v="198"/>
    <x v="178"/>
    <n v="0.5206977780149864"/>
    <n v="35.566600000000001"/>
    <n v="135"/>
    <n v="770"/>
    <x v="198"/>
    <n v="10.433333333333335"/>
    <s v="ES"/>
    <s v="TMF"/>
    <s v="SD"/>
    <n v="0.40445061727069104"/>
    <n v="2.5662500000000001"/>
    <n v="1407.6"/>
    <x v="29"/>
    <x v="28"/>
  </r>
  <r>
    <d v="2022-08-18T00:00:00"/>
    <s v="Makera"/>
    <s v="Mid Aug"/>
    <s v="K5"/>
    <s v="Control"/>
    <n v="13"/>
    <s v="Pfu"/>
    <s v="B9"/>
    <s v="K5PfuB9"/>
    <x v="29"/>
    <s v="6h15"/>
    <n v="0.71799999999999997"/>
    <n v="4.75"/>
    <n v="-0.47499999999999998"/>
    <s v="12h53"/>
    <n v="0.73399999999999999"/>
    <n v="-1.6000000000000014E-2"/>
    <n v="12.54"/>
    <n v="-1.254"/>
    <n v="-0.77900000000000003"/>
    <n v="153.6"/>
    <n v="18520.473600000001"/>
    <n v="2.2284122562674116E-2"/>
    <n v="1.1013604305412974E-6"/>
    <n v="2.0397716777924734E-6"/>
    <x v="199"/>
    <x v="179"/>
    <n v="1.6963625288842522E-2"/>
    <n v="28.894600000000001"/>
    <n v="135"/>
    <n v="770"/>
    <x v="199"/>
    <n v="11.459908061879579"/>
    <s v="ES"/>
    <s v="TMF"/>
    <s v="SD"/>
    <n v="0.60858362734628491"/>
    <n v="1.405"/>
    <n v="1061.325"/>
    <x v="29"/>
    <x v="28"/>
  </r>
  <r>
    <d v="2022-07-05T00:00:00"/>
    <s v="Makera"/>
    <s v="Jul"/>
    <s v="K5"/>
    <s v="Control"/>
    <n v="3"/>
    <s v="Pfu"/>
    <s v="C6"/>
    <s v="K5PfuC6"/>
    <x v="30"/>
    <s v="6h07"/>
    <s v="NA"/>
    <n v="7.53"/>
    <n v="-0.753"/>
    <s v="11h41"/>
    <s v="NA"/>
    <e v="#VALUE!"/>
    <n v="10.35"/>
    <n v="-1.0349999999999999"/>
    <n v="-0.28199999999999992"/>
    <n v="137.75"/>
    <n v="14895.4240625"/>
    <s v="NA"/>
    <s v="NA"/>
    <s v="NA"/>
    <x v="153"/>
    <x v="7"/>
    <m/>
    <n v="33.278799999999997"/>
    <n v="125.1"/>
    <n v="751"/>
    <x v="153"/>
    <n v="10.527403846153845"/>
    <s v="ES"/>
    <s v="TMF"/>
    <s v="SD"/>
    <n v="0.3455948490031629"/>
    <n v="2.8125"/>
    <n v="1435.3249999999998"/>
    <x v="30"/>
    <x v="29"/>
  </r>
  <r>
    <d v="2022-07-20T00:00:00"/>
    <s v="Makera"/>
    <s v="Mid Jul"/>
    <s v="K5"/>
    <s v="Control"/>
    <n v="7"/>
    <s v="Pfu"/>
    <s v="C6"/>
    <s v="K5PfuC6"/>
    <x v="30"/>
    <s v="6h32"/>
    <s v="NA"/>
    <m/>
    <s v="NA"/>
    <s v="12h06"/>
    <s v="NA"/>
    <s v="NA"/>
    <m/>
    <s v="NA"/>
    <s v="NA"/>
    <n v="137.75"/>
    <n v="14895.4240625"/>
    <s v="NA"/>
    <s v="NA"/>
    <s v="NA"/>
    <x v="153"/>
    <x v="7"/>
    <m/>
    <n v="34.903799999999997"/>
    <n v="125.1"/>
    <n v="751"/>
    <x v="153"/>
    <n v="9.9694926084349991"/>
    <s v="ES"/>
    <s v="TMF"/>
    <s v="SD"/>
    <n v="0.38773728517693062"/>
    <n v="2.5749999999999997"/>
    <n v="1486.8125"/>
    <x v="30"/>
    <x v="29"/>
  </r>
  <r>
    <d v="2022-06-08T00:00:00"/>
    <s v="Makera"/>
    <s v="Jun"/>
    <s v="K5"/>
    <s v="Control"/>
    <n v="11"/>
    <s v="Pfu"/>
    <s v="C6"/>
    <s v="K5PfuC6"/>
    <x v="30"/>
    <s v="5h53"/>
    <n v="0.54900000000000004"/>
    <n v="6.83"/>
    <n v="-0.68300000000000005"/>
    <s v="12h11"/>
    <n v="0.69399999999999995"/>
    <n v="-0.14499999999999991"/>
    <n v="9.06"/>
    <n v="-0.90600000000000003"/>
    <n v="-0.22299999999999998"/>
    <n v="137.75"/>
    <n v="14895.4240625"/>
    <n v="0.26411657559198526"/>
    <n v="2.3108801182437071E-5"/>
    <n v="3.4421539318840158E-5"/>
    <x v="200"/>
    <x v="180"/>
    <n v="1"/>
    <n v="26.9267"/>
    <n v="125.1"/>
    <n v="751"/>
    <x v="200"/>
    <n v="13.101333333333335"/>
    <s v="ES"/>
    <s v="TMF"/>
    <s v="SD"/>
    <n v="0.60426055731721495"/>
    <n v="1.3075000000000001"/>
    <n v="892.41250000000002"/>
    <x v="30"/>
    <x v="29"/>
  </r>
  <r>
    <d v="2022-09-02T00:00:00"/>
    <s v="Makera"/>
    <s v="Sep"/>
    <s v="K5"/>
    <s v="Control"/>
    <n v="15"/>
    <s v="Pfu"/>
    <s v="C6"/>
    <s v="K5PfuC6"/>
    <x v="30"/>
    <s v="6h53"/>
    <n v="0.94499999999999995"/>
    <n v="9.56"/>
    <n v="-0.95600000000000007"/>
    <s v="11h46"/>
    <n v="1.0840000000000001"/>
    <n v="-0.13900000000000012"/>
    <n v="12.87"/>
    <n v="-1.2869999999999999"/>
    <n v="-0.33099999999999985"/>
    <n v="137.75"/>
    <n v="14895.4240625"/>
    <n v="0.14708994708994722"/>
    <n v="1.1241949348954066E-5"/>
    <n v="1.6745360284181662E-5"/>
    <x v="201"/>
    <x v="181"/>
    <n v="0.32774877212257625"/>
    <n v="35.566600000000001"/>
    <n v="125.1"/>
    <n v="751"/>
    <x v="201"/>
    <n v="10.433333333333335"/>
    <s v="ES"/>
    <s v="TMF"/>
    <s v="SD"/>
    <n v="0.40445061727069104"/>
    <n v="2.5662500000000001"/>
    <n v="1407.6"/>
    <x v="30"/>
    <x v="29"/>
  </r>
  <r>
    <d v="2022-08-06T00:00:00"/>
    <s v="Makera"/>
    <s v="Aug"/>
    <s v="K5"/>
    <s v="Control"/>
    <n v="3"/>
    <s v="Pfu"/>
    <s v="C6"/>
    <s v="K5PfuC6"/>
    <x v="30"/>
    <s v="5h47"/>
    <n v="1.0820000000000001"/>
    <n v="5.12"/>
    <n v="-0.51200000000000001"/>
    <s v="11h35"/>
    <n v="0.98299999999999998"/>
    <n v="9.9000000000000088E-2"/>
    <n v="10.73"/>
    <n v="-1.073"/>
    <n v="-0.56099999999999994"/>
    <n v="137.75"/>
    <n v="14895.4240625"/>
    <n v="0.10071210579857588"/>
    <n v="7.0524579519357701E-6"/>
    <n v="1.0504935187703354E-5"/>
    <x v="202"/>
    <x v="182"/>
    <n v="0.12131236993525571"/>
    <n v="31.516500000000001"/>
    <n v="125.1"/>
    <n v="751"/>
    <x v="202"/>
    <n v="11.879363694819542"/>
    <s v="ES"/>
    <s v="TMF"/>
    <s v="SD"/>
    <n v="0.44430618398273797"/>
    <n v="2.1475"/>
    <n v="1335.2875000000001"/>
    <x v="30"/>
    <x v="29"/>
  </r>
  <r>
    <d v="2022-06-23T00:00:00"/>
    <s v="Makera"/>
    <s v="Mid Jun"/>
    <s v="K5"/>
    <s v="Control"/>
    <n v="9"/>
    <s v="Pfu"/>
    <s v="C6"/>
    <s v="K5PfuC6"/>
    <x v="30"/>
    <s v="5h47"/>
    <n v="0.76100000000000001"/>
    <n v="5.23"/>
    <n v="-0.52300000000000002"/>
    <s v="11h42"/>
    <n v="0.83299999999999996"/>
    <n v="-7.1999999999999953E-2"/>
    <m/>
    <s v="NA"/>
    <s v="NA"/>
    <n v="137.75"/>
    <n v="14895.4240625"/>
    <n v="9.4612352168199673E-2"/>
    <n v="6.53038448991058E-6"/>
    <n v="9.7272846268390843E-6"/>
    <x v="203"/>
    <x v="7"/>
    <m/>
    <n v="33.261499999999998"/>
    <n v="125.1"/>
    <n v="751"/>
    <x v="203"/>
    <n v="11.388095238095239"/>
    <s v="ES"/>
    <s v="TMF"/>
    <s v="SD"/>
    <n v="0.39747176730693196"/>
    <n v="2.46875"/>
    <n v="1395.05"/>
    <x v="30"/>
    <x v="29"/>
  </r>
  <r>
    <d v="2022-08-18T00:00:00"/>
    <s v="Makera"/>
    <s v="Mid Aug"/>
    <s v="K5"/>
    <s v="Control"/>
    <n v="9"/>
    <s v="Pfu"/>
    <s v="C6"/>
    <s v="K5PfuC6"/>
    <x v="30"/>
    <s v="6h15"/>
    <n v="0.98399999999999999"/>
    <n v="5.56"/>
    <n v="-0.55599999999999994"/>
    <s v="12h53"/>
    <n v="0.93200000000000005"/>
    <n v="5.1999999999999935E-2"/>
    <n v="12.01"/>
    <n v="-1.2010000000000001"/>
    <n v="-0.64500000000000013"/>
    <n v="137.75"/>
    <n v="14895.4240625"/>
    <n v="5.579399141630894E-2"/>
    <n v="3.4087573650542428E-6"/>
    <n v="5.0774886478653069E-6"/>
    <x v="204"/>
    <x v="183"/>
    <n v="5.0999253307644252E-2"/>
    <n v="28.894600000000001"/>
    <n v="125.1"/>
    <n v="751"/>
    <x v="204"/>
    <n v="11.459908061879579"/>
    <s v="ES"/>
    <s v="TMF"/>
    <s v="SD"/>
    <n v="0.60858362734628491"/>
    <n v="1.405"/>
    <n v="1061.325"/>
    <x v="30"/>
    <x v="29"/>
  </r>
  <r>
    <d v="2022-06-08T00:00:00"/>
    <s v="Makera"/>
    <s v="Jun"/>
    <s v="K5"/>
    <s v="Control"/>
    <n v="5"/>
    <s v="Sgu"/>
    <s v="H9"/>
    <s v="K5SguH9"/>
    <x v="31"/>
    <s v="5h42"/>
    <n v="0.78200000000000003"/>
    <n v="9.06"/>
    <n v="-0.90600000000000003"/>
    <s v="12h21"/>
    <n v="0.84599999999999997"/>
    <n v="-6.3999999999999946E-2"/>
    <n v="14.78"/>
    <n v="-1.478"/>
    <n v="-0.57199999999999995"/>
    <n v="37.549999999999997"/>
    <n v="1106.8519624999999"/>
    <n v="8.1841432225063862E-2"/>
    <n v="5.4628213284182097E-6"/>
    <n v="6.0465345081465524E-7"/>
    <x v="205"/>
    <x v="184"/>
    <n v="0.46806517729808378"/>
    <n v="26.9267"/>
    <n v="19.8"/>
    <n v="320"/>
    <x v="205"/>
    <n v="13.101333333333335"/>
    <s v="LS"/>
    <s v="TMF"/>
    <s v="E"/>
    <n v="0.6042605573172154"/>
    <n v="1.3074999999999999"/>
    <n v="892.41250000000002"/>
    <x v="31"/>
    <x v="30"/>
  </r>
  <r>
    <d v="2022-09-02T00:00:00"/>
    <s v="Makera"/>
    <s v="Sep"/>
    <s v="K5"/>
    <s v="Control"/>
    <n v="3"/>
    <s v="Sgu"/>
    <s v="H9"/>
    <s v="K5SguH9"/>
    <x v="31"/>
    <s v="6h05"/>
    <n v="0.89400000000000002"/>
    <n v="19.670000000000002"/>
    <n v="-1.9670000000000001"/>
    <s v="12h53"/>
    <n v="0.83099999999999996"/>
    <n v="6.3000000000000056E-2"/>
    <n v="26.01"/>
    <n v="-2.601"/>
    <n v="-0.6339999999999999"/>
    <n v="37.549999999999997"/>
    <n v="1106.8519624999999"/>
    <n v="7.5812274368231111E-2"/>
    <n v="4.9717160581027881E-6"/>
    <n v="5.5029536759038342E-7"/>
    <x v="206"/>
    <x v="185"/>
    <n v="4.9308371688576116E-2"/>
    <n v="35.566600000000001"/>
    <n v="19.8"/>
    <n v="320"/>
    <x v="206"/>
    <n v="10.433333333333335"/>
    <s v="LS"/>
    <s v="TMF"/>
    <s v="E"/>
    <n v="0.40445061727069104"/>
    <n v="2.5662500000000001"/>
    <n v="1407.6"/>
    <x v="31"/>
    <x v="30"/>
  </r>
  <r>
    <d v="2022-08-18T00:00:00"/>
    <s v="Makera"/>
    <s v="Mid Aug"/>
    <s v="K5"/>
    <s v="Control"/>
    <n v="12"/>
    <s v="Sgu"/>
    <s v="H9"/>
    <s v="K5SguH9"/>
    <x v="31"/>
    <s v="6h15"/>
    <n v="0.76600000000000001"/>
    <n v="6.43"/>
    <n v="-0.64300000000000002"/>
    <s v="12h53"/>
    <n v="0.79600000000000004"/>
    <n v="-3.0000000000000027E-2"/>
    <n v="12.65"/>
    <n v="-1.2650000000000001"/>
    <n v="-0.62200000000000011"/>
    <n v="37.549999999999997"/>
    <n v="1106.8519624999999"/>
    <n v="3.9164490861618835E-2"/>
    <n v="2.2049442364495367E-6"/>
    <n v="2.4405468553172336E-7"/>
    <x v="207"/>
    <x v="186"/>
    <n v="5.4123927519200782E-2"/>
    <n v="28.894600000000001"/>
    <n v="19.8"/>
    <n v="320"/>
    <x v="207"/>
    <n v="11.459908061879579"/>
    <s v="LS"/>
    <s v="TMF"/>
    <s v="E"/>
    <n v="0.60858362734628491"/>
    <n v="1.405"/>
    <n v="1061.325"/>
    <x v="31"/>
    <x v="30"/>
  </r>
  <r>
    <d v="2022-08-06T00:00:00"/>
    <s v="Makera"/>
    <s v="Aug"/>
    <s v="K5"/>
    <s v="Control"/>
    <n v="1"/>
    <s v="Sgu"/>
    <s v="H9"/>
    <s v="K5SguH9"/>
    <x v="31"/>
    <s v="5h47"/>
    <n v="0.82799999999999996"/>
    <n v="2.67"/>
    <n v="-0.26700000000000002"/>
    <s v="11h35"/>
    <n v="0.85699999999999998"/>
    <n v="-2.9000000000000026E-2"/>
    <n v="12.39"/>
    <n v="-1.2390000000000001"/>
    <n v="-0.97200000000000009"/>
    <n v="37.549999999999997"/>
    <n v="1106.8519624999999"/>
    <n v="3.5024154589372011E-2"/>
    <n v="1.9216024873841444E-6"/>
    <n v="2.1269294843060215E-7"/>
    <x v="208"/>
    <x v="187"/>
    <n v="7.97622536729342E-2"/>
    <n v="31.516500000000001"/>
    <n v="19.8"/>
    <n v="320"/>
    <x v="208"/>
    <n v="11.879363694819542"/>
    <s v="LS"/>
    <s v="TMF"/>
    <s v="E"/>
    <n v="0.44430618398273797"/>
    <n v="2.1475"/>
    <n v="1335.2875000000001"/>
    <x v="31"/>
    <x v="30"/>
  </r>
  <r>
    <d v="2022-07-20T00:00:00"/>
    <s v="Makera"/>
    <s v="Mid Jul"/>
    <s v="K5"/>
    <s v="Control"/>
    <n v="5"/>
    <s v="Sgu"/>
    <s v="H9"/>
    <s v="K5SguH9"/>
    <x v="31"/>
    <s v="6h32"/>
    <n v="0.875"/>
    <n v="19.95"/>
    <n v="-1.9949999999999999"/>
    <s v="12h06"/>
    <n v="0.89700000000000002"/>
    <n v="-2.200000000000002E-2"/>
    <n v="33.869999999999997"/>
    <n v="-3.3869999999999996"/>
    <n v="-1.3919999999999997"/>
    <n v="37.549999999999997"/>
    <n v="1106.8519624999999"/>
    <n v="2.5142857142857165E-2"/>
    <n v="1.2777837719194707E-6"/>
    <n v="1.4143174755997184E-7"/>
    <x v="209"/>
    <x v="188"/>
    <n v="5.0366694012625324E-3"/>
    <n v="34.903799999999997"/>
    <n v="19.8"/>
    <n v="320"/>
    <x v="209"/>
    <n v="9.9694926084349991"/>
    <s v="LS"/>
    <s v="TMF"/>
    <s v="E"/>
    <n v="0.38773728517693062"/>
    <n v="2.5749999999999997"/>
    <n v="1486.8125"/>
    <x v="31"/>
    <x v="30"/>
  </r>
  <r>
    <d v="2022-07-06T00:00:00"/>
    <s v="Makera"/>
    <s v="Jul"/>
    <s v="K5"/>
    <s v="Control"/>
    <n v="1"/>
    <s v="Sgu"/>
    <s v="H9"/>
    <s v="K5SguH9"/>
    <x v="31"/>
    <s v="5h54"/>
    <n v="0.85299999999999998"/>
    <n v="19.63"/>
    <n v="-1.9629999999999999"/>
    <s v="12h18"/>
    <n v="0.86399999999999999"/>
    <n v="-1.100000000000001E-2"/>
    <n v="26.87"/>
    <n v="-2.6870000000000003"/>
    <n v="-0.72400000000000042"/>
    <n v="37.549999999999997"/>
    <n v="1106.8519624999999"/>
    <n v="1.2895662368112557E-2"/>
    <n v="5.6169828704668262E-7"/>
    <n v="6.2171685135050898E-8"/>
    <x v="210"/>
    <x v="189"/>
    <n v="3.019755334406481E-2"/>
    <n v="33.4651"/>
    <n v="19.8"/>
    <n v="320"/>
    <x v="210"/>
    <n v="10.517788461538462"/>
    <s v="LS"/>
    <s v="TMF"/>
    <s v="E"/>
    <n v="0.36316699062884389"/>
    <n v="2.6599999999999997"/>
    <n v="1403.9625000000001"/>
    <x v="31"/>
    <x v="30"/>
  </r>
  <r>
    <d v="2022-06-23T00:00:00"/>
    <s v="Makera"/>
    <s v="Mid Jun"/>
    <s v="K5"/>
    <s v="Control"/>
    <n v="3"/>
    <s v="Sgu"/>
    <s v="H9"/>
    <s v="K5SguH9"/>
    <x v="31"/>
    <s v="6h36"/>
    <n v="0.85499999999999998"/>
    <n v="12.75"/>
    <n v="-1.2749999999999999"/>
    <s v="11h54"/>
    <n v="0.85699999999999998"/>
    <n v="-2.0000000000000018E-3"/>
    <m/>
    <s v="NA"/>
    <s v="NA"/>
    <n v="37.549999999999997"/>
    <n v="1106.8519624999999"/>
    <n v="2.3391812865497098E-3"/>
    <n v="6.8685426420101547E-8"/>
    <n v="7.602459902823874E-9"/>
    <x v="211"/>
    <x v="7"/>
    <m/>
    <n v="33.261499999999998"/>
    <n v="19.8"/>
    <n v="320"/>
    <x v="211"/>
    <n v="11.388095238095239"/>
    <s v="LS"/>
    <s v="TMF"/>
    <s v="E"/>
    <n v="0.39747176730693196"/>
    <n v="2.46875"/>
    <n v="1395.05"/>
    <x v="31"/>
    <x v="30"/>
  </r>
  <r>
    <d v="2022-06-09T00:00:00"/>
    <s v="Makera"/>
    <s v="Jun"/>
    <s v="K6"/>
    <s v="HWLN"/>
    <n v="6"/>
    <s v="Bbr"/>
    <s v="G4"/>
    <s v="K6BbrG4"/>
    <x v="32"/>
    <s v="6h15"/>
    <n v="0.63400000000000001"/>
    <n v="2.34"/>
    <n v="-0.23399999999999999"/>
    <s v="12h04"/>
    <n v="0.499"/>
    <n v="0.13500000000000001"/>
    <n v="8.7899999999999991"/>
    <n v="-0.87899999999999989"/>
    <n v="-0.64499999999999991"/>
    <n v="69.400000000000006"/>
    <n v="3780.8426000000004"/>
    <n v="0.27054108216432865"/>
    <n v="2.3802690999676617E-5"/>
    <n v="8.999422812621396E-6"/>
    <x v="212"/>
    <x v="190"/>
    <n v="0.26560790809223017"/>
    <n v="24.548100000000002"/>
    <n v="78.599999999999994"/>
    <n v="701"/>
    <x v="212"/>
    <n v="14.811333333333334"/>
    <s v="ES"/>
    <s v="TMF"/>
    <s v="SD"/>
    <n v="0.62108933859878679"/>
    <n v="1.2462500000000001"/>
    <n v="783"/>
    <x v="32"/>
    <x v="31"/>
  </r>
  <r>
    <d v="2022-09-02T00:00:00"/>
    <s v="Makera"/>
    <s v="Sep"/>
    <s v="K6"/>
    <s v="HWLN"/>
    <n v="13"/>
    <s v="Bbr"/>
    <s v="G4"/>
    <s v="K6BbrG4"/>
    <x v="32"/>
    <s v="7h02"/>
    <n v="0.79100000000000004"/>
    <n v="9.34"/>
    <n v="-0.93399999999999994"/>
    <s v="12h04"/>
    <n v="0.63600000000000001"/>
    <n v="0.15500000000000003"/>
    <n v="14.38"/>
    <n v="-1.4380000000000002"/>
    <n v="-0.50400000000000023"/>
    <n v="69.400000000000006"/>
    <n v="3780.8426000000004"/>
    <n v="0.2437106918238994"/>
    <n v="2.093098047017677E-5"/>
    <n v="7.9136742621412378E-6"/>
    <x v="213"/>
    <x v="191"/>
    <n v="0.29890535337847141"/>
    <n v="35.566600000000001"/>
    <n v="78.599999999999994"/>
    <n v="701"/>
    <x v="213"/>
    <n v="11.450000000000001"/>
    <s v="ES"/>
    <s v="TMF"/>
    <s v="SD"/>
    <n v="0.40445061727069104"/>
    <n v="2.5662500000000001"/>
    <n v="1407.6"/>
    <x v="32"/>
    <x v="31"/>
  </r>
  <r>
    <d v="2022-07-05T00:00:00"/>
    <s v="Makera"/>
    <s v="Jul"/>
    <s v="K6"/>
    <s v="HWLN"/>
    <n v="13"/>
    <s v="Bbr"/>
    <s v="G4"/>
    <s v="K6BbrG4"/>
    <x v="32"/>
    <s v="5h46"/>
    <n v="0.76300000000000001"/>
    <n v="18.34"/>
    <n v="-1.8340000000000001"/>
    <s v="12h03"/>
    <n v="0.61499999999999999"/>
    <n v="0.14800000000000002"/>
    <n v="21.57"/>
    <n v="-2.157"/>
    <n v="-0.32299999999999995"/>
    <n v="69.400000000000006"/>
    <n v="3780.8426000000004"/>
    <n v="0.24065040650406508"/>
    <n v="2.0607906038520198E-5"/>
    <n v="7.7915249047234419E-6"/>
    <x v="214"/>
    <x v="192"/>
    <n v="0.45920435742303539"/>
    <n v="33.278799999999997"/>
    <n v="78.599999999999994"/>
    <n v="701"/>
    <x v="214"/>
    <n v="11.802345679012349"/>
    <s v="ES"/>
    <s v="TMF"/>
    <s v="SD"/>
    <n v="0.3455948490031629"/>
    <n v="2.8125"/>
    <n v="1435.3249999999998"/>
    <x v="32"/>
    <x v="31"/>
  </r>
  <r>
    <d v="2022-08-05T00:00:00"/>
    <s v="Makera"/>
    <s v="Aug"/>
    <s v="K6"/>
    <s v="HWLN"/>
    <n v="4"/>
    <s v="Bbr"/>
    <s v="G4"/>
    <s v="K6BbrG4"/>
    <x v="32"/>
    <s v="5h41"/>
    <n v="0.755"/>
    <n v="6.31"/>
    <n v="-0.63100000000000001"/>
    <s v="12h03"/>
    <n v="0.65200000000000002"/>
    <n v="0.10299999999999998"/>
    <n v="14.82"/>
    <n v="-1.482"/>
    <n v="-0.85099999999999998"/>
    <n v="69.400000000000006"/>
    <n v="3780.8426000000004"/>
    <n v="0.15797546012269936"/>
    <n v="1.2274697403006519E-5"/>
    <n v="4.6408698843396419E-6"/>
    <x v="215"/>
    <x v="193"/>
    <n v="0.10381399209147997"/>
    <n v="33.254899999999999"/>
    <n v="78.599999999999994"/>
    <n v="701"/>
    <x v="215"/>
    <n v="13.537474712107057"/>
    <s v="ES"/>
    <s v="TMF"/>
    <s v="SD"/>
    <n v="0.44009598733374949"/>
    <n v="2.3112500000000002"/>
    <n v="1533.9750000000001"/>
    <x v="32"/>
    <x v="31"/>
  </r>
  <r>
    <d v="2022-08-19T00:00:00"/>
    <s v="Makera"/>
    <s v="Mid Aug"/>
    <s v="K6"/>
    <s v="HWLN"/>
    <n v="7"/>
    <s v="Bbr"/>
    <s v="G4"/>
    <s v="K6BbrG4"/>
    <x v="32"/>
    <s v="5h29"/>
    <n v="0.77900000000000003"/>
    <n v="11.21"/>
    <n v="-1.121"/>
    <s v="12H32"/>
    <n v="0.67800000000000005"/>
    <n v="0.10099999999999998"/>
    <n v="21.45"/>
    <n v="-2.145"/>
    <n v="-1.024"/>
    <n v="69.400000000000006"/>
    <n v="3780.8426000000004"/>
    <n v="0.14896755162241884"/>
    <n v="1.1418861867122085E-5"/>
    <n v="4.3172919390730725E-6"/>
    <x v="216"/>
    <x v="194"/>
    <n v="8.0259697769467189E-2"/>
    <n v="34.301699999999997"/>
    <n v="78.599999999999994"/>
    <n v="701"/>
    <x v="216"/>
    <n v="12.126990262931423"/>
    <s v="ES"/>
    <s v="TMF"/>
    <s v="SD"/>
    <n v="0.40498035528846144"/>
    <n v="2.7174999999999998"/>
    <n v="1551.3875"/>
    <x v="32"/>
    <x v="31"/>
  </r>
  <r>
    <d v="2022-07-20T00:00:00"/>
    <s v="Makera"/>
    <s v="Mid Jul"/>
    <s v="K6"/>
    <s v="HWLN"/>
    <n v="16"/>
    <s v="Bbr"/>
    <s v="G4"/>
    <s v="K6BbrG4"/>
    <x v="32"/>
    <s v="6h22"/>
    <n v="0.78100000000000003"/>
    <n v="24.32"/>
    <n v="-2.4319999999999999"/>
    <s v="11h43"/>
    <n v="0.749"/>
    <n v="3.2000000000000028E-2"/>
    <n v="24.65"/>
    <n v="-2.4649999999999999"/>
    <n v="-3.2999999999999918E-2"/>
    <n v="69.400000000000006"/>
    <n v="3780.8426000000004"/>
    <n v="4.2723631508678278E-2"/>
    <n v="2.4541407518801376E-6"/>
    <n v="9.2787199011044555E-7"/>
    <x v="217"/>
    <x v="195"/>
    <n v="0.53525432414771623"/>
    <n v="34.903799999999997"/>
    <n v="78.599999999999994"/>
    <n v="701"/>
    <x v="217"/>
    <n v="11.020894580054243"/>
    <s v="ES"/>
    <s v="TMF"/>
    <s v="SD"/>
    <n v="0.38773728517693062"/>
    <n v="2.5749999999999997"/>
    <n v="1486.8125"/>
    <x v="32"/>
    <x v="31"/>
  </r>
  <r>
    <d v="2022-06-09T00:00:00"/>
    <s v="Makera"/>
    <s v="Jun"/>
    <s v="K6"/>
    <s v="HWLN"/>
    <n v="12"/>
    <s v="Cme"/>
    <s v="D4"/>
    <s v="K6CmeD4"/>
    <x v="33"/>
    <s v="6h15"/>
    <n v="0.54900000000000004"/>
    <n v="5.56"/>
    <n v="-0.55599999999999994"/>
    <s v="11h56"/>
    <n v="0.31"/>
    <n v="0.23900000000000005"/>
    <n v="3.81"/>
    <n v="-0.38100000000000001"/>
    <n v="0.17499999999999993"/>
    <n v="115.65"/>
    <n v="10499.314162500001"/>
    <n v="0.77096774193548401"/>
    <n v="8.6394984757957755E-5"/>
    <n v="9.0708808703819744E-5"/>
    <x v="218"/>
    <x v="196"/>
    <n v="0.19613204927233224"/>
    <n v="24.548100000000002"/>
    <n v="125"/>
    <n v="776"/>
    <x v="218"/>
    <n v="14.811333333333334"/>
    <s v="ES"/>
    <s v="TF"/>
    <s v="SD"/>
    <n v="0.62108933859878701"/>
    <n v="1.2462500000000001"/>
    <n v="783"/>
    <x v="33"/>
    <x v="32"/>
  </r>
  <r>
    <d v="2022-07-05T00:00:00"/>
    <s v="Makera"/>
    <s v="Jul"/>
    <s v="K6"/>
    <s v="HWLN"/>
    <n v="16"/>
    <s v="Cme"/>
    <s v="D4"/>
    <s v="K6CmeD4"/>
    <x v="33"/>
    <s v="5h46"/>
    <n v="0.66900000000000004"/>
    <n v="2.46"/>
    <n v="-0.246"/>
    <s v="12h03"/>
    <n v="0.38300000000000001"/>
    <n v="0.28600000000000003"/>
    <n v="2.79"/>
    <n v="-0.27900000000000003"/>
    <n v="-3.3000000000000029E-2"/>
    <n v="115.65"/>
    <n v="10499.314162500001"/>
    <n v="0.7467362924281985"/>
    <n v="8.3064576927022543E-5"/>
    <n v="8.7212108893195843E-5"/>
    <x v="219"/>
    <x v="197"/>
    <n v="1"/>
    <n v="33.278799999999997"/>
    <n v="125"/>
    <n v="776"/>
    <x v="219"/>
    <n v="11.802345679012349"/>
    <s v="ES"/>
    <s v="TF"/>
    <s v="SD"/>
    <m/>
    <m/>
    <m/>
    <x v="33"/>
    <x v="32"/>
  </r>
  <r>
    <d v="2022-07-05T00:00:00"/>
    <s v="Makera"/>
    <s v="Jul"/>
    <s v="K6"/>
    <s v="HWLN"/>
    <n v="16"/>
    <s v="Cme"/>
    <s v="D4"/>
    <s v="K6CmeD4"/>
    <x v="33"/>
    <s v="5h46"/>
    <n v="0.66900000000000004"/>
    <n v="2.46"/>
    <n v="-0.246"/>
    <s v="12h03"/>
    <n v="0.38300000000000001"/>
    <n v="0.28600000000000003"/>
    <n v="7.79"/>
    <n v="-0.77900000000000003"/>
    <n v="-0.53300000000000003"/>
    <n v="115.65"/>
    <n v="10499.314162500001"/>
    <n v="0.7467362924281985"/>
    <n v="8.3064576927022543E-5"/>
    <n v="8.7212108893195843E-5"/>
    <x v="219"/>
    <x v="198"/>
    <n v="6.1913696050237665E-2"/>
    <n v="33.278799999999997"/>
    <n v="125"/>
    <n v="776"/>
    <x v="219"/>
    <n v="11.802345679012349"/>
    <s v="ES"/>
    <s v="TF"/>
    <s v="SD"/>
    <n v="0.3455948490031629"/>
    <n v="2.8125"/>
    <n v="1435.3249999999998"/>
    <x v="33"/>
    <x v="32"/>
  </r>
  <r>
    <d v="2022-08-06T00:00:00"/>
    <s v="Makera"/>
    <s v="Aug"/>
    <s v="K6"/>
    <s v="HWLN"/>
    <n v="6"/>
    <s v="Cme"/>
    <s v="D4"/>
    <s v="K6CmeD4"/>
    <x v="33"/>
    <s v="6h17"/>
    <n v="0.64400000000000002"/>
    <n v="2.35"/>
    <n v="-0.23500000000000001"/>
    <s v="12h15"/>
    <n v="0.372"/>
    <n v="0.27200000000000002"/>
    <n v="6.37"/>
    <n v="-0.63700000000000001"/>
    <n v="-0.40200000000000002"/>
    <n v="115.65"/>
    <n v="10499.314162500001"/>
    <n v="0.73118279569892475"/>
    <n v="8.0939948414035666E-5"/>
    <n v="8.498139466955041E-5"/>
    <x v="220"/>
    <x v="199"/>
    <n v="7.9989862927081642E-2"/>
    <n v="31.516500000000001"/>
    <n v="125"/>
    <n v="776"/>
    <x v="220"/>
    <n v="13.38048963335333"/>
    <s v="ES"/>
    <s v="TF"/>
    <s v="SD"/>
    <n v="0.44430618398273797"/>
    <n v="2.1475"/>
    <n v="1335.2875000000001"/>
    <x v="33"/>
    <x v="32"/>
  </r>
  <r>
    <d v="2022-06-09T00:00:00"/>
    <s v="Makera"/>
    <s v="Jun"/>
    <s v="K6"/>
    <s v="HWLN"/>
    <n v="3"/>
    <s v="Cme"/>
    <s v="D4"/>
    <s v="K6CmeD4"/>
    <x v="33"/>
    <s v="6h15"/>
    <n v="0.46200000000000002"/>
    <n v="1.85"/>
    <n v="-0.185"/>
    <s v="12h04"/>
    <n v="0.27400000000000002"/>
    <n v="0.188"/>
    <n v="2.5099999999999998"/>
    <n v="-0.251"/>
    <n v="-6.6000000000000003E-2"/>
    <n v="115.65"/>
    <n v="10499.314162500001"/>
    <n v="0.68613138686131381"/>
    <n v="7.484526510327697E-5"/>
    <n v="7.8582395189490291E-5"/>
    <x v="221"/>
    <x v="200"/>
    <n v="0.45052456691127524"/>
    <n v="24.548100000000002"/>
    <n v="125"/>
    <n v="776"/>
    <x v="221"/>
    <n v="14.811333333333334"/>
    <s v="ES"/>
    <s v="TF"/>
    <s v="SD"/>
    <n v="0.62108933859878701"/>
    <n v="1.2462500000000001"/>
    <n v="783"/>
    <x v="33"/>
    <x v="32"/>
  </r>
  <r>
    <d v="2022-07-20T00:00:00"/>
    <s v="Makera"/>
    <s v="Mid Jul"/>
    <s v="K6"/>
    <s v="HWLN"/>
    <n v="15"/>
    <s v="Cme"/>
    <s v="D4"/>
    <s v="K6CmeD4"/>
    <x v="33"/>
    <s v="6h22"/>
    <n v="0.67200000000000004"/>
    <m/>
    <s v="NA"/>
    <s v="11h43"/>
    <n v="0.40799999999999997"/>
    <n v="0.26400000000000007"/>
    <n v="1.59"/>
    <n v="-0.159"/>
    <s v="NA"/>
    <n v="115.65"/>
    <n v="10499.314162500001"/>
    <n v="0.64705882352941202"/>
    <n v="6.9633581750603381E-5"/>
    <n v="7.3110485105971163E-5"/>
    <x v="222"/>
    <x v="7"/>
    <m/>
    <n v="34.903799999999997"/>
    <n v="125"/>
    <n v="776"/>
    <x v="222"/>
    <n v="11.020894580054243"/>
    <s v="ES"/>
    <s v="TF"/>
    <s v="SD"/>
    <n v="0.38773728517693062"/>
    <n v="2.5749999999999997"/>
    <n v="1486.8125"/>
    <x v="33"/>
    <x v="32"/>
  </r>
  <r>
    <d v="2022-09-02T00:00:00"/>
    <s v="Makera"/>
    <s v="Sep"/>
    <s v="K6"/>
    <s v="HWLN"/>
    <n v="14"/>
    <s v="Cme"/>
    <s v="D4"/>
    <s v="K6CmeD4"/>
    <x v="33"/>
    <s v="7h02"/>
    <n v="0.58199999999999996"/>
    <n v="4.6100000000000003"/>
    <n v="-0.46100000000000002"/>
    <s v="12h04"/>
    <n v="0.36099999999999999"/>
    <n v="0.22099999999999997"/>
    <n v="10.23"/>
    <n v="-1.0230000000000001"/>
    <n v="-0.56200000000000006"/>
    <n v="115.65"/>
    <n v="10499.314162500001"/>
    <n v="0.61218836565096946"/>
    <n v="6.5043287642574236E-5"/>
    <n v="6.8290991112124092E-5"/>
    <x v="223"/>
    <x v="201"/>
    <n v="4.5979500774139301E-2"/>
    <n v="35.566600000000001"/>
    <n v="125"/>
    <n v="776"/>
    <x v="223"/>
    <n v="11.450000000000001"/>
    <s v="ES"/>
    <s v="TF"/>
    <s v="SD"/>
    <n v="0.40445061727069104"/>
    <n v="2.5662500000000001"/>
    <n v="1407.6"/>
    <x v="33"/>
    <x v="32"/>
  </r>
  <r>
    <d v="2022-08-19T00:00:00"/>
    <s v="Makera"/>
    <s v="Mid Aug"/>
    <s v="K6"/>
    <s v="HWLN"/>
    <n v="14"/>
    <s v="Cme"/>
    <s v="D4"/>
    <s v="K6CmeD4"/>
    <x v="33"/>
    <s v="6h23"/>
    <n v="0.58699999999999997"/>
    <n v="2.38"/>
    <n v="-0.23799999999999999"/>
    <s v="11h34"/>
    <n v="0.379"/>
    <n v="0.20799999999999996"/>
    <n v="27.56"/>
    <n v="-2.7559999999999998"/>
    <n v="-2.5179999999999998"/>
    <n v="115.65"/>
    <n v="10499.314162500001"/>
    <n v="0.54881266490765157"/>
    <n v="5.6856229996789293E-5"/>
    <n v="5.9695142083164716E-5"/>
    <x v="224"/>
    <x v="202"/>
    <n v="8.9705777748119563E-3"/>
    <n v="34.301699999999997"/>
    <n v="125"/>
    <n v="776"/>
    <x v="224"/>
    <n v="12.126990262931423"/>
    <s v="ES"/>
    <s v="TF"/>
    <s v="SD"/>
    <n v="0.40498035528846144"/>
    <n v="2.7174999999999998"/>
    <n v="1551.3875"/>
    <x v="33"/>
    <x v="32"/>
  </r>
  <r>
    <d v="2022-09-02T00:00:00"/>
    <s v="Makera"/>
    <s v="Sep"/>
    <s v="K6"/>
    <s v="HWLN"/>
    <n v="3"/>
    <s v="Cme"/>
    <s v="I2"/>
    <s v="K6CmeI2"/>
    <x v="34"/>
    <s v="5h55"/>
    <n v="0.61499999999999999"/>
    <n v="4.42"/>
    <n v="-0.442"/>
    <s v="11h35"/>
    <n v="0.434"/>
    <n v="0.18099999999999999"/>
    <n v="3.59"/>
    <n v="-0.35899999999999999"/>
    <n v="8.3000000000000018E-2"/>
    <n v="124.6"/>
    <n v="12187.250599999999"/>
    <n v="0.4170506912442396"/>
    <n v="4.0550800325435837E-5"/>
    <n v="4.9420276559664809E-5"/>
    <x v="225"/>
    <x v="203"/>
    <n v="0.22530157642513537"/>
    <n v="35.566600000000001"/>
    <n v="107.9"/>
    <n v="840"/>
    <x v="225"/>
    <n v="11.450000000000001"/>
    <s v="ES"/>
    <s v="TF"/>
    <s v="SD"/>
    <n v="0.40445061727069104"/>
    <n v="2.5662500000000001"/>
    <n v="1407.6"/>
    <x v="34"/>
    <x v="33"/>
  </r>
  <r>
    <d v="2022-07-05T00:00:00"/>
    <s v="Makera"/>
    <s v="Jul"/>
    <s v="K6"/>
    <s v="HWLN"/>
    <n v="5"/>
    <s v="Cme"/>
    <s v="I2"/>
    <s v="K6CmeI2"/>
    <x v="34"/>
    <s v="5h54"/>
    <n v="0.57799999999999996"/>
    <n v="1.58"/>
    <n v="-0.158"/>
    <s v="11h54"/>
    <n v="0.43099999999999999"/>
    <n v="0.14699999999999996"/>
    <n v="2.2400000000000002"/>
    <n v="-0.22400000000000003"/>
    <n v="-6.6000000000000031E-2"/>
    <n v="124.6"/>
    <n v="12187.250599999999"/>
    <n v="0.34106728538283054"/>
    <n v="3.1657242346221811E-5"/>
    <n v="3.8581474577833712E-5"/>
    <x v="226"/>
    <x v="204"/>
    <n v="0.22119333577276326"/>
    <n v="33.278799999999997"/>
    <n v="107.9"/>
    <n v="840"/>
    <x v="226"/>
    <n v="11.802345679012349"/>
    <s v="ES"/>
    <s v="TF"/>
    <s v="SD"/>
    <n v="0.3455948490031629"/>
    <n v="2.8125"/>
    <n v="1435.3249999999998"/>
    <x v="34"/>
    <x v="33"/>
  </r>
  <r>
    <d v="2022-08-05T00:00:00"/>
    <s v="Makera"/>
    <s v="Aug"/>
    <s v="K6"/>
    <s v="HWLN"/>
    <n v="1"/>
    <s v="Cme"/>
    <s v="I2"/>
    <s v="K6CmeI2"/>
    <x v="34"/>
    <s v="5h41"/>
    <n v="0.58099999999999996"/>
    <n v="2.23"/>
    <n v="-0.223"/>
    <s v="12h03"/>
    <n v="0.439"/>
    <n v="0.14199999999999996"/>
    <n v="10.01"/>
    <n v="-1.0009999999999999"/>
    <n v="-0.77799999999999991"/>
    <n v="124.6"/>
    <n v="12187.250599999999"/>
    <n v="0.3234624145785876"/>
    <n v="2.965787899472505E-5"/>
    <n v="3.6144800357319026E-5"/>
    <x v="227"/>
    <x v="205"/>
    <n v="1.7579373146708904E-2"/>
    <n v="33.254899999999999"/>
    <n v="107.9"/>
    <n v="840"/>
    <x v="227"/>
    <n v="13.537474712107057"/>
    <s v="ES"/>
    <s v="TF"/>
    <s v="SD"/>
    <n v="0.44009598733374949"/>
    <n v="2.3112500000000002"/>
    <n v="1533.9750000000001"/>
    <x v="34"/>
    <x v="33"/>
  </r>
  <r>
    <d v="2022-08-19T00:00:00"/>
    <s v="Makera"/>
    <s v="Mid Aug"/>
    <s v="K6"/>
    <s v="HWLN"/>
    <n v="8"/>
    <s v="Cme"/>
    <s v="I2"/>
    <s v="K6CmeI2"/>
    <x v="34"/>
    <s v="5h29"/>
    <n v="0.57099999999999995"/>
    <n v="4.97"/>
    <n v="-0.497"/>
    <s v="12H32"/>
    <n v="0.439"/>
    <n v="0.13199999999999995"/>
    <n v="5.37"/>
    <n v="-0.53700000000000003"/>
    <n v="-4.0000000000000036E-2"/>
    <n v="124.6"/>
    <n v="12187.250599999999"/>
    <n v="0.30068337129840533"/>
    <n v="2.7108135406043761E-5"/>
    <n v="3.3037363949218807E-5"/>
    <x v="228"/>
    <x v="206"/>
    <n v="0.31252340528962752"/>
    <n v="34.301699999999997"/>
    <n v="107.9"/>
    <n v="840"/>
    <x v="228"/>
    <n v="12.126990262931423"/>
    <s v="ES"/>
    <s v="TF"/>
    <s v="SD"/>
    <n v="0.40498035528846144"/>
    <n v="2.7174999999999998"/>
    <n v="1551.3875"/>
    <x v="34"/>
    <x v="33"/>
  </r>
  <r>
    <d v="2022-07-20T00:00:00"/>
    <s v="Makera"/>
    <s v="Mid Jul"/>
    <s v="K6"/>
    <s v="HWLN"/>
    <n v="1"/>
    <s v="Cme"/>
    <s v="I2"/>
    <s v="K6CmeI2"/>
    <x v="34"/>
    <s v="6h13"/>
    <n v="0.497"/>
    <n v="3.23"/>
    <n v="-0.32300000000000001"/>
    <s v="11h31"/>
    <n v="0.439"/>
    <n v="5.7999999999999996E-2"/>
    <n v="8.75"/>
    <n v="-0.875"/>
    <n v="-0.55200000000000005"/>
    <n v="124.6"/>
    <n v="12187.250599999999"/>
    <n v="0.13211845102505693"/>
    <n v="9.8503802805247693E-6"/>
    <n v="1.2004905298405365E-5"/>
    <x v="229"/>
    <x v="207"/>
    <n v="8.229184741401491E-3"/>
    <n v="34.903799999999997"/>
    <n v="107.9"/>
    <n v="840"/>
    <x v="229"/>
    <n v="11.020894580054243"/>
    <s v="ES"/>
    <s v="TF"/>
    <s v="SD"/>
    <n v="0.38773728517693062"/>
    <n v="2.5749999999999997"/>
    <n v="1486.8125"/>
    <x v="34"/>
    <x v="33"/>
  </r>
  <r>
    <d v="2022-06-09T00:00:00"/>
    <s v="Makera"/>
    <s v="Jun"/>
    <s v="K6"/>
    <s v="HWLN"/>
    <n v="13"/>
    <s v="Dto"/>
    <s v="C6"/>
    <s v="K6DtoC6"/>
    <x v="35"/>
    <s v="6h15"/>
    <n v="0.74299999999999999"/>
    <n v="6.69"/>
    <n v="-0.66900000000000004"/>
    <s v="11h56"/>
    <n v="0.42199999999999999"/>
    <n v="0.32100000000000001"/>
    <n v="5.14"/>
    <n v="-0.51400000000000001"/>
    <n v="0.15500000000000003"/>
    <n v="80.3"/>
    <n v="5061.75065"/>
    <n v="0.76066350710900477"/>
    <n v="8.4975754455931952E-5"/>
    <n v="4.3012608035155395E-5"/>
    <x v="230"/>
    <x v="208"/>
    <n v="1"/>
    <n v="24.548100000000002"/>
    <n v="84.6"/>
    <n v="716"/>
    <x v="230"/>
    <n v="14.811333333333334"/>
    <s v="ES"/>
    <s v="TF"/>
    <s v="SD"/>
    <n v="0.62108933859878679"/>
    <n v="1.2462500000000001"/>
    <n v="783"/>
    <x v="35"/>
    <x v="34"/>
  </r>
  <r>
    <d v="2022-07-05T00:00:00"/>
    <s v="Makera"/>
    <s v="Jul"/>
    <s v="K6"/>
    <s v="HWLN"/>
    <n v="6"/>
    <s v="Dto"/>
    <s v="C6"/>
    <s v="K6DtoC6"/>
    <x v="35"/>
    <s v="5h54"/>
    <n v="0.79700000000000004"/>
    <n v="9.4499999999999993"/>
    <n v="-0.94499999999999995"/>
    <s v="11h54"/>
    <n v="0.59399999999999997"/>
    <n v="0.20300000000000007"/>
    <n v="22.97"/>
    <n v="-2.2969999999999997"/>
    <n v="-1.3519999999999999"/>
    <n v="80.3"/>
    <n v="5061.75065"/>
    <n v="0.34175084175084186"/>
    <n v="3.1735363000275123E-5"/>
    <n v="1.6063649429462856E-5"/>
    <x v="231"/>
    <x v="209"/>
    <n v="4.2815692581284953E-2"/>
    <n v="33.278799999999997"/>
    <n v="84.6"/>
    <n v="716"/>
    <x v="231"/>
    <n v="11.802345679012349"/>
    <s v="ES"/>
    <s v="TF"/>
    <s v="SD"/>
    <n v="0.3455948490031629"/>
    <n v="2.8125"/>
    <n v="1435.3249999999998"/>
    <x v="35"/>
    <x v="34"/>
  </r>
  <r>
    <d v="2022-09-02T00:00:00"/>
    <s v="Makera"/>
    <s v="Sep"/>
    <s v="K6"/>
    <s v="HWLN"/>
    <n v="12"/>
    <s v="Dto"/>
    <s v="C6"/>
    <s v="K6DtoC6"/>
    <x v="35"/>
    <s v="7h02"/>
    <n v="0.81499999999999995"/>
    <n v="9.4499999999999993"/>
    <n v="-0.94499999999999995"/>
    <s v="12h04"/>
    <n v="0.61499999999999999"/>
    <n v="0.19999999999999996"/>
    <n v="16.739999999999998"/>
    <n v="-1.6739999999999999"/>
    <n v="-0.72899999999999998"/>
    <n v="80.3"/>
    <n v="5061.75065"/>
    <n v="0.32520325203252026"/>
    <n v="2.9854487384001195E-5"/>
    <n v="1.5111597092138485E-5"/>
    <x v="232"/>
    <x v="210"/>
    <n v="7.4699601508318128E-2"/>
    <n v="35.566600000000001"/>
    <n v="84.6"/>
    <n v="716"/>
    <x v="232"/>
    <n v="11.450000000000001"/>
    <s v="ES"/>
    <s v="TF"/>
    <s v="SD"/>
    <n v="0.40445061727069104"/>
    <n v="2.5662500000000001"/>
    <n v="1407.6"/>
    <x v="35"/>
    <x v="34"/>
  </r>
  <r>
    <d v="2022-08-05T00:00:00"/>
    <s v="Makera"/>
    <s v="Aug"/>
    <s v="K6"/>
    <s v="HWLN"/>
    <n v="6"/>
    <s v="Dto"/>
    <s v="C6"/>
    <s v="K6DtoC6"/>
    <x v="35"/>
    <s v="5h41"/>
    <n v="0.78600000000000003"/>
    <n v="5.46"/>
    <n v="-0.54600000000000004"/>
    <s v="12h03"/>
    <n v="0.61399999999999999"/>
    <n v="0.17200000000000004"/>
    <n v="19.03"/>
    <n v="-1.903"/>
    <n v="-1.357"/>
    <n v="80.3"/>
    <n v="5061.75065"/>
    <n v="0.28013029315960919"/>
    <n v="2.484546988464802E-5"/>
    <n v="1.2576157333817254E-5"/>
    <x v="233"/>
    <x v="211"/>
    <n v="3.3396700497240674E-2"/>
    <n v="33.254899999999999"/>
    <n v="84.6"/>
    <n v="716"/>
    <x v="233"/>
    <n v="13.537474712107057"/>
    <s v="ES"/>
    <s v="TF"/>
    <s v="SD"/>
    <n v="0.44009598733374949"/>
    <n v="2.3112500000000002"/>
    <n v="1533.9750000000001"/>
    <x v="35"/>
    <x v="34"/>
  </r>
  <r>
    <d v="2022-07-20T00:00:00"/>
    <s v="Makera"/>
    <s v="Mid Jul"/>
    <s v="K6"/>
    <s v="HWLN"/>
    <n v="12"/>
    <s v="Dto"/>
    <s v="C6"/>
    <s v="K6DtoC6"/>
    <x v="35"/>
    <s v="6h22"/>
    <n v="0.82799999999999996"/>
    <n v="25.98"/>
    <n v="-2.5979999999999999"/>
    <s v="11h43"/>
    <n v="0.66400000000000003"/>
    <n v="0.16399999999999992"/>
    <n v="30.74"/>
    <n v="-3.0739999999999998"/>
    <n v="-0.47599999999999998"/>
    <n v="80.3"/>
    <n v="5061.75065"/>
    <n v="0.24698795180722879"/>
    <n v="2.1278001375908985E-5"/>
    <n v="1.0770393729520819E-5"/>
    <x v="234"/>
    <x v="212"/>
    <n v="8.1538003765849257E-2"/>
    <n v="34.903799999999997"/>
    <n v="84.6"/>
    <n v="716"/>
    <x v="234"/>
    <n v="11.020894580054243"/>
    <s v="ES"/>
    <s v="TF"/>
    <s v="SD"/>
    <n v="0.38773728517693062"/>
    <n v="2.5749999999999997"/>
    <n v="1486.8125"/>
    <x v="35"/>
    <x v="34"/>
  </r>
  <r>
    <d v="2022-08-19T00:00:00"/>
    <s v="Makera"/>
    <s v="Mid Aug"/>
    <s v="K6"/>
    <s v="HWLN"/>
    <n v="11"/>
    <s v="Dto"/>
    <s v="C6"/>
    <s v="K6DtoC6"/>
    <x v="35"/>
    <s v="6h23"/>
    <n v="0.75600000000000001"/>
    <n v="10.87"/>
    <n v="-1.087"/>
    <s v="11h34"/>
    <n v="0.66900000000000004"/>
    <n v="8.6999999999999966E-2"/>
    <n v="16.34"/>
    <n v="-1.6339999999999999"/>
    <n v="-0.54699999999999993"/>
    <n v="80.3"/>
    <n v="5061.75065"/>
    <n v="0.13004484304932729"/>
    <n v="9.6604111473625637E-6"/>
    <n v="4.8898592404429702E-6"/>
    <x v="235"/>
    <x v="213"/>
    <n v="3.2213986984812093E-2"/>
    <n v="34.301699999999997"/>
    <n v="84.6"/>
    <n v="716"/>
    <x v="235"/>
    <n v="12.126990262931423"/>
    <s v="ES"/>
    <s v="TF"/>
    <s v="SD"/>
    <n v="0.40498035528846144"/>
    <n v="2.7174999999999998"/>
    <n v="1551.3875"/>
    <x v="35"/>
    <x v="34"/>
  </r>
  <r>
    <d v="2022-06-09T00:00:00"/>
    <s v="Makera"/>
    <s v="Jun"/>
    <s v="K6"/>
    <s v="HWLN"/>
    <n v="9"/>
    <s v="Fsa"/>
    <s v="A10"/>
    <s v="K6FsaA10"/>
    <x v="36"/>
    <s v="6h15"/>
    <n v="0.59"/>
    <n v="3.36"/>
    <n v="-0.33599999999999997"/>
    <s v="11h56"/>
    <n v="0.312"/>
    <n v="0.27799999999999997"/>
    <n v="15.24"/>
    <n v="-1.524"/>
    <n v="-1.1880000000000002"/>
    <n v="46"/>
    <n v="1661.0600000000002"/>
    <n v="0.89102564102564097"/>
    <n v="1.0324328153770081E-4"/>
    <n v="1.7149328523101333E-5"/>
    <x v="236"/>
    <x v="214"/>
    <n v="0.18242301729244456"/>
    <n v="24.548100000000002"/>
    <m/>
    <n v="213"/>
    <x v="236"/>
    <n v="14.811333333333334"/>
    <s v="LS"/>
    <s v="TMF"/>
    <s v="E"/>
    <n v="0.62108933859878679"/>
    <n v="1.2462500000000001"/>
    <n v="783"/>
    <x v="36"/>
    <x v="35"/>
  </r>
  <r>
    <d v="2022-09-02T00:00:00"/>
    <s v="Makera"/>
    <s v="Sep"/>
    <s v="K6"/>
    <s v="HWLN"/>
    <n v="2"/>
    <s v="Fsa"/>
    <s v="A10"/>
    <s v="K6FsaA10"/>
    <x v="36"/>
    <s v="5h55"/>
    <n v="0.61199999999999999"/>
    <n v="10.65"/>
    <n v="-1.0649999999999999"/>
    <s v="11h35"/>
    <n v="0.41699999999999998"/>
    <n v="0.19500000000000001"/>
    <n v="11.63"/>
    <n v="-1.163"/>
    <n v="-9.8000000000000087E-2"/>
    <n v="46"/>
    <n v="1661.0600000000002"/>
    <n v="0.46762589928057557"/>
    <n v="4.6686582495814109E-5"/>
    <n v="7.754921472049698E-6"/>
    <x v="237"/>
    <x v="215"/>
    <n v="1"/>
    <n v="35.566600000000001"/>
    <m/>
    <n v="213"/>
    <x v="237"/>
    <n v="11.450000000000001"/>
    <s v="LS"/>
    <s v="TMF"/>
    <s v="E"/>
    <n v="0.40445061727069104"/>
    <n v="2.5662500000000001"/>
    <n v="1407.6"/>
    <x v="36"/>
    <x v="35"/>
  </r>
  <r>
    <d v="2022-08-19T00:00:00"/>
    <s v="Makera"/>
    <s v="Mid Aug"/>
    <s v="K6"/>
    <s v="HWLN"/>
    <n v="2"/>
    <s v="Fsa"/>
    <s v="A10"/>
    <s v="K6FsaA10"/>
    <x v="36"/>
    <s v="5h29"/>
    <n v="0.622"/>
    <n v="7.32"/>
    <n v="-0.73199999999999998"/>
    <s v="12H32"/>
    <n v="0.52300000000000002"/>
    <n v="9.8999999999999977E-2"/>
    <n v="19.05"/>
    <n v="-1.905"/>
    <n v="-1.173"/>
    <n v="46"/>
    <n v="1661.0600000000002"/>
    <n v="0.18929254302103246"/>
    <n v="1.5335512945881796E-5"/>
    <n v="2.5473207133886418E-6"/>
    <x v="238"/>
    <x v="216"/>
    <n v="2.7443188600155329E-2"/>
    <n v="34.301699999999997"/>
    <m/>
    <n v="213"/>
    <x v="238"/>
    <n v="12.126990262931423"/>
    <s v="LS"/>
    <s v="TMF"/>
    <s v="E"/>
    <n v="0.40498035528846144"/>
    <n v="2.7174999999999998"/>
    <n v="1551.3875"/>
    <x v="36"/>
    <x v="35"/>
  </r>
  <r>
    <d v="2022-07-05T00:00:00"/>
    <s v="Makera"/>
    <s v="Jul"/>
    <s v="K6"/>
    <s v="HWLN"/>
    <n v="2"/>
    <s v="Fsa"/>
    <s v="A10"/>
    <s v="K6FsaA10"/>
    <x v="36"/>
    <s v="5h54"/>
    <n v="0.61399999999999999"/>
    <n v="17.559999999999999"/>
    <n v="-1.7559999999999998"/>
    <s v="11h54"/>
    <n v="0.53600000000000003"/>
    <n v="7.7999999999999958E-2"/>
    <n v="25.65"/>
    <n v="-2.5649999999999999"/>
    <n v="-0.80900000000000016"/>
    <n v="46"/>
    <n v="1661.0600000000002"/>
    <n v="0.14552238805970141"/>
    <n v="1.1094648849957529E-5"/>
    <n v="1.8428877418710453E-6"/>
    <x v="239"/>
    <x v="217"/>
    <n v="2.8787192703984468E-2"/>
    <n v="33.278799999999997"/>
    <m/>
    <n v="213"/>
    <x v="239"/>
    <n v="11.802345679012349"/>
    <s v="LS"/>
    <s v="TMF"/>
    <s v="E"/>
    <n v="0.3455948490031629"/>
    <n v="2.8125"/>
    <n v="1435.3249999999998"/>
    <x v="36"/>
    <x v="35"/>
  </r>
  <r>
    <d v="2022-08-05T00:00:00"/>
    <s v="Makera"/>
    <s v="Aug"/>
    <s v="K6"/>
    <s v="HWLN"/>
    <n v="3"/>
    <s v="Fsa"/>
    <s v="A10"/>
    <s v="K6FsaA10"/>
    <x v="36"/>
    <s v="5h41"/>
    <n v="0.48399999999999999"/>
    <n v="3.34"/>
    <n v="-0.33399999999999996"/>
    <s v="12h03"/>
    <n v="0.42699999999999999"/>
    <n v="5.6999999999999995E-2"/>
    <n v="21.04"/>
    <n v="-2.1040000000000001"/>
    <n v="-1.77"/>
    <n v="46"/>
    <n v="1661.0600000000002"/>
    <n v="0.1334894613583138"/>
    <n v="9.9763618874969172E-6"/>
    <n v="1.657133567684563E-6"/>
    <x v="240"/>
    <x v="218"/>
    <n v="1.1831320076872702E-2"/>
    <n v="33.254899999999999"/>
    <m/>
    <n v="213"/>
    <x v="240"/>
    <n v="13.537474712107057"/>
    <s v="LS"/>
    <s v="TMF"/>
    <s v="E"/>
    <n v="0.44009598733374949"/>
    <n v="2.3112500000000002"/>
    <n v="1533.9750000000001"/>
    <x v="36"/>
    <x v="35"/>
  </r>
  <r>
    <d v="2022-07-20T00:00:00"/>
    <s v="Makera"/>
    <s v="Mid Jul"/>
    <s v="K6"/>
    <s v="HWLN"/>
    <n v="2"/>
    <s v="Fsa"/>
    <s v="A10"/>
    <s v="K6FsaA10"/>
    <x v="36"/>
    <s v="6h13"/>
    <n v="0.65400000000000003"/>
    <n v="26.12"/>
    <n v="-2.6120000000000001"/>
    <s v="11h31"/>
    <n v="0.60599999999999998"/>
    <n v="4.8000000000000043E-2"/>
    <n v="31.82"/>
    <n v="-3.1819999999999999"/>
    <n v="-0.56999999999999984"/>
    <n v="46"/>
    <n v="1661.0600000000002"/>
    <n v="7.9207920792079278E-2"/>
    <n v="5.2472423644394376E-6"/>
    <n v="8.7159844018757725E-7"/>
    <x v="241"/>
    <x v="219"/>
    <n v="1.9323711459925366E-2"/>
    <n v="34.903799999999997"/>
    <m/>
    <n v="213"/>
    <x v="241"/>
    <n v="11.020894580054243"/>
    <s v="LS"/>
    <s v="TMF"/>
    <s v="E"/>
    <n v="0.38773728517693062"/>
    <n v="2.5749999999999997"/>
    <n v="1486.8125"/>
    <x v="36"/>
    <x v="35"/>
  </r>
  <r>
    <d v="2022-08-19T00:00:00"/>
    <s v="Makera"/>
    <s v="Mid Aug"/>
    <s v="K6"/>
    <s v="HWLN"/>
    <n v="1"/>
    <s v="Fth"/>
    <s v="E10"/>
    <s v="K6FthE10"/>
    <x v="37"/>
    <s v="5h29"/>
    <n v="0.54700000000000004"/>
    <n v="11.21"/>
    <n v="-1.121"/>
    <s v="12H32"/>
    <n v="0.50600000000000001"/>
    <n v="4.1000000000000036E-2"/>
    <n v="11.98"/>
    <n v="-1.198"/>
    <n v="-7.6999999999999957E-2"/>
    <n v="163.95"/>
    <n v="21100.487962499999"/>
    <n v="8.1027667984189797E-2"/>
    <n v="5.3960330721106346E-6"/>
    <n v="1.1385893088332234E-5"/>
    <x v="242"/>
    <x v="220"/>
    <n v="0.58716797112584662"/>
    <n v="34.301699999999997"/>
    <n v="147.1"/>
    <n v="921"/>
    <x v="242"/>
    <n v="12.126990262931423"/>
    <s v="LS"/>
    <s v="TF"/>
    <s v="SD"/>
    <n v="0.40498035528846144"/>
    <n v="2.7174999999999998"/>
    <n v="1551.3875"/>
    <x v="37"/>
    <x v="36"/>
  </r>
  <r>
    <d v="2022-06-09T00:00:00"/>
    <s v="Makera"/>
    <s v="Jun"/>
    <s v="K6"/>
    <s v="HWLN"/>
    <n v="16"/>
    <s v="Fth"/>
    <s v="E10"/>
    <s v="K6FthE10"/>
    <x v="37"/>
    <s v="6h15"/>
    <n v="0.53800000000000003"/>
    <n v="5.67"/>
    <n v="-0.56699999999999995"/>
    <s v="11h56"/>
    <n v="0.51"/>
    <n v="2.8000000000000025E-2"/>
    <n v="5.39"/>
    <n v="-0.53899999999999992"/>
    <n v="2.8000000000000025E-2"/>
    <n v="163.95"/>
    <n v="21100.487962499999"/>
    <n v="5.4901960784313773E-2"/>
    <n v="3.3417935095622935E-6"/>
    <n v="7.0513473721679802E-6"/>
    <x v="243"/>
    <x v="221"/>
    <n v="1"/>
    <n v="24.548100000000002"/>
    <n v="147.1"/>
    <n v="921"/>
    <x v="243"/>
    <n v="14.811333333333334"/>
    <s v="LS"/>
    <s v="TF"/>
    <s v="SD"/>
    <n v="0.62108933859878701"/>
    <n v="1.2462500000000001"/>
    <n v="783"/>
    <x v="37"/>
    <x v="36"/>
  </r>
  <r>
    <d v="2022-09-02T00:00:00"/>
    <s v="Makera"/>
    <s v="Sep"/>
    <s v="K6"/>
    <s v="HWLN"/>
    <n v="10"/>
    <s v="Fth"/>
    <s v="E10"/>
    <s v="K6FthE10"/>
    <x v="37"/>
    <s v="7h02"/>
    <n v="0.55800000000000005"/>
    <n v="8.8699999999999992"/>
    <n v="-0.8869999999999999"/>
    <s v="12h04"/>
    <n v="0.53200000000000003"/>
    <n v="2.6000000000000023E-2"/>
    <n v="9.6199999999999992"/>
    <n v="-0.96199999999999997"/>
    <n v="-7.5000000000000067E-2"/>
    <n v="163.95"/>
    <n v="21100.487962499999"/>
    <n v="4.8872180451127858E-2"/>
    <n v="2.8958891476231187E-6"/>
    <n v="6.1104674100156002E-6"/>
    <x v="244"/>
    <x v="222"/>
    <n v="0.32351852213725057"/>
    <n v="35.566600000000001"/>
    <n v="147.1"/>
    <n v="921"/>
    <x v="244"/>
    <n v="11.450000000000001"/>
    <s v="LS"/>
    <s v="TF"/>
    <s v="SD"/>
    <n v="0.40445061727069104"/>
    <n v="2.5662500000000001"/>
    <n v="1407.6"/>
    <x v="37"/>
    <x v="36"/>
  </r>
  <r>
    <d v="2022-07-20T00:00:00"/>
    <s v="Makera"/>
    <s v="Mid Jul"/>
    <s v="K6"/>
    <s v="HWLN"/>
    <n v="10"/>
    <s v="Fth"/>
    <s v="E10"/>
    <s v="K6FthE10"/>
    <x v="37"/>
    <s v="6h22"/>
    <n v="0.55600000000000005"/>
    <n v="6.87"/>
    <n v="-0.68700000000000006"/>
    <s v="11h43"/>
    <n v="0.53100000000000003"/>
    <n v="2.5000000000000022E-2"/>
    <n v="14.23"/>
    <n v="-1.423"/>
    <n v="-0.73599999999999999"/>
    <n v="163.95"/>
    <n v="21100.487962499999"/>
    <n v="4.7080979284369155E-2"/>
    <n v="2.7657935317058836E-6"/>
    <n v="5.8359593122520358E-6"/>
    <x v="245"/>
    <x v="223"/>
    <n v="3.1486212509284697E-2"/>
    <n v="34.903799999999997"/>
    <n v="147.1"/>
    <n v="921"/>
    <x v="245"/>
    <n v="11.020894580054243"/>
    <s v="LS"/>
    <s v="TF"/>
    <s v="SD"/>
    <n v="0.38773728517693062"/>
    <n v="2.5749999999999997"/>
    <n v="1486.8125"/>
    <x v="37"/>
    <x v="36"/>
  </r>
  <r>
    <d v="2022-07-05T00:00:00"/>
    <s v="Makera"/>
    <s v="Jul"/>
    <s v="K6"/>
    <s v="HWLN"/>
    <n v="3"/>
    <s v="Fth"/>
    <s v="E10"/>
    <s v="K6FthE10"/>
    <x v="37"/>
    <s v="5h54"/>
    <n v="0.55900000000000005"/>
    <n v="7.85"/>
    <n v="-0.78499999999999992"/>
    <s v="11h54"/>
    <n v="0.53600000000000003"/>
    <n v="2.300000000000002E-2"/>
    <n v="10.56"/>
    <n v="-1.056"/>
    <n v="-0.27100000000000013"/>
    <n v="163.95"/>
    <n v="21100.487962499999"/>
    <n v="4.2910447761194064E-2"/>
    <n v="2.4673574524889944E-6"/>
    <n v="5.206244622542869E-6"/>
    <x v="246"/>
    <x v="224"/>
    <n v="7.6285370627496671E-2"/>
    <n v="33.278799999999997"/>
    <n v="147.1"/>
    <n v="921"/>
    <x v="246"/>
    <n v="11.802345679012349"/>
    <s v="LS"/>
    <s v="TF"/>
    <s v="SD"/>
    <n v="0.3455948490031629"/>
    <n v="2.8125"/>
    <n v="1435.3249999999998"/>
    <x v="37"/>
    <x v="36"/>
  </r>
  <r>
    <d v="2022-08-05T00:00:00"/>
    <s v="Makera"/>
    <s v="Aug"/>
    <s v="K6"/>
    <s v="HWLN"/>
    <n v="8"/>
    <s v="Fth"/>
    <s v="E10"/>
    <s v="K6FthE10"/>
    <x v="37"/>
    <s v="5h41"/>
    <n v="0.437"/>
    <n v="3.62"/>
    <n v="-0.36199999999999999"/>
    <s v="12h03"/>
    <n v="0.441"/>
    <n v="-4.0000000000000036E-3"/>
    <n v="5.81"/>
    <n v="-0.58099999999999996"/>
    <n v="-0.21899999999999997"/>
    <n v="163.95"/>
    <n v="21100.487962499999"/>
    <n v="9.1533180778032124E-3"/>
    <n v="3.6834108395332821E-7"/>
    <n v="7.7721766080514045E-7"/>
    <x v="247"/>
    <x v="225"/>
    <n v="1.4092385892737321E-2"/>
    <n v="33.254899999999999"/>
    <n v="147.1"/>
    <n v="921"/>
    <x v="247"/>
    <n v="13.537474712107057"/>
    <s v="LS"/>
    <s v="TF"/>
    <s v="SD"/>
    <n v="0.44009598733374949"/>
    <n v="2.3112500000000002"/>
    <n v="1533.9750000000001"/>
    <x v="37"/>
    <x v="36"/>
  </r>
  <r>
    <d v="2022-07-05T00:00:00"/>
    <s v="Makera"/>
    <s v="Jul"/>
    <s v="K6"/>
    <s v="HWLN"/>
    <n v="9"/>
    <s v="Fth"/>
    <s v="H10"/>
    <s v="K6FthH10"/>
    <x v="38"/>
    <s v="5h46"/>
    <n v="0.70199999999999996"/>
    <n v="4.95"/>
    <n v="-0.495"/>
    <s v="12h03"/>
    <n v="0.80700000000000005"/>
    <n v="-0.10500000000000009"/>
    <n v="10.28"/>
    <n v="-1.028"/>
    <n v="-0.53300000000000003"/>
    <n v="68.05"/>
    <n v="3635.1799624999999"/>
    <n v="0.14957264957264971"/>
    <n v="1.147598583495873E-5"/>
    <n v="4.1717273757175802E-6"/>
    <x v="248"/>
    <x v="226"/>
    <n v="3.1079547820285158E-2"/>
    <n v="33.278799999999997"/>
    <n v="64.8"/>
    <n v="512"/>
    <x v="248"/>
    <n v="11.802345679012349"/>
    <s v="LS"/>
    <s v="TF"/>
    <s v="SD"/>
    <n v="0.3455948490031629"/>
    <n v="2.8125"/>
    <n v="1435.3249999999998"/>
    <x v="38"/>
    <x v="37"/>
  </r>
  <r>
    <d v="2022-08-06T00:00:00"/>
    <s v="Makera"/>
    <s v="Aug"/>
    <s v="K6"/>
    <s v="HWLN"/>
    <n v="7"/>
    <s v="Fth"/>
    <s v="H10"/>
    <s v="K6FthH10"/>
    <x v="38"/>
    <s v="6h17"/>
    <n v="0.69199999999999995"/>
    <n v="5.94"/>
    <n v="-0.59400000000000008"/>
    <s v="12h15"/>
    <n v="0.77100000000000002"/>
    <n v="-7.900000000000007E-2"/>
    <n v="5.38"/>
    <n v="-0.53800000000000003"/>
    <n v="5.600000000000005E-2"/>
    <n v="68.05"/>
    <n v="3635.1799624999999"/>
    <n v="0.11416184971098277"/>
    <n v="8.2291562496991197E-6"/>
    <n v="2.9914463907187886E-6"/>
    <x v="249"/>
    <x v="227"/>
    <n v="0.2121188083114727"/>
    <n v="31.516500000000001"/>
    <n v="64.8"/>
    <n v="512"/>
    <x v="249"/>
    <n v="13.38048963335333"/>
    <s v="LS"/>
    <s v="TF"/>
    <s v="SD"/>
    <n v="0.44430618398273797"/>
    <n v="2.1475"/>
    <n v="1335.2875000000001"/>
    <x v="38"/>
    <x v="37"/>
  </r>
  <r>
    <d v="2022-06-09T00:00:00"/>
    <s v="Makera"/>
    <s v="Jun"/>
    <s v="K6"/>
    <s v="HWLN"/>
    <n v="15"/>
    <s v="Fth"/>
    <s v="H10"/>
    <s v="K6FthH10"/>
    <x v="38"/>
    <s v="6h15"/>
    <n v="0.64300000000000002"/>
    <n v="8.4499999999999993"/>
    <n v="-0.84499999999999997"/>
    <s v="11h56"/>
    <n v="0.71199999999999997"/>
    <n v="-6.899999999999995E-2"/>
    <n v="12.15"/>
    <n v="-1.2150000000000001"/>
    <n v="-0.37000000000000011"/>
    <n v="163.95"/>
    <n v="21100.487962499999"/>
    <n v="0.10730948678071532"/>
    <n v="7.6253974424435739E-6"/>
    <n v="1.6089960694355893E-5"/>
    <x v="250"/>
    <x v="228"/>
    <n v="0.17267888684924704"/>
    <n v="24.548100000000002"/>
    <n v="147.1"/>
    <n v="921"/>
    <x v="250"/>
    <n v="14.811333333333334"/>
    <s v="LS"/>
    <s v="TF"/>
    <s v="SD"/>
    <n v="0.62108933859878701"/>
    <n v="1.2462500000000001"/>
    <n v="783"/>
    <x v="38"/>
    <x v="37"/>
  </r>
  <r>
    <d v="2022-09-02T00:00:00"/>
    <s v="Makera"/>
    <s v="Sep"/>
    <s v="K6"/>
    <s v="HWLN"/>
    <n v="5"/>
    <s v="Fth"/>
    <s v="H10"/>
    <s v="K6FthH10"/>
    <x v="38"/>
    <s v="5h55"/>
    <n v="0.73199999999999998"/>
    <n v="8.4499999999999993"/>
    <n v="-0.84499999999999997"/>
    <s v="11h35"/>
    <n v="0.79400000000000004"/>
    <n v="-6.2000000000000055E-2"/>
    <n v="10.87"/>
    <n v="-1.087"/>
    <n v="-0.24199999999999999"/>
    <n v="68.05"/>
    <n v="3635.1799624999999"/>
    <n v="8.4699453551912648E-2"/>
    <n v="5.6985975939280051E-6"/>
    <n v="2.0715427787797793E-6"/>
    <x v="251"/>
    <x v="229"/>
    <n v="3.3991045392592935E-2"/>
    <n v="35.566600000000001"/>
    <n v="64.8"/>
    <n v="512"/>
    <x v="251"/>
    <n v="11.450000000000001"/>
    <s v="LS"/>
    <s v="TF"/>
    <s v="SD"/>
    <n v="0.40445061727069104"/>
    <n v="2.5662500000000001"/>
    <n v="1407.6"/>
    <x v="38"/>
    <x v="37"/>
  </r>
  <r>
    <d v="2022-07-20T00:00:00"/>
    <s v="Makera"/>
    <s v="Mid Jul"/>
    <s v="K6"/>
    <s v="HWLN"/>
    <n v="8"/>
    <s v="Fth"/>
    <s v="H10"/>
    <s v="K6FthH10"/>
    <x v="38"/>
    <s v="6h13"/>
    <n v="0.72899999999999998"/>
    <n v="6.13"/>
    <n v="-0.61299999999999999"/>
    <s v="11h31"/>
    <n v="0.78600000000000003"/>
    <n v="-5.7000000000000051E-2"/>
    <n v="14.04"/>
    <n v="-1.4039999999999999"/>
    <n v="-0.79099999999999993"/>
    <n v="68.05"/>
    <n v="3635.1799624999999"/>
    <n v="7.8189300411522708E-2"/>
    <n v="5.1642983160038473E-6"/>
    <n v="1.8773153758709678E-6"/>
    <x v="252"/>
    <x v="230"/>
    <n v="9.4242486262979611E-3"/>
    <n v="34.903799999999997"/>
    <n v="64.8"/>
    <n v="512"/>
    <x v="252"/>
    <n v="11.020894580054243"/>
    <s v="LS"/>
    <s v="TF"/>
    <s v="SD"/>
    <n v="0.38773728517693062"/>
    <n v="2.5749999999999997"/>
    <n v="1486.8125"/>
    <x v="38"/>
    <x v="37"/>
  </r>
  <r>
    <d v="2022-09-02T00:00:00"/>
    <s v="Makera"/>
    <s v="Sep"/>
    <s v="K6"/>
    <s v="HWLN"/>
    <n v="7"/>
    <s v="Hma"/>
    <s v="C8"/>
    <s v="K6HmaC8"/>
    <x v="39"/>
    <s v="5h55"/>
    <n v="0.93899999999999995"/>
    <n v="10.11"/>
    <n v="-1.0109999999999999"/>
    <s v="11h35"/>
    <n v="0.71399999999999997"/>
    <n v="0.22499999999999998"/>
    <n v="13.37"/>
    <n v="-1.337"/>
    <n v="-0.32600000000000007"/>
    <n v="65"/>
    <n v="3316.625"/>
    <n v="0.31512605042016806"/>
    <n v="2.8719782228700644E-5"/>
    <n v="9.5252747734264285E-6"/>
    <x v="253"/>
    <x v="231"/>
    <n v="0.14651954324240635"/>
    <n v="35.566600000000001"/>
    <n v="61"/>
    <n v="534"/>
    <x v="253"/>
    <n v="11.450000000000001"/>
    <s v="ES"/>
    <s v="TF"/>
    <s v="SD"/>
    <n v="0.40445061727069104"/>
    <n v="2.5662500000000001"/>
    <n v="1407.6"/>
    <x v="39"/>
    <x v="38"/>
  </r>
  <r>
    <d v="2022-07-05T00:00:00"/>
    <s v="Makera"/>
    <s v="Jul"/>
    <s v="K6"/>
    <s v="HWLN"/>
    <n v="4"/>
    <s v="Hma"/>
    <s v="C8"/>
    <s v="K6HmaC8"/>
    <x v="39"/>
    <s v="5h54"/>
    <n v="0.89"/>
    <n v="14.65"/>
    <n v="-1.4650000000000001"/>
    <s v="11h54"/>
    <n v="0.68300000000000005"/>
    <n v="0.20699999999999996"/>
    <n v="17.489999999999998"/>
    <n v="-1.7489999999999999"/>
    <n v="-0.28399999999999981"/>
    <n v="65"/>
    <n v="3316.625"/>
    <n v="0.30307467057101017"/>
    <n v="2.7373767259042386E-5"/>
    <n v="9.0788520835521456E-6"/>
    <x v="254"/>
    <x v="232"/>
    <n v="0.16030543394574254"/>
    <n v="33.278799999999997"/>
    <n v="61"/>
    <n v="534"/>
    <x v="254"/>
    <n v="11.802345679012349"/>
    <s v="ES"/>
    <s v="TF"/>
    <s v="SD"/>
    <n v="0.3455948490031629"/>
    <n v="2.8125"/>
    <n v="1435.3249999999998"/>
    <x v="39"/>
    <x v="38"/>
  </r>
  <r>
    <d v="2022-06-09T00:00:00"/>
    <s v="Makera"/>
    <s v="Jun"/>
    <s v="K6"/>
    <s v="HWLN"/>
    <n v="2"/>
    <s v="Hma"/>
    <s v="C8"/>
    <s v="K6HmaC8"/>
    <x v="39"/>
    <s v="6h15"/>
    <n v="0.79300000000000004"/>
    <n v="2.44"/>
    <n v="-0.24399999999999999"/>
    <s v="12h04"/>
    <n v="0.63"/>
    <n v="0.16300000000000003"/>
    <n v="8.4499999999999993"/>
    <n v="-0.84499999999999997"/>
    <n v="-0.60099999999999998"/>
    <n v="65"/>
    <n v="3316.625"/>
    <n v="0.25873015873015875"/>
    <n v="2.2530025643589709E-5"/>
    <n v="7.4723646300170724E-6"/>
    <x v="255"/>
    <x v="233"/>
    <n v="6.2347526393461146E-2"/>
    <n v="24.548100000000002"/>
    <n v="61"/>
    <n v="534"/>
    <x v="255"/>
    <n v="14.811333333333334"/>
    <s v="ES"/>
    <s v="TF"/>
    <s v="SD"/>
    <n v="0.62108933859878679"/>
    <n v="1.2462500000000001"/>
    <n v="783"/>
    <x v="39"/>
    <x v="38"/>
  </r>
  <r>
    <d v="2022-08-06T00:00:00"/>
    <s v="Makera"/>
    <s v="Aug"/>
    <s v="K6"/>
    <s v="HWLN"/>
    <n v="5"/>
    <s v="Hma"/>
    <s v="C8"/>
    <s v="K6HmaC8"/>
    <x v="39"/>
    <s v="6h17"/>
    <n v="0.88400000000000001"/>
    <n v="5.01"/>
    <n v="-0.501"/>
    <s v="12h15"/>
    <n v="0.70799999999999996"/>
    <n v="0.17600000000000005"/>
    <n v="12.42"/>
    <n v="-1.242"/>
    <n v="-0.74099999999999999"/>
    <n v="65"/>
    <n v="3316.625"/>
    <n v="0.248587570621469"/>
    <n v="2.144776859304689E-5"/>
    <n v="7.1134205509914145E-6"/>
    <x v="256"/>
    <x v="234"/>
    <n v="4.81388732641908E-2"/>
    <n v="31.516500000000001"/>
    <n v="61"/>
    <n v="534"/>
    <x v="256"/>
    <n v="13.38048963335333"/>
    <s v="ES"/>
    <s v="TF"/>
    <s v="SD"/>
    <n v="0.44430618398273797"/>
    <n v="2.1475"/>
    <n v="1335.2875000000001"/>
    <x v="39"/>
    <x v="38"/>
  </r>
  <r>
    <d v="2022-08-19T00:00:00"/>
    <s v="Makera"/>
    <s v="Mid Aug"/>
    <s v="K6"/>
    <s v="HWLN"/>
    <n v="13"/>
    <s v="Hma"/>
    <s v="C8"/>
    <s v="K6HmaC8"/>
    <x v="39"/>
    <s v="6h23"/>
    <n v="0.83699999999999997"/>
    <n v="7.67"/>
    <n v="-0.76700000000000002"/>
    <s v="11h34"/>
    <n v="0.72299999999999998"/>
    <n v="0.11399999999999999"/>
    <n v="14.38"/>
    <n v="-1.4380000000000002"/>
    <n v="-0.67100000000000015"/>
    <n v="65"/>
    <n v="3316.625"/>
    <n v="0.15767634854771784"/>
    <n v="1.2246094019662113E-5"/>
    <n v="4.0615701577961858E-6"/>
    <x v="257"/>
    <x v="235"/>
    <n v="3.0353381677463719E-2"/>
    <n v="34.301699999999997"/>
    <n v="61"/>
    <n v="534"/>
    <x v="257"/>
    <n v="12.126990262931423"/>
    <s v="ES"/>
    <s v="TF"/>
    <s v="SD"/>
    <n v="0.40498035528846144"/>
    <n v="2.7174999999999998"/>
    <n v="1551.3875"/>
    <x v="39"/>
    <x v="38"/>
  </r>
  <r>
    <d v="2022-07-20T00:00:00"/>
    <s v="Makera"/>
    <s v="Mid Jul"/>
    <s v="K6"/>
    <s v="HWLN"/>
    <n v="7"/>
    <s v="Hma"/>
    <s v="C8"/>
    <s v="K6HmaC8"/>
    <x v="39"/>
    <s v="6h13"/>
    <n v="0.92600000000000005"/>
    <n v="20.87"/>
    <n v="-2.0870000000000002"/>
    <s v="11h31"/>
    <n v="0.80300000000000005"/>
    <n v="0.123"/>
    <n v="23.28"/>
    <n v="-2.3280000000000003"/>
    <n v="-0.2410000000000001"/>
    <n v="65"/>
    <n v="3316.625"/>
    <n v="0.15317559153175592"/>
    <n v="1.1817219905185621E-5"/>
    <n v="3.9193286968036266E-6"/>
    <x v="258"/>
    <x v="236"/>
    <n v="8.1551187332807029E-2"/>
    <n v="34.903799999999997"/>
    <n v="61"/>
    <n v="534"/>
    <x v="258"/>
    <n v="11.020894580054243"/>
    <s v="ES"/>
    <s v="TF"/>
    <s v="SD"/>
    <n v="0.38773728517693062"/>
    <n v="2.5749999999999997"/>
    <n v="1486.8125"/>
    <x v="39"/>
    <x v="38"/>
  </r>
  <r>
    <d v="2022-06-09T00:00:00"/>
    <s v="Makera"/>
    <s v="Jun"/>
    <s v="K6"/>
    <s v="HWLN"/>
    <n v="11"/>
    <s v="Mla"/>
    <s v="C2"/>
    <s v="K6MlaC2"/>
    <x v="40"/>
    <s v="6h15"/>
    <n v="0.77200000000000002"/>
    <n v="6.89"/>
    <n v="-0.68899999999999995"/>
    <s v="11h56"/>
    <n v="0.42299999999999999"/>
    <n v="0.34900000000000003"/>
    <n v="10.89"/>
    <n v="-1.089"/>
    <n v="-0.4"/>
    <n v="35.6"/>
    <n v="994.87760000000014"/>
    <n v="0.82505910165484642"/>
    <n v="9.3916104359680403E-5"/>
    <n v="9.3435028506708386E-6"/>
    <x v="259"/>
    <x v="237"/>
    <n v="1"/>
    <n v="24.548100000000002"/>
    <n v="34"/>
    <n v="571"/>
    <x v="259"/>
    <n v="14.811333333333334"/>
    <s v="ES"/>
    <s v="TMF"/>
    <s v="SD"/>
    <n v="0.62108933859878679"/>
    <n v="1.2462500000000001"/>
    <n v="783"/>
    <x v="40"/>
    <x v="39"/>
  </r>
  <r>
    <d v="2022-08-19T00:00:00"/>
    <s v="Makera"/>
    <s v="Mid Aug"/>
    <s v="K6"/>
    <s v="HWLN"/>
    <n v="6"/>
    <s v="Mla"/>
    <s v="C2"/>
    <s v="K6MlaC2"/>
    <x v="40"/>
    <s v="5h29"/>
    <n v="0.90600000000000003"/>
    <n v="4.5599999999999996"/>
    <n v="-0.45599999999999996"/>
    <s v="12H32"/>
    <n v="0.85699999999999998"/>
    <n v="4.9000000000000044E-2"/>
    <n v="19.34"/>
    <n v="-1.9339999999999999"/>
    <n v="-1.478"/>
    <n v="35.6"/>
    <n v="994.87760000000014"/>
    <n v="5.7176196032672162E-2"/>
    <n v="3.5130064253115235E-6"/>
    <n v="3.4950114011985083E-7"/>
    <x v="260"/>
    <x v="238"/>
    <n v="1.0123352937583607E-2"/>
    <n v="34.301699999999997"/>
    <n v="34"/>
    <n v="571"/>
    <x v="260"/>
    <n v="12.126990262931423"/>
    <s v="ES"/>
    <s v="TMF"/>
    <s v="SD"/>
    <n v="0.40498035528846144"/>
    <n v="2.7174999999999998"/>
    <n v="1551.3875"/>
    <x v="40"/>
    <x v="39"/>
  </r>
  <r>
    <d v="2022-07-05T00:00:00"/>
    <s v="Makera"/>
    <s v="Jul"/>
    <s v="K6"/>
    <s v="HWLN"/>
    <n v="10"/>
    <s v="Mla"/>
    <s v="C2"/>
    <s v="K6MlaC2"/>
    <x v="40"/>
    <s v="5h46"/>
    <n v="0.86299999999999999"/>
    <n v="5.87"/>
    <n v="-0.58699999999999997"/>
    <s v="12h03"/>
    <n v="0.9"/>
    <n v="-3.7000000000000033E-2"/>
    <n v="6.45"/>
    <n v="-0.64500000000000002"/>
    <n v="-5.8000000000000052E-2"/>
    <n v="35.6"/>
    <n v="994.87760000000014"/>
    <n v="4.2873696407879532E-2"/>
    <n v="2.4647563501404329E-6"/>
    <n v="2.4521308822124738E-7"/>
    <x v="261"/>
    <x v="239"/>
    <n v="0.18099470459406114"/>
    <n v="33.278799999999997"/>
    <n v="34"/>
    <n v="571"/>
    <x v="261"/>
    <n v="11.802345679012349"/>
    <s v="ES"/>
    <s v="TMF"/>
    <s v="SD"/>
    <n v="0.3455948490031629"/>
    <n v="2.8125"/>
    <n v="1435.3249999999998"/>
    <x v="40"/>
    <x v="39"/>
  </r>
  <r>
    <d v="2022-07-20T00:00:00"/>
    <s v="Makera"/>
    <s v="Mid Jul"/>
    <s v="K6"/>
    <s v="HWLN"/>
    <n v="9"/>
    <s v="Mla"/>
    <s v="C2"/>
    <s v="K6MlaC2"/>
    <x v="40"/>
    <s v="6h22"/>
    <n v="0.91100000000000003"/>
    <n v="6.83"/>
    <n v="-0.68300000000000005"/>
    <s v="11h43"/>
    <n v="0.88100000000000001"/>
    <n v="3.0000000000000027E-2"/>
    <n v="22.63"/>
    <n v="-2.2629999999999999"/>
    <n v="-1.5799999999999998"/>
    <n v="35.6"/>
    <n v="994.87760000000014"/>
    <n v="3.4052213393870628E-2"/>
    <n v="1.8561705706111744E-6"/>
    <n v="1.8466625224802759E-7"/>
    <x v="262"/>
    <x v="240"/>
    <n v="5.0035778800126291E-3"/>
    <n v="34.903799999999997"/>
    <n v="34"/>
    <n v="571"/>
    <x v="262"/>
    <n v="11.020894580054243"/>
    <s v="ES"/>
    <s v="TMF"/>
    <s v="SD"/>
    <n v="0.38773728517693062"/>
    <n v="2.5749999999999997"/>
    <n v="1486.8125"/>
    <x v="40"/>
    <x v="39"/>
  </r>
  <r>
    <d v="2022-08-05T00:00:00"/>
    <s v="Makera"/>
    <s v="Aug"/>
    <s v="K6"/>
    <s v="HWLN"/>
    <n v="2"/>
    <s v="Mla"/>
    <s v="C2"/>
    <s v="K6MlaC2"/>
    <x v="40"/>
    <s v="5h41"/>
    <n v="0.88200000000000001"/>
    <n v="6.76"/>
    <n v="-0.67599999999999993"/>
    <s v="12h03"/>
    <n v="0.90900000000000003"/>
    <n v="-2.7000000000000024E-2"/>
    <n v="10.63"/>
    <n v="-1.0630000000000002"/>
    <n v="-0.38700000000000023"/>
    <n v="35.6"/>
    <n v="994.87760000000014"/>
    <n v="3.0612244897959211E-2"/>
    <n v="1.6281106860094505E-6"/>
    <n v="1.6197708518314357E-7"/>
    <x v="263"/>
    <x v="241"/>
    <n v="1.7918136054727422E-2"/>
    <n v="33.254899999999999"/>
    <n v="34"/>
    <n v="571"/>
    <x v="263"/>
    <n v="13.537474712107057"/>
    <s v="ES"/>
    <s v="TMF"/>
    <s v="SD"/>
    <n v="0.44009598733374949"/>
    <n v="2.3112500000000002"/>
    <n v="1533.9750000000001"/>
    <x v="40"/>
    <x v="39"/>
  </r>
  <r>
    <d v="2022-09-02T00:00:00"/>
    <s v="Makera"/>
    <s v="Sep"/>
    <s v="K6"/>
    <s v="HWLN"/>
    <n v="1"/>
    <s v="Mla"/>
    <s v="C2"/>
    <s v="K6MlaC2"/>
    <x v="40"/>
    <s v="5h55"/>
    <n v="0.92600000000000005"/>
    <n v="21.14"/>
    <n v="-2.1139999999999999"/>
    <s v="11h35"/>
    <n v="0.92700000000000005"/>
    <n v="-1.0000000000000009E-3"/>
    <n v="26.23"/>
    <n v="-2.6230000000000002"/>
    <n v="-0.50900000000000034"/>
    <n v="35.6"/>
    <n v="994.87760000000014"/>
    <n v="1.079913606911448E-3"/>
    <n v="2.652459960136127E-8"/>
    <n v="2.6388729992363259E-9"/>
    <x v="264"/>
    <x v="242"/>
    <n v="2.2194783989515371E-4"/>
    <n v="35.566600000000001"/>
    <n v="34"/>
    <n v="571"/>
    <x v="264"/>
    <n v="11.450000000000001"/>
    <s v="ES"/>
    <s v="TMF"/>
    <s v="SD"/>
    <n v="0.40445061727069104"/>
    <n v="2.5662500000000001"/>
    <n v="1407.6"/>
    <x v="40"/>
    <x v="39"/>
  </r>
  <r>
    <d v="2022-09-02T00:00:00"/>
    <s v="Makera"/>
    <s v="Sep"/>
    <s v="K6"/>
    <s v="HWLN"/>
    <n v="4"/>
    <s v="Mlu"/>
    <s v="I8"/>
    <s v="K6MluI8"/>
    <x v="41"/>
    <s v="5h55"/>
    <n v="0.745"/>
    <n v="8.76"/>
    <n v="-0.876"/>
    <s v="11h35"/>
    <n v="0.53500000000000003"/>
    <n v="0.20999999999999996"/>
    <n v="17.12"/>
    <n v="-1.7120000000000002"/>
    <n v="-0.83600000000000019"/>
    <n v="119.55"/>
    <n v="11219.378962500001"/>
    <n v="0.39252336448598124"/>
    <n v="3.763530219179399E-5"/>
    <n v="4.2224471765794372E-5"/>
    <x v="265"/>
    <x v="243"/>
    <n v="0.61868612856953475"/>
    <n v="35.566600000000001"/>
    <n v="75.3"/>
    <n v="736"/>
    <x v="265"/>
    <n v="11.450000000000001"/>
    <s v="ES"/>
    <s v="TMF"/>
    <s v="E"/>
    <n v="0.40445061727069104"/>
    <n v="2.5662500000000001"/>
    <n v="1407.6"/>
    <x v="41"/>
    <x v="40"/>
  </r>
  <r>
    <d v="2022-08-05T00:00:00"/>
    <s v="Makera"/>
    <s v="Aug"/>
    <s v="K6"/>
    <s v="HWLN"/>
    <n v="7"/>
    <s v="Mlu"/>
    <s v="I8"/>
    <s v="K6MluI8"/>
    <x v="41"/>
    <s v="5h41"/>
    <n v="0.72899999999999998"/>
    <n v="11.23"/>
    <n v="-1.123"/>
    <s v="12h03"/>
    <n v="0.53900000000000003"/>
    <n v="0.18999999999999995"/>
    <n v="23.97"/>
    <n v="-2.3969999999999998"/>
    <n v="-1.2739999999999998"/>
    <n v="119.55"/>
    <n v="11219.378962500001"/>
    <n v="0.3525046382189238"/>
    <n v="3.296908348196669E-5"/>
    <n v="3.6989264163048337E-5"/>
    <x v="266"/>
    <x v="244"/>
    <n v="0.35564662771772765"/>
    <n v="33.254899999999999"/>
    <n v="75.3"/>
    <n v="736"/>
    <x v="266"/>
    <n v="13.537474712107057"/>
    <s v="ES"/>
    <s v="TMF"/>
    <s v="E"/>
    <n v="0.44009598733374949"/>
    <n v="2.3112500000000002"/>
    <n v="1533.9750000000001"/>
    <x v="41"/>
    <x v="40"/>
  </r>
  <r>
    <d v="2022-07-05T00:00:00"/>
    <s v="Makera"/>
    <s v="Jul"/>
    <s v="K6"/>
    <s v="HWLN"/>
    <n v="8"/>
    <s v="Mlu"/>
    <s v="I8"/>
    <s v="K6MluI8"/>
    <x v="41"/>
    <s v="5h54"/>
    <n v="0.71"/>
    <n v="17.21"/>
    <n v="-1.7210000000000001"/>
    <s v="11h54"/>
    <n v="0.53300000000000003"/>
    <n v="0.17699999999999994"/>
    <n v="21.42"/>
    <n v="-2.1420000000000003"/>
    <n v="-0.42100000000000026"/>
    <n v="119.55"/>
    <n v="11219.378962500001"/>
    <n v="0.33208255159474659"/>
    <n v="3.0633798965628801E-5"/>
    <n v="3.4369219965643006E-5"/>
    <x v="267"/>
    <x v="245"/>
    <n v="1"/>
    <n v="33.278799999999997"/>
    <n v="75.3"/>
    <n v="736"/>
    <x v="267"/>
    <n v="11.802345679012349"/>
    <s v="ES"/>
    <s v="TMF"/>
    <s v="E"/>
    <n v="0.3455948490031629"/>
    <n v="2.8125"/>
    <n v="1435.3249999999998"/>
    <x v="41"/>
    <x v="40"/>
  </r>
  <r>
    <d v="2022-06-09T00:00:00"/>
    <s v="Makera"/>
    <s v="Jun"/>
    <s v="K6"/>
    <s v="HWLN"/>
    <n v="7"/>
    <s v="Mlu"/>
    <s v="I8"/>
    <s v="K6MluI8"/>
    <x v="41"/>
    <s v="6h15"/>
    <n v="0.63300000000000001"/>
    <n v="2.85"/>
    <n v="-0.28500000000000003"/>
    <s v="12h04"/>
    <n v="0.47599999999999998"/>
    <n v="0.15700000000000003"/>
    <n v="12.68"/>
    <n v="-1.268"/>
    <n v="-0.98299999999999998"/>
    <n v="119.55"/>
    <n v="11219.378962500001"/>
    <n v="0.32983193277310929"/>
    <n v="3.0378426471247676E-5"/>
    <n v="3.4082707886536935E-5"/>
    <x v="268"/>
    <x v="246"/>
    <n v="0.42471050744554173"/>
    <n v="24.548100000000002"/>
    <n v="75.3"/>
    <n v="736"/>
    <x v="268"/>
    <n v="14.811333333333334"/>
    <s v="ES"/>
    <s v="TMF"/>
    <s v="E"/>
    <n v="0.62108933859878679"/>
    <n v="1.2462500000000001"/>
    <n v="783"/>
    <x v="41"/>
    <x v="40"/>
  </r>
  <r>
    <d v="2022-08-19T00:00:00"/>
    <s v="Makera"/>
    <s v="Mid Aug"/>
    <s v="K6"/>
    <s v="HWLN"/>
    <n v="12"/>
    <s v="Mlu"/>
    <s v="I8"/>
    <s v="K6MluI8"/>
    <x v="41"/>
    <s v="6h23"/>
    <n v="0.69599999999999995"/>
    <n v="5.46"/>
    <n v="-0.54600000000000004"/>
    <s v="11h34"/>
    <n v="0.54100000000000004"/>
    <n v="0.15499999999999992"/>
    <n v="26.22"/>
    <n v="-2.6219999999999999"/>
    <n v="-2.0759999999999996"/>
    <n v="119.55"/>
    <n v="11219.378962500001"/>
    <n v="0.28650646950092407"/>
    <n v="2.5543443769277136E-5"/>
    <n v="2.8658157565482965E-5"/>
    <x v="269"/>
    <x v="247"/>
    <n v="0.16909600534345495"/>
    <n v="34.301699999999997"/>
    <n v="75.3"/>
    <n v="736"/>
    <x v="269"/>
    <n v="12.126990262931423"/>
    <s v="ES"/>
    <s v="TMF"/>
    <s v="E"/>
    <n v="0.40498035528846144"/>
    <n v="2.7174999999999998"/>
    <n v="1551.3875"/>
    <x v="41"/>
    <x v="40"/>
  </r>
  <r>
    <d v="2022-07-20T00:00:00"/>
    <s v="Makera"/>
    <s v="Mid Jul"/>
    <s v="K6"/>
    <s v="HWLN"/>
    <n v="4"/>
    <s v="Mlu"/>
    <s v="I8"/>
    <s v="K6MluI8"/>
    <x v="41"/>
    <s v="6h13"/>
    <n v="0.624"/>
    <n v="12.81"/>
    <n v="-1.2810000000000001"/>
    <s v="11h31"/>
    <n v="0.55900000000000005"/>
    <n v="6.4999999999999947E-2"/>
    <n v="26.51"/>
    <n v="-2.6510000000000002"/>
    <n v="-1.37"/>
    <n v="119.55"/>
    <n v="11219.378962500001"/>
    <n v="0.11627906976744175"/>
    <n v="8.4174271792265124E-6"/>
    <n v="9.443830541298966E-6"/>
    <x v="270"/>
    <x v="248"/>
    <n v="8.4438410532120811E-2"/>
    <n v="34.903799999999997"/>
    <n v="75.3"/>
    <n v="736"/>
    <x v="270"/>
    <n v="11.020894580054243"/>
    <s v="ES"/>
    <s v="TMF"/>
    <s v="E"/>
    <n v="0.38773728517693062"/>
    <n v="2.5749999999999997"/>
    <n v="1486.8125"/>
    <x v="41"/>
    <x v="40"/>
  </r>
  <r>
    <d v="2022-06-09T00:00:00"/>
    <s v="Makera"/>
    <s v="Jun"/>
    <s v="K6"/>
    <s v="HWLN"/>
    <n v="14"/>
    <s v="Paf"/>
    <s v="H5"/>
    <s v="K6PafH5"/>
    <x v="42"/>
    <s v="6h15"/>
    <n v="0.46800000000000003"/>
    <n v="2.09"/>
    <n v="-0.20899999999999999"/>
    <s v="11h56"/>
    <n v="0.24399999999999999"/>
    <n v="0.22400000000000003"/>
    <n v="17.5"/>
    <n v="-1.75"/>
    <n v="-1.5409999999999999"/>
    <n v="75.5"/>
    <n v="4474.69625"/>
    <n v="0.91803278688524603"/>
    <n v="1.071088596950812E-4"/>
    <n v="4.79279612819356E-5"/>
    <x v="271"/>
    <x v="249"/>
    <n v="0.62272711703744399"/>
    <n v="24.548100000000002"/>
    <n v="71.3"/>
    <n v="778"/>
    <x v="271"/>
    <n v="14.811333333333334"/>
    <s v="LS"/>
    <s v="TMF"/>
    <s v="E"/>
    <n v="0.62108933859878679"/>
    <n v="1.2462500000000001"/>
    <n v="783"/>
    <x v="42"/>
    <x v="41"/>
  </r>
  <r>
    <d v="2022-09-02T00:00:00"/>
    <s v="Makera"/>
    <s v="Sep"/>
    <s v="K6"/>
    <s v="HWLN"/>
    <n v="15"/>
    <s v="Paf"/>
    <s v="H5"/>
    <s v="K6PafH5"/>
    <x v="42"/>
    <s v="7h02"/>
    <n v="0.64100000000000001"/>
    <n v="7.84"/>
    <n v="-0.78400000000000003"/>
    <s v="12h04"/>
    <n v="0.41799999999999998"/>
    <n v="0.22300000000000003"/>
    <n v="20.64"/>
    <n v="-2.0640000000000001"/>
    <n v="-1.28"/>
    <n v="75.5"/>
    <n v="4474.69625"/>
    <n v="0.53349282296650724"/>
    <n v="5.4908836966362465E-5"/>
    <n v="2.457003668652435E-5"/>
    <x v="272"/>
    <x v="250"/>
    <n v="0.38433266381845382"/>
    <n v="35.566600000000001"/>
    <n v="71.3"/>
    <n v="778"/>
    <x v="272"/>
    <n v="11.450000000000001"/>
    <s v="LS"/>
    <s v="TMF"/>
    <s v="E"/>
    <n v="0.40445061727069104"/>
    <n v="2.5662500000000001"/>
    <n v="1407.6"/>
    <x v="42"/>
    <x v="41"/>
  </r>
  <r>
    <d v="2022-08-06T00:00:00"/>
    <s v="Makera"/>
    <s v="Aug"/>
    <s v="K6"/>
    <s v="HWLN"/>
    <n v="4"/>
    <s v="Paf"/>
    <s v="H5"/>
    <s v="K6PafH5"/>
    <x v="42"/>
    <s v="6h17"/>
    <n v="0.56799999999999995"/>
    <n v="10.26"/>
    <n v="-1.026"/>
    <s v="12h15"/>
    <n v="0.39600000000000002"/>
    <n v="0.17199999999999993"/>
    <n v="30.01"/>
    <n v="-3.0010000000000003"/>
    <n v="-1.9750000000000003"/>
    <n v="75.5"/>
    <n v="4474.69625"/>
    <n v="0.43434343434343414"/>
    <n v="4.2630429253755964E-5"/>
    <n v="1.907582219176721E-5"/>
    <x v="273"/>
    <x v="251"/>
    <n v="0.19338715592336769"/>
    <n v="31.516500000000001"/>
    <n v="71.3"/>
    <n v="778"/>
    <x v="273"/>
    <n v="13.38048963335333"/>
    <s v="LS"/>
    <s v="TMF"/>
    <s v="E"/>
    <n v="0.44430618398273797"/>
    <n v="2.1475"/>
    <n v="1335.2875000000001"/>
    <x v="42"/>
    <x v="41"/>
  </r>
  <r>
    <d v="2022-07-05T00:00:00"/>
    <s v="Makera"/>
    <s v="Jul"/>
    <s v="K6"/>
    <s v="HWLN"/>
    <n v="15"/>
    <s v="Paf"/>
    <s v="H5"/>
    <s v="K6PafH5"/>
    <x v="42"/>
    <s v="5h46"/>
    <n v="0.58099999999999996"/>
    <n v="21.09"/>
    <n v="-2.109"/>
    <s v="12h03"/>
    <n v="0.41699999999999998"/>
    <n v="0.16399999999999998"/>
    <n v="33.83"/>
    <n v="-3.383"/>
    <n v="-1.274"/>
    <n v="75.5"/>
    <n v="4474.69625"/>
    <n v="0.39328537170263783"/>
    <n v="3.7725261136178648E-5"/>
    <n v="1.6880908453632931E-5"/>
    <x v="274"/>
    <x v="252"/>
    <n v="0.26530036494930775"/>
    <n v="33.278799999999997"/>
    <n v="71.3"/>
    <n v="778"/>
    <x v="274"/>
    <n v="11.802345679012349"/>
    <s v="LS"/>
    <s v="TMF"/>
    <s v="E"/>
    <n v="0.3455948490031629"/>
    <n v="2.8125"/>
    <n v="1435.3249999999998"/>
    <x v="42"/>
    <x v="41"/>
  </r>
  <r>
    <d v="2022-08-19T00:00:00"/>
    <s v="Makera"/>
    <s v="Mid Aug"/>
    <s v="K6"/>
    <s v="HWLN"/>
    <n v="15"/>
    <s v="Paf"/>
    <s v="H5"/>
    <s v="K6PafH5"/>
    <x v="42"/>
    <s v="6h23"/>
    <n v="0.53800000000000003"/>
    <n v="10.72"/>
    <n v="-1.0720000000000001"/>
    <s v="11h34"/>
    <n v="0.41699999999999998"/>
    <n v="0.12100000000000005"/>
    <n v="33.840000000000003"/>
    <n v="-3.3840000000000003"/>
    <n v="-2.3120000000000003"/>
    <n v="75.5"/>
    <n v="4474.69625"/>
    <n v="0.29016786570743419"/>
    <n v="2.5945871841553677E-5"/>
    <n v="1.1609989543238083E-5"/>
    <x v="275"/>
    <x v="253"/>
    <n v="0.10054383806771813"/>
    <n v="34.301699999999997"/>
    <n v="71.3"/>
    <n v="778"/>
    <x v="275"/>
    <n v="12.126990262931423"/>
    <s v="LS"/>
    <s v="TMF"/>
    <s v="E"/>
    <n v="0.40498035528846144"/>
    <n v="2.7174999999999998"/>
    <n v="1551.3875"/>
    <x v="42"/>
    <x v="41"/>
  </r>
  <r>
    <d v="2022-07-20T00:00:00"/>
    <s v="Makera"/>
    <s v="Mid Jul"/>
    <s v="K6"/>
    <s v="HWLN"/>
    <n v="6"/>
    <s v="Paf"/>
    <s v="H5"/>
    <s v="K6PafH5"/>
    <x v="42"/>
    <s v="6h13"/>
    <n v="0.59599999999999997"/>
    <s v="NA"/>
    <s v="NA"/>
    <s v="11h31"/>
    <n v="0.46800000000000003"/>
    <n v="0.12799999999999995"/>
    <n v="34.15"/>
    <n v="-3.415"/>
    <s v="NA"/>
    <n v="75.5"/>
    <n v="4474.69625"/>
    <n v="0.27350427350427337"/>
    <n v="2.4124026057147727E-5"/>
    <n v="1.0794768893282121E-5"/>
    <x v="276"/>
    <x v="7"/>
    <m/>
    <n v="34.903799999999997"/>
    <n v="71.3"/>
    <n v="778"/>
    <x v="276"/>
    <n v="11.020894580054243"/>
    <s v="LS"/>
    <s v="TMF"/>
    <s v="E"/>
    <n v="0.38773728517693062"/>
    <n v="2.5749999999999997"/>
    <n v="1486.8125"/>
    <x v="42"/>
    <x v="41"/>
  </r>
  <r>
    <d v="2022-06-09T00:00:00"/>
    <s v="Makera"/>
    <s v="Jun"/>
    <s v="K6"/>
    <s v="HWLN"/>
    <n v="4"/>
    <s v="Paf"/>
    <s v="I4"/>
    <s v="K6PafI4"/>
    <x v="43"/>
    <s v="6h15"/>
    <n v="0.54200000000000004"/>
    <n v="3.09"/>
    <n v="-0.309"/>
    <s v="12h04"/>
    <n v="0.38600000000000001"/>
    <n v="0.15600000000000003"/>
    <n v="13.84"/>
    <n v="-1.3839999999999999"/>
    <n v="-1.075"/>
    <n v="80.45"/>
    <n v="5080.6789625000001"/>
    <n v="0.4041450777202073"/>
    <n v="3.9011654554745457E-5"/>
    <n v="1.9820569258861258E-5"/>
    <x v="277"/>
    <x v="254"/>
    <n v="0.36916381041098201"/>
    <n v="24.548100000000002"/>
    <n v="69.400000000000006"/>
    <n v="740"/>
    <x v="277"/>
    <n v="14.811333333333334"/>
    <s v="LS"/>
    <s v="TMF"/>
    <s v="E"/>
    <n v="0.62108933859878679"/>
    <n v="1.2462500000000001"/>
    <n v="783"/>
    <x v="43"/>
    <x v="42"/>
  </r>
  <r>
    <d v="2022-07-05T00:00:00"/>
    <s v="Makera"/>
    <s v="Jul"/>
    <s v="K6"/>
    <s v="HWLN"/>
    <n v="7"/>
    <s v="Paf"/>
    <s v="I4"/>
    <s v="K6PafI4"/>
    <x v="43"/>
    <s v="5h54"/>
    <n v="0.627"/>
    <n v="24.06"/>
    <n v="-2.4059999999999997"/>
    <s v="11h54"/>
    <n v="0.48299999999999998"/>
    <n v="0.14400000000000002"/>
    <n v="36.54"/>
    <n v="-3.6539999999999999"/>
    <n v="-1.2480000000000002"/>
    <n v="80.45"/>
    <n v="5080.6789625000001"/>
    <n v="0.29813664596273298"/>
    <n v="2.6825774602547108E-5"/>
    <n v="1.362931486759279E-5"/>
    <x v="278"/>
    <x v="255"/>
    <n v="0.21866078364174921"/>
    <n v="33.278799999999997"/>
    <n v="69.400000000000006"/>
    <n v="740"/>
    <x v="278"/>
    <n v="11.802345679012349"/>
    <s v="LS"/>
    <s v="TMF"/>
    <s v="E"/>
    <n v="0.3455948490031629"/>
    <n v="2.8125"/>
    <n v="1435.3249999999998"/>
    <x v="43"/>
    <x v="42"/>
  </r>
  <r>
    <d v="2022-08-06T00:00:00"/>
    <s v="Makera"/>
    <s v="Aug"/>
    <s v="K6"/>
    <s v="HWLN"/>
    <n v="1"/>
    <s v="Paf"/>
    <s v="I4"/>
    <s v="K6PafI4"/>
    <x v="43"/>
    <s v="6h17"/>
    <n v="0.61899999999999999"/>
    <n v="9.7200000000000006"/>
    <n v="-0.97200000000000009"/>
    <s v="12h15"/>
    <n v="0.497"/>
    <n v="0.122"/>
    <n v="25.35"/>
    <n v="-2.5350000000000001"/>
    <n v="-1.5630000000000002"/>
    <n v="80.45"/>
    <n v="5080.6789625000001"/>
    <n v="0.24547283702213279"/>
    <n v="2.1117436572283984E-5"/>
    <n v="1.0729091573473136E-5"/>
    <x v="279"/>
    <x v="256"/>
    <n v="0.137440724162079"/>
    <n v="31.516500000000001"/>
    <n v="69.400000000000006"/>
    <n v="740"/>
    <x v="279"/>
    <n v="13.38048963335333"/>
    <s v="LS"/>
    <s v="TMF"/>
    <s v="E"/>
    <n v="0.44430618398273797"/>
    <n v="2.1475"/>
    <n v="1335.2875000000001"/>
    <x v="43"/>
    <x v="42"/>
  </r>
  <r>
    <d v="2022-07-20T00:00:00"/>
    <s v="Makera"/>
    <s v="Mid Jul"/>
    <s v="K6"/>
    <s v="HWLN"/>
    <n v="13"/>
    <s v="Paf"/>
    <s v="I4"/>
    <s v="K6PafI4"/>
    <x v="43"/>
    <s v="6h22"/>
    <n v="0.64500000000000002"/>
    <n v="38.71"/>
    <n v="-3.871"/>
    <s v="11h43"/>
    <n v="0.52500000000000002"/>
    <n v="0.12"/>
    <n v="40.82"/>
    <n v="-4.0819999999999999"/>
    <n v="-0.21099999999999985"/>
    <n v="80.45"/>
    <n v="5080.6789625000001"/>
    <n v="0.22857142857142856"/>
    <n v="1.9342070983938893E-5"/>
    <n v="9.8270853139280016E-6"/>
    <x v="280"/>
    <x v="257"/>
    <n v="0.9325105025778998"/>
    <n v="34.903799999999997"/>
    <n v="69.400000000000006"/>
    <n v="740"/>
    <x v="280"/>
    <n v="11.020894580054243"/>
    <s v="LS"/>
    <s v="TMF"/>
    <s v="E"/>
    <n v="0.38773728517693062"/>
    <n v="2.5749999999999997"/>
    <n v="1486.8125"/>
    <x v="43"/>
    <x v="42"/>
  </r>
  <r>
    <d v="2022-09-02T00:00:00"/>
    <s v="Makera"/>
    <s v="Sep"/>
    <s v="K6"/>
    <s v="HWLN"/>
    <n v="16"/>
    <s v="Paf"/>
    <s v="I4"/>
    <s v="K6PafI4"/>
    <x v="43"/>
    <s v="7h02"/>
    <n v="0.59099999999999997"/>
    <n v="9.4499999999999993"/>
    <n v="-0.94499999999999995"/>
    <s v="12h04"/>
    <n v="0.50900000000000001"/>
    <n v="8.1999999999999962E-2"/>
    <n v="22.08"/>
    <n v="-2.2079999999999997"/>
    <n v="-1.2629999999999999"/>
    <n v="80.45"/>
    <n v="5080.6789625000001"/>
    <n v="0.16110019646365414"/>
    <n v="1.2574253848476909E-5"/>
    <n v="6.38857469970913E-6"/>
    <x v="281"/>
    <x v="258"/>
    <n v="0.10127729362152472"/>
    <n v="35.566600000000001"/>
    <n v="69.400000000000006"/>
    <n v="740"/>
    <x v="281"/>
    <n v="11.450000000000001"/>
    <s v="LS"/>
    <s v="TMF"/>
    <s v="E"/>
    <n v="0.40445061727069104"/>
    <n v="2.5662500000000001"/>
    <n v="1407.6"/>
    <x v="43"/>
    <x v="42"/>
  </r>
  <r>
    <d v="2022-08-19T00:00:00"/>
    <s v="Makera"/>
    <s v="Mid Aug"/>
    <s v="K6"/>
    <s v="HWLN"/>
    <n v="16"/>
    <s v="Paf"/>
    <s v="I4"/>
    <s v="K6PafI4"/>
    <x v="43"/>
    <s v="6h23"/>
    <n v="0.58399999999999996"/>
    <n v="8.7799999999999994"/>
    <n v="-0.87799999999999989"/>
    <s v="11h34"/>
    <n v="0.505"/>
    <n v="7.8999999999999959E-2"/>
    <n v="32.56"/>
    <n v="-3.2560000000000002"/>
    <n v="-2.3780000000000001"/>
    <n v="80.45"/>
    <n v="5080.6789625000001"/>
    <n v="0.15643564356435635"/>
    <n v="1.2127582126777042E-5"/>
    <n v="6.1616351377507129E-6"/>
    <x v="282"/>
    <x v="259"/>
    <n v="5.187947689059421E-2"/>
    <n v="34.301699999999997"/>
    <n v="69.400000000000006"/>
    <n v="740"/>
    <x v="282"/>
    <n v="12.126990262931423"/>
    <s v="LS"/>
    <s v="TMF"/>
    <s v="E"/>
    <n v="0.40498035528846144"/>
    <n v="2.7174999999999998"/>
    <n v="1551.3875"/>
    <x v="43"/>
    <x v="42"/>
  </r>
  <r>
    <d v="2022-09-02T00:00:00"/>
    <s v="Makera"/>
    <s v="Sep"/>
    <s v="K6"/>
    <s v="HWLN"/>
    <n v="8"/>
    <s v="Pfa"/>
    <s v="A6"/>
    <s v="K6PfaA6"/>
    <x v="44"/>
    <s v="5h55"/>
    <n v="0.83499999999999996"/>
    <n v="9.06"/>
    <n v="-0.90600000000000003"/>
    <s v="11h35"/>
    <n v="0.60899999999999999"/>
    <n v="0.22599999999999998"/>
    <n v="19.21"/>
    <n v="-1.921"/>
    <n v="-1.0150000000000001"/>
    <n v="80.5"/>
    <n v="5086.9962500000001"/>
    <n v="0.37110016420361247"/>
    <n v="3.5122915814969853E-5"/>
    <n v="1.7867014103981733E-5"/>
    <x v="283"/>
    <x v="260"/>
    <n v="0.32243792803760496"/>
    <n v="35.566600000000001"/>
    <n v="76.2"/>
    <n v="770"/>
    <x v="283"/>
    <n v="11.450000000000001"/>
    <s v="LS"/>
    <s v="TMF"/>
    <s v="E"/>
    <n v="0.40445061727069104"/>
    <n v="2.5662500000000001"/>
    <n v="1407.6"/>
    <x v="44"/>
    <x v="43"/>
  </r>
  <r>
    <d v="2022-07-05T00:00:00"/>
    <s v="Makera"/>
    <s v="Jul"/>
    <s v="K6"/>
    <s v="HWLN"/>
    <n v="14"/>
    <s v="Pfa"/>
    <s v="A6"/>
    <s v="K6PfaA6"/>
    <x v="44"/>
    <s v="5h46"/>
    <n v="0.78400000000000003"/>
    <n v="12.23"/>
    <n v="-1.2230000000000001"/>
    <s v="12h03"/>
    <n v="0.58799999999999997"/>
    <n v="0.19600000000000006"/>
    <n v="22.88"/>
    <n v="-2.2879999999999998"/>
    <n v="-1.0649999999999997"/>
    <n v="80.5"/>
    <n v="5086.9962500000001"/>
    <n v="0.33333333333333348"/>
    <n v="3.0775895371352042E-5"/>
    <n v="1.5655686434446019E-5"/>
    <x v="284"/>
    <x v="261"/>
    <n v="0.26926672630306303"/>
    <n v="33.278799999999997"/>
    <n v="76.2"/>
    <n v="770"/>
    <x v="181"/>
    <n v="11.802345679012349"/>
    <s v="LS"/>
    <s v="TMF"/>
    <s v="E"/>
    <n v="0.3455948490031629"/>
    <n v="2.8125"/>
    <n v="1435.3249999999998"/>
    <x v="44"/>
    <x v="43"/>
  </r>
  <r>
    <d v="2022-06-09T00:00:00"/>
    <s v="Makera"/>
    <s v="Jun"/>
    <s v="K6"/>
    <s v="HWLN"/>
    <n v="5"/>
    <s v="Pfa"/>
    <s v="A6"/>
    <s v="K6PfaA6"/>
    <x v="44"/>
    <s v="6h15"/>
    <n v="0.75"/>
    <n v="3.34"/>
    <n v="-0.33399999999999996"/>
    <s v="12h04"/>
    <n v="0.57999999999999996"/>
    <n v="0.17000000000000004"/>
    <n v="19.07"/>
    <n v="-1.907"/>
    <n v="-1.573"/>
    <n v="80.5"/>
    <n v="5086.9962500000001"/>
    <n v="0.29310344827586216"/>
    <n v="2.6269373992430034E-5"/>
    <n v="1.3363220698933911E-5"/>
    <x v="285"/>
    <x v="262"/>
    <n v="0.15561182716671162"/>
    <n v="24.548100000000002"/>
    <n v="76.2"/>
    <n v="770"/>
    <x v="284"/>
    <n v="14.811333333333334"/>
    <s v="LS"/>
    <s v="TMF"/>
    <s v="E"/>
    <n v="0.62108933859878679"/>
    <n v="1.2462500000000001"/>
    <n v="783"/>
    <x v="44"/>
    <x v="43"/>
  </r>
  <r>
    <d v="2022-08-19T00:00:00"/>
    <s v="Makera"/>
    <s v="Mid Aug"/>
    <s v="K6"/>
    <s v="HWLN"/>
    <n v="3"/>
    <s v="Pfa"/>
    <s v="A6"/>
    <s v="K6PfaA6"/>
    <x v="44"/>
    <s v="5h29"/>
    <n v="0.82499999999999996"/>
    <n v="9.83"/>
    <n v="-0.98299999999999998"/>
    <s v="12H32"/>
    <n v="0.64400000000000002"/>
    <n v="0.18099999999999994"/>
    <n v="27.56"/>
    <n v="-2.7559999999999998"/>
    <n v="-1.7729999999999997"/>
    <n v="80.5"/>
    <n v="5086.9962500000001"/>
    <n v="0.2810559006211179"/>
    <n v="2.4946566731206741E-5"/>
    <n v="1.2690309141202345E-5"/>
    <x v="286"/>
    <x v="263"/>
    <n v="0.13110632680820372"/>
    <n v="34.301699999999997"/>
    <n v="76.2"/>
    <n v="770"/>
    <x v="285"/>
    <n v="12.126990262931423"/>
    <s v="LS"/>
    <s v="TMF"/>
    <s v="E"/>
    <n v="0.40498035528846144"/>
    <n v="2.7174999999999998"/>
    <n v="1551.3875"/>
    <x v="44"/>
    <x v="43"/>
  </r>
  <r>
    <d v="2022-07-20T00:00:00"/>
    <s v="Makera"/>
    <s v="Mid Jul"/>
    <s v="K6"/>
    <s v="HWLN"/>
    <n v="5"/>
    <s v="Pfa"/>
    <s v="A6"/>
    <s v="K6PfaA6"/>
    <x v="44"/>
    <s v="6h13"/>
    <n v="0.79800000000000004"/>
    <n v="17.09"/>
    <n v="-1.7090000000000001"/>
    <s v="11h31"/>
    <n v="0.624"/>
    <n v="0.17400000000000004"/>
    <n v="23.32"/>
    <n v="-2.3319999999999999"/>
    <n v="-0.62299999999999978"/>
    <n v="80.5"/>
    <n v="5086.9962500000001"/>
    <n v="0.27884615384615391"/>
    <n v="2.4705341195307642E-5"/>
    <n v="1.2567597801550049E-5"/>
    <x v="287"/>
    <x v="264"/>
    <n v="0.36950848090819505"/>
    <n v="34.903799999999997"/>
    <n v="76.2"/>
    <n v="770"/>
    <x v="286"/>
    <n v="11.020894580054243"/>
    <s v="LS"/>
    <s v="TMF"/>
    <s v="E"/>
    <n v="0.38773728517693062"/>
    <n v="2.5749999999999997"/>
    <n v="1486.8125"/>
    <x v="44"/>
    <x v="43"/>
  </r>
  <r>
    <d v="2022-08-06T00:00:00"/>
    <s v="Makera"/>
    <s v="Aug"/>
    <s v="K6"/>
    <s v="HWLN"/>
    <n v="2"/>
    <s v="Pfa"/>
    <s v="A6"/>
    <s v="K6PfaA6"/>
    <x v="44"/>
    <s v="6h17"/>
    <n v="0.80700000000000005"/>
    <n v="5.7"/>
    <n v="-0.57000000000000006"/>
    <s v="12h15"/>
    <n v="0.64100000000000001"/>
    <n v="0.16600000000000004"/>
    <n v="22.12"/>
    <n v="-2.2120000000000002"/>
    <n v="-1.6420000000000001"/>
    <n v="80.5"/>
    <n v="5086.9962500000001"/>
    <n v="0.25897035881435265"/>
    <n v="2.2555776542517535E-5"/>
    <n v="1.1474115068762467E-5"/>
    <x v="288"/>
    <x v="265"/>
    <n v="0.12799889837245904"/>
    <n v="31.516500000000001"/>
    <n v="76.2"/>
    <n v="770"/>
    <x v="287"/>
    <n v="13.38048963335333"/>
    <s v="LS"/>
    <s v="TMF"/>
    <s v="E"/>
    <n v="0.44430618398273797"/>
    <n v="2.1475"/>
    <n v="1335.2875000000001"/>
    <x v="44"/>
    <x v="43"/>
  </r>
  <r>
    <d v="2022-08-19T00:00:00"/>
    <s v="Makera"/>
    <s v="Mid Aug"/>
    <s v="K6"/>
    <s v="HWLN"/>
    <n v="9"/>
    <s v="Pfu"/>
    <s v="D10"/>
    <s v="K6PfuD10"/>
    <x v="45"/>
    <s v="6h23"/>
    <n v="1.0169999999999999"/>
    <n v="8.0500000000000007"/>
    <n v="-0.80500000000000005"/>
    <s v="11h34"/>
    <n v="1.2050000000000001"/>
    <n v="-0.18800000000000017"/>
    <n v="11.34"/>
    <n v="-1.1339999999999999"/>
    <n v="-0.32899999999999985"/>
    <n v="105.25"/>
    <n v="8695.8865624999999"/>
    <n v="0.18485742379547707"/>
    <n v="1.4894405755783102E-5"/>
    <n v="1.2952006286813695E-5"/>
    <x v="289"/>
    <x v="266"/>
    <n v="0.53193239073490672"/>
    <n v="34.301699999999997"/>
    <n v="94.8"/>
    <n v="700"/>
    <x v="288"/>
    <n v="12.126990262931423"/>
    <s v="ES"/>
    <s v="TMF"/>
    <s v="SD"/>
    <n v="0.40498035528846144"/>
    <n v="2.7174999999999998"/>
    <n v="1551.3875"/>
    <x v="45"/>
    <x v="44"/>
  </r>
  <r>
    <d v="2022-07-05T00:00:00"/>
    <s v="Makera"/>
    <s v="Jul"/>
    <s v="K6"/>
    <s v="HWLN"/>
    <n v="1"/>
    <s v="Pfu"/>
    <s v="D10"/>
    <s v="K6PfuD10"/>
    <x v="45"/>
    <s v="5h54"/>
    <n v="1.0549999999999999"/>
    <n v="8.75"/>
    <n v="-0.875"/>
    <s v="11h54"/>
    <n v="1.212"/>
    <n v="-0.15700000000000003"/>
    <n v="10.09"/>
    <n v="-1.0089999999999999"/>
    <n v="-0.1339999999999999"/>
    <n v="105.25"/>
    <n v="8695.8865624999999"/>
    <n v="0.14881516587677729"/>
    <n v="1.1404484405787231E-5"/>
    <n v="9.9172102696525978E-6"/>
    <x v="290"/>
    <x v="267"/>
    <n v="1"/>
    <n v="33.278799999999997"/>
    <n v="94.8"/>
    <n v="700"/>
    <x v="289"/>
    <n v="11.802345679012349"/>
    <s v="ES"/>
    <s v="TMF"/>
    <s v="SD"/>
    <n v="0.3455948490031629"/>
    <n v="2.8125"/>
    <n v="1435.3249999999998"/>
    <x v="45"/>
    <x v="44"/>
  </r>
  <r>
    <d v="2022-06-09T00:00:00"/>
    <s v="Makera"/>
    <s v="Jun"/>
    <s v="K6"/>
    <s v="HWLN"/>
    <n v="8"/>
    <s v="Pfu"/>
    <s v="D10"/>
    <s v="K6PfuD10"/>
    <x v="45"/>
    <s v="6h15"/>
    <n v="0.84599999999999997"/>
    <n v="5.69"/>
    <n v="-0.56900000000000006"/>
    <s v="12h04"/>
    <n v="0.96499999999999997"/>
    <n v="-0.11899999999999999"/>
    <n v="13.45"/>
    <n v="-1.345"/>
    <n v="-0.77599999999999991"/>
    <n v="105.25"/>
    <n v="8695.8865624999999"/>
    <n v="0.14066193853427897"/>
    <n v="1.0640262785103246E-5"/>
    <n v="9.2526518174448155E-6"/>
    <x v="291"/>
    <x v="268"/>
    <n v="0.16110899417686161"/>
    <n v="24.548100000000002"/>
    <n v="94.8"/>
    <n v="700"/>
    <x v="290"/>
    <n v="14.811333333333334"/>
    <s v="ES"/>
    <s v="TMF"/>
    <s v="SD"/>
    <n v="0.62108933859878701"/>
    <n v="1.2462500000000001"/>
    <n v="783"/>
    <x v="45"/>
    <x v="44"/>
  </r>
  <r>
    <d v="2022-08-06T00:00:00"/>
    <s v="Makera"/>
    <s v="Aug"/>
    <s v="K6"/>
    <s v="HWLN"/>
    <n v="8"/>
    <s v="Pfu"/>
    <s v="D10"/>
    <s v="K6PfuD10"/>
    <x v="45"/>
    <s v="6h17"/>
    <n v="1.093"/>
    <n v="5.72"/>
    <n v="-0.57199999999999995"/>
    <s v="12h15"/>
    <n v="1.0589999999999999"/>
    <n v="3.400000000000003E-2"/>
    <n v="11.06"/>
    <n v="-1.1060000000000001"/>
    <n v="-0.53400000000000014"/>
    <n v="105.25"/>
    <n v="8695.8865624999999"/>
    <n v="3.210576015108596E-2"/>
    <n v="1.7264363893684016E-6"/>
    <n v="1.5012894999319703E-6"/>
    <x v="292"/>
    <x v="269"/>
    <n v="3.798730449412778E-2"/>
    <n v="31.516500000000001"/>
    <n v="94.8"/>
    <n v="700"/>
    <x v="291"/>
    <n v="13.38048963335333"/>
    <s v="ES"/>
    <s v="TMF"/>
    <s v="SD"/>
    <n v="0.44430618398273797"/>
    <n v="2.1475"/>
    <n v="1335.2875000000001"/>
    <x v="45"/>
    <x v="44"/>
  </r>
  <r>
    <d v="2022-09-02T00:00:00"/>
    <s v="Makera"/>
    <s v="Sep"/>
    <s v="K6"/>
    <s v="HWLN"/>
    <n v="9"/>
    <s v="Pfu"/>
    <s v="D10"/>
    <s v="K6PfuD10"/>
    <x v="45"/>
    <s v="7h02"/>
    <n v="1.2210000000000001"/>
    <n v="8.7799999999999994"/>
    <n v="-0.87799999999999989"/>
    <s v="12h04"/>
    <n v="1.2549999999999999"/>
    <n v="-3.3999999999999808E-2"/>
    <n v="9.56"/>
    <n v="-0.95600000000000007"/>
    <n v="-7.800000000000018E-2"/>
    <n v="105.25"/>
    <n v="8695.8865624999999"/>
    <n v="2.7846027846027688E-2"/>
    <n v="1.4489404139187751E-6"/>
    <n v="1.2599821475259464E-6"/>
    <x v="293"/>
    <x v="270"/>
    <n v="0.21826549106201823"/>
    <n v="35.566600000000001"/>
    <n v="94.8"/>
    <n v="700"/>
    <x v="292"/>
    <n v="11.450000000000001"/>
    <s v="ES"/>
    <s v="TMF"/>
    <s v="SD"/>
    <n v="0.40445061727069104"/>
    <n v="2.5662500000000001"/>
    <n v="1407.6"/>
    <x v="45"/>
    <x v="44"/>
  </r>
  <r>
    <d v="2022-08-19T00:00:00"/>
    <s v="Makera"/>
    <s v="Mid Aug"/>
    <s v="K6"/>
    <s v="HWLN"/>
    <n v="4"/>
    <s v="Pfu"/>
    <s v="D10"/>
    <s v="K6PfuD10"/>
    <x v="45"/>
    <s v="5h29"/>
    <n v="0.73"/>
    <n v="8.8699999999999992"/>
    <n v="-0.8869999999999999"/>
    <s v="12H32"/>
    <n v="0.73799999999999999"/>
    <n v="-8.0000000000000071E-3"/>
    <n v="9.27"/>
    <n v="-0.92699999999999994"/>
    <n v="-4.0000000000000036E-2"/>
    <n v="105.25"/>
    <n v="8695.8865624999999"/>
    <n v="1.0958904109589052E-2"/>
    <n v="4.5972730035255793E-7"/>
    <n v="3.9977364535502102E-7"/>
    <x v="294"/>
    <x v="271"/>
    <n v="0.13504218517491065"/>
    <n v="34.301699999999997"/>
    <n v="94.8"/>
    <n v="700"/>
    <x v="293"/>
    <n v="12.126990262931423"/>
    <s v="ES"/>
    <s v="TMF"/>
    <s v="SD"/>
    <n v="0.40498035528846144"/>
    <n v="2.7174999999999998"/>
    <n v="1551.3875"/>
    <x v="45"/>
    <x v="44"/>
  </r>
  <r>
    <d v="2022-07-20T00:00:00"/>
    <s v="Makera"/>
    <s v="Mid Jul"/>
    <s v="K6"/>
    <s v="HWLN"/>
    <n v="11"/>
    <s v="Pfu"/>
    <s v="D10"/>
    <s v="K6PfuD10"/>
    <x v="45"/>
    <s v="6h22"/>
    <n v="1.1739999999999999"/>
    <n v="6.35"/>
    <n v="-0.63500000000000001"/>
    <s v="11h43"/>
    <n v="1.1850000000000001"/>
    <n v="-1.1000000000000121E-2"/>
    <n v="15.83"/>
    <n v="-1.583"/>
    <n v="-0.94799999999999995"/>
    <n v="105.25"/>
    <n v="8695.8865624999999"/>
    <n v="9.3696763202726751E-3"/>
    <n v="3.7908790611002552E-7"/>
    <n v="3.2965054287484326E-7"/>
    <x v="295"/>
    <x v="272"/>
    <n v="4.698516385950968E-3"/>
    <n v="34.903799999999997"/>
    <n v="94.8"/>
    <n v="700"/>
    <x v="294"/>
    <n v="11.020894580054243"/>
    <s v="ES"/>
    <s v="TMF"/>
    <s v="SD"/>
    <n v="0.38773728517693062"/>
    <n v="2.5749999999999997"/>
    <n v="1486.8125"/>
    <x v="45"/>
    <x v="44"/>
  </r>
  <r>
    <d v="2022-06-09T00:00:00"/>
    <s v="Makera"/>
    <s v="Jun"/>
    <s v="K6"/>
    <s v="HWLN"/>
    <n v="10"/>
    <s v="Sgu"/>
    <s v="A8"/>
    <s v="K6SguA8"/>
    <x v="46"/>
    <s v="6h15"/>
    <n v="0.64300000000000002"/>
    <n v="2.4700000000000002"/>
    <n v="-0.24700000000000003"/>
    <s v="11h56"/>
    <n v="0.32100000000000001"/>
    <n v="0.32200000000000001"/>
    <n v="6.81"/>
    <n v="-0.68099999999999994"/>
    <n v="-0.43399999999999994"/>
    <n v="50.055"/>
    <n v="1966.819874625"/>
    <n v="1.0031152647975079"/>
    <n v="1.1945651609540956E-4"/>
    <n v="2.3494945000991273E-5"/>
    <x v="296"/>
    <x v="273"/>
    <n v="1"/>
    <n v="24.548100000000002"/>
    <n v="34.5"/>
    <n v="430"/>
    <x v="295"/>
    <n v="14.811333333333334"/>
    <s v="LS"/>
    <s v="TMF"/>
    <s v="E"/>
    <n v="0.62108933859878679"/>
    <n v="1.2462500000000001"/>
    <n v="783"/>
    <x v="46"/>
    <x v="45"/>
  </r>
  <r>
    <d v="2022-07-05T00:00:00"/>
    <s v="Makera"/>
    <s v="Jul"/>
    <s v="K6"/>
    <s v="HWLN"/>
    <n v="11"/>
    <s v="Sgu"/>
    <s v="A8"/>
    <s v="K6SguA8"/>
    <x v="46"/>
    <s v="5h46"/>
    <n v="0.59599999999999997"/>
    <n v="13.23"/>
    <n v="-1.323"/>
    <s v="12h03"/>
    <n v="0.42399999999999999"/>
    <n v="0.17199999999999999"/>
    <n v="17.39"/>
    <n v="-1.7390000000000001"/>
    <n v="-0.41600000000000015"/>
    <n v="50.055"/>
    <n v="1966.819874625"/>
    <n v="0.40566037735849053"/>
    <n v="3.9191790963836113E-5"/>
    <n v="7.7083193389821356E-6"/>
    <x v="297"/>
    <x v="274"/>
    <n v="0.34228009838273671"/>
    <n v="33.278799999999997"/>
    <n v="34.5"/>
    <n v="430"/>
    <x v="296"/>
    <n v="11.802345679012349"/>
    <s v="LS"/>
    <s v="TMF"/>
    <s v="E"/>
    <n v="0.3455948490031629"/>
    <n v="2.8125"/>
    <n v="1435.3249999999998"/>
    <x v="46"/>
    <x v="45"/>
  </r>
  <r>
    <d v="2022-07-20T00:00:00"/>
    <s v="Makera"/>
    <s v="Mid Jul"/>
    <s v="K6"/>
    <s v="HWLN"/>
    <n v="3"/>
    <s v="Sgu"/>
    <s v="A8"/>
    <s v="K6SguA8"/>
    <x v="46"/>
    <s v="6h13"/>
    <n v="0.61199999999999999"/>
    <n v="9.68"/>
    <n v="-0.96799999999999997"/>
    <s v="11h31"/>
    <n v="0.438"/>
    <n v="0.17399999999999999"/>
    <n v="24.04"/>
    <n v="-2.4039999999999999"/>
    <n v="-1.4359999999999999"/>
    <n v="50.055"/>
    <n v="1966.819874625"/>
    <n v="0.39726027397260272"/>
    <n v="3.8195170761743087E-5"/>
    <n v="7.5123020968892008E-6"/>
    <x v="298"/>
    <x v="275"/>
    <n v="9.6634874016243155E-2"/>
    <n v="34.903799999999997"/>
    <n v="34.5"/>
    <n v="430"/>
    <x v="297"/>
    <n v="11.020894580054243"/>
    <s v="LS"/>
    <s v="TMF"/>
    <s v="E"/>
    <n v="0.38773728517693062"/>
    <n v="2.5749999999999997"/>
    <n v="1486.8125"/>
    <x v="46"/>
    <x v="45"/>
  </r>
  <r>
    <d v="2022-06-09T00:00:00"/>
    <s v="Makera"/>
    <s v="Jun"/>
    <s v="K6"/>
    <s v="HWLN"/>
    <n v="1"/>
    <s v="Sgu"/>
    <s v="A8"/>
    <s v="K6SguA8"/>
    <x v="46"/>
    <s v="6h15"/>
    <n v="0.51200000000000001"/>
    <n v="3.36"/>
    <n v="-0.33599999999999997"/>
    <s v="12h04"/>
    <n v="0.375"/>
    <n v="0.13700000000000001"/>
    <n v="8.07"/>
    <n v="-0.80700000000000005"/>
    <n v="-0.47100000000000009"/>
    <n v="50.055"/>
    <n v="1966.819874625"/>
    <n v="0.36533333333333334"/>
    <n v="3.4452241988578164E-5"/>
    <n v="6.7761354268525469E-6"/>
    <x v="299"/>
    <x v="276"/>
    <n v="0.26575194427772775"/>
    <n v="24.548100000000002"/>
    <n v="34.5"/>
    <n v="430"/>
    <x v="298"/>
    <n v="14.811333333333334"/>
    <s v="LS"/>
    <s v="TMF"/>
    <s v="E"/>
    <n v="0.62108933859878679"/>
    <n v="1.2462500000000001"/>
    <n v="783"/>
    <x v="46"/>
    <x v="45"/>
  </r>
  <r>
    <d v="2022-09-02T00:00:00"/>
    <s v="Makera"/>
    <s v="Sep"/>
    <s v="K6"/>
    <s v="HWLN"/>
    <n v="11"/>
    <s v="Sgu"/>
    <s v="A8"/>
    <s v="K6SguA8"/>
    <x v="46"/>
    <s v="7h02"/>
    <n v="0.60499999999999998"/>
    <n v="9.42"/>
    <n v="-0.94199999999999995"/>
    <s v="12h04"/>
    <n v="0.44400000000000001"/>
    <n v="0.16099999999999998"/>
    <n v="11.78"/>
    <n v="-1.1779999999999999"/>
    <n v="-0.23599999999999999"/>
    <n v="50.055"/>
    <n v="1966.819874625"/>
    <n v="0.36261261261261257"/>
    <n v="3.4136671945359725E-5"/>
    <n v="6.7140684835687173E-6"/>
    <x v="300"/>
    <x v="277"/>
    <n v="0.52551975248525085"/>
    <n v="35.566600000000001"/>
    <n v="34.5"/>
    <n v="430"/>
    <x v="299"/>
    <n v="11.450000000000001"/>
    <s v="LS"/>
    <s v="TMF"/>
    <s v="E"/>
    <n v="0.40445061727069104"/>
    <n v="2.5662500000000001"/>
    <n v="1407.6"/>
    <x v="46"/>
    <x v="45"/>
  </r>
  <r>
    <d v="2022-08-06T00:00:00"/>
    <s v="Makera"/>
    <s v="Aug"/>
    <s v="K6"/>
    <s v="HWLN"/>
    <n v="3"/>
    <s v="Sgu"/>
    <s v="A8"/>
    <s v="K6SguA8"/>
    <x v="46"/>
    <s v="6h17"/>
    <n v="0.57499999999999996"/>
    <n v="5.92"/>
    <n v="-0.59199999999999997"/>
    <s v="12h15"/>
    <n v="0.432"/>
    <n v="0.14299999999999996"/>
    <n v="15.48"/>
    <n v="-1.548"/>
    <n v="-0.95600000000000007"/>
    <n v="50.055"/>
    <n v="1966.819874625"/>
    <n v="0.33101851851851843"/>
    <n v="3.051301560805666E-5"/>
    <n v="6.0013605532668673E-6"/>
    <x v="301"/>
    <x v="278"/>
    <n v="0.11595970653974308"/>
    <n v="31.516500000000001"/>
    <n v="34.5"/>
    <n v="430"/>
    <x v="300"/>
    <n v="13.38048963335333"/>
    <s v="LS"/>
    <s v="TMF"/>
    <s v="E"/>
    <n v="0.44430618398273797"/>
    <n v="2.1475"/>
    <n v="1335.2875000000001"/>
    <x v="46"/>
    <x v="45"/>
  </r>
  <r>
    <d v="2022-08-19T00:00:00"/>
    <s v="Makera"/>
    <s v="Mid Aug"/>
    <s v="K6"/>
    <s v="HWLN"/>
    <n v="10"/>
    <s v="Sgu"/>
    <s v="A8"/>
    <s v="K6SguA8"/>
    <x v="46"/>
    <s v="6h23"/>
    <n v="0.51700000000000002"/>
    <n v="9.4600000000000009"/>
    <n v="-0.94600000000000006"/>
    <s v="11h34"/>
    <n v="0.42699999999999999"/>
    <n v="9.0000000000000024E-2"/>
    <n v="20.53"/>
    <n v="-2.0529999999999999"/>
    <n v="-1.1069999999999998"/>
    <n v="50.055"/>
    <n v="1966.819874625"/>
    <n v="0.21077283372365346"/>
    <n v="1.7505026653081129E-5"/>
    <n v="3.4429234327120311E-6"/>
    <x v="302"/>
    <x v="279"/>
    <n v="5.7450660251737659E-2"/>
    <n v="34.301699999999997"/>
    <n v="34.5"/>
    <n v="430"/>
    <x v="301"/>
    <n v="12.126990262931423"/>
    <s v="LS"/>
    <s v="TMF"/>
    <s v="E"/>
    <n v="0.40498035528846144"/>
    <n v="2.7174999999999998"/>
    <n v="1551.3875"/>
    <x v="46"/>
    <x v="45"/>
  </r>
  <r>
    <d v="2022-08-05T00:00:00"/>
    <s v="Makera"/>
    <s v="Aug"/>
    <s v="K6"/>
    <s v="HWLN"/>
    <n v="5"/>
    <s v="Sgu"/>
    <s v="C9"/>
    <s v="K6SguC9"/>
    <x v="47"/>
    <s v="5h41"/>
    <n v="0.66500000000000004"/>
    <n v="2.94"/>
    <n v="-0.29399999999999998"/>
    <s v="12h03"/>
    <n v="0.52700000000000002"/>
    <n v="0.13800000000000001"/>
    <n v="12.32"/>
    <n v="-1.232"/>
    <n v="-0.93799999999999994"/>
    <n v="57.585000000000001"/>
    <n v="2603.085296625"/>
    <n v="0.26185958254269448"/>
    <n v="2.2865949995905064E-5"/>
    <n v="5.9522018227702956E-6"/>
    <x v="303"/>
    <x v="280"/>
    <n v="0.11721686198010335"/>
    <n v="33.254899999999999"/>
    <n v="40"/>
    <n v="540"/>
    <x v="302"/>
    <n v="13.537474712107057"/>
    <s v="LS"/>
    <s v="TMF"/>
    <s v="E"/>
    <n v="0.44009598733374949"/>
    <n v="2.3112500000000002"/>
    <n v="1533.9750000000001"/>
    <x v="47"/>
    <x v="46"/>
  </r>
  <r>
    <d v="2022-09-02T00:00:00"/>
    <s v="Makera"/>
    <s v="Sep"/>
    <s v="K6"/>
    <s v="HWLN"/>
    <n v="6"/>
    <s v="Sgu"/>
    <s v="C9"/>
    <s v="K6SguC9"/>
    <x v="47"/>
    <s v="5h55"/>
    <n v="0.72699999999999998"/>
    <n v="4.95"/>
    <n v="-0.495"/>
    <s v="11h35"/>
    <n v="0.58299999999999996"/>
    <n v="0.14400000000000002"/>
    <n v="6.96"/>
    <n v="-0.69599999999999995"/>
    <n v="-0.20099999999999996"/>
    <n v="57.585000000000001"/>
    <n v="2603.085296625"/>
    <n v="0.24699828473413382"/>
    <n v="2.1279097194268991E-5"/>
    <n v="5.5391305031855903E-6"/>
    <x v="304"/>
    <x v="281"/>
    <n v="0.50905044386375442"/>
    <n v="35.566600000000001"/>
    <n v="40"/>
    <n v="540"/>
    <x v="303"/>
    <n v="11.450000000000001"/>
    <s v="LS"/>
    <s v="TMF"/>
    <s v="E"/>
    <n v="0.40445061727069104"/>
    <n v="2.5662500000000001"/>
    <n v="1407.6"/>
    <x v="47"/>
    <x v="46"/>
  </r>
  <r>
    <d v="2022-08-19T00:00:00"/>
    <s v="Makera"/>
    <s v="Mid Aug"/>
    <s v="K6"/>
    <s v="HWLN"/>
    <n v="5"/>
    <s v="Sgu"/>
    <s v="C9"/>
    <s v="K6SguC9"/>
    <x v="47"/>
    <s v="5h29"/>
    <n v="0.73299999999999998"/>
    <n v="6.34"/>
    <n v="-0.63400000000000001"/>
    <s v="12H32"/>
    <n v="0.59199999999999997"/>
    <n v="0.14100000000000001"/>
    <n v="12.82"/>
    <n v="-1.282"/>
    <n v="-0.64800000000000002"/>
    <n v="57.585000000000001"/>
    <n v="2603.085296625"/>
    <n v="0.23817567567567571"/>
    <n v="2.0347341216986232E-5"/>
    <n v="5.2965864747348698E-6"/>
    <x v="305"/>
    <x v="282"/>
    <n v="0.15098588254091344"/>
    <n v="34.301699999999997"/>
    <n v="40"/>
    <n v="540"/>
    <x v="304"/>
    <n v="12.126990262931423"/>
    <s v="LS"/>
    <s v="TMF"/>
    <s v="E"/>
    <n v="0.40498035528846144"/>
    <n v="2.7174999999999998"/>
    <n v="1551.3875"/>
    <x v="47"/>
    <x v="46"/>
  </r>
  <r>
    <d v="2022-07-05T00:00:00"/>
    <s v="Makera"/>
    <s v="Jul"/>
    <s v="K6"/>
    <s v="HWLN"/>
    <n v="12"/>
    <s v="Sgu"/>
    <s v="C9"/>
    <s v="K6SguC9"/>
    <x v="47"/>
    <s v="5h46"/>
    <n v="0.69399999999999995"/>
    <n v="11.6"/>
    <n v="-1.1599999999999999"/>
    <s v="12h03"/>
    <n v="0.57599999999999996"/>
    <n v="0.11799999999999999"/>
    <n v="12.58"/>
    <n v="-1.258"/>
    <n v="-9.8000000000000087E-2"/>
    <n v="57.585000000000001"/>
    <n v="2603.085296625"/>
    <n v="0.2048611111111111"/>
    <n v="1.6902604720260495E-5"/>
    <n v="4.3998921821974415E-6"/>
    <x v="306"/>
    <x v="283"/>
    <n v="0.82933737776604599"/>
    <n v="33.278799999999997"/>
    <n v="40"/>
    <n v="540"/>
    <x v="305"/>
    <n v="11.802345679012349"/>
    <s v="LS"/>
    <s v="TMF"/>
    <s v="E"/>
    <n v="0.3455948490031629"/>
    <n v="2.8125"/>
    <n v="1435.3249999999998"/>
    <x v="47"/>
    <x v="46"/>
  </r>
  <r>
    <d v="2022-07-20T00:00:00"/>
    <s v="Makera"/>
    <s v="Mid Jul"/>
    <s v="K6"/>
    <s v="HWLN"/>
    <n v="14"/>
    <s v="Sgu"/>
    <s v="C9"/>
    <s v="K6SguC9"/>
    <x v="47"/>
    <s v="6h22"/>
    <n v="0.71199999999999997"/>
    <n v="11.07"/>
    <n v="-1.107"/>
    <s v="11h43"/>
    <n v="0.623"/>
    <n v="8.8999999999999968E-2"/>
    <n v="7.19"/>
    <n v="-0.71900000000000008"/>
    <n v="0.3879999999999999"/>
    <n v="57.585000000000001"/>
    <n v="2603.085296625"/>
    <n v="0.14285714285714279"/>
    <n v="1.0845042895807869E-5"/>
    <n v="2.8230571703344878E-6"/>
    <x v="307"/>
    <x v="284"/>
    <n v="0.13440122532731927"/>
    <n v="34.903799999999997"/>
    <n v="40"/>
    <n v="540"/>
    <x v="306"/>
    <n v="11.020894580054243"/>
    <s v="LS"/>
    <s v="TMF"/>
    <s v="E"/>
    <n v="0.38773728517693062"/>
    <n v="2.5749999999999997"/>
    <n v="1486.8125"/>
    <x v="47"/>
    <x v="46"/>
  </r>
  <r>
    <d v="2022-06-22T00:00:00"/>
    <s v="Makera"/>
    <s v="Mid Jun"/>
    <s v="L3"/>
    <s v="HWLN"/>
    <n v="12"/>
    <s v="Bbr"/>
    <s v="A10"/>
    <s v="L3BbrA10"/>
    <x v="48"/>
    <s v="5h58"/>
    <n v="0.72499999999999998"/>
    <n v="2.73"/>
    <n v="-0.27300000000000002"/>
    <s v="11h37"/>
    <n v="0.50700000000000001"/>
    <n v="0.21799999999999997"/>
    <n v="14.64"/>
    <n v="-1.464"/>
    <n v="-1.1909999999999998"/>
    <n v="96.25"/>
    <n v="7272.2890625"/>
    <n v="0.42998027613412221"/>
    <n v="4.2103878822027655E-5"/>
    <n v="3.0619157744625711E-5"/>
    <x v="308"/>
    <x v="285"/>
    <n v="0.48940402671650463"/>
    <n v="31.695499999999999"/>
    <n v="87.4"/>
    <n v="678"/>
    <x v="307"/>
    <n v="15.591269841269842"/>
    <s v="ES"/>
    <s v="TMF"/>
    <s v="SD"/>
    <n v="0.40461792161109017"/>
    <n v="2.3699999999999997"/>
    <n v="1376.4875"/>
    <x v="48"/>
    <x v="47"/>
  </r>
  <r>
    <d v="2022-06-10T00:00:00"/>
    <s v="Makera"/>
    <s v="Jun"/>
    <s v="L3"/>
    <s v="HWLN"/>
    <n v="12"/>
    <s v="Bbr"/>
    <s v="A10"/>
    <s v="L3BbrA10"/>
    <x v="48"/>
    <s v="6h08"/>
    <n v="0.58899999999999997"/>
    <n v="4.8499999999999996"/>
    <n v="-0.48499999999999999"/>
    <s v="11h57"/>
    <n v="0.41199999999999998"/>
    <n v="0.17699999999999999"/>
    <n v="12.73"/>
    <n v="-1.2730000000000001"/>
    <n v="-0.78800000000000014"/>
    <n v="96.25"/>
    <n v="7272.2890625"/>
    <n v="0.42961165048543687"/>
    <n v="4.2059449042259646E-5"/>
    <n v="3.0586847124480096E-5"/>
    <x v="309"/>
    <x v="286"/>
    <n v="0.73891512205191889"/>
    <n v="27.385200000000001"/>
    <n v="87.4"/>
    <n v="678"/>
    <x v="308"/>
    <n v="18.418666666666667"/>
    <s v="ES"/>
    <s v="TMF"/>
    <s v="SD"/>
    <n v="0.64691630239407094"/>
    <n v="1.1612499999999999"/>
    <n v="648.88749999999993"/>
    <x v="48"/>
    <x v="47"/>
  </r>
  <r>
    <d v="2022-08-03T00:00:00"/>
    <s v="Makera"/>
    <s v="Aug"/>
    <s v="L3"/>
    <s v="HWLN"/>
    <n v="9"/>
    <s v="Bbr"/>
    <s v="A10"/>
    <s v="L3BbrA10"/>
    <x v="48"/>
    <s v="6h01"/>
    <n v="0.61899999999999999"/>
    <n v="3.43"/>
    <n v="-0.34300000000000003"/>
    <s v="11h52"/>
    <n v="0.437"/>
    <n v="0.182"/>
    <n v="13.29"/>
    <n v="-1.329"/>
    <n v="-0.98599999999999999"/>
    <n v="96.25"/>
    <n v="7272.2890625"/>
    <n v="0.41647597254004576"/>
    <n v="4.0482021490565603E-5"/>
    <n v="2.9439696211373021E-5"/>
    <x v="310"/>
    <x v="287"/>
    <n v="0.56838481774107763"/>
    <n v="28.545300000000001"/>
    <n v="87.4"/>
    <n v="678"/>
    <x v="309"/>
    <n v="15.665264505802318"/>
    <s v="ES"/>
    <s v="TMF"/>
    <s v="SD"/>
    <n v="0.57093314461741485"/>
    <n v="1.5412499999999998"/>
    <n v="919.65"/>
    <x v="48"/>
    <x v="47"/>
  </r>
  <r>
    <d v="2022-06-22T00:00:00"/>
    <s v="Makera"/>
    <s v="Mid Jun"/>
    <s v="L3"/>
    <s v="HWLN"/>
    <n v="6"/>
    <s v="Bbr"/>
    <s v="A10"/>
    <s v="L3BbrA10"/>
    <x v="48"/>
    <s v="5h50"/>
    <n v="0.59299999999999997"/>
    <n v="3.78"/>
    <n v="-0.378"/>
    <s v="11h45"/>
    <n v="0.41899999999999998"/>
    <n v="0.17399999999999999"/>
    <n v="11.74"/>
    <n v="-1.1739999999999999"/>
    <n v="-0.79599999999999993"/>
    <n v="96.25"/>
    <n v="7272.2890625"/>
    <n v="0.41527446300715987"/>
    <n v="4.0338302992179522E-5"/>
    <n v="2.9335179964983816E-5"/>
    <x v="311"/>
    <x v="288"/>
    <n v="0.70155503963456345"/>
    <n v="31.695499999999999"/>
    <n v="87.4"/>
    <n v="678"/>
    <x v="310"/>
    <n v="15.591269841269842"/>
    <s v="ES"/>
    <s v="TMF"/>
    <s v="SD"/>
    <n v="0.40461792161109017"/>
    <n v="2.3699999999999997"/>
    <n v="1376.4875"/>
    <x v="48"/>
    <x v="47"/>
  </r>
  <r>
    <d v="2022-07-07T00:00:00"/>
    <s v="Makera"/>
    <s v="Jul"/>
    <s v="L3"/>
    <s v="HWLN"/>
    <n v="5"/>
    <s v="Bbr"/>
    <s v="A10"/>
    <s v="L3BbrA10"/>
    <x v="48"/>
    <s v="6h04"/>
    <n v="0.623"/>
    <n v="2.0099999999999998"/>
    <n v="-0.20099999999999998"/>
    <s v="12h32"/>
    <n v="0.44700000000000001"/>
    <n v="0.17599999999999999"/>
    <n v="7.24"/>
    <n v="-0.72399999999999998"/>
    <n v="-0.52300000000000002"/>
    <n v="96.25"/>
    <n v="7272.2890625"/>
    <n v="0.39373601789709167"/>
    <n v="3.7778481235268218E-5"/>
    <n v="2.7473603588510257E-5"/>
    <x v="312"/>
    <x v="289"/>
    <n v="1"/>
    <n v="34.081400000000002"/>
    <n v="87.4"/>
    <n v="678"/>
    <x v="311"/>
    <n v="13.083333333333334"/>
    <s v="ES"/>
    <s v="TMF"/>
    <s v="SD"/>
    <n v="0.35644028496175595"/>
    <n v="2.7675000000000001"/>
    <n v="1337.8125"/>
    <x v="48"/>
    <x v="47"/>
  </r>
  <r>
    <d v="2022-07-21T00:00:00"/>
    <s v="Makera"/>
    <s v="Mid Jul"/>
    <s v="L3"/>
    <s v="HWLN"/>
    <n v="10"/>
    <s v="Bbr"/>
    <s v="A10"/>
    <s v="L3BbrA10"/>
    <x v="48"/>
    <s v="6h42"/>
    <n v="0.64400000000000002"/>
    <m/>
    <s v="NA"/>
    <s v="11h36"/>
    <n v="0.47899999999999998"/>
    <n v="0.16500000000000004"/>
    <n v="18.95"/>
    <n v="-1.895"/>
    <s v="NA"/>
    <n v="96.25"/>
    <n v="7272.2890625"/>
    <n v="0.34446764091858045"/>
    <n v="3.2046210398210787E-5"/>
    <n v="2.3304930537348208E-5"/>
    <x v="313"/>
    <x v="7"/>
    <m/>
    <n v="31.981100000000001"/>
    <n v="87.4"/>
    <n v="678"/>
    <x v="312"/>
    <n v="12.389091192032369"/>
    <s v="ES"/>
    <s v="TMF"/>
    <s v="SD"/>
    <n v="0.41316276787735068"/>
    <n v="2.36"/>
    <n v="1352.8999999999999"/>
    <x v="48"/>
    <x v="47"/>
  </r>
  <r>
    <d v="2022-08-31T00:00:00"/>
    <s v="Makera"/>
    <s v="Sep"/>
    <s v="L3"/>
    <s v="HWLN"/>
    <n v="11"/>
    <s v="Bbr"/>
    <s v="A10"/>
    <s v="L3BbrA10"/>
    <x v="48"/>
    <s v="5h56"/>
    <n v="0.621"/>
    <n v="5.61"/>
    <n v="-0.56100000000000005"/>
    <s v="12h45"/>
    <n v="0.48299999999999998"/>
    <n v="0.13800000000000001"/>
    <n v="17.23"/>
    <n v="-1.7230000000000001"/>
    <n v="-1.1619999999999999"/>
    <n v="96.25"/>
    <n v="7272.2890625"/>
    <n v="0.28571428571428575"/>
    <n v="2.5456529676096076E-5"/>
    <n v="1.8512724233268017E-5"/>
    <x v="314"/>
    <x v="290"/>
    <n v="0.3032845336099268"/>
    <n v="32.519599999999997"/>
    <n v="87.4"/>
    <n v="678"/>
    <x v="313"/>
    <n v="7.0107887060214562"/>
    <s v="ES"/>
    <s v="TMF"/>
    <s v="SD"/>
    <n v="0.5234151584582144"/>
    <n v="1.8887499999999999"/>
    <n v="924.46249999999998"/>
    <x v="48"/>
    <x v="47"/>
  </r>
  <r>
    <d v="2022-08-17T00:00:00"/>
    <s v="Makera"/>
    <s v="Mid Aug"/>
    <s v="L3"/>
    <s v="HWLN"/>
    <n v="12"/>
    <s v="Bbr"/>
    <s v="A10"/>
    <s v="L3BbrA10"/>
    <x v="48"/>
    <s v="5h07"/>
    <n v="0.61899999999999999"/>
    <n v="13.61"/>
    <n v="-1.361"/>
    <s v="11h33"/>
    <n v="0.48599999999999999"/>
    <n v="0.13300000000000001"/>
    <n v="20.07"/>
    <n v="-2.0070000000000001"/>
    <n v="-0.64600000000000013"/>
    <n v="96.25"/>
    <n v="7272.2890625"/>
    <n v="0.27366255144032925"/>
    <n v="2.4141212782099159E-5"/>
    <n v="1.7556187767074491E-5"/>
    <x v="315"/>
    <x v="291"/>
    <n v="0.51734917239950395"/>
    <n v="32.178800000000003"/>
    <n v="87.4"/>
    <n v="678"/>
    <x v="314"/>
    <n v="15.49463920787486"/>
    <s v="ES"/>
    <s v="TMF"/>
    <s v="SD"/>
    <n v="0.6083871384901417"/>
    <n v="1.4275"/>
    <n v="836.8"/>
    <x v="48"/>
    <x v="47"/>
  </r>
  <r>
    <d v="2022-08-04T00:00:00"/>
    <s v="Makera"/>
    <s v="Aug"/>
    <s v="L3"/>
    <s v="HWLN"/>
    <n v="16"/>
    <s v="Bbr"/>
    <s v="I7"/>
    <s v="L3BbrI7"/>
    <x v="49"/>
    <s v="5h42"/>
    <n v="0.81899999999999995"/>
    <n v="7.21"/>
    <n v="-0.72099999999999997"/>
    <s v="11h53"/>
    <n v="0.54900000000000004"/>
    <n v="0.26999999999999991"/>
    <n v="17.18"/>
    <n v="-1.718"/>
    <n v="-0.997"/>
    <n v="85.5"/>
    <n v="5738.5462500000003"/>
    <n v="0.49180327868852436"/>
    <n v="4.9675494502303785E-5"/>
    <n v="2.8506512269309103E-5"/>
    <x v="316"/>
    <x v="292"/>
    <n v="0.5442958042782805"/>
    <n v="29.967099999999999"/>
    <n v="93.2"/>
    <n v="740"/>
    <x v="315"/>
    <n v="15.50428820417056"/>
    <s v="ES"/>
    <s v="TMF"/>
    <s v="SD"/>
    <n v="0.47297782808158478"/>
    <n v="1.87375"/>
    <n v="1054"/>
    <x v="49"/>
    <x v="48"/>
  </r>
  <r>
    <d v="2022-06-10T00:00:00"/>
    <s v="Makera"/>
    <s v="Jun"/>
    <s v="L3"/>
    <s v="HWLN"/>
    <n v="3"/>
    <s v="Bbr"/>
    <s v="I7"/>
    <s v="L3BbrI7"/>
    <x v="49"/>
    <s v="6h17"/>
    <n v="0.69699999999999995"/>
    <n v="3.21"/>
    <n v="-0.32100000000000001"/>
    <s v="12h05"/>
    <n v="0.498"/>
    <n v="0.19899999999999995"/>
    <n v="7.79"/>
    <n v="-0.77900000000000003"/>
    <n v="-0.45800000000000002"/>
    <n v="85.5"/>
    <n v="5738.5462500000003"/>
    <n v="0.39959839357429711"/>
    <n v="3.847208977662001E-5"/>
    <n v="2.2077386651728612E-5"/>
    <x v="317"/>
    <x v="293"/>
    <n v="0.91763135617560021"/>
    <n v="27.385200000000001"/>
    <n v="93.2"/>
    <n v="740"/>
    <x v="316"/>
    <n v="18.418666666666667"/>
    <s v="ES"/>
    <s v="TMF"/>
    <s v="SD"/>
    <n v="0.64691630239407094"/>
    <n v="1.1612499999999999"/>
    <n v="648.88749999999993"/>
    <x v="49"/>
    <x v="48"/>
  </r>
  <r>
    <d v="2022-08-18T00:00:00"/>
    <s v="Makera"/>
    <s v="Mid Aug"/>
    <s v="L3"/>
    <s v="HWLN"/>
    <n v="13"/>
    <s v="Bbr"/>
    <s v="I7"/>
    <s v="L3BbrI7"/>
    <x v="49"/>
    <s v="5h44"/>
    <n v="0.747"/>
    <n v="4.04"/>
    <n v="-0.40400000000000003"/>
    <s v="12h21"/>
    <n v="0.54200000000000004"/>
    <n v="0.20499999999999996"/>
    <n v="18.16"/>
    <n v="-1.8160000000000001"/>
    <n v="-1.4119999999999999"/>
    <n v="85.5"/>
    <n v="5738.5462500000003"/>
    <n v="0.37822878228782275"/>
    <n v="3.5955293865164106E-5"/>
    <n v="2.063311167775855E-5"/>
    <x v="318"/>
    <x v="294"/>
    <n v="0.27817371575827987"/>
    <n v="28.894600000000001"/>
    <n v="93.2"/>
    <n v="740"/>
    <x v="317"/>
    <n v="15.563004370478136"/>
    <s v="ES"/>
    <s v="TMF"/>
    <s v="SD"/>
    <n v="0.60858362734628491"/>
    <n v="1.405"/>
    <n v="1061.325"/>
    <x v="49"/>
    <x v="48"/>
  </r>
  <r>
    <d v="2022-07-07T00:00:00"/>
    <s v="Makera"/>
    <s v="Jul"/>
    <s v="L3"/>
    <s v="HWLN"/>
    <n v="12"/>
    <s v="Bbr"/>
    <s v="I7"/>
    <s v="L3BbrI7"/>
    <x v="49"/>
    <s v="6h13"/>
    <n v="0.745"/>
    <n v="5.52"/>
    <n v="-0.55199999999999994"/>
    <s v="12h25"/>
    <n v="0.54400000000000004"/>
    <n v="0.20099999999999996"/>
    <n v="11.78"/>
    <n v="-1.1779999999999999"/>
    <n v="-0.626"/>
    <n v="85.5"/>
    <n v="5738.5462500000003"/>
    <n v="0.36948529411764697"/>
    <n v="3.493486445414584E-5"/>
    <n v="2.0047533540759692E-5"/>
    <x v="319"/>
    <x v="295"/>
    <n v="0.60963890612031535"/>
    <n v="34.081400000000002"/>
    <n v="93.2"/>
    <n v="740"/>
    <x v="318"/>
    <n v="13.083333333333334"/>
    <s v="ES"/>
    <s v="TMF"/>
    <s v="SD"/>
    <n v="0.35644028496175595"/>
    <n v="2.7675000000000001"/>
    <n v="1337.8125"/>
    <x v="49"/>
    <x v="48"/>
  </r>
  <r>
    <d v="2022-08-31T00:00:00"/>
    <s v="Makera"/>
    <s v="Sep"/>
    <s v="L3"/>
    <s v="HWLN"/>
    <n v="7"/>
    <s v="Bbr"/>
    <s v="I7"/>
    <s v="L3BbrI7"/>
    <x v="49"/>
    <s v="7h12"/>
    <n v="0.73499999999999999"/>
    <n v="11.2"/>
    <n v="-1.1199999999999999"/>
    <s v="11h45"/>
    <n v="0.53800000000000003"/>
    <n v="0.19699999999999995"/>
    <n v="19.579999999999998"/>
    <n v="-1.9579999999999997"/>
    <n v="-0.83799999999999986"/>
    <n v="85.5"/>
    <n v="5738.5462500000003"/>
    <n v="0.36617100371747202"/>
    <n v="3.4549510962554749E-5"/>
    <n v="1.9826396657350245E-5"/>
    <x v="320"/>
    <x v="296"/>
    <n v="0.45038698456512027"/>
    <n v="32.519599999999997"/>
    <n v="93.2"/>
    <n v="740"/>
    <x v="319"/>
    <n v="7.0107887060214562"/>
    <s v="ES"/>
    <s v="TMF"/>
    <s v="SD"/>
    <n v="0.5234151584582144"/>
    <n v="1.8887499999999999"/>
    <n v="924.46249999999998"/>
    <x v="49"/>
    <x v="48"/>
  </r>
  <r>
    <d v="2022-07-22T00:00:00"/>
    <s v="Makera"/>
    <s v="Mid Jul"/>
    <s v="L3"/>
    <s v="HWLN"/>
    <n v="14"/>
    <s v="Bbr"/>
    <s v="I7"/>
    <s v="L3BbrI7"/>
    <x v="49"/>
    <s v="6h18"/>
    <n v="0.749"/>
    <n v="13.45"/>
    <n v="-1.345"/>
    <s v="12h03"/>
    <n v="0.59299999999999997"/>
    <n v="0.15600000000000003"/>
    <n v="20.64"/>
    <n v="-2.0640000000000001"/>
    <n v="-0.71900000000000008"/>
    <n v="85.5"/>
    <n v="5738.5462500000003"/>
    <n v="0.26306913996627324"/>
    <n v="2.2996037830945378E-5"/>
    <n v="1.3196382665962975E-5"/>
    <x v="321"/>
    <x v="297"/>
    <n v="0.34939128649463691"/>
    <n v="34.764699999999998"/>
    <n v="93.2"/>
    <n v="740"/>
    <x v="320"/>
    <n v="12.394095238095241"/>
    <s v="ES"/>
    <s v="TMF"/>
    <s v="SD"/>
    <n v="0.38320539431614575"/>
    <n v="2.6387499999999999"/>
    <n v="1512.2124999999996"/>
    <x v="49"/>
    <x v="48"/>
  </r>
  <r>
    <d v="2022-06-10T00:00:00"/>
    <s v="Makera"/>
    <s v="Jun"/>
    <s v="L3"/>
    <s v="HWLN"/>
    <n v="6"/>
    <s v="Cme"/>
    <s v="F6"/>
    <s v="L3CmeF6"/>
    <x v="50"/>
    <s v="6h17"/>
    <n v="0.68500000000000005"/>
    <n v="1.53"/>
    <n v="-0.153"/>
    <s v="12h05"/>
    <n v="0.47599999999999998"/>
    <n v="0.20900000000000007"/>
    <n v="1.18"/>
    <n v="-0.11799999999999999"/>
    <n v="3.5000000000000003E-2"/>
    <n v="91.25"/>
    <n v="6536.3515625"/>
    <n v="0.439075630252101"/>
    <n v="4.3202898103165158E-5"/>
    <n v="2.8238933052115188E-5"/>
    <x v="322"/>
    <x v="298"/>
    <n v="0.30529338263386963"/>
    <n v="27.385200000000001"/>
    <n v="90.2"/>
    <n v="800"/>
    <x v="321"/>
    <n v="18.418666666666667"/>
    <s v="ES"/>
    <s v="TF"/>
    <s v="SD"/>
    <n v="0.64691630239407094"/>
    <n v="1.1612499999999999"/>
    <n v="648.88749999999993"/>
    <x v="50"/>
    <x v="49"/>
  </r>
  <r>
    <d v="2022-08-17T00:00:00"/>
    <s v="Makera"/>
    <s v="Mid Aug"/>
    <s v="L3"/>
    <s v="HWLN"/>
    <n v="15"/>
    <s v="Cme"/>
    <s v="F6"/>
    <s v="L3CmeF6"/>
    <x v="50"/>
    <s v="5h07"/>
    <n v="0.70199999999999996"/>
    <n v="6.89"/>
    <n v="-0.68899999999999995"/>
    <s v="11h33"/>
    <n v="0.50900000000000001"/>
    <n v="0.19299999999999995"/>
    <n v="2.89"/>
    <n v="-0.28900000000000003"/>
    <n v="0.39999999999999991"/>
    <n v="91.25"/>
    <n v="6536.3515625"/>
    <n v="0.37917485265225925"/>
    <n v="3.606603657075029E-5"/>
    <n v="2.3574029449240581E-5"/>
    <x v="323"/>
    <x v="299"/>
    <n v="2.2300314187291097E-2"/>
    <n v="32.178800000000003"/>
    <n v="90.2"/>
    <n v="800"/>
    <x v="322"/>
    <n v="15.49463920787486"/>
    <s v="ES"/>
    <s v="TF"/>
    <s v="SD"/>
    <n v="0.6083871384901417"/>
    <n v="1.4275"/>
    <n v="836.8"/>
    <x v="50"/>
    <x v="49"/>
  </r>
  <r>
    <d v="2022-06-22T00:00:00"/>
    <s v="Makera"/>
    <s v="Mid Jun"/>
    <s v="L3"/>
    <s v="HWLN"/>
    <n v="3"/>
    <s v="Cme"/>
    <s v="F6"/>
    <s v="L3CmeF6"/>
    <x v="50"/>
    <s v="5h50"/>
    <n v="0.64600000000000002"/>
    <n v="1.46"/>
    <n v="-0.14599999999999999"/>
    <s v="11h45"/>
    <n v="0.47099999999999997"/>
    <n v="0.17500000000000004"/>
    <n v="14.24"/>
    <n v="-1.4239999999999999"/>
    <n v="-1.278"/>
    <n v="91.25"/>
    <n v="6536.3515625"/>
    <n v="0.37154989384288761"/>
    <n v="3.517532045544308E-5"/>
    <n v="2.299182608203736E-5"/>
    <x v="324"/>
    <x v="300"/>
    <n v="6.8073763775021827E-3"/>
    <n v="31.695499999999999"/>
    <n v="90.2"/>
    <n v="800"/>
    <x v="323"/>
    <n v="15.591269841269842"/>
    <s v="ES"/>
    <s v="TF"/>
    <s v="SD"/>
    <n v="0.40461792161109017"/>
    <n v="2.3699999999999997"/>
    <n v="1376.4875"/>
    <x v="50"/>
    <x v="49"/>
  </r>
  <r>
    <d v="2022-08-04T00:00:00"/>
    <s v="Makera"/>
    <s v="Aug"/>
    <s v="L3"/>
    <s v="HWLN"/>
    <n v="11"/>
    <s v="Cme"/>
    <s v="F6"/>
    <s v="L3CmeF6"/>
    <x v="50"/>
    <s v="5h42"/>
    <n v="0.69499999999999995"/>
    <n v="9.1300000000000008"/>
    <n v="-0.91300000000000003"/>
    <s v="11h53"/>
    <n v="0.50700000000000001"/>
    <n v="0.18799999999999994"/>
    <n v="11.35"/>
    <n v="-1.135"/>
    <n v="-0.22199999999999998"/>
    <n v="91.25"/>
    <n v="6536.3515625"/>
    <n v="0.37080867850098609"/>
    <n v="3.5088958345628122E-5"/>
    <n v="2.293537677089438E-5"/>
    <x v="325"/>
    <x v="301"/>
    <n v="3.9092194948256907E-2"/>
    <n v="29.967099999999999"/>
    <n v="90.2"/>
    <n v="800"/>
    <x v="324"/>
    <n v="15.50428820417056"/>
    <s v="ES"/>
    <s v="TF"/>
    <s v="SD"/>
    <n v="0.47297782808158478"/>
    <n v="1.87375"/>
    <n v="1054"/>
    <x v="50"/>
    <x v="49"/>
  </r>
  <r>
    <d v="2022-07-07T00:00:00"/>
    <s v="Makera"/>
    <s v="Jul"/>
    <s v="L3"/>
    <s v="HWLN"/>
    <n v="6"/>
    <s v="Cme"/>
    <s v="F6"/>
    <s v="L3CmeF6"/>
    <x v="50"/>
    <s v="6h04"/>
    <n v="0.68799999999999994"/>
    <n v="1.58"/>
    <n v="-0.158"/>
    <s v="12h32"/>
    <n v="0.503"/>
    <n v="0.18499999999999994"/>
    <n v="8.7799999999999994"/>
    <n v="-0.87799999999999989"/>
    <n v="-0.71999999999999986"/>
    <n v="91.25"/>
    <n v="6536.3515625"/>
    <n v="0.36779324055665991"/>
    <n v="3.4738028685205285E-5"/>
    <n v="2.270599680747114E-5"/>
    <x v="326"/>
    <x v="302"/>
    <n v="1.193287874109529E-2"/>
    <n v="34.081400000000002"/>
    <n v="90.2"/>
    <n v="800"/>
    <x v="325"/>
    <n v="13.083333333333334"/>
    <s v="ES"/>
    <s v="TF"/>
    <s v="SD"/>
    <n v="0.35644028496175595"/>
    <n v="2.7675000000000001"/>
    <n v="1337.8125"/>
    <x v="50"/>
    <x v="49"/>
  </r>
  <r>
    <d v="2022-07-21T00:00:00"/>
    <s v="Makera"/>
    <s v="Mid Jul"/>
    <s v="L3"/>
    <s v="HWLN"/>
    <n v="15"/>
    <s v="Cme"/>
    <s v="F6"/>
    <s v="L3CmeF6"/>
    <x v="50"/>
    <s v="6h42"/>
    <n v="0.67800000000000005"/>
    <n v="2.19"/>
    <n v="-0.219"/>
    <s v="11h36"/>
    <n v="0.505"/>
    <n v="0.17300000000000004"/>
    <n v="28.76"/>
    <n v="-2.8760000000000003"/>
    <n v="-2.6570000000000005"/>
    <n v="91.25"/>
    <n v="6536.3515625"/>
    <n v="0.34257425742574266"/>
    <n v="3.1829515493994892E-5"/>
    <n v="2.0804890333279147E-5"/>
    <x v="327"/>
    <x v="303"/>
    <n v="2.9628592977607947E-3"/>
    <n v="31.981100000000001"/>
    <n v="90.2"/>
    <n v="800"/>
    <x v="326"/>
    <n v="12.389091192032369"/>
    <s v="ES"/>
    <s v="TF"/>
    <s v="SD"/>
    <n v="0.41316276787735068"/>
    <n v="2.36"/>
    <n v="1352.8999999999999"/>
    <x v="50"/>
    <x v="49"/>
  </r>
  <r>
    <d v="2022-08-31T00:00:00"/>
    <s v="Makera"/>
    <s v="Sep"/>
    <s v="L3"/>
    <s v="HWLN"/>
    <n v="13"/>
    <s v="Cme"/>
    <s v="F6"/>
    <s v="L3CmeF6"/>
    <x v="50"/>
    <s v="5h56"/>
    <n v="0.68500000000000005"/>
    <n v="3.28"/>
    <n v="-0.32799999999999996"/>
    <s v="12h45"/>
    <n v="0.52200000000000002"/>
    <n v="0.16300000000000003"/>
    <n v="4.1399999999999997"/>
    <n v="-0.41399999999999998"/>
    <n v="-8.6000000000000021E-2"/>
    <n v="91.25"/>
    <n v="6536.3515625"/>
    <n v="0.31226053639846746"/>
    <n v="2.8398638095148312E-5"/>
    <n v="1.8562348248609471E-5"/>
    <x v="328"/>
    <x v="304"/>
    <n v="8.1671703924194622E-2"/>
    <n v="32.519599999999997"/>
    <n v="90.2"/>
    <n v="800"/>
    <x v="327"/>
    <n v="7.0107887060214562"/>
    <s v="ES"/>
    <s v="TF"/>
    <s v="SD"/>
    <n v="0.5234151584582144"/>
    <n v="1.8887499999999999"/>
    <n v="924.46249999999998"/>
    <x v="50"/>
    <x v="49"/>
  </r>
  <r>
    <d v="2022-06-22T00:00:00"/>
    <s v="Makera"/>
    <s v="Mid Jun"/>
    <s v="L3"/>
    <s v="HWLN"/>
    <n v="9"/>
    <s v="Dto"/>
    <s v="A4"/>
    <s v="L3DtoA4"/>
    <x v="51"/>
    <s v="5h58"/>
    <n v="0.82699999999999996"/>
    <n v="2.61"/>
    <n v="-0.26100000000000001"/>
    <s v="11h37"/>
    <n v="0.66200000000000003"/>
    <n v="0.16499999999999992"/>
    <n v="4.45"/>
    <n v="-0.44500000000000001"/>
    <n v="-0.184"/>
    <n v="53.3"/>
    <n v="2230.0986499999999"/>
    <n v="0.24924471299093642"/>
    <n v="2.1517584232208734E-5"/>
    <n v="4.7986335547509985E-6"/>
    <x v="329"/>
    <x v="305"/>
    <n v="9.397995030239216E-2"/>
    <n v="31.695499999999999"/>
    <n v="75.900000000000006"/>
    <n v="610"/>
    <x v="328"/>
    <n v="15.591269841269842"/>
    <s v="ES"/>
    <s v="TF"/>
    <s v="SD"/>
    <n v="0.40461792161109017"/>
    <n v="2.3699999999999997"/>
    <n v="1376.4875"/>
    <x v="51"/>
    <x v="50"/>
  </r>
  <r>
    <d v="2022-06-10T00:00:00"/>
    <s v="Makera"/>
    <s v="Jun"/>
    <s v="L3"/>
    <s v="HWLN"/>
    <n v="11"/>
    <s v="Dto"/>
    <s v="A4"/>
    <s v="L3DtoA4"/>
    <x v="51"/>
    <s v="6h08"/>
    <n v="0.61499999999999999"/>
    <n v="2.41"/>
    <n v="-0.24100000000000002"/>
    <s v="11h57"/>
    <n v="0.49299999999999999"/>
    <n v="0.122"/>
    <n v="6.46"/>
    <n v="-0.64600000000000002"/>
    <n v="-0.40500000000000003"/>
    <n v="53.3"/>
    <n v="2230.0986499999999"/>
    <n v="0.24746450304259635"/>
    <n v="2.1328551175860832E-5"/>
    <n v="4.7564773183743151E-6"/>
    <x v="330"/>
    <x v="306"/>
    <n v="4.2321967994459142E-2"/>
    <n v="27.385200000000001"/>
    <n v="75.900000000000006"/>
    <n v="610"/>
    <x v="329"/>
    <n v="18.418666666666667"/>
    <s v="ES"/>
    <s v="TF"/>
    <s v="SD"/>
    <n v="0.64691630239407094"/>
    <n v="1.1612499999999999"/>
    <n v="648.88749999999993"/>
    <x v="51"/>
    <x v="50"/>
  </r>
  <r>
    <d v="2022-07-07T00:00:00"/>
    <s v="Makera"/>
    <s v="Jul"/>
    <s v="L3"/>
    <s v="HWLN"/>
    <n v="10"/>
    <s v="Dto"/>
    <s v="A4"/>
    <s v="L3DtoA4"/>
    <x v="51"/>
    <s v="6h13"/>
    <n v="0.91800000000000004"/>
    <n v="5.24"/>
    <n v="-0.52400000000000002"/>
    <s v="12h25"/>
    <n v="0.748"/>
    <n v="0.17000000000000004"/>
    <n v="6.75"/>
    <n v="-0.67500000000000004"/>
    <n v="-0.15100000000000002"/>
    <n v="53.3"/>
    <n v="2230.0986499999999"/>
    <n v="0.22727272727272732"/>
    <n v="1.9206875295329234E-5"/>
    <n v="4.2833226666832074E-6"/>
    <x v="331"/>
    <x v="307"/>
    <n v="0.10222080380268081"/>
    <n v="34.081400000000002"/>
    <n v="75.900000000000006"/>
    <n v="610"/>
    <x v="330"/>
    <n v="13.083333333333334"/>
    <s v="ES"/>
    <s v="TF"/>
    <s v="SD"/>
    <n v="0.35644028496175595"/>
    <n v="2.7675000000000001"/>
    <n v="1337.8125"/>
    <x v="51"/>
    <x v="50"/>
  </r>
  <r>
    <d v="2022-07-21T00:00:00"/>
    <s v="Makera"/>
    <s v="Mid Jul"/>
    <s v="L3"/>
    <s v="HWLN"/>
    <n v="9"/>
    <s v="Dto"/>
    <s v="A4"/>
    <s v="L3DtoA4"/>
    <x v="51"/>
    <s v="6h42"/>
    <n v="0.95899999999999996"/>
    <n v="8.27"/>
    <n v="-0.82699999999999996"/>
    <s v="11h36"/>
    <n v="0.78700000000000003"/>
    <n v="0.17199999999999993"/>
    <n v="25.41"/>
    <n v="-2.5409999999999999"/>
    <n v="-1.714"/>
    <n v="53.3"/>
    <n v="2230.0986499999999"/>
    <n v="0.21855146124523497"/>
    <n v="1.8303644998638017E-5"/>
    <n v="4.0818934001541892E-6"/>
    <x v="332"/>
    <x v="308"/>
    <n v="8.5819561022242464E-3"/>
    <n v="31.981100000000001"/>
    <n v="75.900000000000006"/>
    <n v="610"/>
    <x v="331"/>
    <n v="12.389091192032369"/>
    <s v="ES"/>
    <s v="TF"/>
    <s v="SD"/>
    <n v="0.41316276787735068"/>
    <n v="2.36"/>
    <n v="1352.8999999999999"/>
    <x v="51"/>
    <x v="50"/>
  </r>
  <r>
    <d v="2022-08-03T00:00:00"/>
    <s v="Makera"/>
    <s v="Aug"/>
    <s v="L3"/>
    <s v="HWLN"/>
    <n v="10"/>
    <s v="Dto"/>
    <s v="A4"/>
    <s v="L3DtoA4"/>
    <x v="51"/>
    <s v="6h01"/>
    <n v="0.94499999999999995"/>
    <n v="5.32"/>
    <n v="-0.53200000000000003"/>
    <s v="11h52"/>
    <n v="0.80900000000000005"/>
    <n v="0.1359999999999999"/>
    <n v="12.91"/>
    <n v="-1.2909999999999999"/>
    <n v="-0.7589999999999999"/>
    <n v="53.3"/>
    <n v="2230.0986499999999"/>
    <n v="0.16810877626699616"/>
    <n v="1.3251002243011616E-5"/>
    <n v="2.9551042213287177E-6"/>
    <x v="333"/>
    <x v="309"/>
    <n v="1.403028438245141E-2"/>
    <n v="28.545300000000001"/>
    <n v="75.900000000000006"/>
    <n v="610"/>
    <x v="332"/>
    <n v="15.665264505802318"/>
    <s v="ES"/>
    <s v="TF"/>
    <s v="SD"/>
    <n v="0.57093314461741485"/>
    <n v="1.5412499999999998"/>
    <n v="919.65"/>
    <x v="51"/>
    <x v="50"/>
  </r>
  <r>
    <d v="2022-08-31T00:00:00"/>
    <s v="Makera"/>
    <s v="Sep"/>
    <s v="L3"/>
    <s v="HWLN"/>
    <n v="9"/>
    <s v="Dto"/>
    <s v="A4"/>
    <s v="L3DtoA4"/>
    <x v="51"/>
    <s v="5h56"/>
    <n v="0.95799999999999996"/>
    <n v="7.42"/>
    <n v="-0.74199999999999999"/>
    <s v="12h45"/>
    <n v="0.84099999999999997"/>
    <n v="0.11699999999999999"/>
    <n v="18.850000000000001"/>
    <n v="-1.8850000000000002"/>
    <n v="-1.1430000000000002"/>
    <n v="53.3"/>
    <n v="2230.0986499999999"/>
    <n v="0.13912009512485135"/>
    <n v="1.0496871636826431E-5"/>
    <n v="2.3409059266509914E-6"/>
    <x v="334"/>
    <x v="310"/>
    <n v="7.3802857691844821E-3"/>
    <n v="32.519599999999997"/>
    <n v="75.900000000000006"/>
    <n v="610"/>
    <x v="333"/>
    <n v="7.0107887060214562"/>
    <s v="ES"/>
    <s v="TF"/>
    <s v="SD"/>
    <n v="0.5234151584582144"/>
    <n v="1.8887499999999999"/>
    <n v="924.46249999999998"/>
    <x v="51"/>
    <x v="50"/>
  </r>
  <r>
    <d v="2022-08-17T00:00:00"/>
    <s v="Makera"/>
    <s v="Mid Aug"/>
    <s v="L3"/>
    <s v="HWLN"/>
    <n v="9"/>
    <s v="Dto"/>
    <s v="A4"/>
    <s v="L3DtoA4"/>
    <x v="51"/>
    <s v="5h07"/>
    <n v="0.93700000000000006"/>
    <n v="10.73"/>
    <n v="-1.073"/>
    <s v="11h33"/>
    <n v="0.88500000000000001"/>
    <n v="5.2000000000000046E-2"/>
    <n v="17.87"/>
    <n v="-1.7870000000000001"/>
    <n v="-0.71400000000000019"/>
    <n v="53.3"/>
    <n v="2230.0986499999999"/>
    <n v="5.8757062146892705E-2"/>
    <n v="3.6329541025716798E-6"/>
    <n v="8.1018460396570643E-7"/>
    <x v="335"/>
    <x v="311"/>
    <n v="4.0890387079116205E-3"/>
    <n v="32.178800000000003"/>
    <n v="75.900000000000006"/>
    <n v="610"/>
    <x v="334"/>
    <n v="15.49463920787486"/>
    <s v="ES"/>
    <s v="TF"/>
    <s v="SD"/>
    <n v="0.6083871384901417"/>
    <n v="1.4275"/>
    <n v="836.8"/>
    <x v="51"/>
    <x v="50"/>
  </r>
  <r>
    <d v="2022-08-03T00:00:00"/>
    <s v="Makera"/>
    <s v="Aug"/>
    <s v="L3"/>
    <s v="HWLN"/>
    <n v="11"/>
    <s v="Fsa"/>
    <s v="A7"/>
    <s v="L3FsaA7"/>
    <x v="52"/>
    <s v="6h01"/>
    <n v="0.66800000000000004"/>
    <n v="3.95"/>
    <n v="-0.39500000000000002"/>
    <s v="11h52"/>
    <n v="0.56999999999999995"/>
    <n v="9.8000000000000087E-2"/>
    <n v="16.41"/>
    <n v="-1.641"/>
    <n v="-1.246"/>
    <n v="39.75"/>
    <n v="1240.3490624999999"/>
    <n v="0.17192982456140368"/>
    <n v="1.3622735149536237E-5"/>
    <n v="1.6896946771413067E-6"/>
    <x v="336"/>
    <x v="312"/>
    <n v="1.7137171737554954E-2"/>
    <n v="28.545300000000001"/>
    <n v="19"/>
    <n v="240"/>
    <x v="335"/>
    <n v="15.665264505802318"/>
    <s v="LS"/>
    <s v="TMF"/>
    <s v="E"/>
    <n v="0.57093314461741485"/>
    <n v="1.5412499999999998"/>
    <n v="919.65"/>
    <x v="52"/>
    <x v="51"/>
  </r>
  <r>
    <d v="2022-06-22T00:00:00"/>
    <s v="Makera"/>
    <s v="Mid Jun"/>
    <s v="L3"/>
    <s v="HWLN"/>
    <n v="14"/>
    <s v="Fsa"/>
    <s v="A7"/>
    <s v="L3FsaA7"/>
    <x v="52"/>
    <s v="5h58"/>
    <n v="0.67700000000000005"/>
    <n v="4.18"/>
    <n v="-0.41799999999999998"/>
    <s v="11h37"/>
    <n v="0.6"/>
    <n v="7.7000000000000068E-2"/>
    <n v="18.02"/>
    <n v="-1.802"/>
    <n v="-1.3840000000000001"/>
    <n v="39.75"/>
    <n v="1240.3490624999999"/>
    <n v="0.12833333333333347"/>
    <n v="9.5041406528471378E-6"/>
    <n v="1.1788451948627084E-6"/>
    <x v="337"/>
    <x v="313"/>
    <n v="1.0763899712806538E-2"/>
    <n v="31.695499999999999"/>
    <n v="19"/>
    <n v="240"/>
    <x v="336"/>
    <n v="15.591269841269842"/>
    <s v="LS"/>
    <s v="TMF"/>
    <s v="E"/>
    <n v="0.40461792161109017"/>
    <n v="2.3699999999999997"/>
    <n v="1376.4875"/>
    <x v="52"/>
    <x v="51"/>
  </r>
  <r>
    <d v="2022-08-31T00:00:00"/>
    <s v="Makera"/>
    <s v="Sep"/>
    <s v="L3"/>
    <s v="HWLN"/>
    <n v="10"/>
    <s v="Fsa"/>
    <s v="A7"/>
    <s v="L3FsaA7"/>
    <x v="52"/>
    <s v="5h56"/>
    <n v="0.67500000000000004"/>
    <n v="9.43"/>
    <n v="-0.94299999999999995"/>
    <s v="12h45"/>
    <n v="0.629"/>
    <n v="4.6000000000000041E-2"/>
    <n v="17.87"/>
    <n v="-1.7870000000000001"/>
    <n v="-0.84400000000000019"/>
    <n v="39.75"/>
    <n v="1240.3490624999999"/>
    <n v="7.3131955484896732E-2"/>
    <n v="4.756230654294515E-6"/>
    <n v="5.8993862330879632E-7"/>
    <x v="338"/>
    <x v="314"/>
    <n v="8.8331039039085801E-3"/>
    <n v="32.519599999999997"/>
    <n v="19"/>
    <n v="240"/>
    <x v="337"/>
    <n v="7.0107887060214562"/>
    <s v="LS"/>
    <s v="TMF"/>
    <s v="E"/>
    <n v="0.5234151584582144"/>
    <n v="1.8887499999999999"/>
    <n v="924.46249999999998"/>
    <x v="52"/>
    <x v="51"/>
  </r>
  <r>
    <d v="2022-08-17T00:00:00"/>
    <s v="Makera"/>
    <s v="Mid Aug"/>
    <s v="L3"/>
    <s v="HWLN"/>
    <n v="11"/>
    <s v="Fsa"/>
    <s v="A7"/>
    <s v="L3FsaA7"/>
    <x v="52"/>
    <s v="5h07"/>
    <n v="0.70099999999999996"/>
    <n v="16.57"/>
    <n v="-1.657"/>
    <s v="11h33"/>
    <n v="0.65400000000000003"/>
    <n v="4.6999999999999931E-2"/>
    <n v="29.61"/>
    <n v="-2.9609999999999999"/>
    <n v="-1.3039999999999998"/>
    <n v="39.75"/>
    <n v="1240.3490624999999"/>
    <n v="7.186544342507635E-2"/>
    <n v="4.6550378473695944E-6"/>
    <n v="5.7738718298868942E-7"/>
    <x v="339"/>
    <x v="315"/>
    <n v="5.5954948838082925E-3"/>
    <n v="32.178800000000003"/>
    <n v="19"/>
    <n v="240"/>
    <x v="338"/>
    <n v="15.49463920787486"/>
    <s v="LS"/>
    <s v="TMF"/>
    <s v="E"/>
    <n v="0.6083871384901417"/>
    <n v="1.4275"/>
    <n v="836.8"/>
    <x v="52"/>
    <x v="51"/>
  </r>
  <r>
    <d v="2022-06-10T00:00:00"/>
    <s v="Makera"/>
    <s v="Jun"/>
    <s v="L3"/>
    <s v="HWLN"/>
    <n v="9"/>
    <s v="Fsa"/>
    <s v="A7"/>
    <s v="L3FsaA7"/>
    <x v="52"/>
    <s v="6h08"/>
    <n v="0.57199999999999995"/>
    <n v="1.98"/>
    <n v="-0.19800000000000001"/>
    <s v="11h57"/>
    <n v="0.53600000000000003"/>
    <n v="3.5999999999999921E-2"/>
    <n v="12.12"/>
    <n v="-1.212"/>
    <n v="-1.014"/>
    <n v="39.75"/>
    <n v="1240.3490624999999"/>
    <n v="6.7164179104477459E-2"/>
    <n v="4.2830533469800642E-6"/>
    <n v="5.3124812035642093E-7"/>
    <x v="340"/>
    <x v="316"/>
    <n v="6.6207685618781976E-3"/>
    <n v="27.385200000000001"/>
    <n v="19"/>
    <n v="240"/>
    <x v="339"/>
    <n v="18.418666666666667"/>
    <s v="LS"/>
    <s v="TMF"/>
    <s v="E"/>
    <n v="0.64691630239407094"/>
    <n v="1.1612499999999999"/>
    <n v="648.88749999999993"/>
    <x v="52"/>
    <x v="51"/>
  </r>
  <r>
    <d v="2022-07-07T00:00:00"/>
    <s v="Makera"/>
    <s v="Jul"/>
    <s v="L3"/>
    <s v="HWLN"/>
    <n v="14"/>
    <s v="Fsa"/>
    <s v="A7"/>
    <s v="L3FsaA7"/>
    <x v="52"/>
    <s v="6h13"/>
    <n v="0.70199999999999996"/>
    <n v="8.82"/>
    <n v="-0.88200000000000001"/>
    <s v="12h25"/>
    <n v="0.68300000000000005"/>
    <n v="1.8999999999999906E-2"/>
    <n v="20.55"/>
    <n v="-2.0550000000000002"/>
    <n v="-1.173"/>
    <n v="39.75"/>
    <n v="1240.3490624999999"/>
    <n v="2.781844802342592E-2"/>
    <n v="1.4471740218857953E-6"/>
    <n v="1.7950009413204006E-7"/>
    <x v="341"/>
    <x v="317"/>
    <n v="1.9338181137223951E-3"/>
    <n v="34.081400000000002"/>
    <n v="19"/>
    <n v="240"/>
    <x v="340"/>
    <n v="13.083333333333334"/>
    <s v="LS"/>
    <s v="TMF"/>
    <s v="E"/>
    <n v="0.35644028496175595"/>
    <n v="2.7675000000000001"/>
    <n v="1337.8125"/>
    <x v="52"/>
    <x v="51"/>
  </r>
  <r>
    <d v="2022-07-21T00:00:00"/>
    <s v="Makera"/>
    <s v="Mid Jul"/>
    <s v="L3"/>
    <s v="HWLN"/>
    <n v="11"/>
    <s v="Fsa"/>
    <s v="A7"/>
    <s v="L3FsaA7"/>
    <x v="52"/>
    <s v="6h42"/>
    <n v="0.71699999999999997"/>
    <n v="14.95"/>
    <n v="-1.4949999999999999"/>
    <s v="11h36"/>
    <n v="0.70499999999999996"/>
    <n v="1.2000000000000011E-2"/>
    <n v="27.54"/>
    <n v="-2.754"/>
    <n v="-1.2590000000000001"/>
    <n v="39.75"/>
    <n v="1240.3490624999999"/>
    <n v="1.7021276595744698E-2"/>
    <n v="7.9049344367652482E-7"/>
    <n v="9.8048780177657408E-8"/>
    <x v="342"/>
    <x v="318"/>
    <n v="9.8415934402344284E-4"/>
    <n v="31.981100000000001"/>
    <n v="19"/>
    <n v="240"/>
    <x v="341"/>
    <n v="12.389091192032369"/>
    <s v="LS"/>
    <s v="TMF"/>
    <s v="E"/>
    <n v="0.41316276787735068"/>
    <n v="2.36"/>
    <n v="1352.8999999999999"/>
    <x v="52"/>
    <x v="51"/>
  </r>
  <r>
    <d v="2022-06-10T00:00:00"/>
    <s v="Makera"/>
    <s v="Jun"/>
    <s v="L3"/>
    <s v="HWLN"/>
    <n v="13"/>
    <s v="Fth"/>
    <s v="C7"/>
    <s v="L3FthC7"/>
    <x v="53"/>
    <s v="6h08"/>
    <n v="0.621"/>
    <n v="3.45"/>
    <n v="-0.34500000000000003"/>
    <s v="11h57"/>
    <n v="0.501"/>
    <n v="0.12"/>
    <n v="11.43"/>
    <n v="-1.143"/>
    <n v="-0.79800000000000004"/>
    <n v="147"/>
    <n v="16963.065000000002"/>
    <n v="0.23952095808383234"/>
    <n v="2.04889090551796E-5"/>
    <n v="3.475546960821002E-5"/>
    <x v="343"/>
    <x v="319"/>
    <n v="0.17294429921803015"/>
    <n v="27.385200000000001"/>
    <n v="126.2"/>
    <n v="887"/>
    <x v="342"/>
    <n v="18.418666666666667"/>
    <s v="LS"/>
    <s v="TF"/>
    <s v="SD"/>
    <n v="0.64691630239407094"/>
    <n v="1.1612499999999999"/>
    <n v="648.88749999999993"/>
    <x v="53"/>
    <x v="52"/>
  </r>
  <r>
    <d v="2022-06-22T00:00:00"/>
    <s v="Makera"/>
    <s v="Mid Jun"/>
    <s v="L3"/>
    <s v="HWLN"/>
    <n v="15"/>
    <s v="Fth"/>
    <s v="C7"/>
    <s v="L3FthC7"/>
    <x v="53"/>
    <s v="5h58"/>
    <n v="0.60599999999999998"/>
    <n v="4.45"/>
    <n v="-0.44500000000000001"/>
    <s v="11h37"/>
    <n v="0.53100000000000003"/>
    <n v="7.4999999999999956E-2"/>
    <n v="5.74"/>
    <n v="-0.57400000000000007"/>
    <n v="-0.12900000000000006"/>
    <n v="147"/>
    <n v="16963.065000000002"/>
    <n v="0.14124293785310726"/>
    <n v="1.0694390083590297E-5"/>
    <n v="1.8140963412329764E-5"/>
    <x v="344"/>
    <x v="7"/>
    <m/>
    <n v="31.695499999999999"/>
    <n v="126.2"/>
    <n v="887"/>
    <x v="343"/>
    <n v="15.591269841269842"/>
    <s v="LS"/>
    <s v="TF"/>
    <s v="SD"/>
    <n v="0.40461792161109017"/>
    <n v="2.3699999999999997"/>
    <n v="1376.4875"/>
    <x v="53"/>
    <x v="52"/>
  </r>
  <r>
    <d v="2022-07-21T00:00:00"/>
    <s v="Makera"/>
    <s v="Mid Jul"/>
    <s v="L3"/>
    <s v="HWLN"/>
    <n v="16"/>
    <s v="Fth"/>
    <s v="C7"/>
    <s v="L3FthC7"/>
    <x v="53"/>
    <s v="6h42"/>
    <n v="0.64700000000000002"/>
    <n v="5.84"/>
    <n v="-0.58399999999999996"/>
    <s v="11h36"/>
    <n v="0.68300000000000005"/>
    <n v="-3.6000000000000032E-2"/>
    <n v="5.96"/>
    <n v="-0.59599999999999997"/>
    <n v="-1.2000000000000011E-2"/>
    <n v="147"/>
    <n v="16963.065000000002"/>
    <n v="5.5641421947449816E-2"/>
    <n v="3.3972864764756074E-6"/>
    <n v="5.7628391324076704E-6"/>
    <x v="345"/>
    <x v="7"/>
    <m/>
    <n v="31.981100000000001"/>
    <n v="126.2"/>
    <n v="887"/>
    <x v="344"/>
    <n v="12.389091192032369"/>
    <s v="LS"/>
    <s v="TF"/>
    <s v="SD"/>
    <n v="0.41316276787735068"/>
    <n v="2.36"/>
    <n v="1352.8999999999999"/>
    <x v="53"/>
    <x v="52"/>
  </r>
  <r>
    <d v="2022-08-18T00:00:00"/>
    <s v="Makera"/>
    <s v="Mid Aug"/>
    <s v="L3"/>
    <s v="HWLN"/>
    <n v="9"/>
    <s v="Fth"/>
    <s v="C7"/>
    <s v="L3FthC7"/>
    <x v="53"/>
    <s v="5h44"/>
    <n v="0.49199999999999999"/>
    <n v="5.61"/>
    <n v="-0.56100000000000005"/>
    <s v="12h21"/>
    <n v="0.48499999999999999"/>
    <n v="7.0000000000000062E-3"/>
    <n v="12.45"/>
    <n v="-1.2449999999999999"/>
    <n v="-0.68399999999999983"/>
    <n v="147"/>
    <n v="16963.065000000002"/>
    <n v="1.4432989690721662E-2"/>
    <n v="6.452300248132601E-7"/>
    <n v="1.0945078850858944E-6"/>
    <x v="346"/>
    <x v="320"/>
    <n v="6.354022878318019E-3"/>
    <n v="28.894600000000001"/>
    <n v="126.2"/>
    <n v="887"/>
    <x v="345"/>
    <n v="15.563004370478136"/>
    <s v="LS"/>
    <s v="TF"/>
    <s v="SD"/>
    <n v="0.60858362734628491"/>
    <n v="1.405"/>
    <n v="1061.325"/>
    <x v="53"/>
    <x v="52"/>
  </r>
  <r>
    <d v="2022-08-03T00:00:00"/>
    <s v="Makera"/>
    <s v="Aug"/>
    <s v="L3"/>
    <s v="HWLN"/>
    <n v="15"/>
    <s v="Fth"/>
    <s v="C7"/>
    <s v="L3FthC7"/>
    <x v="53"/>
    <s v="6h01"/>
    <n v="0.502"/>
    <n v="3.37"/>
    <n v="-0.33700000000000002"/>
    <s v="11h52"/>
    <n v="0.50900000000000001"/>
    <n v="-7.0000000000000062E-3"/>
    <n v="7.37"/>
    <n v="-0.73699999999999999"/>
    <n v="-0.39999999999999997"/>
    <n v="147"/>
    <n v="16963.065000000002"/>
    <n v="1.3944223107569733E-2"/>
    <n v="6.1843829311156999E-7"/>
    <n v="1.0490608964540614E-6"/>
    <x v="347"/>
    <x v="321"/>
    <n v="1.0414218588351339E-2"/>
    <n v="28.545300000000001"/>
    <n v="126.2"/>
    <n v="887"/>
    <x v="346"/>
    <n v="15.665264505802318"/>
    <s v="LS"/>
    <s v="TF"/>
    <s v="SD"/>
    <m/>
    <m/>
    <m/>
    <x v="53"/>
    <x v="52"/>
  </r>
  <r>
    <d v="2022-07-07T00:00:00"/>
    <s v="Makera"/>
    <s v="Jul"/>
    <s v="L3"/>
    <s v="HWLN"/>
    <n v="7"/>
    <s v="Fth"/>
    <s v="C7"/>
    <s v="L3FthC7"/>
    <x v="53"/>
    <s v="6h04"/>
    <n v="0.67700000000000005"/>
    <n v="2.0499999999999998"/>
    <n v="-0.20499999999999999"/>
    <s v="12h32"/>
    <n v="0.68300000000000005"/>
    <n v="-6.0000000000000053E-3"/>
    <n v="8.17"/>
    <n v="-0.81699999999999995"/>
    <n v="-0.61199999999999999"/>
    <n v="147"/>
    <n v="16963.065000000002"/>
    <n v="8.8626292466765216E-3"/>
    <n v="3.5399448777603155E-7"/>
    <n v="6.0048315057865297E-7"/>
    <x v="348"/>
    <x v="322"/>
    <n v="3.8961474535688626E-3"/>
    <n v="34.081400000000002"/>
    <n v="126.2"/>
    <n v="887"/>
    <x v="347"/>
    <n v="13.083333333333334"/>
    <s v="LS"/>
    <s v="TF"/>
    <s v="SD"/>
    <n v="0.35644028496175595"/>
    <n v="2.7675000000000001"/>
    <n v="1337.8125"/>
    <x v="53"/>
    <x v="52"/>
  </r>
  <r>
    <d v="2022-08-31T00:00:00"/>
    <s v="Makera"/>
    <s v="Sep"/>
    <s v="L3"/>
    <s v="HWLN"/>
    <n v="2"/>
    <s v="Fth"/>
    <s v="C7"/>
    <s v="L3FthC7"/>
    <x v="53"/>
    <s v="7h12"/>
    <n v="0.45600000000000002"/>
    <n v="6.45"/>
    <n v="-0.64500000000000002"/>
    <s v="11h45"/>
    <n v="0.45900000000000002"/>
    <n v="-3.0000000000000027E-3"/>
    <n v="7.59"/>
    <n v="-0.75900000000000001"/>
    <n v="-0.11399999999999999"/>
    <n v="147"/>
    <n v="16963.065000000002"/>
    <n v="6.5789473684210583E-3"/>
    <n v="2.4529997538842837E-7"/>
    <n v="4.1610394270123108E-7"/>
    <x v="349"/>
    <x v="323"/>
    <n v="1.4493823248104578E-2"/>
    <n v="32.519599999999997"/>
    <n v="126.2"/>
    <n v="887"/>
    <x v="348"/>
    <n v="7.0107887060214562"/>
    <s v="LS"/>
    <s v="TF"/>
    <s v="SD"/>
    <n v="0.5234151584582144"/>
    <n v="1.8887499999999999"/>
    <n v="924.46249999999998"/>
    <x v="53"/>
    <x v="52"/>
  </r>
  <r>
    <d v="2022-06-22T00:00:00"/>
    <s v="Makera"/>
    <s v="Mid Jun"/>
    <s v="L3"/>
    <s v="HWLN"/>
    <n v="11"/>
    <s v="Hma"/>
    <s v="E8"/>
    <s v="L3HmaE8"/>
    <x v="54"/>
    <s v="5h58"/>
    <n v="0.83599999999999997"/>
    <n v="5.36"/>
    <n v="-0.53600000000000003"/>
    <s v="11h37"/>
    <n v="0.63200000000000001"/>
    <n v="0.20399999999999996"/>
    <n v="14.23"/>
    <n v="-1.423"/>
    <n v="-0.88700000000000001"/>
    <n v="56.95"/>
    <n v="2545.9924625000003"/>
    <n v="0.32278481012658222"/>
    <n v="2.9581417035926687E-5"/>
    <n v="7.531406480353844E-6"/>
    <x v="350"/>
    <x v="324"/>
    <n v="4.2578279797332245E-2"/>
    <n v="31.695499999999999"/>
    <n v="49.4"/>
    <n v="546"/>
    <x v="349"/>
    <n v="15.591269841269842"/>
    <s v="ES"/>
    <s v="TF"/>
    <s v="SD"/>
    <n v="0.40461792161109017"/>
    <n v="2.3699999999999997"/>
    <n v="1376.4875"/>
    <x v="54"/>
    <x v="53"/>
  </r>
  <r>
    <d v="2022-06-22T00:00:00"/>
    <s v="Makera"/>
    <s v="Mid Jun"/>
    <s v="L3"/>
    <s v="HWLN"/>
    <n v="7"/>
    <s v="Hma"/>
    <s v="E8"/>
    <s v="L3HmaE8"/>
    <x v="54"/>
    <s v="5h50"/>
    <n v="0.78700000000000003"/>
    <n v="2.62"/>
    <n v="-0.26200000000000001"/>
    <s v="11h45"/>
    <n v="0.626"/>
    <n v="0.16100000000000003"/>
    <n v="11.56"/>
    <n v="-1.1560000000000001"/>
    <n v="-0.89400000000000013"/>
    <n v="56.95"/>
    <n v="2545.9924625000003"/>
    <n v="0.25718849840255598"/>
    <n v="2.2364881973460493E-5"/>
    <n v="5.6940820929132549E-6"/>
    <x v="351"/>
    <x v="325"/>
    <n v="3.1939039320941019E-2"/>
    <n v="31.695499999999999"/>
    <n v="49.4"/>
    <n v="546"/>
    <x v="350"/>
    <n v="15.591269841269842"/>
    <s v="ES"/>
    <s v="TF"/>
    <s v="SD"/>
    <n v="0.40461792161109017"/>
    <n v="2.3699999999999997"/>
    <n v="1376.4875"/>
    <x v="54"/>
    <x v="53"/>
  </r>
  <r>
    <d v="2022-07-07T00:00:00"/>
    <s v="Makera"/>
    <s v="Jul"/>
    <s v="L3"/>
    <s v="HWLN"/>
    <n v="15"/>
    <s v="Hma"/>
    <s v="E8"/>
    <s v="L3HmaE8"/>
    <x v="54"/>
    <s v="6h13"/>
    <n v="0.82899999999999996"/>
    <n v="7.56"/>
    <n v="-0.75600000000000001"/>
    <s v="12h25"/>
    <n v="0.66900000000000004"/>
    <n v="0.15999999999999992"/>
    <n v="16.23"/>
    <n v="-1.623"/>
    <n v="-0.86699999999999999"/>
    <n v="56.95"/>
    <n v="2545.9924625000003"/>
    <n v="0.23916292974588926"/>
    <n v="2.0451214748852335E-5"/>
    <n v="5.2068638599546878E-6"/>
    <x v="352"/>
    <x v="326"/>
    <n v="3.0115686590045588E-2"/>
    <n v="34.081400000000002"/>
    <n v="49.4"/>
    <n v="546"/>
    <x v="351"/>
    <n v="13.083333333333334"/>
    <s v="ES"/>
    <s v="TF"/>
    <s v="SD"/>
    <n v="0.35644028496175595"/>
    <n v="2.7675000000000001"/>
    <n v="1337.8125"/>
    <x v="54"/>
    <x v="53"/>
  </r>
  <r>
    <d v="2022-06-10T00:00:00"/>
    <s v="Makera"/>
    <s v="Jun"/>
    <s v="L3"/>
    <s v="HWLN"/>
    <n v="15"/>
    <s v="Hma"/>
    <s v="E8"/>
    <s v="L3HmaE8"/>
    <x v="54"/>
    <s v="6h08"/>
    <n v="0.76600000000000001"/>
    <n v="1.04"/>
    <n v="-0.10400000000000001"/>
    <s v="11h57"/>
    <n v="0.63400000000000001"/>
    <n v="0.13200000000000001"/>
    <n v="9.25"/>
    <n v="-0.92500000000000004"/>
    <n v="-0.82100000000000006"/>
    <n v="56.95"/>
    <n v="2545.9924625000003"/>
    <n v="0.20820189274447951"/>
    <n v="1.7242553979106995E-5"/>
    <n v="4.3899412465055796E-6"/>
    <x v="353"/>
    <x v="327"/>
    <n v="2.6813357238049809E-2"/>
    <n v="27.385200000000001"/>
    <n v="49.4"/>
    <n v="546"/>
    <x v="352"/>
    <n v="18.418666666666667"/>
    <s v="ES"/>
    <s v="TF"/>
    <s v="SD"/>
    <n v="0.64691630239407094"/>
    <n v="1.1612499999999999"/>
    <n v="648.88749999999993"/>
    <x v="54"/>
    <x v="53"/>
  </r>
  <r>
    <d v="2022-07-22T00:00:00"/>
    <s v="Makera"/>
    <s v="Mid Jul"/>
    <s v="L3"/>
    <s v="HWLN"/>
    <n v="11"/>
    <s v="Hma"/>
    <s v="E8"/>
    <s v="L3HmaE8"/>
    <x v="54"/>
    <s v="6h18"/>
    <n v="0.85699999999999998"/>
    <n v="14.34"/>
    <n v="-1.4339999999999999"/>
    <s v="12h03"/>
    <n v="0.75900000000000001"/>
    <n v="9.7999999999999976E-2"/>
    <n v="20.45"/>
    <n v="-2.0449999999999999"/>
    <n v="-0.61099999999999999"/>
    <n v="56.95"/>
    <n v="2545.9924625000003"/>
    <n v="0.12911725955204212"/>
    <n v="9.5756581728290843E-6"/>
    <n v="2.4379553531499375E-6"/>
    <x v="354"/>
    <x v="328"/>
    <n v="2.000876029729276E-2"/>
    <n v="34.764699999999998"/>
    <n v="49.4"/>
    <n v="546"/>
    <x v="353"/>
    <n v="12.394095238095241"/>
    <s v="ES"/>
    <s v="TF"/>
    <s v="SD"/>
    <n v="0.38320539431614575"/>
    <n v="2.6387499999999999"/>
    <n v="1512.2124999999996"/>
    <x v="54"/>
    <x v="53"/>
  </r>
  <r>
    <d v="2022-08-31T00:00:00"/>
    <s v="Makera"/>
    <s v="Sep"/>
    <s v="L3"/>
    <s v="HWLN"/>
    <n v="8"/>
    <s v="Hma"/>
    <s v="E8"/>
    <s v="L3HmaE8"/>
    <x v="54"/>
    <s v="7h12"/>
    <n v="0.82599999999999996"/>
    <n v="7.23"/>
    <n v="-0.72300000000000009"/>
    <s v="11h45"/>
    <n v="0.77800000000000002"/>
    <n v="4.7999999999999932E-2"/>
    <n v="15.45"/>
    <n v="-1.5449999999999999"/>
    <n v="-0.82199999999999984"/>
    <n v="56.95"/>
    <n v="2545.9924625000003"/>
    <n v="6.1696658097686284E-2"/>
    <n v="3.8579717278771405E-6"/>
    <n v="9.8223669397133028E-7"/>
    <x v="355"/>
    <x v="329"/>
    <n v="5.9921128023383225E-3"/>
    <n v="32.519599999999997"/>
    <n v="49.4"/>
    <n v="546"/>
    <x v="354"/>
    <n v="7.0107887060214562"/>
    <s v="ES"/>
    <s v="TF"/>
    <s v="SD"/>
    <n v="0.5234151584582144"/>
    <n v="1.8887499999999999"/>
    <n v="924.46249999999998"/>
    <x v="54"/>
    <x v="53"/>
  </r>
  <r>
    <d v="2022-08-18T00:00:00"/>
    <s v="Makera"/>
    <s v="Mid Aug"/>
    <s v="L3"/>
    <s v="HWLN"/>
    <n v="16"/>
    <s v="Hma"/>
    <s v="E8"/>
    <s v="L3HmaE8"/>
    <x v="54"/>
    <s v="5h44"/>
    <n v="0.82299999999999995"/>
    <n v="7.02"/>
    <n v="-0.70199999999999996"/>
    <s v="12h21"/>
    <n v="0.80300000000000005"/>
    <n v="1.9999999999999907E-2"/>
    <n v="15.08"/>
    <n v="-1.508"/>
    <n v="-0.80600000000000005"/>
    <n v="56.95"/>
    <n v="2545.9924625000003"/>
    <n v="2.4906600249065883E-2"/>
    <n v="1.2630194827079065E-6"/>
    <n v="3.2156380829649793E-7"/>
    <x v="356"/>
    <x v="330"/>
    <n v="2.0006345531034882E-3"/>
    <n v="28.894600000000001"/>
    <n v="49.4"/>
    <n v="546"/>
    <x v="355"/>
    <n v="15.563004370478136"/>
    <s v="ES"/>
    <s v="TF"/>
    <s v="SD"/>
    <n v="0.60858362734628491"/>
    <n v="1.405"/>
    <n v="1061.325"/>
    <x v="54"/>
    <x v="53"/>
  </r>
  <r>
    <d v="2022-08-04T00:00:00"/>
    <s v="Makera"/>
    <s v="Aug"/>
    <s v="L3"/>
    <s v="HWLN"/>
    <n v="15"/>
    <s v="Hma"/>
    <s v="E8"/>
    <s v="L3HmaE8"/>
    <x v="54"/>
    <s v="5h42"/>
    <n v="0.754"/>
    <n v="3.94"/>
    <n v="-0.39400000000000002"/>
    <s v="11h53"/>
    <n v="0.76100000000000001"/>
    <n v="-7.0000000000000062E-3"/>
    <n v="12.17"/>
    <n v="-1.2170000000000001"/>
    <n v="-0.82300000000000006"/>
    <n v="56.95"/>
    <n v="2545.9924625000003"/>
    <n v="9.2838196286472233E-3"/>
    <n v="3.7481634545888322E-7"/>
    <n v="9.5427959036011284E-8"/>
    <x v="357"/>
    <x v="331"/>
    <n v="5.8144875363743049E-4"/>
    <n v="29.967099999999999"/>
    <n v="49.4"/>
    <n v="546"/>
    <x v="356"/>
    <n v="15.50428820417056"/>
    <s v="ES"/>
    <s v="TF"/>
    <s v="SD"/>
    <n v="0.47297782808158478"/>
    <n v="1.87375"/>
    <n v="1054"/>
    <x v="54"/>
    <x v="53"/>
  </r>
  <r>
    <d v="2022-07-07T00:00:00"/>
    <s v="Makera"/>
    <s v="Jul"/>
    <s v="L3"/>
    <s v="HWLN"/>
    <n v="2"/>
    <s v="Hma"/>
    <s v="J9"/>
    <s v="L3HmaJ9"/>
    <x v="55"/>
    <s v="6h04"/>
    <n v="0.88700000000000001"/>
    <n v="13.29"/>
    <n v="-1.329"/>
    <s v="12h32"/>
    <n v="0.69599999999999995"/>
    <n v="0.19100000000000006"/>
    <n v="17.95"/>
    <n v="-1.7949999999999999"/>
    <n v="-0.46599999999999997"/>
    <n v="60.45"/>
    <n v="2868.5489625000005"/>
    <n v="0.27442528735632193"/>
    <n v="2.4224067195294421E-5"/>
    <n v="6.948792282059211E-6"/>
    <x v="358"/>
    <x v="332"/>
    <n v="7.4775453673830442E-2"/>
    <n v="34.081400000000002"/>
    <n v="45.3"/>
    <n v="410"/>
    <x v="357"/>
    <n v="13.083333333333334"/>
    <s v="ES"/>
    <s v="TF"/>
    <s v="SD"/>
    <n v="0.35644028496175595"/>
    <n v="2.7675000000000001"/>
    <n v="1337.8125"/>
    <x v="55"/>
    <x v="54"/>
  </r>
  <r>
    <d v="2022-06-10T00:00:00"/>
    <s v="Makera"/>
    <s v="Jun"/>
    <s v="L3"/>
    <s v="HWLN"/>
    <n v="14"/>
    <s v="Hma"/>
    <s v="J9"/>
    <s v="L3HmaJ9"/>
    <x v="55"/>
    <s v="6h08"/>
    <n v="0.72499999999999998"/>
    <n v="2.02"/>
    <n v="-0.20200000000000001"/>
    <s v="11h57"/>
    <n v="0.64600000000000002"/>
    <n v="7.8999999999999959E-2"/>
    <n v="9.2799999999999994"/>
    <n v="-0.92799999999999994"/>
    <n v="-0.72599999999999998"/>
    <n v="60.45"/>
    <n v="2868.5489625000005"/>
    <n v="0.12229102167182655"/>
    <n v="8.9563216301143164E-6"/>
    <n v="2.5691647119880736E-6"/>
    <x v="359"/>
    <x v="333"/>
    <n v="1.7745611575332106E-2"/>
    <n v="27.385200000000001"/>
    <n v="45.3"/>
    <n v="410"/>
    <x v="358"/>
    <n v="18.418666666666667"/>
    <s v="ES"/>
    <s v="TF"/>
    <s v="SD"/>
    <n v="0.64691630239407094"/>
    <n v="1.1612499999999999"/>
    <n v="648.88749999999993"/>
    <x v="55"/>
    <x v="54"/>
  </r>
  <r>
    <d v="2022-07-21T00:00:00"/>
    <s v="Makera"/>
    <s v="Mid Jul"/>
    <s v="L3"/>
    <s v="HWLN"/>
    <n v="14"/>
    <s v="Hma"/>
    <s v="J9"/>
    <s v="L3HmaJ9"/>
    <x v="55"/>
    <s v="6h42"/>
    <n v="0.79400000000000004"/>
    <n v="17.559999999999999"/>
    <n v="-1.7559999999999998"/>
    <s v="11h36"/>
    <n v="0.85099999999999998"/>
    <n v="-5.699999999999994E-2"/>
    <n v="23.61"/>
    <n v="-2.3609999999999998"/>
    <n v="-0.60499999999999998"/>
    <n v="60.45"/>
    <n v="2868.5489625000005"/>
    <n v="7.1788413098236692E-2"/>
    <n v="4.6488964228851939E-6"/>
    <n v="1.3335587010637287E-6"/>
    <x v="360"/>
    <x v="334"/>
    <n v="1.1053311426032636E-2"/>
    <n v="31.981100000000001"/>
    <n v="45.3"/>
    <n v="410"/>
    <x v="359"/>
    <n v="12.389091192032369"/>
    <s v="ES"/>
    <s v="TF"/>
    <s v="SD"/>
    <n v="0.41316276787735068"/>
    <n v="2.36"/>
    <n v="1352.8999999999999"/>
    <x v="55"/>
    <x v="54"/>
  </r>
  <r>
    <d v="2022-08-31T00:00:00"/>
    <s v="Makera"/>
    <s v="Sep"/>
    <s v="L3"/>
    <s v="HWLN"/>
    <n v="4"/>
    <s v="Hma"/>
    <s v="J9"/>
    <s v="L3HmaJ9"/>
    <x v="55"/>
    <s v="7h12"/>
    <n v="0.91"/>
    <n v="8.56"/>
    <n v="-0.85600000000000009"/>
    <s v="11h45"/>
    <n v="0.93899999999999995"/>
    <n v="-2.8999999999999915E-2"/>
    <n v="15.34"/>
    <n v="-1.534"/>
    <n v="-0.67799999999999994"/>
    <n v="60.45"/>
    <n v="2868.5489625000005"/>
    <n v="3.1868131868131776E-2"/>
    <n v="1.7107200398573805E-6"/>
    <n v="4.9072841954608477E-7"/>
    <x v="361"/>
    <x v="335"/>
    <n v="3.6295030008274285E-3"/>
    <n v="32.519599999999997"/>
    <n v="45.3"/>
    <n v="410"/>
    <x v="360"/>
    <n v="7.0107887060214562"/>
    <s v="ES"/>
    <s v="TF"/>
    <s v="SD"/>
    <n v="0.5234151584582144"/>
    <n v="1.8887499999999999"/>
    <n v="924.46249999999998"/>
    <x v="55"/>
    <x v="54"/>
  </r>
  <r>
    <d v="2022-08-18T00:00:00"/>
    <s v="Makera"/>
    <s v="Mid Aug"/>
    <s v="L3"/>
    <s v="HWLN"/>
    <n v="14"/>
    <s v="Hma"/>
    <s v="J9"/>
    <s v="L3HmaJ9"/>
    <x v="55"/>
    <s v="5h44"/>
    <n v="0.92100000000000004"/>
    <n v="7.12"/>
    <n v="-0.71199999999999997"/>
    <s v="12h21"/>
    <n v="0.90600000000000003"/>
    <n v="1.5000000000000013E-2"/>
    <n v="13.54"/>
    <n v="-1.3539999999999999"/>
    <n v="-0.6419999999999999"/>
    <n v="60.45"/>
    <n v="2868.5489625000005"/>
    <n v="1.6556291390728492E-2"/>
    <n v="7.639949536018921E-7"/>
    <n v="2.1915569315099435E-7"/>
    <x v="362"/>
    <x v="336"/>
    <n v="1.7118013821388024E-3"/>
    <n v="28.894600000000001"/>
    <n v="45.3"/>
    <n v="410"/>
    <x v="361"/>
    <n v="15.563004370478136"/>
    <s v="ES"/>
    <s v="TF"/>
    <s v="SD"/>
    <n v="0.60858362734628491"/>
    <n v="1.405"/>
    <n v="1061.325"/>
    <x v="55"/>
    <x v="54"/>
  </r>
  <r>
    <d v="2022-08-03T00:00:00"/>
    <s v="Makera"/>
    <s v="Aug"/>
    <s v="L3"/>
    <s v="HWLN"/>
    <n v="14"/>
    <s v="Hma"/>
    <s v="J9"/>
    <s v="L3HmaJ9"/>
    <x v="55"/>
    <s v="6h01"/>
    <n v="0.86099999999999999"/>
    <n v="3.14"/>
    <n v="-0.314"/>
    <s v="11h52"/>
    <n v="0.85399999999999998"/>
    <n v="7.0000000000000062E-3"/>
    <n v="9.42"/>
    <n v="-0.94199999999999995"/>
    <n v="-0.62799999999999989"/>
    <n v="60.45"/>
    <n v="2868.5489625000005"/>
    <n v="8.1967213114754172E-3"/>
    <n v="3.2154222290766216E-7"/>
    <n v="9.2235960992171811E-8"/>
    <x v="363"/>
    <x v="337"/>
    <n v="7.3650597915229357E-4"/>
    <n v="28.545300000000001"/>
    <n v="45.3"/>
    <n v="410"/>
    <x v="362"/>
    <n v="15.665264505802318"/>
    <s v="ES"/>
    <s v="TF"/>
    <s v="SD"/>
    <n v="0.57093314461741485"/>
    <n v="1.5412499999999998"/>
    <n v="919.65"/>
    <x v="55"/>
    <x v="54"/>
  </r>
  <r>
    <d v="2022-08-17T00:00:00"/>
    <s v="Makera"/>
    <s v="Mid Aug"/>
    <s v="L3"/>
    <s v="HWLN"/>
    <n v="10"/>
    <s v="Mla"/>
    <s v="I3"/>
    <s v="L3MlaI3"/>
    <x v="56"/>
    <s v="5h07"/>
    <n v="0.90300000000000002"/>
    <n v="23.55"/>
    <n v="-2.355"/>
    <s v="11h33"/>
    <n v="0.94499999999999995"/>
    <n v="-4.1999999999999926E-2"/>
    <n v="27.45"/>
    <n v="-2.7450000000000001"/>
    <n v="-0.39000000000000012"/>
    <n v="35.799999999999997"/>
    <n v="1006.0873999999999"/>
    <n v="4.651162790697666E-2"/>
    <n v="2.7246782015349072E-6"/>
    <n v="2.7412644076189304E-7"/>
    <x v="364"/>
    <x v="338"/>
    <n v="3.0090994112952886E-2"/>
    <n v="32.178800000000003"/>
    <n v="31"/>
    <n v="452"/>
    <x v="363"/>
    <n v="15.49463920787486"/>
    <s v="ES"/>
    <s v="TMF"/>
    <s v="SD"/>
    <n v="0.6083871384901417"/>
    <n v="1.4275"/>
    <n v="836.8"/>
    <x v="56"/>
    <x v="55"/>
  </r>
  <r>
    <d v="2022-08-04T00:00:00"/>
    <s v="Makera"/>
    <s v="Aug"/>
    <s v="L3"/>
    <s v="HWLN"/>
    <n v="12"/>
    <s v="Mla"/>
    <s v="I3"/>
    <s v="L3MlaI3"/>
    <x v="56"/>
    <s v="5h42"/>
    <n v="0.82699999999999996"/>
    <n v="6.03"/>
    <n v="-0.60299999999999998"/>
    <s v="11h53"/>
    <n v="0.85699999999999998"/>
    <n v="-3.0000000000000027E-2"/>
    <n v="16.559999999999999"/>
    <n v="-1.6559999999999999"/>
    <n v="-1.0529999999999999"/>
    <n v="35.799999999999997"/>
    <n v="1006.0873999999999"/>
    <n v="3.6275695284159644E-2"/>
    <n v="2.0064758812898986E-6"/>
    <n v="2.0186901025696624E-7"/>
    <x v="365"/>
    <x v="339"/>
    <n v="8.2071335029125711E-3"/>
    <n v="29.967099999999999"/>
    <n v="31"/>
    <n v="452"/>
    <x v="364"/>
    <n v="15.50428820417056"/>
    <s v="ES"/>
    <s v="TMF"/>
    <s v="SD"/>
    <n v="0.47297782808158478"/>
    <n v="1.87375"/>
    <n v="1054"/>
    <x v="56"/>
    <x v="55"/>
  </r>
  <r>
    <d v="2022-06-10T00:00:00"/>
    <s v="Makera"/>
    <s v="Jun"/>
    <s v="L3"/>
    <s v="HWLN"/>
    <n v="4"/>
    <s v="Mlu"/>
    <s v="B10"/>
    <s v="L3MluB10"/>
    <x v="57"/>
    <s v="6h17"/>
    <n v="0.52400000000000002"/>
    <n v="1.42"/>
    <n v="-0.14199999999999999"/>
    <s v="12h05"/>
    <n v="0.33300000000000002"/>
    <n v="0.191"/>
    <n v="14.62"/>
    <n v="-1.462"/>
    <n v="-1.32"/>
    <n v="112.9"/>
    <n v="10005.931850000001"/>
    <n v="0.57357357357357353"/>
    <n v="6.0030254564193116E-5"/>
    <n v="6.006586361074678E-5"/>
    <x v="366"/>
    <x v="340"/>
    <n v="0.55739905177123661"/>
    <n v="27.385200000000001"/>
    <n v="93.8"/>
    <n v="803"/>
    <x v="365"/>
    <n v="18.418666666666667"/>
    <s v="ES"/>
    <s v="TMF"/>
    <s v="E"/>
    <n v="0.64691630239407094"/>
    <n v="1.1612499999999999"/>
    <n v="648.88749999999993"/>
    <x v="57"/>
    <x v="56"/>
  </r>
  <r>
    <d v="2022-06-22T00:00:00"/>
    <s v="Makera"/>
    <s v="Mid Jun"/>
    <s v="L3"/>
    <s v="HWLN"/>
    <n v="13"/>
    <s v="Mlu"/>
    <s v="B10"/>
    <s v="L3MluB10"/>
    <x v="57"/>
    <s v="5h58"/>
    <n v="0.621"/>
    <n v="2.31"/>
    <n v="-0.23100000000000001"/>
    <s v="11h37"/>
    <n v="0.41499999999999998"/>
    <n v="0.20600000000000002"/>
    <n v="21.61"/>
    <n v="-2.161"/>
    <n v="-1.93"/>
    <n v="112.9"/>
    <n v="10005.931850000001"/>
    <n v="0.49638554216867475"/>
    <n v="5.0245862160678202E-5"/>
    <n v="5.0275667252423984E-5"/>
    <x v="367"/>
    <x v="341"/>
    <n v="0.31908983200740854"/>
    <n v="31.695499999999999"/>
    <n v="93.8"/>
    <n v="803"/>
    <x v="366"/>
    <n v="15.591269841269842"/>
    <s v="ES"/>
    <s v="TMF"/>
    <s v="E"/>
    <n v="0.40461792161109017"/>
    <n v="2.3699999999999997"/>
    <n v="1376.4875"/>
    <x v="57"/>
    <x v="56"/>
  </r>
  <r>
    <d v="2022-06-22T00:00:00"/>
    <s v="Makera"/>
    <s v="Mid Jun"/>
    <s v="L3"/>
    <s v="HWLN"/>
    <n v="5"/>
    <s v="Mlu"/>
    <s v="B10"/>
    <s v="L3MluB10"/>
    <x v="57"/>
    <s v="5h50"/>
    <n v="0.57699999999999996"/>
    <n v="1.67"/>
    <n v="-0.16699999999999998"/>
    <s v="11h45"/>
    <n v="0.41099999999999998"/>
    <n v="0.16599999999999998"/>
    <n v="15.67"/>
    <n v="-1.5669999999999999"/>
    <n v="-1.4"/>
    <n v="112.9"/>
    <n v="10005.931850000001"/>
    <n v="0.40389294403892939"/>
    <n v="3.8981696425236414E-5"/>
    <n v="3.900481978283042E-5"/>
    <x v="368"/>
    <x v="342"/>
    <n v="0.34127358222137461"/>
    <n v="31.695499999999999"/>
    <n v="93.8"/>
    <n v="803"/>
    <x v="367"/>
    <n v="15.591269841269842"/>
    <s v="ES"/>
    <s v="TMF"/>
    <s v="E"/>
    <n v="0.40461792161109017"/>
    <n v="2.3699999999999997"/>
    <n v="1376.4875"/>
    <x v="57"/>
    <x v="56"/>
  </r>
  <r>
    <d v="2022-07-07T00:00:00"/>
    <s v="Makera"/>
    <s v="Jul"/>
    <s v="L3"/>
    <s v="HWLN"/>
    <n v="13"/>
    <s v="Mlu"/>
    <s v="B10"/>
    <s v="L3MluB10"/>
    <x v="57"/>
    <s v="6h13"/>
    <n v="0.72599999999999998"/>
    <n v="2.33"/>
    <n v="-0.23300000000000001"/>
    <s v="12h25"/>
    <n v="0.53200000000000003"/>
    <n v="0.19399999999999995"/>
    <n v="21.45"/>
    <n v="-2.145"/>
    <n v="-1.9119999999999999"/>
    <n v="112.9"/>
    <n v="10005.931850000001"/>
    <n v="0.36466165413533824"/>
    <n v="3.437428485454553E-5"/>
    <n v="3.4394675164706976E-5"/>
    <x v="369"/>
    <x v="343"/>
    <n v="0.22035137019156723"/>
    <n v="34.081400000000002"/>
    <n v="93.8"/>
    <n v="803"/>
    <x v="368"/>
    <n v="13.083333333333334"/>
    <s v="ES"/>
    <s v="TMF"/>
    <s v="E"/>
    <n v="0.35644028496175595"/>
    <n v="2.7675000000000001"/>
    <n v="1337.8125"/>
    <x v="57"/>
    <x v="56"/>
  </r>
  <r>
    <d v="2022-08-04T00:00:00"/>
    <s v="Makera"/>
    <s v="Aug"/>
    <s v="L3"/>
    <s v="HWLN"/>
    <n v="9"/>
    <s v="Mlu"/>
    <s v="B10"/>
    <s v="L3MluB10"/>
    <x v="57"/>
    <s v="5h42"/>
    <n v="0.73399999999999999"/>
    <n v="5.67"/>
    <n v="-0.56699999999999995"/>
    <s v="11h53"/>
    <n v="0.54300000000000004"/>
    <n v="0.19099999999999995"/>
    <n v="26.67"/>
    <n v="-2.6670000000000003"/>
    <n v="-2.1000000000000005"/>
    <n v="112.9"/>
    <n v="10005.931850000001"/>
    <n v="0.35174953959484334"/>
    <n v="3.288216817902198E-5"/>
    <n v="3.2901673387953257E-5"/>
    <x v="370"/>
    <x v="344"/>
    <n v="0.19191597347373895"/>
    <n v="29.967099999999999"/>
    <n v="93.8"/>
    <n v="803"/>
    <x v="369"/>
    <n v="15.50428820417056"/>
    <s v="ES"/>
    <s v="TMF"/>
    <s v="E"/>
    <n v="0.47297782808158478"/>
    <n v="1.87375"/>
    <n v="1054"/>
    <x v="57"/>
    <x v="56"/>
  </r>
  <r>
    <d v="2022-08-18T00:00:00"/>
    <s v="Makera"/>
    <s v="Mid Aug"/>
    <s v="L3"/>
    <s v="HWLN"/>
    <n v="12"/>
    <s v="Mlu"/>
    <s v="B10"/>
    <s v="L3MluB10"/>
    <x v="57"/>
    <s v="5h44"/>
    <n v="0.72499999999999998"/>
    <n v="5.78"/>
    <n v="-0.57800000000000007"/>
    <s v="12h21"/>
    <n v="0.53800000000000003"/>
    <n v="0.18699999999999994"/>
    <n v="31.75"/>
    <n v="-3.1749999999999998"/>
    <n v="-2.5969999999999995"/>
    <n v="112.9"/>
    <n v="10005.931850000001"/>
    <n v="0.34758364312267648"/>
    <n v="3.2403431020959919E-5"/>
    <n v="3.2422652250190086E-5"/>
    <x v="371"/>
    <x v="345"/>
    <n v="0.1529287081246159"/>
    <n v="28.894600000000001"/>
    <n v="93.8"/>
    <n v="803"/>
    <x v="370"/>
    <n v="15.563004370478136"/>
    <s v="ES"/>
    <s v="TMF"/>
    <s v="E"/>
    <n v="0.60858362734628491"/>
    <n v="1.405"/>
    <n v="1061.325"/>
    <x v="57"/>
    <x v="56"/>
  </r>
  <r>
    <d v="2022-08-31T00:00:00"/>
    <s v="Makera"/>
    <s v="Sep"/>
    <s v="L3"/>
    <s v="HWLN"/>
    <n v="3"/>
    <s v="Mlu"/>
    <s v="B10"/>
    <s v="L3MluB10"/>
    <x v="57"/>
    <s v="7h12"/>
    <n v="0.70899999999999996"/>
    <n v="4.16"/>
    <n v="-0.41600000000000004"/>
    <s v="11h45"/>
    <n v="0.57099999999999995"/>
    <n v="0.13800000000000001"/>
    <n v="26.34"/>
    <n v="-2.6339999999999999"/>
    <n v="-2.218"/>
    <n v="112.9"/>
    <n v="10005.931850000001"/>
    <n v="0.24168126094570933"/>
    <n v="2.0716627992102056E-5"/>
    <n v="2.072891678507755E-5"/>
    <x v="372"/>
    <x v="346"/>
    <n v="0.11447944029569998"/>
    <n v="32.519599999999997"/>
    <n v="93.8"/>
    <n v="803"/>
    <x v="371"/>
    <n v="7.0107887060214562"/>
    <s v="ES"/>
    <s v="TMF"/>
    <s v="E"/>
    <n v="0.5234151584582144"/>
    <n v="1.8887499999999999"/>
    <n v="924.46249999999998"/>
    <x v="57"/>
    <x v="56"/>
  </r>
  <r>
    <d v="2022-07-22T00:00:00"/>
    <s v="Makera"/>
    <s v="Mid Jul"/>
    <s v="L3"/>
    <s v="HWLN"/>
    <n v="10"/>
    <s v="Mlu"/>
    <s v="B10"/>
    <s v="L3MluB10"/>
    <x v="57"/>
    <s v="6h18"/>
    <n v="0.68100000000000005"/>
    <n v="11.73"/>
    <n v="-1.173"/>
    <s v="12h03"/>
    <n v="0.55400000000000005"/>
    <n v="0.127"/>
    <n v="14.75"/>
    <n v="-1.4750000000000001"/>
    <n v="-0.30200000000000005"/>
    <n v="112.9"/>
    <n v="10005.931850000001"/>
    <n v="0.22924187725631767"/>
    <n v="1.941193469063289E-5"/>
    <n v="1.9423449559112356E-5"/>
    <x v="373"/>
    <x v="347"/>
    <n v="0.78782879527513994"/>
    <n v="34.764699999999998"/>
    <n v="93.8"/>
    <n v="803"/>
    <x v="372"/>
    <n v="12.394095238095241"/>
    <s v="ES"/>
    <s v="TMF"/>
    <s v="E"/>
    <n v="0.38320539431614575"/>
    <n v="2.6387499999999999"/>
    <n v="1512.2124999999996"/>
    <x v="57"/>
    <x v="56"/>
  </r>
  <r>
    <d v="2022-08-31T00:00:00"/>
    <s v="Makera"/>
    <s v="Sep"/>
    <s v="L3"/>
    <s v="HWLN"/>
    <n v="16"/>
    <s v="Mlu"/>
    <s v="G10"/>
    <s v="L3MluG10"/>
    <x v="58"/>
    <s v="5h56"/>
    <s v="NAN"/>
    <n v="2.91"/>
    <n v="-0.29100000000000004"/>
    <s v="12h45"/>
    <n v="0.63100000000000001"/>
    <e v="#VALUE!"/>
    <n v="20.51"/>
    <n v="-2.0510000000000002"/>
    <n v="-1.7600000000000002"/>
    <n v="82.3"/>
    <n v="5317.0326500000001"/>
    <s v="NA"/>
    <s v="NA"/>
    <s v="NA"/>
    <x v="153"/>
    <x v="7"/>
    <m/>
    <n v="32.519599999999997"/>
    <n v="77.3"/>
    <n v="705"/>
    <x v="153"/>
    <n v="7.0107887060214562"/>
    <s v="ES"/>
    <s v="TMF"/>
    <s v="E"/>
    <n v="0.5234151584582144"/>
    <n v="1.8887499999999999"/>
    <n v="924.46249999999998"/>
    <x v="58"/>
    <x v="57"/>
  </r>
  <r>
    <d v="2022-06-10T00:00:00"/>
    <s v="Makera"/>
    <s v="Jun"/>
    <s v="L3"/>
    <s v="HWLN"/>
    <n v="1"/>
    <s v="Mlu"/>
    <s v="G10"/>
    <s v="L3MluG10"/>
    <x v="58"/>
    <s v="6h17"/>
    <n v="0.54600000000000004"/>
    <n v="1.67"/>
    <n v="-0.16699999999999998"/>
    <s v="12h05"/>
    <n v="0.33600000000000002"/>
    <n v="0.21000000000000002"/>
    <n v="6.31"/>
    <n v="-0.63100000000000001"/>
    <n v="-0.46400000000000002"/>
    <n v="82.3"/>
    <n v="5317.0326500000001"/>
    <n v="0.625"/>
    <n v="6.6722953590273818E-5"/>
    <n v="3.5476812274392059E-5"/>
    <x v="374"/>
    <x v="348"/>
    <n v="0.93656740799325722"/>
    <n v="27.385200000000001"/>
    <n v="77.3"/>
    <n v="705"/>
    <x v="373"/>
    <n v="18.418666666666667"/>
    <s v="ES"/>
    <s v="TMF"/>
    <s v="E"/>
    <n v="0.64691630239407094"/>
    <n v="1.1612499999999999"/>
    <n v="648.88749999999993"/>
    <x v="58"/>
    <x v="57"/>
  </r>
  <r>
    <d v="2022-07-07T00:00:00"/>
    <s v="Makera"/>
    <s v="Jul"/>
    <s v="L3"/>
    <s v="HWLN"/>
    <n v="1"/>
    <s v="Mlu"/>
    <s v="G10"/>
    <s v="L3MluG10"/>
    <x v="58"/>
    <s v="6h04"/>
    <n v="0.78400000000000003"/>
    <n v="2.85"/>
    <n v="-0.28500000000000003"/>
    <s v="12h32"/>
    <n v="0.57599999999999996"/>
    <n v="0.20800000000000007"/>
    <n v="14.08"/>
    <n v="-1.4079999999999999"/>
    <n v="-1.1229999999999998"/>
    <n v="82.3"/>
    <n v="5317.0326500000001"/>
    <n v="0.36111111111111127"/>
    <n v="3.3962750106026403E-5"/>
    <n v="1.8058105119753335E-5"/>
    <x v="375"/>
    <x v="349"/>
    <n v="0.1969721619423494"/>
    <n v="34.081400000000002"/>
    <n v="77.3"/>
    <n v="705"/>
    <x v="374"/>
    <n v="13.083333333333334"/>
    <s v="ES"/>
    <s v="TMF"/>
    <s v="E"/>
    <n v="0.35644028496175595"/>
    <n v="2.7675000000000001"/>
    <n v="1337.8125"/>
    <x v="58"/>
    <x v="57"/>
  </r>
  <r>
    <d v="2022-08-17T00:00:00"/>
    <s v="Makera"/>
    <s v="Mid Aug"/>
    <s v="L3"/>
    <s v="HWLN"/>
    <n v="16"/>
    <s v="Mlu"/>
    <s v="G10"/>
    <s v="L3MluG10"/>
    <x v="58"/>
    <s v="5h07"/>
    <n v="0.80700000000000005"/>
    <n v="6.78"/>
    <n v="-0.67800000000000005"/>
    <s v="11h33"/>
    <n v="0.59299999999999997"/>
    <n v="0.21400000000000008"/>
    <n v="10.64"/>
    <n v="-1.0640000000000001"/>
    <n v="-0.38600000000000001"/>
    <n v="82.3"/>
    <n v="5317.0326500000001"/>
    <n v="0.36087689713322108"/>
    <n v="3.393563568592685E-5"/>
    <n v="1.804368829405782E-5"/>
    <x v="376"/>
    <x v="350"/>
    <n v="0.57259881183052419"/>
    <n v="32.178800000000003"/>
    <n v="77.3"/>
    <n v="705"/>
    <x v="375"/>
    <n v="15.49463920787486"/>
    <s v="ES"/>
    <s v="TMF"/>
    <s v="E"/>
    <n v="0.6083871384901417"/>
    <n v="1.4275"/>
    <n v="836.8"/>
    <x v="58"/>
    <x v="57"/>
  </r>
  <r>
    <d v="2022-08-03T00:00:00"/>
    <s v="Makera"/>
    <s v="Aug"/>
    <s v="L3"/>
    <s v="HWLN"/>
    <n v="13"/>
    <s v="Mlu"/>
    <s v="G10"/>
    <s v="L3MluG10"/>
    <x v="58"/>
    <s v="6h01"/>
    <n v="0.73399999999999999"/>
    <n v="4.47"/>
    <n v="-0.44699999999999995"/>
    <s v="11h52"/>
    <n v="0.57599999999999996"/>
    <n v="0.15800000000000003"/>
    <n v="16.239999999999998"/>
    <n v="-1.6239999999999999"/>
    <n v="-1.177"/>
    <n v="82.3"/>
    <n v="5317.0326500000001"/>
    <n v="0.27430555555555564"/>
    <n v="2.4211057455395363E-5"/>
    <n v="1.2873098298136305E-5"/>
    <x v="377"/>
    <x v="351"/>
    <n v="0.13397354644030979"/>
    <n v="28.545300000000001"/>
    <n v="77.3"/>
    <n v="705"/>
    <x v="376"/>
    <n v="15.665264505802318"/>
    <s v="ES"/>
    <s v="TMF"/>
    <s v="E"/>
    <n v="0.57093314461741485"/>
    <n v="1.5412499999999998"/>
    <n v="919.65"/>
    <x v="58"/>
    <x v="57"/>
  </r>
  <r>
    <d v="2022-07-22T00:00:00"/>
    <s v="Makera"/>
    <s v="Mid Jul"/>
    <s v="L3"/>
    <s v="HWLN"/>
    <n v="13"/>
    <s v="Mlu"/>
    <s v="G10"/>
    <s v="L3MluG10"/>
    <x v="58"/>
    <s v="6h18"/>
    <n v="0.74299999999999999"/>
    <n v="14.63"/>
    <n v="-1.4630000000000001"/>
    <s v="12h03"/>
    <n v="0.59499999999999997"/>
    <n v="0.14800000000000002"/>
    <n v="22.43"/>
    <n v="-2.2429999999999999"/>
    <n v="-0.7799999999999998"/>
    <n v="82.3"/>
    <n v="5317.0326500000001"/>
    <n v="0.24873949579831936"/>
    <n v="2.1463905532103319E-5"/>
    <n v="1.1412428651070897E-5"/>
    <x v="378"/>
    <x v="352"/>
    <n v="0.17922389187543691"/>
    <n v="34.764699999999998"/>
    <n v="77.3"/>
    <n v="705"/>
    <x v="377"/>
    <n v="12.394095238095241"/>
    <s v="ES"/>
    <s v="TMF"/>
    <s v="E"/>
    <n v="0.38320539431614575"/>
    <n v="2.6387499999999999"/>
    <n v="1512.2124999999996"/>
    <x v="58"/>
    <x v="57"/>
  </r>
  <r>
    <d v="2022-06-10T00:00:00"/>
    <s v="Makera"/>
    <s v="Jun"/>
    <s v="L3"/>
    <s v="HWLN"/>
    <n v="2"/>
    <s v="Paf"/>
    <s v="I10"/>
    <s v="L3PafI10"/>
    <x v="59"/>
    <s v="6h17"/>
    <n v="0.68899999999999995"/>
    <n v="1.71"/>
    <n v="-0.17099999999999999"/>
    <s v="12h05"/>
    <n v="0.48499999999999999"/>
    <n v="0.20399999999999996"/>
    <n v="13.07"/>
    <n v="-1.3069999999999999"/>
    <n v="-1.1359999999999999"/>
    <n v="90.85"/>
    <n v="6479.1721625"/>
    <n v="0.42061855670103088"/>
    <n v="4.0978269778104939E-5"/>
    <n v="2.6550526481371257E-5"/>
    <x v="379"/>
    <x v="353"/>
    <n v="0.46795734323932425"/>
    <n v="27.385200000000001"/>
    <n v="85.7"/>
    <n v="734"/>
    <x v="378"/>
    <n v="18.418666666666667"/>
    <s v="LS"/>
    <s v="TMF"/>
    <s v="E"/>
    <n v="0.64691630239407094"/>
    <n v="1.1612499999999999"/>
    <n v="648.88749999999993"/>
    <x v="59"/>
    <x v="58"/>
  </r>
  <r>
    <d v="2022-06-22T00:00:00"/>
    <s v="Makera"/>
    <s v="Mid Jun"/>
    <s v="L3"/>
    <s v="HWLN"/>
    <n v="1"/>
    <s v="Paf"/>
    <s v="I10"/>
    <s v="L3PafI10"/>
    <x v="59"/>
    <s v="5h50"/>
    <n v="0.70499999999999996"/>
    <n v="4.49"/>
    <n v="-0.44900000000000001"/>
    <s v="11h45"/>
    <n v="0.498"/>
    <n v="0.20699999999999996"/>
    <n v="21.08"/>
    <n v="-2.1079999999999997"/>
    <n v="-1.6589999999999996"/>
    <n v="90.85"/>
    <n v="6479.1721625"/>
    <n v="0.41566265060240959"/>
    <n v="4.0384725540821458E-5"/>
    <n v="2.6165958951429316E-5"/>
    <x v="380"/>
    <x v="354"/>
    <n v="0.3157924411402665"/>
    <n v="31.695499999999999"/>
    <n v="85.7"/>
    <n v="734"/>
    <x v="379"/>
    <n v="15.591269841269842"/>
    <s v="LS"/>
    <s v="TMF"/>
    <s v="E"/>
    <n v="0.40461792161109017"/>
    <n v="2.3699999999999997"/>
    <n v="1376.4875"/>
    <x v="59"/>
    <x v="58"/>
  </r>
  <r>
    <d v="2022-07-07T00:00:00"/>
    <s v="Makera"/>
    <s v="Jul"/>
    <s v="L3"/>
    <s v="HWLN"/>
    <n v="9"/>
    <s v="Paf"/>
    <s v="I10"/>
    <s v="L3PafI10"/>
    <x v="59"/>
    <s v="6h13"/>
    <n v="0.74299999999999999"/>
    <n v="10.57"/>
    <n v="-1.0569999999999999"/>
    <s v="12h25"/>
    <n v="0.53200000000000003"/>
    <n v="0.21099999999999997"/>
    <n v="24.34"/>
    <n v="-2.4340000000000002"/>
    <n v="-1.3770000000000002"/>
    <n v="90.85"/>
    <n v="6479.1721625"/>
    <n v="0.39661654135338337"/>
    <n v="3.811899521788311E-5"/>
    <n v="2.4697953267817887E-5"/>
    <x v="381"/>
    <x v="355"/>
    <n v="0.35911908430587397"/>
    <n v="34.081400000000002"/>
    <n v="85.7"/>
    <n v="734"/>
    <x v="380"/>
    <n v="13.083333333333334"/>
    <s v="LS"/>
    <s v="TMF"/>
    <s v="E"/>
    <n v="0.35644028496175595"/>
    <n v="2.7675000000000001"/>
    <n v="1337.8125"/>
    <x v="59"/>
    <x v="58"/>
  </r>
  <r>
    <d v="2022-08-04T00:00:00"/>
    <s v="Makera"/>
    <s v="Aug"/>
    <s v="L3"/>
    <s v="HWLN"/>
    <n v="14"/>
    <s v="Paf"/>
    <s v="I10"/>
    <s v="L3PafI10"/>
    <x v="59"/>
    <s v="5h42"/>
    <n v="0.72699999999999998"/>
    <n v="6.58"/>
    <n v="-0.65800000000000003"/>
    <s v="11h53"/>
    <n v="0.52500000000000002"/>
    <n v="0.20199999999999996"/>
    <n v="17.04"/>
    <n v="-1.704"/>
    <n v="-1.0459999999999998"/>
    <n v="90.85"/>
    <n v="6479.1721625"/>
    <n v="0.38476190476190464"/>
    <n v="3.6721329347175186E-5"/>
    <n v="2.3792381487621175E-5"/>
    <x v="382"/>
    <x v="356"/>
    <n v="0.45542586401069246"/>
    <n v="29.967099999999999"/>
    <n v="85.7"/>
    <n v="734"/>
    <x v="381"/>
    <n v="15.50428820417056"/>
    <s v="LS"/>
    <s v="TMF"/>
    <s v="E"/>
    <n v="0.47297782808158478"/>
    <n v="1.87375"/>
    <n v="1054"/>
    <x v="59"/>
    <x v="58"/>
  </r>
  <r>
    <d v="2022-08-31T00:00:00"/>
    <s v="Makera"/>
    <s v="Sep"/>
    <s v="L3"/>
    <s v="HWLN"/>
    <n v="12"/>
    <s v="Paf"/>
    <s v="I10"/>
    <s v="L3PafI10"/>
    <x v="59"/>
    <s v="5h56"/>
    <n v="0.748"/>
    <n v="8.76"/>
    <n v="-0.876"/>
    <s v="12h45"/>
    <n v="0.54800000000000004"/>
    <n v="0.19999999999999996"/>
    <n v="26.41"/>
    <n v="-2.641"/>
    <n v="-1.7650000000000001"/>
    <n v="90.85"/>
    <n v="6479.1721625"/>
    <n v="0.36496350364963492"/>
    <n v="3.4409314328732451E-5"/>
    <n v="2.2294387152943568E-5"/>
    <x v="383"/>
    <x v="357"/>
    <n v="0.25290783834884023"/>
    <n v="32.519599999999997"/>
    <n v="85.7"/>
    <n v="734"/>
    <x v="382"/>
    <n v="7.0107887060214562"/>
    <s v="LS"/>
    <s v="TMF"/>
    <s v="E"/>
    <n v="0.5234151584582144"/>
    <n v="1.8887499999999999"/>
    <n v="924.46249999999998"/>
    <x v="59"/>
    <x v="58"/>
  </r>
  <r>
    <d v="2022-08-17T00:00:00"/>
    <s v="Makera"/>
    <s v="Mid Aug"/>
    <s v="L3"/>
    <s v="HWLN"/>
    <n v="14"/>
    <s v="Paf"/>
    <s v="I10"/>
    <s v="L3PafI10"/>
    <x v="59"/>
    <s v="5h07"/>
    <n v="0.74299999999999999"/>
    <n v="21.15"/>
    <n v="-2.1149999999999998"/>
    <s v="11h33"/>
    <n v="0.55400000000000005"/>
    <n v="0.18899999999999995"/>
    <n v="32.869999999999997"/>
    <n v="-3.2869999999999999"/>
    <n v="-1.1720000000000002"/>
    <n v="90.85"/>
    <n v="6479.1721625"/>
    <n v="0.34115523465703956"/>
    <n v="3.1667291656668502E-5"/>
    <n v="2.0517783456365508E-5"/>
    <x v="384"/>
    <x v="358"/>
    <n v="0.35052120097814971"/>
    <n v="32.178800000000003"/>
    <n v="85.7"/>
    <n v="734"/>
    <x v="383"/>
    <n v="15.49463920787486"/>
    <s v="LS"/>
    <s v="TMF"/>
    <s v="E"/>
    <n v="0.6083871384901417"/>
    <n v="1.4275"/>
    <n v="836.8"/>
    <x v="59"/>
    <x v="58"/>
  </r>
  <r>
    <d v="2022-07-21T00:00:00"/>
    <s v="Makera"/>
    <s v="Mid Jul"/>
    <s v="L3"/>
    <s v="HWLN"/>
    <n v="13"/>
    <s v="Paf"/>
    <s v="I10"/>
    <s v="L3PafI10"/>
    <x v="59"/>
    <s v="6h42"/>
    <n v="0.67800000000000005"/>
    <n v="22.09"/>
    <n v="-2.2090000000000001"/>
    <s v="11h36"/>
    <n v="0.56599999999999995"/>
    <n v="0.1120000000000001"/>
    <n v="32.36"/>
    <n v="-3.2359999999999998"/>
    <n v="-1.0269999999999997"/>
    <n v="90.85"/>
    <n v="6479.1721625"/>
    <n v="0.197879858657244"/>
    <n v="1.6196356238788508E-5"/>
    <n v="1.049389804762917E-5"/>
    <x v="385"/>
    <x v="359"/>
    <n v="0.20458691692184955"/>
    <n v="31.981100000000001"/>
    <n v="85.7"/>
    <n v="734"/>
    <x v="384"/>
    <n v="12.389091192032369"/>
    <s v="LS"/>
    <s v="TMF"/>
    <s v="E"/>
    <n v="0.41316276787735068"/>
    <n v="2.36"/>
    <n v="1352.8999999999999"/>
    <x v="59"/>
    <x v="58"/>
  </r>
  <r>
    <d v="2022-08-03T00:00:00"/>
    <s v="Makera"/>
    <s v="Aug"/>
    <s v="L3"/>
    <s v="HWLN"/>
    <n v="16"/>
    <s v="Pfa"/>
    <s v="G7"/>
    <s v="L3PfaG7"/>
    <x v="60"/>
    <s v="6h01"/>
    <n v="0.81599999999999995"/>
    <n v="4.28"/>
    <n v="-0.42800000000000005"/>
    <s v="11h52"/>
    <n v="0.59299999999999997"/>
    <n v="0.22299999999999998"/>
    <n v="11.06"/>
    <n v="-1.1060000000000001"/>
    <n v="-0.67800000000000005"/>
    <n v="66.3"/>
    <n v="3450.6166499999999"/>
    <n v="0.37605396290050586"/>
    <n v="3.5700962121793416E-5"/>
    <n v="1.231903343184797E-5"/>
    <x v="386"/>
    <x v="360"/>
    <n v="0.33281824312521824"/>
    <n v="28.545300000000001"/>
    <n v="55"/>
    <n v="622"/>
    <x v="385"/>
    <n v="15.665264505802318"/>
    <s v="LS"/>
    <s v="TMF"/>
    <s v="E"/>
    <n v="0.57093314461741485"/>
    <n v="1.5412499999999998"/>
    <n v="919.65"/>
    <x v="60"/>
    <x v="59"/>
  </r>
  <r>
    <d v="2022-06-22T00:00:00"/>
    <s v="Makera"/>
    <s v="Mid Jun"/>
    <s v="L3"/>
    <s v="HWLN"/>
    <n v="8"/>
    <s v="Pfa"/>
    <s v="G7"/>
    <s v="L3PfaG7"/>
    <x v="60"/>
    <s v="5h50"/>
    <n v="0.73099999999999998"/>
    <n v="1.54"/>
    <n v="-0.154"/>
    <s v="11h45"/>
    <n v="0.55700000000000005"/>
    <n v="0.17399999999999993"/>
    <n v="10.01"/>
    <n v="-1.0009999999999999"/>
    <n v="-0.84699999999999986"/>
    <n v="66.3"/>
    <n v="3450.6166499999999"/>
    <n v="0.31238779174147202"/>
    <n v="2.8412885472600501E-5"/>
    <n v="9.8041975686298416E-6"/>
    <x v="387"/>
    <x v="361"/>
    <n v="0.21202585722932632"/>
    <n v="31.695499999999999"/>
    <n v="55"/>
    <n v="622"/>
    <x v="386"/>
    <n v="15.591269841269842"/>
    <s v="LS"/>
    <s v="TMF"/>
    <s v="E"/>
    <n v="0.40461792161109017"/>
    <n v="2.3699999999999997"/>
    <n v="1376.4875"/>
    <x v="60"/>
    <x v="59"/>
  </r>
  <r>
    <d v="2022-06-10T00:00:00"/>
    <s v="Makera"/>
    <s v="Jun"/>
    <s v="L3"/>
    <s v="HWLN"/>
    <n v="7"/>
    <s v="Pfa"/>
    <s v="G7"/>
    <s v="L3PfaG7"/>
    <x v="60"/>
    <s v="6h17"/>
    <n v="0.73299999999999998"/>
    <n v="1.53"/>
    <n v="-0.153"/>
    <s v="12h05"/>
    <n v="0.56499999999999995"/>
    <n v="0.16800000000000004"/>
    <n v="10.32"/>
    <n v="-1.032"/>
    <n v="-0.879"/>
    <n v="66.3"/>
    <n v="3450.6166499999999"/>
    <n v="0.29734513274336294"/>
    <n v="2.6738131074134755E-5"/>
    <n v="9.2263040274291776E-6"/>
    <x v="388"/>
    <x v="362"/>
    <n v="0.19226448552582856"/>
    <n v="27.385200000000001"/>
    <n v="55"/>
    <n v="622"/>
    <x v="387"/>
    <n v="18.418666666666667"/>
    <s v="LS"/>
    <s v="TMF"/>
    <s v="E"/>
    <n v="0.64691630239407094"/>
    <n v="1.1612499999999999"/>
    <n v="648.88749999999993"/>
    <x v="60"/>
    <x v="59"/>
  </r>
  <r>
    <d v="2022-08-18T00:00:00"/>
    <s v="Makera"/>
    <s v="Mid Aug"/>
    <s v="L3"/>
    <s v="HWLN"/>
    <n v="15"/>
    <s v="Pfa"/>
    <s v="G7"/>
    <s v="L3PfaG7"/>
    <x v="60"/>
    <s v="5h44"/>
    <n v="0.79900000000000004"/>
    <n v="8.4499999999999993"/>
    <n v="-0.84499999999999997"/>
    <s v="12h21"/>
    <n v="0.628"/>
    <n v="0.17100000000000004"/>
    <n v="19.87"/>
    <n v="-1.9870000000000001"/>
    <n v="-1.1420000000000001"/>
    <n v="66.3"/>
    <n v="3450.6166499999999"/>
    <n v="0.2722929936305733"/>
    <n v="2.3992574490453456E-5"/>
    <n v="8.278917701312397E-6"/>
    <x v="389"/>
    <x v="363"/>
    <n v="0.13279069540725671"/>
    <n v="28.894600000000001"/>
    <n v="55"/>
    <n v="622"/>
    <x v="388"/>
    <n v="15.563004370478136"/>
    <s v="LS"/>
    <s v="TMF"/>
    <s v="E"/>
    <n v="0.60858362734628491"/>
    <n v="1.405"/>
    <n v="1061.325"/>
    <x v="60"/>
    <x v="59"/>
  </r>
  <r>
    <d v="2022-08-31T00:00:00"/>
    <s v="Makera"/>
    <s v="Sep"/>
    <s v="L3"/>
    <s v="HWLN"/>
    <n v="5"/>
    <s v="Pfa"/>
    <s v="G7"/>
    <s v="L3PfaG7"/>
    <x v="60"/>
    <s v="7h12"/>
    <n v="0.75700000000000001"/>
    <n v="7.97"/>
    <n v="-0.79699999999999993"/>
    <s v="11h45"/>
    <n v="0.60699999999999998"/>
    <n v="0.15000000000000002"/>
    <n v="21.24"/>
    <n v="-2.1239999999999997"/>
    <n v="-1.3269999999999997"/>
    <n v="66.3"/>
    <n v="3450.6166499999999"/>
    <n v="0.24711696869851735"/>
    <n v="2.1291684519609306E-5"/>
    <n v="7.3469441109911124E-6"/>
    <x v="390"/>
    <x v="364"/>
    <n v="0.10141355268259644"/>
    <n v="32.519599999999997"/>
    <n v="55"/>
    <n v="622"/>
    <x v="389"/>
    <n v="7.0107887060214562"/>
    <s v="LS"/>
    <s v="TMF"/>
    <s v="E"/>
    <n v="0.5234151584582144"/>
    <n v="1.8887499999999999"/>
    <n v="924.46249999999998"/>
    <x v="60"/>
    <x v="59"/>
  </r>
  <r>
    <d v="2022-07-07T00:00:00"/>
    <s v="Makera"/>
    <s v="Jul"/>
    <s v="L3"/>
    <s v="HWLN"/>
    <n v="4"/>
    <s v="Pfa"/>
    <s v="G7"/>
    <s v="L3PfaG7"/>
    <x v="60"/>
    <s v="6h04"/>
    <n v="0.747"/>
    <n v="2.78"/>
    <n v="-0.27799999999999997"/>
    <s v="12h32"/>
    <n v="0.59899999999999998"/>
    <n v="0.14800000000000002"/>
    <n v="18.239999999999998"/>
    <n v="-1.8239999999999998"/>
    <n v="-1.5459999999999998"/>
    <n v="66.3"/>
    <n v="3450.6166499999999"/>
    <n v="0.24707846410684478"/>
    <n v="2.1287600665552143E-5"/>
    <n v="7.3455349295105307E-6"/>
    <x v="391"/>
    <x v="365"/>
    <n v="8.7031029809589572E-2"/>
    <n v="34.081400000000002"/>
    <n v="55"/>
    <n v="622"/>
    <x v="390"/>
    <n v="13.083333333333334"/>
    <s v="LS"/>
    <s v="TMF"/>
    <s v="E"/>
    <n v="0.35644028496175595"/>
    <n v="2.7675000000000001"/>
    <n v="1337.8125"/>
    <x v="60"/>
    <x v="59"/>
  </r>
  <r>
    <d v="2022-07-22T00:00:00"/>
    <s v="Makera"/>
    <s v="Mid Jul"/>
    <s v="L3"/>
    <s v="HWLN"/>
    <n v="15"/>
    <s v="Pfa"/>
    <s v="G7"/>
    <s v="L3PfaG7"/>
    <x v="60"/>
    <s v="6h18"/>
    <n v="0.79200000000000004"/>
    <n v="6.21"/>
    <n v="-0.621"/>
    <s v="12h03"/>
    <n v="0.65500000000000003"/>
    <n v="0.13700000000000001"/>
    <n v="13.76"/>
    <n v="-1.3759999999999999"/>
    <s v="NA"/>
    <n v="66.3"/>
    <n v="3450.6166499999999"/>
    <n v="0.20916030534351146"/>
    <n v="1.7340313273972806E-5"/>
    <n v="5.9834773699386581E-6"/>
    <x v="392"/>
    <x v="7"/>
    <m/>
    <n v="34.764699999999998"/>
    <n v="55"/>
    <n v="622"/>
    <x v="391"/>
    <n v="12.394095238095241"/>
    <s v="LS"/>
    <s v="TMF"/>
    <s v="E"/>
    <n v="0.38320539431614575"/>
    <n v="2.6387499999999999"/>
    <n v="1512.2124999999996"/>
    <x v="60"/>
    <x v="59"/>
  </r>
  <r>
    <d v="2022-06-22T00:00:00"/>
    <s v="Makera"/>
    <s v="Mid Jun"/>
    <s v="L3"/>
    <s v="HWLN"/>
    <n v="4"/>
    <s v="Pfu"/>
    <s v="A6"/>
    <s v="L3PfuA6"/>
    <x v="61"/>
    <s v="5h50"/>
    <n v="0.56799999999999995"/>
    <n v="2.96"/>
    <n v="-0.29599999999999999"/>
    <s v="11h45"/>
    <n v="0.40100000000000002"/>
    <n v="0.16699999999999993"/>
    <n v="10.25"/>
    <n v="-1.0249999999999999"/>
    <n v="-0.72899999999999987"/>
    <n v="50.05"/>
    <n v="1966.4269624999997"/>
    <n v="0.41645885286783024"/>
    <n v="4.047997304854469E-5"/>
    <n v="7.9600910443931583E-6"/>
    <x v="393"/>
    <x v="366"/>
    <n v="0.14753864636236572"/>
    <n v="31.695499999999999"/>
    <n v="43.6"/>
    <n v="371"/>
    <x v="392"/>
    <n v="15.591269841269842"/>
    <s v="ES"/>
    <s v="TMF"/>
    <s v="SD"/>
    <n v="0.40461792161109017"/>
    <n v="2.3699999999999997"/>
    <n v="1376.4875"/>
    <x v="61"/>
    <x v="60"/>
  </r>
  <r>
    <d v="2022-06-10T00:00:00"/>
    <s v="Makera"/>
    <s v="Jun"/>
    <s v="L3"/>
    <s v="HWLN"/>
    <n v="5"/>
    <s v="Pfu"/>
    <s v="A6"/>
    <s v="L3PfuA6"/>
    <x v="61"/>
    <s v="6h17"/>
    <n v="0.56399999999999995"/>
    <n v="1.89"/>
    <n v="-0.189"/>
    <s v="12h05"/>
    <n v="0.41899999999999998"/>
    <n v="0.14499999999999996"/>
    <n v="7.2"/>
    <n v="-0.72"/>
    <n v="-0.53099999999999992"/>
    <n v="50.05"/>
    <n v="1966.4269624999997"/>
    <n v="0.3460620525059665"/>
    <n v="3.2228901999965147E-5"/>
    <n v="6.3375781864501628E-6"/>
    <x v="394"/>
    <x v="367"/>
    <n v="0.16126647643366207"/>
    <n v="27.385200000000001"/>
    <n v="43.6"/>
    <n v="371"/>
    <x v="393"/>
    <n v="18.418666666666667"/>
    <s v="ES"/>
    <s v="TMF"/>
    <s v="SD"/>
    <n v="0.64691630239407094"/>
    <n v="1.1612499999999999"/>
    <n v="648.88749999999993"/>
    <x v="61"/>
    <x v="60"/>
  </r>
  <r>
    <d v="2022-08-04T00:00:00"/>
    <s v="Makera"/>
    <s v="Aug"/>
    <s v="L3"/>
    <s v="HWLN"/>
    <n v="10"/>
    <s v="Pfu"/>
    <s v="A6"/>
    <s v="L3PfuA6"/>
    <x v="61"/>
    <s v="5h42"/>
    <n v="0.58899999999999997"/>
    <n v="12.86"/>
    <n v="-1.286"/>
    <s v="11h53"/>
    <n v="0.44900000000000001"/>
    <n v="0.13999999999999996"/>
    <n v="10.56"/>
    <n v="-1.056"/>
    <n v="0.22999999999999998"/>
    <n v="50.05"/>
    <n v="1966.4269624999997"/>
    <n v="0.31180400890868587"/>
    <n v="2.8347536785696121E-5"/>
    <n v="5.574336065585343E-6"/>
    <x v="395"/>
    <x v="368"/>
    <n v="0.32747684658770071"/>
    <n v="29.967099999999999"/>
    <n v="43.6"/>
    <n v="371"/>
    <x v="394"/>
    <n v="15.50428820417056"/>
    <s v="ES"/>
    <s v="TMF"/>
    <s v="SD"/>
    <n v="0.47297782808158478"/>
    <n v="1.87375"/>
    <n v="1054"/>
    <x v="61"/>
    <x v="60"/>
  </r>
  <r>
    <d v="2022-08-18T00:00:00"/>
    <s v="Makera"/>
    <s v="Mid Aug"/>
    <s v="L3"/>
    <s v="HWLN"/>
    <n v="11"/>
    <s v="Pfu"/>
    <s v="A6"/>
    <s v="L3PfuA6"/>
    <x v="61"/>
    <s v="5h44"/>
    <n v="0.59"/>
    <n v="4.82"/>
    <n v="-0.48200000000000004"/>
    <s v="12h21"/>
    <n v="0.49199999999999999"/>
    <n v="9.7999999999999976E-2"/>
    <n v="7.89"/>
    <n v="-0.78899999999999992"/>
    <n v="-0.30699999999999988"/>
    <n v="50.05"/>
    <n v="1966.4269624999997"/>
    <n v="0.19918699186991864"/>
    <n v="1.6328158935001672E-5"/>
    <n v="3.2108131977772566E-6"/>
    <x v="396"/>
    <x v="369"/>
    <n v="0.14131620035185671"/>
    <n v="28.894600000000001"/>
    <n v="43.6"/>
    <n v="371"/>
    <x v="395"/>
    <n v="15.563004370478136"/>
    <s v="ES"/>
    <s v="TMF"/>
    <s v="SD"/>
    <n v="0.60858362734628491"/>
    <n v="1.405"/>
    <n v="1061.325"/>
    <x v="61"/>
    <x v="60"/>
  </r>
  <r>
    <d v="2022-07-07T00:00:00"/>
    <s v="Makera"/>
    <s v="Jul"/>
    <s v="L3"/>
    <s v="HWLN"/>
    <n v="8"/>
    <s v="Pfu"/>
    <s v="A6"/>
    <s v="L3PfuA6"/>
    <x v="61"/>
    <s v="6h04"/>
    <n v="0.60599999999999998"/>
    <n v="5.89"/>
    <n v="-0.58899999999999997"/>
    <s v="12h32"/>
    <n v="0.53100000000000003"/>
    <n v="7.4999999999999956E-2"/>
    <n v="11.34"/>
    <n v="-1.1339999999999999"/>
    <n v="-0.54499999999999993"/>
    <n v="50.05"/>
    <n v="1966.4269624999997"/>
    <n v="0.14124293785310726"/>
    <n v="1.0694390083590297E-5"/>
    <n v="2.1029737007864586E-6"/>
    <x v="397"/>
    <x v="370"/>
    <n v="5.2137791035669373E-2"/>
    <n v="34.081400000000002"/>
    <n v="43.6"/>
    <n v="371"/>
    <x v="343"/>
    <n v="13.083333333333334"/>
    <s v="ES"/>
    <s v="TMF"/>
    <s v="SD"/>
    <n v="0.35644028496175595"/>
    <n v="2.7675000000000001"/>
    <n v="1337.8125"/>
    <x v="61"/>
    <x v="60"/>
  </r>
  <r>
    <d v="2022-07-22T00:00:00"/>
    <s v="Makera"/>
    <s v="Mid Jul"/>
    <s v="L3"/>
    <s v="HWLN"/>
    <n v="9"/>
    <s v="Pfu"/>
    <s v="A6"/>
    <s v="L3PfuA6"/>
    <x v="61"/>
    <s v="6h18"/>
    <n v="0.61799999999999999"/>
    <n v="13.12"/>
    <n v="-1.3119999999999998"/>
    <s v="12h03"/>
    <n v="0.55300000000000005"/>
    <n v="6.4999999999999947E-2"/>
    <n v="10.11"/>
    <n v="-1.0109999999999999"/>
    <n v="0.30099999999999993"/>
    <n v="50.05"/>
    <n v="1966.4269624999997"/>
    <n v="0.11754068716094022"/>
    <n v="8.5299928431238066E-6"/>
    <n v="1.6773607916650684E-6"/>
    <x v="398"/>
    <x v="371"/>
    <n v="7.5296584955026655E-2"/>
    <n v="34.764699999999998"/>
    <n v="43.6"/>
    <n v="371"/>
    <x v="396"/>
    <n v="12.394095238095241"/>
    <s v="ES"/>
    <s v="TMF"/>
    <s v="SD"/>
    <n v="0.38320539431614575"/>
    <n v="2.6387499999999999"/>
    <n v="1512.2124999999996"/>
    <x v="61"/>
    <x v="60"/>
  </r>
  <r>
    <d v="2022-06-22T00:00:00"/>
    <s v="Makera"/>
    <s v="Mid Jun"/>
    <s v="L3"/>
    <s v="HWLN"/>
    <n v="2"/>
    <s v="Pfu"/>
    <s v="A6"/>
    <s v="L3PfuA6"/>
    <x v="61"/>
    <s v="5h50"/>
    <n v="1.1060000000000001"/>
    <n v="3.51"/>
    <n v="-0.35099999999999998"/>
    <s v="11h45"/>
    <n v="1.018"/>
    <n v="8.8000000000000078E-2"/>
    <n v="10.89"/>
    <n v="-1.089"/>
    <n v="-0.73799999999999999"/>
    <n v="50.05"/>
    <n v="1966.4269624999997"/>
    <n v="8.6444007858546251E-2"/>
    <n v="5.8434269082069043E-6"/>
    <n v="1.1490672225696068E-6"/>
    <x v="399"/>
    <x v="372"/>
    <n v="2.1037995722932506E-2"/>
    <n v="31.695499999999999"/>
    <n v="43.6"/>
    <n v="371"/>
    <x v="397"/>
    <n v="15.591269841269842"/>
    <s v="ES"/>
    <s v="TMF"/>
    <s v="SD"/>
    <n v="0.40461792161109017"/>
    <n v="2.3699999999999997"/>
    <n v="1376.4875"/>
    <x v="61"/>
    <x v="60"/>
  </r>
  <r>
    <d v="2022-08-31T00:00:00"/>
    <s v="Makera"/>
    <s v="Sep"/>
    <s v="L3"/>
    <s v="HWLN"/>
    <n v="1"/>
    <s v="Pfu"/>
    <s v="A6"/>
    <s v="L3PfuA6"/>
    <x v="61"/>
    <s v="7h12"/>
    <n v="0.54700000000000004"/>
    <n v="3.98"/>
    <n v="-0.39800000000000002"/>
    <s v="11h45"/>
    <n v="0.50800000000000001"/>
    <n v="3.9000000000000035E-2"/>
    <n v="9.83"/>
    <n v="-0.98299999999999998"/>
    <n v="-0.58499999999999996"/>
    <n v="50.05"/>
    <n v="1966.4269624999997"/>
    <n v="7.6771653543307158E-2"/>
    <n v="5.04927777156563E-6"/>
    <n v="9.9290359511585682E-7"/>
    <x v="400"/>
    <x v="373"/>
    <n v="2.2933297501158287E-2"/>
    <n v="32.519599999999997"/>
    <n v="43.6"/>
    <n v="371"/>
    <x v="398"/>
    <n v="7.0107887060214562"/>
    <s v="ES"/>
    <s v="TMF"/>
    <s v="SD"/>
    <n v="0.5234151584582144"/>
    <n v="1.8887499999999999"/>
    <n v="924.46249999999998"/>
    <x v="61"/>
    <x v="60"/>
  </r>
  <r>
    <d v="2022-06-10T00:00:00"/>
    <s v="Makera"/>
    <s v="Jun"/>
    <s v="L3"/>
    <s v="HWLN"/>
    <n v="10"/>
    <s v="Pfu"/>
    <s v="H5"/>
    <s v="L3PfuH5"/>
    <x v="62"/>
    <s v="6h08"/>
    <n v="1.0349999999999999"/>
    <n v="5.03"/>
    <n v="-0.503"/>
    <s v="11h57"/>
    <n v="0.93100000000000005"/>
    <n v="0.10399999999999987"/>
    <n v="9.33"/>
    <n v="-0.93300000000000005"/>
    <n v="-0.43000000000000005"/>
    <n v="79.099999999999994"/>
    <n v="4911.5958499999997"/>
    <n v="0.11170784103114915"/>
    <n v="8.0119447319958262E-6"/>
    <n v="3.9351434496100062E-6"/>
    <x v="401"/>
    <x v="374"/>
    <n v="0.12365378109187318"/>
    <n v="27.385200000000001"/>
    <n v="75"/>
    <n v="640"/>
    <x v="399"/>
    <n v="18.418666666666667"/>
    <s v="ES"/>
    <s v="TMF"/>
    <s v="SD"/>
    <n v="0.64691630239407094"/>
    <n v="1.1612499999999999"/>
    <n v="648.88749999999993"/>
    <x v="62"/>
    <x v="61"/>
  </r>
  <r>
    <d v="2022-08-17T00:00:00"/>
    <s v="Makera"/>
    <s v="Mid Aug"/>
    <s v="L3"/>
    <s v="HWLN"/>
    <n v="13"/>
    <s v="Pfu"/>
    <s v="H5"/>
    <s v="L3PfuH5"/>
    <x v="62"/>
    <s v="5h07"/>
    <n v="1.1659999999999999"/>
    <n v="7.89"/>
    <n v="-0.78899999999999992"/>
    <s v="11h33"/>
    <n v="1.2390000000000001"/>
    <n v="-7.3000000000000176E-2"/>
    <n v="10.85"/>
    <n v="-1.085"/>
    <n v="-0.29600000000000004"/>
    <n v="79.099999999999994"/>
    <n v="4911.5958499999997"/>
    <n v="6.260720411663824E-2"/>
    <n v="3.9281809632248513E-6"/>
    <n v="1.9293637317024181E-6"/>
    <x v="402"/>
    <x v="375"/>
    <n v="8.8071965207635772E-2"/>
    <n v="32.178800000000003"/>
    <n v="75"/>
    <n v="640"/>
    <x v="400"/>
    <n v="15.49463920787486"/>
    <s v="ES"/>
    <s v="TMF"/>
    <s v="SD"/>
    <n v="0.6083871384901417"/>
    <n v="1.4275"/>
    <n v="836.8"/>
    <x v="62"/>
    <x v="61"/>
  </r>
  <r>
    <d v="2022-07-07T00:00:00"/>
    <s v="Makera"/>
    <s v="Jul"/>
    <s v="L3"/>
    <s v="HWLN"/>
    <n v="11"/>
    <s v="Pfu"/>
    <s v="H5"/>
    <s v="L3PfuH5"/>
    <x v="62"/>
    <s v="6h13"/>
    <n v="1.149"/>
    <n v="5.45"/>
    <n v="-0.54500000000000004"/>
    <s v="12h25"/>
    <n v="1.196"/>
    <n v="-4.6999999999999931E-2"/>
    <n v="9.15"/>
    <n v="-0.91500000000000004"/>
    <n v="-0.37"/>
    <n v="79.099999999999994"/>
    <n v="4911.5958499999997"/>
    <n v="4.0905134899912904E-2"/>
    <n v="2.3261915253477984E-6"/>
    <n v="1.1425312642203416E-6"/>
    <x v="403"/>
    <x v="376"/>
    <n v="4.1723588807077369E-2"/>
    <n v="34.081400000000002"/>
    <n v="75"/>
    <n v="640"/>
    <x v="401"/>
    <n v="13.083333333333334"/>
    <s v="ES"/>
    <s v="TMF"/>
    <s v="SD"/>
    <n v="0.35644028496175595"/>
    <n v="2.7675000000000001"/>
    <n v="1337.8125"/>
    <x v="62"/>
    <x v="61"/>
  </r>
  <r>
    <d v="2022-08-04T00:00:00"/>
    <s v="Makera"/>
    <s v="Aug"/>
    <s v="L3"/>
    <s v="HWLN"/>
    <n v="13"/>
    <s v="Pfu"/>
    <s v="H5"/>
    <s v="L3PfuH5"/>
    <x v="62"/>
    <s v="5h42"/>
    <n v="1.1639999999999999"/>
    <n v="6.52"/>
    <n v="-0.65199999999999991"/>
    <s v="11h53"/>
    <n v="1.135"/>
    <n v="2.8999999999999915E-2"/>
    <n v="12.21"/>
    <n v="-1.2210000000000001"/>
    <n v="-0.56900000000000017"/>
    <n v="79.099999999999994"/>
    <n v="4911.5958499999997"/>
    <n v="2.5550660792951468E-2"/>
    <n v="1.3033438027519251E-6"/>
    <n v="6.4014980127195734E-7"/>
    <x v="404"/>
    <x v="377"/>
    <n v="1.5201436736472345E-2"/>
    <n v="29.967099999999999"/>
    <n v="75"/>
    <n v="640"/>
    <x v="402"/>
    <n v="15.50428820417056"/>
    <s v="ES"/>
    <s v="TMF"/>
    <s v="SD"/>
    <n v="0.47297782808158478"/>
    <n v="1.87375"/>
    <n v="1054"/>
    <x v="62"/>
    <x v="61"/>
  </r>
  <r>
    <d v="2022-08-31T00:00:00"/>
    <s v="Makera"/>
    <s v="Sep"/>
    <s v="L3"/>
    <s v="HWLN"/>
    <n v="15"/>
    <s v="Pfu"/>
    <s v="H5"/>
    <s v="L3PfuH5"/>
    <x v="62"/>
    <s v="5h56"/>
    <n v="1.1879999999999999"/>
    <n v="5.81"/>
    <n v="-0.58099999999999996"/>
    <s v="12h45"/>
    <n v="1.17"/>
    <n v="1.8000000000000016E-2"/>
    <n v="9.81"/>
    <n v="-0.98100000000000009"/>
    <n v="-0.40000000000000013"/>
    <n v="79.099999999999994"/>
    <n v="4911.5958499999997"/>
    <n v="1.5384615384615399E-2"/>
    <n v="6.9799228022534674E-7"/>
    <n v="3.4282559868868498E-7"/>
    <x v="405"/>
    <x v="378"/>
    <n v="1.1580532763660221E-2"/>
    <n v="32.519599999999997"/>
    <n v="75"/>
    <n v="640"/>
    <x v="403"/>
    <n v="7.0107887060214562"/>
    <s v="ES"/>
    <s v="TMF"/>
    <s v="SD"/>
    <n v="0.5234151584582144"/>
    <n v="1.8887499999999999"/>
    <n v="924.46249999999998"/>
    <x v="62"/>
    <x v="61"/>
  </r>
  <r>
    <d v="2022-07-22T00:00:00"/>
    <s v="Makera"/>
    <s v="Mid Jul"/>
    <s v="L3"/>
    <s v="HWLN"/>
    <n v="12"/>
    <s v="Pfu"/>
    <s v="H5"/>
    <s v="L3PfuH5"/>
    <x v="62"/>
    <s v="6h18"/>
    <n v="1.161"/>
    <n v="7.68"/>
    <n v="-0.76800000000000002"/>
    <s v="12h03"/>
    <n v="1.163"/>
    <n v="-2.0000000000000018E-3"/>
    <n v="10.45"/>
    <n v="-1.0449999999999999"/>
    <n v="-0.27699999999999991"/>
    <n v="79.099999999999994"/>
    <n v="4911.5958499999997"/>
    <n v="1.7226528854435846E-3"/>
    <n v="4.7130974939247305E-8"/>
    <n v="2.3148830091806106E-8"/>
    <x v="406"/>
    <x v="379"/>
    <n v="1.129183610769278E-3"/>
    <n v="34.764699999999998"/>
    <n v="75"/>
    <n v="640"/>
    <x v="404"/>
    <n v="12.394095238095241"/>
    <s v="ES"/>
    <s v="TMF"/>
    <s v="SD"/>
    <n v="0.38320539431614575"/>
    <n v="2.6387499999999999"/>
    <n v="1512.2124999999996"/>
    <x v="62"/>
    <x v="61"/>
  </r>
  <r>
    <d v="2022-06-10T00:00:00"/>
    <s v="Makera"/>
    <s v="Jun"/>
    <s v="L3"/>
    <s v="HWLN"/>
    <n v="8"/>
    <s v="Sgu"/>
    <s v="H3"/>
    <s v="L3SguH3"/>
    <x v="63"/>
    <s v="6h17"/>
    <n v="0.67400000000000004"/>
    <n v="2.12"/>
    <n v="-0.21200000000000002"/>
    <s v="12h05"/>
    <n v="0.56100000000000005"/>
    <n v="0.11299999999999999"/>
    <n v="4.83"/>
    <n v="-0.48299999999999998"/>
    <n v="-0.27099999999999996"/>
    <n v="51.05"/>
    <n v="2045.7904624999996"/>
    <n v="0.20142602495543668"/>
    <n v="1.6554392314331867E-5"/>
    <n v="3.3866817909143428E-6"/>
    <x v="407"/>
    <x v="380"/>
    <n v="0.23084495216442108"/>
    <n v="27.385200000000001"/>
    <n v="22.6"/>
    <n v="352"/>
    <x v="405"/>
    <n v="18.418666666666667"/>
    <s v="LS"/>
    <s v="TMF"/>
    <s v="E"/>
    <n v="0.64691630239407094"/>
    <n v="1.1612499999999999"/>
    <n v="648.88749999999993"/>
    <x v="63"/>
    <x v="62"/>
  </r>
  <r>
    <d v="2022-06-22T00:00:00"/>
    <s v="Makera"/>
    <s v="Mid Jun"/>
    <s v="L3"/>
    <s v="HWLN"/>
    <n v="10"/>
    <s v="Sgu"/>
    <s v="H3"/>
    <s v="L3SguH3"/>
    <x v="63"/>
    <s v="5h58"/>
    <n v="0.70299999999999996"/>
    <n v="2.74"/>
    <n v="-0.27400000000000002"/>
    <s v="11h37"/>
    <n v="0.61"/>
    <n v="9.2999999999999972E-2"/>
    <n v="9.26"/>
    <n v="-0.92599999999999993"/>
    <n v="-0.65199999999999991"/>
    <n v="51.05"/>
    <n v="2045.7904624999996"/>
    <n v="0.15245901639344259"/>
    <n v="1.1749203991724194E-5"/>
    <n v="2.403640946823628E-6"/>
    <x v="408"/>
    <x v="381"/>
    <n v="6.8098458088588915E-2"/>
    <n v="31.695499999999999"/>
    <n v="22.6"/>
    <n v="352"/>
    <x v="406"/>
    <n v="15.591269841269842"/>
    <s v="LS"/>
    <s v="TMF"/>
    <s v="E"/>
    <n v="0.40461792161109017"/>
    <n v="2.3699999999999997"/>
    <n v="1376.4875"/>
    <x v="63"/>
    <x v="62"/>
  </r>
  <r>
    <d v="2022-08-03T00:00:00"/>
    <s v="Makera"/>
    <s v="Aug"/>
    <s v="L3"/>
    <s v="HWLN"/>
    <n v="12"/>
    <s v="Sgu"/>
    <s v="H3"/>
    <s v="L3SguH3"/>
    <x v="63"/>
    <s v="6h01"/>
    <n v="0.73099999999999998"/>
    <n v="4.3099999999999996"/>
    <n v="-0.43099999999999994"/>
    <s v="11h52"/>
    <n v="0.65300000000000002"/>
    <n v="7.7999999999999958E-2"/>
    <n v="9.2899999999999991"/>
    <n v="-0.92899999999999994"/>
    <n v="-0.498"/>
    <n v="51.05"/>
    <n v="2045.7904624999996"/>
    <n v="0.11944869831546701"/>
    <n v="8.7007620399812434E-6"/>
    <n v="1.7799935997875667E-6"/>
    <x v="409"/>
    <x v="382"/>
    <n v="6.6024387123402292E-2"/>
    <n v="28.545300000000001"/>
    <n v="22.6"/>
    <n v="352"/>
    <x v="407"/>
    <n v="15.665264505802318"/>
    <s v="LS"/>
    <s v="TMF"/>
    <s v="E"/>
    <n v="0.57093314461741485"/>
    <n v="1.5412499999999998"/>
    <n v="919.65"/>
    <x v="63"/>
    <x v="62"/>
  </r>
  <r>
    <d v="2022-07-21T00:00:00"/>
    <s v="Makera"/>
    <s v="Mid Jul"/>
    <s v="L3"/>
    <s v="HWLN"/>
    <n v="12"/>
    <s v="Sgu"/>
    <s v="H3"/>
    <s v="L3SguH3"/>
    <x v="63"/>
    <s v="6h42"/>
    <n v="0.63100000000000001"/>
    <n v="5.15"/>
    <n v="-0.51500000000000001"/>
    <s v="11h36"/>
    <n v="0.69799999999999995"/>
    <n v="-6.6999999999999948E-2"/>
    <n v="17.2"/>
    <n v="-1.72"/>
    <n v="-1.2050000000000001"/>
    <n v="51.05"/>
    <n v="2045.7904624999996"/>
    <n v="0.10618066561014255"/>
    <n v="7.5267744548761289E-6"/>
    <n v="1.5398203393174218E-6"/>
    <x v="410"/>
    <x v="383"/>
    <n v="2.3604689145801192E-2"/>
    <n v="31.981100000000001"/>
    <n v="22.6"/>
    <n v="352"/>
    <x v="408"/>
    <n v="12.389091192032369"/>
    <s v="LS"/>
    <s v="TMF"/>
    <s v="E"/>
    <n v="0.41316276787735068"/>
    <n v="2.36"/>
    <n v="1352.8999999999999"/>
    <x v="63"/>
    <x v="62"/>
  </r>
  <r>
    <d v="2022-08-18T00:00:00"/>
    <s v="Makera"/>
    <s v="Mid Aug"/>
    <s v="L3"/>
    <s v="HWLN"/>
    <n v="10"/>
    <s v="Sgu"/>
    <s v="H3"/>
    <s v="L3SguH3"/>
    <x v="63"/>
    <s v="5h44"/>
    <n v="0.749"/>
    <n v="9.42"/>
    <n v="-0.94199999999999995"/>
    <s v="12h21"/>
    <n v="0.70199999999999996"/>
    <n v="4.7000000000000042E-2"/>
    <n v="11.58"/>
    <n v="-1.1579999999999999"/>
    <n v="-0.21599999999999997"/>
    <n v="51.05"/>
    <n v="2045.7904624999996"/>
    <n v="6.695156695156701E-2"/>
    <n v="4.2663692400349365E-6"/>
    <n v="8.7280975007668437E-7"/>
    <x v="411"/>
    <x v="384"/>
    <n v="7.4641630624319541E-2"/>
    <n v="28.894600000000001"/>
    <n v="22.6"/>
    <n v="352"/>
    <x v="409"/>
    <n v="15.563004370478136"/>
    <s v="LS"/>
    <s v="TMF"/>
    <s v="E"/>
    <n v="0.60858362734628491"/>
    <n v="1.405"/>
    <n v="1061.325"/>
    <x v="63"/>
    <x v="62"/>
  </r>
  <r>
    <d v="2022-07-07T00:00:00"/>
    <s v="Makera"/>
    <s v="Jul"/>
    <s v="L3"/>
    <s v="HWLN"/>
    <n v="3"/>
    <s v="Sgu"/>
    <s v="H3"/>
    <s v="L3SguH3"/>
    <x v="63"/>
    <s v="6h04"/>
    <n v="0.73299999999999998"/>
    <n v="7.47"/>
    <n v="-0.747"/>
    <s v="12h32"/>
    <n v="0.70499999999999996"/>
    <n v="2.8000000000000025E-2"/>
    <n v="10.61"/>
    <n v="-1.0609999999999999"/>
    <n v="-0.31399999999999995"/>
    <n v="51.05"/>
    <n v="2045.7904624999996"/>
    <n v="3.9716312056737625E-2"/>
    <n v="2.2432500957402819E-6"/>
    <n v="4.5892196508676795E-7"/>
    <x v="412"/>
    <x v="385"/>
    <n v="2.6997557636671925E-2"/>
    <n v="34.081400000000002"/>
    <n v="22.6"/>
    <n v="352"/>
    <x v="410"/>
    <n v="13.083333333333334"/>
    <s v="LS"/>
    <s v="TMF"/>
    <s v="E"/>
    <n v="0.35644028496175595"/>
    <n v="2.7675000000000001"/>
    <n v="1337.8125"/>
    <x v="63"/>
    <x v="62"/>
  </r>
  <r>
    <d v="2022-08-31T00:00:00"/>
    <s v="Makera"/>
    <s v="Sep"/>
    <s v="L3"/>
    <s v="HWLN"/>
    <n v="6"/>
    <s v="Sgu"/>
    <s v="H3"/>
    <s v="L3SguH3"/>
    <x v="63"/>
    <s v="7h12"/>
    <n v="0.71599999999999997"/>
    <n v="10.86"/>
    <n v="-1.0859999999999999"/>
    <s v="11h45"/>
    <n v="0.69599999999999995"/>
    <n v="2.0000000000000018E-2"/>
    <n v="21.23"/>
    <n v="-2.1230000000000002"/>
    <n v="-1.0370000000000004"/>
    <n v="51.05"/>
    <n v="2045.7904624999996"/>
    <n v="2.8735632183908073E-2"/>
    <n v="1.5061315708212936E-6"/>
    <n v="3.0812296028563452E-7"/>
    <x v="413"/>
    <x v="386"/>
    <n v="5.488587419629219E-3"/>
    <n v="32.519599999999997"/>
    <n v="22.6"/>
    <n v="352"/>
    <x v="411"/>
    <n v="7.0107887060214562"/>
    <s v="LS"/>
    <s v="TMF"/>
    <s v="E"/>
    <n v="0.5234151584582144"/>
    <n v="1.8887499999999999"/>
    <n v="924.46249999999998"/>
    <x v="63"/>
    <x v="62"/>
  </r>
  <r>
    <d v="2022-08-19T00:00:00"/>
    <s v="Makera"/>
    <s v="Mid Aug"/>
    <s v="L4"/>
    <s v="Control"/>
    <n v="1"/>
    <s v="Agu"/>
    <s v="H9"/>
    <s v="L4AguH9"/>
    <x v="64"/>
    <s v="5h56"/>
    <n v="0.64500000000000002"/>
    <n v="4.34"/>
    <n v="-0.434"/>
    <s v="11h55"/>
    <n v="0.46100000000000002"/>
    <n v="0.184"/>
    <n v="13.93"/>
    <n v="-1.393"/>
    <n v="-0.95900000000000007"/>
    <n v="90.2"/>
    <n v="6386.791400000001"/>
    <n v="0.39913232104121471"/>
    <n v="3.8416859772010158E-5"/>
    <n v="2.4536046960688048E-5"/>
    <x v="414"/>
    <x v="387"/>
    <n v="0.62887671083183128"/>
    <n v="34.301699999999997"/>
    <n v="58"/>
    <n v="684"/>
    <x v="412"/>
    <n v="8.2594820334704142"/>
    <s v="LS"/>
    <s v="TF"/>
    <s v="SD"/>
    <n v="0.40498035528846144"/>
    <n v="2.7174999999999998"/>
    <n v="1551.3875"/>
    <x v="64"/>
    <x v="63"/>
  </r>
  <r>
    <d v="2022-08-06T00:00:00"/>
    <s v="Makera"/>
    <s v="Aug"/>
    <s v="L4"/>
    <s v="Control"/>
    <n v="14"/>
    <s v="Agu"/>
    <s v="H9"/>
    <s v="L4AguH9"/>
    <x v="64"/>
    <s v="6h02"/>
    <n v="0.60599999999999998"/>
    <n v="7.11"/>
    <n v="-0.71100000000000008"/>
    <s v="12h08"/>
    <n v="0.44400000000000001"/>
    <n v="0.16199999999999998"/>
    <n v="12.51"/>
    <n v="-1.2509999999999999"/>
    <n v="-0.53999999999999981"/>
    <n v="90.2"/>
    <n v="6386.791400000001"/>
    <n v="0.3648648648648648"/>
    <n v="3.4397866614247394E-5"/>
    <n v="2.1969199867022241E-5"/>
    <x v="415"/>
    <x v="388"/>
    <n v="1"/>
    <n v="31.516500000000001"/>
    <n v="58"/>
    <n v="684"/>
    <x v="413"/>
    <n v="8.6594309038552968"/>
    <s v="LS"/>
    <s v="TF"/>
    <s v="SD"/>
    <n v="0.44430618398273797"/>
    <n v="2.1475"/>
    <n v="1335.2875000000001"/>
    <x v="64"/>
    <x v="63"/>
  </r>
  <r>
    <d v="2022-06-08T00:00:00"/>
    <s v="Makera"/>
    <s v="Jun"/>
    <s v="L4"/>
    <s v="Control"/>
    <n v="2"/>
    <s v="Agu"/>
    <s v="H9"/>
    <s v="L4AguH9"/>
    <x v="64"/>
    <s v="6h15"/>
    <n v="0.53100000000000003"/>
    <n v="10.48"/>
    <n v="-1.048"/>
    <s v="12h02"/>
    <n v="0.40600000000000003"/>
    <n v="0.125"/>
    <n v="3.4"/>
    <n v="-0.33999999999999997"/>
    <n v="0.70800000000000007"/>
    <n v="90.2"/>
    <n v="6386.791400000001"/>
    <n v="0.30788177339901474"/>
    <n v="2.7909216206457201E-5"/>
    <n v="1.7825034204814152E-5"/>
    <x v="416"/>
    <x v="389"/>
    <n v="0.61883752283317905"/>
    <n v="26.9267"/>
    <n v="58"/>
    <n v="684"/>
    <x v="414"/>
    <n v="10.52"/>
    <s v="LS"/>
    <s v="TF"/>
    <s v="SD"/>
    <n v="0.6042605573172154"/>
    <n v="1.3074999999999999"/>
    <n v="892.41250000000002"/>
    <x v="64"/>
    <x v="63"/>
  </r>
  <r>
    <d v="2022-07-06T00:00:00"/>
    <s v="Makera"/>
    <s v="Jul"/>
    <s v="L4"/>
    <s v="Control"/>
    <n v="5"/>
    <s v="Agu"/>
    <s v="H9"/>
    <s v="L4AguH9"/>
    <x v="64"/>
    <s v="6h10"/>
    <n v="0.58299999999999996"/>
    <n v="17.600000000000001"/>
    <n v="-1.7600000000000002"/>
    <s v="11h48"/>
    <n v="0.44800000000000001"/>
    <n v="0.13499999999999995"/>
    <n v="28.75"/>
    <n v="-2.875"/>
    <n v="-1.1149999999999998"/>
    <n v="90.2"/>
    <n v="6386.791400000001"/>
    <n v="0.30133928571428559"/>
    <n v="2.718094771635154E-5"/>
    <n v="1.7359904311864369E-5"/>
    <x v="417"/>
    <x v="390"/>
    <n v="0.38269429180283021"/>
    <n v="33.4651"/>
    <n v="58"/>
    <n v="684"/>
    <x v="415"/>
    <n v="7.6280448717948737"/>
    <s v="LS"/>
    <s v="TF"/>
    <s v="SD"/>
    <n v="0.36316699062884389"/>
    <n v="2.6599999999999997"/>
    <n v="1403.9625000000001"/>
    <x v="64"/>
    <x v="63"/>
  </r>
  <r>
    <d v="2022-07-21T00:00:00"/>
    <s v="Makera"/>
    <s v="Mid Jul"/>
    <s v="L4"/>
    <s v="Control"/>
    <n v="3"/>
    <s v="Agu"/>
    <s v="H9"/>
    <s v="L4AguH9"/>
    <x v="64"/>
    <s v="6h29"/>
    <n v="0.65900000000000003"/>
    <n v="3.71"/>
    <n v="-0.371"/>
    <s v="12h03"/>
    <n v="0.50800000000000001"/>
    <n v="0.15100000000000002"/>
    <n v="22.81"/>
    <n v="-2.2809999999999997"/>
    <n v="-1.9099999999999997"/>
    <n v="90.2"/>
    <n v="6386.791400000001"/>
    <n v="0.297244094488189"/>
    <n v="2.6726947076716277E-5"/>
    <n v="1.7069943573782671E-5"/>
    <x v="418"/>
    <x v="391"/>
    <n v="0.21967379007626098"/>
    <n v="31.981100000000001"/>
    <n v="58"/>
    <n v="684"/>
    <x v="416"/>
    <n v="7.12949535755667"/>
    <s v="LS"/>
    <s v="TF"/>
    <s v="SD"/>
    <n v="0.41316276787735068"/>
    <n v="2.36"/>
    <n v="1352.8999999999999"/>
    <x v="64"/>
    <x v="63"/>
  </r>
  <r>
    <d v="2022-09-01T00:00:00"/>
    <s v="Makera"/>
    <s v="Sep"/>
    <s v="L4"/>
    <s v="Control"/>
    <n v="9"/>
    <s v="Agu"/>
    <s v="H9"/>
    <s v="L4AguH9"/>
    <x v="64"/>
    <s v="7h02"/>
    <n v="0.59099999999999997"/>
    <n v="12.51"/>
    <n v="-1.2509999999999999"/>
    <s v="12h52"/>
    <n v="0.50800000000000001"/>
    <n v="8.2999999999999963E-2"/>
    <n v="7.48"/>
    <n v="-0.748"/>
    <n v="0.50299999999999989"/>
    <n v="90.2"/>
    <n v="6386.791400000001"/>
    <n v="0.16338582677165348"/>
    <n v="1.2794221444461207E-5"/>
    <n v="8.1714023491180444E-6"/>
    <x v="419"/>
    <x v="392"/>
    <n v="0.39930811366959273"/>
    <n v="34.357199999999999"/>
    <n v="58"/>
    <n v="684"/>
    <x v="417"/>
    <n v="6.9857928042559951"/>
    <s v="LS"/>
    <s v="TF"/>
    <s v="SD"/>
    <n v="0.43800288115314234"/>
    <n v="2.1637500000000003"/>
    <n v="1129.9875000000002"/>
    <x v="64"/>
    <x v="63"/>
  </r>
  <r>
    <d v="2022-08-19T00:00:00"/>
    <s v="Makera"/>
    <s v="Mid Aug"/>
    <s v="L4"/>
    <s v="Control"/>
    <n v="3"/>
    <s v="Agu"/>
    <s v="I4"/>
    <s v="L4AguI4"/>
    <x v="65"/>
    <s v="5h56"/>
    <n v="0.85199999999999998"/>
    <n v="4.5599999999999996"/>
    <n v="-0.45599999999999996"/>
    <s v="11h55"/>
    <n v="0.67100000000000004"/>
    <n v="0.18099999999999994"/>
    <n v="6.76"/>
    <n v="-0.67599999999999993"/>
    <n v="-0.21999999999999997"/>
    <n v="37.450000000000003"/>
    <n v="1100.9644625000003"/>
    <n v="0.26974664679582699"/>
    <n v="2.3716678409262443E-5"/>
    <n v="2.6111220097138988E-6"/>
    <x v="420"/>
    <x v="393"/>
    <n v="0.29173195979211752"/>
    <n v="34.301699999999997"/>
    <n v="30"/>
    <n v="350"/>
    <x v="418"/>
    <n v="8.2594820334704142"/>
    <s v="LS"/>
    <s v="TF"/>
    <s v="SD"/>
    <n v="0.40498035528846144"/>
    <n v="2.7174999999999998"/>
    <n v="1551.3875"/>
    <x v="65"/>
    <x v="64"/>
  </r>
  <r>
    <d v="2022-06-23T00:00:00"/>
    <s v="Makera"/>
    <s v="Mid Jun"/>
    <s v="L4"/>
    <s v="Control"/>
    <n v="1"/>
    <s v="Agu"/>
    <s v="I4"/>
    <s v="L4AguI4"/>
    <x v="65"/>
    <s v="6h13"/>
    <n v="0.89500000000000002"/>
    <n v="3.45"/>
    <n v="-0.34500000000000003"/>
    <s v="12h06"/>
    <n v="0.73099999999999998"/>
    <n v="0.16400000000000003"/>
    <n v="4.49"/>
    <n v="-0.44900000000000001"/>
    <n v="-0.10399999999999998"/>
    <n v="37.450000000000003"/>
    <n v="1100.9644625000003"/>
    <n v="0.22435020519835847"/>
    <n v="1.8903292189390581E-5"/>
    <n v="2.0811852924772854E-6"/>
    <x v="421"/>
    <x v="394"/>
    <n v="0.49187747347017124"/>
    <n v="33.261499999999998"/>
    <n v="30"/>
    <n v="350"/>
    <x v="419"/>
    <n v="8.7619047619047628"/>
    <s v="LS"/>
    <s v="TF"/>
    <s v="SD"/>
    <n v="0.39747176730693196"/>
    <n v="2.46875"/>
    <n v="1395.05"/>
    <x v="65"/>
    <x v="64"/>
  </r>
  <r>
    <d v="2022-06-08T00:00:00"/>
    <s v="Makera"/>
    <s v="Jun"/>
    <s v="L4"/>
    <s v="Control"/>
    <n v="8"/>
    <s v="Agu"/>
    <s v="I4"/>
    <s v="L4AguI4"/>
    <x v="65"/>
    <s v="6h15"/>
    <n v="0.83"/>
    <n v="6.74"/>
    <n v="-0.67400000000000004"/>
    <s v="12h02"/>
    <n v="0.68400000000000005"/>
    <n v="0.14599999999999991"/>
    <n v="4.75"/>
    <n v="-0.47499999999999998"/>
    <n v="0.19900000000000007"/>
    <n v="37.450000000000003"/>
    <n v="1100.9644625000003"/>
    <n v="0.21345029239766067"/>
    <n v="1.7779161119480808E-5"/>
    <n v="1.9574224565610092E-6"/>
    <x v="422"/>
    <x v="395"/>
    <n v="0.24177479005691438"/>
    <n v="26.9267"/>
    <n v="30"/>
    <n v="350"/>
    <x v="420"/>
    <n v="10.52"/>
    <s v="LS"/>
    <s v="TF"/>
    <s v="SD"/>
    <n v="0.6042605573172154"/>
    <n v="1.3074999999999999"/>
    <n v="892.41250000000002"/>
    <x v="65"/>
    <x v="64"/>
  </r>
  <r>
    <d v="2022-09-01T00:00:00"/>
    <s v="Makera"/>
    <s v="Sep"/>
    <s v="L4"/>
    <s v="Control"/>
    <n v="14"/>
    <s v="Agu"/>
    <s v="I4"/>
    <s v="L4AguI4"/>
    <x v="65"/>
    <s v="5h57"/>
    <n v="0.86099999999999999"/>
    <n v="14.63"/>
    <n v="-1.4630000000000001"/>
    <s v="12h03"/>
    <n v="0.74099999999999999"/>
    <n v="0.12"/>
    <n v="22.73"/>
    <n v="-2.2730000000000001"/>
    <n v="-0.81"/>
    <n v="37.450000000000003"/>
    <n v="1100.9644625000003"/>
    <n v="0.16194331983805668"/>
    <n v="1.2655312136129728E-5"/>
    <n v="1.3933048923723796E-6"/>
    <x v="423"/>
    <x v="396"/>
    <n v="4.2280553880653979E-2"/>
    <n v="34.357199999999999"/>
    <n v="30"/>
    <n v="350"/>
    <x v="421"/>
    <n v="6.9857928042559951"/>
    <s v="LS"/>
    <s v="TF"/>
    <s v="SD"/>
    <n v="0.43800288115314234"/>
    <n v="2.1637500000000003"/>
    <n v="1129.9875000000002"/>
    <x v="65"/>
    <x v="64"/>
  </r>
  <r>
    <d v="2022-08-05T00:00:00"/>
    <s v="Makera"/>
    <s v="Aug"/>
    <s v="L4"/>
    <s v="Control"/>
    <n v="9"/>
    <s v="Agu"/>
    <s v="I4"/>
    <s v="L4AguI4"/>
    <x v="65"/>
    <s v="6h20"/>
    <n v="0.75700000000000001"/>
    <n v="4.1399999999999997"/>
    <n v="-0.41399999999999998"/>
    <s v="12h32"/>
    <n v="0.85199999999999998"/>
    <n v="-9.4999999999999973E-2"/>
    <n v="9.23"/>
    <n v="-0.92300000000000004"/>
    <n v="-0.50900000000000012"/>
    <n v="37.450000000000003"/>
    <n v="1100.9644625000003"/>
    <n v="0.12549537648612943"/>
    <n v="9.2460809594793676E-6"/>
    <n v="1.0179606553784689E-6"/>
    <x v="424"/>
    <x v="397"/>
    <n v="4.9157833595403023E-2"/>
    <n v="33.254899999999999"/>
    <n v="30"/>
    <n v="350"/>
    <x v="422"/>
    <n v="8.7075468826202727"/>
    <s v="LS"/>
    <s v="TF"/>
    <s v="SD"/>
    <n v="0.44009598733374949"/>
    <n v="2.3112500000000002"/>
    <n v="1533.9750000000001"/>
    <x v="65"/>
    <x v="64"/>
  </r>
  <r>
    <d v="2022-07-22T00:00:00"/>
    <s v="Makera"/>
    <s v="Mid Jul"/>
    <s v="L4"/>
    <s v="Control"/>
    <n v="2"/>
    <s v="Agu"/>
    <s v="I4"/>
    <s v="L4AguI4"/>
    <x v="65"/>
    <s v="5h10"/>
    <n v="0.84699999999999998"/>
    <s v="NA"/>
    <s v="NA"/>
    <s v="12h20"/>
    <n v="0.874"/>
    <n v="-2.7000000000000024E-2"/>
    <s v="NA"/>
    <s v="NA"/>
    <s v="NA"/>
    <n v="37.450000000000003"/>
    <n v="1100.9644625000003"/>
    <n v="3.1877213695395541E-2"/>
    <n v="1.7113202010658076E-6"/>
    <n v="1.8841027253318094E-7"/>
    <x v="425"/>
    <x v="7"/>
    <s v="NA"/>
    <n v="34.764699999999998"/>
    <n v="30"/>
    <n v="350"/>
    <x v="423"/>
    <n v="7.1421578461796527"/>
    <s v="LS"/>
    <s v="TF"/>
    <s v="SD"/>
    <n v="0.38320539431614575"/>
    <n v="2.6387499999999999"/>
    <n v="1512.2124999999996"/>
    <x v="65"/>
    <x v="64"/>
  </r>
  <r>
    <d v="2022-07-06T00:00:00"/>
    <s v="Makera"/>
    <s v="Jul"/>
    <s v="L4"/>
    <s v="Control"/>
    <n v="9"/>
    <s v="Agu"/>
    <s v="I4"/>
    <s v="L4AguI4"/>
    <x v="65"/>
    <s v="6h20"/>
    <n v="0.90700000000000003"/>
    <n v="6.69"/>
    <n v="-0.66900000000000004"/>
    <s v="11h57"/>
    <n v="0.92100000000000004"/>
    <n v="-1.4000000000000012E-2"/>
    <n v="22.45"/>
    <n v="-2.2450000000000001"/>
    <n v="-1.5760000000000001"/>
    <n v="37.450000000000003"/>
    <n v="1100.9644625000003"/>
    <n v="1.5435501653803762E-2"/>
    <n v="7.0083535564642723E-7"/>
    <n v="7.7159482063026528E-8"/>
    <x v="426"/>
    <x v="398"/>
    <n v="1.2034072272804805E-3"/>
    <n v="33.4651"/>
    <n v="30"/>
    <n v="350"/>
    <x v="424"/>
    <n v="7.6280448717948737"/>
    <s v="LS"/>
    <s v="TF"/>
    <s v="SD"/>
    <n v="0.36316699062884389"/>
    <n v="2.6599999999999997"/>
    <n v="1403.9625000000001"/>
    <x v="65"/>
    <x v="64"/>
  </r>
  <r>
    <d v="2022-06-08T00:00:00"/>
    <s v="Makera"/>
    <s v="Jun"/>
    <s v="L4"/>
    <s v="Control"/>
    <n v="5"/>
    <s v="Bbr"/>
    <s v="G4"/>
    <s v="L4BbrG4"/>
    <x v="66"/>
    <s v="6h15"/>
    <n v="0.60599999999999998"/>
    <n v="7.47"/>
    <n v="-0.747"/>
    <s v="12h02"/>
    <n v="0.434"/>
    <n v="0.17199999999999999"/>
    <n v="10.01"/>
    <n v="-1.0009999999999999"/>
    <n v="-0.25399999999999989"/>
    <n v="51"/>
    <n v="2041.7850000000001"/>
    <n v="0.39631336405529949"/>
    <n v="3.8083128882939194E-5"/>
    <n v="7.7757561306252002E-6"/>
    <x v="427"/>
    <x v="399"/>
    <n v="0.37579049025897204"/>
    <n v="26.9267"/>
    <n v="32.1"/>
    <n v="370"/>
    <x v="425"/>
    <n v="10.52"/>
    <s v="ES"/>
    <s v="TMF"/>
    <s v="SD"/>
    <n v="0.6042605573172154"/>
    <n v="1.3074999999999999"/>
    <n v="892.41250000000002"/>
    <x v="66"/>
    <x v="65"/>
  </r>
  <r>
    <d v="2022-08-06T00:00:00"/>
    <s v="Makera"/>
    <s v="Aug"/>
    <s v="L4"/>
    <s v="Control"/>
    <n v="9"/>
    <s v="Bbr"/>
    <s v="G4"/>
    <s v="L4BbrG4"/>
    <x v="66"/>
    <s v="6h02"/>
    <n v="0.64300000000000002"/>
    <n v="5.48"/>
    <n v="-0.54800000000000004"/>
    <s v="12h08"/>
    <n v="0.47099999999999997"/>
    <n v="0.17200000000000004"/>
    <n v="7.78"/>
    <n v="-0.77800000000000002"/>
    <n v="-0.22999999999999998"/>
    <n v="51"/>
    <n v="2041.7850000000001"/>
    <n v="0.3651804670912952"/>
    <n v="3.4434496954399089E-5"/>
    <n v="7.0307839364037745E-6"/>
    <x v="428"/>
    <x v="400"/>
    <n v="0.37524316175383154"/>
    <n v="31.516500000000001"/>
    <n v="32.1"/>
    <n v="370"/>
    <x v="426"/>
    <n v="8.6594309038552968"/>
    <s v="ES"/>
    <s v="TMF"/>
    <s v="SD"/>
    <n v="0.44430618398273797"/>
    <n v="2.1475"/>
    <n v="1335.2875000000001"/>
    <x v="66"/>
    <x v="65"/>
  </r>
  <r>
    <d v="2022-07-21T00:00:00"/>
    <s v="Makera"/>
    <s v="Mid Jul"/>
    <s v="L4"/>
    <s v="Control"/>
    <n v="7"/>
    <s v="Bbr"/>
    <s v="G4"/>
    <s v="L4BbrG4"/>
    <x v="66"/>
    <s v="6h29"/>
    <n v="0.66800000000000004"/>
    <n v="20.87"/>
    <n v="-2.0870000000000002"/>
    <s v="12h03"/>
    <n v="0.51900000000000002"/>
    <n v="0.14900000000000002"/>
    <n v="27.75"/>
    <n v="-2.7749999999999999"/>
    <n v="-0.68799999999999972"/>
    <n v="51"/>
    <n v="2041.7850000000001"/>
    <n v="0.28709055876685935"/>
    <n v="2.5607562436913273E-5"/>
    <n v="5.2285136870252968E-6"/>
    <x v="429"/>
    <x v="401"/>
    <n v="9.328819321490206E-2"/>
    <n v="31.981100000000001"/>
    <n v="32.1"/>
    <n v="370"/>
    <x v="427"/>
    <n v="7.12949535755667"/>
    <s v="ES"/>
    <s v="TMF"/>
    <s v="SD"/>
    <n v="0.41316276787735068"/>
    <n v="2.36"/>
    <n v="1352.8999999999999"/>
    <x v="66"/>
    <x v="65"/>
  </r>
  <r>
    <d v="2022-07-06T00:00:00"/>
    <s v="Makera"/>
    <s v="Jul"/>
    <s v="L4"/>
    <s v="Control"/>
    <n v="4"/>
    <s v="Bbr"/>
    <s v="G4"/>
    <s v="L4BbrG4"/>
    <x v="66"/>
    <s v="6h10"/>
    <n v="0.58899999999999997"/>
    <n v="15.31"/>
    <n v="-1.5310000000000001"/>
    <s v="11h48"/>
    <n v="0.49199999999999999"/>
    <n v="9.6999999999999975E-2"/>
    <n v="13.34"/>
    <n v="-1.3340000000000001"/>
    <n v="0.19700000000000006"/>
    <n v="51"/>
    <n v="2041.7850000000001"/>
    <n v="0.19715447154471541"/>
    <n v="1.6123299627223888E-5"/>
    <n v="3.292031132937133E-6"/>
    <x v="430"/>
    <x v="402"/>
    <n v="0.20513254981802193"/>
    <n v="33.4651"/>
    <n v="32.1"/>
    <n v="370"/>
    <x v="428"/>
    <n v="7.6280448717948737"/>
    <s v="ES"/>
    <s v="TMF"/>
    <s v="SD"/>
    <n v="0.36316699062884389"/>
    <n v="2.6599999999999997"/>
    <n v="1403.9625000000001"/>
    <x v="66"/>
    <x v="65"/>
  </r>
  <r>
    <d v="2022-09-01T00:00:00"/>
    <s v="Makera"/>
    <s v="Sep"/>
    <s v="L4"/>
    <s v="Control"/>
    <n v="14"/>
    <s v="Bbr"/>
    <s v="G4"/>
    <s v="L4BbrG4"/>
    <x v="66"/>
    <s v="7h02"/>
    <n v="0.621"/>
    <n v="23.67"/>
    <n v="-2.367"/>
    <s v="12h52"/>
    <n v="0.53400000000000003"/>
    <n v="8.6999999999999966E-2"/>
    <n v="28.76"/>
    <n v="-2.8760000000000003"/>
    <n v="-0.50900000000000034"/>
    <n v="51"/>
    <n v="2041.7850000000001"/>
    <n v="0.16292134831460667"/>
    <n v="1.2749462443421158E-5"/>
    <n v="2.6031661175040673E-6"/>
    <x v="431"/>
    <x v="403"/>
    <n v="6.277995085663253E-2"/>
    <n v="34.357199999999999"/>
    <n v="32.1"/>
    <n v="370"/>
    <x v="429"/>
    <n v="6.9857928042559951"/>
    <s v="ES"/>
    <s v="TMF"/>
    <s v="SD"/>
    <n v="0.43800288115314234"/>
    <n v="2.1637500000000003"/>
    <n v="1129.9875000000002"/>
    <x v="66"/>
    <x v="65"/>
  </r>
  <r>
    <d v="2022-08-19T00:00:00"/>
    <s v="Makera"/>
    <s v="Mid Aug"/>
    <s v="L4"/>
    <s v="Control"/>
    <n v="7"/>
    <s v="Bbr"/>
    <s v="G4"/>
    <s v="L4BbrG4"/>
    <x v="66"/>
    <s v="5h56"/>
    <n v="0.56100000000000005"/>
    <n v="7.97"/>
    <n v="-0.79699999999999993"/>
    <s v="11h55"/>
    <n v="0.48499999999999999"/>
    <n v="7.6000000000000068E-2"/>
    <n v="15.64"/>
    <n v="-1.5640000000000001"/>
    <n v="-0.76700000000000013"/>
    <n v="51"/>
    <n v="2041.7850000000001"/>
    <n v="0.15670103092783519"/>
    <n v="1.2152913682059939E-5"/>
    <n v="2.4813636862324752E-6"/>
    <x v="432"/>
    <x v="404"/>
    <n v="3.9712929892473638E-2"/>
    <n v="34.301699999999997"/>
    <n v="32.1"/>
    <n v="370"/>
    <x v="430"/>
    <n v="8.2594820334704142"/>
    <s v="ES"/>
    <s v="TMF"/>
    <s v="SD"/>
    <n v="0.40498035528846144"/>
    <n v="2.7174999999999998"/>
    <n v="1551.3875"/>
    <x v="66"/>
    <x v="65"/>
  </r>
  <r>
    <d v="2022-06-09T00:00:00"/>
    <s v="Makera"/>
    <s v="Jun"/>
    <s v="L4"/>
    <s v="Control"/>
    <n v="3"/>
    <s v="Cme"/>
    <s v="C8"/>
    <s v="L4CmeC8"/>
    <x v="67"/>
    <s v="6h15"/>
    <n v="0.68600000000000005"/>
    <n v="4.6399999999999997"/>
    <n v="-0.46399999999999997"/>
    <s v="12h14"/>
    <n v="0.48"/>
    <n v="0.20600000000000007"/>
    <n v="1.0900000000000001"/>
    <n v="-0.10900000000000001"/>
    <n v="0.35499999999999998"/>
    <n v="117.65"/>
    <n v="10865.595162500002"/>
    <n v="0.42916666666666681"/>
    <n v="4.2005827681874422E-5"/>
    <n v="4.5641831805698334E-5"/>
    <x v="433"/>
    <x v="405"/>
    <n v="4.1930994030877904E-2"/>
    <n v="24.548100000000002"/>
    <n v="97"/>
    <n v="770"/>
    <x v="431"/>
    <n v="10.346666666666668"/>
    <s v="ES"/>
    <s v="TF"/>
    <s v="SD"/>
    <n v="0.62108933859878701"/>
    <n v="1.2462500000000001"/>
    <n v="783"/>
    <x v="67"/>
    <x v="66"/>
  </r>
  <r>
    <d v="2022-07-06T00:00:00"/>
    <s v="Makera"/>
    <s v="Jul"/>
    <s v="L4"/>
    <s v="Control"/>
    <n v="16"/>
    <s v="Cme"/>
    <s v="C8"/>
    <s v="L4CmeC8"/>
    <x v="67"/>
    <s v="6h20"/>
    <n v="0.73899999999999999"/>
    <n v="4.17"/>
    <n v="-0.41699999999999998"/>
    <s v="11h57"/>
    <n v="0.52900000000000003"/>
    <n v="0.20999999999999996"/>
    <n v="10.029999999999999"/>
    <n v="-1.0029999999999999"/>
    <n v="-0.58599999999999985"/>
    <n v="117.65"/>
    <n v="10865.595162500002"/>
    <n v="0.39697542533081276"/>
    <n v="3.8161459923711531E-5"/>
    <n v="4.1464697434101771E-5"/>
    <x v="434"/>
    <x v="406"/>
    <n v="2.3077105185435376E-2"/>
    <n v="33.4651"/>
    <n v="97"/>
    <n v="770"/>
    <x v="432"/>
    <n v="7.6280448717948737"/>
    <s v="ES"/>
    <s v="TF"/>
    <s v="SD"/>
    <n v="0.36316699062884389"/>
    <n v="2.6599999999999997"/>
    <n v="1403.9625000000001"/>
    <x v="67"/>
    <x v="66"/>
  </r>
  <r>
    <d v="2022-08-05T00:00:00"/>
    <s v="Makera"/>
    <s v="Aug"/>
    <s v="L4"/>
    <s v="Control"/>
    <n v="16"/>
    <s v="Cme"/>
    <s v="C8"/>
    <s v="L4CmeC8"/>
    <x v="67"/>
    <s v="6h20"/>
    <n v="0.73699999999999999"/>
    <n v="3.75"/>
    <n v="-0.375"/>
    <s v="12h32"/>
    <n v="0.53100000000000003"/>
    <n v="0.20599999999999996"/>
    <n v="5.67"/>
    <n v="-0.56699999999999995"/>
    <n v="-0.19199999999999995"/>
    <n v="117.65"/>
    <n v="10865.595162500002"/>
    <n v="0.38794726930320139"/>
    <n v="3.7095920675983669E-5"/>
    <n v="4.0306925624545195E-5"/>
    <x v="435"/>
    <x v="407"/>
    <n v="6.846662025934494E-2"/>
    <n v="33.254899999999999"/>
    <n v="97"/>
    <n v="770"/>
    <x v="433"/>
    <n v="8.7075468826202727"/>
    <s v="ES"/>
    <s v="TF"/>
    <s v="SD"/>
    <n v="0.44009598733374949"/>
    <n v="2.3112500000000002"/>
    <n v="1533.9750000000001"/>
    <x v="67"/>
    <x v="66"/>
  </r>
  <r>
    <d v="2022-07-21T00:00:00"/>
    <s v="Makera"/>
    <s v="Mid Jul"/>
    <s v="L4"/>
    <s v="Control"/>
    <n v="6"/>
    <s v="Cme"/>
    <s v="C8"/>
    <s v="L4CmeC8"/>
    <x v="67"/>
    <s v="6h29"/>
    <n v="0.74299999999999999"/>
    <n v="2.63"/>
    <n v="-0.26300000000000001"/>
    <s v="12h03"/>
    <n v="0.54400000000000004"/>
    <n v="0.19899999999999995"/>
    <n v="39.32"/>
    <n v="-3.9319999999999999"/>
    <n v="-3.669"/>
    <n v="117.65"/>
    <n v="10865.595162500002"/>
    <n v="0.36580882352941163"/>
    <n v="3.4507448851369098E-5"/>
    <n v="3.7494396930965232E-5"/>
    <x v="436"/>
    <x v="408"/>
    <n v="3.332875615057899E-3"/>
    <n v="31.981100000000001"/>
    <n v="97"/>
    <n v="770"/>
    <x v="434"/>
    <n v="7.12949535755667"/>
    <s v="ES"/>
    <s v="TF"/>
    <s v="SD"/>
    <n v="0.41316276787735068"/>
    <n v="2.36"/>
    <n v="1352.8999999999999"/>
    <x v="67"/>
    <x v="66"/>
  </r>
  <r>
    <d v="2022-08-19T00:00:00"/>
    <s v="Makera"/>
    <s v="Mid Aug"/>
    <s v="L4"/>
    <s v="Control"/>
    <n v="16"/>
    <s v="Cme"/>
    <s v="C8"/>
    <s v="L4CmeC8"/>
    <x v="67"/>
    <s v="5h41"/>
    <n v="0.72799999999999998"/>
    <n v="4.76"/>
    <n v="-0.47599999999999998"/>
    <s v="12h02"/>
    <n v="0.54300000000000004"/>
    <n v="0.18499999999999994"/>
    <n v="23.23"/>
    <n v="-2.323"/>
    <n v="-1.847"/>
    <n v="117.65"/>
    <n v="10865.595162500002"/>
    <n v="0.34069981583793724"/>
    <n v="3.161526080692204E-5"/>
    <n v="3.4351862488486803E-5"/>
    <x v="437"/>
    <x v="409"/>
    <n v="6.0657406584508468E-3"/>
    <n v="34.301699999999997"/>
    <n v="97"/>
    <n v="770"/>
    <x v="435"/>
    <n v="8.2594820334704142"/>
    <s v="ES"/>
    <s v="TF"/>
    <s v="SD"/>
    <n v="0.40498035528846144"/>
    <n v="2.7174999999999998"/>
    <n v="1551.3875"/>
    <x v="67"/>
    <x v="66"/>
  </r>
  <r>
    <d v="2022-09-01T00:00:00"/>
    <s v="Makera"/>
    <s v="Sep"/>
    <s v="L4"/>
    <s v="Control"/>
    <n v="12"/>
    <s v="Cme"/>
    <s v="C8"/>
    <s v="L4CmeC8"/>
    <x v="67"/>
    <s v="7h02"/>
    <n v="0.68899999999999995"/>
    <n v="6.46"/>
    <n v="-0.64600000000000002"/>
    <s v="12h52"/>
    <n v="0.55100000000000005"/>
    <n v="0.1379999999999999"/>
    <n v="7.14"/>
    <n v="-0.71399999999999997"/>
    <n v="-6.7999999999999949E-2"/>
    <n v="117.65"/>
    <n v="10865.595162500002"/>
    <n v="0.25045372050816678"/>
    <n v="2.1646141773102731E-5"/>
    <n v="2.3519821333661422E-5"/>
    <x v="438"/>
    <x v="410"/>
    <n v="0.11280427289247334"/>
    <n v="34.357199999999999"/>
    <n v="97"/>
    <n v="770"/>
    <x v="436"/>
    <n v="6.9857928042559951"/>
    <s v="ES"/>
    <s v="TF"/>
    <s v="SD"/>
    <n v="0.43800288115314234"/>
    <n v="2.1637500000000003"/>
    <n v="1129.9875000000002"/>
    <x v="67"/>
    <x v="66"/>
  </r>
  <r>
    <d v="2022-06-23T00:00:00"/>
    <s v="Makera"/>
    <s v="Mid Jun"/>
    <s v="L4"/>
    <s v="Control"/>
    <n v="5"/>
    <s v="Dto"/>
    <s v="A1"/>
    <s v="L4DtoA1"/>
    <x v="68"/>
    <s v="6h13"/>
    <n v="0.92100000000000004"/>
    <n v="8.02"/>
    <n v="-0.80199999999999994"/>
    <s v="12h06"/>
    <n v="0.73099999999999998"/>
    <n v="0.19000000000000006"/>
    <m/>
    <s v="NA"/>
    <s v="NA"/>
    <n v="52.65"/>
    <n v="2176.0376624999999"/>
    <n v="0.25991792065663483"/>
    <n v="2.265741467297433E-5"/>
    <n v="4.930338766327226E-6"/>
    <x v="439"/>
    <x v="7"/>
    <m/>
    <n v="33.261499999999998"/>
    <n v="33.200000000000003"/>
    <n v="460"/>
    <x v="437"/>
    <n v="8.7619047619047628"/>
    <s v="ES"/>
    <s v="TF"/>
    <s v="SD"/>
    <n v="0.39747176730693196"/>
    <n v="2.46875"/>
    <n v="1395.05"/>
    <x v="68"/>
    <x v="67"/>
  </r>
  <r>
    <d v="2022-06-23T00:00:00"/>
    <s v="Makera"/>
    <s v="Mid Jun"/>
    <s v="L4"/>
    <s v="Control"/>
    <n v="3"/>
    <s v="Dto"/>
    <s v="A1"/>
    <s v="L4DtoA1"/>
    <x v="68"/>
    <s v="6h13"/>
    <n v="1.0960000000000001"/>
    <n v="8.2100000000000009"/>
    <n v="-0.82100000000000006"/>
    <s v="12h06"/>
    <n v="0.91600000000000004"/>
    <n v="0.18000000000000005"/>
    <n v="7.46"/>
    <n v="-0.746"/>
    <n v="7.5000000000000067E-2"/>
    <n v="52.65"/>
    <n v="2176.0376624999999"/>
    <n v="0.19650655021834065"/>
    <n v="1.6058097374096838E-5"/>
    <n v="3.494302467412707E-6"/>
    <x v="440"/>
    <x v="411"/>
    <n v="0.3970606496177973"/>
    <n v="33.261499999999998"/>
    <n v="33.200000000000003"/>
    <n v="460"/>
    <x v="438"/>
    <n v="8.7619047619047628"/>
    <s v="ES"/>
    <s v="TF"/>
    <s v="SD"/>
    <n v="0.39747176730693196"/>
    <n v="2.46875"/>
    <n v="1395.05"/>
    <x v="68"/>
    <x v="67"/>
  </r>
  <r>
    <d v="2022-07-06T00:00:00"/>
    <s v="Makera"/>
    <s v="Jul"/>
    <s v="L4"/>
    <s v="Control"/>
    <n v="3"/>
    <s v="Dto"/>
    <s v="A1"/>
    <s v="L4DtoA1"/>
    <x v="68"/>
    <s v="6h10"/>
    <n v="1.1120000000000001"/>
    <n v="8.74"/>
    <n v="-0.874"/>
    <s v="11h48"/>
    <n v="0.94"/>
    <n v="0.17200000000000015"/>
    <n v="3.87"/>
    <n v="-0.38700000000000001"/>
    <n v="0.48699999999999999"/>
    <n v="52.65"/>
    <n v="2176.0376624999999"/>
    <n v="0.1829787234042555"/>
    <n v="1.4708286870274375E-5"/>
    <n v="3.200578618057129E-6"/>
    <x v="441"/>
    <x v="412"/>
    <n v="5.6008914483201777E-2"/>
    <n v="33.4651"/>
    <n v="33.200000000000003"/>
    <n v="460"/>
    <x v="439"/>
    <n v="7.6280448717948737"/>
    <s v="ES"/>
    <s v="TF"/>
    <s v="SD"/>
    <n v="0.36316699062884389"/>
    <n v="2.6599999999999997"/>
    <n v="1403.9625000000001"/>
    <x v="68"/>
    <x v="67"/>
  </r>
  <r>
    <d v="2022-06-09T00:00:00"/>
    <s v="Makera"/>
    <s v="Jun"/>
    <s v="L4"/>
    <s v="Control"/>
    <n v="1"/>
    <s v="Dto"/>
    <s v="A1"/>
    <s v="L4DtoA1"/>
    <x v="68"/>
    <s v="6h15"/>
    <n v="1.0620000000000001"/>
    <n v="6.84"/>
    <n v="-0.68399999999999994"/>
    <s v="12h14"/>
    <n v="0.90400000000000003"/>
    <n v="0.15800000000000003"/>
    <n v="13.34"/>
    <n v="-1.3340000000000001"/>
    <n v="-0.65000000000000013"/>
    <n v="52.65"/>
    <n v="2176.0376624999999"/>
    <n v="0.17477876106194692"/>
    <n v="1.390114257119425E-5"/>
    <n v="3.0249409786700774E-6"/>
    <x v="442"/>
    <x v="413"/>
    <n v="3.9660772222365269E-2"/>
    <n v="24.548100000000002"/>
    <n v="33.200000000000003"/>
    <n v="460"/>
    <x v="440"/>
    <n v="10.346666666666668"/>
    <s v="ES"/>
    <s v="TF"/>
    <s v="SD"/>
    <n v="0.62108933859878679"/>
    <n v="1.2462500000000001"/>
    <n v="783"/>
    <x v="68"/>
    <x v="67"/>
  </r>
  <r>
    <d v="2022-07-21T00:00:00"/>
    <s v="Makera"/>
    <s v="Mid Jul"/>
    <s v="L4"/>
    <s v="Control"/>
    <n v="8"/>
    <s v="Dto"/>
    <s v="A1"/>
    <s v="L4DtoA1"/>
    <x v="68"/>
    <s v="6h29"/>
    <n v="1.1020000000000001"/>
    <n v="20.149999999999999"/>
    <n v="-2.0149999999999997"/>
    <s v="12h03"/>
    <n v="0.98799999999999999"/>
    <n v="0.1140000000000001"/>
    <n v="27.26"/>
    <n v="-2.726"/>
    <n v="-0.7110000000000003"/>
    <n v="52.65"/>
    <n v="2176.0376624999999"/>
    <n v="0.11538461538461549"/>
    <n v="8.337791575108668E-6"/>
    <n v="1.8143348489511658E-6"/>
    <x v="443"/>
    <x v="414"/>
    <n v="2.1747305680099013E-2"/>
    <n v="31.981100000000001"/>
    <n v="33.200000000000003"/>
    <n v="460"/>
    <x v="441"/>
    <n v="7.12949535755667"/>
    <s v="ES"/>
    <s v="TF"/>
    <s v="SD"/>
    <n v="0.41316276787735068"/>
    <n v="2.36"/>
    <n v="1352.8999999999999"/>
    <x v="68"/>
    <x v="67"/>
  </r>
  <r>
    <d v="2022-08-19T00:00:00"/>
    <s v="Makera"/>
    <s v="Mid Aug"/>
    <s v="L4"/>
    <s v="Control"/>
    <n v="11"/>
    <s v="Dto"/>
    <s v="A1"/>
    <s v="L4DtoA1"/>
    <x v="68"/>
    <s v="5h41"/>
    <n v="1.101"/>
    <n v="10.86"/>
    <n v="-1.0859999999999999"/>
    <s v="12h02"/>
    <n v="0.99099999999999999"/>
    <n v="0.10999999999999999"/>
    <n v="14.51"/>
    <n v="-1.4510000000000001"/>
    <n v="-0.36500000000000021"/>
    <n v="52.65"/>
    <n v="2176.0376624999999"/>
    <n v="0.11099899091826437"/>
    <n v="7.949406180834067E-6"/>
    <n v="1.7298207244005216E-6"/>
    <x v="444"/>
    <x v="415"/>
    <n v="4.038925558741159E-2"/>
    <n v="34.301699999999997"/>
    <n v="33.200000000000003"/>
    <n v="460"/>
    <x v="442"/>
    <n v="8.2594820334704142"/>
    <s v="ES"/>
    <s v="TF"/>
    <s v="SD"/>
    <n v="0.40498035528846144"/>
    <n v="2.7174999999999998"/>
    <n v="1551.3875"/>
    <x v="68"/>
    <x v="67"/>
  </r>
  <r>
    <d v="2022-08-05T00:00:00"/>
    <s v="Makera"/>
    <s v="Aug"/>
    <s v="L4"/>
    <s v="Control"/>
    <n v="10"/>
    <s v="Dto"/>
    <s v="A1"/>
    <s v="L4DtoA1"/>
    <x v="68"/>
    <s v="6h20"/>
    <n v="1.036"/>
    <n v="5.12"/>
    <n v="-0.51200000000000001"/>
    <s v="12h32"/>
    <n v="0.96399999999999997"/>
    <n v="7.2000000000000064E-2"/>
    <n v="8.83"/>
    <n v="-0.88300000000000001"/>
    <n v="-0.371"/>
    <n v="52.65"/>
    <n v="2176.0376624999999"/>
    <n v="7.4688796680497993E-2"/>
    <n v="4.8811756461878955E-6"/>
    <n v="1.0621622043382635E-6"/>
    <x v="445"/>
    <x v="416"/>
    <n v="2.4399141812878097E-2"/>
    <n v="33.254899999999999"/>
    <n v="33.200000000000003"/>
    <n v="460"/>
    <x v="443"/>
    <n v="8.7075468826202727"/>
    <s v="ES"/>
    <s v="TF"/>
    <s v="SD"/>
    <n v="0.44009598733374949"/>
    <n v="2.3112500000000002"/>
    <n v="1533.9750000000001"/>
    <x v="68"/>
    <x v="67"/>
  </r>
  <r>
    <d v="2022-09-01T00:00:00"/>
    <s v="Makera"/>
    <s v="Sep"/>
    <s v="L4"/>
    <s v="Control"/>
    <n v="11"/>
    <s v="Dto"/>
    <s v="A1"/>
    <s v="L4DtoA1"/>
    <x v="68"/>
    <s v="5h57"/>
    <n v="1.1120000000000001"/>
    <n v="24.75"/>
    <n v="-2.4750000000000001"/>
    <s v="12h03"/>
    <n v="1.0569999999999999"/>
    <n v="5.500000000000016E-2"/>
    <n v="24.65"/>
    <n v="-2.4649999999999999"/>
    <n v="1.0000000000000231E-2"/>
    <n v="52.65"/>
    <n v="2176.0376624999999"/>
    <n v="5.2034058656575365E-2"/>
    <n v="3.1282188076346645E-6"/>
    <n v="6.8071219419538729E-7"/>
    <x v="446"/>
    <x v="417"/>
    <n v="0.58012442086209326"/>
    <n v="34.357199999999999"/>
    <n v="33.200000000000003"/>
    <n v="460"/>
    <x v="444"/>
    <n v="6.9857928042559951"/>
    <s v="ES"/>
    <s v="TF"/>
    <s v="SD"/>
    <n v="0.43800288115314234"/>
    <n v="2.1637500000000003"/>
    <n v="1129.9875000000002"/>
    <x v="68"/>
    <x v="67"/>
  </r>
  <r>
    <d v="2022-06-08T00:00:00"/>
    <s v="Makera"/>
    <s v="Jun"/>
    <s v="L4"/>
    <s v="Control"/>
    <n v="4"/>
    <s v="Dto"/>
    <s v="G6"/>
    <s v="L4DtoG6"/>
    <x v="69"/>
    <s v="6h15"/>
    <n v="0.86099999999999999"/>
    <n v="10.47"/>
    <n v="-1.0470000000000002"/>
    <s v="12h02"/>
    <n v="0.70099999999999996"/>
    <n v="0.16000000000000003"/>
    <n v="12.51"/>
    <n v="-1.2509999999999999"/>
    <n v="-0.20399999999999974"/>
    <n v="56.05"/>
    <n v="2466.1579624999995"/>
    <n v="0.22824536376604856"/>
    <n v="1.9308110691663001E-5"/>
    <n v="4.7616850923076079E-6"/>
    <x v="447"/>
    <x v="418"/>
    <n v="0.19892442913049543"/>
    <n v="26.9267"/>
    <n v="42.8"/>
    <n v="570"/>
    <x v="445"/>
    <n v="10.52"/>
    <s v="ES"/>
    <s v="TF"/>
    <s v="SD"/>
    <n v="0.6042605573172154"/>
    <n v="1.3074999999999999"/>
    <n v="892.41250000000002"/>
    <x v="69"/>
    <x v="68"/>
  </r>
  <r>
    <d v="2022-07-06T00:00:00"/>
    <s v="Makera"/>
    <s v="Jul"/>
    <s v="L4"/>
    <s v="Control"/>
    <n v="14"/>
    <s v="Dto"/>
    <s v="G6"/>
    <s v="L4DtoG6"/>
    <x v="69"/>
    <s v="6h20"/>
    <n v="0.95099999999999996"/>
    <n v="21.39"/>
    <n v="-2.1390000000000002"/>
    <s v="11h57"/>
    <n v="0.78100000000000003"/>
    <n v="0.16999999999999993"/>
    <n v="33.21"/>
    <n v="-3.3210000000000002"/>
    <n v="-1.1819999999999999"/>
    <n v="56.05"/>
    <n v="2466.1579624999995"/>
    <n v="0.21766965428937249"/>
    <n v="1.8212776616217388E-5"/>
    <n v="4.4915584071318304E-6"/>
    <x v="448"/>
    <x v="419"/>
    <n v="3.2384499709800237E-2"/>
    <n v="33.4651"/>
    <n v="42.8"/>
    <n v="570"/>
    <x v="446"/>
    <n v="7.6280448717948737"/>
    <s v="ES"/>
    <s v="TF"/>
    <s v="SD"/>
    <n v="0.36316699062884389"/>
    <n v="2.6599999999999997"/>
    <n v="1403.9625000000001"/>
    <x v="69"/>
    <x v="68"/>
  </r>
  <r>
    <d v="2022-08-19T00:00:00"/>
    <s v="Makera"/>
    <s v="Mid Aug"/>
    <s v="L4"/>
    <s v="Control"/>
    <n v="14"/>
    <s v="Dto"/>
    <s v="G6"/>
    <s v="L4DtoG6"/>
    <x v="69"/>
    <s v="5h41"/>
    <n v="0.92600000000000005"/>
    <n v="9.01"/>
    <n v="-0.90100000000000002"/>
    <s v="12h02"/>
    <n v="0.78600000000000003"/>
    <n v="0.14000000000000001"/>
    <n v="12.56"/>
    <n v="-1.256"/>
    <n v="-0.35499999999999998"/>
    <n v="56.05"/>
    <n v="2466.1579624999995"/>
    <n v="0.17811704834605599"/>
    <n v="1.4228706434564465E-5"/>
    <n v="3.509023766967613E-6"/>
    <x v="449"/>
    <x v="420"/>
    <n v="8.423945995328122E-2"/>
    <n v="34.301699999999997"/>
    <n v="42.8"/>
    <n v="570"/>
    <x v="447"/>
    <n v="8.2594820334704142"/>
    <s v="ES"/>
    <s v="TF"/>
    <s v="SD"/>
    <n v="0.40498035528846144"/>
    <n v="2.7174999999999998"/>
    <n v="1551.3875"/>
    <x v="69"/>
    <x v="68"/>
  </r>
  <r>
    <d v="2022-07-22T00:00:00"/>
    <s v="Makera"/>
    <s v="Mid Jul"/>
    <s v="L4"/>
    <s v="Control"/>
    <n v="7"/>
    <s v="Dto"/>
    <s v="G6"/>
    <s v="L4DtoG6"/>
    <x v="69"/>
    <s v="5h10"/>
    <n v="0.90800000000000003"/>
    <m/>
    <s v="NA"/>
    <s v="12h20"/>
    <n v="0.83399999999999996"/>
    <n v="7.4000000000000066E-2"/>
    <n v="28.61"/>
    <n v="-2.8609999999999998"/>
    <s v="NA"/>
    <n v="56.05"/>
    <n v="2466.1579624999995"/>
    <n v="8.872901678657083E-2"/>
    <n v="6.0341458061632528E-6"/>
    <n v="1.4881156726755483E-6"/>
    <x v="450"/>
    <x v="7"/>
    <m/>
    <n v="34.764699999999998"/>
    <n v="42.8"/>
    <n v="570"/>
    <x v="448"/>
    <n v="7.1421578461796527"/>
    <s v="ES"/>
    <s v="TF"/>
    <s v="SD"/>
    <n v="0.38320539431614575"/>
    <n v="2.6387499999999999"/>
    <n v="1512.2124999999996"/>
    <x v="69"/>
    <x v="68"/>
  </r>
  <r>
    <d v="2022-08-05T00:00:00"/>
    <s v="Makera"/>
    <s v="Aug"/>
    <s v="L4"/>
    <s v="Control"/>
    <n v="13"/>
    <s v="Dto"/>
    <s v="G6"/>
    <s v="L4DtoG6"/>
    <x v="69"/>
    <s v="6h20"/>
    <n v="0.82799999999999996"/>
    <n v="5.84"/>
    <n v="-0.58399999999999996"/>
    <s v="12h32"/>
    <n v="0.76200000000000001"/>
    <n v="6.5999999999999948E-2"/>
    <n v="16.18"/>
    <n v="-1.6179999999999999"/>
    <n v="-1.0339999999999998"/>
    <n v="56.05"/>
    <n v="2466.1579624999995"/>
    <n v="8.6614173228346386E-2"/>
    <n v="5.8575900837474212E-6"/>
    <n v="1.4445742426094741E-6"/>
    <x v="451"/>
    <x v="421"/>
    <n v="1.1906303408066412E-2"/>
    <n v="33.254899999999999"/>
    <n v="42.8"/>
    <n v="570"/>
    <x v="449"/>
    <n v="8.7075468826202727"/>
    <s v="ES"/>
    <s v="TF"/>
    <s v="SD"/>
    <n v="0.44009598733374949"/>
    <n v="2.3112500000000002"/>
    <n v="1533.9750000000001"/>
    <x v="69"/>
    <x v="68"/>
  </r>
  <r>
    <d v="2022-09-01T00:00:00"/>
    <s v="Makera"/>
    <s v="Sep"/>
    <s v="L4"/>
    <s v="Control"/>
    <n v="16"/>
    <s v="Dto"/>
    <s v="G6"/>
    <s v="L4DtoG6"/>
    <x v="69"/>
    <s v="5h57"/>
    <n v="0.94199999999999995"/>
    <n v="27.78"/>
    <n v="-2.778"/>
    <s v="12h03"/>
    <n v="0.88100000000000001"/>
    <n v="6.0999999999999943E-2"/>
    <n v="40.06"/>
    <n v="-4.0060000000000002"/>
    <n v="-1.2280000000000002"/>
    <n v="56.05"/>
    <n v="2466.1579624999995"/>
    <n v="6.9239500567536819E-2"/>
    <n v="4.4465445209103116E-6"/>
    <n v="1.0965881175853709E-6"/>
    <x v="452"/>
    <x v="422"/>
    <n v="7.6103176815687738E-3"/>
    <n v="34.357199999999999"/>
    <n v="42.8"/>
    <n v="570"/>
    <x v="450"/>
    <n v="6.9857928042559951"/>
    <s v="ES"/>
    <s v="TF"/>
    <s v="SD"/>
    <n v="0.43800288115314234"/>
    <n v="2.1637500000000003"/>
    <n v="1129.9875000000002"/>
    <x v="69"/>
    <x v="68"/>
  </r>
  <r>
    <d v="2022-06-23T00:00:00"/>
    <s v="Makera"/>
    <s v="Mid Jun"/>
    <s v="L4"/>
    <s v="Control"/>
    <n v="8"/>
    <s v="Fsa"/>
    <s v="D10"/>
    <s v="L4FsaD10"/>
    <x v="70"/>
    <s v="6h13"/>
    <n v="0.78200000000000003"/>
    <n v="8.33"/>
    <n v="-0.83299999999999996"/>
    <s v="12h06"/>
    <n v="0.60199999999999998"/>
    <n v="0.18000000000000005"/>
    <m/>
    <s v="NA"/>
    <s v="NA"/>
    <n v="28.85"/>
    <n v="653.37316250000015"/>
    <n v="0.29900332225913628"/>
    <n v="2.6921802532170291E-5"/>
    <n v="1.7589983260644614E-6"/>
    <x v="453"/>
    <x v="7"/>
    <m/>
    <n v="33.261499999999998"/>
    <n v="13.9"/>
    <n v="342"/>
    <x v="451"/>
    <n v="8.7619047619047628"/>
    <s v="LS"/>
    <s v="TMF"/>
    <s v="E"/>
    <n v="0.39747176730693196"/>
    <n v="2.46875"/>
    <n v="1395.05"/>
    <x v="70"/>
    <x v="69"/>
  </r>
  <r>
    <d v="2022-06-09T00:00:00"/>
    <s v="Makera"/>
    <s v="Jun"/>
    <s v="L4"/>
    <s v="Control"/>
    <n v="7"/>
    <s v="Fsa"/>
    <s v="D10"/>
    <s v="L4FsaD10"/>
    <x v="70"/>
    <s v="6h15"/>
    <n v="0.72899999999999998"/>
    <n v="7.52"/>
    <n v="-0.752"/>
    <s v="12h14"/>
    <n v="0.58399999999999996"/>
    <n v="0.14500000000000002"/>
    <n v="18.63"/>
    <n v="-1.863"/>
    <n v="-1.111"/>
    <n v="28.85"/>
    <n v="653.37316250000015"/>
    <n v="0.24828767123287676"/>
    <n v="2.141592105973419E-5"/>
    <n v="1.3992588070648883E-6"/>
    <x v="454"/>
    <x v="423"/>
    <n v="0.33749547729116508"/>
    <n v="24.548100000000002"/>
    <n v="13.9"/>
    <n v="342"/>
    <x v="452"/>
    <n v="10.346666666666668"/>
    <s v="LS"/>
    <s v="TMF"/>
    <s v="E"/>
    <n v="0.62108933859878679"/>
    <n v="1.2462500000000001"/>
    <n v="783"/>
    <x v="70"/>
    <x v="69"/>
  </r>
  <r>
    <d v="2022-08-19T00:00:00"/>
    <s v="Makera"/>
    <s v="Mid Aug"/>
    <s v="L4"/>
    <s v="Control"/>
    <n v="5"/>
    <s v="Fsa"/>
    <s v="D10"/>
    <s v="L4FsaD10"/>
    <x v="70"/>
    <s v="5h56"/>
    <n v="0.76100000000000001"/>
    <n v="10.94"/>
    <n v="-1.0939999999999999"/>
    <s v="11h55"/>
    <n v="0.69799999999999995"/>
    <n v="6.3000000000000056E-2"/>
    <n v="25.76"/>
    <n v="-2.5760000000000001"/>
    <n v="-1.4820000000000002"/>
    <n v="28.85"/>
    <n v="653.37316250000015"/>
    <n v="9.0257879656160542E-2"/>
    <n v="6.1623896086149714E-6"/>
    <n v="4.0263399871379021E-7"/>
    <x v="455"/>
    <x v="424"/>
    <n v="7.280248571211663E-2"/>
    <n v="34.301699999999997"/>
    <n v="13.9"/>
    <n v="342"/>
    <x v="453"/>
    <n v="8.2594820334704142"/>
    <s v="LS"/>
    <s v="TMF"/>
    <s v="E"/>
    <n v="0.40498035528846144"/>
    <n v="2.7174999999999998"/>
    <n v="1551.3875"/>
    <x v="70"/>
    <x v="69"/>
  </r>
  <r>
    <d v="2022-07-21T00:00:00"/>
    <s v="Makera"/>
    <s v="Mid Jul"/>
    <s v="L4"/>
    <s v="Control"/>
    <n v="4"/>
    <s v="Fsa"/>
    <s v="D10"/>
    <s v="L4FsaD10"/>
    <x v="70"/>
    <s v="6h29"/>
    <n v="0.76400000000000001"/>
    <n v="21.56"/>
    <n v="-2.1559999999999997"/>
    <s v="12h03"/>
    <n v="0.70799999999999996"/>
    <n v="5.600000000000005E-2"/>
    <n v="39.729999999999997"/>
    <n v="-3.9729999999999999"/>
    <n v="-1.8170000000000002"/>
    <n v="28.85"/>
    <n v="653.37316250000015"/>
    <n v="7.9096045197740189E-2"/>
    <n v="5.2381204700635823E-6"/>
    <n v="3.4224473370814299E-7"/>
    <x v="456"/>
    <x v="425"/>
    <n v="5.0473778093195969E-2"/>
    <n v="31.981100000000001"/>
    <n v="13.9"/>
    <n v="342"/>
    <x v="454"/>
    <n v="7.12949535755667"/>
    <s v="LS"/>
    <s v="TMF"/>
    <s v="E"/>
    <n v="0.41316276787735068"/>
    <n v="2.36"/>
    <n v="1352.8999999999999"/>
    <x v="70"/>
    <x v="69"/>
  </r>
  <r>
    <d v="2022-07-06T00:00:00"/>
    <s v="Makera"/>
    <s v="Jul"/>
    <s v="L4"/>
    <s v="Control"/>
    <n v="8"/>
    <s v="Fsa"/>
    <s v="D10"/>
    <s v="L4FsaD10"/>
    <x v="70"/>
    <s v="6h10"/>
    <n v="0.76100000000000001"/>
    <n v="24.37"/>
    <n v="-2.4370000000000003"/>
    <s v="11h48"/>
    <n v="0.71499999999999997"/>
    <n v="4.6000000000000041E-2"/>
    <n v="30.45"/>
    <n v="-3.0449999999999999"/>
    <n v="-0.60799999999999965"/>
    <n v="28.85"/>
    <n v="653.37316250000015"/>
    <n v="6.43356643356644E-2"/>
    <n v="4.0621047155465403E-6"/>
    <n v="2.6540702044028067E-7"/>
    <x v="457"/>
    <x v="426"/>
    <n v="0.11697493010614628"/>
    <n v="33.4651"/>
    <n v="13.9"/>
    <n v="342"/>
    <x v="455"/>
    <n v="7.6280448717948737"/>
    <s v="LS"/>
    <s v="TMF"/>
    <s v="E"/>
    <n v="0.36316699062884389"/>
    <n v="2.6599999999999997"/>
    <n v="1403.9625000000001"/>
    <x v="70"/>
    <x v="69"/>
  </r>
  <r>
    <d v="2022-08-05T00:00:00"/>
    <s v="Makera"/>
    <s v="Aug"/>
    <s v="L4"/>
    <s v="Control"/>
    <n v="12"/>
    <s v="Fsa"/>
    <s v="D10"/>
    <s v="L4FsaD10"/>
    <x v="70"/>
    <s v="6h20"/>
    <n v="0.626"/>
    <n v="5.23"/>
    <n v="-0.52300000000000002"/>
    <s v="12h32"/>
    <n v="0.61299999999999999"/>
    <n v="1.3000000000000012E-2"/>
    <n v="21.54"/>
    <n v="-2.1539999999999999"/>
    <n v="-1.6309999999999998"/>
    <n v="28.85"/>
    <n v="653.37316250000015"/>
    <n v="2.1207177814029383E-2"/>
    <n v="1.0362090570603425E-6"/>
    <n v="6.7703118862265907E-8"/>
    <x v="458"/>
    <x v="427"/>
    <n v="1.1123428865012103E-2"/>
    <n v="33.254899999999999"/>
    <n v="13.9"/>
    <n v="342"/>
    <x v="456"/>
    <n v="8.7075468826202727"/>
    <s v="LS"/>
    <s v="TMF"/>
    <s v="E"/>
    <n v="0.44009598733374949"/>
    <n v="2.3112500000000002"/>
    <n v="1533.9750000000001"/>
    <x v="70"/>
    <x v="69"/>
  </r>
  <r>
    <d v="2022-09-01T00:00:00"/>
    <s v="Makera"/>
    <s v="Sep"/>
    <s v="L4"/>
    <s v="Control"/>
    <n v="13"/>
    <s v="Fsa"/>
    <s v="D10"/>
    <s v="L4FsaD10"/>
    <x v="70"/>
    <s v="7h02"/>
    <n v="0.68899999999999995"/>
    <n v="35.14"/>
    <n v="-3.5140000000000002"/>
    <s v="12h52"/>
    <n v="0.68500000000000005"/>
    <n v="3.9999999999998925E-3"/>
    <n v="41.08"/>
    <n v="-4.1079999999999997"/>
    <n v="-0.59399999999999942"/>
    <n v="28.85"/>
    <n v="653.37316250000015"/>
    <n v="5.8394160583940032E-3"/>
    <n v="2.118106130479739E-7"/>
    <n v="1.383913700982185E-8"/>
    <x v="459"/>
    <x v="428"/>
    <n v="6.2431896988154609E-3"/>
    <n v="34.357199999999999"/>
    <n v="13.9"/>
    <n v="342"/>
    <x v="457"/>
    <n v="6.9857928042559951"/>
    <s v="LS"/>
    <s v="TMF"/>
    <s v="E"/>
    <n v="0.43800288115314234"/>
    <n v="2.1637500000000003"/>
    <n v="1129.9875000000002"/>
    <x v="70"/>
    <x v="69"/>
  </r>
  <r>
    <d v="2022-06-09T00:00:00"/>
    <s v="Makera"/>
    <s v="Jun"/>
    <s v="L4"/>
    <s v="Control"/>
    <n v="8"/>
    <s v="Fsa"/>
    <s v="I1"/>
    <s v="L4FsaI1"/>
    <x v="71"/>
    <s v="6h15"/>
    <n v="0.745"/>
    <n v="4.25"/>
    <n v="-0.42499999999999999"/>
    <s v="12h14"/>
    <n v="0.52800000000000002"/>
    <n v="0.21699999999999997"/>
    <n v="15.35"/>
    <n v="-1.5349999999999999"/>
    <n v="-1.1099999999999999"/>
    <n v="36.4"/>
    <n v="1040.0935999999999"/>
    <n v="0.4109848484848484"/>
    <n v="3.9825985851455327E-5"/>
    <n v="4.1422752997789235E-6"/>
    <x v="460"/>
    <x v="429"/>
    <n v="1"/>
    <n v="24.548100000000002"/>
    <n v="20.3"/>
    <n v="310"/>
    <x v="458"/>
    <n v="10.346666666666668"/>
    <s v="LS"/>
    <s v="TMF"/>
    <s v="E"/>
    <n v="0.62108933859878679"/>
    <n v="1.2462500000000001"/>
    <n v="783"/>
    <x v="71"/>
    <x v="70"/>
  </r>
  <r>
    <d v="2022-08-19T00:00:00"/>
    <s v="Makera"/>
    <s v="Mid Aug"/>
    <s v="L4"/>
    <s v="Control"/>
    <n v="8"/>
    <s v="Fsa"/>
    <s v="I1"/>
    <s v="L4FsaI1"/>
    <x v="71"/>
    <s v="5h56"/>
    <n v="0.80800000000000005"/>
    <n v="6.71"/>
    <n v="-0.67100000000000004"/>
    <s v="11h55"/>
    <n v="0.61199999999999999"/>
    <n v="0.19600000000000006"/>
    <n v="20.23"/>
    <n v="-2.0230000000000001"/>
    <n v="-1.3520000000000001"/>
    <n v="36.4"/>
    <n v="1040.0935999999999"/>
    <n v="0.32026143790849682"/>
    <n v="2.9297002260240756E-5"/>
    <n v="3.0471624550061944E-6"/>
    <x v="461"/>
    <x v="430"/>
    <n v="0.60395264026290973"/>
    <n v="34.301699999999997"/>
    <n v="20.3"/>
    <n v="310"/>
    <x v="459"/>
    <n v="8.2594820334704142"/>
    <s v="LS"/>
    <s v="TMF"/>
    <s v="E"/>
    <n v="0.40498035528846144"/>
    <n v="2.7174999999999998"/>
    <n v="1551.3875"/>
    <x v="71"/>
    <x v="70"/>
  </r>
  <r>
    <d v="2022-07-06T00:00:00"/>
    <s v="Makera"/>
    <s v="Jul"/>
    <s v="L4"/>
    <s v="Control"/>
    <n v="11"/>
    <s v="Fsa"/>
    <s v="I1"/>
    <s v="L4FsaI1"/>
    <x v="71"/>
    <s v="6h20"/>
    <n v="0.78800000000000003"/>
    <n v="14.53"/>
    <n v="-1.4529999999999998"/>
    <s v="11h57"/>
    <n v="0.60299999999999998"/>
    <n v="0.18500000000000005"/>
    <n v="23.26"/>
    <n v="-2.3260000000000001"/>
    <n v="-0.87300000000000022"/>
    <n v="36.4"/>
    <n v="1040.0935999999999"/>
    <n v="0.30679933665008302"/>
    <n v="2.7788477173551485E-5"/>
    <n v="2.8902617261956989E-6"/>
    <x v="462"/>
    <x v="431"/>
    <n v="0.88717009759396215"/>
    <n v="33.4651"/>
    <n v="20.3"/>
    <n v="310"/>
    <x v="460"/>
    <n v="7.6280448717948737"/>
    <s v="LS"/>
    <s v="TMF"/>
    <s v="E"/>
    <n v="0.36316699062884389"/>
    <n v="2.6599999999999997"/>
    <n v="1403.9625000000001"/>
    <x v="71"/>
    <x v="70"/>
  </r>
  <r>
    <d v="2022-07-21T00:00:00"/>
    <s v="Makera"/>
    <s v="Mid Jul"/>
    <s v="L4"/>
    <s v="Control"/>
    <n v="2"/>
    <s v="Fsa"/>
    <s v="I1"/>
    <s v="L4FsaI1"/>
    <x v="71"/>
    <s v="6h29"/>
    <n v="0.79500000000000004"/>
    <n v="18.86"/>
    <n v="-1.8859999999999999"/>
    <s v="12h03"/>
    <n v="0.63200000000000001"/>
    <n v="0.16300000000000003"/>
    <n v="28.91"/>
    <n v="-2.891"/>
    <n v="-1.0050000000000001"/>
    <n v="36.4"/>
    <n v="1040.0935999999999"/>
    <n v="0.25791139240506333"/>
    <n v="2.2442290465705378E-5"/>
    <n v="2.3342082682721182E-6"/>
    <x v="463"/>
    <x v="432"/>
    <n v="0.62238269453532968"/>
    <n v="31.981100000000001"/>
    <n v="20.3"/>
    <n v="310"/>
    <x v="461"/>
    <n v="7.12949535755667"/>
    <s v="LS"/>
    <s v="TMF"/>
    <s v="E"/>
    <n v="0.41316276787735068"/>
    <n v="2.36"/>
    <n v="1352.8999999999999"/>
    <x v="71"/>
    <x v="70"/>
  </r>
  <r>
    <d v="2022-08-05T00:00:00"/>
    <s v="Makera"/>
    <s v="Aug"/>
    <s v="L4"/>
    <s v="Control"/>
    <n v="11"/>
    <s v="Fsa"/>
    <s v="I1"/>
    <s v="L4FsaI1"/>
    <x v="71"/>
    <s v="6h20"/>
    <n v="0.68"/>
    <n v="4.6500000000000004"/>
    <n v="-0.46500000000000002"/>
    <s v="12h32"/>
    <n v="0.58499999999999996"/>
    <n v="9.5000000000000084E-2"/>
    <n v="20.05"/>
    <n v="-2.0049999999999999"/>
    <n v="-1.5399999999999998"/>
    <n v="36.4"/>
    <n v="1040.0935999999999"/>
    <n v="0.16239316239316254"/>
    <n v="1.2698600146818248E-5"/>
    <n v="1.320773274166472E-6"/>
    <x v="464"/>
    <x v="433"/>
    <n v="0.22982195714243117"/>
    <n v="33.254899999999999"/>
    <n v="20.3"/>
    <n v="310"/>
    <x v="462"/>
    <n v="8.7075468826202727"/>
    <s v="LS"/>
    <s v="TMF"/>
    <s v="E"/>
    <n v="0.44009598733374949"/>
    <n v="2.3112500000000002"/>
    <n v="1533.9750000000001"/>
    <x v="71"/>
    <x v="70"/>
  </r>
  <r>
    <d v="2022-09-01T00:00:00"/>
    <s v="Makera"/>
    <s v="Sep"/>
    <s v="L4"/>
    <s v="Control"/>
    <n v="10"/>
    <s v="Fsa"/>
    <s v="I1"/>
    <s v="L4FsaI1"/>
    <x v="71"/>
    <s v="7h02"/>
    <n v="0.72299999999999998"/>
    <n v="22.58"/>
    <n v="-2.258"/>
    <s v="12h52"/>
    <n v="0.63700000000000001"/>
    <n v="8.5999999999999965E-2"/>
    <n v="34.46"/>
    <n v="-3.4460000000000002"/>
    <n v="-1.1880000000000002"/>
    <n v="36.4"/>
    <n v="1040.0935999999999"/>
    <n v="0.13500784929356352"/>
    <n v="1.0116235098395256E-5"/>
    <n v="1.0521831381936276E-6"/>
    <x v="465"/>
    <x v="434"/>
    <n v="0.2373334018217923"/>
    <n v="34.357199999999999"/>
    <n v="20.3"/>
    <n v="310"/>
    <x v="463"/>
    <n v="6.9857928042559951"/>
    <s v="LS"/>
    <s v="TMF"/>
    <s v="E"/>
    <n v="0.43800288115314234"/>
    <n v="2.1637500000000003"/>
    <n v="1129.9875000000002"/>
    <x v="71"/>
    <x v="70"/>
  </r>
  <r>
    <d v="2022-07-06T00:00:00"/>
    <s v="Makera"/>
    <s v="Jul"/>
    <s v="L4"/>
    <s v="Control"/>
    <n v="6"/>
    <s v="Fth"/>
    <s v="C7"/>
    <s v="L4FthC7"/>
    <x v="72"/>
    <s v="6h10"/>
    <n v="0.66700000000000004"/>
    <n v="2.63"/>
    <n v="-0.26300000000000001"/>
    <s v="11h48"/>
    <n v="0.75800000000000001"/>
    <n v="-9.099999999999997E-2"/>
    <n v="7.01"/>
    <n v="-0.70099999999999996"/>
    <n v="-0.43799999999999994"/>
    <n v="83.45"/>
    <n v="5466.6634625000006"/>
    <n v="0.13643178410794599"/>
    <n v="1.0247738008281305E-5"/>
    <n v="5.6020934943143945E-6"/>
    <x v="466"/>
    <x v="435"/>
    <n v="5.8066654538529813E-2"/>
    <n v="33.4651"/>
    <n v="55"/>
    <n v="715"/>
    <x v="464"/>
    <n v="7.6280448717948737"/>
    <s v="LS"/>
    <s v="TF"/>
    <s v="SD"/>
    <n v="0.36316699062884389"/>
    <n v="2.6599999999999997"/>
    <n v="1403.9625000000001"/>
    <x v="72"/>
    <x v="71"/>
  </r>
  <r>
    <d v="2022-06-08T00:00:00"/>
    <s v="Makera"/>
    <s v="Jun"/>
    <s v="L4"/>
    <s v="Control"/>
    <n v="3"/>
    <s v="Fth"/>
    <s v="C7"/>
    <s v="L4FthC7"/>
    <x v="72"/>
    <s v="6h15"/>
    <n v="0.66100000000000003"/>
    <n v="12.35"/>
    <n v="-1.2349999999999999"/>
    <s v="12h02"/>
    <n v="0.73599999999999999"/>
    <n v="-7.4999999999999956E-2"/>
    <n v="11.53"/>
    <n v="-1.153"/>
    <n v="8.1999999999999851E-2"/>
    <n v="83.45"/>
    <n v="5466.6634625000006"/>
    <n v="0.11346444780635394"/>
    <n v="8.1673163927777997E-6"/>
    <n v="4.4647970111075701E-6"/>
    <x v="467"/>
    <x v="436"/>
    <n v="0.24719428710563676"/>
    <n v="26.9267"/>
    <n v="55"/>
    <n v="715"/>
    <x v="465"/>
    <n v="10.52"/>
    <s v="LS"/>
    <s v="TF"/>
    <s v="SD"/>
    <n v="0.60426055731721495"/>
    <n v="1.3075000000000001"/>
    <n v="892.41250000000002"/>
    <x v="72"/>
    <x v="71"/>
  </r>
  <r>
    <d v="2022-08-06T00:00:00"/>
    <s v="Makera"/>
    <s v="Aug"/>
    <s v="L4"/>
    <s v="Control"/>
    <n v="16"/>
    <s v="Fth"/>
    <s v="C7"/>
    <s v="L4FthC7"/>
    <x v="72"/>
    <s v="6h02"/>
    <n v="0.74199999999999999"/>
    <n v="6.67"/>
    <n v="-0.66700000000000004"/>
    <s v="12h08"/>
    <n v="0.77100000000000002"/>
    <n v="-2.9000000000000026E-2"/>
    <n v="5.75"/>
    <n v="-0.57499999999999996"/>
    <n v="9.2000000000000082E-2"/>
    <n v="83.45"/>
    <n v="5466.6634625000006"/>
    <n v="3.9083557951482516E-2"/>
    <n v="2.1993365385287235E-6"/>
    <n v="1.2023032696916198E-6"/>
    <x v="468"/>
    <x v="437"/>
    <n v="5.9330330013101625E-2"/>
    <n v="31.516500000000001"/>
    <n v="55"/>
    <n v="715"/>
    <x v="466"/>
    <n v="8.6594309038552968"/>
    <s v="LS"/>
    <s v="TF"/>
    <s v="SD"/>
    <n v="0.44430618398273797"/>
    <n v="2.1475"/>
    <n v="1335.2875000000001"/>
    <x v="72"/>
    <x v="71"/>
  </r>
  <r>
    <d v="2022-07-22T00:00:00"/>
    <s v="Makera"/>
    <s v="Mid Jul"/>
    <s v="L4"/>
    <s v="Control"/>
    <n v="6"/>
    <s v="Fth"/>
    <s v="C7"/>
    <s v="L4FthC7"/>
    <x v="72"/>
    <s v="5h10"/>
    <n v="0.72399999999999998"/>
    <n v="12.56"/>
    <n v="-1.256"/>
    <s v="12h20"/>
    <n v="0.747"/>
    <n v="-2.300000000000002E-2"/>
    <m/>
    <s v="NA"/>
    <s v="NA"/>
    <n v="83.45"/>
    <n v="5466.6634625000006"/>
    <n v="3.1767955801105002E-2"/>
    <n v="1.7041026528806769E-6"/>
    <n v="9.315755708852118E-7"/>
    <x v="469"/>
    <x v="7"/>
    <m/>
    <n v="34.764699999999998"/>
    <n v="55"/>
    <n v="715"/>
    <x v="467"/>
    <n v="7.1421578461796527"/>
    <s v="LS"/>
    <s v="TF"/>
    <s v="SD"/>
    <n v="0.38320539431614575"/>
    <n v="2.6387499999999999"/>
    <n v="1512.2124999999996"/>
    <x v="72"/>
    <x v="71"/>
  </r>
  <r>
    <d v="2022-08-19T00:00:00"/>
    <s v="Makera"/>
    <s v="Mid Aug"/>
    <s v="L4"/>
    <s v="Control"/>
    <n v="13"/>
    <s v="Fth"/>
    <s v="C7"/>
    <s v="L4FthC7"/>
    <x v="72"/>
    <s v="5h41"/>
    <n v="0.76100000000000001"/>
    <n v="9.34"/>
    <n v="-0.93399999999999994"/>
    <s v="12h02"/>
    <n v="0.78300000000000003"/>
    <n v="-2.200000000000002E-2"/>
    <n v="9.69"/>
    <n v="-0.96899999999999997"/>
    <n v="-3.5000000000000031E-2"/>
    <n v="83.45"/>
    <n v="5466.6634625000006"/>
    <n v="2.8909329829172166E-2"/>
    <n v="1.5173465061379961E-6"/>
    <n v="8.2948227050566164E-7"/>
    <x v="470"/>
    <x v="438"/>
    <n v="0.10759438973163879"/>
    <n v="34.301699999999997"/>
    <n v="55"/>
    <n v="715"/>
    <x v="468"/>
    <n v="8.2594820334704142"/>
    <s v="LS"/>
    <s v="TF"/>
    <s v="SD"/>
    <n v="0.40498035528846144"/>
    <n v="2.7174999999999998"/>
    <n v="1551.3875"/>
    <x v="72"/>
    <x v="71"/>
  </r>
  <r>
    <d v="2022-09-01T00:00:00"/>
    <s v="Makera"/>
    <s v="Sep"/>
    <s v="L4"/>
    <s v="Control"/>
    <n v="15"/>
    <s v="Fth"/>
    <s v="C7"/>
    <s v="L4FthC7"/>
    <x v="72"/>
    <s v="5h57"/>
    <n v="0.76500000000000001"/>
    <n v="6.98"/>
    <n v="-0.69800000000000006"/>
    <s v="12h03"/>
    <n v="0.78200000000000003"/>
    <n v="-1.7000000000000015E-2"/>
    <n v="8.89"/>
    <n v="-0.88900000000000001"/>
    <n v="-0.19099999999999995"/>
    <n v="83.45"/>
    <n v="5466.6634625000006"/>
    <n v="2.222222222222224E-2"/>
    <n v="1.0975955988685696E-6"/>
    <n v="6.0001857569356171E-7"/>
    <x v="471"/>
    <x v="439"/>
    <n v="1.4262047930396371E-2"/>
    <n v="34.357199999999999"/>
    <n v="55"/>
    <n v="715"/>
    <x v="469"/>
    <n v="6.9857928042559951"/>
    <s v="LS"/>
    <s v="TF"/>
    <s v="SD"/>
    <n v="0.43800288115314234"/>
    <n v="2.1637500000000003"/>
    <n v="1129.9875000000002"/>
    <x v="72"/>
    <x v="71"/>
  </r>
  <r>
    <d v="2022-09-01T00:00:00"/>
    <s v="Makera"/>
    <s v="Sep"/>
    <s v="L4"/>
    <s v="Control"/>
    <n v="16"/>
    <s v="Mlu"/>
    <s v="E5"/>
    <s v="L4MluE5"/>
    <x v="73"/>
    <s v="7h02"/>
    <n v="1.0449999999999999"/>
    <n v="21.51"/>
    <n v="-2.1510000000000002"/>
    <s v="12h52"/>
    <n v="0.63700000000000001"/>
    <n v="0.40799999999999992"/>
    <n v="28.67"/>
    <n v="-2.867"/>
    <n v="-0.71599999999999975"/>
    <n v="93.65"/>
    <n v="6884.7031625000009"/>
    <n v="0.64050235478806894"/>
    <n v="6.8766034524054743E-5"/>
    <n v="4.7343373536034397E-5"/>
    <x v="472"/>
    <x v="440"/>
    <n v="0.35875813422340286"/>
    <n v="34.357199999999999"/>
    <n v="80"/>
    <n v="710"/>
    <x v="470"/>
    <n v="6.9857928042559951"/>
    <s v="ES"/>
    <s v="TMF"/>
    <s v="E"/>
    <n v="0.43800288115314234"/>
    <n v="2.1637500000000003"/>
    <n v="1129.9875000000002"/>
    <x v="73"/>
    <x v="72"/>
  </r>
  <r>
    <d v="2022-06-23T00:00:00"/>
    <s v="Makera"/>
    <s v="Mid Jun"/>
    <s v="L4"/>
    <s v="Control"/>
    <n v="4"/>
    <s v="Mlu"/>
    <s v="E5"/>
    <s v="L4MluE5"/>
    <x v="73"/>
    <s v="6h13"/>
    <n v="0.85799999999999998"/>
    <n v="13.76"/>
    <n v="-1.3759999999999999"/>
    <s v="12h06"/>
    <n v="0.63500000000000001"/>
    <n v="0.22299999999999998"/>
    <n v="22.3"/>
    <n v="-2.23"/>
    <n v="-0.85400000000000009"/>
    <n v="93.65"/>
    <n v="6884.7031625000009"/>
    <n v="0.35118110236220468"/>
    <n v="3.2816766879895326E-5"/>
    <n v="2.2593369872104063E-5"/>
    <x v="473"/>
    <x v="441"/>
    <n v="0.14354190954379559"/>
    <n v="33.261499999999998"/>
    <n v="80"/>
    <n v="710"/>
    <x v="471"/>
    <n v="8.7619047619047628"/>
    <s v="ES"/>
    <s v="TMF"/>
    <s v="E"/>
    <n v="0.39747176730693196"/>
    <n v="2.46875"/>
    <n v="1395.05"/>
    <x v="73"/>
    <x v="72"/>
  </r>
  <r>
    <d v="2022-08-19T00:00:00"/>
    <s v="Makera"/>
    <s v="Mid Aug"/>
    <s v="L4"/>
    <s v="Control"/>
    <n v="12"/>
    <s v="Mlu"/>
    <s v="E5"/>
    <s v="L4MluE5"/>
    <x v="73"/>
    <s v="5h41"/>
    <n v="0.79100000000000004"/>
    <n v="4.57"/>
    <n v="-0.45700000000000002"/>
    <s v="12h02"/>
    <n v="0.61399999999999999"/>
    <n v="0.17700000000000005"/>
    <n v="24.54"/>
    <n v="-2.4539999999999997"/>
    <n v="-1.9969999999999997"/>
    <n v="93.65"/>
    <n v="6884.7031625000009"/>
    <n v="0.28827361563517923"/>
    <n v="2.573752535162688E-5"/>
    <n v="1.7719522218326952E-5"/>
    <x v="474"/>
    <x v="442"/>
    <n v="4.8142597722163762E-2"/>
    <n v="34.301699999999997"/>
    <n v="80"/>
    <n v="710"/>
    <x v="472"/>
    <n v="8.2594820334704142"/>
    <s v="ES"/>
    <s v="TMF"/>
    <s v="E"/>
    <n v="0.40498035528846144"/>
    <n v="2.7174999999999998"/>
    <n v="1551.3875"/>
    <x v="73"/>
    <x v="72"/>
  </r>
  <r>
    <d v="2022-07-06T00:00:00"/>
    <s v="Makera"/>
    <s v="Jul"/>
    <s v="L4"/>
    <s v="Control"/>
    <n v="12"/>
    <s v="Mlu"/>
    <s v="E5"/>
    <s v="L4MluE5"/>
    <x v="73"/>
    <s v="6h20"/>
    <n v="0.75600000000000001"/>
    <n v="15.64"/>
    <n v="-1.5640000000000001"/>
    <s v="11h57"/>
    <n v="0.58699999999999997"/>
    <n v="0.16900000000000004"/>
    <n v="18.32"/>
    <n v="-1.8320000000000001"/>
    <n v="-0.26800000000000002"/>
    <n v="93.65"/>
    <n v="6884.7031625000009"/>
    <n v="0.28790459965928455"/>
    <n v="2.5696974416167819E-5"/>
    <n v="1.7691604102967222E-5"/>
    <x v="475"/>
    <x v="443"/>
    <n v="0.35816900150020581"/>
    <n v="33.4651"/>
    <n v="80"/>
    <n v="710"/>
    <x v="473"/>
    <n v="7.6280448717948737"/>
    <s v="ES"/>
    <s v="TMF"/>
    <s v="E"/>
    <n v="0.36316699062884389"/>
    <n v="2.6599999999999997"/>
    <n v="1403.9625000000001"/>
    <x v="73"/>
    <x v="72"/>
  </r>
  <r>
    <d v="2022-08-06T00:00:00"/>
    <s v="Makera"/>
    <s v="Aug"/>
    <s v="L4"/>
    <s v="Control"/>
    <n v="13"/>
    <s v="Mlu"/>
    <s v="E5"/>
    <s v="L4MluE5"/>
    <x v="73"/>
    <s v="6h02"/>
    <n v="0.77200000000000002"/>
    <n v="5.53"/>
    <n v="-0.55300000000000005"/>
    <s v="12h08"/>
    <n v="0.60099999999999998"/>
    <n v="0.17100000000000004"/>
    <n v="14.78"/>
    <n v="-1.478"/>
    <n v="-0.92499999999999993"/>
    <n v="93.65"/>
    <n v="6884.7031625000009"/>
    <n v="0.28452579034941772"/>
    <n v="2.5326238843668762E-5"/>
    <n v="1.7436363666123671E-5"/>
    <x v="476"/>
    <x v="444"/>
    <n v="0.1022750648631062"/>
    <n v="31.516500000000001"/>
    <n v="80"/>
    <n v="710"/>
    <x v="474"/>
    <n v="8.6594309038552968"/>
    <s v="ES"/>
    <s v="TMF"/>
    <s v="E"/>
    <n v="0.44430618398273797"/>
    <n v="2.1475"/>
    <n v="1335.2875000000001"/>
    <x v="73"/>
    <x v="72"/>
  </r>
  <r>
    <d v="2022-06-08T00:00:00"/>
    <s v="Makera"/>
    <s v="Jun"/>
    <s v="L4"/>
    <s v="Control"/>
    <n v="7"/>
    <s v="Mlu"/>
    <s v="E5"/>
    <s v="L4MluE5"/>
    <x v="73"/>
    <s v="6h15"/>
    <n v="0.53700000000000003"/>
    <n v="5.18"/>
    <n v="-0.51800000000000002"/>
    <s v="12h02"/>
    <n v="0.46700000000000003"/>
    <n v="7.0000000000000007E-2"/>
    <n v="15.54"/>
    <n v="-1.5539999999999998"/>
    <n v="-1.0359999999999998"/>
    <n v="93.65"/>
    <n v="6884.7031625000009"/>
    <n v="0.14989293361884368"/>
    <n v="1.15062437162617E-5"/>
    <n v="7.9217072501842692E-6"/>
    <x v="477"/>
    <x v="445"/>
    <n v="4.1487246462179023E-2"/>
    <n v="26.9267"/>
    <n v="80"/>
    <n v="710"/>
    <x v="475"/>
    <n v="10.52"/>
    <s v="ES"/>
    <s v="TMF"/>
    <s v="E"/>
    <n v="0.6042605573172154"/>
    <n v="1.3074999999999999"/>
    <n v="892.41250000000002"/>
    <x v="73"/>
    <x v="72"/>
  </r>
  <r>
    <d v="2022-07-06T00:00:00"/>
    <s v="Makera"/>
    <s v="Jul"/>
    <s v="L4"/>
    <s v="Control"/>
    <n v="13"/>
    <s v="Mlu"/>
    <s v="E8"/>
    <s v="L4MluE8"/>
    <x v="74"/>
    <s v="6h20"/>
    <n v="0.85799999999999998"/>
    <n v="21.63"/>
    <n v="-2.1629999999999998"/>
    <s v="11h57"/>
    <n v="0.629"/>
    <n v="0.22899999999999998"/>
    <n v="31.23"/>
    <n v="-3.1230000000000002"/>
    <n v="-0.96000000000000041"/>
    <n v="107.6"/>
    <n v="9088.5415999999987"/>
    <n v="0.36406995230524641"/>
    <n v="3.4305637610514698E-5"/>
    <n v="3.1178821453768741E-5"/>
    <x v="478"/>
    <x v="446"/>
    <n v="0.17621547297347445"/>
    <n v="33.4651"/>
    <n v="94"/>
    <n v="800"/>
    <x v="476"/>
    <n v="7.6280448717948737"/>
    <s v="ES"/>
    <s v="TMF"/>
    <s v="E"/>
    <n v="0.36316699062884389"/>
    <n v="2.6599999999999997"/>
    <n v="1403.9625000000001"/>
    <x v="74"/>
    <x v="73"/>
  </r>
  <r>
    <d v="2022-08-19T00:00:00"/>
    <s v="Makera"/>
    <s v="Mid Aug"/>
    <s v="L4"/>
    <s v="Control"/>
    <n v="15"/>
    <s v="Mlu"/>
    <s v="E8"/>
    <s v="L4MluE8"/>
    <x v="74"/>
    <s v="5h41"/>
    <n v="0.86799999999999999"/>
    <n v="7.48"/>
    <n v="-0.748"/>
    <s v="12h02"/>
    <n v="0.64700000000000002"/>
    <n v="0.22099999999999997"/>
    <n v="28.54"/>
    <n v="-2.8540000000000001"/>
    <n v="-2.1059999999999999"/>
    <n v="107.6"/>
    <n v="9088.5415999999987"/>
    <n v="0.34157650695517772"/>
    <n v="3.1715435610527728E-5"/>
    <n v="2.8824705590840262E-5"/>
    <x v="479"/>
    <x v="447"/>
    <n v="7.4261221970143357E-2"/>
    <n v="34.301699999999997"/>
    <n v="94"/>
    <n v="800"/>
    <x v="477"/>
    <n v="8.2594820334704142"/>
    <s v="ES"/>
    <s v="TMF"/>
    <s v="E"/>
    <n v="0.40498035528846144"/>
    <n v="2.7174999999999998"/>
    <n v="1551.3875"/>
    <x v="74"/>
    <x v="73"/>
  </r>
  <r>
    <d v="2022-08-06T00:00:00"/>
    <s v="Makera"/>
    <s v="Aug"/>
    <s v="L4"/>
    <s v="Control"/>
    <n v="15"/>
    <s v="Mlu"/>
    <s v="E8"/>
    <s v="L4MluE8"/>
    <x v="74"/>
    <s v="6h02"/>
    <n v="0.86499999999999999"/>
    <n v="8.0399999999999991"/>
    <n v="-0.80399999999999994"/>
    <s v="12h08"/>
    <n v="0.65300000000000002"/>
    <n v="0.21199999999999997"/>
    <n v="21.34"/>
    <n v="-2.1339999999999999"/>
    <n v="-1.33"/>
    <n v="107.6"/>
    <n v="9088.5415999999987"/>
    <n v="0.32465543644716688"/>
    <n v="2.9792591377034631E-5"/>
    <n v="2.7077120610198049E-5"/>
    <x v="480"/>
    <x v="448"/>
    <n v="0.11046035036387869"/>
    <n v="31.516500000000001"/>
    <n v="94"/>
    <n v="800"/>
    <x v="478"/>
    <n v="8.6594309038552968"/>
    <s v="ES"/>
    <s v="TMF"/>
    <s v="E"/>
    <n v="0.44430618398273797"/>
    <n v="2.1475"/>
    <n v="1335.2875000000001"/>
    <x v="74"/>
    <x v="73"/>
  </r>
  <r>
    <d v="2022-07-22T00:00:00"/>
    <s v="Makera"/>
    <s v="Mid Jul"/>
    <s v="L4"/>
    <s v="Control"/>
    <n v="4"/>
    <s v="Mlu"/>
    <s v="E8"/>
    <s v="L4MluE8"/>
    <x v="74"/>
    <s v="5h10"/>
    <n v="0.80400000000000005"/>
    <n v="28.12"/>
    <n v="-2.8120000000000003"/>
    <s v="12h20"/>
    <n v="0.64800000000000002"/>
    <n v="0.15600000000000003"/>
    <n v="34.840000000000003"/>
    <n v="-3.4840000000000004"/>
    <n v="-0.67200000000000015"/>
    <n v="107.6"/>
    <n v="9088.5415999999987"/>
    <n v="0.24074074074074078"/>
    <n v="2.0617429098615299E-5"/>
    <n v="1.873823620478156E-5"/>
    <x v="481"/>
    <x v="449"/>
    <n v="0.15129166904026042"/>
    <n v="34.764699999999998"/>
    <n v="94"/>
    <n v="800"/>
    <x v="479"/>
    <n v="7.1421578461796527"/>
    <s v="ES"/>
    <s v="TMF"/>
    <s v="E"/>
    <n v="0.38320539431614575"/>
    <n v="2.6387499999999999"/>
    <n v="1512.2124999999996"/>
    <x v="74"/>
    <x v="73"/>
  </r>
  <r>
    <d v="2022-06-08T00:00:00"/>
    <s v="Makera"/>
    <s v="Jun"/>
    <s v="L4"/>
    <s v="Control"/>
    <n v="1"/>
    <s v="Mlu"/>
    <s v="E8"/>
    <s v="L4MluE8"/>
    <x v="74"/>
    <s v="6h15"/>
    <n v="0.74399999999999999"/>
    <n v="10.67"/>
    <n v="-1.0669999999999999"/>
    <s v="12h02"/>
    <n v="0.60399999999999998"/>
    <n v="0.14000000000000001"/>
    <n v="17.559999999999999"/>
    <n v="-1.7559999999999998"/>
    <n v="-0.68899999999999983"/>
    <n v="107.6"/>
    <n v="9088.5415999999987"/>
    <n v="0.23178807947019869"/>
    <n v="1.967768942934387E-5"/>
    <n v="1.7884149897047198E-5"/>
    <x v="482"/>
    <x v="450"/>
    <n v="0.14083307349542365"/>
    <n v="26.9267"/>
    <n v="94"/>
    <n v="800"/>
    <x v="480"/>
    <n v="10.52"/>
    <s v="ES"/>
    <s v="TMF"/>
    <s v="E"/>
    <n v="0.6042605573172154"/>
    <n v="1.3074999999999999"/>
    <n v="892.41250000000002"/>
    <x v="74"/>
    <x v="73"/>
  </r>
  <r>
    <d v="2022-09-01T00:00:00"/>
    <s v="Makera"/>
    <s v="Sep"/>
    <s v="L4"/>
    <s v="Control"/>
    <n v="15"/>
    <s v="Mlu"/>
    <s v="E8"/>
    <s v="L4MluE8"/>
    <x v="74"/>
    <s v="7h02"/>
    <n v="0.81899999999999995"/>
    <n v="24.43"/>
    <n v="-2.4430000000000001"/>
    <s v="12h52"/>
    <n v="0.66900000000000004"/>
    <n v="0.14999999999999991"/>
    <n v="32.119999999999997"/>
    <n v="-3.2119999999999997"/>
    <n v="-0.76899999999999968"/>
    <n v="107.6"/>
    <n v="9088.5415999999987"/>
    <n v="0.22421524663677114"/>
    <n v="1.8889295049929115E-5"/>
    <n v="1.7167614385595479E-5"/>
    <x v="483"/>
    <x v="451"/>
    <n v="0.12112650545525759"/>
    <n v="34.357199999999999"/>
    <n v="94"/>
    <n v="800"/>
    <x v="481"/>
    <n v="6.9857928042559951"/>
    <s v="ES"/>
    <s v="TMF"/>
    <s v="E"/>
    <n v="0.43800288115314234"/>
    <n v="2.1637500000000003"/>
    <n v="1129.9875000000002"/>
    <x v="74"/>
    <x v="73"/>
  </r>
  <r>
    <d v="2022-07-06T00:00:00"/>
    <s v="Makera"/>
    <s v="Jul"/>
    <s v="L4"/>
    <s v="Control"/>
    <n v="1"/>
    <s v="Paf"/>
    <s v="A6"/>
    <s v="L4PafA6"/>
    <x v="75"/>
    <s v="6h10"/>
    <n v="0.70799999999999996"/>
    <n v="15.64"/>
    <n v="-1.5640000000000001"/>
    <s v="11h48"/>
    <n v="0.53800000000000003"/>
    <n v="0.16999999999999993"/>
    <n v="31.73"/>
    <n v="-3.173"/>
    <n v="-1.609"/>
    <n v="53.6"/>
    <n v="2255.2736"/>
    <n v="0.31598513011152402"/>
    <n v="2.8816192869811644E-5"/>
    <n v="6.4988399031794439E-6"/>
    <x v="484"/>
    <x v="452"/>
    <n v="8.9857423729803446E-2"/>
    <n v="33.4651"/>
    <n v="37.700000000000003"/>
    <n v="480"/>
    <x v="482"/>
    <n v="7.6280448717948737"/>
    <s v="LS"/>
    <s v="TMF"/>
    <s v="E"/>
    <n v="0.36316699062884389"/>
    <n v="2.6599999999999997"/>
    <n v="1403.9625000000001"/>
    <x v="75"/>
    <x v="74"/>
  </r>
  <r>
    <d v="2022-06-09T00:00:00"/>
    <s v="Makera"/>
    <s v="Jun"/>
    <s v="L4"/>
    <s v="Control"/>
    <n v="6"/>
    <s v="Paf"/>
    <s v="A6"/>
    <s v="L4PafA6"/>
    <x v="75"/>
    <s v="6h15"/>
    <n v="0.67300000000000004"/>
    <n v="6.52"/>
    <n v="-0.65199999999999991"/>
    <s v="12h14"/>
    <n v="0.51400000000000001"/>
    <n v="0.15900000000000003"/>
    <n v="9.08"/>
    <n v="-0.90800000000000003"/>
    <n v="-0.25600000000000012"/>
    <n v="53.6"/>
    <n v="2255.2736"/>
    <n v="0.30933852140077828"/>
    <n v="2.8071862110349373E-5"/>
    <n v="6.3309729520311227E-6"/>
    <x v="485"/>
    <x v="453"/>
    <n v="0.55017982571305557"/>
    <n v="24.548100000000002"/>
    <n v="37.700000000000003"/>
    <n v="480"/>
    <x v="483"/>
    <n v="10.346666666666668"/>
    <s v="LS"/>
    <s v="TMF"/>
    <s v="E"/>
    <n v="0.62108933859878679"/>
    <n v="1.2462500000000001"/>
    <n v="783"/>
    <x v="75"/>
    <x v="74"/>
  </r>
  <r>
    <d v="2022-08-19T00:00:00"/>
    <s v="Makera"/>
    <s v="Mid Aug"/>
    <s v="L4"/>
    <s v="Control"/>
    <n v="4"/>
    <s v="Paf"/>
    <s v="A6"/>
    <s v="L4PafA6"/>
    <x v="75"/>
    <s v="5h56"/>
    <n v="0.70799999999999996"/>
    <n v="15.94"/>
    <n v="-1.5939999999999999"/>
    <s v="11h55"/>
    <n v="0.54900000000000004"/>
    <n v="0.15899999999999992"/>
    <n v="35.68"/>
    <n v="-3.5680000000000001"/>
    <n v="-1.9740000000000002"/>
    <n v="53.6"/>
    <n v="2255.2736"/>
    <n v="0.28961748633879764"/>
    <n v="2.5885303741355889E-5"/>
    <n v="5.8378442155861165E-6"/>
    <x v="486"/>
    <x v="454"/>
    <n v="6.5792974584152925E-2"/>
    <n v="34.301699999999997"/>
    <n v="37.700000000000003"/>
    <n v="480"/>
    <x v="484"/>
    <n v="8.2594820334704142"/>
    <s v="LS"/>
    <s v="TMF"/>
    <s v="E"/>
    <n v="0.40498035528846144"/>
    <n v="2.7174999999999998"/>
    <n v="1551.3875"/>
    <x v="75"/>
    <x v="74"/>
  </r>
  <r>
    <d v="2022-08-06T00:00:00"/>
    <s v="Makera"/>
    <s v="Aug"/>
    <s v="L4"/>
    <s v="Control"/>
    <n v="10"/>
    <s v="Paf"/>
    <s v="A6"/>
    <s v="L4PafA6"/>
    <x v="75"/>
    <s v="6h02"/>
    <n v="0.69199999999999995"/>
    <n v="12.36"/>
    <n v="-1.236"/>
    <s v="12h08"/>
    <n v="0.54900000000000004"/>
    <n v="0.1429999999999999"/>
    <n v="27.45"/>
    <n v="-2.7450000000000001"/>
    <n v="-1.5090000000000001"/>
    <n v="53.6"/>
    <n v="2255.2736"/>
    <n v="0.26047358834244061"/>
    <n v="2.2717056987532365E-5"/>
    <n v="5.1233178893677272E-6"/>
    <x v="487"/>
    <x v="455"/>
    <n v="7.5532912735435428E-2"/>
    <n v="31.516500000000001"/>
    <n v="37.700000000000003"/>
    <n v="480"/>
    <x v="485"/>
    <n v="8.6594309038552968"/>
    <s v="LS"/>
    <s v="TMF"/>
    <s v="E"/>
    <n v="0.44430618398273797"/>
    <n v="2.1475"/>
    <n v="1335.2875000000001"/>
    <x v="75"/>
    <x v="74"/>
  </r>
  <r>
    <d v="2022-09-01T00:00:00"/>
    <s v="Makera"/>
    <s v="Sep"/>
    <s v="L4"/>
    <s v="Control"/>
    <n v="11"/>
    <s v="Paf"/>
    <s v="A6"/>
    <s v="L4PafA6"/>
    <x v="75"/>
    <s v="7h02"/>
    <n v="0.67"/>
    <n v="34.36"/>
    <n v="-3.4359999999999999"/>
    <s v="12h52"/>
    <n v="0.55700000000000005"/>
    <n v="0.11299999999999999"/>
    <n v="44.34"/>
    <n v="-4.4340000000000002"/>
    <n v="-0.99800000000000022"/>
    <n v="53.6"/>
    <n v="2255.2736"/>
    <n v="0.20287253141831235"/>
    <n v="1.6700857870526277E-5"/>
    <n v="3.7665003852750133E-6"/>
    <x v="488"/>
    <x v="456"/>
    <n v="8.3961781244760614E-2"/>
    <n v="34.357199999999999"/>
    <n v="37.700000000000003"/>
    <n v="480"/>
    <x v="486"/>
    <n v="6.9857928042559951"/>
    <s v="LS"/>
    <s v="TMF"/>
    <s v="E"/>
    <n v="0.43800288115314234"/>
    <n v="2.1637500000000003"/>
    <n v="1129.9875000000002"/>
    <x v="75"/>
    <x v="74"/>
  </r>
  <r>
    <d v="2022-07-22T00:00:00"/>
    <s v="Makera"/>
    <s v="Mid Jul"/>
    <s v="L4"/>
    <s v="Control"/>
    <n v="1"/>
    <s v="Paf"/>
    <s v="A6"/>
    <s v="L4PafA6"/>
    <x v="75"/>
    <s v="5h10"/>
    <n v="0.68"/>
    <n v="23.45"/>
    <n v="-2.3449999999999998"/>
    <s v="12h20"/>
    <n v="0.58099999999999996"/>
    <n v="9.9000000000000088E-2"/>
    <s v="NA"/>
    <s v="NA"/>
    <s v="NA"/>
    <n v="53.6"/>
    <n v="2255.2736"/>
    <n v="0.17039586919105007"/>
    <n v="1.3473271674585239E-5"/>
    <n v="3.0385913913319884E-6"/>
    <x v="489"/>
    <x v="7"/>
    <m/>
    <n v="34.764699999999998"/>
    <n v="37.700000000000003"/>
    <n v="480"/>
    <x v="487"/>
    <n v="7.1421578461796527"/>
    <s v="LS"/>
    <s v="TMF"/>
    <s v="E"/>
    <n v="0.38320539431614575"/>
    <n v="2.6387499999999999"/>
    <n v="1512.2124999999996"/>
    <x v="75"/>
    <x v="74"/>
  </r>
  <r>
    <d v="2022-07-06T00:00:00"/>
    <s v="Makera"/>
    <s v="Jul"/>
    <s v="L4"/>
    <s v="Control"/>
    <n v="7"/>
    <s v="Paf"/>
    <s v="B8"/>
    <s v="L4PafB8"/>
    <x v="76"/>
    <s v="6h10"/>
    <n v="0.751"/>
    <n v="13.89"/>
    <n v="-1.389"/>
    <s v="11h48"/>
    <n v="0.57699999999999996"/>
    <n v="0.17400000000000004"/>
    <n v="38.74"/>
    <n v="-3.8740000000000001"/>
    <n v="-2.4850000000000003"/>
    <n v="50.9"/>
    <n v="2033.78585"/>
    <n v="0.30155979202772976"/>
    <n v="2.7205434098284457E-5"/>
    <n v="5.5330026912198439E-6"/>
    <x v="490"/>
    <x v="457"/>
    <n v="4.9534599620968234E-2"/>
    <n v="33.4651"/>
    <n v="45.4"/>
    <n v="650"/>
    <x v="488"/>
    <n v="7.6280448717948737"/>
    <s v="LS"/>
    <s v="TMF"/>
    <s v="E"/>
    <n v="0.36316699062884389"/>
    <n v="2.6599999999999997"/>
    <n v="1403.9625000000001"/>
    <x v="76"/>
    <x v="75"/>
  </r>
  <r>
    <d v="2022-06-08T00:00:00"/>
    <s v="Makera"/>
    <s v="Jun"/>
    <s v="L4"/>
    <s v="Control"/>
    <n v="6"/>
    <s v="Paf"/>
    <s v="B8"/>
    <s v="L4PafB8"/>
    <x v="76"/>
    <s v="6h15"/>
    <n v="0.69299999999999995"/>
    <n v="10.210000000000001"/>
    <n v="-1.0210000000000001"/>
    <s v="12h02"/>
    <n v="0.54"/>
    <n v="0.15299999999999991"/>
    <n v="11.35"/>
    <n v="-1.135"/>
    <n v="-0.11399999999999988"/>
    <n v="50.9"/>
    <n v="2033.78585"/>
    <n v="0.28333333333333316"/>
    <n v="2.5195639996823727E-5"/>
    <n v="5.1242536107234139E-6"/>
    <x v="491"/>
    <x v="458"/>
    <n v="1"/>
    <n v="26.9267"/>
    <n v="45.4"/>
    <n v="650"/>
    <x v="489"/>
    <n v="10.52"/>
    <s v="LS"/>
    <s v="TMF"/>
    <s v="E"/>
    <n v="0.6042605573172154"/>
    <n v="1.3074999999999999"/>
    <n v="892.41250000000002"/>
    <x v="76"/>
    <x v="75"/>
  </r>
  <r>
    <d v="2022-08-06T00:00:00"/>
    <s v="Makera"/>
    <s v="Aug"/>
    <s v="L4"/>
    <s v="Control"/>
    <n v="12"/>
    <s v="Paf"/>
    <s v="B8"/>
    <s v="L4PafB8"/>
    <x v="76"/>
    <s v="6h02"/>
    <n v="0.72799999999999998"/>
    <n v="10.41"/>
    <n v="-1.0409999999999999"/>
    <s v="12h08"/>
    <n v="0.58799999999999997"/>
    <n v="0.14000000000000001"/>
    <n v="25.57"/>
    <n v="-2.5569999999999999"/>
    <n v="-1.516"/>
    <n v="50.9"/>
    <n v="2033.78585"/>
    <n v="0.23809523809523814"/>
    <n v="2.0338882385537271E-5"/>
    <n v="4.1364931200519948E-6"/>
    <x v="492"/>
    <x v="459"/>
    <n v="6.0702597287912843E-2"/>
    <n v="31.516500000000001"/>
    <n v="45.4"/>
    <n v="650"/>
    <x v="490"/>
    <n v="8.6594309038552968"/>
    <s v="LS"/>
    <s v="TMF"/>
    <s v="E"/>
    <n v="0.44430618398273797"/>
    <n v="2.1475"/>
    <n v="1335.2875000000001"/>
    <x v="76"/>
    <x v="75"/>
  </r>
  <r>
    <d v="2022-08-19T00:00:00"/>
    <s v="Makera"/>
    <s v="Mid Aug"/>
    <s v="L4"/>
    <s v="Control"/>
    <n v="9"/>
    <s v="Paf"/>
    <s v="B8"/>
    <s v="L4PafB8"/>
    <x v="76"/>
    <s v="5h41"/>
    <n v="0.752"/>
    <n v="17.86"/>
    <n v="-1.786"/>
    <s v="12h02"/>
    <n v="0.63300000000000001"/>
    <n v="0.11899999999999999"/>
    <n v="34.67"/>
    <n v="-3.4670000000000001"/>
    <n v="-1.681"/>
    <n v="50.9"/>
    <n v="2033.78585"/>
    <n v="0.18799368088467613"/>
    <n v="1.5206081149561188E-5"/>
    <n v="3.0925912675929277E-6"/>
    <x v="493"/>
    <x v="460"/>
    <n v="4.0928797058746219E-2"/>
    <n v="34.301699999999997"/>
    <n v="45.4"/>
    <n v="650"/>
    <x v="491"/>
    <n v="8.2594820334704142"/>
    <s v="LS"/>
    <s v="TMF"/>
    <s v="E"/>
    <n v="0.40498035528846144"/>
    <n v="2.7174999999999998"/>
    <n v="1551.3875"/>
    <x v="76"/>
    <x v="75"/>
  </r>
  <r>
    <d v="2022-07-21T00:00:00"/>
    <s v="Makera"/>
    <s v="Mid Jul"/>
    <s v="L4"/>
    <s v="Control"/>
    <n v="1"/>
    <s v="Paf"/>
    <s v="B8"/>
    <s v="L4PafB8"/>
    <x v="76"/>
    <s v="6h29"/>
    <n v="0.755"/>
    <n v="26.23"/>
    <n v="-2.6230000000000002"/>
    <s v="12h03"/>
    <n v="0.64900000000000002"/>
    <n v="0.10599999999999998"/>
    <n v="40.74"/>
    <n v="-4.0739999999999998"/>
    <n v="-1.4509999999999996"/>
    <n v="50.9"/>
    <n v="2033.78585"/>
    <n v="0.16332819722650227"/>
    <n v="1.2788666432054903E-5"/>
    <n v="2.600940882988325E-6"/>
    <x v="494"/>
    <x v="461"/>
    <n v="3.9878355204161858E-2"/>
    <n v="31.981100000000001"/>
    <n v="45.4"/>
    <n v="650"/>
    <x v="492"/>
    <n v="7.12949535755667"/>
    <s v="LS"/>
    <s v="TMF"/>
    <s v="E"/>
    <n v="0.41316276787735068"/>
    <n v="2.36"/>
    <n v="1352.8999999999999"/>
    <x v="76"/>
    <x v="75"/>
  </r>
  <r>
    <d v="2022-09-01T00:00:00"/>
    <s v="Makera"/>
    <s v="Sep"/>
    <s v="L4"/>
    <s v="Control"/>
    <n v="12"/>
    <s v="Paf"/>
    <s v="B8"/>
    <s v="L4PafB8"/>
    <x v="76"/>
    <s v="5h57"/>
    <n v="0.76800000000000002"/>
    <n v="31.59"/>
    <n v="-3.1589999999999998"/>
    <s v="12h03"/>
    <n v="0.70299999999999996"/>
    <n v="6.5000000000000058E-2"/>
    <n v="41.05"/>
    <n v="-4.1049999999999995"/>
    <n v="-0.94599999999999973"/>
    <n v="50.9"/>
    <n v="2033.78585"/>
    <n v="9.2460881934566239E-2"/>
    <n v="6.3480640254254355E-6"/>
    <n v="1.2910602789804291E-6"/>
    <x v="495"/>
    <x v="462"/>
    <n v="3.0361942396400804E-2"/>
    <n v="34.357199999999999"/>
    <n v="45.4"/>
    <n v="650"/>
    <x v="493"/>
    <n v="6.9857928042559951"/>
    <s v="LS"/>
    <s v="TMF"/>
    <s v="E"/>
    <n v="0.43800288115314234"/>
    <n v="2.1637500000000003"/>
    <n v="1129.9875000000002"/>
    <x v="76"/>
    <x v="75"/>
  </r>
  <r>
    <d v="2022-06-09T00:00:00"/>
    <s v="Makera"/>
    <s v="Jun"/>
    <s v="L4"/>
    <s v="Control"/>
    <n v="2"/>
    <s v="Pfa"/>
    <s v="J8"/>
    <s v="L4PfaJ8"/>
    <x v="77"/>
    <s v="6h15"/>
    <s v="NA"/>
    <n v="6.54"/>
    <n v="-0.65400000000000003"/>
    <s v="12h14"/>
    <s v="NAN"/>
    <s v="NA"/>
    <n v="10.49"/>
    <n v="-1.0489999999999999"/>
    <n v="-0.39499999999999991"/>
    <n v="60.25"/>
    <n v="2849.5990624999999"/>
    <s v="NA"/>
    <s v="NA"/>
    <s v="NA"/>
    <x v="153"/>
    <x v="7"/>
    <m/>
    <n v="24.548100000000002"/>
    <n v="52"/>
    <n v="575"/>
    <x v="153"/>
    <n v="10.346666666666668"/>
    <s v="LS"/>
    <s v="TMF"/>
    <s v="E"/>
    <n v="0.62108933859878679"/>
    <n v="1.2462500000000001"/>
    <n v="783"/>
    <x v="77"/>
    <x v="76"/>
  </r>
  <r>
    <d v="2022-06-23T00:00:00"/>
    <s v="Makera"/>
    <s v="Mid Jun"/>
    <s v="L4"/>
    <s v="Control"/>
    <n v="6"/>
    <s v="Pfa"/>
    <s v="J8"/>
    <s v="L4PfaJ8"/>
    <x v="77"/>
    <s v="6h13"/>
    <n v="0.93600000000000005"/>
    <n v="14.08"/>
    <n v="-1.4079999999999999"/>
    <s v="12h06"/>
    <n v="0.73899999999999999"/>
    <n v="0.19700000000000006"/>
    <m/>
    <s v="NA"/>
    <s v="NA"/>
    <n v="60.25"/>
    <n v="2849.5990624999999"/>
    <n v="0.26657645466847102"/>
    <n v="2.3374029193905631E-5"/>
    <n v="6.6606611677801121E-6"/>
    <x v="496"/>
    <x v="7"/>
    <m/>
    <n v="33.261499999999998"/>
    <n v="52"/>
    <n v="575"/>
    <x v="494"/>
    <n v="8.7619047619047628"/>
    <s v="LS"/>
    <s v="TMF"/>
    <s v="E"/>
    <n v="0.39747176730693196"/>
    <n v="2.46875"/>
    <n v="1395.05"/>
    <x v="77"/>
    <x v="76"/>
  </r>
  <r>
    <d v="2022-08-19T00:00:00"/>
    <s v="Makera"/>
    <s v="Mid Aug"/>
    <s v="L4"/>
    <s v="Control"/>
    <n v="10"/>
    <s v="Pfa"/>
    <s v="J8"/>
    <s v="L4PfaJ8"/>
    <x v="77"/>
    <s v="5h41"/>
    <n v="1.026"/>
    <n v="10.58"/>
    <n v="-1.0580000000000001"/>
    <s v="12h02"/>
    <n v="0.83099999999999996"/>
    <n v="0.19500000000000006"/>
    <n v="17.010000000000002"/>
    <n v="-1.7010000000000001"/>
    <n v="-0.64300000000000002"/>
    <n v="60.25"/>
    <n v="2849.5990624999999"/>
    <n v="0.23465703971119142"/>
    <n v="1.9977940148528613E-5"/>
    <n v="5.6929119517928245E-6"/>
    <x v="497"/>
    <x v="463"/>
    <n v="0.17670888085576872"/>
    <n v="34.301699999999997"/>
    <n v="52"/>
    <n v="575"/>
    <x v="495"/>
    <n v="8.2594820334704142"/>
    <s v="LS"/>
    <s v="TMF"/>
    <s v="E"/>
    <n v="0.40498035528846144"/>
    <n v="2.7174999999999998"/>
    <n v="1551.3875"/>
    <x v="77"/>
    <x v="76"/>
  </r>
  <r>
    <d v="2022-08-05T00:00:00"/>
    <s v="Makera"/>
    <s v="Aug"/>
    <s v="L4"/>
    <s v="Control"/>
    <n v="14"/>
    <s v="Pfa"/>
    <s v="J8"/>
    <s v="L4PfaJ8"/>
    <x v="77"/>
    <s v="6h20"/>
    <n v="0.90400000000000003"/>
    <n v="5.67"/>
    <n v="-0.56699999999999995"/>
    <s v="12h32"/>
    <n v="0.80500000000000005"/>
    <n v="9.8999999999999977E-2"/>
    <n v="21.74"/>
    <n v="-2.1739999999999999"/>
    <n v="-1.607"/>
    <n v="60.25"/>
    <n v="2849.5990624999999"/>
    <n v="0.12298136645962729"/>
    <n v="9.0186006650303142E-6"/>
    <n v="2.5699396000132262E-6"/>
    <x v="498"/>
    <x v="464"/>
    <n v="3.1918459462479655E-2"/>
    <n v="33.254899999999999"/>
    <n v="52"/>
    <n v="575"/>
    <x v="496"/>
    <n v="8.7075468826202727"/>
    <s v="LS"/>
    <s v="TMF"/>
    <s v="E"/>
    <n v="0.44009598733374949"/>
    <n v="2.3112500000000002"/>
    <n v="1533.9750000000001"/>
    <x v="77"/>
    <x v="76"/>
  </r>
  <r>
    <d v="2022-09-01T00:00:00"/>
    <s v="Makera"/>
    <s v="Sep"/>
    <s v="L4"/>
    <s v="Control"/>
    <n v="9"/>
    <s v="Pfa"/>
    <s v="J8"/>
    <s v="L4PfaJ8"/>
    <x v="77"/>
    <s v="5h57"/>
    <n v="1.0429999999999999"/>
    <n v="24.21"/>
    <n v="-2.4210000000000003"/>
    <s v="12h03"/>
    <n v="0.96499999999999997"/>
    <n v="7.7999999999999958E-2"/>
    <n v="29.05"/>
    <n v="-2.9050000000000002"/>
    <n v="-0.48399999999999999"/>
    <n v="60.25"/>
    <n v="2849.5990624999999"/>
    <n v="8.0829015544041413E-2"/>
    <n v="5.3797524818170095E-6"/>
    <n v="1.53301376286678E-6"/>
    <x v="499"/>
    <x v="465"/>
    <n v="6.3217246328894056E-2"/>
    <n v="34.357199999999999"/>
    <n v="52"/>
    <n v="575"/>
    <x v="497"/>
    <n v="6.9857928042559951"/>
    <s v="LS"/>
    <s v="TMF"/>
    <s v="E"/>
    <n v="0.43800288115314234"/>
    <n v="2.1637500000000003"/>
    <n v="1129.9875000000002"/>
    <x v="77"/>
    <x v="76"/>
  </r>
  <r>
    <d v="2022-07-06T00:00:00"/>
    <s v="Makera"/>
    <s v="Jul"/>
    <s v="L4"/>
    <s v="Control"/>
    <n v="10"/>
    <s v="Pfa"/>
    <s v="J8"/>
    <s v="L4PfaJ8"/>
    <x v="77"/>
    <s v="6h20"/>
    <n v="0.96699999999999997"/>
    <n v="3.08"/>
    <n v="-0.308"/>
    <s v="11h57"/>
    <n v="0.90100000000000002"/>
    <n v="6.5999999999999948E-2"/>
    <n v="11.58"/>
    <n v="-1.1579999999999999"/>
    <n v="-0.84999999999999987"/>
    <n v="60.25"/>
    <n v="2849.5990624999999"/>
    <n v="7.3251942286348445E-2"/>
    <n v="4.7658385771395993E-6"/>
    <n v="1.3580729141443337E-6"/>
    <x v="500"/>
    <x v="466"/>
    <n v="3.1888863699810643E-2"/>
    <n v="33.4651"/>
    <n v="52"/>
    <n v="575"/>
    <x v="498"/>
    <n v="7.6280448717948737"/>
    <s v="LS"/>
    <s v="TMF"/>
    <s v="E"/>
    <n v="0.36316699062884389"/>
    <n v="2.6599999999999997"/>
    <n v="1403.9625000000001"/>
    <x v="77"/>
    <x v="76"/>
  </r>
  <r>
    <d v="2022-07-22T00:00:00"/>
    <s v="Makera"/>
    <s v="Mid Jul"/>
    <s v="L4"/>
    <s v="Control"/>
    <n v="3"/>
    <s v="Pfa"/>
    <s v="j8"/>
    <s v="L4Pfaj8"/>
    <x v="77"/>
    <s v="5h10"/>
    <n v="0.97"/>
    <n v="22.76"/>
    <n v="-2.2760000000000002"/>
    <s v="12h20"/>
    <n v="0.94499999999999995"/>
    <n v="2.5000000000000022E-2"/>
    <n v="33.85"/>
    <n v="-3.3850000000000002"/>
    <n v="-1.109"/>
    <n v="60.25"/>
    <n v="2849.5990624999999"/>
    <n v="2.6455026455026481E-2"/>
    <n v="1.3603621999454916E-6"/>
    <n v="3.8764868496251101E-7"/>
    <x v="501"/>
    <x v="467"/>
    <n v="6.9765651025937821E-3"/>
    <n v="34.764699999999998"/>
    <n v="52"/>
    <n v="575"/>
    <x v="499"/>
    <n v="7.1421578461796527"/>
    <s v="LS"/>
    <s v="TMF"/>
    <s v="E"/>
    <n v="0.38320539431614575"/>
    <n v="2.6387499999999999"/>
    <n v="1512.2124999999996"/>
    <x v="77"/>
    <x v="76"/>
  </r>
  <r>
    <d v="2022-06-09T00:00:00"/>
    <s v="Makera"/>
    <s v="Jun"/>
    <s v="L4"/>
    <s v="Control"/>
    <n v="4"/>
    <s v="Pfu"/>
    <s v="F9"/>
    <s v="L4PfuF9"/>
    <x v="78"/>
    <s v="6h15"/>
    <n v="0.752"/>
    <n v="6.14"/>
    <n v="-0.61399999999999999"/>
    <s v="12h14"/>
    <n v="0.67900000000000005"/>
    <n v="7.2999999999999954E-2"/>
    <n v="13.27"/>
    <n v="-1.327"/>
    <n v="-0.71299999999999997"/>
    <n v="96.75"/>
    <n v="7348.0415625000005"/>
    <n v="0.10751104565537548"/>
    <n v="7.6430325659728942E-6"/>
    <n v="5.6161320958309854E-6"/>
    <x v="502"/>
    <x v="468"/>
    <n v="5.1029622480590682E-2"/>
    <n v="24.548100000000002"/>
    <n v="83"/>
    <n v="620"/>
    <x v="500"/>
    <n v="10.346666666666668"/>
    <s v="ES"/>
    <s v="TMF"/>
    <s v="SD"/>
    <n v="0.62108933859878701"/>
    <n v="1.2462500000000001"/>
    <n v="783"/>
    <x v="78"/>
    <x v="77"/>
  </r>
  <r>
    <d v="2022-07-06T00:00:00"/>
    <s v="Makera"/>
    <s v="Jul"/>
    <s v="L4"/>
    <s v="Control"/>
    <n v="15"/>
    <s v="Pfu"/>
    <s v="F9"/>
    <s v="L4PfuF9"/>
    <x v="78"/>
    <s v="6h20"/>
    <n v="0.81299999999999994"/>
    <n v="9.43"/>
    <n v="-0.94299999999999995"/>
    <s v="11h57"/>
    <n v="0.88200000000000001"/>
    <n v="-6.9000000000000061E-2"/>
    <n v="8.2100000000000009"/>
    <n v="-0.82100000000000006"/>
    <n v="0.12199999999999989"/>
    <n v="96.75"/>
    <n v="7348.0415625000005"/>
    <n v="8.487084870848717E-2"/>
    <n v="5.7127961905042189E-6"/>
    <n v="4.1977863845916674E-6"/>
    <x v="503"/>
    <x v="469"/>
    <n v="0.22291283486794264"/>
    <n v="33.4651"/>
    <n v="83"/>
    <n v="620"/>
    <x v="501"/>
    <n v="7.6280448717948737"/>
    <s v="ES"/>
    <s v="TMF"/>
    <s v="SD"/>
    <n v="0.36316699062884389"/>
    <n v="2.6599999999999997"/>
    <n v="1403.9625000000001"/>
    <x v="78"/>
    <x v="77"/>
  </r>
  <r>
    <d v="2022-06-23T00:00:00"/>
    <s v="Makera"/>
    <s v="Mid Jun"/>
    <s v="L4"/>
    <s v="Control"/>
    <n v="2"/>
    <s v="Pfu"/>
    <s v="F9"/>
    <s v="L4PfuF9"/>
    <x v="78"/>
    <s v="6h13"/>
    <n v="0.80300000000000005"/>
    <n v="4.97"/>
    <n v="-0.497"/>
    <s v="12h06"/>
    <n v="0.84699999999999998"/>
    <n v="-4.3999999999999928E-2"/>
    <m/>
    <s v="NA"/>
    <s v="NA"/>
    <n v="96.75"/>
    <n v="7348.0415625000005"/>
    <n v="5.4794520547945112E-2"/>
    <n v="3.3337449429796378E-6"/>
    <n v="2.4496496399788575E-6"/>
    <x v="504"/>
    <x v="7"/>
    <m/>
    <n v="33.261499999999998"/>
    <n v="83"/>
    <n v="620"/>
    <x v="502"/>
    <n v="8.7619047619047628"/>
    <s v="ES"/>
    <s v="TMF"/>
    <s v="SD"/>
    <n v="0.39747176730693196"/>
    <n v="2.46875"/>
    <n v="1395.05"/>
    <x v="78"/>
    <x v="77"/>
  </r>
  <r>
    <d v="2022-07-22T00:00:00"/>
    <s v="Makera"/>
    <s v="Mid Jul"/>
    <s v="L4"/>
    <s v="Control"/>
    <n v="5"/>
    <s v="Pfu"/>
    <s v="F9"/>
    <s v="L4PfuF9"/>
    <x v="78"/>
    <s v="5h10"/>
    <n v="0.80300000000000005"/>
    <n v="9.7799999999999994"/>
    <n v="-0.97799999999999998"/>
    <s v="12h20"/>
    <n v="0.83699999999999997"/>
    <n v="-3.3999999999999919E-2"/>
    <n v="11.53"/>
    <n v="-1.153"/>
    <n v="-0.17500000000000004"/>
    <n v="96.75"/>
    <n v="7348.0415625000005"/>
    <n v="4.2341220423412103E-2"/>
    <n v="2.4271279531165222E-6"/>
    <n v="1.7834637077005758E-6"/>
    <x v="505"/>
    <x v="470"/>
    <n v="6.60238428739231E-2"/>
    <n v="34.764699999999998"/>
    <n v="83"/>
    <n v="620"/>
    <x v="503"/>
    <n v="7.1421578461796527"/>
    <s v="ES"/>
    <s v="TMF"/>
    <s v="SD"/>
    <n v="0.38320539431614575"/>
    <n v="2.6387499999999999"/>
    <n v="1512.2124999999996"/>
    <x v="78"/>
    <x v="77"/>
  </r>
  <r>
    <d v="2022-08-19T00:00:00"/>
    <s v="Makera"/>
    <s v="Mid Aug"/>
    <s v="L4"/>
    <s v="Control"/>
    <n v="6"/>
    <s v="Pfu"/>
    <s v="F9"/>
    <s v="L4PfuF9"/>
    <x v="78"/>
    <s v="5h56"/>
    <n v="0.86699999999999999"/>
    <n v="7.25"/>
    <n v="-0.72499999999999998"/>
    <s v="11h55"/>
    <n v="0.89700000000000002"/>
    <n v="-3.0000000000000027E-2"/>
    <n v="13.87"/>
    <n v="-1.387"/>
    <n v="-0.66200000000000003"/>
    <n v="96.75"/>
    <n v="7348.0415625000005"/>
    <n v="3.4602076124567505E-2"/>
    <n v="1.8931355763915545E-6"/>
    <n v="1.3910838898772538E-6"/>
    <x v="506"/>
    <x v="471"/>
    <n v="1.361350335523843E-2"/>
    <n v="34.301699999999997"/>
    <n v="83"/>
    <n v="620"/>
    <x v="504"/>
    <n v="8.2594820334704142"/>
    <s v="ES"/>
    <s v="TMF"/>
    <s v="SD"/>
    <n v="0.40498035528846144"/>
    <n v="2.7174999999999998"/>
    <n v="1551.3875"/>
    <x v="78"/>
    <x v="77"/>
  </r>
  <r>
    <d v="2022-09-01T00:00:00"/>
    <s v="Makera"/>
    <s v="Sep"/>
    <s v="L4"/>
    <s v="Control"/>
    <n v="13"/>
    <s v="Pfu"/>
    <s v="F9"/>
    <s v="L4PfuF9"/>
    <x v="78"/>
    <s v="5h57"/>
    <n v="0.86599999999999999"/>
    <n v="8.8699999999999992"/>
    <n v="-0.8869999999999999"/>
    <s v="12h03"/>
    <n v="0.89100000000000001"/>
    <n v="-2.5000000000000022E-2"/>
    <n v="13.34"/>
    <n v="-1.3340000000000001"/>
    <n v="-0.44700000000000017"/>
    <n v="96.75"/>
    <n v="7348.0415625000005"/>
    <n v="2.8868360277136285E-2"/>
    <n v="1.5146998659991693E-6"/>
    <n v="1.1130077570075077E-6"/>
    <x v="507"/>
    <x v="472"/>
    <n v="1.613114663641636E-2"/>
    <n v="34.357199999999999"/>
    <n v="83"/>
    <n v="620"/>
    <x v="505"/>
    <n v="6.9857928042559951"/>
    <s v="ES"/>
    <s v="TMF"/>
    <s v="SD"/>
    <n v="0.43800288115314234"/>
    <n v="2.1637500000000003"/>
    <n v="1129.9875000000002"/>
    <x v="78"/>
    <x v="77"/>
  </r>
  <r>
    <d v="2022-08-05T00:00:00"/>
    <s v="Makera"/>
    <s v="Aug"/>
    <s v="L4"/>
    <s v="Control"/>
    <n v="15"/>
    <s v="Pfu"/>
    <s v="F9"/>
    <s v="L4PfuF9"/>
    <x v="78"/>
    <s v="6h20"/>
    <n v="0.82699999999999996"/>
    <n v="4.67"/>
    <n v="-0.46699999999999997"/>
    <s v="12h32"/>
    <n v="0.81599999999999995"/>
    <n v="1.100000000000001E-2"/>
    <n v="11.54"/>
    <n v="-1.1539999999999999"/>
    <n v="-0.68699999999999994"/>
    <n v="96.75"/>
    <n v="7348.0415625000005"/>
    <n v="1.3480392156862758E-2"/>
    <n v="5.9321315238867584E-7"/>
    <n v="4.3589548991736365E-7"/>
    <x v="508"/>
    <x v="473"/>
    <n v="4.1105525960989792E-3"/>
    <n v="33.254899999999999"/>
    <n v="83"/>
    <n v="620"/>
    <x v="506"/>
    <n v="8.7075468826202727"/>
    <s v="ES"/>
    <s v="TMF"/>
    <s v="SD"/>
    <n v="0.44009598733374949"/>
    <n v="2.3112500000000002"/>
    <n v="1533.9750000000001"/>
    <x v="78"/>
    <x v="77"/>
  </r>
  <r>
    <d v="2022-07-21T00:00:00"/>
    <s v="Makera"/>
    <s v="Mid Jul"/>
    <s v="L4"/>
    <s v="Control"/>
    <n v="5"/>
    <s v="Pfu"/>
    <s v="F9"/>
    <s v="L4PfuF9"/>
    <x v="78"/>
    <s v="6h29"/>
    <n v="0.81799999999999995"/>
    <n v="7.86"/>
    <n v="-0.78600000000000003"/>
    <s v="12h03"/>
    <n v="0.82599999999999996"/>
    <n v="-8.0000000000000071E-3"/>
    <n v="12.18"/>
    <n v="-1.218"/>
    <n v="-0.43199999999999994"/>
    <n v="96.75"/>
    <n v="7348.0415625000005"/>
    <n v="9.7799511002445074E-3"/>
    <n v="3.9962386752971627E-7"/>
    <n v="2.9364527879753495E-7"/>
    <x v="509"/>
    <x v="474"/>
    <n v="4.4036606751386501E-3"/>
    <n v="31.981100000000001"/>
    <n v="83"/>
    <n v="620"/>
    <x v="507"/>
    <n v="7.12949535755667"/>
    <s v="ES"/>
    <s v="TMF"/>
    <s v="SD"/>
    <n v="0.41316276787735068"/>
    <n v="2.36"/>
    <n v="1352.8999999999999"/>
    <x v="78"/>
    <x v="77"/>
  </r>
  <r>
    <d v="2022-06-09T00:00:00"/>
    <s v="Makera"/>
    <s v="Jun"/>
    <s v="L4"/>
    <s v="Control"/>
    <n v="5"/>
    <s v="Sgu"/>
    <s v="G1"/>
    <s v="L4SguG1"/>
    <x v="79"/>
    <s v="6h15"/>
    <n v="0.71799999999999997"/>
    <n v="4.54"/>
    <n v="-0.45400000000000001"/>
    <s v="12h14"/>
    <n v="0.51200000000000001"/>
    <n v="0.20599999999999996"/>
    <n v="10.53"/>
    <n v="-1.0529999999999999"/>
    <n v="-0.59899999999999998"/>
    <n v="33.5"/>
    <n v="880.96625000000006"/>
    <n v="0.40234374999999989"/>
    <n v="3.8797718504419517E-5"/>
    <n v="3.4179480579394075E-6"/>
    <x v="510"/>
    <x v="475"/>
    <n v="0.67167041244865211"/>
    <n v="24.548100000000002"/>
    <n v="23.8"/>
    <n v="350"/>
    <x v="508"/>
    <n v="10.346666666666668"/>
    <s v="LS"/>
    <s v="TMF"/>
    <s v="E"/>
    <n v="0.62108933859878679"/>
    <n v="1.2462500000000001"/>
    <n v="783"/>
    <x v="79"/>
    <x v="78"/>
  </r>
  <r>
    <d v="2022-06-23T00:00:00"/>
    <s v="Makera"/>
    <s v="Mid Jun"/>
    <s v="L4"/>
    <s v="Control"/>
    <n v="7"/>
    <s v="Sgu"/>
    <s v="G1"/>
    <s v="L4SguG1"/>
    <x v="79"/>
    <s v="6h13"/>
    <n v="0.74099999999999999"/>
    <n v="10.23"/>
    <n v="-1.0230000000000001"/>
    <s v="12h06"/>
    <n v="0.53400000000000003"/>
    <n v="0.20699999999999996"/>
    <m/>
    <s v="NA"/>
    <s v="NA"/>
    <n v="33.5"/>
    <n v="880.96625000000006"/>
    <n v="0.38764044943820214"/>
    <n v="3.7059808363383147E-5"/>
    <n v="3.2648440399608291E-6"/>
    <x v="511"/>
    <x v="7"/>
    <m/>
    <n v="33.261499999999998"/>
    <n v="23.8"/>
    <n v="350"/>
    <x v="509"/>
    <n v="8.7619047619047628"/>
    <s v="LS"/>
    <s v="TMF"/>
    <s v="E"/>
    <n v="0.39747176730693196"/>
    <n v="2.46875"/>
    <n v="1395.05"/>
    <x v="79"/>
    <x v="78"/>
  </r>
  <r>
    <d v="2022-08-19T00:00:00"/>
    <s v="Makera"/>
    <s v="Mid Aug"/>
    <s v="L4"/>
    <s v="Control"/>
    <n v="2"/>
    <s v="Sgu"/>
    <s v="G1"/>
    <s v="L4SguG1"/>
    <x v="79"/>
    <s v="5h56"/>
    <n v="0.75700000000000001"/>
    <n v="7.37"/>
    <n v="-0.73699999999999999"/>
    <s v="11h55"/>
    <n v="0.57599999999999996"/>
    <n v="0.18100000000000005"/>
    <n v="14.08"/>
    <n v="-1.4079999999999999"/>
    <n v="-0.67099999999999993"/>
    <n v="33.5"/>
    <n v="880.96625000000006"/>
    <n v="0.31423611111111122"/>
    <n v="2.861997235752413E-5"/>
    <n v="2.5213229722911695E-6"/>
    <x v="512"/>
    <x v="476"/>
    <n v="0.52497968070075185"/>
    <n v="34.301699999999997"/>
    <n v="23.8"/>
    <n v="350"/>
    <x v="510"/>
    <n v="8.2594820334704142"/>
    <s v="LS"/>
    <s v="TMF"/>
    <s v="E"/>
    <n v="0.40498035528846144"/>
    <n v="2.7174999999999998"/>
    <n v="1551.3875"/>
    <x v="79"/>
    <x v="78"/>
  </r>
  <r>
    <d v="2022-08-06T00:00:00"/>
    <s v="Makera"/>
    <s v="Aug"/>
    <s v="L4"/>
    <s v="Control"/>
    <n v="11"/>
    <s v="Sgu"/>
    <s v="G1"/>
    <s v="L4SguG1"/>
    <x v="79"/>
    <s v="6h02"/>
    <n v="0.73899999999999999"/>
    <n v="7.16"/>
    <n v="-0.71599999999999997"/>
    <s v="12h08"/>
    <n v="0.59099999999999997"/>
    <n v="0.14800000000000002"/>
    <n v="14.11"/>
    <n v="-1.411"/>
    <n v="-0.69500000000000006"/>
    <n v="33.5"/>
    <n v="880.96625000000006"/>
    <n v="0.25042301184433169"/>
    <n v="2.1642874647480199E-5"/>
    <n v="1.9066642117410706E-6"/>
    <x v="513"/>
    <x v="477"/>
    <n v="0.39259373257558733"/>
    <n v="31.516500000000001"/>
    <n v="23.8"/>
    <n v="350"/>
    <x v="511"/>
    <n v="8.6594309038552968"/>
    <s v="LS"/>
    <s v="TMF"/>
    <s v="E"/>
    <n v="0.44430618398273797"/>
    <n v="2.1475"/>
    <n v="1335.2875000000001"/>
    <x v="79"/>
    <x v="78"/>
  </r>
  <r>
    <d v="2022-07-06T00:00:00"/>
    <s v="Makera"/>
    <s v="Jul"/>
    <s v="L4"/>
    <s v="Control"/>
    <n v="2"/>
    <s v="Sgu"/>
    <s v="G1"/>
    <s v="L4SguG1"/>
    <x v="79"/>
    <s v="6h10"/>
    <n v="0.753"/>
    <n v="6.59"/>
    <n v="-0.65900000000000003"/>
    <s v="11h48"/>
    <n v="0.60299999999999998"/>
    <n v="0.15000000000000002"/>
    <n v="13.24"/>
    <n v="-1.3240000000000001"/>
    <n v="-0.66500000000000004"/>
    <n v="33.5"/>
    <n v="880.96625000000006"/>
    <n v="0.24875621890547267"/>
    <n v="2.1465681938778045E-5"/>
    <n v="1.8910541321298025E-6"/>
    <x v="514"/>
    <x v="478"/>
    <n v="3.7986761664052255"/>
    <n v="33.4651"/>
    <n v="23.8"/>
    <n v="350"/>
    <x v="512"/>
    <n v="7.6280448717948737"/>
    <s v="LS"/>
    <s v="TMF"/>
    <s v="E"/>
    <n v="0.36316699062884389"/>
    <n v="2.6599999999999997"/>
    <n v="1403.9625000000001"/>
    <x v="79"/>
    <x v="78"/>
  </r>
  <r>
    <d v="2022-09-01T00:00:00"/>
    <s v="Makera"/>
    <s v="Sep"/>
    <s v="L4"/>
    <s v="Control"/>
    <n v="10"/>
    <s v="Sgu"/>
    <s v="G1"/>
    <s v="L4SguG1"/>
    <x v="79"/>
    <s v="5h57"/>
    <n v="0.76700000000000002"/>
    <n v="20.34"/>
    <n v="-2.0339999999999998"/>
    <s v="12h03"/>
    <n v="0.62"/>
    <n v="0.14700000000000002"/>
    <n v="18.75"/>
    <n v="-1.875"/>
    <n v="0.15899999999999981"/>
    <n v="33.5"/>
    <n v="880.96625000000006"/>
    <n v="0.23709677419354841"/>
    <n v="2.0233938735309878E-5"/>
    <n v="1.7825417130375688E-6"/>
    <x v="515"/>
    <x v="479"/>
    <n v="1"/>
    <n v="34.357199999999999"/>
    <n v="23.8"/>
    <n v="350"/>
    <x v="513"/>
    <n v="6.9857928042559951"/>
    <s v="LS"/>
    <s v="TMF"/>
    <s v="E"/>
    <n v="0.43800288115314234"/>
    <n v="2.1637500000000003"/>
    <n v="1129.9875000000002"/>
    <x v="79"/>
    <x v="78"/>
  </r>
  <r>
    <d v="2022-07-22T00:00:00"/>
    <s v="Makera"/>
    <s v="Mid Jul"/>
    <s v="L4"/>
    <s v="Control"/>
    <n v="8"/>
    <s v="Sgu"/>
    <s v="G1"/>
    <s v="L4SguG1"/>
    <x v="79"/>
    <s v="5h10"/>
    <n v="0.71599999999999997"/>
    <n v="9.4499999999999993"/>
    <n v="-0.94499999999999995"/>
    <s v="12h20"/>
    <n v="0.60699999999999998"/>
    <n v="0.10899999999999999"/>
    <n v="15.64"/>
    <n v="-1.5640000000000001"/>
    <n v="-0.61900000000000011"/>
    <n v="33.5"/>
    <n v="880.96625000000006"/>
    <n v="0.17957166392092255"/>
    <n v="1.4371883947863333E-5"/>
    <n v="1.2661144706984359E-6"/>
    <x v="516"/>
    <x v="480"/>
    <s v="NA"/>
    <n v="34.764699999999998"/>
    <n v="23.8"/>
    <n v="350"/>
    <x v="514"/>
    <n v="7.1421578461796527"/>
    <s v="LS"/>
    <s v="TMF"/>
    <s v="E"/>
    <n v="0.38320539431614575"/>
    <n v="2.6387499999999999"/>
    <n v="1512.2124999999996"/>
    <x v="80"/>
    <x v="78"/>
  </r>
  <r>
    <d v="2022-06-22T00:00:00"/>
    <s v="Makera"/>
    <s v="Mid Jun"/>
    <s v="M1"/>
    <s v="HWLN"/>
    <n v="8"/>
    <s v="Bbr"/>
    <s v="J3"/>
    <s v="M1BbrJ3"/>
    <x v="80"/>
    <s v="5h37"/>
    <n v="0.84199999999999997"/>
    <n v="3.51"/>
    <n v="-0.35099999999999998"/>
    <s v="12h10"/>
    <n v="0.624"/>
    <n v="0.21799999999999997"/>
    <n v="16.09"/>
    <n v="-1.609"/>
    <n v="-1.258"/>
    <n v="84.55"/>
    <n v="5611.7314624999999"/>
    <n v="0.34935897435897434"/>
    <n v="3.2607287682818819E-5"/>
    <n v="1.8298334219646309E-5"/>
    <x v="517"/>
    <x v="481"/>
    <n v="0.27689618630134039"/>
    <n v="31.695499999999999"/>
    <n v="90"/>
    <n v="650"/>
    <x v="515"/>
    <n v="14.662698412698415"/>
    <s v="ES"/>
    <s v="TMF"/>
    <s v="SD"/>
    <n v="0.40461792161109017"/>
    <n v="2.3699999999999997"/>
    <n v="1376.4875"/>
    <x v="81"/>
    <x v="79"/>
  </r>
  <r>
    <d v="2022-06-10T00:00:00"/>
    <s v="Makera"/>
    <s v="Jun"/>
    <s v="M1"/>
    <s v="HWLN"/>
    <n v="11"/>
    <s v="Bbr"/>
    <s v="J3"/>
    <s v="M1BbrJ3"/>
    <x v="80"/>
    <s v="6h52"/>
    <n v="0.78800000000000003"/>
    <n v="0.98"/>
    <n v="-9.8000000000000004E-2"/>
    <s v="12h12"/>
    <n v="0.63800000000000001"/>
    <n v="0.15000000000000002"/>
    <n v="16.670000000000002"/>
    <n v="-1.6670000000000003"/>
    <n v="-1.5690000000000002"/>
    <n v="84.55"/>
    <n v="5611.7314624999999"/>
    <n v="0.23510971786833859"/>
    <n v="2.0025392902207458E-5"/>
    <n v="1.1237712739824179E-5"/>
    <x v="518"/>
    <x v="482"/>
    <n v="0.13634557331707009"/>
    <n v="27.385200000000001"/>
    <n v="90"/>
    <n v="650"/>
    <x v="516"/>
    <n v="16.475333333333335"/>
    <s v="ES"/>
    <s v="TMF"/>
    <s v="SD"/>
    <n v="0.64691630239407094"/>
    <n v="1.1612499999999999"/>
    <n v="648.88749999999993"/>
    <x v="81"/>
    <x v="79"/>
  </r>
  <r>
    <d v="2022-07-08T00:00:00"/>
    <s v="Makera"/>
    <s v="Jul"/>
    <s v="M1"/>
    <s v="HWLN"/>
    <n v="10"/>
    <s v="Bbr"/>
    <s v="J3"/>
    <s v="M1BbrJ3"/>
    <x v="80"/>
    <s v="6h10"/>
    <n v="0.88100000000000001"/>
    <n v="9.83"/>
    <n v="-0.98299999999999998"/>
    <s v="11h53"/>
    <n v="0.72299999999999998"/>
    <n v="0.15800000000000003"/>
    <n v="16.7"/>
    <n v="-1.67"/>
    <n v="-0.68699999999999994"/>
    <n v="84.55"/>
    <n v="5611.7314624999999"/>
    <n v="0.21853388658367917"/>
    <n v="1.8301833137713176E-5"/>
    <n v="1.0270497284033013E-5"/>
    <x v="519"/>
    <x v="483"/>
    <n v="0.28459075946554913"/>
    <n v="33.388599999999997"/>
    <n v="90"/>
    <n v="650"/>
    <x v="517"/>
    <n v="10.019670781892938"/>
    <s v="ES"/>
    <s v="TMF"/>
    <s v="SD"/>
    <n v="0.39262443606707542"/>
    <n v="2.4874999999999998"/>
    <n v="1362.0875000000001"/>
    <x v="81"/>
    <x v="79"/>
  </r>
  <r>
    <d v="2022-08-04T00:00:00"/>
    <s v="Makera"/>
    <s v="Aug"/>
    <s v="M1"/>
    <s v="HWLN"/>
    <n v="6"/>
    <s v="Bbr"/>
    <s v="J3"/>
    <s v="M1BbrJ3"/>
    <x v="80"/>
    <s v="5h54"/>
    <n v="0.86599999999999999"/>
    <n v="5.85"/>
    <n v="-0.58499999999999996"/>
    <s v="12h18"/>
    <n v="0.72599999999999998"/>
    <n v="0.14000000000000001"/>
    <n v="12.02"/>
    <n v="-1.202"/>
    <n v="-0.61699999999999999"/>
    <n v="84.55"/>
    <n v="5611.7314624999999"/>
    <n v="0.19283746556473833"/>
    <n v="1.5689806705871461E-5"/>
    <n v="8.8046981931882373E-6"/>
    <x v="520"/>
    <x v="484"/>
    <n v="0.27165354037078199"/>
    <n v="29.967099999999999"/>
    <n v="90"/>
    <n v="650"/>
    <x v="518"/>
    <n v="11.248072663787742"/>
    <s v="ES"/>
    <s v="TMF"/>
    <s v="SD"/>
    <n v="0.47297782808158478"/>
    <n v="1.87375"/>
    <n v="1054"/>
    <x v="81"/>
    <x v="79"/>
  </r>
  <r>
    <d v="2022-09-01T00:00:00"/>
    <s v="Makera"/>
    <s v="Sep"/>
    <s v="M1"/>
    <s v="HWLN"/>
    <n v="2"/>
    <s v="Bbr"/>
    <s v="J3"/>
    <s v="M1BbrJ3"/>
    <x v="80"/>
    <s v="6h42"/>
    <n v="0.82699999999999996"/>
    <n v="10.45"/>
    <n v="-1.0449999999999999"/>
    <s v="12h17"/>
    <n v="0.72199999999999998"/>
    <n v="0.10499999999999998"/>
    <n v="18.32"/>
    <n v="-1.8320000000000001"/>
    <n v="-0.78700000000000014"/>
    <n v="84.55"/>
    <n v="5611.7314624999999"/>
    <n v="0.1454293628808864"/>
    <n v="1.1085918930382308E-5"/>
    <n v="6.2211200052350746E-6"/>
    <x v="521"/>
    <x v="485"/>
    <n v="0.15048038934209898"/>
    <n v="34.357199999999999"/>
    <n v="90"/>
    <n v="650"/>
    <x v="519"/>
    <n v="5.6582009490325227"/>
    <s v="ES"/>
    <s v="TMF"/>
    <s v="SD"/>
    <n v="0.43800288115314234"/>
    <n v="2.1637500000000003"/>
    <n v="1129.9875000000002"/>
    <x v="81"/>
    <x v="79"/>
  </r>
  <r>
    <d v="2022-08-17T00:00:00"/>
    <s v="Makera"/>
    <s v="Mid Aug"/>
    <s v="M1"/>
    <s v="HWLN"/>
    <n v="7"/>
    <s v="Bbr"/>
    <s v="J3"/>
    <s v="M1BbrJ3"/>
    <x v="80"/>
    <s v="5h50"/>
    <n v="0.71299999999999997"/>
    <n v="16.78"/>
    <n v="-1.6780000000000002"/>
    <s v="12h12"/>
    <n v="0.76500000000000001"/>
    <n v="-5.2000000000000046E-2"/>
    <n v="10.57"/>
    <n v="-1.0569999999999999"/>
    <n v="0.62100000000000022"/>
    <n v="84.55"/>
    <n v="5611.7314624999999"/>
    <n v="7.2931276297335271E-2"/>
    <n v="4.7401694411933094E-6"/>
    <n v="2.6600557990725539E-6"/>
    <x v="522"/>
    <x v="486"/>
    <n v="8.1542722290441613E-2"/>
    <n v="32.178800000000003"/>
    <n v="90"/>
    <n v="650"/>
    <x v="520"/>
    <n v="11.310295975498345"/>
    <s v="ES"/>
    <s v="TMF"/>
    <s v="SD"/>
    <n v="0.6083871384901417"/>
    <n v="1.4275"/>
    <n v="836.8"/>
    <x v="81"/>
    <x v="79"/>
  </r>
  <r>
    <d v="2022-06-10T00:00:00"/>
    <s v="Makera"/>
    <s v="Jun"/>
    <s v="M1"/>
    <s v="HWLN"/>
    <n v="4"/>
    <s v="Cme"/>
    <s v="F9"/>
    <s v="M1CmeF9"/>
    <x v="81"/>
    <s v="5h40"/>
    <n v="0.53500000000000003"/>
    <n v="1.43"/>
    <n v="-0.14299999999999999"/>
    <s v="13h01"/>
    <n v="0.36"/>
    <n v="0.17500000000000004"/>
    <n v="12.1"/>
    <n v="-1.21"/>
    <n v="-1.0669999999999999"/>
    <n v="119.2"/>
    <n v="11153.782400000002"/>
    <n v="0.48611111111111127"/>
    <n v="4.8968682655280221E-5"/>
    <n v="5.4618603075164986E-5"/>
    <x v="523"/>
    <x v="487"/>
    <n v="1.936927300377439E-2"/>
    <n v="27.385200000000001"/>
    <n v="107"/>
    <n v="840"/>
    <x v="521"/>
    <n v="16.475333333333335"/>
    <s v="ES"/>
    <s v="TF"/>
    <s v="SD"/>
    <n v="0.64691630239407094"/>
    <n v="1.1612499999999999"/>
    <n v="648.88749999999993"/>
    <x v="82"/>
    <x v="80"/>
  </r>
  <r>
    <d v="2022-06-21T00:00:00"/>
    <s v="Makera"/>
    <s v="Mid Jun"/>
    <s v="M1"/>
    <s v="HWLN"/>
    <n v="1"/>
    <s v="Cme"/>
    <s v="F9"/>
    <s v="M1CmeF9"/>
    <x v="81"/>
    <s v="5h58"/>
    <n v="0.56799999999999995"/>
    <n v="1.23"/>
    <n v="-0.123"/>
    <s v="11h54"/>
    <n v="0.41899999999999998"/>
    <n v="0.14899999999999997"/>
    <n v="14.72"/>
    <n v="-1.472"/>
    <n v="-1.349"/>
    <n v="119.2"/>
    <n v="11153.782400000002"/>
    <n v="0.35560859188544147"/>
    <n v="3.3326813837182465E-5"/>
    <n v="3.7172002962524224E-5"/>
    <x v="524"/>
    <x v="488"/>
    <n v="1.042656283570547E-2"/>
    <n v="30.972899999999999"/>
    <n v="107"/>
    <n v="840"/>
    <x v="522"/>
    <n v="14.820634920634921"/>
    <s v="ES"/>
    <s v="TF"/>
    <s v="SD"/>
    <n v="0.43868604499462699"/>
    <n v="2.2400000000000002"/>
    <n v="1277.3875"/>
    <x v="82"/>
    <x v="80"/>
  </r>
  <r>
    <d v="2022-07-08T00:00:00"/>
    <s v="Makera"/>
    <s v="Jul"/>
    <s v="M1"/>
    <s v="HWLN"/>
    <n v="15"/>
    <s v="Cme"/>
    <s v="F9"/>
    <s v="M1CmeF9"/>
    <x v="81"/>
    <s v="6h10"/>
    <n v="0.76300000000000001"/>
    <n v="1.72"/>
    <n v="-0.17199999999999999"/>
    <s v="11h53"/>
    <n v="0.57599999999999996"/>
    <n v="0.18700000000000006"/>
    <n v="2.31"/>
    <n v="-0.23100000000000001"/>
    <n v="-5.9000000000000025E-2"/>
    <n v="119.2"/>
    <n v="11153.782400000002"/>
    <n v="0.3246527777777779"/>
    <n v="2.9792291040906373E-5"/>
    <n v="3.3229673146773921E-5"/>
    <x v="525"/>
    <x v="489"/>
    <n v="0.21311362152759133"/>
    <n v="33.388599999999997"/>
    <n v="107"/>
    <n v="840"/>
    <x v="523"/>
    <n v="10.019670781892938"/>
    <s v="ES"/>
    <s v="TF"/>
    <s v="SD"/>
    <n v="0.39262443606707542"/>
    <n v="2.4874999999999998"/>
    <n v="1362.0875000000001"/>
    <x v="82"/>
    <x v="80"/>
  </r>
  <r>
    <d v="2022-07-08T00:00:00"/>
    <s v="Makera"/>
    <s v="Jul"/>
    <s v="M1"/>
    <s v="HWLN"/>
    <n v="15"/>
    <s v="Cme"/>
    <s v="F9"/>
    <s v="M1CmeF9"/>
    <x v="81"/>
    <s v="6h10"/>
    <n v="0.76300000000000001"/>
    <n v="1.72"/>
    <n v="-0.17199999999999999"/>
    <s v="11h53"/>
    <n v="0.57599999999999996"/>
    <n v="0.18700000000000006"/>
    <n v="12.31"/>
    <n v="-1.2310000000000001"/>
    <n v="-1.0590000000000002"/>
    <n v="119.2"/>
    <n v="11153.782400000002"/>
    <n v="0.3246527777777779"/>
    <n v="2.9792291040906373E-5"/>
    <n v="3.3229673146773921E-5"/>
    <x v="525"/>
    <x v="490"/>
    <n v="1.18731857130575E-2"/>
    <n v="33.388599999999997"/>
    <n v="107"/>
    <n v="840"/>
    <x v="523"/>
    <n v="10.019670781892938"/>
    <s v="ES"/>
    <s v="TF"/>
    <s v="SD"/>
    <n v="0.39262443606707542"/>
    <n v="2.4874999999999998"/>
    <n v="1362.0875000000001"/>
    <x v="82"/>
    <x v="80"/>
  </r>
  <r>
    <d v="2022-08-17T00:00:00"/>
    <s v="Makera"/>
    <s v="Mid Aug"/>
    <s v="M1"/>
    <s v="HWLN"/>
    <n v="6"/>
    <s v="Cme"/>
    <s v="F9"/>
    <s v="M1CmeF9"/>
    <x v="81"/>
    <s v="5h50"/>
    <n v="0.74399999999999999"/>
    <n v="6.33"/>
    <n v="-0.63300000000000001"/>
    <s v="12h12"/>
    <n v="0.59699999999999998"/>
    <n v="0.14700000000000002"/>
    <n v="7.24"/>
    <n v="-0.72399999999999998"/>
    <n v="-9.099999999999997E-2"/>
    <n v="119.2"/>
    <n v="11153.782400000002"/>
    <n v="0.24623115577889451"/>
    <n v="2.1197771131618738E-5"/>
    <n v="2.3643532656707719E-5"/>
    <x v="526"/>
    <x v="491"/>
    <n v="9.8312360903941645E-2"/>
    <n v="32.178800000000003"/>
    <n v="107"/>
    <n v="840"/>
    <x v="524"/>
    <n v="11.310295975498345"/>
    <s v="ES"/>
    <s v="TF"/>
    <s v="SD"/>
    <n v="0.6083871384901417"/>
    <n v="1.4275"/>
    <n v="836.8"/>
    <x v="82"/>
    <x v="80"/>
  </r>
  <r>
    <d v="2022-08-31T00:00:00"/>
    <s v="Makera"/>
    <s v="Sep"/>
    <s v="M1"/>
    <s v="HWLN"/>
    <n v="6"/>
    <s v="Cme"/>
    <s v="F9"/>
    <s v="M1CmeF9"/>
    <x v="81"/>
    <s v="6h43"/>
    <n v="0.746"/>
    <n v="9.44"/>
    <n v="-0.94399999999999995"/>
    <s v="12h04"/>
    <n v="0.627"/>
    <n v="0.11899999999999999"/>
    <m/>
    <s v="NA"/>
    <s v="NA"/>
    <n v="119.2"/>
    <n v="11153.782400000002"/>
    <n v="0.18979266347687399"/>
    <n v="1.5385404828349336E-5"/>
    <n v="1.7160545759131787E-5"/>
    <x v="527"/>
    <x v="7"/>
    <m/>
    <n v="32.519599999999997"/>
    <n v="107"/>
    <n v="840"/>
    <x v="525"/>
    <n v="5.03038712875437"/>
    <s v="ES"/>
    <s v="TF"/>
    <s v="SD"/>
    <n v="0.5234151584582144"/>
    <n v="1.8887499999999999"/>
    <n v="924.46249999999998"/>
    <x v="82"/>
    <x v="80"/>
  </r>
  <r>
    <d v="2022-06-10T00:00:00"/>
    <s v="Makera"/>
    <s v="Jun"/>
    <s v="M1"/>
    <s v="HWLN"/>
    <n v="14"/>
    <s v="Dto"/>
    <s v="A2"/>
    <s v="M1DtoA2"/>
    <x v="82"/>
    <s v="6h52"/>
    <n v="0.54800000000000004"/>
    <n v="6.11"/>
    <n v="-0.61099999999999999"/>
    <s v="12h12"/>
    <n v="0.40600000000000003"/>
    <n v="0.14200000000000002"/>
    <n v="15.6"/>
    <n v="-1.56"/>
    <n v="-0.94900000000000007"/>
    <n v="46.05"/>
    <n v="1664.6729625"/>
    <n v="0.34975369458128081"/>
    <n v="3.2652644947362116E-5"/>
    <n v="5.4355975197985955E-6"/>
    <x v="528"/>
    <x v="492"/>
    <n v="2.0640324788085598E-2"/>
    <n v="27.385200000000001"/>
    <n v="39.299999999999997"/>
    <n v="410"/>
    <x v="526"/>
    <n v="16.475333333333335"/>
    <s v="ES"/>
    <s v="TF"/>
    <s v="SD"/>
    <n v="0.64691630239407094"/>
    <n v="1.1612499999999999"/>
    <n v="648.88749999999993"/>
    <x v="83"/>
    <x v="81"/>
  </r>
  <r>
    <d v="2022-07-08T00:00:00"/>
    <s v="Makera"/>
    <s v="Jul"/>
    <s v="M1"/>
    <s v="HWLN"/>
    <n v="8"/>
    <s v="Dto"/>
    <s v="A2"/>
    <s v="M1DtoA2"/>
    <x v="82"/>
    <s v="6h01"/>
    <n v="0.79800000000000004"/>
    <n v="3.86"/>
    <n v="-0.38600000000000001"/>
    <s v="11h32"/>
    <n v="0.629"/>
    <n v="0.16900000000000004"/>
    <n v="10.31"/>
    <n v="-1.0310000000000001"/>
    <n v="-0.64500000000000013"/>
    <n v="46.05"/>
    <n v="1664.6729625"/>
    <n v="0.26868044515103345"/>
    <n v="2.3601333960486625E-5"/>
    <n v="3.928850252295513E-6"/>
    <x v="529"/>
    <x v="493"/>
    <n v="2.1950337841064906E-2"/>
    <n v="33.388599999999997"/>
    <n v="39.299999999999997"/>
    <n v="410"/>
    <x v="527"/>
    <n v="10.019670781892938"/>
    <s v="ES"/>
    <s v="TF"/>
    <s v="SD"/>
    <n v="0.39262443606707542"/>
    <n v="2.4874999999999998"/>
    <n v="1362.0875000000001"/>
    <x v="83"/>
    <x v="81"/>
  </r>
  <r>
    <d v="2022-06-21T00:00:00"/>
    <s v="Makera"/>
    <s v="Mid Jun"/>
    <s v="M1"/>
    <s v="HWLN"/>
    <n v="6"/>
    <s v="Dto"/>
    <s v="A2"/>
    <s v="M1DtoA2"/>
    <x v="82"/>
    <s v="5h58"/>
    <n v="0.73099999999999998"/>
    <n v="4.63"/>
    <n v="-0.46299999999999997"/>
    <s v="11h54"/>
    <n v="0.59299999999999997"/>
    <n v="0.13800000000000001"/>
    <n v="14.09"/>
    <n v="-1.409"/>
    <n v="-0.94600000000000006"/>
    <n v="46.05"/>
    <n v="1664.6729625"/>
    <n v="0.23271500843170323"/>
    <n v="1.9774603727211108E-5"/>
    <n v="3.2918248168840057E-6"/>
    <x v="530"/>
    <x v="494"/>
    <n v="1.2539523282459978E-2"/>
    <n v="30.972899999999999"/>
    <n v="39.299999999999997"/>
    <n v="410"/>
    <x v="528"/>
    <n v="14.820634920634921"/>
    <s v="ES"/>
    <s v="TF"/>
    <s v="SD"/>
    <n v="0.43868604499462666"/>
    <n v="2.2399999999999998"/>
    <n v="1277.3875"/>
    <x v="83"/>
    <x v="81"/>
  </r>
  <r>
    <d v="2022-08-31T00:00:00"/>
    <s v="Makera"/>
    <s v="Sep"/>
    <s v="M1"/>
    <s v="HWLN"/>
    <n v="3"/>
    <s v="Dto"/>
    <s v="A2"/>
    <s v="M1DtoA2"/>
    <x v="82"/>
    <s v="6h43"/>
    <n v="0.80700000000000005"/>
    <n v="5.87"/>
    <n v="-0.58699999999999997"/>
    <s v="12h04"/>
    <n v="0.69899999999999995"/>
    <n v="0.1080000000000001"/>
    <n v="9.8699999999999992"/>
    <n v="-0.98699999999999988"/>
    <n v="-0.39999999999999991"/>
    <n v="46.05"/>
    <n v="1664.6729625"/>
    <n v="0.1545064377682405"/>
    <n v="1.1943736157263621E-5"/>
    <n v="1.9882414652230397E-6"/>
    <x v="531"/>
    <x v="495"/>
    <n v="1.7912020724457214E-2"/>
    <n v="32.519599999999997"/>
    <n v="39.299999999999997"/>
    <n v="410"/>
    <x v="529"/>
    <n v="5.03038712875437"/>
    <s v="ES"/>
    <s v="TF"/>
    <s v="SD"/>
    <n v="0.5234151584582144"/>
    <n v="1.8887499999999999"/>
    <n v="924.46249999999998"/>
    <x v="83"/>
    <x v="81"/>
  </r>
  <r>
    <d v="2022-08-17T00:00:00"/>
    <s v="Makera"/>
    <s v="Mid Aug"/>
    <s v="M1"/>
    <s v="HWLN"/>
    <n v="8"/>
    <s v="Dto"/>
    <s v="A2"/>
    <s v="M1DtoA2"/>
    <x v="82"/>
    <s v="5h50"/>
    <n v="0.79900000000000004"/>
    <n v="12.86"/>
    <n v="-1.286"/>
    <s v="12h12"/>
    <n v="0.69299999999999995"/>
    <n v="0.10600000000000009"/>
    <n v="23.28"/>
    <n v="-2.3280000000000003"/>
    <n v="-1.0420000000000003"/>
    <n v="46.05"/>
    <n v="1664.6729625"/>
    <n v="0.1529581529581531"/>
    <n v="1.1796573276028565E-5"/>
    <n v="1.9637436582754802E-6"/>
    <x v="532"/>
    <x v="496"/>
    <n v="6.791293879570671E-3"/>
    <n v="32.178800000000003"/>
    <n v="39.299999999999997"/>
    <n v="410"/>
    <x v="530"/>
    <n v="11.310295975498345"/>
    <s v="ES"/>
    <s v="TF"/>
    <s v="SD"/>
    <n v="0.6083871384901417"/>
    <n v="1.4275"/>
    <n v="836.8"/>
    <x v="83"/>
    <x v="81"/>
  </r>
  <r>
    <d v="2022-08-03T00:00:00"/>
    <s v="Makera"/>
    <s v="Aug"/>
    <s v="M1"/>
    <s v="HWLN"/>
    <n v="2"/>
    <s v="Dto"/>
    <s v="A2"/>
    <s v="M1DtoA2"/>
    <x v="82"/>
    <s v="5h42"/>
    <n v="0.77600000000000002"/>
    <n v="5.23"/>
    <n v="-0.52300000000000002"/>
    <s v="12h13"/>
    <n v="0.68500000000000005"/>
    <n v="9.099999999999997E-2"/>
    <n v="16.57"/>
    <n v="-1.657"/>
    <n v="-1.1339999999999999"/>
    <n v="46.05"/>
    <n v="1664.6729625"/>
    <n v="0.13284671532846709"/>
    <n v="9.9172627993109434E-6"/>
    <n v="1.6508999244019992E-6"/>
    <x v="533"/>
    <x v="497"/>
    <n v="5.2461794341469121E-3"/>
    <n v="28.545300000000001"/>
    <n v="39.299999999999997"/>
    <n v="410"/>
    <x v="531"/>
    <n v="11.355774909963984"/>
    <s v="ES"/>
    <s v="TF"/>
    <s v="SD"/>
    <n v="0.57093314461741485"/>
    <n v="1.5412499999999998"/>
    <n v="919.65"/>
    <x v="83"/>
    <x v="81"/>
  </r>
  <r>
    <d v="2022-06-10T00:00:00"/>
    <s v="Makera"/>
    <s v="Jun"/>
    <s v="M1"/>
    <s v="HWLN"/>
    <n v="2"/>
    <s v="Dto"/>
    <s v="H3"/>
    <s v="M1DtoH3"/>
    <x v="83"/>
    <s v="5h40"/>
    <n v="0.85699999999999998"/>
    <n v="4.87"/>
    <n v="-0.48699999999999999"/>
    <s v="13h01"/>
    <n v="0.65700000000000003"/>
    <n v="0.19999999999999996"/>
    <n v="12.86"/>
    <n v="-1.286"/>
    <n v="-0.79900000000000004"/>
    <n v="67.3"/>
    <n v="3555.4926500000001"/>
    <n v="0.30441400304413996"/>
    <n v="2.7522755757189769E-5"/>
    <n v="9.7856955802433405E-6"/>
    <x v="534"/>
    <x v="498"/>
    <n v="4.4134719374905838E-2"/>
    <n v="27.385200000000001"/>
    <n v="65"/>
    <n v="575"/>
    <x v="532"/>
    <n v="16.475333333333335"/>
    <s v="ES"/>
    <s v="TF"/>
    <s v="SD"/>
    <n v="0.64691630239407094"/>
    <n v="1.1612499999999999"/>
    <n v="648.88749999999993"/>
    <x v="84"/>
    <x v="82"/>
  </r>
  <r>
    <d v="2022-06-21T00:00:00"/>
    <s v="Makera"/>
    <s v="Mid Jun"/>
    <s v="M1"/>
    <s v="HWLN"/>
    <n v="7"/>
    <s v="Dto"/>
    <s v="H3"/>
    <s v="M1DtoH3"/>
    <x v="83"/>
    <s v="5h58"/>
    <n v="0.85199999999999998"/>
    <n v="5.73"/>
    <n v="-0.57300000000000006"/>
    <s v="11h54"/>
    <n v="0.67100000000000004"/>
    <n v="0.18099999999999994"/>
    <n v="19.399999999999999"/>
    <n v="-1.94"/>
    <n v="-1.367"/>
    <n v="67.3"/>
    <n v="3555.4926500000001"/>
    <n v="0.26974664679582699"/>
    <n v="2.3716678409262443E-5"/>
    <n v="8.4324475766546308E-6"/>
    <x v="535"/>
    <x v="499"/>
    <n v="2.2229033629413159E-2"/>
    <n v="30.972899999999999"/>
    <n v="65"/>
    <n v="575"/>
    <x v="418"/>
    <n v="14.820634920634921"/>
    <s v="ES"/>
    <s v="TF"/>
    <s v="SD"/>
    <n v="0.43868604499462666"/>
    <n v="2.2399999999999998"/>
    <n v="1277.3875"/>
    <x v="84"/>
    <x v="82"/>
  </r>
  <r>
    <d v="2022-07-08T00:00:00"/>
    <s v="Makera"/>
    <s v="Jul"/>
    <s v="M1"/>
    <s v="HWLN"/>
    <n v="11"/>
    <s v="Dto"/>
    <s v="H3"/>
    <s v="M1DtoH3"/>
    <x v="83"/>
    <s v="6h10"/>
    <n v="0.91700000000000004"/>
    <n v="4.82"/>
    <n v="-0.48200000000000004"/>
    <s v="11h53"/>
    <n v="0.76300000000000001"/>
    <n v="0.15400000000000003"/>
    <n v="19.809999999999999"/>
    <n v="-1.9809999999999999"/>
    <n v="-1.4989999999999999"/>
    <n v="67.3"/>
    <n v="3555.4926500000001"/>
    <n v="0.20183486238532114"/>
    <n v="1.6595764466275835E-5"/>
    <n v="5.9006118580974904E-6"/>
    <x v="536"/>
    <x v="500"/>
    <n v="1.4185049720132847E-2"/>
    <n v="33.388599999999997"/>
    <n v="65"/>
    <n v="575"/>
    <x v="533"/>
    <n v="10.019670781892938"/>
    <s v="ES"/>
    <s v="TF"/>
    <s v="SD"/>
    <n v="0.39262443606707542"/>
    <n v="2.4874999999999998"/>
    <n v="1362.0875000000001"/>
    <x v="84"/>
    <x v="82"/>
  </r>
  <r>
    <d v="2022-08-03T00:00:00"/>
    <s v="Makera"/>
    <s v="Aug"/>
    <s v="M1"/>
    <s v="HWLN"/>
    <n v="1"/>
    <s v="Dto"/>
    <s v="H3"/>
    <s v="M1DtoH3"/>
    <x v="83"/>
    <s v="5h42"/>
    <n v="0.90500000000000003"/>
    <n v="4.0599999999999996"/>
    <n v="-0.40599999999999997"/>
    <s v="12h13"/>
    <n v="0.84699999999999998"/>
    <n v="5.8000000000000052E-2"/>
    <n v="10.02"/>
    <n v="-1.002"/>
    <n v="-0.59600000000000009"/>
    <n v="67.3"/>
    <n v="3555.4926500000001"/>
    <n v="6.8476977567886718E-2"/>
    <n v="4.3863405158617912E-6"/>
    <n v="1.5595601464543808E-6"/>
    <x v="537"/>
    <x v="501"/>
    <n v="9.429557569611639E-3"/>
    <n v="28.545300000000001"/>
    <n v="65"/>
    <n v="575"/>
    <x v="534"/>
    <n v="11.355774909963984"/>
    <s v="ES"/>
    <s v="TF"/>
    <s v="SD"/>
    <n v="0.57093314461741485"/>
    <n v="1.5412499999999998"/>
    <n v="919.65"/>
    <x v="84"/>
    <x v="82"/>
  </r>
  <r>
    <d v="2022-08-31T00:00:00"/>
    <s v="Makera"/>
    <s v="Sep"/>
    <s v="M1"/>
    <s v="HWLN"/>
    <n v="8"/>
    <s v="Dto"/>
    <s v="H3"/>
    <s v="M1DtoH3"/>
    <x v="83"/>
    <s v="6h43"/>
    <n v="0.91400000000000003"/>
    <n v="5.34"/>
    <n v="-0.53400000000000003"/>
    <s v="12h04"/>
    <n v="0.86099999999999999"/>
    <n v="5.3000000000000047E-2"/>
    <n v="10.76"/>
    <n v="-1.0760000000000001"/>
    <n v="-0.54200000000000004"/>
    <n v="67.3"/>
    <n v="3555.4926500000001"/>
    <n v="6.1556329849012832E-2"/>
    <n v="3.84717265713244E-6"/>
    <n v="1.3678594105715361E-6"/>
    <x v="538"/>
    <x v="502"/>
    <n v="9.0944747938313079E-3"/>
    <n v="32.519599999999997"/>
    <n v="65"/>
    <n v="575"/>
    <x v="535"/>
    <n v="5.03038712875437"/>
    <s v="ES"/>
    <s v="TF"/>
    <s v="SD"/>
    <n v="0.5234151584582144"/>
    <n v="1.8887499999999999"/>
    <n v="924.46249999999998"/>
    <x v="84"/>
    <x v="82"/>
  </r>
  <r>
    <d v="2022-09-01T00:00:00"/>
    <s v="Makera"/>
    <s v="Sep"/>
    <s v="M1"/>
    <s v="HWLN"/>
    <n v="8"/>
    <s v="Dto"/>
    <s v="H3"/>
    <s v="M1DtoH3"/>
    <x v="83"/>
    <s v="6h42"/>
    <n v="0.86"/>
    <n v="8.27"/>
    <n v="-0.82699999999999996"/>
    <s v="12h17"/>
    <n v="0.89400000000000002"/>
    <n v="-3.400000000000003E-2"/>
    <n v="14.23"/>
    <n v="-1.423"/>
    <n v="-0.59600000000000009"/>
    <n v="67.3"/>
    <n v="3555.4926500000001"/>
    <n v="3.9534883720930267E-2"/>
    <n v="2.2306422037348834E-6"/>
    <n v="7.9310319601591811E-7"/>
    <x v="539"/>
    <x v="503"/>
    <n v="4.7953342886310054E-3"/>
    <n v="34.357199999999999"/>
    <n v="65"/>
    <n v="575"/>
    <x v="536"/>
    <n v="5.6582009490325227"/>
    <s v="ES"/>
    <s v="TF"/>
    <s v="SD"/>
    <n v="0.43800288115314234"/>
    <n v="2.1637500000000003"/>
    <n v="1129.9875000000002"/>
    <x v="84"/>
    <x v="82"/>
  </r>
  <r>
    <d v="2022-08-17T00:00:00"/>
    <s v="Makera"/>
    <s v="Mid Aug"/>
    <s v="M1"/>
    <s v="HWLN"/>
    <n v="3"/>
    <s v="Dto"/>
    <s v="H3"/>
    <s v="M1DtoH3"/>
    <x v="83"/>
    <s v="5h50"/>
    <n v="0.92100000000000004"/>
    <n v="13.65"/>
    <n v="-1.365"/>
    <s v="12h12"/>
    <n v="0.90600000000000003"/>
    <n v="1.5000000000000013E-2"/>
    <n v="23.31"/>
    <n v="-2.331"/>
    <n v="-0.96599999999999997"/>
    <n v="67.3"/>
    <n v="3555.4926500000001"/>
    <n v="1.6556291390728492E-2"/>
    <n v="7.639949536018921E-7"/>
    <n v="2.7163784421686185E-7"/>
    <x v="540"/>
    <x v="504"/>
    <n v="1.0133246240474328E-3"/>
    <n v="32.178800000000003"/>
    <n v="65"/>
    <n v="575"/>
    <x v="361"/>
    <n v="11.310295975498345"/>
    <s v="ES"/>
    <s v="TF"/>
    <s v="SD"/>
    <n v="0.6083871384901417"/>
    <n v="1.4275"/>
    <n v="836.8"/>
    <x v="84"/>
    <x v="82"/>
  </r>
  <r>
    <d v="2022-07-08T00:00:00"/>
    <s v="Makera"/>
    <s v="Jul"/>
    <s v="M1"/>
    <s v="HWLN"/>
    <n v="4"/>
    <s v="Fsa"/>
    <s v="F3"/>
    <s v="M1FsaF3"/>
    <x v="84"/>
    <s v="6h01"/>
    <n v="0.85099999999999998"/>
    <n v="8.15"/>
    <n v="-0.81500000000000006"/>
    <s v="11h32"/>
    <n v="0.65900000000000003"/>
    <n v="0.19199999999999995"/>
    <n v="21.16"/>
    <n v="-2.1160000000000001"/>
    <n v="-1.3010000000000002"/>
    <n v="39.5"/>
    <n v="1224.7962500000001"/>
    <n v="0.2913505311077389"/>
    <n v="2.6076111450179491E-5"/>
    <n v="3.1937923518761905E-6"/>
    <x v="541"/>
    <x v="505"/>
    <n v="3.1022610154528604E-2"/>
    <n v="33.388599999999997"/>
    <n v="12.9"/>
    <n v="270"/>
    <x v="537"/>
    <n v="10.019670781892938"/>
    <s v="LS"/>
    <s v="TMF"/>
    <s v="E"/>
    <n v="0.39262443606707542"/>
    <n v="2.4874999999999998"/>
    <n v="1362.0875000000001"/>
    <x v="85"/>
    <x v="83"/>
  </r>
  <r>
    <d v="2022-06-10T00:00:00"/>
    <s v="Makera"/>
    <s v="Jun"/>
    <s v="M1"/>
    <s v="HWLN"/>
    <n v="8"/>
    <s v="Fsa"/>
    <s v="F3"/>
    <s v="M1FsaF3"/>
    <x v="84"/>
    <s v="5h40"/>
    <n v="0.81399999999999995"/>
    <n v="2.2400000000000002"/>
    <n v="-0.22400000000000003"/>
    <s v="13h01"/>
    <n v="0.64700000000000002"/>
    <n v="0.16699999999999993"/>
    <n v="7.85"/>
    <n v="-0.78499999999999992"/>
    <n v="-0.56099999999999994"/>
    <n v="39.5"/>
    <n v="1224.7962500000001"/>
    <n v="0.25811437403400295"/>
    <n v="2.2464035039880977E-5"/>
    <n v="2.7513865876714822E-6"/>
    <x v="542"/>
    <x v="506"/>
    <n v="6.1978021731993578E-2"/>
    <n v="27.385200000000001"/>
    <n v="12.9"/>
    <n v="270"/>
    <x v="538"/>
    <n v="16.475333333333335"/>
    <s v="LS"/>
    <s v="TMF"/>
    <s v="E"/>
    <n v="0.64691630239407094"/>
    <n v="1.1612499999999999"/>
    <n v="648.88749999999993"/>
    <x v="85"/>
    <x v="83"/>
  </r>
  <r>
    <d v="2022-06-22T00:00:00"/>
    <s v="Makera"/>
    <s v="Mid Jun"/>
    <s v="M1"/>
    <s v="HWLN"/>
    <n v="2"/>
    <s v="Fsa"/>
    <s v="F3"/>
    <s v="M1FsaF3"/>
    <x v="84"/>
    <s v="5h37"/>
    <n v="0.82099999999999995"/>
    <n v="3.21"/>
    <n v="-0.32100000000000001"/>
    <s v="12h10"/>
    <n v="0.68400000000000005"/>
    <n v="0.1369999999999999"/>
    <n v="17.850000000000001"/>
    <n v="-1.7850000000000001"/>
    <n v="-1.4640000000000002"/>
    <n v="39.5"/>
    <n v="1224.7962500000001"/>
    <n v="0.20029239766081855"/>
    <n v="1.6439776854564533E-5"/>
    <n v="2.0135377042307435E-6"/>
    <x v="543"/>
    <x v="507"/>
    <n v="1.7380715266310343E-2"/>
    <n v="31.695499999999999"/>
    <n v="12.9"/>
    <n v="270"/>
    <x v="539"/>
    <n v="14.662698412698415"/>
    <s v="LS"/>
    <s v="TMF"/>
    <s v="E"/>
    <n v="0.40461792161109017"/>
    <n v="2.3699999999999997"/>
    <n v="1376.4875"/>
    <x v="85"/>
    <x v="83"/>
  </r>
  <r>
    <d v="2022-08-03T00:00:00"/>
    <s v="Makera"/>
    <s v="Aug"/>
    <s v="M1"/>
    <s v="HWLN"/>
    <n v="8"/>
    <s v="Fsa"/>
    <s v="F3"/>
    <s v="M1FsaF3"/>
    <x v="84"/>
    <s v="5h42"/>
    <n v="0.81200000000000006"/>
    <n v="3.54"/>
    <n v="-0.35399999999999998"/>
    <s v="12h13"/>
    <n v="0.67700000000000005"/>
    <n v="0.13500000000000001"/>
    <n v="12.43"/>
    <n v="-1.2429999999999999"/>
    <n v="-0.8889999999999999"/>
    <n v="39.5"/>
    <n v="1224.7962500000001"/>
    <n v="0.19940915805022155"/>
    <n v="1.6350580616319334E-5"/>
    <n v="2.0026129824190611E-6"/>
    <x v="544"/>
    <x v="508"/>
    <n v="2.8467165197412079E-2"/>
    <n v="28.545300000000001"/>
    <n v="12.9"/>
    <n v="270"/>
    <x v="540"/>
    <n v="11.355774909963984"/>
    <s v="LS"/>
    <s v="TMF"/>
    <s v="E"/>
    <n v="0.57093314461741485"/>
    <n v="1.5412499999999998"/>
    <n v="919.65"/>
    <x v="85"/>
    <x v="83"/>
  </r>
  <r>
    <d v="2022-08-31T00:00:00"/>
    <s v="Makera"/>
    <s v="Sep"/>
    <s v="M1"/>
    <s v="HWLN"/>
    <n v="7"/>
    <s v="Fsa"/>
    <s v="F3"/>
    <s v="M1FsaF3"/>
    <x v="84"/>
    <s v="6h43"/>
    <n v="0.84399999999999997"/>
    <n v="7.92"/>
    <n v="-0.79200000000000004"/>
    <s v="12h04"/>
    <n v="0.71099999999999997"/>
    <n v="0.13300000000000001"/>
    <n v="19.05"/>
    <n v="-1.905"/>
    <n v="-1.113"/>
    <n v="39.5"/>
    <n v="1224.7962500000001"/>
    <n v="0.18706047819971872"/>
    <n v="1.5113214731211767E-5"/>
    <n v="1.8510608728232933E-6"/>
    <x v="545"/>
    <x v="509"/>
    <n v="2.101718233180503E-2"/>
    <n v="32.519599999999997"/>
    <n v="12.9"/>
    <n v="270"/>
    <x v="541"/>
    <n v="5.03038712875437"/>
    <s v="LS"/>
    <s v="TMF"/>
    <s v="E"/>
    <n v="0.5234151584582144"/>
    <n v="1.8887499999999999"/>
    <n v="924.46249999999998"/>
    <x v="85"/>
    <x v="83"/>
  </r>
  <r>
    <d v="2022-08-17T00:00:00"/>
    <s v="Makera"/>
    <s v="Mid Aug"/>
    <s v="M1"/>
    <s v="HWLN"/>
    <n v="1"/>
    <s v="Fsa"/>
    <s v="F3"/>
    <s v="M1FsaF3"/>
    <x v="84"/>
    <s v="5h50"/>
    <n v="0.86099999999999999"/>
    <n v="14.28"/>
    <n v="-1.4279999999999999"/>
    <s v="12h12"/>
    <n v="0.74099999999999999"/>
    <n v="0.12"/>
    <n v="27.87"/>
    <n v="-2.7869999999999999"/>
    <n v="-1.359"/>
    <n v="39.5"/>
    <n v="1224.7962500000001"/>
    <n v="0.16194331983805668"/>
    <n v="1.2655312136129728E-5"/>
    <n v="1.5500178846911182E-6"/>
    <x v="546"/>
    <x v="510"/>
    <n v="1.4413392317788088E-2"/>
    <n v="32.178800000000003"/>
    <n v="12.9"/>
    <n v="270"/>
    <x v="421"/>
    <n v="11.310295975498345"/>
    <s v="LS"/>
    <s v="TMF"/>
    <s v="E"/>
    <n v="0.6083871384901417"/>
    <n v="1.4275"/>
    <n v="836.8"/>
    <x v="85"/>
    <x v="83"/>
  </r>
  <r>
    <d v="2022-06-22T00:00:00"/>
    <s v="Makera"/>
    <s v="Mid Jun"/>
    <s v="M1"/>
    <s v="HWLN"/>
    <n v="7"/>
    <s v="Fsa"/>
    <s v="F3"/>
    <s v="M1FsaF3"/>
    <x v="84"/>
    <s v="5h37"/>
    <n v="0.751"/>
    <n v="5.28"/>
    <n v="-0.52800000000000002"/>
    <s v="12h10"/>
    <n v="0.71199999999999997"/>
    <n v="3.9000000000000035E-2"/>
    <n v="16.190000000000001"/>
    <n v="-1.6190000000000002"/>
    <n v="-1.0910000000000002"/>
    <n v="39.5"/>
    <n v="1224.7962500000001"/>
    <n v="5.4775280898876455E-2"/>
    <n v="3.3323040463576291E-6"/>
    <n v="4.0813934998386505E-7"/>
    <x v="547"/>
    <x v="511"/>
    <n v="4.7275123625602506E-3"/>
    <n v="31.695499999999999"/>
    <n v="12.9"/>
    <n v="270"/>
    <x v="542"/>
    <n v="14.662698412698415"/>
    <s v="LS"/>
    <s v="TMF"/>
    <s v="E"/>
    <n v="0.40461792161109017"/>
    <n v="2.3699999999999997"/>
    <n v="1376.4875"/>
    <x v="85"/>
    <x v="83"/>
  </r>
  <r>
    <d v="2022-06-10T00:00:00"/>
    <s v="Makera"/>
    <s v="Jun"/>
    <s v="M1"/>
    <s v="HWLN"/>
    <n v="10"/>
    <s v="Fsa"/>
    <s v="H4"/>
    <s v="M1FsaH4"/>
    <x v="85"/>
    <s v="6h52"/>
    <n v="0.71699999999999997"/>
    <n v="2.79"/>
    <n v="-0.27900000000000003"/>
    <s v="12h12"/>
    <n v="0.64700000000000002"/>
    <n v="6.9999999999999951E-2"/>
    <n v="2.35"/>
    <n v="-0.23500000000000001"/>
    <n v="4.4000000000000011E-2"/>
    <n v="47.6"/>
    <n v="1778.6216000000002"/>
    <n v="0.10819165378670781"/>
    <n v="7.702637845597036E-6"/>
    <n v="1.3700078049156354E-6"/>
    <x v="548"/>
    <x v="512"/>
    <n v="0.39347697159435135"/>
    <n v="27.385200000000001"/>
    <n v="17.7"/>
    <n v="375"/>
    <x v="543"/>
    <n v="16.475333333333335"/>
    <s v="LS"/>
    <s v="TMF"/>
    <s v="E"/>
    <n v="0.64691630239407094"/>
    <n v="1.1612499999999999"/>
    <n v="648.88749999999993"/>
    <x v="86"/>
    <x v="84"/>
  </r>
  <r>
    <d v="2022-08-04T00:00:00"/>
    <s v="Makera"/>
    <s v="Aug"/>
    <s v="M1"/>
    <s v="HWLN"/>
    <n v="1"/>
    <s v="Fsa"/>
    <s v="H4"/>
    <s v="M1FsaH4"/>
    <x v="85"/>
    <s v="5h54"/>
    <n v="0.70899999999999996"/>
    <n v="2.81"/>
    <n v="-0.28100000000000003"/>
    <s v="12h18"/>
    <n v="0.64100000000000001"/>
    <n v="6.7999999999999949E-2"/>
    <n v="17.32"/>
    <n v="-1.732"/>
    <n v="-1.4510000000000001"/>
    <n v="47.6"/>
    <n v="1778.6216000000002"/>
    <n v="0.10608424336973471"/>
    <n v="7.5183614107649007E-6"/>
    <n v="1.3372320001792926E-6"/>
    <x v="549"/>
    <x v="513"/>
    <n v="1.1646308866937891E-2"/>
    <n v="29.967099999999999"/>
    <n v="17.7"/>
    <n v="375"/>
    <x v="544"/>
    <n v="11.248072663787742"/>
    <s v="LS"/>
    <s v="TMF"/>
    <s v="E"/>
    <n v="0.47297782808158478"/>
    <n v="1.87375"/>
    <n v="1054"/>
    <x v="86"/>
    <x v="84"/>
  </r>
  <r>
    <d v="2022-08-18T00:00:00"/>
    <s v="Makera"/>
    <s v="Mid Aug"/>
    <s v="M1"/>
    <s v="HWLN"/>
    <n v="3"/>
    <s v="Fsa"/>
    <s v="H4"/>
    <s v="M1FsaH4"/>
    <x v="85"/>
    <s v="5h55"/>
    <n v="0.76500000000000001"/>
    <n v="5.85"/>
    <n v="-0.58499999999999996"/>
    <s v="12h33"/>
    <n v="0.73899999999999999"/>
    <n v="2.6000000000000023E-2"/>
    <n v="20.34"/>
    <n v="-2.0339999999999998"/>
    <n v="-1.4489999999999998"/>
    <n v="47.6"/>
    <n v="1778.6216000000002"/>
    <n v="3.5182679296346449E-2"/>
    <n v="1.9323146613623944E-6"/>
    <n v="3.4368565946958406E-7"/>
    <x v="550"/>
    <x v="514"/>
    <n v="2.9973812144607156E-3"/>
    <n v="28.894600000000001"/>
    <n v="17.7"/>
    <n v="375"/>
    <x v="545"/>
    <n v="11.347959829038007"/>
    <s v="LS"/>
    <s v="TMF"/>
    <s v="E"/>
    <n v="0.60858362734628491"/>
    <n v="1.405"/>
    <n v="1061.325"/>
    <x v="86"/>
    <x v="84"/>
  </r>
  <r>
    <d v="2022-07-08T00:00:00"/>
    <s v="Makera"/>
    <s v="Jul"/>
    <s v="M1"/>
    <s v="HWLN"/>
    <n v="5"/>
    <s v="Fsa"/>
    <s v="H4"/>
    <s v="M1FsaH4"/>
    <x v="85"/>
    <s v="6h01"/>
    <n v="0.78200000000000003"/>
    <n v="10.85"/>
    <n v="-1.085"/>
    <s v="11h32"/>
    <n v="0.76300000000000001"/>
    <n v="1.9000000000000017E-2"/>
    <n v="21.98"/>
    <n v="-2.198"/>
    <n v="-1.113"/>
    <n v="47.6"/>
    <n v="1778.6216000000002"/>
    <n v="2.4901703800786393E-2"/>
    <n v="1.2627138323125007E-6"/>
    <n v="2.245890096769792E-7"/>
    <x v="551"/>
    <x v="515"/>
    <n v="2.5500123931101E-3"/>
    <n v="33.388599999999997"/>
    <n v="17.7"/>
    <n v="375"/>
    <x v="546"/>
    <n v="10.019670781892938"/>
    <s v="LS"/>
    <s v="TMF"/>
    <s v="E"/>
    <n v="0.39262443606707542"/>
    <n v="2.4874999999999998"/>
    <n v="1362.0875000000001"/>
    <x v="86"/>
    <x v="84"/>
  </r>
  <r>
    <d v="2022-09-01T00:00:00"/>
    <s v="Makera"/>
    <s v="Sep"/>
    <s v="M1"/>
    <s v="HWLN"/>
    <n v="6"/>
    <s v="Fth"/>
    <s v="D8"/>
    <s v="M1FthD8"/>
    <x v="86"/>
    <s v="6h42"/>
    <n v="0.61599999999999999"/>
    <n v="8.1199999999999992"/>
    <n v="-0.81199999999999994"/>
    <s v="12h17"/>
    <n v="0.72399999999999998"/>
    <n v="-0.10799999999999998"/>
    <n v="9.82"/>
    <n v="-0.98199999999999998"/>
    <n v="-0.17000000000000004"/>
    <n v="84.3"/>
    <n v="5578.59465"/>
    <n v="0.1753246753246753"/>
    <n v="1.3954611422900447E-5"/>
    <n v="7.7847120626621334E-6"/>
    <x v="552"/>
    <x v="516"/>
    <n v="0.18183589295008271"/>
    <n v="34.357199999999999"/>
    <n v="85"/>
    <n v="767"/>
    <x v="547"/>
    <n v="5.6582009490325227"/>
    <s v="LS"/>
    <s v="TF"/>
    <s v="SD"/>
    <n v="0.43800288115314234"/>
    <n v="2.1637500000000003"/>
    <n v="1129.9875000000002"/>
    <x v="87"/>
    <x v="85"/>
  </r>
  <r>
    <d v="2022-06-22T00:00:00"/>
    <s v="Makera"/>
    <s v="Mid Jun"/>
    <s v="M1"/>
    <s v="HWLN"/>
    <n v="1"/>
    <s v="Fth"/>
    <s v="D8"/>
    <s v="M1FthD8"/>
    <x v="86"/>
    <s v="5h37"/>
    <n v="0.50600000000000001"/>
    <n v="3.23"/>
    <n v="-0.32300000000000001"/>
    <s v="12h10"/>
    <n v="0.57999999999999996"/>
    <n v="-7.3999999999999955E-2"/>
    <s v="NA"/>
    <s v="NA"/>
    <s v="NA"/>
    <n v="84.3"/>
    <n v="5578.59465"/>
    <n v="0.14624505928853745"/>
    <n v="1.1162511572732046E-5"/>
    <n v="6.2271127340206082E-6"/>
    <x v="553"/>
    <x v="7"/>
    <m/>
    <n v="31.695499999999999"/>
    <n v="85"/>
    <n v="767"/>
    <x v="548"/>
    <n v="14.662698412698415"/>
    <s v="LS"/>
    <s v="TF"/>
    <s v="SD"/>
    <n v="0.40461792161109017"/>
    <n v="2.3699999999999997"/>
    <n v="1376.4875"/>
    <x v="87"/>
    <x v="85"/>
  </r>
  <r>
    <d v="2022-07-08T00:00:00"/>
    <s v="Makera"/>
    <s v="Jul"/>
    <s v="M1"/>
    <s v="HWLN"/>
    <n v="7"/>
    <s v="Fth"/>
    <s v="D8"/>
    <s v="M1FthD8"/>
    <x v="86"/>
    <s v="6h01"/>
    <n v="0.63800000000000001"/>
    <n v="3.82"/>
    <n v="-0.38200000000000001"/>
    <s v="11h32"/>
    <n v="0.70699999999999996"/>
    <n v="-6.899999999999995E-2"/>
    <n v="2.5099999999999998"/>
    <n v="-0.251"/>
    <n v="0.13100000000000001"/>
    <n v="84.3"/>
    <n v="5578.59465"/>
    <n v="0.10815047021943566"/>
    <n v="7.6990286647962094E-6"/>
    <n v="4.2949760119628781E-6"/>
    <x v="554"/>
    <x v="517"/>
    <n v="0.1301893408557451"/>
    <n v="33.388599999999997"/>
    <n v="85"/>
    <n v="767"/>
    <x v="549"/>
    <n v="10.019670781892938"/>
    <s v="LS"/>
    <s v="TF"/>
    <s v="SD"/>
    <n v="0.39262443606707542"/>
    <n v="2.4874999999999998"/>
    <n v="1362.0875000000001"/>
    <x v="87"/>
    <x v="85"/>
  </r>
  <r>
    <d v="2022-06-10T00:00:00"/>
    <s v="Makera"/>
    <s v="Jun"/>
    <s v="M1"/>
    <s v="HWLN"/>
    <n v="12"/>
    <s v="Fth"/>
    <s v="D8"/>
    <s v="M1FthD8"/>
    <x v="86"/>
    <s v="6h52"/>
    <n v="0.502"/>
    <n v="8.65"/>
    <n v="-0.86499999999999999"/>
    <s v="12h12"/>
    <n v="0.55200000000000005"/>
    <n v="-5.0000000000000044E-2"/>
    <n v="5.53"/>
    <n v="-0.55300000000000005"/>
    <n v="0.31199999999999994"/>
    <n v="84.3"/>
    <n v="5578.59465"/>
    <n v="9.96015936254981E-2"/>
    <n v="6.9568519462602977E-6"/>
    <n v="3.8809457048249789E-6"/>
    <x v="555"/>
    <x v="518"/>
    <n v="4.9393403669823921E-2"/>
    <n v="27.385200000000001"/>
    <n v="85"/>
    <n v="767"/>
    <x v="550"/>
    <n v="16.475333333333335"/>
    <s v="LS"/>
    <s v="TF"/>
    <s v="SD"/>
    <n v="0.64691630239407094"/>
    <n v="1.1612499999999999"/>
    <n v="648.88749999999993"/>
    <x v="87"/>
    <x v="85"/>
  </r>
  <r>
    <d v="2022-08-04T00:00:00"/>
    <s v="Makera"/>
    <s v="Aug"/>
    <s v="M1"/>
    <s v="HWLN"/>
    <n v="4"/>
    <s v="Fth"/>
    <s v="D8"/>
    <s v="M1FthD8"/>
    <x v="86"/>
    <s v="5h54"/>
    <n v="0.51900000000000002"/>
    <n v="6.34"/>
    <n v="-0.63400000000000001"/>
    <s v="12h18"/>
    <n v="0.55300000000000005"/>
    <n v="-3.400000000000003E-2"/>
    <n v="8.18"/>
    <n v="-0.81799999999999995"/>
    <n v="-0.18399999999999994"/>
    <n v="84.3"/>
    <n v="5578.59465"/>
    <n v="6.5510597302504872E-2"/>
    <n v="4.1536174063171412E-6"/>
    <n v="2.3171347841027682E-6"/>
    <x v="556"/>
    <x v="519"/>
    <n v="5.0005693543303094E-2"/>
    <n v="29.967099999999999"/>
    <n v="85"/>
    <n v="767"/>
    <x v="551"/>
    <n v="11.248072663787742"/>
    <s v="LS"/>
    <s v="TF"/>
    <s v="SD"/>
    <n v="0.47297782808158478"/>
    <n v="1.87375"/>
    <n v="1054"/>
    <x v="87"/>
    <x v="85"/>
  </r>
  <r>
    <d v="2022-08-18T00:00:00"/>
    <s v="Makera"/>
    <s v="Mid Aug"/>
    <s v="M1"/>
    <s v="HWLN"/>
    <n v="6"/>
    <s v="Fth"/>
    <s v="D8"/>
    <s v="M1FthD8"/>
    <x v="86"/>
    <s v="5h55"/>
    <n v="0.71399999999999997"/>
    <n v="6.08"/>
    <n v="-0.60799999999999998"/>
    <s v="12h33"/>
    <n v="0.72599999999999998"/>
    <n v="-1.2000000000000011E-2"/>
    <n v="10.08"/>
    <n v="-1.008"/>
    <n v="-0.4"/>
    <n v="84.3"/>
    <n v="5578.59465"/>
    <n v="1.6806722689075647E-2"/>
    <n v="7.7824542547624803E-7"/>
    <n v="4.3415157669487714E-7"/>
    <x v="557"/>
    <x v="520"/>
    <n v="4.3099017754455234E-3"/>
    <n v="28.894600000000001"/>
    <n v="85"/>
    <n v="767"/>
    <x v="552"/>
    <n v="11.347959829038007"/>
    <s v="LS"/>
    <s v="TF"/>
    <s v="SD"/>
    <n v="0.60858362734628491"/>
    <n v="1.405"/>
    <n v="1061.325"/>
    <x v="87"/>
    <x v="85"/>
  </r>
  <r>
    <d v="2022-07-08T00:00:00"/>
    <s v="Makera"/>
    <s v="Jul"/>
    <s v="M1"/>
    <s v="HWLN"/>
    <n v="2"/>
    <s v="Hma"/>
    <s v="J1"/>
    <s v="M1HmaJ1"/>
    <x v="87"/>
    <s v="6h01"/>
    <n v="1.0860000000000001"/>
    <n v="13.95"/>
    <n v="-1.395"/>
    <s v="11h32"/>
    <n v="0.67300000000000004"/>
    <n v="0.41300000000000003"/>
    <n v="15.23"/>
    <n v="-1.5230000000000001"/>
    <n v="-0.12800000000000011"/>
    <n v="70.599999999999994"/>
    <n v="3912.7225999999991"/>
    <n v="0.61367013372956913"/>
    <n v="6.5237142648505271E-5"/>
    <n v="2.552548424002304E-5"/>
    <x v="558"/>
    <x v="521"/>
    <n v="1"/>
    <n v="33.388599999999997"/>
    <n v="59.2"/>
    <n v="370"/>
    <x v="553"/>
    <n v="10.019670781892938"/>
    <s v="ES"/>
    <s v="TF"/>
    <s v="SD"/>
    <n v="0.39262443606707542"/>
    <n v="2.4874999999999998"/>
    <n v="1362.0875000000001"/>
    <x v="88"/>
    <x v="86"/>
  </r>
  <r>
    <d v="2022-06-10T00:00:00"/>
    <s v="Makera"/>
    <s v="Jun"/>
    <s v="M1"/>
    <s v="HWLN"/>
    <n v="3"/>
    <s v="Hma"/>
    <s v="J1"/>
    <s v="M1HmaJ1"/>
    <x v="87"/>
    <s v="5h40"/>
    <n v="0.72199999999999998"/>
    <n v="2.12"/>
    <n v="-0.21200000000000002"/>
    <s v="13h01"/>
    <n v="0.53400000000000003"/>
    <n v="0.18799999999999994"/>
    <n v="13.66"/>
    <n v="-1.3660000000000001"/>
    <n v="-1.1540000000000001"/>
    <n v="70.599999999999994"/>
    <n v="3912.7225999999991"/>
    <n v="0.35205992509363282"/>
    <n v="3.2917889756924351E-5"/>
    <n v="1.2879857119622639E-5"/>
    <x v="559"/>
    <x v="522"/>
    <n v="5.5968140771545709E-2"/>
    <n v="27.385200000000001"/>
    <n v="59.2"/>
    <n v="370"/>
    <x v="554"/>
    <n v="16.475333333333335"/>
    <s v="ES"/>
    <s v="TF"/>
    <s v="SD"/>
    <n v="0.64691630239407094"/>
    <n v="1.1612499999999999"/>
    <n v="648.88749999999993"/>
    <x v="88"/>
    <x v="86"/>
  </r>
  <r>
    <d v="2022-06-21T00:00:00"/>
    <s v="Makera"/>
    <s v="Mid Jun"/>
    <s v="M1"/>
    <s v="HWLN"/>
    <n v="8"/>
    <s v="Hma"/>
    <s v="J1"/>
    <s v="M1HmaJ1"/>
    <x v="87"/>
    <s v="5h58"/>
    <n v="0.71699999999999997"/>
    <n v="4.55"/>
    <n v="-0.45499999999999996"/>
    <s v="11h54"/>
    <n v="0.56799999999999995"/>
    <n v="0.14900000000000002"/>
    <n v="12.65"/>
    <n v="-1.2650000000000001"/>
    <n v="-0.81000000000000016"/>
    <n v="70.599999999999994"/>
    <n v="3912.7225999999991"/>
    <n v="0.26232394366197187"/>
    <n v="2.2915875629208857E-5"/>
    <n v="8.96634644731947E-6"/>
    <x v="560"/>
    <x v="523"/>
    <n v="5.5509349783917299E-2"/>
    <n v="30.972899999999999"/>
    <n v="59.2"/>
    <n v="370"/>
    <x v="555"/>
    <n v="14.820634920634921"/>
    <s v="ES"/>
    <s v="TF"/>
    <s v="SD"/>
    <n v="0.43868604499462666"/>
    <n v="2.2399999999999998"/>
    <n v="1277.3875"/>
    <x v="88"/>
    <x v="86"/>
  </r>
  <r>
    <d v="2022-08-03T00:00:00"/>
    <s v="Makera"/>
    <s v="Aug"/>
    <s v="M1"/>
    <s v="HWLN"/>
    <n v="6"/>
    <s v="Hma"/>
    <s v="J1"/>
    <s v="M1HmaJ1"/>
    <x v="87"/>
    <s v="5h42"/>
    <n v="0.78200000000000003"/>
    <n v="3.27"/>
    <n v="-0.32700000000000001"/>
    <s v="12h13"/>
    <n v="0.68799999999999994"/>
    <n v="9.4000000000000083E-2"/>
    <n v="8.19"/>
    <n v="-0.81899999999999995"/>
    <n v="-0.49199999999999994"/>
    <n v="70.599999999999994"/>
    <n v="3912.7225999999991"/>
    <n v="0.13662790697674432"/>
    <n v="1.0265875232432854E-5"/>
    <n v="4.0167522030720272E-6"/>
    <x v="561"/>
    <x v="524"/>
    <n v="4.0939787251145006E-2"/>
    <n v="28.545300000000001"/>
    <n v="59.2"/>
    <n v="370"/>
    <x v="556"/>
    <n v="11.355774909963984"/>
    <s v="ES"/>
    <s v="TF"/>
    <s v="SD"/>
    <n v="0.57093314461741485"/>
    <n v="1.5412499999999998"/>
    <n v="919.65"/>
    <x v="88"/>
    <x v="86"/>
  </r>
  <r>
    <d v="2022-08-31T00:00:00"/>
    <s v="Makera"/>
    <s v="Sep"/>
    <s v="M1"/>
    <s v="HWLN"/>
    <n v="2"/>
    <s v="Hma"/>
    <s v="J1"/>
    <s v="M1HmaJ1"/>
    <x v="87"/>
    <s v="6h43"/>
    <n v="0.79800000000000004"/>
    <n v="6.86"/>
    <n v="-0.68600000000000005"/>
    <s v="12h04"/>
    <n v="0.77100000000000002"/>
    <n v="2.7000000000000024E-2"/>
    <n v="14.25"/>
    <n v="-1.425"/>
    <n v="-0.73899999999999999"/>
    <n v="70.599999999999994"/>
    <n v="3912.7225999999991"/>
    <n v="3.5019455252918316E-2"/>
    <n v="1.9212851043166017E-6"/>
    <n v="7.5174556487029241E-7"/>
    <x v="562"/>
    <x v="525"/>
    <n v="5.1010793565587935E-3"/>
    <n v="32.519599999999997"/>
    <n v="59.2"/>
    <n v="370"/>
    <x v="557"/>
    <n v="5.03038712875437"/>
    <s v="ES"/>
    <s v="TF"/>
    <s v="SD"/>
    <n v="0.5234151584582144"/>
    <n v="1.8887499999999999"/>
    <n v="924.46249999999998"/>
    <x v="88"/>
    <x v="86"/>
  </r>
  <r>
    <d v="2022-08-18T00:00:00"/>
    <s v="Makera"/>
    <s v="Mid Aug"/>
    <s v="M1"/>
    <s v="HWLN"/>
    <n v="7"/>
    <s v="Hma"/>
    <s v="J1"/>
    <s v="M1HmaJ1"/>
    <x v="87"/>
    <s v="5h55"/>
    <n v="0.76800000000000002"/>
    <n v="5.98"/>
    <n v="-0.59800000000000009"/>
    <s v="12h33"/>
    <n v="0.75600000000000001"/>
    <n v="1.2000000000000011E-2"/>
    <n v="12.23"/>
    <n v="-1.2230000000000001"/>
    <n v="-0.625"/>
    <n v="70.599999999999994"/>
    <n v="3912.7225999999991"/>
    <n v="1.5873015873015886E-2"/>
    <n v="7.2536858872517228E-7"/>
    <n v="2.8381660704350862E-7"/>
    <x v="563"/>
    <x v="526"/>
    <n v="2.2771593901734738E-3"/>
    <n v="28.894600000000001"/>
    <n v="59.2"/>
    <n v="370"/>
    <x v="558"/>
    <n v="11.347959829038007"/>
    <s v="ES"/>
    <s v="TF"/>
    <s v="SD"/>
    <n v="0.60858362734628491"/>
    <n v="1.405"/>
    <n v="1061.325"/>
    <x v="88"/>
    <x v="86"/>
  </r>
  <r>
    <d v="2022-06-10T00:00:00"/>
    <s v="Makera"/>
    <s v="Jun"/>
    <s v="M1"/>
    <s v="HWLN"/>
    <n v="7"/>
    <s v="Mla"/>
    <s v="C6"/>
    <s v="M1MlaC6"/>
    <x v="88"/>
    <s v="5h40"/>
    <n v="0.65500000000000003"/>
    <n v="4.29"/>
    <n v="-0.42899999999999999"/>
    <s v="13h01"/>
    <n v="0.47799999999999998"/>
    <n v="0.17700000000000005"/>
    <n v="9.43"/>
    <n v="-0.94299999999999995"/>
    <n v="-0.51400000000000001"/>
    <n v="39.85"/>
    <n v="1246.5976625000001"/>
    <n v="0.37029288702928881"/>
    <n v="3.5028884837824529E-5"/>
    <n v="4.3666925958813755E-6"/>
    <x v="564"/>
    <x v="527"/>
    <n v="0.36369699791122245"/>
    <n v="27.385200000000001"/>
    <n v="37.4"/>
    <n v="677"/>
    <x v="559"/>
    <n v="16.475333333333335"/>
    <s v="ES"/>
    <s v="TMF"/>
    <s v="SD"/>
    <n v="0.64691630239407094"/>
    <n v="1.1612499999999999"/>
    <n v="648.88749999999993"/>
    <x v="89"/>
    <x v="87"/>
  </r>
  <r>
    <d v="2022-06-21T00:00:00"/>
    <s v="Makera"/>
    <s v="Mid Jun"/>
    <s v="M1"/>
    <s v="HWLN"/>
    <n v="5"/>
    <s v="Mla"/>
    <s v="C6"/>
    <s v="M1MlaC6"/>
    <x v="88"/>
    <s v="5h58"/>
    <n v="0.67900000000000005"/>
    <n v="4.5199999999999996"/>
    <n v="-0.45199999999999996"/>
    <s v="11h54"/>
    <n v="0.53800000000000003"/>
    <n v="0.14100000000000001"/>
    <n v="14.83"/>
    <n v="-1.4830000000000001"/>
    <n v="-1.0310000000000001"/>
    <n v="39.85"/>
    <n v="1246.5976625000001"/>
    <n v="0.26208178438661711"/>
    <n v="2.2889837404745431E-5"/>
    <n v="2.8534417803760725E-6"/>
    <x v="565"/>
    <x v="528"/>
    <n v="0.11848423425855489"/>
    <n v="30.972899999999999"/>
    <n v="37.4"/>
    <n v="677"/>
    <x v="560"/>
    <n v="14.820634920634921"/>
    <s v="ES"/>
    <s v="TMF"/>
    <s v="SD"/>
    <n v="0.43868604499462666"/>
    <n v="2.2399999999999998"/>
    <n v="1277.3875"/>
    <x v="89"/>
    <x v="87"/>
  </r>
  <r>
    <d v="2022-09-01T00:00:00"/>
    <s v="Makera"/>
    <s v="Sep"/>
    <s v="M1"/>
    <s v="HWLN"/>
    <n v="5"/>
    <s v="Mla"/>
    <s v="C6"/>
    <s v="M1MlaC6"/>
    <x v="88"/>
    <s v="6h42"/>
    <n v="0.69799999999999995"/>
    <n v="14.96"/>
    <n v="-1.496"/>
    <s v="12h17"/>
    <n v="0.747"/>
    <n v="-4.9000000000000044E-2"/>
    <n v="21.81"/>
    <n v="-2.181"/>
    <n v="-0.68500000000000005"/>
    <n v="39.85"/>
    <n v="1246.5976625000001"/>
    <n v="7.0200573065902647E-2"/>
    <n v="4.5226430321941094E-6"/>
    <n v="5.6379162322550898E-7"/>
    <x v="566"/>
    <x v="529"/>
    <n v="3.5235323474481814E-2"/>
    <n v="34.357199999999999"/>
    <n v="37.4"/>
    <n v="677"/>
    <x v="561"/>
    <n v="5.6582009490325227"/>
    <s v="ES"/>
    <s v="TMF"/>
    <s v="SD"/>
    <n v="0.43800288115314234"/>
    <n v="2.1637500000000003"/>
    <n v="1129.9875000000002"/>
    <x v="89"/>
    <x v="87"/>
  </r>
  <r>
    <d v="2022-08-17T00:00:00"/>
    <s v="Makera"/>
    <s v="Mid Aug"/>
    <s v="M1"/>
    <s v="HWLN"/>
    <n v="2"/>
    <s v="Mla"/>
    <s v="A6"/>
    <s v="M1MlaC6"/>
    <x v="88"/>
    <s v="5h50"/>
    <n v="0.76200000000000001"/>
    <n v="25.76"/>
    <n v="-2.5760000000000001"/>
    <s v="12h12"/>
    <n v="0.79600000000000004"/>
    <n v="-3.400000000000003E-2"/>
    <n v="24.12"/>
    <n v="-2.4119999999999999"/>
    <n v="0.16400000000000015"/>
    <n v="40.549999999999997"/>
    <n v="1290.7774625"/>
    <n v="4.4619422572178519E-2"/>
    <n v="2.5888741468353099E-6"/>
    <n v="3.3416604019839334E-7"/>
    <x v="567"/>
    <x v="530"/>
    <n v="8.723056386930482E-2"/>
    <n v="32.178800000000003"/>
    <n v="40.299999999999997"/>
    <n v="610"/>
    <x v="562"/>
    <n v="11.310295975498345"/>
    <s v="ES"/>
    <s v="TMF"/>
    <s v="SD"/>
    <n v="0.6083871384901417"/>
    <n v="1.4275"/>
    <n v="836.8"/>
    <x v="89"/>
    <x v="87"/>
  </r>
  <r>
    <d v="2022-08-04T00:00:00"/>
    <s v="Makera"/>
    <s v="Aug"/>
    <s v="M1"/>
    <s v="HWLN"/>
    <n v="5"/>
    <s v="Mla"/>
    <s v="A6"/>
    <s v="M1MlaC6"/>
    <x v="88"/>
    <s v="5h54"/>
    <n v="0.67800000000000005"/>
    <n v="5.37"/>
    <n v="-0.53700000000000003"/>
    <s v="12h18"/>
    <n v="0.65700000000000003"/>
    <n v="2.1000000000000019E-2"/>
    <n v="14.12"/>
    <n v="-1.4119999999999999"/>
    <n v="-0.87499999999999989"/>
    <n v="40.549999999999997"/>
    <n v="1290.7774625"/>
    <n v="3.1963470319634729E-2"/>
    <n v="1.7170223302095389E-6"/>
    <n v="2.2162937264437055E-7"/>
    <x v="568"/>
    <x v="531"/>
    <n v="1.0843499894410764E-2"/>
    <n v="29.967099999999999"/>
    <n v="40.299999999999997"/>
    <n v="610"/>
    <x v="563"/>
    <n v="11.248072663787742"/>
    <s v="ES"/>
    <s v="TMF"/>
    <s v="SD"/>
    <n v="0.47297782808158478"/>
    <n v="1.87375"/>
    <n v="1054"/>
    <x v="89"/>
    <x v="87"/>
  </r>
  <r>
    <d v="2022-08-18T00:00:00"/>
    <s v="Makera"/>
    <s v="Mid Aug"/>
    <s v="M1"/>
    <s v="HWLN"/>
    <n v="2"/>
    <s v="Mla"/>
    <s v="C6"/>
    <s v="M1MlaC6"/>
    <x v="88"/>
    <s v="5h55"/>
    <n v="0.751"/>
    <n v="7.76"/>
    <n v="-0.77600000000000002"/>
    <s v="12h33"/>
    <n v="0.74299999999999999"/>
    <n v="8.0000000000000071E-3"/>
    <n v="11.45"/>
    <n v="-1.145"/>
    <n v="-0.36899999999999999"/>
    <n v="39.85"/>
    <n v="1246.5976625000001"/>
    <n v="1.0767160161507413E-2"/>
    <n v="4.4984562972436526E-7"/>
    <n v="5.6077651050023429E-8"/>
    <x v="569"/>
    <x v="532"/>
    <n v="6.5059940709654169E-3"/>
    <n v="28.894600000000001"/>
    <n v="37.4"/>
    <n v="677"/>
    <x v="564"/>
    <n v="11.347959829038007"/>
    <s v="ES"/>
    <s v="TMF"/>
    <s v="SD"/>
    <n v="0.60858362734628491"/>
    <n v="1.405"/>
    <n v="1061.325"/>
    <x v="89"/>
    <x v="87"/>
  </r>
  <r>
    <d v="2022-07-08T00:00:00"/>
    <s v="Makera"/>
    <s v="Jul"/>
    <s v="M1"/>
    <s v="HWLN"/>
    <n v="1"/>
    <s v="Mla"/>
    <s v="C6"/>
    <s v="M1MlaC6"/>
    <x v="88"/>
    <s v="6h01"/>
    <n v="0.76800000000000002"/>
    <n v="4.96"/>
    <n v="-0.496"/>
    <s v="11h32"/>
    <n v="0.76"/>
    <n v="8.0000000000000071E-3"/>
    <n v="19.010000000000002"/>
    <n v="-1.9010000000000002"/>
    <n v="-1.4050000000000002"/>
    <n v="39.85"/>
    <n v="1246.5976625000001"/>
    <n v="1.0526315789473693E-2"/>
    <n v="4.3749108066280374E-7"/>
    <n v="5.4537535851885012E-8"/>
    <x v="570"/>
    <x v="533"/>
    <n v="1.6617642159088737E-3"/>
    <n v="33.388599999999997"/>
    <n v="37.4"/>
    <n v="677"/>
    <x v="565"/>
    <n v="10.019670781892938"/>
    <s v="ES"/>
    <s v="TMF"/>
    <s v="SD"/>
    <n v="0.39262443606707542"/>
    <n v="2.4874999999999998"/>
    <n v="1362.0875000000001"/>
    <x v="89"/>
    <x v="87"/>
  </r>
  <r>
    <d v="2022-08-03T00:00:00"/>
    <s v="Makera"/>
    <s v="Aug"/>
    <s v="M1"/>
    <s v="HWLN"/>
    <n v="5"/>
    <s v="Mla"/>
    <s v="C6"/>
    <s v="M1MlaC6"/>
    <x v="88"/>
    <s v="5h42"/>
    <n v="0.76300000000000001"/>
    <n v="3.28"/>
    <n v="-0.32799999999999996"/>
    <s v="12h13"/>
    <n v="0.76300000000000001"/>
    <n v="0"/>
    <n v="14.67"/>
    <n v="-1.4670000000000001"/>
    <n v="-1.1390000000000002"/>
    <n v="39.85"/>
    <n v="1246.5976625000001"/>
    <n v="0"/>
    <n v="0"/>
    <n v="0"/>
    <x v="152"/>
    <x v="141"/>
    <n v="0"/>
    <n v="28.545300000000001"/>
    <n v="37.4"/>
    <n v="677"/>
    <x v="152"/>
    <n v="11.355774909963984"/>
    <s v="ES"/>
    <s v="TMF"/>
    <s v="SD"/>
    <n v="0.57093314461741485"/>
    <n v="1.5412499999999998"/>
    <n v="919.65"/>
    <x v="89"/>
    <x v="87"/>
  </r>
  <r>
    <d v="2022-07-08T00:00:00"/>
    <s v="Makera"/>
    <s v="Jul"/>
    <s v="M1"/>
    <s v="HWLN"/>
    <n v="9"/>
    <s v="Mlu"/>
    <s v="B3"/>
    <s v="M1MluB3"/>
    <x v="89"/>
    <s v="6h10"/>
    <n v="0.85"/>
    <n v="1.96"/>
    <n v="-0.19600000000000001"/>
    <s v="11h53"/>
    <n v="0.60899999999999999"/>
    <n v="0.24099999999999999"/>
    <n v="12.78"/>
    <n v="-1.278"/>
    <n v="-1.0820000000000001"/>
    <n v="77.400000000000006"/>
    <n v="4702.7466000000013"/>
    <n v="0.39573070607553368"/>
    <n v="3.8014217355511884E-5"/>
    <n v="1.7877123142029456E-5"/>
    <x v="571"/>
    <x v="534"/>
    <n v="0.20238708817026735"/>
    <n v="33.388599999999997"/>
    <n v="73"/>
    <n v="800"/>
    <x v="566"/>
    <n v="10.019670781892938"/>
    <s v="ES"/>
    <s v="TMF"/>
    <s v="E"/>
    <n v="0.39262443606707542"/>
    <n v="2.4874999999999998"/>
    <n v="1362.0875000000001"/>
    <x v="90"/>
    <x v="88"/>
  </r>
  <r>
    <d v="2022-08-04T00:00:00"/>
    <s v="Makera"/>
    <s v="Aug"/>
    <s v="M1"/>
    <s v="HWLN"/>
    <n v="2"/>
    <s v="Mlu"/>
    <s v="B3"/>
    <s v="M1MluB3"/>
    <x v="89"/>
    <s v="5h54"/>
    <n v="0.85699999999999998"/>
    <n v="9.51"/>
    <n v="-0.95099999999999996"/>
    <s v="12h18"/>
    <n v="0.628"/>
    <n v="0.22899999999999998"/>
    <n v="20.82"/>
    <n v="-2.0819999999999999"/>
    <n v="-1.1309999999999998"/>
    <n v="77.400000000000006"/>
    <n v="4702.7466000000013"/>
    <n v="0.36464968152866239"/>
    <n v="3.4372895578027295E-5"/>
    <n v="1.6164701781172294E-5"/>
    <x v="572"/>
    <x v="535"/>
    <n v="0.17507233456972962"/>
    <n v="29.967099999999999"/>
    <n v="73"/>
    <n v="800"/>
    <x v="567"/>
    <n v="11.248072663787742"/>
    <s v="ES"/>
    <s v="TMF"/>
    <s v="E"/>
    <n v="0.47297782808158478"/>
    <n v="1.87375"/>
    <n v="1054"/>
    <x v="90"/>
    <x v="88"/>
  </r>
  <r>
    <d v="2022-08-18T00:00:00"/>
    <s v="Makera"/>
    <s v="Mid Aug"/>
    <s v="M1"/>
    <s v="HWLN"/>
    <n v="8"/>
    <s v="Mlu"/>
    <s v="B3"/>
    <s v="M1MluB3"/>
    <x v="89"/>
    <s v="5h55"/>
    <n v="0.85799999999999998"/>
    <n v="3.92"/>
    <n v="-0.39200000000000002"/>
    <s v="12h33"/>
    <n v="0.629"/>
    <n v="0.22899999999999998"/>
    <n v="18.93"/>
    <n v="-1.893"/>
    <n v="-1.5009999999999999"/>
    <n v="77.400000000000006"/>
    <n v="4702.7466000000013"/>
    <n v="0.36406995230524641"/>
    <n v="3.4305637610514698E-5"/>
    <n v="1.6133072063368015E-5"/>
    <x v="573"/>
    <x v="536"/>
    <n v="0.1316584726590378"/>
    <n v="28.894600000000001"/>
    <n v="73"/>
    <n v="800"/>
    <x v="476"/>
    <n v="11.347959829038007"/>
    <s v="ES"/>
    <s v="TMF"/>
    <s v="E"/>
    <n v="0.60858362734628491"/>
    <n v="1.405"/>
    <n v="1061.325"/>
    <x v="90"/>
    <x v="88"/>
  </r>
  <r>
    <d v="2022-06-22T00:00:00"/>
    <s v="Makera"/>
    <s v="Mid Jun"/>
    <s v="M1"/>
    <s v="HWLN"/>
    <n v="6"/>
    <s v="Mlu"/>
    <s v="B3"/>
    <s v="M1MluB3"/>
    <x v="89"/>
    <s v="5h37"/>
    <n v="0.71699999999999997"/>
    <n v="1.51"/>
    <n v="-0.151"/>
    <s v="12h10"/>
    <n v="0.52900000000000003"/>
    <n v="0.18799999999999994"/>
    <n v="14.68"/>
    <n v="-1.468"/>
    <n v="-1.3169999999999999"/>
    <n v="77.400000000000006"/>
    <n v="4702.7466000000013"/>
    <n v="0.3553875236294895"/>
    <n v="3.3301311804453634E-5"/>
    <n v="1.5660763086393423E-5"/>
    <x v="574"/>
    <x v="537"/>
    <n v="0.14565975524430114"/>
    <n v="31.695499999999999"/>
    <n v="73"/>
    <n v="800"/>
    <x v="568"/>
    <n v="14.662698412698415"/>
    <s v="ES"/>
    <s v="TMF"/>
    <s v="E"/>
    <n v="0.40461792161109017"/>
    <n v="2.3699999999999997"/>
    <n v="1376.4875"/>
    <x v="90"/>
    <x v="88"/>
  </r>
  <r>
    <d v="2022-09-01T00:00:00"/>
    <s v="Makera"/>
    <s v="Sep"/>
    <s v="M1"/>
    <s v="HWLN"/>
    <n v="3"/>
    <s v="Mlu"/>
    <s v="B3"/>
    <s v="M1MluB3"/>
    <x v="89"/>
    <s v="6h42"/>
    <n v="0.81899999999999995"/>
    <n v="7.78"/>
    <n v="-0.77800000000000002"/>
    <s v="12h17"/>
    <n v="0.63"/>
    <n v="0.18899999999999995"/>
    <n v="18.45"/>
    <n v="-1.845"/>
    <n v="-1.0669999999999999"/>
    <n v="77.400000000000006"/>
    <n v="4702.7466000000013"/>
    <n v="0.29999999999999993"/>
    <n v="2.7032314156222322E-5"/>
    <n v="1.2712612348830643E-5"/>
    <x v="575"/>
    <x v="538"/>
    <n v="0.14594284758266132"/>
    <n v="34.357199999999999"/>
    <n v="73"/>
    <n v="800"/>
    <x v="113"/>
    <n v="5.6582009490325227"/>
    <s v="ES"/>
    <s v="TMF"/>
    <s v="E"/>
    <n v="0.43800288115314234"/>
    <n v="2.1637500000000003"/>
    <n v="1129.9875000000002"/>
    <x v="90"/>
    <x v="88"/>
  </r>
  <r>
    <d v="2022-06-22T00:00:00"/>
    <s v="Makera"/>
    <s v="Mid Jun"/>
    <s v="M1"/>
    <s v="HWLN"/>
    <n v="5"/>
    <s v="Mlu"/>
    <s v="B3"/>
    <s v="M1MluB3"/>
    <x v="89"/>
    <s v="5h37"/>
    <n v="0.83899999999999997"/>
    <n v="3.02"/>
    <n v="-0.30199999999999999"/>
    <s v="12h10"/>
    <n v="0.65800000000000003"/>
    <n v="0.18099999999999994"/>
    <n v="12.28"/>
    <n v="-1.228"/>
    <n v="-0.92599999999999993"/>
    <n v="77.400000000000006"/>
    <n v="4702.7466000000013"/>
    <n v="0.2750759878419452"/>
    <n v="2.4294793500190601E-5"/>
    <n v="1.1425225753072349E-5"/>
    <x v="576"/>
    <x v="539"/>
    <n v="0.15113541211995424"/>
    <n v="31.695499999999999"/>
    <n v="73"/>
    <n v="800"/>
    <x v="569"/>
    <n v="14.662698412698415"/>
    <s v="ES"/>
    <s v="TMF"/>
    <s v="E"/>
    <n v="0.40461792161109017"/>
    <n v="2.3699999999999997"/>
    <n v="1376.4875"/>
    <x v="90"/>
    <x v="88"/>
  </r>
  <r>
    <d v="2022-06-10T00:00:00"/>
    <s v="Makera"/>
    <s v="Jun"/>
    <s v="M1"/>
    <s v="HWLN"/>
    <n v="6"/>
    <s v="Mlu"/>
    <s v="B3"/>
    <s v="M1MluB3"/>
    <x v="89"/>
    <s v="5h40"/>
    <n v="0.71399999999999997"/>
    <n v="2.4500000000000002"/>
    <n v="-0.24500000000000002"/>
    <s v="13h01"/>
    <n v="0.57999999999999996"/>
    <n v="0.13400000000000001"/>
    <n v="3.92"/>
    <n v="-0.39200000000000002"/>
    <n v="-0.14699999999999999"/>
    <n v="77.400000000000006"/>
    <n v="4702.7466000000013"/>
    <n v="0.23103448275862071"/>
    <n v="1.9598963680461674E-5"/>
    <n v="9.2168959811814645E-6"/>
    <x v="577"/>
    <x v="540"/>
    <n v="0.76803282651023119"/>
    <n v="27.385200000000001"/>
    <n v="73"/>
    <n v="800"/>
    <x v="570"/>
    <n v="16.475333333333335"/>
    <s v="ES"/>
    <s v="TMF"/>
    <s v="E"/>
    <n v="0.64691630239407094"/>
    <n v="1.1612499999999999"/>
    <n v="648.88749999999993"/>
    <x v="90"/>
    <x v="88"/>
  </r>
  <r>
    <d v="2022-07-08T00:00:00"/>
    <s v="Makera"/>
    <s v="Jul"/>
    <s v="M1"/>
    <s v="HWLN"/>
    <n v="3"/>
    <s v="Paf"/>
    <s v="J5"/>
    <s v="M1PafJ5"/>
    <x v="90"/>
    <s v="6h01"/>
    <n v="0.80300000000000005"/>
    <n v="13.35"/>
    <n v="-1.335"/>
    <s v="11h32"/>
    <n v="0.60699999999999998"/>
    <n v="0.19600000000000006"/>
    <n v="24.13"/>
    <n v="-2.4129999999999998"/>
    <n v="-1.0779999999999998"/>
    <n v="69.05"/>
    <n v="3742.8034624999996"/>
    <n v="0.32289950576606269"/>
    <n v="2.9594356868790647E-5"/>
    <n v="1.1076586135897028E-5"/>
    <x v="578"/>
    <x v="541"/>
    <n v="0.20573047507876258"/>
    <n v="33.388599999999997"/>
    <n v="55.9"/>
    <n v="590"/>
    <x v="571"/>
    <n v="10.019670781892938"/>
    <s v="LS"/>
    <s v="TMF"/>
    <s v="E"/>
    <n v="0.39262443606707542"/>
    <n v="2.4874999999999998"/>
    <n v="1362.0875000000001"/>
    <x v="91"/>
    <x v="89"/>
  </r>
  <r>
    <d v="2022-08-17T00:00:00"/>
    <s v="Makera"/>
    <s v="Mid Aug"/>
    <s v="M1"/>
    <s v="HWLN"/>
    <n v="5"/>
    <s v="Paf"/>
    <s v="J5"/>
    <s v="M1PafJ5"/>
    <x v="90"/>
    <s v="5h50"/>
    <n v="0.79600000000000004"/>
    <n v="22.65"/>
    <n v="-2.2649999999999997"/>
    <s v="12h12"/>
    <n v="0.60499999999999998"/>
    <n v="0.19100000000000006"/>
    <n v="34.24"/>
    <n v="-3.4240000000000004"/>
    <n v="-1.1590000000000007"/>
    <n v="69.05"/>
    <n v="3742.8034624999996"/>
    <n v="0.3157024793388431"/>
    <n v="2.8784465555973341E-5"/>
    <n v="1.0773459734910898E-5"/>
    <x v="579"/>
    <x v="542"/>
    <n v="0.18611578894144468"/>
    <n v="32.178800000000003"/>
    <n v="55.9"/>
    <n v="590"/>
    <x v="572"/>
    <n v="11.310295975498345"/>
    <s v="LS"/>
    <s v="TMF"/>
    <s v="E"/>
    <n v="0.6083871384901417"/>
    <n v="1.4275"/>
    <n v="836.8"/>
    <x v="91"/>
    <x v="89"/>
  </r>
  <r>
    <d v="2022-06-10T00:00:00"/>
    <s v="Makera"/>
    <s v="Jun"/>
    <s v="M1"/>
    <s v="HWLN"/>
    <n v="1"/>
    <s v="Paf"/>
    <s v="J5"/>
    <s v="M1PafJ5"/>
    <x v="90"/>
    <s v="5h40"/>
    <n v="0.76300000000000001"/>
    <n v="2.34"/>
    <n v="-0.23399999999999999"/>
    <s v="13h01"/>
    <n v="0.58399999999999996"/>
    <n v="0.17900000000000005"/>
    <n v="4.42"/>
    <n v="-0.442"/>
    <n v="-0.20800000000000002"/>
    <n v="69.05"/>
    <n v="3742.8034624999996"/>
    <n v="0.30650684931506861"/>
    <n v="2.7755868914346271E-5"/>
    <n v="1.0388476227731133E-5"/>
    <x v="580"/>
    <x v="543"/>
    <n v="1"/>
    <n v="27.385200000000001"/>
    <n v="55.9"/>
    <n v="590"/>
    <x v="573"/>
    <n v="16.475333333333335"/>
    <s v="LS"/>
    <s v="TMF"/>
    <s v="E"/>
    <n v="0.64691630239407094"/>
    <n v="1.1612499999999999"/>
    <n v="648.88749999999993"/>
    <x v="91"/>
    <x v="89"/>
  </r>
  <r>
    <d v="2022-06-21T00:00:00"/>
    <s v="Makera"/>
    <s v="Mid Jun"/>
    <s v="M1"/>
    <s v="HWLN"/>
    <n v="3"/>
    <s v="Paf"/>
    <s v="J5"/>
    <s v="M1PafJ5"/>
    <x v="90"/>
    <s v="5h58"/>
    <n v="0.75600000000000001"/>
    <n v="2.84"/>
    <n v="-0.28399999999999997"/>
    <s v="11h54"/>
    <n v="0.58699999999999997"/>
    <n v="0.16900000000000004"/>
    <n v="19.77"/>
    <n v="-1.9769999999999999"/>
    <n v="-1.6929999999999998"/>
    <n v="69.05"/>
    <n v="3742.8034624999996"/>
    <n v="0.28790459965928455"/>
    <n v="2.5696974416167819E-5"/>
    <n v="9.6178724820606821E-6"/>
    <x v="581"/>
    <x v="544"/>
    <n v="0.11374531488935437"/>
    <n v="30.972899999999999"/>
    <n v="55.9"/>
    <n v="590"/>
    <x v="473"/>
    <n v="14.820634920634921"/>
    <s v="LS"/>
    <s v="TMF"/>
    <s v="E"/>
    <n v="0.43868604499462666"/>
    <n v="2.2399999999999998"/>
    <n v="1277.3875"/>
    <x v="91"/>
    <x v="89"/>
  </r>
  <r>
    <d v="2022-08-31T00:00:00"/>
    <s v="Makera"/>
    <s v="Sep"/>
    <s v="M1"/>
    <s v="HWLN"/>
    <n v="1"/>
    <s v="Paf"/>
    <s v="J5"/>
    <s v="M1PafJ5"/>
    <x v="90"/>
    <s v="6h43"/>
    <n v="0.80600000000000005"/>
    <n v="12.53"/>
    <n v="-1.2529999999999999"/>
    <s v="12h04"/>
    <n v="0.63100000000000001"/>
    <n v="0.17500000000000004"/>
    <n v="22.45"/>
    <n v="-2.2450000000000001"/>
    <n v="-0.99200000000000021"/>
    <n v="69.05"/>
    <n v="3742.8034624999996"/>
    <n v="0.27733755942947708"/>
    <n v="2.454090973773915E-5"/>
    <n v="9.1851801939310038E-6"/>
    <x v="582"/>
    <x v="545"/>
    <n v="0.18539049722598691"/>
    <n v="32.519599999999997"/>
    <n v="55.9"/>
    <n v="590"/>
    <x v="574"/>
    <n v="5.03038712875437"/>
    <s v="LS"/>
    <s v="TMF"/>
    <s v="E"/>
    <n v="0.5234151584582144"/>
    <n v="1.8887499999999999"/>
    <n v="924.46249999999998"/>
    <x v="91"/>
    <x v="89"/>
  </r>
  <r>
    <d v="2022-08-03T00:00:00"/>
    <s v="Makera"/>
    <s v="Aug"/>
    <s v="M1"/>
    <s v="HWLN"/>
    <n v="3"/>
    <s v="Paf"/>
    <s v="J5"/>
    <s v="M1PafJ5"/>
    <x v="90"/>
    <s v="5h42"/>
    <n v="0.78300000000000003"/>
    <n v="5.07"/>
    <n v="-0.50700000000000001"/>
    <s v="12h13"/>
    <n v="0.61799999999999999"/>
    <n v="0.16500000000000004"/>
    <n v="13.24"/>
    <n v="-1.3240000000000001"/>
    <n v="-0.81700000000000006"/>
    <n v="69.05"/>
    <n v="3742.8034624999996"/>
    <n v="0.26699029126213597"/>
    <n v="2.3418705429310345E-5"/>
    <n v="8.7651611768090293E-6"/>
    <x v="583"/>
    <x v="546"/>
    <n v="0.21480743569159888"/>
    <n v="28.545300000000001"/>
    <n v="55.9"/>
    <n v="590"/>
    <x v="575"/>
    <n v="11.355774909963984"/>
    <s v="LS"/>
    <s v="TMF"/>
    <s v="E"/>
    <n v="0.57093314461741485"/>
    <n v="1.5412499999999998"/>
    <n v="919.65"/>
    <x v="91"/>
    <x v="89"/>
  </r>
  <r>
    <d v="2022-07-08T00:00:00"/>
    <s v="Makera"/>
    <s v="Jul"/>
    <s v="M1"/>
    <s v="HWLN"/>
    <n v="6"/>
    <s v="Pfa"/>
    <s v="D5"/>
    <s v="M1PfaD5"/>
    <x v="91"/>
    <s v="6h01"/>
    <n v="0.878"/>
    <n v="5.54"/>
    <n v="-0.55400000000000005"/>
    <s v="11h32"/>
    <n v="0.69099999999999995"/>
    <n v="0.18700000000000006"/>
    <n v="17.18"/>
    <n v="-1.718"/>
    <n v="-1.1639999999999999"/>
    <n v="67.400000000000006"/>
    <n v="3566.066600000001"/>
    <n v="0.27062228654124465"/>
    <n v="2.3811486192835838E-5"/>
    <n v="8.4913345608633056E-6"/>
    <x v="584"/>
    <x v="547"/>
    <n v="0.13362359628651876"/>
    <n v="33.388599999999997"/>
    <n v="57"/>
    <n v="720"/>
    <x v="576"/>
    <n v="10.019670781892938"/>
    <s v="LS"/>
    <s v="TMF"/>
    <s v="E"/>
    <n v="0.39262443606707542"/>
    <n v="2.4874999999999998"/>
    <n v="1362.0875000000001"/>
    <x v="92"/>
    <x v="90"/>
  </r>
  <r>
    <d v="2022-08-17T00:00:00"/>
    <s v="Makera"/>
    <s v="Mid Aug"/>
    <s v="M1"/>
    <s v="HWLN"/>
    <n v="4"/>
    <s v="Pfa"/>
    <s v="D5"/>
    <s v="M1PfaD5"/>
    <x v="91"/>
    <s v="5h50"/>
    <n v="0.91100000000000003"/>
    <n v="11.45"/>
    <n v="-1.145"/>
    <s v="12h12"/>
    <n v="0.74199999999999999"/>
    <n v="0.16900000000000004"/>
    <n v="19.12"/>
    <n v="-1.9120000000000001"/>
    <n v="-0.76700000000000013"/>
    <n v="67.400000000000006"/>
    <n v="3566.066600000001"/>
    <n v="0.2277628032345014"/>
    <n v="1.925787162707545E-5"/>
    <n v="6.867485279640143E-6"/>
    <x v="585"/>
    <x v="548"/>
    <n v="0.16400706510153912"/>
    <n v="32.178800000000003"/>
    <n v="57"/>
    <n v="720"/>
    <x v="577"/>
    <n v="11.310295975498345"/>
    <s v="LS"/>
    <s v="TMF"/>
    <s v="E"/>
    <n v="0.6083871384901417"/>
    <n v="1.4275"/>
    <n v="836.8"/>
    <x v="92"/>
    <x v="90"/>
  </r>
  <r>
    <d v="2022-06-10T00:00:00"/>
    <s v="Makera"/>
    <s v="Jun"/>
    <s v="M1"/>
    <s v="HWLN"/>
    <n v="15"/>
    <s v="Pfa"/>
    <s v="D5"/>
    <s v="M1PfaD5"/>
    <x v="91"/>
    <s v="6h52"/>
    <n v="0.80600000000000005"/>
    <n v="2.56"/>
    <n v="-0.25600000000000001"/>
    <s v="12h12"/>
    <n v="0.67"/>
    <n v="0.13600000000000001"/>
    <n v="12.76"/>
    <n v="-1.276"/>
    <n v="-1.02"/>
    <n v="67.400000000000006"/>
    <n v="3566.066600000001"/>
    <n v="0.20298507462686569"/>
    <n v="1.671226353782392E-5"/>
    <n v="5.9597044812631735E-6"/>
    <x v="586"/>
    <x v="549"/>
    <n v="0.10702487697542425"/>
    <n v="27.385200000000001"/>
    <n v="57"/>
    <n v="720"/>
    <x v="578"/>
    <n v="16.475333333333335"/>
    <s v="LS"/>
    <s v="TMF"/>
    <s v="E"/>
    <n v="0.64691630239407094"/>
    <n v="1.1612499999999999"/>
    <n v="648.88749999999993"/>
    <x v="92"/>
    <x v="90"/>
  </r>
  <r>
    <d v="2022-09-01T00:00:00"/>
    <s v="Makera"/>
    <s v="Sep"/>
    <s v="M1"/>
    <s v="HWLN"/>
    <n v="4"/>
    <s v="Pfa"/>
    <s v="D5"/>
    <s v="M1PfaD5"/>
    <x v="91"/>
    <s v="6h42"/>
    <n v="0.85599999999999998"/>
    <n v="10.87"/>
    <n v="-1.087"/>
    <s v="12h17"/>
    <n v="0.72399999999999998"/>
    <n v="0.13200000000000001"/>
    <n v="24.35"/>
    <n v="-2.4350000000000001"/>
    <n v="-1.3480000000000001"/>
    <n v="67.400000000000006"/>
    <n v="3566.066600000001"/>
    <n v="0.18232044198895028"/>
    <n v="1.4643176452367464E-5"/>
    <n v="5.2218542464694114E-6"/>
    <x v="587"/>
    <x v="550"/>
    <n v="7.0956965930444968E-2"/>
    <n v="34.357199999999999"/>
    <n v="57"/>
    <n v="720"/>
    <x v="579"/>
    <n v="5.6582009490325227"/>
    <s v="LS"/>
    <s v="TMF"/>
    <s v="E"/>
    <n v="0.43800288115314234"/>
    <n v="2.1637500000000003"/>
    <n v="1129.9875000000002"/>
    <x v="92"/>
    <x v="90"/>
  </r>
  <r>
    <d v="2022-06-22T00:00:00"/>
    <s v="Makera"/>
    <s v="Mid Jun"/>
    <s v="M1"/>
    <s v="HWLN"/>
    <n v="3"/>
    <s v="Pfa"/>
    <s v="D5"/>
    <s v="M1PfaD5"/>
    <x v="91"/>
    <s v="5h37"/>
    <n v="0.68600000000000005"/>
    <n v="2.25"/>
    <n v="-0.22500000000000001"/>
    <s v="12h10"/>
    <n v="0.58499999999999996"/>
    <n v="0.10100000000000009"/>
    <n v="9.76"/>
    <n v="-0.97599999999999998"/>
    <n v="-0.751"/>
    <n v="67.400000000000006"/>
    <n v="3566.066600000001"/>
    <n v="0.17264957264957281"/>
    <n v="1.3692971409738832E-5"/>
    <n v="4.8830047999024575E-6"/>
    <x v="588"/>
    <x v="551"/>
    <n v="0.11909880335870707"/>
    <n v="31.695499999999999"/>
    <n v="57"/>
    <n v="720"/>
    <x v="580"/>
    <n v="14.662698412698415"/>
    <s v="LS"/>
    <s v="TMF"/>
    <s v="E"/>
    <n v="0.40461792161109017"/>
    <n v="2.3699999999999997"/>
    <n v="1376.4875"/>
    <x v="92"/>
    <x v="90"/>
  </r>
  <r>
    <d v="2022-08-04T00:00:00"/>
    <s v="Makera"/>
    <s v="Aug"/>
    <s v="M1"/>
    <s v="HWLN"/>
    <n v="7"/>
    <s v="Pfa"/>
    <s v="D5"/>
    <s v="M1PfaD5"/>
    <x v="91"/>
    <s v="5h54"/>
    <n v="0.89400000000000002"/>
    <n v="4.18"/>
    <n v="-0.41799999999999998"/>
    <s v="12h18"/>
    <n v="0.83899999999999997"/>
    <n v="5.5000000000000049E-2"/>
    <n v="22.29"/>
    <n v="-2.2290000000000001"/>
    <n v="-1.8110000000000002"/>
    <n v="67.400000000000006"/>
    <n v="3566.066600000001"/>
    <n v="6.5554231227652027E-2"/>
    <n v="4.157023296729131E-6"/>
    <n v="1.4824221933887647E-6"/>
    <x v="589"/>
    <x v="552"/>
    <n v="1.4993866566220981E-2"/>
    <n v="29.967099999999999"/>
    <n v="57"/>
    <n v="720"/>
    <x v="581"/>
    <n v="11.248072663787742"/>
    <s v="LS"/>
    <s v="TMF"/>
    <s v="E"/>
    <n v="0.47297782808158478"/>
    <n v="1.87375"/>
    <n v="1054"/>
    <x v="92"/>
    <x v="90"/>
  </r>
  <r>
    <d v="2022-08-04T00:00:00"/>
    <s v="Makera"/>
    <s v="Aug"/>
    <s v="M1"/>
    <s v="HWLN"/>
    <n v="3"/>
    <s v="Pfa"/>
    <s v="H5"/>
    <s v="M1PfaH5"/>
    <x v="92"/>
    <s v="5h54"/>
    <n v="0.76500000000000001"/>
    <n v="4.99"/>
    <n v="-0.499"/>
    <s v="12h18"/>
    <n v="0.63800000000000001"/>
    <n v="0.127"/>
    <n v="17.59"/>
    <n v="-1.7589999999999999"/>
    <n v="-1.2599999999999998"/>
    <n v="105.9"/>
    <n v="8803.6258500000022"/>
    <n v="0.19905956112852666"/>
    <n v="1.6315300846468396E-5"/>
    <n v="1.4363380428249608E-5"/>
    <x v="590"/>
    <x v="553"/>
    <n v="0.20880760014031338"/>
    <n v="29.967099999999999"/>
    <n v="80"/>
    <n v="715"/>
    <x v="582"/>
    <n v="11.248072663787742"/>
    <s v="LS"/>
    <s v="TMF"/>
    <s v="E"/>
    <n v="0.47297782808158478"/>
    <n v="1.87375"/>
    <n v="1054"/>
    <x v="93"/>
    <x v="91"/>
  </r>
  <r>
    <d v="2022-08-18T00:00:00"/>
    <s v="Makera"/>
    <s v="Mid Aug"/>
    <s v="M1"/>
    <s v="HWLN"/>
    <n v="5"/>
    <s v="Pfa"/>
    <s v="H5"/>
    <s v="M1PfaH5"/>
    <x v="92"/>
    <s v="5h55"/>
    <n v="0.78600000000000003"/>
    <n v="17.09"/>
    <n v="-1.7090000000000001"/>
    <s v="12h33"/>
    <n v="0.66100000000000003"/>
    <n v="0.125"/>
    <n v="19.559999999999999"/>
    <n v="-1.956"/>
    <n v="-0.24699999999999989"/>
    <n v="105.9"/>
    <n v="8803.6258500000022"/>
    <n v="0.18910741301059"/>
    <n v="1.5317052142079523E-5"/>
    <n v="1.3484559618380919E-5"/>
    <x v="591"/>
    <x v="554"/>
    <n v="1"/>
    <n v="28.894600000000001"/>
    <n v="80"/>
    <n v="715"/>
    <x v="583"/>
    <n v="11.347959829038007"/>
    <s v="LS"/>
    <s v="TMF"/>
    <s v="E"/>
    <n v="0.60858362734628491"/>
    <n v="1.405"/>
    <n v="1061.325"/>
    <x v="93"/>
    <x v="91"/>
  </r>
  <r>
    <d v="2022-07-08T00:00:00"/>
    <s v="Makera"/>
    <s v="Jul"/>
    <s v="M1"/>
    <s v="HWLN"/>
    <n v="12"/>
    <s v="Pfa"/>
    <s v="H5"/>
    <s v="M1PfaH5"/>
    <x v="92"/>
    <s v="6h10"/>
    <n v="0.73199999999999998"/>
    <n v="3.21"/>
    <n v="-0.32100000000000001"/>
    <s v="11h53"/>
    <n v="0.63800000000000001"/>
    <n v="9.3999999999999972E-2"/>
    <n v="14.91"/>
    <n v="-1.4910000000000001"/>
    <n v="-1.1700000000000002"/>
    <n v="105.9"/>
    <n v="8803.6258500000022"/>
    <n v="0.14733542319749213"/>
    <n v="1.126504922144652E-5"/>
    <n v="9.9173278527448983E-6"/>
    <x v="592"/>
    <x v="555"/>
    <n v="0.15526336439730068"/>
    <n v="33.388599999999997"/>
    <n v="80"/>
    <n v="715"/>
    <x v="584"/>
    <n v="10.019670781892938"/>
    <s v="LS"/>
    <s v="TMF"/>
    <s v="E"/>
    <n v="0.39262443606707542"/>
    <n v="2.4874999999999998"/>
    <n v="1362.0875000000001"/>
    <x v="93"/>
    <x v="91"/>
  </r>
  <r>
    <d v="2022-09-01T00:00:00"/>
    <s v="Makera"/>
    <s v="Sep"/>
    <s v="M1"/>
    <s v="HWLN"/>
    <n v="1"/>
    <s v="Pfa"/>
    <s v="H5"/>
    <s v="M1PfaH5"/>
    <x v="92"/>
    <s v="6h42"/>
    <n v="0.748"/>
    <n v="11.72"/>
    <n v="-1.1720000000000002"/>
    <s v="12h17"/>
    <n v="0.66200000000000003"/>
    <n v="8.5999999999999965E-2"/>
    <n v="23.97"/>
    <n v="-2.3969999999999998"/>
    <n v="-1.2249999999999996"/>
    <n v="105.9"/>
    <n v="8803.6258500000022"/>
    <n v="0.12990936555891233"/>
    <n v="9.6480238832320397E-6"/>
    <n v="8.4937592459838984E-6"/>
    <x v="593"/>
    <x v="556"/>
    <n v="0.12700594255667097"/>
    <n v="34.357199999999999"/>
    <n v="80"/>
    <n v="715"/>
    <x v="585"/>
    <n v="5.6582009490325227"/>
    <s v="LS"/>
    <s v="TMF"/>
    <s v="E"/>
    <n v="0.43800288115314234"/>
    <n v="2.1637500000000003"/>
    <n v="1129.9875000000002"/>
    <x v="93"/>
    <x v="91"/>
  </r>
  <r>
    <d v="2022-06-10T00:00:00"/>
    <s v="Makera"/>
    <s v="Jun"/>
    <s v="M1"/>
    <s v="HWLN"/>
    <n v="9"/>
    <s v="Pfa"/>
    <s v="H5"/>
    <s v="M1PfaH5"/>
    <x v="92"/>
    <s v="6h52"/>
    <n v="0.65500000000000003"/>
    <n v="3.08"/>
    <n v="-0.308"/>
    <s v="12h12"/>
    <n v="0.627"/>
    <n v="2.8000000000000025E-2"/>
    <n v="12.93"/>
    <n v="-1.2929999999999999"/>
    <n v="-0.98499999999999988"/>
    <n v="105.9"/>
    <n v="8803.6258500000022"/>
    <n v="4.4657097288676277E-2"/>
    <n v="2.5915652935884703E-6"/>
    <n v="2.28151712105983E-6"/>
    <x v="594"/>
    <x v="557"/>
    <n v="4.2427523769126667E-2"/>
    <n v="27.385200000000001"/>
    <n v="80"/>
    <n v="715"/>
    <x v="586"/>
    <n v="16.475333333333335"/>
    <s v="LS"/>
    <s v="TMF"/>
    <s v="E"/>
    <n v="0.64691630239407094"/>
    <n v="1.1612499999999999"/>
    <n v="648.88749999999993"/>
    <x v="93"/>
    <x v="91"/>
  </r>
  <r>
    <d v="2022-07-08T00:00:00"/>
    <s v="Makera"/>
    <s v="Jul"/>
    <s v="M1"/>
    <s v="HWLN"/>
    <n v="14"/>
    <s v="Pfu"/>
    <s v="D4"/>
    <s v="M1PfuD4"/>
    <x v="93"/>
    <s v="6h10"/>
    <n v="0.78"/>
    <n v="6.34"/>
    <n v="-0.63400000000000001"/>
    <s v="11h53"/>
    <n v="0.92300000000000004"/>
    <n v="-0.14300000000000002"/>
    <n v="8.34"/>
    <n v="-0.83399999999999996"/>
    <n v="-0.19999999999999996"/>
    <n v="64.150000000000006"/>
    <n v="3230.4496625000006"/>
    <n v="0.18333333333333335"/>
    <n v="1.4743383676282337E-5"/>
    <n v="4.7627758821154293E-6"/>
    <x v="595"/>
    <x v="558"/>
    <n v="0.32176991659770643"/>
    <n v="33.388599999999997"/>
    <n v="60"/>
    <n v="537"/>
    <x v="587"/>
    <n v="10.019670781892938"/>
    <s v="ES"/>
    <s v="TMF"/>
    <s v="SD"/>
    <n v="0.39262443606707542"/>
    <n v="2.4874999999999998"/>
    <n v="1362.0875000000001"/>
    <x v="94"/>
    <x v="92"/>
  </r>
  <r>
    <d v="2022-06-10T00:00:00"/>
    <s v="Makera"/>
    <s v="Jun"/>
    <s v="M1"/>
    <s v="HWLN"/>
    <n v="16"/>
    <s v="Pfu"/>
    <s v="D4"/>
    <s v="M1PfuD4"/>
    <x v="93"/>
    <s v="6h52"/>
    <n v="0.62"/>
    <n v="2.82"/>
    <n v="-0.28199999999999997"/>
    <s v="12h12"/>
    <n v="0.53700000000000003"/>
    <n v="8.2999999999999963E-2"/>
    <n v="10.52"/>
    <n v="-1.052"/>
    <n v="-0.77"/>
    <n v="64.150000000000006"/>
    <n v="3230.4496625000006"/>
    <n v="0.15456238361266286"/>
    <n v="1.1949060152625587E-5"/>
    <n v="3.8600837337241537E-6"/>
    <x v="596"/>
    <x v="559"/>
    <n v="6.7736271615549043E-2"/>
    <n v="27.385200000000001"/>
    <n v="60"/>
    <n v="537"/>
    <x v="588"/>
    <n v="16.475333333333335"/>
    <s v="ES"/>
    <s v="TMF"/>
    <s v="SD"/>
    <n v="0.64691630239407094"/>
    <n v="1.1612499999999999"/>
    <n v="648.88749999999993"/>
    <x v="94"/>
    <x v="92"/>
  </r>
  <r>
    <d v="2022-08-04T00:00:00"/>
    <s v="Makera"/>
    <s v="Aug"/>
    <s v="M1"/>
    <s v="HWLN"/>
    <n v="8"/>
    <s v="Pfu"/>
    <s v="D4"/>
    <s v="M1PfuD4"/>
    <x v="93"/>
    <s v="5h54"/>
    <n v="0.77400000000000002"/>
    <n v="7.81"/>
    <n v="-0.78099999999999992"/>
    <s v="12h18"/>
    <n v="0.71199999999999997"/>
    <n v="6.2000000000000055E-2"/>
    <n v="10.83"/>
    <n v="-1.083"/>
    <n v="-0.30200000000000005"/>
    <n v="64.150000000000006"/>
    <n v="3230.4496625000006"/>
    <n v="8.7078651685393346E-2"/>
    <n v="5.896282173197375E-6"/>
    <n v="1.904764275641023E-6"/>
    <x v="597"/>
    <x v="560"/>
    <n v="8.5221580064385738E-2"/>
    <n v="29.967099999999999"/>
    <n v="60"/>
    <n v="537"/>
    <x v="589"/>
    <n v="11.248072663787742"/>
    <s v="ES"/>
    <s v="TMF"/>
    <s v="SD"/>
    <n v="0.47297782808158478"/>
    <n v="1.87375"/>
    <n v="1054"/>
    <x v="94"/>
    <x v="92"/>
  </r>
  <r>
    <d v="2022-08-18T00:00:00"/>
    <s v="Makera"/>
    <s v="Mid Aug"/>
    <s v="M1"/>
    <s v="HWLN"/>
    <n v="4"/>
    <s v="Pfu"/>
    <s v="D4"/>
    <s v="M1PfuD4"/>
    <x v="93"/>
    <s v="5h55"/>
    <n v="0.79100000000000004"/>
    <n v="9.41"/>
    <n v="-0.94100000000000006"/>
    <s v="12h33"/>
    <n v="0.81899999999999995"/>
    <n v="-2.7999999999999914E-2"/>
    <n v="10.65"/>
    <n v="-1.0649999999999999"/>
    <n v="-0.12399999999999989"/>
    <n v="64.150000000000006"/>
    <n v="3230.4496625000006"/>
    <n v="3.5398230088495464E-2"/>
    <n v="1.9468982143284582E-6"/>
    <n v="6.289356679399222E-7"/>
    <x v="598"/>
    <x v="561"/>
    <n v="6.8533013312364499E-2"/>
    <n v="28.894600000000001"/>
    <n v="60"/>
    <n v="537"/>
    <x v="590"/>
    <n v="11.347959829038007"/>
    <s v="ES"/>
    <s v="TMF"/>
    <s v="SD"/>
    <n v="0.60858362734628491"/>
    <n v="1.405"/>
    <n v="1061.325"/>
    <x v="94"/>
    <x v="92"/>
  </r>
  <r>
    <d v="2022-08-31T00:00:00"/>
    <s v="Makera"/>
    <s v="Sep"/>
    <s v="M1"/>
    <s v="HWLN"/>
    <n v="4"/>
    <s v="Pfu"/>
    <s v="D4"/>
    <s v="M1PfuD4"/>
    <x v="93"/>
    <s v="6h43"/>
    <n v="0.91100000000000003"/>
    <n v="4.96"/>
    <n v="-0.496"/>
    <s v="12h04"/>
    <n v="0.89200000000000002"/>
    <n v="1.9000000000000017E-2"/>
    <n v="8.24"/>
    <n v="-0.82400000000000007"/>
    <n v="-0.32800000000000007"/>
    <n v="64.150000000000006"/>
    <n v="3230.4496625000006"/>
    <n v="2.1300448430493293E-2"/>
    <n v="1.0418219623448591E-6"/>
    <n v="3.3655534066420382E-7"/>
    <x v="599"/>
    <x v="562"/>
    <n v="1.3864299473774324E-2"/>
    <n v="32.519599999999997"/>
    <n v="60"/>
    <n v="537"/>
    <x v="591"/>
    <n v="5.03038712875437"/>
    <s v="ES"/>
    <s v="TMF"/>
    <s v="SD"/>
    <n v="0.5234151584582144"/>
    <n v="1.8887499999999999"/>
    <n v="924.46249999999998"/>
    <x v="94"/>
    <x v="92"/>
  </r>
  <r>
    <d v="2022-06-21T00:00:00"/>
    <s v="Makera"/>
    <s v="Mid Jun"/>
    <s v="M1"/>
    <s v="HWLN"/>
    <n v="2"/>
    <s v="Pfu"/>
    <s v="D4"/>
    <s v="M1PfuD4"/>
    <x v="93"/>
    <s v="5h58"/>
    <n v="0.64300000000000002"/>
    <n v="3.92"/>
    <n v="-0.39200000000000002"/>
    <s v="11h54"/>
    <n v="0.65100000000000002"/>
    <n v="-8.0000000000000071E-3"/>
    <n v="11.72"/>
    <n v="-1.1720000000000002"/>
    <n v="-0.78000000000000014"/>
    <n v="64.150000000000006"/>
    <n v="3230.4496625000006"/>
    <n v="1.2441679626749622E-2"/>
    <n v="5.3745613875991589E-7"/>
    <n v="1.7362250020655238E-7"/>
    <x v="600"/>
    <x v="563"/>
    <n v="3.0076458100147972E-3"/>
    <n v="30.972899999999999"/>
    <n v="60"/>
    <n v="537"/>
    <x v="61"/>
    <n v="14.820634920634921"/>
    <s v="ES"/>
    <s v="TMF"/>
    <s v="SD"/>
    <n v="0.43868604499462699"/>
    <n v="2.2400000000000002"/>
    <n v="1277.3875"/>
    <x v="94"/>
    <x v="92"/>
  </r>
  <r>
    <d v="2022-06-10T00:00:00"/>
    <s v="Makera"/>
    <s v="Jun"/>
    <s v="M1"/>
    <s v="HWLN"/>
    <n v="13"/>
    <s v="Sgu"/>
    <s v="G6"/>
    <s v="M1SguG6"/>
    <x v="94"/>
    <s v="6h52"/>
    <n v="0.72799999999999998"/>
    <n v="2.0099999999999998"/>
    <n v="-0.20099999999999998"/>
    <s v="12h12"/>
    <n v="0.57599999999999996"/>
    <n v="0.15200000000000002"/>
    <n v="6.47"/>
    <n v="-0.64700000000000002"/>
    <n v="-0.44600000000000006"/>
    <n v="44.5"/>
    <n v="1554.4962500000001"/>
    <n v="0.26388888888888895"/>
    <n v="2.3084280405542594E-5"/>
    <n v="3.5884427324364446E-6"/>
    <x v="601"/>
    <x v="564"/>
    <n v="0.14862314310472563"/>
    <n v="27.385200000000001"/>
    <n v="33.9"/>
    <n v="590"/>
    <x v="592"/>
    <n v="16.475333333333335"/>
    <s v="LS"/>
    <s v="TMF"/>
    <s v="E"/>
    <n v="0.64691630239407094"/>
    <n v="1.1612499999999999"/>
    <n v="648.88749999999993"/>
    <x v="95"/>
    <x v="93"/>
  </r>
  <r>
    <d v="2022-06-22T00:00:00"/>
    <s v="Makera"/>
    <s v="Mid Jun"/>
    <s v="M1"/>
    <s v="HWLN"/>
    <n v="4"/>
    <s v="Sgu"/>
    <s v="G6"/>
    <s v="M1SguG6"/>
    <x v="94"/>
    <s v="5h37"/>
    <n v="0.749"/>
    <n v="2.5099999999999998"/>
    <n v="-0.251"/>
    <s v="12h10"/>
    <n v="0.59499999999999997"/>
    <n v="0.15400000000000003"/>
    <n v="11.85"/>
    <n v="-1.1850000000000001"/>
    <n v="-0.93400000000000005"/>
    <n v="44.5"/>
    <n v="1554.4962500000001"/>
    <n v="0.25882352941176479"/>
    <n v="2.2540034888439923E-5"/>
    <n v="3.5038399708949032E-6"/>
    <x v="602"/>
    <x v="565"/>
    <n v="6.9296718112808131E-2"/>
    <n v="31.695499999999999"/>
    <n v="33.9"/>
    <n v="590"/>
    <x v="593"/>
    <n v="14.662698412698415"/>
    <s v="LS"/>
    <s v="TMF"/>
    <s v="E"/>
    <n v="0.40461792161109017"/>
    <n v="2.3699999999999997"/>
    <n v="1376.4875"/>
    <x v="95"/>
    <x v="93"/>
  </r>
  <r>
    <d v="2022-06-21T00:00:00"/>
    <s v="Makera"/>
    <s v="Mid Jun"/>
    <s v="M1"/>
    <s v="HWLN"/>
    <n v="4"/>
    <s v="Sgu"/>
    <s v="G6"/>
    <s v="M1SguG6"/>
    <x v="94"/>
    <s v="5h58"/>
    <n v="0.72199999999999998"/>
    <n v="3.43"/>
    <n v="-0.34300000000000003"/>
    <s v="11h54"/>
    <n v="0.58299999999999996"/>
    <n v="0.13900000000000001"/>
    <n v="12.83"/>
    <n v="-1.2829999999999999"/>
    <n v="-0.94"/>
    <n v="44.5"/>
    <n v="1554.4962500000001"/>
    <n v="0.23842195540308753"/>
    <n v="2.0373244143308797E-5"/>
    <n v="3.1670131621107987E-6"/>
    <x v="603"/>
    <x v="566"/>
    <n v="6.2235372779349117E-2"/>
    <n v="30.972899999999999"/>
    <n v="33.9"/>
    <n v="590"/>
    <x v="594"/>
    <n v="14.820634920634921"/>
    <s v="LS"/>
    <s v="TMF"/>
    <s v="E"/>
    <n v="0.43868604499462666"/>
    <n v="2.2399999999999998"/>
    <n v="1277.3875"/>
    <x v="95"/>
    <x v="93"/>
  </r>
  <r>
    <d v="2022-07-08T00:00:00"/>
    <s v="Makera"/>
    <s v="Jul"/>
    <s v="M1"/>
    <s v="HWLN"/>
    <n v="13"/>
    <s v="Sgu"/>
    <s v="G6"/>
    <s v="M1SguG6"/>
    <x v="94"/>
    <s v="6h10"/>
    <n v="0.78200000000000003"/>
    <n v="8.57"/>
    <n v="-0.85699999999999998"/>
    <s v="11h53"/>
    <n v="0.63800000000000001"/>
    <n v="0.14400000000000002"/>
    <n v="11.87"/>
    <n v="-1.1869999999999998"/>
    <n v="-0.32999999999999985"/>
    <n v="44.5"/>
    <n v="1554.4962500000001"/>
    <n v="0.22570532915360503"/>
    <n v="1.9043945662972619E-5"/>
    <n v="2.9603742118294699E-6"/>
    <x v="604"/>
    <x v="567"/>
    <n v="0.16570970837677884"/>
    <n v="33.388599999999997"/>
    <n v="33.9"/>
    <n v="590"/>
    <x v="595"/>
    <n v="10.019670781892938"/>
    <s v="LS"/>
    <s v="TMF"/>
    <s v="E"/>
    <n v="0.39262443606707542"/>
    <n v="2.4874999999999998"/>
    <n v="1362.0875000000001"/>
    <x v="95"/>
    <x v="93"/>
  </r>
  <r>
    <d v="2022-08-03T00:00:00"/>
    <s v="Makera"/>
    <s v="Aug"/>
    <s v="M1"/>
    <s v="HWLN"/>
    <n v="7"/>
    <s v="Sgu"/>
    <s v="G6"/>
    <s v="M1SguG6"/>
    <x v="94"/>
    <s v="5h42"/>
    <n v="0.77700000000000002"/>
    <n v="5.12"/>
    <n v="-0.51200000000000001"/>
    <s v="12h13"/>
    <n v="0.65900000000000003"/>
    <n v="0.11799999999999999"/>
    <n v="10.47"/>
    <n v="-1.0470000000000002"/>
    <n v="-0.53500000000000014"/>
    <n v="44.5"/>
    <n v="1554.4962500000001"/>
    <n v="0.17905918057663125"/>
    <n v="1.4321409634571415E-5"/>
    <n v="2.2262577571655138E-6"/>
    <x v="605"/>
    <x v="568"/>
    <n v="7.686647126885339E-2"/>
    <n v="28.545300000000001"/>
    <n v="33.9"/>
    <n v="590"/>
    <x v="596"/>
    <n v="11.355774909963984"/>
    <s v="LS"/>
    <s v="TMF"/>
    <s v="E"/>
    <n v="0.57093314461741485"/>
    <n v="1.5412499999999998"/>
    <n v="919.65"/>
    <x v="95"/>
    <x v="93"/>
  </r>
  <r>
    <d v="2022-09-01T00:00:00"/>
    <s v="Makera"/>
    <s v="Sep"/>
    <s v="M1"/>
    <s v="HWLN"/>
    <n v="7"/>
    <s v="Sgu"/>
    <s v="G6"/>
    <s v="M1SguG6"/>
    <x v="94"/>
    <s v="6h42"/>
    <n v="0.72799999999999998"/>
    <n v="14.23"/>
    <n v="-1.423"/>
    <s v="12h17"/>
    <n v="0.68899999999999995"/>
    <n v="3.9000000000000035E-2"/>
    <n v="18.93"/>
    <n v="-1.893"/>
    <n v="-0.47"/>
    <n v="44.5"/>
    <n v="1554.4962500000001"/>
    <n v="5.6603773584905717E-2"/>
    <n v="3.4697615529873097E-6"/>
    <n v="5.3937313225129501E-7"/>
    <x v="606"/>
    <x v="569"/>
    <n v="2.1198578114182225E-2"/>
    <n v="34.357199999999999"/>
    <n v="33.9"/>
    <n v="590"/>
    <x v="597"/>
    <n v="5.6582009490325227"/>
    <s v="LS"/>
    <s v="TMF"/>
    <s v="E"/>
    <n v="0.43800288115314234"/>
    <n v="2.1637500000000003"/>
    <n v="1129.9875000000002"/>
    <x v="95"/>
    <x v="93"/>
  </r>
  <r>
    <d v="2022-08-18T00:00:00"/>
    <s v="Makera"/>
    <s v="Mid Aug"/>
    <s v="M1"/>
    <s v="HWLN"/>
    <n v="1"/>
    <s v="Sgu"/>
    <s v="G6"/>
    <s v="M1SguG6"/>
    <x v="94"/>
    <s v="5h55"/>
    <n v="0.78"/>
    <n v="2.25"/>
    <n v="-0.22500000000000001"/>
    <s v="12h33"/>
    <n v="0.754"/>
    <n v="2.6000000000000023E-2"/>
    <n v="17.760000000000002"/>
    <n v="-1.7760000000000002"/>
    <n v="-1.5510000000000002"/>
    <n v="44.5"/>
    <n v="1554.4962500000001"/>
    <n v="3.4482758620689682E-2"/>
    <n v="1.8851027456641959E-6"/>
    <n v="2.9303851489996964E-7"/>
    <x v="607"/>
    <x v="570"/>
    <n v="3.490022183121329E-3"/>
    <n v="28.894600000000001"/>
    <n v="33.9"/>
    <n v="590"/>
    <x v="146"/>
    <n v="11.347959829038007"/>
    <s v="LS"/>
    <s v="TMF"/>
    <s v="E"/>
    <n v="0.60858362734628491"/>
    <n v="1.405"/>
    <n v="1061.325"/>
    <x v="95"/>
    <x v="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d v="2022-06-11T00:00:00"/>
    <s v="Makera"/>
    <s v="Jun"/>
    <s v="K1"/>
    <x v="0"/>
    <n v="1"/>
    <x v="0"/>
    <s v="F10"/>
    <s v="K1BbrF10"/>
    <s v="K1BbrF10"/>
    <s v="6h01"/>
    <n v="0.495"/>
    <n v="2.65"/>
    <n v="-0.26500000000000001"/>
    <s v="11h45"/>
    <n v="0.378"/>
    <n v="0.11699999999999999"/>
    <n v="11.48"/>
    <n v="-1.1480000000000001"/>
    <n v="-0.88300000000000012"/>
    <n v="97.65"/>
    <n v="7485.3851625000007"/>
    <n v="0.30952380952380948"/>
    <n v="2.8092562231696774E-5"/>
    <n v="2.1028364850575095E-5"/>
    <n v="21.028364850575095"/>
    <n v="23.814682729983115"/>
    <n v="0.29233557632505602"/>
    <n v="31.959900000000001"/>
    <n v="81.5"/>
    <n v="800"/>
    <n v="28.092562231696775"/>
    <n v="10.416666666666666"/>
    <s v="ES"/>
    <s v="TMF"/>
    <s v="SD"/>
    <n v="0.55247291970017987"/>
    <n v="1.6937500000000001"/>
    <n v="1071.175"/>
    <n v="1.5762233191801176E-2"/>
    <n v="8.8519632642693491"/>
    <n v="4.6000000000000041E-2"/>
    <n v="1.7110000000000003"/>
    <n v="0.22399999999999998"/>
    <n v="-0.17799999999999994"/>
    <n v="1.177"/>
    <n v="-0.53400000000000014"/>
    <n v="-1.9988138213631565E-5"/>
    <n v="-1.4961891321031699E-5"/>
    <n v="-71.150997366409669"/>
    <n v="-6.4322370865922984"/>
    <n v="0.55969999999999587"/>
    <x v="0"/>
    <n v="-35.166308381201162"/>
    <n v="-2.9057761241965463E-2"/>
    <n v="0.19499999999999984"/>
    <n v="-146.71249999999998"/>
    <n v="0.28849002633590337"/>
  </r>
  <r>
    <d v="2022-06-11T00:00:00"/>
    <s v="Makera"/>
    <s v="Jun"/>
    <s v="K1"/>
    <x v="0"/>
    <n v="16"/>
    <x v="1"/>
    <s v="G8"/>
    <s v="K1CmeG8"/>
    <s v="K1CmeG8"/>
    <s v="6h09"/>
    <n v="0.51100000000000001"/>
    <n v="1.37"/>
    <n v="-0.13700000000000001"/>
    <s v="11h58"/>
    <n v="0.36799999999999999"/>
    <n v="0.14300000000000002"/>
    <n v="3.95"/>
    <n v="-0.39500000000000002"/>
    <n v="-0.25800000000000001"/>
    <n v="98.2"/>
    <n v="7569.9434000000001"/>
    <n v="0.38858695652173919"/>
    <n v="3.7171232271581499E-5"/>
    <n v="2.8138412440412536E-5"/>
    <n v="28.138412440412537"/>
    <n v="109.06361411012611"/>
    <n v="3.5569710456749996E-2"/>
    <n v="31.959900000000001"/>
    <n v="73"/>
    <n v="794"/>
    <n v="37.171232271581502"/>
    <n v="10.416666666666666"/>
    <s v="ES"/>
    <s v="TF"/>
    <s v="SD"/>
    <n v="0.55247291970017987"/>
    <n v="1.6937500000000001"/>
    <n v="1071.175"/>
    <n v="3.3174055421566567E-2"/>
    <n v="23.35390337783668"/>
    <n v="0.13300000000000001"/>
    <n v="0.28099999999999997"/>
    <n v="9.1000000000000025E-2"/>
    <n v="4.1999999999999982E-2"/>
    <n v="1.157"/>
    <n v="0.87600000000000011"/>
    <n v="1.7103511722298204E-6"/>
    <n v="1.2947261567903394E-6"/>
    <n v="4.601276491813886"/>
    <n v="-83.108465435344044"/>
    <n v="2.3972999999999978"/>
    <x v="1"/>
    <n v="-3.7271173950586851"/>
    <n v="-0.11447003854703752"/>
    <n v="0.4700000000000002"/>
    <n v="58.812500000000227"/>
    <n v="1.046012764918139"/>
  </r>
  <r>
    <d v="2022-06-11T00:00:00"/>
    <s v="Makera"/>
    <s v="Jun"/>
    <s v="K1"/>
    <x v="0"/>
    <n v="10"/>
    <x v="2"/>
    <s v="D10"/>
    <s v="K1DtoD10"/>
    <s v="K1DtoD10"/>
    <s v="6h09"/>
    <n v="0.75"/>
    <n v="10.85"/>
    <n v="-1.085"/>
    <s v="11h58"/>
    <n v="0.56799999999999995"/>
    <n v="0.18200000000000005"/>
    <n v="15.95"/>
    <n v="-1.595"/>
    <n v="-0.51"/>
    <n v="80"/>
    <n v="5024"/>
    <n v="0.32042253521126773"/>
    <n v="2.9315144465882253E-5"/>
    <n v="1.4727928579659242E-5"/>
    <n v="14.727928579659242"/>
    <n v="28.878291332665178"/>
    <n v="0.24610991514044928"/>
    <n v="31.959900000000001"/>
    <n v="77.099999999999994"/>
    <n v="720"/>
    <n v="29.315144465882252"/>
    <n v="10.416666666666666"/>
    <s v="ES"/>
    <s v="TF"/>
    <s v="SD"/>
    <n v="0.55247291970017987"/>
    <n v="1.6937500000000001"/>
    <n v="1071.175"/>
    <n v="-1.3880826345383708E-2"/>
    <n v="20.827665812558859"/>
    <n v="0.125"/>
    <n v="8.999999999999897E-3"/>
    <n v="0.17500000000000004"/>
    <n v="-5.0000000000000044E-2"/>
    <n v="6.999999999999984E-2"/>
    <n v="6.0999999999999943E-2"/>
    <n v="-1.5131552108242794E-5"/>
    <n v="-7.6020917791811782E-6"/>
    <n v="-51.616843047979167"/>
    <n v="-16.398717251267517"/>
    <n v="0.55969999999999587"/>
    <x v="2"/>
    <n v="-3.6631571230417874"/>
    <n v="-2.9057761241965463E-2"/>
    <n v="0.19499999999999984"/>
    <n v="-146.71249999999998"/>
    <n v="0.48383156952020828"/>
  </r>
  <r>
    <d v="2022-06-11T00:00:00"/>
    <s v="Makera"/>
    <s v="Jun"/>
    <s v="K1"/>
    <x v="0"/>
    <n v="3"/>
    <x v="3"/>
    <s v="B9"/>
    <s v="K1FsaB9"/>
    <s v="K1FsaB9"/>
    <s v="6h01"/>
    <n v="0.71099999999999997"/>
    <n v="8.89"/>
    <n v="-0.88900000000000001"/>
    <s v="11h45"/>
    <n v="0.64800000000000002"/>
    <n v="6.2999999999999945E-2"/>
    <n v="19.86"/>
    <n v="-1.986"/>
    <n v="-1.097"/>
    <n v="51.75"/>
    <n v="2102.2790625000002"/>
    <n v="9.722222222222214E-2"/>
    <n v="6.7528382236740597E-6"/>
    <n v="1.4196350410079669E-6"/>
    <n v="1.4196350410079668"/>
    <n v="1.2941066918942268"/>
    <n v="0.34678000629571593"/>
    <n v="31.959900000000001"/>
    <n v="12.1"/>
    <n v="290"/>
    <n v="6.7528382236740594"/>
    <n v="10.416666666666666"/>
    <s v="LS"/>
    <s v="TMF"/>
    <s v="E"/>
    <n v="0.55247291970017987"/>
    <n v="1.6937500000000001"/>
    <n v="1071.175"/>
    <n v="7.3426554335497676E-2"/>
    <n v="22.62647841477833"/>
    <n v="8.8000000000000078E-2"/>
    <n v="1.2539999999999998"/>
    <n v="5.2999999999999936E-2"/>
    <n v="3.5000000000000142E-2"/>
    <n v="1.2780000000000002"/>
    <n v="2.4000000000000465E-2"/>
    <n v="3.8072459624314915E-6"/>
    <n v="8.0038934726073855E-7"/>
    <n v="56.379937388164734"/>
    <n v="0.6862897293981054"/>
    <n v="0.55969999999999587"/>
    <x v="3"/>
    <n v="-3.6631571230417874"/>
    <n v="-2.9057761241965463E-2"/>
    <n v="0.19499999999999984"/>
    <n v="-146.71249999999998"/>
    <n v="1.5637993738816476"/>
  </r>
  <r>
    <d v="2022-06-11T00:00:00"/>
    <s v="Makera"/>
    <s v="Jun"/>
    <s v="K1"/>
    <x v="0"/>
    <n v="12"/>
    <x v="3"/>
    <s v="H9"/>
    <s v="K1FsaH9"/>
    <s v="K1FsaH9"/>
    <s v="6h09"/>
    <n v="0.72"/>
    <n v="5.69"/>
    <n v="-0.56900000000000006"/>
    <s v="11h58"/>
    <n v="0.68600000000000005"/>
    <n v="3.3999999999999919E-2"/>
    <n v="13.19"/>
    <n v="-1.319"/>
    <n v="-0.74999999999999989"/>
    <n v="30.6"/>
    <n v="735.04260000000011"/>
    <n v="4.9562682215743316E-2"/>
    <n v="2.946337693240351E-6"/>
    <n v="2.1656837185173904E-7"/>
    <n v="0.21656837185173905"/>
    <n v="0.28875782913565212"/>
    <n v="7.7378041882332854E-2"/>
    <n v="31.959900000000001"/>
    <n v="27"/>
    <n v="244"/>
    <n v="2.9463376932403511"/>
    <n v="10.416666666666666"/>
    <s v="LS"/>
    <s v="TMF"/>
    <s v="E"/>
    <n v="0.55247291970017987"/>
    <n v="1.6937500000000001"/>
    <n v="1071.175"/>
    <n v="1.6422015556633862E-2"/>
    <n v="5.8988277579259005"/>
    <n v="4.9000000000000044E-2"/>
    <n v="1.1869999999999998"/>
    <n v="9.7999999999999976E-2"/>
    <n v="-4.8999999999999932E-2"/>
    <n v="1.532"/>
    <n v="0.34500000000000031"/>
    <n v="-2.0114919023203095E-6"/>
    <n v="-1.4785322377604665E-7"/>
    <n v="-68.270921793356678"/>
    <n v="-0.22600426924917505"/>
    <n v="0.55969999999999587"/>
    <x v="4"/>
    <n v="-3.6631571230417874"/>
    <n v="-2.9057761241965463E-2"/>
    <n v="0.19499999999999984"/>
    <n v="-146.71249999999998"/>
    <n v="0.31729078206643319"/>
  </r>
  <r>
    <d v="2022-06-11T00:00:00"/>
    <s v="Makera"/>
    <s v="Jun"/>
    <s v="K1"/>
    <x v="0"/>
    <n v="9"/>
    <x v="4"/>
    <s v="H1"/>
    <s v="K1FthH1"/>
    <s v="K1FthH1"/>
    <s v="6h09"/>
    <n v="0.64500000000000002"/>
    <n v="4.71"/>
    <n v="-0.47099999999999997"/>
    <s v="11h58"/>
    <n v="0.65100000000000002"/>
    <n v="-6.0000000000000053E-3"/>
    <n v="5.46"/>
    <n v="-0.54600000000000004"/>
    <n v="-7.5000000000000067E-2"/>
    <n v="104.2"/>
    <n v="8523.247400000002"/>
    <n v="9.3023255813953574E-3"/>
    <n v="3.757362891720048E-7"/>
    <n v="3.202493349770939E-7"/>
    <n v="0.3202493349770939"/>
    <n v="4.269991133027915"/>
    <n v="1.9385523628268942E-2"/>
    <n v="31.959900000000001"/>
    <n v="128"/>
    <n v="930"/>
    <n v="0.3757362891720048"/>
    <n v="10.416666666666666"/>
    <s v="LS"/>
    <s v="TF"/>
    <s v="SD"/>
    <n v="0.55247291970017987"/>
    <n v="1.6937500000000001"/>
    <n v="1071.175"/>
    <n v="-8.0073224214642878E-3"/>
    <n v="11.271428195052852"/>
    <n v="-0.15600000000000003"/>
    <n v="0.32700000000000007"/>
    <n v="-0.125"/>
    <n v="-3.1000000000000028E-2"/>
    <n v="0.17700000000000005"/>
    <n v="-0.15000000000000002"/>
    <n v="4.5840627272491089E-6"/>
    <n v="3.9071100721462889E-6"/>
    <n v="1220.0212913559203"/>
    <n v="52.094800961950547"/>
    <n v="0.55969999999999587"/>
    <x v="5"/>
    <n v="-3.6631571230417874"/>
    <n v="-2.9057761241965463E-2"/>
    <n v="0.19499999999999984"/>
    <n v="-146.71249999999998"/>
    <n v="13.200212913559206"/>
  </r>
  <r>
    <d v="2022-06-11T00:00:00"/>
    <s v="Makera"/>
    <s v="Jun"/>
    <s v="K1"/>
    <x v="0"/>
    <n v="11"/>
    <x v="5"/>
    <s v="A2"/>
    <s v="K1HmaA2"/>
    <s v="K1HmaA2"/>
    <s v="6h09"/>
    <n v="0.55700000000000005"/>
    <n v="4.91"/>
    <n v="-0.49099999999999999"/>
    <s v="11h58"/>
    <n v="0.50600000000000001"/>
    <n v="5.1000000000000045E-2"/>
    <n v="7.83"/>
    <n v="-0.78300000000000003"/>
    <n v="-0.29200000000000004"/>
    <n v="75.099999999999994"/>
    <n v="4427.4078499999996"/>
    <n v="0.10079051383399218"/>
    <n v="7.0592174818855877E-6"/>
    <n v="3.1254034894157484E-6"/>
    <n v="3.1254034894157483"/>
    <n v="10.703436607588177"/>
    <n v="0.3729374940580229"/>
    <n v="31.959900000000001"/>
    <n v="56.6"/>
    <n v="445"/>
    <n v="7.0592174818855877"/>
    <n v="10.416666666666666"/>
    <s v="ES"/>
    <s v="TF"/>
    <s v="SD"/>
    <n v="0.55247291970017987"/>
    <n v="1.6937500000000001"/>
    <n v="1071.175"/>
    <n v="4.5968748054476261E-2"/>
    <n v="-39.768594428190333"/>
    <n v="0.1359999999999999"/>
    <e v="#VALUE!"/>
    <n v="0.25900000000000001"/>
    <n v="-0.12300000000000011"/>
    <e v="#VALUE!"/>
    <e v="#VALUE!"/>
    <n v="2.6870139207592257E-7"/>
    <n v="1.1896506525828645E-7"/>
    <n v="3.8063906200004096"/>
    <e v="#VALUE!"/>
    <n v="0.55969999999999587"/>
    <x v="6"/>
    <n v="-3.6631571230417874"/>
    <n v="-2.9057761241965463E-2"/>
    <n v="0.19499999999999984"/>
    <n v="-146.71249999999998"/>
    <n v="1.0380639062000041"/>
  </r>
  <r>
    <d v="2022-06-11T00:00:00"/>
    <s v="Makera"/>
    <s v="Jun"/>
    <s v="K1"/>
    <x v="0"/>
    <n v="8"/>
    <x v="5"/>
    <s v="A6"/>
    <s v="K1HmaA6"/>
    <s v="K1HmaA6"/>
    <s v="6h01"/>
    <n v="0.70399999999999996"/>
    <n v="3.65"/>
    <n v="-0.36499999999999999"/>
    <s v="11h45"/>
    <n v="0.54300000000000004"/>
    <n v="0.16099999999999992"/>
    <n v="8.7799999999999994"/>
    <n v="-0.87799999999999989"/>
    <n v="-0.5129999999999999"/>
    <n v="83.9"/>
    <n v="5525.7798500000008"/>
    <n v="0.29650092081031293"/>
    <n v="2.6644711644573756E-5"/>
    <n v="1.4723281071464605E-5"/>
    <n v="14.723281071464605"/>
    <n v="28.700352965817949"/>
    <n v="1"/>
    <n v="31.959900000000001"/>
    <n v="74.8"/>
    <n v="670"/>
    <n v="26.644711644573757"/>
    <n v="10.416666666666666"/>
    <s v="ES"/>
    <s v="TF"/>
    <s v="SD"/>
    <n v="0.55247291970017987"/>
    <n v="1.6937500000000001"/>
    <n v="1071.175"/>
    <n v="4.3850573576126081E-2"/>
    <n v="-5.4228336277165878"/>
    <n v="0.13600000000000001"/>
    <n v="2.3579999999999997"/>
    <n v="0.35899999999999999"/>
    <n v="-0.22299999999999998"/>
    <n v="2.1059999999999999"/>
    <n v="-0.25199999999999978"/>
    <n v="-2.1834177184765186E-5"/>
    <n v="-1.2065085632890521E-5"/>
    <n v="-81.945631373390214"/>
    <n v="-18.515696113043688"/>
    <n v="2.3972999999999978"/>
    <x v="7"/>
    <n v="-3.7271173950586851"/>
    <n v="-0.11447003854703752"/>
    <n v="0.4700000000000002"/>
    <n v="58.812500000000227"/>
    <n v="0.18054368626609793"/>
  </r>
  <r>
    <d v="2022-06-11T00:00:00"/>
    <s v="Makera"/>
    <s v="Jun"/>
    <s v="K1"/>
    <x v="0"/>
    <n v="7"/>
    <x v="5"/>
    <s v="D9"/>
    <s v="K1HmaD9"/>
    <s v="K1HmaD9"/>
    <s v="6h01"/>
    <n v="0.58099999999999996"/>
    <n v="3.12"/>
    <n v="-0.312"/>
    <s v="11h45"/>
    <n v="0.44900000000000001"/>
    <n v="0.13199999999999995"/>
    <n v="7.53"/>
    <n v="-0.753"/>
    <n v="-0.441"/>
    <n v="75.5"/>
    <n v="4474.69625"/>
    <n v="0.29398663697104666"/>
    <n v="2.6366848568268059E-5"/>
    <n v="1.1798363841274694E-5"/>
    <n v="11.798363841274695"/>
    <n v="26.753659504024249"/>
    <n v="0.93217189003006051"/>
    <n v="31.959900000000001"/>
    <n v="70.599999999999994"/>
    <n v="700"/>
    <n v="26.366848568268061"/>
    <n v="10.416666666666666"/>
    <s v="ES"/>
    <s v="TF"/>
    <s v="SD"/>
    <n v="0.55247291970017987"/>
    <n v="1.6937500000000001"/>
    <n v="1071.175"/>
    <n v="0"/>
    <n v="0"/>
    <n v="0.11899999999999999"/>
    <n v="2.2070000000000003"/>
    <n v="0.28199999999999997"/>
    <n v="-0.16299999999999998"/>
    <n v="2.081"/>
    <n v="-0.12600000000000006"/>
    <n v="-2.3801788621538455E-5"/>
    <n v="-1.0650577428809079E-5"/>
    <n v="-90.271647595319379"/>
    <n v="-23.109893115244514"/>
    <n v="2.3972999999999978"/>
    <x v="8"/>
    <n v="-3.7271173950586851"/>
    <n v="-0.11447003854703752"/>
    <n v="0.4700000000000002"/>
    <n v="58.812500000000227"/>
    <n v="9.728352404680625E-2"/>
  </r>
  <r>
    <d v="2022-06-11T00:00:00"/>
    <s v="Makera"/>
    <s v="Jun"/>
    <s v="K1"/>
    <x v="0"/>
    <n v="6"/>
    <x v="6"/>
    <s v="D7"/>
    <s v="K1MluD7"/>
    <s v="K1MluD7"/>
    <s v="6h01"/>
    <n v="0.95699999999999996"/>
    <n v="4.83"/>
    <n v="-0.48299999999999998"/>
    <s v="11h45"/>
    <n v="0.80100000000000005"/>
    <n v="0.15599999999999992"/>
    <n v="8.84"/>
    <n v="-0.88400000000000001"/>
    <n v="-0.40100000000000002"/>
    <n v="131.5"/>
    <n v="13574.41625"/>
    <n v="0.194756554307116"/>
    <n v="1.5882238545008922E-5"/>
    <n v="2.1559211699174549E-5"/>
    <n v="21.559211699174551"/>
    <n v="53.763620197442769"/>
    <n v="0.29170514045472101"/>
    <n v="31.959900000000001"/>
    <n v="136.30000000000001"/>
    <n v="832"/>
    <n v="15.882238545008923"/>
    <n v="10.416666666666666"/>
    <s v="ES"/>
    <s v="TMF"/>
    <s v="E"/>
    <n v="0.55247291970017987"/>
    <n v="1.6937500000000001"/>
    <n v="1071.175"/>
    <n v="-4.1067369666072644E-3"/>
    <n v="9.2367923053650234"/>
    <n v="0.1090000000000001"/>
    <n v="0.84900000000000009"/>
    <n v="0.10099999999999998"/>
    <n v="8.0000000000001181E-3"/>
    <n v="1.605"/>
    <n v="0.75599999999999978"/>
    <n v="-1.2887039953737798E-6"/>
    <n v="-1.7493404456241756E-6"/>
    <n v="-8.114120636846641"/>
    <n v="-36.641864576396635"/>
    <n v="2.3972999999999978"/>
    <x v="9"/>
    <n v="-3.7271173950586851"/>
    <n v="-0.11447003854703752"/>
    <n v="0.4700000000000002"/>
    <n v="58.812500000000227"/>
    <n v="0.91885879363153367"/>
  </r>
  <r>
    <d v="2022-06-11T00:00:00"/>
    <s v="Makera"/>
    <s v="Jun"/>
    <s v="K1"/>
    <x v="0"/>
    <n v="15"/>
    <x v="7"/>
    <s v="F9"/>
    <s v="K1PafF9"/>
    <s v="K1PafF9"/>
    <s v="6h09"/>
    <n v="0.58299999999999996"/>
    <n v="5.83"/>
    <n v="-0.58299999999999996"/>
    <s v="11h58"/>
    <n v="0.40600000000000003"/>
    <n v="0.17699999999999994"/>
    <n v="15.93"/>
    <n v="-1.593"/>
    <n v="-1.01"/>
    <n v="93.95"/>
    <n v="6928.8829625000008"/>
    <n v="0.43596059113300473"/>
    <n v="4.2825900629069753E-5"/>
    <n v="2.9673565322247946E-5"/>
    <n v="29.673565322247946"/>
    <n v="29.379767645790047"/>
    <n v="0.65361577513014679"/>
    <n v="31.959900000000001"/>
    <n v="79.7"/>
    <n v="858"/>
    <n v="42.82590062906975"/>
    <n v="10.416666666666666"/>
    <s v="LS"/>
    <s v="TMF"/>
    <s v="E"/>
    <n v="0.55247291970017987"/>
    <n v="1.6937500000000001"/>
    <n v="1071.175"/>
    <n v="2.1258629216131218E-2"/>
    <n v="12.347631639816555"/>
    <n v="0.13800000000000001"/>
    <n v="2.1310000000000002"/>
    <n v="0.16099999999999992"/>
    <n v="-2.2999999999999909E-2"/>
    <n v="2.0960000000000001"/>
    <n v="-3.499999999999992E-2"/>
    <n v="-1.8907935782590709E-5"/>
    <n v="-1.3101087410003689E-5"/>
    <n v="-44.150702039774998"/>
    <n v="-12.382354402462607"/>
    <n v="2.3972999999999978"/>
    <x v="10"/>
    <n v="-3.7271173950586851"/>
    <n v="-0.11447003854703752"/>
    <n v="0.4700000000000002"/>
    <n v="58.812500000000227"/>
    <n v="0.55849297960225008"/>
  </r>
  <r>
    <d v="2022-06-11T00:00:00"/>
    <s v="Makera"/>
    <s v="Jun"/>
    <s v="K1"/>
    <x v="0"/>
    <n v="2"/>
    <x v="8"/>
    <s v="I6"/>
    <s v="K1PfaI6"/>
    <s v="K1PfaI6"/>
    <s v="6h01"/>
    <n v="0.70799999999999996"/>
    <n v="6.04"/>
    <n v="-0.60399999999999998"/>
    <s v="11h45"/>
    <n v="0.71"/>
    <n v="-2.0000000000000018E-3"/>
    <n v="15.71"/>
    <n v="-1.5710000000000002"/>
    <n v="-0.96700000000000019"/>
    <n v="57.95"/>
    <n v="2636.1889625000003"/>
    <n v="2.8248587570621495E-3"/>
    <n v="8.66410976779867E-8"/>
    <n v="2.2840230539759293E-8"/>
    <n v="2.2840230539759292E-2"/>
    <n v="2.361967997906855E-2"/>
    <n v="4.7142096384875819E-4"/>
    <n v="31.959900000000001"/>
    <n v="51.9"/>
    <n v="645"/>
    <n v="8.6641097677986695E-2"/>
    <n v="10.416666666666666"/>
    <s v="LS"/>
    <s v="TMF"/>
    <s v="E"/>
    <n v="0.55247291970017987"/>
    <n v="1.6937500000000001"/>
    <n v="1071.175"/>
    <n v="2.8758319692770054E-2"/>
    <n v="0.71718748709344571"/>
    <n v="9.1000000000000081E-2"/>
    <n v="1.0049999999999999"/>
    <n v="6.1000000000000054E-2"/>
    <n v="3.0000000000000027E-2"/>
    <n v="0.7849999999999997"/>
    <n v="-0.22000000000000031"/>
    <n v="1.922611593051251E-6"/>
    <n v="5.0683674607762502E-7"/>
    <n v="2219.0526719743284"/>
    <n v="0.68545257787552905"/>
    <n v="2.3972999999999978"/>
    <x v="5"/>
    <n v="-3.7271173950586851"/>
    <n v="-0.11447003854703752"/>
    <n v="0.4700000000000002"/>
    <n v="58.812500000000227"/>
    <n v="23.190526719743279"/>
  </r>
  <r>
    <d v="2022-06-11T00:00:00"/>
    <s v="Makera"/>
    <s v="Jun"/>
    <s v="K1"/>
    <x v="0"/>
    <n v="13"/>
    <x v="9"/>
    <s v="G7"/>
    <s v="K1PfuG7"/>
    <s v="K1PfuG7"/>
    <s v="6h09"/>
    <n v="0.85399999999999998"/>
    <n v="5.58"/>
    <n v="-0.55800000000000005"/>
    <s v="11h58"/>
    <n v="0.91500000000000004"/>
    <n v="-6.1000000000000054E-2"/>
    <n v="9.51"/>
    <n v="-0.95099999999999996"/>
    <n v="-0.3929999999999999"/>
    <n v="89.35"/>
    <n v="6266.9866624999995"/>
    <n v="7.1428571428571494E-2"/>
    <n v="4.6202273801033669E-6"/>
    <n v="2.8954903368825115E-6"/>
    <n v="2.8954903368825113"/>
    <n v="7.3676598902862898"/>
    <n v="4.7731396466199512E-2"/>
    <n v="31.959900000000001"/>
    <n v="90"/>
    <n v="735"/>
    <n v="4.6202273801033664"/>
    <n v="10.416666666666666"/>
    <s v="ES"/>
    <s v="TMF"/>
    <s v="SD"/>
    <n v="0.55247291970017987"/>
    <n v="1.6937500000000001"/>
    <n v="1071.175"/>
    <n v="-9.9604352038653761E-3"/>
    <n v="10.276896370852626"/>
    <n v="0.16200000000000003"/>
    <n v="0.45399999999999996"/>
    <n v="5.799999999999994E-2"/>
    <n v="0.10400000000000009"/>
    <n v="3.8000000000000145E-2"/>
    <n v="-0.41599999999999981"/>
    <n v="-2.0617609445982573E-6"/>
    <n v="-1.292102834106068E-6"/>
    <n v="-44.624664004136747"/>
    <n v="62.344840230428915"/>
    <n v="0.55969999999999587"/>
    <x v="11"/>
    <n v="-3.6631571230417874"/>
    <n v="-2.9057761241965463E-2"/>
    <n v="0.19499999999999984"/>
    <n v="-146.71249999999998"/>
    <n v="0.55375335995863251"/>
  </r>
  <r>
    <d v="2022-06-11T00:00:00"/>
    <s v="Makera"/>
    <s v="Jun"/>
    <s v="K1"/>
    <x v="0"/>
    <n v="5"/>
    <x v="10"/>
    <s v="G10"/>
    <s v="K1SguG10"/>
    <s v="K1SguG10"/>
    <s v="6h01"/>
    <n v="0.71099999999999997"/>
    <n v="4.2699999999999996"/>
    <n v="-0.42699999999999994"/>
    <s v="11h45"/>
    <n v="0.72899999999999998"/>
    <n v="-1.8000000000000016E-2"/>
    <n v="12.05"/>
    <n v="-1.2050000000000001"/>
    <n v="-0.77800000000000014"/>
    <n v="34.14"/>
    <n v="914.94858600000009"/>
    <n v="2.5316455696202556E-2"/>
    <n v="1.2886528443421936E-6"/>
    <n v="1.1790510977757682E-7"/>
    <n v="0.11790510977757682"/>
    <n v="0.15154898428994446"/>
    <n v="2.1570810398803968E-2"/>
    <n v="31.959900000000001"/>
    <n v="20"/>
    <n v="384"/>
    <n v="1.2886528443421936"/>
    <n v="10.416666666666666"/>
    <s v="LS"/>
    <s v="TMF"/>
    <s v="E"/>
    <n v="0.55247291970017987"/>
    <n v="1.6937500000000001"/>
    <n v="1071.175"/>
    <n v="-9.0216655728648266E-3"/>
    <n v="-4.2054598357765984"/>
    <n v="8.6000000000000076E-2"/>
    <n v="2.1960000000000002"/>
    <n v="8.3000000000000074E-2"/>
    <n v="3.0000000000000027E-3"/>
    <n v="1.5629999999999997"/>
    <n v="-0.63300000000000056"/>
    <n v="-3.9407094275716181E-7"/>
    <n v="-3.6055465185935227E-8"/>
    <n v="-30.580070069865833"/>
    <n v="0.41293132323861992"/>
    <n v="2.3972999999999978"/>
    <x v="12"/>
    <n v="-3.7271173950586851"/>
    <n v="-0.11447003854703752"/>
    <n v="0.4700000000000002"/>
    <n v="58.812500000000227"/>
    <n v="0.69419929930134172"/>
  </r>
  <r>
    <d v="2022-06-11T00:00:00"/>
    <s v="Makera"/>
    <s v="Jun"/>
    <s v="K1"/>
    <x v="0"/>
    <n v="4"/>
    <x v="10"/>
    <s v="H8"/>
    <s v="K1SguH8"/>
    <s v="K1SguH8"/>
    <s v="6h01"/>
    <n v="0.69099999999999995"/>
    <n v="5.42"/>
    <n v="-0.54200000000000004"/>
    <s v="11h45"/>
    <n v="0.57499999999999996"/>
    <n v="0.11599999999999999"/>
    <n v="6.92"/>
    <n v="-0.69199999999999995"/>
    <n v="-0.14999999999999991"/>
    <n v="28.45"/>
    <n v="635.38096250000001"/>
    <n v="0.20173913043478262"/>
    <n v="1.6586075169795125E-5"/>
    <n v="1.0538476405481777E-6"/>
    <n v="1.0538476405481776"/>
    <n v="7.025650936987855"/>
    <n v="297.44903162167714"/>
    <n v="31.959900000000001"/>
    <n v="24.6"/>
    <n v="490"/>
    <n v="16.586075169795127"/>
    <n v="10.416666666666666"/>
    <s v="LS"/>
    <s v="TMF"/>
    <s v="E"/>
    <n v="0.55247291970017987"/>
    <n v="1.6937500000000001"/>
    <n v="1071.175"/>
    <n v="-2.5070679879673005E-4"/>
    <n v="1.8763328679121161"/>
    <n v="0.16300000000000003"/>
    <n v="1.7769999999999999"/>
    <n v="0.20000000000000007"/>
    <n v="-3.7000000000000033E-2"/>
    <n v="1.9310000000000003"/>
    <n v="0.15400000000000036"/>
    <n v="-9.4280121932864384E-6"/>
    <n v="-5.9903794618320731E-7"/>
    <n v="-56.842936600551376"/>
    <n v="-5.5295664160504536"/>
    <n v="2.3972999999999978"/>
    <x v="13"/>
    <n v="-3.7271173950586851"/>
    <n v="-0.11447003854703752"/>
    <n v="0.4700000000000002"/>
    <n v="58.812500000000227"/>
    <n v="0.43157063399448614"/>
  </r>
  <r>
    <d v="2022-06-08T00:00:00"/>
    <s v="Makera"/>
    <s v="Jun"/>
    <s v="K5"/>
    <x v="0"/>
    <n v="7"/>
    <x v="11"/>
    <s v="F10"/>
    <s v="K5AguF10"/>
    <s v="K5AguF10"/>
    <s v="5h42"/>
    <n v="0.80200000000000005"/>
    <n v="3.66"/>
    <n v="-0.36599999999999999"/>
    <s v="12h21"/>
    <n v="0.65900000000000003"/>
    <n v="0.14300000000000002"/>
    <n v="3.58"/>
    <n v="-0.35799999999999998"/>
    <n v="8.0000000000000071E-3"/>
    <n v="79.349999999999994"/>
    <n v="4942.6916624999994"/>
    <n v="0.21699544764795145"/>
    <n v="1.814335833869014E-5"/>
    <n v="8.9677025990393603E-6"/>
    <n v="8.9677025990393595"/>
    <s v="NA"/>
    <s v="NA"/>
    <n v="26.9267"/>
    <n v="63.2"/>
    <n v="602"/>
    <n v="18.143358338690142"/>
    <n v="13.101333333333335"/>
    <s v="LS"/>
    <s v="TF"/>
    <s v="SD"/>
    <n v="0.6042605573172154"/>
    <n v="1.3074999999999999"/>
    <n v="892.41250000000002"/>
    <n v="8.7349291855817503E-3"/>
    <n v="24.651549479099089"/>
    <n v="0.24099999999999988"/>
    <n v="1.895"/>
    <n v="0.32399999999999995"/>
    <n v="-8.3000000000000074E-2"/>
    <n v="2.5979999999999999"/>
    <n v="0.70299999999999985"/>
    <n v="-1.4336052453347238E-5"/>
    <n v="-7.0858686934322062E-6"/>
    <n v="-79.015429148946794"/>
    <e v="#VALUE!"/>
    <n v="8.6399000000000008"/>
    <x v="14"/>
    <n v="-2.6679999999999993"/>
    <n v="-0.19980994004652436"/>
    <n v="1.2587500000000003"/>
    <n v="515.18749999999989"/>
    <n v="0.20984570851053205"/>
  </r>
  <r>
    <d v="2022-06-08T00:00:00"/>
    <s v="Makera"/>
    <s v="Jun"/>
    <s v="K5"/>
    <x v="0"/>
    <n v="12"/>
    <x v="11"/>
    <s v="H7"/>
    <s v="K5AguH7"/>
    <s v="K5AguH7"/>
    <s v="5h53"/>
    <n v="0.63400000000000001"/>
    <n v="9.3800000000000008"/>
    <n v="-0.93800000000000006"/>
    <s v="12h11"/>
    <n v="0.51700000000000002"/>
    <n v="0.11699999999999999"/>
    <n v="18.559999999999999"/>
    <n v="-1.8559999999999999"/>
    <n v="-0.91799999999999982"/>
    <n v="81"/>
    <n v="5150.3850000000002"/>
    <n v="0.22630560928433266"/>
    <n v="1.9106313464775888E-5"/>
    <n v="9.8404870274279783E-6"/>
    <n v="9.8404870274279777"/>
    <n v="10.71948477933331"/>
    <n v="0.26348350786390584"/>
    <n v="26.9267"/>
    <n v="73.400000000000006"/>
    <n v="670"/>
    <n v="19.106313464775887"/>
    <n v="13.101333333333335"/>
    <s v="LS"/>
    <s v="TF"/>
    <s v="SD"/>
    <n v="0.6042605573172154"/>
    <n v="1.3074999999999999"/>
    <n v="892.41250000000002"/>
    <n v="2.3420874593229002E-2"/>
    <n v="20.224151239279511"/>
    <n v="0.10899999999999999"/>
    <n v="1.585"/>
    <n v="6.2999999999999945E-2"/>
    <n v="4.6000000000000041E-2"/>
    <n v="1.7090000000000001"/>
    <n v="0.124"/>
    <n v="5.8379130909042495E-6"/>
    <n v="3.0067500014696882E-6"/>
    <n v="30.554890150142977"/>
    <n v="1.6099173597239531"/>
    <n v="8.6399000000000008"/>
    <x v="15"/>
    <n v="-2.6679999999999993"/>
    <n v="-0.19980994004652436"/>
    <n v="1.2587500000000003"/>
    <n v="515.18749999999989"/>
    <n v="1.3055489015014299"/>
  </r>
  <r>
    <d v="2022-06-08T00:00:00"/>
    <s v="Makera"/>
    <s v="Jun"/>
    <s v="K5"/>
    <x v="0"/>
    <n v="3"/>
    <x v="0"/>
    <s v="A3"/>
    <s v="K5BbrA3"/>
    <s v="K5BbrA3"/>
    <s v="5h42"/>
    <n v="0.72299999999999998"/>
    <n v="7.49"/>
    <n v="-0.749"/>
    <s v="12h21"/>
    <n v="0.54200000000000004"/>
    <n v="0.18099999999999994"/>
    <n v="5.67"/>
    <n v="-0.56699999999999995"/>
    <n v="0.18200000000000005"/>
    <n v="78.25"/>
    <n v="4806.6040625000005"/>
    <n v="0.3339483394833947"/>
    <n v="3.084580901838834E-5"/>
    <n v="1.4826359093888454E-5"/>
    <n v="14.826359093888454"/>
    <n v="81.463511504881595"/>
    <n v="1"/>
    <n v="26.9267"/>
    <n v="62.2"/>
    <n v="560"/>
    <n v="30.845809018388341"/>
    <n v="13.101333333333335"/>
    <s v="ES"/>
    <s v="TMF"/>
    <s v="SD"/>
    <n v="0.6042605573172154"/>
    <n v="1.3074999999999999"/>
    <n v="892.41250000000002"/>
    <n v="3.0833337364130416E-2"/>
    <n v="8.8519632642693491"/>
    <n v="0.10099999999999998"/>
    <n v="1.9549999999999996"/>
    <n v="0.14999999999999991"/>
    <n v="-4.8999999999999932E-2"/>
    <n v="2.7559999999999993"/>
    <n v="0.80099999999999982"/>
    <n v="-1.536467150173159E-5"/>
    <n v="-7.3851892459201038E-6"/>
    <n v="-49.811212578577965"/>
    <n v="-69.44223549847068"/>
    <n v="8.6399000000000008"/>
    <x v="16"/>
    <n v="-2.6679999999999993"/>
    <n v="-0.19980994004652436"/>
    <n v="1.2587500000000003"/>
    <n v="515.18749999999989"/>
    <n v="0.50188787421422032"/>
  </r>
  <r>
    <d v="2022-06-08T00:00:00"/>
    <s v="Makera"/>
    <s v="Jun"/>
    <s v="K5"/>
    <x v="0"/>
    <n v="13"/>
    <x v="1"/>
    <s v="B10"/>
    <s v="K5CmeB10"/>
    <s v="K5CmeB10"/>
    <s v="5h53"/>
    <n v="0.53100000000000003"/>
    <n v="1.99"/>
    <n v="-0.19900000000000001"/>
    <s v="12h11"/>
    <n v="0.44800000000000001"/>
    <n v="8.3000000000000018E-2"/>
    <n v="3.56"/>
    <n v="-0.35599999999999998"/>
    <n v="-0.15699999999999997"/>
    <n v="91.25"/>
    <n v="6536.3515625"/>
    <n v="0.18526785714285718"/>
    <n v="1.4935124865160307E-5"/>
    <n v="9.7621226748523176E-6"/>
    <n v="9.7621226748523178"/>
    <n v="62.179125317530698"/>
    <n v="2.0278930806064251E-2"/>
    <n v="26.9267"/>
    <n v="83.6"/>
    <n v="660"/>
    <n v="14.935124865160308"/>
    <n v="13.101333333333335"/>
    <s v="ES"/>
    <s v="TF"/>
    <s v="SD"/>
    <n v="0.60426055731721495"/>
    <n v="1.3075000000000001"/>
    <n v="892.41250000000002"/>
    <n v="-3.44360234386289E-3"/>
    <n v="9.3622684935159057"/>
    <n v="0.26100000000000001"/>
    <n v="8.0000000000000016E-2"/>
    <n v="0.13799999999999996"/>
    <n v="0.12300000000000005"/>
    <n v="0.49799999999999989"/>
    <n v="0.41799999999999987"/>
    <n v="1.7922452893788375E-5"/>
    <n v="1.1714745297614629E-5"/>
    <n v="120.00202914671785"/>
    <n v="-24.82805058280556"/>
    <n v="8.6399000000000008"/>
    <x v="17"/>
    <n v="-2.6679999999999993"/>
    <n v="-0.19980994004652392"/>
    <n v="1.25875"/>
    <n v="515.18749999999989"/>
    <n v="2.2000202914671783"/>
  </r>
  <r>
    <d v="2022-06-08T00:00:00"/>
    <s v="Makera"/>
    <s v="Jun"/>
    <s v="K5"/>
    <x v="0"/>
    <n v="9"/>
    <x v="1"/>
    <s v="I6"/>
    <s v="K5CmeI6"/>
    <s v="K5CmeI6"/>
    <s v="5h53"/>
    <n v="0.504"/>
    <n v="9.01"/>
    <n v="-0.90100000000000002"/>
    <s v="12h11"/>
    <n v="0.52200000000000002"/>
    <n v="-1.8000000000000016E-2"/>
    <n v="19.23"/>
    <n v="-1.923"/>
    <n v="-1.022"/>
    <n v="89.65"/>
    <n v="6309.141162500001"/>
    <n v="3.5714285714285747E-2"/>
    <n v="1.9683187285601463E-6"/>
    <n v="1.2418400711278485E-6"/>
    <n v="1.2418400711278486"/>
    <n v="1.2151077016906542"/>
    <n v="3.9629192077993516E-4"/>
    <n v="26.9267"/>
    <n v="64.5"/>
    <n v="700"/>
    <n v="1.9683187285601462"/>
    <n v="13.101333333333335"/>
    <s v="ES"/>
    <s v="TF"/>
    <s v="SD"/>
    <n v="0.60426055731721495"/>
    <n v="1.3075000000000001"/>
    <n v="892.41250000000002"/>
    <n v="2.3499861849242888E-2"/>
    <n v="11.233512163472522"/>
    <n v="0.13500000000000001"/>
    <n v="-0.58299999999999996"/>
    <n v="-4.4000000000000039E-2"/>
    <n v="0.17900000000000005"/>
    <n v="-0.89999999999999991"/>
    <n v="-0.31699999999999995"/>
    <n v="2.9204342085227746E-5"/>
    <n v="1.8425431677364146E-5"/>
    <n v="1483.720175064896"/>
    <n v="26.681731657872454"/>
    <n v="8.6399000000000008"/>
    <x v="5"/>
    <n v="-2.6679999999999993"/>
    <n v="-0.19980994004652392"/>
    <n v="1.25875"/>
    <n v="515.18749999999989"/>
    <n v="15.837201750648964"/>
  </r>
  <r>
    <d v="2022-06-08T00:00:00"/>
    <s v="Makera"/>
    <s v="Jun"/>
    <s v="K5"/>
    <x v="0"/>
    <n v="10"/>
    <x v="2"/>
    <s v="J7"/>
    <s v="K5DtoJ7"/>
    <s v="K5DtoJ7"/>
    <s v="5h53"/>
    <n v="0.49299999999999999"/>
    <n v="11.63"/>
    <n v="-1.163"/>
    <s v="12h11"/>
    <n v="0.57399999999999995"/>
    <n v="-8.0999999999999961E-2"/>
    <n v="17.670000000000002"/>
    <n v="-1.7670000000000001"/>
    <n v="-0.60400000000000009"/>
    <n v="77.900000000000006"/>
    <n v="4763.7018500000004"/>
    <n v="0.16430020283975652"/>
    <n v="1.2882420232406085E-5"/>
    <n v="6.1368009093590302E-6"/>
    <n v="6.1368009093590299"/>
    <n v="10.160266406223558"/>
    <n v="8.6588997743491575E-2"/>
    <n v="26.9267"/>
    <n v="74.8"/>
    <n v="661"/>
    <n v="12.882420232406085"/>
    <n v="13.101333333333335"/>
    <s v="ES"/>
    <s v="TF"/>
    <s v="SD"/>
    <n v="0.6042605573172154"/>
    <n v="1.3074999999999999"/>
    <n v="892.41250000000002"/>
    <n v="-8.6588002042198298E-3"/>
    <n v="7.940595633033487"/>
    <n v="0.23799999999999999"/>
    <n v="2.0819999999999999"/>
    <n v="3.8000000000000034E-2"/>
    <n v="0.19999999999999996"/>
    <n v="2.5559999999999992"/>
    <n v="0.47399999999999931"/>
    <n v="2.9684923264814162E-6"/>
    <n v="1.4141012387370332E-6"/>
    <n v="23.042970753384466"/>
    <n v="-3.1557189590101373"/>
    <n v="8.6399000000000008"/>
    <x v="18"/>
    <n v="-2.6679999999999993"/>
    <n v="-0.19980994004652436"/>
    <n v="1.2587500000000003"/>
    <n v="515.18749999999989"/>
    <n v="1.2304297075338446"/>
  </r>
  <r>
    <d v="2022-06-08T00:00:00"/>
    <s v="Makera"/>
    <s v="Jun"/>
    <s v="K5"/>
    <x v="0"/>
    <n v="2"/>
    <x v="4"/>
    <s v="A4"/>
    <s v="K5FthA4"/>
    <s v="K5FthA4"/>
    <s v="5h42"/>
    <n v="0.77700000000000002"/>
    <n v="10.72"/>
    <n v="-1.0720000000000001"/>
    <s v="12h21"/>
    <n v="0.67600000000000005"/>
    <n v="0.10099999999999998"/>
    <n v="11.04"/>
    <n v="-1.1039999999999999"/>
    <n v="-3.1999999999999806E-2"/>
    <n v="83.3"/>
    <n v="5447.0286500000002"/>
    <n v="0.1494082840236686"/>
    <n v="1.1460463697570792E-5"/>
    <n v="6.2425474102953043E-6"/>
    <n v="6.2425474102953045"/>
    <n v="195.07960657172944"/>
    <n v="0.88565062661101956"/>
    <n v="26.9267"/>
    <n v="57.9"/>
    <n v="680"/>
    <n v="11.460463697570793"/>
    <n v="13.101333333333335"/>
    <s v="LS"/>
    <s v="TF"/>
    <s v="SD"/>
    <n v="0.60426055731721495"/>
    <n v="1.3075000000000001"/>
    <n v="892.41250000000002"/>
    <n v="3.1871140901128393E-2"/>
    <n v="11.544189971327141"/>
    <n v="-0.11599999999999999"/>
    <n v="-0.15700000000000003"/>
    <n v="-0.10300000000000009"/>
    <n v="-1.2999999999999901E-2"/>
    <n v="-0.53699999999999992"/>
    <n v="-0.37999999999999989"/>
    <n v="3.9495212314703782E-7"/>
    <n v="2.151315530160236E-7"/>
    <n v="3.4462141634875749"/>
    <n v="-176.52305782658195"/>
    <n v="8.6399000000000008"/>
    <x v="19"/>
    <n v="-2.6679999999999993"/>
    <n v="-0.19980994004652392"/>
    <n v="1.25875"/>
    <n v="515.18749999999989"/>
    <n v="1.0344621416348758"/>
  </r>
  <r>
    <d v="2022-06-08T00:00:00"/>
    <s v="Makera"/>
    <s v="Jun"/>
    <s v="K5"/>
    <x v="0"/>
    <n v="6"/>
    <x v="4"/>
    <s v="C5"/>
    <s v="K5FthC5"/>
    <s v="K5FthC5"/>
    <s v="5h42"/>
    <n v="0.622"/>
    <n v="10.24"/>
    <n v="-1.024"/>
    <s v="12h21"/>
    <n v="0.71099999999999997"/>
    <n v="-8.8999999999999968E-2"/>
    <n v="5.16"/>
    <n v="-0.51600000000000001"/>
    <n v="0.50800000000000001"/>
    <n v="80.05"/>
    <n v="5030.2819625000002"/>
    <n v="0.14308681672025719"/>
    <n v="1.0866510300645401E-5"/>
    <n v="5.4661610760657019E-6"/>
    <n v="5.4661610760657018"/>
    <n v="10.76015959855453"/>
    <n v="4.8850529577987307E-2"/>
    <n v="26.9267"/>
    <n v="86.4"/>
    <n v="632"/>
    <n v="10.8665103006454"/>
    <n v="13.101333333333335"/>
    <s v="LS"/>
    <s v="TF"/>
    <s v="SD"/>
    <n v="0.60426055731721495"/>
    <n v="1.3075000000000001"/>
    <n v="892.41250000000002"/>
    <n v="-2.71788186581967E-3"/>
    <n v="12.107395297731269"/>
    <e v="#VALUE!"/>
    <n v="-0.47"/>
    <n v="1.8000000000000016E-2"/>
    <e v="#VALUE!"/>
    <n v="0.27299999999999991"/>
    <n v="0.74299999999999988"/>
    <e v="#VALUE!"/>
    <e v="#VALUE!"/>
    <e v="#VALUE!"/>
    <e v="#VALUE!"/>
    <n v="8.6399000000000008"/>
    <x v="5"/>
    <n v="-2.6679999999999993"/>
    <n v="-0.19980994004652392"/>
    <n v="1.25875"/>
    <n v="515.18749999999989"/>
    <e v="#VALUE!"/>
  </r>
  <r>
    <d v="2022-06-08T00:00:00"/>
    <s v="Makera"/>
    <s v="Jun"/>
    <s v="K5"/>
    <x v="0"/>
    <n v="1"/>
    <x v="5"/>
    <s v="A6"/>
    <s v="K5HmaA6"/>
    <s v="K5HmaA6"/>
    <s v="5h42"/>
    <n v="0.69299999999999995"/>
    <n v="11.64"/>
    <n v="-1.1640000000000001"/>
    <s v="12h21"/>
    <n v="0.746"/>
    <n v="-5.3000000000000047E-2"/>
    <n v="13.48"/>
    <n v="-1.3480000000000001"/>
    <n v="-0.18399999999999994"/>
    <n v="47.95"/>
    <n v="1804.8739625000003"/>
    <n v="7.6479076479076549E-2"/>
    <n v="5.0256003009790537E-6"/>
    <n v="9.0705751291692576E-7"/>
    <n v="0.90705751291692571"/>
    <n v="4.9296603962876411"/>
    <n v="0.17176307593069914"/>
    <n v="26.9267"/>
    <n v="33.4"/>
    <n v="340"/>
    <n v="5.025600300979054"/>
    <n v="13.101333333333335"/>
    <s v="ES"/>
    <s v="TF"/>
    <s v="SD"/>
    <n v="0.6042605573172154"/>
    <n v="1.3074999999999999"/>
    <n v="892.41250000000002"/>
    <n v="0"/>
    <n v="0"/>
    <n v="0.16800000000000004"/>
    <e v="#VALUE!"/>
    <n v="6.2000000000000055E-2"/>
    <n v="0.10599999999999998"/>
    <e v="#VALUE!"/>
    <e v="#VALUE!"/>
    <n v="-8.6546771807908621E-7"/>
    <n v="-1.5620601497452325E-7"/>
    <n v="-17.221180878839114"/>
    <e v="#VALUE!"/>
    <n v="8.6399000000000008"/>
    <x v="20"/>
    <n v="-2.6679999999999993"/>
    <n v="-0.19980994004652436"/>
    <n v="1.2587500000000003"/>
    <n v="515.18749999999989"/>
    <n v="0.82778819121160874"/>
  </r>
  <r>
    <d v="2022-06-08T00:00:00"/>
    <s v="Makera"/>
    <s v="Jun"/>
    <s v="K5"/>
    <x v="0"/>
    <n v="14"/>
    <x v="6"/>
    <s v="F9"/>
    <s v="K5MluF9"/>
    <s v="K5MluF9"/>
    <s v="5h53"/>
    <n v="0.56299999999999994"/>
    <n v="8.15"/>
    <n v="-0.81500000000000006"/>
    <s v="12h11"/>
    <n v="0.433"/>
    <n v="0.12999999999999995"/>
    <n v="14.72"/>
    <n v="-1.472"/>
    <n v="-0.65699999999999992"/>
    <n v="117.25"/>
    <n v="10791.836562500001"/>
    <n v="0.30023094688221696"/>
    <n v="2.705793366117415E-5"/>
    <n v="2.9200479779035872E-5"/>
    <n v="29.20047977903587"/>
    <n v="44.445174701728881"/>
    <n v="0.24114607389327372"/>
    <n v="26.9267"/>
    <n v="99.7"/>
    <n v="730"/>
    <n v="27.05793366117415"/>
    <n v="13.101333333333335"/>
    <s v="ES"/>
    <s v="TMF"/>
    <s v="E"/>
    <n v="0.6042605573172154"/>
    <n v="1.3074999999999999"/>
    <n v="892.41250000000002"/>
    <n v="1.5858697825917468E-2"/>
    <n v="14.788150720037246"/>
    <n v="0.13200000000000001"/>
    <n v="1.1499999999999999"/>
    <n v="-2.6000000000000023E-2"/>
    <n v="0.15800000000000003"/>
    <n v="1.0310000000000001"/>
    <n v="-0.11899999999999966"/>
    <n v="5.068275725264522E-5"/>
    <n v="5.4696003280740879E-5"/>
    <n v="187.31200204460066"/>
    <n v="111.49624362499361"/>
    <n v="8.6399000000000008"/>
    <x v="21"/>
    <n v="-2.6679999999999993"/>
    <n v="-0.19980994004652436"/>
    <n v="1.2587500000000003"/>
    <n v="515.18749999999989"/>
    <n v="2.8731200204460068"/>
  </r>
  <r>
    <d v="2022-06-08T00:00:00"/>
    <s v="Makera"/>
    <s v="Jun"/>
    <s v="K5"/>
    <x v="0"/>
    <n v="4"/>
    <x v="7"/>
    <s v="A5"/>
    <s v="K5PafA5"/>
    <s v="K5PafA5"/>
    <s v="5h42"/>
    <n v="0.629"/>
    <n v="8.6199999999999992"/>
    <n v="-0.86199999999999988"/>
    <s v="12h21"/>
    <n v="0.52"/>
    <n v="0.10899999999999999"/>
    <n v="16.48"/>
    <n v="-1.6480000000000001"/>
    <n v="-0.78600000000000025"/>
    <n v="51.9"/>
    <n v="2114.4838499999996"/>
    <n v="0.20961538461538459"/>
    <n v="1.7386768207459521E-5"/>
    <n v="3.67640405783666E-6"/>
    <n v="3.6764040578366601"/>
    <n v="4.6773588522094895"/>
    <n v="0.10405785262181398"/>
    <n v="26.9267"/>
    <n v="44.9"/>
    <n v="565"/>
    <n v="17.386768207459522"/>
    <n v="13.101333333333335"/>
    <s v="LS"/>
    <s v="TMF"/>
    <s v="E"/>
    <n v="0.6042605573172154"/>
    <n v="1.3074999999999999"/>
    <n v="892.41250000000002"/>
    <n v="3.5603071853408719E-2"/>
    <n v="7.8755053132131891"/>
    <n v="0.13300000000000001"/>
    <n v="2.2610000000000001"/>
    <n v="9.099999999999997E-2"/>
    <n v="4.2000000000000037E-2"/>
    <n v="2.2279999999999998"/>
    <n v="-3.3000000000000584E-2"/>
    <n v="3.9069181895527098E-6"/>
    <n v="8.2611154150804428E-7"/>
    <n v="22.470640563762203"/>
    <n v="1.3020775347024713"/>
    <n v="8.6399000000000008"/>
    <x v="22"/>
    <n v="-2.6679999999999993"/>
    <n v="-0.19980994004652436"/>
    <n v="1.2587500000000003"/>
    <n v="515.18749999999989"/>
    <n v="1.224706405637622"/>
  </r>
  <r>
    <d v="2022-06-08T00:00:00"/>
    <s v="Makera"/>
    <s v="Jun"/>
    <s v="K5"/>
    <x v="0"/>
    <n v="16"/>
    <x v="8"/>
    <s v="F3"/>
    <s v="K5PfaF3"/>
    <s v="K5PfaF3"/>
    <s v="5h53"/>
    <n v="0.70599999999999996"/>
    <n v="5.54"/>
    <n v="-0.55400000000000005"/>
    <s v="12h11"/>
    <n v="0.55100000000000005"/>
    <n v="0.15499999999999992"/>
    <n v="13.01"/>
    <n v="-1.3009999999999999"/>
    <n v="-0.74699999999999989"/>
    <n v="91.85"/>
    <n v="6622.5916624999991"/>
    <n v="0.28130671506352067"/>
    <n v="2.4973974483551032E-5"/>
    <n v="1.6539243519425279E-5"/>
    <n v="16.53924351942528"/>
    <n v="22.140888245549242"/>
    <n v="0.44190602440143978"/>
    <n v="26.9267"/>
    <n v="77.599999999999994"/>
    <m/>
    <n v="24.973974483551032"/>
    <n v="13.101333333333335"/>
    <s v="LS"/>
    <s v="TMF"/>
    <s v="E"/>
    <n v="0.6042605573172154"/>
    <n v="1.3074999999999999"/>
    <n v="892.41250000000002"/>
    <s v="NA"/>
    <s v="NA"/>
    <n v="3.7000000000000033E-2"/>
    <n v="1.7689999999999999"/>
    <n v="0.123"/>
    <n v="-8.5999999999999965E-2"/>
    <n v="1.3750000000000002"/>
    <n v="-0.39399999999999968"/>
    <n v="-1.7777995944513817E-5"/>
    <n v="-1.1773640771809601E-5"/>
    <n v="-71.18608996827156"/>
    <n v="-8.6405971758164508"/>
    <n v="8.6399000000000008"/>
    <x v="23"/>
    <n v="-2.6679999999999993"/>
    <n v="-0.19980994004652436"/>
    <n v="1.2587500000000003"/>
    <n v="515.18749999999989"/>
    <n v="0.28813910031728451"/>
  </r>
  <r>
    <d v="2022-06-08T00:00:00"/>
    <s v="Makera"/>
    <s v="Jun"/>
    <s v="K5"/>
    <x v="0"/>
    <n v="8"/>
    <x v="8"/>
    <s v="J1"/>
    <s v="K5PfaJ1"/>
    <s v="K5PfaJ1"/>
    <s v="5h42"/>
    <n v="0.73599999999999999"/>
    <n v="7.09"/>
    <n v="-0.70899999999999996"/>
    <s v="12h21"/>
    <n v="0.65400000000000003"/>
    <n v="8.1999999999999962E-2"/>
    <n v="15.18"/>
    <n v="-1.518"/>
    <n v="-0.80900000000000005"/>
    <n v="50.2"/>
    <n v="1978.2314000000003"/>
    <n v="0.12538226299694183"/>
    <n v="9.2358230894186392E-6"/>
    <n v="1.8270595240332964E-6"/>
    <n v="1.8270595240332965"/>
    <n v="2.2584172114132217"/>
    <n v="4.5075344776920691E-2"/>
    <n v="26.9267"/>
    <n v="39.1"/>
    <n v="510"/>
    <n v="9.2358230894186395"/>
    <n v="13.101333333333335"/>
    <s v="LS"/>
    <s v="TMF"/>
    <s v="E"/>
    <n v="0.6042605573172154"/>
    <n v="1.3074999999999999"/>
    <n v="892.41250000000002"/>
    <n v="2.2248125219784583E-2"/>
    <n v="15.403066832191886"/>
    <n v="-2.200000000000002E-2"/>
    <n v="0.90599999999999981"/>
    <n v="6.4999999999999947E-2"/>
    <n v="-8.6999999999999966E-2"/>
    <n v="1.1379999999999997"/>
    <n v="0.23199999999999987"/>
    <n v="-8.9709263955137188E-6"/>
    <n v="-1.774656828269406E-6"/>
    <n v="-97.131856128682131"/>
    <n v="-2.2080784066448351"/>
    <n v="8.6399000000000008"/>
    <x v="24"/>
    <n v="-2.6679999999999993"/>
    <n v="-0.19980994004652436"/>
    <n v="1.2587500000000003"/>
    <n v="515.18749999999989"/>
    <n v="2.8681438713178631E-2"/>
  </r>
  <r>
    <d v="2022-06-08T00:00:00"/>
    <s v="Makera"/>
    <s v="Jun"/>
    <s v="K5"/>
    <x v="0"/>
    <n v="15"/>
    <x v="9"/>
    <s v="B9"/>
    <s v="K5PfuB9"/>
    <s v="K5PfuB9"/>
    <s v="5h53"/>
    <s v="NA"/>
    <n v="8.52"/>
    <n v="-0.85199999999999998"/>
    <s v="12h11"/>
    <s v="NAN"/>
    <e v="#VALUE!"/>
    <n v="4.13"/>
    <n v="-0.41299999999999998"/>
    <n v="0.439"/>
    <n v="153.6"/>
    <n v="18520.473600000001"/>
    <s v="NA"/>
    <s v="NA"/>
    <s v="NA"/>
    <s v="NA"/>
    <s v="NA"/>
    <m/>
    <n v="26.9267"/>
    <n v="135"/>
    <n v="770"/>
    <s v="NA"/>
    <n v="13.101333333333335"/>
    <s v="ES"/>
    <s v="TMF"/>
    <s v="SD"/>
    <n v="0.60426055731721495"/>
    <n v="1.3075000000000001"/>
    <n v="892.41250000000002"/>
    <n v="-3.2804876299691635E-3"/>
    <n v="12.507250775390466"/>
    <e v="#VALUE!"/>
    <n v="0.23000000000000009"/>
    <e v="#VALUE!"/>
    <e v="#VALUE!"/>
    <n v="0.80400000000000005"/>
    <n v="0.57400000000000007"/>
    <e v="#VALUE!"/>
    <e v="#VALUE!"/>
    <e v="#VALUE!"/>
    <e v="#VALUE!"/>
    <n v="8.6399000000000008"/>
    <x v="5"/>
    <n v="-2.6679999999999993"/>
    <n v="-0.19980994004652392"/>
    <n v="1.25875"/>
    <n v="515.18749999999989"/>
    <e v="#VALUE!"/>
  </r>
  <r>
    <d v="2022-06-08T00:00:00"/>
    <s v="Makera"/>
    <s v="Jun"/>
    <s v="K5"/>
    <x v="0"/>
    <n v="11"/>
    <x v="9"/>
    <s v="C6"/>
    <s v="K5PfuC6"/>
    <s v="K5PfuC6"/>
    <s v="5h53"/>
    <n v="0.54900000000000004"/>
    <n v="6.83"/>
    <n v="-0.68300000000000005"/>
    <s v="12h11"/>
    <n v="0.69399999999999995"/>
    <n v="-0.14499999999999991"/>
    <n v="9.06"/>
    <n v="-0.90600000000000003"/>
    <n v="-0.22299999999999998"/>
    <n v="137.75"/>
    <n v="14895.4240625"/>
    <n v="0.26411657559198526"/>
    <n v="2.3108801182437071E-5"/>
    <n v="3.4421539318840158E-5"/>
    <n v="34.421539318840161"/>
    <n v="154.35667855982138"/>
    <n v="1"/>
    <n v="26.9267"/>
    <n v="125.1"/>
    <n v="751"/>
    <n v="23.10880118243707"/>
    <n v="13.101333333333335"/>
    <s v="ES"/>
    <s v="TMF"/>
    <s v="SD"/>
    <n v="0.60426055731721495"/>
    <n v="1.3075000000000001"/>
    <n v="892.41250000000002"/>
    <n v="2.072168076406801E-2"/>
    <n v="12.154102900210372"/>
    <n v="0.39599999999999991"/>
    <n v="0.27300000000000002"/>
    <n v="0.39000000000000012"/>
    <n v="5.9999999999997833E-3"/>
    <n v="0.38099999999999989"/>
    <n v="0.10799999999999987"/>
    <n v="-1.1866851833483004E-5"/>
    <n v="-1.7676179034658496E-5"/>
    <n v="-51.352087630153378"/>
    <n v="-103.76646622090395"/>
    <n v="8.6399000000000008"/>
    <x v="25"/>
    <n v="-2.6679999999999993"/>
    <n v="-0.19980994004652392"/>
    <n v="1.25875"/>
    <n v="515.18749999999989"/>
    <n v="0.48647912369846624"/>
  </r>
  <r>
    <d v="2022-06-08T00:00:00"/>
    <s v="Makera"/>
    <s v="Jun"/>
    <s v="K5"/>
    <x v="0"/>
    <n v="5"/>
    <x v="10"/>
    <s v="H9"/>
    <s v="K5SguH9"/>
    <s v="K5SguH9"/>
    <s v="5h42"/>
    <n v="0.78200000000000003"/>
    <n v="9.06"/>
    <n v="-0.90600000000000003"/>
    <s v="12h21"/>
    <n v="0.84599999999999997"/>
    <n v="-6.3999999999999946E-2"/>
    <n v="14.78"/>
    <n v="-1.478"/>
    <n v="-0.57199999999999995"/>
    <n v="37.549999999999997"/>
    <n v="1106.8519624999999"/>
    <n v="8.1841432225063862E-2"/>
    <n v="5.4628213284182097E-6"/>
    <n v="6.0465345081465524E-7"/>
    <n v="0.60465345081465527"/>
    <n v="1.0570864524731736"/>
    <n v="0.46806517729808378"/>
    <n v="26.9267"/>
    <n v="19.8"/>
    <n v="320"/>
    <n v="5.4628213284182099"/>
    <n v="13.101333333333335"/>
    <s v="LS"/>
    <s v="TMF"/>
    <s v="E"/>
    <n v="0.6042605573172154"/>
    <n v="1.3074999999999999"/>
    <n v="892.41250000000002"/>
    <n v="1.1013475028988331E-2"/>
    <n v="-1.4626336624352942"/>
    <n v="0.11199999999999999"/>
    <n v="1.0609999999999999"/>
    <n v="-1.5000000000000013E-2"/>
    <n v="0.127"/>
    <n v="1.123"/>
    <n v="6.1999999999999944E-2"/>
    <n v="-4.9110527031542163E-7"/>
    <n v="-5.4358083224271825E-8"/>
    <n v="-8.9899566687388734"/>
    <n v="-0.18911268655774216"/>
    <n v="8.6399000000000008"/>
    <x v="26"/>
    <n v="-2.6679999999999993"/>
    <n v="-0.19980994004652436"/>
    <n v="1.2587500000000003"/>
    <n v="515.18749999999989"/>
    <n v="0.91010043331261137"/>
  </r>
  <r>
    <d v="2022-06-09T00:00:00"/>
    <s v="Makera"/>
    <s v="Jun"/>
    <s v="K6"/>
    <x v="1"/>
    <n v="6"/>
    <x v="0"/>
    <s v="G4"/>
    <s v="K6BbrG4"/>
    <s v="K6BbrG4"/>
    <s v="6h15"/>
    <n v="0.63400000000000001"/>
    <n v="2.34"/>
    <n v="-0.23399999999999999"/>
    <s v="12h04"/>
    <n v="0.499"/>
    <n v="0.13500000000000001"/>
    <n v="8.7899999999999991"/>
    <n v="-0.87899999999999989"/>
    <n v="-0.64499999999999991"/>
    <n v="69.400000000000006"/>
    <n v="3780.8426000000004"/>
    <n v="0.27054108216432865"/>
    <n v="2.3802690999676617E-5"/>
    <n v="8.999422812621396E-6"/>
    <n v="8.9994228126213969"/>
    <n v="13.952593507940152"/>
    <n v="0.26560790809223017"/>
    <n v="24.548100000000002"/>
    <n v="78.599999999999994"/>
    <n v="701"/>
    <n v="23.802690999676617"/>
    <n v="14.811333333333334"/>
    <s v="ES"/>
    <s v="TMF"/>
    <s v="SD"/>
    <n v="0.62108933859878679"/>
    <n v="1.2462500000000001"/>
    <n v="783"/>
    <n v="-1.8247700352262827E-3"/>
    <n v="2.6126988146007939"/>
    <n v="0.15700000000000003"/>
    <n v="0.7"/>
    <n v="0.13700000000000001"/>
    <n v="2.0000000000000018E-2"/>
    <n v="0.55900000000000027"/>
    <n v="-0.14099999999999968"/>
    <n v="-2.8717105294998472E-6"/>
    <n v="-1.0857485504801582E-6"/>
    <n v="-12.064646512190004"/>
    <n v="1.7491411391654719"/>
    <n v="11.0185"/>
    <x v="27"/>
    <n v="-3.3613333333333326"/>
    <n v="-0.21663872132809575"/>
    <n v="1.32"/>
    <n v="624.59999999999991"/>
    <n v="0.87935353487810008"/>
  </r>
  <r>
    <d v="2022-06-09T00:00:00"/>
    <s v="Makera"/>
    <s v="Jun"/>
    <s v="K6"/>
    <x v="1"/>
    <n v="12"/>
    <x v="1"/>
    <s v="D4"/>
    <s v="K6CmeD4"/>
    <s v="K6CmeD4"/>
    <s v="6h15"/>
    <n v="0.54900000000000004"/>
    <n v="5.56"/>
    <n v="-0.55599999999999994"/>
    <s v="11h56"/>
    <n v="0.31"/>
    <n v="0.23900000000000005"/>
    <n v="3.81"/>
    <n v="-0.38100000000000001"/>
    <n v="0.17499999999999993"/>
    <n v="115.65"/>
    <n v="10499.314162500001"/>
    <n v="0.77096774193548401"/>
    <n v="8.6394984757957755E-5"/>
    <n v="9.0708808703819744E-5"/>
    <n v="90.708808703819741"/>
    <n v="518.33604973611295"/>
    <n v="0.19613204927233224"/>
    <n v="24.548100000000002"/>
    <n v="125"/>
    <n v="776"/>
    <n v="86.394984757957758"/>
    <n v="14.811333333333334"/>
    <s v="ES"/>
    <s v="TF"/>
    <s v="SD"/>
    <n v="0.62108933859878701"/>
    <n v="1.2462500000000001"/>
    <n v="783"/>
    <n v="-1.3182594023193784E-2"/>
    <n v="18.789555854999797"/>
    <n v="3.2999999999999918E-2"/>
    <n v="-9.4999999999999918E-2"/>
    <n v="5.099999999999999E-2"/>
    <n v="-1.8000000000000071E-2"/>
    <n v="0.64200000000000013"/>
    <n v="0.73699999999999999"/>
    <n v="-2.1351697115383519E-5"/>
    <n v="-2.2417817591695652E-5"/>
    <n v="-24.714046972983386"/>
    <n v="-396.82183067539393"/>
    <n v="11.0185"/>
    <x v="28"/>
    <n v="-3.3613333333333326"/>
    <n v="-0.21663872132809597"/>
    <n v="1.32"/>
    <n v="624.59999999999991"/>
    <n v="0.75285953027016617"/>
  </r>
  <r>
    <d v="2022-06-09T00:00:00"/>
    <s v="Makera"/>
    <s v="Jun"/>
    <s v="K6"/>
    <x v="1"/>
    <n v="3"/>
    <x v="1"/>
    <s v="D4"/>
    <s v="K6CmeD4"/>
    <s v="K6CmeD4"/>
    <s v="6h15"/>
    <n v="0.46200000000000002"/>
    <n v="1.85"/>
    <n v="-0.185"/>
    <s v="12h04"/>
    <n v="0.27400000000000002"/>
    <n v="0.188"/>
    <n v="2.5099999999999998"/>
    <n v="-0.251"/>
    <n v="-6.6000000000000003E-2"/>
    <n v="115.65"/>
    <n v="10499.314162500001"/>
    <n v="0.68613138686131381"/>
    <n v="7.484526510327697E-5"/>
    <n v="7.8582395189490291E-5"/>
    <n v="78.582395189490285"/>
    <n v="1190.6423513559134"/>
    <n v="0.45052456691127524"/>
    <n v="24.548100000000002"/>
    <n v="125"/>
    <n v="776"/>
    <n v="74.845265103276972"/>
    <n v="14.811333333333334"/>
    <s v="ES"/>
    <s v="TF"/>
    <s v="SD"/>
    <n v="0.62108933859878701"/>
    <n v="1.2462500000000001"/>
    <n v="783"/>
    <n v="-1.3182594023193784E-2"/>
    <n v="18.789555854999797"/>
    <n v="0.15299999999999997"/>
    <n v="0.25700000000000001"/>
    <n v="0.15999999999999998"/>
    <n v="-7.0000000000000062E-3"/>
    <n v="0.10799999999999998"/>
    <n v="-0.14900000000000002"/>
    <n v="-3.4294464777841133E-5"/>
    <n v="-2.9162118629825482E-5"/>
    <n v="-37.110244043217534"/>
    <n v="-595.21733256477137"/>
    <n v="11.0185"/>
    <x v="29"/>
    <n v="-3.3613333333333326"/>
    <n v="-0.21663872132809597"/>
    <n v="1.32"/>
    <n v="624.59999999999991"/>
    <n v="0.54179513252416001"/>
  </r>
  <r>
    <d v="2022-06-09T00:00:00"/>
    <s v="Makera"/>
    <s v="Jun"/>
    <s v="K6"/>
    <x v="1"/>
    <n v="13"/>
    <x v="2"/>
    <s v="C6"/>
    <s v="K6DtoC6"/>
    <s v="K6DtoC6"/>
    <s v="6h15"/>
    <n v="0.74299999999999999"/>
    <n v="6.69"/>
    <n v="-0.66900000000000004"/>
    <s v="11h56"/>
    <n v="0.42199999999999999"/>
    <n v="0.32100000000000001"/>
    <n v="5.14"/>
    <n v="-0.51400000000000001"/>
    <n v="0.15500000000000003"/>
    <n v="80.3"/>
    <n v="5061.75065"/>
    <n v="0.76066350710900477"/>
    <n v="8.4975754455931952E-5"/>
    <n v="4.3012608035155395E-5"/>
    <n v="43.012608035155395"/>
    <n v="277.50069700100249"/>
    <n v="1"/>
    <n v="24.548100000000002"/>
    <n v="84.6"/>
    <n v="716"/>
    <n v="84.975754455931948"/>
    <n v="14.811333333333334"/>
    <s v="ES"/>
    <s v="TF"/>
    <s v="SD"/>
    <n v="0.62108933859878679"/>
    <n v="1.2462500000000001"/>
    <n v="783"/>
    <n v="-5.984353682404752E-3"/>
    <n v="5.538922953359263"/>
    <n v="7.1999999999999953E-2"/>
    <n v="0.27599999999999991"/>
    <n v="0.193"/>
    <n v="-0.12100000000000005"/>
    <n v="1.1599999999999999"/>
    <n v="0.88400000000000001"/>
    <n v="-5.5121267071930756E-5"/>
    <n v="-2.7901010943016908E-5"/>
    <n v="-64.867052284327059"/>
    <n v="-256.77148288284269"/>
    <n v="11.0185"/>
    <x v="30"/>
    <n v="-3.3613333333333326"/>
    <n v="-0.21663872132809575"/>
    <n v="1.32"/>
    <n v="624.59999999999991"/>
    <n v="0.35132947715672946"/>
  </r>
  <r>
    <d v="2022-06-09T00:00:00"/>
    <s v="Makera"/>
    <s v="Jun"/>
    <s v="K6"/>
    <x v="1"/>
    <n v="9"/>
    <x v="3"/>
    <s v="A10"/>
    <s v="K6FsaA10"/>
    <s v="K6FsaA10"/>
    <s v="6h15"/>
    <n v="0.59"/>
    <n v="3.36"/>
    <n v="-0.33599999999999997"/>
    <s v="11h56"/>
    <n v="0.312"/>
    <n v="0.27799999999999997"/>
    <n v="15.24"/>
    <n v="-1.524"/>
    <n v="-1.1880000000000002"/>
    <n v="46"/>
    <n v="1661.0600000000002"/>
    <n v="0.89102564102564097"/>
    <n v="1.0324328153770081E-4"/>
    <n v="1.7149328523101333E-5"/>
    <n v="17.149328523101332"/>
    <n v="14.435461719782264"/>
    <n v="0.18242301729244456"/>
    <n v="24.548100000000002"/>
    <m/>
    <n v="213"/>
    <n v="103.24328153770081"/>
    <n v="14.811333333333334"/>
    <s v="LS"/>
    <s v="TMF"/>
    <s v="E"/>
    <n v="0.62108933859878679"/>
    <n v="1.2462500000000001"/>
    <n v="783"/>
    <n v="0.5058204448229886"/>
    <n v="27.045015347103625"/>
    <n v="2.200000000000002E-2"/>
    <n v="0.72899999999999998"/>
    <n v="0.10499999999999998"/>
    <n v="-8.2999999999999963E-2"/>
    <n v="-0.36099999999999999"/>
    <n v="-1.0900000000000001"/>
    <n v="-5.6556699041886705E-5"/>
    <n v="-9.3944070510516348E-6"/>
    <n v="-54.780028491475441"/>
    <n v="64.696390035826823"/>
    <n v="11.0185"/>
    <x v="31"/>
    <n v="-3.3613333333333326"/>
    <n v="-0.21663872132809575"/>
    <n v="1.32"/>
    <n v="624.59999999999991"/>
    <n v="0.45219971508524565"/>
  </r>
  <r>
    <d v="2022-06-09T00:00:00"/>
    <s v="Makera"/>
    <s v="Jun"/>
    <s v="K6"/>
    <x v="1"/>
    <n v="16"/>
    <x v="4"/>
    <s v="E10"/>
    <s v="K6FthE10"/>
    <s v="K6FthE10"/>
    <s v="6h15"/>
    <n v="0.53800000000000003"/>
    <n v="5.67"/>
    <n v="-0.56699999999999995"/>
    <s v="11h56"/>
    <n v="0.51"/>
    <n v="2.8000000000000025E-2"/>
    <n v="5.39"/>
    <n v="-0.53899999999999992"/>
    <n v="2.8000000000000025E-2"/>
    <n v="163.95"/>
    <n v="21100.487962499999"/>
    <n v="5.4901960784313773E-2"/>
    <n v="3.3417935095622935E-6"/>
    <n v="7.0513473721679802E-6"/>
    <n v="7.0513473721679798"/>
    <n v="251.83383472028476"/>
    <n v="1"/>
    <n v="24.548100000000002"/>
    <n v="147.1"/>
    <n v="921"/>
    <n v="3.3417935095622937"/>
    <n v="14.811333333333334"/>
    <s v="LS"/>
    <s v="TF"/>
    <s v="SD"/>
    <n v="0.62108933859878701"/>
    <n v="1.2462500000000001"/>
    <n v="783"/>
    <n v="2.6553910264433728E-2"/>
    <n v="2.5855612671072654"/>
    <n v="2.0000000000000018E-2"/>
    <n v="0.31999999999999995"/>
    <n v="2.200000000000002E-2"/>
    <n v="-2.0000000000000018E-3"/>
    <n v="0.42300000000000004"/>
    <n v="0.10300000000000009"/>
    <n v="-4.4590436193917476E-7"/>
    <n v="-9.4087996215238008E-7"/>
    <n v="-13.343264946300618"/>
    <n v="-170.36093592007683"/>
    <n v="11.0185"/>
    <x v="32"/>
    <n v="-3.3613333333333326"/>
    <n v="-0.21663872132809597"/>
    <n v="1.32"/>
    <n v="624.59999999999991"/>
    <n v="0.86656735053699385"/>
  </r>
  <r>
    <d v="2022-06-09T00:00:00"/>
    <s v="Makera"/>
    <s v="Jun"/>
    <s v="K6"/>
    <x v="1"/>
    <n v="15"/>
    <x v="4"/>
    <s v="H10"/>
    <s v="K6FthH10"/>
    <s v="K6FthH10"/>
    <s v="6h15"/>
    <n v="0.64300000000000002"/>
    <n v="8.4499999999999993"/>
    <n v="-0.84499999999999997"/>
    <s v="11h56"/>
    <n v="0.71199999999999997"/>
    <n v="-6.899999999999995E-2"/>
    <n v="12.15"/>
    <n v="-1.2150000000000001"/>
    <n v="-0.37000000000000011"/>
    <n v="163.95"/>
    <n v="21100.487962499999"/>
    <n v="0.10730948678071532"/>
    <n v="7.6253974424435739E-6"/>
    <n v="1.6089960694355893E-5"/>
    <n v="16.089960694355891"/>
    <n v="43.486380255015909"/>
    <n v="0.17267888684924704"/>
    <n v="24.548100000000002"/>
    <n v="147.1"/>
    <n v="921"/>
    <n v="7.6253974424435738"/>
    <n v="14.811333333333334"/>
    <s v="LS"/>
    <s v="TF"/>
    <s v="SD"/>
    <n v="0.62108933859878701"/>
    <n v="1.2462500000000001"/>
    <n v="783"/>
    <n v="-2.6588215171258471E-2"/>
    <n v="18.52184834971148"/>
    <n v="8.8999999999999968E-2"/>
    <n v="0"/>
    <n v="8.2000000000000073E-2"/>
    <n v="6.9999999999998952E-3"/>
    <n v="-0.12800000000000011"/>
    <n v="-0.12800000000000011"/>
    <n v="-1.9267998485155688E-6"/>
    <n v="-1.4018417915576113E-5"/>
    <n v="-87.125246492948577"/>
    <n v="-34.926286127826742"/>
    <n v="11.0185"/>
    <x v="33"/>
    <n v="-3.3613333333333326"/>
    <n v="-0.21663872132809597"/>
    <n v="1.32"/>
    <n v="624.59999999999991"/>
    <n v="0.74731810858921977"/>
  </r>
  <r>
    <d v="2022-06-09T00:00:00"/>
    <s v="Makera"/>
    <s v="Jun"/>
    <s v="K6"/>
    <x v="1"/>
    <n v="2"/>
    <x v="5"/>
    <s v="C8"/>
    <s v="K6HmaC8"/>
    <s v="K6HmaC8"/>
    <s v="6h15"/>
    <n v="0.79300000000000004"/>
    <n v="2.44"/>
    <n v="-0.24399999999999999"/>
    <s v="12h04"/>
    <n v="0.63"/>
    <n v="0.16300000000000003"/>
    <n v="8.4499999999999993"/>
    <n v="-0.84499999999999997"/>
    <n v="-0.60099999999999998"/>
    <n v="65"/>
    <n v="3316.625"/>
    <n v="0.25873015873015875"/>
    <n v="2.2530025643589709E-5"/>
    <n v="7.4723646300170724E-6"/>
    <n v="7.4723646300170721"/>
    <n v="12.433219018331235"/>
    <n v="6.2347526393461146E-2"/>
    <n v="24.548100000000002"/>
    <n v="61"/>
    <n v="534"/>
    <n v="22.53002564358971"/>
    <n v="14.811333333333334"/>
    <s v="ES"/>
    <s v="TF"/>
    <s v="SD"/>
    <n v="0.62108933859878679"/>
    <n v="1.2462500000000001"/>
    <n v="783"/>
    <n v="1.4204493949391642E-2"/>
    <n v="0.86557306903636777"/>
    <n v="0.14599999999999991"/>
    <n v="0.7669999999999999"/>
    <n v="8.3999999999999964E-2"/>
    <n v="6.1999999999999944E-2"/>
    <n v="0.49199999999999999"/>
    <n v="-0.27499999999999991"/>
    <n v="6.189756585110935E-6"/>
    <n v="2.0529101434093561E-6"/>
    <n v="27.47336679961596"/>
    <n v="16.785415255982954"/>
    <n v="11.0185"/>
    <x v="34"/>
    <n v="-3.3613333333333326"/>
    <n v="-0.21663872132809575"/>
    <n v="1.32"/>
    <n v="624.59999999999991"/>
    <n v="1.2747336679961596"/>
  </r>
  <r>
    <d v="2022-06-09T00:00:00"/>
    <s v="Makera"/>
    <s v="Jun"/>
    <s v="K6"/>
    <x v="1"/>
    <n v="11"/>
    <x v="12"/>
    <s v="C2"/>
    <s v="K6MlaC2"/>
    <s v="K6MlaC2"/>
    <s v="6h15"/>
    <n v="0.77200000000000002"/>
    <n v="6.89"/>
    <n v="-0.68899999999999995"/>
    <s v="11h56"/>
    <n v="0.42299999999999999"/>
    <n v="0.34900000000000003"/>
    <n v="10.89"/>
    <n v="-1.089"/>
    <n v="-0.4"/>
    <n v="35.6"/>
    <n v="994.87760000000014"/>
    <n v="0.82505910165484642"/>
    <n v="9.3916104359680403E-5"/>
    <n v="9.3435028506708386E-6"/>
    <n v="9.3435028506708377"/>
    <n v="23.358757126677094"/>
    <n v="1"/>
    <n v="24.548100000000002"/>
    <n v="34"/>
    <n v="571"/>
    <n v="93.916104359680403"/>
    <n v="14.811333333333334"/>
    <s v="ES"/>
    <s v="TMF"/>
    <s v="SD"/>
    <n v="0.62108933859878679"/>
    <n v="1.2462500000000001"/>
    <n v="783"/>
    <n v="1.1005309037868274E-3"/>
    <n v="-3.4801246747494718"/>
    <n v="0.15400000000000003"/>
    <n v="1.4249999999999998"/>
    <n v="0.504"/>
    <n v="-0.35000000000000003"/>
    <n v="1.5340000000000003"/>
    <n v="0.10900000000000032"/>
    <n v="-9.3889579760079037E-5"/>
    <n v="-9.3408639776716021E-6"/>
    <n v="-99.971757133899231"/>
    <n v="-23.353572700352466"/>
    <n v="11.0185"/>
    <x v="35"/>
    <n v="-3.3613333333333326"/>
    <n v="-0.21663872132809575"/>
    <n v="1.32"/>
    <n v="624.59999999999991"/>
    <n v="2.8242866100767144E-4"/>
  </r>
  <r>
    <d v="2022-06-09T00:00:00"/>
    <s v="Makera"/>
    <s v="Jun"/>
    <s v="K6"/>
    <x v="1"/>
    <n v="7"/>
    <x v="6"/>
    <s v="I8"/>
    <s v="K6MluI8"/>
    <s v="K6MluI8"/>
    <s v="6h15"/>
    <n v="0.63300000000000001"/>
    <n v="2.85"/>
    <n v="-0.28500000000000003"/>
    <s v="12h04"/>
    <n v="0.47599999999999998"/>
    <n v="0.15700000000000003"/>
    <n v="12.68"/>
    <n v="-1.268"/>
    <n v="-0.98299999999999998"/>
    <n v="119.55"/>
    <n v="11219.378962500001"/>
    <n v="0.32983193277310929"/>
    <n v="3.0378426471247676E-5"/>
    <n v="3.4082707886536935E-5"/>
    <n v="34.082707886536937"/>
    <n v="34.672134167382438"/>
    <n v="0.42471050744554173"/>
    <n v="24.548100000000002"/>
    <n v="75.3"/>
    <n v="736"/>
    <n v="30.378426471247675"/>
    <n v="14.811333333333334"/>
    <s v="ES"/>
    <s v="TMF"/>
    <s v="E"/>
    <n v="0.62108933859878679"/>
    <n v="1.2462500000000001"/>
    <n v="783"/>
    <n v="2.5562690103455334E-3"/>
    <n v="21.026889887404813"/>
    <n v="0.11199999999999999"/>
    <n v="0.59099999999999997"/>
    <n v="5.9000000000000052E-2"/>
    <n v="5.2999999999999936E-2"/>
    <n v="0.44400000000000017"/>
    <n v="-0.1469999999999998"/>
    <n v="7.2568757205463133E-6"/>
    <n v="8.1417638792574375E-6"/>
    <n v="23.888254144482232"/>
    <n v="15.83560717926153"/>
    <n v="11.0185"/>
    <x v="36"/>
    <n v="-3.3613333333333326"/>
    <n v="-0.21663872132809575"/>
    <n v="1.32"/>
    <n v="624.59999999999991"/>
    <n v="1.2388825414448223"/>
  </r>
  <r>
    <d v="2022-06-09T00:00:00"/>
    <s v="Makera"/>
    <s v="Jun"/>
    <s v="K6"/>
    <x v="1"/>
    <n v="14"/>
    <x v="7"/>
    <s v="H5"/>
    <s v="K6PafH5"/>
    <s v="K6PafH5"/>
    <s v="6h15"/>
    <n v="0.46800000000000003"/>
    <n v="2.09"/>
    <n v="-0.20899999999999999"/>
    <s v="11h56"/>
    <n v="0.24399999999999999"/>
    <n v="0.22400000000000003"/>
    <n v="17.5"/>
    <n v="-1.75"/>
    <n v="-1.5409999999999999"/>
    <n v="75.5"/>
    <n v="4474.69625"/>
    <n v="0.91803278688524603"/>
    <n v="1.071088596950812E-4"/>
    <n v="4.79279612819356E-5"/>
    <n v="47.927961281935602"/>
    <n v="31.101856769588323"/>
    <n v="0.62272711703744399"/>
    <n v="24.548100000000002"/>
    <n v="71.3"/>
    <n v="778"/>
    <n v="107.10885969508121"/>
    <n v="14.811333333333334"/>
    <s v="LS"/>
    <s v="TMF"/>
    <s v="E"/>
    <n v="0.62108933859878679"/>
    <n v="1.2462500000000001"/>
    <n v="783"/>
    <n v="2.9470623543223756E-2"/>
    <n v="10.593628092026655"/>
    <n v="0.17299999999999999"/>
    <n v="0.57500000000000007"/>
    <n v="0.17399999999999999"/>
    <n v="-1.0000000000000009E-3"/>
    <n v="0.31400000000000006"/>
    <n v="-0.2609999999999999"/>
    <n v="-5.2200022728718737E-5"/>
    <n v="-2.3357924595411251E-5"/>
    <n v="-48.735485446603008"/>
    <n v="-11.906515608241175"/>
    <n v="11.0185"/>
    <x v="37"/>
    <n v="-3.3613333333333326"/>
    <n v="-0.21663872132809575"/>
    <n v="1.32"/>
    <n v="624.59999999999991"/>
    <n v="0.51264514553396989"/>
  </r>
  <r>
    <d v="2022-06-09T00:00:00"/>
    <s v="Makera"/>
    <s v="Jun"/>
    <s v="K6"/>
    <x v="1"/>
    <n v="4"/>
    <x v="7"/>
    <s v="I4"/>
    <s v="K6PafI4"/>
    <s v="K6PafI4"/>
    <s v="6h15"/>
    <n v="0.54200000000000004"/>
    <n v="3.09"/>
    <n v="-0.309"/>
    <s v="12h04"/>
    <n v="0.38600000000000001"/>
    <n v="0.15600000000000003"/>
    <n v="13.84"/>
    <n v="-1.3839999999999999"/>
    <n v="-1.075"/>
    <n v="80.45"/>
    <n v="5080.6789625000001"/>
    <n v="0.4041450777202073"/>
    <n v="3.9011654554745457E-5"/>
    <n v="1.9820569258861258E-5"/>
    <n v="19.820569258861259"/>
    <n v="18.437738845452333"/>
    <n v="0.36916381041098201"/>
    <n v="24.548100000000002"/>
    <n v="69.400000000000006"/>
    <n v="740"/>
    <n v="39.011654554745455"/>
    <n v="14.811333333333334"/>
    <s v="LS"/>
    <s v="TMF"/>
    <s v="E"/>
    <n v="0.62108933859878679"/>
    <n v="1.2462500000000001"/>
    <n v="783"/>
    <n v="1.6694029881260057E-2"/>
    <n v="9.5340372091425838"/>
    <n v="4.8999999999999932E-2"/>
    <n v="0.6359999999999999"/>
    <n v="0.123"/>
    <n v="-7.4000000000000066E-2"/>
    <n v="0.82399999999999984"/>
    <n v="0.18799999999999994"/>
    <n v="-2.6437400706268549E-5"/>
    <n v="-1.3431994559152127E-5"/>
    <n v="-67.767955519981015"/>
    <n v="-13.379484926442728"/>
    <n v="11.0185"/>
    <x v="38"/>
    <n v="-3.3613333333333326"/>
    <n v="-0.21663872132809575"/>
    <n v="1.32"/>
    <n v="624.59999999999991"/>
    <n v="0.32232044480018984"/>
  </r>
  <r>
    <d v="2022-06-09T00:00:00"/>
    <s v="Makera"/>
    <s v="Jun"/>
    <s v="K6"/>
    <x v="1"/>
    <n v="5"/>
    <x v="8"/>
    <s v="A6"/>
    <s v="K6PfaA6"/>
    <s v="K6PfaA6"/>
    <s v="6h15"/>
    <n v="0.75"/>
    <n v="3.34"/>
    <n v="-0.33399999999999996"/>
    <s v="12h04"/>
    <n v="0.57999999999999996"/>
    <n v="0.17000000000000004"/>
    <n v="19.07"/>
    <n v="-1.907"/>
    <n v="-1.573"/>
    <n v="80.5"/>
    <n v="5086.9962500000001"/>
    <n v="0.29310344827586216"/>
    <n v="2.6269373992430034E-5"/>
    <n v="1.3363220698933911E-5"/>
    <n v="13.363220698933912"/>
    <n v="8.4953723451582412"/>
    <n v="0.15561182716671162"/>
    <n v="24.548100000000002"/>
    <n v="76.2"/>
    <n v="770"/>
    <n v="26.269373992430033"/>
    <n v="14.811333333333334"/>
    <s v="LS"/>
    <s v="TMF"/>
    <s v="E"/>
    <n v="0.62108933859878679"/>
    <n v="1.2462500000000001"/>
    <n v="783"/>
    <n v="3.3200723417482841E-2"/>
    <n v="11.447018735812323"/>
    <n v="8.4999999999999964E-2"/>
    <n v="0.57200000000000006"/>
    <n v="2.9000000000000026E-2"/>
    <n v="5.5999999999999939E-2"/>
    <n v="1.4000000000000012E-2"/>
    <n v="-0.55799999999999983"/>
    <n v="8.8535418225398187E-6"/>
    <n v="4.5037934050478214E-6"/>
    <n v="33.702903712479447"/>
    <n v="9.1075972154148914"/>
    <n v="11.0185"/>
    <x v="39"/>
    <n v="-3.3613333333333326"/>
    <n v="-0.21663872132809575"/>
    <n v="1.32"/>
    <n v="624.59999999999991"/>
    <n v="1.3370290371247948"/>
  </r>
  <r>
    <d v="2022-06-09T00:00:00"/>
    <s v="Makera"/>
    <s v="Jun"/>
    <s v="K6"/>
    <x v="1"/>
    <n v="8"/>
    <x v="9"/>
    <s v="D10"/>
    <s v="K6PfuD10"/>
    <s v="K6PfuD10"/>
    <s v="6h15"/>
    <n v="0.84599999999999997"/>
    <n v="5.69"/>
    <n v="-0.56900000000000006"/>
    <s v="12h04"/>
    <n v="0.96499999999999997"/>
    <n v="-0.11899999999999999"/>
    <n v="13.45"/>
    <n v="-1.345"/>
    <n v="-0.77599999999999991"/>
    <n v="105.25"/>
    <n v="8695.8865624999999"/>
    <n v="0.14066193853427897"/>
    <n v="1.0640262785103246E-5"/>
    <n v="9.2526518174448155E-6"/>
    <n v="9.252651817444816"/>
    <n v="11.923520383305176"/>
    <n v="0.16110899417686161"/>
    <n v="24.548100000000002"/>
    <n v="94.8"/>
    <n v="700"/>
    <n v="10.640262785103246"/>
    <n v="14.811333333333334"/>
    <s v="ES"/>
    <s v="TMF"/>
    <s v="SD"/>
    <n v="0.62108933859878701"/>
    <n v="1.2462500000000001"/>
    <n v="783"/>
    <n v="4.2582810257447024E-3"/>
    <n v="13.210894816205807"/>
    <n v="0.37500000000000011"/>
    <n v="0.30899999999999983"/>
    <n v="0.28999999999999992"/>
    <n v="8.5000000000000187E-2"/>
    <n v="-0.3889999999999999"/>
    <n v="-0.69799999999999973"/>
    <n v="-9.1913223711844706E-6"/>
    <n v="-7.9926696699188687E-6"/>
    <n v="-86.382475290484891"/>
    <n v="4.2300968926684615"/>
    <n v="11.0185"/>
    <x v="40"/>
    <n v="-3.3613333333333326"/>
    <n v="-0.21663872132809597"/>
    <n v="1.32"/>
    <n v="624.59999999999991"/>
    <n v="0.13617524709515111"/>
  </r>
  <r>
    <d v="2022-06-09T00:00:00"/>
    <s v="Makera"/>
    <s v="Jun"/>
    <s v="K6"/>
    <x v="1"/>
    <n v="1"/>
    <x v="10"/>
    <s v="A8"/>
    <s v="K6SguA8"/>
    <s v="K6SguA8"/>
    <s v="6h15"/>
    <n v="0.51200000000000001"/>
    <n v="3.36"/>
    <n v="-0.33599999999999997"/>
    <s v="12h04"/>
    <n v="0.375"/>
    <n v="0.13700000000000001"/>
    <n v="8.07"/>
    <n v="-0.80700000000000005"/>
    <n v="-0.47100000000000009"/>
    <n v="50.055"/>
    <n v="1966.819874625"/>
    <n v="0.36533333333333334"/>
    <n v="3.4452241988578164E-5"/>
    <n v="6.7761354268525469E-6"/>
    <n v="6.7761354268525471"/>
    <n v="14.3866994200691"/>
    <n v="0.26575194427772775"/>
    <n v="24.548100000000002"/>
    <n v="34.5"/>
    <n v="430"/>
    <n v="34.452241988578166"/>
    <n v="14.811333333333334"/>
    <s v="LS"/>
    <s v="TMF"/>
    <s v="E"/>
    <n v="0.62108933859878679"/>
    <n v="1.2462500000000001"/>
    <n v="783"/>
    <n v="3.9770738923692393E-2"/>
    <n v="19.068331394862227"/>
    <n v="9.2999999999999972E-2"/>
    <n v="0.60599999999999998"/>
    <n v="6.9000000000000006E-2"/>
    <n v="2.3999999999999966E-2"/>
    <n v="0.37099999999999989"/>
    <n v="-0.2350000000000001"/>
    <n v="-3.1557004321843864E-7"/>
    <n v="-6.2066943283829571E-8"/>
    <n v="-0.91596373705681633"/>
    <n v="14.062743306916992"/>
    <n v="11.0185"/>
    <x v="41"/>
    <n v="-3.3613333333333326"/>
    <n v="-0.21663872132809575"/>
    <n v="1.32"/>
    <n v="624.59999999999991"/>
    <n v="0.99084036262943187"/>
  </r>
  <r>
    <d v="2022-06-09T00:00:00"/>
    <s v="Makera"/>
    <s v="Jun"/>
    <s v="K6"/>
    <x v="1"/>
    <n v="10"/>
    <x v="10"/>
    <s v="A8"/>
    <s v="K6SguA8"/>
    <s v="K6SguA8"/>
    <s v="6h15"/>
    <n v="0.64300000000000002"/>
    <n v="2.4700000000000002"/>
    <n v="-0.24700000000000003"/>
    <s v="11h56"/>
    <n v="0.32100000000000001"/>
    <n v="0.32200000000000001"/>
    <n v="6.81"/>
    <n v="-0.68099999999999994"/>
    <n v="-0.43399999999999994"/>
    <n v="50.055"/>
    <n v="1966.819874625"/>
    <n v="1.0031152647975079"/>
    <n v="1.1945651609540956E-4"/>
    <n v="2.3494945000991273E-5"/>
    <n v="23.494945000991272"/>
    <n v="54.135817974634278"/>
    <n v="1"/>
    <n v="24.548100000000002"/>
    <n v="34.5"/>
    <n v="430"/>
    <n v="119.45651609540957"/>
    <n v="14.811333333333334"/>
    <s v="LS"/>
    <s v="TMF"/>
    <s v="E"/>
    <n v="0.62108933859878679"/>
    <n v="1.2462500000000001"/>
    <n v="783"/>
    <n v="3.9770738923692393E-2"/>
    <n v="19.068331394862227"/>
    <n v="8.3999999999999964E-2"/>
    <n v="0.24799999999999997"/>
    <n v="0.26199999999999996"/>
    <n v="-0.17799999999999999"/>
    <n v="1.5000000000000013E-2"/>
    <n v="-0.23299999999999998"/>
    <n v="-9.8177418901140574E-5"/>
    <n v="-1.7955814497805681E-5"/>
    <n v="-76.424160588790954"/>
    <n v="-26.577954774705962"/>
    <n v="11.0185"/>
    <x v="42"/>
    <n v="-3.3613333333333326"/>
    <n v="-0.21663872132809575"/>
    <n v="1.32"/>
    <n v="624.59999999999991"/>
    <n v="0.1781325781950098"/>
  </r>
  <r>
    <d v="2022-06-10T00:00:00"/>
    <s v="Makera"/>
    <s v="Jun"/>
    <s v="L3"/>
    <x v="1"/>
    <n v="12"/>
    <x v="0"/>
    <s v="A10"/>
    <s v="L3BbrA10"/>
    <s v="L3BbrA10"/>
    <s v="6h08"/>
    <n v="0.58899999999999997"/>
    <n v="4.8499999999999996"/>
    <n v="-0.48499999999999999"/>
    <s v="11h57"/>
    <n v="0.41199999999999998"/>
    <n v="0.17699999999999999"/>
    <n v="12.73"/>
    <n v="-1.2730000000000001"/>
    <n v="-0.78800000000000014"/>
    <n v="96.25"/>
    <n v="7272.2890625"/>
    <n v="0.42961165048543687"/>
    <n v="4.2059449042259646E-5"/>
    <n v="3.0586847124480096E-5"/>
    <n v="30.586847124480094"/>
    <n v="38.815795843248843"/>
    <n v="0.73891512205191889"/>
    <n v="27.385200000000001"/>
    <n v="87.4"/>
    <n v="678"/>
    <n v="42.059449042259644"/>
    <n v="18.418666666666667"/>
    <s v="ES"/>
    <s v="TMF"/>
    <s v="SD"/>
    <n v="0.64691630239407094"/>
    <n v="1.1612499999999999"/>
    <n v="648.88749999999993"/>
    <n v="1.3974401028587324E-2"/>
    <n v="13.963878549588205"/>
    <n v="3.2000000000000028E-2"/>
    <n v="7.6000000000000068E-2"/>
    <n v="7.1000000000000008E-2"/>
    <n v="-3.8999999999999979E-2"/>
    <n v="0.44999999999999996"/>
    <n v="0.37399999999999978"/>
    <n v="-1.660291936616357E-5"/>
    <n v="-1.2074122891212079E-5"/>
    <n v="-39.474885535190019"/>
    <n v="-22.884019394653301"/>
    <n v="5.1343999999999959"/>
    <x v="43"/>
    <n v="-11.407877960645211"/>
    <n v="-0.12350114393585654"/>
    <n v="0.72750000000000004"/>
    <n v="275.57500000000005"/>
    <n v="0.60525114464809981"/>
  </r>
  <r>
    <d v="2022-06-10T00:00:00"/>
    <s v="Makera"/>
    <s v="Jun"/>
    <s v="L3"/>
    <x v="1"/>
    <n v="3"/>
    <x v="0"/>
    <s v="I7"/>
    <s v="L3BbrI7"/>
    <s v="L3BbrI7"/>
    <s v="6h17"/>
    <n v="0.69699999999999995"/>
    <n v="3.21"/>
    <n v="-0.32100000000000001"/>
    <s v="12h05"/>
    <n v="0.498"/>
    <n v="0.19899999999999995"/>
    <n v="7.79"/>
    <n v="-0.77900000000000003"/>
    <n v="-0.45800000000000002"/>
    <n v="85.5"/>
    <n v="5738.5462500000003"/>
    <n v="0.39959839357429711"/>
    <n v="3.847208977662001E-5"/>
    <n v="2.2077386651728612E-5"/>
    <n v="22.077386651728613"/>
    <n v="48.203900986307012"/>
    <n v="0.91763135617560021"/>
    <n v="27.385200000000001"/>
    <n v="93.2"/>
    <n v="740"/>
    <n v="38.47208977662001"/>
    <n v="18.418666666666667"/>
    <s v="ES"/>
    <s v="TMF"/>
    <s v="SD"/>
    <n v="0.64691630239407094"/>
    <n v="1.1612499999999999"/>
    <n v="648.88749999999993"/>
    <n v="3.5008637196462841E-2"/>
    <n v="20.422821535829076"/>
    <n v="3.8000000000000034E-2"/>
    <n v="0.79899999999999993"/>
    <n v="4.0000000000000036E-2"/>
    <n v="-2.0000000000000018E-3"/>
    <n v="1.1789999999999998"/>
    <n v="0.37999999999999984"/>
    <n v="-3.9225788140652613E-6"/>
    <n v="-2.2509899943783663E-6"/>
    <n v="-10.1959078304321"/>
    <n v="-24.544716430996452"/>
    <n v="5.1343999999999959"/>
    <x v="44"/>
    <n v="-11.407877960645211"/>
    <n v="-0.12350114393585654"/>
    <n v="0.72750000000000004"/>
    <n v="275.57500000000005"/>
    <n v="0.89804092169567917"/>
  </r>
  <r>
    <d v="2022-06-10T00:00:00"/>
    <s v="Makera"/>
    <s v="Jun"/>
    <s v="L3"/>
    <x v="1"/>
    <n v="6"/>
    <x v="1"/>
    <s v="F6"/>
    <s v="L3CmeF6"/>
    <s v="L3CmeF6"/>
    <s v="6h17"/>
    <n v="0.68500000000000005"/>
    <n v="1.53"/>
    <n v="-0.153"/>
    <s v="12h05"/>
    <n v="0.47599999999999998"/>
    <n v="0.20900000000000007"/>
    <n v="1.18"/>
    <n v="-0.11799999999999999"/>
    <n v="3.5000000000000003E-2"/>
    <n v="91.25"/>
    <n v="6536.3515625"/>
    <n v="0.439075630252101"/>
    <n v="4.3202898103165158E-5"/>
    <n v="2.8238933052115188E-5"/>
    <n v="28.238933052115186"/>
    <n v="806.82665863186241"/>
    <n v="0.30529338263386963"/>
    <n v="27.385200000000001"/>
    <n v="90.2"/>
    <n v="800"/>
    <n v="43.202898103165161"/>
    <n v="18.418666666666667"/>
    <s v="ES"/>
    <s v="TF"/>
    <s v="SD"/>
    <n v="0.64691630239407094"/>
    <n v="1.1612499999999999"/>
    <n v="648.88749999999993"/>
    <n v="2.5468610825763953E-2"/>
    <n v="7.7905195045690627"/>
    <n v="0"/>
    <n v="0.17499999999999996"/>
    <n v="4.6000000000000041E-2"/>
    <n v="-4.6000000000000041E-2"/>
    <n v="0.29599999999999999"/>
    <n v="0.12100000000000002"/>
    <n v="-1.4804260008016845E-5"/>
    <n v="-9.6765848035057175E-6"/>
    <n v="-34.266821574481931"/>
    <n v="-590.98539992710118"/>
    <n v="5.1343999999999959"/>
    <x v="45"/>
    <n v="-11.407877960645211"/>
    <n v="-0.12350114393585654"/>
    <n v="0.72750000000000004"/>
    <n v="275.57500000000005"/>
    <n v="0.65733178425518068"/>
  </r>
  <r>
    <d v="2022-06-10T00:00:00"/>
    <s v="Makera"/>
    <s v="Jun"/>
    <s v="L3"/>
    <x v="1"/>
    <n v="11"/>
    <x v="2"/>
    <s v="A4"/>
    <s v="L3DtoA4"/>
    <s v="L3DtoA4"/>
    <s v="6h08"/>
    <n v="0.61499999999999999"/>
    <n v="2.41"/>
    <n v="-0.24100000000000002"/>
    <s v="11h57"/>
    <n v="0.49299999999999999"/>
    <n v="0.122"/>
    <n v="6.46"/>
    <n v="-0.64600000000000002"/>
    <n v="-0.40500000000000003"/>
    <n v="53.3"/>
    <n v="2230.0986499999999"/>
    <n v="0.24746450304259635"/>
    <n v="2.1328551175860832E-5"/>
    <n v="4.7564773183743151E-6"/>
    <n v="4.7564773183743148"/>
    <n v="11.744388440430406"/>
    <n v="4.2321967994459142E-2"/>
    <n v="27.385200000000001"/>
    <n v="75.900000000000006"/>
    <n v="610"/>
    <n v="21.328551175860831"/>
    <n v="18.418666666666667"/>
    <s v="ES"/>
    <s v="TF"/>
    <s v="SD"/>
    <n v="0.64691630239407094"/>
    <n v="1.1612499999999999"/>
    <n v="648.88749999999993"/>
    <n v="-1.5519024933775737E-4"/>
    <n v="15.398008401425331"/>
    <n v="0.34299999999999997"/>
    <n v="0.501"/>
    <n v="0.34799999999999998"/>
    <n v="-5.0000000000000044E-3"/>
    <n v="1.2390000000000003"/>
    <n v="0.73800000000000021"/>
    <n v="-1.0831679539034401E-5"/>
    <n v="-2.4155713917233237E-6"/>
    <n v="-50.784881962791019"/>
    <n v="-9.6963517591959434"/>
    <n v="5.1343999999999959"/>
    <x v="46"/>
    <n v="-11.407877960645211"/>
    <n v="-0.12350114393585654"/>
    <n v="0.72750000000000004"/>
    <n v="275.57500000000005"/>
    <n v="0.49215118037208971"/>
  </r>
  <r>
    <d v="2022-06-10T00:00:00"/>
    <s v="Makera"/>
    <s v="Jun"/>
    <s v="L3"/>
    <x v="1"/>
    <n v="9"/>
    <x v="3"/>
    <s v="A7"/>
    <s v="L3FsaA7"/>
    <s v="L3FsaA7"/>
    <s v="6h08"/>
    <n v="0.57199999999999995"/>
    <n v="1.98"/>
    <n v="-0.19800000000000001"/>
    <s v="11h57"/>
    <n v="0.53600000000000003"/>
    <n v="3.5999999999999921E-2"/>
    <n v="12.12"/>
    <n v="-1.212"/>
    <n v="-1.014"/>
    <n v="39.75"/>
    <n v="1240.3490624999999"/>
    <n v="6.7164179104477459E-2"/>
    <n v="4.2830533469800642E-6"/>
    <n v="5.3124812035642093E-7"/>
    <n v="0.53124812035642088"/>
    <n v="0.52391333368483317"/>
    <n v="6.6207685618781976E-3"/>
    <n v="27.385200000000001"/>
    <n v="19"/>
    <n v="240"/>
    <n v="4.283053346980064"/>
    <n v="18.418666666666667"/>
    <s v="LS"/>
    <s v="TMF"/>
    <s v="E"/>
    <n v="0.64691630239407094"/>
    <n v="1.1612499999999999"/>
    <n v="648.88749999999993"/>
    <n v="-3.1635481987767652E-2"/>
    <n v="55.019859523364147"/>
    <n v="0.10300000000000009"/>
    <n v="0.74499999999999988"/>
    <n v="9.2999999999999972E-2"/>
    <n v="1.000000000000012E-2"/>
    <n v="0.57500000000000018"/>
    <n v="-0.16999999999999982"/>
    <n v="4.7317730731445074E-7"/>
    <n v="5.869050295237539E-8"/>
    <n v="11.04766317347142"/>
    <n v="0.17506607781847983"/>
    <n v="5.1343999999999959"/>
    <x v="47"/>
    <n v="-11.407877960645211"/>
    <n v="-0.12350114393585654"/>
    <n v="0.72750000000000004"/>
    <n v="275.57500000000005"/>
    <n v="1.1104766317347139"/>
  </r>
  <r>
    <d v="2022-06-10T00:00:00"/>
    <s v="Makera"/>
    <s v="Jun"/>
    <s v="L3"/>
    <x v="1"/>
    <n v="13"/>
    <x v="4"/>
    <s v="C7"/>
    <s v="L3FthC7"/>
    <s v="L3FthC7"/>
    <s v="6h08"/>
    <n v="0.621"/>
    <n v="3.45"/>
    <n v="-0.34500000000000003"/>
    <s v="11h57"/>
    <n v="0.501"/>
    <n v="0.12"/>
    <n v="11.43"/>
    <n v="-1.143"/>
    <n v="-0.79800000000000004"/>
    <n v="147"/>
    <n v="16963.065000000002"/>
    <n v="0.23952095808383234"/>
    <n v="2.04889090551796E-5"/>
    <n v="3.475546960821002E-5"/>
    <n v="34.755469608210021"/>
    <n v="43.553220060413558"/>
    <n v="0.17294429921803015"/>
    <n v="27.385200000000001"/>
    <n v="126.2"/>
    <n v="887"/>
    <n v="20.488909055179601"/>
    <n v="18.418666666666667"/>
    <s v="LS"/>
    <s v="TF"/>
    <s v="SD"/>
    <n v="0.64691630239407094"/>
    <n v="1.1612499999999999"/>
    <n v="648.88749999999993"/>
    <n v="2.5855207846560761E-2"/>
    <n v="12.9758822515494"/>
    <n v="-0.16499999999999998"/>
    <n v="0.3"/>
    <n v="-4.1999999999999982E-2"/>
    <n v="-0.123"/>
    <n v="-0.38400000000000001"/>
    <n v="-0.68400000000000005"/>
    <n v="-2.0243609079791173E-5"/>
    <n v="-3.4339365665508789E-5"/>
    <n v="-98.802767025185176"/>
    <n v="-39.903185475315041"/>
    <n v="5.1343999999999959"/>
    <x v="48"/>
    <n v="-11.407877960645211"/>
    <n v="-0.12350114393585654"/>
    <n v="0.72750000000000004"/>
    <n v="275.57500000000005"/>
    <n v="1.1972329748148132E-2"/>
  </r>
  <r>
    <d v="2022-06-10T00:00:00"/>
    <s v="Makera"/>
    <s v="Jun"/>
    <s v="L3"/>
    <x v="1"/>
    <n v="15"/>
    <x v="5"/>
    <s v="E8"/>
    <s v="L3HmaE8"/>
    <s v="L3HmaE8"/>
    <s v="6h08"/>
    <n v="0.76600000000000001"/>
    <n v="1.04"/>
    <n v="-0.10400000000000001"/>
    <s v="11h57"/>
    <n v="0.63400000000000001"/>
    <n v="0.13200000000000001"/>
    <n v="9.25"/>
    <n v="-0.92500000000000004"/>
    <n v="-0.82100000000000006"/>
    <n v="56.95"/>
    <n v="2545.9924625000003"/>
    <n v="0.20820189274447951"/>
    <n v="1.7242553979106995E-5"/>
    <n v="4.3899412465055796E-6"/>
    <n v="4.3899412465055798"/>
    <n v="5.3470660736974169"/>
    <n v="2.6813357238049809E-2"/>
    <n v="27.385200000000001"/>
    <n v="49.4"/>
    <n v="546"/>
    <n v="17.242553979106994"/>
    <n v="18.418666666666667"/>
    <s v="ES"/>
    <s v="TF"/>
    <s v="SD"/>
    <n v="0.64691630239407094"/>
    <n v="1.1612499999999999"/>
    <n v="648.88749999999993"/>
    <n v="7.0690259557514073E-3"/>
    <n v="6.4077348836481818"/>
    <n v="5.9999999999999942E-2"/>
    <n v="0.61900000000000011"/>
    <n v="0.14400000000000002"/>
    <n v="-8.4000000000000075E-2"/>
    <n v="0.61999999999999988"/>
    <n v="9.9999999999977884E-4"/>
    <n v="-1.3384582251229855E-5"/>
    <n v="-3.4077045525342491E-6"/>
    <n v="-77.62528838505078"/>
    <n v="-4.1521309228807137"/>
    <n v="5.1343999999999959"/>
    <x v="49"/>
    <n v="-11.407877960645211"/>
    <n v="-0.12350114393585654"/>
    <n v="0.72750000000000004"/>
    <n v="275.57500000000005"/>
    <n v="0.22374711614949214"/>
  </r>
  <r>
    <d v="2022-06-10T00:00:00"/>
    <s v="Makera"/>
    <s v="Jun"/>
    <s v="L3"/>
    <x v="1"/>
    <n v="14"/>
    <x v="5"/>
    <s v="J9"/>
    <s v="L3HmaJ9"/>
    <s v="L3HmaJ9"/>
    <s v="6h08"/>
    <n v="0.72499999999999998"/>
    <n v="2.02"/>
    <n v="-0.20200000000000001"/>
    <s v="11h57"/>
    <n v="0.64600000000000002"/>
    <n v="7.8999999999999959E-2"/>
    <n v="9.2799999999999994"/>
    <n v="-0.92799999999999994"/>
    <n v="-0.72599999999999998"/>
    <n v="60.45"/>
    <n v="2868.5489625000005"/>
    <n v="0.12229102167182655"/>
    <n v="8.9563216301143164E-6"/>
    <n v="2.5691647119880736E-6"/>
    <n v="2.5691647119880736"/>
    <n v="3.5387943691295782"/>
    <n v="1.7745611575332106E-2"/>
    <n v="27.385200000000001"/>
    <n v="45.3"/>
    <n v="410"/>
    <n v="8.9563216301143171"/>
    <n v="18.418666666666667"/>
    <s v="ES"/>
    <s v="TF"/>
    <s v="SD"/>
    <n v="0.64691630239407094"/>
    <n v="1.1612499999999999"/>
    <n v="648.88749999999993"/>
    <n v="5.0871136718230486E-2"/>
    <n v="-2.0614357055983081"/>
    <n v="0.18500000000000005"/>
    <n v="0.65400000000000014"/>
    <n v="0.29299999999999993"/>
    <n v="-0.10799999999999987"/>
    <n v="0.60600000000000009"/>
    <n v="-4.8000000000000043E-2"/>
    <n v="-7.2456015902569362E-6"/>
    <n v="-2.0784362924419888E-6"/>
    <n v="-80.899300957378131"/>
    <n v="-2.8150061397105741"/>
    <n v="5.1343999999999959"/>
    <x v="50"/>
    <n v="-11.407877960645211"/>
    <n v="-0.12350114393585654"/>
    <n v="0.72750000000000004"/>
    <n v="275.57500000000005"/>
    <n v="0.19100699042621866"/>
  </r>
  <r>
    <d v="2022-06-10T00:00:00"/>
    <s v="Makera"/>
    <s v="Jun"/>
    <s v="L3"/>
    <x v="1"/>
    <n v="4"/>
    <x v="6"/>
    <s v="B10"/>
    <s v="L3MluB10"/>
    <s v="L3MluB10"/>
    <s v="6h17"/>
    <n v="0.52400000000000002"/>
    <n v="1.42"/>
    <n v="-0.14199999999999999"/>
    <s v="12h05"/>
    <n v="0.33300000000000002"/>
    <n v="0.191"/>
    <n v="14.62"/>
    <n v="-1.462"/>
    <n v="-1.32"/>
    <n v="112.9"/>
    <n v="10005.931850000001"/>
    <n v="0.57357357357357353"/>
    <n v="6.0030254564193116E-5"/>
    <n v="6.006586361074678E-5"/>
    <n v="60.065863610746781"/>
    <n v="45.50444212935362"/>
    <n v="0.55739905177123661"/>
    <n v="27.385200000000001"/>
    <n v="93.8"/>
    <n v="803"/>
    <n v="60.030254564193115"/>
    <n v="18.418666666666667"/>
    <s v="ES"/>
    <s v="TMF"/>
    <s v="E"/>
    <n v="0.64691630239407094"/>
    <n v="1.1612499999999999"/>
    <n v="648.88749999999993"/>
    <n v="3.7260971551856606E-2"/>
    <n v="16.971718051471029"/>
    <n v="0.18499999999999994"/>
    <n v="0.27400000000000002"/>
    <n v="0.23799999999999993"/>
    <n v="-5.2999999999999992E-2"/>
    <n v="1.1719999999999999"/>
    <n v="0.89799999999999991"/>
    <n v="-3.9313626572091061E-5"/>
    <n v="-3.933694682566923E-5"/>
    <n v="-65.489688253864045"/>
    <n v="-36.15867261398953"/>
    <n v="5.1343999999999959"/>
    <x v="51"/>
    <n v="-11.407877960645211"/>
    <n v="-0.12350114393585654"/>
    <n v="0.72750000000000004"/>
    <n v="275.57500000000005"/>
    <n v="0.34510311746135963"/>
  </r>
  <r>
    <d v="2022-06-10T00:00:00"/>
    <s v="Makera"/>
    <s v="Jun"/>
    <s v="L3"/>
    <x v="1"/>
    <n v="1"/>
    <x v="6"/>
    <s v="G10"/>
    <s v="L3MluG10"/>
    <s v="L3MluG10"/>
    <s v="6h17"/>
    <n v="0.54600000000000004"/>
    <n v="1.67"/>
    <n v="-0.16699999999999998"/>
    <s v="12h05"/>
    <n v="0.33600000000000002"/>
    <n v="0.21000000000000002"/>
    <n v="6.31"/>
    <n v="-0.63100000000000001"/>
    <n v="-0.46400000000000002"/>
    <n v="82.3"/>
    <n v="5317.0326500000001"/>
    <n v="0.625"/>
    <n v="6.6722953590273818E-5"/>
    <n v="3.5476812274392059E-5"/>
    <n v="35.47681227439206"/>
    <n v="76.458647143086338"/>
    <n v="0.93656740799325722"/>
    <n v="27.385200000000001"/>
    <n v="77.3"/>
    <n v="705"/>
    <n v="66.722953590273818"/>
    <n v="18.418666666666667"/>
    <s v="ES"/>
    <s v="TMF"/>
    <s v="E"/>
    <n v="0.64691630239407094"/>
    <n v="1.1612499999999999"/>
    <n v="648.88749999999993"/>
    <n v="1.9093083086777235E-2"/>
    <n v="8.1909261814104273"/>
    <e v="#VALUE!"/>
    <n v="0.12400000000000005"/>
    <n v="0.29499999999999998"/>
    <e v="#VALUE!"/>
    <n v="1.4200000000000002"/>
    <n v="1.2960000000000003"/>
    <e v="#VALUE!"/>
    <e v="#VALUE!"/>
    <e v="#VALUE!"/>
    <e v="#VALUE!"/>
    <n v="5.1343999999999959"/>
    <x v="5"/>
    <n v="-11.407877960645211"/>
    <n v="-0.12350114393585654"/>
    <n v="0.72750000000000004"/>
    <n v="275.57500000000005"/>
    <e v="#VALUE!"/>
  </r>
  <r>
    <d v="2022-06-10T00:00:00"/>
    <s v="Makera"/>
    <s v="Jun"/>
    <s v="L3"/>
    <x v="1"/>
    <n v="2"/>
    <x v="7"/>
    <s v="I10"/>
    <s v="L3PafI10"/>
    <s v="L3PafI10"/>
    <s v="6h17"/>
    <n v="0.68899999999999995"/>
    <n v="1.71"/>
    <n v="-0.17099999999999999"/>
    <s v="12h05"/>
    <n v="0.48499999999999999"/>
    <n v="0.20399999999999996"/>
    <n v="13.07"/>
    <n v="-1.3069999999999999"/>
    <n v="-1.1359999999999999"/>
    <n v="90.85"/>
    <n v="6479.1721625"/>
    <n v="0.42061855670103088"/>
    <n v="4.0978269778104939E-5"/>
    <n v="2.6550526481371257E-5"/>
    <n v="26.550526481371257"/>
    <n v="23.371942325150755"/>
    <n v="0.46795734323932425"/>
    <n v="27.385200000000001"/>
    <n v="85.7"/>
    <n v="734"/>
    <n v="40.978269778104938"/>
    <n v="18.418666666666667"/>
    <s v="LS"/>
    <s v="TMF"/>
    <s v="E"/>
    <n v="0.64691630239407094"/>
    <n v="1.1612499999999999"/>
    <n v="648.88749999999993"/>
    <n v="9.2279113126538404E-3"/>
    <n v="11.97373641889671"/>
    <n v="5.9000000000000052E-2"/>
    <n v="0.70500000000000007"/>
    <n v="6.3000000000000056E-2"/>
    <n v="-4.0000000000000036E-3"/>
    <n v="1.3340000000000001"/>
    <n v="0.62900000000000023"/>
    <n v="-6.5689554493724876E-6"/>
    <n v="-4.2561393284276891E-6"/>
    <n v="-16.030338725727116"/>
    <n v="-10.740561501953268"/>
    <n v="5.1343999999999959"/>
    <x v="52"/>
    <n v="-11.407877960645211"/>
    <n v="-0.12350114393585654"/>
    <n v="0.72750000000000004"/>
    <n v="275.57500000000005"/>
    <n v="0.83969661274272878"/>
  </r>
  <r>
    <d v="2022-06-10T00:00:00"/>
    <s v="Makera"/>
    <s v="Jun"/>
    <s v="L3"/>
    <x v="1"/>
    <n v="7"/>
    <x v="8"/>
    <s v="G7"/>
    <s v="L3PfaG7"/>
    <s v="L3PfaG7"/>
    <s v="6h17"/>
    <n v="0.73299999999999998"/>
    <n v="1.53"/>
    <n v="-0.153"/>
    <s v="12h05"/>
    <n v="0.56499999999999995"/>
    <n v="0.16800000000000004"/>
    <n v="10.32"/>
    <n v="-1.032"/>
    <n v="-0.879"/>
    <n v="66.3"/>
    <n v="3450.6166499999999"/>
    <n v="0.29734513274336294"/>
    <n v="2.6738131074134755E-5"/>
    <n v="9.2263040274291776E-6"/>
    <n v="9.2263040274291779"/>
    <n v="10.496364081261863"/>
    <n v="0.19226448552582856"/>
    <n v="27.385200000000001"/>
    <n v="55"/>
    <n v="622"/>
    <n v="26.738131074134756"/>
    <n v="18.418666666666667"/>
    <s v="LS"/>
    <s v="TMF"/>
    <s v="E"/>
    <n v="0.64691630239407094"/>
    <n v="1.1612499999999999"/>
    <n v="648.88749999999993"/>
    <n v="1.9225946713001842E-2"/>
    <n v="23.374083142237392"/>
    <n v="2.4000000000000021E-2"/>
    <n v="0.64399999999999991"/>
    <n v="4.2000000000000037E-2"/>
    <n v="-1.8000000000000016E-2"/>
    <n v="1.0919999999999996"/>
    <n v="0.44799999999999973"/>
    <n v="-5.4464465545254486E-6"/>
    <n v="-1.8793599164380651E-6"/>
    <n v="-20.369585815195933"/>
    <n v="-4.959857592195462"/>
    <n v="5.1343999999999959"/>
    <x v="53"/>
    <n v="-11.407877960645211"/>
    <n v="-0.12350114393585654"/>
    <n v="0.72750000000000004"/>
    <n v="275.57500000000005"/>
    <n v="0.79630414184804066"/>
  </r>
  <r>
    <d v="2022-06-10T00:00:00"/>
    <s v="Makera"/>
    <s v="Jun"/>
    <s v="L3"/>
    <x v="1"/>
    <n v="5"/>
    <x v="9"/>
    <s v="A6"/>
    <s v="L3PfuA6"/>
    <s v="L3PfuA6"/>
    <s v="6h17"/>
    <n v="0.56399999999999995"/>
    <n v="1.89"/>
    <n v="-0.189"/>
    <s v="12h05"/>
    <n v="0.41899999999999998"/>
    <n v="0.14499999999999996"/>
    <n v="7.2"/>
    <n v="-0.72"/>
    <n v="-0.53099999999999992"/>
    <n v="50.05"/>
    <n v="1966.4269624999997"/>
    <n v="0.3460620525059665"/>
    <n v="3.2228901999965147E-5"/>
    <n v="6.3375781864501628E-6"/>
    <n v="6.3375781864501626"/>
    <n v="11.935175492373189"/>
    <n v="0.16126647643366207"/>
    <n v="27.385200000000001"/>
    <n v="43.6"/>
    <n v="371"/>
    <n v="32.228901999965146"/>
    <n v="18.418666666666667"/>
    <s v="ES"/>
    <s v="TMF"/>
    <s v="SD"/>
    <n v="0.64691630239407094"/>
    <n v="1.1612499999999999"/>
    <n v="648.88749999999993"/>
    <n v="5.880315425601591E-3"/>
    <n v="16.891440238922108"/>
    <n v="-1.6999999999999904E-2"/>
    <n v="0.20900000000000002"/>
    <n v="8.9000000000000024E-2"/>
    <n v="-0.10599999999999993"/>
    <n v="0.26300000000000001"/>
    <n v="5.4000000000000048E-2"/>
    <n v="-2.7179624228399519E-5"/>
    <n v="-5.3446745913343058E-6"/>
    <n v="-84.333075412959801"/>
    <n v="-10.237904389611041"/>
    <n v="5.1343999999999959"/>
    <x v="54"/>
    <n v="-11.407877960645211"/>
    <n v="-0.12350114393585654"/>
    <n v="0.72750000000000004"/>
    <n v="275.57500000000005"/>
    <n v="0.15666924587040199"/>
  </r>
  <r>
    <d v="2022-06-10T00:00:00"/>
    <s v="Makera"/>
    <s v="Jun"/>
    <s v="L3"/>
    <x v="1"/>
    <n v="10"/>
    <x v="9"/>
    <s v="H5"/>
    <s v="L3PfuH5"/>
    <s v="L3PfuH5"/>
    <s v="6h08"/>
    <n v="1.0349999999999999"/>
    <n v="5.03"/>
    <n v="-0.503"/>
    <s v="11h57"/>
    <n v="0.93100000000000005"/>
    <n v="0.10399999999999987"/>
    <n v="9.33"/>
    <n v="-0.93300000000000005"/>
    <n v="-0.43000000000000005"/>
    <n v="79.099999999999994"/>
    <n v="4911.5958499999997"/>
    <n v="0.11170784103114915"/>
    <n v="8.0119447319958262E-6"/>
    <n v="3.9351434496100062E-6"/>
    <n v="3.9351434496100062"/>
    <n v="9.1514963944418746"/>
    <n v="0.12365378109187318"/>
    <n v="27.385200000000001"/>
    <n v="75"/>
    <n v="640"/>
    <n v="8.0119447319958255"/>
    <n v="18.418666666666667"/>
    <s v="ES"/>
    <s v="TMF"/>
    <s v="SD"/>
    <n v="0.64691630239407094"/>
    <n v="1.1612499999999999"/>
    <n v="648.88749999999993"/>
    <n v="6.3384862140673888E-3"/>
    <n v="13.483825341791784"/>
    <n v="0.15300000000000002"/>
    <n v="7.7999999999999958E-2"/>
    <n v="0.23899999999999988"/>
    <n v="-8.5999999999999854E-2"/>
    <n v="4.8000000000000043E-2"/>
    <n v="-2.9999999999999916E-2"/>
    <n v="-7.3139524517704791E-6"/>
    <n v="-3.5923178509213212E-6"/>
    <n v="-91.288104154813951"/>
    <n v="-8.2944323977201631"/>
    <n v="5.1343999999999959"/>
    <x v="55"/>
    <n v="-11.407877960645211"/>
    <n v="-0.12350114393585654"/>
    <n v="0.72750000000000004"/>
    <n v="275.57500000000005"/>
    <n v="8.7118958451860462E-2"/>
  </r>
  <r>
    <d v="2022-06-10T00:00:00"/>
    <s v="Makera"/>
    <s v="Jun"/>
    <s v="L3"/>
    <x v="1"/>
    <n v="8"/>
    <x v="10"/>
    <s v="H3"/>
    <s v="L3SguH3"/>
    <s v="L3SguH3"/>
    <s v="6h17"/>
    <n v="0.67400000000000004"/>
    <n v="2.12"/>
    <n v="-0.21200000000000002"/>
    <s v="12h05"/>
    <n v="0.56100000000000005"/>
    <n v="0.11299999999999999"/>
    <n v="4.83"/>
    <n v="-0.48299999999999998"/>
    <n v="-0.27099999999999996"/>
    <n v="51.05"/>
    <n v="2045.7904624999996"/>
    <n v="0.20142602495543668"/>
    <n v="1.6554392314331867E-5"/>
    <n v="3.3866817909143428E-6"/>
    <n v="3.3866817909143427"/>
    <n v="12.49698077828171"/>
    <n v="0.23084495216442108"/>
    <n v="27.385200000000001"/>
    <n v="22.6"/>
    <n v="352"/>
    <n v="16.554392314331867"/>
    <n v="18.418666666666667"/>
    <s v="LS"/>
    <s v="TMF"/>
    <s v="E"/>
    <n v="0.64691630239407094"/>
    <n v="1.1612499999999999"/>
    <n v="648.88749999999993"/>
    <n v="2.0785094597206271E-2"/>
    <n v="22.811701937834123"/>
    <n v="4.1999999999999926E-2"/>
    <n v="0.87399999999999989"/>
    <n v="0.1349999999999999"/>
    <n v="-9.2999999999999972E-2"/>
    <n v="1.6400000000000001"/>
    <n v="0.76600000000000046"/>
    <n v="-1.5048260743510573E-5"/>
    <n v="-3.0785588306287081E-6"/>
    <n v="-90.90192172431864"/>
    <n v="-12.199851597678398"/>
    <n v="5.1343999999999959"/>
    <x v="56"/>
    <n v="-11.407877960645211"/>
    <n v="-0.12350114393585654"/>
    <n v="0.72750000000000004"/>
    <n v="275.57500000000005"/>
    <n v="9.0980782756813677E-2"/>
  </r>
  <r>
    <d v="2022-06-08T00:00:00"/>
    <s v="Makera"/>
    <s v="Jun"/>
    <s v="L4"/>
    <x v="0"/>
    <n v="2"/>
    <x v="11"/>
    <s v="H9"/>
    <s v="L4AguH9"/>
    <s v="L4AguH9"/>
    <s v="6h15"/>
    <n v="0.53100000000000003"/>
    <n v="10.48"/>
    <n v="-1.048"/>
    <s v="12h02"/>
    <n v="0.40600000000000003"/>
    <n v="0.125"/>
    <n v="3.4"/>
    <n v="-0.33999999999999997"/>
    <n v="0.70800000000000007"/>
    <n v="90.2"/>
    <n v="6386.791400000001"/>
    <n v="0.30788177339901474"/>
    <n v="2.7909216206457201E-5"/>
    <n v="1.7825034204814152E-5"/>
    <n v="17.825034204814152"/>
    <n v="25.176601984200776"/>
    <n v="0.61883752283317905"/>
    <n v="26.9267"/>
    <n v="58"/>
    <n v="684"/>
    <n v="27.909216206457202"/>
    <n v="10.52"/>
    <s v="LS"/>
    <s v="TF"/>
    <s v="SD"/>
    <n v="0.6042605573172154"/>
    <n v="1.3074999999999999"/>
    <n v="892.41250000000002"/>
    <n v="3.5829885177280862E-2"/>
    <n v="11.240386978832715"/>
    <n v="5.9999999999999942E-2"/>
    <n v="0.20299999999999985"/>
    <n v="0.10199999999999998"/>
    <n v="-4.2000000000000037E-2"/>
    <n v="0.40800000000000003"/>
    <n v="0.20500000000000018"/>
    <n v="-1.5114994761995993E-5"/>
    <n v="-9.6536318556961072E-6"/>
    <n v="-54.157718547821197"/>
    <n v="-8.9312692821768245"/>
    <n v="7.4304999999999986"/>
    <x v="57"/>
    <n v="-3.5342071957440044"/>
    <n v="-0.16625767616407305"/>
    <n v="0.8562500000000004"/>
    <n v="237.57500000000016"/>
    <n v="0.45842281452178796"/>
  </r>
  <r>
    <d v="2022-06-08T00:00:00"/>
    <s v="Makera"/>
    <s v="Jun"/>
    <s v="L4"/>
    <x v="0"/>
    <n v="8"/>
    <x v="11"/>
    <s v="I4"/>
    <s v="L4AguI4"/>
    <s v="L4AguI4"/>
    <s v="6h15"/>
    <n v="0.83"/>
    <n v="6.74"/>
    <n v="-0.67400000000000004"/>
    <s v="12h02"/>
    <n v="0.68400000000000005"/>
    <n v="0.14599999999999991"/>
    <n v="4.75"/>
    <n v="-0.47499999999999998"/>
    <n v="0.19900000000000007"/>
    <n v="37.450000000000003"/>
    <n v="1100.9644625000003"/>
    <n v="0.21345029239766067"/>
    <n v="1.7779161119480808E-5"/>
    <n v="1.9574224565610092E-6"/>
    <n v="1.9574224565610092"/>
    <n v="9.8362937515628577"/>
    <n v="0.24177479005691438"/>
    <n v="26.9267"/>
    <n v="30"/>
    <n v="350"/>
    <n v="17.779161119480808"/>
    <n v="10.52"/>
    <s v="LS"/>
    <s v="TF"/>
    <s v="SD"/>
    <n v="0.6042605573172154"/>
    <n v="1.3074999999999999"/>
    <n v="892.41250000000002"/>
    <n v="4.5743953695326058E-2"/>
    <n v="6.1597365572116392"/>
    <n v="3.1000000000000028E-2"/>
    <n v="0.78900000000000003"/>
    <n v="5.699999999999994E-2"/>
    <n v="-2.5999999999999912E-2"/>
    <n v="1.798"/>
    <n v="1.0090000000000001"/>
    <n v="-5.1238489833510802E-6"/>
    <n v="-5.6411756418862958E-7"/>
    <n v="-28.819408007596191"/>
    <n v="-8.1161642548068329"/>
    <n v="7.4304999999999986"/>
    <x v="58"/>
    <n v="-3.5342071957440044"/>
    <n v="-0.16625767616407305"/>
    <n v="0.8562500000000004"/>
    <n v="237.57500000000016"/>
    <n v="0.71180591992403808"/>
  </r>
  <r>
    <d v="2022-06-08T00:00:00"/>
    <s v="Makera"/>
    <s v="Jun"/>
    <s v="L4"/>
    <x v="0"/>
    <n v="5"/>
    <x v="0"/>
    <s v="G4"/>
    <s v="L4BbrG4"/>
    <s v="L4BbrG4"/>
    <s v="6h15"/>
    <n v="0.60599999999999998"/>
    <n v="7.47"/>
    <n v="-0.747"/>
    <s v="12h02"/>
    <n v="0.434"/>
    <n v="0.17199999999999999"/>
    <n v="10.01"/>
    <n v="-1.0009999999999999"/>
    <n v="-0.25399999999999989"/>
    <n v="51"/>
    <n v="2041.7850000000001"/>
    <n v="0.39631336405529949"/>
    <n v="3.8083128882939194E-5"/>
    <n v="7.7757561306252002E-6"/>
    <n v="7.7757561306251999"/>
    <n v="30.61321311269765"/>
    <n v="0.37579049025897204"/>
    <n v="26.9267"/>
    <n v="32.1"/>
    <n v="370"/>
    <n v="38.083128882939192"/>
    <n v="10.52"/>
    <s v="ES"/>
    <s v="TMF"/>
    <s v="SD"/>
    <n v="0.6042605573172154"/>
    <n v="1.3074999999999999"/>
    <n v="892.41250000000002"/>
    <n v="2.2619415804791307E-2"/>
    <n v="-7.3085694733124011"/>
    <n v="1.5000000000000013E-2"/>
    <n v="1.62"/>
    <n v="0.10000000000000003"/>
    <n v="-8.500000000000002E-2"/>
    <n v="1.8750000000000004"/>
    <n v="0.25500000000000045"/>
    <n v="-2.5333666439518035E-5"/>
    <n v="-5.1725900131211328E-6"/>
    <n v="-66.522019546737468"/>
    <n v="-25.498937832728956"/>
    <n v="7.4304999999999986"/>
    <x v="59"/>
    <n v="-3.5342071957440044"/>
    <n v="-0.16625767616407305"/>
    <n v="0.8562500000000004"/>
    <n v="237.57500000000016"/>
    <n v="0.33477980453262524"/>
  </r>
  <r>
    <d v="2022-06-09T00:00:00"/>
    <s v="Makera"/>
    <s v="Jun"/>
    <s v="L4"/>
    <x v="0"/>
    <n v="3"/>
    <x v="1"/>
    <s v="C8"/>
    <s v="L4CmeC8"/>
    <s v="L4CmeC8"/>
    <s v="6h15"/>
    <n v="0.68600000000000005"/>
    <n v="4.6399999999999997"/>
    <n v="-0.46399999999999997"/>
    <s v="12h14"/>
    <n v="0.48"/>
    <n v="0.20600000000000007"/>
    <n v="1.0900000000000001"/>
    <n v="-0.10900000000000001"/>
    <n v="0.35499999999999998"/>
    <n v="117.65"/>
    <n v="10865.595162500002"/>
    <n v="0.42916666666666681"/>
    <n v="4.2005827681874422E-5"/>
    <n v="4.5641831805698334E-5"/>
    <n v="45.641831805698331"/>
    <n v="128.56854029774178"/>
    <n v="4.1930994030877904E-2"/>
    <n v="24.548100000000002"/>
    <n v="97"/>
    <n v="770"/>
    <n v="42.005827681874422"/>
    <n v="10.346666666666668"/>
    <s v="ES"/>
    <s v="TF"/>
    <s v="SD"/>
    <n v="0.62108933859878701"/>
    <n v="1.2462500000000001"/>
    <n v="783"/>
    <n v="1.0459977917073454E-2"/>
    <n v="24.274335600269417"/>
    <n v="2.9999999999998916E-3"/>
    <n v="0.18200000000000005"/>
    <n v="7.1000000000000063E-2"/>
    <n v="-6.8000000000000171E-2"/>
    <n v="0.60499999999999998"/>
    <n v="0.42299999999999993"/>
    <n v="-2.0359685908771691E-5"/>
    <n v="-2.2122010472036913E-5"/>
    <n v="-48.468717395507774"/>
    <n v="217.31118519727937"/>
    <n v="9.8090999999999973"/>
    <x v="60"/>
    <n v="-3.3608738624106724"/>
    <n v="-0.18308645744564467"/>
    <n v="0.9175000000000002"/>
    <n v="346.98750000000018"/>
    <n v="0.51531282604492223"/>
  </r>
  <r>
    <d v="2022-06-09T00:00:00"/>
    <s v="Makera"/>
    <s v="Jun"/>
    <s v="L4"/>
    <x v="0"/>
    <n v="1"/>
    <x v="2"/>
    <s v="A1"/>
    <s v="L4DtoA1"/>
    <s v="L4DtoA1"/>
    <s v="6h15"/>
    <n v="1.0620000000000001"/>
    <n v="6.84"/>
    <n v="-0.68399999999999994"/>
    <s v="12h14"/>
    <n v="0.90400000000000003"/>
    <n v="0.15800000000000003"/>
    <n v="13.34"/>
    <n v="-1.3340000000000001"/>
    <n v="-0.65000000000000013"/>
    <n v="52.65"/>
    <n v="2176.0376624999999"/>
    <n v="0.17477876106194692"/>
    <n v="1.390114257119425E-5"/>
    <n v="3.0249409786700774E-6"/>
    <n v="3.0249409786700774"/>
    <n v="4.6537553518001182"/>
    <n v="3.9660772222365269E-2"/>
    <n v="24.548100000000002"/>
    <n v="33.200000000000003"/>
    <n v="460"/>
    <n v="13.901142571194249"/>
    <n v="10.346666666666668"/>
    <s v="ES"/>
    <s v="TF"/>
    <s v="SD"/>
    <n v="0.62108933859878679"/>
    <n v="1.2462500000000001"/>
    <n v="783"/>
    <n v="-3.0381995721919837E-4"/>
    <n v="5.6780254445246685"/>
    <n v="5.0000000000000044E-2"/>
    <n v="1.7910000000000001"/>
    <n v="0.15299999999999991"/>
    <n v="-0.10299999999999987"/>
    <n v="1.1309999999999998"/>
    <n v="-0.66000000000000036"/>
    <n v="-1.0772923763559586E-5"/>
    <n v="-2.3442287844746901E-6"/>
    <n v="-77.496678480825622"/>
    <n v="63.417464067737043"/>
    <n v="9.8090999999999973"/>
    <x v="61"/>
    <n v="-3.3608738624106724"/>
    <n v="-0.18308645744564445"/>
    <n v="0.9175000000000002"/>
    <n v="346.98750000000018"/>
    <n v="0.22503321519174366"/>
  </r>
  <r>
    <d v="2022-06-08T00:00:00"/>
    <s v="Makera"/>
    <s v="Jun"/>
    <s v="L4"/>
    <x v="0"/>
    <n v="4"/>
    <x v="2"/>
    <s v="G6"/>
    <s v="L4DtoG6"/>
    <s v="L4DtoG6"/>
    <s v="6h15"/>
    <n v="0.86099999999999999"/>
    <n v="10.47"/>
    <n v="-1.0470000000000002"/>
    <s v="12h02"/>
    <n v="0.70099999999999996"/>
    <n v="0.16000000000000003"/>
    <n v="12.51"/>
    <n v="-1.2509999999999999"/>
    <n v="-0.20399999999999974"/>
    <n v="56.05"/>
    <n v="2466.1579624999995"/>
    <n v="0.22824536376604856"/>
    <n v="1.9308110691663001E-5"/>
    <n v="4.7616850923076079E-6"/>
    <n v="4.7616850923076077"/>
    <n v="23.341593589743205"/>
    <n v="0.19892442913049543"/>
    <n v="26.9267"/>
    <n v="42.8"/>
    <n v="570"/>
    <n v="19.308110691663"/>
    <n v="10.52"/>
    <s v="ES"/>
    <s v="TF"/>
    <s v="SD"/>
    <n v="0.6042605573172154"/>
    <n v="1.3074999999999999"/>
    <n v="892.41250000000002"/>
    <n v="5.2555943113949413E-2"/>
    <n v="11.192252581245134"/>
    <n v="8.0999999999999961E-2"/>
    <n v="1.7309999999999999"/>
    <n v="0.18000000000000005"/>
    <n v="-9.9000000000000088E-2"/>
    <n v="2.7550000000000003"/>
    <n v="1.0240000000000005"/>
    <n v="-1.486156617075269E-5"/>
    <n v="-3.6650969747222371E-6"/>
    <n v="-76.970587169721"/>
    <n v="-22.448606523305607"/>
    <n v="7.4304999999999986"/>
    <x v="62"/>
    <n v="-3.5342071957440044"/>
    <n v="-0.16625767616407305"/>
    <n v="0.8562500000000004"/>
    <n v="237.57500000000016"/>
    <n v="0.23029412830279006"/>
  </r>
  <r>
    <d v="2022-06-09T00:00:00"/>
    <s v="Makera"/>
    <s v="Jun"/>
    <s v="L4"/>
    <x v="0"/>
    <n v="7"/>
    <x v="3"/>
    <s v="D10"/>
    <s v="L4FsaD10"/>
    <s v="L4FsaD10"/>
    <s v="6h15"/>
    <n v="0.72899999999999998"/>
    <n v="7.52"/>
    <n v="-0.752"/>
    <s v="12h14"/>
    <n v="0.58399999999999996"/>
    <n v="0.14500000000000002"/>
    <n v="18.63"/>
    <n v="-1.863"/>
    <n v="-1.111"/>
    <n v="28.85"/>
    <n v="653.37316250000015"/>
    <n v="0.24828767123287676"/>
    <n v="2.141592105973419E-5"/>
    <n v="1.3992588070648883E-6"/>
    <n v="1.3992588070648884"/>
    <n v="1.2594588722456241"/>
    <n v="0.33749547729116508"/>
    <n v="24.548100000000002"/>
    <n v="13.9"/>
    <n v="342"/>
    <n v="21.415921059734188"/>
    <n v="10.346666666666668"/>
    <s v="LS"/>
    <s v="TMF"/>
    <s v="E"/>
    <n v="0.62108933859878679"/>
    <n v="1.2462500000000001"/>
    <n v="783"/>
    <n v="3.3172988797831003E-2"/>
    <n v="12.197872964961046"/>
    <n v="-4.0000000000000036E-2"/>
    <n v="2.7620000000000005"/>
    <n v="0.10100000000000009"/>
    <n v="-0.14100000000000013"/>
    <n v="2.2449999999999997"/>
    <n v="-0.51700000000000057"/>
    <n v="-2.1204110446686216E-5"/>
    <n v="-1.3854196700550663E-6"/>
    <n v="-99.010966596033001"/>
    <n v="-1.2361606617913785"/>
    <n v="9.8090999999999973"/>
    <x v="63"/>
    <n v="-3.3608738624106724"/>
    <n v="-0.18308645744564445"/>
    <n v="0.9175000000000002"/>
    <n v="346.98750000000018"/>
    <n v="9.8903340396699641E-3"/>
  </r>
  <r>
    <d v="2022-06-09T00:00:00"/>
    <s v="Makera"/>
    <s v="Jun"/>
    <s v="L4"/>
    <x v="0"/>
    <n v="8"/>
    <x v="3"/>
    <s v="I1"/>
    <s v="L4FsaI1"/>
    <s v="L4FsaI1"/>
    <s v="6h15"/>
    <n v="0.745"/>
    <n v="4.25"/>
    <n v="-0.42499999999999999"/>
    <s v="12h14"/>
    <n v="0.52800000000000002"/>
    <n v="0.21699999999999997"/>
    <n v="15.35"/>
    <n v="-1.5349999999999999"/>
    <n v="-1.1099999999999999"/>
    <n v="36.4"/>
    <n v="1040.0935999999999"/>
    <n v="0.4109848484848484"/>
    <n v="3.9825985851455327E-5"/>
    <n v="4.1422752997789235E-6"/>
    <n v="4.1422752997789232"/>
    <n v="3.7317795493503816"/>
    <n v="1"/>
    <n v="24.548100000000002"/>
    <n v="20.3"/>
    <n v="310"/>
    <n v="39.825985851455329"/>
    <n v="10.346666666666668"/>
    <s v="LS"/>
    <s v="TMF"/>
    <s v="E"/>
    <n v="0.62108933859878679"/>
    <n v="1.2462500000000001"/>
    <n v="783"/>
    <n v="3.4438033609287613E-2"/>
    <n v="34.818496269356885"/>
    <n v="-2.200000000000002E-2"/>
    <n v="1.833"/>
    <n v="0.10899999999999999"/>
    <n v="-0.13100000000000001"/>
    <n v="1.9110000000000003"/>
    <n v="7.8000000000000291E-2"/>
    <n v="-2.9709750753060071E-5"/>
    <n v="-3.0900921615852956E-6"/>
    <n v="-74.598908521367875"/>
    <n v="-2.8461035070998535"/>
    <n v="9.8090999999999973"/>
    <x v="64"/>
    <n v="-3.3608738624106724"/>
    <n v="-0.18308645744564445"/>
    <n v="0.9175000000000002"/>
    <n v="346.98750000000018"/>
    <n v="0.25401091478632126"/>
  </r>
  <r>
    <d v="2022-06-08T00:00:00"/>
    <s v="Makera"/>
    <s v="Jun"/>
    <s v="L4"/>
    <x v="0"/>
    <n v="3"/>
    <x v="4"/>
    <s v="C7"/>
    <s v="L4FthC7"/>
    <s v="L4FthC7"/>
    <s v="6h15"/>
    <n v="0.66100000000000003"/>
    <n v="12.35"/>
    <n v="-1.2349999999999999"/>
    <s v="12h02"/>
    <n v="0.73599999999999999"/>
    <n v="-7.4999999999999956E-2"/>
    <n v="11.53"/>
    <n v="-1.153"/>
    <n v="8.1999999999999851E-2"/>
    <n v="83.45"/>
    <n v="5466.6634625000006"/>
    <n v="0.11346444780635394"/>
    <n v="8.1673163927777997E-6"/>
    <n v="4.4647970111075701E-6"/>
    <n v="4.4647970111075699"/>
    <n v="54.448744037897292"/>
    <n v="0.24719428710563676"/>
    <n v="26.9267"/>
    <n v="55"/>
    <n v="715"/>
    <n v="8.1673163927777992"/>
    <n v="10.52"/>
    <s v="LS"/>
    <s v="TF"/>
    <s v="SD"/>
    <n v="0.60426055731721495"/>
    <n v="1.3075000000000001"/>
    <n v="892.41250000000002"/>
    <n v="-1.1051191027452584E-2"/>
    <n v="8.7929010568314698"/>
    <n v="0.10399999999999998"/>
    <n v="-0.53699999999999981"/>
    <n v="4.6000000000000041E-2"/>
    <n v="5.799999999999994E-2"/>
    <n v="-0.26400000000000001"/>
    <n v="0.2729999999999998"/>
    <n v="-7.0697207939092303E-6"/>
    <n v="-3.8647784354140082E-6"/>
    <n v="-86.561123065598977"/>
    <n v="-51.307285526412677"/>
    <n v="7.4304999999999986"/>
    <x v="65"/>
    <n v="-3.5342071957440044"/>
    <n v="-0.16625767616407261"/>
    <n v="0.85625000000000018"/>
    <n v="237.57500000000016"/>
    <n v="0.13438876934401026"/>
  </r>
  <r>
    <d v="2022-06-08T00:00:00"/>
    <s v="Makera"/>
    <s v="Jun"/>
    <s v="L4"/>
    <x v="0"/>
    <n v="7"/>
    <x v="6"/>
    <s v="E5"/>
    <s v="L4MluE5"/>
    <s v="L4MluE5"/>
    <s v="6h15"/>
    <n v="0.53700000000000003"/>
    <n v="5.18"/>
    <n v="-0.51800000000000002"/>
    <s v="12h02"/>
    <n v="0.46700000000000003"/>
    <n v="7.0000000000000007E-2"/>
    <n v="15.54"/>
    <n v="-1.5539999999999998"/>
    <n v="-1.0359999999999998"/>
    <n v="93.65"/>
    <n v="6884.7031625000009"/>
    <n v="0.14989293361884368"/>
    <n v="1.15062437162617E-5"/>
    <n v="7.9217072501842692E-6"/>
    <n v="7.9217072501842694"/>
    <n v="7.646435569675937"/>
    <n v="4.1487246462179023E-2"/>
    <n v="26.9267"/>
    <n v="80"/>
    <n v="710"/>
    <n v="11.5062437162617"/>
    <n v="10.52"/>
    <s v="ES"/>
    <s v="TMF"/>
    <s v="E"/>
    <n v="0.6042605573172154"/>
    <n v="1.3074999999999999"/>
    <n v="892.41250000000002"/>
    <n v="1.3293029408811517E-2"/>
    <n v="17.909104339240393"/>
    <n v="0.5079999999999999"/>
    <n v="1.6330000000000002"/>
    <n v="0.16999999999999998"/>
    <n v="0.33799999999999991"/>
    <n v="1.3130000000000002"/>
    <n v="-0.32000000000000006"/>
    <n v="5.7259790807793044E-5"/>
    <n v="3.9421666285850129E-5"/>
    <n v="497.64103924609344"/>
    <n v="58.475594508584415"/>
    <n v="7.4304999999999986"/>
    <x v="5"/>
    <n v="-3.5342071957440044"/>
    <n v="-0.16625767616407305"/>
    <n v="0.8562500000000004"/>
    <n v="237.57500000000016"/>
    <n v="5.9764103924609344"/>
  </r>
  <r>
    <d v="2022-06-08T00:00:00"/>
    <s v="Makera"/>
    <s v="Jun"/>
    <s v="L4"/>
    <x v="0"/>
    <n v="1"/>
    <x v="6"/>
    <s v="E8"/>
    <s v="L4MluE8"/>
    <s v="L4MluE8"/>
    <s v="6h15"/>
    <n v="0.74399999999999999"/>
    <n v="10.67"/>
    <n v="-1.0669999999999999"/>
    <s v="12h02"/>
    <n v="0.60399999999999998"/>
    <n v="0.14000000000000001"/>
    <n v="17.559999999999999"/>
    <n v="-1.7559999999999998"/>
    <n v="-0.68899999999999983"/>
    <n v="107.6"/>
    <n v="9088.5415999999987"/>
    <n v="0.23178807947019869"/>
    <n v="1.967768942934387E-5"/>
    <n v="1.7884149897047198E-5"/>
    <n v="17.884149897047198"/>
    <n v="25.956676193101892"/>
    <n v="0.14083307349542365"/>
    <n v="26.9267"/>
    <n v="94"/>
    <n v="800"/>
    <n v="19.677689429343872"/>
    <n v="10.52"/>
    <s v="ES"/>
    <s v="TMF"/>
    <s v="E"/>
    <n v="0.6042605573172154"/>
    <n v="1.3074999999999999"/>
    <n v="892.41250000000002"/>
    <n v="2.4570514730882637E-2"/>
    <n v="11.658705774359115"/>
    <n v="7.4999999999999956E-2"/>
    <n v="1.3760000000000001"/>
    <n v="6.5000000000000058E-2"/>
    <n v="9.9999999999998979E-3"/>
    <n v="1.456"/>
    <n v="7.9999999999999849E-2"/>
    <n v="-7.883943794147556E-7"/>
    <n v="-7.1653551145171886E-7"/>
    <n v="-4.0065393970446737"/>
    <n v="-3.632080113003731"/>
    <n v="7.4304999999999986"/>
    <x v="66"/>
    <n v="-3.5342071957440044"/>
    <n v="-0.16625767616407305"/>
    <n v="0.8562500000000004"/>
    <n v="237.57500000000016"/>
    <n v="0.95993460602955338"/>
  </r>
  <r>
    <d v="2022-06-09T00:00:00"/>
    <s v="Makera"/>
    <s v="Jun"/>
    <s v="L4"/>
    <x v="0"/>
    <n v="6"/>
    <x v="7"/>
    <s v="A6"/>
    <s v="L4PafA6"/>
    <s v="L4PafA6"/>
    <s v="6h15"/>
    <n v="0.67300000000000004"/>
    <n v="6.52"/>
    <n v="-0.65199999999999991"/>
    <s v="12h14"/>
    <n v="0.51400000000000001"/>
    <n v="0.15900000000000003"/>
    <n v="9.08"/>
    <n v="-0.90800000000000003"/>
    <n v="-0.25600000000000012"/>
    <n v="53.6"/>
    <n v="2255.2736"/>
    <n v="0.30933852140077828"/>
    <n v="2.8071862110349373E-5"/>
    <n v="6.3309729520311227E-6"/>
    <n v="6.3309729520311224"/>
    <n v="24.73036309387156"/>
    <n v="0.55017982571305557"/>
    <n v="24.548100000000002"/>
    <n v="37.700000000000003"/>
    <n v="480"/>
    <n v="28.071862110349372"/>
    <n v="10.346666666666668"/>
    <s v="LS"/>
    <s v="TMF"/>
    <s v="E"/>
    <n v="0.62108933859878679"/>
    <n v="1.2462500000000001"/>
    <n v="783"/>
    <n v="3.0186817194269012E-2"/>
    <n v="24.664365783035379"/>
    <n v="-3.0000000000000027E-3"/>
    <n v="2.7839999999999998"/>
    <n v="4.3000000000000038E-2"/>
    <n v="-4.6000000000000041E-2"/>
    <n v="3.5260000000000002"/>
    <n v="0.7420000000000001"/>
    <n v="-1.1371004239823096E-5"/>
    <n v="-2.5644725667561094E-6"/>
    <n v="-40.506768646569043"/>
    <n v="-20.956314611632067"/>
    <n v="9.8090999999999973"/>
    <x v="67"/>
    <n v="-3.3608738624106724"/>
    <n v="-0.18308645744564445"/>
    <n v="0.9175000000000002"/>
    <n v="346.98750000000018"/>
    <n v="0.59493231353430953"/>
  </r>
  <r>
    <d v="2022-06-08T00:00:00"/>
    <s v="Makera"/>
    <s v="Jun"/>
    <s v="L4"/>
    <x v="0"/>
    <n v="6"/>
    <x v="7"/>
    <s v="B8"/>
    <s v="L4PafB8"/>
    <s v="L4PafB8"/>
    <s v="6h15"/>
    <n v="0.69299999999999995"/>
    <n v="10.210000000000001"/>
    <n v="-1.0210000000000001"/>
    <s v="12h02"/>
    <n v="0.54"/>
    <n v="0.15299999999999991"/>
    <n v="11.35"/>
    <n v="-1.135"/>
    <n v="-0.11399999999999988"/>
    <n v="50.9"/>
    <n v="2033.78585"/>
    <n v="0.28333333333333316"/>
    <n v="2.5195639996823727E-5"/>
    <n v="5.1242536107234139E-6"/>
    <n v="5.1242536107234136"/>
    <n v="44.949593076521218"/>
    <n v="1"/>
    <n v="26.9267"/>
    <n v="45.4"/>
    <n v="650"/>
    <n v="25.195639996823726"/>
    <n v="10.52"/>
    <s v="LS"/>
    <s v="TMF"/>
    <s v="E"/>
    <n v="0.6042605573172154"/>
    <n v="1.3074999999999999"/>
    <n v="892.41250000000002"/>
    <n v="1.8580174888922503E-2"/>
    <n v="9.7568099850247538"/>
    <n v="7.5000000000000067E-2"/>
    <n v="2.1379999999999999"/>
    <n v="0.16299999999999992"/>
    <n v="-8.7999999999999856E-2"/>
    <n v="2.9699999999999998"/>
    <n v="0.83199999999999985"/>
    <n v="-1.8847575971398293E-5"/>
    <n v="-3.8331933317429847E-6"/>
    <n v="-74.804910586809072"/>
    <n v="-43.584835910579962"/>
    <n v="7.4304999999999986"/>
    <x v="68"/>
    <n v="-3.5342071957440044"/>
    <n v="-0.16625767616407305"/>
    <n v="0.8562500000000004"/>
    <n v="237.57500000000016"/>
    <n v="0.25195089413190935"/>
  </r>
  <r>
    <d v="2022-06-09T00:00:00"/>
    <s v="Makera"/>
    <s v="Jun"/>
    <s v="L4"/>
    <x v="0"/>
    <n v="2"/>
    <x v="8"/>
    <s v="J8"/>
    <s v="L4PfaJ8"/>
    <s v="L4PfaJ8"/>
    <s v="6h15"/>
    <s v="NA"/>
    <n v="6.54"/>
    <n v="-0.65400000000000003"/>
    <s v="12h14"/>
    <s v="NAN"/>
    <s v="NA"/>
    <n v="10.49"/>
    <n v="-1.0489999999999999"/>
    <n v="-0.39499999999999991"/>
    <n v="60.25"/>
    <n v="2849.5990624999999"/>
    <s v="NA"/>
    <s v="NA"/>
    <s v="NA"/>
    <s v="NA"/>
    <s v="NA"/>
    <m/>
    <n v="24.548100000000002"/>
    <n v="52"/>
    <n v="575"/>
    <s v="NA"/>
    <n v="10.346666666666668"/>
    <s v="LS"/>
    <s v="TMF"/>
    <s v="E"/>
    <n v="0.62108933859878679"/>
    <n v="1.2462500000000001"/>
    <n v="783"/>
    <n v="3.3982140305449049E-2"/>
    <n v="8.6314440042009295"/>
    <e v="#VALUE!"/>
    <n v="1.7670000000000003"/>
    <e v="#VALUE!"/>
    <e v="#VALUE!"/>
    <n v="1.8560000000000003"/>
    <n v="8.9000000000000079E-2"/>
    <e v="#VALUE!"/>
    <e v="#VALUE!"/>
    <e v="#VALUE!"/>
    <e v="#VALUE!"/>
    <n v="9.8090999999999973"/>
    <x v="5"/>
    <n v="-3.3608738624106724"/>
    <n v="-0.18308645744564445"/>
    <n v="0.9175000000000002"/>
    <n v="346.98750000000018"/>
    <e v="#VALUE!"/>
  </r>
  <r>
    <d v="2022-06-09T00:00:00"/>
    <s v="Makera"/>
    <s v="Jun"/>
    <s v="L4"/>
    <x v="0"/>
    <n v="4"/>
    <x v="9"/>
    <s v="F9"/>
    <s v="L4PfuF9"/>
    <s v="L4PfuF9"/>
    <s v="6h15"/>
    <n v="0.752"/>
    <n v="6.14"/>
    <n v="-0.61399999999999999"/>
    <s v="12h14"/>
    <n v="0.67900000000000005"/>
    <n v="7.2999999999999954E-2"/>
    <n v="13.27"/>
    <n v="-1.327"/>
    <n v="-0.71299999999999997"/>
    <n v="96.75"/>
    <n v="7348.0415625000005"/>
    <n v="0.10751104565537548"/>
    <n v="7.6430325659728942E-6"/>
    <n v="5.6161320958309854E-6"/>
    <n v="5.6161320958309853"/>
    <n v="7.876763107757343"/>
    <n v="5.1029622480590682E-2"/>
    <n v="24.548100000000002"/>
    <n v="83"/>
    <n v="620"/>
    <n v="7.6430325659728942"/>
    <n v="10.346666666666668"/>
    <s v="ES"/>
    <s v="TMF"/>
    <s v="SD"/>
    <n v="0.62108933859878701"/>
    <n v="1.2462500000000001"/>
    <n v="783"/>
    <n v="1.0816217268271432E-2"/>
    <n v="18.541979140046688"/>
    <n v="0.11399999999999999"/>
    <n v="0.27299999999999991"/>
    <n v="0.21199999999999997"/>
    <n v="-9.7999999999999976E-2"/>
    <n v="7.0000000000001172E-3"/>
    <n v="-0.26599999999999979"/>
    <n v="-6.1283326999737249E-6"/>
    <n v="-4.5031243388234779E-6"/>
    <n v="-80.181951955266058"/>
    <n v="-5.3868128683669472"/>
    <n v="9.8090999999999973"/>
    <x v="69"/>
    <n v="-3.3608738624106724"/>
    <n v="-0.18308645744564467"/>
    <n v="0.9175000000000002"/>
    <n v="346.98750000000018"/>
    <n v="0.19818048044733938"/>
  </r>
  <r>
    <d v="2022-06-09T00:00:00"/>
    <s v="Makera"/>
    <s v="Jun"/>
    <s v="L4"/>
    <x v="0"/>
    <n v="5"/>
    <x v="10"/>
    <s v="G1"/>
    <s v="L4SguG1"/>
    <s v="L4SguG1"/>
    <s v="6h15"/>
    <n v="0.71799999999999997"/>
    <n v="4.54"/>
    <n v="-0.45400000000000001"/>
    <s v="12h14"/>
    <n v="0.51200000000000001"/>
    <n v="0.20599999999999996"/>
    <n v="10.53"/>
    <n v="-1.0529999999999999"/>
    <n v="-0.59899999999999998"/>
    <n v="33.5"/>
    <n v="880.96625000000006"/>
    <n v="0.40234374999999989"/>
    <n v="3.8797718504419517E-5"/>
    <n v="3.4179480579394075E-6"/>
    <n v="3.4179480579394075"/>
    <n v="5.7060902469773085"/>
    <n v="0.67167041244865211"/>
    <n v="24.548100000000002"/>
    <n v="23.8"/>
    <n v="350"/>
    <n v="38.797718504419514"/>
    <n v="10.346666666666668"/>
    <s v="LS"/>
    <s v="TMF"/>
    <s v="E"/>
    <n v="0.62108933859878679"/>
    <n v="1.2462500000000001"/>
    <n v="783"/>
    <n v="3.1839279089733427E-2"/>
    <n v="8.8519632642694308"/>
    <n v="4.9000000000000044E-2"/>
    <n v="1.5799999999999998"/>
    <n v="0.10799999999999998"/>
    <n v="-5.8999999999999941E-2"/>
    <n v="0.82200000000000006"/>
    <n v="-0.75799999999999979"/>
    <n v="-1.8563779769109639E-5"/>
    <n v="-1.6354063449018387E-6"/>
    <n v="-47.84760672717136"/>
    <n v="5.5048639230703076"/>
    <n v="9.8090999999999973"/>
    <x v="70"/>
    <n v="-3.3608738624106724"/>
    <n v="-0.18308645744564445"/>
    <n v="0.9175000000000002"/>
    <n v="346.98750000000018"/>
    <n v="0.52152393272828645"/>
  </r>
  <r>
    <d v="2022-06-10T00:00:00"/>
    <s v="Makera"/>
    <s v="Jun"/>
    <s v="M1"/>
    <x v="1"/>
    <n v="11"/>
    <x v="0"/>
    <s v="J3"/>
    <s v="M1BbrJ3"/>
    <s v="M1BbrJ3"/>
    <s v="6h52"/>
    <n v="0.78800000000000003"/>
    <n v="0.98"/>
    <n v="-9.8000000000000004E-2"/>
    <s v="12h12"/>
    <n v="0.63800000000000001"/>
    <n v="0.15000000000000002"/>
    <n v="16.670000000000002"/>
    <n v="-1.6670000000000003"/>
    <n v="-1.5690000000000002"/>
    <n v="84.55"/>
    <n v="5611.7314624999999"/>
    <n v="0.23510971786833859"/>
    <n v="2.0025392902207458E-5"/>
    <n v="1.1237712739824179E-5"/>
    <n v="11.237712739824179"/>
    <n v="7.1623408156941863"/>
    <n v="0.13634557331707009"/>
    <n v="27.385200000000001"/>
    <n v="90"/>
    <n v="650"/>
    <n v="20.025392902207457"/>
    <n v="16.475333333333335"/>
    <s v="ES"/>
    <s v="TMF"/>
    <s v="SD"/>
    <n v="0.64691630239407094"/>
    <n v="1.1612499999999999"/>
    <n v="648.88749999999993"/>
    <n v="1.204706686299079E-2"/>
    <n v="1.1361036842256038"/>
    <n v="3.8999999999999924E-2"/>
    <n v="0.94699999999999995"/>
    <n v="8.3999999999999964E-2"/>
    <n v="-4.500000000000004E-2"/>
    <n v="0.16499999999999981"/>
    <n v="-0.78200000000000003"/>
    <n v="-8.9394739718251501E-6"/>
    <n v="-5.0165927345891043E-6"/>
    <n v="-44.640692022775376"/>
    <n v="0.74251306643424275"/>
    <n v="6.9719999999999978"/>
    <x v="71"/>
    <n v="-10.817132384300812"/>
    <n v="-0.2089134212409286"/>
    <n v="1.0025000000000004"/>
    <n v="481.10000000000025"/>
    <n v="0.55359307977224625"/>
  </r>
  <r>
    <d v="2022-06-10T00:00:00"/>
    <s v="Makera"/>
    <s v="Jun"/>
    <s v="M1"/>
    <x v="1"/>
    <n v="4"/>
    <x v="1"/>
    <s v="F9"/>
    <s v="M1CmeF9"/>
    <s v="M1CmeF9"/>
    <s v="5h40"/>
    <n v="0.53500000000000003"/>
    <n v="1.43"/>
    <n v="-0.14299999999999999"/>
    <s v="13h01"/>
    <n v="0.36"/>
    <n v="0.17500000000000004"/>
    <n v="12.1"/>
    <n v="-1.21"/>
    <n v="-1.0669999999999999"/>
    <n v="119.2"/>
    <n v="11153.782400000002"/>
    <n v="0.48611111111111127"/>
    <n v="4.8968682655280221E-5"/>
    <n v="5.4618603075164986E-5"/>
    <n v="54.618603075164984"/>
    <n v="51.188943838017792"/>
    <n v="1.936927300377439E-2"/>
    <n v="27.385200000000001"/>
    <n v="107"/>
    <n v="840"/>
    <n v="48.968682655280219"/>
    <n v="16.475333333333335"/>
    <s v="ES"/>
    <s v="TF"/>
    <s v="SD"/>
    <n v="0.64691630239407094"/>
    <n v="1.1612499999999999"/>
    <n v="648.88749999999993"/>
    <n v="2.0165599981897955E-2"/>
    <n v="12.787947076898984"/>
    <n v="0.21099999999999997"/>
    <n v="0.80099999999999993"/>
    <n v="0.26700000000000002"/>
    <n v="-5.600000000000005E-2"/>
    <e v="#VALUE!"/>
    <e v="#VALUE!"/>
    <n v="-3.3583277826930888E-5"/>
    <n v="-3.7458057316033199E-5"/>
    <n v="-68.581133912348875"/>
    <e v="#VALUE!"/>
    <n v="5.1343999999999959"/>
    <x v="72"/>
    <n v="-11.444946204578965"/>
    <n v="-0.12350114393585654"/>
    <n v="0.72750000000000004"/>
    <n v="275.57500000000005"/>
    <n v="0.31418866087651126"/>
  </r>
  <r>
    <d v="2022-06-10T00:00:00"/>
    <s v="Makera"/>
    <s v="Jun"/>
    <s v="M1"/>
    <x v="1"/>
    <n v="14"/>
    <x v="2"/>
    <s v="A2"/>
    <s v="M1DtoA2"/>
    <s v="M1DtoA2"/>
    <s v="6h52"/>
    <n v="0.54800000000000004"/>
    <n v="6.11"/>
    <n v="-0.61099999999999999"/>
    <s v="12h12"/>
    <n v="0.40600000000000003"/>
    <n v="0.14200000000000002"/>
    <n v="15.6"/>
    <n v="-1.56"/>
    <n v="-0.94900000000000007"/>
    <n v="46.05"/>
    <n v="1664.6729625"/>
    <n v="0.34975369458128081"/>
    <n v="3.2652644947362116E-5"/>
    <n v="5.4355975197985955E-6"/>
    <n v="5.4355975197985957"/>
    <n v="5.7277107690185414"/>
    <n v="2.0640324788085598E-2"/>
    <n v="27.385200000000001"/>
    <n v="39.299999999999997"/>
    <n v="410"/>
    <n v="32.652644947362113"/>
    <n v="16.475333333333335"/>
    <s v="ES"/>
    <s v="TF"/>
    <s v="SD"/>
    <n v="0.64691630239407094"/>
    <n v="1.1612499999999999"/>
    <n v="648.88749999999993"/>
    <n v="7.270459159014842E-3"/>
    <n v="-1.1395887521660342"/>
    <n v="0.25900000000000001"/>
    <n v="-2.4000000000000021E-2"/>
    <n v="0.29299999999999993"/>
    <n v="-3.3999999999999919E-2"/>
    <n v="-0.57300000000000018"/>
    <n v="-0.54900000000000015"/>
    <n v="-2.0708908790098495E-5"/>
    <n v="-3.4473560545755558E-6"/>
    <n v="-63.421841702203331"/>
    <n v="-0.75710710596094088"/>
    <n v="5.1343999999999959"/>
    <x v="73"/>
    <n v="-11.444946204578965"/>
    <n v="-0.12350114393585654"/>
    <n v="0.72750000000000004"/>
    <n v="275.57500000000005"/>
    <n v="0.3657815829779667"/>
  </r>
  <r>
    <d v="2022-06-10T00:00:00"/>
    <s v="Makera"/>
    <s v="Jun"/>
    <s v="M1"/>
    <x v="1"/>
    <n v="2"/>
    <x v="2"/>
    <s v="H3"/>
    <s v="M1DtoH3"/>
    <s v="M1DtoH3"/>
    <s v="5h40"/>
    <n v="0.85699999999999998"/>
    <n v="4.87"/>
    <n v="-0.48699999999999999"/>
    <s v="13h01"/>
    <n v="0.65700000000000003"/>
    <n v="0.19999999999999996"/>
    <n v="12.86"/>
    <n v="-1.286"/>
    <n v="-0.79900000000000004"/>
    <n v="67.3"/>
    <n v="3555.4926500000001"/>
    <n v="0.30441400304413996"/>
    <n v="2.7522755757189769E-5"/>
    <n v="9.7856955802433405E-6"/>
    <n v="9.7856955802433401"/>
    <n v="12.247428761255744"/>
    <n v="4.4134719374905838E-2"/>
    <n v="27.385200000000001"/>
    <n v="65"/>
    <n v="575"/>
    <n v="27.522755757189771"/>
    <n v="16.475333333333335"/>
    <s v="ES"/>
    <s v="TF"/>
    <s v="SD"/>
    <n v="0.64691630239407094"/>
    <n v="1.1612499999999999"/>
    <n v="648.88749999999993"/>
    <n v="7.2080243801821205E-3"/>
    <n v="-3.4554590911639607"/>
    <n v="5.7000000000000051E-2"/>
    <n v="4.7000000000000042E-2"/>
    <n v="0.20399999999999996"/>
    <n v="-0.14699999999999991"/>
    <n v="-0.20999999999999996"/>
    <n v="-0.25700000000000001"/>
    <n v="-2.367558310005733E-5"/>
    <n v="-8.417836169671805E-6"/>
    <n v="-86.021847917146005"/>
    <n v="-9.7237029114927616"/>
    <n v="5.1343999999999959"/>
    <x v="74"/>
    <n v="-11.444946204578965"/>
    <n v="-0.12350114393585654"/>
    <n v="0.72750000000000004"/>
    <n v="275.57500000000005"/>
    <n v="0.13978152082853998"/>
  </r>
  <r>
    <d v="2022-06-10T00:00:00"/>
    <s v="Makera"/>
    <s v="Jun"/>
    <s v="M1"/>
    <x v="1"/>
    <n v="8"/>
    <x v="3"/>
    <s v="F3"/>
    <s v="M1FsaF3"/>
    <s v="M1FsaF3"/>
    <s v="5h40"/>
    <n v="0.81399999999999995"/>
    <n v="2.2400000000000002"/>
    <n v="-0.22400000000000003"/>
    <s v="13h01"/>
    <n v="0.64700000000000002"/>
    <n v="0.16699999999999993"/>
    <n v="7.85"/>
    <n v="-0.78499999999999992"/>
    <n v="-0.56099999999999994"/>
    <n v="39.5"/>
    <n v="1224.7962500000001"/>
    <n v="0.25811437403400295"/>
    <n v="2.2464035039880977E-5"/>
    <n v="2.7513865876714822E-6"/>
    <n v="2.7513865876714823"/>
    <n v="4.9044324200917693"/>
    <n v="6.1978021731993578E-2"/>
    <n v="27.385200000000001"/>
    <n v="12.9"/>
    <n v="270"/>
    <n v="22.464035039880976"/>
    <n v="16.475333333333335"/>
    <s v="LS"/>
    <s v="TMF"/>
    <s v="E"/>
    <n v="0.64691630239407094"/>
    <n v="1.1612499999999999"/>
    <n v="648.88749999999993"/>
    <n v="8.0747271782325696E-3"/>
    <n v="17.219383337391154"/>
    <n v="4.6000000000000041E-2"/>
    <n v="0.60299999999999998"/>
    <n v="0.247"/>
    <n v="-0.20099999999999996"/>
    <n v="0.63800000000000012"/>
    <n v="3.5000000000000142E-2"/>
    <n v="-2.0233392836146094E-5"/>
    <n v="-1.9582833916555641E-6"/>
    <n v="-71.174418034539926"/>
    <n v="-3.5737223596623768"/>
    <n v="6.9719999999999978"/>
    <x v="75"/>
    <n v="-10.817132384300812"/>
    <n v="-0.2089134212409286"/>
    <n v="1.0025000000000004"/>
    <n v="481.10000000000025"/>
    <n v="9.9298376261200055E-2"/>
  </r>
  <r>
    <d v="2022-06-10T00:00:00"/>
    <s v="Makera"/>
    <s v="Jun"/>
    <s v="M1"/>
    <x v="1"/>
    <n v="10"/>
    <x v="3"/>
    <s v="H4"/>
    <s v="M1FsaH4"/>
    <s v="M1FsaH4"/>
    <s v="6h52"/>
    <n v="0.71699999999999997"/>
    <n v="2.79"/>
    <n v="-0.27900000000000003"/>
    <s v="12h12"/>
    <n v="0.64700000000000002"/>
    <n v="6.9999999999999951E-2"/>
    <n v="2.35"/>
    <n v="-0.23500000000000001"/>
    <n v="4.4000000000000011E-2"/>
    <n v="47.6"/>
    <n v="1778.6216000000002"/>
    <n v="0.10819165378670781"/>
    <n v="7.702637845597036E-6"/>
    <n v="1.3700078049156354E-6"/>
    <n v="1.3700078049156355"/>
    <n v="31.13654102080989"/>
    <n v="0.39347697159435135"/>
    <n v="27.385200000000001"/>
    <n v="17.7"/>
    <n v="375"/>
    <n v="7.7026378455970361"/>
    <n v="16.475333333333335"/>
    <s v="LS"/>
    <s v="TMF"/>
    <s v="E"/>
    <n v="0.64691630239407094"/>
    <n v="1.1612499999999999"/>
    <n v="648.88749999999993"/>
    <n v="-1.7127437005219813E-2"/>
    <n v="0.49401881407737724"/>
    <n v="0.127"/>
    <n v="0.51300000000000001"/>
    <n v="6.3999999999999946E-2"/>
    <n v="6.3000000000000056E-2"/>
    <n v="1.67"/>
    <n v="1.157"/>
    <n v="7.4105768856147313E-6"/>
    <n v="4.8105306790765789E-7"/>
    <n v="35.11316258065267"/>
    <n v="-29.473413551965962"/>
    <n v="5.1343999999999959"/>
    <x v="76"/>
    <n v="-11.444946204578965"/>
    <n v="-0.12350114393585654"/>
    <n v="0.72750000000000004"/>
    <n v="275.57500000000005"/>
    <n v="1.9620829947043075"/>
  </r>
  <r>
    <d v="2022-06-10T00:00:00"/>
    <s v="Makera"/>
    <s v="Jun"/>
    <s v="M1"/>
    <x v="1"/>
    <n v="12"/>
    <x v="4"/>
    <s v="D8"/>
    <s v="M1FthD8"/>
    <s v="M1FthD8"/>
    <s v="6h52"/>
    <n v="0.502"/>
    <n v="8.65"/>
    <n v="-0.86499999999999999"/>
    <s v="12h12"/>
    <n v="0.55200000000000005"/>
    <n v="-5.0000000000000044E-2"/>
    <n v="5.53"/>
    <n v="-0.55300000000000005"/>
    <n v="0.31199999999999994"/>
    <n v="84.3"/>
    <n v="5578.59465"/>
    <n v="9.96015936254981E-2"/>
    <n v="6.9568519462602977E-6"/>
    <n v="3.8809457048249789E-6"/>
    <n v="3.8809457048249789"/>
    <n v="12.438928541105703"/>
    <n v="4.9393403669823921E-2"/>
    <n v="27.385200000000001"/>
    <n v="85"/>
    <n v="767"/>
    <n v="6.956851946260298"/>
    <n v="16.475333333333335"/>
    <s v="LS"/>
    <s v="TF"/>
    <s v="SD"/>
    <n v="0.64691630239407094"/>
    <n v="1.1612499999999999"/>
    <n v="648.88749999999993"/>
    <n v="8.7332741322144504E-3"/>
    <n v="-3.3283370322391583"/>
    <n v="0.11399999999999999"/>
    <n v="-5.3000000000000047E-2"/>
    <n v="0.17199999999999993"/>
    <n v="-5.799999999999994E-2"/>
    <n v="0.42899999999999994"/>
    <n v="0.48199999999999998"/>
    <n v="6.9977594766401495E-6"/>
    <n v="3.9037663578371545E-6"/>
    <n v="100.588017837606"/>
    <n v="33.353495356906834"/>
    <n v="6.9719999999999978"/>
    <x v="77"/>
    <n v="-10.817132384300812"/>
    <n v="-0.2089134212409286"/>
    <n v="1.0025000000000004"/>
    <n v="481.10000000000025"/>
    <n v="2.00588017837606"/>
  </r>
  <r>
    <d v="2022-06-10T00:00:00"/>
    <s v="Makera"/>
    <s v="Jun"/>
    <s v="M1"/>
    <x v="1"/>
    <n v="3"/>
    <x v="5"/>
    <s v="J1"/>
    <s v="M1HmaJ1"/>
    <s v="M1HmaJ1"/>
    <s v="5h40"/>
    <n v="0.72199999999999998"/>
    <n v="2.12"/>
    <n v="-0.21200000000000002"/>
    <s v="13h01"/>
    <n v="0.53400000000000003"/>
    <n v="0.18799999999999994"/>
    <n v="13.66"/>
    <n v="-1.3660000000000001"/>
    <n v="-1.1540000000000001"/>
    <n v="70.599999999999994"/>
    <n v="3912.7225999999991"/>
    <n v="0.35205992509363282"/>
    <n v="3.2917889756924351E-5"/>
    <n v="1.2879857119622639E-5"/>
    <n v="12.879857119622638"/>
    <n v="11.161054696380102"/>
    <n v="5.5968140771545709E-2"/>
    <n v="27.385200000000001"/>
    <n v="59.2"/>
    <n v="370"/>
    <n v="32.917889756924353"/>
    <n v="16.475333333333335"/>
    <s v="ES"/>
    <s v="TF"/>
    <s v="SD"/>
    <n v="0.64691630239407094"/>
    <n v="1.1612499999999999"/>
    <n v="648.88749999999993"/>
    <n v="-7.4883720506258869E-2"/>
    <n v="9.0798782696057145"/>
    <n v="7.6000000000000068E-2"/>
    <n v="0.47400000000000003"/>
    <n v="0.23699999999999999"/>
    <n v="-0.16099999999999992"/>
    <n v="5.8999999999999941E-2"/>
    <n v="-0.41500000000000015"/>
    <n v="-3.0996604652607747E-5"/>
    <n v="-1.2128111554752347E-5"/>
    <n v="-94.163401364717032"/>
    <n v="-10.143807653253861"/>
    <n v="5.1343999999999959"/>
    <x v="78"/>
    <n v="-11.444946204578965"/>
    <n v="-0.12350114393585654"/>
    <n v="0.72750000000000004"/>
    <n v="275.57500000000005"/>
    <n v="5.8365986352829774E-2"/>
  </r>
  <r>
    <d v="2022-06-10T00:00:00"/>
    <s v="Makera"/>
    <s v="Jun"/>
    <s v="M1"/>
    <x v="1"/>
    <n v="7"/>
    <x v="12"/>
    <s v="C6"/>
    <s v="M1MlaC6"/>
    <s v="M1MlaC6"/>
    <s v="5h40"/>
    <n v="0.65500000000000003"/>
    <n v="4.29"/>
    <n v="-0.42899999999999999"/>
    <s v="13h01"/>
    <n v="0.47799999999999998"/>
    <n v="0.17700000000000005"/>
    <n v="9.43"/>
    <n v="-0.94299999999999995"/>
    <n v="-0.51400000000000001"/>
    <n v="39.85"/>
    <n v="1246.5976625000001"/>
    <n v="0.37029288702928881"/>
    <n v="3.5028884837824529E-5"/>
    <n v="4.3666925958813755E-6"/>
    <n v="4.3666925958813758"/>
    <n v="8.4955108869287468"/>
    <n v="0.36369699791122245"/>
    <n v="27.385200000000001"/>
    <n v="37.4"/>
    <n v="677"/>
    <n v="35.028884837824528"/>
    <n v="16.475333333333335"/>
    <s v="ES"/>
    <s v="TMF"/>
    <s v="SD"/>
    <n v="0.64691630239407094"/>
    <n v="1.1612499999999999"/>
    <n v="648.88749999999993"/>
    <n v="2.5419450526450562E-3"/>
    <n v="5.7192564302052347"/>
    <n v="4.2999999999999927E-2"/>
    <n v="1.0669999999999999"/>
    <n v="0.26900000000000002"/>
    <n v="-0.22600000000000009"/>
    <n v="1.238"/>
    <n v="0.17100000000000004"/>
    <n v="-3.0506241805630419E-5"/>
    <n v="-3.8029009726558663E-6"/>
    <n v="-87.088818119295325"/>
    <n v="-7.6724574223659596"/>
    <n v="6.9719999999999978"/>
    <x v="79"/>
    <n v="-10.817132384300812"/>
    <n v="-0.2089134212409286"/>
    <n v="1.0025000000000004"/>
    <n v="481.10000000000025"/>
    <n v="0.12911181880704681"/>
  </r>
  <r>
    <d v="2022-06-10T00:00:00"/>
    <s v="Makera"/>
    <s v="Jun"/>
    <s v="M1"/>
    <x v="1"/>
    <n v="6"/>
    <x v="6"/>
    <s v="B3"/>
    <s v="M1MluB3"/>
    <s v="M1MluB3"/>
    <s v="5h40"/>
    <n v="0.71399999999999997"/>
    <n v="2.4500000000000002"/>
    <n v="-0.24500000000000002"/>
    <s v="13h01"/>
    <n v="0.57999999999999996"/>
    <n v="0.13400000000000001"/>
    <n v="3.92"/>
    <n v="-0.39200000000000002"/>
    <n v="-0.14699999999999999"/>
    <n v="77.400000000000006"/>
    <n v="4702.7466000000013"/>
    <n v="0.23103448275862071"/>
    <n v="1.9598963680461674E-5"/>
    <n v="9.2168959811814645E-6"/>
    <n v="9.2168959811814641"/>
    <n v="62.6999726610984"/>
    <n v="0.76803282651023119"/>
    <n v="27.385200000000001"/>
    <n v="73"/>
    <n v="800"/>
    <n v="19.598963680461672"/>
    <n v="16.475333333333335"/>
    <s v="ES"/>
    <s v="TMF"/>
    <s v="E"/>
    <n v="0.64691630239407094"/>
    <n v="1.1612499999999999"/>
    <n v="648.88749999999993"/>
    <n v="2.7239612434768117E-2"/>
    <n v="4.5314020157360666"/>
    <n v="0.10499999999999998"/>
    <n v="0.53300000000000003"/>
    <n v="5.0000000000000044E-2"/>
    <n v="5.4999999999999938E-2"/>
    <n v="1.4529999999999998"/>
    <n v="0.91999999999999993"/>
    <n v="7.4333504757606482E-6"/>
    <n v="3.4957163676491788E-6"/>
    <n v="37.927262874470259"/>
    <n v="-50.785621818707916"/>
    <n v="6.9719999999999978"/>
    <x v="80"/>
    <n v="-10.817132384300812"/>
    <n v="-0.2089134212409286"/>
    <n v="1.0025000000000004"/>
    <n v="481.10000000000025"/>
    <n v="1.3792726287447026"/>
  </r>
  <r>
    <d v="2022-06-10T00:00:00"/>
    <s v="Makera"/>
    <s v="Jun"/>
    <s v="M1"/>
    <x v="1"/>
    <n v="1"/>
    <x v="7"/>
    <s v="J5"/>
    <s v="M1PafJ5"/>
    <s v="M1PafJ5"/>
    <s v="5h40"/>
    <n v="0.76300000000000001"/>
    <n v="2.34"/>
    <n v="-0.23399999999999999"/>
    <s v="13h01"/>
    <n v="0.58399999999999996"/>
    <n v="0.17900000000000005"/>
    <n v="4.42"/>
    <n v="-0.442"/>
    <n v="-0.20800000000000002"/>
    <n v="69.05"/>
    <n v="3742.8034624999996"/>
    <n v="0.30650684931506861"/>
    <n v="2.7755868914346271E-5"/>
    <n v="1.0388476227731133E-5"/>
    <n v="10.388476227731134"/>
    <n v="49.944597248707375"/>
    <n v="1"/>
    <n v="27.385200000000001"/>
    <n v="55.9"/>
    <n v="590"/>
    <n v="27.755868914346273"/>
    <n v="16.475333333333335"/>
    <s v="LS"/>
    <s v="TMF"/>
    <s v="E"/>
    <n v="0.64691630239407094"/>
    <n v="1.1612499999999999"/>
    <n v="648.88749999999993"/>
    <n v="-4.6514881421519929E-3"/>
    <n v="6.8265645362387666"/>
    <n v="4.3000000000000038E-2"/>
    <n v="1.0189999999999999"/>
    <n v="4.7000000000000042E-2"/>
    <n v="-4.0000000000000036E-3"/>
    <n v="1.8030000000000002"/>
    <n v="0.78400000000000025"/>
    <n v="-3.2149591766071217E-6"/>
    <n v="-1.2032960338001297E-6"/>
    <n v="-11.582988760065085"/>
    <n v="-40.685343020954349"/>
    <n v="5.1343999999999959"/>
    <x v="81"/>
    <n v="-11.444946204578965"/>
    <n v="-0.12350114393585654"/>
    <n v="0.72750000000000004"/>
    <n v="275.57500000000005"/>
    <n v="0.88417011239934939"/>
  </r>
  <r>
    <d v="2022-06-10T00:00:00"/>
    <s v="Makera"/>
    <s v="Jun"/>
    <s v="M1"/>
    <x v="1"/>
    <n v="15"/>
    <x v="8"/>
    <s v="D5"/>
    <s v="M1PfaD5"/>
    <s v="M1PfaD5"/>
    <s v="6h52"/>
    <n v="0.80600000000000005"/>
    <n v="2.56"/>
    <n v="-0.25600000000000001"/>
    <s v="12h12"/>
    <n v="0.67"/>
    <n v="0.13600000000000001"/>
    <n v="12.76"/>
    <n v="-1.276"/>
    <n v="-1.02"/>
    <n v="67.400000000000006"/>
    <n v="3566.066600000001"/>
    <n v="0.20298507462686569"/>
    <n v="1.671226353782392E-5"/>
    <n v="5.9597044812631735E-6"/>
    <n v="5.9597044812631736"/>
    <n v="5.8428475306501699"/>
    <n v="0.10702487697542425"/>
    <n v="27.385200000000001"/>
    <n v="57"/>
    <n v="720"/>
    <n v="16.712263537823919"/>
    <n v="16.475333333333335"/>
    <s v="LS"/>
    <s v="TMF"/>
    <s v="E"/>
    <n v="0.64691630239407094"/>
    <n v="1.1612499999999999"/>
    <n v="648.88749999999993"/>
    <n v="4.4630023372803564E-2"/>
    <n v="2.1674015942546672"/>
    <n v="4.9999999999999933E-2"/>
    <n v="0.83099999999999996"/>
    <n v="5.3999999999999937E-2"/>
    <n v="-4.0000000000000036E-3"/>
    <n v="1.159"/>
    <n v="0.32800000000000007"/>
    <n v="-2.0690870854564558E-6"/>
    <n v="-7.3785023479376205E-7"/>
    <n v="-12.380651374803957"/>
    <n v="-1.9690684160586187"/>
    <n v="6.9719999999999978"/>
    <x v="82"/>
    <n v="-10.817132384300812"/>
    <n v="-0.2089134212409286"/>
    <n v="1.0025000000000004"/>
    <n v="481.10000000000025"/>
    <n v="0.87619348625196058"/>
  </r>
  <r>
    <d v="2022-06-10T00:00:00"/>
    <s v="Makera"/>
    <s v="Jun"/>
    <s v="M1"/>
    <x v="1"/>
    <n v="9"/>
    <x v="8"/>
    <s v="H5"/>
    <s v="M1PfaH5"/>
    <s v="M1PfaH5"/>
    <s v="6h52"/>
    <n v="0.65500000000000003"/>
    <n v="3.08"/>
    <n v="-0.308"/>
    <s v="12h12"/>
    <n v="0.627"/>
    <n v="2.8000000000000025E-2"/>
    <n v="12.93"/>
    <n v="-1.2929999999999999"/>
    <n v="-0.98499999999999988"/>
    <n v="105.9"/>
    <n v="8803.6258500000022"/>
    <n v="4.4657097288676277E-2"/>
    <n v="2.5915652935884703E-6"/>
    <n v="2.28151712105983E-6"/>
    <n v="2.2815171210598302"/>
    <n v="2.3162610366089651"/>
    <n v="4.2427523769126667E-2"/>
    <n v="27.385200000000001"/>
    <n v="80"/>
    <n v="715"/>
    <n v="2.5915652935884701"/>
    <n v="16.475333333333335"/>
    <s v="LS"/>
    <s v="TMF"/>
    <s v="E"/>
    <n v="0.64691630239407094"/>
    <n v="1.1612499999999999"/>
    <n v="648.88749999999993"/>
    <n v="2.1108853843798934E-2"/>
    <n v="9.2643503842180355"/>
    <n v="9.2999999999999972E-2"/>
    <n v="0.8640000000000001"/>
    <n v="3.5000000000000031E-2"/>
    <n v="5.799999999999994E-2"/>
    <n v="1.1039999999999999"/>
    <n v="0.23999999999999977"/>
    <n v="7.0564585896435694E-6"/>
    <n v="6.2122421249240684E-6"/>
    <n v="272.2855799582299"/>
    <n v="4.6174199805207508"/>
    <n v="6.9719999999999978"/>
    <x v="5"/>
    <n v="-10.817132384300812"/>
    <n v="-0.2089134212409286"/>
    <n v="1.0025000000000004"/>
    <n v="481.10000000000025"/>
    <n v="3.7228557995822991"/>
  </r>
  <r>
    <d v="2022-06-10T00:00:00"/>
    <s v="Makera"/>
    <s v="Jun"/>
    <s v="M1"/>
    <x v="1"/>
    <n v="16"/>
    <x v="9"/>
    <s v="D4"/>
    <s v="M1PfuD4"/>
    <s v="M1PfuD4"/>
    <s v="6h52"/>
    <n v="0.62"/>
    <n v="2.82"/>
    <n v="-0.28199999999999997"/>
    <s v="12h12"/>
    <n v="0.53700000000000003"/>
    <n v="8.2999999999999963E-2"/>
    <n v="10.52"/>
    <n v="-1.052"/>
    <n v="-0.77"/>
    <n v="64.150000000000006"/>
    <n v="3230.4496625000006"/>
    <n v="0.15456238361266286"/>
    <n v="1.1949060152625587E-5"/>
    <n v="3.8600837337241537E-6"/>
    <n v="3.8600837337241538"/>
    <n v="5.0130957580833169"/>
    <n v="6.7736271615549043E-2"/>
    <n v="27.385200000000001"/>
    <n v="60"/>
    <n v="537"/>
    <n v="11.949060152625588"/>
    <n v="16.475333333333335"/>
    <s v="ES"/>
    <s v="TMF"/>
    <s v="SD"/>
    <n v="0.64691630239407094"/>
    <n v="1.1612499999999999"/>
    <n v="648.88749999999993"/>
    <n v="-1.1484311309869571E-3"/>
    <n v="10.302803984264049"/>
    <n v="0.29100000000000004"/>
    <n v="0.21400000000000002"/>
    <n v="0.35499999999999998"/>
    <n v="-6.3999999999999946E-2"/>
    <n v="-0.22799999999999998"/>
    <n v="-0.44199999999999995"/>
    <n v="-1.0907238190280727E-5"/>
    <n v="-3.5235283930599498E-6"/>
    <n v="-91.281138859143354"/>
    <n v="-3.9870124023997686"/>
    <n v="5.1343999999999959"/>
    <x v="83"/>
    <n v="-11.444946204578965"/>
    <n v="-0.12350114393585654"/>
    <n v="0.72750000000000004"/>
    <n v="275.57500000000005"/>
    <n v="8.7188611408566541E-2"/>
  </r>
  <r>
    <d v="2022-06-10T00:00:00"/>
    <s v="Makera"/>
    <s v="Jun"/>
    <s v="M1"/>
    <x v="1"/>
    <n v="13"/>
    <x v="10"/>
    <s v="G6"/>
    <s v="M1SguG6"/>
    <s v="M1SguG6"/>
    <s v="6h52"/>
    <n v="0.72799999999999998"/>
    <n v="2.0099999999999998"/>
    <n v="-0.20099999999999998"/>
    <s v="12h12"/>
    <n v="0.57599999999999996"/>
    <n v="0.15200000000000002"/>
    <n v="6.47"/>
    <n v="-0.64700000000000002"/>
    <n v="-0.44600000000000006"/>
    <n v="44.5"/>
    <n v="1554.4962500000001"/>
    <n v="0.26388888888888895"/>
    <n v="2.3084280405542594E-5"/>
    <n v="3.5884427324364446E-6"/>
    <n v="3.5884427324364445"/>
    <n v="8.0458357229516686"/>
    <n v="0.14862314310472563"/>
    <n v="27.385200000000001"/>
    <n v="33.9"/>
    <n v="590"/>
    <n v="23.084280405542593"/>
    <n v="16.475333333333335"/>
    <s v="LS"/>
    <s v="TMF"/>
    <s v="E"/>
    <n v="0.64691630239407094"/>
    <n v="1.1612499999999999"/>
    <n v="648.88749999999993"/>
    <n v="-4.3762247429702313E-4"/>
    <n v="11.113878847575744"/>
    <n v="0"/>
    <n v="1.222"/>
    <n v="0.11299999999999999"/>
    <n v="-0.11299999999999999"/>
    <n v="1.246"/>
    <n v="2.399999999999991E-2"/>
    <n v="-1.9614518852555286E-5"/>
    <n v="-3.0490696001851495E-6"/>
    <n v="-84.96915870007274"/>
    <n v="-6.8982333139063599"/>
    <n v="6.9719999999999978"/>
    <x v="84"/>
    <n v="-10.817132384300812"/>
    <n v="-0.2089134212409286"/>
    <n v="1.0025000000000004"/>
    <n v="481.10000000000025"/>
    <n v="0.1503084129992725"/>
  </r>
  <r>
    <d v="2022-08-31T00:00:00"/>
    <s v="Makera"/>
    <s v="Sep"/>
    <s v="K1"/>
    <x v="0"/>
    <n v="7"/>
    <x v="0"/>
    <s v="F10"/>
    <s v="K1BbrF10"/>
    <s v="K1BbrF10"/>
    <s v="6h53"/>
    <n v="0.54100000000000004"/>
    <n v="19.760000000000002"/>
    <n v="-1.9760000000000002"/>
    <s v="12h28"/>
    <n v="0.60199999999999998"/>
    <n v="-6.0999999999999943E-2"/>
    <n v="23.25"/>
    <n v="-2.3250000000000002"/>
    <n v="-0.34899999999999998"/>
    <n v="97.65"/>
    <n v="7485.3851625000007"/>
    <n v="0.11275415896487974"/>
    <n v="8.1044240180652075E-6"/>
    <n v="6.0664735295433948E-6"/>
    <n v="6.0664735295433951"/>
    <n v="17.382445643390817"/>
    <n v="0.21337707172986622"/>
    <n v="32.519599999999997"/>
    <n v="81.5"/>
    <n v="800"/>
    <n v="8.1044240180652078"/>
    <n v="6.7535095436248787"/>
    <s v="ES"/>
    <s v="TMF"/>
    <s v="SD"/>
    <n v="0.5234151584582144"/>
    <n v="1.8887499999999999"/>
    <n v="924.46249999999998"/>
    <n v="1.5762233191801176E-2"/>
    <n v="8.8519632642693491"/>
    <m/>
    <m/>
    <m/>
    <m/>
    <m/>
    <m/>
    <m/>
    <m/>
    <m/>
    <m/>
    <m/>
    <x v="85"/>
    <m/>
    <m/>
    <m/>
    <m/>
    <n v="0"/>
  </r>
  <r>
    <d v="2022-09-01T00:00:00"/>
    <s v="Makera"/>
    <s v="Sep"/>
    <s v="K1"/>
    <x v="0"/>
    <n v="4"/>
    <x v="1"/>
    <s v="G8"/>
    <s v="K1CmeG8"/>
    <s v="K1CmeG8"/>
    <s v="6h24"/>
    <n v="0.64400000000000002"/>
    <n v="4.18"/>
    <n v="-0.41799999999999998"/>
    <s v="12h29"/>
    <n v="0.45900000000000002"/>
    <n v="0.185"/>
    <n v="15.52"/>
    <n v="-1.552"/>
    <n v="-1.1340000000000001"/>
    <n v="98.2"/>
    <n v="7569.9434000000001"/>
    <n v="0.40305010893246185"/>
    <n v="3.8881583443811319E-5"/>
    <n v="2.9433138597202875E-5"/>
    <n v="29.433138597202873"/>
    <n v="25.955148674782073"/>
    <n v="8.464941591718074E-3"/>
    <n v="34.357199999999999"/>
    <n v="73"/>
    <n v="794"/>
    <n v="38.881583443811323"/>
    <n v="6.689549271607981"/>
    <s v="ES"/>
    <s v="TF"/>
    <s v="SD"/>
    <n v="0.43800288115314234"/>
    <n v="2.1637500000000003"/>
    <n v="1129.9875000000002"/>
    <n v="3.3174055421566567E-2"/>
    <n v="23.35390337783668"/>
    <m/>
    <m/>
    <m/>
    <m/>
    <m/>
    <m/>
    <m/>
    <m/>
    <m/>
    <m/>
    <m/>
    <x v="85"/>
    <m/>
    <m/>
    <m/>
    <m/>
    <n v="0"/>
  </r>
  <r>
    <d v="2022-08-31T00:00:00"/>
    <s v="Makera"/>
    <s v="Sep"/>
    <s v="K1"/>
    <x v="0"/>
    <n v="1"/>
    <x v="2"/>
    <s v="D10"/>
    <s v="K1DtoD10"/>
    <s v="K1DtoD10"/>
    <s v="6h53"/>
    <n v="0.875"/>
    <n v="10.94"/>
    <n v="-1.0939999999999999"/>
    <s v="12h28"/>
    <n v="0.74299999999999999"/>
    <n v="0.13200000000000001"/>
    <n v="16.649999999999999"/>
    <n v="-1.6649999999999998"/>
    <n v="-0.57099999999999995"/>
    <n v="80"/>
    <n v="5024"/>
    <n v="0.17765814266487215"/>
    <n v="1.4183592357639459E-5"/>
    <n v="7.1258368004780638E-6"/>
    <n v="7.1258368004780639"/>
    <n v="12.479574081397661"/>
    <n v="0.1063548699187624"/>
    <n v="32.519599999999997"/>
    <n v="77.099999999999994"/>
    <n v="720"/>
    <n v="14.183592357639458"/>
    <n v="6.7535095436248787"/>
    <s v="ES"/>
    <s v="TF"/>
    <s v="SD"/>
    <n v="0.5234151584582144"/>
    <n v="1.8887499999999999"/>
    <n v="924.46249999999998"/>
    <n v="-1.38808263453837E-2"/>
    <n v="20.827665812558902"/>
    <m/>
    <m/>
    <m/>
    <m/>
    <m/>
    <m/>
    <m/>
    <m/>
    <m/>
    <m/>
    <m/>
    <x v="85"/>
    <m/>
    <m/>
    <m/>
    <m/>
    <n v="0"/>
  </r>
  <r>
    <d v="2022-08-31T00:00:00"/>
    <s v="Makera"/>
    <s v="Sep"/>
    <s v="K1"/>
    <x v="0"/>
    <n v="2"/>
    <x v="3"/>
    <s v="B9"/>
    <s v="K1FsaB9"/>
    <s v="K1FsaB9"/>
    <s v="6h53"/>
    <n v="0.79900000000000004"/>
    <n v="21.43"/>
    <n v="-2.1429999999999998"/>
    <s v="12h28"/>
    <n v="0.70099999999999996"/>
    <n v="9.8000000000000087E-2"/>
    <n v="32.64"/>
    <n v="-3.2640000000000002"/>
    <n v="-1.1210000000000004"/>
    <n v="51.75"/>
    <n v="2102.2790625000002"/>
    <n v="0.13980028530670485"/>
    <n v="1.0560084186105551E-5"/>
    <n v="2.2200243882687054E-6"/>
    <n v="2.2200243882687052"/>
    <n v="1.9803964212923322"/>
    <n v="0.53068412963581246"/>
    <n v="32.519599999999997"/>
    <n v="12.1"/>
    <n v="290"/>
    <n v="10.560084186105552"/>
    <n v="6.7535095436248787"/>
    <s v="LS"/>
    <s v="TMF"/>
    <s v="E"/>
    <n v="0.5234151584582144"/>
    <n v="1.8887499999999999"/>
    <n v="924.46249999999998"/>
    <n v="7.3426554335497676E-2"/>
    <n v="22.62647841477833"/>
    <m/>
    <m/>
    <m/>
    <m/>
    <m/>
    <m/>
    <m/>
    <m/>
    <m/>
    <m/>
    <m/>
    <x v="85"/>
    <m/>
    <m/>
    <m/>
    <m/>
    <n v="0"/>
  </r>
  <r>
    <d v="2022-08-31T00:00:00"/>
    <s v="Makera"/>
    <s v="Sep"/>
    <s v="K1"/>
    <x v="0"/>
    <n v="3"/>
    <x v="3"/>
    <s v="H9"/>
    <s v="K1FsaH9"/>
    <s v="K1FsaH9"/>
    <s v="6h53"/>
    <n v="0.76900000000000002"/>
    <n v="17.559999999999999"/>
    <n v="-1.7559999999999998"/>
    <s v="12h28"/>
    <n v="0.78400000000000003"/>
    <n v="-1.5000000000000013E-2"/>
    <n v="28.51"/>
    <n v="-2.851"/>
    <n v="-1.0950000000000002"/>
    <n v="30.6"/>
    <n v="735.04260000000011"/>
    <n v="1.9505851755526674E-2"/>
    <n v="9.3484579092004169E-7"/>
    <n v="6.8715148075692397E-8"/>
    <n v="6.87151480756924E-2"/>
    <n v="6.2753559886477073E-2"/>
    <n v="1.6815985906585347E-2"/>
    <n v="32.519599999999997"/>
    <n v="27"/>
    <n v="244"/>
    <n v="0.93484579092004172"/>
    <n v="6.7535095436248787"/>
    <s v="LS"/>
    <s v="TMF"/>
    <s v="E"/>
    <n v="0.5234151584582144"/>
    <n v="1.8887499999999999"/>
    <n v="924.46249999999998"/>
    <n v="1.6422015556633862E-2"/>
    <n v="5.8988277579259005"/>
    <m/>
    <m/>
    <m/>
    <m/>
    <m/>
    <m/>
    <m/>
    <m/>
    <m/>
    <m/>
    <m/>
    <x v="85"/>
    <m/>
    <m/>
    <m/>
    <m/>
    <n v="0"/>
  </r>
  <r>
    <d v="2022-08-31T00:00:00"/>
    <s v="Makera"/>
    <s v="Sep"/>
    <s v="K1"/>
    <x v="0"/>
    <n v="6"/>
    <x v="4"/>
    <s v="H1"/>
    <s v="K1FthH1"/>
    <s v="K1FthH1"/>
    <s v="6h53"/>
    <n v="0.48899999999999999"/>
    <n v="7.98"/>
    <n v="-0.79800000000000004"/>
    <s v="12h28"/>
    <n v="0.52600000000000002"/>
    <n v="-3.7000000000000033E-2"/>
    <n v="7.23"/>
    <n v="-0.72300000000000009"/>
    <n v="7.4999999999999956E-2"/>
    <n v="104.2"/>
    <n v="8523.247400000002"/>
    <n v="7.5664621676891683E-2"/>
    <n v="4.9597990164211136E-6"/>
    <n v="4.2273594071233824E-6"/>
    <n v="4.227359407123382"/>
    <n v="56.364792094978462"/>
    <n v="0.25589303933398311"/>
    <n v="32.519599999999997"/>
    <n v="128"/>
    <n v="930"/>
    <n v="4.9597990164211136"/>
    <n v="6.7535095436248787"/>
    <s v="LS"/>
    <s v="TF"/>
    <s v="SD"/>
    <n v="0.5234151584582144"/>
    <n v="1.8887499999999999"/>
    <n v="924.46249999999998"/>
    <n v="-8.0073224214642878E-3"/>
    <n v="11.271428195052852"/>
    <m/>
    <m/>
    <m/>
    <m/>
    <m/>
    <m/>
    <m/>
    <m/>
    <m/>
    <m/>
    <m/>
    <x v="85"/>
    <m/>
    <m/>
    <m/>
    <m/>
    <n v="0"/>
  </r>
  <r>
    <d v="2022-08-31T00:00:00"/>
    <s v="Makera"/>
    <s v="Sep"/>
    <s v="K1"/>
    <x v="0"/>
    <n v="8"/>
    <x v="5"/>
    <s v="A2"/>
    <s v="K1HmaA2"/>
    <s v="K1HmaA2"/>
    <s v="6h53"/>
    <n v="0.69299999999999995"/>
    <m/>
    <s v="NA"/>
    <s v="12h28"/>
    <n v="0.76500000000000001"/>
    <n v="-7.2000000000000064E-2"/>
    <m/>
    <s v="NA"/>
    <s v="NA"/>
    <n v="75.099999999999994"/>
    <n v="4427.4078499999996"/>
    <n v="0.103896103896104"/>
    <n v="7.3279188739615102E-6"/>
    <n v="3.2443685546740348E-6"/>
    <n v="3.2443685546740348"/>
    <s v="NA"/>
    <m/>
    <n v="32.519599999999997"/>
    <n v="56.6"/>
    <n v="445"/>
    <n v="7.3279188739615106"/>
    <n v="6.7535095436248787"/>
    <s v="ES"/>
    <s v="TF"/>
    <s v="SD"/>
    <n v="0.5234151584582144"/>
    <n v="1.8887499999999999"/>
    <n v="924.46249999999998"/>
    <n v="4.5968748054476261E-2"/>
    <n v="-39.768594428190333"/>
    <m/>
    <m/>
    <m/>
    <m/>
    <m/>
    <m/>
    <m/>
    <m/>
    <m/>
    <m/>
    <m/>
    <x v="85"/>
    <m/>
    <m/>
    <m/>
    <m/>
    <n v="0"/>
  </r>
  <r>
    <d v="2022-09-01T00:00:00"/>
    <s v="Makera"/>
    <s v="Sep"/>
    <s v="K1"/>
    <x v="0"/>
    <n v="8"/>
    <x v="5"/>
    <s v="A6"/>
    <s v="K1HmaA6"/>
    <s v="K1HmaA6"/>
    <s v="6h24"/>
    <n v="0.84"/>
    <n v="27.23"/>
    <n v="-2.7229999999999999"/>
    <s v="12h29"/>
    <n v="0.90200000000000002"/>
    <n v="-6.2000000000000055E-2"/>
    <n v="29.84"/>
    <n v="-2.984"/>
    <n v="-0.26100000000000012"/>
    <n v="83.9"/>
    <n v="5525.7798500000008"/>
    <n v="7.380952380952388E-2"/>
    <n v="4.8105344598085706E-6"/>
    <n v="2.6581954385740838E-6"/>
    <n v="2.6581954385740838"/>
    <n v="10.184656852774262"/>
    <n v="0.35486176484866083"/>
    <n v="34.357199999999999"/>
    <n v="74.8"/>
    <n v="670"/>
    <n v="4.8105344598085704"/>
    <n v="6.689549271607981"/>
    <s v="ES"/>
    <s v="TF"/>
    <s v="SD"/>
    <n v="0.43800288115314234"/>
    <n v="2.1637500000000003"/>
    <n v="1129.9875000000002"/>
    <n v="4.3850573576126081E-2"/>
    <n v="-5.4228336277165878"/>
    <m/>
    <m/>
    <m/>
    <m/>
    <m/>
    <m/>
    <m/>
    <m/>
    <m/>
    <m/>
    <m/>
    <x v="85"/>
    <m/>
    <m/>
    <m/>
    <m/>
    <n v="0"/>
  </r>
  <r>
    <d v="2022-09-01T00:00:00"/>
    <s v="Makera"/>
    <s v="Sep"/>
    <s v="K1"/>
    <x v="0"/>
    <n v="1"/>
    <x v="5"/>
    <s v="D9"/>
    <s v="K1HmaD9"/>
    <s v="K1HmaD9"/>
    <s v="6h24"/>
    <n v="0.7"/>
    <n v="25.19"/>
    <n v="-2.5190000000000001"/>
    <s v="12h29"/>
    <n v="0.73099999999999998"/>
    <n v="-3.1000000000000028E-2"/>
    <n v="28.34"/>
    <n v="-2.8340000000000001"/>
    <n v="-0.31499999999999995"/>
    <n v="75.5"/>
    <n v="4474.69625"/>
    <n v="4.4285714285714331E-2"/>
    <n v="2.5650599467296045E-6"/>
    <n v="1.147786412465616E-6"/>
    <n v="1.1477864124656161"/>
    <n v="3.643766388779734"/>
    <n v="0.12695895307129473"/>
    <n v="34.357199999999999"/>
    <n v="70.599999999999994"/>
    <n v="700"/>
    <n v="2.5650599467296047"/>
    <n v="6.689549271607981"/>
    <s v="ES"/>
    <s v="TF"/>
    <s v="SD"/>
    <n v="0.43800288115314234"/>
    <n v="2.1637500000000003"/>
    <n v="1129.9875000000002"/>
    <n v="0"/>
    <n v="0"/>
    <m/>
    <m/>
    <m/>
    <m/>
    <m/>
    <m/>
    <m/>
    <m/>
    <m/>
    <m/>
    <m/>
    <x v="85"/>
    <m/>
    <m/>
    <m/>
    <m/>
    <n v="0"/>
  </r>
  <r>
    <d v="2022-09-01T00:00:00"/>
    <s v="Makera"/>
    <s v="Sep"/>
    <s v="K1"/>
    <x v="0"/>
    <n v="2"/>
    <x v="6"/>
    <s v="D7"/>
    <s v="K1MluD7"/>
    <s v="K1MluD7"/>
    <s v="6h24"/>
    <n v="1.0660000000000001"/>
    <n v="13.32"/>
    <n v="-1.3320000000000001"/>
    <s v="12h29"/>
    <n v="0.90200000000000002"/>
    <n v="0.16400000000000003"/>
    <n v="24.89"/>
    <n v="-2.4889999999999999"/>
    <n v="-1.1569999999999998"/>
    <n v="131.5"/>
    <n v="13574.41625"/>
    <n v="0.18181818181818185"/>
    <n v="1.4593534549635143E-5"/>
    <n v="1.9809871253550374E-5"/>
    <n v="19.809871253550373"/>
    <n v="17.121755621046134"/>
    <n v="9.2897466910277601E-2"/>
    <n v="34.357199999999999"/>
    <n v="136.30000000000001"/>
    <n v="832"/>
    <n v="14.593534549635143"/>
    <n v="6.689549271607981"/>
    <s v="ES"/>
    <s v="TMF"/>
    <s v="E"/>
    <n v="0.43800288115314234"/>
    <n v="2.1637500000000003"/>
    <n v="1129.9875000000002"/>
    <n v="-4.1067369666072644E-3"/>
    <n v="9.2367923053650234"/>
    <m/>
    <m/>
    <m/>
    <m/>
    <m/>
    <m/>
    <m/>
    <m/>
    <m/>
    <m/>
    <m/>
    <x v="85"/>
    <m/>
    <m/>
    <m/>
    <m/>
    <n v="0"/>
  </r>
  <r>
    <d v="2022-09-01T00:00:00"/>
    <s v="Makera"/>
    <s v="Sep"/>
    <s v="K1"/>
    <x v="0"/>
    <n v="7"/>
    <x v="7"/>
    <s v="F9"/>
    <s v="K1PafF9"/>
    <s v="K1PafF9"/>
    <s v="6h24"/>
    <n v="0.72099999999999997"/>
    <n v="27.14"/>
    <n v="-2.714"/>
    <s v="12h29"/>
    <n v="0.56699999999999995"/>
    <n v="0.15400000000000003"/>
    <n v="36.89"/>
    <n v="-3.6890000000000001"/>
    <n v="-0.97500000000000009"/>
    <n v="93.95"/>
    <n v="6928.8829625000008"/>
    <n v="0.27160493827160503"/>
    <n v="2.3917964846479044E-5"/>
    <n v="1.6572477912244257E-5"/>
    <n v="16.572477912244256"/>
    <n v="16.99741324332744"/>
    <n v="0.37814381536937908"/>
    <n v="34.357199999999999"/>
    <n v="79.7"/>
    <n v="858"/>
    <n v="23.917964846479045"/>
    <n v="6.689549271607981"/>
    <s v="LS"/>
    <s v="TMF"/>
    <s v="E"/>
    <n v="0.43800288115314234"/>
    <n v="2.1637500000000003"/>
    <n v="1129.9875000000002"/>
    <n v="2.1258629216131218E-2"/>
    <n v="12.347631639816555"/>
    <m/>
    <m/>
    <m/>
    <m/>
    <m/>
    <m/>
    <m/>
    <m/>
    <m/>
    <m/>
    <m/>
    <x v="85"/>
    <m/>
    <m/>
    <m/>
    <m/>
    <n v="0"/>
  </r>
  <r>
    <d v="2022-09-01T00:00:00"/>
    <s v="Makera"/>
    <s v="Sep"/>
    <s v="K1"/>
    <x v="0"/>
    <n v="6"/>
    <x v="8"/>
    <s v="I6"/>
    <s v="K1PfaI6"/>
    <s v="K1PfaI6"/>
    <s v="6h24"/>
    <n v="0.79900000000000004"/>
    <n v="16.09"/>
    <n v="-1.609"/>
    <s v="12h29"/>
    <n v="0.77100000000000002"/>
    <n v="2.8000000000000025E-2"/>
    <n v="23.56"/>
    <n v="-2.3559999999999999"/>
    <n v="-0.74699999999999989"/>
    <n v="57.95"/>
    <n v="2636.1889625000003"/>
    <n v="3.6316472114137514E-2"/>
    <n v="2.0092526907292379E-6"/>
    <n v="5.2967697661738432E-7"/>
    <n v="0.52967697661738433"/>
    <n v="0.7090722578545976"/>
    <n v="1.4152246242644127E-2"/>
    <n v="34.357199999999999"/>
    <n v="51.9"/>
    <n v="645"/>
    <n v="2.0092526907292378"/>
    <n v="6.689549271607981"/>
    <s v="LS"/>
    <s v="TMF"/>
    <s v="E"/>
    <n v="0.43800288115314234"/>
    <n v="2.1637500000000003"/>
    <n v="1129.9875000000002"/>
    <n v="2.8758319692770054E-2"/>
    <n v="0.71718748709344571"/>
    <m/>
    <m/>
    <m/>
    <m/>
    <m/>
    <m/>
    <m/>
    <m/>
    <m/>
    <m/>
    <m/>
    <x v="85"/>
    <m/>
    <m/>
    <m/>
    <m/>
    <n v="0"/>
  </r>
  <r>
    <d v="2022-08-31T00:00:00"/>
    <s v="Makera"/>
    <s v="Sep"/>
    <s v="K1"/>
    <x v="0"/>
    <n v="4"/>
    <x v="9"/>
    <s v="G7"/>
    <s v="K1PfuG7"/>
    <s v="K1PfuG7"/>
    <s v="6h53"/>
    <n v="1.016"/>
    <n v="10.119999999999999"/>
    <n v="-1.012"/>
    <s v="12h28"/>
    <n v="0.97299999999999998"/>
    <n v="4.3000000000000038E-2"/>
    <n v="9.89"/>
    <n v="-0.9890000000000001"/>
    <n v="2.2999999999999909E-2"/>
    <n v="89.35"/>
    <n v="6266.9866624999995"/>
    <n v="4.4193216855087397E-2"/>
    <n v="2.5584664355051095E-6"/>
    <n v="1.6033875027764435E-6"/>
    <n v="1.6033875027764435"/>
    <n v="69.712500120715205"/>
    <n v="0.45163254431693661"/>
    <n v="32.519599999999997"/>
    <n v="90"/>
    <n v="735"/>
    <n v="2.5584664355051094"/>
    <n v="6.7535095436248787"/>
    <s v="ES"/>
    <s v="TMF"/>
    <s v="SD"/>
    <n v="0.5234151584582144"/>
    <n v="1.8887499999999999"/>
    <n v="924.46249999999998"/>
    <n v="-9.9604352038653761E-3"/>
    <n v="10.276896370852626"/>
    <m/>
    <m/>
    <m/>
    <m/>
    <m/>
    <m/>
    <m/>
    <m/>
    <m/>
    <m/>
    <m/>
    <x v="85"/>
    <m/>
    <m/>
    <m/>
    <m/>
    <n v="0"/>
  </r>
  <r>
    <d v="2022-09-01T00:00:00"/>
    <s v="Makera"/>
    <s v="Sep"/>
    <s v="K1"/>
    <x v="0"/>
    <n v="3"/>
    <x v="10"/>
    <s v="G10"/>
    <s v="K1SguG10"/>
    <s v="K1SguG10"/>
    <s v="6h24"/>
    <n v="0.79700000000000004"/>
    <n v="26.23"/>
    <n v="-2.6230000000000002"/>
    <s v="12h29"/>
    <n v="0.81200000000000006"/>
    <n v="-1.5000000000000013E-2"/>
    <n v="27.68"/>
    <n v="-2.7679999999999998"/>
    <n v="-0.14499999999999957"/>
    <n v="34.14"/>
    <n v="914.94858600000009"/>
    <n v="1.882057716436639E-2"/>
    <n v="8.9458190158503175E-7"/>
    <n v="8.1849644591641596E-8"/>
    <n v="8.1849644591641596E-2"/>
    <n v="0.56448030752856437"/>
    <n v="0.37730509181050687"/>
    <n v="34.357199999999999"/>
    <n v="20"/>
    <n v="384"/>
    <n v="0.8945819015850317"/>
    <n v="6.689549271607981"/>
    <s v="LS"/>
    <s v="TMF"/>
    <s v="E"/>
    <n v="0.43800288115314234"/>
    <n v="2.1637500000000003"/>
    <n v="1129.9875000000002"/>
    <n v="-9.0216655728648266E-3"/>
    <n v="-4.2054598357765984"/>
    <m/>
    <m/>
    <m/>
    <m/>
    <m/>
    <m/>
    <m/>
    <m/>
    <m/>
    <m/>
    <m/>
    <x v="85"/>
    <m/>
    <m/>
    <m/>
    <m/>
    <n v="0"/>
  </r>
  <r>
    <d v="2022-09-01T00:00:00"/>
    <s v="Makera"/>
    <s v="Sep"/>
    <s v="K1"/>
    <x v="0"/>
    <n v="5"/>
    <x v="10"/>
    <s v="H8"/>
    <s v="K1SguH8"/>
    <s v="K1SguH8"/>
    <s v="6h24"/>
    <n v="0.85399999999999998"/>
    <n v="23.19"/>
    <n v="-2.319"/>
    <s v="12h29"/>
    <n v="0.77500000000000002"/>
    <n v="7.8999999999999959E-2"/>
    <n v="26.23"/>
    <n v="-2.6230000000000002"/>
    <n v="-0.30400000000000027"/>
    <n v="28.45"/>
    <n v="635.38096250000001"/>
    <n v="0.10193548387096768"/>
    <n v="7.158062976508687E-6"/>
    <n v="4.5480969436497039E-7"/>
    <n v="0.45480969436497037"/>
    <n v="1.4960845209374012"/>
    <n v="0.13344845570187955"/>
    <n v="34.357199999999999"/>
    <n v="24.6"/>
    <n v="490"/>
    <n v="7.1580629765086874"/>
    <n v="6.689549271607981"/>
    <s v="LS"/>
    <s v="TMF"/>
    <s v="E"/>
    <n v="0.43800288115314234"/>
    <n v="2.1637500000000003"/>
    <n v="1129.9875000000002"/>
    <n v="-2.5070679879673005E-4"/>
    <n v="1.8763328679121161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4"/>
    <x v="11"/>
    <s v="F10"/>
    <s v="K5AguF10"/>
    <s v="K5AguF10"/>
    <s v="6h05"/>
    <n v="1.0429999999999999"/>
    <n v="22.61"/>
    <n v="-2.2610000000000001"/>
    <s v="12h53"/>
    <n v="0.98299999999999998"/>
    <n v="5.9999999999999942E-2"/>
    <n v="29.56"/>
    <n v="-2.956"/>
    <n v="-0.69499999999999984"/>
    <n v="79.349999999999994"/>
    <n v="4942.6916624999994"/>
    <n v="6.1037639877924661E-2"/>
    <n v="3.8073058853429022E-6"/>
    <n v="1.8818339056071543E-6"/>
    <n v="1.8818339056071542"/>
    <n v="2.7076746843268413"/>
    <n v="6.6554283033843822E-2"/>
    <n v="35.566600000000001"/>
    <n v="63.2"/>
    <n v="602"/>
    <n v="3.807305885342902"/>
    <n v="10.433333333333335"/>
    <s v="LS"/>
    <s v="TF"/>
    <s v="SD"/>
    <n v="0.40445061727069104"/>
    <n v="2.5662500000000001"/>
    <n v="1407.6"/>
    <n v="8.7349291855817503E-3"/>
    <n v="24.651549479099089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11"/>
    <x v="11"/>
    <s v="H7"/>
    <s v="K5AguH7"/>
    <s v="K5AguH7"/>
    <s v="6h53"/>
    <n v="0.74299999999999999"/>
    <n v="25.23"/>
    <n v="-2.5230000000000001"/>
    <s v="11h46"/>
    <n v="0.57999999999999996"/>
    <n v="0.16300000000000003"/>
    <n v="35.65"/>
    <n v="-3.5649999999999999"/>
    <n v="-1.0419999999999998"/>
    <n v="81"/>
    <n v="5150.3850000000002"/>
    <n v="0.28103448275862075"/>
    <n v="2.4944226555680138E-5"/>
    <n v="1.2847237028897667E-5"/>
    <n v="12.847237028897666"/>
    <n v="12.329402139057263"/>
    <n v="0.30305506209838529"/>
    <n v="35.566600000000001"/>
    <n v="73.400000000000006"/>
    <n v="670"/>
    <n v="24.944226555680139"/>
    <n v="10.433333333333335"/>
    <s v="LS"/>
    <s v="TF"/>
    <s v="SD"/>
    <n v="0.40445061727069104"/>
    <n v="2.5662500000000001"/>
    <n v="1407.6"/>
    <n v="2.3420874593229002E-2"/>
    <n v="20.224151239279511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2"/>
    <x v="0"/>
    <s v="A3"/>
    <s v="K5BbrA3"/>
    <s v="K5BbrA3"/>
    <s v="6h05"/>
    <n v="0.82399999999999995"/>
    <n v="27.04"/>
    <n v="-2.7039999999999997"/>
    <s v="12h53"/>
    <n v="0.69199999999999995"/>
    <n v="0.13200000000000001"/>
    <n v="33.229999999999997"/>
    <n v="-3.3229999999999995"/>
    <n v="-0.61899999999999977"/>
    <n v="78.25"/>
    <n v="4806.6040625000005"/>
    <n v="0.19075144508670522"/>
    <n v="1.548113751665675E-5"/>
    <n v="7.4411698479683505E-6"/>
    <n v="7.4411698479683501"/>
    <n v="12.021276006410909"/>
    <n v="0.1475663853825859"/>
    <n v="35.566600000000001"/>
    <n v="62.2"/>
    <n v="560"/>
    <n v="15.48113751665675"/>
    <n v="10.433333333333335"/>
    <s v="ES"/>
    <s v="TMF"/>
    <s v="SD"/>
    <n v="0.40445061727069104"/>
    <n v="2.5662500000000001"/>
    <n v="1407.6"/>
    <n v="3.0833337364130416E-2"/>
    <n v="8.8519632642693491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1"/>
    <x v="1"/>
    <s v="B10"/>
    <s v="K5CmeB10"/>
    <s v="K5CmeB10"/>
    <s v="6h05"/>
    <n v="0.79200000000000004"/>
    <n v="2.79"/>
    <n v="-0.27900000000000003"/>
    <s v="12h53"/>
    <n v="0.58599999999999997"/>
    <n v="0.20600000000000007"/>
    <n v="8.5399999999999991"/>
    <n v="-0.85399999999999987"/>
    <n v="-0.57499999999999984"/>
    <n v="91.25"/>
    <n v="6536.3515625"/>
    <n v="0.35153583617747453"/>
    <n v="3.2857577758948682E-5"/>
    <n v="2.1476867972466947E-5"/>
    <n v="21.476867972466948"/>
    <n v="37.351074734725138"/>
    <n v="1.2181577920396931E-2"/>
    <n v="35.566600000000001"/>
    <n v="83.6"/>
    <n v="660"/>
    <n v="32.857577758948679"/>
    <n v="10.433333333333335"/>
    <s v="ES"/>
    <s v="TF"/>
    <s v="SD"/>
    <n v="0.40445061727069104"/>
    <n v="2.5662500000000001"/>
    <n v="1407.6"/>
    <n v="-3.44360234386289E-3"/>
    <n v="9.3622684935159057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6"/>
    <x v="1"/>
    <s v="I6"/>
    <s v="K5CmeI6"/>
    <s v="K5CmeI6"/>
    <s v="6h05"/>
    <n v="0.63900000000000001"/>
    <n v="3.18"/>
    <n v="-0.318"/>
    <s v="12h53"/>
    <n v="0.47799999999999998"/>
    <n v="0.16100000000000003"/>
    <n v="10.23"/>
    <n v="-1.0230000000000001"/>
    <n v="-0.70500000000000007"/>
    <n v="89.65"/>
    <n v="6309.141162500001"/>
    <n v="0.33682008368200844"/>
    <n v="3.1172660813787891E-5"/>
    <n v="1.9667271748491995E-5"/>
    <n v="19.667271748491995"/>
    <n v="27.89683935956311"/>
    <n v="9.0981993103234002E-3"/>
    <n v="35.566600000000001"/>
    <n v="64.5"/>
    <n v="700"/>
    <n v="31.172660813787893"/>
    <n v="10.433333333333335"/>
    <s v="ES"/>
    <s v="TF"/>
    <s v="SD"/>
    <n v="0.40445061727069104"/>
    <n v="2.5662500000000001"/>
    <n v="1407.6"/>
    <n v="2.3499861849242888E-2"/>
    <n v="11.233512163472522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14"/>
    <x v="2"/>
    <s v="J7"/>
    <s v="K5DtoJ7"/>
    <s v="K5DtoJ7"/>
    <s v="6h53"/>
    <n v="0.73099999999999998"/>
    <n v="32.450000000000003"/>
    <n v="-3.2450000000000001"/>
    <s v="11h46"/>
    <n v="0.61199999999999999"/>
    <n v="0.11899999999999999"/>
    <n v="43.23"/>
    <n v="-4.3229999999999995"/>
    <n v="-1.0779999999999994"/>
    <n v="77.900000000000006"/>
    <n v="4763.7018500000004"/>
    <n v="0.19444444444444445"/>
    <n v="1.5850912558887501E-5"/>
    <n v="7.5509021480960634E-6"/>
    <n v="7.5509021480960632"/>
    <n v="7.0045474472134206"/>
    <n v="5.9694964566030226E-2"/>
    <n v="35.566600000000001"/>
    <n v="74.8"/>
    <n v="661"/>
    <n v="15.850912558887501"/>
    <n v="10.433333333333335"/>
    <s v="ES"/>
    <s v="TF"/>
    <s v="SD"/>
    <n v="0.40445061727069104"/>
    <n v="2.5662500000000001"/>
    <n v="1407.6"/>
    <n v="-8.6588002042198298E-3"/>
    <n v="7.940595633033487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10"/>
    <x v="4"/>
    <s v="A4"/>
    <s v="K5FthA4"/>
    <s v="K5FthA4"/>
    <s v="6h53"/>
    <n v="0.66100000000000003"/>
    <n v="9.15"/>
    <n v="-0.91500000000000004"/>
    <s v="11h46"/>
    <n v="0.57299999999999995"/>
    <n v="8.8000000000000078E-2"/>
    <n v="5.67"/>
    <n v="-0.56699999999999995"/>
    <n v="0.34800000000000009"/>
    <n v="83.3"/>
    <n v="5447.0286500000002"/>
    <n v="0.15357766143106472"/>
    <n v="1.185541582071783E-5"/>
    <n v="6.4576789633113279E-6"/>
    <n v="6.4576789633113281"/>
    <n v="18.556548745147492"/>
    <n v="8.4245705190280393E-2"/>
    <n v="35.566600000000001"/>
    <n v="57.9"/>
    <n v="680"/>
    <n v="11.85541582071783"/>
    <n v="10.433333333333335"/>
    <s v="LS"/>
    <s v="TF"/>
    <s v="SD"/>
    <n v="0.40445061727069104"/>
    <n v="2.5662500000000001"/>
    <n v="1407.6"/>
    <n v="3.1871140901128393E-2"/>
    <n v="11.544189971327141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7"/>
    <x v="4"/>
    <s v="C5"/>
    <s v="K5FthC5"/>
    <s v="K5FthC5"/>
    <s v="6h05"/>
    <s v="NA"/>
    <n v="5.54"/>
    <n v="-0.55400000000000005"/>
    <s v="12h53"/>
    <n v="0.72899999999999998"/>
    <s v="NA"/>
    <n v="7.89"/>
    <n v="-0.78899999999999992"/>
    <n v="-0.23499999999999988"/>
    <n v="80.05"/>
    <n v="5030.2819625000002"/>
    <s v="NA"/>
    <s v="NA"/>
    <s v="NA"/>
    <s v="NA"/>
    <s v="NA"/>
    <m/>
    <n v="35.566600000000001"/>
    <n v="86.4"/>
    <n v="632"/>
    <s v="NA"/>
    <n v="10.433333333333335"/>
    <s v="LS"/>
    <s v="TF"/>
    <s v="SD"/>
    <n v="0.40445061727069104"/>
    <n v="2.5662500000000001"/>
    <n v="1407.6"/>
    <n v="-2.71788186581967E-3"/>
    <n v="12.107395297731269"/>
    <m/>
    <m/>
    <m/>
    <m/>
    <m/>
    <m/>
    <m/>
    <m/>
    <m/>
    <m/>
    <m/>
    <x v="85"/>
    <m/>
    <m/>
    <m/>
    <m/>
    <e v="#VALUE!"/>
  </r>
  <r>
    <d v="2022-09-02T00:00:00"/>
    <s v="Makera"/>
    <s v="Sep"/>
    <s v="K5"/>
    <x v="0"/>
    <n v="13"/>
    <x v="5"/>
    <s v="A6"/>
    <s v="K5HmaA6"/>
    <s v="K5HmaA6"/>
    <s v="6h53"/>
    <n v="0.86099999999999999"/>
    <s v="NA"/>
    <s v="NA"/>
    <s v="11h46"/>
    <n v="0.80800000000000005"/>
    <n v="5.2999999999999936E-2"/>
    <s v="NA"/>
    <s v="NA"/>
    <s v="NA"/>
    <n v="47.95"/>
    <n v="1804.8739625000003"/>
    <n v="6.5594059405940514E-2"/>
    <n v="4.1601325828999674E-6"/>
    <n v="7.5085149794240251E-7"/>
    <n v="0.75085149794240247"/>
    <s v="NA"/>
    <m/>
    <n v="35.566600000000001"/>
    <n v="33.4"/>
    <n v="340"/>
    <n v="4.1601325828999673"/>
    <n v="10.433333333333335"/>
    <s v="ES"/>
    <s v="TF"/>
    <s v="SD"/>
    <n v="0.40445061727069104"/>
    <n v="2.5662500000000001"/>
    <n v="1407.6"/>
    <n v="0"/>
    <n v="0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12"/>
    <x v="6"/>
    <s v="F9"/>
    <s v="K5MluF9"/>
    <s v="K5MluF9"/>
    <s v="6h53"/>
    <n v="0.69499999999999995"/>
    <n v="19.649999999999999"/>
    <n v="-1.9649999999999999"/>
    <s v="11h46"/>
    <n v="0.40699999999999997"/>
    <n v="0.28799999999999998"/>
    <n v="25.03"/>
    <n v="-2.5030000000000001"/>
    <n v="-0.53800000000000026"/>
    <n v="117.25"/>
    <n v="10791.836562500001"/>
    <n v="0.70761670761670759"/>
    <n v="7.7740690913819373E-5"/>
    <n v="8.3896483059776747E-5"/>
    <n v="83.896483059776742"/>
    <n v="155.9414183267225"/>
    <n v="0.84609096576180054"/>
    <n v="35.566600000000001"/>
    <n v="99.7"/>
    <n v="730"/>
    <n v="77.740690913819378"/>
    <n v="10.433333333333335"/>
    <s v="ES"/>
    <s v="TMF"/>
    <s v="E"/>
    <n v="0.40445061727069104"/>
    <n v="2.5662500000000001"/>
    <n v="1407.6"/>
    <n v="1.5858697825917468E-2"/>
    <n v="14.788150720037246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5"/>
    <x v="7"/>
    <s v="A5"/>
    <s v="K5PafA5"/>
    <s v="K5PafA5"/>
    <s v="6h05"/>
    <n v="0.76200000000000001"/>
    <n v="31.23"/>
    <n v="-3.1230000000000002"/>
    <s v="12h53"/>
    <n v="0.61099999999999999"/>
    <n v="0.15100000000000002"/>
    <n v="38.76"/>
    <n v="-3.8759999999999999"/>
    <n v="-0.75299999999999967"/>
    <n v="51.9"/>
    <n v="2114.4838499999996"/>
    <n v="0.24713584288052379"/>
    <n v="2.1293686397012231E-5"/>
    <n v="4.5025155993447043E-6"/>
    <n v="4.5025155993447044"/>
    <n v="5.9794363869119609"/>
    <n v="0.13302535254845341"/>
    <n v="35.566600000000001"/>
    <n v="44.9"/>
    <n v="565"/>
    <n v="21.29368639701223"/>
    <n v="10.433333333333335"/>
    <s v="LS"/>
    <s v="TMF"/>
    <s v="E"/>
    <n v="0.40445061727069104"/>
    <n v="2.5662500000000001"/>
    <n v="1407.6"/>
    <n v="3.5603071853408719E-2"/>
    <n v="7.8755053132131891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16"/>
    <x v="8"/>
    <s v="F3"/>
    <s v="K5PfaF3"/>
    <s v="K5PfaF3"/>
    <s v="6h53"/>
    <n v="0.74299999999999999"/>
    <n v="23.23"/>
    <n v="-2.323"/>
    <s v="11h46"/>
    <n v="0.67400000000000004"/>
    <n v="6.899999999999995E-2"/>
    <n v="26.76"/>
    <n v="-2.6760000000000002"/>
    <n v="-0.3530000000000002"/>
    <n v="91.85"/>
    <n v="6622.5916624999991"/>
    <n v="0.10237388724035601"/>
    <n v="7.1959785390372148E-6"/>
    <n v="4.7656027476156782E-6"/>
    <n v="4.7656027476156781"/>
    <n v="13.500291069732791"/>
    <n v="0.26944989237670419"/>
    <n v="35.566600000000001"/>
    <n v="77.599999999999994"/>
    <m/>
    <n v="7.1959785390372151"/>
    <n v="10.433333333333335"/>
    <s v="LS"/>
    <s v="TMF"/>
    <s v="E"/>
    <n v="0.40445061727069104"/>
    <n v="2.5662500000000001"/>
    <n v="1407.6"/>
    <s v="NA"/>
    <s v="NA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8"/>
    <x v="8"/>
    <s v="J1"/>
    <s v="K5PfaJ1"/>
    <s v="K5PfaJ1"/>
    <s v="6h05"/>
    <n v="0.71399999999999997"/>
    <n v="16.149999999999999"/>
    <n v="-1.6149999999999998"/>
    <s v="12h53"/>
    <n v="0.71899999999999997"/>
    <n v="-5.0000000000000044E-3"/>
    <n v="26.56"/>
    <n v="-2.6559999999999997"/>
    <n v="-1.0409999999999999"/>
    <n v="50.2"/>
    <n v="1978.2314000000003"/>
    <n v="7.0028011204481856E-3"/>
    <n v="2.6489669390492084E-7"/>
    <n v="5.2402695763890312E-8"/>
    <n v="5.2402695763890311E-2"/>
    <n v="5.0338804768386466E-2"/>
    <n v="1.0047031917425262E-3"/>
    <n v="35.566600000000001"/>
    <n v="39.1"/>
    <n v="510"/>
    <n v="0.26489669390492082"/>
    <n v="10.433333333333335"/>
    <s v="LS"/>
    <s v="TMF"/>
    <s v="E"/>
    <n v="0.40445061727069104"/>
    <n v="2.5662500000000001"/>
    <n v="1407.6"/>
    <n v="2.2248125219784583E-2"/>
    <n v="15.403066832191886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9"/>
    <x v="9"/>
    <s v="B9"/>
    <s v="K5PfuB9"/>
    <s v="K5PfuB9"/>
    <s v="6h53"/>
    <n v="0.71499999999999997"/>
    <n v="10.82"/>
    <n v="-1.0820000000000001"/>
    <s v="11h46"/>
    <n v="0.65800000000000003"/>
    <n v="5.699999999999994E-2"/>
    <n v="12.17"/>
    <n v="-1.2170000000000001"/>
    <n v="-0.13500000000000001"/>
    <n v="153.6"/>
    <n v="18520.473600000001"/>
    <n v="8.662613981762908E-2"/>
    <n v="5.8585863269711358E-6"/>
    <n v="1.0850379340198989E-5"/>
    <n v="10.850379340198989"/>
    <n v="80.37318029777029"/>
    <n v="0.5206977780149864"/>
    <n v="35.566600000000001"/>
    <n v="135"/>
    <n v="770"/>
    <n v="5.8585863269711362"/>
    <n v="10.433333333333335"/>
    <s v="ES"/>
    <s v="TMF"/>
    <s v="SD"/>
    <n v="0.40445061727069104"/>
    <n v="2.5662500000000001"/>
    <n v="1407.6"/>
    <n v="-3.2804876299691635E-3"/>
    <n v="12.507250775390466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15"/>
    <x v="9"/>
    <s v="C6"/>
    <s v="K5PfuC6"/>
    <s v="K5PfuC6"/>
    <s v="6h53"/>
    <n v="0.94499999999999995"/>
    <n v="9.56"/>
    <n v="-0.95600000000000007"/>
    <s v="11h46"/>
    <n v="1.0840000000000001"/>
    <n v="-0.13900000000000012"/>
    <n v="12.87"/>
    <n v="-1.2869999999999999"/>
    <n v="-0.33099999999999985"/>
    <n v="137.75"/>
    <n v="14895.4240625"/>
    <n v="0.14708994708994722"/>
    <n v="1.1241949348954066E-5"/>
    <n v="1.6745360284181662E-5"/>
    <n v="16.745360284181661"/>
    <n v="50.590212338917425"/>
    <n v="0.32774877212257625"/>
    <n v="35.566600000000001"/>
    <n v="125.1"/>
    <n v="751"/>
    <n v="11.241949348954066"/>
    <n v="10.433333333333335"/>
    <s v="ES"/>
    <s v="TMF"/>
    <s v="SD"/>
    <n v="0.40445061727069104"/>
    <n v="2.5662500000000001"/>
    <n v="1407.6"/>
    <n v="2.072168076406801E-2"/>
    <n v="12.154102900210372"/>
    <m/>
    <m/>
    <m/>
    <m/>
    <m/>
    <m/>
    <m/>
    <m/>
    <m/>
    <m/>
    <m/>
    <x v="85"/>
    <m/>
    <m/>
    <m/>
    <m/>
    <n v="0"/>
  </r>
  <r>
    <d v="2022-09-02T00:00:00"/>
    <s v="Makera"/>
    <s v="Sep"/>
    <s v="K5"/>
    <x v="0"/>
    <n v="3"/>
    <x v="10"/>
    <s v="H9"/>
    <s v="K5SguH9"/>
    <s v="K5SguH9"/>
    <s v="6h05"/>
    <n v="0.89400000000000002"/>
    <n v="19.670000000000002"/>
    <n v="-1.9670000000000001"/>
    <s v="12h53"/>
    <n v="0.83099999999999996"/>
    <n v="6.3000000000000056E-2"/>
    <n v="26.01"/>
    <n v="-2.601"/>
    <n v="-0.6339999999999999"/>
    <n v="37.549999999999997"/>
    <n v="1106.8519624999999"/>
    <n v="7.5812274368231111E-2"/>
    <n v="4.9717160581027881E-6"/>
    <n v="5.5029536759038342E-7"/>
    <n v="0.55029536759038344"/>
    <n v="0.86797376591543141"/>
    <n v="4.9308371688576116E-2"/>
    <n v="35.566600000000001"/>
    <n v="19.8"/>
    <n v="320"/>
    <n v="4.9717160581027882"/>
    <n v="10.433333333333335"/>
    <s v="LS"/>
    <s v="TMF"/>
    <s v="E"/>
    <n v="0.40445061727069104"/>
    <n v="2.5662500000000001"/>
    <n v="1407.6"/>
    <n v="1.1013475028988331E-2"/>
    <n v="-1.4626336624352942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13"/>
    <x v="0"/>
    <s v="G4"/>
    <s v="K6BbrG4"/>
    <s v="K6BbrG4"/>
    <s v="7h02"/>
    <n v="0.79100000000000004"/>
    <n v="9.34"/>
    <n v="-0.93399999999999994"/>
    <s v="12h04"/>
    <n v="0.63600000000000001"/>
    <n v="0.15500000000000003"/>
    <n v="14.38"/>
    <n v="-1.4380000000000002"/>
    <n v="-0.50400000000000023"/>
    <n v="69.400000000000006"/>
    <n v="3780.8426000000004"/>
    <n v="0.2437106918238994"/>
    <n v="2.093098047017677E-5"/>
    <n v="7.9136742621412378E-6"/>
    <n v="7.9136742621412379"/>
    <n v="15.701734647105624"/>
    <n v="0.29890535337847141"/>
    <n v="35.566600000000001"/>
    <n v="78.599999999999994"/>
    <n v="701"/>
    <n v="20.93098047017677"/>
    <n v="11.450000000000001"/>
    <s v="ES"/>
    <s v="TMF"/>
    <s v="SD"/>
    <n v="0.40445061727069104"/>
    <n v="2.5662500000000001"/>
    <n v="1407.6"/>
    <n v="-1.8247700352262827E-3"/>
    <n v="2.6126988146007939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14"/>
    <x v="1"/>
    <s v="D4"/>
    <s v="K6CmeD4"/>
    <s v="K6CmeD4"/>
    <s v="7h02"/>
    <n v="0.58199999999999996"/>
    <n v="4.6100000000000003"/>
    <n v="-0.46100000000000002"/>
    <s v="12h04"/>
    <n v="0.36099999999999999"/>
    <n v="0.22099999999999997"/>
    <n v="10.23"/>
    <n v="-1.0230000000000001"/>
    <n v="-0.56200000000000006"/>
    <n v="115.65"/>
    <n v="10499.314162500001"/>
    <n v="0.61218836565096946"/>
    <n v="6.5043287642574236E-5"/>
    <n v="6.8290991112124092E-5"/>
    <n v="68.29099111212409"/>
    <n v="121.51421906071901"/>
    <n v="4.5979500774139301E-2"/>
    <n v="35.566600000000001"/>
    <n v="125"/>
    <n v="776"/>
    <n v="65.043287642574242"/>
    <n v="11.450000000000001"/>
    <s v="ES"/>
    <s v="TF"/>
    <s v="SD"/>
    <n v="0.40445061727069104"/>
    <n v="2.5662500000000001"/>
    <n v="1407.6"/>
    <n v="-1.3182594023193784E-2"/>
    <n v="18.789555854999797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3"/>
    <x v="1"/>
    <s v="I2"/>
    <s v="K6CmeI2"/>
    <s v="K6CmeI2"/>
    <s v="5h55"/>
    <n v="0.61499999999999999"/>
    <n v="4.42"/>
    <n v="-0.442"/>
    <s v="11h35"/>
    <n v="0.434"/>
    <n v="0.18099999999999999"/>
    <n v="3.59"/>
    <n v="-0.35899999999999999"/>
    <n v="8.3000000000000018E-2"/>
    <n v="124.6"/>
    <n v="12187.250599999999"/>
    <n v="0.4170506912442396"/>
    <n v="4.0550800325435837E-5"/>
    <n v="4.9420276559664809E-5"/>
    <n v="49.420276559664806"/>
    <n v="595.42501879114207"/>
    <n v="0.22530157642513537"/>
    <n v="35.566600000000001"/>
    <n v="107.9"/>
    <n v="840"/>
    <n v="40.550800325435837"/>
    <n v="11.450000000000001"/>
    <s v="ES"/>
    <s v="TF"/>
    <s v="SD"/>
    <n v="0.40445061727069104"/>
    <n v="2.5662500000000001"/>
    <n v="1407.6"/>
    <n v="2.3443832054748603E-2"/>
    <n v="17.850014357426122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12"/>
    <x v="2"/>
    <s v="C6"/>
    <s v="K6DtoC6"/>
    <s v="K6DtoC6"/>
    <s v="7h02"/>
    <n v="0.81499999999999995"/>
    <n v="9.4499999999999993"/>
    <n v="-0.94499999999999995"/>
    <s v="12h04"/>
    <n v="0.61499999999999999"/>
    <n v="0.19999999999999996"/>
    <n v="16.739999999999998"/>
    <n v="-1.6739999999999999"/>
    <n v="-0.72899999999999998"/>
    <n v="80.3"/>
    <n v="5061.75065"/>
    <n v="0.32520325203252026"/>
    <n v="2.9854487384001195E-5"/>
    <n v="1.5111597092138485E-5"/>
    <n v="15.111597092138485"/>
    <n v="20.729214118159788"/>
    <n v="7.4699601508318128E-2"/>
    <n v="35.566600000000001"/>
    <n v="84.6"/>
    <n v="716"/>
    <n v="29.854487384001196"/>
    <n v="11.450000000000001"/>
    <s v="ES"/>
    <s v="TF"/>
    <s v="SD"/>
    <n v="0.40445061727069104"/>
    <n v="2.5662500000000001"/>
    <n v="1407.6"/>
    <n v="-5.984353682404752E-3"/>
    <n v="5.538922953359263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2"/>
    <x v="3"/>
    <s v="A10"/>
    <s v="K6FsaA10"/>
    <s v="K6FsaA10"/>
    <s v="5h55"/>
    <n v="0.61199999999999999"/>
    <n v="10.65"/>
    <n v="-1.0649999999999999"/>
    <s v="11h35"/>
    <n v="0.41699999999999998"/>
    <n v="0.19500000000000001"/>
    <n v="11.63"/>
    <n v="-1.163"/>
    <n v="-9.8000000000000087E-2"/>
    <n v="46"/>
    <n v="1661.0600000000002"/>
    <n v="0.46762589928057557"/>
    <n v="4.6686582495814109E-5"/>
    <n v="7.754921472049698E-6"/>
    <n v="7.7549214720496984"/>
    <n v="79.131851755609091"/>
    <n v="1"/>
    <n v="35.566600000000001"/>
    <m/>
    <n v="213"/>
    <n v="46.686582495814108"/>
    <n v="11.450000000000001"/>
    <s v="LS"/>
    <s v="TMF"/>
    <s v="E"/>
    <n v="0.40445061727069104"/>
    <n v="2.5662500000000001"/>
    <n v="1407.6"/>
    <n v="0.5058204448229886"/>
    <n v="27.045015347103625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10"/>
    <x v="4"/>
    <s v="E10"/>
    <s v="K6FthE10"/>
    <s v="K6FthE10"/>
    <s v="7h02"/>
    <n v="0.55800000000000005"/>
    <n v="8.8699999999999992"/>
    <n v="-0.8869999999999999"/>
    <s v="12h04"/>
    <n v="0.53200000000000003"/>
    <n v="2.6000000000000023E-2"/>
    <n v="9.6199999999999992"/>
    <n v="-0.96199999999999997"/>
    <n v="-7.5000000000000067E-2"/>
    <n v="163.95"/>
    <n v="21100.487962499999"/>
    <n v="4.8872180451127858E-2"/>
    <n v="2.8958891476231187E-6"/>
    <n v="6.1104674100156002E-6"/>
    <n v="6.1104674100156"/>
    <n v="81.472898800207929"/>
    <n v="0.32351852213725057"/>
    <n v="35.566600000000001"/>
    <n v="147.1"/>
    <n v="921"/>
    <n v="2.8958891476231186"/>
    <n v="11.450000000000001"/>
    <s v="LS"/>
    <s v="TF"/>
    <s v="SD"/>
    <n v="0.40445061727069104"/>
    <n v="2.5662500000000001"/>
    <n v="1407.6"/>
    <n v="2.6553910264433728E-2"/>
    <n v="2.5855612671072654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5"/>
    <x v="4"/>
    <s v="H10"/>
    <s v="K6FthH10"/>
    <s v="K6FthH10"/>
    <s v="5h55"/>
    <n v="0.73199999999999998"/>
    <n v="8.4499999999999993"/>
    <n v="-0.84499999999999997"/>
    <s v="11h35"/>
    <n v="0.79400000000000004"/>
    <n v="-6.2000000000000055E-2"/>
    <n v="10.87"/>
    <n v="-1.087"/>
    <n v="-0.24199999999999999"/>
    <n v="68.05"/>
    <n v="3635.1799624999999"/>
    <n v="8.4699453551912648E-2"/>
    <n v="5.6985975939280051E-6"/>
    <n v="2.0715427787797793E-6"/>
    <n v="2.0715427787797793"/>
    <n v="8.5600941271891706"/>
    <n v="3.3991045392592935E-2"/>
    <n v="35.566600000000001"/>
    <n v="64.8"/>
    <n v="512"/>
    <n v="5.6985975939280049"/>
    <n v="11.450000000000001"/>
    <s v="LS"/>
    <s v="TF"/>
    <s v="SD"/>
    <n v="0.40445061727069104"/>
    <n v="2.5662500000000001"/>
    <n v="1407.6"/>
    <n v="-2.6588215171258471E-2"/>
    <n v="18.52184834971148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7"/>
    <x v="5"/>
    <s v="C8"/>
    <s v="K6HmaC8"/>
    <s v="K6HmaC8"/>
    <s v="5h55"/>
    <n v="0.93899999999999995"/>
    <n v="10.11"/>
    <n v="-1.0109999999999999"/>
    <s v="11h35"/>
    <n v="0.71399999999999997"/>
    <n v="0.22499999999999998"/>
    <n v="13.37"/>
    <n v="-1.337"/>
    <n v="-0.32600000000000007"/>
    <n v="65"/>
    <n v="3316.625"/>
    <n v="0.31512605042016806"/>
    <n v="2.8719782228700644E-5"/>
    <n v="9.5252747734264285E-6"/>
    <n v="9.5252747734264283"/>
    <n v="29.218634274314191"/>
    <n v="0.14651954324240635"/>
    <n v="35.566600000000001"/>
    <n v="61"/>
    <n v="534"/>
    <n v="28.719782228700645"/>
    <n v="11.450000000000001"/>
    <s v="ES"/>
    <s v="TF"/>
    <s v="SD"/>
    <n v="0.40445061727069104"/>
    <n v="2.5662500000000001"/>
    <n v="1407.6"/>
    <n v="1.4204493949391642E-2"/>
    <n v="0.86557306903636777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1"/>
    <x v="12"/>
    <s v="C2"/>
    <s v="K6MlaC2"/>
    <s v="K6MlaC2"/>
    <s v="5h55"/>
    <n v="0.92600000000000005"/>
    <n v="21.14"/>
    <n v="-2.1139999999999999"/>
    <s v="11h35"/>
    <n v="0.92700000000000005"/>
    <n v="-1.0000000000000009E-3"/>
    <n v="26.23"/>
    <n v="-2.6230000000000002"/>
    <n v="-0.50900000000000034"/>
    <n v="35.6"/>
    <n v="994.87760000000014"/>
    <n v="1.079913606911448E-3"/>
    <n v="2.652459960136127E-8"/>
    <n v="2.6388729992363259E-9"/>
    <n v="2.6388729992363261E-3"/>
    <n v="5.1844263246293206E-3"/>
    <n v="2.2194783989515371E-4"/>
    <n v="35.566600000000001"/>
    <n v="34"/>
    <n v="571"/>
    <n v="2.6524599601361269E-2"/>
    <n v="11.450000000000001"/>
    <s v="ES"/>
    <s v="TMF"/>
    <s v="SD"/>
    <n v="0.40445061727069104"/>
    <n v="2.5662500000000001"/>
    <n v="1407.6"/>
    <n v="1.1005309037868274E-3"/>
    <n v="-3.4801246747494718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4"/>
    <x v="6"/>
    <s v="I8"/>
    <s v="K6MluI8"/>
    <s v="K6MluI8"/>
    <s v="5h55"/>
    <n v="0.745"/>
    <n v="8.76"/>
    <n v="-0.876"/>
    <s v="11h35"/>
    <n v="0.53500000000000003"/>
    <n v="0.20999999999999996"/>
    <n v="17.12"/>
    <n v="-1.7120000000000002"/>
    <n v="-0.83600000000000019"/>
    <n v="119.55"/>
    <n v="11219.378962500001"/>
    <n v="0.39252336448598124"/>
    <n v="3.763530219179399E-5"/>
    <n v="4.2224471765794372E-5"/>
    <n v="42.22447176579437"/>
    <n v="50.507741346643968"/>
    <n v="0.61868612856953475"/>
    <n v="35.566600000000001"/>
    <n v="75.3"/>
    <n v="736"/>
    <n v="37.63530219179399"/>
    <n v="11.450000000000001"/>
    <s v="ES"/>
    <s v="TMF"/>
    <s v="E"/>
    <n v="0.40445061727069104"/>
    <n v="2.5662500000000001"/>
    <n v="1407.6"/>
    <n v="2.5562690103455334E-3"/>
    <n v="21.026889887404813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15"/>
    <x v="7"/>
    <s v="H5"/>
    <s v="K6PafH5"/>
    <s v="K6PafH5"/>
    <s v="7h02"/>
    <n v="0.64100000000000001"/>
    <n v="7.84"/>
    <n v="-0.78400000000000003"/>
    <s v="12h04"/>
    <n v="0.41799999999999998"/>
    <n v="0.22300000000000003"/>
    <n v="20.64"/>
    <n v="-2.0640000000000001"/>
    <n v="-1.28"/>
    <n v="75.5"/>
    <n v="4474.69625"/>
    <n v="0.53349282296650724"/>
    <n v="5.4908836966362465E-5"/>
    <n v="2.457003668652435E-5"/>
    <n v="24.57003668652435"/>
    <n v="19.195341161347148"/>
    <n v="0.38433266381845382"/>
    <n v="35.566600000000001"/>
    <n v="71.3"/>
    <n v="778"/>
    <n v="54.908836966362465"/>
    <n v="11.450000000000001"/>
    <s v="LS"/>
    <s v="TMF"/>
    <s v="E"/>
    <n v="0.40445061727069104"/>
    <n v="2.5662500000000001"/>
    <n v="1407.6"/>
    <n v="2.9470623543223756E-2"/>
    <n v="10.593628092026655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16"/>
    <x v="7"/>
    <s v="I4"/>
    <s v="K6PafI4"/>
    <s v="K6PafI4"/>
    <s v="7h02"/>
    <n v="0.59099999999999997"/>
    <n v="9.4499999999999993"/>
    <n v="-0.94499999999999995"/>
    <s v="12h04"/>
    <n v="0.50900000000000001"/>
    <n v="8.1999999999999962E-2"/>
    <n v="22.08"/>
    <n v="-2.2079999999999997"/>
    <n v="-1.2629999999999999"/>
    <n v="80.45"/>
    <n v="5080.6789625000001"/>
    <n v="0.16110019646365414"/>
    <n v="1.2574253848476909E-5"/>
    <n v="6.38857469970913E-6"/>
    <n v="6.3885746997091299"/>
    <n v="5.0582539190096041"/>
    <n v="0.10127729362152472"/>
    <n v="35.566600000000001"/>
    <n v="69.400000000000006"/>
    <n v="740"/>
    <n v="12.574253848476909"/>
    <n v="11.450000000000001"/>
    <s v="LS"/>
    <s v="TMF"/>
    <s v="E"/>
    <n v="0.40445061727069104"/>
    <n v="2.5662500000000001"/>
    <n v="1407.6"/>
    <n v="1.6694029881260057E-2"/>
    <n v="9.5340372091425838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8"/>
    <x v="8"/>
    <s v="A6"/>
    <s v="K6PfaA6"/>
    <s v="K6PfaA6"/>
    <s v="5h55"/>
    <n v="0.83499999999999996"/>
    <n v="9.06"/>
    <n v="-0.90600000000000003"/>
    <s v="11h35"/>
    <n v="0.60899999999999999"/>
    <n v="0.22599999999999998"/>
    <n v="19.21"/>
    <n v="-1.921"/>
    <n v="-1.0150000000000001"/>
    <n v="80.5"/>
    <n v="5086.9962500000001"/>
    <n v="0.37110016420361247"/>
    <n v="3.5122915814969853E-5"/>
    <n v="1.7867014103981733E-5"/>
    <n v="17.867014103981731"/>
    <n v="17.602969560573133"/>
    <n v="0.32243792803760496"/>
    <n v="35.566600000000001"/>
    <n v="76.2"/>
    <n v="770"/>
    <n v="35.122915814969851"/>
    <n v="11.450000000000001"/>
    <s v="LS"/>
    <s v="TMF"/>
    <s v="E"/>
    <n v="0.40445061727069104"/>
    <n v="2.5662500000000001"/>
    <n v="1407.6"/>
    <n v="3.3200723417482841E-2"/>
    <n v="11.447018735812323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9"/>
    <x v="9"/>
    <s v="D10"/>
    <s v="K6PfuD10"/>
    <s v="K6PfuD10"/>
    <s v="7h02"/>
    <n v="1.2210000000000001"/>
    <n v="8.7799999999999994"/>
    <n v="-0.87799999999999989"/>
    <s v="12h04"/>
    <n v="1.2549999999999999"/>
    <n v="-3.3999999999999808E-2"/>
    <n v="9.56"/>
    <n v="-0.95600000000000007"/>
    <n v="-7.800000000000018E-2"/>
    <n v="105.25"/>
    <n v="8695.8865624999999"/>
    <n v="2.7846027846027688E-2"/>
    <n v="1.4489404139187751E-6"/>
    <n v="1.2599821475259464E-6"/>
    <n v="1.2599821475259465"/>
    <n v="16.153617275973637"/>
    <n v="0.21826549106201823"/>
    <n v="35.566600000000001"/>
    <n v="94.8"/>
    <n v="700"/>
    <n v="1.4489404139187751"/>
    <n v="11.450000000000001"/>
    <s v="ES"/>
    <s v="TMF"/>
    <s v="SD"/>
    <n v="0.40445061727069104"/>
    <n v="2.5662500000000001"/>
    <n v="1407.6"/>
    <n v="4.2582810257447024E-3"/>
    <n v="13.210894816205807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11"/>
    <x v="10"/>
    <s v="A8"/>
    <s v="K6SguA8"/>
    <s v="K6SguA8"/>
    <s v="7h02"/>
    <n v="0.60499999999999998"/>
    <n v="9.42"/>
    <n v="-0.94199999999999995"/>
    <s v="12h04"/>
    <n v="0.44400000000000001"/>
    <n v="0.16099999999999998"/>
    <n v="11.78"/>
    <n v="-1.1779999999999999"/>
    <n v="-0.23599999999999999"/>
    <n v="50.055"/>
    <n v="1966.819874625"/>
    <n v="0.36261261261261257"/>
    <n v="3.4136671945359725E-5"/>
    <n v="6.7140684835687173E-6"/>
    <n v="6.7140684835687177"/>
    <n v="28.449442726986092"/>
    <n v="0.52551975248525085"/>
    <n v="35.566600000000001"/>
    <n v="34.5"/>
    <n v="430"/>
    <n v="34.136671945359723"/>
    <n v="11.450000000000001"/>
    <s v="LS"/>
    <s v="TMF"/>
    <s v="E"/>
    <n v="0.40445061727069104"/>
    <n v="2.5662500000000001"/>
    <n v="1407.6"/>
    <n v="3.9770738923692393E-2"/>
    <n v="19.068331394862227"/>
    <m/>
    <m/>
    <m/>
    <m/>
    <m/>
    <m/>
    <m/>
    <m/>
    <m/>
    <m/>
    <m/>
    <x v="85"/>
    <m/>
    <m/>
    <m/>
    <m/>
    <n v="0"/>
  </r>
  <r>
    <d v="2022-09-02T00:00:00"/>
    <s v="Makera"/>
    <s v="Sep"/>
    <s v="K6"/>
    <x v="1"/>
    <n v="6"/>
    <x v="10"/>
    <s v="C9"/>
    <s v="K6SguC9"/>
    <s v="K6SguC9"/>
    <s v="5h55"/>
    <n v="0.72699999999999998"/>
    <n v="4.95"/>
    <n v="-0.495"/>
    <s v="11h35"/>
    <n v="0.58299999999999996"/>
    <n v="0.14400000000000002"/>
    <n v="6.96"/>
    <n v="-0.69599999999999995"/>
    <n v="-0.20099999999999996"/>
    <n v="57.585000000000001"/>
    <n v="2603.085296625"/>
    <n v="0.24699828473413382"/>
    <n v="2.1279097194268991E-5"/>
    <n v="5.5391305031855903E-6"/>
    <n v="5.5391305031855902"/>
    <n v="27.557863199928317"/>
    <n v="0.50905044386375442"/>
    <n v="35.566600000000001"/>
    <n v="40"/>
    <n v="540"/>
    <n v="21.279097194268992"/>
    <n v="11.450000000000001"/>
    <s v="LS"/>
    <s v="TMF"/>
    <s v="E"/>
    <n v="0.40445061727069104"/>
    <n v="2.5662500000000001"/>
    <n v="1407.6"/>
    <n v="7.064866429451172E-2"/>
    <n v="4.3674561336831754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11"/>
    <x v="0"/>
    <s v="A10"/>
    <s v="L3BbrA10"/>
    <s v="L3BbrA10"/>
    <s v="5h56"/>
    <n v="0.621"/>
    <n v="5.61"/>
    <n v="-0.56100000000000005"/>
    <s v="12h45"/>
    <n v="0.48299999999999998"/>
    <n v="0.13800000000000001"/>
    <n v="17.23"/>
    <n v="-1.7230000000000001"/>
    <n v="-1.1619999999999999"/>
    <n v="96.25"/>
    <n v="7272.2890625"/>
    <n v="0.28571428571428575"/>
    <n v="2.5456529676096076E-5"/>
    <n v="1.8512724233268017E-5"/>
    <n v="18.512724233268017"/>
    <n v="15.93177644859554"/>
    <n v="0.3032845336099268"/>
    <n v="32.519599999999997"/>
    <n v="87.4"/>
    <n v="678"/>
    <n v="25.456529676096075"/>
    <n v="7.0107887060214562"/>
    <s v="ES"/>
    <s v="TMF"/>
    <s v="SD"/>
    <n v="0.5234151584582144"/>
    <n v="1.8887499999999999"/>
    <n v="924.46249999999998"/>
    <n v="1.3974401028587324E-2"/>
    <n v="13.963878549588205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7"/>
    <x v="0"/>
    <s v="I7"/>
    <s v="L3BbrI7"/>
    <s v="L3BbrI7"/>
    <s v="7h12"/>
    <n v="0.73499999999999999"/>
    <n v="11.2"/>
    <n v="-1.1199999999999999"/>
    <s v="11h45"/>
    <n v="0.53800000000000003"/>
    <n v="0.19699999999999995"/>
    <n v="19.579999999999998"/>
    <n v="-1.9579999999999997"/>
    <n v="-0.83799999999999986"/>
    <n v="85.5"/>
    <n v="5738.5462500000003"/>
    <n v="0.36617100371747202"/>
    <n v="3.4549510962554749E-5"/>
    <n v="1.9826396657350245E-5"/>
    <n v="19.826396657350244"/>
    <n v="23.65918455531056"/>
    <n v="0.45038698456512027"/>
    <n v="32.519599999999997"/>
    <n v="93.2"/>
    <n v="740"/>
    <n v="34.549510962554749"/>
    <n v="7.0107887060214562"/>
    <s v="ES"/>
    <s v="TMF"/>
    <s v="SD"/>
    <n v="0.5234151584582144"/>
    <n v="1.8887499999999999"/>
    <n v="924.46249999999998"/>
    <n v="3.5008637196462841E-2"/>
    <n v="20.422821535829076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13"/>
    <x v="1"/>
    <s v="F6"/>
    <s v="L3CmeF6"/>
    <s v="L3CmeF6"/>
    <s v="5h56"/>
    <n v="0.68500000000000005"/>
    <n v="3.28"/>
    <n v="-0.32799999999999996"/>
    <s v="12h45"/>
    <n v="0.52200000000000002"/>
    <n v="0.16300000000000003"/>
    <n v="4.1399999999999997"/>
    <n v="-0.41399999999999998"/>
    <n v="-8.6000000000000021E-2"/>
    <n v="91.25"/>
    <n v="6536.3515625"/>
    <n v="0.31226053639846746"/>
    <n v="2.8398638095148312E-5"/>
    <n v="1.8562348248609471E-5"/>
    <n v="18.562348248609471"/>
    <n v="215.84125870476123"/>
    <n v="8.1671703924194622E-2"/>
    <n v="32.519599999999997"/>
    <n v="90.2"/>
    <n v="800"/>
    <n v="28.398638095148311"/>
    <n v="7.0107887060214562"/>
    <s v="ES"/>
    <s v="TF"/>
    <s v="SD"/>
    <n v="0.5234151584582144"/>
    <n v="1.8887499999999999"/>
    <n v="924.46249999999998"/>
    <n v="2.5468610825763953E-2"/>
    <n v="7.7905195045690627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9"/>
    <x v="2"/>
    <s v="A4"/>
    <s v="L3DtoA4"/>
    <s v="L3DtoA4"/>
    <s v="5h56"/>
    <n v="0.95799999999999996"/>
    <n v="7.42"/>
    <n v="-0.74199999999999999"/>
    <s v="12h45"/>
    <n v="0.84099999999999997"/>
    <n v="0.11699999999999999"/>
    <n v="18.850000000000001"/>
    <n v="-1.8850000000000002"/>
    <n v="-1.1430000000000002"/>
    <n v="53.3"/>
    <n v="2230.0986499999999"/>
    <n v="0.13912009512485135"/>
    <n v="1.0496871636826431E-5"/>
    <n v="2.3409059266509914E-6"/>
    <n v="2.3409059266509913"/>
    <n v="2.0480366812344628"/>
    <n v="7.3802857691844821E-3"/>
    <n v="32.519599999999997"/>
    <n v="75.900000000000006"/>
    <n v="610"/>
    <n v="10.49687163682643"/>
    <n v="7.0107887060214562"/>
    <s v="ES"/>
    <s v="TF"/>
    <s v="SD"/>
    <n v="0.5234151584582144"/>
    <n v="1.8887499999999999"/>
    <n v="924.46249999999998"/>
    <n v="-1.5519024933775737E-4"/>
    <n v="15.398008401425331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10"/>
    <x v="3"/>
    <s v="A7"/>
    <s v="L3FsaA7"/>
    <s v="L3FsaA7"/>
    <s v="5h56"/>
    <n v="0.67500000000000004"/>
    <n v="9.43"/>
    <n v="-0.94299999999999995"/>
    <s v="12h45"/>
    <n v="0.629"/>
    <n v="4.6000000000000041E-2"/>
    <n v="17.87"/>
    <n v="-1.7870000000000001"/>
    <n v="-0.84400000000000019"/>
    <n v="39.75"/>
    <n v="1240.3490624999999"/>
    <n v="7.3131955484896732E-2"/>
    <n v="4.756230654294515E-6"/>
    <n v="5.8993862330879632E-7"/>
    <n v="0.58993862330879632"/>
    <n v="0.698979411503313"/>
    <n v="8.8331039039085801E-3"/>
    <n v="32.519599999999997"/>
    <n v="19"/>
    <n v="240"/>
    <n v="4.756230654294515"/>
    <n v="7.0107887060214562"/>
    <s v="LS"/>
    <s v="TMF"/>
    <s v="E"/>
    <n v="0.5234151584582144"/>
    <n v="1.8887499999999999"/>
    <n v="924.46249999999998"/>
    <n v="-3.1635481987767652E-2"/>
    <n v="55.019859523364147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2"/>
    <x v="4"/>
    <s v="C7"/>
    <s v="L3FthC7"/>
    <s v="L3FthC7"/>
    <s v="7h12"/>
    <n v="0.45600000000000002"/>
    <n v="6.45"/>
    <n v="-0.64500000000000002"/>
    <s v="11h45"/>
    <n v="0.45900000000000002"/>
    <n v="-3.0000000000000027E-3"/>
    <n v="7.59"/>
    <n v="-0.75900000000000001"/>
    <n v="-0.11399999999999999"/>
    <n v="147"/>
    <n v="16963.065000000002"/>
    <n v="6.5789473684210583E-3"/>
    <n v="2.4529997538842837E-7"/>
    <n v="4.1610394270123108E-7"/>
    <n v="0.41610394270123108"/>
    <n v="3.6500345850985187"/>
    <n v="1.4493823248104578E-2"/>
    <n v="32.519599999999997"/>
    <n v="126.2"/>
    <n v="887"/>
    <n v="0.24529997538842838"/>
    <n v="7.0107887060214562"/>
    <s v="LS"/>
    <s v="TF"/>
    <s v="SD"/>
    <n v="0.5234151584582144"/>
    <n v="1.8887499999999999"/>
    <n v="924.46249999999998"/>
    <n v="2.5855207846560761E-2"/>
    <n v="12.9758822515494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8"/>
    <x v="5"/>
    <s v="E8"/>
    <s v="L3HmaE8"/>
    <s v="L3HmaE8"/>
    <s v="7h12"/>
    <n v="0.82599999999999996"/>
    <n v="7.23"/>
    <n v="-0.72300000000000009"/>
    <s v="11h45"/>
    <n v="0.77800000000000002"/>
    <n v="4.7999999999999932E-2"/>
    <n v="15.45"/>
    <n v="-1.5449999999999999"/>
    <n v="-0.82199999999999984"/>
    <n v="56.95"/>
    <n v="2545.9924625000003"/>
    <n v="6.1696658097686284E-2"/>
    <n v="3.8579717278771405E-6"/>
    <n v="9.8223669397133028E-7"/>
    <n v="0.98223669397133029"/>
    <n v="1.1949351508167037"/>
    <n v="5.9921128023383225E-3"/>
    <n v="32.519599999999997"/>
    <n v="49.4"/>
    <n v="546"/>
    <n v="3.8579717278771404"/>
    <n v="7.0107887060214562"/>
    <s v="ES"/>
    <s v="TF"/>
    <s v="SD"/>
    <n v="0.5234151584582144"/>
    <n v="1.8887499999999999"/>
    <n v="924.46249999999998"/>
    <n v="7.0690259557514073E-3"/>
    <n v="6.4077348836481818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4"/>
    <x v="5"/>
    <s v="J9"/>
    <s v="L3HmaJ9"/>
    <s v="L3HmaJ9"/>
    <s v="7h12"/>
    <n v="0.91"/>
    <n v="8.56"/>
    <n v="-0.85600000000000009"/>
    <s v="11h45"/>
    <n v="0.93899999999999995"/>
    <n v="-2.8999999999999915E-2"/>
    <n v="15.34"/>
    <n v="-1.534"/>
    <n v="-0.67799999999999994"/>
    <n v="60.45"/>
    <n v="2868.5489625000005"/>
    <n v="3.1868131868131776E-2"/>
    <n v="1.7107200398573805E-6"/>
    <n v="4.9072841954608477E-7"/>
    <n v="0.49072841954608476"/>
    <n v="0.72378822941900411"/>
    <n v="3.6295030008274285E-3"/>
    <n v="32.519599999999997"/>
    <n v="45.3"/>
    <n v="410"/>
    <n v="1.7107200398573805"/>
    <n v="7.0107887060214562"/>
    <s v="ES"/>
    <s v="TF"/>
    <s v="SD"/>
    <n v="0.5234151584582144"/>
    <n v="1.8887499999999999"/>
    <n v="924.46249999999998"/>
    <n v="5.0871136718230486E-2"/>
    <n v="-2.0614357055983081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3"/>
    <x v="6"/>
    <s v="B10"/>
    <s v="L3MluB10"/>
    <s v="L3MluB10"/>
    <s v="7h12"/>
    <n v="0.70899999999999996"/>
    <n v="4.16"/>
    <n v="-0.41600000000000004"/>
    <s v="11h45"/>
    <n v="0.57099999999999995"/>
    <n v="0.13800000000000001"/>
    <n v="26.34"/>
    <n v="-2.6339999999999999"/>
    <n v="-2.218"/>
    <n v="112.9"/>
    <n v="10005.931850000001"/>
    <n v="0.24168126094570933"/>
    <n v="2.0716627992102056E-5"/>
    <n v="2.072891678507755E-5"/>
    <n v="20.728916785077551"/>
    <n v="9.3457695153640898"/>
    <n v="0.11447944029569998"/>
    <n v="32.519599999999997"/>
    <n v="93.8"/>
    <n v="803"/>
    <n v="20.716627992102055"/>
    <n v="7.0107887060214562"/>
    <s v="ES"/>
    <s v="TMF"/>
    <s v="E"/>
    <n v="0.5234151584582144"/>
    <n v="1.8887499999999999"/>
    <n v="924.46249999999998"/>
    <n v="3.7260971551856606E-2"/>
    <n v="16.971718051471029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16"/>
    <x v="6"/>
    <s v="G10"/>
    <s v="L3MluG10"/>
    <s v="L3MluG10"/>
    <s v="5h56"/>
    <s v="NAN"/>
    <n v="2.91"/>
    <n v="-0.29100000000000004"/>
    <s v="12h45"/>
    <n v="0.63100000000000001"/>
    <e v="#VALUE!"/>
    <n v="20.51"/>
    <n v="-2.0510000000000002"/>
    <n v="-1.7600000000000002"/>
    <n v="82.3"/>
    <n v="5317.0326500000001"/>
    <s v="NA"/>
    <s v="NA"/>
    <s v="NA"/>
    <s v="NA"/>
    <s v="NA"/>
    <m/>
    <n v="32.519599999999997"/>
    <n v="77.3"/>
    <n v="705"/>
    <s v="NA"/>
    <n v="7.0107887060214562"/>
    <s v="ES"/>
    <s v="TMF"/>
    <s v="E"/>
    <n v="0.5234151584582144"/>
    <n v="1.8887499999999999"/>
    <n v="924.46249999999998"/>
    <n v="1.9093083086777235E-2"/>
    <n v="8.1909261814104273"/>
    <m/>
    <m/>
    <m/>
    <m/>
    <m/>
    <m/>
    <m/>
    <m/>
    <m/>
    <m/>
    <m/>
    <x v="85"/>
    <m/>
    <m/>
    <m/>
    <m/>
    <e v="#VALUE!"/>
  </r>
  <r>
    <d v="2022-08-31T00:00:00"/>
    <s v="Makera"/>
    <s v="Sep"/>
    <s v="L3"/>
    <x v="1"/>
    <n v="12"/>
    <x v="7"/>
    <s v="I10"/>
    <s v="L3PafI10"/>
    <s v="L3PafI10"/>
    <s v="5h56"/>
    <n v="0.748"/>
    <n v="8.76"/>
    <n v="-0.876"/>
    <s v="12h45"/>
    <n v="0.54800000000000004"/>
    <n v="0.19999999999999996"/>
    <n v="26.41"/>
    <n v="-2.641"/>
    <n v="-1.7650000000000001"/>
    <n v="90.85"/>
    <n v="6479.1721625"/>
    <n v="0.36496350364963492"/>
    <n v="3.4409314328732451E-5"/>
    <n v="2.2294387152943568E-5"/>
    <n v="22.294387152943568"/>
    <n v="12.631380823197487"/>
    <n v="0.25290783834884023"/>
    <n v="32.519599999999997"/>
    <n v="85.7"/>
    <n v="734"/>
    <n v="34.409314328732449"/>
    <n v="7.0107887060214562"/>
    <s v="LS"/>
    <s v="TMF"/>
    <s v="E"/>
    <n v="0.5234151584582144"/>
    <n v="1.8887499999999999"/>
    <n v="924.46249999999998"/>
    <n v="9.2279113126538404E-3"/>
    <n v="11.97373641889671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5"/>
    <x v="8"/>
    <s v="G7"/>
    <s v="L3PfaG7"/>
    <s v="L3PfaG7"/>
    <s v="7h12"/>
    <n v="0.75700000000000001"/>
    <n v="7.97"/>
    <n v="-0.79699999999999993"/>
    <s v="11h45"/>
    <n v="0.60699999999999998"/>
    <n v="0.15000000000000002"/>
    <n v="21.24"/>
    <n v="-2.1239999999999997"/>
    <n v="-1.3269999999999997"/>
    <n v="66.3"/>
    <n v="3450.6166499999999"/>
    <n v="0.24711696869851735"/>
    <n v="2.1291684519609306E-5"/>
    <n v="7.3469441109911124E-6"/>
    <n v="7.3469441109911129"/>
    <n v="5.5365064890664009"/>
    <n v="0.10141355268259644"/>
    <n v="32.519599999999997"/>
    <n v="55"/>
    <n v="622"/>
    <n v="21.291684519609305"/>
    <n v="7.0107887060214562"/>
    <s v="LS"/>
    <s v="TMF"/>
    <s v="E"/>
    <n v="0.5234151584582144"/>
    <n v="1.8887499999999999"/>
    <n v="924.46249999999998"/>
    <n v="1.9225946713001842E-2"/>
    <n v="23.374083142237392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1"/>
    <x v="9"/>
    <s v="A6"/>
    <s v="L3PfuA6"/>
    <s v="L3PfuA6"/>
    <s v="7h12"/>
    <n v="0.54700000000000004"/>
    <n v="3.98"/>
    <n v="-0.39800000000000002"/>
    <s v="11h45"/>
    <n v="0.50800000000000001"/>
    <n v="3.9000000000000035E-2"/>
    <n v="9.83"/>
    <n v="-0.98299999999999998"/>
    <n v="-0.58499999999999996"/>
    <n v="50.05"/>
    <n v="1966.4269624999997"/>
    <n v="7.6771653543307158E-2"/>
    <n v="5.04927777156563E-6"/>
    <n v="9.9290359511585682E-7"/>
    <n v="0.9929035951158568"/>
    <n v="1.6972711027621485"/>
    <n v="2.2933297501158287E-2"/>
    <n v="32.519599999999997"/>
    <n v="43.6"/>
    <n v="371"/>
    <n v="5.0492777715656301"/>
    <n v="7.0107887060214562"/>
    <s v="ES"/>
    <s v="TMF"/>
    <s v="SD"/>
    <n v="0.5234151584582144"/>
    <n v="1.8887499999999999"/>
    <n v="924.46249999999998"/>
    <n v="5.880315425601591E-3"/>
    <n v="16.891440238922108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15"/>
    <x v="9"/>
    <s v="H5"/>
    <s v="L3PfuH5"/>
    <s v="L3PfuH5"/>
    <s v="5h56"/>
    <n v="1.1879999999999999"/>
    <n v="5.81"/>
    <n v="-0.58099999999999996"/>
    <s v="12h45"/>
    <n v="1.17"/>
    <n v="1.8000000000000016E-2"/>
    <n v="9.81"/>
    <n v="-0.98100000000000009"/>
    <n v="-0.40000000000000013"/>
    <n v="79.099999999999994"/>
    <n v="4911.5958499999997"/>
    <n v="1.5384615384615399E-2"/>
    <n v="6.9799228022534674E-7"/>
    <n v="3.4282559868868498E-7"/>
    <n v="0.34282559868868501"/>
    <n v="0.85706399672171218"/>
    <n v="1.1580532763660221E-2"/>
    <n v="32.519599999999997"/>
    <n v="75"/>
    <n v="640"/>
    <n v="0.69799228022534676"/>
    <n v="7.0107887060214562"/>
    <s v="ES"/>
    <s v="TMF"/>
    <s v="SD"/>
    <n v="0.5234151584582144"/>
    <n v="1.8887499999999999"/>
    <n v="924.46249999999998"/>
    <n v="6.3384862140673888E-3"/>
    <n v="13.483825341791784"/>
    <m/>
    <m/>
    <m/>
    <m/>
    <m/>
    <m/>
    <m/>
    <m/>
    <m/>
    <m/>
    <m/>
    <x v="85"/>
    <m/>
    <m/>
    <m/>
    <m/>
    <n v="0"/>
  </r>
  <r>
    <d v="2022-08-31T00:00:00"/>
    <s v="Makera"/>
    <s v="Sep"/>
    <s v="L3"/>
    <x v="1"/>
    <n v="6"/>
    <x v="10"/>
    <s v="H3"/>
    <s v="L3SguH3"/>
    <s v="L3SguH3"/>
    <s v="7h12"/>
    <n v="0.71599999999999997"/>
    <n v="10.86"/>
    <n v="-1.0859999999999999"/>
    <s v="11h45"/>
    <n v="0.69599999999999995"/>
    <n v="2.0000000000000018E-2"/>
    <n v="21.23"/>
    <n v="-2.1230000000000002"/>
    <n v="-1.0370000000000004"/>
    <n v="51.05"/>
    <n v="2045.7904624999996"/>
    <n v="2.8735632183908073E-2"/>
    <n v="1.5061315708212936E-6"/>
    <n v="3.0812296028563452E-7"/>
    <n v="0.30812296028563452"/>
    <n v="0.29712918060331189"/>
    <n v="5.488587419629219E-3"/>
    <n v="32.519599999999997"/>
    <n v="22.6"/>
    <n v="352"/>
    <n v="1.5061315708212935"/>
    <n v="7.0107887060214562"/>
    <s v="LS"/>
    <s v="TMF"/>
    <s v="E"/>
    <n v="0.5234151584582144"/>
    <n v="1.8887499999999999"/>
    <n v="924.46249999999998"/>
    <n v="2.0785094597206271E-2"/>
    <n v="22.811701937834123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9"/>
    <x v="11"/>
    <s v="H9"/>
    <s v="L4AguH9"/>
    <s v="L4AguH9"/>
    <s v="7h02"/>
    <n v="0.59099999999999997"/>
    <n v="12.51"/>
    <n v="-1.2509999999999999"/>
    <s v="12h52"/>
    <n v="0.50800000000000001"/>
    <n v="8.2999999999999963E-2"/>
    <n v="7.48"/>
    <n v="-0.748"/>
    <n v="0.50299999999999989"/>
    <n v="90.2"/>
    <n v="6386.791400000001"/>
    <n v="0.16338582677165348"/>
    <n v="1.2794221444461207E-5"/>
    <n v="8.1714023491180444E-6"/>
    <n v="8.1714023491180452"/>
    <n v="16.245332702023951"/>
    <n v="0.39930811366959273"/>
    <n v="34.357199999999999"/>
    <n v="58"/>
    <n v="684"/>
    <n v="12.794221444461208"/>
    <n v="6.9857928042559951"/>
    <s v="LS"/>
    <s v="TF"/>
    <s v="SD"/>
    <n v="0.43800288115314234"/>
    <n v="2.1637500000000003"/>
    <n v="1129.9875000000002"/>
    <n v="3.5829885177280862E-2"/>
    <n v="11.240386978832715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4"/>
    <x v="11"/>
    <s v="I4"/>
    <s v="L4AguI4"/>
    <s v="L4AguI4"/>
    <s v="5h57"/>
    <n v="0.86099999999999999"/>
    <n v="14.63"/>
    <n v="-1.4630000000000001"/>
    <s v="12h03"/>
    <n v="0.74099999999999999"/>
    <n v="0.12"/>
    <n v="22.73"/>
    <n v="-2.2730000000000001"/>
    <n v="-0.81"/>
    <n v="37.450000000000003"/>
    <n v="1100.9644625000003"/>
    <n v="0.16194331983805668"/>
    <n v="1.2655312136129728E-5"/>
    <n v="1.3933048923723796E-6"/>
    <n v="1.3933048923723796"/>
    <n v="1.7201294967560241"/>
    <n v="4.2280553880653979E-2"/>
    <n v="34.357199999999999"/>
    <n v="30"/>
    <n v="350"/>
    <n v="12.655312136129728"/>
    <n v="6.9857928042559951"/>
    <s v="LS"/>
    <s v="TF"/>
    <s v="SD"/>
    <n v="0.43800288115314234"/>
    <n v="2.1637500000000003"/>
    <n v="1129.9875000000002"/>
    <n v="4.5743953695326058E-2"/>
    <n v="6.1597365572116392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4"/>
    <x v="0"/>
    <s v="G4"/>
    <s v="L4BbrG4"/>
    <s v="L4BbrG4"/>
    <s v="7h02"/>
    <n v="0.621"/>
    <n v="23.67"/>
    <n v="-2.367"/>
    <s v="12h52"/>
    <n v="0.53400000000000003"/>
    <n v="8.6999999999999966E-2"/>
    <n v="28.76"/>
    <n v="-2.8760000000000003"/>
    <n v="-0.50900000000000034"/>
    <n v="51"/>
    <n v="2041.7850000000001"/>
    <n v="0.16292134831460667"/>
    <n v="1.2749462443421158E-5"/>
    <n v="2.6031661175040673E-6"/>
    <n v="2.6031661175040672"/>
    <n v="5.1142752799686946"/>
    <n v="6.277995085663253E-2"/>
    <n v="34.357199999999999"/>
    <n v="32.1"/>
    <n v="370"/>
    <n v="12.749462443421159"/>
    <n v="6.9857928042559951"/>
    <s v="ES"/>
    <s v="TMF"/>
    <s v="SD"/>
    <n v="0.43800288115314234"/>
    <n v="2.1637500000000003"/>
    <n v="1129.9875000000002"/>
    <n v="2.2619415804791307E-2"/>
    <n v="-7.3085694733124011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2"/>
    <x v="1"/>
    <s v="C8"/>
    <s v="L4CmeC8"/>
    <s v="L4CmeC8"/>
    <s v="7h02"/>
    <n v="0.68899999999999995"/>
    <n v="6.46"/>
    <n v="-0.64600000000000002"/>
    <s v="12h52"/>
    <n v="0.55100000000000005"/>
    <n v="0.1379999999999999"/>
    <n v="7.14"/>
    <n v="-0.71399999999999997"/>
    <n v="-6.7999999999999949E-2"/>
    <n v="117.65"/>
    <n v="10865.595162500002"/>
    <n v="0.25045372050816678"/>
    <n v="2.1646141773102731E-5"/>
    <n v="2.3519821333661422E-5"/>
    <n v="23.519821333661422"/>
    <n v="345.87972549502115"/>
    <n v="0.11280427289247334"/>
    <n v="34.357199999999999"/>
    <n v="97"/>
    <n v="770"/>
    <n v="21.64614177310273"/>
    <n v="6.9857928042559951"/>
    <s v="ES"/>
    <s v="TF"/>
    <s v="SD"/>
    <n v="0.43800288115314234"/>
    <n v="2.1637500000000003"/>
    <n v="1129.9875000000002"/>
    <n v="1.0459977917073454E-2"/>
    <n v="24.274335600269417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1"/>
    <x v="2"/>
    <s v="A1"/>
    <s v="L4DtoA1"/>
    <s v="L4DtoA1"/>
    <s v="5h57"/>
    <n v="1.1120000000000001"/>
    <n v="24.75"/>
    <n v="-2.4750000000000001"/>
    <s v="12h03"/>
    <n v="1.0569999999999999"/>
    <n v="5.500000000000016E-2"/>
    <n v="24.65"/>
    <n v="-2.4649999999999999"/>
    <n v="1.0000000000000231E-2"/>
    <n v="52.65"/>
    <n v="2176.0376624999999"/>
    <n v="5.2034058656575365E-2"/>
    <n v="3.1282188076346645E-6"/>
    <n v="6.8071219419538729E-7"/>
    <n v="0.68071219419538731"/>
    <n v="68.071219419537158"/>
    <n v="0.58012442086209326"/>
    <n v="34.357199999999999"/>
    <n v="33.200000000000003"/>
    <n v="460"/>
    <n v="3.1282188076346644"/>
    <n v="6.9857928042559951"/>
    <s v="ES"/>
    <s v="TF"/>
    <s v="SD"/>
    <n v="0.43800288115314234"/>
    <n v="2.1637500000000003"/>
    <n v="1129.9875000000002"/>
    <n v="-3.0381995721919837E-4"/>
    <n v="5.6780254445246685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6"/>
    <x v="2"/>
    <s v="G6"/>
    <s v="L4DtoG6"/>
    <s v="L4DtoG6"/>
    <s v="5h57"/>
    <n v="0.94199999999999995"/>
    <n v="27.78"/>
    <n v="-2.778"/>
    <s v="12h03"/>
    <n v="0.88100000000000001"/>
    <n v="6.0999999999999943E-2"/>
    <n v="40.06"/>
    <n v="-4.0060000000000002"/>
    <n v="-1.2280000000000002"/>
    <n v="56.05"/>
    <n v="2466.1579624999995"/>
    <n v="6.9239500567536819E-2"/>
    <n v="4.4465445209103116E-6"/>
    <n v="1.0965881175853709E-6"/>
    <n v="1.0965881175853709"/>
    <n v="0.89298706643759829"/>
    <n v="7.6103176815687738E-3"/>
    <n v="34.357199999999999"/>
    <n v="42.8"/>
    <n v="570"/>
    <n v="4.4465445209103116"/>
    <n v="6.9857928042559951"/>
    <s v="ES"/>
    <s v="TF"/>
    <s v="SD"/>
    <n v="0.43800288115314234"/>
    <n v="2.1637500000000003"/>
    <n v="1129.9875000000002"/>
    <n v="5.2555943113949413E-2"/>
    <n v="11.192252581245134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3"/>
    <x v="3"/>
    <s v="D10"/>
    <s v="L4FsaD10"/>
    <s v="L4FsaD10"/>
    <s v="7h02"/>
    <n v="0.68899999999999995"/>
    <n v="35.14"/>
    <n v="-3.5140000000000002"/>
    <s v="12h52"/>
    <n v="0.68500000000000005"/>
    <n v="3.9999999999998925E-3"/>
    <n v="41.08"/>
    <n v="-4.1079999999999997"/>
    <n v="-0.59399999999999942"/>
    <n v="28.85"/>
    <n v="653.37316250000015"/>
    <n v="5.8394160583940032E-3"/>
    <n v="2.118106130479739E-7"/>
    <n v="1.383913700982185E-8"/>
    <n v="1.383913700982185E-2"/>
    <n v="2.3298210454245561E-2"/>
    <n v="6.2431896988154609E-3"/>
    <n v="34.357199999999999"/>
    <n v="13.9"/>
    <n v="342"/>
    <n v="0.21181061304797388"/>
    <n v="6.9857928042559951"/>
    <s v="LS"/>
    <s v="TMF"/>
    <s v="E"/>
    <n v="0.43800288115314234"/>
    <n v="2.1637500000000003"/>
    <n v="1129.9875000000002"/>
    <n v="3.3172988797831003E-2"/>
    <n v="12.197872964961046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0"/>
    <x v="3"/>
    <s v="I1"/>
    <s v="L4FsaI1"/>
    <s v="L4FsaI1"/>
    <s v="7h02"/>
    <n v="0.72299999999999998"/>
    <n v="22.58"/>
    <n v="-2.258"/>
    <s v="12h52"/>
    <n v="0.63700000000000001"/>
    <n v="8.5999999999999965E-2"/>
    <n v="34.46"/>
    <n v="-3.4460000000000002"/>
    <n v="-1.1880000000000002"/>
    <n v="36.4"/>
    <n v="1040.0935999999999"/>
    <n v="0.13500784929356352"/>
    <n v="1.0116235098395256E-5"/>
    <n v="1.0521831381936276E-6"/>
    <n v="1.0521831381936275"/>
    <n v="0.88567604225052809"/>
    <n v="0.2373334018217923"/>
    <n v="34.357199999999999"/>
    <n v="20.3"/>
    <n v="310"/>
    <n v="10.116235098395256"/>
    <n v="6.9857928042559951"/>
    <s v="LS"/>
    <s v="TMF"/>
    <s v="E"/>
    <n v="0.43800288115314234"/>
    <n v="2.1637500000000003"/>
    <n v="1129.9875000000002"/>
    <n v="3.4438033609287613E-2"/>
    <n v="34.818496269356885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5"/>
    <x v="4"/>
    <s v="C7"/>
    <s v="L4FthC7"/>
    <s v="L4FthC7"/>
    <s v="5h57"/>
    <n v="0.76500000000000001"/>
    <n v="6.98"/>
    <n v="-0.69800000000000006"/>
    <s v="12h03"/>
    <n v="0.78200000000000003"/>
    <n v="-1.7000000000000015E-2"/>
    <n v="8.89"/>
    <n v="-0.88900000000000001"/>
    <n v="-0.19099999999999995"/>
    <n v="83.45"/>
    <n v="5466.6634625000006"/>
    <n v="2.222222222222224E-2"/>
    <n v="1.0975955988685696E-6"/>
    <n v="6.0001857569356171E-7"/>
    <n v="0.60001857569356176"/>
    <n v="3.1414585114846174"/>
    <n v="1.4262047930396371E-2"/>
    <n v="34.357199999999999"/>
    <n v="55"/>
    <n v="715"/>
    <n v="1.0975955988685695"/>
    <n v="6.9857928042559951"/>
    <s v="LS"/>
    <s v="TF"/>
    <s v="SD"/>
    <n v="0.43800288115314234"/>
    <n v="2.1637500000000003"/>
    <n v="1129.9875000000002"/>
    <n v="-1.1051191027452584E-2"/>
    <n v="8.7929010568314698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6"/>
    <x v="6"/>
    <s v="E5"/>
    <s v="L4MluE5"/>
    <s v="L4MluE5"/>
    <s v="7h02"/>
    <n v="1.0449999999999999"/>
    <n v="21.51"/>
    <n v="-2.1510000000000002"/>
    <s v="12h52"/>
    <n v="0.63700000000000001"/>
    <n v="0.40799999999999992"/>
    <n v="28.67"/>
    <n v="-2.867"/>
    <n v="-0.71599999999999975"/>
    <n v="93.65"/>
    <n v="6884.7031625000009"/>
    <n v="0.64050235478806894"/>
    <n v="6.8766034524054743E-5"/>
    <n v="4.7343373536034397E-5"/>
    <n v="47.343373536034399"/>
    <n v="66.122030078260352"/>
    <n v="0.35875813422340286"/>
    <n v="34.357199999999999"/>
    <n v="80"/>
    <n v="710"/>
    <n v="68.766034524054746"/>
    <n v="6.9857928042559951"/>
    <s v="ES"/>
    <s v="TMF"/>
    <s v="E"/>
    <n v="0.43800288115314234"/>
    <n v="2.1637500000000003"/>
    <n v="1129.9875000000002"/>
    <n v="1.3293029408811517E-2"/>
    <n v="17.909104339240393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5"/>
    <x v="6"/>
    <s v="E8"/>
    <s v="L4MluE8"/>
    <s v="L4MluE8"/>
    <s v="7h02"/>
    <n v="0.81899999999999995"/>
    <n v="24.43"/>
    <n v="-2.4430000000000001"/>
    <s v="12h52"/>
    <n v="0.66900000000000004"/>
    <n v="0.14999999999999991"/>
    <n v="32.119999999999997"/>
    <n v="-3.2119999999999997"/>
    <n v="-0.76899999999999968"/>
    <n v="107.6"/>
    <n v="9088.5415999999987"/>
    <n v="0.22421524663677114"/>
    <n v="1.8889295049929115E-5"/>
    <n v="1.7167614385595479E-5"/>
    <n v="17.167614385595478"/>
    <n v="22.324596080098161"/>
    <n v="0.12112650545525759"/>
    <n v="34.357199999999999"/>
    <n v="94"/>
    <n v="800"/>
    <n v="18.889295049929114"/>
    <n v="6.9857928042559951"/>
    <s v="ES"/>
    <s v="TMF"/>
    <s v="E"/>
    <n v="0.43800288115314234"/>
    <n v="2.1637500000000003"/>
    <n v="1129.9875000000002"/>
    <n v="2.4570514730882637E-2"/>
    <n v="11.658705774359115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1"/>
    <x v="7"/>
    <s v="A6"/>
    <s v="L4PafA6"/>
    <s v="L4PafA6"/>
    <s v="7h02"/>
    <n v="0.67"/>
    <n v="34.36"/>
    <n v="-3.4359999999999999"/>
    <s v="12h52"/>
    <n v="0.55700000000000005"/>
    <n v="0.11299999999999999"/>
    <n v="44.34"/>
    <n v="-4.4340000000000002"/>
    <n v="-0.99800000000000022"/>
    <n v="53.6"/>
    <n v="2255.2736"/>
    <n v="0.20287253141831235"/>
    <n v="1.6700857870526277E-5"/>
    <n v="3.7665003852750133E-6"/>
    <n v="3.7665003852750134"/>
    <n v="3.7740484822394915"/>
    <n v="8.3961781244760614E-2"/>
    <n v="34.357199999999999"/>
    <n v="37.700000000000003"/>
    <n v="480"/>
    <n v="16.700857870526278"/>
    <n v="6.9857928042559951"/>
    <s v="LS"/>
    <s v="TMF"/>
    <s v="E"/>
    <n v="0.43800288115314234"/>
    <n v="2.1637500000000003"/>
    <n v="1129.9875000000002"/>
    <n v="3.0186817194269012E-2"/>
    <n v="24.664365783035379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2"/>
    <x v="7"/>
    <s v="B8"/>
    <s v="L4PafB8"/>
    <s v="L4PafB8"/>
    <s v="5h57"/>
    <n v="0.76800000000000002"/>
    <n v="31.59"/>
    <n v="-3.1589999999999998"/>
    <s v="12h03"/>
    <n v="0.70299999999999996"/>
    <n v="6.5000000000000058E-2"/>
    <n v="41.05"/>
    <n v="-4.1049999999999995"/>
    <n v="-0.94599999999999973"/>
    <n v="50.9"/>
    <n v="2033.78585"/>
    <n v="9.2460881934566239E-2"/>
    <n v="6.3480640254254355E-6"/>
    <n v="1.2910602789804291E-6"/>
    <n v="1.2910602789804291"/>
    <n v="1.3647571659412574"/>
    <n v="3.0361942396400804E-2"/>
    <n v="34.357199999999999"/>
    <n v="45.4"/>
    <n v="650"/>
    <n v="6.3480640254254359"/>
    <n v="6.9857928042559951"/>
    <s v="LS"/>
    <s v="TMF"/>
    <s v="E"/>
    <n v="0.43800288115314234"/>
    <n v="2.1637500000000003"/>
    <n v="1129.9875000000002"/>
    <n v="1.8580174888922503E-2"/>
    <n v="9.7568099850247538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9"/>
    <x v="8"/>
    <s v="J8"/>
    <s v="L4PfaJ8"/>
    <s v="L4PfaJ8"/>
    <s v="5h57"/>
    <n v="1.0429999999999999"/>
    <n v="24.21"/>
    <n v="-2.4210000000000003"/>
    <s v="12h03"/>
    <n v="0.96499999999999997"/>
    <n v="7.7999999999999958E-2"/>
    <n v="29.05"/>
    <n v="-2.9050000000000002"/>
    <n v="-0.48399999999999999"/>
    <n v="60.25"/>
    <n v="2849.5990624999999"/>
    <n v="8.0829015544041413E-2"/>
    <n v="5.3797524818170095E-6"/>
    <n v="1.53301376286678E-6"/>
    <n v="1.5330137628667799"/>
    <n v="3.1673838075759915"/>
    <n v="6.3217246328894056E-2"/>
    <n v="34.357199999999999"/>
    <n v="52"/>
    <n v="575"/>
    <n v="5.3797524818170093"/>
    <n v="6.9857928042559951"/>
    <s v="LS"/>
    <s v="TMF"/>
    <s v="E"/>
    <n v="0.43800288115314234"/>
    <n v="2.1637500000000003"/>
    <n v="1129.9875000000002"/>
    <n v="3.3982140305449049E-2"/>
    <n v="8.6314440042009295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3"/>
    <x v="9"/>
    <s v="F9"/>
    <s v="L4PfuF9"/>
    <s v="L4PfuF9"/>
    <s v="5h57"/>
    <n v="0.86599999999999999"/>
    <n v="8.8699999999999992"/>
    <n v="-0.8869999999999999"/>
    <s v="12h03"/>
    <n v="0.89100000000000001"/>
    <n v="-2.5000000000000022E-2"/>
    <n v="13.34"/>
    <n v="-1.3340000000000001"/>
    <n v="-0.44700000000000017"/>
    <n v="96.75"/>
    <n v="7348.0415625000005"/>
    <n v="2.8868360277136285E-2"/>
    <n v="1.5146998659991693E-6"/>
    <n v="1.1130077570075077E-6"/>
    <n v="1.1130077570075076"/>
    <n v="2.4899502393903963"/>
    <n v="1.613114663641636E-2"/>
    <n v="34.357199999999999"/>
    <n v="83"/>
    <n v="620"/>
    <n v="1.5146998659991693"/>
    <n v="6.9857928042559951"/>
    <s v="ES"/>
    <s v="TMF"/>
    <s v="SD"/>
    <n v="0.43800288115314234"/>
    <n v="2.1637500000000003"/>
    <n v="1129.9875000000002"/>
    <n v="1.0816217268271432E-2"/>
    <n v="18.541979140046688"/>
    <m/>
    <m/>
    <m/>
    <m/>
    <m/>
    <m/>
    <m/>
    <m/>
    <m/>
    <m/>
    <m/>
    <x v="85"/>
    <m/>
    <m/>
    <m/>
    <m/>
    <n v="0"/>
  </r>
  <r>
    <d v="2022-09-01T00:00:00"/>
    <s v="Makera"/>
    <s v="Sep"/>
    <s v="L4"/>
    <x v="0"/>
    <n v="10"/>
    <x v="10"/>
    <s v="G1"/>
    <s v="L4SguG1"/>
    <s v="L4SguG1"/>
    <s v="5h57"/>
    <n v="0.76700000000000002"/>
    <n v="20.34"/>
    <n v="-2.0339999999999998"/>
    <s v="12h03"/>
    <n v="0.62"/>
    <n v="0.14700000000000002"/>
    <n v="18.75"/>
    <n v="-1.875"/>
    <n v="0.15899999999999981"/>
    <n v="33.5"/>
    <n v="880.96625000000006"/>
    <n v="0.23709677419354841"/>
    <n v="2.0233938735309878E-5"/>
    <n v="1.7825417130375688E-6"/>
    <n v="1.7825417130375687"/>
    <n v="11.210954170047616"/>
    <n v="1"/>
    <n v="34.357199999999999"/>
    <n v="23.8"/>
    <n v="350"/>
    <n v="20.233938735309877"/>
    <n v="6.9857928042559951"/>
    <s v="LS"/>
    <s v="TMF"/>
    <s v="E"/>
    <n v="0.43800288115314234"/>
    <n v="2.1637500000000003"/>
    <n v="1129.9875000000002"/>
    <n v="3.1839279089733427E-2"/>
    <n v="8.8519632642694308"/>
    <m/>
    <m/>
    <m/>
    <m/>
    <m/>
    <m/>
    <m/>
    <m/>
    <m/>
    <m/>
    <m/>
    <x v="85"/>
    <m/>
    <m/>
    <m/>
    <m/>
    <n v="0"/>
  </r>
  <r>
    <d v="2022-09-01T00:00:00"/>
    <s v="Makera"/>
    <s v="Sep"/>
    <s v="M1"/>
    <x v="1"/>
    <n v="2"/>
    <x v="0"/>
    <s v="J3"/>
    <s v="M1BbrJ3"/>
    <s v="M1BbrJ3"/>
    <s v="6h42"/>
    <n v="0.82699999999999996"/>
    <n v="10.45"/>
    <n v="-1.0449999999999999"/>
    <s v="12h17"/>
    <n v="0.72199999999999998"/>
    <n v="0.10499999999999998"/>
    <n v="18.32"/>
    <n v="-1.8320000000000001"/>
    <n v="-0.78700000000000014"/>
    <n v="84.55"/>
    <n v="5611.7314624999999"/>
    <n v="0.1454293628808864"/>
    <n v="1.1085918930382308E-5"/>
    <n v="6.2211200052350746E-6"/>
    <n v="6.2211200052350746"/>
    <n v="7.9048538821284291"/>
    <n v="0.15048038934209898"/>
    <n v="34.357199999999999"/>
    <n v="90"/>
    <n v="650"/>
    <n v="11.085918930382308"/>
    <n v="5.6582009490325227"/>
    <s v="ES"/>
    <s v="TMF"/>
    <s v="SD"/>
    <n v="0.43800288115314234"/>
    <n v="2.1637500000000003"/>
    <n v="1129.9875000000002"/>
    <n v="1.204706686299079E-2"/>
    <n v="1.1361036842256038"/>
    <m/>
    <m/>
    <m/>
    <m/>
    <m/>
    <m/>
    <m/>
    <m/>
    <m/>
    <m/>
    <m/>
    <x v="85"/>
    <m/>
    <m/>
    <m/>
    <m/>
    <n v="0"/>
  </r>
  <r>
    <d v="2022-08-31T00:00:00"/>
    <s v="Makera"/>
    <s v="Sep"/>
    <s v="M1"/>
    <x v="1"/>
    <n v="6"/>
    <x v="1"/>
    <s v="F9"/>
    <s v="M1CmeF9"/>
    <s v="M1CmeF9"/>
    <s v="6h43"/>
    <n v="0.746"/>
    <n v="9.44"/>
    <n v="-0.94399999999999995"/>
    <s v="12h04"/>
    <n v="0.627"/>
    <n v="0.11899999999999999"/>
    <m/>
    <s v="NA"/>
    <s v="NA"/>
    <n v="119.2"/>
    <n v="11153.782400000002"/>
    <n v="0.18979266347687399"/>
    <n v="1.5385404828349336E-5"/>
    <n v="1.7160545759131787E-5"/>
    <n v="17.160545759131786"/>
    <s v="NA"/>
    <m/>
    <n v="32.519599999999997"/>
    <n v="107"/>
    <n v="840"/>
    <n v="15.385404828349337"/>
    <n v="5.03038712875437"/>
    <s v="ES"/>
    <s v="TF"/>
    <s v="SD"/>
    <n v="0.5234151584582144"/>
    <n v="1.8887499999999999"/>
    <n v="924.46249999999998"/>
    <n v="2.0165599981897955E-2"/>
    <n v="12.787947076898984"/>
    <m/>
    <m/>
    <m/>
    <m/>
    <m/>
    <m/>
    <m/>
    <m/>
    <m/>
    <m/>
    <m/>
    <x v="85"/>
    <m/>
    <m/>
    <m/>
    <m/>
    <n v="0"/>
  </r>
  <r>
    <d v="2022-08-31T00:00:00"/>
    <s v="Makera"/>
    <s v="Sep"/>
    <s v="M1"/>
    <x v="1"/>
    <n v="3"/>
    <x v="2"/>
    <s v="A2"/>
    <s v="M1DtoA2"/>
    <s v="M1DtoA2"/>
    <s v="6h43"/>
    <n v="0.80700000000000005"/>
    <n v="5.87"/>
    <n v="-0.58699999999999997"/>
    <s v="12h04"/>
    <n v="0.69899999999999995"/>
    <n v="0.1080000000000001"/>
    <n v="9.8699999999999992"/>
    <n v="-0.98699999999999988"/>
    <n v="-0.39999999999999991"/>
    <n v="46.05"/>
    <n v="1664.6729625"/>
    <n v="0.1545064377682405"/>
    <n v="1.1943736157263621E-5"/>
    <n v="1.9882414652230397E-6"/>
    <n v="1.9882414652230398"/>
    <n v="4.9706036630576005"/>
    <n v="1.7912020724457214E-2"/>
    <n v="32.519599999999997"/>
    <n v="39.299999999999997"/>
    <n v="410"/>
    <n v="11.94373615726362"/>
    <n v="5.03038712875437"/>
    <s v="ES"/>
    <s v="TF"/>
    <s v="SD"/>
    <n v="0.5234151584582144"/>
    <n v="1.8887499999999999"/>
    <n v="924.46249999999998"/>
    <n v="7.270459159014842E-3"/>
    <n v="-1.1395887521660342"/>
    <m/>
    <m/>
    <m/>
    <m/>
    <m/>
    <m/>
    <m/>
    <m/>
    <m/>
    <m/>
    <m/>
    <x v="85"/>
    <m/>
    <m/>
    <m/>
    <m/>
    <n v="0"/>
  </r>
  <r>
    <d v="2022-08-31T00:00:00"/>
    <s v="Makera"/>
    <s v="Sep"/>
    <s v="M1"/>
    <x v="1"/>
    <n v="8"/>
    <x v="2"/>
    <s v="H3"/>
    <s v="M1DtoH3"/>
    <s v="M1DtoH3"/>
    <s v="6h43"/>
    <n v="0.91400000000000003"/>
    <n v="5.34"/>
    <n v="-0.53400000000000003"/>
    <s v="12h04"/>
    <n v="0.86099999999999999"/>
    <n v="5.3000000000000047E-2"/>
    <n v="10.76"/>
    <n v="-1.0760000000000001"/>
    <n v="-0.54200000000000004"/>
    <n v="67.3"/>
    <n v="3555.4926500000001"/>
    <n v="6.1556329849012832E-2"/>
    <n v="3.84717265713244E-6"/>
    <n v="1.3678594105715361E-6"/>
    <n v="1.367859410571536"/>
    <n v="2.5237258497629815"/>
    <n v="9.0944747938313079E-3"/>
    <n v="32.519599999999997"/>
    <n v="65"/>
    <n v="575"/>
    <n v="3.8471726571324401"/>
    <n v="5.03038712875437"/>
    <s v="ES"/>
    <s v="TF"/>
    <s v="SD"/>
    <n v="0.5234151584582144"/>
    <n v="1.8887499999999999"/>
    <n v="924.46249999999998"/>
    <n v="7.2080243801821205E-3"/>
    <n v="-3.4554590911639607"/>
    <m/>
    <m/>
    <m/>
    <m/>
    <m/>
    <m/>
    <m/>
    <m/>
    <m/>
    <m/>
    <m/>
    <x v="85"/>
    <m/>
    <m/>
    <m/>
    <m/>
    <n v="0"/>
  </r>
  <r>
    <d v="2022-09-01T00:00:00"/>
    <s v="Makera"/>
    <s v="Sep"/>
    <s v="M1"/>
    <x v="1"/>
    <n v="8"/>
    <x v="2"/>
    <s v="H3"/>
    <s v="M1DtoH3"/>
    <s v="M1DtoH3"/>
    <s v="6h42"/>
    <n v="0.86"/>
    <n v="8.27"/>
    <n v="-0.82699999999999996"/>
    <s v="12h17"/>
    <n v="0.89400000000000002"/>
    <n v="-3.400000000000003E-2"/>
    <n v="14.23"/>
    <n v="-1.423"/>
    <n v="-0.59600000000000009"/>
    <n v="67.3"/>
    <n v="3555.4926500000001"/>
    <n v="3.9534883720930267E-2"/>
    <n v="2.2306422037348834E-6"/>
    <n v="7.9310319601591811E-7"/>
    <n v="0.79310319601591805"/>
    <n v="1.3307100604293924"/>
    <n v="4.7953342886310054E-3"/>
    <n v="34.357199999999999"/>
    <n v="65"/>
    <n v="575"/>
    <n v="2.2306422037348832"/>
    <n v="5.6582009490325227"/>
    <s v="ES"/>
    <s v="TF"/>
    <s v="SD"/>
    <n v="0.43800288115314234"/>
    <n v="2.1637500000000003"/>
    <n v="1129.9875000000002"/>
    <n v="7.2080243801821205E-3"/>
    <n v="-3.4554590911639607"/>
    <m/>
    <m/>
    <m/>
    <m/>
    <m/>
    <m/>
    <m/>
    <m/>
    <m/>
    <m/>
    <m/>
    <x v="85"/>
    <m/>
    <m/>
    <m/>
    <m/>
    <n v="0"/>
  </r>
  <r>
    <d v="2022-08-31T00:00:00"/>
    <s v="Makera"/>
    <s v="Sep"/>
    <s v="M1"/>
    <x v="1"/>
    <n v="7"/>
    <x v="3"/>
    <s v="F3"/>
    <s v="M1FsaF3"/>
    <s v="M1FsaF3"/>
    <s v="6h43"/>
    <n v="0.84399999999999997"/>
    <n v="7.92"/>
    <n v="-0.79200000000000004"/>
    <s v="12h04"/>
    <n v="0.71099999999999997"/>
    <n v="0.13300000000000001"/>
    <n v="19.05"/>
    <n v="-1.905"/>
    <n v="-1.113"/>
    <n v="39.5"/>
    <n v="1224.7962500000001"/>
    <n v="0.18706047819971872"/>
    <n v="1.5113214731211767E-5"/>
    <n v="1.8510608728232933E-6"/>
    <n v="1.8510608728232933"/>
    <n v="1.6631274688439293"/>
    <n v="2.101718233180503E-2"/>
    <n v="32.519599999999997"/>
    <n v="12.9"/>
    <n v="270"/>
    <n v="15.113214731211768"/>
    <n v="5.03038712875437"/>
    <s v="LS"/>
    <s v="TMF"/>
    <s v="E"/>
    <n v="0.5234151584582144"/>
    <n v="1.8887499999999999"/>
    <n v="924.46249999999998"/>
    <n v="8.0747271782325696E-3"/>
    <n v="17.219383337391154"/>
    <m/>
    <m/>
    <m/>
    <m/>
    <m/>
    <m/>
    <m/>
    <m/>
    <m/>
    <m/>
    <m/>
    <x v="85"/>
    <m/>
    <m/>
    <m/>
    <m/>
    <n v="0"/>
  </r>
  <r>
    <d v="2022-09-01T00:00:00"/>
    <s v="Makera"/>
    <s v="Sep"/>
    <s v="M1"/>
    <x v="1"/>
    <n v="6"/>
    <x v="4"/>
    <s v="D8"/>
    <s v="M1FthD8"/>
    <s v="M1FthD8"/>
    <s v="6h42"/>
    <n v="0.61599999999999999"/>
    <n v="8.1199999999999992"/>
    <n v="-0.81199999999999994"/>
    <s v="12h17"/>
    <n v="0.72399999999999998"/>
    <n v="-0.10799999999999998"/>
    <n v="9.82"/>
    <n v="-0.98199999999999998"/>
    <n v="-0.17000000000000004"/>
    <n v="84.3"/>
    <n v="5578.59465"/>
    <n v="0.1753246753246753"/>
    <n v="1.3954611422900447E-5"/>
    <n v="7.7847120626621334E-6"/>
    <n v="7.7847120626621331"/>
    <n v="45.792423898012537"/>
    <n v="0.18183589295008271"/>
    <n v="34.357199999999999"/>
    <n v="85"/>
    <n v="767"/>
    <n v="13.954611422900447"/>
    <n v="5.6582009490325227"/>
    <s v="LS"/>
    <s v="TF"/>
    <s v="SD"/>
    <n v="0.43800288115314234"/>
    <n v="2.1637500000000003"/>
    <n v="1129.9875000000002"/>
    <n v="8.7332741322144504E-3"/>
    <n v="-3.3283370322391583"/>
    <m/>
    <m/>
    <m/>
    <m/>
    <m/>
    <m/>
    <m/>
    <m/>
    <m/>
    <m/>
    <m/>
    <x v="85"/>
    <m/>
    <m/>
    <m/>
    <m/>
    <n v="0"/>
  </r>
  <r>
    <d v="2022-08-31T00:00:00"/>
    <s v="Makera"/>
    <s v="Sep"/>
    <s v="M1"/>
    <x v="1"/>
    <n v="2"/>
    <x v="5"/>
    <s v="J1"/>
    <s v="M1HmaJ1"/>
    <s v="M1HmaJ1"/>
    <s v="6h43"/>
    <n v="0.79800000000000004"/>
    <n v="6.86"/>
    <n v="-0.68600000000000005"/>
    <s v="12h04"/>
    <n v="0.77100000000000002"/>
    <n v="2.7000000000000024E-2"/>
    <n v="14.25"/>
    <n v="-1.425"/>
    <n v="-0.73899999999999999"/>
    <n v="70.599999999999994"/>
    <n v="3912.7225999999991"/>
    <n v="3.5019455252918316E-2"/>
    <n v="1.9212851043166017E-6"/>
    <n v="7.5174556487029241E-7"/>
    <n v="0.75174556487029243"/>
    <n v="1.0172470431262415"/>
    <n v="5.1010793565587935E-3"/>
    <n v="32.519599999999997"/>
    <n v="59.2"/>
    <n v="370"/>
    <n v="1.9212851043166017"/>
    <n v="5.03038712875437"/>
    <s v="ES"/>
    <s v="TF"/>
    <s v="SD"/>
    <n v="0.5234151584582144"/>
    <n v="1.8887499999999999"/>
    <n v="924.46249999999998"/>
    <n v="-7.4883720506258869E-2"/>
    <n v="9.0798782696057145"/>
    <m/>
    <m/>
    <m/>
    <m/>
    <m/>
    <m/>
    <m/>
    <m/>
    <m/>
    <m/>
    <m/>
    <x v="85"/>
    <m/>
    <m/>
    <m/>
    <m/>
    <n v="0"/>
  </r>
  <r>
    <d v="2022-09-01T00:00:00"/>
    <s v="Makera"/>
    <s v="Sep"/>
    <s v="M1"/>
    <x v="1"/>
    <n v="5"/>
    <x v="12"/>
    <s v="C6"/>
    <s v="M1MlaC6"/>
    <s v="M1MlaC6"/>
    <s v="6h42"/>
    <n v="0.69799999999999995"/>
    <n v="14.96"/>
    <n v="-1.496"/>
    <s v="12h17"/>
    <n v="0.747"/>
    <n v="-4.9000000000000044E-2"/>
    <n v="21.81"/>
    <n v="-2.181"/>
    <n v="-0.68500000000000005"/>
    <n v="39.85"/>
    <n v="1246.5976625000001"/>
    <n v="7.0200573065902647E-2"/>
    <n v="4.5226430321941094E-6"/>
    <n v="5.6379162322550898E-7"/>
    <n v="0.56379162322550902"/>
    <n v="0.82305346456278683"/>
    <n v="3.5235323474481814E-2"/>
    <n v="34.357199999999999"/>
    <n v="37.4"/>
    <n v="677"/>
    <n v="4.5226430321941091"/>
    <n v="5.6582009490325227"/>
    <s v="ES"/>
    <s v="TMF"/>
    <s v="SD"/>
    <n v="0.43800288115314234"/>
    <n v="2.1637500000000003"/>
    <n v="1129.9875000000002"/>
    <n v="2.5419450526450562E-3"/>
    <n v="5.7192564302052347"/>
    <m/>
    <m/>
    <m/>
    <m/>
    <m/>
    <m/>
    <m/>
    <m/>
    <m/>
    <m/>
    <m/>
    <x v="85"/>
    <m/>
    <m/>
    <m/>
    <m/>
    <n v="0"/>
  </r>
  <r>
    <d v="2022-09-01T00:00:00"/>
    <s v="Makera"/>
    <s v="Sep"/>
    <s v="M1"/>
    <x v="1"/>
    <n v="3"/>
    <x v="6"/>
    <s v="B3"/>
    <s v="M1MluB3"/>
    <s v="M1MluB3"/>
    <s v="6h42"/>
    <n v="0.81899999999999995"/>
    <n v="7.78"/>
    <n v="-0.77800000000000002"/>
    <s v="12h17"/>
    <n v="0.63"/>
    <n v="0.18899999999999995"/>
    <n v="18.45"/>
    <n v="-1.845"/>
    <n v="-1.0669999999999999"/>
    <n v="77.400000000000006"/>
    <n v="4702.7466000000013"/>
    <n v="0.29999999999999993"/>
    <n v="2.7032314156222322E-5"/>
    <n v="1.2712612348830643E-5"/>
    <n v="12.712612348830643"/>
    <n v="11.914350842390482"/>
    <n v="0.14594284758266132"/>
    <n v="34.357199999999999"/>
    <n v="73"/>
    <n v="800"/>
    <n v="27.032314156222323"/>
    <n v="5.6582009490325227"/>
    <s v="ES"/>
    <s v="TMF"/>
    <s v="E"/>
    <n v="0.43800288115314234"/>
    <n v="2.1637500000000003"/>
    <n v="1129.9875000000002"/>
    <n v="2.7239612434768117E-2"/>
    <n v="4.5314020157360666"/>
    <m/>
    <m/>
    <m/>
    <m/>
    <m/>
    <m/>
    <m/>
    <m/>
    <m/>
    <m/>
    <m/>
    <x v="85"/>
    <m/>
    <m/>
    <m/>
    <m/>
    <n v="0"/>
  </r>
  <r>
    <d v="2022-08-31T00:00:00"/>
    <s v="Makera"/>
    <s v="Sep"/>
    <s v="M1"/>
    <x v="1"/>
    <n v="1"/>
    <x v="7"/>
    <s v="J5"/>
    <s v="M1PafJ5"/>
    <s v="M1PafJ5"/>
    <s v="6h43"/>
    <n v="0.80600000000000005"/>
    <n v="12.53"/>
    <n v="-1.2529999999999999"/>
    <s v="12h04"/>
    <n v="0.63100000000000001"/>
    <n v="0.17500000000000004"/>
    <n v="22.45"/>
    <n v="-2.2450000000000001"/>
    <n v="-0.99200000000000021"/>
    <n v="69.05"/>
    <n v="3742.8034624999996"/>
    <n v="0.27733755942947708"/>
    <n v="2.454090973773915E-5"/>
    <n v="9.1851801939310038E-6"/>
    <n v="9.1851801939310036"/>
    <n v="9.2592542277530256"/>
    <n v="0.18539049722598691"/>
    <n v="32.519599999999997"/>
    <n v="55.9"/>
    <n v="590"/>
    <n v="24.540909737739149"/>
    <n v="5.03038712875437"/>
    <s v="LS"/>
    <s v="TMF"/>
    <s v="E"/>
    <n v="0.5234151584582144"/>
    <n v="1.8887499999999999"/>
    <n v="924.46249999999998"/>
    <n v="-4.6514881421519929E-3"/>
    <n v="6.8265645362387666"/>
    <m/>
    <m/>
    <m/>
    <m/>
    <m/>
    <m/>
    <m/>
    <m/>
    <m/>
    <m/>
    <m/>
    <x v="85"/>
    <m/>
    <m/>
    <m/>
    <m/>
    <n v="0"/>
  </r>
  <r>
    <d v="2022-09-01T00:00:00"/>
    <s v="Makera"/>
    <s v="Sep"/>
    <s v="M1"/>
    <x v="1"/>
    <n v="4"/>
    <x v="8"/>
    <s v="D5"/>
    <s v="M1PfaD5"/>
    <s v="M1PfaD5"/>
    <s v="6h42"/>
    <n v="0.85599999999999998"/>
    <n v="10.87"/>
    <n v="-1.087"/>
    <s v="12h17"/>
    <n v="0.72399999999999998"/>
    <n v="0.13200000000000001"/>
    <n v="24.35"/>
    <n v="-2.4350000000000001"/>
    <n v="-1.3480000000000001"/>
    <n v="67.400000000000006"/>
    <n v="3566.066600000001"/>
    <n v="0.18232044198895028"/>
    <n v="1.4643176452367464E-5"/>
    <n v="5.2218542464694114E-6"/>
    <n v="5.2218542464694115"/>
    <n v="3.8737791145915512"/>
    <n v="7.0956965930444968E-2"/>
    <n v="34.357199999999999"/>
    <n v="57"/>
    <n v="720"/>
    <n v="14.643176452367465"/>
    <n v="5.6582009490325227"/>
    <s v="LS"/>
    <s v="TMF"/>
    <s v="E"/>
    <n v="0.43800288115314234"/>
    <n v="2.1637500000000003"/>
    <n v="1129.9875000000002"/>
    <n v="4.4630023372803564E-2"/>
    <n v="2.1674015942546672"/>
    <m/>
    <m/>
    <m/>
    <m/>
    <m/>
    <m/>
    <m/>
    <m/>
    <m/>
    <m/>
    <m/>
    <x v="85"/>
    <m/>
    <m/>
    <m/>
    <m/>
    <n v="0"/>
  </r>
  <r>
    <d v="2022-09-01T00:00:00"/>
    <s v="Makera"/>
    <s v="Sep"/>
    <s v="M1"/>
    <x v="1"/>
    <n v="1"/>
    <x v="8"/>
    <s v="H5"/>
    <s v="M1PfaH5"/>
    <s v="M1PfaH5"/>
    <s v="6h42"/>
    <n v="0.748"/>
    <n v="11.72"/>
    <n v="-1.1720000000000002"/>
    <s v="12h17"/>
    <n v="0.66200000000000003"/>
    <n v="8.5999999999999965E-2"/>
    <n v="23.97"/>
    <n v="-2.3969999999999998"/>
    <n v="-1.2249999999999996"/>
    <n v="105.9"/>
    <n v="8803.6258500000022"/>
    <n v="0.12990936555891233"/>
    <n v="9.6480238832320397E-6"/>
    <n v="8.4937592459838984E-6"/>
    <n v="8.4937592459838989"/>
    <n v="6.9336810171297154"/>
    <n v="0.12700594255667097"/>
    <n v="34.357199999999999"/>
    <n v="80"/>
    <n v="715"/>
    <n v="9.6480238832320389"/>
    <n v="5.6582009490325227"/>
    <s v="LS"/>
    <s v="TMF"/>
    <s v="E"/>
    <n v="0.43800288115314234"/>
    <n v="2.1637500000000003"/>
    <n v="1129.9875000000002"/>
    <n v="2.1108853843798934E-2"/>
    <n v="9.2643503842180355"/>
    <m/>
    <m/>
    <m/>
    <m/>
    <m/>
    <m/>
    <m/>
    <m/>
    <m/>
    <m/>
    <m/>
    <x v="85"/>
    <m/>
    <m/>
    <m/>
    <m/>
    <n v="0"/>
  </r>
  <r>
    <d v="2022-08-31T00:00:00"/>
    <s v="Makera"/>
    <s v="Sep"/>
    <s v="M1"/>
    <x v="1"/>
    <n v="4"/>
    <x v="9"/>
    <s v="D4"/>
    <s v="M1PfuD4"/>
    <s v="M1PfuD4"/>
    <s v="6h43"/>
    <n v="0.91100000000000003"/>
    <n v="4.96"/>
    <n v="-0.496"/>
    <s v="12h04"/>
    <n v="0.89200000000000002"/>
    <n v="1.9000000000000017E-2"/>
    <n v="8.24"/>
    <n v="-0.82400000000000007"/>
    <n v="-0.32800000000000007"/>
    <n v="64.150000000000006"/>
    <n v="3230.4496625000006"/>
    <n v="2.1300448430493293E-2"/>
    <n v="1.0418219623448591E-6"/>
    <n v="3.3655534066420382E-7"/>
    <n v="0.33655534066420384"/>
    <n v="1.026083355683548"/>
    <n v="1.3864299473774324E-2"/>
    <n v="32.519599999999997"/>
    <n v="60"/>
    <n v="537"/>
    <n v="1.041821962344859"/>
    <n v="5.03038712875437"/>
    <s v="ES"/>
    <s v="TMF"/>
    <s v="SD"/>
    <n v="0.5234151584582144"/>
    <n v="1.8887499999999999"/>
    <n v="924.46249999999998"/>
    <n v="-1.1484311309869571E-3"/>
    <n v="10.302803984264049"/>
    <m/>
    <m/>
    <m/>
    <m/>
    <m/>
    <m/>
    <m/>
    <m/>
    <m/>
    <m/>
    <m/>
    <x v="85"/>
    <m/>
    <m/>
    <m/>
    <m/>
    <n v="0"/>
  </r>
  <r>
    <d v="2022-09-01T00:00:00"/>
    <s v="Makera"/>
    <s v="Sep"/>
    <s v="M1"/>
    <x v="1"/>
    <n v="7"/>
    <x v="10"/>
    <s v="G6"/>
    <s v="M1SguG6"/>
    <s v="M1SguG6"/>
    <s v="6h42"/>
    <n v="0.72799999999999998"/>
    <n v="14.23"/>
    <n v="-1.423"/>
    <s v="12h17"/>
    <n v="0.68899999999999995"/>
    <n v="3.9000000000000035E-2"/>
    <n v="18.93"/>
    <n v="-1.893"/>
    <n v="-0.47"/>
    <n v="44.5"/>
    <n v="1554.4962500000001"/>
    <n v="5.6603773584905717E-2"/>
    <n v="3.4697615529873097E-6"/>
    <n v="5.3937313225129501E-7"/>
    <n v="0.53937313225129502"/>
    <n v="1.1476024090453085"/>
    <n v="2.1198578114182225E-2"/>
    <n v="34.357199999999999"/>
    <n v="33.9"/>
    <n v="590"/>
    <n v="3.4697615529873098"/>
    <n v="5.6582009490325227"/>
    <s v="LS"/>
    <s v="TMF"/>
    <s v="E"/>
    <n v="0.43800288115314234"/>
    <n v="2.1637500000000003"/>
    <n v="1129.9875000000002"/>
    <n v="-4.3762247429702313E-4"/>
    <n v="11.113878847575744"/>
    <m/>
    <m/>
    <m/>
    <m/>
    <m/>
    <m/>
    <m/>
    <m/>
    <m/>
    <m/>
    <m/>
    <x v="85"/>
    <m/>
    <m/>
    <m/>
    <m/>
    <n v="0"/>
  </r>
  <r>
    <m/>
    <m/>
    <m/>
    <m/>
    <x v="2"/>
    <m/>
    <x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85"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7">
  <r>
    <d v="2022-08-06T00:00:00"/>
    <x v="0"/>
    <x v="0"/>
    <s v="K5"/>
    <x v="0"/>
    <n v="8"/>
    <x v="0"/>
    <s v="F3"/>
    <s v="K5PfaF3"/>
    <s v="K5PfaF3"/>
    <s v="5h47"/>
    <n v="0.752"/>
    <n v="4.87"/>
    <x v="0"/>
    <s v="11h35"/>
    <n v="0.56399999999999995"/>
    <n v="0.18800000000000006"/>
    <n v="9.56"/>
    <n v="-0.95600000000000007"/>
    <n v="-0.46900000000000008"/>
    <n v="91.85"/>
    <n v="6622.5916624999991"/>
    <n v="0.66225916624999992"/>
    <n v="0.33333333333333348"/>
    <n v="3.0775895371352042E-5"/>
    <n v="2.0381618809228834E-5"/>
    <n v="20.381618809228833"/>
    <n v="43.45760940134079"/>
    <n v="0.86736264541679187"/>
    <n v="31.516500000000001"/>
    <n v="77.599999999999994"/>
    <m/>
    <n v="30.775895371352043"/>
    <n v="11.879363694819542"/>
    <s v="LS"/>
    <s v="TMF"/>
    <s v="E"/>
    <n v="0.44430618398273797"/>
    <n v="2.1475"/>
    <n v="1335.2875000000001"/>
    <s v="NA"/>
    <s v="NA"/>
  </r>
  <r>
    <d v="2022-06-08T00:00:00"/>
    <x v="0"/>
    <x v="1"/>
    <s v="K5"/>
    <x v="0"/>
    <n v="16"/>
    <x v="0"/>
    <s v="F3"/>
    <s v="K5PfaF3"/>
    <s v="K5PfaF3"/>
    <s v="5h53"/>
    <n v="0.70599999999999996"/>
    <n v="5.54"/>
    <x v="1"/>
    <s v="12h11"/>
    <n v="0.55100000000000005"/>
    <n v="0.15499999999999992"/>
    <n v="13.01"/>
    <n v="-1.3009999999999999"/>
    <n v="-0.74699999999999989"/>
    <n v="91.85"/>
    <n v="6622.5916624999991"/>
    <n v="0.66225916624999992"/>
    <n v="0.28130671506352067"/>
    <n v="2.4973974483551032E-5"/>
    <n v="1.6539243519425279E-5"/>
    <n v="16.53924351942528"/>
    <n v="22.140888245549242"/>
    <n v="0.44190602440143978"/>
    <n v="26.9267"/>
    <n v="77.599999999999994"/>
    <m/>
    <n v="24.973974483551032"/>
    <n v="13.101333333333335"/>
    <s v="LS"/>
    <s v="TMF"/>
    <s v="E"/>
    <n v="0.6042605573172154"/>
    <n v="1.3074999999999999"/>
    <n v="892.41250000000002"/>
    <s v="NA"/>
    <s v="NA"/>
  </r>
  <r>
    <d v="2022-06-23T00:00:00"/>
    <x v="0"/>
    <x v="2"/>
    <s v="K5"/>
    <x v="0"/>
    <n v="6"/>
    <x v="0"/>
    <s v="F3"/>
    <s v="K5PfaF3"/>
    <s v="K5PfaF3"/>
    <s v="6h36"/>
    <n v="0.67800000000000005"/>
    <n v="9.39"/>
    <x v="2"/>
    <s v="11h54"/>
    <n v="0.54600000000000004"/>
    <n v="0.13200000000000001"/>
    <m/>
    <s v="NA"/>
    <s v="NA"/>
    <n v="91.85"/>
    <n v="6622.5916624999991"/>
    <n v="0.66225916624999992"/>
    <n v="0.24175824175824176"/>
    <n v="2.0724751294280291E-5"/>
    <n v="1.3725156512888672E-5"/>
    <n v="13.725156512888672"/>
    <s v="NA"/>
    <m/>
    <n v="33.261499999999998"/>
    <n v="77.599999999999994"/>
    <m/>
    <n v="20.724751294280292"/>
    <n v="11.388095238095239"/>
    <s v="LS"/>
    <s v="TMF"/>
    <s v="E"/>
    <n v="0.39747176730693196"/>
    <n v="2.46875"/>
    <n v="1395.05"/>
    <s v="NA"/>
    <s v="NA"/>
  </r>
  <r>
    <d v="2022-07-05T00:00:00"/>
    <x v="0"/>
    <x v="3"/>
    <s v="K5"/>
    <x v="0"/>
    <n v="7"/>
    <x v="0"/>
    <s v="F3"/>
    <s v="K5PfaF3"/>
    <s v="K5PfaF3"/>
    <s v="6h07"/>
    <n v="0.76500000000000001"/>
    <n v="6.89"/>
    <x v="3"/>
    <s v="11h41"/>
    <n v="0.61699999999999999"/>
    <n v="0.14800000000000002"/>
    <n v="24.62"/>
    <n v="-2.4620000000000002"/>
    <n v="-1.7730000000000001"/>
    <n v="91.85"/>
    <n v="6622.5916624999991"/>
    <n v="0.66225916624999992"/>
    <n v="0.23987034035656404"/>
    <n v="2.0525705627744993E-5"/>
    <n v="1.3593336695723331E-5"/>
    <n v="13.59333669572333"/>
    <n v="7.6668565683718723"/>
    <n v="0.15302141757868909"/>
    <n v="33.278799999999997"/>
    <n v="77.599999999999994"/>
    <m/>
    <n v="20.525705627744994"/>
    <n v="10.527403846153845"/>
    <s v="LS"/>
    <s v="TMF"/>
    <s v="E"/>
    <n v="0.3455948490031629"/>
    <n v="2.8125"/>
    <n v="1435.3249999999998"/>
    <s v="NA"/>
    <s v="NA"/>
  </r>
  <r>
    <d v="2022-07-21T00:00:00"/>
    <x v="0"/>
    <x v="4"/>
    <s v="K5"/>
    <x v="0"/>
    <n v="6"/>
    <x v="0"/>
    <s v="F3"/>
    <s v="K5PfaF3"/>
    <s v="K5PfaF3"/>
    <s v="6h14"/>
    <n v="0.77600000000000002"/>
    <n v="23.75"/>
    <x v="4"/>
    <s v="12h20"/>
    <n v="0.63300000000000001"/>
    <n v="0.14300000000000002"/>
    <n v="26.27"/>
    <n v="-2.6269999999999998"/>
    <n v="-0.25199999999999978"/>
    <n v="91.85"/>
    <n v="6622.5916624999991"/>
    <n v="0.66225916624999992"/>
    <n v="0.22590837282780413"/>
    <n v="1.9065037176642635E-5"/>
    <n v="1.2625995625128605E-5"/>
    <n v="12.625995625128605"/>
    <n v="50.103157242573872"/>
    <n v="1"/>
    <n v="31.981100000000001"/>
    <n v="77.599999999999994"/>
    <m/>
    <n v="19.065037176642637"/>
    <n v="9.9720095924155352"/>
    <s v="LS"/>
    <s v="TMF"/>
    <s v="E"/>
    <n v="0.41316276787735068"/>
    <n v="2.36"/>
    <n v="1352.8999999999999"/>
    <s v="NA"/>
    <s v="NA"/>
  </r>
  <r>
    <d v="2022-08-18T00:00:00"/>
    <x v="0"/>
    <x v="5"/>
    <s v="K5"/>
    <x v="0"/>
    <n v="2"/>
    <x v="0"/>
    <s v="F3"/>
    <s v="K5PfaF3"/>
    <s v="K5PfaF3"/>
    <s v="5h32"/>
    <n v="0.84899999999999998"/>
    <n v="10.57"/>
    <x v="5"/>
    <s v="12h01"/>
    <n v="0.71899999999999997"/>
    <n v="0.13"/>
    <n v="20.45"/>
    <n v="-2.0449999999999999"/>
    <n v="-0.98799999999999999"/>
    <n v="91.85"/>
    <n v="6622.5916624999991"/>
    <n v="0.66225916624999992"/>
    <n v="0.1808066759388039"/>
    <n v="1.4493656490192659E-5"/>
    <n v="9.5985568631088901E-6"/>
    <n v="9.5985568631088896"/>
    <n v="9.715138525413856"/>
    <n v="0.19390271043610532"/>
    <n v="28.894600000000001"/>
    <n v="77.599999999999994"/>
    <m/>
    <n v="14.493656490192659"/>
    <n v="11.459908061879579"/>
    <s v="LS"/>
    <s v="TMF"/>
    <s v="E"/>
    <n v="0.60858362734628491"/>
    <n v="1.405"/>
    <n v="1061.325"/>
    <s v="NA"/>
    <s v="NA"/>
  </r>
  <r>
    <d v="2022-09-02T00:00:00"/>
    <x v="0"/>
    <x v="6"/>
    <s v="K5"/>
    <x v="0"/>
    <n v="16"/>
    <x v="0"/>
    <s v="F3"/>
    <s v="K5PfaF3"/>
    <s v="K5PfaF3"/>
    <s v="6h53"/>
    <n v="0.74299999999999999"/>
    <n v="23.23"/>
    <x v="6"/>
    <s v="11h46"/>
    <n v="0.67400000000000004"/>
    <n v="6.899999999999995E-2"/>
    <n v="26.76"/>
    <n v="-2.6760000000000002"/>
    <n v="-0.3530000000000002"/>
    <n v="91.85"/>
    <n v="6622.5916624999991"/>
    <n v="0.66225916624999992"/>
    <n v="0.10237388724035601"/>
    <n v="7.1959785390372148E-6"/>
    <n v="4.7656027476156782E-6"/>
    <n v="4.7656027476156781"/>
    <n v="13.500291069732791"/>
    <n v="0.26944989237670419"/>
    <n v="35.566600000000001"/>
    <n v="77.599999999999994"/>
    <m/>
    <n v="7.1959785390372151"/>
    <n v="10.433333333333335"/>
    <s v="LS"/>
    <s v="TMF"/>
    <s v="E"/>
    <n v="0.40445061727069104"/>
    <n v="2.5662500000000001"/>
    <n v="1407.6"/>
    <s v="NA"/>
    <s v="NA"/>
  </r>
  <r>
    <d v="2022-08-03T00:00:00"/>
    <x v="0"/>
    <x v="0"/>
    <s v="L3"/>
    <x v="1"/>
    <n v="11"/>
    <x v="1"/>
    <s v="A7"/>
    <s v="L3FsaA7"/>
    <s v="L3FsaA7"/>
    <s v="6h01"/>
    <n v="0.66800000000000004"/>
    <n v="3.95"/>
    <x v="7"/>
    <s v="11h52"/>
    <n v="0.56999999999999995"/>
    <n v="9.8000000000000087E-2"/>
    <n v="16.41"/>
    <n v="-1.641"/>
    <n v="-1.246"/>
    <n v="39.75"/>
    <n v="1240.3490624999999"/>
    <n v="0.12403490624999999"/>
    <n v="0.17192982456140368"/>
    <n v="1.3622735149536237E-5"/>
    <n v="1.6896946771413067E-6"/>
    <n v="1.6896946771413066"/>
    <n v="1.3560952465018512"/>
    <n v="1.7137171737554954E-2"/>
    <n v="28.545300000000001"/>
    <n v="19"/>
    <n v="240"/>
    <n v="13.622735149536236"/>
    <n v="15.665264505802318"/>
    <s v="LS"/>
    <s v="TMF"/>
    <s v="E"/>
    <n v="0.57093314461741485"/>
    <n v="1.5412499999999998"/>
    <n v="919.65"/>
    <n v="-3.1635481987767652E-2"/>
    <s v="NA"/>
  </r>
  <r>
    <d v="2022-06-22T00:00:00"/>
    <x v="0"/>
    <x v="2"/>
    <s v="L3"/>
    <x v="1"/>
    <n v="14"/>
    <x v="1"/>
    <s v="A7"/>
    <s v="L3FsaA7"/>
    <s v="L3FsaA7"/>
    <s v="5h58"/>
    <n v="0.67700000000000005"/>
    <n v="4.18"/>
    <x v="8"/>
    <s v="11h37"/>
    <n v="0.6"/>
    <n v="7.7000000000000068E-2"/>
    <n v="18.02"/>
    <n v="-1.802"/>
    <n v="-1.3840000000000001"/>
    <n v="39.75"/>
    <n v="1240.3490624999999"/>
    <n v="0.12403490624999999"/>
    <n v="0.12833333333333347"/>
    <n v="9.5041406528471378E-6"/>
    <n v="1.1788451948627084E-6"/>
    <n v="1.1788451948627083"/>
    <n v="0.85176675929386436"/>
    <n v="1.0763899712806538E-2"/>
    <n v="31.695499999999999"/>
    <n v="19"/>
    <n v="240"/>
    <n v="9.5041406528471377"/>
    <n v="15.591269841269842"/>
    <s v="LS"/>
    <s v="TMF"/>
    <s v="E"/>
    <n v="0.40461792161109017"/>
    <n v="2.3699999999999997"/>
    <n v="1376.4875"/>
    <n v="-3.1635481987767652E-2"/>
    <s v="NA"/>
  </r>
  <r>
    <d v="2022-08-31T00:00:00"/>
    <x v="0"/>
    <x v="6"/>
    <s v="L3"/>
    <x v="1"/>
    <n v="10"/>
    <x v="1"/>
    <s v="A7"/>
    <s v="L3FsaA7"/>
    <s v="L3FsaA7"/>
    <s v="5h56"/>
    <n v="0.67500000000000004"/>
    <n v="9.43"/>
    <x v="9"/>
    <s v="12h45"/>
    <n v="0.629"/>
    <n v="4.6000000000000041E-2"/>
    <n v="17.87"/>
    <n v="-1.7870000000000001"/>
    <n v="-0.84400000000000019"/>
    <n v="39.75"/>
    <n v="1240.3490624999999"/>
    <n v="0.12403490624999999"/>
    <n v="7.3131955484896732E-2"/>
    <n v="4.756230654294515E-6"/>
    <n v="5.8993862330879632E-7"/>
    <n v="0.58993862330879632"/>
    <n v="0.698979411503313"/>
    <n v="8.8331039039085801E-3"/>
    <n v="32.519599999999997"/>
    <n v="19"/>
    <n v="240"/>
    <n v="4.756230654294515"/>
    <n v="7.0107887060214562"/>
    <s v="LS"/>
    <s v="TMF"/>
    <s v="E"/>
    <n v="0.5234151584582144"/>
    <n v="1.8887499999999999"/>
    <n v="924.46249999999998"/>
    <n v="-3.1635481987767652E-2"/>
    <s v="NA"/>
  </r>
  <r>
    <d v="2022-08-17T00:00:00"/>
    <x v="0"/>
    <x v="5"/>
    <s v="L3"/>
    <x v="1"/>
    <n v="11"/>
    <x v="1"/>
    <s v="A7"/>
    <s v="L3FsaA7"/>
    <s v="L3FsaA7"/>
    <s v="5h07"/>
    <n v="0.70099999999999996"/>
    <n v="16.57"/>
    <x v="10"/>
    <s v="11h33"/>
    <n v="0.65400000000000003"/>
    <n v="4.6999999999999931E-2"/>
    <n v="29.61"/>
    <n v="-2.9609999999999999"/>
    <n v="-1.3039999999999998"/>
    <n v="39.75"/>
    <n v="1240.3490624999999"/>
    <n v="0.12403490624999999"/>
    <n v="7.186544342507635E-2"/>
    <n v="4.6550378473695944E-6"/>
    <n v="5.7738718298868942E-7"/>
    <n v="0.57738718298868941"/>
    <n v="0.442781582046541"/>
    <n v="5.5954948838082925E-3"/>
    <n v="32.178800000000003"/>
    <n v="19"/>
    <n v="240"/>
    <n v="4.6550378473695941"/>
    <n v="15.49463920787486"/>
    <s v="LS"/>
    <s v="TMF"/>
    <s v="E"/>
    <n v="0.6083871384901417"/>
    <n v="1.4275"/>
    <n v="836.8"/>
    <n v="-3.1635481987767652E-2"/>
    <s v="NA"/>
  </r>
  <r>
    <d v="2022-06-10T00:00:00"/>
    <x v="0"/>
    <x v="1"/>
    <s v="L3"/>
    <x v="1"/>
    <n v="9"/>
    <x v="1"/>
    <s v="A7"/>
    <s v="L3FsaA7"/>
    <s v="L3FsaA7"/>
    <s v="6h08"/>
    <n v="0.57199999999999995"/>
    <n v="1.98"/>
    <x v="11"/>
    <s v="11h57"/>
    <n v="0.53600000000000003"/>
    <n v="3.5999999999999921E-2"/>
    <n v="12.12"/>
    <n v="-1.212"/>
    <n v="-1.014"/>
    <n v="39.75"/>
    <n v="1240.3490624999999"/>
    <n v="0.12403490624999999"/>
    <n v="6.7164179104477459E-2"/>
    <n v="4.2830533469800642E-6"/>
    <n v="5.3124812035642093E-7"/>
    <n v="0.53124812035642088"/>
    <n v="0.52391333368483317"/>
    <n v="6.6207685618781976E-3"/>
    <n v="27.385200000000001"/>
    <n v="19"/>
    <n v="240"/>
    <n v="4.283053346980064"/>
    <n v="18.418666666666667"/>
    <s v="LS"/>
    <s v="TMF"/>
    <s v="E"/>
    <n v="0.64691630239407094"/>
    <n v="1.1612499999999999"/>
    <n v="648.88749999999993"/>
    <n v="-3.1635481987767652E-2"/>
    <s v="NA"/>
  </r>
  <r>
    <d v="2022-07-07T00:00:00"/>
    <x v="0"/>
    <x v="3"/>
    <s v="L3"/>
    <x v="1"/>
    <n v="14"/>
    <x v="1"/>
    <s v="A7"/>
    <s v="L3FsaA7"/>
    <s v="L3FsaA7"/>
    <s v="6h13"/>
    <n v="0.70199999999999996"/>
    <n v="8.82"/>
    <x v="12"/>
    <s v="12h25"/>
    <n v="0.68300000000000005"/>
    <n v="1.8999999999999906E-2"/>
    <n v="20.55"/>
    <n v="-2.0550000000000002"/>
    <n v="-1.173"/>
    <n v="39.75"/>
    <n v="1240.3490624999999"/>
    <n v="0.12403490624999999"/>
    <n v="2.781844802342592E-2"/>
    <n v="1.4471740218857953E-6"/>
    <n v="1.7950009413204006E-7"/>
    <n v="0.17950009413204004"/>
    <n v="0.15302650821145783"/>
    <n v="1.9338181137223951E-3"/>
    <n v="34.081400000000002"/>
    <n v="19"/>
    <n v="240"/>
    <n v="1.4471740218857954"/>
    <n v="13.083333333333334"/>
    <s v="LS"/>
    <s v="TMF"/>
    <s v="E"/>
    <n v="0.35644028496175595"/>
    <n v="2.7675000000000001"/>
    <n v="1337.8125"/>
    <n v="-3.1635481987767652E-2"/>
    <s v="NA"/>
  </r>
  <r>
    <d v="2022-07-21T00:00:00"/>
    <x v="0"/>
    <x v="4"/>
    <s v="L3"/>
    <x v="1"/>
    <n v="11"/>
    <x v="1"/>
    <s v="A7"/>
    <s v="L3FsaA7"/>
    <s v="L3FsaA7"/>
    <s v="6h42"/>
    <n v="0.71699999999999997"/>
    <n v="14.95"/>
    <x v="13"/>
    <s v="11h36"/>
    <n v="0.70499999999999996"/>
    <n v="1.2000000000000011E-2"/>
    <n v="27.54"/>
    <n v="-2.754"/>
    <n v="-1.2590000000000001"/>
    <n v="39.75"/>
    <n v="1240.3490624999999"/>
    <n v="0.12403490624999999"/>
    <n v="1.7021276595744698E-2"/>
    <n v="7.9049344367652482E-7"/>
    <n v="9.8048780177657408E-8"/>
    <n v="9.8048780177657405E-2"/>
    <n v="7.7878300379394277E-2"/>
    <n v="9.8415934402344284E-4"/>
    <n v="31.981100000000001"/>
    <n v="19"/>
    <n v="240"/>
    <n v="0.79049344367652485"/>
    <n v="12.389091192032369"/>
    <s v="LS"/>
    <s v="TMF"/>
    <s v="E"/>
    <n v="0.41316276787735068"/>
    <n v="2.36"/>
    <n v="1352.8999999999999"/>
    <n v="-3.1635481987767652E-2"/>
    <s v="NA"/>
  </r>
  <r>
    <d v="2022-06-09T00:00:00"/>
    <x v="0"/>
    <x v="1"/>
    <s v="L4"/>
    <x v="0"/>
    <n v="8"/>
    <x v="1"/>
    <s v="I1"/>
    <s v="L4FsaI1"/>
    <s v="L4FsaI1"/>
    <s v="6h15"/>
    <n v="0.745"/>
    <n v="4.25"/>
    <x v="14"/>
    <s v="12h14"/>
    <n v="0.52800000000000002"/>
    <n v="0.21699999999999997"/>
    <n v="15.35"/>
    <n v="-1.5349999999999999"/>
    <n v="-1.1099999999999999"/>
    <n v="36.4"/>
    <n v="1040.0935999999999"/>
    <n v="0.10400936"/>
    <n v="0.4109848484848484"/>
    <n v="3.9825985851455327E-5"/>
    <n v="4.1422752997789235E-6"/>
    <n v="4.1422752997789232"/>
    <n v="3.7317795493503816"/>
    <n v="1"/>
    <n v="24.548100000000002"/>
    <n v="20.3"/>
    <n v="310"/>
    <n v="39.825985851455329"/>
    <n v="10.346666666666668"/>
    <s v="LS"/>
    <s v="TMF"/>
    <s v="E"/>
    <n v="0.62108933859878679"/>
    <n v="1.2462500000000001"/>
    <n v="783"/>
    <n v="3.4438033609287613E-2"/>
    <s v="NA"/>
  </r>
  <r>
    <d v="2022-08-19T00:00:00"/>
    <x v="0"/>
    <x v="5"/>
    <s v="L4"/>
    <x v="0"/>
    <n v="8"/>
    <x v="1"/>
    <s v="I1"/>
    <s v="L4FsaI1"/>
    <s v="L4FsaI1"/>
    <s v="5h56"/>
    <n v="0.80800000000000005"/>
    <n v="6.71"/>
    <x v="15"/>
    <s v="11h55"/>
    <n v="0.61199999999999999"/>
    <n v="0.19600000000000006"/>
    <n v="20.23"/>
    <n v="-2.0230000000000001"/>
    <n v="-1.3520000000000001"/>
    <n v="36.4"/>
    <n v="1040.0935999999999"/>
    <n v="0.10400936"/>
    <n v="0.32026143790849682"/>
    <n v="2.9297002260240756E-5"/>
    <n v="3.0471624550061944E-6"/>
    <n v="3.0471624550061946"/>
    <n v="2.2538183838803212"/>
    <n v="0.60395264026290973"/>
    <n v="34.301699999999997"/>
    <n v="20.3"/>
    <n v="310"/>
    <n v="29.297002260240756"/>
    <n v="8.2594820334704142"/>
    <s v="LS"/>
    <s v="TMF"/>
    <s v="E"/>
    <n v="0.40498035528846144"/>
    <n v="2.7174999999999998"/>
    <n v="1551.3875"/>
    <n v="3.4438033609287613E-2"/>
    <s v="NA"/>
  </r>
  <r>
    <d v="2022-07-06T00:00:00"/>
    <x v="0"/>
    <x v="3"/>
    <s v="L4"/>
    <x v="0"/>
    <n v="11"/>
    <x v="1"/>
    <s v="I1"/>
    <s v="L4FsaI1"/>
    <s v="L4FsaI1"/>
    <s v="6h20"/>
    <n v="0.78800000000000003"/>
    <n v="14.53"/>
    <x v="16"/>
    <s v="11h57"/>
    <n v="0.60299999999999998"/>
    <n v="0.18500000000000005"/>
    <n v="23.26"/>
    <n v="-2.3260000000000001"/>
    <n v="-0.87300000000000022"/>
    <n v="36.4"/>
    <n v="1040.0935999999999"/>
    <n v="0.10400936"/>
    <n v="0.30679933665008302"/>
    <n v="2.7788477173551485E-5"/>
    <n v="2.8902617261956989E-6"/>
    <n v="2.8902617261956989"/>
    <n v="3.310723626799196"/>
    <n v="0.88717009759396215"/>
    <n v="33.4651"/>
    <n v="20.3"/>
    <n v="310"/>
    <n v="27.788477173551485"/>
    <n v="7.6280448717948737"/>
    <s v="LS"/>
    <s v="TMF"/>
    <s v="E"/>
    <n v="0.36316699062884389"/>
    <n v="2.6599999999999997"/>
    <n v="1403.9625000000001"/>
    <n v="3.4438033609287613E-2"/>
    <s v="NA"/>
  </r>
  <r>
    <d v="2022-07-21T00:00:00"/>
    <x v="0"/>
    <x v="4"/>
    <s v="L4"/>
    <x v="0"/>
    <n v="2"/>
    <x v="1"/>
    <s v="I1"/>
    <s v="L4FsaI1"/>
    <s v="L4FsaI1"/>
    <s v="6h29"/>
    <n v="0.79500000000000004"/>
    <n v="18.86"/>
    <x v="17"/>
    <s v="12h03"/>
    <n v="0.63200000000000001"/>
    <n v="0.16300000000000003"/>
    <n v="28.91"/>
    <n v="-2.891"/>
    <n v="-1.0050000000000001"/>
    <n v="36.4"/>
    <n v="1040.0935999999999"/>
    <n v="0.10400936"/>
    <n v="0.25791139240506333"/>
    <n v="2.2442290465705378E-5"/>
    <n v="2.3342082682721182E-6"/>
    <n v="2.3342082682721181"/>
    <n v="2.3225952918130526"/>
    <n v="0.62238269453532968"/>
    <n v="31.981100000000001"/>
    <n v="20.3"/>
    <n v="310"/>
    <n v="22.44229046570538"/>
    <n v="7.12949535755667"/>
    <s v="LS"/>
    <s v="TMF"/>
    <s v="E"/>
    <n v="0.41316276787735068"/>
    <n v="2.36"/>
    <n v="1352.8999999999999"/>
    <n v="3.4438033609287613E-2"/>
    <s v="NA"/>
  </r>
  <r>
    <d v="2022-08-05T00:00:00"/>
    <x v="0"/>
    <x v="0"/>
    <s v="L4"/>
    <x v="0"/>
    <n v="11"/>
    <x v="1"/>
    <s v="I1"/>
    <s v="L4FsaI1"/>
    <s v="L4FsaI1"/>
    <s v="6h20"/>
    <n v="0.68"/>
    <n v="4.6500000000000004"/>
    <x v="18"/>
    <s v="12h32"/>
    <n v="0.58499999999999996"/>
    <n v="9.5000000000000084E-2"/>
    <n v="20.05"/>
    <n v="-2.0049999999999999"/>
    <n v="-1.5399999999999998"/>
    <n v="36.4"/>
    <n v="1040.0935999999999"/>
    <n v="0.10400936"/>
    <n v="0.16239316239316254"/>
    <n v="1.2698600146818248E-5"/>
    <n v="1.320773274166472E-6"/>
    <n v="1.3207732741664719"/>
    <n v="0.85764498322498184"/>
    <n v="0.22982195714243117"/>
    <n v="33.254899999999999"/>
    <n v="20.3"/>
    <n v="310"/>
    <n v="12.698600146818247"/>
    <n v="8.7075468826202727"/>
    <s v="LS"/>
    <s v="TMF"/>
    <s v="E"/>
    <n v="0.44009598733374949"/>
    <n v="2.3112500000000002"/>
    <n v="1533.9750000000001"/>
    <n v="3.4438033609287613E-2"/>
    <s v="NA"/>
  </r>
  <r>
    <d v="2022-09-01T00:00:00"/>
    <x v="0"/>
    <x v="6"/>
    <s v="L4"/>
    <x v="0"/>
    <n v="10"/>
    <x v="1"/>
    <s v="I1"/>
    <s v="L4FsaI1"/>
    <s v="L4FsaI1"/>
    <s v="7h02"/>
    <n v="0.72299999999999998"/>
    <n v="22.58"/>
    <x v="19"/>
    <s v="12h52"/>
    <n v="0.63700000000000001"/>
    <n v="8.5999999999999965E-2"/>
    <n v="34.46"/>
    <n v="-3.4460000000000002"/>
    <n v="-1.1880000000000002"/>
    <n v="36.4"/>
    <n v="1040.0935999999999"/>
    <n v="0.10400936"/>
    <n v="0.13500784929356352"/>
    <n v="1.0116235098395256E-5"/>
    <n v="1.0521831381936276E-6"/>
    <n v="1.0521831381936275"/>
    <n v="0.88567604225052809"/>
    <n v="0.2373334018217923"/>
    <n v="34.357199999999999"/>
    <n v="20.3"/>
    <n v="310"/>
    <n v="10.116235098395256"/>
    <n v="6.9857928042559951"/>
    <s v="LS"/>
    <s v="TMF"/>
    <s v="E"/>
    <n v="0.43800288115314234"/>
    <n v="2.1637500000000003"/>
    <n v="1129.9875000000002"/>
    <n v="3.4438033609287613E-2"/>
    <s v="NA"/>
  </r>
  <r>
    <d v="2022-06-09T00:00:00"/>
    <x v="0"/>
    <x v="1"/>
    <s v="K6"/>
    <x v="1"/>
    <n v="9"/>
    <x v="1"/>
    <s v="A10"/>
    <s v="K6FsaA10"/>
    <s v="K6FsaA10"/>
    <s v="6h15"/>
    <n v="0.59"/>
    <n v="3.36"/>
    <x v="20"/>
    <s v="11h56"/>
    <n v="0.312"/>
    <n v="0.27799999999999997"/>
    <n v="15.24"/>
    <n v="-1.524"/>
    <n v="-1.1880000000000002"/>
    <n v="46"/>
    <n v="1661.0600000000002"/>
    <n v="0.166106"/>
    <n v="0.89102564102564097"/>
    <n v="1.0324328153770081E-4"/>
    <n v="1.7149328523101333E-5"/>
    <n v="17.149328523101332"/>
    <n v="14.435461719782264"/>
    <n v="0.18242301729244456"/>
    <n v="24.548100000000002"/>
    <m/>
    <n v="213"/>
    <n v="103.24328153770081"/>
    <n v="14.811333333333334"/>
    <s v="LS"/>
    <s v="TMF"/>
    <s v="E"/>
    <n v="0.62108933859878679"/>
    <n v="1.2462500000000001"/>
    <n v="783"/>
    <s v="NA"/>
    <s v="NA"/>
  </r>
  <r>
    <d v="2022-09-02T00:00:00"/>
    <x v="0"/>
    <x v="6"/>
    <s v="K6"/>
    <x v="1"/>
    <n v="2"/>
    <x v="1"/>
    <s v="A10"/>
    <s v="K6FsaA10"/>
    <s v="K6FsaA10"/>
    <s v="5h55"/>
    <n v="0.61199999999999999"/>
    <n v="10.65"/>
    <x v="21"/>
    <s v="11h35"/>
    <n v="0.41699999999999998"/>
    <n v="0.19500000000000001"/>
    <n v="11.63"/>
    <n v="-1.163"/>
    <n v="-9.8000000000000087E-2"/>
    <n v="46"/>
    <n v="1661.0600000000002"/>
    <n v="0.166106"/>
    <n v="0.46762589928057557"/>
    <n v="4.6686582495814109E-5"/>
    <n v="7.754921472049698E-6"/>
    <n v="7.7549214720496984"/>
    <n v="79.131851755609091"/>
    <n v="1"/>
    <n v="35.566600000000001"/>
    <m/>
    <n v="213"/>
    <n v="46.686582495814108"/>
    <n v="11.450000000000001"/>
    <s v="LS"/>
    <s v="TMF"/>
    <s v="E"/>
    <n v="0.40445061727069104"/>
    <n v="2.5662500000000001"/>
    <n v="1407.6"/>
    <s v="NA"/>
    <s v="NA"/>
  </r>
  <r>
    <d v="2022-08-19T00:00:00"/>
    <x v="0"/>
    <x v="5"/>
    <s v="K6"/>
    <x v="1"/>
    <n v="2"/>
    <x v="1"/>
    <s v="A10"/>
    <s v="K6FsaA10"/>
    <s v="K6FsaA10"/>
    <s v="5h29"/>
    <n v="0.622"/>
    <n v="7.32"/>
    <x v="22"/>
    <s v="12h32"/>
    <n v="0.52300000000000002"/>
    <n v="9.8999999999999977E-2"/>
    <n v="19.05"/>
    <n v="-1.905"/>
    <n v="-1.173"/>
    <n v="46"/>
    <n v="1661.0600000000002"/>
    <n v="0.166106"/>
    <n v="0.18929254302103246"/>
    <n v="1.5335512945881796E-5"/>
    <n v="2.5473207133886418E-6"/>
    <n v="2.547320713388642"/>
    <n v="2.1716289116697713"/>
    <n v="2.7443188600155329E-2"/>
    <n v="34.301699999999997"/>
    <m/>
    <n v="213"/>
    <n v="15.335512945881796"/>
    <n v="12.126990262931423"/>
    <s v="LS"/>
    <s v="TMF"/>
    <s v="E"/>
    <n v="0.40498035528846144"/>
    <n v="2.7174999999999998"/>
    <n v="1551.3875"/>
    <s v="NA"/>
    <s v="NA"/>
  </r>
  <r>
    <d v="2022-07-05T00:00:00"/>
    <x v="0"/>
    <x v="3"/>
    <s v="K6"/>
    <x v="1"/>
    <n v="2"/>
    <x v="1"/>
    <s v="A10"/>
    <s v="K6FsaA10"/>
    <s v="K6FsaA10"/>
    <s v="5h54"/>
    <n v="0.61399999999999999"/>
    <n v="17.559999999999999"/>
    <x v="23"/>
    <s v="11h54"/>
    <n v="0.53600000000000003"/>
    <n v="7.7999999999999958E-2"/>
    <n v="25.65"/>
    <n v="-2.5649999999999999"/>
    <n v="-0.80900000000000016"/>
    <n v="46"/>
    <n v="1661.0600000000002"/>
    <n v="0.166106"/>
    <n v="0.14552238805970141"/>
    <n v="1.1094648849957529E-5"/>
    <n v="1.8428877418710453E-6"/>
    <n v="1.8428877418710454"/>
    <n v="2.2779823756131581"/>
    <n v="2.8787192703984468E-2"/>
    <n v="33.278799999999997"/>
    <m/>
    <n v="213"/>
    <n v="11.094648849957528"/>
    <n v="11.802345679012349"/>
    <s v="LS"/>
    <s v="TMF"/>
    <s v="E"/>
    <n v="0.3455948490031629"/>
    <n v="2.8125"/>
    <n v="1435.3249999999998"/>
    <s v="NA"/>
    <s v="NA"/>
  </r>
  <r>
    <d v="2022-08-05T00:00:00"/>
    <x v="0"/>
    <x v="0"/>
    <s v="K6"/>
    <x v="1"/>
    <n v="3"/>
    <x v="1"/>
    <s v="A10"/>
    <s v="K6FsaA10"/>
    <s v="K6FsaA10"/>
    <s v="5h41"/>
    <n v="0.48399999999999999"/>
    <n v="3.34"/>
    <x v="24"/>
    <s v="12h03"/>
    <n v="0.42699999999999999"/>
    <n v="5.6999999999999995E-2"/>
    <n v="21.04"/>
    <n v="-2.1040000000000001"/>
    <n v="-1.77"/>
    <n v="46"/>
    <n v="1661.0600000000002"/>
    <n v="0.166106"/>
    <n v="0.1334894613583138"/>
    <n v="9.9763618874969172E-6"/>
    <n v="1.657133567684563E-6"/>
    <n v="1.6571335676845631"/>
    <n v="0.93623365405907522"/>
    <n v="1.1831320076872702E-2"/>
    <n v="33.254899999999999"/>
    <m/>
    <n v="213"/>
    <n v="9.9763618874969175"/>
    <n v="13.537474712107057"/>
    <s v="LS"/>
    <s v="TMF"/>
    <s v="E"/>
    <n v="0.44009598733374949"/>
    <n v="2.3112500000000002"/>
    <n v="1533.9750000000001"/>
    <s v="NA"/>
    <s v="NA"/>
  </r>
  <r>
    <d v="2022-07-20T00:00:00"/>
    <x v="0"/>
    <x v="4"/>
    <s v="K6"/>
    <x v="1"/>
    <n v="2"/>
    <x v="1"/>
    <s v="A10"/>
    <s v="K6FsaA10"/>
    <s v="K6FsaA10"/>
    <s v="6h13"/>
    <n v="0.65400000000000003"/>
    <n v="26.12"/>
    <x v="25"/>
    <s v="11h31"/>
    <n v="0.60599999999999998"/>
    <n v="4.8000000000000043E-2"/>
    <n v="31.82"/>
    <n v="-3.1819999999999999"/>
    <n v="-0.56999999999999984"/>
    <n v="46"/>
    <n v="1661.0600000000002"/>
    <n v="0.166106"/>
    <n v="7.9207920792079278E-2"/>
    <n v="5.2472423644394376E-6"/>
    <n v="8.7159844018757725E-7"/>
    <n v="0.87159844018757726"/>
    <n v="1.529120070504522"/>
    <n v="1.9323711459925366E-2"/>
    <n v="34.903799999999997"/>
    <m/>
    <n v="213"/>
    <n v="5.2472423644394377"/>
    <n v="11.020894580054243"/>
    <s v="LS"/>
    <s v="TMF"/>
    <s v="E"/>
    <n v="0.38773728517693062"/>
    <n v="2.5749999999999997"/>
    <n v="1486.8125"/>
    <s v="NA"/>
    <s v="NA"/>
  </r>
  <r>
    <d v="2022-07-06T00:00:00"/>
    <x v="0"/>
    <x v="3"/>
    <s v="L4"/>
    <x v="0"/>
    <n v="1"/>
    <x v="2"/>
    <s v="A6"/>
    <s v="L4PafA6"/>
    <s v="L4PafA6"/>
    <s v="6h10"/>
    <n v="0.70799999999999996"/>
    <n v="15.64"/>
    <x v="26"/>
    <s v="11h48"/>
    <n v="0.53800000000000003"/>
    <n v="0.16999999999999993"/>
    <n v="31.73"/>
    <n v="-3.173"/>
    <n v="-1.609"/>
    <n v="53.6"/>
    <n v="2255.2736"/>
    <n v="0.22552736000000001"/>
    <n v="0.31598513011152402"/>
    <n v="2.8816192869811644E-5"/>
    <n v="6.4988399031794439E-6"/>
    <n v="6.4988399031794435"/>
    <n v="4.0390552536851727"/>
    <n v="8.9857423729803446E-2"/>
    <n v="33.4651"/>
    <n v="37.700000000000003"/>
    <n v="480"/>
    <n v="28.816192869811644"/>
    <n v="7.6280448717948737"/>
    <s v="LS"/>
    <s v="TMF"/>
    <s v="E"/>
    <n v="0.36316699062884389"/>
    <n v="2.6599999999999997"/>
    <n v="1403.9625000000001"/>
    <n v="3.0186817194269012E-2"/>
    <n v="24.664365783035379"/>
  </r>
  <r>
    <d v="2022-06-09T00:00:00"/>
    <x v="0"/>
    <x v="1"/>
    <s v="L4"/>
    <x v="0"/>
    <n v="6"/>
    <x v="2"/>
    <s v="A6"/>
    <s v="L4PafA6"/>
    <s v="L4PafA6"/>
    <s v="6h15"/>
    <n v="0.67300000000000004"/>
    <n v="6.52"/>
    <x v="27"/>
    <s v="12h14"/>
    <n v="0.51400000000000001"/>
    <n v="0.15900000000000003"/>
    <n v="9.08"/>
    <n v="-0.90800000000000003"/>
    <n v="-0.25600000000000012"/>
    <n v="53.6"/>
    <n v="2255.2736"/>
    <n v="0.22552736000000001"/>
    <n v="0.30933852140077828"/>
    <n v="2.8071862110349373E-5"/>
    <n v="6.3309729520311227E-6"/>
    <n v="6.3309729520311224"/>
    <n v="24.73036309387156"/>
    <n v="0.55017982571305557"/>
    <n v="24.548100000000002"/>
    <n v="37.700000000000003"/>
    <n v="480"/>
    <n v="28.071862110349372"/>
    <n v="10.346666666666668"/>
    <s v="LS"/>
    <s v="TMF"/>
    <s v="E"/>
    <n v="0.62108933859878679"/>
    <n v="1.2462500000000001"/>
    <n v="783"/>
    <n v="3.0186817194269012E-2"/>
    <n v="24.664365783035379"/>
  </r>
  <r>
    <d v="2022-08-19T00:00:00"/>
    <x v="0"/>
    <x v="5"/>
    <s v="L4"/>
    <x v="0"/>
    <n v="4"/>
    <x v="2"/>
    <s v="A6"/>
    <s v="L4PafA6"/>
    <s v="L4PafA6"/>
    <s v="5h56"/>
    <n v="0.70799999999999996"/>
    <n v="15.94"/>
    <x v="28"/>
    <s v="11h55"/>
    <n v="0.54900000000000004"/>
    <n v="0.15899999999999992"/>
    <n v="35.68"/>
    <n v="-3.5680000000000001"/>
    <n v="-1.9740000000000002"/>
    <n v="53.6"/>
    <n v="2255.2736"/>
    <n v="0.22552736000000001"/>
    <n v="0.28961748633879764"/>
    <n v="2.5885303741355889E-5"/>
    <n v="5.8378442155861165E-6"/>
    <n v="5.8378442155861165"/>
    <n v="2.95736789036784"/>
    <n v="6.5792974584152925E-2"/>
    <n v="34.301699999999997"/>
    <n v="37.700000000000003"/>
    <n v="480"/>
    <n v="25.885303741355891"/>
    <n v="8.2594820334704142"/>
    <s v="LS"/>
    <s v="TMF"/>
    <s v="E"/>
    <n v="0.40498035528846144"/>
    <n v="2.7174999999999998"/>
    <n v="1551.3875"/>
    <n v="3.0186817194269012E-2"/>
    <n v="24.664365783035379"/>
  </r>
  <r>
    <d v="2022-08-06T00:00:00"/>
    <x v="0"/>
    <x v="0"/>
    <s v="L4"/>
    <x v="0"/>
    <n v="10"/>
    <x v="2"/>
    <s v="A6"/>
    <s v="L4PafA6"/>
    <s v="L4PafA6"/>
    <s v="6h02"/>
    <n v="0.69199999999999995"/>
    <n v="12.36"/>
    <x v="29"/>
    <s v="12h08"/>
    <n v="0.54900000000000004"/>
    <n v="0.1429999999999999"/>
    <n v="27.45"/>
    <n v="-2.7450000000000001"/>
    <n v="-1.5090000000000001"/>
    <n v="53.6"/>
    <n v="2255.2736"/>
    <n v="0.22552736000000001"/>
    <n v="0.26047358834244061"/>
    <n v="2.2717056987532365E-5"/>
    <n v="5.1233178893677272E-6"/>
    <n v="5.1233178893677271"/>
    <n v="3.3951742142927279"/>
    <n v="7.5532912735435428E-2"/>
    <n v="31.516500000000001"/>
    <n v="37.700000000000003"/>
    <n v="480"/>
    <n v="22.717056987532366"/>
    <n v="8.6594309038552968"/>
    <s v="LS"/>
    <s v="TMF"/>
    <s v="E"/>
    <n v="0.44430618398273797"/>
    <n v="2.1475"/>
    <n v="1335.2875000000001"/>
    <n v="3.0186817194269012E-2"/>
    <n v="24.664365783035379"/>
  </r>
  <r>
    <d v="2022-09-01T00:00:00"/>
    <x v="0"/>
    <x v="6"/>
    <s v="L4"/>
    <x v="0"/>
    <n v="11"/>
    <x v="2"/>
    <s v="A6"/>
    <s v="L4PafA6"/>
    <s v="L4PafA6"/>
    <s v="7h02"/>
    <n v="0.67"/>
    <n v="34.36"/>
    <x v="30"/>
    <s v="12h52"/>
    <n v="0.55700000000000005"/>
    <n v="0.11299999999999999"/>
    <n v="44.34"/>
    <n v="-4.4340000000000002"/>
    <n v="-0.99800000000000022"/>
    <n v="53.6"/>
    <n v="2255.2736"/>
    <n v="0.22552736000000001"/>
    <n v="0.20287253141831235"/>
    <n v="1.6700857870526277E-5"/>
    <n v="3.7665003852750133E-6"/>
    <n v="3.7665003852750134"/>
    <n v="3.7740484822394915"/>
    <n v="8.3961781244760614E-2"/>
    <n v="34.357199999999999"/>
    <n v="37.700000000000003"/>
    <n v="480"/>
    <n v="16.700857870526278"/>
    <n v="6.9857928042559951"/>
    <s v="LS"/>
    <s v="TMF"/>
    <s v="E"/>
    <n v="0.43800288115314234"/>
    <n v="2.1637500000000003"/>
    <n v="1129.9875000000002"/>
    <n v="3.0186817194269012E-2"/>
    <n v="24.664365783035379"/>
  </r>
  <r>
    <d v="2022-07-22T00:00:00"/>
    <x v="0"/>
    <x v="4"/>
    <s v="L4"/>
    <x v="0"/>
    <n v="1"/>
    <x v="2"/>
    <s v="A6"/>
    <s v="L4PafA6"/>
    <s v="L4PafA6"/>
    <s v="5h10"/>
    <n v="0.68"/>
    <n v="23.45"/>
    <x v="31"/>
    <s v="12h20"/>
    <n v="0.58099999999999996"/>
    <n v="9.9000000000000088E-2"/>
    <s v="NA"/>
    <s v="NA"/>
    <s v="NA"/>
    <n v="53.6"/>
    <n v="2255.2736"/>
    <n v="0.22552736000000001"/>
    <n v="0.17039586919105007"/>
    <n v="1.3473271674585239E-5"/>
    <n v="3.0385913913319884E-6"/>
    <n v="3.0385913913319884"/>
    <s v="NA"/>
    <m/>
    <n v="34.764699999999998"/>
    <n v="37.700000000000003"/>
    <n v="480"/>
    <n v="13.47327167458524"/>
    <n v="7.1421578461796527"/>
    <s v="LS"/>
    <s v="TMF"/>
    <s v="E"/>
    <n v="0.38320539431614575"/>
    <n v="2.6387499999999999"/>
    <n v="1512.2124999999996"/>
    <n v="3.0186817194269012E-2"/>
    <n v="24.664365783035379"/>
  </r>
  <r>
    <d v="2022-08-05T00:00:00"/>
    <x v="0"/>
    <x v="0"/>
    <s v="K5"/>
    <x v="0"/>
    <n v="6"/>
    <x v="3"/>
    <s v="F10"/>
    <s v="K5AguF10"/>
    <s v="K5AguF10"/>
    <s v="5h52"/>
    <n v="0.98499999999999999"/>
    <n v="1.1599999999999999"/>
    <x v="32"/>
    <s v="12h18"/>
    <n v="0.78100000000000003"/>
    <n v="0.20399999999999996"/>
    <n v="9.68"/>
    <n v="-0.96799999999999997"/>
    <n v="-0.85199999999999998"/>
    <n v="79.349999999999994"/>
    <n v="4942.6916624999994"/>
    <n v="0.49426916624999995"/>
    <n v="0.26120358514724706"/>
    <n v="2.2795455503716923E-5"/>
    <n v="1.1267090786111136E-5"/>
    <n v="11.267090786111137"/>
    <n v="13.22428496022434"/>
    <n v="0.3250511626295261"/>
    <n v="33.254899999999999"/>
    <n v="63.2"/>
    <n v="602"/>
    <n v="22.795455503716923"/>
    <n v="11.958942411336949"/>
    <s v="LS"/>
    <s v="TF"/>
    <s v="SD"/>
    <n v="0.44009598733374949"/>
    <n v="2.3112500000000002"/>
    <n v="1533.9750000000001"/>
    <n v="8.7349291855817503E-3"/>
    <n v="24.651549479099089"/>
  </r>
  <r>
    <d v="2022-07-06T00:00:00"/>
    <x v="0"/>
    <x v="3"/>
    <s v="K5"/>
    <x v="0"/>
    <n v="3"/>
    <x v="3"/>
    <s v="F10"/>
    <s v="K5AguF10"/>
    <s v="K5AguF10"/>
    <s v="5h54"/>
    <n v="0.98099999999999998"/>
    <n v="8.7799999999999994"/>
    <x v="33"/>
    <s v="12h18"/>
    <n v="0.79900000000000004"/>
    <n v="0.18199999999999994"/>
    <n v="19.16"/>
    <n v="-1.9159999999999999"/>
    <n v="-1.038"/>
    <n v="79.349999999999994"/>
    <n v="4942.6916624999994"/>
    <n v="0.49426916624999995"/>
    <n v="0.22778473091364196"/>
    <n v="1.9260153970733297E-5"/>
    <n v="9.5197002449609726E-6"/>
    <n v="9.5197002449609727"/>
    <n v="9.1711948410028636"/>
    <n v="0.22542674743749022"/>
    <n v="33.4651"/>
    <n v="63.2"/>
    <n v="602"/>
    <n v="19.260153970733295"/>
    <n v="10.517788461538462"/>
    <s v="LS"/>
    <s v="TF"/>
    <s v="SD"/>
    <n v="0.36316699062884389"/>
    <n v="2.6599999999999997"/>
    <n v="1403.9625000000001"/>
    <n v="8.7349291855817503E-3"/>
    <n v="24.651549479099089"/>
  </r>
  <r>
    <d v="2022-06-08T00:00:00"/>
    <x v="0"/>
    <x v="1"/>
    <s v="K5"/>
    <x v="0"/>
    <n v="7"/>
    <x v="3"/>
    <s v="F10"/>
    <s v="K5AguF10"/>
    <s v="K5AguF10"/>
    <s v="5h42"/>
    <n v="0.80200000000000005"/>
    <n v="3.66"/>
    <x v="34"/>
    <s v="12h21"/>
    <n v="0.65900000000000003"/>
    <n v="0.14300000000000002"/>
    <n v="3.58"/>
    <n v="-0.35799999999999998"/>
    <n v="8.0000000000000071E-3"/>
    <n v="79.349999999999994"/>
    <n v="4942.6916624999994"/>
    <n v="0.49426916624999995"/>
    <n v="0.21699544764795145"/>
    <n v="1.814335833869014E-5"/>
    <n v="8.9677025990393603E-6"/>
    <n v="8.9677025990393595"/>
    <s v="NA"/>
    <s v="NA"/>
    <n v="26.9267"/>
    <n v="63.2"/>
    <n v="602"/>
    <n v="18.143358338690142"/>
    <n v="13.101333333333335"/>
    <s v="LS"/>
    <s v="TF"/>
    <s v="SD"/>
    <n v="0.6042605573172154"/>
    <n v="1.3074999999999999"/>
    <n v="892.41250000000002"/>
    <n v="8.7349291855817503E-3"/>
    <n v="24.651549479099089"/>
  </r>
  <r>
    <d v="2022-07-20T00:00:00"/>
    <x v="0"/>
    <x v="4"/>
    <s v="K5"/>
    <x v="0"/>
    <n v="4"/>
    <x v="3"/>
    <s v="F10"/>
    <s v="K5AguF10"/>
    <s v="K5AguF10"/>
    <s v="6h32"/>
    <n v="1.036"/>
    <n v="23.36"/>
    <x v="35"/>
    <s v="12h06"/>
    <n v="0.86099999999999999"/>
    <n v="0.17500000000000004"/>
    <n v="32.75"/>
    <n v="-3.2749999999999999"/>
    <n v="-0.93900000000000006"/>
    <n v="79.349999999999994"/>
    <n v="4942.6916624999994"/>
    <n v="0.49426916624999995"/>
    <n v="0.20325203252032525"/>
    <n v="1.6739324169614526E-5"/>
    <n v="8.2737318009038445E-6"/>
    <n v="8.2737318009038443"/>
    <n v="8.8112159754034547"/>
    <n v="0.21657851487617669"/>
    <n v="34.903799999999997"/>
    <n v="63.2"/>
    <n v="602"/>
    <n v="16.739324169614527"/>
    <n v="9.9694926084349991"/>
    <s v="LS"/>
    <s v="TF"/>
    <s v="SD"/>
    <n v="0.38773728517693062"/>
    <n v="2.5749999999999997"/>
    <n v="1486.8125"/>
    <n v="8.7349291855817503E-3"/>
    <n v="24.651549479099089"/>
  </r>
  <r>
    <d v="2022-06-23T00:00:00"/>
    <x v="0"/>
    <x v="2"/>
    <s v="K5"/>
    <x v="0"/>
    <n v="4"/>
    <x v="3"/>
    <s v="F10"/>
    <s v="K5AguF10"/>
    <s v="K5AguF10"/>
    <s v="6h36"/>
    <n v="0.77700000000000002"/>
    <n v="2.67"/>
    <x v="36"/>
    <s v="11h54"/>
    <n v="0.69599999999999995"/>
    <n v="8.1000000000000072E-2"/>
    <n v="3.71"/>
    <n v="-0.371"/>
    <n v="-0.10399999999999998"/>
    <n v="79.349999999999994"/>
    <n v="4942.6916624999994"/>
    <n v="0.49426916624999995"/>
    <n v="0.11637931034482769"/>
    <n v="8.4263607002167893E-6"/>
    <n v="4.1648902778179178E-6"/>
    <n v="4.1648902778179178"/>
    <n v="40.047021902095373"/>
    <n v="0.98435046342992361"/>
    <n v="33.261499999999998"/>
    <n v="63.2"/>
    <n v="602"/>
    <n v="8.4263607002167884"/>
    <n v="11.388095238095239"/>
    <s v="LS"/>
    <s v="TF"/>
    <s v="SD"/>
    <n v="0.39747176730693196"/>
    <n v="2.46875"/>
    <n v="1395.05"/>
    <n v="8.7349291855817503E-3"/>
    <n v="24.651549479099089"/>
  </r>
  <r>
    <d v="2022-09-02T00:00:00"/>
    <x v="0"/>
    <x v="6"/>
    <s v="K5"/>
    <x v="0"/>
    <n v="4"/>
    <x v="3"/>
    <s v="F10"/>
    <s v="K5AguF10"/>
    <s v="K5AguF10"/>
    <s v="6h05"/>
    <n v="1.0429999999999999"/>
    <n v="22.61"/>
    <x v="37"/>
    <s v="12h53"/>
    <n v="0.98299999999999998"/>
    <n v="5.9999999999999942E-2"/>
    <n v="29.56"/>
    <n v="-2.956"/>
    <n v="-0.69499999999999984"/>
    <n v="79.349999999999994"/>
    <n v="4942.6916624999994"/>
    <n v="0.49426916624999995"/>
    <n v="6.1037639877924661E-2"/>
    <n v="3.8073058853429022E-6"/>
    <n v="1.8818339056071543E-6"/>
    <n v="1.8818339056071542"/>
    <n v="2.7076746843268413"/>
    <n v="6.6554283033843822E-2"/>
    <n v="35.566600000000001"/>
    <n v="63.2"/>
    <n v="602"/>
    <n v="3.807305885342902"/>
    <n v="10.433333333333335"/>
    <s v="LS"/>
    <s v="TF"/>
    <s v="SD"/>
    <n v="0.40445061727069104"/>
    <n v="2.5662500000000001"/>
    <n v="1407.6"/>
    <n v="8.7349291855817503E-3"/>
    <n v="24.651549479099089"/>
  </r>
  <r>
    <d v="2022-08-18T00:00:00"/>
    <x v="0"/>
    <x v="5"/>
    <s v="K5"/>
    <x v="0"/>
    <n v="7"/>
    <x v="3"/>
    <s v="F10"/>
    <s v="K5AguF10"/>
    <s v="K5AguF10"/>
    <s v="5h32"/>
    <n v="0.751"/>
    <n v="7.15"/>
    <x v="38"/>
    <s v="12h01"/>
    <n v="0.72099999999999997"/>
    <n v="3.0000000000000027E-2"/>
    <n v="21.18"/>
    <n v="-2.1179999999999999"/>
    <n v="-1.4029999999999998"/>
    <n v="79.349999999999994"/>
    <n v="4942.6916624999994"/>
    <n v="0.49426916624999995"/>
    <n v="4.1608876560332908E-2"/>
    <n v="2.3755540439406038E-6"/>
    <n v="1.1741631166803381E-6"/>
    <n v="1.1741631166803381"/>
    <n v="0.83689459492540152"/>
    <n v="2.0570757655108275E-2"/>
    <n v="28.894600000000001"/>
    <n v="63.2"/>
    <n v="602"/>
    <n v="2.3755540439406038"/>
    <n v="11.459908061879579"/>
    <s v="LS"/>
    <s v="TF"/>
    <s v="SD"/>
    <n v="0.60858362734628491"/>
    <n v="1.405"/>
    <n v="1061.325"/>
    <n v="8.7349291855817503E-3"/>
    <n v="24.651549479099089"/>
  </r>
  <r>
    <d v="2022-06-09T00:00:00"/>
    <x v="0"/>
    <x v="1"/>
    <s v="L4"/>
    <x v="0"/>
    <n v="3"/>
    <x v="4"/>
    <s v="C8"/>
    <s v="L4CmeC8"/>
    <s v="L4CmeC8"/>
    <s v="6h15"/>
    <n v="0.68600000000000005"/>
    <n v="4.6399999999999997"/>
    <x v="39"/>
    <s v="12h14"/>
    <n v="0.48"/>
    <n v="0.20600000000000007"/>
    <n v="1.0900000000000001"/>
    <n v="-0.10900000000000001"/>
    <n v="0.35499999999999998"/>
    <n v="117.65"/>
    <n v="10865.595162500002"/>
    <n v="1.0865595162500001"/>
    <n v="0.42916666666666681"/>
    <n v="4.2005827681874422E-5"/>
    <n v="4.5641831805698334E-5"/>
    <n v="45.641831805698331"/>
    <n v="128.56854029774178"/>
    <n v="4.1930994030877904E-2"/>
    <n v="24.548100000000002"/>
    <n v="97"/>
    <n v="770"/>
    <n v="42.005827681874422"/>
    <n v="10.346666666666668"/>
    <s v="ES"/>
    <s v="TF"/>
    <s v="SD"/>
    <n v="0.62108933859878701"/>
    <n v="1.2462500000000001"/>
    <n v="783"/>
    <n v="1.0459977917073454E-2"/>
    <n v="24.274335600269417"/>
  </r>
  <r>
    <d v="2022-07-06T00:00:00"/>
    <x v="0"/>
    <x v="3"/>
    <s v="L4"/>
    <x v="0"/>
    <n v="16"/>
    <x v="4"/>
    <s v="C8"/>
    <s v="L4CmeC8"/>
    <s v="L4CmeC8"/>
    <s v="6h20"/>
    <n v="0.73899999999999999"/>
    <n v="4.17"/>
    <x v="40"/>
    <s v="11h57"/>
    <n v="0.52900000000000003"/>
    <n v="0.20999999999999996"/>
    <n v="10.029999999999999"/>
    <n v="-1.0029999999999999"/>
    <n v="-0.58599999999999985"/>
    <n v="117.65"/>
    <n v="10865.595162500002"/>
    <n v="1.0865595162500001"/>
    <n v="0.39697542533081276"/>
    <n v="3.8161459923711531E-5"/>
    <n v="4.1464697434101771E-5"/>
    <n v="41.464697434101772"/>
    <n v="70.758869341470614"/>
    <n v="2.3077105185435376E-2"/>
    <n v="33.4651"/>
    <n v="97"/>
    <n v="770"/>
    <n v="38.161459923711533"/>
    <n v="7.6280448717948737"/>
    <s v="ES"/>
    <s v="TF"/>
    <s v="SD"/>
    <n v="0.36316699062884389"/>
    <n v="2.6599999999999997"/>
    <n v="1403.9625000000001"/>
    <n v="1.0459977917073454E-2"/>
    <n v="24.274335600269417"/>
  </r>
  <r>
    <d v="2022-08-05T00:00:00"/>
    <x v="0"/>
    <x v="0"/>
    <s v="L4"/>
    <x v="0"/>
    <n v="16"/>
    <x v="4"/>
    <s v="C8"/>
    <s v="L4CmeC8"/>
    <s v="L4CmeC8"/>
    <s v="6h20"/>
    <n v="0.73699999999999999"/>
    <n v="3.75"/>
    <x v="41"/>
    <s v="12h32"/>
    <n v="0.53100000000000003"/>
    <n v="0.20599999999999996"/>
    <n v="5.67"/>
    <n v="-0.56699999999999995"/>
    <n v="-0.19199999999999995"/>
    <n v="117.65"/>
    <n v="10865.595162500002"/>
    <n v="1.0865595162500001"/>
    <n v="0.38794726930320139"/>
    <n v="3.7095920675983669E-5"/>
    <n v="4.0306925624545195E-5"/>
    <n v="40.306925624545194"/>
    <n v="209.93190429450627"/>
    <n v="6.846662025934494E-2"/>
    <n v="33.254899999999999"/>
    <n v="97"/>
    <n v="770"/>
    <n v="37.09592067598367"/>
    <n v="8.7075468826202727"/>
    <s v="ES"/>
    <s v="TF"/>
    <s v="SD"/>
    <n v="0.44009598733374949"/>
    <n v="2.3112500000000002"/>
    <n v="1533.9750000000001"/>
    <n v="1.0459977917073454E-2"/>
    <n v="24.274335600269417"/>
  </r>
  <r>
    <d v="2022-07-21T00:00:00"/>
    <x v="0"/>
    <x v="4"/>
    <s v="L4"/>
    <x v="0"/>
    <n v="6"/>
    <x v="4"/>
    <s v="C8"/>
    <s v="L4CmeC8"/>
    <s v="L4CmeC8"/>
    <s v="6h29"/>
    <n v="0.74299999999999999"/>
    <n v="2.63"/>
    <x v="42"/>
    <s v="12h03"/>
    <n v="0.54400000000000004"/>
    <n v="0.19899999999999995"/>
    <n v="39.32"/>
    <n v="-3.9319999999999999"/>
    <n v="-3.669"/>
    <n v="117.65"/>
    <n v="10865.595162500002"/>
    <n v="1.0865595162500001"/>
    <n v="0.36580882352941163"/>
    <n v="3.4507448851369098E-5"/>
    <n v="3.7494396930965232E-5"/>
    <n v="37.49439693096523"/>
    <n v="10.219241463877141"/>
    <n v="3.332875615057899E-3"/>
    <n v="31.981100000000001"/>
    <n v="97"/>
    <n v="770"/>
    <n v="34.507448851369098"/>
    <n v="7.12949535755667"/>
    <s v="ES"/>
    <s v="TF"/>
    <s v="SD"/>
    <n v="0.41316276787735068"/>
    <n v="2.36"/>
    <n v="1352.8999999999999"/>
    <n v="1.0459977917073454E-2"/>
    <n v="24.274335600269417"/>
  </r>
  <r>
    <d v="2022-08-19T00:00:00"/>
    <x v="0"/>
    <x v="5"/>
    <s v="L4"/>
    <x v="0"/>
    <n v="16"/>
    <x v="4"/>
    <s v="C8"/>
    <s v="L4CmeC8"/>
    <s v="L4CmeC8"/>
    <s v="5h41"/>
    <n v="0.72799999999999998"/>
    <n v="4.76"/>
    <x v="43"/>
    <s v="12h02"/>
    <n v="0.54300000000000004"/>
    <n v="0.18499999999999994"/>
    <n v="23.23"/>
    <n v="-2.323"/>
    <n v="-1.847"/>
    <n v="117.65"/>
    <n v="10865.595162500002"/>
    <n v="1.0865595162500001"/>
    <n v="0.34069981583793724"/>
    <n v="3.161526080692204E-5"/>
    <n v="3.4351862488486803E-5"/>
    <n v="34.351862488486802"/>
    <n v="18.598734427984191"/>
    <n v="6.0657406584508468E-3"/>
    <n v="34.301699999999997"/>
    <n v="97"/>
    <n v="770"/>
    <n v="31.615260806922041"/>
    <n v="8.2594820334704142"/>
    <s v="ES"/>
    <s v="TF"/>
    <s v="SD"/>
    <n v="0.40498035528846144"/>
    <n v="2.7174999999999998"/>
    <n v="1551.3875"/>
    <n v="1.0459977917073454E-2"/>
    <n v="24.274335600269417"/>
  </r>
  <r>
    <d v="2022-09-01T00:00:00"/>
    <x v="0"/>
    <x v="6"/>
    <s v="L4"/>
    <x v="0"/>
    <n v="12"/>
    <x v="4"/>
    <s v="C8"/>
    <s v="L4CmeC8"/>
    <s v="L4CmeC8"/>
    <s v="7h02"/>
    <n v="0.68899999999999995"/>
    <n v="6.46"/>
    <x v="44"/>
    <s v="12h52"/>
    <n v="0.55100000000000005"/>
    <n v="0.1379999999999999"/>
    <n v="7.14"/>
    <n v="-0.71399999999999997"/>
    <n v="-6.7999999999999949E-2"/>
    <n v="117.65"/>
    <n v="10865.595162500002"/>
    <n v="1.0865595162500001"/>
    <n v="0.25045372050816678"/>
    <n v="2.1646141773102731E-5"/>
    <n v="2.3519821333661422E-5"/>
    <n v="23.519821333661422"/>
    <n v="345.87972549502115"/>
    <n v="0.11280427289247334"/>
    <n v="34.357199999999999"/>
    <n v="97"/>
    <n v="770"/>
    <n v="21.64614177310273"/>
    <n v="6.9857928042559951"/>
    <s v="ES"/>
    <s v="TF"/>
    <s v="SD"/>
    <n v="0.43800288115314234"/>
    <n v="2.1637500000000003"/>
    <n v="1129.9875000000002"/>
    <n v="1.0459977917073454E-2"/>
    <n v="24.274335600269417"/>
  </r>
  <r>
    <d v="2022-08-03T00:00:00"/>
    <x v="0"/>
    <x v="0"/>
    <s v="L3"/>
    <x v="1"/>
    <n v="16"/>
    <x v="0"/>
    <s v="G7"/>
    <s v="L3PfaG7"/>
    <s v="L3PfaG7"/>
    <s v="6h01"/>
    <n v="0.81599999999999995"/>
    <n v="4.28"/>
    <x v="45"/>
    <s v="11h52"/>
    <n v="0.59299999999999997"/>
    <n v="0.22299999999999998"/>
    <n v="11.06"/>
    <n v="-1.1060000000000001"/>
    <n v="-0.67800000000000005"/>
    <n v="66.3"/>
    <n v="3450.6166499999999"/>
    <n v="0.34506166500000002"/>
    <n v="0.37605396290050586"/>
    <n v="3.5700962121793416E-5"/>
    <n v="1.231903343184797E-5"/>
    <n v="12.31903343184797"/>
    <n v="18.16966582868432"/>
    <n v="0.33281824312521824"/>
    <n v="28.545300000000001"/>
    <n v="55"/>
    <n v="622"/>
    <n v="35.700962121793417"/>
    <n v="15.665264505802318"/>
    <s v="LS"/>
    <s v="TMF"/>
    <s v="E"/>
    <n v="0.57093314461741485"/>
    <n v="1.5412499999999998"/>
    <n v="919.65"/>
    <n v="1.9225946713001842E-2"/>
    <n v="23.374083142237392"/>
  </r>
  <r>
    <d v="2022-06-22T00:00:00"/>
    <x v="0"/>
    <x v="2"/>
    <s v="L3"/>
    <x v="1"/>
    <n v="8"/>
    <x v="0"/>
    <s v="G7"/>
    <s v="L3PfaG7"/>
    <s v="L3PfaG7"/>
    <s v="5h50"/>
    <n v="0.73099999999999998"/>
    <n v="1.54"/>
    <x v="46"/>
    <s v="11h45"/>
    <n v="0.55700000000000005"/>
    <n v="0.17399999999999993"/>
    <n v="10.01"/>
    <n v="-1.0009999999999999"/>
    <n v="-0.84699999999999986"/>
    <n v="66.3"/>
    <n v="3450.6166499999999"/>
    <n v="0.34506166500000002"/>
    <n v="0.31238779174147202"/>
    <n v="2.8412885472600501E-5"/>
    <n v="9.8041975686298416E-6"/>
    <n v="9.8041975686298422"/>
    <n v="11.575203741003357"/>
    <n v="0.21202585722932632"/>
    <n v="31.695499999999999"/>
    <n v="55"/>
    <n v="622"/>
    <n v="28.4128854726005"/>
    <n v="15.591269841269842"/>
    <s v="LS"/>
    <s v="TMF"/>
    <s v="E"/>
    <n v="0.40461792161109017"/>
    <n v="2.3699999999999997"/>
    <n v="1376.4875"/>
    <n v="1.9225946713001842E-2"/>
    <n v="23.374083142237392"/>
  </r>
  <r>
    <d v="2022-06-10T00:00:00"/>
    <x v="0"/>
    <x v="1"/>
    <s v="L3"/>
    <x v="1"/>
    <n v="7"/>
    <x v="0"/>
    <s v="G7"/>
    <s v="L3PfaG7"/>
    <s v="L3PfaG7"/>
    <s v="6h17"/>
    <n v="0.73299999999999998"/>
    <n v="1.53"/>
    <x v="47"/>
    <s v="12h05"/>
    <n v="0.56499999999999995"/>
    <n v="0.16800000000000004"/>
    <n v="10.32"/>
    <n v="-1.032"/>
    <n v="-0.879"/>
    <n v="66.3"/>
    <n v="3450.6166499999999"/>
    <n v="0.34506166500000002"/>
    <n v="0.29734513274336294"/>
    <n v="2.6738131074134755E-5"/>
    <n v="9.2263040274291776E-6"/>
    <n v="9.2263040274291779"/>
    <n v="10.496364081261863"/>
    <n v="0.19226448552582856"/>
    <n v="27.385200000000001"/>
    <n v="55"/>
    <n v="622"/>
    <n v="26.738131074134756"/>
    <n v="18.418666666666667"/>
    <s v="LS"/>
    <s v="TMF"/>
    <s v="E"/>
    <n v="0.64691630239407094"/>
    <n v="1.1612499999999999"/>
    <n v="648.88749999999993"/>
    <n v="1.9225946713001842E-2"/>
    <n v="23.374083142237392"/>
  </r>
  <r>
    <d v="2022-08-18T00:00:00"/>
    <x v="0"/>
    <x v="5"/>
    <s v="L3"/>
    <x v="1"/>
    <n v="15"/>
    <x v="0"/>
    <s v="G7"/>
    <s v="L3PfaG7"/>
    <s v="L3PfaG7"/>
    <s v="5h44"/>
    <n v="0.79900000000000004"/>
    <n v="8.4499999999999993"/>
    <x v="48"/>
    <s v="12h21"/>
    <n v="0.628"/>
    <n v="0.17100000000000004"/>
    <n v="19.87"/>
    <n v="-1.9870000000000001"/>
    <n v="-1.1420000000000001"/>
    <n v="66.3"/>
    <n v="3450.6166499999999"/>
    <n v="0.34506166500000002"/>
    <n v="0.2722929936305733"/>
    <n v="2.3992574490453456E-5"/>
    <n v="8.278917701312397E-6"/>
    <n v="8.2789177013123965"/>
    <n v="7.2494901062280173"/>
    <n v="0.13279069540725671"/>
    <n v="28.894600000000001"/>
    <n v="55"/>
    <n v="622"/>
    <n v="23.992574490453457"/>
    <n v="15.563004370478136"/>
    <s v="LS"/>
    <s v="TMF"/>
    <s v="E"/>
    <n v="0.60858362734628491"/>
    <n v="1.405"/>
    <n v="1061.325"/>
    <n v="1.9225946713001842E-2"/>
    <n v="23.374083142237392"/>
  </r>
  <r>
    <d v="2022-08-31T00:00:00"/>
    <x v="0"/>
    <x v="6"/>
    <s v="L3"/>
    <x v="1"/>
    <n v="5"/>
    <x v="0"/>
    <s v="G7"/>
    <s v="L3PfaG7"/>
    <s v="L3PfaG7"/>
    <s v="7h12"/>
    <n v="0.75700000000000001"/>
    <n v="7.97"/>
    <x v="49"/>
    <s v="11h45"/>
    <n v="0.60699999999999998"/>
    <n v="0.15000000000000002"/>
    <n v="21.24"/>
    <n v="-2.1239999999999997"/>
    <n v="-1.3269999999999997"/>
    <n v="66.3"/>
    <n v="3450.6166499999999"/>
    <n v="0.34506166500000002"/>
    <n v="0.24711696869851735"/>
    <n v="2.1291684519609306E-5"/>
    <n v="7.3469441109911124E-6"/>
    <n v="7.3469441109911129"/>
    <n v="5.5365064890664009"/>
    <n v="0.10141355268259644"/>
    <n v="32.519599999999997"/>
    <n v="55"/>
    <n v="622"/>
    <n v="21.291684519609305"/>
    <n v="7.0107887060214562"/>
    <s v="LS"/>
    <s v="TMF"/>
    <s v="E"/>
    <n v="0.5234151584582144"/>
    <n v="1.8887499999999999"/>
    <n v="924.46249999999998"/>
    <n v="1.9225946713001842E-2"/>
    <n v="23.374083142237392"/>
  </r>
  <r>
    <d v="2022-07-07T00:00:00"/>
    <x v="0"/>
    <x v="3"/>
    <s v="L3"/>
    <x v="1"/>
    <n v="4"/>
    <x v="0"/>
    <s v="G7"/>
    <s v="L3PfaG7"/>
    <s v="L3PfaG7"/>
    <s v="6h04"/>
    <n v="0.747"/>
    <n v="2.78"/>
    <x v="50"/>
    <s v="12h32"/>
    <n v="0.59899999999999998"/>
    <n v="0.14800000000000002"/>
    <n v="18.239999999999998"/>
    <n v="-1.8239999999999998"/>
    <n v="-1.5459999999999998"/>
    <n v="66.3"/>
    <n v="3450.6166499999999"/>
    <n v="0.34506166500000002"/>
    <n v="0.24707846410684478"/>
    <n v="2.1287600665552143E-5"/>
    <n v="7.3455349295105307E-6"/>
    <n v="7.3455349295105306"/>
    <n v="4.7513162545346255"/>
    <n v="8.7031029809589572E-2"/>
    <n v="34.081400000000002"/>
    <n v="55"/>
    <n v="622"/>
    <n v="21.287600665552144"/>
    <n v="13.083333333333334"/>
    <s v="LS"/>
    <s v="TMF"/>
    <s v="E"/>
    <n v="0.35644028496175595"/>
    <n v="2.7675000000000001"/>
    <n v="1337.8125"/>
    <n v="1.9225946713001842E-2"/>
    <n v="23.374083142237392"/>
  </r>
  <r>
    <d v="2022-07-22T00:00:00"/>
    <x v="0"/>
    <x v="4"/>
    <s v="L3"/>
    <x v="1"/>
    <n v="15"/>
    <x v="0"/>
    <s v="G7"/>
    <s v="L3PfaG7"/>
    <s v="L3PfaG7"/>
    <s v="6h18"/>
    <n v="0.79200000000000004"/>
    <n v="6.21"/>
    <x v="51"/>
    <s v="12h03"/>
    <n v="0.65500000000000003"/>
    <n v="0.13700000000000001"/>
    <n v="13.76"/>
    <n v="-1.3759999999999999"/>
    <s v="NA"/>
    <n v="66.3"/>
    <n v="3450.6166499999999"/>
    <n v="0.34506166500000002"/>
    <n v="0.20916030534351146"/>
    <n v="1.7340313273972806E-5"/>
    <n v="5.9834773699386581E-6"/>
    <n v="5.9834773699386581"/>
    <s v="NA"/>
    <m/>
    <n v="34.764699999999998"/>
    <n v="55"/>
    <n v="622"/>
    <n v="17.340313273972807"/>
    <n v="12.394095238095241"/>
    <s v="LS"/>
    <s v="TMF"/>
    <s v="E"/>
    <n v="0.38320539431614575"/>
    <n v="2.6387499999999999"/>
    <n v="1512.2124999999996"/>
    <n v="1.9225946713001842E-2"/>
    <n v="23.374083142237392"/>
  </r>
  <r>
    <d v="2022-07-07T00:00:00"/>
    <x v="0"/>
    <x v="3"/>
    <s v="K1"/>
    <x v="0"/>
    <n v="4"/>
    <x v="4"/>
    <s v="G8"/>
    <s v="K1CmeG8"/>
    <s v="K1CmeG8"/>
    <s v="6h28"/>
    <n v="0.60799999999999998"/>
    <n v="0.81"/>
    <x v="52"/>
    <s v="12h04"/>
    <n v="0.41899999999999998"/>
    <n v="0.189"/>
    <n v="1.34"/>
    <n v="-0.13400000000000001"/>
    <n v="-5.3000000000000005E-2"/>
    <n v="98.2"/>
    <n v="7569.9434000000001"/>
    <n v="0.75699433999999999"/>
    <n v="0.45107398568019097"/>
    <n v="4.4660746713126102E-5"/>
    <n v="3.3807932482010061E-5"/>
    <n v="33.80793248201006"/>
    <s v="NA"/>
    <n v="0.20803824798710446"/>
    <n v="34.081400000000002"/>
    <n v="73"/>
    <n v="794"/>
    <n v="44.660746713126102"/>
    <n v="7.0391025641025591"/>
    <s v="ES"/>
    <s v="TF"/>
    <s v="SD"/>
    <n v="0.35644028496175595"/>
    <n v="2.7675000000000001"/>
    <n v="1337.8125"/>
    <n v="3.3174055421566567E-2"/>
    <n v="23.35390337783668"/>
  </r>
  <r>
    <d v="2022-07-07T00:00:00"/>
    <x v="0"/>
    <x v="3"/>
    <s v="K1"/>
    <x v="0"/>
    <n v="4"/>
    <x v="4"/>
    <s v="G8"/>
    <s v="K1CmeG8"/>
    <s v="K1CmeG8"/>
    <s v="6h28"/>
    <n v="0.60799999999999998"/>
    <n v="0.81"/>
    <x v="52"/>
    <s v="12h04"/>
    <n v="0.41899999999999998"/>
    <n v="0.189"/>
    <n v="11.34"/>
    <n v="-1.1339999999999999"/>
    <n v="-1.0529999999999999"/>
    <n v="98.2"/>
    <n v="7569.9434000000001"/>
    <n v="0.75699433999999999"/>
    <n v="0.45107398568019097"/>
    <n v="4.4660746713126102E-5"/>
    <n v="3.3807932482010061E-5"/>
    <n v="33.80793248201006"/>
    <n v="32.106298653380875"/>
    <n v="1.0471060914830521E-2"/>
    <n v="34.081400000000002"/>
    <n v="73"/>
    <n v="794"/>
    <n v="44.660746713126102"/>
    <n v="7.0391025641025591"/>
    <s v="ES"/>
    <s v="TF"/>
    <s v="SD"/>
    <n v="0.35644028496175595"/>
    <n v="2.7675000000000001"/>
    <n v="1337.8125"/>
    <n v="3.3174055421566567E-2"/>
    <n v="23.35390337783668"/>
  </r>
  <r>
    <d v="2022-08-04T00:00:00"/>
    <x v="0"/>
    <x v="0"/>
    <s v="K1"/>
    <x v="0"/>
    <n v="5"/>
    <x v="4"/>
    <s v="G8"/>
    <s v="K1CmeG8"/>
    <s v="K1CmeG8"/>
    <s v="6h06"/>
    <n v="0.47599999999999998"/>
    <n v="2.35"/>
    <x v="53"/>
    <s v="12h35"/>
    <n v="0.33600000000000002"/>
    <n v="0.13999999999999996"/>
    <n v="2.4500000000000002"/>
    <n v="-0.24500000000000002"/>
    <n v="-1.0000000000000009E-2"/>
    <n v="98.2"/>
    <n v="7569.9434000000001"/>
    <n v="0.75699433999999999"/>
    <n v="0.41666666666666652"/>
    <n v="4.0504840173516205E-5"/>
    <n v="3.0661934753956385E-5"/>
    <n v="30.661934753956384"/>
    <s v="NA"/>
    <n v="1"/>
    <n v="29.967099999999999"/>
    <n v="73"/>
    <n v="794"/>
    <n v="40.504840173516207"/>
    <n v="8.0560426564281311"/>
    <s v="ES"/>
    <s v="TF"/>
    <s v="SD"/>
    <n v="0.47297782808158478"/>
    <n v="1.87375"/>
    <n v="1054"/>
    <n v="3.3174055421566567E-2"/>
    <n v="23.35390337783668"/>
  </r>
  <r>
    <d v="2022-09-01T00:00:00"/>
    <x v="0"/>
    <x v="6"/>
    <s v="K1"/>
    <x v="0"/>
    <n v="4"/>
    <x v="4"/>
    <s v="G8"/>
    <s v="K1CmeG8"/>
    <s v="K1CmeG8"/>
    <s v="6h24"/>
    <n v="0.64400000000000002"/>
    <n v="4.18"/>
    <x v="8"/>
    <s v="12h29"/>
    <n v="0.45900000000000002"/>
    <n v="0.185"/>
    <n v="15.52"/>
    <n v="-1.552"/>
    <n v="-1.1340000000000001"/>
    <n v="98.2"/>
    <n v="7569.9434000000001"/>
    <n v="0.75699433999999999"/>
    <n v="0.40305010893246185"/>
    <n v="3.8881583443811319E-5"/>
    <n v="2.9433138597202875E-5"/>
    <n v="29.433138597202873"/>
    <n v="25.955148674782073"/>
    <n v="8.464941591718074E-3"/>
    <n v="34.357199999999999"/>
    <n v="73"/>
    <n v="794"/>
    <n v="38.881583443811323"/>
    <n v="6.689549271607981"/>
    <s v="ES"/>
    <s v="TF"/>
    <s v="SD"/>
    <n v="0.43800288115314234"/>
    <n v="2.1637500000000003"/>
    <n v="1129.9875000000002"/>
    <n v="3.3174055421566567E-2"/>
    <n v="23.35390337783668"/>
  </r>
  <r>
    <d v="2022-08-17T00:00:00"/>
    <x v="0"/>
    <x v="5"/>
    <s v="K1"/>
    <x v="0"/>
    <n v="15"/>
    <x v="4"/>
    <s v="G8"/>
    <s v="K1CmeG8"/>
    <s v="K1CmeG8"/>
    <s v="6h42"/>
    <n v="0.60799999999999998"/>
    <n v="3.78"/>
    <x v="54"/>
    <s v="11h50"/>
    <n v="0.437"/>
    <n v="0.17099999999999999"/>
    <n v="5.37"/>
    <n v="-0.53700000000000003"/>
    <n v="-0.15900000000000003"/>
    <n v="98.2"/>
    <n v="7569.9434000000001"/>
    <n v="0.75699433999999999"/>
    <n v="0.39130434782608692"/>
    <n v="3.7491474782727121E-5"/>
    <n v="2.8380834208777159E-5"/>
    <n v="28.380834208777159"/>
    <n v="178.49581263381859"/>
    <n v="5.8214138830172346E-2"/>
    <n v="32.178800000000003"/>
    <n v="73"/>
    <n v="794"/>
    <n v="37.491474782727124"/>
    <n v="7.6209545755722603"/>
    <s v="ES"/>
    <s v="TF"/>
    <s v="SD"/>
    <n v="0.6083871384901417"/>
    <n v="1.4275"/>
    <n v="836.8"/>
    <n v="3.3174055421566567E-2"/>
    <n v="23.35390337783668"/>
  </r>
  <r>
    <d v="2022-06-11T00:00:00"/>
    <x v="0"/>
    <x v="1"/>
    <s v="K1"/>
    <x v="0"/>
    <n v="16"/>
    <x v="4"/>
    <s v="G8"/>
    <s v="K1CmeG8"/>
    <s v="K1CmeG8"/>
    <s v="6h09"/>
    <n v="0.51100000000000001"/>
    <n v="1.37"/>
    <x v="55"/>
    <s v="11h58"/>
    <n v="0.36799999999999999"/>
    <n v="0.14300000000000002"/>
    <n v="3.95"/>
    <n v="-0.39500000000000002"/>
    <n v="-0.25800000000000001"/>
    <n v="98.2"/>
    <n v="7569.9434000000001"/>
    <n v="0.75699433999999999"/>
    <n v="0.38858695652173919"/>
    <n v="3.7171232271581499E-5"/>
    <n v="2.8138412440412536E-5"/>
    <n v="28.138412440412537"/>
    <n v="109.06361411012611"/>
    <n v="3.5569710456749996E-2"/>
    <n v="31.959900000000001"/>
    <n v="73"/>
    <n v="794"/>
    <n v="37.171232271581502"/>
    <n v="10.416666666666666"/>
    <s v="ES"/>
    <s v="TF"/>
    <s v="SD"/>
    <n v="0.55247291970017987"/>
    <n v="1.6937500000000001"/>
    <n v="1071.175"/>
    <n v="3.3174055421566567E-2"/>
    <n v="23.35390337783668"/>
  </r>
  <r>
    <d v="2022-06-21T00:00:00"/>
    <x v="0"/>
    <x v="2"/>
    <s v="K1"/>
    <x v="0"/>
    <n v="14"/>
    <x v="4"/>
    <s v="G8"/>
    <s v="K1CmeG8"/>
    <s v="K1CmeG8"/>
    <s v="5h46"/>
    <n v="0.53800000000000003"/>
    <n v="1.26"/>
    <x v="56"/>
    <s v="12h24"/>
    <n v="0.39400000000000002"/>
    <n v="0.14400000000000002"/>
    <n v="19.600000000000001"/>
    <n v="-1.9600000000000002"/>
    <n v="-1.8340000000000001"/>
    <n v="98.2"/>
    <n v="7569.9434000000001"/>
    <n v="0.75699433999999999"/>
    <n v="0.36548223350253811"/>
    <n v="3.446952828179669E-5"/>
    <n v="2.6093237811790018E-5"/>
    <n v="26.093237811790019"/>
    <n v="14.227501533146139"/>
    <n v="4.6401186517253737E-3"/>
    <n v="30.972899999999999"/>
    <n v="73"/>
    <n v="794"/>
    <n v="34.469528281796691"/>
    <n v="8.9642857142857135"/>
    <s v="ES"/>
    <s v="TF"/>
    <s v="SD"/>
    <n v="0.43868604499462699"/>
    <n v="2.2400000000000002"/>
    <n v="1277.3875"/>
    <n v="3.3174055421566567E-2"/>
    <n v="23.35390337783668"/>
  </r>
  <r>
    <d v="2022-06-10T00:00:00"/>
    <x v="0"/>
    <x v="1"/>
    <s v="L3"/>
    <x v="1"/>
    <n v="8"/>
    <x v="5"/>
    <s v="H3"/>
    <s v="L3SguH3"/>
    <s v="L3SguH3"/>
    <s v="6h17"/>
    <n v="0.67400000000000004"/>
    <n v="2.12"/>
    <x v="57"/>
    <s v="12h05"/>
    <n v="0.56100000000000005"/>
    <n v="0.11299999999999999"/>
    <n v="4.83"/>
    <n v="-0.48299999999999998"/>
    <n v="-0.27099999999999996"/>
    <n v="51.05"/>
    <n v="2045.7904624999996"/>
    <n v="0.20457904624999995"/>
    <n v="0.20142602495543668"/>
    <n v="1.6554392314331867E-5"/>
    <n v="3.3866817909143428E-6"/>
    <n v="3.3866817909143427"/>
    <n v="12.49698077828171"/>
    <n v="0.23084495216442108"/>
    <n v="27.385200000000001"/>
    <n v="22.6"/>
    <n v="352"/>
    <n v="16.554392314331867"/>
    <n v="18.418666666666667"/>
    <s v="LS"/>
    <s v="TMF"/>
    <s v="E"/>
    <n v="0.64691630239407094"/>
    <n v="1.1612499999999999"/>
    <n v="648.88749999999993"/>
    <n v="2.0785094597206271E-2"/>
    <n v="22.811701937834123"/>
  </r>
  <r>
    <d v="2022-06-22T00:00:00"/>
    <x v="0"/>
    <x v="2"/>
    <s v="L3"/>
    <x v="1"/>
    <n v="10"/>
    <x v="5"/>
    <s v="H3"/>
    <s v="L3SguH3"/>
    <s v="L3SguH3"/>
    <s v="5h58"/>
    <n v="0.70299999999999996"/>
    <n v="2.74"/>
    <x v="58"/>
    <s v="11h37"/>
    <n v="0.61"/>
    <n v="9.2999999999999972E-2"/>
    <n v="9.26"/>
    <n v="-0.92599999999999993"/>
    <n v="-0.65199999999999991"/>
    <n v="51.05"/>
    <n v="2045.7904624999996"/>
    <n v="0.20457904624999995"/>
    <n v="0.15245901639344259"/>
    <n v="1.1749203991724194E-5"/>
    <n v="2.403640946823628E-6"/>
    <n v="2.4036409468236282"/>
    <n v="3.6865658693613934"/>
    <n v="6.8098458088588915E-2"/>
    <n v="31.695499999999999"/>
    <n v="22.6"/>
    <n v="352"/>
    <n v="11.749203991724194"/>
    <n v="15.591269841269842"/>
    <s v="LS"/>
    <s v="TMF"/>
    <s v="E"/>
    <n v="0.40461792161109017"/>
    <n v="2.3699999999999997"/>
    <n v="1376.4875"/>
    <n v="2.0785094597206271E-2"/>
    <n v="22.811701937834123"/>
  </r>
  <r>
    <d v="2022-08-03T00:00:00"/>
    <x v="0"/>
    <x v="0"/>
    <s v="L3"/>
    <x v="1"/>
    <n v="12"/>
    <x v="5"/>
    <s v="H3"/>
    <s v="L3SguH3"/>
    <s v="L3SguH3"/>
    <s v="6h01"/>
    <n v="0.73099999999999998"/>
    <n v="4.3099999999999996"/>
    <x v="59"/>
    <s v="11h52"/>
    <n v="0.65300000000000002"/>
    <n v="7.7999999999999958E-2"/>
    <n v="9.2899999999999991"/>
    <n v="-0.92899999999999994"/>
    <n v="-0.498"/>
    <n v="51.05"/>
    <n v="2045.7904624999996"/>
    <n v="0.20457904624999995"/>
    <n v="0.11944869831546701"/>
    <n v="8.7007620399812434E-6"/>
    <n v="1.7799935997875667E-6"/>
    <n v="1.7799935997875667"/>
    <n v="3.5742843369228248"/>
    <n v="6.6024387123402292E-2"/>
    <n v="28.545300000000001"/>
    <n v="22.6"/>
    <n v="352"/>
    <n v="8.7007620399812442"/>
    <n v="15.665264505802318"/>
    <s v="LS"/>
    <s v="TMF"/>
    <s v="E"/>
    <n v="0.57093314461741485"/>
    <n v="1.5412499999999998"/>
    <n v="919.65"/>
    <n v="2.0785094597206271E-2"/>
    <n v="22.811701937834123"/>
  </r>
  <r>
    <d v="2022-07-21T00:00:00"/>
    <x v="0"/>
    <x v="4"/>
    <s v="L3"/>
    <x v="1"/>
    <n v="12"/>
    <x v="5"/>
    <s v="H3"/>
    <s v="L3SguH3"/>
    <s v="L3SguH3"/>
    <s v="6h42"/>
    <n v="0.63100000000000001"/>
    <n v="5.15"/>
    <x v="60"/>
    <s v="11h36"/>
    <n v="0.69799999999999995"/>
    <n v="-6.6999999999999948E-2"/>
    <n v="17.2"/>
    <n v="-1.72"/>
    <n v="-1.2050000000000001"/>
    <n v="51.05"/>
    <n v="2045.7904624999996"/>
    <n v="0.20457904624999995"/>
    <n v="0.10618066561014255"/>
    <n v="7.5267744548761289E-6"/>
    <n v="1.5398203393174218E-6"/>
    <n v="1.5398203393174219"/>
    <n v="1.2778592027530471"/>
    <n v="2.3604689145801192E-2"/>
    <n v="31.981100000000001"/>
    <n v="22.6"/>
    <n v="352"/>
    <n v="7.5267744548761293"/>
    <n v="12.389091192032369"/>
    <s v="LS"/>
    <s v="TMF"/>
    <s v="E"/>
    <n v="0.41316276787735068"/>
    <n v="2.36"/>
    <n v="1352.8999999999999"/>
    <n v="2.0785094597206271E-2"/>
    <n v="22.811701937834123"/>
  </r>
  <r>
    <d v="2022-08-18T00:00:00"/>
    <x v="0"/>
    <x v="5"/>
    <s v="L3"/>
    <x v="1"/>
    <n v="10"/>
    <x v="5"/>
    <s v="H3"/>
    <s v="L3SguH3"/>
    <s v="L3SguH3"/>
    <s v="5h44"/>
    <n v="0.749"/>
    <n v="9.42"/>
    <x v="61"/>
    <s v="12h21"/>
    <n v="0.70199999999999996"/>
    <n v="4.7000000000000042E-2"/>
    <n v="11.58"/>
    <n v="-1.1579999999999999"/>
    <n v="-0.21599999999999997"/>
    <n v="51.05"/>
    <n v="2045.7904624999996"/>
    <n v="0.20457904624999995"/>
    <n v="6.695156695156701E-2"/>
    <n v="4.2663692400349365E-6"/>
    <n v="8.7280975007668437E-7"/>
    <n v="0.87280975007668438"/>
    <n v="4.0407858799846501"/>
    <n v="7.4641630624319541E-2"/>
    <n v="28.894600000000001"/>
    <n v="22.6"/>
    <n v="352"/>
    <n v="4.2663692400349369"/>
    <n v="15.563004370478136"/>
    <s v="LS"/>
    <s v="TMF"/>
    <s v="E"/>
    <n v="0.60858362734628491"/>
    <n v="1.405"/>
    <n v="1061.325"/>
    <n v="2.0785094597206271E-2"/>
    <n v="22.811701937834123"/>
  </r>
  <r>
    <d v="2022-07-07T00:00:00"/>
    <x v="0"/>
    <x v="3"/>
    <s v="L3"/>
    <x v="1"/>
    <n v="3"/>
    <x v="5"/>
    <s v="H3"/>
    <s v="L3SguH3"/>
    <s v="L3SguH3"/>
    <s v="6h04"/>
    <n v="0.73299999999999998"/>
    <n v="7.47"/>
    <x v="62"/>
    <s v="12h32"/>
    <n v="0.70499999999999996"/>
    <n v="2.8000000000000025E-2"/>
    <n v="10.61"/>
    <n v="-1.0609999999999999"/>
    <n v="-0.31399999999999995"/>
    <n v="51.05"/>
    <n v="2045.7904624999996"/>
    <n v="0.20457904624999995"/>
    <n v="3.9716312056737625E-2"/>
    <n v="2.2432500957402819E-6"/>
    <n v="4.5892196508676795E-7"/>
    <n v="0.45892196508676797"/>
    <n v="1.4615349206584969"/>
    <n v="2.6997557636671925E-2"/>
    <n v="34.081400000000002"/>
    <n v="22.6"/>
    <n v="352"/>
    <n v="2.2432500957402821"/>
    <n v="13.083333333333334"/>
    <s v="LS"/>
    <s v="TMF"/>
    <s v="E"/>
    <n v="0.35644028496175595"/>
    <n v="2.7675000000000001"/>
    <n v="1337.8125"/>
    <n v="2.0785094597206271E-2"/>
    <n v="22.811701937834123"/>
  </r>
  <r>
    <d v="2022-08-31T00:00:00"/>
    <x v="0"/>
    <x v="6"/>
    <s v="L3"/>
    <x v="1"/>
    <n v="6"/>
    <x v="5"/>
    <s v="H3"/>
    <s v="L3SguH3"/>
    <s v="L3SguH3"/>
    <s v="7h12"/>
    <n v="0.71599999999999997"/>
    <n v="10.86"/>
    <x v="63"/>
    <s v="11h45"/>
    <n v="0.69599999999999995"/>
    <n v="2.0000000000000018E-2"/>
    <n v="21.23"/>
    <n v="-2.1230000000000002"/>
    <n v="-1.0370000000000004"/>
    <n v="51.05"/>
    <n v="2045.7904624999996"/>
    <n v="0.20457904624999995"/>
    <n v="2.8735632183908073E-2"/>
    <n v="1.5061315708212936E-6"/>
    <n v="3.0812296028563452E-7"/>
    <n v="0.30812296028563452"/>
    <n v="0.29712918060331189"/>
    <n v="5.488587419629219E-3"/>
    <n v="32.519599999999997"/>
    <n v="22.6"/>
    <n v="352"/>
    <n v="1.5061315708212935"/>
    <n v="7.0107887060214562"/>
    <s v="LS"/>
    <s v="TMF"/>
    <s v="E"/>
    <n v="0.5234151584582144"/>
    <n v="1.8887499999999999"/>
    <n v="924.46249999999998"/>
    <n v="2.0785094597206271E-2"/>
    <n v="22.811701937834123"/>
  </r>
  <r>
    <d v="2022-08-03T00:00:00"/>
    <x v="0"/>
    <x v="0"/>
    <s v="K1"/>
    <x v="0"/>
    <n v="4"/>
    <x v="1"/>
    <s v="B9"/>
    <s v="K1FsaB9"/>
    <s v="K1FsaB9"/>
    <s v="5h30"/>
    <n v="0.74199999999999999"/>
    <n v="3.88"/>
    <x v="64"/>
    <s v="12h28"/>
    <n v="0.63700000000000001"/>
    <n v="0.10499999999999998"/>
    <n v="11.61"/>
    <n v="-1.161"/>
    <n v="-0.77300000000000002"/>
    <n v="51.75"/>
    <n v="2102.2790625000002"/>
    <n v="0.21022790625000001"/>
    <n v="0.1648351648351648"/>
    <n v="1.293407417827686E-5"/>
    <n v="2.7191033337813337E-6"/>
    <n v="2.7191033337813337"/>
    <n v="3.5175981032100045"/>
    <n v="0.9426059690576627"/>
    <n v="28.545300000000001"/>
    <n v="12.1"/>
    <n v="290"/>
    <n v="12.934074178276861"/>
    <n v="8.0311143168665637"/>
    <s v="LS"/>
    <s v="TMF"/>
    <s v="E"/>
    <n v="0.57093314461741485"/>
    <n v="1.5412499999999998"/>
    <n v="919.65"/>
    <n v="7.3426554335497676E-2"/>
    <n v="22.62647841477833"/>
  </r>
  <r>
    <d v="2022-07-22T00:00:00"/>
    <x v="0"/>
    <x v="4"/>
    <s v="K1"/>
    <x v="0"/>
    <n v="3"/>
    <x v="1"/>
    <s v="B9"/>
    <s v="K1FsaB9"/>
    <s v="K1FsaB9"/>
    <s v="6h30"/>
    <n v="0.79200000000000004"/>
    <n v="29.21"/>
    <x v="65"/>
    <s v="12H32"/>
    <n v="0.68300000000000005"/>
    <n v="0.10899999999999999"/>
    <n v="41.23"/>
    <n v="-4.1229999999999993"/>
    <n v="-1.2019999999999991"/>
    <n v="51.75"/>
    <n v="2102.2790625000002"/>
    <n v="0.21022790625000001"/>
    <n v="0.15959004392386528"/>
    <n v="1.2429312123957316E-5"/>
    <n v="2.6129882639472874E-6"/>
    <n v="2.6129882639472877"/>
    <n v="2.173867108109226"/>
    <n v="0.58252820587205734"/>
    <n v="34.764699999999998"/>
    <n v="12.1"/>
    <n v="290"/>
    <n v="12.429312123957317"/>
    <n v="6.5184028628141686"/>
    <s v="LS"/>
    <s v="TMF"/>
    <s v="E"/>
    <n v="0.38320539431614575"/>
    <n v="2.6387499999999999"/>
    <n v="1512.2124999999996"/>
    <n v="7.3426554335497676E-2"/>
    <n v="22.62647841477833"/>
  </r>
  <r>
    <d v="2022-08-17T00:00:00"/>
    <x v="0"/>
    <x v="5"/>
    <s v="K1"/>
    <x v="0"/>
    <n v="3"/>
    <x v="1"/>
    <s v="B9"/>
    <s v="K1FsaB9"/>
    <s v="K1FsaB9"/>
    <s v="5h17"/>
    <n v="0.77600000000000002"/>
    <n v="24.08"/>
    <x v="66"/>
    <s v="12h37"/>
    <n v="0.67300000000000004"/>
    <n v="0.10299999999999998"/>
    <n v="31.52"/>
    <n v="-3.1520000000000001"/>
    <n v="-0.74400000000000022"/>
    <n v="51.75"/>
    <n v="2102.2790625000002"/>
    <n v="0.21022790625000001"/>
    <n v="0.1530460624071322"/>
    <n v="1.1804919800550362E-5"/>
    <n v="2.4817235731188702E-6"/>
    <n v="2.4817235731188703"/>
    <n v="3.3356499638694483"/>
    <n v="0.89384957416285216"/>
    <n v="32.178800000000003"/>
    <n v="12.1"/>
    <n v="290"/>
    <n v="11.804919800550362"/>
    <n v="7.6209545755722603"/>
    <s v="LS"/>
    <s v="TMF"/>
    <s v="E"/>
    <n v="0.6083871384901417"/>
    <n v="1.4275"/>
    <n v="836.8"/>
    <n v="7.3426554335497676E-2"/>
    <n v="22.62647841477833"/>
  </r>
  <r>
    <d v="2022-07-07T00:00:00"/>
    <x v="0"/>
    <x v="3"/>
    <s v="K1"/>
    <x v="0"/>
    <n v="1"/>
    <x v="1"/>
    <s v="B9"/>
    <s v="K1FsaB9"/>
    <s v="K1FsaB9"/>
    <s v="6h28"/>
    <n v="0.77100000000000002"/>
    <n v="17.75"/>
    <x v="67"/>
    <s v="12h04"/>
    <n v="0.67400000000000004"/>
    <n v="9.6999999999999975E-2"/>
    <n v="3.68"/>
    <n v="-0.36799999999999999"/>
    <n v="1.407"/>
    <n v="51.75"/>
    <n v="2102.2790625000002"/>
    <n v="0.21022790625000001"/>
    <n v="0.14391691394658748"/>
    <n v="1.0944165039346632E-5"/>
    <n v="2.3007689018762914E-6"/>
    <n v="2.3007689018762916"/>
    <n v="1.6352302074458362"/>
    <n v="0.4381904097899223"/>
    <n v="34.081400000000002"/>
    <n v="12.1"/>
    <n v="290"/>
    <n v="10.944165039346633"/>
    <n v="7.0391025641025591"/>
    <s v="LS"/>
    <s v="TMF"/>
    <s v="E"/>
    <n v="0.35644028496175595"/>
    <n v="2.7675000000000001"/>
    <n v="1337.8125"/>
    <n v="7.3426554335497676E-2"/>
    <n v="22.62647841477833"/>
  </r>
  <r>
    <d v="2022-08-31T00:00:00"/>
    <x v="0"/>
    <x v="6"/>
    <s v="K1"/>
    <x v="0"/>
    <n v="2"/>
    <x v="1"/>
    <s v="B9"/>
    <s v="K1FsaB9"/>
    <s v="K1FsaB9"/>
    <s v="6h53"/>
    <n v="0.79900000000000004"/>
    <n v="21.43"/>
    <x v="68"/>
    <s v="12h28"/>
    <n v="0.70099999999999996"/>
    <n v="9.8000000000000087E-2"/>
    <n v="32.64"/>
    <n v="-3.2640000000000002"/>
    <n v="-1.1210000000000004"/>
    <n v="51.75"/>
    <n v="2102.2790625000002"/>
    <n v="0.21022790625000001"/>
    <n v="0.13980028530670485"/>
    <n v="1.0560084186105551E-5"/>
    <n v="2.2200243882687054E-6"/>
    <n v="2.2200243882687052"/>
    <n v="1.9803964212923322"/>
    <n v="0.53068412963581246"/>
    <n v="32.519599999999997"/>
    <n v="12.1"/>
    <n v="290"/>
    <n v="10.560084186105552"/>
    <n v="6.7535095436248787"/>
    <s v="LS"/>
    <s v="TMF"/>
    <s v="E"/>
    <n v="0.5234151584582144"/>
    <n v="1.8887499999999999"/>
    <n v="924.46249999999998"/>
    <n v="7.3426554335497676E-2"/>
    <n v="22.62647841477833"/>
  </r>
  <r>
    <d v="2022-06-11T00:00:00"/>
    <x v="0"/>
    <x v="1"/>
    <s v="K1"/>
    <x v="0"/>
    <n v="3"/>
    <x v="1"/>
    <s v="B9"/>
    <s v="K1FsaB9"/>
    <s v="K1FsaB9"/>
    <s v="6h01"/>
    <n v="0.71099999999999997"/>
    <n v="8.89"/>
    <x v="69"/>
    <s v="11h45"/>
    <n v="0.64800000000000002"/>
    <n v="6.2999999999999945E-2"/>
    <n v="19.86"/>
    <n v="-1.986"/>
    <n v="-1.097"/>
    <n v="51.75"/>
    <n v="2102.2790625000002"/>
    <n v="0.21022790625000001"/>
    <n v="9.722222222222214E-2"/>
    <n v="6.7528382236740597E-6"/>
    <n v="1.4196350410079669E-6"/>
    <n v="1.4196350410079668"/>
    <n v="1.2941066918942268"/>
    <n v="0.34678000629571593"/>
    <n v="31.959900000000001"/>
    <n v="12.1"/>
    <n v="290"/>
    <n v="6.7528382236740594"/>
    <n v="10.416666666666666"/>
    <s v="LS"/>
    <s v="TMF"/>
    <s v="E"/>
    <n v="0.55247291970017987"/>
    <n v="1.6937500000000001"/>
    <n v="1071.175"/>
    <n v="7.3426554335497676E-2"/>
    <n v="22.62647841477833"/>
  </r>
  <r>
    <d v="2022-06-21T00:00:00"/>
    <x v="0"/>
    <x v="2"/>
    <s v="K1"/>
    <x v="0"/>
    <n v="3"/>
    <x v="1"/>
    <s v="B9"/>
    <s v="K1FsaB9"/>
    <s v="K1FsaB9"/>
    <s v="5h37"/>
    <n v="0.72099999999999997"/>
    <n v="12.63"/>
    <x v="70"/>
    <s v="12h11"/>
    <n v="0.66700000000000004"/>
    <n v="5.3999999999999937E-2"/>
    <n v="24.69"/>
    <n v="-2.4690000000000003"/>
    <n v="-1.2060000000000002"/>
    <n v="51.75"/>
    <n v="2102.2790625000002"/>
    <n v="0.21022790625000001"/>
    <n v="8.0959520239879956E-2"/>
    <n v="5.3904469734432372E-6"/>
    <n v="1.1332223809786211E-6"/>
    <n v="1.133222380978621"/>
    <n v="0.93965371557099575"/>
    <n v="0.25179772536724987"/>
    <n v="30.972899999999999"/>
    <n v="12.1"/>
    <n v="290"/>
    <n v="5.390446973443237"/>
    <n v="8.9642857142857135"/>
    <s v="LS"/>
    <s v="TMF"/>
    <s v="E"/>
    <n v="0.43868604499462666"/>
    <n v="2.2399999999999998"/>
    <n v="1277.3875"/>
    <n v="7.3426554335497676E-2"/>
    <n v="22.62647841477833"/>
  </r>
  <r>
    <d v="2022-09-02T00:00:00"/>
    <x v="0"/>
    <x v="6"/>
    <s v="K6"/>
    <x v="1"/>
    <n v="4"/>
    <x v="6"/>
    <s v="I8"/>
    <s v="K6MluI8"/>
    <s v="K6MluI8"/>
    <s v="5h55"/>
    <n v="0.745"/>
    <n v="8.76"/>
    <x v="71"/>
    <s v="11h35"/>
    <n v="0.53500000000000003"/>
    <n v="0.20999999999999996"/>
    <n v="17.12"/>
    <n v="-1.7120000000000002"/>
    <n v="-0.83600000000000019"/>
    <n v="119.55"/>
    <n v="11219.378962500001"/>
    <n v="1.1219378962500002"/>
    <n v="0.39252336448598124"/>
    <n v="3.763530219179399E-5"/>
    <n v="4.2224471765794372E-5"/>
    <n v="42.22447176579437"/>
    <n v="50.507741346643968"/>
    <n v="0.61868612856953475"/>
    <n v="35.566600000000001"/>
    <n v="75.3"/>
    <n v="736"/>
    <n v="37.63530219179399"/>
    <n v="11.450000000000001"/>
    <s v="ES"/>
    <s v="TMF"/>
    <s v="E"/>
    <n v="0.40445061727069104"/>
    <n v="2.5662500000000001"/>
    <n v="1407.6"/>
    <n v="2.5562690103455334E-3"/>
    <n v="21.026889887404813"/>
  </r>
  <r>
    <d v="2022-08-05T00:00:00"/>
    <x v="0"/>
    <x v="0"/>
    <s v="K6"/>
    <x v="1"/>
    <n v="7"/>
    <x v="6"/>
    <s v="I8"/>
    <s v="K6MluI8"/>
    <s v="K6MluI8"/>
    <s v="5h41"/>
    <n v="0.72899999999999998"/>
    <n v="11.23"/>
    <x v="72"/>
    <s v="12h03"/>
    <n v="0.53900000000000003"/>
    <n v="0.18999999999999995"/>
    <n v="23.97"/>
    <n v="-2.3969999999999998"/>
    <n v="-1.2739999999999998"/>
    <n v="119.55"/>
    <n v="11219.378962500001"/>
    <n v="1.1219378962500002"/>
    <n v="0.3525046382189238"/>
    <n v="3.296908348196669E-5"/>
    <n v="3.6989264163048337E-5"/>
    <n v="36.98926416304834"/>
    <n v="29.033959311654904"/>
    <n v="0.35564662771772765"/>
    <n v="33.254899999999999"/>
    <n v="75.3"/>
    <n v="736"/>
    <n v="32.969083481966692"/>
    <n v="13.537474712107057"/>
    <s v="ES"/>
    <s v="TMF"/>
    <s v="E"/>
    <n v="0.44009598733374949"/>
    <n v="2.3112500000000002"/>
    <n v="1533.9750000000001"/>
    <n v="2.5562690103455334E-3"/>
    <n v="21.026889887404813"/>
  </r>
  <r>
    <d v="2022-07-05T00:00:00"/>
    <x v="0"/>
    <x v="3"/>
    <s v="K6"/>
    <x v="1"/>
    <n v="8"/>
    <x v="6"/>
    <s v="I8"/>
    <s v="K6MluI8"/>
    <s v="K6MluI8"/>
    <s v="5h54"/>
    <n v="0.71"/>
    <n v="17.21"/>
    <x v="73"/>
    <s v="11h54"/>
    <n v="0.53300000000000003"/>
    <n v="0.17699999999999994"/>
    <n v="21.42"/>
    <n v="-2.1420000000000003"/>
    <n v="-0.42100000000000026"/>
    <n v="119.55"/>
    <n v="11219.378962500001"/>
    <n v="1.1219378962500002"/>
    <n v="0.33208255159474659"/>
    <n v="3.0633798965628801E-5"/>
    <n v="3.4369219965643006E-5"/>
    <n v="34.369219965643005"/>
    <n v="81.637102056159108"/>
    <n v="1"/>
    <n v="33.278799999999997"/>
    <n v="75.3"/>
    <n v="736"/>
    <n v="30.633798965628802"/>
    <n v="11.802345679012349"/>
    <s v="ES"/>
    <s v="TMF"/>
    <s v="E"/>
    <n v="0.3455948490031629"/>
    <n v="2.8125"/>
    <n v="1435.3249999999998"/>
    <n v="2.5562690103455334E-3"/>
    <n v="21.026889887404813"/>
  </r>
  <r>
    <d v="2022-06-09T00:00:00"/>
    <x v="0"/>
    <x v="1"/>
    <s v="K6"/>
    <x v="1"/>
    <n v="7"/>
    <x v="6"/>
    <s v="I8"/>
    <s v="K6MluI8"/>
    <s v="K6MluI8"/>
    <s v="6h15"/>
    <n v="0.63300000000000001"/>
    <n v="2.85"/>
    <x v="74"/>
    <s v="12h04"/>
    <n v="0.47599999999999998"/>
    <n v="0.15700000000000003"/>
    <n v="12.68"/>
    <n v="-1.268"/>
    <n v="-0.98299999999999998"/>
    <n v="119.55"/>
    <n v="11219.378962500001"/>
    <n v="1.1219378962500002"/>
    <n v="0.32983193277310929"/>
    <n v="3.0378426471247676E-5"/>
    <n v="3.4082707886536935E-5"/>
    <n v="34.082707886536937"/>
    <n v="34.672134167382438"/>
    <n v="0.42471050744554173"/>
    <n v="24.548100000000002"/>
    <n v="75.3"/>
    <n v="736"/>
    <n v="30.378426471247675"/>
    <n v="14.811333333333334"/>
    <s v="ES"/>
    <s v="TMF"/>
    <s v="E"/>
    <n v="0.62108933859878679"/>
    <n v="1.2462500000000001"/>
    <n v="783"/>
    <n v="2.5562690103455334E-3"/>
    <n v="21.026889887404813"/>
  </r>
  <r>
    <d v="2022-08-19T00:00:00"/>
    <x v="0"/>
    <x v="5"/>
    <s v="K6"/>
    <x v="1"/>
    <n v="12"/>
    <x v="6"/>
    <s v="I8"/>
    <s v="K6MluI8"/>
    <s v="K6MluI8"/>
    <s v="6h23"/>
    <n v="0.69599999999999995"/>
    <n v="5.46"/>
    <x v="75"/>
    <s v="11h34"/>
    <n v="0.54100000000000004"/>
    <n v="0.15499999999999992"/>
    <n v="26.22"/>
    <n v="-2.6219999999999999"/>
    <n v="-2.0759999999999996"/>
    <n v="119.55"/>
    <n v="11219.378962500001"/>
    <n v="1.1219378962500002"/>
    <n v="0.28650646950092407"/>
    <n v="2.5543443769277136E-5"/>
    <n v="2.8658157565482965E-5"/>
    <n v="28.658157565482966"/>
    <n v="13.804507497824167"/>
    <n v="0.16909600534345495"/>
    <n v="34.301699999999997"/>
    <n v="75.3"/>
    <n v="736"/>
    <n v="25.543443769277136"/>
    <n v="12.126990262931423"/>
    <s v="ES"/>
    <s v="TMF"/>
    <s v="E"/>
    <n v="0.40498035528846144"/>
    <n v="2.7174999999999998"/>
    <n v="1551.3875"/>
    <n v="2.5562690103455334E-3"/>
    <n v="21.026889887404813"/>
  </r>
  <r>
    <d v="2022-07-20T00:00:00"/>
    <x v="0"/>
    <x v="4"/>
    <s v="K6"/>
    <x v="1"/>
    <n v="4"/>
    <x v="6"/>
    <s v="I8"/>
    <s v="K6MluI8"/>
    <s v="K6MluI8"/>
    <s v="6h13"/>
    <n v="0.624"/>
    <n v="12.81"/>
    <x v="76"/>
    <s v="11h31"/>
    <n v="0.55900000000000005"/>
    <n v="6.4999999999999947E-2"/>
    <n v="26.51"/>
    <n v="-2.6510000000000002"/>
    <n v="-1.37"/>
    <n v="119.55"/>
    <n v="11219.378962500001"/>
    <n v="1.1219378962500002"/>
    <n v="0.11627906976744175"/>
    <n v="8.4174271792265124E-6"/>
    <n v="9.443830541298966E-6"/>
    <n v="9.4438305412989667"/>
    <n v="6.8933069644518001"/>
    <n v="8.4438410532120811E-2"/>
    <n v="34.903799999999997"/>
    <n v="75.3"/>
    <n v="736"/>
    <n v="8.4174271792265127"/>
    <n v="11.020894580054243"/>
    <s v="ES"/>
    <s v="TMF"/>
    <s v="E"/>
    <n v="0.38773728517693062"/>
    <n v="2.5749999999999997"/>
    <n v="1486.8125"/>
    <n v="2.5562690103455334E-3"/>
    <n v="21.026889887404813"/>
  </r>
  <r>
    <d v="2022-08-31T00:00:00"/>
    <x v="0"/>
    <x v="6"/>
    <s v="K1"/>
    <x v="0"/>
    <n v="1"/>
    <x v="7"/>
    <s v="D10"/>
    <s v="K1DtoD10"/>
    <s v="K1DtoD10"/>
    <s v="6h53"/>
    <n v="0.875"/>
    <n v="10.94"/>
    <x v="77"/>
    <s v="12h28"/>
    <n v="0.74299999999999999"/>
    <n v="0.13200000000000001"/>
    <n v="16.649999999999999"/>
    <n v="-1.6649999999999998"/>
    <n v="-0.57099999999999995"/>
    <n v="80"/>
    <n v="5024"/>
    <n v="0.50239999999999996"/>
    <n v="0.17765814266487215"/>
    <n v="1.4183592357639459E-5"/>
    <n v="7.1258368004780638E-6"/>
    <n v="7.1258368004780639"/>
    <n v="12.479574081397661"/>
    <n v="0.1063548699187624"/>
    <n v="32.519599999999997"/>
    <n v="77.099999999999994"/>
    <n v="720"/>
    <n v="14.183592357639458"/>
    <n v="6.7535095436248787"/>
    <s v="ES"/>
    <s v="TF"/>
    <s v="SD"/>
    <n v="0.5234151584582144"/>
    <n v="1.8887499999999999"/>
    <n v="924.46249999999998"/>
    <n v="-1.38808263453837E-2"/>
    <n v="20.827665812558902"/>
  </r>
  <r>
    <d v="2022-06-11T00:00:00"/>
    <x v="0"/>
    <x v="1"/>
    <s v="K1"/>
    <x v="0"/>
    <n v="10"/>
    <x v="7"/>
    <s v="D10"/>
    <s v="K1DtoD10"/>
    <s v="K1DtoD10"/>
    <s v="6h09"/>
    <n v="0.75"/>
    <n v="10.85"/>
    <x v="78"/>
    <s v="11h58"/>
    <n v="0.56799999999999995"/>
    <n v="0.18200000000000005"/>
    <n v="15.95"/>
    <n v="-1.595"/>
    <n v="-0.51"/>
    <n v="80"/>
    <n v="5024"/>
    <n v="0.50239999999999996"/>
    <n v="0.32042253521126773"/>
    <n v="2.9315144465882253E-5"/>
    <n v="1.4727928579659242E-5"/>
    <n v="14.727928579659242"/>
    <n v="28.878291332665178"/>
    <n v="0.24610991514044928"/>
    <n v="31.959900000000001"/>
    <n v="77.099999999999994"/>
    <n v="720"/>
    <n v="29.315144465882252"/>
    <n v="10.416666666666666"/>
    <s v="ES"/>
    <s v="TF"/>
    <s v="SD"/>
    <n v="0.55247291970017987"/>
    <n v="1.6937500000000001"/>
    <n v="1071.175"/>
    <n v="-1.3880826345383708E-2"/>
    <n v="20.827665812558859"/>
  </r>
  <r>
    <d v="2022-07-07T00:00:00"/>
    <x v="0"/>
    <x v="3"/>
    <s v="K1"/>
    <x v="0"/>
    <n v="3"/>
    <x v="7"/>
    <s v="D10"/>
    <s v="K1DtoD10"/>
    <s v="K1DtoD10"/>
    <s v="6h28"/>
    <n v="0.85799999999999998"/>
    <n v="5.48"/>
    <x v="79"/>
    <s v="12h04"/>
    <n v="0.65"/>
    <n v="0.20799999999999996"/>
    <n v="21.87"/>
    <n v="-2.1870000000000003"/>
    <n v="-1.6390000000000002"/>
    <n v="80"/>
    <n v="5024"/>
    <n v="0.50239999999999996"/>
    <n v="0.31999999999999995"/>
    <n v="2.9267564538858643E-5"/>
    <n v="1.470402442432258E-5"/>
    <n v="14.704024424322581"/>
    <n v="8.9713388800015732"/>
    <n v="7.6456582040085333E-2"/>
    <n v="34.081400000000002"/>
    <n v="77.099999999999994"/>
    <n v="720"/>
    <n v="29.267564538858643"/>
    <n v="7.0391025641025591"/>
    <s v="ES"/>
    <s v="TF"/>
    <s v="SD"/>
    <n v="0.35644028496175595"/>
    <n v="2.7675000000000001"/>
    <n v="1337.8125"/>
    <n v="-1.3880826345383708E-2"/>
    <n v="20.827665812558859"/>
  </r>
  <r>
    <d v="2022-06-21T00:00:00"/>
    <x v="0"/>
    <x v="2"/>
    <s v="K1"/>
    <x v="0"/>
    <n v="15"/>
    <x v="7"/>
    <s v="D10"/>
    <s v="K1DtoD10"/>
    <s v="K1DtoD10"/>
    <s v="5h46"/>
    <n v="0.78"/>
    <n v="7.78"/>
    <x v="80"/>
    <s v="12h24"/>
    <n v="0.61599999999999999"/>
    <n v="0.16400000000000003"/>
    <n v="19.48"/>
    <n v="-1.948"/>
    <n v="-1.17"/>
    <n v="80"/>
    <n v="5024"/>
    <n v="0.50239999999999996"/>
    <n v="0.26623376623376627"/>
    <n v="2.3337045968348584E-5"/>
    <n v="1.1724531894498328E-5"/>
    <n v="11.724531894498329"/>
    <n v="10.020967431195153"/>
    <n v="8.5401847903895156E-2"/>
    <n v="30.972899999999999"/>
    <n v="77.099999999999994"/>
    <n v="720"/>
    <n v="23.337045968348583"/>
    <n v="8.9642857142857135"/>
    <s v="ES"/>
    <s v="TF"/>
    <s v="SD"/>
    <n v="0.43868604499462666"/>
    <n v="2.2399999999999998"/>
    <n v="1277.3875"/>
    <n v="-1.3880826345383708E-2"/>
    <n v="20.827665812558859"/>
  </r>
  <r>
    <d v="2022-08-03T00:00:00"/>
    <x v="0"/>
    <x v="0"/>
    <s v="K1"/>
    <x v="0"/>
    <n v="2"/>
    <x v="7"/>
    <s v="D10"/>
    <s v="K1DtoD10"/>
    <s v="K1DtoD10"/>
    <s v="5h30"/>
    <n v="0.81499999999999995"/>
    <n v="5.98"/>
    <x v="81"/>
    <s v="12h28"/>
    <n v="0.64800000000000002"/>
    <n v="0.16699999999999993"/>
    <n v="6.94"/>
    <n v="-0.69400000000000006"/>
    <n v="-9.5999999999999974E-2"/>
    <n v="80"/>
    <n v="5024"/>
    <n v="0.50239999999999996"/>
    <n v="0.25771604938271592"/>
    <n v="2.2421367916036369E-5"/>
    <n v="1.1264495241016671E-5"/>
    <n v="11.26449524101667"/>
    <n v="117.33849209392368"/>
    <n v="1"/>
    <n v="28.545300000000001"/>
    <n v="77.099999999999994"/>
    <n v="720"/>
    <n v="22.42136791603637"/>
    <n v="8.0311143168665637"/>
    <s v="ES"/>
    <s v="TF"/>
    <s v="SD"/>
    <n v="0.57093314461741485"/>
    <n v="1.5412499999999998"/>
    <n v="919.65"/>
    <n v="-1.3880826345383708E-2"/>
    <n v="20.827665812558859"/>
  </r>
  <r>
    <d v="2022-07-22T00:00:00"/>
    <x v="0"/>
    <x v="4"/>
    <s v="K1"/>
    <x v="0"/>
    <n v="2"/>
    <x v="7"/>
    <s v="D10"/>
    <s v="K1DtoD10"/>
    <s v="K1DtoD10"/>
    <s v="6h30"/>
    <n v="0.86199999999999999"/>
    <n v="24.51"/>
    <x v="82"/>
    <s v="12H32"/>
    <n v="0.69099999999999995"/>
    <n v="0.17100000000000004"/>
    <n v="26.83"/>
    <n v="-2.6829999999999998"/>
    <n v="-0.23199999999999976"/>
    <n v="80"/>
    <n v="5024"/>
    <n v="0.50239999999999996"/>
    <n v="0.24746743849493497"/>
    <n v="2.1328862621407437E-5"/>
    <n v="1.0715620580995095E-5"/>
    <n v="10.715620580995095"/>
    <n v="46.188019745668562"/>
    <n v="0.39362888507374838"/>
    <n v="34.764699999999998"/>
    <n v="77.099999999999994"/>
    <n v="720"/>
    <n v="21.328862621407438"/>
    <n v="6.5184028628141686"/>
    <s v="ES"/>
    <s v="TF"/>
    <s v="SD"/>
    <n v="0.38320539431614575"/>
    <n v="2.6387499999999999"/>
    <n v="1512.2124999999996"/>
    <n v="-1.3880826345383708E-2"/>
    <n v="20.827665812558859"/>
  </r>
  <r>
    <d v="2022-08-17T00:00:00"/>
    <x v="0"/>
    <x v="5"/>
    <s v="K1"/>
    <x v="0"/>
    <n v="13"/>
    <x v="7"/>
    <s v="D10"/>
    <s v="K1DtoD10"/>
    <s v="K1DtoD10"/>
    <s v="6h42"/>
    <n v="0.81899999999999995"/>
    <n v="18.12"/>
    <x v="83"/>
    <s v="11h50"/>
    <n v="0.76300000000000001"/>
    <n v="5.5999999999999939E-2"/>
    <n v="22.91"/>
    <n v="-2.2909999999999999"/>
    <n v="-0.47899999999999987"/>
    <n v="80"/>
    <n v="5024"/>
    <n v="0.50239999999999996"/>
    <n v="7.3394495412843958E-2"/>
    <n v="4.7772582204886063E-6"/>
    <n v="2.4000945299734755E-6"/>
    <n v="2.4000945299734755"/>
    <n v="5.0106357619488016"/>
    <n v="4.2702219738951261E-2"/>
    <n v="32.178800000000003"/>
    <n v="77.099999999999994"/>
    <n v="720"/>
    <n v="4.7772582204886067"/>
    <n v="7.6209545755722603"/>
    <s v="ES"/>
    <s v="TF"/>
    <s v="SD"/>
    <n v="0.6083871384901417"/>
    <n v="1.4275"/>
    <n v="836.8"/>
    <n v="-1.3880826345383708E-2"/>
    <n v="20.827665812558859"/>
  </r>
  <r>
    <d v="2022-08-04T00:00:00"/>
    <x v="0"/>
    <x v="0"/>
    <s v="L3"/>
    <x v="1"/>
    <n v="16"/>
    <x v="8"/>
    <s v="I7"/>
    <s v="L3BbrI7"/>
    <s v="L3BbrI7"/>
    <s v="5h42"/>
    <n v="0.81899999999999995"/>
    <n v="7.21"/>
    <x v="84"/>
    <s v="11h53"/>
    <n v="0.54900000000000004"/>
    <n v="0.26999999999999991"/>
    <n v="17.18"/>
    <n v="-1.718"/>
    <n v="-0.997"/>
    <n v="85.5"/>
    <n v="5738.5462500000003"/>
    <n v="0.57385462500000006"/>
    <n v="0.49180327868852436"/>
    <n v="4.9675494502303785E-5"/>
    <n v="2.8506512269309103E-5"/>
    <n v="28.506512269309102"/>
    <n v="28.592289136719259"/>
    <n v="0.5442958042782805"/>
    <n v="29.967099999999999"/>
    <n v="93.2"/>
    <n v="740"/>
    <n v="49.675494502303785"/>
    <n v="15.50428820417056"/>
    <s v="ES"/>
    <s v="TMF"/>
    <s v="SD"/>
    <n v="0.47297782808158478"/>
    <n v="1.87375"/>
    <n v="1054"/>
    <n v="3.5008637196462841E-2"/>
    <n v="20.422821535829076"/>
  </r>
  <r>
    <d v="2022-06-10T00:00:00"/>
    <x v="0"/>
    <x v="1"/>
    <s v="L3"/>
    <x v="1"/>
    <n v="3"/>
    <x v="8"/>
    <s v="I7"/>
    <s v="L3BbrI7"/>
    <s v="L3BbrI7"/>
    <s v="6h17"/>
    <n v="0.69699999999999995"/>
    <n v="3.21"/>
    <x v="85"/>
    <s v="12h05"/>
    <n v="0.498"/>
    <n v="0.19899999999999995"/>
    <n v="7.79"/>
    <n v="-0.77900000000000003"/>
    <n v="-0.45800000000000002"/>
    <n v="85.5"/>
    <n v="5738.5462500000003"/>
    <n v="0.57385462500000006"/>
    <n v="0.39959839357429711"/>
    <n v="3.847208977662001E-5"/>
    <n v="2.2077386651728612E-5"/>
    <n v="22.077386651728613"/>
    <n v="48.203900986307012"/>
    <n v="0.91763135617560021"/>
    <n v="27.385200000000001"/>
    <n v="93.2"/>
    <n v="740"/>
    <n v="38.47208977662001"/>
    <n v="18.418666666666667"/>
    <s v="ES"/>
    <s v="TMF"/>
    <s v="SD"/>
    <n v="0.64691630239407094"/>
    <n v="1.1612499999999999"/>
    <n v="648.88749999999993"/>
    <n v="3.5008637196462841E-2"/>
    <n v="20.422821535829076"/>
  </r>
  <r>
    <d v="2022-08-18T00:00:00"/>
    <x v="0"/>
    <x v="5"/>
    <s v="L3"/>
    <x v="1"/>
    <n v="13"/>
    <x v="8"/>
    <s v="I7"/>
    <s v="L3BbrI7"/>
    <s v="L3BbrI7"/>
    <s v="5h44"/>
    <n v="0.747"/>
    <n v="4.04"/>
    <x v="86"/>
    <s v="12h21"/>
    <n v="0.54200000000000004"/>
    <n v="0.20499999999999996"/>
    <n v="18.16"/>
    <n v="-1.8160000000000001"/>
    <n v="-1.4119999999999999"/>
    <n v="85.5"/>
    <n v="5738.5462500000003"/>
    <n v="0.57385462500000006"/>
    <n v="0.37822878228782275"/>
    <n v="3.5955293865164106E-5"/>
    <n v="2.063311167775855E-5"/>
    <n v="20.633111677758549"/>
    <n v="14.612685324191608"/>
    <n v="0.27817371575827987"/>
    <n v="28.894600000000001"/>
    <n v="93.2"/>
    <n v="740"/>
    <n v="35.955293865164109"/>
    <n v="15.563004370478136"/>
    <s v="ES"/>
    <s v="TMF"/>
    <s v="SD"/>
    <n v="0.60858362734628491"/>
    <n v="1.405"/>
    <n v="1061.325"/>
    <n v="3.5008637196462841E-2"/>
    <n v="20.422821535829076"/>
  </r>
  <r>
    <d v="2022-07-07T00:00:00"/>
    <x v="0"/>
    <x v="3"/>
    <s v="L3"/>
    <x v="1"/>
    <n v="12"/>
    <x v="8"/>
    <s v="I7"/>
    <s v="L3BbrI7"/>
    <s v="L3BbrI7"/>
    <s v="6h13"/>
    <n v="0.745"/>
    <n v="5.52"/>
    <x v="87"/>
    <s v="12h25"/>
    <n v="0.54400000000000004"/>
    <n v="0.20099999999999996"/>
    <n v="11.78"/>
    <n v="-1.1779999999999999"/>
    <n v="-0.626"/>
    <n v="85.5"/>
    <n v="5738.5462500000003"/>
    <n v="0.57385462500000006"/>
    <n v="0.36948529411764697"/>
    <n v="3.493486445414584E-5"/>
    <n v="2.0047533540759692E-5"/>
    <n v="20.047533540759691"/>
    <n v="32.024813962874909"/>
    <n v="0.60963890612031535"/>
    <n v="34.081400000000002"/>
    <n v="93.2"/>
    <n v="740"/>
    <n v="34.934864454145838"/>
    <n v="13.083333333333334"/>
    <s v="ES"/>
    <s v="TMF"/>
    <s v="SD"/>
    <n v="0.35644028496175595"/>
    <n v="2.7675000000000001"/>
    <n v="1337.8125"/>
    <n v="3.5008637196462841E-2"/>
    <n v="20.422821535829076"/>
  </r>
  <r>
    <d v="2022-08-31T00:00:00"/>
    <x v="0"/>
    <x v="6"/>
    <s v="L3"/>
    <x v="1"/>
    <n v="7"/>
    <x v="8"/>
    <s v="I7"/>
    <s v="L3BbrI7"/>
    <s v="L3BbrI7"/>
    <s v="7h12"/>
    <n v="0.73499999999999999"/>
    <n v="11.2"/>
    <x v="88"/>
    <s v="11h45"/>
    <n v="0.53800000000000003"/>
    <n v="0.19699999999999995"/>
    <n v="19.579999999999998"/>
    <n v="-1.9579999999999997"/>
    <n v="-0.83799999999999986"/>
    <n v="85.5"/>
    <n v="5738.5462500000003"/>
    <n v="0.57385462500000006"/>
    <n v="0.36617100371747202"/>
    <n v="3.4549510962554749E-5"/>
    <n v="1.9826396657350245E-5"/>
    <n v="19.826396657350244"/>
    <n v="23.65918455531056"/>
    <n v="0.45038698456512027"/>
    <n v="32.519599999999997"/>
    <n v="93.2"/>
    <n v="740"/>
    <n v="34.549510962554749"/>
    <n v="7.0107887060214562"/>
    <s v="ES"/>
    <s v="TMF"/>
    <s v="SD"/>
    <n v="0.5234151584582144"/>
    <n v="1.8887499999999999"/>
    <n v="924.46249999999998"/>
    <n v="3.5008637196462841E-2"/>
    <n v="20.422821535829076"/>
  </r>
  <r>
    <d v="2022-07-22T00:00:00"/>
    <x v="0"/>
    <x v="4"/>
    <s v="L3"/>
    <x v="1"/>
    <n v="14"/>
    <x v="8"/>
    <s v="I7"/>
    <s v="L3BbrI7"/>
    <s v="L3BbrI7"/>
    <s v="6h18"/>
    <n v="0.749"/>
    <n v="13.45"/>
    <x v="89"/>
    <s v="12h03"/>
    <n v="0.59299999999999997"/>
    <n v="0.15600000000000003"/>
    <n v="20.64"/>
    <n v="-2.0640000000000001"/>
    <n v="-0.71900000000000008"/>
    <n v="85.5"/>
    <n v="5738.5462500000003"/>
    <n v="0.57385462500000006"/>
    <n v="0.26306913996627324"/>
    <n v="2.2996037830945378E-5"/>
    <n v="1.3196382665962975E-5"/>
    <n v="13.196382665962975"/>
    <n v="18.353800648070894"/>
    <n v="0.34939128649463691"/>
    <n v="34.764699999999998"/>
    <n v="93.2"/>
    <n v="740"/>
    <n v="22.996037830945379"/>
    <n v="12.394095238095241"/>
    <s v="ES"/>
    <s v="TMF"/>
    <s v="SD"/>
    <n v="0.38320539431614575"/>
    <n v="2.6387499999999999"/>
    <n v="1512.2124999999996"/>
    <n v="3.5008637196462841E-2"/>
    <n v="20.422821535829076"/>
  </r>
  <r>
    <d v="2022-06-23T00:00:00"/>
    <x v="0"/>
    <x v="2"/>
    <s v="K5"/>
    <x v="0"/>
    <n v="8"/>
    <x v="3"/>
    <s v="H7"/>
    <s v="K5AguH7"/>
    <s v="K5AguH7"/>
    <s v="6h36"/>
    <n v="0.76500000000000001"/>
    <n v="2.95"/>
    <x v="90"/>
    <s v="11h54"/>
    <n v="0.56299999999999994"/>
    <n v="0.20200000000000007"/>
    <n v="7.48"/>
    <n v="-0.748"/>
    <n v="-0.45299999999999996"/>
    <n v="81"/>
    <n v="5150.3850000000002"/>
    <n v="0.51503850000000007"/>
    <n v="0.35879218472468932"/>
    <n v="3.3694472609120526E-5"/>
    <n v="1.7353950630892525E-5"/>
    <n v="17.353950630892523"/>
    <n v="38.308941790049722"/>
    <n v="0.94162868581676851"/>
    <n v="33.261499999999998"/>
    <n v="73.400000000000006"/>
    <n v="670"/>
    <n v="33.694472609120524"/>
    <n v="11.388095238095239"/>
    <s v="LS"/>
    <s v="TF"/>
    <s v="SD"/>
    <n v="0.39747176730693196"/>
    <n v="2.46875"/>
    <n v="1395.05"/>
    <n v="2.3420874593229002E-2"/>
    <n v="20.224151239279511"/>
  </r>
  <r>
    <d v="2022-07-06T00:00:00"/>
    <x v="0"/>
    <x v="3"/>
    <s v="K5"/>
    <x v="0"/>
    <n v="4"/>
    <x v="3"/>
    <s v="H7"/>
    <s v="K5AguH7"/>
    <s v="K5AguH7"/>
    <s v="5h54"/>
    <n v="0.81899999999999995"/>
    <n v="9.5399999999999991"/>
    <x v="91"/>
    <s v="12h18"/>
    <n v="0.63"/>
    <n v="0.18899999999999995"/>
    <n v="22.12"/>
    <n v="-2.2120000000000002"/>
    <n v="-1.2580000000000002"/>
    <n v="81"/>
    <n v="5150.3850000000002"/>
    <n v="0.51503850000000007"/>
    <n v="0.29999999999999993"/>
    <n v="2.7032314156222322E-5"/>
    <n v="1.3922682534549512E-5"/>
    <n v="13.922682534549512"/>
    <n v="11.067315210293728"/>
    <n v="0.27203313352016478"/>
    <n v="33.4651"/>
    <n v="73.400000000000006"/>
    <n v="670"/>
    <n v="27.032314156222323"/>
    <n v="10.517788461538462"/>
    <s v="LS"/>
    <s v="TF"/>
    <s v="SD"/>
    <n v="0.36316699062884389"/>
    <n v="2.6599999999999997"/>
    <n v="1403.9625000000001"/>
    <n v="2.3420874593229002E-2"/>
    <n v="20.224151239279511"/>
  </r>
  <r>
    <d v="2022-07-21T00:00:00"/>
    <x v="0"/>
    <x v="4"/>
    <s v="K5"/>
    <x v="0"/>
    <n v="5"/>
    <x v="3"/>
    <s v="H7"/>
    <s v="K5AguH7"/>
    <s v="K5AguH7"/>
    <s v="6h14"/>
    <n v="0.86099999999999999"/>
    <n v="4.72"/>
    <x v="92"/>
    <s v="12h20"/>
    <n v="0.67100000000000004"/>
    <n v="0.18999999999999995"/>
    <n v="30.35"/>
    <n v="-3.0350000000000001"/>
    <n v="-2.5630000000000002"/>
    <n v="81"/>
    <n v="5150.3850000000002"/>
    <n v="0.51503850000000007"/>
    <n v="0.28315946348733223"/>
    <n v="2.5176608223425662E-5"/>
    <n v="1.296692253448082E-5"/>
    <n v="12.966922534480821"/>
    <n v="5.0592752768165505"/>
    <n v="0.12435631232527064"/>
    <n v="31.981100000000001"/>
    <n v="73.400000000000006"/>
    <n v="670"/>
    <n v="25.176608223425664"/>
    <n v="9.9720095924155352"/>
    <s v="LS"/>
    <s v="TF"/>
    <s v="SD"/>
    <n v="0.41316276787735068"/>
    <n v="2.36"/>
    <n v="1352.8999999999999"/>
    <n v="2.3420874593229002E-2"/>
    <n v="20.224151239279511"/>
  </r>
  <r>
    <d v="2022-09-02T00:00:00"/>
    <x v="0"/>
    <x v="6"/>
    <s v="K5"/>
    <x v="0"/>
    <n v="11"/>
    <x v="3"/>
    <s v="H7"/>
    <s v="K5AguH7"/>
    <s v="K5AguH7"/>
    <s v="6h53"/>
    <n v="0.74299999999999999"/>
    <n v="25.23"/>
    <x v="93"/>
    <s v="11h46"/>
    <n v="0.57999999999999996"/>
    <n v="0.16300000000000003"/>
    <n v="35.65"/>
    <n v="-3.5649999999999999"/>
    <n v="-1.0419999999999998"/>
    <n v="81"/>
    <n v="5150.3850000000002"/>
    <n v="0.51503850000000007"/>
    <n v="0.28103448275862075"/>
    <n v="2.4944226555680138E-5"/>
    <n v="1.2847237028897667E-5"/>
    <n v="12.847237028897666"/>
    <n v="12.329402139057263"/>
    <n v="0.30305506209838529"/>
    <n v="35.566600000000001"/>
    <n v="73.400000000000006"/>
    <n v="670"/>
    <n v="24.944226555680139"/>
    <n v="10.433333333333335"/>
    <s v="LS"/>
    <s v="TF"/>
    <s v="SD"/>
    <n v="0.40445061727069104"/>
    <n v="2.5662500000000001"/>
    <n v="1407.6"/>
    <n v="2.3420874593229002E-2"/>
    <n v="20.224151239279511"/>
  </r>
  <r>
    <d v="2022-06-08T00:00:00"/>
    <x v="0"/>
    <x v="1"/>
    <s v="K5"/>
    <x v="0"/>
    <n v="12"/>
    <x v="3"/>
    <s v="H7"/>
    <s v="K5AguH7"/>
    <s v="K5AguH7"/>
    <s v="5h53"/>
    <n v="0.63400000000000001"/>
    <n v="9.3800000000000008"/>
    <x v="94"/>
    <s v="12h11"/>
    <n v="0.51700000000000002"/>
    <n v="0.11699999999999999"/>
    <n v="18.559999999999999"/>
    <n v="-1.8559999999999999"/>
    <n v="-0.91799999999999982"/>
    <n v="81"/>
    <n v="5150.3850000000002"/>
    <n v="0.51503850000000007"/>
    <n v="0.22630560928433266"/>
    <n v="1.9106313464775888E-5"/>
    <n v="9.8404870274279783E-6"/>
    <n v="9.8404870274279777"/>
    <n v="10.71948477933331"/>
    <n v="0.26348350786390584"/>
    <n v="26.9267"/>
    <n v="73.400000000000006"/>
    <n v="670"/>
    <n v="19.106313464775887"/>
    <n v="13.101333333333335"/>
    <s v="LS"/>
    <s v="TF"/>
    <s v="SD"/>
    <n v="0.6042605573172154"/>
    <n v="1.3074999999999999"/>
    <n v="892.41250000000002"/>
    <n v="2.3420874593229002E-2"/>
    <n v="20.224151239279511"/>
  </r>
  <r>
    <d v="2022-08-06T00:00:00"/>
    <x v="0"/>
    <x v="0"/>
    <s v="K5"/>
    <x v="0"/>
    <n v="4"/>
    <x v="3"/>
    <s v="H7"/>
    <s v="K5AguH7"/>
    <s v="K5AguH7"/>
    <s v="5h47"/>
    <n v="0.63200000000000001"/>
    <n v="4.76"/>
    <x v="43"/>
    <s v="11h35"/>
    <n v="0.53900000000000003"/>
    <n v="9.2999999999999972E-2"/>
    <n v="10.56"/>
    <n v="-1.056"/>
    <n v="-0.58000000000000007"/>
    <n v="81"/>
    <n v="5150.3850000000002"/>
    <n v="0.51503850000000007"/>
    <n v="0.17254174397031533"/>
    <n v="1.3682444686666402E-5"/>
    <n v="7.0469857877536347E-6"/>
    <n v="7.046985787753635"/>
    <n v="12.149975496126956"/>
    <n v="0.2986447791177454"/>
    <n v="31.516500000000001"/>
    <n v="73.400000000000006"/>
    <n v="670"/>
    <n v="13.682444686666402"/>
    <n v="11.879363694819542"/>
    <s v="LS"/>
    <s v="TF"/>
    <s v="SD"/>
    <n v="0.44430618398273797"/>
    <n v="2.1475"/>
    <n v="1335.2875000000001"/>
    <n v="2.3420874593229002E-2"/>
    <n v="20.224151239279511"/>
  </r>
  <r>
    <d v="2022-08-18T00:00:00"/>
    <x v="0"/>
    <x v="5"/>
    <s v="K5"/>
    <x v="0"/>
    <n v="4"/>
    <x v="3"/>
    <s v="H7"/>
    <s v="K5AguH7"/>
    <s v="K5AguH7"/>
    <s v="5h32"/>
    <n v="0.72"/>
    <n v="5.89"/>
    <x v="95"/>
    <s v="12h01"/>
    <n v="0.70799999999999996"/>
    <n v="1.2000000000000011E-2"/>
    <n v="36.119999999999997"/>
    <n v="-3.6119999999999997"/>
    <n v="-3.0229999999999997"/>
    <n v="81"/>
    <n v="5150.3850000000002"/>
    <n v="0.51503850000000007"/>
    <n v="1.6949152542372899E-2"/>
    <n v="7.863721696492254E-7"/>
    <n v="4.0501194269788262E-7"/>
    <n v="0.4050119426978826"/>
    <n v="0.13397682523912757"/>
    <n v="3.2931325164557309E-3"/>
    <n v="28.894600000000001"/>
    <n v="73.400000000000006"/>
    <n v="670"/>
    <n v="0.78637216964922541"/>
    <n v="11.459908061879579"/>
    <s v="LS"/>
    <s v="TF"/>
    <s v="SD"/>
    <n v="0.60858362734628491"/>
    <n v="1.405"/>
    <n v="1061.325"/>
    <n v="2.3420874593229002E-2"/>
    <n v="20.224151239279511"/>
  </r>
  <r>
    <d v="2022-06-09T00:00:00"/>
    <x v="0"/>
    <x v="1"/>
    <s v="K6"/>
    <x v="1"/>
    <n v="10"/>
    <x v="5"/>
    <s v="A8"/>
    <s v="K6SguA8"/>
    <s v="K6SguA8"/>
    <s v="6h15"/>
    <n v="0.64300000000000002"/>
    <n v="2.4700000000000002"/>
    <x v="96"/>
    <s v="11h56"/>
    <n v="0.32100000000000001"/>
    <n v="0.32200000000000001"/>
    <n v="6.81"/>
    <n v="-0.68099999999999994"/>
    <n v="-0.43399999999999994"/>
    <n v="50.055"/>
    <n v="1966.819874625"/>
    <n v="0.19668198746250001"/>
    <n v="1.0031152647975079"/>
    <n v="1.1945651609540956E-4"/>
    <n v="2.3494945000991273E-5"/>
    <n v="23.494945000991272"/>
    <n v="54.135817974634278"/>
    <n v="1"/>
    <n v="24.548100000000002"/>
    <n v="34.5"/>
    <n v="430"/>
    <n v="119.45651609540957"/>
    <n v="14.811333333333334"/>
    <s v="LS"/>
    <s v="TMF"/>
    <s v="E"/>
    <n v="0.62108933859878679"/>
    <n v="1.2462500000000001"/>
    <n v="783"/>
    <n v="3.9770738923692393E-2"/>
    <n v="19.068331394862227"/>
  </r>
  <r>
    <d v="2022-07-05T00:00:00"/>
    <x v="0"/>
    <x v="3"/>
    <s v="K6"/>
    <x v="1"/>
    <n v="11"/>
    <x v="5"/>
    <s v="A8"/>
    <s v="K6SguA8"/>
    <s v="K6SguA8"/>
    <s v="5h46"/>
    <n v="0.59599999999999997"/>
    <n v="13.23"/>
    <x v="97"/>
    <s v="12h03"/>
    <n v="0.42399999999999999"/>
    <n v="0.17199999999999999"/>
    <n v="17.39"/>
    <n v="-1.7390000000000001"/>
    <n v="-0.41600000000000015"/>
    <n v="50.055"/>
    <n v="1966.819874625"/>
    <n v="0.19668198746250001"/>
    <n v="0.40566037735849053"/>
    <n v="3.9191790963836113E-5"/>
    <n v="7.7083193389821356E-6"/>
    <n v="7.7083193389821352"/>
    <n v="18.529613795630127"/>
    <n v="0.34228009838273671"/>
    <n v="33.278799999999997"/>
    <n v="34.5"/>
    <n v="430"/>
    <n v="39.191790963836112"/>
    <n v="11.802345679012349"/>
    <s v="LS"/>
    <s v="TMF"/>
    <s v="E"/>
    <n v="0.3455948490031629"/>
    <n v="2.8125"/>
    <n v="1435.3249999999998"/>
    <n v="3.9770738923692393E-2"/>
    <n v="19.068331394862227"/>
  </r>
  <r>
    <d v="2022-07-20T00:00:00"/>
    <x v="0"/>
    <x v="4"/>
    <s v="K6"/>
    <x v="1"/>
    <n v="3"/>
    <x v="5"/>
    <s v="A8"/>
    <s v="K6SguA8"/>
    <s v="K6SguA8"/>
    <s v="6h13"/>
    <n v="0.61199999999999999"/>
    <n v="9.68"/>
    <x v="98"/>
    <s v="11h31"/>
    <n v="0.438"/>
    <n v="0.17399999999999999"/>
    <n v="24.04"/>
    <n v="-2.4039999999999999"/>
    <n v="-1.4359999999999999"/>
    <n v="50.055"/>
    <n v="1966.819874625"/>
    <n v="0.19668198746250001"/>
    <n v="0.39726027397260272"/>
    <n v="3.8195170761743087E-5"/>
    <n v="7.5123020968892008E-6"/>
    <n v="7.5123020968892007"/>
    <n v="5.2314081454660171"/>
    <n v="9.6634874016243155E-2"/>
    <n v="34.903799999999997"/>
    <n v="34.5"/>
    <n v="430"/>
    <n v="38.195170761743086"/>
    <n v="11.020894580054243"/>
    <s v="LS"/>
    <s v="TMF"/>
    <s v="E"/>
    <n v="0.38773728517693062"/>
    <n v="2.5749999999999997"/>
    <n v="1486.8125"/>
    <n v="3.9770738923692393E-2"/>
    <n v="19.068331394862227"/>
  </r>
  <r>
    <d v="2022-06-09T00:00:00"/>
    <x v="0"/>
    <x v="1"/>
    <s v="K6"/>
    <x v="1"/>
    <n v="1"/>
    <x v="5"/>
    <s v="A8"/>
    <s v="K6SguA8"/>
    <s v="K6SguA8"/>
    <s v="6h15"/>
    <n v="0.51200000000000001"/>
    <n v="3.36"/>
    <x v="20"/>
    <s v="12h04"/>
    <n v="0.375"/>
    <n v="0.13700000000000001"/>
    <n v="8.07"/>
    <n v="-0.80700000000000005"/>
    <n v="-0.47100000000000009"/>
    <n v="50.055"/>
    <n v="1966.819874625"/>
    <n v="0.19668198746250001"/>
    <n v="0.36533333333333334"/>
    <n v="3.4452241988578164E-5"/>
    <n v="6.7761354268525469E-6"/>
    <n v="6.7761354268525471"/>
    <n v="14.3866994200691"/>
    <n v="0.26575194427772775"/>
    <n v="24.548100000000002"/>
    <n v="34.5"/>
    <n v="430"/>
    <n v="34.452241988578166"/>
    <n v="14.811333333333334"/>
    <s v="LS"/>
    <s v="TMF"/>
    <s v="E"/>
    <n v="0.62108933859878679"/>
    <n v="1.2462500000000001"/>
    <n v="783"/>
    <n v="3.9770738923692393E-2"/>
    <n v="19.068331394862227"/>
  </r>
  <r>
    <d v="2022-09-02T00:00:00"/>
    <x v="0"/>
    <x v="6"/>
    <s v="K6"/>
    <x v="1"/>
    <n v="11"/>
    <x v="5"/>
    <s v="A8"/>
    <s v="K6SguA8"/>
    <s v="K6SguA8"/>
    <s v="7h02"/>
    <n v="0.60499999999999998"/>
    <n v="9.42"/>
    <x v="61"/>
    <s v="12h04"/>
    <n v="0.44400000000000001"/>
    <n v="0.16099999999999998"/>
    <n v="11.78"/>
    <n v="-1.1779999999999999"/>
    <n v="-0.23599999999999999"/>
    <n v="50.055"/>
    <n v="1966.819874625"/>
    <n v="0.19668198746250001"/>
    <n v="0.36261261261261257"/>
    <n v="3.4136671945359725E-5"/>
    <n v="6.7140684835687173E-6"/>
    <n v="6.7140684835687177"/>
    <n v="28.449442726986092"/>
    <n v="0.52551975248525085"/>
    <n v="35.566600000000001"/>
    <n v="34.5"/>
    <n v="430"/>
    <n v="34.136671945359723"/>
    <n v="11.450000000000001"/>
    <s v="LS"/>
    <s v="TMF"/>
    <s v="E"/>
    <n v="0.40445061727069104"/>
    <n v="2.5662500000000001"/>
    <n v="1407.6"/>
    <n v="3.9770738923692393E-2"/>
    <n v="19.068331394862227"/>
  </r>
  <r>
    <d v="2022-08-06T00:00:00"/>
    <x v="0"/>
    <x v="0"/>
    <s v="K6"/>
    <x v="1"/>
    <n v="3"/>
    <x v="5"/>
    <s v="A8"/>
    <s v="K6SguA8"/>
    <s v="K6SguA8"/>
    <s v="6h17"/>
    <n v="0.57499999999999996"/>
    <n v="5.92"/>
    <x v="99"/>
    <s v="12h15"/>
    <n v="0.432"/>
    <n v="0.14299999999999996"/>
    <n v="15.48"/>
    <n v="-1.548"/>
    <n v="-0.95600000000000007"/>
    <n v="50.055"/>
    <n v="1966.819874625"/>
    <n v="0.19668198746250001"/>
    <n v="0.33101851851851843"/>
    <n v="3.051301560805666E-5"/>
    <n v="6.0013605532668673E-6"/>
    <n v="6.001360553266867"/>
    <n v="6.2775738004883541"/>
    <n v="0.11595970653974308"/>
    <n v="31.516500000000001"/>
    <n v="34.5"/>
    <n v="430"/>
    <n v="30.513015608056662"/>
    <n v="13.38048963335333"/>
    <s v="LS"/>
    <s v="TMF"/>
    <s v="E"/>
    <n v="0.44430618398273797"/>
    <n v="2.1475"/>
    <n v="1335.2875000000001"/>
    <n v="3.9770738923692393E-2"/>
    <n v="19.068331394862227"/>
  </r>
  <r>
    <d v="2022-08-19T00:00:00"/>
    <x v="0"/>
    <x v="5"/>
    <s v="K6"/>
    <x v="1"/>
    <n v="10"/>
    <x v="5"/>
    <s v="A8"/>
    <s v="K6SguA8"/>
    <s v="K6SguA8"/>
    <s v="6h23"/>
    <n v="0.51700000000000002"/>
    <n v="9.4600000000000009"/>
    <x v="100"/>
    <s v="11h34"/>
    <n v="0.42699999999999999"/>
    <n v="9.0000000000000024E-2"/>
    <n v="20.53"/>
    <n v="-2.0529999999999999"/>
    <n v="-1.1069999999999998"/>
    <n v="50.055"/>
    <n v="1966.819874625"/>
    <n v="0.19668198746250001"/>
    <n v="0.21077283372365346"/>
    <n v="1.7505026653081129E-5"/>
    <n v="3.4429234327120311E-6"/>
    <n v="3.4429234327120311"/>
    <n v="3.1101386022692248"/>
    <n v="5.7450660251737659E-2"/>
    <n v="34.301699999999997"/>
    <n v="34.5"/>
    <n v="430"/>
    <n v="17.505026653081128"/>
    <n v="12.126990262931423"/>
    <s v="LS"/>
    <s v="TMF"/>
    <s v="E"/>
    <n v="0.40498035528846144"/>
    <n v="2.7174999999999998"/>
    <n v="1551.3875"/>
    <n v="3.9770738923692393E-2"/>
    <n v="19.068331394862227"/>
  </r>
  <r>
    <d v="2022-06-09T00:00:00"/>
    <x v="0"/>
    <x v="1"/>
    <s v="K6"/>
    <x v="1"/>
    <n v="12"/>
    <x v="4"/>
    <s v="D4"/>
    <s v="K6CmeD4"/>
    <s v="K6CmeD4"/>
    <s v="6h15"/>
    <n v="0.54900000000000004"/>
    <n v="5.56"/>
    <x v="101"/>
    <s v="11h56"/>
    <n v="0.31"/>
    <n v="0.23900000000000005"/>
    <n v="3.81"/>
    <n v="-0.38100000000000001"/>
    <n v="0.17499999999999993"/>
    <n v="115.65"/>
    <n v="10499.314162500001"/>
    <n v="1.04993141625"/>
    <n v="0.77096774193548401"/>
    <n v="8.6394984757957755E-5"/>
    <n v="9.0708808703819744E-5"/>
    <n v="90.708808703819741"/>
    <n v="518.33604973611295"/>
    <n v="0.19613204927233224"/>
    <n v="24.548100000000002"/>
    <n v="125"/>
    <n v="776"/>
    <n v="86.394984757957758"/>
    <n v="14.811333333333334"/>
    <s v="ES"/>
    <s v="TF"/>
    <s v="SD"/>
    <n v="0.62108933859878701"/>
    <n v="1.2462500000000001"/>
    <n v="783"/>
    <n v="-1.3182594023193784E-2"/>
    <n v="18.789555854999797"/>
  </r>
  <r>
    <d v="2022-07-05T00:00:00"/>
    <x v="0"/>
    <x v="3"/>
    <s v="K6"/>
    <x v="1"/>
    <n v="16"/>
    <x v="4"/>
    <s v="D4"/>
    <s v="K6CmeD4"/>
    <s v="K6CmeD4"/>
    <s v="5h46"/>
    <n v="0.66900000000000004"/>
    <n v="2.46"/>
    <x v="102"/>
    <s v="12h03"/>
    <n v="0.38300000000000001"/>
    <n v="0.28600000000000003"/>
    <n v="2.79"/>
    <n v="-0.27900000000000003"/>
    <n v="-3.3000000000000029E-2"/>
    <n v="115.65"/>
    <n v="10499.314162500001"/>
    <n v="1.04993141625"/>
    <n v="0.7467362924281985"/>
    <n v="8.3064576927022543E-5"/>
    <n v="8.7212108893195843E-5"/>
    <n v="87.212108893195847"/>
    <n v="2642.79117858169"/>
    <n v="1"/>
    <n v="33.278799999999997"/>
    <n v="125"/>
    <n v="776"/>
    <n v="83.064576927022543"/>
    <n v="11.802345679012349"/>
    <s v="ES"/>
    <s v="TF"/>
    <s v="SD"/>
    <m/>
    <m/>
    <m/>
    <n v="-1.3182594023193784E-2"/>
    <n v="18.789555854999797"/>
  </r>
  <r>
    <d v="2022-07-05T00:00:00"/>
    <x v="0"/>
    <x v="3"/>
    <s v="K6"/>
    <x v="1"/>
    <n v="16"/>
    <x v="4"/>
    <s v="D4"/>
    <s v="K6CmeD4"/>
    <s v="K6CmeD4"/>
    <s v="5h46"/>
    <n v="0.66900000000000004"/>
    <n v="2.46"/>
    <x v="102"/>
    <s v="12h03"/>
    <n v="0.38300000000000001"/>
    <n v="0.28600000000000003"/>
    <n v="7.79"/>
    <n v="-0.77900000000000003"/>
    <n v="-0.53300000000000003"/>
    <n v="115.65"/>
    <n v="10499.314162500001"/>
    <n v="1.04993141625"/>
    <n v="0.7467362924281985"/>
    <n v="8.3064576927022543E-5"/>
    <n v="8.7212108893195843E-5"/>
    <n v="87.212108893195847"/>
    <n v="163.62496978085522"/>
    <n v="6.1913696050237665E-2"/>
    <n v="33.278799999999997"/>
    <n v="125"/>
    <n v="776"/>
    <n v="83.064576927022543"/>
    <n v="11.802345679012349"/>
    <s v="ES"/>
    <s v="TF"/>
    <s v="SD"/>
    <n v="0.3455948490031629"/>
    <n v="2.8125"/>
    <n v="1435.3249999999998"/>
    <n v="-1.3182594023193784E-2"/>
    <n v="18.789555854999797"/>
  </r>
  <r>
    <d v="2022-08-06T00:00:00"/>
    <x v="0"/>
    <x v="0"/>
    <s v="K6"/>
    <x v="1"/>
    <n v="6"/>
    <x v="4"/>
    <s v="D4"/>
    <s v="K6CmeD4"/>
    <s v="K6CmeD4"/>
    <s v="6h17"/>
    <n v="0.64400000000000002"/>
    <n v="2.35"/>
    <x v="53"/>
    <s v="12h15"/>
    <n v="0.372"/>
    <n v="0.27200000000000002"/>
    <n v="6.37"/>
    <n v="-0.63700000000000001"/>
    <n v="-0.40200000000000002"/>
    <n v="115.65"/>
    <n v="10499.314162500001"/>
    <n v="1.04993141625"/>
    <n v="0.73118279569892475"/>
    <n v="8.0939948414035666E-5"/>
    <n v="8.498139466955041E-5"/>
    <n v="84.981394669550411"/>
    <n v="211.39650415311047"/>
    <n v="7.9989862927081642E-2"/>
    <n v="31.516500000000001"/>
    <n v="125"/>
    <n v="776"/>
    <n v="80.939948414035669"/>
    <n v="13.38048963335333"/>
    <s v="ES"/>
    <s v="TF"/>
    <s v="SD"/>
    <n v="0.44430618398273797"/>
    <n v="2.1475"/>
    <n v="1335.2875000000001"/>
    <n v="-1.3182594023193784E-2"/>
    <n v="18.789555854999797"/>
  </r>
  <r>
    <d v="2022-06-09T00:00:00"/>
    <x v="0"/>
    <x v="1"/>
    <s v="K6"/>
    <x v="1"/>
    <n v="3"/>
    <x v="4"/>
    <s v="D4"/>
    <s v="K6CmeD4"/>
    <s v="K6CmeD4"/>
    <s v="6h15"/>
    <n v="0.46200000000000002"/>
    <n v="1.85"/>
    <x v="103"/>
    <s v="12h04"/>
    <n v="0.27400000000000002"/>
    <n v="0.188"/>
    <n v="2.5099999999999998"/>
    <n v="-0.251"/>
    <n v="-6.6000000000000003E-2"/>
    <n v="115.65"/>
    <n v="10499.314162500001"/>
    <n v="1.04993141625"/>
    <n v="0.68613138686131381"/>
    <n v="7.484526510327697E-5"/>
    <n v="7.8582395189490291E-5"/>
    <n v="78.582395189490285"/>
    <n v="1190.6423513559134"/>
    <n v="0.45052456691127524"/>
    <n v="24.548100000000002"/>
    <n v="125"/>
    <n v="776"/>
    <n v="74.845265103276972"/>
    <n v="14.811333333333334"/>
    <s v="ES"/>
    <s v="TF"/>
    <s v="SD"/>
    <n v="0.62108933859878701"/>
    <n v="1.2462500000000001"/>
    <n v="783"/>
    <n v="-1.3182594023193784E-2"/>
    <n v="18.789555854999797"/>
  </r>
  <r>
    <d v="2022-07-20T00:00:00"/>
    <x v="0"/>
    <x v="4"/>
    <s v="K6"/>
    <x v="1"/>
    <n v="15"/>
    <x v="4"/>
    <s v="D4"/>
    <s v="K6CmeD4"/>
    <s v="K6CmeD4"/>
    <s v="6h22"/>
    <n v="0.67200000000000004"/>
    <m/>
    <x v="104"/>
    <s v="11h43"/>
    <n v="0.40799999999999997"/>
    <n v="0.26400000000000007"/>
    <n v="1.59"/>
    <n v="-0.159"/>
    <s v="NA"/>
    <n v="115.65"/>
    <n v="10499.314162500001"/>
    <n v="1.04993141625"/>
    <n v="0.64705882352941202"/>
    <n v="6.9633581750603381E-5"/>
    <n v="7.3110485105971163E-5"/>
    <n v="73.110485105971165"/>
    <s v="NA"/>
    <m/>
    <n v="34.903799999999997"/>
    <n v="125"/>
    <n v="776"/>
    <n v="69.633581750603383"/>
    <n v="11.020894580054243"/>
    <s v="ES"/>
    <s v="TF"/>
    <s v="SD"/>
    <n v="0.38773728517693062"/>
    <n v="2.5749999999999997"/>
    <n v="1486.8125"/>
    <n v="-1.3182594023193784E-2"/>
    <n v="18.789555854999797"/>
  </r>
  <r>
    <d v="2022-09-02T00:00:00"/>
    <x v="0"/>
    <x v="6"/>
    <s v="K6"/>
    <x v="1"/>
    <n v="14"/>
    <x v="4"/>
    <s v="D4"/>
    <s v="K6CmeD4"/>
    <s v="K6CmeD4"/>
    <s v="7h02"/>
    <n v="0.58199999999999996"/>
    <n v="4.6100000000000003"/>
    <x v="105"/>
    <s v="12h04"/>
    <n v="0.36099999999999999"/>
    <n v="0.22099999999999997"/>
    <n v="10.23"/>
    <n v="-1.0230000000000001"/>
    <n v="-0.56200000000000006"/>
    <n v="115.65"/>
    <n v="10499.314162500001"/>
    <n v="1.04993141625"/>
    <n v="0.61218836565096946"/>
    <n v="6.5043287642574236E-5"/>
    <n v="6.8290991112124092E-5"/>
    <n v="68.29099111212409"/>
    <n v="121.51421906071901"/>
    <n v="4.5979500774139301E-2"/>
    <n v="35.566600000000001"/>
    <n v="125"/>
    <n v="776"/>
    <n v="65.043287642574242"/>
    <n v="11.450000000000001"/>
    <s v="ES"/>
    <s v="TF"/>
    <s v="SD"/>
    <n v="0.40445061727069104"/>
    <n v="2.5662500000000001"/>
    <n v="1407.6"/>
    <n v="-1.3182594023193784E-2"/>
    <n v="18.789555854999797"/>
  </r>
  <r>
    <d v="2022-08-19T00:00:00"/>
    <x v="0"/>
    <x v="5"/>
    <s v="K6"/>
    <x v="1"/>
    <n v="14"/>
    <x v="4"/>
    <s v="D4"/>
    <s v="K6CmeD4"/>
    <s v="K6CmeD4"/>
    <s v="6h23"/>
    <n v="0.58699999999999997"/>
    <n v="2.38"/>
    <x v="106"/>
    <s v="11h34"/>
    <n v="0.379"/>
    <n v="0.20799999999999996"/>
    <n v="27.56"/>
    <n v="-2.7559999999999998"/>
    <n v="-2.5179999999999998"/>
    <n v="115.65"/>
    <n v="10499.314162500001"/>
    <n v="1.04993141625"/>
    <n v="0.54881266490765157"/>
    <n v="5.6856229996789293E-5"/>
    <n v="5.9695142083164716E-5"/>
    <n v="59.695142083164718"/>
    <n v="23.707363813806484"/>
    <n v="8.9705777748119563E-3"/>
    <n v="34.301699999999997"/>
    <n v="125"/>
    <n v="776"/>
    <n v="56.856229996789295"/>
    <n v="12.126990262931423"/>
    <s v="ES"/>
    <s v="TF"/>
    <s v="SD"/>
    <n v="0.40498035528846144"/>
    <n v="2.7174999999999998"/>
    <n v="1551.3875"/>
    <n v="-1.3182594023193784E-2"/>
    <n v="18.789555854999797"/>
  </r>
  <r>
    <d v="2022-06-09T00:00:00"/>
    <x v="0"/>
    <x v="1"/>
    <s v="L4"/>
    <x v="0"/>
    <n v="4"/>
    <x v="9"/>
    <s v="F9"/>
    <s v="L4PfuF9"/>
    <s v="L4PfuF9"/>
    <s v="6h15"/>
    <n v="0.752"/>
    <n v="6.14"/>
    <x v="107"/>
    <s v="12h14"/>
    <n v="0.67900000000000005"/>
    <n v="7.2999999999999954E-2"/>
    <n v="13.27"/>
    <n v="-1.327"/>
    <n v="-0.71299999999999997"/>
    <n v="96.75"/>
    <n v="7348.0415625000005"/>
    <n v="0.73480415625000006"/>
    <n v="0.10751104565537548"/>
    <n v="7.6430325659728942E-6"/>
    <n v="5.6161320958309854E-6"/>
    <n v="5.6161320958309853"/>
    <n v="7.876763107757343"/>
    <n v="5.1029622480590682E-2"/>
    <n v="24.548100000000002"/>
    <n v="83"/>
    <n v="620"/>
    <n v="7.6430325659728942"/>
    <n v="10.346666666666668"/>
    <s v="ES"/>
    <s v="TMF"/>
    <s v="SD"/>
    <n v="0.62108933859878701"/>
    <n v="1.2462500000000001"/>
    <n v="783"/>
    <n v="1.0816217268271432E-2"/>
    <n v="18.541979140046688"/>
  </r>
  <r>
    <d v="2022-07-06T00:00:00"/>
    <x v="0"/>
    <x v="3"/>
    <s v="L4"/>
    <x v="0"/>
    <n v="15"/>
    <x v="9"/>
    <s v="F9"/>
    <s v="L4PfuF9"/>
    <s v="L4PfuF9"/>
    <s v="6h20"/>
    <n v="0.81299999999999994"/>
    <n v="9.43"/>
    <x v="9"/>
    <s v="11h57"/>
    <n v="0.88200000000000001"/>
    <n v="-6.9000000000000061E-2"/>
    <n v="8.2100000000000009"/>
    <n v="-0.82100000000000006"/>
    <n v="0.12199999999999989"/>
    <n v="96.75"/>
    <n v="7348.0415625000005"/>
    <n v="0.73480415625000006"/>
    <n v="8.487084870848717E-2"/>
    <n v="5.7127961905042189E-6"/>
    <n v="4.1977863845916674E-6"/>
    <n v="4.1977863845916676"/>
    <n v="34.408085119603868"/>
    <n v="0.22291283486794264"/>
    <n v="33.4651"/>
    <n v="83"/>
    <n v="620"/>
    <n v="5.7127961905042186"/>
    <n v="7.6280448717948737"/>
    <s v="ES"/>
    <s v="TMF"/>
    <s v="SD"/>
    <n v="0.36316699062884389"/>
    <n v="2.6599999999999997"/>
    <n v="1403.9625000000001"/>
    <n v="1.0816217268271432E-2"/>
    <n v="18.541979140046688"/>
  </r>
  <r>
    <d v="2022-06-23T00:00:00"/>
    <x v="0"/>
    <x v="2"/>
    <s v="L4"/>
    <x v="0"/>
    <n v="2"/>
    <x v="9"/>
    <s v="F9"/>
    <s v="L4PfuF9"/>
    <s v="L4PfuF9"/>
    <s v="6h13"/>
    <n v="0.80300000000000005"/>
    <n v="4.97"/>
    <x v="108"/>
    <s v="12h06"/>
    <n v="0.84699999999999998"/>
    <n v="-4.3999999999999928E-2"/>
    <m/>
    <s v="NA"/>
    <s v="NA"/>
    <n v="96.75"/>
    <n v="7348.0415625000005"/>
    <n v="0.73480415625000006"/>
    <n v="5.4794520547945112E-2"/>
    <n v="3.3337449429796378E-6"/>
    <n v="2.4496496399788575E-6"/>
    <n v="2.4496496399788574"/>
    <s v="NA"/>
    <m/>
    <n v="33.261499999999998"/>
    <n v="83"/>
    <n v="620"/>
    <n v="3.3337449429796377"/>
    <n v="8.7619047619047628"/>
    <s v="ES"/>
    <s v="TMF"/>
    <s v="SD"/>
    <n v="0.39747176730693196"/>
    <n v="2.46875"/>
    <n v="1395.05"/>
    <n v="1.0816217268271432E-2"/>
    <n v="18.541979140046688"/>
  </r>
  <r>
    <d v="2022-07-22T00:00:00"/>
    <x v="0"/>
    <x v="4"/>
    <s v="L4"/>
    <x v="0"/>
    <n v="5"/>
    <x v="9"/>
    <s v="F9"/>
    <s v="L4PfuF9"/>
    <s v="L4PfuF9"/>
    <s v="5h10"/>
    <n v="0.80300000000000005"/>
    <n v="9.7799999999999994"/>
    <x v="109"/>
    <s v="12h20"/>
    <n v="0.83699999999999997"/>
    <n v="-3.3999999999999919E-2"/>
    <n v="11.53"/>
    <n v="-1.153"/>
    <n v="-0.17500000000000004"/>
    <n v="96.75"/>
    <n v="7348.0415625000005"/>
    <n v="0.73480415625000006"/>
    <n v="4.2341220423412103E-2"/>
    <n v="2.4271279531165222E-6"/>
    <n v="1.7834637077005758E-6"/>
    <n v="1.7834637077005757"/>
    <n v="10.19122118686043"/>
    <n v="6.60238428739231E-2"/>
    <n v="34.764699999999998"/>
    <n v="83"/>
    <n v="620"/>
    <n v="2.4271279531165222"/>
    <n v="7.1421578461796527"/>
    <s v="ES"/>
    <s v="TMF"/>
    <s v="SD"/>
    <n v="0.38320539431614575"/>
    <n v="2.6387499999999999"/>
    <n v="1512.2124999999996"/>
    <n v="1.0816217268271432E-2"/>
    <n v="18.541979140046688"/>
  </r>
  <r>
    <d v="2022-08-19T00:00:00"/>
    <x v="0"/>
    <x v="5"/>
    <s v="L4"/>
    <x v="0"/>
    <n v="6"/>
    <x v="9"/>
    <s v="F9"/>
    <s v="L4PfuF9"/>
    <s v="L4PfuF9"/>
    <s v="5h56"/>
    <n v="0.86699999999999999"/>
    <n v="7.25"/>
    <x v="110"/>
    <s v="11h55"/>
    <n v="0.89700000000000002"/>
    <n v="-3.0000000000000027E-2"/>
    <n v="13.87"/>
    <n v="-1.387"/>
    <n v="-0.66200000000000003"/>
    <n v="96.75"/>
    <n v="7348.0415625000005"/>
    <n v="0.73480415625000006"/>
    <n v="3.4602076124567505E-2"/>
    <n v="1.8931355763915545E-6"/>
    <n v="1.3910838898772538E-6"/>
    <n v="1.3910838898772537"/>
    <n v="2.1013351810834648"/>
    <n v="1.361350335523843E-2"/>
    <n v="34.301699999999997"/>
    <n v="83"/>
    <n v="620"/>
    <n v="1.8931355763915545"/>
    <n v="8.2594820334704142"/>
    <s v="ES"/>
    <s v="TMF"/>
    <s v="SD"/>
    <n v="0.40498035528846144"/>
    <n v="2.7174999999999998"/>
    <n v="1551.3875"/>
    <n v="1.0816217268271432E-2"/>
    <n v="18.541979140046688"/>
  </r>
  <r>
    <d v="2022-09-01T00:00:00"/>
    <x v="0"/>
    <x v="6"/>
    <s v="L4"/>
    <x v="0"/>
    <n v="13"/>
    <x v="9"/>
    <s v="F9"/>
    <s v="L4PfuF9"/>
    <s v="L4PfuF9"/>
    <s v="5h57"/>
    <n v="0.86599999999999999"/>
    <n v="8.8699999999999992"/>
    <x v="111"/>
    <s v="12h03"/>
    <n v="0.89100000000000001"/>
    <n v="-2.5000000000000022E-2"/>
    <n v="13.34"/>
    <n v="-1.3340000000000001"/>
    <n v="-0.44700000000000017"/>
    <n v="96.75"/>
    <n v="7348.0415625000005"/>
    <n v="0.73480415625000006"/>
    <n v="2.8868360277136285E-2"/>
    <n v="1.5146998659991693E-6"/>
    <n v="1.1130077570075077E-6"/>
    <n v="1.1130077570075076"/>
    <n v="2.4899502393903963"/>
    <n v="1.613114663641636E-2"/>
    <n v="34.357199999999999"/>
    <n v="83"/>
    <n v="620"/>
    <n v="1.5146998659991693"/>
    <n v="6.9857928042559951"/>
    <s v="ES"/>
    <s v="TMF"/>
    <s v="SD"/>
    <n v="0.43800288115314234"/>
    <n v="2.1637500000000003"/>
    <n v="1129.9875000000002"/>
    <n v="1.0816217268271432E-2"/>
    <n v="18.541979140046688"/>
  </r>
  <r>
    <d v="2022-08-05T00:00:00"/>
    <x v="0"/>
    <x v="0"/>
    <s v="L4"/>
    <x v="0"/>
    <n v="15"/>
    <x v="9"/>
    <s v="F9"/>
    <s v="L4PfuF9"/>
    <s v="L4PfuF9"/>
    <s v="6h20"/>
    <n v="0.82699999999999996"/>
    <n v="4.67"/>
    <x v="112"/>
    <s v="12h32"/>
    <n v="0.81599999999999995"/>
    <n v="1.100000000000001E-2"/>
    <n v="11.54"/>
    <n v="-1.1539999999999999"/>
    <n v="-0.68699999999999994"/>
    <n v="96.75"/>
    <n v="7348.0415625000005"/>
    <n v="0.73480415625000006"/>
    <n v="1.3480392156862758E-2"/>
    <n v="5.9321315238867584E-7"/>
    <n v="4.3589548991736365E-7"/>
    <n v="0.43589548991736365"/>
    <n v="0.63449125169921938"/>
    <n v="4.1105525960989792E-3"/>
    <n v="33.254899999999999"/>
    <n v="83"/>
    <n v="620"/>
    <n v="0.59321315238867589"/>
    <n v="8.7075468826202727"/>
    <s v="ES"/>
    <s v="TMF"/>
    <s v="SD"/>
    <n v="0.44009598733374949"/>
    <n v="2.3112500000000002"/>
    <n v="1533.9750000000001"/>
    <n v="1.0816217268271432E-2"/>
    <n v="18.541979140046688"/>
  </r>
  <r>
    <d v="2022-07-21T00:00:00"/>
    <x v="0"/>
    <x v="4"/>
    <s v="L4"/>
    <x v="0"/>
    <n v="5"/>
    <x v="9"/>
    <s v="F9"/>
    <s v="L4PfuF9"/>
    <s v="L4PfuF9"/>
    <s v="6h29"/>
    <n v="0.81799999999999995"/>
    <n v="7.86"/>
    <x v="113"/>
    <s v="12h03"/>
    <n v="0.82599999999999996"/>
    <n v="-8.0000000000000071E-3"/>
    <n v="12.18"/>
    <n v="-1.218"/>
    <n v="-0.43199999999999994"/>
    <n v="96.75"/>
    <n v="7348.0415625000005"/>
    <n v="0.73480415625000006"/>
    <n v="9.7799511002445074E-3"/>
    <n v="3.9962386752971627E-7"/>
    <n v="2.9364527879753495E-7"/>
    <n v="0.29364527879753494"/>
    <n v="0.67973444166096064"/>
    <n v="4.4036606751386501E-3"/>
    <n v="31.981100000000001"/>
    <n v="83"/>
    <n v="620"/>
    <n v="0.39962386752971629"/>
    <n v="7.12949535755667"/>
    <s v="ES"/>
    <s v="TMF"/>
    <s v="SD"/>
    <n v="0.41316276787735068"/>
    <n v="2.36"/>
    <n v="1352.8999999999999"/>
    <n v="1.0816217268271432E-2"/>
    <n v="18.541979140046688"/>
  </r>
  <r>
    <d v="2022-07-05T00:00:00"/>
    <x v="0"/>
    <x v="3"/>
    <s v="K6"/>
    <x v="1"/>
    <n v="9"/>
    <x v="10"/>
    <s v="H10"/>
    <s v="K6FthH10"/>
    <s v="K6FthH10"/>
    <s v="5h46"/>
    <n v="0.70199999999999996"/>
    <n v="4.95"/>
    <x v="114"/>
    <s v="12h03"/>
    <n v="0.80700000000000005"/>
    <n v="-0.10500000000000009"/>
    <n v="10.28"/>
    <n v="-1.028"/>
    <n v="-0.53300000000000003"/>
    <n v="68.05"/>
    <n v="3635.1799624999999"/>
    <n v="0.36351799624999998"/>
    <n v="0.14957264957264971"/>
    <n v="1.147598583495873E-5"/>
    <n v="4.1717273757175802E-6"/>
    <n v="4.1717273757175803"/>
    <n v="7.826880629864128"/>
    <n v="3.1079547820285158E-2"/>
    <n v="33.278799999999997"/>
    <n v="64.8"/>
    <n v="512"/>
    <n v="11.475985834958731"/>
    <n v="11.802345679012349"/>
    <s v="LS"/>
    <s v="TF"/>
    <s v="SD"/>
    <n v="0.3455948490031629"/>
    <n v="2.8125"/>
    <n v="1435.3249999999998"/>
    <n v="-2.6588215171258471E-2"/>
    <n v="18.52184834971148"/>
  </r>
  <r>
    <d v="2022-08-06T00:00:00"/>
    <x v="0"/>
    <x v="0"/>
    <s v="K6"/>
    <x v="1"/>
    <n v="7"/>
    <x v="10"/>
    <s v="H10"/>
    <s v="K6FthH10"/>
    <s v="K6FthH10"/>
    <s v="6h17"/>
    <n v="0.69199999999999995"/>
    <n v="5.94"/>
    <x v="115"/>
    <s v="12h15"/>
    <n v="0.77100000000000002"/>
    <n v="-7.900000000000007E-2"/>
    <n v="5.38"/>
    <n v="-0.53800000000000003"/>
    <n v="5.600000000000005E-2"/>
    <n v="68.05"/>
    <n v="3635.1799624999999"/>
    <n v="0.36351799624999998"/>
    <n v="0.11416184971098277"/>
    <n v="8.2291562496991197E-6"/>
    <n v="2.9914463907187886E-6"/>
    <n v="2.9914463907187887"/>
    <n v="53.418685548549753"/>
    <n v="0.2121188083114727"/>
    <n v="31.516500000000001"/>
    <n v="64.8"/>
    <n v="512"/>
    <n v="8.2291562496991197"/>
    <n v="13.38048963335333"/>
    <s v="LS"/>
    <s v="TF"/>
    <s v="SD"/>
    <n v="0.44430618398273797"/>
    <n v="2.1475"/>
    <n v="1335.2875000000001"/>
    <n v="-2.6588215171258471E-2"/>
    <n v="18.52184834971148"/>
  </r>
  <r>
    <d v="2022-06-09T00:00:00"/>
    <x v="0"/>
    <x v="1"/>
    <s v="K6"/>
    <x v="1"/>
    <n v="15"/>
    <x v="10"/>
    <s v="H10"/>
    <s v="K6FthH10"/>
    <s v="K6FthH10"/>
    <s v="6h15"/>
    <n v="0.64300000000000002"/>
    <n v="8.4499999999999993"/>
    <x v="48"/>
    <s v="11h56"/>
    <n v="0.71199999999999997"/>
    <n v="-6.899999999999995E-2"/>
    <n v="12.15"/>
    <n v="-1.2150000000000001"/>
    <n v="-0.37000000000000011"/>
    <n v="163.95"/>
    <n v="21100.487962499999"/>
    <n v="2.1100487962500001"/>
    <n v="0.10730948678071532"/>
    <n v="7.6253974424435739E-6"/>
    <n v="1.6089960694355893E-5"/>
    <n v="16.089960694355891"/>
    <n v="43.486380255015909"/>
    <n v="0.17267888684924704"/>
    <n v="24.548100000000002"/>
    <n v="147.1"/>
    <n v="921"/>
    <n v="7.6253974424435738"/>
    <n v="14.811333333333334"/>
    <s v="LS"/>
    <s v="TF"/>
    <s v="SD"/>
    <n v="0.62108933859878701"/>
    <n v="1.2462500000000001"/>
    <n v="783"/>
    <n v="-2.6588215171258471E-2"/>
    <n v="18.52184834971148"/>
  </r>
  <r>
    <d v="2022-09-02T00:00:00"/>
    <x v="0"/>
    <x v="6"/>
    <s v="K6"/>
    <x v="1"/>
    <n v="5"/>
    <x v="10"/>
    <s v="H10"/>
    <s v="K6FthH10"/>
    <s v="K6FthH10"/>
    <s v="5h55"/>
    <n v="0.73199999999999998"/>
    <n v="8.4499999999999993"/>
    <x v="48"/>
    <s v="11h35"/>
    <n v="0.79400000000000004"/>
    <n v="-6.2000000000000055E-2"/>
    <n v="10.87"/>
    <n v="-1.087"/>
    <n v="-0.24199999999999999"/>
    <n v="68.05"/>
    <n v="3635.1799624999999"/>
    <n v="0.36351799624999998"/>
    <n v="8.4699453551912648E-2"/>
    <n v="5.6985975939280051E-6"/>
    <n v="2.0715427787797793E-6"/>
    <n v="2.0715427787797793"/>
    <n v="8.5600941271891706"/>
    <n v="3.3991045392592935E-2"/>
    <n v="35.566600000000001"/>
    <n v="64.8"/>
    <n v="512"/>
    <n v="5.6985975939280049"/>
    <n v="11.450000000000001"/>
    <s v="LS"/>
    <s v="TF"/>
    <s v="SD"/>
    <n v="0.40445061727069104"/>
    <n v="2.5662500000000001"/>
    <n v="1407.6"/>
    <n v="-2.6588215171258471E-2"/>
    <n v="18.52184834971148"/>
  </r>
  <r>
    <d v="2022-07-20T00:00:00"/>
    <x v="0"/>
    <x v="4"/>
    <s v="K6"/>
    <x v="1"/>
    <n v="8"/>
    <x v="10"/>
    <s v="H10"/>
    <s v="K6FthH10"/>
    <s v="K6FthH10"/>
    <s v="6h13"/>
    <n v="0.72899999999999998"/>
    <n v="6.13"/>
    <x v="116"/>
    <s v="11h31"/>
    <n v="0.78600000000000003"/>
    <n v="-5.7000000000000051E-2"/>
    <n v="14.04"/>
    <n v="-1.4039999999999999"/>
    <n v="-0.79099999999999993"/>
    <n v="68.05"/>
    <n v="3635.1799624999999"/>
    <n v="0.36351799624999998"/>
    <n v="7.8189300411522708E-2"/>
    <n v="5.1642983160038473E-6"/>
    <n v="1.8773153758709678E-6"/>
    <n v="1.8773153758709678"/>
    <n v="2.3733443437053956"/>
    <n v="9.4242486262979611E-3"/>
    <n v="34.903799999999997"/>
    <n v="64.8"/>
    <n v="512"/>
    <n v="5.1642983160038476"/>
    <n v="11.020894580054243"/>
    <s v="LS"/>
    <s v="TF"/>
    <s v="SD"/>
    <n v="0.38773728517693062"/>
    <n v="2.5749999999999997"/>
    <n v="1486.8125"/>
    <n v="-2.6588215171258471E-2"/>
    <n v="18.52184834971148"/>
  </r>
  <r>
    <d v="2022-09-01T00:00:00"/>
    <x v="0"/>
    <x v="6"/>
    <s v="L4"/>
    <x v="0"/>
    <n v="16"/>
    <x v="6"/>
    <s v="E5"/>
    <s v="L4MluE5"/>
    <s v="L4MluE5"/>
    <s v="7h02"/>
    <n v="1.0449999999999999"/>
    <n v="21.51"/>
    <x v="117"/>
    <s v="12h52"/>
    <n v="0.63700000000000001"/>
    <n v="0.40799999999999992"/>
    <n v="28.67"/>
    <n v="-2.867"/>
    <n v="-0.71599999999999975"/>
    <n v="93.65"/>
    <n v="6884.7031625000009"/>
    <n v="0.6884703162500001"/>
    <n v="0.64050235478806894"/>
    <n v="6.8766034524054743E-5"/>
    <n v="4.7343373536034397E-5"/>
    <n v="47.343373536034399"/>
    <n v="66.122030078260352"/>
    <n v="0.35875813422340286"/>
    <n v="34.357199999999999"/>
    <n v="80"/>
    <n v="710"/>
    <n v="68.766034524054746"/>
    <n v="6.9857928042559951"/>
    <s v="ES"/>
    <s v="TMF"/>
    <s v="E"/>
    <n v="0.43800288115314234"/>
    <n v="2.1637500000000003"/>
    <n v="1129.9875000000002"/>
    <n v="1.3293029408811517E-2"/>
    <n v="17.909104339240393"/>
  </r>
  <r>
    <d v="2022-06-23T00:00:00"/>
    <x v="0"/>
    <x v="2"/>
    <s v="L4"/>
    <x v="0"/>
    <n v="4"/>
    <x v="6"/>
    <s v="E5"/>
    <s v="L4MluE5"/>
    <s v="L4MluE5"/>
    <s v="6h13"/>
    <n v="0.85799999999999998"/>
    <n v="13.76"/>
    <x v="118"/>
    <s v="12h06"/>
    <n v="0.63500000000000001"/>
    <n v="0.22299999999999998"/>
    <n v="22.3"/>
    <n v="-2.23"/>
    <n v="-0.85400000000000009"/>
    <n v="93.65"/>
    <n v="6884.7031625000009"/>
    <n v="0.6884703162500001"/>
    <n v="0.35118110236220468"/>
    <n v="3.2816766879895326E-5"/>
    <n v="2.2593369872104063E-5"/>
    <n v="22.593369872104063"/>
    <n v="26.455936618388829"/>
    <n v="0.14354190954379559"/>
    <n v="33.261499999999998"/>
    <n v="80"/>
    <n v="710"/>
    <n v="32.816766879895326"/>
    <n v="8.7619047619047628"/>
    <s v="ES"/>
    <s v="TMF"/>
    <s v="E"/>
    <n v="0.39747176730693196"/>
    <n v="2.46875"/>
    <n v="1395.05"/>
    <n v="1.3293029408811517E-2"/>
    <n v="17.909104339240393"/>
  </r>
  <r>
    <d v="2022-08-19T00:00:00"/>
    <x v="0"/>
    <x v="5"/>
    <s v="L4"/>
    <x v="0"/>
    <n v="12"/>
    <x v="6"/>
    <s v="E5"/>
    <s v="L4MluE5"/>
    <s v="L4MluE5"/>
    <s v="5h41"/>
    <n v="0.79100000000000004"/>
    <n v="4.57"/>
    <x v="119"/>
    <s v="12h02"/>
    <n v="0.61399999999999999"/>
    <n v="0.17700000000000005"/>
    <n v="24.54"/>
    <n v="-2.4539999999999997"/>
    <n v="-1.9969999999999997"/>
    <n v="93.65"/>
    <n v="6884.7031625000009"/>
    <n v="0.6884703162500001"/>
    <n v="0.28827361563517923"/>
    <n v="2.573752535162688E-5"/>
    <n v="1.7719522218326952E-5"/>
    <n v="17.719522218326951"/>
    <n v="8.8730707152363308"/>
    <n v="4.8142597722163762E-2"/>
    <n v="34.301699999999997"/>
    <n v="80"/>
    <n v="710"/>
    <n v="25.737525351626882"/>
    <n v="8.2594820334704142"/>
    <s v="ES"/>
    <s v="TMF"/>
    <s v="E"/>
    <n v="0.40498035528846144"/>
    <n v="2.7174999999999998"/>
    <n v="1551.3875"/>
    <n v="1.3293029408811517E-2"/>
    <n v="17.909104339240393"/>
  </r>
  <r>
    <d v="2022-07-06T00:00:00"/>
    <x v="0"/>
    <x v="3"/>
    <s v="L4"/>
    <x v="0"/>
    <n v="12"/>
    <x v="6"/>
    <s v="E5"/>
    <s v="L4MluE5"/>
    <s v="L4MluE5"/>
    <s v="6h20"/>
    <n v="0.75600000000000001"/>
    <n v="15.64"/>
    <x v="26"/>
    <s v="11h57"/>
    <n v="0.58699999999999997"/>
    <n v="0.16900000000000004"/>
    <n v="18.32"/>
    <n v="-1.8320000000000001"/>
    <n v="-0.26800000000000002"/>
    <n v="93.65"/>
    <n v="6884.7031625000009"/>
    <n v="0.6884703162500001"/>
    <n v="0.28790459965928455"/>
    <n v="2.5696974416167819E-5"/>
    <n v="1.7691604102967222E-5"/>
    <n v="17.691604102967222"/>
    <n v="66.013448145400076"/>
    <n v="0.35816900150020581"/>
    <n v="33.4651"/>
    <n v="80"/>
    <n v="710"/>
    <n v="25.696974416167819"/>
    <n v="7.6280448717948737"/>
    <s v="ES"/>
    <s v="TMF"/>
    <s v="E"/>
    <n v="0.36316699062884389"/>
    <n v="2.6599999999999997"/>
    <n v="1403.9625000000001"/>
    <n v="1.3293029408811517E-2"/>
    <n v="17.909104339240393"/>
  </r>
  <r>
    <d v="2022-08-06T00:00:00"/>
    <x v="0"/>
    <x v="0"/>
    <s v="L4"/>
    <x v="0"/>
    <n v="13"/>
    <x v="6"/>
    <s v="E5"/>
    <s v="L4MluE5"/>
    <s v="L4MluE5"/>
    <s v="6h02"/>
    <n v="0.77200000000000002"/>
    <n v="5.53"/>
    <x v="120"/>
    <s v="12h08"/>
    <n v="0.60099999999999998"/>
    <n v="0.17100000000000004"/>
    <n v="14.78"/>
    <n v="-1.478"/>
    <n v="-0.92499999999999993"/>
    <n v="93.65"/>
    <n v="6884.7031625000009"/>
    <n v="0.6884703162500001"/>
    <n v="0.28452579034941772"/>
    <n v="2.5326238843668762E-5"/>
    <n v="1.7436363666123671E-5"/>
    <n v="17.436363666123672"/>
    <n v="18.850122882295864"/>
    <n v="0.1022750648631062"/>
    <n v="31.516500000000001"/>
    <n v="80"/>
    <n v="710"/>
    <n v="25.326238843668762"/>
    <n v="8.6594309038552968"/>
    <s v="ES"/>
    <s v="TMF"/>
    <s v="E"/>
    <n v="0.44430618398273797"/>
    <n v="2.1475"/>
    <n v="1335.2875000000001"/>
    <n v="1.3293029408811517E-2"/>
    <n v="17.909104339240393"/>
  </r>
  <r>
    <d v="2022-06-08T00:00:00"/>
    <x v="0"/>
    <x v="1"/>
    <s v="L4"/>
    <x v="0"/>
    <n v="7"/>
    <x v="6"/>
    <s v="E5"/>
    <s v="L4MluE5"/>
    <s v="L4MluE5"/>
    <s v="6h15"/>
    <n v="0.53700000000000003"/>
    <n v="5.18"/>
    <x v="121"/>
    <s v="12h02"/>
    <n v="0.46700000000000003"/>
    <n v="7.0000000000000007E-2"/>
    <n v="15.54"/>
    <n v="-1.5539999999999998"/>
    <n v="-1.0359999999999998"/>
    <n v="93.65"/>
    <n v="6884.7031625000009"/>
    <n v="0.6884703162500001"/>
    <n v="0.14989293361884368"/>
    <n v="1.15062437162617E-5"/>
    <n v="7.9217072501842692E-6"/>
    <n v="7.9217072501842694"/>
    <n v="7.646435569675937"/>
    <n v="4.1487246462179023E-2"/>
    <n v="26.9267"/>
    <n v="80"/>
    <n v="710"/>
    <n v="11.5062437162617"/>
    <n v="10.52"/>
    <s v="ES"/>
    <s v="TMF"/>
    <s v="E"/>
    <n v="0.6042605573172154"/>
    <n v="1.3074999999999999"/>
    <n v="892.41250000000002"/>
    <n v="1.3293029408811517E-2"/>
    <n v="17.909104339240393"/>
  </r>
  <r>
    <d v="2022-09-02T00:00:00"/>
    <x v="0"/>
    <x v="6"/>
    <s v="K6"/>
    <x v="1"/>
    <n v="3"/>
    <x v="4"/>
    <s v="I2"/>
    <s v="K6CmeI2"/>
    <s v="K6CmeI2"/>
    <s v="5h55"/>
    <n v="0.61499999999999999"/>
    <n v="4.42"/>
    <x v="122"/>
    <s v="11h35"/>
    <n v="0.434"/>
    <n v="0.18099999999999999"/>
    <n v="3.59"/>
    <n v="-0.35899999999999999"/>
    <n v="8.3000000000000018E-2"/>
    <n v="124.6"/>
    <n v="12187.250599999999"/>
    <n v="1.2187250599999999"/>
    <n v="0.4170506912442396"/>
    <n v="4.0550800325435837E-5"/>
    <n v="4.9420276559664809E-5"/>
    <n v="49.420276559664806"/>
    <n v="595.42501879114207"/>
    <n v="0.22530157642513537"/>
    <n v="35.566600000000001"/>
    <n v="107.9"/>
    <n v="840"/>
    <n v="40.550800325435837"/>
    <n v="11.450000000000001"/>
    <s v="ES"/>
    <s v="TF"/>
    <s v="SD"/>
    <n v="0.40445061727069104"/>
    <n v="2.5662500000000001"/>
    <n v="1407.6"/>
    <n v="2.3443832054748603E-2"/>
    <n v="17.850014357426122"/>
  </r>
  <r>
    <d v="2022-07-05T00:00:00"/>
    <x v="0"/>
    <x v="3"/>
    <s v="K6"/>
    <x v="1"/>
    <n v="5"/>
    <x v="4"/>
    <s v="I2"/>
    <s v="K6CmeI2"/>
    <s v="K6CmeI2"/>
    <s v="5h54"/>
    <n v="0.57799999999999996"/>
    <n v="1.58"/>
    <x v="123"/>
    <s v="11h54"/>
    <n v="0.43099999999999999"/>
    <n v="0.14699999999999996"/>
    <n v="2.2400000000000002"/>
    <n v="-0.22400000000000003"/>
    <n v="-6.6000000000000031E-2"/>
    <n v="124.6"/>
    <n v="12187.250599999999"/>
    <n v="1.2187250599999999"/>
    <n v="0.34106728538283054"/>
    <n v="3.1657242346221811E-5"/>
    <n v="3.8581474577833712E-5"/>
    <n v="38.58147457783371"/>
    <n v="584.56779663384384"/>
    <n v="0.22119333577276326"/>
    <n v="33.278799999999997"/>
    <n v="107.9"/>
    <n v="840"/>
    <n v="31.65724234622181"/>
    <n v="11.802345679012349"/>
    <s v="ES"/>
    <s v="TF"/>
    <s v="SD"/>
    <n v="0.3455948490031629"/>
    <n v="2.8125"/>
    <n v="1435.3249999999998"/>
    <n v="2.3443832054748603E-2"/>
    <n v="17.850014357426122"/>
  </r>
  <r>
    <d v="2022-08-05T00:00:00"/>
    <x v="0"/>
    <x v="0"/>
    <s v="K6"/>
    <x v="1"/>
    <n v="1"/>
    <x v="4"/>
    <s v="I2"/>
    <s v="K6CmeI2"/>
    <s v="K6CmeI2"/>
    <s v="5h41"/>
    <n v="0.58099999999999996"/>
    <n v="2.23"/>
    <x v="124"/>
    <s v="12h03"/>
    <n v="0.439"/>
    <n v="0.14199999999999996"/>
    <n v="10.01"/>
    <n v="-1.0009999999999999"/>
    <n v="-0.77799999999999991"/>
    <n v="124.6"/>
    <n v="12187.250599999999"/>
    <n v="1.2187250599999999"/>
    <n v="0.3234624145785876"/>
    <n v="2.965787899472505E-5"/>
    <n v="3.6144800357319026E-5"/>
    <n v="36.144800357319028"/>
    <n v="46.458612284471762"/>
    <n v="1.7579373146708904E-2"/>
    <n v="33.254899999999999"/>
    <n v="107.9"/>
    <n v="840"/>
    <n v="29.657878994725049"/>
    <n v="13.537474712107057"/>
    <s v="ES"/>
    <s v="TF"/>
    <s v="SD"/>
    <n v="0.44009598733374949"/>
    <n v="2.3112500000000002"/>
    <n v="1533.9750000000001"/>
    <n v="2.3443832054748603E-2"/>
    <n v="17.850014357426122"/>
  </r>
  <r>
    <d v="2022-08-19T00:00:00"/>
    <x v="0"/>
    <x v="5"/>
    <s v="K6"/>
    <x v="1"/>
    <n v="8"/>
    <x v="4"/>
    <s v="I2"/>
    <s v="K6CmeI2"/>
    <s v="K6CmeI2"/>
    <s v="5h29"/>
    <n v="0.57099999999999995"/>
    <n v="4.97"/>
    <x v="108"/>
    <s v="12h32"/>
    <n v="0.439"/>
    <n v="0.13199999999999995"/>
    <n v="5.37"/>
    <n v="-0.53700000000000003"/>
    <n v="-4.0000000000000036E-2"/>
    <n v="124.6"/>
    <n v="12187.250599999999"/>
    <n v="1.2187250599999999"/>
    <n v="0.30068337129840533"/>
    <n v="2.7108135406043761E-5"/>
    <n v="3.3037363949218807E-5"/>
    <n v="33.037363949218808"/>
    <n v="825.93409873046949"/>
    <n v="0.31252340528962752"/>
    <n v="34.301699999999997"/>
    <n v="107.9"/>
    <n v="840"/>
    <n v="27.108135406043761"/>
    <n v="12.126990262931423"/>
    <s v="ES"/>
    <s v="TF"/>
    <s v="SD"/>
    <n v="0.40498035528846144"/>
    <n v="2.7174999999999998"/>
    <n v="1551.3875"/>
    <n v="2.3443832054748603E-2"/>
    <n v="17.850014357426122"/>
  </r>
  <r>
    <d v="2022-07-20T00:00:00"/>
    <x v="0"/>
    <x v="4"/>
    <s v="K6"/>
    <x v="1"/>
    <n v="1"/>
    <x v="4"/>
    <s v="I2"/>
    <s v="K6CmeI2"/>
    <s v="K6CmeI2"/>
    <s v="6h13"/>
    <n v="0.497"/>
    <n v="3.23"/>
    <x v="125"/>
    <s v="11h31"/>
    <n v="0.439"/>
    <n v="5.7999999999999996E-2"/>
    <n v="8.75"/>
    <n v="-0.875"/>
    <n v="-0.55200000000000005"/>
    <n v="124.6"/>
    <n v="12187.250599999999"/>
    <n v="1.2187250599999999"/>
    <n v="0.13211845102505693"/>
    <n v="9.8503802805247693E-6"/>
    <n v="1.2004905298405365E-5"/>
    <n v="12.004905298405365"/>
    <n v="21.748016844937254"/>
    <n v="8.229184741401491E-3"/>
    <n v="34.903799999999997"/>
    <n v="107.9"/>
    <n v="840"/>
    <n v="9.8503802805247691"/>
    <n v="11.020894580054243"/>
    <s v="ES"/>
    <s v="TF"/>
    <s v="SD"/>
    <n v="0.38773728517693062"/>
    <n v="2.5749999999999997"/>
    <n v="1486.8125"/>
    <n v="2.3443832054748603E-2"/>
    <n v="17.850014357426122"/>
  </r>
  <r>
    <d v="2022-07-08T00:00:00"/>
    <x v="0"/>
    <x v="3"/>
    <s v="M1"/>
    <x v="1"/>
    <n v="4"/>
    <x v="1"/>
    <s v="F3"/>
    <s v="M1FsaF3"/>
    <s v="M1FsaF3"/>
    <s v="6h01"/>
    <n v="0.85099999999999998"/>
    <n v="8.15"/>
    <x v="126"/>
    <s v="11h32"/>
    <n v="0.65900000000000003"/>
    <n v="0.19199999999999995"/>
    <n v="21.16"/>
    <n v="-2.1160000000000001"/>
    <n v="-1.3010000000000002"/>
    <n v="39.5"/>
    <n v="1224.7962500000001"/>
    <n v="0.12247962500000001"/>
    <n v="0.2913505311077389"/>
    <n v="2.6076111450179491E-5"/>
    <n v="3.1937923518761905E-6"/>
    <n v="3.1937923518761906"/>
    <n v="2.4548749822261264"/>
    <n v="3.1022610154528604E-2"/>
    <n v="33.388599999999997"/>
    <n v="12.9"/>
    <n v="270"/>
    <n v="26.076111450179493"/>
    <n v="10.019670781892938"/>
    <s v="LS"/>
    <s v="TMF"/>
    <s v="E"/>
    <n v="0.39262443606707542"/>
    <n v="2.4874999999999998"/>
    <n v="1362.0875000000001"/>
    <n v="8.0747271782325696E-3"/>
    <n v="17.219383337391154"/>
  </r>
  <r>
    <d v="2022-06-10T00:00:00"/>
    <x v="0"/>
    <x v="1"/>
    <s v="M1"/>
    <x v="1"/>
    <n v="8"/>
    <x v="1"/>
    <s v="F3"/>
    <s v="M1FsaF3"/>
    <s v="M1FsaF3"/>
    <s v="5h40"/>
    <n v="0.81399999999999995"/>
    <n v="2.2400000000000002"/>
    <x v="127"/>
    <s v="13h01"/>
    <n v="0.64700000000000002"/>
    <n v="0.16699999999999993"/>
    <n v="7.85"/>
    <n v="-0.78499999999999992"/>
    <n v="-0.56099999999999994"/>
    <n v="39.5"/>
    <n v="1224.7962500000001"/>
    <n v="0.12247962500000001"/>
    <n v="0.25811437403400295"/>
    <n v="2.2464035039880977E-5"/>
    <n v="2.7513865876714822E-6"/>
    <n v="2.7513865876714823"/>
    <n v="4.9044324200917693"/>
    <n v="6.1978021731993578E-2"/>
    <n v="27.385200000000001"/>
    <n v="12.9"/>
    <n v="270"/>
    <n v="22.464035039880976"/>
    <n v="16.475333333333335"/>
    <s v="LS"/>
    <s v="TMF"/>
    <s v="E"/>
    <n v="0.64691630239407094"/>
    <n v="1.1612499999999999"/>
    <n v="648.88749999999993"/>
    <n v="8.0747271782325696E-3"/>
    <n v="17.219383337391154"/>
  </r>
  <r>
    <d v="2022-06-22T00:00:00"/>
    <x v="0"/>
    <x v="2"/>
    <s v="M1"/>
    <x v="1"/>
    <n v="2"/>
    <x v="1"/>
    <s v="F3"/>
    <s v="M1FsaF3"/>
    <s v="M1FsaF3"/>
    <s v="5h37"/>
    <n v="0.82099999999999995"/>
    <n v="3.21"/>
    <x v="85"/>
    <s v="12h10"/>
    <n v="0.68400000000000005"/>
    <n v="0.1369999999999999"/>
    <n v="17.850000000000001"/>
    <n v="-1.7850000000000001"/>
    <n v="-1.4640000000000002"/>
    <n v="39.5"/>
    <n v="1224.7962500000001"/>
    <n v="0.12247962500000001"/>
    <n v="0.20029239766081855"/>
    <n v="1.6439776854564533E-5"/>
    <n v="2.0135377042307435E-6"/>
    <n v="2.0135377042307434"/>
    <n v="1.3753672843106168"/>
    <n v="1.7380715266310343E-2"/>
    <n v="31.695499999999999"/>
    <n v="12.9"/>
    <n v="270"/>
    <n v="16.439776854564531"/>
    <n v="14.662698412698415"/>
    <s v="LS"/>
    <s v="TMF"/>
    <s v="E"/>
    <n v="0.40461792161109017"/>
    <n v="2.3699999999999997"/>
    <n v="1376.4875"/>
    <n v="8.0747271782325696E-3"/>
    <n v="17.219383337391154"/>
  </r>
  <r>
    <d v="2022-08-03T00:00:00"/>
    <x v="0"/>
    <x v="0"/>
    <s v="M1"/>
    <x v="1"/>
    <n v="8"/>
    <x v="1"/>
    <s v="F3"/>
    <s v="M1FsaF3"/>
    <s v="M1FsaF3"/>
    <s v="5h42"/>
    <n v="0.81200000000000006"/>
    <n v="3.54"/>
    <x v="128"/>
    <s v="12h13"/>
    <n v="0.67700000000000005"/>
    <n v="0.13500000000000001"/>
    <n v="12.43"/>
    <n v="-1.2429999999999999"/>
    <n v="-0.8889999999999999"/>
    <n v="39.5"/>
    <n v="1224.7962500000001"/>
    <n v="0.12247962500000001"/>
    <n v="0.19940915805022155"/>
    <n v="1.6350580616319334E-5"/>
    <n v="2.0026129824190611E-6"/>
    <n v="2.0026129824190613"/>
    <n v="2.2526580229685731"/>
    <n v="2.8467165197412079E-2"/>
    <n v="28.545300000000001"/>
    <n v="12.9"/>
    <n v="270"/>
    <n v="16.350580616319334"/>
    <n v="11.355774909963984"/>
    <s v="LS"/>
    <s v="TMF"/>
    <s v="E"/>
    <n v="0.57093314461741485"/>
    <n v="1.5412499999999998"/>
    <n v="919.65"/>
    <n v="8.0747271782325696E-3"/>
    <n v="17.219383337391154"/>
  </r>
  <r>
    <d v="2022-08-31T00:00:00"/>
    <x v="0"/>
    <x v="6"/>
    <s v="M1"/>
    <x v="1"/>
    <n v="7"/>
    <x v="1"/>
    <s v="F3"/>
    <s v="M1FsaF3"/>
    <s v="M1FsaF3"/>
    <s v="6h43"/>
    <n v="0.84399999999999997"/>
    <n v="7.92"/>
    <x v="129"/>
    <s v="12h04"/>
    <n v="0.71099999999999997"/>
    <n v="0.13300000000000001"/>
    <n v="19.05"/>
    <n v="-1.905"/>
    <n v="-1.113"/>
    <n v="39.5"/>
    <n v="1224.7962500000001"/>
    <n v="0.12247962500000001"/>
    <n v="0.18706047819971872"/>
    <n v="1.5113214731211767E-5"/>
    <n v="1.8510608728232933E-6"/>
    <n v="1.8510608728232933"/>
    <n v="1.6631274688439293"/>
    <n v="2.101718233180503E-2"/>
    <n v="32.519599999999997"/>
    <n v="12.9"/>
    <n v="270"/>
    <n v="15.113214731211768"/>
    <n v="5.03038712875437"/>
    <s v="LS"/>
    <s v="TMF"/>
    <s v="E"/>
    <n v="0.5234151584582144"/>
    <n v="1.8887499999999999"/>
    <n v="924.46249999999998"/>
    <n v="8.0747271782325696E-3"/>
    <n v="17.219383337391154"/>
  </r>
  <r>
    <d v="2022-08-17T00:00:00"/>
    <x v="0"/>
    <x v="5"/>
    <s v="M1"/>
    <x v="1"/>
    <n v="1"/>
    <x v="1"/>
    <s v="F3"/>
    <s v="M1FsaF3"/>
    <s v="M1FsaF3"/>
    <s v="5h50"/>
    <n v="0.86099999999999999"/>
    <n v="14.28"/>
    <x v="130"/>
    <s v="12h12"/>
    <n v="0.74099999999999999"/>
    <n v="0.12"/>
    <n v="27.87"/>
    <n v="-2.7869999999999999"/>
    <n v="-1.359"/>
    <n v="39.5"/>
    <n v="1224.7962500000001"/>
    <n v="0.12247962500000001"/>
    <n v="0.16194331983805668"/>
    <n v="1.2655312136129728E-5"/>
    <n v="1.5500178846911182E-6"/>
    <n v="1.5500178846911181"/>
    <n v="1.1405576782127433"/>
    <n v="1.4413392317788088E-2"/>
    <n v="32.178800000000003"/>
    <n v="12.9"/>
    <n v="270"/>
    <n v="12.655312136129728"/>
    <n v="11.310295975498345"/>
    <s v="LS"/>
    <s v="TMF"/>
    <s v="E"/>
    <n v="0.6083871384901417"/>
    <n v="1.4275"/>
    <n v="836.8"/>
    <n v="8.0747271782325696E-3"/>
    <n v="17.219383337391154"/>
  </r>
  <r>
    <d v="2022-06-22T00:00:00"/>
    <x v="0"/>
    <x v="2"/>
    <s v="M1"/>
    <x v="1"/>
    <n v="7"/>
    <x v="1"/>
    <s v="F3"/>
    <s v="M1FsaF3"/>
    <s v="M1FsaF3"/>
    <s v="5h37"/>
    <n v="0.751"/>
    <n v="5.28"/>
    <x v="131"/>
    <s v="12h10"/>
    <n v="0.71199999999999997"/>
    <n v="3.9000000000000035E-2"/>
    <n v="16.190000000000001"/>
    <n v="-1.6190000000000002"/>
    <n v="-1.0910000000000002"/>
    <n v="39.5"/>
    <n v="1224.7962500000001"/>
    <n v="0.12247962500000001"/>
    <n v="5.4775280898876455E-2"/>
    <n v="3.3323040463576291E-6"/>
    <n v="4.0813934998386505E-7"/>
    <n v="0.40813934998386503"/>
    <n v="0.37409656277164521"/>
    <n v="4.7275123625602506E-3"/>
    <n v="31.695499999999999"/>
    <n v="12.9"/>
    <n v="270"/>
    <n v="3.332304046357629"/>
    <n v="14.662698412698415"/>
    <s v="LS"/>
    <s v="TMF"/>
    <s v="E"/>
    <n v="0.40461792161109017"/>
    <n v="2.3699999999999997"/>
    <n v="1376.4875"/>
    <n v="8.0747271782325696E-3"/>
    <n v="17.219383337391154"/>
  </r>
  <r>
    <d v="2022-06-10T00:00:00"/>
    <x v="0"/>
    <x v="1"/>
    <s v="L3"/>
    <x v="1"/>
    <n v="4"/>
    <x v="6"/>
    <s v="B10"/>
    <s v="L3MluB10"/>
    <s v="L3MluB10"/>
    <s v="6h17"/>
    <n v="0.52400000000000002"/>
    <n v="1.42"/>
    <x v="132"/>
    <s v="12h05"/>
    <n v="0.33300000000000002"/>
    <n v="0.191"/>
    <n v="14.62"/>
    <n v="-1.462"/>
    <n v="-1.32"/>
    <n v="112.9"/>
    <n v="10005.931850000001"/>
    <n v="1.0005931850000001"/>
    <n v="0.57357357357357353"/>
    <n v="6.0030254564193116E-5"/>
    <n v="6.006586361074678E-5"/>
    <n v="60.065863610746781"/>
    <n v="45.50444212935362"/>
    <n v="0.55739905177123661"/>
    <n v="27.385200000000001"/>
    <n v="93.8"/>
    <n v="803"/>
    <n v="60.030254564193115"/>
    <n v="18.418666666666667"/>
    <s v="ES"/>
    <s v="TMF"/>
    <s v="E"/>
    <n v="0.64691630239407094"/>
    <n v="1.1612499999999999"/>
    <n v="648.88749999999993"/>
    <n v="3.7260971551856606E-2"/>
    <n v="16.971718051471029"/>
  </r>
  <r>
    <d v="2022-06-22T00:00:00"/>
    <x v="0"/>
    <x v="2"/>
    <s v="L3"/>
    <x v="1"/>
    <n v="13"/>
    <x v="6"/>
    <s v="B10"/>
    <s v="L3MluB10"/>
    <s v="L3MluB10"/>
    <s v="5h58"/>
    <n v="0.621"/>
    <n v="2.31"/>
    <x v="133"/>
    <s v="11h37"/>
    <n v="0.41499999999999998"/>
    <n v="0.20600000000000002"/>
    <n v="21.61"/>
    <n v="-2.161"/>
    <n v="-1.93"/>
    <n v="112.9"/>
    <n v="10005.931850000001"/>
    <n v="1.0005931850000001"/>
    <n v="0.49638554216867475"/>
    <n v="5.0245862160678202E-5"/>
    <n v="5.0275667252423984E-5"/>
    <n v="50.275667252423986"/>
    <n v="26.049568524572013"/>
    <n v="0.31908983200740854"/>
    <n v="31.695499999999999"/>
    <n v="93.8"/>
    <n v="803"/>
    <n v="50.2458621606782"/>
    <n v="15.591269841269842"/>
    <s v="ES"/>
    <s v="TMF"/>
    <s v="E"/>
    <n v="0.40461792161109017"/>
    <n v="2.3699999999999997"/>
    <n v="1376.4875"/>
    <n v="3.7260971551856606E-2"/>
    <n v="16.971718051471029"/>
  </r>
  <r>
    <d v="2022-06-22T00:00:00"/>
    <x v="0"/>
    <x v="2"/>
    <s v="L3"/>
    <x v="1"/>
    <n v="5"/>
    <x v="6"/>
    <s v="B10"/>
    <s v="L3MluB10"/>
    <s v="L3MluB10"/>
    <s v="5h50"/>
    <n v="0.57699999999999996"/>
    <n v="1.67"/>
    <x v="134"/>
    <s v="11h45"/>
    <n v="0.41099999999999998"/>
    <n v="0.16599999999999998"/>
    <n v="15.67"/>
    <n v="-1.5669999999999999"/>
    <n v="-1.4"/>
    <n v="112.9"/>
    <n v="10005.931850000001"/>
    <n v="1.0005931850000001"/>
    <n v="0.40389294403892939"/>
    <n v="3.8981696425236414E-5"/>
    <n v="3.900481978283042E-5"/>
    <n v="39.004819782830417"/>
    <n v="27.860585559164583"/>
    <n v="0.34127358222137461"/>
    <n v="31.695499999999999"/>
    <n v="93.8"/>
    <n v="803"/>
    <n v="38.981696425236414"/>
    <n v="15.591269841269842"/>
    <s v="ES"/>
    <s v="TMF"/>
    <s v="E"/>
    <n v="0.40461792161109017"/>
    <n v="2.3699999999999997"/>
    <n v="1376.4875"/>
    <n v="3.7260971551856606E-2"/>
    <n v="16.971718051471029"/>
  </r>
  <r>
    <d v="2022-07-07T00:00:00"/>
    <x v="0"/>
    <x v="3"/>
    <s v="L3"/>
    <x v="1"/>
    <n v="13"/>
    <x v="6"/>
    <s v="B10"/>
    <s v="L3MluB10"/>
    <s v="L3MluB10"/>
    <s v="6h13"/>
    <n v="0.72599999999999998"/>
    <n v="2.33"/>
    <x v="135"/>
    <s v="12h25"/>
    <n v="0.53200000000000003"/>
    <n v="0.19399999999999995"/>
    <n v="21.45"/>
    <n v="-2.145"/>
    <n v="-1.9119999999999999"/>
    <n v="112.9"/>
    <n v="10005.931850000001"/>
    <n v="1.0005931850000001"/>
    <n v="0.36466165413533824"/>
    <n v="3.437428485454553E-5"/>
    <n v="3.4394675164706976E-5"/>
    <n v="34.394675164706975"/>
    <n v="17.988846843465993"/>
    <n v="0.22035137019156723"/>
    <n v="34.081400000000002"/>
    <n v="93.8"/>
    <n v="803"/>
    <n v="34.374284854545529"/>
    <n v="13.083333333333334"/>
    <s v="ES"/>
    <s v="TMF"/>
    <s v="E"/>
    <n v="0.35644028496175595"/>
    <n v="2.7675000000000001"/>
    <n v="1337.8125"/>
    <n v="3.7260971551856606E-2"/>
    <n v="16.971718051471029"/>
  </r>
  <r>
    <d v="2022-08-04T00:00:00"/>
    <x v="0"/>
    <x v="0"/>
    <s v="L3"/>
    <x v="1"/>
    <n v="9"/>
    <x v="6"/>
    <s v="B10"/>
    <s v="L3MluB10"/>
    <s v="L3MluB10"/>
    <s v="5h42"/>
    <n v="0.73399999999999999"/>
    <n v="5.67"/>
    <x v="136"/>
    <s v="11h53"/>
    <n v="0.54300000000000004"/>
    <n v="0.19099999999999995"/>
    <n v="26.67"/>
    <n v="-2.6670000000000003"/>
    <n v="-2.1000000000000005"/>
    <n v="112.9"/>
    <n v="10005.931850000001"/>
    <n v="1.0005931850000001"/>
    <n v="0.35174953959484334"/>
    <n v="3.288216817902198E-5"/>
    <n v="3.2901673387953257E-5"/>
    <n v="32.901673387953259"/>
    <n v="15.667463518072976"/>
    <n v="0.19191597347373895"/>
    <n v="29.967099999999999"/>
    <n v="93.8"/>
    <n v="803"/>
    <n v="32.882168179021981"/>
    <n v="15.50428820417056"/>
    <s v="ES"/>
    <s v="TMF"/>
    <s v="E"/>
    <n v="0.47297782808158478"/>
    <n v="1.87375"/>
    <n v="1054"/>
    <n v="3.7260971551856606E-2"/>
    <n v="16.971718051471029"/>
  </r>
  <r>
    <d v="2022-08-18T00:00:00"/>
    <x v="0"/>
    <x v="5"/>
    <s v="L3"/>
    <x v="1"/>
    <n v="12"/>
    <x v="6"/>
    <s v="B10"/>
    <s v="L3MluB10"/>
    <s v="L3MluB10"/>
    <s v="5h44"/>
    <n v="0.72499999999999998"/>
    <n v="5.78"/>
    <x v="137"/>
    <s v="12h21"/>
    <n v="0.53800000000000003"/>
    <n v="0.18699999999999994"/>
    <n v="31.75"/>
    <n v="-3.1749999999999998"/>
    <n v="-2.5969999999999995"/>
    <n v="112.9"/>
    <n v="10005.931850000001"/>
    <n v="1.0005931850000001"/>
    <n v="0.34758364312267648"/>
    <n v="3.2403431020959919E-5"/>
    <n v="3.2422652250190086E-5"/>
    <n v="32.422652250190083"/>
    <n v="12.484656238040081"/>
    <n v="0.1529287081246159"/>
    <n v="28.894600000000001"/>
    <n v="93.8"/>
    <n v="803"/>
    <n v="32.403431020959921"/>
    <n v="15.563004370478136"/>
    <s v="ES"/>
    <s v="TMF"/>
    <s v="E"/>
    <n v="0.60858362734628491"/>
    <n v="1.405"/>
    <n v="1061.325"/>
    <n v="3.7260971551856606E-2"/>
    <n v="16.971718051471029"/>
  </r>
  <r>
    <d v="2022-08-31T00:00:00"/>
    <x v="0"/>
    <x v="6"/>
    <s v="L3"/>
    <x v="1"/>
    <n v="3"/>
    <x v="6"/>
    <s v="B10"/>
    <s v="L3MluB10"/>
    <s v="L3MluB10"/>
    <s v="7h12"/>
    <n v="0.70899999999999996"/>
    <n v="4.16"/>
    <x v="138"/>
    <s v="11h45"/>
    <n v="0.57099999999999995"/>
    <n v="0.13800000000000001"/>
    <n v="26.34"/>
    <n v="-2.6339999999999999"/>
    <n v="-2.218"/>
    <n v="112.9"/>
    <n v="10005.931850000001"/>
    <n v="1.0005931850000001"/>
    <n v="0.24168126094570933"/>
    <n v="2.0716627992102056E-5"/>
    <n v="2.072891678507755E-5"/>
    <n v="20.728916785077551"/>
    <n v="9.3457695153640898"/>
    <n v="0.11447944029569998"/>
    <n v="32.519599999999997"/>
    <n v="93.8"/>
    <n v="803"/>
    <n v="20.716627992102055"/>
    <n v="7.0107887060214562"/>
    <s v="ES"/>
    <s v="TMF"/>
    <s v="E"/>
    <n v="0.5234151584582144"/>
    <n v="1.8887499999999999"/>
    <n v="924.46249999999998"/>
    <n v="3.7260971551856606E-2"/>
    <n v="16.971718051471029"/>
  </r>
  <r>
    <d v="2022-07-22T00:00:00"/>
    <x v="0"/>
    <x v="4"/>
    <s v="L3"/>
    <x v="1"/>
    <n v="10"/>
    <x v="6"/>
    <s v="B10"/>
    <s v="L3MluB10"/>
    <s v="L3MluB10"/>
    <s v="6h18"/>
    <n v="0.68100000000000005"/>
    <n v="11.73"/>
    <x v="139"/>
    <s v="12h03"/>
    <n v="0.55400000000000005"/>
    <n v="0.127"/>
    <n v="14.75"/>
    <n v="-1.4750000000000001"/>
    <n v="-0.30200000000000005"/>
    <n v="112.9"/>
    <n v="10005.931850000001"/>
    <n v="1.0005931850000001"/>
    <n v="0.22924187725631767"/>
    <n v="1.941193469063289E-5"/>
    <n v="1.9423449559112356E-5"/>
    <n v="19.423449559112356"/>
    <n v="64.316058142756134"/>
    <n v="0.78782879527513994"/>
    <n v="34.764699999999998"/>
    <n v="93.8"/>
    <n v="803"/>
    <n v="19.41193469063289"/>
    <n v="12.394095238095241"/>
    <s v="ES"/>
    <s v="TMF"/>
    <s v="E"/>
    <n v="0.38320539431614575"/>
    <n v="2.6387499999999999"/>
    <n v="1512.2124999999996"/>
    <n v="3.7260971551856606E-2"/>
    <n v="16.971718051471029"/>
  </r>
  <r>
    <d v="2022-06-22T00:00:00"/>
    <x v="0"/>
    <x v="2"/>
    <s v="L3"/>
    <x v="1"/>
    <n v="4"/>
    <x v="9"/>
    <s v="A6"/>
    <s v="L3PfuA6"/>
    <s v="L3PfuA6"/>
    <s v="5h50"/>
    <n v="0.56799999999999995"/>
    <n v="2.96"/>
    <x v="140"/>
    <s v="11h45"/>
    <n v="0.40100000000000002"/>
    <n v="0.16699999999999993"/>
    <n v="10.25"/>
    <n v="-1.0249999999999999"/>
    <n v="-0.72899999999999987"/>
    <n v="50.05"/>
    <n v="1966.4269624999997"/>
    <n v="0.19664269624999997"/>
    <n v="0.41645885286783024"/>
    <n v="4.047997304854469E-5"/>
    <n v="7.9600910443931583E-6"/>
    <n v="7.9600910443931587"/>
    <n v="10.919192104791716"/>
    <n v="0.14753864636236572"/>
    <n v="31.695499999999999"/>
    <n v="43.6"/>
    <n v="371"/>
    <n v="40.479973048544693"/>
    <n v="15.591269841269842"/>
    <s v="ES"/>
    <s v="TMF"/>
    <s v="SD"/>
    <n v="0.40461792161109017"/>
    <n v="2.3699999999999997"/>
    <n v="1376.4875"/>
    <n v="5.880315425601591E-3"/>
    <n v="16.891440238922108"/>
  </r>
  <r>
    <d v="2022-06-10T00:00:00"/>
    <x v="0"/>
    <x v="1"/>
    <s v="L3"/>
    <x v="1"/>
    <n v="5"/>
    <x v="9"/>
    <s v="A6"/>
    <s v="L3PfuA6"/>
    <s v="L3PfuA6"/>
    <s v="6h17"/>
    <n v="0.56399999999999995"/>
    <n v="1.89"/>
    <x v="141"/>
    <s v="12h05"/>
    <n v="0.41899999999999998"/>
    <n v="0.14499999999999996"/>
    <n v="7.2"/>
    <n v="-0.72"/>
    <n v="-0.53099999999999992"/>
    <n v="50.05"/>
    <n v="1966.4269624999997"/>
    <n v="0.19664269624999997"/>
    <n v="0.3460620525059665"/>
    <n v="3.2228901999965147E-5"/>
    <n v="6.3375781864501628E-6"/>
    <n v="6.3375781864501626"/>
    <n v="11.935175492373189"/>
    <n v="0.16126647643366207"/>
    <n v="27.385200000000001"/>
    <n v="43.6"/>
    <n v="371"/>
    <n v="32.228901999965146"/>
    <n v="18.418666666666667"/>
    <s v="ES"/>
    <s v="TMF"/>
    <s v="SD"/>
    <n v="0.64691630239407094"/>
    <n v="1.1612499999999999"/>
    <n v="648.88749999999993"/>
    <n v="5.880315425601591E-3"/>
    <n v="16.891440238922108"/>
  </r>
  <r>
    <d v="2022-08-04T00:00:00"/>
    <x v="0"/>
    <x v="0"/>
    <s v="L3"/>
    <x v="1"/>
    <n v="10"/>
    <x v="9"/>
    <s v="A6"/>
    <s v="L3PfuA6"/>
    <s v="L3PfuA6"/>
    <s v="5h42"/>
    <n v="0.58899999999999997"/>
    <n v="12.86"/>
    <x v="142"/>
    <s v="11h53"/>
    <n v="0.44900000000000001"/>
    <n v="0.13999999999999996"/>
    <n v="10.56"/>
    <n v="-1.056"/>
    <n v="0.22999999999999998"/>
    <n v="50.05"/>
    <n v="1966.4269624999997"/>
    <n v="0.19664269624999997"/>
    <n v="0.31180400890868587"/>
    <n v="2.8347536785696121E-5"/>
    <n v="5.574336065585343E-6"/>
    <n v="5.5743360655853431"/>
    <n v="24.236243763414539"/>
    <n v="0.32747684658770071"/>
    <n v="29.967099999999999"/>
    <n v="43.6"/>
    <n v="371"/>
    <n v="28.347536785696121"/>
    <n v="15.50428820417056"/>
    <s v="ES"/>
    <s v="TMF"/>
    <s v="SD"/>
    <n v="0.47297782808158478"/>
    <n v="1.87375"/>
    <n v="1054"/>
    <n v="5.880315425601591E-3"/>
    <n v="16.891440238922108"/>
  </r>
  <r>
    <d v="2022-08-18T00:00:00"/>
    <x v="0"/>
    <x v="5"/>
    <s v="L3"/>
    <x v="1"/>
    <n v="11"/>
    <x v="9"/>
    <s v="A6"/>
    <s v="L3PfuA6"/>
    <s v="L3PfuA6"/>
    <s v="5h44"/>
    <n v="0.59"/>
    <n v="4.82"/>
    <x v="143"/>
    <s v="12h21"/>
    <n v="0.49199999999999999"/>
    <n v="9.7999999999999976E-2"/>
    <n v="7.89"/>
    <n v="-0.78899999999999992"/>
    <n v="-0.30699999999999988"/>
    <n v="50.05"/>
    <n v="1966.4269624999997"/>
    <n v="0.19664269624999997"/>
    <n v="0.19918699186991864"/>
    <n v="1.6328158935001672E-5"/>
    <n v="3.2108131977772566E-6"/>
    <n v="3.2108131977772567"/>
    <n v="10.458674911326574"/>
    <n v="0.14131620035185671"/>
    <n v="28.894600000000001"/>
    <n v="43.6"/>
    <n v="371"/>
    <n v="16.328158935001671"/>
    <n v="15.563004370478136"/>
    <s v="ES"/>
    <s v="TMF"/>
    <s v="SD"/>
    <n v="0.60858362734628491"/>
    <n v="1.405"/>
    <n v="1061.325"/>
    <n v="5.880315425601591E-3"/>
    <n v="16.891440238922108"/>
  </r>
  <r>
    <d v="2022-07-07T00:00:00"/>
    <x v="0"/>
    <x v="3"/>
    <s v="L3"/>
    <x v="1"/>
    <n v="8"/>
    <x v="9"/>
    <s v="A6"/>
    <s v="L3PfuA6"/>
    <s v="L3PfuA6"/>
    <s v="6h04"/>
    <n v="0.60599999999999998"/>
    <n v="5.89"/>
    <x v="95"/>
    <s v="12h32"/>
    <n v="0.53100000000000003"/>
    <n v="7.4999999999999956E-2"/>
    <n v="11.34"/>
    <n v="-1.1339999999999999"/>
    <n v="-0.54499999999999993"/>
    <n v="50.05"/>
    <n v="1966.4269624999997"/>
    <n v="0.19664269624999997"/>
    <n v="0.14124293785310726"/>
    <n v="1.0694390083590297E-5"/>
    <n v="2.1029737007864586E-6"/>
    <n v="2.1029737007864586"/>
    <n v="3.8586673408925853"/>
    <n v="5.2137791035669373E-2"/>
    <n v="34.081400000000002"/>
    <n v="43.6"/>
    <n v="371"/>
    <n v="10.694390083590296"/>
    <n v="13.083333333333334"/>
    <s v="ES"/>
    <s v="TMF"/>
    <s v="SD"/>
    <n v="0.35644028496175595"/>
    <n v="2.7675000000000001"/>
    <n v="1337.8125"/>
    <n v="5.880315425601591E-3"/>
    <n v="16.891440238922108"/>
  </r>
  <r>
    <d v="2022-07-22T00:00:00"/>
    <x v="0"/>
    <x v="4"/>
    <s v="L3"/>
    <x v="1"/>
    <n v="9"/>
    <x v="9"/>
    <s v="A6"/>
    <s v="L3PfuA6"/>
    <s v="L3PfuA6"/>
    <s v="6h18"/>
    <n v="0.61799999999999999"/>
    <n v="13.12"/>
    <x v="144"/>
    <s v="12h03"/>
    <n v="0.55300000000000005"/>
    <n v="6.4999999999999947E-2"/>
    <n v="10.11"/>
    <n v="-1.0109999999999999"/>
    <n v="0.30099999999999993"/>
    <n v="50.05"/>
    <n v="1966.4269624999997"/>
    <n v="0.19664269624999997"/>
    <n v="0.11754068716094022"/>
    <n v="8.5299928431238066E-6"/>
    <n v="1.6773607916650684E-6"/>
    <n v="1.6773607916650684"/>
    <n v="5.5726272148341156"/>
    <n v="7.5296584955026655E-2"/>
    <n v="34.764699999999998"/>
    <n v="43.6"/>
    <n v="371"/>
    <n v="8.5299928431238072"/>
    <n v="12.394095238095241"/>
    <s v="ES"/>
    <s v="TMF"/>
    <s v="SD"/>
    <n v="0.38320539431614575"/>
    <n v="2.6387499999999999"/>
    <n v="1512.2124999999996"/>
    <n v="5.880315425601591E-3"/>
    <n v="16.891440238922108"/>
  </r>
  <r>
    <d v="2022-06-22T00:00:00"/>
    <x v="0"/>
    <x v="2"/>
    <s v="L3"/>
    <x v="1"/>
    <n v="2"/>
    <x v="9"/>
    <s v="A6"/>
    <s v="L3PfuA6"/>
    <s v="L3PfuA6"/>
    <s v="5h50"/>
    <n v="1.1060000000000001"/>
    <n v="3.51"/>
    <x v="145"/>
    <s v="11h45"/>
    <n v="1.018"/>
    <n v="8.8000000000000078E-2"/>
    <n v="10.89"/>
    <n v="-1.089"/>
    <n v="-0.73799999999999999"/>
    <n v="50.05"/>
    <n v="1966.4269624999997"/>
    <n v="0.19664269624999997"/>
    <n v="8.6444007858546251E-2"/>
    <n v="5.8434269082069043E-6"/>
    <n v="1.1490672225696068E-6"/>
    <n v="1.1490672225696068"/>
    <n v="1.5570016565983833"/>
    <n v="2.1037995722932506E-2"/>
    <n v="31.695499999999999"/>
    <n v="43.6"/>
    <n v="371"/>
    <n v="5.8434269082069044"/>
    <n v="15.591269841269842"/>
    <s v="ES"/>
    <s v="TMF"/>
    <s v="SD"/>
    <n v="0.40461792161109017"/>
    <n v="2.3699999999999997"/>
    <n v="1376.4875"/>
    <n v="5.880315425601591E-3"/>
    <n v="16.891440238922108"/>
  </r>
  <r>
    <d v="2022-08-31T00:00:00"/>
    <x v="0"/>
    <x v="6"/>
    <s v="L3"/>
    <x v="1"/>
    <n v="1"/>
    <x v="9"/>
    <s v="A6"/>
    <s v="L3PfuA6"/>
    <s v="L3PfuA6"/>
    <s v="7h12"/>
    <n v="0.54700000000000004"/>
    <n v="3.98"/>
    <x v="146"/>
    <s v="11h45"/>
    <n v="0.50800000000000001"/>
    <n v="3.9000000000000035E-2"/>
    <n v="9.83"/>
    <n v="-0.98299999999999998"/>
    <n v="-0.58499999999999996"/>
    <n v="50.05"/>
    <n v="1966.4269624999997"/>
    <n v="0.19664269624999997"/>
    <n v="7.6771653543307158E-2"/>
    <n v="5.04927777156563E-6"/>
    <n v="9.9290359511585682E-7"/>
    <n v="0.9929035951158568"/>
    <n v="1.6972711027621485"/>
    <n v="2.2933297501158287E-2"/>
    <n v="32.519599999999997"/>
    <n v="43.6"/>
    <n v="371"/>
    <n v="5.0492777715656301"/>
    <n v="7.0107887060214562"/>
    <s v="ES"/>
    <s v="TMF"/>
    <s v="SD"/>
    <n v="0.5234151584582144"/>
    <n v="1.8887499999999999"/>
    <n v="924.46249999999998"/>
    <n v="5.880315425601591E-3"/>
    <n v="16.891440238922108"/>
  </r>
  <r>
    <d v="2022-08-05T00:00:00"/>
    <x v="0"/>
    <x v="0"/>
    <s v="K5"/>
    <x v="0"/>
    <n v="8"/>
    <x v="0"/>
    <s v="J1"/>
    <s v="K5PfaJ1"/>
    <s v="K5PfaJ1"/>
    <s v="5h52"/>
    <n v="0.84399999999999997"/>
    <n v="6.58"/>
    <x v="147"/>
    <s v="12h18"/>
    <n v="0.66700000000000004"/>
    <n v="0.17699999999999994"/>
    <n v="20.76"/>
    <n v="-2.0760000000000001"/>
    <n v="-1.4180000000000001"/>
    <n v="50.2"/>
    <n v="1978.2314000000003"/>
    <n v="0.19782314000000004"/>
    <n v="0.26536731634182897"/>
    <n v="2.3243587031586431E-5"/>
    <n v="4.5981193714517076E-6"/>
    <n v="4.5981193714517072"/>
    <n v="3.2426793874835731"/>
    <n v="6.4720057327393582E-2"/>
    <n v="33.254899999999999"/>
    <n v="39.1"/>
    <n v="510"/>
    <n v="23.243587031586433"/>
    <n v="11.958942411336949"/>
    <s v="LS"/>
    <s v="TMF"/>
    <s v="E"/>
    <n v="0.44009598733374949"/>
    <n v="2.3112500000000002"/>
    <n v="1533.9750000000001"/>
    <n v="2.2248125219784583E-2"/>
    <n v="15.403066832191886"/>
  </r>
  <r>
    <d v="2022-06-23T00:00:00"/>
    <x v="0"/>
    <x v="2"/>
    <s v="K5"/>
    <x v="0"/>
    <n v="2"/>
    <x v="0"/>
    <s v="J1"/>
    <s v="K5PfaJ1"/>
    <s v="K5PfaJ1"/>
    <s v="6h36"/>
    <n v="0.80800000000000005"/>
    <n v="11.51"/>
    <x v="148"/>
    <s v="11h54"/>
    <n v="0.68300000000000005"/>
    <n v="0.125"/>
    <m/>
    <s v="NA"/>
    <s v="NA"/>
    <n v="50.2"/>
    <n v="1978.2314000000003"/>
    <n v="0.19782314000000004"/>
    <n v="0.1830161054172767"/>
    <n v="1.4711985939704169E-5"/>
    <n v="2.9103712542281299E-6"/>
    <n v="2.9103712542281301"/>
    <s v="NA"/>
    <m/>
    <n v="33.261499999999998"/>
    <n v="39.1"/>
    <n v="510"/>
    <n v="14.711985939704169"/>
    <n v="11.388095238095239"/>
    <s v="LS"/>
    <s v="TMF"/>
    <s v="E"/>
    <n v="0.39747176730693196"/>
    <n v="2.46875"/>
    <n v="1395.05"/>
    <n v="2.2248125219784583E-2"/>
    <n v="15.403066832191886"/>
  </r>
  <r>
    <d v="2022-08-18T00:00:00"/>
    <x v="0"/>
    <x v="5"/>
    <s v="K5"/>
    <x v="0"/>
    <n v="10"/>
    <x v="0"/>
    <s v="J1"/>
    <s v="K5PfaJ1"/>
    <s v="K5PfaJ1"/>
    <s v="6h15"/>
    <n v="0.71799999999999997"/>
    <n v="10.029999999999999"/>
    <x v="149"/>
    <s v="12h53"/>
    <n v="0.61"/>
    <n v="0.10799999999999998"/>
    <n v="25.95"/>
    <n v="-2.5949999999999998"/>
    <n v="-1.5919999999999999"/>
    <n v="50.2"/>
    <n v="1978.2314000000003"/>
    <n v="0.19782314000000004"/>
    <n v="0.17704918032786884"/>
    <n v="1.4123768076817111E-5"/>
    <n v="2.7940081495877224E-6"/>
    <n v="2.7940081495877225"/>
    <n v="1.7550302447159063"/>
    <n v="3.5028334434712427E-2"/>
    <n v="28.894600000000001"/>
    <n v="39.1"/>
    <n v="510"/>
    <n v="14.123768076817111"/>
    <n v="11.459908061879579"/>
    <s v="LS"/>
    <s v="TMF"/>
    <s v="E"/>
    <n v="0.60858362734628491"/>
    <n v="1.405"/>
    <n v="1061.325"/>
    <n v="2.2248125219784583E-2"/>
    <n v="15.403066832191886"/>
  </r>
  <r>
    <d v="2022-06-08T00:00:00"/>
    <x v="0"/>
    <x v="1"/>
    <s v="K5"/>
    <x v="0"/>
    <n v="8"/>
    <x v="0"/>
    <s v="J1"/>
    <s v="K5PfaJ1"/>
    <s v="K5PfaJ1"/>
    <s v="5h42"/>
    <n v="0.73599999999999999"/>
    <n v="7.09"/>
    <x v="150"/>
    <s v="12h21"/>
    <n v="0.65400000000000003"/>
    <n v="8.1999999999999962E-2"/>
    <n v="15.18"/>
    <n v="-1.518"/>
    <n v="-0.80900000000000005"/>
    <n v="50.2"/>
    <n v="1978.2314000000003"/>
    <n v="0.19782314000000004"/>
    <n v="0.12538226299694183"/>
    <n v="9.2358230894186392E-6"/>
    <n v="1.8270595240332964E-6"/>
    <n v="1.8270595240332965"/>
    <n v="2.2584172114132217"/>
    <n v="4.5075344776920691E-2"/>
    <n v="26.9267"/>
    <n v="39.1"/>
    <n v="510"/>
    <n v="9.2358230894186395"/>
    <n v="13.101333333333335"/>
    <s v="LS"/>
    <s v="TMF"/>
    <s v="E"/>
    <n v="0.6042605573172154"/>
    <n v="1.3074999999999999"/>
    <n v="892.41250000000002"/>
    <n v="2.2248125219784583E-2"/>
    <n v="15.403066832191886"/>
  </r>
  <r>
    <d v="2022-07-06T00:00:00"/>
    <x v="0"/>
    <x v="3"/>
    <s v="K5"/>
    <x v="0"/>
    <n v="7"/>
    <x v="0"/>
    <s v="J1"/>
    <s v="K5PfaJ1"/>
    <s v="K5PfaJ1"/>
    <s v="5h54"/>
    <n v="0.82699999999999996"/>
    <n v="3.47"/>
    <x v="151"/>
    <s v="12h18"/>
    <n v="0.745"/>
    <n v="8.1999999999999962E-2"/>
    <n v="24.26"/>
    <n v="-2.4260000000000002"/>
    <n v="-2.0790000000000002"/>
    <n v="50.2"/>
    <n v="1978.2314000000003"/>
    <n v="0.19782314000000004"/>
    <n v="0.11006711409395968"/>
    <n v="7.8673313518130338E-6"/>
    <n v="1.5563401914360994E-6"/>
    <n v="1.5563401914360995"/>
    <n v="0.74860038068114443"/>
    <n v="1.4941180969047549E-2"/>
    <n v="33.4651"/>
    <n v="39.1"/>
    <n v="510"/>
    <n v="7.8673313518130339"/>
    <n v="10.517788461538462"/>
    <s v="LS"/>
    <s v="TMF"/>
    <s v="E"/>
    <n v="0.36316699062884389"/>
    <n v="2.6599999999999997"/>
    <n v="1403.9625000000001"/>
    <n v="2.2248125219784583E-2"/>
    <n v="15.403066832191886"/>
  </r>
  <r>
    <d v="2022-07-20T00:00:00"/>
    <x v="0"/>
    <x v="4"/>
    <s v="K5"/>
    <x v="0"/>
    <n v="6"/>
    <x v="0"/>
    <s v="J1"/>
    <s v="K5PfaJ1"/>
    <s v="K5PfaJ1"/>
    <s v="6h32"/>
    <n v="0.85699999999999998"/>
    <n v="12.45"/>
    <x v="152"/>
    <s v="12h06"/>
    <n v="0.83099999999999996"/>
    <n v="2.6000000000000023E-2"/>
    <n v="16.54"/>
    <n v="-1.6539999999999999"/>
    <n v="-0.40900000000000003"/>
    <n v="50.2"/>
    <n v="1978.2314000000003"/>
    <n v="0.19782314000000004"/>
    <n v="3.1287605294825542E-2"/>
    <n v="1.6724390233147861E-6"/>
    <n v="3.3084713905066424E-7"/>
    <n v="0.33084713905066426"/>
    <n v="0.80891721039282205"/>
    <n v="1.6145033774173565E-2"/>
    <n v="34.903799999999997"/>
    <n v="39.1"/>
    <n v="510"/>
    <n v="1.6724390233147861"/>
    <n v="9.9694926084349991"/>
    <s v="LS"/>
    <s v="TMF"/>
    <s v="E"/>
    <n v="0.38773728517693062"/>
    <n v="2.5749999999999997"/>
    <n v="1486.8125"/>
    <n v="2.2248125219784583E-2"/>
    <n v="15.403066832191886"/>
  </r>
  <r>
    <d v="2022-09-02T00:00:00"/>
    <x v="0"/>
    <x v="6"/>
    <s v="K5"/>
    <x v="0"/>
    <n v="8"/>
    <x v="0"/>
    <s v="J1"/>
    <s v="K5PfaJ1"/>
    <s v="K5PfaJ1"/>
    <s v="6h05"/>
    <n v="0.71399999999999997"/>
    <n v="16.149999999999999"/>
    <x v="153"/>
    <s v="12h53"/>
    <n v="0.71899999999999997"/>
    <n v="-5.0000000000000044E-3"/>
    <n v="26.56"/>
    <n v="-2.6559999999999997"/>
    <n v="-1.0409999999999999"/>
    <n v="50.2"/>
    <n v="1978.2314000000003"/>
    <n v="0.19782314000000004"/>
    <n v="7.0028011204481856E-3"/>
    <n v="2.6489669390492084E-7"/>
    <n v="5.2402695763890312E-8"/>
    <n v="5.2402695763890311E-2"/>
    <n v="5.0338804768386466E-2"/>
    <n v="1.0047031917425262E-3"/>
    <n v="35.566600000000001"/>
    <n v="39.1"/>
    <n v="510"/>
    <n v="0.26489669390492082"/>
    <n v="10.433333333333335"/>
    <s v="LS"/>
    <s v="TMF"/>
    <s v="E"/>
    <n v="0.40445061727069104"/>
    <n v="2.5662500000000001"/>
    <n v="1407.6"/>
    <n v="2.2248125219784583E-2"/>
    <n v="15.403066832191886"/>
  </r>
  <r>
    <d v="2022-06-22T00:00:00"/>
    <x v="0"/>
    <x v="2"/>
    <s v="L3"/>
    <x v="1"/>
    <n v="9"/>
    <x v="7"/>
    <s v="A4"/>
    <s v="L3DtoA4"/>
    <s v="L3DtoA4"/>
    <s v="5h58"/>
    <n v="0.82699999999999996"/>
    <n v="2.61"/>
    <x v="154"/>
    <s v="11h37"/>
    <n v="0.66200000000000003"/>
    <n v="0.16499999999999992"/>
    <n v="4.45"/>
    <n v="-0.44500000000000001"/>
    <n v="-0.184"/>
    <n v="53.3"/>
    <n v="2230.0986499999999"/>
    <n v="0.223009865"/>
    <n v="0.24924471299093642"/>
    <n v="2.1517584232208734E-5"/>
    <n v="4.7986335547509985E-6"/>
    <n v="4.7986335547509986"/>
    <n v="26.079530188864123"/>
    <n v="9.397995030239216E-2"/>
    <n v="31.695499999999999"/>
    <n v="75.900000000000006"/>
    <n v="610"/>
    <n v="21.517584232208733"/>
    <n v="15.591269841269842"/>
    <s v="ES"/>
    <s v="TF"/>
    <s v="SD"/>
    <n v="0.40461792161109017"/>
    <n v="2.3699999999999997"/>
    <n v="1376.4875"/>
    <n v="-1.5519024933775737E-4"/>
    <n v="15.398008401425331"/>
  </r>
  <r>
    <d v="2022-06-10T00:00:00"/>
    <x v="0"/>
    <x v="1"/>
    <s v="L3"/>
    <x v="1"/>
    <n v="11"/>
    <x v="7"/>
    <s v="A4"/>
    <s v="L3DtoA4"/>
    <s v="L3DtoA4"/>
    <s v="6h08"/>
    <n v="0.61499999999999999"/>
    <n v="2.41"/>
    <x v="155"/>
    <s v="11h57"/>
    <n v="0.49299999999999999"/>
    <n v="0.122"/>
    <n v="6.46"/>
    <n v="-0.64600000000000002"/>
    <n v="-0.40500000000000003"/>
    <n v="53.3"/>
    <n v="2230.0986499999999"/>
    <n v="0.223009865"/>
    <n v="0.24746450304259635"/>
    <n v="2.1328551175860832E-5"/>
    <n v="4.7564773183743151E-6"/>
    <n v="4.7564773183743148"/>
    <n v="11.744388440430406"/>
    <n v="4.2321967994459142E-2"/>
    <n v="27.385200000000001"/>
    <n v="75.900000000000006"/>
    <n v="610"/>
    <n v="21.328551175860831"/>
    <n v="18.418666666666667"/>
    <s v="ES"/>
    <s v="TF"/>
    <s v="SD"/>
    <n v="0.64691630239407094"/>
    <n v="1.1612499999999999"/>
    <n v="648.88749999999993"/>
    <n v="-1.5519024933775737E-4"/>
    <n v="15.398008401425331"/>
  </r>
  <r>
    <d v="2022-07-07T00:00:00"/>
    <x v="0"/>
    <x v="3"/>
    <s v="L3"/>
    <x v="1"/>
    <n v="10"/>
    <x v="7"/>
    <s v="A4"/>
    <s v="L3DtoA4"/>
    <s v="L3DtoA4"/>
    <s v="6h13"/>
    <n v="0.91800000000000004"/>
    <n v="5.24"/>
    <x v="156"/>
    <s v="12h25"/>
    <n v="0.748"/>
    <n v="0.17000000000000004"/>
    <n v="6.75"/>
    <n v="-0.67500000000000004"/>
    <n v="-0.15100000000000002"/>
    <n v="53.3"/>
    <n v="2230.0986499999999"/>
    <n v="0.223009865"/>
    <n v="0.22727272727272732"/>
    <n v="1.9206875295329234E-5"/>
    <n v="4.2833226666832074E-6"/>
    <n v="4.2833226666832074"/>
    <n v="28.366375276047727"/>
    <n v="0.10222080380268081"/>
    <n v="34.081400000000002"/>
    <n v="75.900000000000006"/>
    <n v="610"/>
    <n v="19.206875295329233"/>
    <n v="13.083333333333334"/>
    <s v="ES"/>
    <s v="TF"/>
    <s v="SD"/>
    <n v="0.35644028496175595"/>
    <n v="2.7675000000000001"/>
    <n v="1337.8125"/>
    <n v="-1.5519024933775737E-4"/>
    <n v="15.398008401425331"/>
  </r>
  <r>
    <d v="2022-07-21T00:00:00"/>
    <x v="0"/>
    <x v="4"/>
    <s v="L3"/>
    <x v="1"/>
    <n v="9"/>
    <x v="7"/>
    <s v="A4"/>
    <s v="L3DtoA4"/>
    <s v="L3DtoA4"/>
    <s v="6h42"/>
    <n v="0.95899999999999996"/>
    <n v="8.27"/>
    <x v="157"/>
    <s v="11h36"/>
    <n v="0.78700000000000003"/>
    <n v="0.17199999999999993"/>
    <n v="25.41"/>
    <n v="-2.5409999999999999"/>
    <n v="-1.714"/>
    <n v="53.3"/>
    <n v="2230.0986499999999"/>
    <n v="0.223009865"/>
    <n v="0.21855146124523497"/>
    <n v="1.8303644998638017E-5"/>
    <n v="4.0818934001541892E-6"/>
    <n v="4.0818934001541889"/>
    <n v="2.3815014003233306"/>
    <n v="8.5819561022242464E-3"/>
    <n v="31.981100000000001"/>
    <n v="75.900000000000006"/>
    <n v="610"/>
    <n v="18.303644998638017"/>
    <n v="12.389091192032369"/>
    <s v="ES"/>
    <s v="TF"/>
    <s v="SD"/>
    <n v="0.41316276787735068"/>
    <n v="2.36"/>
    <n v="1352.8999999999999"/>
    <n v="-1.5519024933775737E-4"/>
    <n v="15.398008401425331"/>
  </r>
  <r>
    <d v="2022-08-03T00:00:00"/>
    <x v="0"/>
    <x v="0"/>
    <s v="L3"/>
    <x v="1"/>
    <n v="10"/>
    <x v="7"/>
    <s v="A4"/>
    <s v="L3DtoA4"/>
    <s v="L3DtoA4"/>
    <s v="6h01"/>
    <n v="0.94499999999999995"/>
    <n v="5.32"/>
    <x v="158"/>
    <s v="11h52"/>
    <n v="0.80900000000000005"/>
    <n v="0.1359999999999999"/>
    <n v="12.91"/>
    <n v="-1.2909999999999999"/>
    <n v="-0.7589999999999999"/>
    <n v="53.3"/>
    <n v="2230.0986499999999"/>
    <n v="0.223009865"/>
    <n v="0.16810877626699616"/>
    <n v="1.3251002243011616E-5"/>
    <n v="2.9551042213287177E-6"/>
    <n v="2.9551042213287175"/>
    <n v="3.8934179464146483"/>
    <n v="1.403028438245141E-2"/>
    <n v="28.545300000000001"/>
    <n v="75.900000000000006"/>
    <n v="610"/>
    <n v="13.251002243011616"/>
    <n v="15.665264505802318"/>
    <s v="ES"/>
    <s v="TF"/>
    <s v="SD"/>
    <n v="0.57093314461741485"/>
    <n v="1.5412499999999998"/>
    <n v="919.65"/>
    <n v="-1.5519024933775737E-4"/>
    <n v="15.398008401425331"/>
  </r>
  <r>
    <d v="2022-08-31T00:00:00"/>
    <x v="0"/>
    <x v="6"/>
    <s v="L3"/>
    <x v="1"/>
    <n v="9"/>
    <x v="7"/>
    <s v="A4"/>
    <s v="L3DtoA4"/>
    <s v="L3DtoA4"/>
    <s v="5h56"/>
    <n v="0.95799999999999996"/>
    <n v="7.42"/>
    <x v="159"/>
    <s v="12h45"/>
    <n v="0.84099999999999997"/>
    <n v="0.11699999999999999"/>
    <n v="18.850000000000001"/>
    <n v="-1.8850000000000002"/>
    <n v="-1.1430000000000002"/>
    <n v="53.3"/>
    <n v="2230.0986499999999"/>
    <n v="0.223009865"/>
    <n v="0.13912009512485135"/>
    <n v="1.0496871636826431E-5"/>
    <n v="2.3409059266509914E-6"/>
    <n v="2.3409059266509913"/>
    <n v="2.0480366812344628"/>
    <n v="7.3802857691844821E-3"/>
    <n v="32.519599999999997"/>
    <n v="75.900000000000006"/>
    <n v="610"/>
    <n v="10.49687163682643"/>
    <n v="7.0107887060214562"/>
    <s v="ES"/>
    <s v="TF"/>
    <s v="SD"/>
    <n v="0.5234151584582144"/>
    <n v="1.8887499999999999"/>
    <n v="924.46249999999998"/>
    <n v="-1.5519024933775737E-4"/>
    <n v="15.398008401425331"/>
  </r>
  <r>
    <d v="2022-08-17T00:00:00"/>
    <x v="0"/>
    <x v="5"/>
    <s v="L3"/>
    <x v="1"/>
    <n v="9"/>
    <x v="7"/>
    <s v="A4"/>
    <s v="L3DtoA4"/>
    <s v="L3DtoA4"/>
    <s v="5h07"/>
    <n v="0.93700000000000006"/>
    <n v="10.73"/>
    <x v="160"/>
    <s v="11h33"/>
    <n v="0.88500000000000001"/>
    <n v="5.2000000000000046E-2"/>
    <n v="17.87"/>
    <n v="-1.7870000000000001"/>
    <n v="-0.71400000000000019"/>
    <n v="53.3"/>
    <n v="2230.0986499999999"/>
    <n v="0.223009865"/>
    <n v="5.8757062146892705E-2"/>
    <n v="3.6329541025716798E-6"/>
    <n v="8.1018460396570643E-7"/>
    <n v="0.81018460396570646"/>
    <n v="1.1347123304841824"/>
    <n v="4.0890387079116205E-3"/>
    <n v="32.178800000000003"/>
    <n v="75.900000000000006"/>
    <n v="610"/>
    <n v="3.6329541025716798"/>
    <n v="15.49463920787486"/>
    <s v="ES"/>
    <s v="TF"/>
    <s v="SD"/>
    <n v="0.6083871384901417"/>
    <n v="1.4275"/>
    <n v="836.8"/>
    <n v="-1.5519024933775737E-4"/>
    <n v="15.398008401425331"/>
  </r>
  <r>
    <d v="2022-09-02T00:00:00"/>
    <x v="0"/>
    <x v="6"/>
    <s v="K5"/>
    <x v="0"/>
    <n v="12"/>
    <x v="6"/>
    <s v="F9"/>
    <s v="K5MluF9"/>
    <s v="K5MluF9"/>
    <s v="6h53"/>
    <n v="0.69499999999999995"/>
    <n v="19.649999999999999"/>
    <x v="161"/>
    <s v="11h46"/>
    <n v="0.40699999999999997"/>
    <n v="0.28799999999999998"/>
    <n v="25.03"/>
    <n v="-2.5030000000000001"/>
    <n v="-0.53800000000000026"/>
    <n v="117.25"/>
    <n v="10791.836562500001"/>
    <n v="1.0791836562500001"/>
    <n v="0.70761670761670759"/>
    <n v="7.7740690913819373E-5"/>
    <n v="8.3896483059776747E-5"/>
    <n v="83.896483059776742"/>
    <n v="155.9414183267225"/>
    <n v="0.84609096576180054"/>
    <n v="35.566600000000001"/>
    <n v="99.7"/>
    <n v="730"/>
    <n v="77.740690913819378"/>
    <n v="10.433333333333335"/>
    <s v="ES"/>
    <s v="TMF"/>
    <s v="E"/>
    <n v="0.40445061727069104"/>
    <n v="2.5662500000000001"/>
    <n v="1407.6"/>
    <n v="1.5858697825917468E-2"/>
    <n v="14.788150720037246"/>
  </r>
  <r>
    <d v="2022-08-06T00:00:00"/>
    <x v="0"/>
    <x v="0"/>
    <s v="K5"/>
    <x v="0"/>
    <n v="6"/>
    <x v="6"/>
    <s v="F9"/>
    <s v="K5MluF9"/>
    <s v="K5MluF9"/>
    <s v="5h47"/>
    <n v="0.70899999999999996"/>
    <n v="6.56"/>
    <x v="162"/>
    <s v="11h35"/>
    <n v="0.51100000000000001"/>
    <n v="0.19799999999999995"/>
    <n v="21.45"/>
    <n v="-2.145"/>
    <n v="-1.4890000000000001"/>
    <n v="117.25"/>
    <n v="10791.836562500001"/>
    <n v="1.0791836562500001"/>
    <n v="0.38747553816046959"/>
    <n v="3.7040401240853576E-5"/>
    <n v="3.9973395640071403E-5"/>
    <n v="39.973395640071402"/>
    <n v="26.845799623956616"/>
    <n v="0.14565718828394747"/>
    <n v="31.516500000000001"/>
    <n v="99.7"/>
    <n v="730"/>
    <n v="37.040401240853576"/>
    <n v="11.879363694819542"/>
    <s v="ES"/>
    <s v="TMF"/>
    <s v="E"/>
    <n v="0.44430618398273797"/>
    <n v="2.1475"/>
    <n v="1335.2875000000001"/>
    <n v="1.5858697825917468E-2"/>
    <n v="14.788150720037246"/>
  </r>
  <r>
    <d v="2022-07-21T00:00:00"/>
    <x v="0"/>
    <x v="4"/>
    <s v="K5"/>
    <x v="0"/>
    <n v="4"/>
    <x v="6"/>
    <s v="F9"/>
    <s v="K5MluF9"/>
    <s v="K5MluF9"/>
    <s v="6h14"/>
    <n v="0.72199999999999998"/>
    <n v="17.86"/>
    <x v="163"/>
    <s v="12h20"/>
    <n v="0.52100000000000002"/>
    <n v="0.20099999999999996"/>
    <n v="21.62"/>
    <n v="-2.1619999999999999"/>
    <n v="-0.37599999999999989"/>
    <n v="117.25"/>
    <n v="10791.836562500001"/>
    <n v="1.0791836562500001"/>
    <n v="0.3857965451055661"/>
    <n v="3.684292234378804E-5"/>
    <n v="3.9760279641903999E-5"/>
    <n v="39.760279641903999"/>
    <n v="105.74542457953194"/>
    <n v="0.57374268726947941"/>
    <n v="31.981100000000001"/>
    <n v="99.7"/>
    <n v="730"/>
    <n v="36.84292234378804"/>
    <n v="9.9720095924155352"/>
    <s v="ES"/>
    <s v="TMF"/>
    <s v="E"/>
    <n v="0.41316276787735068"/>
    <n v="2.36"/>
    <n v="1352.8999999999999"/>
    <n v="1.5858697825917468E-2"/>
    <n v="14.788150720037246"/>
  </r>
  <r>
    <d v="2022-06-23T00:00:00"/>
    <x v="0"/>
    <x v="2"/>
    <s v="K5"/>
    <x v="0"/>
    <n v="16"/>
    <x v="6"/>
    <s v="F9"/>
    <s v="K5MluF9"/>
    <s v="K5MluF9"/>
    <s v="5h47"/>
    <n v="0.67100000000000004"/>
    <n v="11.08"/>
    <x v="164"/>
    <s v="11h42"/>
    <n v="0.49099999999999999"/>
    <n v="0.18000000000000005"/>
    <n v="18.54"/>
    <n v="-1.8539999999999999"/>
    <n v="-0.74599999999999977"/>
    <n v="117.25"/>
    <n v="10791.836562500001"/>
    <n v="1.0791836562500001"/>
    <n v="0.36659877800407342"/>
    <n v="3.4599203281154109E-5"/>
    <n v="3.7338894700292891E-5"/>
    <n v="37.33889470029289"/>
    <n v="50.052137667952948"/>
    <n v="0.2715677589208122"/>
    <n v="33.261499999999998"/>
    <n v="99.7"/>
    <n v="730"/>
    <n v="34.599203281154111"/>
    <n v="11.388095238095239"/>
    <s v="ES"/>
    <s v="TMF"/>
    <s v="E"/>
    <n v="0.39747176730693196"/>
    <n v="2.46875"/>
    <n v="1395.05"/>
    <n v="1.5858697825917468E-2"/>
    <n v="14.788150720037246"/>
  </r>
  <r>
    <d v="2022-07-06T00:00:00"/>
    <x v="0"/>
    <x v="3"/>
    <s v="K5"/>
    <x v="0"/>
    <n v="6"/>
    <x v="6"/>
    <s v="F9"/>
    <s v="K5MluF9"/>
    <s v="K5MluF9"/>
    <s v="5h54"/>
    <n v="0.70399999999999996"/>
    <n v="13.51"/>
    <x v="165"/>
    <s v="12h18"/>
    <n v="0.52400000000000002"/>
    <n v="0.17999999999999994"/>
    <n v="11.64"/>
    <n v="-1.1640000000000001"/>
    <n v="0.18699999999999983"/>
    <n v="117.25"/>
    <n v="10791.836562500001"/>
    <n v="1.0791836562500001"/>
    <n v="0.34351145038167924"/>
    <n v="3.1936741339902356E-5"/>
    <n v="3.4465609287906352E-5"/>
    <n v="34.465609287906354"/>
    <n v="184.30807105832292"/>
    <n v="1"/>
    <n v="33.4651"/>
    <n v="99.7"/>
    <n v="730"/>
    <n v="31.936741339902355"/>
    <n v="10.517788461538462"/>
    <s v="ES"/>
    <s v="TMF"/>
    <s v="E"/>
    <n v="0.36316699062884389"/>
    <n v="2.6599999999999997"/>
    <n v="1403.9625000000001"/>
    <n v="1.5858697825917468E-2"/>
    <n v="14.788150720037246"/>
  </r>
  <r>
    <d v="2022-06-08T00:00:00"/>
    <x v="0"/>
    <x v="1"/>
    <s v="K5"/>
    <x v="0"/>
    <n v="14"/>
    <x v="6"/>
    <s v="F9"/>
    <s v="K5MluF9"/>
    <s v="K5MluF9"/>
    <s v="5h53"/>
    <n v="0.56299999999999994"/>
    <n v="8.15"/>
    <x v="126"/>
    <s v="12h11"/>
    <n v="0.433"/>
    <n v="0.12999999999999995"/>
    <n v="14.72"/>
    <n v="-1.472"/>
    <n v="-0.65699999999999992"/>
    <n v="117.25"/>
    <n v="10791.836562500001"/>
    <n v="1.0791836562500001"/>
    <n v="0.30023094688221696"/>
    <n v="2.705793366117415E-5"/>
    <n v="2.9200479779035872E-5"/>
    <n v="29.20047977903587"/>
    <n v="44.445174701728881"/>
    <n v="0.24114607389327372"/>
    <n v="26.9267"/>
    <n v="99.7"/>
    <n v="730"/>
    <n v="27.05793366117415"/>
    <n v="13.101333333333335"/>
    <s v="ES"/>
    <s v="TMF"/>
    <s v="E"/>
    <n v="0.6042605573172154"/>
    <n v="1.3074999999999999"/>
    <n v="892.41250000000002"/>
    <n v="1.5858697825917468E-2"/>
    <n v="14.788150720037246"/>
  </r>
  <r>
    <d v="2022-08-18T00:00:00"/>
    <x v="0"/>
    <x v="5"/>
    <s v="K5"/>
    <x v="0"/>
    <n v="15"/>
    <x v="6"/>
    <s v="F9"/>
    <s v="K5MluF9"/>
    <s v="K5MluF9"/>
    <s v="6h15"/>
    <n v="0.65700000000000003"/>
    <n v="3.44"/>
    <x v="166"/>
    <s v="12h53"/>
    <n v="0.52300000000000002"/>
    <n v="0.13400000000000001"/>
    <n v="22.25"/>
    <n v="-2.2250000000000001"/>
    <n v="-1.8810000000000002"/>
    <n v="117.25"/>
    <n v="10791.836562500001"/>
    <n v="1.0791836562500001"/>
    <n v="0.25621414913957935"/>
    <n v="2.2260626822372778E-5"/>
    <n v="2.4023304644585078E-5"/>
    <n v="24.023304644585078"/>
    <n v="12.771560151294564"/>
    <n v="6.9294622164161879E-2"/>
    <n v="28.894600000000001"/>
    <n v="99.7"/>
    <n v="730"/>
    <n v="22.260626822372778"/>
    <n v="11.459908061879579"/>
    <s v="ES"/>
    <s v="TMF"/>
    <s v="E"/>
    <n v="0.60858362734628491"/>
    <n v="1.405"/>
    <n v="1061.325"/>
    <n v="1.5858697825917468E-2"/>
    <n v="14.788150720037246"/>
  </r>
  <r>
    <d v="2022-06-22T00:00:00"/>
    <x v="0"/>
    <x v="2"/>
    <s v="L3"/>
    <x v="1"/>
    <n v="12"/>
    <x v="8"/>
    <s v="A10"/>
    <s v="L3BbrA10"/>
    <s v="L3BbrA10"/>
    <s v="5h58"/>
    <n v="0.72499999999999998"/>
    <n v="2.73"/>
    <x v="167"/>
    <s v="11h37"/>
    <n v="0.50700000000000001"/>
    <n v="0.21799999999999997"/>
    <n v="14.64"/>
    <n v="-1.464"/>
    <n v="-1.1909999999999998"/>
    <n v="96.25"/>
    <n v="7272.2890625"/>
    <n v="0.72722890625000003"/>
    <n v="0.42998027613412221"/>
    <n v="4.2103878822027655E-5"/>
    <n v="3.0619157744625711E-5"/>
    <n v="30.61915774462571"/>
    <n v="25.70878064200312"/>
    <n v="0.48940402671650463"/>
    <n v="31.695499999999999"/>
    <n v="87.4"/>
    <n v="678"/>
    <n v="42.103878822027653"/>
    <n v="15.591269841269842"/>
    <s v="ES"/>
    <s v="TMF"/>
    <s v="SD"/>
    <n v="0.40461792161109017"/>
    <n v="2.3699999999999997"/>
    <n v="1376.4875"/>
    <n v="1.3974401028587324E-2"/>
    <n v="13.963878549588205"/>
  </r>
  <r>
    <d v="2022-06-10T00:00:00"/>
    <x v="0"/>
    <x v="1"/>
    <s v="L3"/>
    <x v="1"/>
    <n v="12"/>
    <x v="8"/>
    <s v="A10"/>
    <s v="L3BbrA10"/>
    <s v="L3BbrA10"/>
    <s v="6h08"/>
    <n v="0.58899999999999997"/>
    <n v="4.8499999999999996"/>
    <x v="168"/>
    <s v="11h57"/>
    <n v="0.41199999999999998"/>
    <n v="0.17699999999999999"/>
    <n v="12.73"/>
    <n v="-1.2730000000000001"/>
    <n v="-0.78800000000000014"/>
    <n v="96.25"/>
    <n v="7272.2890625"/>
    <n v="0.72722890625000003"/>
    <n v="0.42961165048543687"/>
    <n v="4.2059449042259646E-5"/>
    <n v="3.0586847124480096E-5"/>
    <n v="30.586847124480094"/>
    <n v="38.815795843248843"/>
    <n v="0.73891512205191889"/>
    <n v="27.385200000000001"/>
    <n v="87.4"/>
    <n v="678"/>
    <n v="42.059449042259644"/>
    <n v="18.418666666666667"/>
    <s v="ES"/>
    <s v="TMF"/>
    <s v="SD"/>
    <n v="0.64691630239407094"/>
    <n v="1.1612499999999999"/>
    <n v="648.88749999999993"/>
    <n v="1.3974401028587324E-2"/>
    <n v="13.963878549588205"/>
  </r>
  <r>
    <d v="2022-08-03T00:00:00"/>
    <x v="0"/>
    <x v="0"/>
    <s v="L3"/>
    <x v="1"/>
    <n v="9"/>
    <x v="8"/>
    <s v="A10"/>
    <s v="L3BbrA10"/>
    <s v="L3BbrA10"/>
    <s v="6h01"/>
    <n v="0.61899999999999999"/>
    <n v="3.43"/>
    <x v="169"/>
    <s v="11h52"/>
    <n v="0.437"/>
    <n v="0.182"/>
    <n v="13.29"/>
    <n v="-1.329"/>
    <n v="-0.98599999999999999"/>
    <n v="96.25"/>
    <n v="7272.2890625"/>
    <n v="0.72722890625000003"/>
    <n v="0.41647597254004576"/>
    <n v="4.0482021490565603E-5"/>
    <n v="2.9439696211373021E-5"/>
    <n v="29.439696211373022"/>
    <n v="29.857704068329639"/>
    <n v="0.56838481774107763"/>
    <n v="28.545300000000001"/>
    <n v="87.4"/>
    <n v="678"/>
    <n v="40.4820214905656"/>
    <n v="15.665264505802318"/>
    <s v="ES"/>
    <s v="TMF"/>
    <s v="SD"/>
    <n v="0.57093314461741485"/>
    <n v="1.5412499999999998"/>
    <n v="919.65"/>
    <n v="1.3974401028587324E-2"/>
    <n v="13.963878549588205"/>
  </r>
  <r>
    <d v="2022-06-22T00:00:00"/>
    <x v="0"/>
    <x v="2"/>
    <s v="L3"/>
    <x v="1"/>
    <n v="6"/>
    <x v="8"/>
    <s v="A10"/>
    <s v="L3BbrA10"/>
    <s v="L3BbrA10"/>
    <s v="5h50"/>
    <n v="0.59299999999999997"/>
    <n v="3.78"/>
    <x v="54"/>
    <s v="11h45"/>
    <n v="0.41899999999999998"/>
    <n v="0.17399999999999999"/>
    <n v="11.74"/>
    <n v="-1.1739999999999999"/>
    <n v="-0.79599999999999993"/>
    <n v="96.25"/>
    <n v="7272.2890625"/>
    <n v="0.72722890625000003"/>
    <n v="0.41527446300715987"/>
    <n v="4.0338302992179522E-5"/>
    <n v="2.9335179964983816E-5"/>
    <n v="29.335179964983816"/>
    <n v="36.853241162039971"/>
    <n v="0.70155503963456345"/>
    <n v="31.695499999999999"/>
    <n v="87.4"/>
    <n v="678"/>
    <n v="40.338302992179521"/>
    <n v="15.591269841269842"/>
    <s v="ES"/>
    <s v="TMF"/>
    <s v="SD"/>
    <n v="0.40461792161109017"/>
    <n v="2.3699999999999997"/>
    <n v="1376.4875"/>
    <n v="1.3974401028587324E-2"/>
    <n v="13.963878549588205"/>
  </r>
  <r>
    <d v="2022-07-07T00:00:00"/>
    <x v="0"/>
    <x v="3"/>
    <s v="L3"/>
    <x v="1"/>
    <n v="5"/>
    <x v="8"/>
    <s v="A10"/>
    <s v="L3BbrA10"/>
    <s v="L3BbrA10"/>
    <s v="6h04"/>
    <n v="0.623"/>
    <n v="2.0099999999999998"/>
    <x v="170"/>
    <s v="12h32"/>
    <n v="0.44700000000000001"/>
    <n v="0.17599999999999999"/>
    <n v="7.24"/>
    <n v="-0.72399999999999998"/>
    <n v="-0.52300000000000002"/>
    <n v="96.25"/>
    <n v="7272.2890625"/>
    <n v="0.72722890625000003"/>
    <n v="0.39373601789709167"/>
    <n v="3.7778481235268218E-5"/>
    <n v="2.7473603588510257E-5"/>
    <n v="27.473603588510258"/>
    <n v="52.530790800210816"/>
    <n v="1"/>
    <n v="34.081400000000002"/>
    <n v="87.4"/>
    <n v="678"/>
    <n v="37.778481235268217"/>
    <n v="13.083333333333334"/>
    <s v="ES"/>
    <s v="TMF"/>
    <s v="SD"/>
    <n v="0.35644028496175595"/>
    <n v="2.7675000000000001"/>
    <n v="1337.8125"/>
    <n v="1.3974401028587324E-2"/>
    <n v="13.963878549588205"/>
  </r>
  <r>
    <d v="2022-07-21T00:00:00"/>
    <x v="0"/>
    <x v="4"/>
    <s v="L3"/>
    <x v="1"/>
    <n v="10"/>
    <x v="8"/>
    <s v="A10"/>
    <s v="L3BbrA10"/>
    <s v="L3BbrA10"/>
    <s v="6h42"/>
    <n v="0.64400000000000002"/>
    <m/>
    <x v="104"/>
    <s v="11h36"/>
    <n v="0.47899999999999998"/>
    <n v="0.16500000000000004"/>
    <n v="18.95"/>
    <n v="-1.895"/>
    <s v="NA"/>
    <n v="96.25"/>
    <n v="7272.2890625"/>
    <n v="0.72722890625000003"/>
    <n v="0.34446764091858045"/>
    <n v="3.2046210398210787E-5"/>
    <n v="2.3304930537348208E-5"/>
    <n v="23.304930537348209"/>
    <s v="NA"/>
    <m/>
    <n v="31.981100000000001"/>
    <n v="87.4"/>
    <n v="678"/>
    <n v="32.046210398210789"/>
    <n v="12.389091192032369"/>
    <s v="ES"/>
    <s v="TMF"/>
    <s v="SD"/>
    <n v="0.41316276787735068"/>
    <n v="2.36"/>
    <n v="1352.8999999999999"/>
    <n v="1.3974401028587324E-2"/>
    <n v="13.963878549588205"/>
  </r>
  <r>
    <d v="2022-08-31T00:00:00"/>
    <x v="0"/>
    <x v="6"/>
    <s v="L3"/>
    <x v="1"/>
    <n v="11"/>
    <x v="8"/>
    <s v="A10"/>
    <s v="L3BbrA10"/>
    <s v="L3BbrA10"/>
    <s v="5h56"/>
    <n v="0.621"/>
    <n v="5.61"/>
    <x v="171"/>
    <s v="12h45"/>
    <n v="0.48299999999999998"/>
    <n v="0.13800000000000001"/>
    <n v="17.23"/>
    <n v="-1.7230000000000001"/>
    <n v="-1.1619999999999999"/>
    <n v="96.25"/>
    <n v="7272.2890625"/>
    <n v="0.72722890625000003"/>
    <n v="0.28571428571428575"/>
    <n v="2.5456529676096076E-5"/>
    <n v="1.8512724233268017E-5"/>
    <n v="18.512724233268017"/>
    <n v="15.93177644859554"/>
    <n v="0.3032845336099268"/>
    <n v="32.519599999999997"/>
    <n v="87.4"/>
    <n v="678"/>
    <n v="25.456529676096075"/>
    <n v="7.0107887060214562"/>
    <s v="ES"/>
    <s v="TMF"/>
    <s v="SD"/>
    <n v="0.5234151584582144"/>
    <n v="1.8887499999999999"/>
    <n v="924.46249999999998"/>
    <n v="1.3974401028587324E-2"/>
    <n v="13.963878549588205"/>
  </r>
  <r>
    <d v="2022-08-17T00:00:00"/>
    <x v="0"/>
    <x v="5"/>
    <s v="L3"/>
    <x v="1"/>
    <n v="12"/>
    <x v="8"/>
    <s v="A10"/>
    <s v="L3BbrA10"/>
    <s v="L3BbrA10"/>
    <s v="5h07"/>
    <n v="0.61899999999999999"/>
    <n v="13.61"/>
    <x v="172"/>
    <s v="11h33"/>
    <n v="0.48599999999999999"/>
    <n v="0.13300000000000001"/>
    <n v="20.07"/>
    <n v="-2.0070000000000001"/>
    <n v="-0.64600000000000013"/>
    <n v="96.25"/>
    <n v="7272.2890625"/>
    <n v="0.72722890625000003"/>
    <n v="0.27366255144032925"/>
    <n v="2.4141212782099159E-5"/>
    <n v="1.7556187767074491E-5"/>
    <n v="17.556187767074491"/>
    <n v="27.176761249341311"/>
    <n v="0.51734917239950395"/>
    <n v="32.178800000000003"/>
    <n v="87.4"/>
    <n v="678"/>
    <n v="24.14121278209916"/>
    <n v="15.49463920787486"/>
    <s v="ES"/>
    <s v="TMF"/>
    <s v="SD"/>
    <n v="0.6083871384901417"/>
    <n v="1.4275"/>
    <n v="836.8"/>
    <n v="1.3974401028587324E-2"/>
    <n v="13.963878549588205"/>
  </r>
  <r>
    <d v="2022-06-10T00:00:00"/>
    <x v="0"/>
    <x v="1"/>
    <s v="L3"/>
    <x v="1"/>
    <n v="10"/>
    <x v="9"/>
    <s v="H5"/>
    <s v="L3PfuH5"/>
    <s v="L3PfuH5"/>
    <s v="6h08"/>
    <n v="1.0349999999999999"/>
    <n v="5.03"/>
    <x v="173"/>
    <s v="11h57"/>
    <n v="0.93100000000000005"/>
    <n v="0.10399999999999987"/>
    <n v="9.33"/>
    <n v="-0.93300000000000005"/>
    <n v="-0.43000000000000005"/>
    <n v="79.099999999999994"/>
    <n v="4911.5958499999997"/>
    <n v="0.49115958499999995"/>
    <n v="0.11170784103114915"/>
    <n v="8.0119447319958262E-6"/>
    <n v="3.9351434496100062E-6"/>
    <n v="3.9351434496100062"/>
    <n v="9.1514963944418746"/>
    <n v="0.12365378109187318"/>
    <n v="27.385200000000001"/>
    <n v="75"/>
    <n v="640"/>
    <n v="8.0119447319958255"/>
    <n v="18.418666666666667"/>
    <s v="ES"/>
    <s v="TMF"/>
    <s v="SD"/>
    <n v="0.64691630239407094"/>
    <n v="1.1612499999999999"/>
    <n v="648.88749999999993"/>
    <n v="6.3384862140673888E-3"/>
    <n v="13.483825341791784"/>
  </r>
  <r>
    <d v="2022-08-17T00:00:00"/>
    <x v="0"/>
    <x v="5"/>
    <s v="L3"/>
    <x v="1"/>
    <n v="13"/>
    <x v="9"/>
    <s v="H5"/>
    <s v="L3PfuH5"/>
    <s v="L3PfuH5"/>
    <s v="5h07"/>
    <n v="1.1659999999999999"/>
    <n v="7.89"/>
    <x v="174"/>
    <s v="11h33"/>
    <n v="1.2390000000000001"/>
    <n v="-7.3000000000000176E-2"/>
    <n v="10.85"/>
    <n v="-1.085"/>
    <n v="-0.29600000000000004"/>
    <n v="79.099999999999994"/>
    <n v="4911.5958499999997"/>
    <n v="0.49115958499999995"/>
    <n v="6.260720411663824E-2"/>
    <n v="3.9281809632248513E-6"/>
    <n v="1.9293637317024181E-6"/>
    <n v="1.9293637317024181"/>
    <n v="6.5181207152108716"/>
    <n v="8.8071965207635772E-2"/>
    <n v="32.178800000000003"/>
    <n v="75"/>
    <n v="640"/>
    <n v="3.9281809632248512"/>
    <n v="15.49463920787486"/>
    <s v="ES"/>
    <s v="TMF"/>
    <s v="SD"/>
    <n v="0.6083871384901417"/>
    <n v="1.4275"/>
    <n v="836.8"/>
    <n v="6.3384862140673888E-3"/>
    <n v="13.483825341791784"/>
  </r>
  <r>
    <d v="2022-07-07T00:00:00"/>
    <x v="0"/>
    <x v="3"/>
    <s v="L3"/>
    <x v="1"/>
    <n v="11"/>
    <x v="9"/>
    <s v="H5"/>
    <s v="L3PfuH5"/>
    <s v="L3PfuH5"/>
    <s v="6h13"/>
    <n v="1.149"/>
    <n v="5.45"/>
    <x v="175"/>
    <s v="12h25"/>
    <n v="1.196"/>
    <n v="-4.6999999999999931E-2"/>
    <n v="9.15"/>
    <n v="-0.91500000000000004"/>
    <n v="-0.37"/>
    <n v="79.099999999999994"/>
    <n v="4911.5958499999997"/>
    <n v="0.49115958499999995"/>
    <n v="4.0905134899912904E-2"/>
    <n v="2.3261915253477984E-6"/>
    <n v="1.1425312642203416E-6"/>
    <n v="1.1425312642203416"/>
    <n v="3.0879223357306529"/>
    <n v="4.1723588807077369E-2"/>
    <n v="34.081400000000002"/>
    <n v="75"/>
    <n v="640"/>
    <n v="2.3261915253477983"/>
    <n v="13.083333333333334"/>
    <s v="ES"/>
    <s v="TMF"/>
    <s v="SD"/>
    <n v="0.35644028496175595"/>
    <n v="2.7675000000000001"/>
    <n v="1337.8125"/>
    <n v="6.3384862140673888E-3"/>
    <n v="13.483825341791784"/>
  </r>
  <r>
    <d v="2022-08-04T00:00:00"/>
    <x v="0"/>
    <x v="0"/>
    <s v="L3"/>
    <x v="1"/>
    <n v="13"/>
    <x v="9"/>
    <s v="H5"/>
    <s v="L3PfuH5"/>
    <s v="L3PfuH5"/>
    <s v="5h42"/>
    <n v="1.1639999999999999"/>
    <n v="6.52"/>
    <x v="27"/>
    <s v="11h53"/>
    <n v="1.135"/>
    <n v="2.8999999999999915E-2"/>
    <n v="12.21"/>
    <n v="-1.2210000000000001"/>
    <n v="-0.56900000000000017"/>
    <n v="79.099999999999994"/>
    <n v="4911.5958499999997"/>
    <n v="0.49115958499999995"/>
    <n v="2.5550660792951468E-2"/>
    <n v="1.3033438027519251E-6"/>
    <n v="6.4014980127195734E-7"/>
    <n v="0.64014980127195731"/>
    <n v="1.1250435874726838"/>
    <n v="1.5201436736472345E-2"/>
    <n v="29.967099999999999"/>
    <n v="75"/>
    <n v="640"/>
    <n v="1.3033438027519251"/>
    <n v="15.50428820417056"/>
    <s v="ES"/>
    <s v="TMF"/>
    <s v="SD"/>
    <n v="0.47297782808158478"/>
    <n v="1.87375"/>
    <n v="1054"/>
    <n v="6.3384862140673888E-3"/>
    <n v="13.483825341791784"/>
  </r>
  <r>
    <d v="2022-08-31T00:00:00"/>
    <x v="0"/>
    <x v="6"/>
    <s v="L3"/>
    <x v="1"/>
    <n v="15"/>
    <x v="9"/>
    <s v="H5"/>
    <s v="L3PfuH5"/>
    <s v="L3PfuH5"/>
    <s v="5h56"/>
    <n v="1.1879999999999999"/>
    <n v="5.81"/>
    <x v="176"/>
    <s v="12h45"/>
    <n v="1.17"/>
    <n v="1.8000000000000016E-2"/>
    <n v="9.81"/>
    <n v="-0.98100000000000009"/>
    <n v="-0.40000000000000013"/>
    <n v="79.099999999999994"/>
    <n v="4911.5958499999997"/>
    <n v="0.49115958499999995"/>
    <n v="1.5384615384615399E-2"/>
    <n v="6.9799228022534674E-7"/>
    <n v="3.4282559868868498E-7"/>
    <n v="0.34282559868868501"/>
    <n v="0.85706399672171218"/>
    <n v="1.1580532763660221E-2"/>
    <n v="32.519599999999997"/>
    <n v="75"/>
    <n v="640"/>
    <n v="0.69799228022534676"/>
    <n v="7.0107887060214562"/>
    <s v="ES"/>
    <s v="TMF"/>
    <s v="SD"/>
    <n v="0.5234151584582144"/>
    <n v="1.8887499999999999"/>
    <n v="924.46249999999998"/>
    <n v="6.3384862140673888E-3"/>
    <n v="13.483825341791784"/>
  </r>
  <r>
    <d v="2022-07-22T00:00:00"/>
    <x v="0"/>
    <x v="4"/>
    <s v="L3"/>
    <x v="1"/>
    <n v="12"/>
    <x v="9"/>
    <s v="H5"/>
    <s v="L3PfuH5"/>
    <s v="L3PfuH5"/>
    <s v="6h18"/>
    <n v="1.161"/>
    <n v="7.68"/>
    <x v="177"/>
    <s v="12h03"/>
    <n v="1.163"/>
    <n v="-2.0000000000000018E-3"/>
    <n v="10.45"/>
    <n v="-1.0449999999999999"/>
    <n v="-0.27699999999999991"/>
    <n v="79.099999999999994"/>
    <n v="4911.5958499999997"/>
    <n v="0.49115958499999995"/>
    <n v="1.7226528854435846E-3"/>
    <n v="4.7130974939247305E-8"/>
    <n v="2.3148830091806106E-8"/>
    <n v="2.3148830091806107E-2"/>
    <n v="8.3569783724931818E-2"/>
    <n v="1.129183610769278E-3"/>
    <n v="34.764699999999998"/>
    <n v="75"/>
    <n v="640"/>
    <n v="4.7130974939247304E-2"/>
    <n v="12.394095238095241"/>
    <s v="ES"/>
    <s v="TMF"/>
    <s v="SD"/>
    <n v="0.38320539431614575"/>
    <n v="2.6387499999999999"/>
    <n v="1512.2124999999996"/>
    <n v="6.3384862140673888E-3"/>
    <n v="13.483825341791784"/>
  </r>
  <r>
    <d v="2022-08-19T00:00:00"/>
    <x v="0"/>
    <x v="5"/>
    <s v="K6"/>
    <x v="1"/>
    <n v="9"/>
    <x v="9"/>
    <s v="D10"/>
    <s v="K6PfuD10"/>
    <s v="K6PfuD10"/>
    <s v="6h23"/>
    <n v="1.0169999999999999"/>
    <n v="8.0500000000000007"/>
    <x v="178"/>
    <s v="11h34"/>
    <n v="1.2050000000000001"/>
    <n v="-0.18800000000000017"/>
    <n v="11.34"/>
    <n v="-1.1339999999999999"/>
    <n v="-0.32899999999999985"/>
    <n v="105.25"/>
    <n v="8695.8865624999999"/>
    <n v="0.86958865625000004"/>
    <n v="0.18485742379547707"/>
    <n v="1.4894405755783102E-5"/>
    <n v="1.2952006286813695E-5"/>
    <n v="12.952006286813695"/>
    <n v="39.36780026387143"/>
    <n v="0.53193239073490672"/>
    <n v="34.301699999999997"/>
    <n v="94.8"/>
    <n v="700"/>
    <n v="14.894405755783103"/>
    <n v="12.126990262931423"/>
    <s v="ES"/>
    <s v="TMF"/>
    <s v="SD"/>
    <n v="0.40498035528846144"/>
    <n v="2.7174999999999998"/>
    <n v="1551.3875"/>
    <n v="4.2582810257447024E-3"/>
    <n v="13.210894816205807"/>
  </r>
  <r>
    <d v="2022-07-05T00:00:00"/>
    <x v="0"/>
    <x v="3"/>
    <s v="K6"/>
    <x v="1"/>
    <n v="1"/>
    <x v="9"/>
    <s v="D10"/>
    <s v="K6PfuD10"/>
    <s v="K6PfuD10"/>
    <s v="5h54"/>
    <n v="1.0549999999999999"/>
    <n v="8.75"/>
    <x v="179"/>
    <s v="11h54"/>
    <n v="1.212"/>
    <n v="-0.15700000000000003"/>
    <n v="10.09"/>
    <n v="-1.0089999999999999"/>
    <n v="-0.1339999999999999"/>
    <n v="105.25"/>
    <n v="8695.8865624999999"/>
    <n v="0.86958865625000004"/>
    <n v="0.14881516587677729"/>
    <n v="1.1404484405787231E-5"/>
    <n v="9.9172102696525978E-6"/>
    <n v="9.9172102696525979"/>
    <n v="74.009031863079144"/>
    <n v="1"/>
    <n v="33.278799999999997"/>
    <n v="94.8"/>
    <n v="700"/>
    <n v="11.404484405787231"/>
    <n v="11.802345679012349"/>
    <s v="ES"/>
    <s v="TMF"/>
    <s v="SD"/>
    <n v="0.3455948490031629"/>
    <n v="2.8125"/>
    <n v="1435.3249999999998"/>
    <n v="4.2582810257447024E-3"/>
    <n v="13.210894816205807"/>
  </r>
  <r>
    <d v="2022-06-09T00:00:00"/>
    <x v="0"/>
    <x v="1"/>
    <s v="K6"/>
    <x v="1"/>
    <n v="8"/>
    <x v="9"/>
    <s v="D10"/>
    <s v="K6PfuD10"/>
    <s v="K6PfuD10"/>
    <s v="6h15"/>
    <n v="0.84599999999999997"/>
    <n v="5.69"/>
    <x v="180"/>
    <s v="12h04"/>
    <n v="0.96499999999999997"/>
    <n v="-0.11899999999999999"/>
    <n v="13.45"/>
    <n v="-1.345"/>
    <n v="-0.77599999999999991"/>
    <n v="105.25"/>
    <n v="8695.8865624999999"/>
    <n v="0.86958865625000004"/>
    <n v="0.14066193853427897"/>
    <n v="1.0640262785103246E-5"/>
    <n v="9.2526518174448155E-6"/>
    <n v="9.252651817444816"/>
    <n v="11.923520383305176"/>
    <n v="0.16110899417686161"/>
    <n v="24.548100000000002"/>
    <n v="94.8"/>
    <n v="700"/>
    <n v="10.640262785103246"/>
    <n v="14.811333333333334"/>
    <s v="ES"/>
    <s v="TMF"/>
    <s v="SD"/>
    <n v="0.62108933859878701"/>
    <n v="1.2462500000000001"/>
    <n v="783"/>
    <n v="4.2582810257447024E-3"/>
    <n v="13.210894816205807"/>
  </r>
  <r>
    <d v="2022-08-06T00:00:00"/>
    <x v="0"/>
    <x v="0"/>
    <s v="K6"/>
    <x v="1"/>
    <n v="8"/>
    <x v="9"/>
    <s v="D10"/>
    <s v="K6PfuD10"/>
    <s v="K6PfuD10"/>
    <s v="6h17"/>
    <n v="1.093"/>
    <n v="5.72"/>
    <x v="181"/>
    <s v="12h15"/>
    <n v="1.0589999999999999"/>
    <n v="3.400000000000003E-2"/>
    <n v="11.06"/>
    <n v="-1.1060000000000001"/>
    <n v="-0.53400000000000014"/>
    <n v="105.25"/>
    <n v="8695.8865624999999"/>
    <n v="0.86958865625000004"/>
    <n v="3.210576015108596E-2"/>
    <n v="1.7264363893684016E-6"/>
    <n v="1.5012894999319703E-6"/>
    <n v="1.5012894999319704"/>
    <n v="2.8114035579250376"/>
    <n v="3.798730449412778E-2"/>
    <n v="31.516500000000001"/>
    <n v="94.8"/>
    <n v="700"/>
    <n v="1.7264363893684016"/>
    <n v="13.38048963335333"/>
    <s v="ES"/>
    <s v="TMF"/>
    <s v="SD"/>
    <n v="0.44430618398273797"/>
    <n v="2.1475"/>
    <n v="1335.2875000000001"/>
    <n v="4.2582810257447024E-3"/>
    <n v="13.210894816205807"/>
  </r>
  <r>
    <d v="2022-09-02T00:00:00"/>
    <x v="0"/>
    <x v="6"/>
    <s v="K6"/>
    <x v="1"/>
    <n v="9"/>
    <x v="9"/>
    <s v="D10"/>
    <s v="K6PfuD10"/>
    <s v="K6PfuD10"/>
    <s v="7h02"/>
    <n v="1.2210000000000001"/>
    <n v="8.7799999999999994"/>
    <x v="33"/>
    <s v="12h04"/>
    <n v="1.2549999999999999"/>
    <n v="-3.3999999999999808E-2"/>
    <n v="9.56"/>
    <n v="-0.95600000000000007"/>
    <n v="-7.800000000000018E-2"/>
    <n v="105.25"/>
    <n v="8695.8865624999999"/>
    <n v="0.86958865625000004"/>
    <n v="2.7846027846027688E-2"/>
    <n v="1.4489404139187751E-6"/>
    <n v="1.2599821475259464E-6"/>
    <n v="1.2599821475259465"/>
    <n v="16.153617275973637"/>
    <n v="0.21826549106201823"/>
    <n v="35.566600000000001"/>
    <n v="94.8"/>
    <n v="700"/>
    <n v="1.4489404139187751"/>
    <n v="11.450000000000001"/>
    <s v="ES"/>
    <s v="TMF"/>
    <s v="SD"/>
    <n v="0.40445061727069104"/>
    <n v="2.5662500000000001"/>
    <n v="1407.6"/>
    <n v="4.2582810257447024E-3"/>
    <n v="13.210894816205807"/>
  </r>
  <r>
    <d v="2022-08-19T00:00:00"/>
    <x v="0"/>
    <x v="5"/>
    <s v="K6"/>
    <x v="1"/>
    <n v="4"/>
    <x v="9"/>
    <s v="D10"/>
    <s v="K6PfuD10"/>
    <s v="K6PfuD10"/>
    <s v="5h29"/>
    <n v="0.73"/>
    <n v="8.8699999999999992"/>
    <x v="111"/>
    <s v="12h32"/>
    <n v="0.73799999999999999"/>
    <n v="-8.0000000000000071E-3"/>
    <n v="9.27"/>
    <n v="-0.92699999999999994"/>
    <n v="-4.0000000000000036E-2"/>
    <n v="105.25"/>
    <n v="8695.8865624999999"/>
    <n v="0.86958865625000004"/>
    <n v="1.0958904109589052E-2"/>
    <n v="4.5972730035255793E-7"/>
    <n v="3.9977364535502102E-7"/>
    <n v="0.39977364535502102"/>
    <n v="9.9943411338755173"/>
    <n v="0.13504218517491065"/>
    <n v="34.301699999999997"/>
    <n v="94.8"/>
    <n v="700"/>
    <n v="0.45972730035255793"/>
    <n v="12.126990262931423"/>
    <s v="ES"/>
    <s v="TMF"/>
    <s v="SD"/>
    <n v="0.40498035528846144"/>
    <n v="2.7174999999999998"/>
    <n v="1551.3875"/>
    <n v="4.2582810257447024E-3"/>
    <n v="13.210894816205807"/>
  </r>
  <r>
    <d v="2022-07-20T00:00:00"/>
    <x v="0"/>
    <x v="4"/>
    <s v="K6"/>
    <x v="1"/>
    <n v="11"/>
    <x v="9"/>
    <s v="D10"/>
    <s v="K6PfuD10"/>
    <s v="K6PfuD10"/>
    <s v="6h22"/>
    <n v="1.1739999999999999"/>
    <n v="6.35"/>
    <x v="182"/>
    <s v="11h43"/>
    <n v="1.1850000000000001"/>
    <n v="-1.1000000000000121E-2"/>
    <n v="15.83"/>
    <n v="-1.583"/>
    <n v="-0.94799999999999995"/>
    <n v="105.25"/>
    <n v="8695.8865624999999"/>
    <n v="0.86958865625000004"/>
    <n v="9.3696763202726751E-3"/>
    <n v="3.7908790611002552E-7"/>
    <n v="3.2965054287484326E-7"/>
    <n v="0.32965054287484324"/>
    <n v="0.34773264016333677"/>
    <n v="4.698516385950968E-3"/>
    <n v="34.903799999999997"/>
    <n v="94.8"/>
    <n v="700"/>
    <n v="0.37908790611002552"/>
    <n v="11.020894580054243"/>
    <s v="ES"/>
    <s v="TMF"/>
    <s v="SD"/>
    <n v="0.38773728517693062"/>
    <n v="2.5749999999999997"/>
    <n v="1486.8125"/>
    <n v="4.2582810257447024E-3"/>
    <n v="13.210894816205807"/>
  </r>
  <r>
    <d v="2022-06-10T00:00:00"/>
    <x v="0"/>
    <x v="1"/>
    <s v="L3"/>
    <x v="1"/>
    <n v="13"/>
    <x v="10"/>
    <s v="C7"/>
    <s v="L3FthC7"/>
    <s v="L3FthC7"/>
    <s v="6h08"/>
    <n v="0.621"/>
    <n v="3.45"/>
    <x v="183"/>
    <s v="11h57"/>
    <n v="0.501"/>
    <n v="0.12"/>
    <n v="11.43"/>
    <n v="-1.143"/>
    <n v="-0.79800000000000004"/>
    <n v="147"/>
    <n v="16963.065000000002"/>
    <n v="1.6963065000000002"/>
    <n v="0.23952095808383234"/>
    <n v="2.04889090551796E-5"/>
    <n v="3.475546960821002E-5"/>
    <n v="34.755469608210021"/>
    <n v="43.553220060413558"/>
    <n v="0.17294429921803015"/>
    <n v="27.385200000000001"/>
    <n v="126.2"/>
    <n v="887"/>
    <n v="20.488909055179601"/>
    <n v="18.418666666666667"/>
    <s v="LS"/>
    <s v="TF"/>
    <s v="SD"/>
    <n v="0.64691630239407094"/>
    <n v="1.1612499999999999"/>
    <n v="648.88749999999993"/>
    <n v="2.5855207846560761E-2"/>
    <n v="12.9758822515494"/>
  </r>
  <r>
    <d v="2022-06-22T00:00:00"/>
    <x v="0"/>
    <x v="2"/>
    <s v="L3"/>
    <x v="1"/>
    <n v="15"/>
    <x v="10"/>
    <s v="C7"/>
    <s v="L3FthC7"/>
    <s v="L3FthC7"/>
    <s v="5h58"/>
    <n v="0.60599999999999998"/>
    <n v="4.45"/>
    <x v="184"/>
    <s v="11h37"/>
    <n v="0.53100000000000003"/>
    <n v="7.4999999999999956E-2"/>
    <n v="5.74"/>
    <n v="-0.57400000000000007"/>
    <n v="-0.12900000000000006"/>
    <n v="147"/>
    <n v="16963.065000000002"/>
    <n v="1.6963065000000002"/>
    <n v="0.14124293785310726"/>
    <n v="1.0694390083590297E-5"/>
    <n v="1.8140963412329764E-5"/>
    <n v="18.140963412329764"/>
    <s v="NA"/>
    <m/>
    <n v="31.695499999999999"/>
    <n v="126.2"/>
    <n v="887"/>
    <n v="10.694390083590296"/>
    <n v="15.591269841269842"/>
    <s v="LS"/>
    <s v="TF"/>
    <s v="SD"/>
    <n v="0.40461792161109017"/>
    <n v="2.3699999999999997"/>
    <n v="1376.4875"/>
    <n v="2.5855207846560761E-2"/>
    <n v="12.9758822515494"/>
  </r>
  <r>
    <d v="2022-07-21T00:00:00"/>
    <x v="0"/>
    <x v="4"/>
    <s v="L3"/>
    <x v="1"/>
    <n v="16"/>
    <x v="10"/>
    <s v="C7"/>
    <s v="L3FthC7"/>
    <s v="L3FthC7"/>
    <s v="6h42"/>
    <n v="0.64700000000000002"/>
    <n v="5.84"/>
    <x v="185"/>
    <s v="11h36"/>
    <n v="0.68300000000000005"/>
    <n v="-3.6000000000000032E-2"/>
    <n v="5.96"/>
    <n v="-0.59599999999999997"/>
    <n v="-1.2000000000000011E-2"/>
    <n v="147"/>
    <n v="16963.065000000002"/>
    <n v="1.6963065000000002"/>
    <n v="5.5641421947449816E-2"/>
    <n v="3.3972864764756074E-6"/>
    <n v="5.7628391324076704E-6"/>
    <n v="5.7628391324076702"/>
    <s v="NA"/>
    <m/>
    <n v="31.981100000000001"/>
    <n v="126.2"/>
    <n v="887"/>
    <n v="3.3972864764756077"/>
    <n v="12.389091192032369"/>
    <s v="LS"/>
    <s v="TF"/>
    <s v="SD"/>
    <n v="0.41316276787735068"/>
    <n v="2.36"/>
    <n v="1352.8999999999999"/>
    <n v="2.5855207846560761E-2"/>
    <n v="12.9758822515494"/>
  </r>
  <r>
    <d v="2022-08-18T00:00:00"/>
    <x v="0"/>
    <x v="5"/>
    <s v="L3"/>
    <x v="1"/>
    <n v="9"/>
    <x v="10"/>
    <s v="C7"/>
    <s v="L3FthC7"/>
    <s v="L3FthC7"/>
    <s v="5h44"/>
    <n v="0.49199999999999999"/>
    <n v="5.61"/>
    <x v="171"/>
    <s v="12h21"/>
    <n v="0.48499999999999999"/>
    <n v="7.0000000000000062E-3"/>
    <n v="12.45"/>
    <n v="-1.2449999999999999"/>
    <n v="-0.68399999999999983"/>
    <n v="147"/>
    <n v="16963.065000000002"/>
    <n v="1.6963065000000002"/>
    <n v="1.4432989690721662E-2"/>
    <n v="6.452300248132601E-7"/>
    <n v="1.0945078850858944E-6"/>
    <n v="1.0945078850858945"/>
    <n v="1.6001577267337643"/>
    <n v="6.354022878318019E-3"/>
    <n v="28.894600000000001"/>
    <n v="126.2"/>
    <n v="887"/>
    <n v="0.64523002481326008"/>
    <n v="15.563004370478136"/>
    <s v="LS"/>
    <s v="TF"/>
    <s v="SD"/>
    <n v="0.60858362734628491"/>
    <n v="1.405"/>
    <n v="1061.325"/>
    <n v="2.5855207846560761E-2"/>
    <n v="12.9758822515494"/>
  </r>
  <r>
    <d v="2022-08-03T00:00:00"/>
    <x v="0"/>
    <x v="0"/>
    <s v="L3"/>
    <x v="1"/>
    <n v="15"/>
    <x v="10"/>
    <s v="C7"/>
    <s v="L3FthC7"/>
    <s v="L3FthC7"/>
    <s v="6h01"/>
    <n v="0.502"/>
    <n v="3.37"/>
    <x v="186"/>
    <s v="11h52"/>
    <n v="0.50900000000000001"/>
    <n v="-7.0000000000000062E-3"/>
    <n v="7.37"/>
    <n v="-0.73699999999999999"/>
    <n v="-0.39999999999999997"/>
    <n v="147"/>
    <n v="16963.065000000002"/>
    <n v="1.6963065000000002"/>
    <n v="1.3944223107569733E-2"/>
    <n v="6.1843829311156999E-7"/>
    <n v="1.0490608964540614E-6"/>
    <n v="1.0490608964540613"/>
    <n v="2.6226522411351536"/>
    <n v="1.0414218588351339E-2"/>
    <n v="28.545300000000001"/>
    <n v="126.2"/>
    <n v="887"/>
    <n v="0.61843829311156995"/>
    <n v="15.665264505802318"/>
    <s v="LS"/>
    <s v="TF"/>
    <s v="SD"/>
    <m/>
    <m/>
    <m/>
    <n v="2.5855207846560761E-2"/>
    <n v="12.9758822515494"/>
  </r>
  <r>
    <d v="2022-07-07T00:00:00"/>
    <x v="0"/>
    <x v="3"/>
    <s v="L3"/>
    <x v="1"/>
    <n v="7"/>
    <x v="10"/>
    <s v="C7"/>
    <s v="L3FthC7"/>
    <s v="L3FthC7"/>
    <s v="6h04"/>
    <n v="0.67700000000000005"/>
    <n v="2.0499999999999998"/>
    <x v="187"/>
    <s v="12h32"/>
    <n v="0.68300000000000005"/>
    <n v="-6.0000000000000053E-3"/>
    <n v="8.17"/>
    <n v="-0.81699999999999995"/>
    <n v="-0.61199999999999999"/>
    <n v="147"/>
    <n v="16963.065000000002"/>
    <n v="1.6963065000000002"/>
    <n v="8.8626292466765216E-3"/>
    <n v="3.5399448777603155E-7"/>
    <n v="6.0048315057865297E-7"/>
    <n v="0.60048315057865298"/>
    <n v="0.98118161859257025"/>
    <n v="3.8961474535688626E-3"/>
    <n v="34.081400000000002"/>
    <n v="126.2"/>
    <n v="887"/>
    <n v="0.35399448777603154"/>
    <n v="13.083333333333334"/>
    <s v="LS"/>
    <s v="TF"/>
    <s v="SD"/>
    <n v="0.35644028496175595"/>
    <n v="2.7675000000000001"/>
    <n v="1337.8125"/>
    <n v="2.5855207846560761E-2"/>
    <n v="12.9758822515494"/>
  </r>
  <r>
    <d v="2022-08-31T00:00:00"/>
    <x v="0"/>
    <x v="6"/>
    <s v="L3"/>
    <x v="1"/>
    <n v="2"/>
    <x v="10"/>
    <s v="C7"/>
    <s v="L3FthC7"/>
    <s v="L3FthC7"/>
    <s v="7h12"/>
    <n v="0.45600000000000002"/>
    <n v="6.45"/>
    <x v="188"/>
    <s v="11h45"/>
    <n v="0.45900000000000002"/>
    <n v="-3.0000000000000027E-3"/>
    <n v="7.59"/>
    <n v="-0.75900000000000001"/>
    <n v="-0.11399999999999999"/>
    <n v="147"/>
    <n v="16963.065000000002"/>
    <n v="1.6963065000000002"/>
    <n v="6.5789473684210583E-3"/>
    <n v="2.4529997538842837E-7"/>
    <n v="4.1610394270123108E-7"/>
    <n v="0.41610394270123108"/>
    <n v="3.6500345850985187"/>
    <n v="1.4493823248104578E-2"/>
    <n v="32.519599999999997"/>
    <n v="126.2"/>
    <n v="887"/>
    <n v="0.24529997538842838"/>
    <n v="7.0107887060214562"/>
    <s v="LS"/>
    <s v="TF"/>
    <s v="SD"/>
    <n v="0.5234151584582144"/>
    <n v="1.8887499999999999"/>
    <n v="924.46249999999998"/>
    <n v="2.5855207846560761E-2"/>
    <n v="12.9758822515494"/>
  </r>
  <r>
    <d v="2022-06-10T00:00:00"/>
    <x v="0"/>
    <x v="1"/>
    <s v="M1"/>
    <x v="1"/>
    <n v="4"/>
    <x v="4"/>
    <s v="F9"/>
    <s v="M1CmeF9"/>
    <s v="M1CmeF9"/>
    <s v="5h40"/>
    <n v="0.53500000000000003"/>
    <n v="1.43"/>
    <x v="189"/>
    <s v="13h01"/>
    <n v="0.36"/>
    <n v="0.17500000000000004"/>
    <n v="12.1"/>
    <n v="-1.21"/>
    <n v="-1.0669999999999999"/>
    <n v="119.2"/>
    <n v="11153.782400000002"/>
    <n v="1.1153782400000001"/>
    <n v="0.48611111111111127"/>
    <n v="4.8968682655280221E-5"/>
    <n v="5.4618603075164986E-5"/>
    <n v="54.618603075164984"/>
    <n v="51.188943838017792"/>
    <n v="1.936927300377439E-2"/>
    <n v="27.385200000000001"/>
    <n v="107"/>
    <n v="840"/>
    <n v="48.968682655280219"/>
    <n v="16.475333333333335"/>
    <s v="ES"/>
    <s v="TF"/>
    <s v="SD"/>
    <n v="0.64691630239407094"/>
    <n v="1.1612499999999999"/>
    <n v="648.88749999999993"/>
    <n v="2.0165599981897955E-2"/>
    <n v="12.787947076898984"/>
  </r>
  <r>
    <d v="2022-06-21T00:00:00"/>
    <x v="0"/>
    <x v="2"/>
    <s v="M1"/>
    <x v="1"/>
    <n v="1"/>
    <x v="4"/>
    <s v="F9"/>
    <s v="M1CmeF9"/>
    <s v="M1CmeF9"/>
    <s v="5h58"/>
    <n v="0.56799999999999995"/>
    <n v="1.23"/>
    <x v="190"/>
    <s v="11h54"/>
    <n v="0.41899999999999998"/>
    <n v="0.14899999999999997"/>
    <n v="14.72"/>
    <n v="-1.472"/>
    <n v="-1.349"/>
    <n v="119.2"/>
    <n v="11153.782400000002"/>
    <n v="1.1153782400000001"/>
    <n v="0.35560859188544147"/>
    <n v="3.3326813837182465E-5"/>
    <n v="3.7172002962524224E-5"/>
    <n v="37.172002962524225"/>
    <n v="27.555228289491641"/>
    <n v="1.042656283570547E-2"/>
    <n v="30.972899999999999"/>
    <n v="107"/>
    <n v="840"/>
    <n v="33.326813837182463"/>
    <n v="14.820634920634921"/>
    <s v="ES"/>
    <s v="TF"/>
    <s v="SD"/>
    <n v="0.43868604499462699"/>
    <n v="2.2400000000000002"/>
    <n v="1277.3875"/>
    <n v="2.0165599981897955E-2"/>
    <n v="12.787947076898984"/>
  </r>
  <r>
    <d v="2022-07-08T00:00:00"/>
    <x v="0"/>
    <x v="3"/>
    <s v="M1"/>
    <x v="1"/>
    <n v="15"/>
    <x v="4"/>
    <s v="F9"/>
    <s v="M1CmeF9"/>
    <s v="M1CmeF9"/>
    <s v="6h10"/>
    <n v="0.76300000000000001"/>
    <n v="1.72"/>
    <x v="191"/>
    <s v="11h53"/>
    <n v="0.57599999999999996"/>
    <n v="0.18700000000000006"/>
    <n v="2.31"/>
    <n v="-0.23100000000000001"/>
    <n v="-5.9000000000000025E-2"/>
    <n v="119.2"/>
    <n v="11153.782400000002"/>
    <n v="1.1153782400000001"/>
    <n v="0.3246527777777779"/>
    <n v="2.9792291040906373E-5"/>
    <n v="3.3229673146773921E-5"/>
    <n v="33.229673146773919"/>
    <n v="563.21479909786285"/>
    <n v="0.21311362152759133"/>
    <n v="33.388599999999997"/>
    <n v="107"/>
    <n v="840"/>
    <n v="29.792291040906374"/>
    <n v="10.019670781892938"/>
    <s v="ES"/>
    <s v="TF"/>
    <s v="SD"/>
    <n v="0.39262443606707542"/>
    <n v="2.4874999999999998"/>
    <n v="1362.0875000000001"/>
    <n v="2.0165599981897955E-2"/>
    <n v="12.787947076898984"/>
  </r>
  <r>
    <d v="2022-07-08T00:00:00"/>
    <x v="0"/>
    <x v="3"/>
    <s v="M1"/>
    <x v="1"/>
    <n v="15"/>
    <x v="4"/>
    <s v="F9"/>
    <s v="M1CmeF9"/>
    <s v="M1CmeF9"/>
    <s v="6h10"/>
    <n v="0.76300000000000001"/>
    <n v="1.72"/>
    <x v="191"/>
    <s v="11h53"/>
    <n v="0.57599999999999996"/>
    <n v="0.18700000000000006"/>
    <n v="12.31"/>
    <n v="-1.2310000000000001"/>
    <n v="-1.0590000000000002"/>
    <n v="119.2"/>
    <n v="11153.782400000002"/>
    <n v="1.1153782400000001"/>
    <n v="0.3246527777777779"/>
    <n v="2.9792291040906373E-5"/>
    <n v="3.3229673146773921E-5"/>
    <n v="33.229673146773919"/>
    <n v="31.378350469097182"/>
    <n v="1.18731857130575E-2"/>
    <n v="33.388599999999997"/>
    <n v="107"/>
    <n v="840"/>
    <n v="29.792291040906374"/>
    <n v="10.019670781892938"/>
    <s v="ES"/>
    <s v="TF"/>
    <s v="SD"/>
    <n v="0.39262443606707542"/>
    <n v="2.4874999999999998"/>
    <n v="1362.0875000000001"/>
    <n v="2.0165599981897955E-2"/>
    <n v="12.787947076898984"/>
  </r>
  <r>
    <d v="2022-08-17T00:00:00"/>
    <x v="0"/>
    <x v="5"/>
    <s v="M1"/>
    <x v="1"/>
    <n v="6"/>
    <x v="4"/>
    <s v="F9"/>
    <s v="M1CmeF9"/>
    <s v="M1CmeF9"/>
    <s v="5h50"/>
    <n v="0.74399999999999999"/>
    <n v="6.33"/>
    <x v="192"/>
    <s v="12h12"/>
    <n v="0.59699999999999998"/>
    <n v="0.14700000000000002"/>
    <n v="7.24"/>
    <n v="-0.72399999999999998"/>
    <n v="-9.099999999999997E-2"/>
    <n v="119.2"/>
    <n v="11153.782400000002"/>
    <n v="1.1153782400000001"/>
    <n v="0.24623115577889451"/>
    <n v="2.1197771131618738E-5"/>
    <n v="2.3643532656707719E-5"/>
    <n v="23.64353265670772"/>
    <n v="259.81904018360143"/>
    <n v="9.8312360903941645E-2"/>
    <n v="32.178800000000003"/>
    <n v="107"/>
    <n v="840"/>
    <n v="21.197771131618737"/>
    <n v="11.310295975498345"/>
    <s v="ES"/>
    <s v="TF"/>
    <s v="SD"/>
    <n v="0.6083871384901417"/>
    <n v="1.4275"/>
    <n v="836.8"/>
    <n v="2.0165599981897955E-2"/>
    <n v="12.787947076898984"/>
  </r>
  <r>
    <d v="2022-08-31T00:00:00"/>
    <x v="0"/>
    <x v="6"/>
    <s v="M1"/>
    <x v="1"/>
    <n v="6"/>
    <x v="4"/>
    <s v="F9"/>
    <s v="M1CmeF9"/>
    <s v="M1CmeF9"/>
    <s v="6h43"/>
    <n v="0.746"/>
    <n v="9.44"/>
    <x v="193"/>
    <s v="12h04"/>
    <n v="0.627"/>
    <n v="0.11899999999999999"/>
    <m/>
    <s v="NA"/>
    <s v="NA"/>
    <n v="119.2"/>
    <n v="11153.782400000002"/>
    <n v="1.1153782400000001"/>
    <n v="0.18979266347687399"/>
    <n v="1.5385404828349336E-5"/>
    <n v="1.7160545759131787E-5"/>
    <n v="17.160545759131786"/>
    <s v="NA"/>
    <m/>
    <n v="32.519599999999997"/>
    <n v="107"/>
    <n v="840"/>
    <n v="15.385404828349337"/>
    <n v="5.03038712875437"/>
    <s v="ES"/>
    <s v="TF"/>
    <s v="SD"/>
    <n v="0.5234151584582144"/>
    <n v="1.8887499999999999"/>
    <n v="924.46249999999998"/>
    <n v="2.0165599981897955E-2"/>
    <n v="12.787947076898984"/>
  </r>
  <r>
    <d v="2022-06-08T00:00:00"/>
    <x v="0"/>
    <x v="1"/>
    <s v="K5"/>
    <x v="0"/>
    <n v="15"/>
    <x v="9"/>
    <s v="B9"/>
    <s v="K5PfuB9"/>
    <s v="K5PfuB9"/>
    <s v="5h53"/>
    <s v="NA"/>
    <n v="8.52"/>
    <x v="194"/>
    <s v="12h11"/>
    <s v="NAN"/>
    <e v="#VALUE!"/>
    <n v="4.13"/>
    <n v="-0.41299999999999998"/>
    <n v="0.439"/>
    <n v="153.6"/>
    <n v="18520.473600000001"/>
    <n v="1.85204736"/>
    <s v="NA"/>
    <s v="NA"/>
    <s v="NA"/>
    <s v="NA"/>
    <s v="NA"/>
    <m/>
    <n v="26.9267"/>
    <n v="135"/>
    <n v="770"/>
    <s v="NA"/>
    <n v="13.101333333333335"/>
    <s v="ES"/>
    <s v="TMF"/>
    <s v="SD"/>
    <n v="0.60426055731721495"/>
    <n v="1.3075000000000001"/>
    <n v="892.41250000000002"/>
    <n v="-3.2804876299691635E-3"/>
    <n v="12.507250775390466"/>
  </r>
  <r>
    <d v="2022-06-23T00:00:00"/>
    <x v="0"/>
    <x v="2"/>
    <s v="K5"/>
    <x v="0"/>
    <n v="13"/>
    <x v="9"/>
    <s v="B9"/>
    <s v="K5PfuB9"/>
    <s v="K5PfuB9"/>
    <s v="5h47"/>
    <s v="NA"/>
    <s v="NA"/>
    <x v="104"/>
    <s v="11h42"/>
    <s v="NAN"/>
    <s v="NA"/>
    <m/>
    <s v="NA"/>
    <s v="NA"/>
    <n v="153.6"/>
    <n v="18520.473600000001"/>
    <n v="1.85204736"/>
    <s v="NA"/>
    <s v="NA"/>
    <s v="NA"/>
    <s v="NA"/>
    <s v="NA"/>
    <m/>
    <n v="33.261499999999998"/>
    <n v="135"/>
    <n v="770"/>
    <s v="NA"/>
    <n v="11.388095238095239"/>
    <s v="ES"/>
    <s v="TMF"/>
    <s v="SD"/>
    <n v="0.39747176730693196"/>
    <n v="2.46875"/>
    <n v="1395.05"/>
    <n v="-3.2804876299691635E-3"/>
    <n v="12.507250775390466"/>
  </r>
  <r>
    <d v="2022-07-05T00:00:00"/>
    <x v="0"/>
    <x v="3"/>
    <s v="K5"/>
    <x v="0"/>
    <n v="1"/>
    <x v="9"/>
    <s v="B9"/>
    <s v="K5PfuB9"/>
    <s v="K5PfuB9"/>
    <s v="6h07"/>
    <n v="0.67500000000000004"/>
    <n v="7.95"/>
    <x v="195"/>
    <s v="11h41"/>
    <n v="0.85499999999999998"/>
    <n v="-0.17999999999999994"/>
    <n v="10.78"/>
    <n v="-1.0779999999999998"/>
    <n v="-0.28299999999999981"/>
    <n v="153.6"/>
    <n v="18520.473600000001"/>
    <n v="1.85204736"/>
    <n v="0.26666666666666655"/>
    <n v="2.3383766775796265E-5"/>
    <n v="4.3307843523969184E-5"/>
    <n v="43.307843523969183"/>
    <n v="153.03124920130463"/>
    <n v="0.99141319443580034"/>
    <n v="33.278799999999997"/>
    <n v="135"/>
    <n v="770"/>
    <n v="23.383766775796264"/>
    <n v="10.527403846153845"/>
    <s v="ES"/>
    <s v="TMF"/>
    <s v="SD"/>
    <n v="0.3455948490031629"/>
    <n v="2.8125"/>
    <n v="1435.3249999999998"/>
    <n v="-3.2804876299691635E-3"/>
    <n v="12.507250775390466"/>
  </r>
  <r>
    <d v="2022-08-06T00:00:00"/>
    <x v="0"/>
    <x v="0"/>
    <s v="K5"/>
    <x v="0"/>
    <n v="5"/>
    <x v="9"/>
    <s v="B9"/>
    <s v="K5PfuB9"/>
    <s v="K5PfuB9"/>
    <s v="5h47"/>
    <n v="0.76600000000000001"/>
    <n v="6.34"/>
    <x v="196"/>
    <s v="11h35"/>
    <n v="0.69299999999999995"/>
    <n v="7.3000000000000065E-2"/>
    <n v="7.34"/>
    <n v="-0.73399999999999999"/>
    <n v="-9.9999999999999978E-2"/>
    <n v="153.6"/>
    <n v="18520.473600000001"/>
    <n v="1.85204736"/>
    <n v="0.10533910533910544"/>
    <n v="7.4534062015281323E-6"/>
    <n v="1.3804061278547805E-5"/>
    <n v="13.804061278547804"/>
    <n v="138.04061278547806"/>
    <n v="0.89429633227067373"/>
    <n v="31.516500000000001"/>
    <n v="135"/>
    <n v="770"/>
    <n v="7.4534062015281322"/>
    <n v="11.879363694819542"/>
    <s v="ES"/>
    <s v="TMF"/>
    <s v="SD"/>
    <n v="0.44430618398273797"/>
    <n v="2.1475"/>
    <n v="1335.2875000000001"/>
    <n v="-3.2804876299691635E-3"/>
    <n v="12.507250775390466"/>
  </r>
  <r>
    <d v="2022-07-21T00:00:00"/>
    <x v="0"/>
    <x v="4"/>
    <s v="K5"/>
    <x v="0"/>
    <n v="1"/>
    <x v="9"/>
    <s v="B9"/>
    <s v="K5PfuB9"/>
    <s v="K5PfuB9"/>
    <s v="6h14"/>
    <n v="0.77500000000000002"/>
    <n v="6.94"/>
    <x v="197"/>
    <s v="12h20"/>
    <n v="0.84799999999999998"/>
    <n v="-7.2999999999999954E-2"/>
    <n v="4.7699999999999996"/>
    <n v="-0.47699999999999998"/>
    <n v="0.21700000000000008"/>
    <n v="153.6"/>
    <n v="18520.473600000001"/>
    <n v="1.85204736"/>
    <n v="9.4193548387096718E-2"/>
    <n v="6.4948183108180854E-6"/>
    <n v="1.2028711106230294E-5"/>
    <n v="12.028711106230293"/>
    <n v="55.431848415807785"/>
    <n v="0.3591153192450614"/>
    <n v="31.981100000000001"/>
    <n v="135"/>
    <n v="770"/>
    <n v="6.4948183108180855"/>
    <n v="9.9720095924155352"/>
    <s v="ES"/>
    <s v="TMF"/>
    <s v="SD"/>
    <n v="0.41316276787735068"/>
    <n v="2.36"/>
    <n v="1352.8999999999999"/>
    <n v="-3.2804876299691635E-3"/>
    <n v="12.507250775390466"/>
  </r>
  <r>
    <d v="2022-09-02T00:00:00"/>
    <x v="0"/>
    <x v="6"/>
    <s v="K5"/>
    <x v="0"/>
    <n v="9"/>
    <x v="9"/>
    <s v="B9"/>
    <s v="K5PfuB9"/>
    <s v="K5PfuB9"/>
    <s v="6h53"/>
    <n v="0.71499999999999997"/>
    <n v="10.82"/>
    <x v="198"/>
    <s v="11h46"/>
    <n v="0.65800000000000003"/>
    <n v="5.699999999999994E-2"/>
    <n v="12.17"/>
    <n v="-1.2170000000000001"/>
    <n v="-0.13500000000000001"/>
    <n v="153.6"/>
    <n v="18520.473600000001"/>
    <n v="1.85204736"/>
    <n v="8.662613981762908E-2"/>
    <n v="5.8585863269711358E-6"/>
    <n v="1.0850379340198989E-5"/>
    <n v="10.850379340198989"/>
    <n v="80.37318029777029"/>
    <n v="0.5206977780149864"/>
    <n v="35.566600000000001"/>
    <n v="135"/>
    <n v="770"/>
    <n v="5.8585863269711362"/>
    <n v="10.433333333333335"/>
    <s v="ES"/>
    <s v="TMF"/>
    <s v="SD"/>
    <n v="0.40445061727069104"/>
    <n v="2.5662500000000001"/>
    <n v="1407.6"/>
    <n v="-3.2804876299691635E-3"/>
    <n v="12.507250775390466"/>
  </r>
  <r>
    <d v="2022-08-18T00:00:00"/>
    <x v="0"/>
    <x v="5"/>
    <s v="K5"/>
    <x v="0"/>
    <n v="13"/>
    <x v="9"/>
    <s v="B9"/>
    <s v="K5PfuB9"/>
    <s v="K5PfuB9"/>
    <s v="6h15"/>
    <n v="0.71799999999999997"/>
    <n v="4.75"/>
    <x v="199"/>
    <s v="12h53"/>
    <n v="0.73399999999999999"/>
    <n v="-1.6000000000000014E-2"/>
    <n v="12.54"/>
    <n v="-1.254"/>
    <n v="-0.77900000000000003"/>
    <n v="153.6"/>
    <n v="18520.473600000001"/>
    <n v="1.85204736"/>
    <n v="2.2284122562674116E-2"/>
    <n v="1.1013604305412974E-6"/>
    <n v="2.0397716777924734E-6"/>
    <n v="2.0397716777924733"/>
    <n v="2.618448880349773"/>
    <n v="1.6963625288842522E-2"/>
    <n v="28.894600000000001"/>
    <n v="135"/>
    <n v="770"/>
    <n v="1.1013604305412974"/>
    <n v="11.459908061879579"/>
    <s v="ES"/>
    <s v="TMF"/>
    <s v="SD"/>
    <n v="0.60858362734628491"/>
    <n v="1.405"/>
    <n v="1061.325"/>
    <n v="-3.2804876299691635E-3"/>
    <n v="12.507250775390466"/>
  </r>
  <r>
    <d v="2022-06-11T00:00:00"/>
    <x v="0"/>
    <x v="1"/>
    <s v="K1"/>
    <x v="0"/>
    <n v="15"/>
    <x v="2"/>
    <s v="F9"/>
    <s v="K1PafF9"/>
    <s v="K1PafF9"/>
    <s v="6h09"/>
    <n v="0.58299999999999996"/>
    <n v="5.83"/>
    <x v="200"/>
    <s v="11h58"/>
    <n v="0.40600000000000003"/>
    <n v="0.17699999999999994"/>
    <n v="15.93"/>
    <n v="-1.593"/>
    <n v="-1.01"/>
    <n v="93.95"/>
    <n v="6928.8829625000008"/>
    <n v="0.69288829625000004"/>
    <n v="0.43596059113300473"/>
    <n v="4.2825900629069753E-5"/>
    <n v="2.9673565322247946E-5"/>
    <n v="29.673565322247946"/>
    <n v="29.379767645790047"/>
    <n v="0.65361577513014679"/>
    <n v="31.959900000000001"/>
    <n v="79.7"/>
    <n v="858"/>
    <n v="42.82590062906975"/>
    <n v="10.416666666666666"/>
    <s v="LS"/>
    <s v="TMF"/>
    <s v="E"/>
    <n v="0.55247291970017987"/>
    <n v="1.6937500000000001"/>
    <n v="1071.175"/>
    <n v="2.1258629216131218E-2"/>
    <n v="12.347631639816555"/>
  </r>
  <r>
    <d v="2022-06-21T00:00:00"/>
    <x v="0"/>
    <x v="2"/>
    <s v="K1"/>
    <x v="0"/>
    <n v="6"/>
    <x v="2"/>
    <s v="F9"/>
    <s v="K1PafF9"/>
    <s v="K1PafF9"/>
    <s v="5h37"/>
    <n v="0.60299999999999998"/>
    <n v="10.130000000000001"/>
    <x v="201"/>
    <s v="12h11"/>
    <n v="0.42799999999999999"/>
    <n v="0.17499999999999999"/>
    <n v="25.86"/>
    <n v="-2.5859999999999999"/>
    <n v="-1.5729999999999997"/>
    <n v="93.95"/>
    <n v="6928.8829625000008"/>
    <n v="0.69288829625000004"/>
    <n v="0.40887850467289716"/>
    <n v="3.9574872073350732E-5"/>
    <n v="2.7420965685215697E-5"/>
    <n v="27.420965685215698"/>
    <n v="17.432273162883472"/>
    <n v="0.38781820445306464"/>
    <n v="30.972899999999999"/>
    <n v="79.7"/>
    <n v="858"/>
    <n v="39.574872073350733"/>
    <n v="8.9642857142857135"/>
    <s v="LS"/>
    <s v="TMF"/>
    <s v="E"/>
    <n v="0.43868604499462666"/>
    <n v="2.2399999999999998"/>
    <n v="1277.3875"/>
    <n v="2.1258629216131218E-2"/>
    <n v="12.347631639816555"/>
  </r>
  <r>
    <d v="2022-08-04T00:00:00"/>
    <x v="0"/>
    <x v="0"/>
    <s v="K1"/>
    <x v="0"/>
    <n v="3"/>
    <x v="2"/>
    <s v="F9"/>
    <s v="K1PafF9"/>
    <s v="K1PafF9"/>
    <s v="6h06"/>
    <n v="0.67600000000000005"/>
    <n v="5.27"/>
    <x v="202"/>
    <s v="12h35"/>
    <n v="0.497"/>
    <n v="0.17900000000000005"/>
    <n v="27.01"/>
    <n v="-2.7010000000000001"/>
    <n v="-2.1740000000000004"/>
    <n v="93.95"/>
    <n v="6928.8829625000008"/>
    <n v="0.69288829625000004"/>
    <n v="0.36016096579476869"/>
    <n v="3.385277915230899E-5"/>
    <n v="2.3456194470170897E-5"/>
    <n v="23.456194470170896"/>
    <n v="10.789417879563429"/>
    <n v="0.24003367948910401"/>
    <n v="29.967099999999999"/>
    <n v="79.7"/>
    <n v="858"/>
    <n v="33.85277915230899"/>
    <n v="8.0560426564281311"/>
    <s v="LS"/>
    <s v="TMF"/>
    <s v="E"/>
    <n v="0.47297782808158478"/>
    <n v="1.87375"/>
    <n v="1054"/>
    <n v="2.1258629216131218E-2"/>
    <n v="12.347631639816555"/>
  </r>
  <r>
    <d v="2022-08-17T00:00:00"/>
    <x v="0"/>
    <x v="5"/>
    <s v="K1"/>
    <x v="0"/>
    <n v="12"/>
    <x v="2"/>
    <s v="F9"/>
    <s v="K1PafF9"/>
    <s v="K1PafF9"/>
    <s v="6h42"/>
    <n v="0.66700000000000004"/>
    <n v="23.56"/>
    <x v="203"/>
    <s v="11h50"/>
    <n v="0.52400000000000002"/>
    <n v="0.14300000000000002"/>
    <n v="34.43"/>
    <n v="-3.4430000000000001"/>
    <n v="-1.0870000000000002"/>
    <n v="93.95"/>
    <n v="6928.8829625000008"/>
    <n v="0.69288829625000004"/>
    <n v="0.27290076335877866"/>
    <n v="2.4058514557775497E-5"/>
    <n v="1.6669863162242886E-5"/>
    <n v="16.669863162242887"/>
    <n v="15.33566068283614"/>
    <n v="0.3411745751427408"/>
    <n v="32.178800000000003"/>
    <n v="79.7"/>
    <n v="858"/>
    <n v="24.058514557775496"/>
    <n v="7.6209545755722603"/>
    <s v="LS"/>
    <s v="TMF"/>
    <s v="E"/>
    <n v="0.6083871384901417"/>
    <n v="1.4275"/>
    <n v="836.8"/>
    <n v="2.1258629216131218E-2"/>
    <n v="12.347631639816555"/>
  </r>
  <r>
    <d v="2022-09-01T00:00:00"/>
    <x v="0"/>
    <x v="6"/>
    <s v="K1"/>
    <x v="0"/>
    <n v="7"/>
    <x v="2"/>
    <s v="F9"/>
    <s v="K1PafF9"/>
    <s v="K1PafF9"/>
    <s v="6h24"/>
    <n v="0.72099999999999997"/>
    <n v="27.14"/>
    <x v="204"/>
    <s v="12h29"/>
    <n v="0.56699999999999995"/>
    <n v="0.15400000000000003"/>
    <n v="36.89"/>
    <n v="-3.6890000000000001"/>
    <n v="-0.97500000000000009"/>
    <n v="93.95"/>
    <n v="6928.8829625000008"/>
    <n v="0.69288829625000004"/>
    <n v="0.27160493827160503"/>
    <n v="2.3917964846479044E-5"/>
    <n v="1.6572477912244257E-5"/>
    <n v="16.572477912244256"/>
    <n v="16.99741324332744"/>
    <n v="0.37814381536937908"/>
    <n v="34.357199999999999"/>
    <n v="79.7"/>
    <n v="858"/>
    <n v="23.917964846479045"/>
    <n v="6.689549271607981"/>
    <s v="LS"/>
    <s v="TMF"/>
    <s v="E"/>
    <n v="0.43800288115314234"/>
    <n v="2.1637500000000003"/>
    <n v="1129.9875000000002"/>
    <n v="2.1258629216131218E-2"/>
    <n v="12.347631639816555"/>
  </r>
  <r>
    <d v="2022-07-08T00:00:00"/>
    <x v="0"/>
    <x v="3"/>
    <s v="K1"/>
    <x v="0"/>
    <n v="7"/>
    <x v="2"/>
    <s v="F9"/>
    <s v="K1PafF9"/>
    <s v="K1PafF9"/>
    <s v="5h45"/>
    <n v="0.61199999999999999"/>
    <n v="22.15"/>
    <x v="205"/>
    <s v="12h08"/>
    <n v="0.50900000000000001"/>
    <n v="0.10299999999999998"/>
    <n v="32.54"/>
    <n v="-3.254"/>
    <n v="-1.0390000000000001"/>
    <n v="93.95"/>
    <n v="6928.8829625000008"/>
    <n v="0.69288829625000004"/>
    <n v="0.20235756385068759"/>
    <n v="1.6648687246241517E-5"/>
    <n v="1.153568054084739E-5"/>
    <n v="11.535680540847389"/>
    <n v="11.102676170209227"/>
    <n v="0.2470027802296178"/>
    <n v="33.388599999999997"/>
    <n v="79.7"/>
    <n v="858"/>
    <n v="16.648687246241519"/>
    <n v="6.9702991452991538"/>
    <s v="LS"/>
    <s v="TMF"/>
    <s v="E"/>
    <n v="0.39262443606707542"/>
    <n v="2.4874999999999998"/>
    <n v="1362.0875000000001"/>
    <n v="2.1258629216131218E-2"/>
    <n v="12.347631639816555"/>
  </r>
  <r>
    <d v="2022-06-23T00:00:00"/>
    <x v="0"/>
    <x v="2"/>
    <s v="L4"/>
    <x v="0"/>
    <n v="8"/>
    <x v="1"/>
    <s v="D10"/>
    <s v="L4FsaD10"/>
    <s v="L4FsaD10"/>
    <s v="6h13"/>
    <n v="0.78200000000000003"/>
    <n v="8.33"/>
    <x v="206"/>
    <s v="12h06"/>
    <n v="0.60199999999999998"/>
    <n v="0.18000000000000005"/>
    <m/>
    <s v="NA"/>
    <s v="NA"/>
    <n v="28.85"/>
    <n v="653.37316250000015"/>
    <n v="6.5337316250000013E-2"/>
    <n v="0.29900332225913628"/>
    <n v="2.6921802532170291E-5"/>
    <n v="1.7589983260644614E-6"/>
    <n v="1.7589983260644615"/>
    <s v="NA"/>
    <m/>
    <n v="33.261499999999998"/>
    <n v="13.9"/>
    <n v="342"/>
    <n v="26.921802532170293"/>
    <n v="8.7619047619047628"/>
    <s v="LS"/>
    <s v="TMF"/>
    <s v="E"/>
    <n v="0.39747176730693196"/>
    <n v="2.46875"/>
    <n v="1395.05"/>
    <n v="3.3172988797831003E-2"/>
    <n v="12.197872964961046"/>
  </r>
  <r>
    <d v="2022-06-09T00:00:00"/>
    <x v="0"/>
    <x v="1"/>
    <s v="L4"/>
    <x v="0"/>
    <n v="7"/>
    <x v="1"/>
    <s v="D10"/>
    <s v="L4FsaD10"/>
    <s v="L4FsaD10"/>
    <s v="6h15"/>
    <n v="0.72899999999999998"/>
    <n v="7.52"/>
    <x v="207"/>
    <s v="12h14"/>
    <n v="0.58399999999999996"/>
    <n v="0.14500000000000002"/>
    <n v="18.63"/>
    <n v="-1.863"/>
    <n v="-1.111"/>
    <n v="28.85"/>
    <n v="653.37316250000015"/>
    <n v="6.5337316250000013E-2"/>
    <n v="0.24828767123287676"/>
    <n v="2.141592105973419E-5"/>
    <n v="1.3992588070648883E-6"/>
    <n v="1.3992588070648884"/>
    <n v="1.2594588722456241"/>
    <n v="0.33749547729116508"/>
    <n v="24.548100000000002"/>
    <n v="13.9"/>
    <n v="342"/>
    <n v="21.415921059734188"/>
    <n v="10.346666666666668"/>
    <s v="LS"/>
    <s v="TMF"/>
    <s v="E"/>
    <n v="0.62108933859878679"/>
    <n v="1.2462500000000001"/>
    <n v="783"/>
    <n v="3.3172988797831003E-2"/>
    <n v="12.197872964961046"/>
  </r>
  <r>
    <d v="2022-08-19T00:00:00"/>
    <x v="0"/>
    <x v="5"/>
    <s v="L4"/>
    <x v="0"/>
    <n v="5"/>
    <x v="1"/>
    <s v="D10"/>
    <s v="L4FsaD10"/>
    <s v="L4FsaD10"/>
    <s v="5h56"/>
    <n v="0.76100000000000001"/>
    <n v="10.94"/>
    <x v="77"/>
    <s v="11h55"/>
    <n v="0.69799999999999995"/>
    <n v="6.3000000000000056E-2"/>
    <n v="25.76"/>
    <n v="-2.5760000000000001"/>
    <n v="-1.4820000000000002"/>
    <n v="28.85"/>
    <n v="653.37316250000015"/>
    <n v="6.5337316250000013E-2"/>
    <n v="9.0257879656160542E-2"/>
    <n v="6.1623896086149714E-6"/>
    <n v="4.0263399871379021E-7"/>
    <n v="0.40263399871379024"/>
    <n v="0.27168286013076259"/>
    <n v="7.280248571211663E-2"/>
    <n v="34.301699999999997"/>
    <n v="13.9"/>
    <n v="342"/>
    <n v="6.162389608614971"/>
    <n v="8.2594820334704142"/>
    <s v="LS"/>
    <s v="TMF"/>
    <s v="E"/>
    <n v="0.40498035528846144"/>
    <n v="2.7174999999999998"/>
    <n v="1551.3875"/>
    <n v="3.3172988797831003E-2"/>
    <n v="12.197872964961046"/>
  </r>
  <r>
    <d v="2022-07-21T00:00:00"/>
    <x v="0"/>
    <x v="4"/>
    <s v="L4"/>
    <x v="0"/>
    <n v="4"/>
    <x v="1"/>
    <s v="D10"/>
    <s v="L4FsaD10"/>
    <s v="L4FsaD10"/>
    <s v="6h29"/>
    <n v="0.76400000000000001"/>
    <n v="21.56"/>
    <x v="208"/>
    <s v="12h03"/>
    <n v="0.70799999999999996"/>
    <n v="5.600000000000005E-2"/>
    <n v="39.729999999999997"/>
    <n v="-3.9729999999999999"/>
    <n v="-1.8170000000000002"/>
    <n v="28.85"/>
    <n v="653.37316250000015"/>
    <n v="6.5337316250000013E-2"/>
    <n v="7.9096045197740189E-2"/>
    <n v="5.2381204700635823E-6"/>
    <n v="3.4224473370814299E-7"/>
    <n v="0.34224473370814301"/>
    <n v="0.18835703561262684"/>
    <n v="5.0473778093195969E-2"/>
    <n v="31.981100000000001"/>
    <n v="13.9"/>
    <n v="342"/>
    <n v="5.2381204700635822"/>
    <n v="7.12949535755667"/>
    <s v="LS"/>
    <s v="TMF"/>
    <s v="E"/>
    <n v="0.41316276787735068"/>
    <n v="2.36"/>
    <n v="1352.8999999999999"/>
    <n v="3.3172988797831003E-2"/>
    <n v="12.197872964961046"/>
  </r>
  <r>
    <d v="2022-07-06T00:00:00"/>
    <x v="0"/>
    <x v="3"/>
    <s v="L4"/>
    <x v="0"/>
    <n v="8"/>
    <x v="1"/>
    <s v="D10"/>
    <s v="L4FsaD10"/>
    <s v="L4FsaD10"/>
    <s v="6h10"/>
    <n v="0.76100000000000001"/>
    <n v="24.37"/>
    <x v="209"/>
    <s v="11h48"/>
    <n v="0.71499999999999997"/>
    <n v="4.6000000000000041E-2"/>
    <n v="30.45"/>
    <n v="-3.0449999999999999"/>
    <n v="-0.60799999999999965"/>
    <n v="28.85"/>
    <n v="653.37316250000015"/>
    <n v="6.5337316250000013E-2"/>
    <n v="6.43356643356644E-2"/>
    <n v="4.0621047155465403E-6"/>
    <n v="2.6540702044028067E-7"/>
    <n v="0.26540702044028069"/>
    <n v="0.43652470467151455"/>
    <n v="0.11697493010614628"/>
    <n v="33.4651"/>
    <n v="13.9"/>
    <n v="342"/>
    <n v="4.06210471554654"/>
    <n v="7.6280448717948737"/>
    <s v="LS"/>
    <s v="TMF"/>
    <s v="E"/>
    <n v="0.36316699062884389"/>
    <n v="2.6599999999999997"/>
    <n v="1403.9625000000001"/>
    <n v="3.3172988797831003E-2"/>
    <n v="12.197872964961046"/>
  </r>
  <r>
    <d v="2022-08-05T00:00:00"/>
    <x v="0"/>
    <x v="0"/>
    <s v="L4"/>
    <x v="0"/>
    <n v="12"/>
    <x v="1"/>
    <s v="D10"/>
    <s v="L4FsaD10"/>
    <s v="L4FsaD10"/>
    <s v="6h20"/>
    <n v="0.626"/>
    <n v="5.23"/>
    <x v="210"/>
    <s v="12h32"/>
    <n v="0.61299999999999999"/>
    <n v="1.3000000000000012E-2"/>
    <n v="21.54"/>
    <n v="-2.1539999999999999"/>
    <n v="-1.6309999999999998"/>
    <n v="28.85"/>
    <n v="653.37316250000015"/>
    <n v="6.5337316250000013E-2"/>
    <n v="2.1207177814029383E-2"/>
    <n v="1.0362090570603425E-6"/>
    <n v="6.7703118862265907E-8"/>
    <n v="6.7703118862265904E-2"/>
    <n v="4.151018936987487E-2"/>
    <n v="1.1123428865012103E-2"/>
    <n v="33.254899999999999"/>
    <n v="13.9"/>
    <n v="342"/>
    <n v="1.0362090570603424"/>
    <n v="8.7075468826202727"/>
    <s v="LS"/>
    <s v="TMF"/>
    <s v="E"/>
    <n v="0.44009598733374949"/>
    <n v="2.3112500000000002"/>
    <n v="1533.9750000000001"/>
    <n v="3.3172988797831003E-2"/>
    <n v="12.197872964961046"/>
  </r>
  <r>
    <d v="2022-09-01T00:00:00"/>
    <x v="0"/>
    <x v="6"/>
    <s v="L4"/>
    <x v="0"/>
    <n v="13"/>
    <x v="1"/>
    <s v="D10"/>
    <s v="L4FsaD10"/>
    <s v="L4FsaD10"/>
    <s v="7h02"/>
    <n v="0.68899999999999995"/>
    <n v="35.14"/>
    <x v="211"/>
    <s v="12h52"/>
    <n v="0.68500000000000005"/>
    <n v="3.9999999999998925E-3"/>
    <n v="41.08"/>
    <n v="-4.1079999999999997"/>
    <n v="-0.59399999999999942"/>
    <n v="28.85"/>
    <n v="653.37316250000015"/>
    <n v="6.5337316250000013E-2"/>
    <n v="5.8394160583940032E-3"/>
    <n v="2.118106130479739E-7"/>
    <n v="1.383913700982185E-8"/>
    <n v="1.383913700982185E-2"/>
    <n v="2.3298210454245561E-2"/>
    <n v="6.2431896988154609E-3"/>
    <n v="34.357199999999999"/>
    <n v="13.9"/>
    <n v="342"/>
    <n v="0.21181061304797388"/>
    <n v="6.9857928042559951"/>
    <s v="LS"/>
    <s v="TMF"/>
    <s v="E"/>
    <n v="0.43800288115314234"/>
    <n v="2.1637500000000003"/>
    <n v="1129.9875000000002"/>
    <n v="3.3172988797831003E-2"/>
    <n v="12.197872964961046"/>
  </r>
  <r>
    <d v="2022-07-05T00:00:00"/>
    <x v="0"/>
    <x v="3"/>
    <s v="K5"/>
    <x v="0"/>
    <n v="3"/>
    <x v="9"/>
    <s v="C6"/>
    <s v="K5PfuC6"/>
    <s v="K5PfuC6"/>
    <s v="6h07"/>
    <s v="NA"/>
    <n v="7.53"/>
    <x v="212"/>
    <s v="11h41"/>
    <s v="NA"/>
    <e v="#VALUE!"/>
    <n v="10.35"/>
    <n v="-1.0349999999999999"/>
    <n v="-0.28199999999999992"/>
    <n v="137.75"/>
    <n v="14895.4240625"/>
    <n v="1.48954240625"/>
    <s v="NA"/>
    <s v="NA"/>
    <s v="NA"/>
    <s v="NA"/>
    <s v="NA"/>
    <m/>
    <n v="33.278799999999997"/>
    <n v="125.1"/>
    <n v="751"/>
    <s v="NA"/>
    <n v="10.527403846153845"/>
    <s v="ES"/>
    <s v="TMF"/>
    <s v="SD"/>
    <n v="0.3455948490031629"/>
    <n v="2.8125"/>
    <n v="1435.3249999999998"/>
    <n v="2.072168076406801E-2"/>
    <n v="12.154102900210372"/>
  </r>
  <r>
    <d v="2022-07-20T00:00:00"/>
    <x v="0"/>
    <x v="4"/>
    <s v="K5"/>
    <x v="0"/>
    <n v="7"/>
    <x v="9"/>
    <s v="C6"/>
    <s v="K5PfuC6"/>
    <s v="K5PfuC6"/>
    <s v="6h32"/>
    <s v="NA"/>
    <m/>
    <x v="104"/>
    <s v="12h06"/>
    <s v="NA"/>
    <s v="NA"/>
    <m/>
    <s v="NA"/>
    <s v="NA"/>
    <n v="137.75"/>
    <n v="14895.4240625"/>
    <n v="1.48954240625"/>
    <s v="NA"/>
    <s v="NA"/>
    <s v="NA"/>
    <s v="NA"/>
    <s v="NA"/>
    <m/>
    <n v="34.903799999999997"/>
    <n v="125.1"/>
    <n v="751"/>
    <s v="NA"/>
    <n v="9.9694926084349991"/>
    <s v="ES"/>
    <s v="TMF"/>
    <s v="SD"/>
    <n v="0.38773728517693062"/>
    <n v="2.5749999999999997"/>
    <n v="1486.8125"/>
    <n v="2.072168076406801E-2"/>
    <n v="12.154102900210372"/>
  </r>
  <r>
    <d v="2022-06-08T00:00:00"/>
    <x v="0"/>
    <x v="1"/>
    <s v="K5"/>
    <x v="0"/>
    <n v="11"/>
    <x v="9"/>
    <s v="C6"/>
    <s v="K5PfuC6"/>
    <s v="K5PfuC6"/>
    <s v="5h53"/>
    <n v="0.54900000000000004"/>
    <n v="6.83"/>
    <x v="213"/>
    <s v="12h11"/>
    <n v="0.69399999999999995"/>
    <n v="-0.14499999999999991"/>
    <n v="9.06"/>
    <n v="-0.90600000000000003"/>
    <n v="-0.22299999999999998"/>
    <n v="137.75"/>
    <n v="14895.4240625"/>
    <n v="1.48954240625"/>
    <n v="0.26411657559198526"/>
    <n v="2.3108801182437071E-5"/>
    <n v="3.4421539318840158E-5"/>
    <n v="34.421539318840161"/>
    <n v="154.35667855982138"/>
    <n v="1"/>
    <n v="26.9267"/>
    <n v="125.1"/>
    <n v="751"/>
    <n v="23.10880118243707"/>
    <n v="13.101333333333335"/>
    <s v="ES"/>
    <s v="TMF"/>
    <s v="SD"/>
    <n v="0.60426055731721495"/>
    <n v="1.3075000000000001"/>
    <n v="892.41250000000002"/>
    <n v="2.072168076406801E-2"/>
    <n v="12.154102900210372"/>
  </r>
  <r>
    <d v="2022-09-02T00:00:00"/>
    <x v="0"/>
    <x v="6"/>
    <s v="K5"/>
    <x v="0"/>
    <n v="15"/>
    <x v="9"/>
    <s v="C6"/>
    <s v="K5PfuC6"/>
    <s v="K5PfuC6"/>
    <s v="6h53"/>
    <n v="0.94499999999999995"/>
    <n v="9.56"/>
    <x v="214"/>
    <s v="11h46"/>
    <n v="1.0840000000000001"/>
    <n v="-0.13900000000000012"/>
    <n v="12.87"/>
    <n v="-1.2869999999999999"/>
    <n v="-0.33099999999999985"/>
    <n v="137.75"/>
    <n v="14895.4240625"/>
    <n v="1.48954240625"/>
    <n v="0.14708994708994722"/>
    <n v="1.1241949348954066E-5"/>
    <n v="1.6745360284181662E-5"/>
    <n v="16.745360284181661"/>
    <n v="50.590212338917425"/>
    <n v="0.32774877212257625"/>
    <n v="35.566600000000001"/>
    <n v="125.1"/>
    <n v="751"/>
    <n v="11.241949348954066"/>
    <n v="10.433333333333335"/>
    <s v="ES"/>
    <s v="TMF"/>
    <s v="SD"/>
    <n v="0.40445061727069104"/>
    <n v="2.5662500000000001"/>
    <n v="1407.6"/>
    <n v="2.072168076406801E-2"/>
    <n v="12.154102900210372"/>
  </r>
  <r>
    <d v="2022-08-06T00:00:00"/>
    <x v="0"/>
    <x v="0"/>
    <s v="K5"/>
    <x v="0"/>
    <n v="3"/>
    <x v="9"/>
    <s v="C6"/>
    <s v="K5PfuC6"/>
    <s v="K5PfuC6"/>
    <s v="5h47"/>
    <n v="1.0820000000000001"/>
    <n v="5.12"/>
    <x v="215"/>
    <s v="11h35"/>
    <n v="0.98299999999999998"/>
    <n v="9.9000000000000088E-2"/>
    <n v="10.73"/>
    <n v="-1.073"/>
    <n v="-0.56099999999999994"/>
    <n v="137.75"/>
    <n v="14895.4240625"/>
    <n v="1.48954240625"/>
    <n v="0.10071210579857588"/>
    <n v="7.0524579519357701E-6"/>
    <n v="1.0504935187703354E-5"/>
    <n v="10.504935187703355"/>
    <n v="18.725374666137888"/>
    <n v="0.12131236993525571"/>
    <n v="31.516500000000001"/>
    <n v="125.1"/>
    <n v="751"/>
    <n v="7.0524579519357697"/>
    <n v="11.879363694819542"/>
    <s v="ES"/>
    <s v="TMF"/>
    <s v="SD"/>
    <n v="0.44430618398273797"/>
    <n v="2.1475"/>
    <n v="1335.2875000000001"/>
    <n v="2.072168076406801E-2"/>
    <n v="12.154102900210372"/>
  </r>
  <r>
    <d v="2022-06-23T00:00:00"/>
    <x v="0"/>
    <x v="2"/>
    <s v="K5"/>
    <x v="0"/>
    <n v="9"/>
    <x v="9"/>
    <s v="C6"/>
    <s v="K5PfuC6"/>
    <s v="K5PfuC6"/>
    <s v="5h47"/>
    <n v="0.76100000000000001"/>
    <n v="5.23"/>
    <x v="210"/>
    <s v="11h42"/>
    <n v="0.83299999999999996"/>
    <n v="-7.1999999999999953E-2"/>
    <m/>
    <s v="NA"/>
    <s v="NA"/>
    <n v="137.75"/>
    <n v="14895.4240625"/>
    <n v="1.48954240625"/>
    <n v="9.4612352168199673E-2"/>
    <n v="6.53038448991058E-6"/>
    <n v="9.7272846268390843E-6"/>
    <n v="9.7272846268390847"/>
    <s v="NA"/>
    <m/>
    <n v="33.261499999999998"/>
    <n v="125.1"/>
    <n v="751"/>
    <n v="6.5303844899105803"/>
    <n v="11.388095238095239"/>
    <s v="ES"/>
    <s v="TMF"/>
    <s v="SD"/>
    <n v="0.39747176730693196"/>
    <n v="2.46875"/>
    <n v="1395.05"/>
    <n v="2.072168076406801E-2"/>
    <n v="12.154102900210372"/>
  </r>
  <r>
    <d v="2022-08-18T00:00:00"/>
    <x v="0"/>
    <x v="5"/>
    <s v="K5"/>
    <x v="0"/>
    <n v="9"/>
    <x v="9"/>
    <s v="C6"/>
    <s v="K5PfuC6"/>
    <s v="K5PfuC6"/>
    <s v="6h15"/>
    <n v="0.98399999999999999"/>
    <n v="5.56"/>
    <x v="101"/>
    <s v="12h53"/>
    <n v="0.93200000000000005"/>
    <n v="5.1999999999999935E-2"/>
    <n v="12.01"/>
    <n v="-1.2010000000000001"/>
    <n v="-0.64500000000000013"/>
    <n v="137.75"/>
    <n v="14895.4240625"/>
    <n v="1.48954240625"/>
    <n v="5.579399141630894E-2"/>
    <n v="3.4087573650542428E-6"/>
    <n v="5.0774886478653069E-6"/>
    <n v="5.077488647865307"/>
    <n v="7.8720754230469856"/>
    <n v="5.0999253307644252E-2"/>
    <n v="28.894600000000001"/>
    <n v="125.1"/>
    <n v="751"/>
    <n v="3.4087573650542429"/>
    <n v="11.459908061879579"/>
    <s v="ES"/>
    <s v="TMF"/>
    <s v="SD"/>
    <n v="0.60858362734628491"/>
    <n v="1.405"/>
    <n v="1061.325"/>
    <n v="2.072168076406801E-2"/>
    <n v="12.154102900210372"/>
  </r>
  <r>
    <d v="2022-09-02T00:00:00"/>
    <x v="0"/>
    <x v="6"/>
    <s v="K5"/>
    <x v="0"/>
    <n v="7"/>
    <x v="10"/>
    <s v="C5"/>
    <s v="K5FthC5"/>
    <s v="K5FthC5"/>
    <s v="6h05"/>
    <s v="NA"/>
    <n v="5.54"/>
    <x v="1"/>
    <s v="12h53"/>
    <n v="0.72899999999999998"/>
    <s v="NA"/>
    <n v="7.89"/>
    <n v="-0.78899999999999992"/>
    <n v="-0.23499999999999988"/>
    <n v="80.05"/>
    <n v="5030.2819625000002"/>
    <n v="0.50302819625000006"/>
    <s v="NA"/>
    <s v="NA"/>
    <s v="NA"/>
    <s v="NA"/>
    <s v="NA"/>
    <m/>
    <n v="35.566600000000001"/>
    <n v="86.4"/>
    <n v="632"/>
    <s v="NA"/>
    <n v="10.433333333333335"/>
    <s v="LS"/>
    <s v="TF"/>
    <s v="SD"/>
    <n v="0.40445061727069104"/>
    <n v="2.5662500000000001"/>
    <n v="1407.6"/>
    <n v="-2.71788186581967E-3"/>
    <n v="12.107395297731269"/>
  </r>
  <r>
    <d v="2022-06-08T00:00:00"/>
    <x v="0"/>
    <x v="1"/>
    <s v="K5"/>
    <x v="0"/>
    <n v="6"/>
    <x v="10"/>
    <s v="C5"/>
    <s v="K5FthC5"/>
    <s v="K5FthC5"/>
    <s v="5h42"/>
    <n v="0.622"/>
    <n v="10.24"/>
    <x v="216"/>
    <s v="12h21"/>
    <n v="0.71099999999999997"/>
    <n v="-8.8999999999999968E-2"/>
    <n v="5.16"/>
    <n v="-0.51600000000000001"/>
    <n v="0.50800000000000001"/>
    <n v="80.05"/>
    <n v="5030.2819625000002"/>
    <n v="0.50302819625000006"/>
    <n v="0.14308681672025719"/>
    <n v="1.0866510300645401E-5"/>
    <n v="5.4661610760657019E-6"/>
    <n v="5.4661610760657018"/>
    <n v="10.76015959855453"/>
    <n v="4.8850529577987307E-2"/>
    <n v="26.9267"/>
    <n v="86.4"/>
    <n v="632"/>
    <n v="10.8665103006454"/>
    <n v="13.101333333333335"/>
    <s v="LS"/>
    <s v="TF"/>
    <s v="SD"/>
    <n v="0.60426055731721495"/>
    <n v="1.3075000000000001"/>
    <n v="892.41250000000002"/>
    <n v="-2.71788186581967E-3"/>
    <n v="12.107395297731269"/>
  </r>
  <r>
    <d v="2022-07-05T00:00:00"/>
    <x v="0"/>
    <x v="3"/>
    <s v="K5"/>
    <x v="0"/>
    <n v="4"/>
    <x v="10"/>
    <s v="C5"/>
    <s v="K5FthC5"/>
    <s v="K5FthC5"/>
    <s v="6h07"/>
    <n v="0.58199999999999996"/>
    <n v="6.76"/>
    <x v="217"/>
    <s v="11h41"/>
    <n v="0.64700000000000002"/>
    <n v="-6.5000000000000058E-2"/>
    <n v="5.83"/>
    <n v="-0.58299999999999996"/>
    <n v="9.2999999999999972E-2"/>
    <n v="80.05"/>
    <n v="5030.2819625000002"/>
    <n v="0.50302819625000006"/>
    <n v="0.11168384879725096"/>
    <n v="8.0098265062032237E-6"/>
    <n v="4.0291685796908476E-6"/>
    <n v="4.0291685796908476"/>
    <n v="43.32439333000913"/>
    <n v="0.19669035002977808"/>
    <n v="33.278799999999997"/>
    <n v="86.4"/>
    <n v="632"/>
    <n v="8.0098265062032237"/>
    <n v="10.527403846153845"/>
    <s v="LS"/>
    <s v="TF"/>
    <s v="SD"/>
    <n v="0.3455948490031629"/>
    <n v="2.8125"/>
    <n v="1435.3249999999998"/>
    <n v="-2.71788186581967E-3"/>
    <n v="12.107395297731269"/>
  </r>
  <r>
    <d v="2022-08-18T00:00:00"/>
    <x v="0"/>
    <x v="5"/>
    <s v="K5"/>
    <x v="0"/>
    <n v="1"/>
    <x v="10"/>
    <s v="C5"/>
    <s v="K5FthC5"/>
    <s v="K5FthC5"/>
    <s v="5h32"/>
    <n v="0.64500000000000002"/>
    <n v="5.73"/>
    <x v="218"/>
    <s v="12h01"/>
    <n v="0.71699999999999997"/>
    <n v="-7.1999999999999953E-2"/>
    <n v="9.9600000000000009"/>
    <n v="-0.99600000000000011"/>
    <n v="-0.42300000000000004"/>
    <n v="80.05"/>
    <n v="5030.2819625000002"/>
    <n v="0.50302819625000006"/>
    <n v="0.11162790697674412"/>
    <n v="8.0048879243487032E-6"/>
    <n v="4.0266843337685347E-6"/>
    <n v="4.026684333768535"/>
    <n v="9.5193483067814064"/>
    <n v="4.3217314925891787E-2"/>
    <n v="28.894600000000001"/>
    <n v="86.4"/>
    <n v="632"/>
    <n v="8.0048879243487026"/>
    <n v="11.459908061879579"/>
    <s v="LS"/>
    <s v="TF"/>
    <s v="SD"/>
    <n v="0.60858362734628491"/>
    <n v="1.405"/>
    <n v="1061.325"/>
    <n v="-2.71788186581967E-3"/>
    <n v="12.107395297731269"/>
  </r>
  <r>
    <d v="2022-08-05T00:00:00"/>
    <x v="0"/>
    <x v="0"/>
    <s v="K5"/>
    <x v="0"/>
    <n v="3"/>
    <x v="10"/>
    <s v="C5"/>
    <s v="K5FthC5"/>
    <s v="K5FthC5"/>
    <s v="5h52"/>
    <n v="0.59099999999999997"/>
    <n v="5.01"/>
    <x v="219"/>
    <s v="12h18"/>
    <n v="0.65600000000000003"/>
    <n v="-6.5000000000000058E-2"/>
    <n v="6.16"/>
    <n v="-0.61599999999999999"/>
    <n v="-0.11499999999999999"/>
    <n v="80.05"/>
    <n v="5030.2819625000002"/>
    <n v="0.50302819625000006"/>
    <n v="0.10998307952622684"/>
    <n v="7.859937894337759E-6"/>
    <n v="3.9537703816257466E-6"/>
    <n v="3.9537703816257466"/>
    <n v="34.380612014136929"/>
    <n v="0.15608607741575875"/>
    <n v="33.254899999999999"/>
    <n v="86.4"/>
    <n v="632"/>
    <n v="7.8599378943377589"/>
    <n v="11.958942411336949"/>
    <s v="LS"/>
    <s v="TF"/>
    <s v="SD"/>
    <n v="0.44009598733374949"/>
    <n v="2.3112500000000002"/>
    <n v="1533.9750000000001"/>
    <n v="-2.71788186581967E-3"/>
    <n v="12.107395297731269"/>
  </r>
  <r>
    <d v="2022-06-23T00:00:00"/>
    <x v="0"/>
    <x v="2"/>
    <s v="K5"/>
    <x v="0"/>
    <n v="15"/>
    <x v="10"/>
    <s v="C5"/>
    <s v="K5FthC5"/>
    <s v="K5FthC5"/>
    <s v="5h47"/>
    <n v="0.68600000000000005"/>
    <n v="6.36"/>
    <x v="220"/>
    <s v="11h42"/>
    <n v="0.75800000000000001"/>
    <n v="-7.1999999999999953E-2"/>
    <m/>
    <s v="NA"/>
    <s v="NA"/>
    <n v="80.05"/>
    <n v="5030.2819625000002"/>
    <n v="0.50302819625000006"/>
    <n v="0.10495626822157426"/>
    <n v="7.4200747102075699E-6"/>
    <n v="3.732506797515956E-6"/>
    <n v="3.7325067975159558"/>
    <s v="NA"/>
    <m/>
    <n v="33.261499999999998"/>
    <n v="86.4"/>
    <n v="632"/>
    <n v="7.4200747102075697"/>
    <n v="11.388095238095239"/>
    <s v="LS"/>
    <s v="TF"/>
    <s v="SD"/>
    <n v="0.39747176730693196"/>
    <n v="2.46875"/>
    <n v="1395.05"/>
    <n v="-2.71788186581967E-3"/>
    <n v="12.107395297731269"/>
  </r>
  <r>
    <d v="2022-07-21T00:00:00"/>
    <x v="0"/>
    <x v="4"/>
    <s v="K5"/>
    <x v="0"/>
    <n v="7"/>
    <x v="10"/>
    <s v="C5"/>
    <s v="K5FthC5"/>
    <s v="K5FthC5"/>
    <s v="6h14"/>
    <n v="0.80800000000000005"/>
    <n v="5.09"/>
    <x v="221"/>
    <s v="12h20"/>
    <n v="0.84099999999999997"/>
    <n v="-3.2999999999999918E-2"/>
    <n v="7.72"/>
    <n v="-0.77200000000000002"/>
    <n v="-0.26300000000000001"/>
    <n v="80.05"/>
    <n v="5030.2819625000002"/>
    <n v="0.50302819625000006"/>
    <n v="4.0841584158415739E-2"/>
    <n v="2.3217434888082536E-6"/>
    <n v="1.167902439330398E-6"/>
    <n v="1.1679024393303981"/>
    <n v="4.4406936856669121"/>
    <n v="2.0160503777991765E-2"/>
    <n v="31.981100000000001"/>
    <n v="86.4"/>
    <n v="632"/>
    <n v="2.3217434888082535"/>
    <n v="9.9720095924155352"/>
    <s v="LS"/>
    <s v="TF"/>
    <s v="SD"/>
    <n v="0.41316276787735068"/>
    <n v="2.36"/>
    <n v="1352.8999999999999"/>
    <n v="-2.71788186581967E-3"/>
    <n v="12.107395297731269"/>
  </r>
  <r>
    <d v="2022-06-10T00:00:00"/>
    <x v="0"/>
    <x v="1"/>
    <s v="L3"/>
    <x v="1"/>
    <n v="2"/>
    <x v="2"/>
    <s v="I10"/>
    <s v="L3PafI10"/>
    <s v="L3PafI10"/>
    <s v="6h17"/>
    <n v="0.68899999999999995"/>
    <n v="1.71"/>
    <x v="222"/>
    <s v="12h05"/>
    <n v="0.48499999999999999"/>
    <n v="0.20399999999999996"/>
    <n v="13.07"/>
    <n v="-1.3069999999999999"/>
    <n v="-1.1359999999999999"/>
    <n v="90.85"/>
    <n v="6479.1721625"/>
    <n v="0.64791721624999998"/>
    <n v="0.42061855670103088"/>
    <n v="4.0978269778104939E-5"/>
    <n v="2.6550526481371257E-5"/>
    <n v="26.550526481371257"/>
    <n v="23.371942325150755"/>
    <n v="0.46795734323932425"/>
    <n v="27.385200000000001"/>
    <n v="85.7"/>
    <n v="734"/>
    <n v="40.978269778104938"/>
    <n v="18.418666666666667"/>
    <s v="LS"/>
    <s v="TMF"/>
    <s v="E"/>
    <n v="0.64691630239407094"/>
    <n v="1.1612499999999999"/>
    <n v="648.88749999999993"/>
    <n v="9.2279113126538404E-3"/>
    <n v="11.97373641889671"/>
  </r>
  <r>
    <d v="2022-06-22T00:00:00"/>
    <x v="0"/>
    <x v="2"/>
    <s v="L3"/>
    <x v="1"/>
    <n v="1"/>
    <x v="2"/>
    <s v="I10"/>
    <s v="L3PafI10"/>
    <s v="L3PafI10"/>
    <s v="5h50"/>
    <n v="0.70499999999999996"/>
    <n v="4.49"/>
    <x v="223"/>
    <s v="11h45"/>
    <n v="0.498"/>
    <n v="0.20699999999999996"/>
    <n v="21.08"/>
    <n v="-2.1079999999999997"/>
    <n v="-1.6589999999999996"/>
    <n v="90.85"/>
    <n v="6479.1721625"/>
    <n v="0.64791721624999998"/>
    <n v="0.41566265060240959"/>
    <n v="4.0384725540821458E-5"/>
    <n v="2.6165958951429316E-5"/>
    <n v="26.165958951429317"/>
    <n v="15.772127155774156"/>
    <n v="0.3157924411402665"/>
    <n v="31.695499999999999"/>
    <n v="85.7"/>
    <n v="734"/>
    <n v="40.384725540821456"/>
    <n v="15.591269841269842"/>
    <s v="LS"/>
    <s v="TMF"/>
    <s v="E"/>
    <n v="0.40461792161109017"/>
    <n v="2.3699999999999997"/>
    <n v="1376.4875"/>
    <n v="9.2279113126538404E-3"/>
    <n v="11.97373641889671"/>
  </r>
  <r>
    <d v="2022-07-07T00:00:00"/>
    <x v="0"/>
    <x v="3"/>
    <s v="L3"/>
    <x v="1"/>
    <n v="9"/>
    <x v="2"/>
    <s v="I10"/>
    <s v="L3PafI10"/>
    <s v="L3PafI10"/>
    <s v="6h13"/>
    <n v="0.74299999999999999"/>
    <n v="10.57"/>
    <x v="5"/>
    <s v="12h25"/>
    <n v="0.53200000000000003"/>
    <n v="0.21099999999999997"/>
    <n v="24.34"/>
    <n v="-2.4340000000000002"/>
    <n v="-1.3770000000000002"/>
    <n v="90.85"/>
    <n v="6479.1721625"/>
    <n v="0.64791721624999998"/>
    <n v="0.39661654135338337"/>
    <n v="3.811899521788311E-5"/>
    <n v="2.4697953267817887E-5"/>
    <n v="24.697953267817887"/>
    <n v="17.936059018023155"/>
    <n v="0.35911908430587397"/>
    <n v="34.081400000000002"/>
    <n v="85.7"/>
    <n v="734"/>
    <n v="38.118995217883111"/>
    <n v="13.083333333333334"/>
    <s v="LS"/>
    <s v="TMF"/>
    <s v="E"/>
    <n v="0.35644028496175595"/>
    <n v="2.7675000000000001"/>
    <n v="1337.8125"/>
    <n v="9.2279113126538404E-3"/>
    <n v="11.97373641889671"/>
  </r>
  <r>
    <d v="2022-08-04T00:00:00"/>
    <x v="0"/>
    <x v="0"/>
    <s v="L3"/>
    <x v="1"/>
    <n v="14"/>
    <x v="2"/>
    <s v="I10"/>
    <s v="L3PafI10"/>
    <s v="L3PafI10"/>
    <s v="5h42"/>
    <n v="0.72699999999999998"/>
    <n v="6.58"/>
    <x v="147"/>
    <s v="11h53"/>
    <n v="0.52500000000000002"/>
    <n v="0.20199999999999996"/>
    <n v="17.04"/>
    <n v="-1.704"/>
    <n v="-1.0459999999999998"/>
    <n v="90.85"/>
    <n v="6479.1721625"/>
    <n v="0.64791721624999998"/>
    <n v="0.38476190476190464"/>
    <n v="3.6721329347175186E-5"/>
    <n v="2.3792381487621175E-5"/>
    <n v="23.792381487621174"/>
    <n v="22.746062607668431"/>
    <n v="0.45542586401069246"/>
    <n v="29.967099999999999"/>
    <n v="85.7"/>
    <n v="734"/>
    <n v="36.721329347175185"/>
    <n v="15.50428820417056"/>
    <s v="LS"/>
    <s v="TMF"/>
    <s v="E"/>
    <n v="0.47297782808158478"/>
    <n v="1.87375"/>
    <n v="1054"/>
    <n v="9.2279113126538404E-3"/>
    <n v="11.97373641889671"/>
  </r>
  <r>
    <d v="2022-08-31T00:00:00"/>
    <x v="0"/>
    <x v="6"/>
    <s v="L3"/>
    <x v="1"/>
    <n v="12"/>
    <x v="2"/>
    <s v="I10"/>
    <s v="L3PafI10"/>
    <s v="L3PafI10"/>
    <s v="5h56"/>
    <n v="0.748"/>
    <n v="8.76"/>
    <x v="71"/>
    <s v="12h45"/>
    <n v="0.54800000000000004"/>
    <n v="0.19999999999999996"/>
    <n v="26.41"/>
    <n v="-2.641"/>
    <n v="-1.7650000000000001"/>
    <n v="90.85"/>
    <n v="6479.1721625"/>
    <n v="0.64791721624999998"/>
    <n v="0.36496350364963492"/>
    <n v="3.4409314328732451E-5"/>
    <n v="2.2294387152943568E-5"/>
    <n v="22.294387152943568"/>
    <n v="12.631380823197487"/>
    <n v="0.25290783834884023"/>
    <n v="32.519599999999997"/>
    <n v="85.7"/>
    <n v="734"/>
    <n v="34.409314328732449"/>
    <n v="7.0107887060214562"/>
    <s v="LS"/>
    <s v="TMF"/>
    <s v="E"/>
    <n v="0.5234151584582144"/>
    <n v="1.8887499999999999"/>
    <n v="924.46249999999998"/>
    <n v="9.2279113126538404E-3"/>
    <n v="11.97373641889671"/>
  </r>
  <r>
    <d v="2022-08-17T00:00:00"/>
    <x v="0"/>
    <x v="5"/>
    <s v="L3"/>
    <x v="1"/>
    <n v="14"/>
    <x v="2"/>
    <s v="I10"/>
    <s v="L3PafI10"/>
    <s v="L3PafI10"/>
    <s v="5h07"/>
    <n v="0.74299999999999999"/>
    <n v="21.15"/>
    <x v="224"/>
    <s v="11h33"/>
    <n v="0.55400000000000005"/>
    <n v="0.18899999999999995"/>
    <n v="32.869999999999997"/>
    <n v="-3.2869999999999999"/>
    <n v="-1.1720000000000002"/>
    <n v="90.85"/>
    <n v="6479.1721625"/>
    <n v="0.64791721624999998"/>
    <n v="0.34115523465703956"/>
    <n v="3.1667291656668502E-5"/>
    <n v="2.0517783456365508E-5"/>
    <n v="20.517783456365507"/>
    <n v="17.506641174373296"/>
    <n v="0.35052120097814971"/>
    <n v="32.178800000000003"/>
    <n v="85.7"/>
    <n v="734"/>
    <n v="31.667291656668503"/>
    <n v="15.49463920787486"/>
    <s v="LS"/>
    <s v="TMF"/>
    <s v="E"/>
    <n v="0.6083871384901417"/>
    <n v="1.4275"/>
    <n v="836.8"/>
    <n v="9.2279113126538404E-3"/>
    <n v="11.97373641889671"/>
  </r>
  <r>
    <d v="2022-07-21T00:00:00"/>
    <x v="0"/>
    <x v="4"/>
    <s v="L3"/>
    <x v="1"/>
    <n v="13"/>
    <x v="2"/>
    <s v="I10"/>
    <s v="L3PafI10"/>
    <s v="L3PafI10"/>
    <s v="6h42"/>
    <n v="0.67800000000000005"/>
    <n v="22.09"/>
    <x v="225"/>
    <s v="11h36"/>
    <n v="0.56599999999999995"/>
    <n v="0.1120000000000001"/>
    <n v="32.36"/>
    <n v="-3.2359999999999998"/>
    <n v="-1.0269999999999997"/>
    <n v="90.85"/>
    <n v="6479.1721625"/>
    <n v="0.64791721624999998"/>
    <n v="0.197879858657244"/>
    <n v="1.6196356238788508E-5"/>
    <n v="1.049389804762917E-5"/>
    <n v="10.49389804762917"/>
    <n v="10.218011730895007"/>
    <n v="0.20458691692184955"/>
    <n v="31.981100000000001"/>
    <n v="85.7"/>
    <n v="734"/>
    <n v="16.196356238788507"/>
    <n v="12.389091192032369"/>
    <s v="LS"/>
    <s v="TMF"/>
    <s v="E"/>
    <n v="0.41316276787735068"/>
    <n v="2.36"/>
    <n v="1352.8999999999999"/>
    <n v="9.2279113126538404E-3"/>
    <n v="11.97373641889671"/>
  </r>
  <r>
    <d v="2022-07-06T00:00:00"/>
    <x v="0"/>
    <x v="3"/>
    <s v="L4"/>
    <x v="0"/>
    <n v="13"/>
    <x v="6"/>
    <s v="E8"/>
    <s v="L4MluE8"/>
    <s v="L4MluE8"/>
    <s v="6h20"/>
    <n v="0.85799999999999998"/>
    <n v="21.63"/>
    <x v="226"/>
    <s v="11h57"/>
    <n v="0.629"/>
    <n v="0.22899999999999998"/>
    <n v="31.23"/>
    <n v="-3.1230000000000002"/>
    <n v="-0.96000000000000041"/>
    <n v="107.6"/>
    <n v="9088.5415999999987"/>
    <n v="0.90885415999999986"/>
    <n v="0.36406995230524641"/>
    <n v="3.4305637610514698E-5"/>
    <n v="3.1178821453768741E-5"/>
    <n v="31.178821453768741"/>
    <n v="32.477939014342425"/>
    <n v="0.17621547297347445"/>
    <n v="33.4651"/>
    <n v="94"/>
    <n v="800"/>
    <n v="34.305637610514701"/>
    <n v="7.6280448717948737"/>
    <s v="ES"/>
    <s v="TMF"/>
    <s v="E"/>
    <n v="0.36316699062884389"/>
    <n v="2.6599999999999997"/>
    <n v="1403.9625000000001"/>
    <n v="2.4570514730882637E-2"/>
    <n v="11.658705774359115"/>
  </r>
  <r>
    <d v="2022-08-19T00:00:00"/>
    <x v="0"/>
    <x v="5"/>
    <s v="L4"/>
    <x v="0"/>
    <n v="15"/>
    <x v="6"/>
    <s v="E8"/>
    <s v="L4MluE8"/>
    <s v="L4MluE8"/>
    <s v="5h41"/>
    <n v="0.86799999999999999"/>
    <n v="7.48"/>
    <x v="227"/>
    <s v="12h02"/>
    <n v="0.64700000000000002"/>
    <n v="0.22099999999999997"/>
    <n v="28.54"/>
    <n v="-2.8540000000000001"/>
    <n v="-2.1059999999999999"/>
    <n v="107.6"/>
    <n v="9088.5415999999987"/>
    <n v="0.90885415999999986"/>
    <n v="0.34157650695517772"/>
    <n v="3.1715435610527728E-5"/>
    <n v="2.8824705590840262E-5"/>
    <n v="28.824705590840264"/>
    <n v="13.686944724995378"/>
    <n v="7.4261221970143357E-2"/>
    <n v="34.301699999999997"/>
    <n v="94"/>
    <n v="800"/>
    <n v="31.715435610527727"/>
    <n v="8.2594820334704142"/>
    <s v="ES"/>
    <s v="TMF"/>
    <s v="E"/>
    <n v="0.40498035528846144"/>
    <n v="2.7174999999999998"/>
    <n v="1551.3875"/>
    <n v="2.4570514730882637E-2"/>
    <n v="11.658705774359115"/>
  </r>
  <r>
    <d v="2022-08-06T00:00:00"/>
    <x v="0"/>
    <x v="0"/>
    <s v="L4"/>
    <x v="0"/>
    <n v="15"/>
    <x v="6"/>
    <s v="E8"/>
    <s v="L4MluE8"/>
    <s v="L4MluE8"/>
    <s v="6h02"/>
    <n v="0.86499999999999999"/>
    <n v="8.0399999999999991"/>
    <x v="228"/>
    <s v="12h08"/>
    <n v="0.65300000000000002"/>
    <n v="0.21199999999999997"/>
    <n v="21.34"/>
    <n v="-2.1339999999999999"/>
    <n v="-1.33"/>
    <n v="107.6"/>
    <n v="9088.5415999999987"/>
    <n v="0.90885415999999986"/>
    <n v="0.32465543644716688"/>
    <n v="2.9792591377034631E-5"/>
    <n v="2.7077120610198049E-5"/>
    <n v="27.077120610198051"/>
    <n v="20.358737300900788"/>
    <n v="0.11046035036387869"/>
    <n v="31.516500000000001"/>
    <n v="94"/>
    <n v="800"/>
    <n v="29.792591377034633"/>
    <n v="8.6594309038552968"/>
    <s v="ES"/>
    <s v="TMF"/>
    <s v="E"/>
    <n v="0.44430618398273797"/>
    <n v="2.1475"/>
    <n v="1335.2875000000001"/>
    <n v="2.4570514730882637E-2"/>
    <n v="11.658705774359115"/>
  </r>
  <r>
    <d v="2022-07-22T00:00:00"/>
    <x v="0"/>
    <x v="4"/>
    <s v="L4"/>
    <x v="0"/>
    <n v="4"/>
    <x v="6"/>
    <s v="E8"/>
    <s v="L4MluE8"/>
    <s v="L4MluE8"/>
    <s v="5h10"/>
    <n v="0.80400000000000005"/>
    <n v="28.12"/>
    <x v="229"/>
    <s v="12h20"/>
    <n v="0.64800000000000002"/>
    <n v="0.15600000000000003"/>
    <n v="34.840000000000003"/>
    <n v="-3.4840000000000004"/>
    <n v="-0.67200000000000015"/>
    <n v="107.6"/>
    <n v="9088.5415999999987"/>
    <n v="0.90885415999999986"/>
    <n v="0.24074074074074078"/>
    <n v="2.0617429098615299E-5"/>
    <n v="1.873823620478156E-5"/>
    <n v="18.738236204781561"/>
    <n v="27.884280066639221"/>
    <n v="0.15129166904026042"/>
    <n v="34.764699999999998"/>
    <n v="94"/>
    <n v="800"/>
    <n v="20.6174290986153"/>
    <n v="7.1421578461796527"/>
    <s v="ES"/>
    <s v="TMF"/>
    <s v="E"/>
    <n v="0.38320539431614575"/>
    <n v="2.6387499999999999"/>
    <n v="1512.2124999999996"/>
    <n v="2.4570514730882637E-2"/>
    <n v="11.658705774359115"/>
  </r>
  <r>
    <d v="2022-06-08T00:00:00"/>
    <x v="0"/>
    <x v="1"/>
    <s v="L4"/>
    <x v="0"/>
    <n v="1"/>
    <x v="6"/>
    <s v="E8"/>
    <s v="L4MluE8"/>
    <s v="L4MluE8"/>
    <s v="6h15"/>
    <n v="0.74399999999999999"/>
    <n v="10.67"/>
    <x v="230"/>
    <s v="12h02"/>
    <n v="0.60399999999999998"/>
    <n v="0.14000000000000001"/>
    <n v="17.559999999999999"/>
    <n v="-1.7559999999999998"/>
    <n v="-0.68899999999999983"/>
    <n v="107.6"/>
    <n v="9088.5415999999987"/>
    <n v="0.90885415999999986"/>
    <n v="0.23178807947019869"/>
    <n v="1.967768942934387E-5"/>
    <n v="1.7884149897047198E-5"/>
    <n v="17.884149897047198"/>
    <n v="25.956676193101892"/>
    <n v="0.14083307349542365"/>
    <n v="26.9267"/>
    <n v="94"/>
    <n v="800"/>
    <n v="19.677689429343872"/>
    <n v="10.52"/>
    <s v="ES"/>
    <s v="TMF"/>
    <s v="E"/>
    <n v="0.6042605573172154"/>
    <n v="1.3074999999999999"/>
    <n v="892.41250000000002"/>
    <n v="2.4570514730882637E-2"/>
    <n v="11.658705774359115"/>
  </r>
  <r>
    <d v="2022-09-01T00:00:00"/>
    <x v="0"/>
    <x v="6"/>
    <s v="L4"/>
    <x v="0"/>
    <n v="15"/>
    <x v="6"/>
    <s v="E8"/>
    <s v="L4MluE8"/>
    <s v="L4MluE8"/>
    <s v="7h02"/>
    <n v="0.81899999999999995"/>
    <n v="24.43"/>
    <x v="231"/>
    <s v="12h52"/>
    <n v="0.66900000000000004"/>
    <n v="0.14999999999999991"/>
    <n v="32.119999999999997"/>
    <n v="-3.2119999999999997"/>
    <n v="-0.76899999999999968"/>
    <n v="107.6"/>
    <n v="9088.5415999999987"/>
    <n v="0.90885415999999986"/>
    <n v="0.22421524663677114"/>
    <n v="1.8889295049929115E-5"/>
    <n v="1.7167614385595479E-5"/>
    <n v="17.167614385595478"/>
    <n v="22.324596080098161"/>
    <n v="0.12112650545525759"/>
    <n v="34.357199999999999"/>
    <n v="94"/>
    <n v="800"/>
    <n v="18.889295049929114"/>
    <n v="6.9857928042559951"/>
    <s v="ES"/>
    <s v="TMF"/>
    <s v="E"/>
    <n v="0.43800288115314234"/>
    <n v="2.1637500000000003"/>
    <n v="1129.9875000000002"/>
    <n v="2.4570514730882637E-2"/>
    <n v="11.658705774359115"/>
  </r>
  <r>
    <d v="2022-08-18T00:00:00"/>
    <x v="0"/>
    <x v="5"/>
    <s v="K5"/>
    <x v="0"/>
    <n v="14"/>
    <x v="10"/>
    <s v="A4"/>
    <s v="K5FthA4"/>
    <s v="K5FthA4"/>
    <s v="6h15"/>
    <n v="0.63900000000000001"/>
    <n v="5.65"/>
    <x v="232"/>
    <s v="12h53"/>
    <n v="0.51500000000000001"/>
    <n v="0.124"/>
    <n v="11.06"/>
    <n v="-1.1060000000000001"/>
    <n v="-0.54100000000000004"/>
    <n v="83.3"/>
    <n v="5447.0286500000002"/>
    <n v="0.54470286499999998"/>
    <n v="0.24077669902912621"/>
    <n v="2.0621220060983069E-5"/>
    <n v="1.1232437647012951E-5"/>
    <n v="11.232437647012951"/>
    <n v="20.762361639580313"/>
    <n v="9.425997375721426E-2"/>
    <n v="28.894600000000001"/>
    <n v="57.9"/>
    <n v="680"/>
    <n v="20.62122006098307"/>
    <n v="11.459908061879579"/>
    <s v="LS"/>
    <s v="TF"/>
    <s v="SD"/>
    <n v="0.60858362734628491"/>
    <n v="1.405"/>
    <n v="1061.325"/>
    <n v="3.1871140901128393E-2"/>
    <n v="11.544189971327141"/>
  </r>
  <r>
    <d v="2022-09-02T00:00:00"/>
    <x v="0"/>
    <x v="6"/>
    <s v="K5"/>
    <x v="0"/>
    <n v="10"/>
    <x v="10"/>
    <s v="A4"/>
    <s v="K5FthA4"/>
    <s v="K5FthA4"/>
    <s v="6h53"/>
    <n v="0.66100000000000003"/>
    <n v="9.15"/>
    <x v="233"/>
    <s v="11h46"/>
    <n v="0.57299999999999995"/>
    <n v="8.8000000000000078E-2"/>
    <n v="5.67"/>
    <n v="-0.56699999999999995"/>
    <n v="0.34800000000000009"/>
    <n v="83.3"/>
    <n v="5447.0286500000002"/>
    <n v="0.54470286499999998"/>
    <n v="0.15357766143106472"/>
    <n v="1.185541582071783E-5"/>
    <n v="6.4576789633113279E-6"/>
    <n v="6.4576789633113281"/>
    <n v="18.556548745147492"/>
    <n v="8.4245705190280393E-2"/>
    <n v="35.566600000000001"/>
    <n v="57.9"/>
    <n v="680"/>
    <n v="11.85541582071783"/>
    <n v="10.433333333333335"/>
    <s v="LS"/>
    <s v="TF"/>
    <s v="SD"/>
    <n v="0.40445061727069104"/>
    <n v="2.5662500000000001"/>
    <n v="1407.6"/>
    <n v="3.1871140901128393E-2"/>
    <n v="11.544189971327141"/>
  </r>
  <r>
    <d v="2022-06-08T00:00:00"/>
    <x v="0"/>
    <x v="1"/>
    <s v="K5"/>
    <x v="0"/>
    <n v="2"/>
    <x v="10"/>
    <s v="A4"/>
    <s v="K5FthA4"/>
    <s v="K5FthA4"/>
    <s v="5h42"/>
    <n v="0.77700000000000002"/>
    <n v="10.72"/>
    <x v="234"/>
    <s v="12h21"/>
    <n v="0.67600000000000005"/>
    <n v="0.10099999999999998"/>
    <n v="11.04"/>
    <n v="-1.1039999999999999"/>
    <n v="-3.1999999999999806E-2"/>
    <n v="83.3"/>
    <n v="5447.0286500000002"/>
    <n v="0.54470286499999998"/>
    <n v="0.1494082840236686"/>
    <n v="1.1460463697570792E-5"/>
    <n v="6.2425474102953043E-6"/>
    <n v="6.2425474102953045"/>
    <n v="195.07960657172944"/>
    <n v="0.88565062661101956"/>
    <n v="26.9267"/>
    <n v="57.9"/>
    <n v="680"/>
    <n v="11.460463697570793"/>
    <n v="13.101333333333335"/>
    <s v="LS"/>
    <s v="TF"/>
    <s v="SD"/>
    <n v="0.60426055731721495"/>
    <n v="1.3075000000000001"/>
    <n v="892.41250000000002"/>
    <n v="3.1871140901128393E-2"/>
    <n v="11.544189971327141"/>
  </r>
  <r>
    <d v="2022-08-06T00:00:00"/>
    <x v="0"/>
    <x v="0"/>
    <s v="K5"/>
    <x v="0"/>
    <n v="2"/>
    <x v="10"/>
    <s v="A4"/>
    <s v="K5FthA4"/>
    <s v="K5FthA4"/>
    <s v="5h47"/>
    <n v="0.54600000000000004"/>
    <n v="4.46"/>
    <x v="235"/>
    <s v="11h35"/>
    <n v="0.59199999999999997"/>
    <n v="-4.599999999999993E-2"/>
    <n v="4.32"/>
    <n v="-0.43200000000000005"/>
    <n v="1.3999999999999957E-2"/>
    <n v="83.3"/>
    <n v="5447.0286500000002"/>
    <n v="0.54470286499999998"/>
    <n v="8.4249084249084116E-2"/>
    <n v="5.6613200706269429E-6"/>
    <n v="3.0837372621524982E-6"/>
    <n v="3.0837372621524981"/>
    <n v="220.2669472966077"/>
    <n v="1"/>
    <n v="31.516500000000001"/>
    <n v="57.9"/>
    <n v="680"/>
    <n v="5.6613200706269433"/>
    <n v="11.879363694819542"/>
    <s v="LS"/>
    <s v="TF"/>
    <s v="SD"/>
    <n v="0.44430618398273797"/>
    <n v="2.1475"/>
    <n v="1335.2875000000001"/>
    <n v="3.1871140901128393E-2"/>
    <n v="11.544189971327141"/>
  </r>
  <r>
    <d v="2022-07-21T00:00:00"/>
    <x v="0"/>
    <x v="4"/>
    <s v="K5"/>
    <x v="0"/>
    <n v="2"/>
    <x v="10"/>
    <s v="A4"/>
    <s v="K5FthA4"/>
    <s v="K5FthA4"/>
    <s v="6h14"/>
    <n v="0.61899999999999999"/>
    <n v="8.6199999999999992"/>
    <x v="236"/>
    <s v="12h20"/>
    <n v="0.60199999999999998"/>
    <n v="1.7000000000000015E-2"/>
    <n v="8.17"/>
    <n v="-0.81699999999999995"/>
    <n v="4.4999999999999929E-2"/>
    <n v="83.3"/>
    <n v="5447.0286500000002"/>
    <n v="0.54470286499999998"/>
    <n v="2.8239202657807334E-2"/>
    <n v="1.4741657026885822E-6"/>
    <n v="8.0298228173920891E-7"/>
    <n v="0.80298228173920894"/>
    <n v="17.844050705315784"/>
    <n v="8.1011003488111175E-2"/>
    <n v="31.981100000000001"/>
    <n v="57.9"/>
    <n v="680"/>
    <n v="1.4741657026885822"/>
    <n v="9.9720095924155352"/>
    <s v="LS"/>
    <s v="TF"/>
    <s v="SD"/>
    <n v="0.41316276787735068"/>
    <n v="2.36"/>
    <n v="1352.8999999999999"/>
    <n v="3.1871140901128393E-2"/>
    <n v="11.544189971327141"/>
  </r>
  <r>
    <d v="2022-06-23T00:00:00"/>
    <x v="0"/>
    <x v="2"/>
    <s v="K5"/>
    <x v="0"/>
    <n v="1"/>
    <x v="10"/>
    <s v="A4"/>
    <s v="K5FthA4"/>
    <s v="K5FthA4"/>
    <s v="6h36"/>
    <n v="0.84399999999999997"/>
    <n v="6.94"/>
    <x v="197"/>
    <s v="11h54"/>
    <n v="0.84399999999999997"/>
    <n v="0"/>
    <m/>
    <s v="NA"/>
    <s v="NA"/>
    <n v="83.3"/>
    <n v="5447.0286500000002"/>
    <n v="0.54470286499999998"/>
    <n v="0"/>
    <n v="0"/>
    <n v="0"/>
    <n v="0"/>
    <s v="NA"/>
    <m/>
    <n v="33.261499999999998"/>
    <n v="57.9"/>
    <n v="680"/>
    <n v="0"/>
    <n v="11.388095238095239"/>
    <s v="LS"/>
    <s v="TF"/>
    <s v="SD"/>
    <n v="0.39747176730693196"/>
    <n v="2.46875"/>
    <n v="1395.05"/>
    <n v="3.1871140901128393E-2"/>
    <n v="11.544189971327141"/>
  </r>
  <r>
    <d v="2022-07-05T00:00:00"/>
    <x v="0"/>
    <x v="3"/>
    <s v="K5"/>
    <x v="0"/>
    <n v="8"/>
    <x v="10"/>
    <s v="A4"/>
    <s v="K5FthA4"/>
    <s v="K5FthA4"/>
    <s v="6h07"/>
    <n v="0.82199999999999995"/>
    <n v="11.67"/>
    <x v="237"/>
    <s v="11h41"/>
    <n v="0.82199999999999995"/>
    <n v="0"/>
    <n v="4.63"/>
    <n v="-0.46299999999999997"/>
    <n v="0.70400000000000007"/>
    <n v="83.3"/>
    <n v="5447.0286500000002"/>
    <n v="0.54470286499999998"/>
    <n v="0"/>
    <n v="0"/>
    <n v="0"/>
    <n v="0"/>
    <n v="0"/>
    <n v="0"/>
    <n v="33.278799999999997"/>
    <n v="57.9"/>
    <n v="680"/>
    <n v="0"/>
    <n v="10.527403846153845"/>
    <s v="LS"/>
    <s v="TF"/>
    <s v="SD"/>
    <n v="0.3455948490031629"/>
    <n v="2.8125"/>
    <n v="1435.3249999999998"/>
    <n v="3.1871140901128393E-2"/>
    <n v="11.544189971327141"/>
  </r>
  <r>
    <d v="2022-09-02T00:00:00"/>
    <x v="0"/>
    <x v="6"/>
    <s v="K6"/>
    <x v="1"/>
    <n v="8"/>
    <x v="0"/>
    <s v="A6"/>
    <s v="K6PfaA6"/>
    <s v="K6PfaA6"/>
    <s v="5h55"/>
    <n v="0.83499999999999996"/>
    <n v="9.06"/>
    <x v="238"/>
    <s v="11h35"/>
    <n v="0.60899999999999999"/>
    <n v="0.22599999999999998"/>
    <n v="19.21"/>
    <n v="-1.921"/>
    <n v="-1.0150000000000001"/>
    <n v="80.5"/>
    <n v="5086.9962500000001"/>
    <n v="0.50869962499999999"/>
    <n v="0.37110016420361247"/>
    <n v="3.5122915814969853E-5"/>
    <n v="1.7867014103981733E-5"/>
    <n v="17.867014103981731"/>
    <n v="17.602969560573133"/>
    <n v="0.32243792803760496"/>
    <n v="35.566600000000001"/>
    <n v="76.2"/>
    <n v="770"/>
    <n v="35.122915814969851"/>
    <n v="11.450000000000001"/>
    <s v="LS"/>
    <s v="TMF"/>
    <s v="E"/>
    <n v="0.40445061727069104"/>
    <n v="2.5662500000000001"/>
    <n v="1407.6"/>
    <n v="3.3200723417482841E-2"/>
    <n v="11.447018735812323"/>
  </r>
  <r>
    <d v="2022-07-05T00:00:00"/>
    <x v="0"/>
    <x v="3"/>
    <s v="K6"/>
    <x v="1"/>
    <n v="14"/>
    <x v="0"/>
    <s v="A6"/>
    <s v="K6PfaA6"/>
    <s v="K6PfaA6"/>
    <s v="5h46"/>
    <n v="0.78400000000000003"/>
    <n v="12.23"/>
    <x v="239"/>
    <s v="12h03"/>
    <n v="0.58799999999999997"/>
    <n v="0.19600000000000006"/>
    <n v="22.88"/>
    <n v="-2.2879999999999998"/>
    <n v="-1.0649999999999997"/>
    <n v="80.5"/>
    <n v="5086.9962500000001"/>
    <n v="0.50869962499999999"/>
    <n v="0.33333333333333348"/>
    <n v="3.0775895371352042E-5"/>
    <n v="1.5655686434446019E-5"/>
    <n v="15.65568643444602"/>
    <n v="14.700175055817862"/>
    <n v="0.26926672630306303"/>
    <n v="33.278799999999997"/>
    <n v="76.2"/>
    <n v="770"/>
    <n v="30.775895371352043"/>
    <n v="11.802345679012349"/>
    <s v="LS"/>
    <s v="TMF"/>
    <s v="E"/>
    <n v="0.3455948490031629"/>
    <n v="2.8125"/>
    <n v="1435.3249999999998"/>
    <n v="3.3200723417482841E-2"/>
    <n v="11.447018735812323"/>
  </r>
  <r>
    <d v="2022-06-09T00:00:00"/>
    <x v="0"/>
    <x v="1"/>
    <s v="K6"/>
    <x v="1"/>
    <n v="5"/>
    <x v="0"/>
    <s v="A6"/>
    <s v="K6PfaA6"/>
    <s v="K6PfaA6"/>
    <s v="6h15"/>
    <n v="0.75"/>
    <n v="3.34"/>
    <x v="24"/>
    <s v="12h04"/>
    <n v="0.57999999999999996"/>
    <n v="0.17000000000000004"/>
    <n v="19.07"/>
    <n v="-1.907"/>
    <n v="-1.573"/>
    <n v="80.5"/>
    <n v="5086.9962500000001"/>
    <n v="0.50869962499999999"/>
    <n v="0.29310344827586216"/>
    <n v="2.6269373992430034E-5"/>
    <n v="1.3363220698933911E-5"/>
    <n v="13.363220698933912"/>
    <n v="8.4953723451582412"/>
    <n v="0.15561182716671162"/>
    <n v="24.548100000000002"/>
    <n v="76.2"/>
    <n v="770"/>
    <n v="26.269373992430033"/>
    <n v="14.811333333333334"/>
    <s v="LS"/>
    <s v="TMF"/>
    <s v="E"/>
    <n v="0.62108933859878679"/>
    <n v="1.2462500000000001"/>
    <n v="783"/>
    <n v="3.3200723417482841E-2"/>
    <n v="11.447018735812323"/>
  </r>
  <r>
    <d v="2022-08-19T00:00:00"/>
    <x v="0"/>
    <x v="5"/>
    <s v="K6"/>
    <x v="1"/>
    <n v="3"/>
    <x v="0"/>
    <s v="A6"/>
    <s v="K6PfaA6"/>
    <s v="K6PfaA6"/>
    <s v="5h29"/>
    <n v="0.82499999999999996"/>
    <n v="9.83"/>
    <x v="240"/>
    <s v="12h32"/>
    <n v="0.64400000000000002"/>
    <n v="0.18099999999999994"/>
    <n v="27.56"/>
    <n v="-2.7559999999999998"/>
    <n v="-1.7729999999999997"/>
    <n v="80.5"/>
    <n v="5086.9962500000001"/>
    <n v="0.50869962499999999"/>
    <n v="0.2810559006211179"/>
    <n v="2.4946566731206741E-5"/>
    <n v="1.2690309141202345E-5"/>
    <n v="12.690309141202345"/>
    <n v="7.1575347666115894"/>
    <n v="0.13110632680820372"/>
    <n v="34.301699999999997"/>
    <n v="76.2"/>
    <n v="770"/>
    <n v="24.94656673120674"/>
    <n v="12.126990262931423"/>
    <s v="LS"/>
    <s v="TMF"/>
    <s v="E"/>
    <n v="0.40498035528846144"/>
    <n v="2.7174999999999998"/>
    <n v="1551.3875"/>
    <n v="3.3200723417482841E-2"/>
    <n v="11.447018735812323"/>
  </r>
  <r>
    <d v="2022-07-20T00:00:00"/>
    <x v="0"/>
    <x v="4"/>
    <s v="K6"/>
    <x v="1"/>
    <n v="5"/>
    <x v="0"/>
    <s v="A6"/>
    <s v="K6PfaA6"/>
    <s v="K6PfaA6"/>
    <s v="6h13"/>
    <n v="0.79800000000000004"/>
    <n v="17.09"/>
    <x v="241"/>
    <s v="11h31"/>
    <n v="0.624"/>
    <n v="0.17400000000000004"/>
    <n v="23.32"/>
    <n v="-2.3319999999999999"/>
    <n v="-0.62299999999999978"/>
    <n v="80.5"/>
    <n v="5086.9962500000001"/>
    <n v="0.50869962499999999"/>
    <n v="0.27884615384615391"/>
    <n v="2.4705341195307642E-5"/>
    <n v="1.2567597801550049E-5"/>
    <n v="12.567597801550049"/>
    <n v="20.172709151765737"/>
    <n v="0.36950848090819505"/>
    <n v="34.903799999999997"/>
    <n v="76.2"/>
    <n v="770"/>
    <n v="24.705341195307643"/>
    <n v="11.020894580054243"/>
    <s v="LS"/>
    <s v="TMF"/>
    <s v="E"/>
    <n v="0.38773728517693062"/>
    <n v="2.5749999999999997"/>
    <n v="1486.8125"/>
    <n v="3.3200723417482841E-2"/>
    <n v="11.447018735812323"/>
  </r>
  <r>
    <d v="2022-08-06T00:00:00"/>
    <x v="0"/>
    <x v="0"/>
    <s v="K6"/>
    <x v="1"/>
    <n v="2"/>
    <x v="0"/>
    <s v="A6"/>
    <s v="K6PfaA6"/>
    <s v="K6PfaA6"/>
    <s v="6h17"/>
    <n v="0.80700000000000005"/>
    <n v="5.7"/>
    <x v="242"/>
    <s v="12h15"/>
    <n v="0.64100000000000001"/>
    <n v="0.16600000000000004"/>
    <n v="22.12"/>
    <n v="-2.2120000000000002"/>
    <n v="-1.6420000000000001"/>
    <n v="80.5"/>
    <n v="5086.9962500000001"/>
    <n v="0.50869962499999999"/>
    <n v="0.25897035881435265"/>
    <n v="2.2555776542517535E-5"/>
    <n v="1.1474115068762467E-5"/>
    <n v="11.474115068762467"/>
    <n v="6.9878898104521721"/>
    <n v="0.12799889837245904"/>
    <n v="31.516500000000001"/>
    <n v="76.2"/>
    <n v="770"/>
    <n v="22.555776542517535"/>
    <n v="13.38048963335333"/>
    <s v="LS"/>
    <s v="TMF"/>
    <s v="E"/>
    <n v="0.44430618398273797"/>
    <n v="2.1475"/>
    <n v="1335.2875000000001"/>
    <n v="3.3200723417482841E-2"/>
    <n v="11.447018735812323"/>
  </r>
  <r>
    <d v="2022-06-21T00:00:00"/>
    <x v="0"/>
    <x v="2"/>
    <s v="K1"/>
    <x v="0"/>
    <n v="2"/>
    <x v="10"/>
    <s v="H1"/>
    <s v="K1FthH1"/>
    <s v="K1FthH1"/>
    <s v="5h37"/>
    <n v="0.64700000000000002"/>
    <n v="5.7"/>
    <x v="242"/>
    <s v="12h11"/>
    <n v="0.73599999999999999"/>
    <n v="-8.8999999999999968E-2"/>
    <n v="8.42"/>
    <n v="-0.84199999999999997"/>
    <n v="-0.27199999999999991"/>
    <n v="104.2"/>
    <n v="8523.247400000002"/>
    <n v="0.85232474000000025"/>
    <n v="0.13755795981452854"/>
    <n v="1.0351967266640995E-5"/>
    <n v="8.8232378090282984E-6"/>
    <n v="8.8232378090282992"/>
    <n v="32.438374297898172"/>
    <n v="0.1472684255830341"/>
    <n v="30.972899999999999"/>
    <n v="128"/>
    <n v="930"/>
    <n v="10.351967266640994"/>
    <n v="8.9642857142857135"/>
    <s v="LS"/>
    <s v="TF"/>
    <s v="SD"/>
    <n v="0.43868604499462699"/>
    <n v="2.2400000000000002"/>
    <n v="1277.3875"/>
    <n v="-8.0073224214642878E-3"/>
    <n v="11.271428195052852"/>
  </r>
  <r>
    <d v="2022-07-07T00:00:00"/>
    <x v="0"/>
    <x v="3"/>
    <s v="K1"/>
    <x v="0"/>
    <n v="2"/>
    <x v="10"/>
    <s v="H1"/>
    <s v="K1FthH1"/>
    <s v="K1FthH1"/>
    <s v="6h28"/>
    <n v="0.68799999999999994"/>
    <n v="3.82"/>
    <x v="243"/>
    <s v="12h04"/>
    <n v="0.76100000000000001"/>
    <n v="-7.3000000000000065E-2"/>
    <n v="7.01"/>
    <n v="-0.70099999999999996"/>
    <n v="-0.31899999999999995"/>
    <n v="104.2"/>
    <n v="8523.247400000002"/>
    <n v="0.85232474000000025"/>
    <n v="0.1061046511627908"/>
    <n v="7.5201418864989709E-6"/>
    <n v="6.409602978173347E-6"/>
    <n v="6.4096029781733472"/>
    <n v="20.092799304618648"/>
    <n v="9.1220197780959689E-2"/>
    <n v="34.081400000000002"/>
    <n v="128"/>
    <n v="930"/>
    <n v="7.5201418864989709"/>
    <n v="7.0391025641025591"/>
    <s v="LS"/>
    <s v="TF"/>
    <s v="SD"/>
    <n v="0.35644028496175595"/>
    <n v="2.7675000000000001"/>
    <n v="1337.8125"/>
    <n v="-8.0073224214642878E-3"/>
    <n v="11.271428195052852"/>
  </r>
  <r>
    <d v="2022-08-31T00:00:00"/>
    <x v="0"/>
    <x v="6"/>
    <s v="K1"/>
    <x v="0"/>
    <n v="6"/>
    <x v="10"/>
    <s v="H1"/>
    <s v="K1FthH1"/>
    <s v="K1FthH1"/>
    <s v="6h53"/>
    <n v="0.48899999999999999"/>
    <n v="7.98"/>
    <x v="244"/>
    <s v="12h28"/>
    <n v="0.52600000000000002"/>
    <n v="-3.7000000000000033E-2"/>
    <n v="7.23"/>
    <n v="-0.72300000000000009"/>
    <n v="7.4999999999999956E-2"/>
    <n v="104.2"/>
    <n v="8523.247400000002"/>
    <n v="0.85232474000000025"/>
    <n v="7.5664621676891683E-2"/>
    <n v="4.9597990164211136E-6"/>
    <n v="4.2273594071233824E-6"/>
    <n v="4.227359407123382"/>
    <n v="56.364792094978462"/>
    <n v="0.25589303933398311"/>
    <n v="32.519599999999997"/>
    <n v="128"/>
    <n v="930"/>
    <n v="4.9597990164211136"/>
    <n v="6.7535095436248787"/>
    <s v="LS"/>
    <s v="TF"/>
    <s v="SD"/>
    <n v="0.5234151584582144"/>
    <n v="1.8887499999999999"/>
    <n v="924.46249999999998"/>
    <n v="-8.0073224214642878E-3"/>
    <n v="11.271428195052852"/>
  </r>
  <r>
    <d v="2022-07-22T00:00:00"/>
    <x v="0"/>
    <x v="4"/>
    <s v="K1"/>
    <x v="0"/>
    <n v="8"/>
    <x v="10"/>
    <s v="H1"/>
    <s v="K1FthH1"/>
    <s v="K1FthH1"/>
    <s v="6h30"/>
    <n v="0.69899999999999995"/>
    <n v="6.92"/>
    <x v="245"/>
    <s v="11h36"/>
    <n v="0.747"/>
    <n v="-4.8000000000000043E-2"/>
    <n v="7.98"/>
    <n v="-0.79800000000000004"/>
    <n v="-0.10600000000000009"/>
    <n v="104.2"/>
    <n v="8523.247400000002"/>
    <n v="0.85232474000000025"/>
    <n v="6.8669527896995777E-2"/>
    <n v="4.401528530309561E-6"/>
    <n v="3.7515316601986797E-6"/>
    <n v="3.7515316601986797"/>
    <n v="35.391808115081851"/>
    <n v="0.1606768517984167"/>
    <n v="34.764699999999998"/>
    <n v="128"/>
    <n v="930"/>
    <n v="4.4015285303095606"/>
    <n v="6.5184028628141686"/>
    <s v="LS"/>
    <s v="TF"/>
    <s v="SD"/>
    <n v="0.38320539431614575"/>
    <n v="2.6387499999999999"/>
    <n v="1512.2124999999996"/>
    <n v="-8.0073224214642878E-3"/>
    <n v="11.271428195052852"/>
  </r>
  <r>
    <d v="2022-08-03T00:00:00"/>
    <x v="0"/>
    <x v="0"/>
    <s v="K1"/>
    <x v="0"/>
    <n v="1"/>
    <x v="10"/>
    <s v="H1"/>
    <s v="K1FthH1"/>
    <s v="K1FthH1"/>
    <s v="5h30"/>
    <n v="0.64300000000000002"/>
    <n v="4.54"/>
    <x v="246"/>
    <s v="12h28"/>
    <n v="0.68700000000000006"/>
    <n v="-4.4000000000000039E-2"/>
    <n v="5.93"/>
    <n v="-0.59299999999999997"/>
    <n v="-0.13899999999999996"/>
    <n v="104.2"/>
    <n v="8523.247400000002"/>
    <n v="0.85232474000000025"/>
    <n v="6.8429237947122926E-2"/>
    <n v="4.3825764275885476E-6"/>
    <n v="3.7353783141745389E-6"/>
    <n v="3.7353783141745391"/>
    <n v="26.873225281831225"/>
    <n v="0.12200295678350014"/>
    <n v="28.545300000000001"/>
    <n v="128"/>
    <n v="930"/>
    <n v="4.3825764275885479"/>
    <n v="8.0311143168665637"/>
    <s v="LS"/>
    <s v="TF"/>
    <s v="SD"/>
    <m/>
    <m/>
    <m/>
    <n v="-8.0073224214642878E-3"/>
    <n v="11.271428195052852"/>
  </r>
  <r>
    <d v="2022-08-17T00:00:00"/>
    <x v="0"/>
    <x v="5"/>
    <s v="K1"/>
    <x v="0"/>
    <n v="2"/>
    <x v="10"/>
    <s v="H1"/>
    <s v="K1FthH1"/>
    <s v="K1FthH1"/>
    <s v="5h17"/>
    <n v="0.54100000000000004"/>
    <n v="4.83"/>
    <x v="247"/>
    <s v="12h37"/>
    <n v="0.55300000000000005"/>
    <n v="-1.2000000000000011E-2"/>
    <n v="8.8699999999999992"/>
    <n v="-0.8869999999999999"/>
    <n v="-0.40399999999999991"/>
    <n v="104.2"/>
    <n v="8523.247400000002"/>
    <n v="0.85232474000000025"/>
    <n v="2.2181146025878021E-2"/>
    <n v="1.0950986458450365E-6"/>
    <n v="9.3337966859422302E-7"/>
    <n v="0.93337966859422306"/>
    <n v="2.3103457143421369"/>
    <n v="1.0488841789020311E-2"/>
    <n v="32.178800000000003"/>
    <n v="128"/>
    <n v="930"/>
    <n v="1.0950986458450365"/>
    <n v="7.6209545755722603"/>
    <s v="LS"/>
    <s v="TF"/>
    <s v="SD"/>
    <n v="0.6083871384901417"/>
    <n v="1.4275"/>
    <n v="836.8"/>
    <n v="-8.0073224214642878E-3"/>
    <n v="11.271428195052852"/>
  </r>
  <r>
    <d v="2022-06-11T00:00:00"/>
    <x v="0"/>
    <x v="1"/>
    <s v="K1"/>
    <x v="0"/>
    <n v="9"/>
    <x v="10"/>
    <s v="H1"/>
    <s v="K1FthH1"/>
    <s v="K1FthH1"/>
    <s v="6h09"/>
    <n v="0.64500000000000002"/>
    <n v="4.71"/>
    <x v="248"/>
    <s v="11h58"/>
    <n v="0.65100000000000002"/>
    <n v="-6.0000000000000053E-3"/>
    <n v="5.46"/>
    <n v="-0.54600000000000004"/>
    <n v="-7.5000000000000067E-2"/>
    <n v="104.2"/>
    <n v="8523.247400000002"/>
    <n v="0.85232474000000025"/>
    <n v="9.3023255813953574E-3"/>
    <n v="3.757362891720048E-7"/>
    <n v="3.202493349770939E-7"/>
    <n v="0.3202493349770939"/>
    <n v="4.269991133027915"/>
    <n v="1.9385523628268942E-2"/>
    <n v="31.959900000000001"/>
    <n v="128"/>
    <n v="930"/>
    <n v="0.3757362891720048"/>
    <n v="10.416666666666666"/>
    <s v="LS"/>
    <s v="TF"/>
    <s v="SD"/>
    <n v="0.55247291970017987"/>
    <n v="1.6937500000000001"/>
    <n v="1071.175"/>
    <n v="-8.0073224214642878E-3"/>
    <n v="11.271428195052852"/>
  </r>
  <r>
    <d v="2022-08-19T00:00:00"/>
    <x v="0"/>
    <x v="5"/>
    <s v="L4"/>
    <x v="0"/>
    <n v="1"/>
    <x v="3"/>
    <s v="H9"/>
    <s v="L4AguH9"/>
    <s v="L4AguH9"/>
    <s v="5h56"/>
    <n v="0.64500000000000002"/>
    <n v="4.34"/>
    <x v="249"/>
    <s v="11h55"/>
    <n v="0.46100000000000002"/>
    <n v="0.184"/>
    <n v="13.93"/>
    <n v="-1.393"/>
    <n v="-0.95900000000000007"/>
    <n v="90.2"/>
    <n v="6386.791400000001"/>
    <n v="0.63867914000000015"/>
    <n v="0.39913232104121471"/>
    <n v="3.8416859772010158E-5"/>
    <n v="2.4536046960688048E-5"/>
    <n v="24.536046960688047"/>
    <n v="25.585033327099108"/>
    <n v="0.62887671083183128"/>
    <n v="34.301699999999997"/>
    <n v="58"/>
    <n v="684"/>
    <n v="38.416859772010156"/>
    <n v="8.2594820334704142"/>
    <s v="LS"/>
    <s v="TF"/>
    <s v="SD"/>
    <n v="0.40498035528846144"/>
    <n v="2.7174999999999998"/>
    <n v="1551.3875"/>
    <n v="3.5829885177280862E-2"/>
    <n v="11.240386978832715"/>
  </r>
  <r>
    <d v="2022-08-06T00:00:00"/>
    <x v="0"/>
    <x v="0"/>
    <s v="L4"/>
    <x v="0"/>
    <n v="14"/>
    <x v="3"/>
    <s v="H9"/>
    <s v="L4AguH9"/>
    <s v="L4AguH9"/>
    <s v="6h02"/>
    <n v="0.60599999999999998"/>
    <n v="7.11"/>
    <x v="250"/>
    <s v="12h08"/>
    <n v="0.44400000000000001"/>
    <n v="0.16199999999999998"/>
    <n v="12.51"/>
    <n v="-1.2509999999999999"/>
    <n v="-0.53999999999999981"/>
    <n v="90.2"/>
    <n v="6386.791400000001"/>
    <n v="0.63867914000000015"/>
    <n v="0.3648648648648648"/>
    <n v="3.4397866614247394E-5"/>
    <n v="2.1969199867022241E-5"/>
    <n v="21.96919986702224"/>
    <n v="40.683703457448608"/>
    <n v="1"/>
    <n v="31.516500000000001"/>
    <n v="58"/>
    <n v="684"/>
    <n v="34.397866614247391"/>
    <n v="8.6594309038552968"/>
    <s v="LS"/>
    <s v="TF"/>
    <s v="SD"/>
    <n v="0.44430618398273797"/>
    <n v="2.1475"/>
    <n v="1335.2875000000001"/>
    <n v="3.5829885177280862E-2"/>
    <n v="11.240386978832715"/>
  </r>
  <r>
    <d v="2022-06-08T00:00:00"/>
    <x v="0"/>
    <x v="1"/>
    <s v="L4"/>
    <x v="0"/>
    <n v="2"/>
    <x v="3"/>
    <s v="H9"/>
    <s v="L4AguH9"/>
    <s v="L4AguH9"/>
    <s v="6h15"/>
    <n v="0.53100000000000003"/>
    <n v="10.48"/>
    <x v="251"/>
    <s v="12h02"/>
    <n v="0.40600000000000003"/>
    <n v="0.125"/>
    <n v="3.4"/>
    <n v="-0.33999999999999997"/>
    <n v="0.70800000000000007"/>
    <n v="90.2"/>
    <n v="6386.791400000001"/>
    <n v="0.63867914000000015"/>
    <n v="0.30788177339901474"/>
    <n v="2.7909216206457201E-5"/>
    <n v="1.7825034204814152E-5"/>
    <n v="17.825034204814152"/>
    <n v="25.176601984200776"/>
    <n v="0.61883752283317905"/>
    <n v="26.9267"/>
    <n v="58"/>
    <n v="684"/>
    <n v="27.909216206457202"/>
    <n v="10.52"/>
    <s v="LS"/>
    <s v="TF"/>
    <s v="SD"/>
    <n v="0.6042605573172154"/>
    <n v="1.3074999999999999"/>
    <n v="892.41250000000002"/>
    <n v="3.5829885177280862E-2"/>
    <n v="11.240386978832715"/>
  </r>
  <r>
    <d v="2022-07-06T00:00:00"/>
    <x v="0"/>
    <x v="3"/>
    <s v="L4"/>
    <x v="0"/>
    <n v="5"/>
    <x v="3"/>
    <s v="H9"/>
    <s v="L4AguH9"/>
    <s v="L4AguH9"/>
    <s v="6h10"/>
    <n v="0.58299999999999996"/>
    <n v="17.600000000000001"/>
    <x v="252"/>
    <s v="11h48"/>
    <n v="0.44800000000000001"/>
    <n v="0.13499999999999995"/>
    <n v="28.75"/>
    <n v="-2.875"/>
    <n v="-1.1149999999999998"/>
    <n v="90.2"/>
    <n v="6386.791400000001"/>
    <n v="0.63867914000000015"/>
    <n v="0.30133928571428559"/>
    <n v="2.718094771635154E-5"/>
    <n v="1.7359904311864369E-5"/>
    <n v="17.359904311864369"/>
    <n v="15.56942090750168"/>
    <n v="0.38269429180283021"/>
    <n v="33.4651"/>
    <n v="58"/>
    <n v="684"/>
    <n v="27.18094771635154"/>
    <n v="7.6280448717948737"/>
    <s v="LS"/>
    <s v="TF"/>
    <s v="SD"/>
    <n v="0.36316699062884389"/>
    <n v="2.6599999999999997"/>
    <n v="1403.9625000000001"/>
    <n v="3.5829885177280862E-2"/>
    <n v="11.240386978832715"/>
  </r>
  <r>
    <d v="2022-07-21T00:00:00"/>
    <x v="0"/>
    <x v="4"/>
    <s v="L4"/>
    <x v="0"/>
    <n v="3"/>
    <x v="3"/>
    <s v="H9"/>
    <s v="L4AguH9"/>
    <s v="L4AguH9"/>
    <s v="6h29"/>
    <n v="0.65900000000000003"/>
    <n v="3.71"/>
    <x v="253"/>
    <s v="12h03"/>
    <n v="0.50800000000000001"/>
    <n v="0.15100000000000002"/>
    <n v="22.81"/>
    <n v="-2.2809999999999997"/>
    <n v="-1.9099999999999997"/>
    <n v="90.2"/>
    <n v="6386.791400000001"/>
    <n v="0.63867914000000015"/>
    <n v="0.297244094488189"/>
    <n v="2.6726947076716277E-5"/>
    <n v="1.7069943573782671E-5"/>
    <n v="17.06994357378267"/>
    <n v="8.9371432323469495"/>
    <n v="0.21967379007626098"/>
    <n v="31.981100000000001"/>
    <n v="58"/>
    <n v="684"/>
    <n v="26.726947076716279"/>
    <n v="7.12949535755667"/>
    <s v="LS"/>
    <s v="TF"/>
    <s v="SD"/>
    <n v="0.41316276787735068"/>
    <n v="2.36"/>
    <n v="1352.8999999999999"/>
    <n v="3.5829885177280862E-2"/>
    <n v="11.240386978832715"/>
  </r>
  <r>
    <d v="2022-09-01T00:00:00"/>
    <x v="0"/>
    <x v="6"/>
    <s v="L4"/>
    <x v="0"/>
    <n v="9"/>
    <x v="3"/>
    <s v="H9"/>
    <s v="L4AguH9"/>
    <s v="L4AguH9"/>
    <s v="7h02"/>
    <n v="0.59099999999999997"/>
    <n v="12.51"/>
    <x v="254"/>
    <s v="12h52"/>
    <n v="0.50800000000000001"/>
    <n v="8.2999999999999963E-2"/>
    <n v="7.48"/>
    <n v="-0.748"/>
    <n v="0.50299999999999989"/>
    <n v="90.2"/>
    <n v="6386.791400000001"/>
    <n v="0.63867914000000015"/>
    <n v="0.16338582677165348"/>
    <n v="1.2794221444461207E-5"/>
    <n v="8.1714023491180444E-6"/>
    <n v="8.1714023491180452"/>
    <n v="16.245332702023951"/>
    <n v="0.39930811366959273"/>
    <n v="34.357199999999999"/>
    <n v="58"/>
    <n v="684"/>
    <n v="12.794221444461208"/>
    <n v="6.9857928042559951"/>
    <s v="LS"/>
    <s v="TF"/>
    <s v="SD"/>
    <n v="0.43800288115314234"/>
    <n v="2.1637500000000003"/>
    <n v="1129.9875000000002"/>
    <n v="3.5829885177280862E-2"/>
    <n v="11.240386978832715"/>
  </r>
  <r>
    <d v="2022-06-23T00:00:00"/>
    <x v="0"/>
    <x v="2"/>
    <s v="K5"/>
    <x v="0"/>
    <n v="12"/>
    <x v="4"/>
    <s v="I6"/>
    <s v="K5CmeI6"/>
    <s v="K5CmeI6"/>
    <s v="5h47"/>
    <n v="0.73599999999999999"/>
    <n v="2.3199999999999998"/>
    <x v="255"/>
    <s v="11h42"/>
    <n v="0.53100000000000003"/>
    <n v="0.20499999999999996"/>
    <m/>
    <s v="NA"/>
    <s v="NA"/>
    <n v="89.65"/>
    <n v="6309.141162500001"/>
    <n v="0.63091411625000005"/>
    <n v="0.38606403013182666"/>
    <n v="3.6874369982071957E-5"/>
    <n v="2.3264560549514459E-5"/>
    <n v="23.26456054951446"/>
    <s v="NA"/>
    <m/>
    <n v="33.261499999999998"/>
    <n v="64.5"/>
    <n v="700"/>
    <n v="36.874369982071954"/>
    <n v="11.388095238095239"/>
    <s v="ES"/>
    <s v="TF"/>
    <s v="SD"/>
    <n v="0.39747176730693196"/>
    <n v="2.46875"/>
    <n v="1395.05"/>
    <n v="2.3499861849242888E-2"/>
    <n v="11.233512163472522"/>
  </r>
  <r>
    <d v="2022-08-05T00:00:00"/>
    <x v="0"/>
    <x v="0"/>
    <s v="K5"/>
    <x v="0"/>
    <n v="4"/>
    <x v="4"/>
    <s v="I6"/>
    <s v="K5CmeI6"/>
    <s v="K5CmeI6"/>
    <s v="5h52"/>
    <n v="0.59899999999999998"/>
    <n v="1.53"/>
    <x v="47"/>
    <s v="12h18"/>
    <n v="0.434"/>
    <n v="0.16499999999999998"/>
    <n v="5.83"/>
    <n v="-0.58299999999999996"/>
    <n v="-0.42999999999999994"/>
    <n v="89.65"/>
    <n v="6309.141162500001"/>
    <n v="0.63091411625000005"/>
    <n v="0.38018433179723499"/>
    <n v="3.6184272026183369E-5"/>
    <n v="2.282916800754908E-5"/>
    <n v="22.829168007549079"/>
    <n v="53.09108838964903"/>
    <n v="1.7314983161540069E-2"/>
    <n v="33.254899999999999"/>
    <n v="64.5"/>
    <n v="700"/>
    <n v="36.184272026183372"/>
    <n v="11.958942411336949"/>
    <s v="ES"/>
    <s v="TF"/>
    <s v="SD"/>
    <n v="0.44009598733374949"/>
    <n v="2.3112500000000002"/>
    <n v="1533.9750000000001"/>
    <n v="2.3499861849242888E-2"/>
    <n v="11.233512163472522"/>
  </r>
  <r>
    <d v="2022-07-21T00:00:00"/>
    <x v="0"/>
    <x v="4"/>
    <s v="K5"/>
    <x v="0"/>
    <n v="3"/>
    <x v="4"/>
    <s v="I6"/>
    <s v="K5CmeI6"/>
    <s v="K5CmeI6"/>
    <s v="6h14"/>
    <n v="0.63600000000000001"/>
    <n v="1.68"/>
    <x v="256"/>
    <s v="12h20"/>
    <n v="0.46899999999999997"/>
    <n v="0.16700000000000004"/>
    <n v="2.0299999999999998"/>
    <n v="-0.20299999999999999"/>
    <n v="-3.5000000000000003E-2"/>
    <n v="89.65"/>
    <n v="6309.141162500001"/>
    <n v="0.63091411625000005"/>
    <n v="0.35607675906183378"/>
    <n v="3.338083284157312E-5"/>
    <n v="2.1060438651930082E-5"/>
    <n v="21.060438651930081"/>
    <s v="NA"/>
    <n v="0.19624554795146243"/>
    <n v="31.981100000000001"/>
    <n v="64.5"/>
    <n v="700"/>
    <n v="33.380832841573117"/>
    <n v="9.9720095924155352"/>
    <s v="ES"/>
    <s v="TF"/>
    <s v="SD"/>
    <n v="0.41316276787735068"/>
    <n v="2.36"/>
    <n v="1352.8999999999999"/>
    <n v="2.3499861849242888E-2"/>
    <n v="11.233512163472522"/>
  </r>
  <r>
    <d v="2022-09-02T00:00:00"/>
    <x v="0"/>
    <x v="6"/>
    <s v="K5"/>
    <x v="0"/>
    <n v="6"/>
    <x v="4"/>
    <s v="I6"/>
    <s v="K5CmeI6"/>
    <s v="K5CmeI6"/>
    <s v="6h05"/>
    <n v="0.63900000000000001"/>
    <n v="3.18"/>
    <x v="257"/>
    <s v="12h53"/>
    <n v="0.47799999999999998"/>
    <n v="0.16100000000000003"/>
    <n v="10.23"/>
    <n v="-1.0230000000000001"/>
    <n v="-0.70500000000000007"/>
    <n v="89.65"/>
    <n v="6309.141162500001"/>
    <n v="0.63091411625000005"/>
    <n v="0.33682008368200844"/>
    <n v="3.1172660813787891E-5"/>
    <n v="1.9667271748491995E-5"/>
    <n v="19.667271748491995"/>
    <n v="27.89683935956311"/>
    <n v="9.0981993103234002E-3"/>
    <n v="35.566600000000001"/>
    <n v="64.5"/>
    <n v="700"/>
    <n v="31.172660813787893"/>
    <n v="10.433333333333335"/>
    <s v="ES"/>
    <s v="TF"/>
    <s v="SD"/>
    <n v="0.40445061727069104"/>
    <n v="2.5662500000000001"/>
    <n v="1407.6"/>
    <n v="2.3499861849242888E-2"/>
    <n v="11.233512163472522"/>
  </r>
  <r>
    <d v="2022-07-06T00:00:00"/>
    <x v="0"/>
    <x v="3"/>
    <s v="K5"/>
    <x v="0"/>
    <n v="5"/>
    <x v="4"/>
    <s v="I6"/>
    <s v="K5CmeI6"/>
    <s v="K5CmeI6"/>
    <s v="5h54"/>
    <n v="0.624"/>
    <n v="3.76"/>
    <x v="258"/>
    <s v="12h18"/>
    <n v="0.47699999999999998"/>
    <n v="0.14700000000000002"/>
    <n v="13.21"/>
    <n v="-1.3210000000000002"/>
    <n v="-0.94500000000000017"/>
    <n v="89.65"/>
    <n v="6309.141162500001"/>
    <n v="0.63091411625000005"/>
    <n v="0.30817610062893086"/>
    <n v="2.7942063538065327E-5"/>
    <n v="1.7629042323319837E-5"/>
    <n v="17.629042323319837"/>
    <n v="18.65507124160829"/>
    <n v="6.0841141936120941E-3"/>
    <n v="33.4651"/>
    <n v="64.5"/>
    <n v="700"/>
    <n v="27.942063538065327"/>
    <n v="10.517788461538462"/>
    <s v="ES"/>
    <s v="TF"/>
    <s v="SD"/>
    <n v="0.36316699062884389"/>
    <n v="2.6599999999999997"/>
    <n v="1403.9625000000001"/>
    <n v="2.3499861849242888E-2"/>
    <n v="11.233512163472522"/>
  </r>
  <r>
    <d v="2022-08-18T00:00:00"/>
    <x v="0"/>
    <x v="5"/>
    <s v="K5"/>
    <x v="0"/>
    <n v="16"/>
    <x v="4"/>
    <s v="I6"/>
    <s v="K5CmeI6"/>
    <s v="K5CmeI6"/>
    <s v="6h15"/>
    <n v="0.55300000000000005"/>
    <n v="4.42"/>
    <x v="122"/>
    <s v="12h53"/>
    <n v="0.432"/>
    <n v="0.12100000000000005"/>
    <n v="13.57"/>
    <n v="-1.357"/>
    <n v="-0.91500000000000004"/>
    <n v="89.65"/>
    <n v="6309.141162500001"/>
    <n v="0.63091411625000005"/>
    <n v="0.28009259259259273"/>
    <n v="2.4841353780805139E-5"/>
    <n v="1.5672760767070273E-5"/>
    <n v="15.672760767070272"/>
    <n v="17.128700291880079"/>
    <n v="5.5863077237420832E-3"/>
    <n v="28.894600000000001"/>
    <n v="64.5"/>
    <n v="700"/>
    <n v="24.841353780805139"/>
    <n v="11.459908061879579"/>
    <s v="ES"/>
    <s v="TF"/>
    <s v="SD"/>
    <n v="0.60858362734628491"/>
    <n v="1.405"/>
    <n v="1061.325"/>
    <n v="2.3499861849242888E-2"/>
    <n v="11.233512163472522"/>
  </r>
  <r>
    <d v="2022-06-08T00:00:00"/>
    <x v="0"/>
    <x v="1"/>
    <s v="K5"/>
    <x v="0"/>
    <n v="9"/>
    <x v="4"/>
    <s v="I6"/>
    <s v="K5CmeI6"/>
    <s v="K5CmeI6"/>
    <s v="5h53"/>
    <n v="0.504"/>
    <n v="9.01"/>
    <x v="259"/>
    <s v="12h11"/>
    <n v="0.52200000000000002"/>
    <n v="-1.8000000000000016E-2"/>
    <n v="19.23"/>
    <n v="-1.923"/>
    <n v="-1.022"/>
    <n v="89.65"/>
    <n v="6309.141162500001"/>
    <n v="0.63091411625000005"/>
    <n v="3.5714285714285747E-2"/>
    <n v="1.9683187285601463E-6"/>
    <n v="1.2418400711278485E-6"/>
    <n v="1.2418400711278486"/>
    <n v="1.2151077016906542"/>
    <n v="3.9629192077993516E-4"/>
    <n v="26.9267"/>
    <n v="64.5"/>
    <n v="700"/>
    <n v="1.9683187285601462"/>
    <n v="13.101333333333335"/>
    <s v="ES"/>
    <s v="TF"/>
    <s v="SD"/>
    <n v="0.60426055731721495"/>
    <n v="1.3075000000000001"/>
    <n v="892.41250000000002"/>
    <n v="2.3499861849242888E-2"/>
    <n v="11.233512163472522"/>
  </r>
  <r>
    <d v="2022-06-08T00:00:00"/>
    <x v="0"/>
    <x v="1"/>
    <s v="L4"/>
    <x v="0"/>
    <n v="4"/>
    <x v="7"/>
    <s v="G6"/>
    <s v="L4DtoG6"/>
    <s v="L4DtoG6"/>
    <s v="6h15"/>
    <n v="0.86099999999999999"/>
    <n v="10.47"/>
    <x v="260"/>
    <s v="12h02"/>
    <n v="0.70099999999999996"/>
    <n v="0.16000000000000003"/>
    <n v="12.51"/>
    <n v="-1.2509999999999999"/>
    <n v="-0.20399999999999974"/>
    <n v="56.05"/>
    <n v="2466.1579624999995"/>
    <n v="0.24661579624999994"/>
    <n v="0.22824536376604856"/>
    <n v="1.9308110691663001E-5"/>
    <n v="4.7616850923076079E-6"/>
    <n v="4.7616850923076077"/>
    <n v="23.341593589743205"/>
    <n v="0.19892442913049543"/>
    <n v="26.9267"/>
    <n v="42.8"/>
    <n v="570"/>
    <n v="19.308110691663"/>
    <n v="10.52"/>
    <s v="ES"/>
    <s v="TF"/>
    <s v="SD"/>
    <n v="0.6042605573172154"/>
    <n v="1.3074999999999999"/>
    <n v="892.41250000000002"/>
    <n v="5.2555943113949413E-2"/>
    <n v="11.192252581245134"/>
  </r>
  <r>
    <d v="2022-07-06T00:00:00"/>
    <x v="0"/>
    <x v="3"/>
    <s v="L4"/>
    <x v="0"/>
    <n v="14"/>
    <x v="7"/>
    <s v="G6"/>
    <s v="L4DtoG6"/>
    <s v="L4DtoG6"/>
    <s v="6h20"/>
    <n v="0.95099999999999996"/>
    <n v="21.39"/>
    <x v="261"/>
    <s v="11h57"/>
    <n v="0.78100000000000003"/>
    <n v="0.16999999999999993"/>
    <n v="33.21"/>
    <n v="-3.3210000000000002"/>
    <n v="-1.1819999999999999"/>
    <n v="56.05"/>
    <n v="2466.1579624999995"/>
    <n v="0.24661579624999994"/>
    <n v="0.21766965428937249"/>
    <n v="1.8212776616217388E-5"/>
    <n v="4.4915584071318304E-6"/>
    <n v="4.4915584071318309"/>
    <n v="3.7999648114482496"/>
    <n v="3.2384499709800237E-2"/>
    <n v="33.4651"/>
    <n v="42.8"/>
    <n v="570"/>
    <n v="18.212776616217386"/>
    <n v="7.6280448717948737"/>
    <s v="ES"/>
    <s v="TF"/>
    <s v="SD"/>
    <n v="0.36316699062884389"/>
    <n v="2.6599999999999997"/>
    <n v="1403.9625000000001"/>
    <n v="5.2555943113949413E-2"/>
    <n v="11.192252581245134"/>
  </r>
  <r>
    <d v="2022-08-19T00:00:00"/>
    <x v="0"/>
    <x v="5"/>
    <s v="L4"/>
    <x v="0"/>
    <n v="14"/>
    <x v="7"/>
    <s v="G6"/>
    <s v="L4DtoG6"/>
    <s v="L4DtoG6"/>
    <s v="5h41"/>
    <n v="0.92600000000000005"/>
    <n v="9.01"/>
    <x v="259"/>
    <s v="12h02"/>
    <n v="0.78600000000000003"/>
    <n v="0.14000000000000001"/>
    <n v="12.56"/>
    <n v="-1.256"/>
    <n v="-0.35499999999999998"/>
    <n v="56.05"/>
    <n v="2466.1579624999995"/>
    <n v="0.24661579624999994"/>
    <n v="0.17811704834605599"/>
    <n v="1.4228706434564465E-5"/>
    <n v="3.509023766967613E-6"/>
    <n v="3.509023766967613"/>
    <n v="9.8845739914580655"/>
    <n v="8.423945995328122E-2"/>
    <n v="34.301699999999997"/>
    <n v="42.8"/>
    <n v="570"/>
    <n v="14.228706434564465"/>
    <n v="8.2594820334704142"/>
    <s v="ES"/>
    <s v="TF"/>
    <s v="SD"/>
    <n v="0.40498035528846144"/>
    <n v="2.7174999999999998"/>
    <n v="1551.3875"/>
    <n v="5.2555943113949413E-2"/>
    <n v="11.192252581245134"/>
  </r>
  <r>
    <d v="2022-07-22T00:00:00"/>
    <x v="0"/>
    <x v="4"/>
    <s v="L4"/>
    <x v="0"/>
    <n v="7"/>
    <x v="7"/>
    <s v="G6"/>
    <s v="L4DtoG6"/>
    <s v="L4DtoG6"/>
    <s v="5h10"/>
    <n v="0.90800000000000003"/>
    <m/>
    <x v="104"/>
    <s v="12h20"/>
    <n v="0.83399999999999996"/>
    <n v="7.4000000000000066E-2"/>
    <n v="28.61"/>
    <n v="-2.8609999999999998"/>
    <s v="NA"/>
    <n v="56.05"/>
    <n v="2466.1579624999995"/>
    <n v="0.24661579624999994"/>
    <n v="8.872901678657083E-2"/>
    <n v="6.0341458061632528E-6"/>
    <n v="1.4881156726755483E-6"/>
    <n v="1.4881156726755482"/>
    <s v="NA"/>
    <m/>
    <n v="34.764699999999998"/>
    <n v="42.8"/>
    <n v="570"/>
    <n v="6.0341458061632531"/>
    <n v="7.1421578461796527"/>
    <s v="ES"/>
    <s v="TF"/>
    <s v="SD"/>
    <n v="0.38320539431614575"/>
    <n v="2.6387499999999999"/>
    <n v="1512.2124999999996"/>
    <n v="5.2555943113949413E-2"/>
    <n v="11.192252581245134"/>
  </r>
  <r>
    <d v="2022-08-05T00:00:00"/>
    <x v="0"/>
    <x v="0"/>
    <s v="L4"/>
    <x v="0"/>
    <n v="13"/>
    <x v="7"/>
    <s v="G6"/>
    <s v="L4DtoG6"/>
    <s v="L4DtoG6"/>
    <s v="6h20"/>
    <n v="0.82799999999999996"/>
    <n v="5.84"/>
    <x v="185"/>
    <s v="12h32"/>
    <n v="0.76200000000000001"/>
    <n v="6.5999999999999948E-2"/>
    <n v="16.18"/>
    <n v="-1.6179999999999999"/>
    <n v="-1.0339999999999998"/>
    <n v="56.05"/>
    <n v="2466.1579624999995"/>
    <n v="0.24661579624999994"/>
    <n v="8.6614173228346386E-2"/>
    <n v="5.8575900837474212E-6"/>
    <n v="1.4445742426094741E-6"/>
    <n v="1.4445742426094741"/>
    <n v="1.3970737355991047"/>
    <n v="1.1906303408066412E-2"/>
    <n v="33.254899999999999"/>
    <n v="42.8"/>
    <n v="570"/>
    <n v="5.8575900837474215"/>
    <n v="8.7075468826202727"/>
    <s v="ES"/>
    <s v="TF"/>
    <s v="SD"/>
    <n v="0.44009598733374949"/>
    <n v="2.3112500000000002"/>
    <n v="1533.9750000000001"/>
    <n v="5.2555943113949413E-2"/>
    <n v="11.192252581245134"/>
  </r>
  <r>
    <d v="2022-09-01T00:00:00"/>
    <x v="0"/>
    <x v="6"/>
    <s v="L4"/>
    <x v="0"/>
    <n v="16"/>
    <x v="7"/>
    <s v="G6"/>
    <s v="L4DtoG6"/>
    <s v="L4DtoG6"/>
    <s v="5h57"/>
    <n v="0.94199999999999995"/>
    <n v="27.78"/>
    <x v="262"/>
    <s v="12h03"/>
    <n v="0.88100000000000001"/>
    <n v="6.0999999999999943E-2"/>
    <n v="40.06"/>
    <n v="-4.0060000000000002"/>
    <n v="-1.2280000000000002"/>
    <n v="56.05"/>
    <n v="2466.1579624999995"/>
    <n v="0.24661579624999994"/>
    <n v="6.9239500567536819E-2"/>
    <n v="4.4465445209103116E-6"/>
    <n v="1.0965881175853709E-6"/>
    <n v="1.0965881175853709"/>
    <n v="0.89298706643759829"/>
    <n v="7.6103176815687738E-3"/>
    <n v="34.357199999999999"/>
    <n v="42.8"/>
    <n v="570"/>
    <n v="4.4465445209103116"/>
    <n v="6.9857928042559951"/>
    <s v="ES"/>
    <s v="TF"/>
    <s v="SD"/>
    <n v="0.43800288115314234"/>
    <n v="2.1637500000000003"/>
    <n v="1129.9875000000002"/>
    <n v="5.2555943113949413E-2"/>
    <n v="11.192252581245134"/>
  </r>
  <r>
    <d v="2022-06-10T00:00:00"/>
    <x v="0"/>
    <x v="1"/>
    <s v="M1"/>
    <x v="1"/>
    <n v="13"/>
    <x v="5"/>
    <s v="G6"/>
    <s v="M1SguG6"/>
    <s v="M1SguG6"/>
    <s v="6h52"/>
    <n v="0.72799999999999998"/>
    <n v="2.0099999999999998"/>
    <x v="170"/>
    <s v="12h12"/>
    <n v="0.57599999999999996"/>
    <n v="0.15200000000000002"/>
    <n v="6.47"/>
    <n v="-0.64700000000000002"/>
    <n v="-0.44600000000000006"/>
    <n v="44.5"/>
    <n v="1554.4962500000001"/>
    <n v="0.15544962500000001"/>
    <n v="0.26388888888888895"/>
    <n v="2.3084280405542594E-5"/>
    <n v="3.5884427324364446E-6"/>
    <n v="3.5884427324364445"/>
    <n v="8.0458357229516686"/>
    <n v="0.14862314310472563"/>
    <n v="27.385200000000001"/>
    <n v="33.9"/>
    <n v="590"/>
    <n v="23.084280405542593"/>
    <n v="16.475333333333335"/>
    <s v="LS"/>
    <s v="TMF"/>
    <s v="E"/>
    <n v="0.64691630239407094"/>
    <n v="1.1612499999999999"/>
    <n v="648.88749999999993"/>
    <n v="-4.3762247429702313E-4"/>
    <n v="11.113878847575744"/>
  </r>
  <r>
    <d v="2022-06-22T00:00:00"/>
    <x v="0"/>
    <x v="2"/>
    <s v="M1"/>
    <x v="1"/>
    <n v="4"/>
    <x v="5"/>
    <s v="G6"/>
    <s v="M1SguG6"/>
    <s v="M1SguG6"/>
    <s v="5h37"/>
    <n v="0.749"/>
    <n v="2.5099999999999998"/>
    <x v="263"/>
    <s v="12h10"/>
    <n v="0.59499999999999997"/>
    <n v="0.15400000000000003"/>
    <n v="11.85"/>
    <n v="-1.1850000000000001"/>
    <n v="-0.93400000000000005"/>
    <n v="44.5"/>
    <n v="1554.4962500000001"/>
    <n v="0.15544962500000001"/>
    <n v="0.25882352941176479"/>
    <n v="2.2540034888439923E-5"/>
    <n v="3.5038399708949032E-6"/>
    <n v="3.5038399708949033"/>
    <n v="3.7514346583457208"/>
    <n v="6.9296718112808131E-2"/>
    <n v="31.695499999999999"/>
    <n v="33.9"/>
    <n v="590"/>
    <n v="22.540034888439923"/>
    <n v="14.662698412698415"/>
    <s v="LS"/>
    <s v="TMF"/>
    <s v="E"/>
    <n v="0.40461792161109017"/>
    <n v="2.3699999999999997"/>
    <n v="1376.4875"/>
    <n v="-4.3762247429702313E-4"/>
    <n v="11.113878847575744"/>
  </r>
  <r>
    <d v="2022-06-21T00:00:00"/>
    <x v="0"/>
    <x v="2"/>
    <s v="M1"/>
    <x v="1"/>
    <n v="4"/>
    <x v="5"/>
    <s v="G6"/>
    <s v="M1SguG6"/>
    <s v="M1SguG6"/>
    <s v="5h58"/>
    <n v="0.72199999999999998"/>
    <n v="3.43"/>
    <x v="169"/>
    <s v="11h54"/>
    <n v="0.58299999999999996"/>
    <n v="0.13900000000000001"/>
    <n v="12.83"/>
    <n v="-1.2829999999999999"/>
    <n v="-0.94"/>
    <n v="44.5"/>
    <n v="1554.4962500000001"/>
    <n v="0.15544962500000001"/>
    <n v="0.23842195540308753"/>
    <n v="2.0373244143308797E-5"/>
    <n v="3.1670131621107987E-6"/>
    <n v="3.1670131621107989"/>
    <n v="3.3691629384157435"/>
    <n v="6.2235372779349117E-2"/>
    <n v="30.972899999999999"/>
    <n v="33.9"/>
    <n v="590"/>
    <n v="20.373244143308796"/>
    <n v="14.820634920634921"/>
    <s v="LS"/>
    <s v="TMF"/>
    <s v="E"/>
    <n v="0.43868604499462666"/>
    <n v="2.2399999999999998"/>
    <n v="1277.3875"/>
    <n v="-4.3762247429702313E-4"/>
    <n v="11.113878847575744"/>
  </r>
  <r>
    <d v="2022-07-08T00:00:00"/>
    <x v="0"/>
    <x v="3"/>
    <s v="M1"/>
    <x v="1"/>
    <n v="13"/>
    <x v="5"/>
    <s v="G6"/>
    <s v="M1SguG6"/>
    <s v="M1SguG6"/>
    <s v="6h10"/>
    <n v="0.78200000000000003"/>
    <n v="8.57"/>
    <x v="264"/>
    <s v="11h53"/>
    <n v="0.63800000000000001"/>
    <n v="0.14400000000000002"/>
    <n v="11.87"/>
    <n v="-1.1869999999999998"/>
    <n v="-0.32999999999999985"/>
    <n v="44.5"/>
    <n v="1554.4962500000001"/>
    <n v="0.15544962500000001"/>
    <n v="0.22570532915360503"/>
    <n v="1.9043945662972619E-5"/>
    <n v="2.9603742118294699E-6"/>
    <n v="2.9603742118294698"/>
    <n v="8.9708309449377914"/>
    <n v="0.16570970837677884"/>
    <n v="33.388599999999997"/>
    <n v="33.9"/>
    <n v="590"/>
    <n v="19.043945662972618"/>
    <n v="10.019670781892938"/>
    <s v="LS"/>
    <s v="TMF"/>
    <s v="E"/>
    <n v="0.39262443606707542"/>
    <n v="2.4874999999999998"/>
    <n v="1362.0875000000001"/>
    <n v="-4.3762247429702313E-4"/>
    <n v="11.113878847575744"/>
  </r>
  <r>
    <d v="2022-08-03T00:00:00"/>
    <x v="0"/>
    <x v="0"/>
    <s v="M1"/>
    <x v="1"/>
    <n v="7"/>
    <x v="5"/>
    <s v="G6"/>
    <s v="M1SguG6"/>
    <s v="M1SguG6"/>
    <s v="5h42"/>
    <n v="0.77700000000000002"/>
    <n v="5.12"/>
    <x v="215"/>
    <s v="12h13"/>
    <n v="0.65900000000000003"/>
    <n v="0.11799999999999999"/>
    <n v="10.47"/>
    <n v="-1.0470000000000002"/>
    <n v="-0.53500000000000014"/>
    <n v="44.5"/>
    <n v="1554.4962500000001"/>
    <n v="0.15544962500000001"/>
    <n v="0.17905918057663125"/>
    <n v="1.4321409634571415E-5"/>
    <n v="2.2262577571655138E-6"/>
    <n v="2.2262577571655138"/>
    <n v="4.1612294526458191"/>
    <n v="7.686647126885339E-2"/>
    <n v="28.545300000000001"/>
    <n v="33.9"/>
    <n v="590"/>
    <n v="14.321409634571415"/>
    <n v="11.355774909963984"/>
    <s v="LS"/>
    <s v="TMF"/>
    <s v="E"/>
    <n v="0.57093314461741485"/>
    <n v="1.5412499999999998"/>
    <n v="919.65"/>
    <n v="-4.3762247429702313E-4"/>
    <n v="11.113878847575744"/>
  </r>
  <r>
    <d v="2022-09-01T00:00:00"/>
    <x v="0"/>
    <x v="6"/>
    <s v="M1"/>
    <x v="1"/>
    <n v="7"/>
    <x v="5"/>
    <s v="G6"/>
    <s v="M1SguG6"/>
    <s v="M1SguG6"/>
    <s v="6h42"/>
    <n v="0.72799999999999998"/>
    <n v="14.23"/>
    <x v="265"/>
    <s v="12h17"/>
    <n v="0.68899999999999995"/>
    <n v="3.9000000000000035E-2"/>
    <n v="18.93"/>
    <n v="-1.893"/>
    <n v="-0.47"/>
    <n v="44.5"/>
    <n v="1554.4962500000001"/>
    <n v="0.15544962500000001"/>
    <n v="5.6603773584905717E-2"/>
    <n v="3.4697615529873097E-6"/>
    <n v="5.3937313225129501E-7"/>
    <n v="0.53937313225129502"/>
    <n v="1.1476024090453085"/>
    <n v="2.1198578114182225E-2"/>
    <n v="34.357199999999999"/>
    <n v="33.9"/>
    <n v="590"/>
    <n v="3.4697615529873098"/>
    <n v="5.6582009490325227"/>
    <s v="LS"/>
    <s v="TMF"/>
    <s v="E"/>
    <n v="0.43800288115314234"/>
    <n v="2.1637500000000003"/>
    <n v="1129.9875000000002"/>
    <n v="-4.3762247429702313E-4"/>
    <n v="11.113878847575744"/>
  </r>
  <r>
    <d v="2022-08-18T00:00:00"/>
    <x v="0"/>
    <x v="5"/>
    <s v="M1"/>
    <x v="1"/>
    <n v="1"/>
    <x v="5"/>
    <s v="G6"/>
    <s v="M1SguG6"/>
    <s v="M1SguG6"/>
    <s v="5h55"/>
    <n v="0.78"/>
    <n v="2.25"/>
    <x v="266"/>
    <s v="12h33"/>
    <n v="0.754"/>
    <n v="2.6000000000000023E-2"/>
    <n v="17.760000000000002"/>
    <n v="-1.7760000000000002"/>
    <n v="-1.5510000000000002"/>
    <n v="44.5"/>
    <n v="1554.4962500000001"/>
    <n v="0.15544962500000001"/>
    <n v="3.4482758620689682E-2"/>
    <n v="1.8851027456641959E-6"/>
    <n v="2.9303851489996964E-7"/>
    <n v="0.29303851489996963"/>
    <n v="0.18893521270146332"/>
    <n v="3.490022183121329E-3"/>
    <n v="28.894600000000001"/>
    <n v="33.9"/>
    <n v="590"/>
    <n v="1.8851027456641958"/>
    <n v="11.347959829038007"/>
    <s v="LS"/>
    <s v="TMF"/>
    <s v="E"/>
    <n v="0.60858362734628491"/>
    <n v="1.405"/>
    <n v="1061.325"/>
    <n v="-4.3762247429702313E-4"/>
    <n v="11.113878847575744"/>
  </r>
  <r>
    <d v="2022-06-09T00:00:00"/>
    <x v="0"/>
    <x v="1"/>
    <s v="K6"/>
    <x v="1"/>
    <n v="14"/>
    <x v="2"/>
    <s v="H5"/>
    <s v="K6PafH5"/>
    <s v="K6PafH5"/>
    <s v="6h15"/>
    <n v="0.46800000000000003"/>
    <n v="2.09"/>
    <x v="267"/>
    <s v="11h56"/>
    <n v="0.24399999999999999"/>
    <n v="0.22400000000000003"/>
    <n v="17.5"/>
    <n v="-1.75"/>
    <n v="-1.5409999999999999"/>
    <n v="75.5"/>
    <n v="4474.69625"/>
    <n v="0.44746962499999998"/>
    <n v="0.91803278688524603"/>
    <n v="1.071088596950812E-4"/>
    <n v="4.79279612819356E-5"/>
    <n v="47.927961281935602"/>
    <n v="31.101856769588323"/>
    <n v="0.62272711703744399"/>
    <n v="24.548100000000002"/>
    <n v="71.3"/>
    <n v="778"/>
    <n v="107.10885969508121"/>
    <n v="14.811333333333334"/>
    <s v="LS"/>
    <s v="TMF"/>
    <s v="E"/>
    <n v="0.62108933859878679"/>
    <n v="1.2462500000000001"/>
    <n v="783"/>
    <n v="2.9470623543223756E-2"/>
    <n v="10.593628092026655"/>
  </r>
  <r>
    <d v="2022-09-02T00:00:00"/>
    <x v="0"/>
    <x v="6"/>
    <s v="K6"/>
    <x v="1"/>
    <n v="15"/>
    <x v="2"/>
    <s v="H5"/>
    <s v="K6PafH5"/>
    <s v="K6PafH5"/>
    <s v="7h02"/>
    <n v="0.64100000000000001"/>
    <n v="7.84"/>
    <x v="268"/>
    <s v="12h04"/>
    <n v="0.41799999999999998"/>
    <n v="0.22300000000000003"/>
    <n v="20.64"/>
    <n v="-2.0640000000000001"/>
    <n v="-1.28"/>
    <n v="75.5"/>
    <n v="4474.69625"/>
    <n v="0.44746962499999998"/>
    <n v="0.53349282296650724"/>
    <n v="5.4908836966362465E-5"/>
    <n v="2.457003668652435E-5"/>
    <n v="24.57003668652435"/>
    <n v="19.195341161347148"/>
    <n v="0.38433266381845382"/>
    <n v="35.566600000000001"/>
    <n v="71.3"/>
    <n v="778"/>
    <n v="54.908836966362465"/>
    <n v="11.450000000000001"/>
    <s v="LS"/>
    <s v="TMF"/>
    <s v="E"/>
    <n v="0.40445061727069104"/>
    <n v="2.5662500000000001"/>
    <n v="1407.6"/>
    <n v="2.9470623543223756E-2"/>
    <n v="10.593628092026655"/>
  </r>
  <r>
    <d v="2022-08-06T00:00:00"/>
    <x v="0"/>
    <x v="0"/>
    <s v="K6"/>
    <x v="1"/>
    <n v="4"/>
    <x v="2"/>
    <s v="H5"/>
    <s v="K6PafH5"/>
    <s v="K6PafH5"/>
    <s v="6h17"/>
    <n v="0.56799999999999995"/>
    <n v="10.26"/>
    <x v="269"/>
    <s v="12h15"/>
    <n v="0.39600000000000002"/>
    <n v="0.17199999999999993"/>
    <n v="30.01"/>
    <n v="-3.0010000000000003"/>
    <n v="-1.9750000000000003"/>
    <n v="75.5"/>
    <n v="4474.69625"/>
    <n v="0.44746962499999998"/>
    <n v="0.43434343434343414"/>
    <n v="4.2630429253755964E-5"/>
    <n v="1.907582219176721E-5"/>
    <n v="19.075822191767209"/>
    <n v="9.6586441477302305"/>
    <n v="0.19338715592336769"/>
    <n v="31.516500000000001"/>
    <n v="71.3"/>
    <n v="778"/>
    <n v="42.630429253755963"/>
    <n v="13.38048963335333"/>
    <s v="LS"/>
    <s v="TMF"/>
    <s v="E"/>
    <n v="0.44430618398273797"/>
    <n v="2.1475"/>
    <n v="1335.2875000000001"/>
    <n v="2.9470623543223756E-2"/>
    <n v="10.593628092026655"/>
  </r>
  <r>
    <d v="2022-07-05T00:00:00"/>
    <x v="0"/>
    <x v="3"/>
    <s v="K6"/>
    <x v="1"/>
    <n v="15"/>
    <x v="2"/>
    <s v="H5"/>
    <s v="K6PafH5"/>
    <s v="K6PafH5"/>
    <s v="5h46"/>
    <n v="0.58099999999999996"/>
    <n v="21.09"/>
    <x v="270"/>
    <s v="12h03"/>
    <n v="0.41699999999999998"/>
    <n v="0.16399999999999998"/>
    <n v="33.83"/>
    <n v="-3.383"/>
    <n v="-1.274"/>
    <n v="75.5"/>
    <n v="4474.69625"/>
    <n v="0.44746962499999998"/>
    <n v="0.39328537170263783"/>
    <n v="3.7725261136178648E-5"/>
    <n v="1.6880908453632931E-5"/>
    <n v="16.88090845363293"/>
    <n v="13.250320607247197"/>
    <n v="0.26530036494930775"/>
    <n v="33.278799999999997"/>
    <n v="71.3"/>
    <n v="778"/>
    <n v="37.725261136178645"/>
    <n v="11.802345679012349"/>
    <s v="LS"/>
    <s v="TMF"/>
    <s v="E"/>
    <n v="0.3455948490031629"/>
    <n v="2.8125"/>
    <n v="1435.3249999999998"/>
    <n v="2.9470623543223756E-2"/>
    <n v="10.593628092026655"/>
  </r>
  <r>
    <d v="2022-08-19T00:00:00"/>
    <x v="0"/>
    <x v="5"/>
    <s v="K6"/>
    <x v="1"/>
    <n v="15"/>
    <x v="2"/>
    <s v="H5"/>
    <s v="K6PafH5"/>
    <s v="K6PafH5"/>
    <s v="6h23"/>
    <n v="0.53800000000000003"/>
    <n v="10.72"/>
    <x v="234"/>
    <s v="11h34"/>
    <n v="0.41699999999999998"/>
    <n v="0.12100000000000005"/>
    <n v="33.840000000000003"/>
    <n v="-3.3840000000000003"/>
    <n v="-2.3120000000000003"/>
    <n v="75.5"/>
    <n v="4474.69625"/>
    <n v="0.44746962499999998"/>
    <n v="0.29016786570743419"/>
    <n v="2.5945871841553677E-5"/>
    <n v="1.1609989543238083E-5"/>
    <n v="11.609989543238083"/>
    <n v="5.0216217747569551"/>
    <n v="0.10054383806771813"/>
    <n v="34.301699999999997"/>
    <n v="71.3"/>
    <n v="778"/>
    <n v="25.945871841553675"/>
    <n v="12.126990262931423"/>
    <s v="LS"/>
    <s v="TMF"/>
    <s v="E"/>
    <n v="0.40498035528846144"/>
    <n v="2.7174999999999998"/>
    <n v="1551.3875"/>
    <n v="2.9470623543223756E-2"/>
    <n v="10.593628092026655"/>
  </r>
  <r>
    <d v="2022-07-20T00:00:00"/>
    <x v="0"/>
    <x v="4"/>
    <s v="K6"/>
    <x v="1"/>
    <n v="6"/>
    <x v="2"/>
    <s v="H5"/>
    <s v="K6PafH5"/>
    <s v="K6PafH5"/>
    <s v="6h13"/>
    <n v="0.59599999999999997"/>
    <s v="NA"/>
    <x v="104"/>
    <s v="11h31"/>
    <n v="0.46800000000000003"/>
    <n v="0.12799999999999995"/>
    <n v="34.15"/>
    <n v="-3.415"/>
    <s v="NA"/>
    <n v="75.5"/>
    <n v="4474.69625"/>
    <n v="0.44746962499999998"/>
    <n v="0.27350427350427337"/>
    <n v="2.4124026057147727E-5"/>
    <n v="1.0794768893282121E-5"/>
    <n v="10.794768893282122"/>
    <s v="NA"/>
    <m/>
    <n v="34.903799999999997"/>
    <n v="71.3"/>
    <n v="778"/>
    <n v="24.124026057147727"/>
    <n v="11.020894580054243"/>
    <s v="LS"/>
    <s v="TMF"/>
    <s v="E"/>
    <n v="0.38773728517693062"/>
    <n v="2.5749999999999997"/>
    <n v="1486.8125"/>
    <n v="2.9470623543223756E-2"/>
    <n v="10.593628092026655"/>
  </r>
  <r>
    <d v="2022-07-08T00:00:00"/>
    <x v="0"/>
    <x v="3"/>
    <s v="M1"/>
    <x v="1"/>
    <n v="14"/>
    <x v="9"/>
    <s v="D4"/>
    <s v="M1PfuD4"/>
    <s v="M1PfuD4"/>
    <s v="6h10"/>
    <n v="0.78"/>
    <n v="6.34"/>
    <x v="196"/>
    <s v="11h53"/>
    <n v="0.92300000000000004"/>
    <n v="-0.14300000000000002"/>
    <n v="8.34"/>
    <n v="-0.83399999999999996"/>
    <n v="-0.19999999999999996"/>
    <n v="64.150000000000006"/>
    <n v="3230.4496625000006"/>
    <n v="0.32304496625000007"/>
    <n v="0.18333333333333335"/>
    <n v="1.4743383676282337E-5"/>
    <n v="4.7627758821154293E-6"/>
    <n v="4.7627758821154291"/>
    <n v="23.813879410577151"/>
    <n v="0.32176991659770643"/>
    <n v="33.388599999999997"/>
    <n v="60"/>
    <n v="537"/>
    <n v="14.743383676282336"/>
    <n v="10.019670781892938"/>
    <s v="ES"/>
    <s v="TMF"/>
    <s v="SD"/>
    <n v="0.39262443606707542"/>
    <n v="2.4874999999999998"/>
    <n v="1362.0875000000001"/>
    <n v="-1.1484311309869571E-3"/>
    <n v="10.302803984264049"/>
  </r>
  <r>
    <d v="2022-06-10T00:00:00"/>
    <x v="0"/>
    <x v="1"/>
    <s v="M1"/>
    <x v="1"/>
    <n v="16"/>
    <x v="9"/>
    <s v="D4"/>
    <s v="M1PfuD4"/>
    <s v="M1PfuD4"/>
    <s v="6h52"/>
    <n v="0.62"/>
    <n v="2.82"/>
    <x v="271"/>
    <s v="12h12"/>
    <n v="0.53700000000000003"/>
    <n v="8.2999999999999963E-2"/>
    <n v="10.52"/>
    <n v="-1.052"/>
    <n v="-0.77"/>
    <n v="64.150000000000006"/>
    <n v="3230.4496625000006"/>
    <n v="0.32304496625000007"/>
    <n v="0.15456238361266286"/>
    <n v="1.1949060152625587E-5"/>
    <n v="3.8600837337241537E-6"/>
    <n v="3.8600837337241538"/>
    <n v="5.0130957580833169"/>
    <n v="6.7736271615549043E-2"/>
    <n v="27.385200000000001"/>
    <n v="60"/>
    <n v="537"/>
    <n v="11.949060152625588"/>
    <n v="16.475333333333335"/>
    <s v="ES"/>
    <s v="TMF"/>
    <s v="SD"/>
    <n v="0.64691630239407094"/>
    <n v="1.1612499999999999"/>
    <n v="648.88749999999993"/>
    <n v="-1.1484311309869571E-3"/>
    <n v="10.302803984264049"/>
  </r>
  <r>
    <d v="2022-08-04T00:00:00"/>
    <x v="0"/>
    <x v="0"/>
    <s v="M1"/>
    <x v="1"/>
    <n v="8"/>
    <x v="9"/>
    <s v="D4"/>
    <s v="M1PfuD4"/>
    <s v="M1PfuD4"/>
    <s v="5h54"/>
    <n v="0.77400000000000002"/>
    <n v="7.81"/>
    <x v="272"/>
    <s v="12h18"/>
    <n v="0.71199999999999997"/>
    <n v="6.2000000000000055E-2"/>
    <n v="10.83"/>
    <n v="-1.083"/>
    <n v="-0.30200000000000005"/>
    <n v="64.150000000000006"/>
    <n v="3230.4496625000006"/>
    <n v="0.32304496625000007"/>
    <n v="8.7078651685393346E-2"/>
    <n v="5.896282173197375E-6"/>
    <n v="1.904764275641023E-6"/>
    <n v="1.904764275641023"/>
    <n v="6.3071664756325259"/>
    <n v="8.5221580064385738E-2"/>
    <n v="29.967099999999999"/>
    <n v="60"/>
    <n v="537"/>
    <n v="5.8962821731973749"/>
    <n v="11.248072663787742"/>
    <s v="ES"/>
    <s v="TMF"/>
    <s v="SD"/>
    <n v="0.47297782808158478"/>
    <n v="1.87375"/>
    <n v="1054"/>
    <n v="-1.1484311309869571E-3"/>
    <n v="10.302803984264049"/>
  </r>
  <r>
    <d v="2022-08-18T00:00:00"/>
    <x v="0"/>
    <x v="5"/>
    <s v="M1"/>
    <x v="1"/>
    <n v="4"/>
    <x v="9"/>
    <s v="D4"/>
    <s v="M1PfuD4"/>
    <s v="M1PfuD4"/>
    <s v="5h55"/>
    <n v="0.79100000000000004"/>
    <n v="9.41"/>
    <x v="273"/>
    <s v="12h33"/>
    <n v="0.81899999999999995"/>
    <n v="-2.7999999999999914E-2"/>
    <n v="10.65"/>
    <n v="-1.0649999999999999"/>
    <n v="-0.12399999999999989"/>
    <n v="64.150000000000006"/>
    <n v="3230.4496625000006"/>
    <n v="0.32304496625000007"/>
    <n v="3.5398230088495464E-2"/>
    <n v="1.9468982143284582E-6"/>
    <n v="6.289356679399222E-7"/>
    <n v="0.62893566793992217"/>
    <n v="5.0720618382251832"/>
    <n v="6.8533013312364499E-2"/>
    <n v="28.894600000000001"/>
    <n v="60"/>
    <n v="537"/>
    <n v="1.9468982143284583"/>
    <n v="11.347959829038007"/>
    <s v="ES"/>
    <s v="TMF"/>
    <s v="SD"/>
    <n v="0.60858362734628491"/>
    <n v="1.405"/>
    <n v="1061.325"/>
    <n v="-1.1484311309869571E-3"/>
    <n v="10.302803984264049"/>
  </r>
  <r>
    <d v="2022-08-31T00:00:00"/>
    <x v="0"/>
    <x v="6"/>
    <s v="M1"/>
    <x v="1"/>
    <n v="4"/>
    <x v="9"/>
    <s v="D4"/>
    <s v="M1PfuD4"/>
    <s v="M1PfuD4"/>
    <s v="6h43"/>
    <n v="0.91100000000000003"/>
    <n v="4.96"/>
    <x v="274"/>
    <s v="12h04"/>
    <n v="0.89200000000000002"/>
    <n v="1.9000000000000017E-2"/>
    <n v="8.24"/>
    <n v="-0.82400000000000007"/>
    <n v="-0.32800000000000007"/>
    <n v="64.150000000000006"/>
    <n v="3230.4496625000006"/>
    <n v="0.32304496625000007"/>
    <n v="2.1300448430493293E-2"/>
    <n v="1.0418219623448591E-6"/>
    <n v="3.3655534066420382E-7"/>
    <n v="0.33655534066420384"/>
    <n v="1.026083355683548"/>
    <n v="1.3864299473774324E-2"/>
    <n v="32.519599999999997"/>
    <n v="60"/>
    <n v="537"/>
    <n v="1.041821962344859"/>
    <n v="5.03038712875437"/>
    <s v="ES"/>
    <s v="TMF"/>
    <s v="SD"/>
    <n v="0.5234151584582144"/>
    <n v="1.8887499999999999"/>
    <n v="924.46249999999998"/>
    <n v="-1.1484311309869571E-3"/>
    <n v="10.302803984264049"/>
  </r>
  <r>
    <d v="2022-06-21T00:00:00"/>
    <x v="0"/>
    <x v="2"/>
    <s v="M1"/>
    <x v="1"/>
    <n v="2"/>
    <x v="9"/>
    <s v="D4"/>
    <s v="M1PfuD4"/>
    <s v="M1PfuD4"/>
    <s v="5h58"/>
    <n v="0.64300000000000002"/>
    <n v="3.92"/>
    <x v="275"/>
    <s v="11h54"/>
    <n v="0.65100000000000002"/>
    <n v="-8.0000000000000071E-3"/>
    <n v="11.72"/>
    <n v="-1.1720000000000002"/>
    <n v="-0.78000000000000014"/>
    <n v="64.150000000000006"/>
    <n v="3230.4496625000006"/>
    <n v="0.32304496625000007"/>
    <n v="1.2441679626749622E-2"/>
    <n v="5.3745613875991589E-7"/>
    <n v="1.7362250020655238E-7"/>
    <n v="0.17362250020655237"/>
    <n v="0.22259294898275941"/>
    <n v="3.0076458100147972E-3"/>
    <n v="30.972899999999999"/>
    <n v="60"/>
    <n v="537"/>
    <n v="0.53745613875991594"/>
    <n v="14.820634920634921"/>
    <s v="ES"/>
    <s v="TMF"/>
    <s v="SD"/>
    <n v="0.43868604499462699"/>
    <n v="2.2400000000000002"/>
    <n v="1277.3875"/>
    <n v="-1.1484311309869571E-3"/>
    <n v="10.302803984264049"/>
  </r>
  <r>
    <d v="2022-06-21T00:00:00"/>
    <x v="0"/>
    <x v="2"/>
    <s v="K1"/>
    <x v="0"/>
    <n v="4"/>
    <x v="9"/>
    <s v="G7"/>
    <s v="K1PfuG7"/>
    <s v="K1PfuG7"/>
    <s v="5h37"/>
    <n v="0.90700000000000003"/>
    <n v="4.22"/>
    <x v="276"/>
    <s v="12h11"/>
    <n v="0.78400000000000003"/>
    <n v="0.123"/>
    <n v="8.4600000000000009"/>
    <n v="-0.84600000000000009"/>
    <n v="-0.4240000000000001"/>
    <n v="89.35"/>
    <n v="6266.9866624999995"/>
    <n v="0.62669866624999992"/>
    <n v="0.15688775510204081"/>
    <n v="1.2170742678949572E-5"/>
    <n v="7.627388204169648E-6"/>
    <n v="7.6273882041696481"/>
    <n v="17.989123123041619"/>
    <n v="0.11654256312743716"/>
    <n v="30.972899999999999"/>
    <n v="90"/>
    <n v="735"/>
    <n v="12.170742678949573"/>
    <n v="8.9642857142857135"/>
    <s v="ES"/>
    <s v="TMF"/>
    <s v="SD"/>
    <n v="0.43868604499462699"/>
    <n v="2.2400000000000002"/>
    <n v="1277.3875"/>
    <n v="-9.9604352038653761E-3"/>
    <n v="10.276896370852626"/>
  </r>
  <r>
    <d v="2022-06-11T00:00:00"/>
    <x v="0"/>
    <x v="1"/>
    <s v="K1"/>
    <x v="0"/>
    <n v="13"/>
    <x v="9"/>
    <s v="G7"/>
    <s v="K1PfuG7"/>
    <s v="K1PfuG7"/>
    <s v="6h09"/>
    <n v="0.85399999999999998"/>
    <n v="5.58"/>
    <x v="277"/>
    <s v="11h58"/>
    <n v="0.91500000000000004"/>
    <n v="-6.1000000000000054E-2"/>
    <n v="9.51"/>
    <n v="-0.95099999999999996"/>
    <n v="-0.3929999999999999"/>
    <n v="89.35"/>
    <n v="6266.9866624999995"/>
    <n v="0.62669866624999992"/>
    <n v="7.1428571428571494E-2"/>
    <n v="4.6202273801033669E-6"/>
    <n v="2.8954903368825115E-6"/>
    <n v="2.8954903368825113"/>
    <n v="7.3676598902862898"/>
    <n v="4.7731396466199512E-2"/>
    <n v="31.959900000000001"/>
    <n v="90"/>
    <n v="735"/>
    <n v="4.6202273801033664"/>
    <n v="10.416666666666666"/>
    <s v="ES"/>
    <s v="TMF"/>
    <s v="SD"/>
    <n v="0.55247291970017987"/>
    <n v="1.6937500000000001"/>
    <n v="1071.175"/>
    <n v="-9.9604352038653761E-3"/>
    <n v="10.276896370852626"/>
  </r>
  <r>
    <d v="2022-08-04T00:00:00"/>
    <x v="0"/>
    <x v="0"/>
    <s v="K1"/>
    <x v="0"/>
    <n v="6"/>
    <x v="9"/>
    <s v="G7"/>
    <s v="K1PfuG7"/>
    <s v="K1PfuG7"/>
    <s v="6h06"/>
    <n v="0.88400000000000001"/>
    <n v="11.87"/>
    <x v="278"/>
    <s v="12h35"/>
    <n v="0.92900000000000005"/>
    <n v="-4.500000000000004E-2"/>
    <n v="9.4499999999999993"/>
    <n v="-0.94499999999999995"/>
    <n v="0.24199999999999988"/>
    <n v="89.35"/>
    <n v="6266.9866624999995"/>
    <n v="0.62669866624999992"/>
    <n v="5.0904977375565659E-2"/>
    <n v="3.0448705072772365E-6"/>
    <n v="1.908216285814605E-6"/>
    <n v="1.908216285814605"/>
    <n v="7.8851912636967185"/>
    <n v="5.1084224302419032E-2"/>
    <n v="29.967099999999999"/>
    <n v="90"/>
    <n v="735"/>
    <n v="3.0448705072772366"/>
    <n v="8.0560426564281311"/>
    <s v="ES"/>
    <s v="TMF"/>
    <s v="SD"/>
    <n v="0.47297782808158478"/>
    <n v="1.87375"/>
    <n v="1054"/>
    <n v="-9.9604352038653761E-3"/>
    <n v="10.276896370852626"/>
  </r>
  <r>
    <d v="2022-08-31T00:00:00"/>
    <x v="0"/>
    <x v="6"/>
    <s v="K1"/>
    <x v="0"/>
    <n v="4"/>
    <x v="9"/>
    <s v="G7"/>
    <s v="K1PfuG7"/>
    <s v="K1PfuG7"/>
    <s v="6h53"/>
    <n v="1.016"/>
    <n v="10.119999999999999"/>
    <x v="279"/>
    <s v="12h28"/>
    <n v="0.97299999999999998"/>
    <n v="4.3000000000000038E-2"/>
    <n v="9.89"/>
    <n v="-0.9890000000000001"/>
    <n v="2.2999999999999909E-2"/>
    <n v="89.35"/>
    <n v="6266.9866624999995"/>
    <n v="0.62669866624999992"/>
    <n v="4.4193216855087397E-2"/>
    <n v="2.5584664355051095E-6"/>
    <n v="1.6033875027764435E-6"/>
    <n v="1.6033875027764435"/>
    <n v="69.712500120715205"/>
    <n v="0.45163254431693661"/>
    <n v="32.519599999999997"/>
    <n v="90"/>
    <n v="735"/>
    <n v="2.5584664355051094"/>
    <n v="6.7535095436248787"/>
    <s v="ES"/>
    <s v="TMF"/>
    <s v="SD"/>
    <n v="0.5234151584582144"/>
    <n v="1.8887499999999999"/>
    <n v="924.46249999999998"/>
    <n v="-9.9604352038653761E-3"/>
    <n v="10.276896370852626"/>
  </r>
  <r>
    <d v="2022-08-17T00:00:00"/>
    <x v="0"/>
    <x v="5"/>
    <s v="K1"/>
    <x v="0"/>
    <n v="7"/>
    <x v="9"/>
    <s v="G7"/>
    <s v="K1PfuG7"/>
    <s v="K1PfuG7"/>
    <s v="5h17"/>
    <n v="0.876"/>
    <n v="9.2100000000000009"/>
    <x v="280"/>
    <s v="12h37"/>
    <n v="0.88800000000000001"/>
    <n v="-1.2000000000000011E-2"/>
    <n v="15.67"/>
    <n v="-1.5669999999999999"/>
    <n v="-0.64599999999999991"/>
    <n v="89.35"/>
    <n v="6266.9866624999995"/>
    <n v="0.62669866624999992"/>
    <n v="1.3698630136986313E-2"/>
    <n v="6.0505732163088E-7"/>
    <n v="3.7918861647086975E-7"/>
    <n v="0.37918861647086977"/>
    <n v="0.58697928246264675"/>
    <n v="3.8027462268730235E-3"/>
    <n v="32.178800000000003"/>
    <n v="90"/>
    <n v="735"/>
    <n v="0.60505732163088"/>
    <n v="7.6209545755722603"/>
    <s v="ES"/>
    <s v="TMF"/>
    <s v="SD"/>
    <n v="0.6083871384901417"/>
    <n v="1.4275"/>
    <n v="836.8"/>
    <n v="-9.9604352038653761E-3"/>
    <n v="10.276896370852626"/>
  </r>
  <r>
    <d v="2022-07-08T00:00:00"/>
    <x v="0"/>
    <x v="3"/>
    <s v="K1"/>
    <x v="0"/>
    <n v="4"/>
    <x v="9"/>
    <s v="G7"/>
    <s v="K1PfuG7"/>
    <s v="K1PfuG7"/>
    <s v="5h45"/>
    <n v="0.97399999999999998"/>
    <n v="6.98"/>
    <x v="281"/>
    <s v="12h08"/>
    <n v="0.96899999999999997"/>
    <n v="5.0000000000000044E-3"/>
    <n v="10.09"/>
    <n v="-1.0089999999999999"/>
    <n v="-0.31099999999999983"/>
    <n v="89.35"/>
    <n v="6266.9866624999995"/>
    <n v="0.62669866624999992"/>
    <n v="5.1599587203302417E-3"/>
    <n v="1.8189236391432558E-7"/>
    <n v="1.1399170186616745E-7"/>
    <n v="0.11399170186616746"/>
    <n v="0.36653280342819139"/>
    <n v="2.3745833573784519E-3"/>
    <n v="33.388599999999997"/>
    <n v="90"/>
    <n v="735"/>
    <n v="0.18189236391432559"/>
    <n v="6.9702991452991538"/>
    <s v="ES"/>
    <s v="TMF"/>
    <s v="SD"/>
    <n v="0.39262443606707542"/>
    <n v="2.4874999999999998"/>
    <n v="1362.0875000000001"/>
    <n v="-9.9604352038653761E-3"/>
    <n v="10.276896370852626"/>
  </r>
  <r>
    <d v="2022-07-06T00:00:00"/>
    <x v="0"/>
    <x v="3"/>
    <s v="L4"/>
    <x v="0"/>
    <n v="7"/>
    <x v="2"/>
    <s v="B8"/>
    <s v="L4PafB8"/>
    <s v="L4PafB8"/>
    <s v="6h10"/>
    <n v="0.751"/>
    <n v="13.89"/>
    <x v="282"/>
    <s v="11h48"/>
    <n v="0.57699999999999996"/>
    <n v="0.17400000000000004"/>
    <n v="38.74"/>
    <n v="-3.8740000000000001"/>
    <n v="-2.4850000000000003"/>
    <n v="50.9"/>
    <n v="2033.78585"/>
    <n v="0.203378585"/>
    <n v="0.30155979202772976"/>
    <n v="2.7205434098284457E-5"/>
    <n v="5.5330026912198439E-6"/>
    <n v="5.5330026912198438"/>
    <n v="2.2265604391226734"/>
    <n v="4.9534599620968234E-2"/>
    <n v="33.4651"/>
    <n v="45.4"/>
    <n v="650"/>
    <n v="27.205434098284456"/>
    <n v="7.6280448717948737"/>
    <s v="LS"/>
    <s v="TMF"/>
    <s v="E"/>
    <n v="0.36316699062884389"/>
    <n v="2.6599999999999997"/>
    <n v="1403.9625000000001"/>
    <n v="1.8580174888922503E-2"/>
    <n v="9.7568099850247538"/>
  </r>
  <r>
    <d v="2022-06-08T00:00:00"/>
    <x v="0"/>
    <x v="1"/>
    <s v="L4"/>
    <x v="0"/>
    <n v="6"/>
    <x v="2"/>
    <s v="B8"/>
    <s v="L4PafB8"/>
    <s v="L4PafB8"/>
    <s v="6h15"/>
    <n v="0.69299999999999995"/>
    <n v="10.210000000000001"/>
    <x v="283"/>
    <s v="12h02"/>
    <n v="0.54"/>
    <n v="0.15299999999999991"/>
    <n v="11.35"/>
    <n v="-1.135"/>
    <n v="-0.11399999999999988"/>
    <n v="50.9"/>
    <n v="2033.78585"/>
    <n v="0.203378585"/>
    <n v="0.28333333333333316"/>
    <n v="2.5195639996823727E-5"/>
    <n v="5.1242536107234139E-6"/>
    <n v="5.1242536107234136"/>
    <n v="44.949593076521218"/>
    <n v="1"/>
    <n v="26.9267"/>
    <n v="45.4"/>
    <n v="650"/>
    <n v="25.195639996823726"/>
    <n v="10.52"/>
    <s v="LS"/>
    <s v="TMF"/>
    <s v="E"/>
    <n v="0.6042605573172154"/>
    <n v="1.3074999999999999"/>
    <n v="892.41250000000002"/>
    <n v="1.8580174888922503E-2"/>
    <n v="9.7568099850247538"/>
  </r>
  <r>
    <d v="2022-08-06T00:00:00"/>
    <x v="0"/>
    <x v="0"/>
    <s v="L4"/>
    <x v="0"/>
    <n v="12"/>
    <x v="2"/>
    <s v="B8"/>
    <s v="L4PafB8"/>
    <s v="L4PafB8"/>
    <s v="6h02"/>
    <n v="0.72799999999999998"/>
    <n v="10.41"/>
    <x v="284"/>
    <s v="12h08"/>
    <n v="0.58799999999999997"/>
    <n v="0.14000000000000001"/>
    <n v="25.57"/>
    <n v="-2.5569999999999999"/>
    <n v="-1.516"/>
    <n v="50.9"/>
    <n v="2033.78585"/>
    <n v="0.203378585"/>
    <n v="0.23809523809523814"/>
    <n v="2.0338882385537271E-5"/>
    <n v="4.1364931200519948E-6"/>
    <n v="4.1364931200519948"/>
    <n v="2.728557467052767"/>
    <n v="6.0702597287912843E-2"/>
    <n v="31.516500000000001"/>
    <n v="45.4"/>
    <n v="650"/>
    <n v="20.338882385537271"/>
    <n v="8.6594309038552968"/>
    <s v="LS"/>
    <s v="TMF"/>
    <s v="E"/>
    <n v="0.44430618398273797"/>
    <n v="2.1475"/>
    <n v="1335.2875000000001"/>
    <n v="1.8580174888922503E-2"/>
    <n v="9.7568099850247538"/>
  </r>
  <r>
    <d v="2022-08-19T00:00:00"/>
    <x v="0"/>
    <x v="5"/>
    <s v="L4"/>
    <x v="0"/>
    <n v="9"/>
    <x v="2"/>
    <s v="B8"/>
    <s v="L4PafB8"/>
    <s v="L4PafB8"/>
    <s v="5h41"/>
    <n v="0.752"/>
    <n v="17.86"/>
    <x v="163"/>
    <s v="12h02"/>
    <n v="0.63300000000000001"/>
    <n v="0.11899999999999999"/>
    <n v="34.67"/>
    <n v="-3.4670000000000001"/>
    <n v="-1.681"/>
    <n v="50.9"/>
    <n v="2033.78585"/>
    <n v="0.203378585"/>
    <n v="0.18799368088467613"/>
    <n v="1.5206081149561188E-5"/>
    <n v="3.0925912675929277E-6"/>
    <n v="3.0925912675929279"/>
    <n v="1.839733056271819"/>
    <n v="4.0928797058746219E-2"/>
    <n v="34.301699999999997"/>
    <n v="45.4"/>
    <n v="650"/>
    <n v="15.206081149561188"/>
    <n v="8.2594820334704142"/>
    <s v="LS"/>
    <s v="TMF"/>
    <s v="E"/>
    <n v="0.40498035528846144"/>
    <n v="2.7174999999999998"/>
    <n v="1551.3875"/>
    <n v="1.8580174888922503E-2"/>
    <n v="9.7568099850247538"/>
  </r>
  <r>
    <d v="2022-07-21T00:00:00"/>
    <x v="0"/>
    <x v="4"/>
    <s v="L4"/>
    <x v="0"/>
    <n v="1"/>
    <x v="2"/>
    <s v="B8"/>
    <s v="L4PafB8"/>
    <s v="L4PafB8"/>
    <s v="6h29"/>
    <n v="0.755"/>
    <n v="26.23"/>
    <x v="285"/>
    <s v="12h03"/>
    <n v="0.64900000000000002"/>
    <n v="0.10599999999999998"/>
    <n v="40.74"/>
    <n v="-4.0739999999999998"/>
    <n v="-1.4509999999999996"/>
    <n v="50.9"/>
    <n v="2033.78585"/>
    <n v="0.203378585"/>
    <n v="0.16332819722650227"/>
    <n v="1.2788666432054903E-5"/>
    <n v="2.600940882988325E-6"/>
    <n v="2.6009408829883252"/>
    <n v="1.7925161150849938"/>
    <n v="3.9878355204161858E-2"/>
    <n v="31.981100000000001"/>
    <n v="45.4"/>
    <n v="650"/>
    <n v="12.788666432054903"/>
    <n v="7.12949535755667"/>
    <s v="LS"/>
    <s v="TMF"/>
    <s v="E"/>
    <n v="0.41316276787735068"/>
    <n v="2.36"/>
    <n v="1352.8999999999999"/>
    <n v="1.8580174888922503E-2"/>
    <n v="9.7568099850247538"/>
  </r>
  <r>
    <d v="2022-09-01T00:00:00"/>
    <x v="0"/>
    <x v="6"/>
    <s v="L4"/>
    <x v="0"/>
    <n v="12"/>
    <x v="2"/>
    <s v="B8"/>
    <s v="L4PafB8"/>
    <s v="L4PafB8"/>
    <s v="5h57"/>
    <n v="0.76800000000000002"/>
    <n v="31.59"/>
    <x v="286"/>
    <s v="12h03"/>
    <n v="0.70299999999999996"/>
    <n v="6.5000000000000058E-2"/>
    <n v="41.05"/>
    <n v="-4.1049999999999995"/>
    <n v="-0.94599999999999973"/>
    <n v="50.9"/>
    <n v="2033.78585"/>
    <n v="0.203378585"/>
    <n v="9.2460881934566239E-2"/>
    <n v="6.3480640254254355E-6"/>
    <n v="1.2910602789804291E-6"/>
    <n v="1.2910602789804291"/>
    <n v="1.3647571659412574"/>
    <n v="3.0361942396400804E-2"/>
    <n v="34.357199999999999"/>
    <n v="45.4"/>
    <n v="650"/>
    <n v="6.3480640254254359"/>
    <n v="6.9857928042559951"/>
    <s v="LS"/>
    <s v="TMF"/>
    <s v="E"/>
    <n v="0.43800288115314234"/>
    <n v="2.1637500000000003"/>
    <n v="1129.9875000000002"/>
    <n v="1.8580174888922503E-2"/>
    <n v="9.7568099850247538"/>
  </r>
  <r>
    <d v="2022-06-09T00:00:00"/>
    <x v="0"/>
    <x v="1"/>
    <s v="K6"/>
    <x v="1"/>
    <n v="4"/>
    <x v="2"/>
    <s v="I4"/>
    <s v="K6PafI4"/>
    <s v="K6PafI4"/>
    <s v="6h15"/>
    <n v="0.54200000000000004"/>
    <n v="3.09"/>
    <x v="287"/>
    <s v="12h04"/>
    <n v="0.38600000000000001"/>
    <n v="0.15600000000000003"/>
    <n v="13.84"/>
    <n v="-1.3839999999999999"/>
    <n v="-1.075"/>
    <n v="80.45"/>
    <n v="5080.6789625000001"/>
    <n v="0.50806789625000004"/>
    <n v="0.4041450777202073"/>
    <n v="3.9011654554745457E-5"/>
    <n v="1.9820569258861258E-5"/>
    <n v="19.820569258861259"/>
    <n v="18.437738845452333"/>
    <n v="0.36916381041098201"/>
    <n v="24.548100000000002"/>
    <n v="69.400000000000006"/>
    <n v="740"/>
    <n v="39.011654554745455"/>
    <n v="14.811333333333334"/>
    <s v="LS"/>
    <s v="TMF"/>
    <s v="E"/>
    <n v="0.62108933859878679"/>
    <n v="1.2462500000000001"/>
    <n v="783"/>
    <n v="1.6694029881260057E-2"/>
    <n v="9.5340372091425838"/>
  </r>
  <r>
    <d v="2022-07-05T00:00:00"/>
    <x v="0"/>
    <x v="3"/>
    <s v="K6"/>
    <x v="1"/>
    <n v="7"/>
    <x v="2"/>
    <s v="I4"/>
    <s v="K6PafI4"/>
    <s v="K6PafI4"/>
    <s v="5h54"/>
    <n v="0.627"/>
    <n v="24.06"/>
    <x v="288"/>
    <s v="11h54"/>
    <n v="0.48299999999999998"/>
    <n v="0.14400000000000002"/>
    <n v="36.54"/>
    <n v="-3.6539999999999999"/>
    <n v="-1.2480000000000002"/>
    <n v="80.45"/>
    <n v="5080.6789625000001"/>
    <n v="0.50806789625000004"/>
    <n v="0.29813664596273298"/>
    <n v="2.6825774602547108E-5"/>
    <n v="1.362931486759279E-5"/>
    <n v="13.62931486759279"/>
    <n v="10.920925374673708"/>
    <n v="0.21866078364174921"/>
    <n v="33.278799999999997"/>
    <n v="69.400000000000006"/>
    <n v="740"/>
    <n v="26.825774602547106"/>
    <n v="11.802345679012349"/>
    <s v="LS"/>
    <s v="TMF"/>
    <s v="E"/>
    <n v="0.3455948490031629"/>
    <n v="2.8125"/>
    <n v="1435.3249999999998"/>
    <n v="1.6694029881260057E-2"/>
    <n v="9.5340372091425838"/>
  </r>
  <r>
    <d v="2022-08-06T00:00:00"/>
    <x v="0"/>
    <x v="0"/>
    <s v="K6"/>
    <x v="1"/>
    <n v="1"/>
    <x v="2"/>
    <s v="I4"/>
    <s v="K6PafI4"/>
    <s v="K6PafI4"/>
    <s v="6h17"/>
    <n v="0.61899999999999999"/>
    <n v="9.7200000000000006"/>
    <x v="289"/>
    <s v="12h15"/>
    <n v="0.497"/>
    <n v="0.122"/>
    <n v="25.35"/>
    <n v="-2.5350000000000001"/>
    <n v="-1.5630000000000002"/>
    <n v="80.45"/>
    <n v="5080.6789625000001"/>
    <n v="0.50806789625000004"/>
    <n v="0.24547283702213279"/>
    <n v="2.1117436572283984E-5"/>
    <n v="1.0729091573473136E-5"/>
    <n v="10.729091573473136"/>
    <n v="6.8644219919853713"/>
    <n v="0.137440724162079"/>
    <n v="31.516500000000001"/>
    <n v="69.400000000000006"/>
    <n v="740"/>
    <n v="21.117436572283985"/>
    <n v="13.38048963335333"/>
    <s v="LS"/>
    <s v="TMF"/>
    <s v="E"/>
    <n v="0.44430618398273797"/>
    <n v="2.1475"/>
    <n v="1335.2875000000001"/>
    <n v="1.6694029881260057E-2"/>
    <n v="9.5340372091425838"/>
  </r>
  <r>
    <d v="2022-07-20T00:00:00"/>
    <x v="0"/>
    <x v="4"/>
    <s v="K6"/>
    <x v="1"/>
    <n v="13"/>
    <x v="2"/>
    <s v="I4"/>
    <s v="K6PafI4"/>
    <s v="K6PafI4"/>
    <s v="6h22"/>
    <n v="0.64500000000000002"/>
    <n v="38.71"/>
    <x v="290"/>
    <s v="11h43"/>
    <n v="0.52500000000000002"/>
    <n v="0.12"/>
    <n v="40.82"/>
    <n v="-4.0819999999999999"/>
    <n v="-0.21099999999999985"/>
    <n v="80.45"/>
    <n v="5080.6789625000001"/>
    <n v="0.50806789625000004"/>
    <n v="0.22857142857142856"/>
    <n v="1.9342070983938893E-5"/>
    <n v="9.8270853139280016E-6"/>
    <n v="9.8270853139280021"/>
    <n v="46.573864047052176"/>
    <n v="0.9325105025778998"/>
    <n v="34.903799999999997"/>
    <n v="69.400000000000006"/>
    <n v="740"/>
    <n v="19.342070983938893"/>
    <n v="11.020894580054243"/>
    <s v="LS"/>
    <s v="TMF"/>
    <s v="E"/>
    <n v="0.38773728517693062"/>
    <n v="2.5749999999999997"/>
    <n v="1486.8125"/>
    <n v="1.6694029881260057E-2"/>
    <n v="9.5340372091425838"/>
  </r>
  <r>
    <d v="2022-09-02T00:00:00"/>
    <x v="0"/>
    <x v="6"/>
    <s v="K6"/>
    <x v="1"/>
    <n v="16"/>
    <x v="2"/>
    <s v="I4"/>
    <s v="K6PafI4"/>
    <s v="K6PafI4"/>
    <s v="7h02"/>
    <n v="0.59099999999999997"/>
    <n v="9.4499999999999993"/>
    <x v="291"/>
    <s v="12h04"/>
    <n v="0.50900000000000001"/>
    <n v="8.1999999999999962E-2"/>
    <n v="22.08"/>
    <n v="-2.2079999999999997"/>
    <n v="-1.2629999999999999"/>
    <n v="80.45"/>
    <n v="5080.6789625000001"/>
    <n v="0.50806789625000004"/>
    <n v="0.16110019646365414"/>
    <n v="1.2574253848476909E-5"/>
    <n v="6.38857469970913E-6"/>
    <n v="6.3885746997091299"/>
    <n v="5.0582539190096041"/>
    <n v="0.10127729362152472"/>
    <n v="35.566600000000001"/>
    <n v="69.400000000000006"/>
    <n v="740"/>
    <n v="12.574253848476909"/>
    <n v="11.450000000000001"/>
    <s v="LS"/>
    <s v="TMF"/>
    <s v="E"/>
    <n v="0.40445061727069104"/>
    <n v="2.5662500000000001"/>
    <n v="1407.6"/>
    <n v="1.6694029881260057E-2"/>
    <n v="9.5340372091425838"/>
  </r>
  <r>
    <d v="2022-08-19T00:00:00"/>
    <x v="0"/>
    <x v="5"/>
    <s v="K6"/>
    <x v="1"/>
    <n v="16"/>
    <x v="2"/>
    <s v="I4"/>
    <s v="K6PafI4"/>
    <s v="K6PafI4"/>
    <s v="6h23"/>
    <n v="0.58399999999999996"/>
    <n v="8.7799999999999994"/>
    <x v="33"/>
    <s v="11h34"/>
    <n v="0.505"/>
    <n v="7.8999999999999959E-2"/>
    <n v="32.56"/>
    <n v="-3.2560000000000002"/>
    <n v="-2.3780000000000001"/>
    <n v="80.45"/>
    <n v="5080.6789625000001"/>
    <n v="0.50806789625000004"/>
    <n v="0.15643564356435635"/>
    <n v="1.2127582126777042E-5"/>
    <n v="6.1616351377507129E-6"/>
    <n v="6.1616351377507126"/>
    <n v="2.5910997215099716"/>
    <n v="5.187947689059421E-2"/>
    <n v="34.301699999999997"/>
    <n v="69.400000000000006"/>
    <n v="740"/>
    <n v="12.127582126777043"/>
    <n v="12.126990262931423"/>
    <s v="LS"/>
    <s v="TMF"/>
    <s v="E"/>
    <n v="0.40498035528846144"/>
    <n v="2.7174999999999998"/>
    <n v="1551.3875"/>
    <n v="1.6694029881260057E-2"/>
    <n v="9.5340372091425838"/>
  </r>
  <r>
    <d v="2022-08-05T00:00:00"/>
    <x v="0"/>
    <x v="0"/>
    <s v="K5"/>
    <x v="0"/>
    <n v="5"/>
    <x v="4"/>
    <s v="B10"/>
    <s v="K5CmeB10"/>
    <s v="K5CmeB10"/>
    <s v="5h52"/>
    <n v="0.73499999999999999"/>
    <n v="3.23"/>
    <x v="125"/>
    <s v="12h18"/>
    <n v="0.53900000000000003"/>
    <n v="0.19599999999999995"/>
    <n v="9.48"/>
    <n v="-0.94800000000000006"/>
    <n v="-0.625"/>
    <n v="91.25"/>
    <n v="6536.3515625"/>
    <n v="0.65363515625000002"/>
    <n v="0.36363636363636354"/>
    <n v="3.425535047773052E-5"/>
    <n v="2.2390501361909902E-5"/>
    <n v="22.390501361909902"/>
    <n v="35.824802179055844"/>
    <n v="1.1683803540497667E-2"/>
    <n v="33.254899999999999"/>
    <n v="83.6"/>
    <n v="660"/>
    <n v="34.255350477730516"/>
    <n v="11.958942411336949"/>
    <s v="ES"/>
    <s v="TF"/>
    <s v="SD"/>
    <n v="0.44009598733374949"/>
    <n v="2.3112500000000002"/>
    <n v="1533.9750000000001"/>
    <n v="-3.44360234386289E-3"/>
    <n v="9.3622684935159057"/>
  </r>
  <r>
    <d v="2022-09-02T00:00:00"/>
    <x v="0"/>
    <x v="6"/>
    <s v="K5"/>
    <x v="0"/>
    <n v="1"/>
    <x v="4"/>
    <s v="B10"/>
    <s v="K5CmeB10"/>
    <s v="K5CmeB10"/>
    <s v="6h05"/>
    <n v="0.79200000000000004"/>
    <n v="2.79"/>
    <x v="292"/>
    <s v="12h53"/>
    <n v="0.58599999999999997"/>
    <n v="0.20600000000000007"/>
    <n v="8.5399999999999991"/>
    <n v="-0.85399999999999987"/>
    <n v="-0.57499999999999984"/>
    <n v="91.25"/>
    <n v="6536.3515625"/>
    <n v="0.65363515625000002"/>
    <n v="0.35153583617747453"/>
    <n v="3.2857577758948682E-5"/>
    <n v="2.1476867972466947E-5"/>
    <n v="21.476867972466948"/>
    <n v="37.351074734725138"/>
    <n v="1.2181577920396931E-2"/>
    <n v="35.566600000000001"/>
    <n v="83.6"/>
    <n v="660"/>
    <n v="32.857577758948679"/>
    <n v="10.433333333333335"/>
    <s v="ES"/>
    <s v="TF"/>
    <s v="SD"/>
    <n v="0.40445061727069104"/>
    <n v="2.5662500000000001"/>
    <n v="1407.6"/>
    <n v="-3.44360234386289E-3"/>
    <n v="9.3622684935159057"/>
  </r>
  <r>
    <d v="2022-06-23T00:00:00"/>
    <x v="0"/>
    <x v="2"/>
    <s v="K5"/>
    <x v="0"/>
    <n v="5"/>
    <x v="4"/>
    <s v="B10"/>
    <s v="K5CmeB10"/>
    <s v="K5CmeB10"/>
    <s v="6h36"/>
    <n v="0.56799999999999995"/>
    <n v="1.78"/>
    <x v="293"/>
    <s v="11h54"/>
    <n v="0.42899999999999999"/>
    <n v="0.13899999999999996"/>
    <m/>
    <s v="NA"/>
    <s v="NA"/>
    <n v="91.25"/>
    <n v="6536.3515625"/>
    <n v="0.65363515625000002"/>
    <n v="0.32400932400932392"/>
    <n v="2.9719620113823068E-5"/>
    <n v="1.9425788536789383E-5"/>
    <n v="19.425788536789383"/>
    <s v="NA"/>
    <m/>
    <n v="33.261499999999998"/>
    <n v="83.6"/>
    <n v="660"/>
    <n v="29.719620113823069"/>
    <n v="11.388095238095239"/>
    <s v="ES"/>
    <s v="TF"/>
    <s v="SD"/>
    <n v="0.39747176730693196"/>
    <n v="2.46875"/>
    <n v="1395.05"/>
    <n v="-3.44360234386289E-3"/>
    <n v="9.3622684935159057"/>
  </r>
  <r>
    <d v="2022-07-20T00:00:00"/>
    <x v="0"/>
    <x v="4"/>
    <s v="K5"/>
    <x v="0"/>
    <n v="1"/>
    <x v="4"/>
    <s v="B10"/>
    <s v="K5CmeB10"/>
    <s v="K5CmeB10"/>
    <s v="6h32"/>
    <n v="0.75600000000000001"/>
    <n v="1.49"/>
    <x v="294"/>
    <s v="12h06"/>
    <n v="0.57399999999999995"/>
    <n v="0.18200000000000005"/>
    <n v="36.049999999999997"/>
    <n v="-3.6049999999999995"/>
    <n v="-3.4559999999999995"/>
    <n v="91.25"/>
    <n v="6536.3515625"/>
    <n v="0.65363515625000002"/>
    <n v="0.31707317073170743"/>
    <n v="2.8938385680096417E-5"/>
    <n v="1.8915146245632586E-5"/>
    <n v="18.915146245632585"/>
    <n v="5.4731325942223918"/>
    <n v="1.7849925775549412E-3"/>
    <n v="34.903799999999997"/>
    <n v="83.6"/>
    <n v="660"/>
    <n v="28.938385680096417"/>
    <n v="9.9694926084349991"/>
    <s v="ES"/>
    <s v="TF"/>
    <s v="SD"/>
    <n v="0.38773728517693062"/>
    <n v="2.5749999999999997"/>
    <n v="1486.8125"/>
    <n v="-3.44360234386289E-3"/>
    <n v="9.3622684935159057"/>
  </r>
  <r>
    <d v="2022-07-06T00:00:00"/>
    <x v="0"/>
    <x v="3"/>
    <s v="K5"/>
    <x v="0"/>
    <n v="8"/>
    <x v="4"/>
    <s v="B10"/>
    <s v="K5CmeB10"/>
    <s v="K5CmeB10"/>
    <s v="5h54"/>
    <n v="0.74199999999999999"/>
    <n v="1.93"/>
    <x v="295"/>
    <s v="12h18"/>
    <n v="0.56899999999999995"/>
    <n v="0.17300000000000004"/>
    <n v="3.48"/>
    <n v="-0.34799999999999998"/>
    <n v="-0.15499999999999997"/>
    <n v="91.25"/>
    <n v="6536.3515625"/>
    <n v="0.65363515625000002"/>
    <n v="0.304042179261863"/>
    <n v="2.748137854609545E-5"/>
    <n v="1.7962795159942497E-5"/>
    <n v="17.962795159942498"/>
    <n v="115.8890010318871"/>
    <n v="3.7795723582605009E-2"/>
    <n v="33.4651"/>
    <n v="83.6"/>
    <n v="660"/>
    <n v="27.481378546095449"/>
    <n v="10.517788461538462"/>
    <s v="ES"/>
    <s v="TF"/>
    <s v="SD"/>
    <n v="0.36316699062884389"/>
    <n v="2.6599999999999997"/>
    <n v="1403.9625000000001"/>
    <n v="-3.44360234386289E-3"/>
    <n v="9.3622684935159057"/>
  </r>
  <r>
    <d v="2022-07-06T00:00:00"/>
    <x v="0"/>
    <x v="3"/>
    <s v="K5"/>
    <x v="0"/>
    <n v="8"/>
    <x v="4"/>
    <s v="B10"/>
    <s v="K5CmeB10"/>
    <s v="K5CmeB10"/>
    <s v="5h54"/>
    <n v="0.74199999999999999"/>
    <n v="1.93"/>
    <x v="295"/>
    <s v="12h18"/>
    <n v="0.56899999999999995"/>
    <n v="0.17300000000000004"/>
    <n v="6.48"/>
    <n v="-0.64800000000000002"/>
    <n v="-0.45500000000000002"/>
    <n v="91.25"/>
    <n v="6536.3515625"/>
    <n v="0.65363515625000002"/>
    <n v="0.304042179261863"/>
    <n v="2.748137854609545E-5"/>
    <n v="1.7962795159942497E-5"/>
    <n v="17.962795159942498"/>
    <n v="39.478670681192305"/>
    <n v="1.2875466275392914E-2"/>
    <n v="33.4651"/>
    <n v="83.6"/>
    <n v="660"/>
    <n v="27.481378546095449"/>
    <n v="10.517788461538462"/>
    <s v="ES"/>
    <s v="TF"/>
    <s v="SD"/>
    <n v="0.36316699062884389"/>
    <n v="2.6599999999999997"/>
    <n v="1403.9625000000001"/>
    <n v="-3.44360234386289E-3"/>
    <n v="9.3622684935159057"/>
  </r>
  <r>
    <d v="2022-08-18T00:00:00"/>
    <x v="0"/>
    <x v="5"/>
    <s v="K5"/>
    <x v="0"/>
    <n v="5"/>
    <x v="4"/>
    <s v="B10"/>
    <s v="K5CmeB10"/>
    <s v="K5CmeB10"/>
    <s v="5h32"/>
    <n v="0.68600000000000005"/>
    <n v="2.67"/>
    <x v="36"/>
    <s v="12h01"/>
    <n v="0.53400000000000003"/>
    <n v="0.15200000000000002"/>
    <n v="4.46"/>
    <n v="-0.44600000000000001"/>
    <n v="-0.17899999999999999"/>
    <n v="91.25"/>
    <n v="6536.3515625"/>
    <n v="0.65363515625000002"/>
    <n v="0.28464419475655434"/>
    <n v="2.5339213499664382E-5"/>
    <n v="1.6562600775105237E-5"/>
    <n v="16.562600775105235"/>
    <n v="92.528495950308582"/>
    <n v="3.017699199503664E-2"/>
    <n v="28.894600000000001"/>
    <n v="83.6"/>
    <n v="660"/>
    <n v="25.339213499664382"/>
    <n v="11.459908061879579"/>
    <s v="ES"/>
    <s v="TF"/>
    <s v="SD"/>
    <n v="0.60858362734628491"/>
    <n v="1.405"/>
    <n v="1061.325"/>
    <n v="-3.44360234386289E-3"/>
    <n v="9.3622684935159057"/>
  </r>
  <r>
    <d v="2022-06-08T00:00:00"/>
    <x v="0"/>
    <x v="1"/>
    <s v="K5"/>
    <x v="0"/>
    <n v="13"/>
    <x v="4"/>
    <s v="B10"/>
    <s v="K5CmeB10"/>
    <s v="K5CmeB10"/>
    <s v="5h53"/>
    <n v="0.53100000000000003"/>
    <n v="1.99"/>
    <x v="296"/>
    <s v="12h11"/>
    <n v="0.44800000000000001"/>
    <n v="8.3000000000000018E-2"/>
    <n v="3.56"/>
    <n v="-0.35599999999999998"/>
    <n v="-0.15699999999999997"/>
    <n v="91.25"/>
    <n v="6536.3515625"/>
    <n v="0.65363515625000002"/>
    <n v="0.18526785714285718"/>
    <n v="1.4935124865160307E-5"/>
    <n v="9.7621226748523176E-6"/>
    <n v="9.7621226748523178"/>
    <n v="62.179125317530698"/>
    <n v="2.0278930806064251E-2"/>
    <n v="26.9267"/>
    <n v="83.6"/>
    <n v="660"/>
    <n v="14.935124865160308"/>
    <n v="13.101333333333335"/>
    <s v="ES"/>
    <s v="TF"/>
    <s v="SD"/>
    <n v="0.60426055731721495"/>
    <n v="1.3075000000000001"/>
    <n v="892.41250000000002"/>
    <n v="-3.44360234386289E-3"/>
    <n v="9.3622684935159057"/>
  </r>
  <r>
    <d v="2022-08-04T00:00:00"/>
    <x v="0"/>
    <x v="0"/>
    <s v="M1"/>
    <x v="1"/>
    <n v="3"/>
    <x v="0"/>
    <s v="H5"/>
    <s v="M1PfaH5"/>
    <s v="M1PfaH5"/>
    <s v="5h54"/>
    <n v="0.76500000000000001"/>
    <n v="4.99"/>
    <x v="297"/>
    <s v="12h18"/>
    <n v="0.63800000000000001"/>
    <n v="0.127"/>
    <n v="17.59"/>
    <n v="-1.7589999999999999"/>
    <n v="-1.2599999999999998"/>
    <n v="105.9"/>
    <n v="8803.6258500000022"/>
    <n v="0.8803625850000002"/>
    <n v="0.19905956112852666"/>
    <n v="1.6315300846468396E-5"/>
    <n v="1.4363380428249608E-5"/>
    <n v="14.363380428249608"/>
    <n v="11.399508276388579"/>
    <n v="0.20880760014031338"/>
    <n v="29.967099999999999"/>
    <n v="80"/>
    <n v="715"/>
    <n v="16.315300846468396"/>
    <n v="11.248072663787742"/>
    <s v="LS"/>
    <s v="TMF"/>
    <s v="E"/>
    <n v="0.47297782808158478"/>
    <n v="1.87375"/>
    <n v="1054"/>
    <n v="2.1108853843798934E-2"/>
    <n v="9.2643503842180355"/>
  </r>
  <r>
    <d v="2022-08-18T00:00:00"/>
    <x v="0"/>
    <x v="5"/>
    <s v="M1"/>
    <x v="1"/>
    <n v="5"/>
    <x v="0"/>
    <s v="H5"/>
    <s v="M1PfaH5"/>
    <s v="M1PfaH5"/>
    <s v="5h55"/>
    <n v="0.78600000000000003"/>
    <n v="17.09"/>
    <x v="241"/>
    <s v="12h33"/>
    <n v="0.66100000000000003"/>
    <n v="0.125"/>
    <n v="19.559999999999999"/>
    <n v="-1.956"/>
    <n v="-0.24699999999999989"/>
    <n v="105.9"/>
    <n v="8803.6258500000022"/>
    <n v="0.8803625850000002"/>
    <n v="0.18910741301059"/>
    <n v="1.5317052142079523E-5"/>
    <n v="1.3484559618380919E-5"/>
    <n v="13.484559618380919"/>
    <n v="54.59335877887014"/>
    <n v="1"/>
    <n v="28.894600000000001"/>
    <n v="80"/>
    <n v="715"/>
    <n v="15.317052142079522"/>
    <n v="11.347959829038007"/>
    <s v="LS"/>
    <s v="TMF"/>
    <s v="E"/>
    <n v="0.60858362734628491"/>
    <n v="1.405"/>
    <n v="1061.325"/>
    <n v="2.1108853843798934E-2"/>
    <n v="9.2643503842180355"/>
  </r>
  <r>
    <d v="2022-07-08T00:00:00"/>
    <x v="0"/>
    <x v="3"/>
    <s v="M1"/>
    <x v="1"/>
    <n v="12"/>
    <x v="0"/>
    <s v="H5"/>
    <s v="M1PfaH5"/>
    <s v="M1PfaH5"/>
    <s v="6h10"/>
    <n v="0.73199999999999998"/>
    <n v="3.21"/>
    <x v="85"/>
    <s v="11h53"/>
    <n v="0.63800000000000001"/>
    <n v="9.3999999999999972E-2"/>
    <n v="14.91"/>
    <n v="-1.4910000000000001"/>
    <n v="-1.1700000000000002"/>
    <n v="105.9"/>
    <n v="8803.6258500000022"/>
    <n v="0.8803625850000002"/>
    <n v="0.14733542319749213"/>
    <n v="1.126504922144652E-5"/>
    <n v="9.9173278527448983E-6"/>
    <n v="9.9173278527448989"/>
    <n v="8.4763485920896553"/>
    <n v="0.15526336439730068"/>
    <n v="33.388599999999997"/>
    <n v="80"/>
    <n v="715"/>
    <n v="11.265049221446521"/>
    <n v="10.019670781892938"/>
    <s v="LS"/>
    <s v="TMF"/>
    <s v="E"/>
    <n v="0.39262443606707542"/>
    <n v="2.4874999999999998"/>
    <n v="1362.0875000000001"/>
    <n v="2.1108853843798934E-2"/>
    <n v="9.2643503842180355"/>
  </r>
  <r>
    <d v="2022-09-01T00:00:00"/>
    <x v="0"/>
    <x v="6"/>
    <s v="M1"/>
    <x v="1"/>
    <n v="1"/>
    <x v="0"/>
    <s v="H5"/>
    <s v="M1PfaH5"/>
    <s v="M1PfaH5"/>
    <s v="6h42"/>
    <n v="0.748"/>
    <n v="11.72"/>
    <x v="298"/>
    <s v="12h17"/>
    <n v="0.66200000000000003"/>
    <n v="8.5999999999999965E-2"/>
    <n v="23.97"/>
    <n v="-2.3969999999999998"/>
    <n v="-1.2249999999999996"/>
    <n v="105.9"/>
    <n v="8803.6258500000022"/>
    <n v="0.8803625850000002"/>
    <n v="0.12990936555891233"/>
    <n v="9.6480238832320397E-6"/>
    <n v="8.4937592459838984E-6"/>
    <n v="8.4937592459838989"/>
    <n v="6.9336810171297154"/>
    <n v="0.12700594255667097"/>
    <n v="34.357199999999999"/>
    <n v="80"/>
    <n v="715"/>
    <n v="9.6480238832320389"/>
    <n v="5.6582009490325227"/>
    <s v="LS"/>
    <s v="TMF"/>
    <s v="E"/>
    <n v="0.43800288115314234"/>
    <n v="2.1637500000000003"/>
    <n v="1129.9875000000002"/>
    <n v="2.1108853843798934E-2"/>
    <n v="9.2643503842180355"/>
  </r>
  <r>
    <d v="2022-06-10T00:00:00"/>
    <x v="0"/>
    <x v="1"/>
    <s v="M1"/>
    <x v="1"/>
    <n v="9"/>
    <x v="0"/>
    <s v="H5"/>
    <s v="M1PfaH5"/>
    <s v="M1PfaH5"/>
    <s v="6h52"/>
    <n v="0.65500000000000003"/>
    <n v="3.08"/>
    <x v="299"/>
    <s v="12h12"/>
    <n v="0.627"/>
    <n v="2.8000000000000025E-2"/>
    <n v="12.93"/>
    <n v="-1.2929999999999999"/>
    <n v="-0.98499999999999988"/>
    <n v="105.9"/>
    <n v="8803.6258500000022"/>
    <n v="0.8803625850000002"/>
    <n v="4.4657097288676277E-2"/>
    <n v="2.5915652935884703E-6"/>
    <n v="2.28151712105983E-6"/>
    <n v="2.2815171210598302"/>
    <n v="2.3162610366089651"/>
    <n v="4.2427523769126667E-2"/>
    <n v="27.385200000000001"/>
    <n v="80"/>
    <n v="715"/>
    <n v="2.5915652935884701"/>
    <n v="16.475333333333335"/>
    <s v="LS"/>
    <s v="TMF"/>
    <s v="E"/>
    <n v="0.64691630239407094"/>
    <n v="1.1612499999999999"/>
    <n v="648.88749999999993"/>
    <n v="2.1108853843798934E-2"/>
    <n v="9.2643503842180355"/>
  </r>
  <r>
    <d v="2022-07-08T00:00:00"/>
    <x v="0"/>
    <x v="3"/>
    <s v="K1"/>
    <x v="0"/>
    <n v="1"/>
    <x v="6"/>
    <s v="D7"/>
    <s v="K1MluD7"/>
    <s v="K1MluD7"/>
    <s v="5h45"/>
    <n v="1.0529999999999999"/>
    <n v="12.39"/>
    <x v="300"/>
    <s v="12h08"/>
    <n v="0.85699999999999998"/>
    <n v="0.19599999999999995"/>
    <n v="27.24"/>
    <n v="-2.7239999999999998"/>
    <n v="-1.4849999999999997"/>
    <n v="131.5"/>
    <n v="13574.41625"/>
    <n v="1.3574416250000001"/>
    <n v="0.2287047841306884"/>
    <n v="1.9355963453958449E-5"/>
    <n v="2.6274590484381971E-5"/>
    <n v="26.274590484381971"/>
    <n v="17.693326925509748"/>
    <n v="9.5998639916041392E-2"/>
    <n v="33.388599999999997"/>
    <n v="136.30000000000001"/>
    <n v="832"/>
    <n v="19.355963453958449"/>
    <n v="6.9702991452991538"/>
    <s v="ES"/>
    <s v="TMF"/>
    <s v="E"/>
    <n v="0.39262443606707542"/>
    <n v="2.4874999999999998"/>
    <n v="1362.0875000000001"/>
    <n v="-4.1067369666072644E-3"/>
    <n v="9.2367923053650234"/>
  </r>
  <r>
    <d v="2022-08-17T00:00:00"/>
    <x v="0"/>
    <x v="5"/>
    <s v="K1"/>
    <x v="0"/>
    <n v="8"/>
    <x v="6"/>
    <s v="D7"/>
    <s v="K1MluD7"/>
    <s v="K1MluD7"/>
    <s v="5h17"/>
    <n v="1.046"/>
    <n v="13.67"/>
    <x v="301"/>
    <s v="12h37"/>
    <n v="0.86899999999999999"/>
    <n v="0.17700000000000005"/>
    <n v="21.54"/>
    <n v="-2.1539999999999999"/>
    <n v="-0.78699999999999992"/>
    <n v="131.5"/>
    <n v="13574.41625"/>
    <n v="1.3574416250000001"/>
    <n v="0.20368239355581133"/>
    <n v="1.6782965718780025E-5"/>
    <n v="2.2781896257620052E-5"/>
    <n v="22.781896257620051"/>
    <n v="28.947771610698926"/>
    <n v="0.15706185246714022"/>
    <n v="32.178800000000003"/>
    <n v="136.30000000000001"/>
    <n v="832"/>
    <n v="16.782965718780027"/>
    <n v="7.6209545755722603"/>
    <s v="ES"/>
    <s v="TMF"/>
    <s v="E"/>
    <n v="0.6083871384901417"/>
    <n v="1.4275"/>
    <n v="836.8"/>
    <n v="-4.1067369666072644E-3"/>
    <n v="9.2367923053650234"/>
  </r>
  <r>
    <d v="2022-06-11T00:00:00"/>
    <x v="0"/>
    <x v="1"/>
    <s v="K1"/>
    <x v="0"/>
    <n v="6"/>
    <x v="6"/>
    <s v="D7"/>
    <s v="K1MluD7"/>
    <s v="K1MluD7"/>
    <s v="6h01"/>
    <n v="0.95699999999999996"/>
    <n v="4.83"/>
    <x v="247"/>
    <s v="11h45"/>
    <n v="0.80100000000000005"/>
    <n v="0.15599999999999992"/>
    <n v="8.84"/>
    <n v="-0.88400000000000001"/>
    <n v="-0.40100000000000002"/>
    <n v="131.5"/>
    <n v="13574.41625"/>
    <n v="1.3574416250000001"/>
    <n v="0.194756554307116"/>
    <n v="1.5882238545008922E-5"/>
    <n v="2.1559211699174549E-5"/>
    <n v="21.559211699174551"/>
    <n v="53.763620197442769"/>
    <n v="0.29170514045472101"/>
    <n v="31.959900000000001"/>
    <n v="136.30000000000001"/>
    <n v="832"/>
    <n v="15.882238545008923"/>
    <n v="10.416666666666666"/>
    <s v="ES"/>
    <s v="TMF"/>
    <s v="E"/>
    <n v="0.55247291970017987"/>
    <n v="1.6937500000000001"/>
    <n v="1071.175"/>
    <n v="-4.1067369666072644E-3"/>
    <n v="9.2367923053650234"/>
  </r>
  <r>
    <d v="2022-06-21T00:00:00"/>
    <x v="0"/>
    <x v="2"/>
    <s v="K1"/>
    <x v="0"/>
    <n v="13"/>
    <x v="6"/>
    <s v="D7"/>
    <s v="K1MluD7"/>
    <s v="K1MluD7"/>
    <s v="5h46"/>
    <n v="0.99"/>
    <n v="10.8"/>
    <x v="302"/>
    <s v="12h24"/>
    <n v="0.83599999999999997"/>
    <n v="0.15400000000000003"/>
    <n v="17.52"/>
    <n v="-1.752"/>
    <n v="-0.67199999999999993"/>
    <n v="131.5"/>
    <n v="13574.41625"/>
    <n v="1.3574416250000001"/>
    <n v="0.18421052631578952"/>
    <n v="1.4830269431301109E-5"/>
    <n v="2.0131225036013205E-5"/>
    <n v="20.131225036013205"/>
    <n v="29.957180113114891"/>
    <n v="0.16253859766941817"/>
    <n v="30.972899999999999"/>
    <n v="136.30000000000001"/>
    <n v="832"/>
    <n v="14.83026943130111"/>
    <n v="8.9642857142857135"/>
    <s v="ES"/>
    <s v="TMF"/>
    <s v="E"/>
    <n v="0.43868604499462666"/>
    <n v="2.2399999999999998"/>
    <n v="1277.3875"/>
    <n v="-4.1067369666072644E-3"/>
    <n v="9.2367923053650234"/>
  </r>
  <r>
    <d v="2022-09-01T00:00:00"/>
    <x v="0"/>
    <x v="6"/>
    <s v="K1"/>
    <x v="0"/>
    <n v="2"/>
    <x v="6"/>
    <s v="D7"/>
    <s v="K1MluD7"/>
    <s v="K1MluD7"/>
    <s v="6h24"/>
    <n v="1.0660000000000001"/>
    <n v="13.32"/>
    <x v="303"/>
    <s v="12h29"/>
    <n v="0.90200000000000002"/>
    <n v="0.16400000000000003"/>
    <n v="24.89"/>
    <n v="-2.4889999999999999"/>
    <n v="-1.1569999999999998"/>
    <n v="131.5"/>
    <n v="13574.41625"/>
    <n v="1.3574416250000001"/>
    <n v="0.18181818181818185"/>
    <n v="1.4593534549635143E-5"/>
    <n v="1.9809871253550374E-5"/>
    <n v="19.809871253550373"/>
    <n v="17.121755621046134"/>
    <n v="9.2897466910277601E-2"/>
    <n v="34.357199999999999"/>
    <n v="136.30000000000001"/>
    <n v="832"/>
    <n v="14.593534549635143"/>
    <n v="6.689549271607981"/>
    <s v="ES"/>
    <s v="TMF"/>
    <s v="E"/>
    <n v="0.43800288115314234"/>
    <n v="2.1637500000000003"/>
    <n v="1129.9875000000002"/>
    <n v="-4.1067369666072644E-3"/>
    <n v="9.2367923053650234"/>
  </r>
  <r>
    <d v="2022-08-04T00:00:00"/>
    <x v="0"/>
    <x v="0"/>
    <s v="K1"/>
    <x v="0"/>
    <n v="4"/>
    <x v="6"/>
    <s v="D7"/>
    <s v="K1MluD7"/>
    <s v="K1MluD7"/>
    <s v="6h06"/>
    <n v="0.98699999999999999"/>
    <n v="4.6900000000000004"/>
    <x v="304"/>
    <s v="12h35"/>
    <n v="0.84899999999999998"/>
    <n v="0.13800000000000001"/>
    <n v="17.47"/>
    <n v="-1.7469999999999999"/>
    <n v="-1.2779999999999998"/>
    <n v="131.5"/>
    <n v="13574.41625"/>
    <n v="1.3574416250000001"/>
    <n v="0.16254416961130744"/>
    <n v="1.271313767265483E-5"/>
    <n v="1.725734226121729E-5"/>
    <n v="17.257342261217289"/>
    <n v="13.503397700483013"/>
    <n v="7.326535133552467E-2"/>
    <n v="29.967099999999999"/>
    <n v="136.30000000000001"/>
    <n v="832"/>
    <n v="12.713137672654829"/>
    <n v="8.0560426564281311"/>
    <s v="ES"/>
    <s v="TMF"/>
    <s v="E"/>
    <n v="0.47297782808158478"/>
    <n v="1.87375"/>
    <n v="1054"/>
    <n v="-4.1067369666072644E-3"/>
    <n v="9.2367923053650234"/>
  </r>
  <r>
    <d v="2022-07-22T00:00:00"/>
    <x v="0"/>
    <x v="4"/>
    <s v="K1"/>
    <x v="0"/>
    <n v="4"/>
    <x v="6"/>
    <s v="D7"/>
    <s v="K1MluD7"/>
    <s v="K1MluD7"/>
    <s v="6h30"/>
    <n v="0.95299999999999996"/>
    <n v="18.260000000000002"/>
    <x v="305"/>
    <s v="11h36"/>
    <n v="0.878"/>
    <n v="7.4999999999999956E-2"/>
    <n v="25.04"/>
    <n v="-2.504"/>
    <n v="-0.67799999999999994"/>
    <n v="131.5"/>
    <n v="13574.41625"/>
    <n v="1.3574416250000001"/>
    <n v="8.5421412300683314E-2"/>
    <n v="5.7584503618464661E-6"/>
    <n v="7.8167602166667047E-6"/>
    <n v="7.8167602166667045"/>
    <n v="11.529144862340273"/>
    <n v="6.2553652619392594E-2"/>
    <n v="34.764699999999998"/>
    <n v="136.30000000000001"/>
    <n v="832"/>
    <n v="5.7584503618464664"/>
    <n v="6.5184028628141686"/>
    <s v="ES"/>
    <s v="TMF"/>
    <s v="E"/>
    <n v="0.38320539431614575"/>
    <n v="2.6387499999999999"/>
    <n v="1512.2124999999996"/>
    <n v="-4.1067369666072644E-3"/>
    <n v="9.2367923053650234"/>
  </r>
  <r>
    <d v="2022-07-08T00:00:00"/>
    <x v="0"/>
    <x v="3"/>
    <s v="M1"/>
    <x v="1"/>
    <n v="2"/>
    <x v="11"/>
    <s v="J1"/>
    <s v="M1HmaJ1"/>
    <s v="M1HmaJ1"/>
    <s v="6h01"/>
    <n v="1.0860000000000001"/>
    <n v="13.95"/>
    <x v="306"/>
    <s v="11h32"/>
    <n v="0.67300000000000004"/>
    <n v="0.41300000000000003"/>
    <n v="15.23"/>
    <n v="-1.5230000000000001"/>
    <n v="-0.12800000000000011"/>
    <n v="70.599999999999994"/>
    <n v="3912.7225999999991"/>
    <n v="0.39127225999999993"/>
    <n v="0.61367013372956913"/>
    <n v="6.5237142648505271E-5"/>
    <n v="2.552548424002304E-5"/>
    <n v="25.52548424002304"/>
    <n v="199.41784562517984"/>
    <n v="1"/>
    <n v="33.388599999999997"/>
    <n v="59.2"/>
    <n v="370"/>
    <n v="65.237142648505269"/>
    <n v="10.019670781892938"/>
    <s v="ES"/>
    <s v="TF"/>
    <s v="SD"/>
    <n v="0.39262443606707542"/>
    <n v="2.4874999999999998"/>
    <n v="1362.0875000000001"/>
    <n v="-7.4883720506258869E-2"/>
    <n v="9.0798782696057145"/>
  </r>
  <r>
    <d v="2022-06-10T00:00:00"/>
    <x v="0"/>
    <x v="1"/>
    <s v="M1"/>
    <x v="1"/>
    <n v="3"/>
    <x v="11"/>
    <s v="J1"/>
    <s v="M1HmaJ1"/>
    <s v="M1HmaJ1"/>
    <s v="5h40"/>
    <n v="0.72199999999999998"/>
    <n v="2.12"/>
    <x v="57"/>
    <s v="13h01"/>
    <n v="0.53400000000000003"/>
    <n v="0.18799999999999994"/>
    <n v="13.66"/>
    <n v="-1.3660000000000001"/>
    <n v="-1.1540000000000001"/>
    <n v="70.599999999999994"/>
    <n v="3912.7225999999991"/>
    <n v="0.39127225999999993"/>
    <n v="0.35205992509363282"/>
    <n v="3.2917889756924351E-5"/>
    <n v="1.2879857119622639E-5"/>
    <n v="12.879857119622638"/>
    <n v="11.161054696380102"/>
    <n v="5.5968140771545709E-2"/>
    <n v="27.385200000000001"/>
    <n v="59.2"/>
    <n v="370"/>
    <n v="32.917889756924353"/>
    <n v="16.475333333333335"/>
    <s v="ES"/>
    <s v="TF"/>
    <s v="SD"/>
    <n v="0.64691630239407094"/>
    <n v="1.1612499999999999"/>
    <n v="648.88749999999993"/>
    <n v="-7.4883720506258869E-2"/>
    <n v="9.0798782696057145"/>
  </r>
  <r>
    <d v="2022-06-21T00:00:00"/>
    <x v="0"/>
    <x v="2"/>
    <s v="M1"/>
    <x v="1"/>
    <n v="8"/>
    <x v="11"/>
    <s v="J1"/>
    <s v="M1HmaJ1"/>
    <s v="M1HmaJ1"/>
    <s v="5h58"/>
    <n v="0.71699999999999997"/>
    <n v="4.55"/>
    <x v="307"/>
    <s v="11h54"/>
    <n v="0.56799999999999995"/>
    <n v="0.14900000000000002"/>
    <n v="12.65"/>
    <n v="-1.2650000000000001"/>
    <n v="-0.81000000000000016"/>
    <n v="70.599999999999994"/>
    <n v="3912.7225999999991"/>
    <n v="0.39127225999999993"/>
    <n v="0.26232394366197187"/>
    <n v="2.2915875629208857E-5"/>
    <n v="8.96634644731947E-6"/>
    <n v="8.9663464473194701"/>
    <n v="11.06956351520922"/>
    <n v="5.5509349783917299E-2"/>
    <n v="30.972899999999999"/>
    <n v="59.2"/>
    <n v="370"/>
    <n v="22.915875629208855"/>
    <n v="14.820634920634921"/>
    <s v="ES"/>
    <s v="TF"/>
    <s v="SD"/>
    <n v="0.43868604499462666"/>
    <n v="2.2399999999999998"/>
    <n v="1277.3875"/>
    <n v="-7.4883720506258869E-2"/>
    <n v="9.0798782696057145"/>
  </r>
  <r>
    <d v="2022-08-03T00:00:00"/>
    <x v="0"/>
    <x v="0"/>
    <s v="M1"/>
    <x v="1"/>
    <n v="6"/>
    <x v="11"/>
    <s v="J1"/>
    <s v="M1HmaJ1"/>
    <s v="M1HmaJ1"/>
    <s v="5h42"/>
    <n v="0.78200000000000003"/>
    <n v="3.27"/>
    <x v="308"/>
    <s v="12h13"/>
    <n v="0.68799999999999994"/>
    <n v="9.4000000000000083E-2"/>
    <n v="8.19"/>
    <n v="-0.81899999999999995"/>
    <n v="-0.49199999999999994"/>
    <n v="70.599999999999994"/>
    <n v="3912.7225999999991"/>
    <n v="0.39127225999999993"/>
    <n v="0.13662790697674432"/>
    <n v="1.0265875232432854E-5"/>
    <n v="4.0167522030720272E-6"/>
    <n v="4.0167522030720271"/>
    <n v="8.1641304940488357"/>
    <n v="4.0939787251145006E-2"/>
    <n v="28.545300000000001"/>
    <n v="59.2"/>
    <n v="370"/>
    <n v="10.265875232432853"/>
    <n v="11.355774909963984"/>
    <s v="ES"/>
    <s v="TF"/>
    <s v="SD"/>
    <n v="0.57093314461741485"/>
    <n v="1.5412499999999998"/>
    <n v="919.65"/>
    <n v="-7.4883720506258869E-2"/>
    <n v="9.0798782696057145"/>
  </r>
  <r>
    <d v="2022-08-31T00:00:00"/>
    <x v="0"/>
    <x v="6"/>
    <s v="M1"/>
    <x v="1"/>
    <n v="2"/>
    <x v="11"/>
    <s v="J1"/>
    <s v="M1HmaJ1"/>
    <s v="M1HmaJ1"/>
    <s v="6h43"/>
    <n v="0.79800000000000004"/>
    <n v="6.86"/>
    <x v="309"/>
    <s v="12h04"/>
    <n v="0.77100000000000002"/>
    <n v="2.7000000000000024E-2"/>
    <n v="14.25"/>
    <n v="-1.425"/>
    <n v="-0.73899999999999999"/>
    <n v="70.599999999999994"/>
    <n v="3912.7225999999991"/>
    <n v="0.39127225999999993"/>
    <n v="3.5019455252918316E-2"/>
    <n v="1.9212851043166017E-6"/>
    <n v="7.5174556487029241E-7"/>
    <n v="0.75174556487029243"/>
    <n v="1.0172470431262415"/>
    <n v="5.1010793565587935E-3"/>
    <n v="32.519599999999997"/>
    <n v="59.2"/>
    <n v="370"/>
    <n v="1.9212851043166017"/>
    <n v="5.03038712875437"/>
    <s v="ES"/>
    <s v="TF"/>
    <s v="SD"/>
    <n v="0.5234151584582144"/>
    <n v="1.8887499999999999"/>
    <n v="924.46249999999998"/>
    <n v="-7.4883720506258869E-2"/>
    <n v="9.0798782696057145"/>
  </r>
  <r>
    <d v="2022-08-18T00:00:00"/>
    <x v="0"/>
    <x v="5"/>
    <s v="M1"/>
    <x v="1"/>
    <n v="7"/>
    <x v="11"/>
    <s v="J1"/>
    <s v="M1HmaJ1"/>
    <s v="M1HmaJ1"/>
    <s v="5h55"/>
    <n v="0.76800000000000002"/>
    <n v="5.98"/>
    <x v="81"/>
    <s v="12h33"/>
    <n v="0.75600000000000001"/>
    <n v="1.2000000000000011E-2"/>
    <n v="12.23"/>
    <n v="-1.2230000000000001"/>
    <n v="-0.625"/>
    <n v="70.599999999999994"/>
    <n v="3912.7225999999991"/>
    <n v="0.39127225999999993"/>
    <n v="1.5873015873015886E-2"/>
    <n v="7.2536858872517228E-7"/>
    <n v="2.8381660704350862E-7"/>
    <n v="0.28381660704350864"/>
    <n v="0.45410657126961385"/>
    <n v="2.2771593901734738E-3"/>
    <n v="28.894600000000001"/>
    <n v="59.2"/>
    <n v="370"/>
    <n v="0.72536858872517229"/>
    <n v="11.347959829038007"/>
    <s v="ES"/>
    <s v="TF"/>
    <s v="SD"/>
    <n v="0.60858362734628491"/>
    <n v="1.405"/>
    <n v="1061.325"/>
    <n v="-7.4883720506258869E-2"/>
    <n v="9.0798782696057145"/>
  </r>
  <r>
    <d v="2022-06-09T00:00:00"/>
    <x v="0"/>
    <x v="1"/>
    <s v="L4"/>
    <x v="0"/>
    <n v="5"/>
    <x v="5"/>
    <s v="G1"/>
    <s v="L4SguG1"/>
    <s v="L4SguG1"/>
    <s v="6h15"/>
    <n v="0.71799999999999997"/>
    <n v="4.54"/>
    <x v="246"/>
    <s v="12h14"/>
    <n v="0.51200000000000001"/>
    <n v="0.20599999999999996"/>
    <n v="10.53"/>
    <n v="-1.0529999999999999"/>
    <n v="-0.59899999999999998"/>
    <n v="33.5"/>
    <n v="880.96625000000006"/>
    <n v="8.8096625000000012E-2"/>
    <n v="0.40234374999999989"/>
    <n v="3.8797718504419517E-5"/>
    <n v="3.4179480579394075E-6"/>
    <n v="3.4179480579394075"/>
    <n v="5.7060902469773085"/>
    <n v="0.67167041244865211"/>
    <n v="24.548100000000002"/>
    <n v="23.8"/>
    <n v="350"/>
    <n v="38.797718504419514"/>
    <n v="10.346666666666668"/>
    <s v="LS"/>
    <s v="TMF"/>
    <s v="E"/>
    <n v="0.62108933859878679"/>
    <n v="1.2462500000000001"/>
    <n v="783"/>
    <n v="3.1839279089733427E-2"/>
    <n v="8.8519632642694308"/>
  </r>
  <r>
    <d v="2022-06-23T00:00:00"/>
    <x v="0"/>
    <x v="2"/>
    <s v="L4"/>
    <x v="0"/>
    <n v="7"/>
    <x v="5"/>
    <s v="G1"/>
    <s v="L4SguG1"/>
    <s v="L4SguG1"/>
    <s v="6h13"/>
    <n v="0.74099999999999999"/>
    <n v="10.23"/>
    <x v="310"/>
    <s v="12h06"/>
    <n v="0.53400000000000003"/>
    <n v="0.20699999999999996"/>
    <m/>
    <s v="NA"/>
    <s v="NA"/>
    <n v="33.5"/>
    <n v="880.96625000000006"/>
    <n v="8.8096625000000012E-2"/>
    <n v="0.38764044943820214"/>
    <n v="3.7059808363383147E-5"/>
    <n v="3.2648440399608291E-6"/>
    <n v="3.2648440399608289"/>
    <s v="NA"/>
    <m/>
    <n v="33.261499999999998"/>
    <n v="23.8"/>
    <n v="350"/>
    <n v="37.059808363383148"/>
    <n v="8.7619047619047628"/>
    <s v="LS"/>
    <s v="TMF"/>
    <s v="E"/>
    <n v="0.39747176730693196"/>
    <n v="2.46875"/>
    <n v="1395.05"/>
    <n v="3.1839279089733427E-2"/>
    <n v="8.8519632642694308"/>
  </r>
  <r>
    <d v="2022-08-19T00:00:00"/>
    <x v="0"/>
    <x v="5"/>
    <s v="L4"/>
    <x v="0"/>
    <n v="2"/>
    <x v="5"/>
    <s v="G1"/>
    <s v="L4SguG1"/>
    <s v="L4SguG1"/>
    <s v="5h56"/>
    <n v="0.75700000000000001"/>
    <n v="7.37"/>
    <x v="311"/>
    <s v="11h55"/>
    <n v="0.57599999999999996"/>
    <n v="0.18100000000000005"/>
    <n v="14.08"/>
    <n v="-1.4079999999999999"/>
    <n v="-0.67099999999999993"/>
    <n v="33.5"/>
    <n v="880.96625000000006"/>
    <n v="8.8096625000000012E-2"/>
    <n v="0.31423611111111122"/>
    <n v="2.861997235752413E-5"/>
    <n v="2.5213229722911695E-6"/>
    <n v="2.5213229722911694"/>
    <n v="3.7575603163802827"/>
    <n v="0.52497968070075185"/>
    <n v="34.301699999999997"/>
    <n v="23.8"/>
    <n v="350"/>
    <n v="28.61997235752413"/>
    <n v="8.2594820334704142"/>
    <s v="LS"/>
    <s v="TMF"/>
    <s v="E"/>
    <n v="0.40498035528846144"/>
    <n v="2.7174999999999998"/>
    <n v="1551.3875"/>
    <n v="3.1839279089733427E-2"/>
    <n v="8.8519632642694308"/>
  </r>
  <r>
    <d v="2022-08-06T00:00:00"/>
    <x v="0"/>
    <x v="0"/>
    <s v="L4"/>
    <x v="0"/>
    <n v="11"/>
    <x v="5"/>
    <s v="G1"/>
    <s v="L4SguG1"/>
    <s v="L4SguG1"/>
    <s v="6h02"/>
    <n v="0.73899999999999999"/>
    <n v="7.16"/>
    <x v="312"/>
    <s v="12h08"/>
    <n v="0.59099999999999997"/>
    <n v="0.14800000000000002"/>
    <n v="14.11"/>
    <n v="-1.411"/>
    <n v="-0.69500000000000006"/>
    <n v="33.5"/>
    <n v="880.96625000000006"/>
    <n v="8.8096625000000012E-2"/>
    <n v="0.25042301184433169"/>
    <n v="2.1642874647480199E-5"/>
    <n v="1.9066642117410706E-6"/>
    <n v="1.9066642117410706"/>
    <n v="2.7434017435123317"/>
    <n v="0.39259373257558733"/>
    <n v="31.516500000000001"/>
    <n v="23.8"/>
    <n v="350"/>
    <n v="21.642874647480198"/>
    <n v="8.6594309038552968"/>
    <s v="LS"/>
    <s v="TMF"/>
    <s v="E"/>
    <n v="0.44430618398273797"/>
    <n v="2.1475"/>
    <n v="1335.2875000000001"/>
    <n v="3.1839279089733427E-2"/>
    <n v="8.8519632642694308"/>
  </r>
  <r>
    <d v="2022-07-06T00:00:00"/>
    <x v="0"/>
    <x v="3"/>
    <s v="L4"/>
    <x v="0"/>
    <n v="2"/>
    <x v="5"/>
    <s v="G1"/>
    <s v="L4SguG1"/>
    <s v="L4SguG1"/>
    <s v="6h10"/>
    <n v="0.753"/>
    <n v="6.59"/>
    <x v="313"/>
    <s v="11h48"/>
    <n v="0.60299999999999998"/>
    <n v="0.15000000000000002"/>
    <n v="13.24"/>
    <n v="-1.3240000000000001"/>
    <n v="-0.66500000000000004"/>
    <n v="33.5"/>
    <n v="880.96625000000006"/>
    <n v="8.8096625000000012E-2"/>
    <n v="0.24875621890547267"/>
    <n v="2.1465681938778045E-5"/>
    <n v="1.8910541321298025E-6"/>
    <n v="1.8910541321298024"/>
    <n v="2.843690424255342"/>
    <n v="3.7986761664052255"/>
    <n v="33.4651"/>
    <n v="23.8"/>
    <n v="350"/>
    <n v="21.465681938778044"/>
    <n v="7.6280448717948737"/>
    <s v="LS"/>
    <s v="TMF"/>
    <s v="E"/>
    <n v="0.36316699062884389"/>
    <n v="2.6599999999999997"/>
    <n v="1403.9625000000001"/>
    <n v="3.1839279089733427E-2"/>
    <n v="8.8519632642694308"/>
  </r>
  <r>
    <d v="2022-09-01T00:00:00"/>
    <x v="0"/>
    <x v="6"/>
    <s v="L4"/>
    <x v="0"/>
    <n v="10"/>
    <x v="5"/>
    <s v="G1"/>
    <s v="L4SguG1"/>
    <s v="L4SguG1"/>
    <s v="5h57"/>
    <n v="0.76700000000000002"/>
    <n v="20.34"/>
    <x v="314"/>
    <s v="12h03"/>
    <n v="0.62"/>
    <n v="0.14700000000000002"/>
    <n v="18.75"/>
    <n v="-1.875"/>
    <n v="0.15899999999999981"/>
    <n v="33.5"/>
    <n v="880.96625000000006"/>
    <n v="8.8096625000000012E-2"/>
    <n v="0.23709677419354841"/>
    <n v="2.0233938735309878E-5"/>
    <n v="1.7825417130375688E-6"/>
    <n v="1.7825417130375687"/>
    <n v="11.210954170047616"/>
    <n v="1"/>
    <n v="34.357199999999999"/>
    <n v="23.8"/>
    <n v="350"/>
    <n v="20.233938735309877"/>
    <n v="6.9857928042559951"/>
    <s v="LS"/>
    <s v="TMF"/>
    <s v="E"/>
    <n v="0.43800288115314234"/>
    <n v="2.1637500000000003"/>
    <n v="1129.9875000000002"/>
    <n v="3.1839279089733427E-2"/>
    <n v="8.8519632642694308"/>
  </r>
  <r>
    <d v="2022-07-22T00:00:00"/>
    <x v="0"/>
    <x v="4"/>
    <s v="L4"/>
    <x v="0"/>
    <n v="8"/>
    <x v="5"/>
    <s v="G1"/>
    <s v="L4SguG1"/>
    <s v="L4SguG1"/>
    <s v="5h10"/>
    <n v="0.71599999999999997"/>
    <n v="9.4499999999999993"/>
    <x v="291"/>
    <s v="12h20"/>
    <n v="0.60699999999999998"/>
    <n v="0.10899999999999999"/>
    <n v="15.64"/>
    <n v="-1.5640000000000001"/>
    <n v="-0.61900000000000011"/>
    <n v="33.5"/>
    <n v="880.96625000000006"/>
    <n v="8.8096625000000012E-2"/>
    <n v="0.17957166392092255"/>
    <n v="1.4371883947863333E-5"/>
    <n v="1.2661144706984359E-6"/>
    <n v="1.2661144706984357"/>
    <n v="2.0454191772187973"/>
    <s v="NA"/>
    <n v="34.764699999999998"/>
    <n v="23.8"/>
    <n v="350"/>
    <n v="14.371883947863333"/>
    <n v="7.1421578461796527"/>
    <s v="LS"/>
    <s v="TMF"/>
    <s v="E"/>
    <n v="0.38320539431614575"/>
    <n v="2.6387499999999999"/>
    <n v="1512.2124999999996"/>
    <n v="3.1839279089733399E-2"/>
    <n v="8.8519632642694308"/>
  </r>
  <r>
    <d v="2022-06-23T00:00:00"/>
    <x v="0"/>
    <x v="2"/>
    <s v="K5"/>
    <x v="0"/>
    <n v="14"/>
    <x v="8"/>
    <s v="A3"/>
    <s v="K5BbrA3"/>
    <s v="K5BbrA3"/>
    <s v="5h47"/>
    <n v="0.77600000000000002"/>
    <n v="6.91"/>
    <x v="315"/>
    <s v="11h42"/>
    <n v="0.56799999999999995"/>
    <n v="0.20800000000000007"/>
    <m/>
    <s v="NA"/>
    <s v="NA"/>
    <n v="78.25"/>
    <n v="4806.6040625000005"/>
    <n v="0.48066040625000006"/>
    <n v="0.36619718309859173"/>
    <n v="3.4552551700324914E-5"/>
    <n v="1.6608043537252302E-5"/>
    <n v="16.608043537252303"/>
    <s v="NA"/>
    <s v="NA"/>
    <n v="33.261499999999998"/>
    <n v="62.2"/>
    <n v="560"/>
    <n v="34.552551700324912"/>
    <n v="11.388095238095239"/>
    <s v="ES"/>
    <s v="TMF"/>
    <s v="SD"/>
    <n v="0.39747176730693196"/>
    <n v="2.46875"/>
    <n v="1395.05"/>
    <n v="3.0833337364130416E-2"/>
    <n v="8.8519632642693491"/>
  </r>
  <r>
    <d v="2022-08-05T00:00:00"/>
    <x v="0"/>
    <x v="0"/>
    <s v="K5"/>
    <x v="0"/>
    <n v="2"/>
    <x v="8"/>
    <s v="A3"/>
    <s v="K5BbrA3"/>
    <s v="K5BbrA3"/>
    <s v="5h52"/>
    <n v="0.77800000000000002"/>
    <n v="4.71"/>
    <x v="248"/>
    <s v="12h18"/>
    <n v="0.57399999999999995"/>
    <n v="0.20400000000000007"/>
    <n v="16.61"/>
    <n v="-1.661"/>
    <n v="-1.19"/>
    <n v="78.25"/>
    <n v="4806.6040625000005"/>
    <n v="0.48066040625000006"/>
    <n v="0.35540069686411163"/>
    <n v="3.3302831342237618E-5"/>
    <n v="1.6007352442235167E-5"/>
    <n v="16.007352442235167"/>
    <n v="13.4515566741472"/>
    <n v="0.16512370193599316"/>
    <n v="33.254899999999999"/>
    <n v="62.2"/>
    <n v="560"/>
    <n v="33.302831342237617"/>
    <n v="11.958942411336949"/>
    <s v="ES"/>
    <s v="TMF"/>
    <s v="SD"/>
    <n v="0.44009598733374949"/>
    <n v="2.3112500000000002"/>
    <n v="1533.9750000000001"/>
    <n v="3.0833337364130416E-2"/>
    <n v="8.8519632642693491"/>
  </r>
  <r>
    <d v="2022-06-08T00:00:00"/>
    <x v="0"/>
    <x v="1"/>
    <s v="K5"/>
    <x v="0"/>
    <n v="3"/>
    <x v="8"/>
    <s v="A3"/>
    <s v="K5BbrA3"/>
    <s v="K5BbrA3"/>
    <s v="5h42"/>
    <n v="0.72299999999999998"/>
    <n v="7.49"/>
    <x v="316"/>
    <s v="12h21"/>
    <n v="0.54200000000000004"/>
    <n v="0.18099999999999994"/>
    <n v="5.67"/>
    <n v="-0.56699999999999995"/>
    <n v="0.18200000000000005"/>
    <n v="78.25"/>
    <n v="4806.6040625000005"/>
    <n v="0.48066040625000006"/>
    <n v="0.3339483394833947"/>
    <n v="3.084580901838834E-5"/>
    <n v="1.4826359093888454E-5"/>
    <n v="14.826359093888454"/>
    <n v="81.463511504881595"/>
    <n v="1"/>
    <n v="26.9267"/>
    <n v="62.2"/>
    <n v="560"/>
    <n v="30.845809018388341"/>
    <n v="13.101333333333335"/>
    <s v="ES"/>
    <s v="TMF"/>
    <s v="SD"/>
    <n v="0.6042605573172154"/>
    <n v="1.3074999999999999"/>
    <n v="892.41250000000002"/>
    <n v="3.0833337364130416E-2"/>
    <n v="8.8519632642693491"/>
  </r>
  <r>
    <d v="2022-08-18T00:00:00"/>
    <x v="0"/>
    <x v="5"/>
    <s v="K5"/>
    <x v="0"/>
    <n v="6"/>
    <x v="8"/>
    <s v="A3"/>
    <s v="K5BbrA3"/>
    <s v="K5BbrA3"/>
    <s v="5h32"/>
    <n v="0.78800000000000003"/>
    <n v="9.7200000000000006"/>
    <x v="289"/>
    <s v="12h01"/>
    <n v="0.59199999999999997"/>
    <n v="0.19600000000000006"/>
    <n v="17.64"/>
    <n v="-1.764"/>
    <n v="-0.79199999999999993"/>
    <n v="78.25"/>
    <n v="4806.6040625000005"/>
    <n v="0.48066040625000006"/>
    <n v="0.3310810810810812"/>
    <n v="3.0520114897817388E-5"/>
    <n v="1.4669810825581584E-5"/>
    <n v="14.669810825581584"/>
    <n v="18.522488416138366"/>
    <n v="0.22737159203421486"/>
    <n v="28.894600000000001"/>
    <n v="62.2"/>
    <n v="560"/>
    <n v="30.52011489781739"/>
    <n v="11.459908061879579"/>
    <s v="ES"/>
    <s v="TMF"/>
    <s v="SD"/>
    <n v="0.60858362734628491"/>
    <n v="1.405"/>
    <n v="1061.325"/>
    <n v="3.0833337364130416E-2"/>
    <n v="8.8519632642693491"/>
  </r>
  <r>
    <d v="2022-09-02T00:00:00"/>
    <x v="0"/>
    <x v="6"/>
    <s v="K5"/>
    <x v="0"/>
    <n v="2"/>
    <x v="8"/>
    <s v="A3"/>
    <s v="K5BbrA3"/>
    <s v="K5BbrA3"/>
    <s v="6h05"/>
    <n v="0.82399999999999995"/>
    <n v="27.04"/>
    <x v="317"/>
    <s v="12h53"/>
    <n v="0.69199999999999995"/>
    <n v="0.13200000000000001"/>
    <n v="33.229999999999997"/>
    <n v="-3.3229999999999995"/>
    <n v="-0.61899999999999977"/>
    <n v="78.25"/>
    <n v="4806.6040625000005"/>
    <n v="0.48066040625000006"/>
    <n v="0.19075144508670522"/>
    <n v="1.548113751665675E-5"/>
    <n v="7.4411698479683505E-6"/>
    <n v="7.4411698479683501"/>
    <n v="12.021276006410909"/>
    <n v="0.1475663853825859"/>
    <n v="35.566600000000001"/>
    <n v="62.2"/>
    <n v="560"/>
    <n v="15.48113751665675"/>
    <n v="10.433333333333335"/>
    <s v="ES"/>
    <s v="TMF"/>
    <s v="SD"/>
    <n v="0.40445061727069104"/>
    <n v="2.5662500000000001"/>
    <n v="1407.6"/>
    <n v="3.0833337364130416E-2"/>
    <n v="8.8519632642693491"/>
  </r>
  <r>
    <d v="2022-07-05T00:00:00"/>
    <x v="0"/>
    <x v="3"/>
    <s v="K5"/>
    <x v="0"/>
    <n v="2"/>
    <x v="8"/>
    <s v="A3"/>
    <s v="K5BbrA3"/>
    <s v="K5BbrA3"/>
    <s v="6h07"/>
    <n v="0.72599999999999998"/>
    <n v="20.65"/>
    <x v="318"/>
    <s v="11h41"/>
    <n v="0.61399999999999999"/>
    <n v="0.11199999999999999"/>
    <n v="23.65"/>
    <n v="-2.3649999999999998"/>
    <n v="-0.29999999999999982"/>
    <n v="78.25"/>
    <n v="4806.6040625000005"/>
    <n v="0.48066040625000006"/>
    <n v="0.18241042345276873"/>
    <n v="1.4652073292565559E-5"/>
    <n v="7.0426715012093376E-6"/>
    <n v="7.0426715012093375"/>
    <n v="23.475571670697807"/>
    <n v="0.28817284075228439"/>
    <n v="33.278799999999997"/>
    <n v="62.2"/>
    <n v="560"/>
    <n v="14.652073292565559"/>
    <n v="10.527403846153845"/>
    <s v="ES"/>
    <s v="TMF"/>
    <s v="SD"/>
    <n v="0.3455948490031629"/>
    <n v="2.8125"/>
    <n v="1435.3249999999998"/>
    <n v="3.0833337364130416E-2"/>
    <n v="8.8519632642693491"/>
  </r>
  <r>
    <d v="2022-07-20T00:00:00"/>
    <x v="0"/>
    <x v="4"/>
    <s v="K5"/>
    <x v="0"/>
    <n v="2"/>
    <x v="8"/>
    <s v="A3"/>
    <s v="K5BbrA3"/>
    <s v="K5BbrA3"/>
    <s v="6h32"/>
    <n v="0.81299999999999994"/>
    <n v="26.71"/>
    <x v="319"/>
    <s v="12h06"/>
    <n v="0.72599999999999998"/>
    <n v="8.6999999999999966E-2"/>
    <n v="30.59"/>
    <n v="-3.0590000000000002"/>
    <n v="-0.3879999999999999"/>
    <n v="78.25"/>
    <n v="4806.6040625000005"/>
    <n v="0.48066040625000006"/>
    <n v="0.11983471074380161"/>
    <n v="8.7353876271951822E-6"/>
    <n v="4.1987549656388606E-6"/>
    <n v="4.1987549656388605"/>
    <n v="10.821533416595004"/>
    <n v="0.13283902388832691"/>
    <n v="34.903799999999997"/>
    <n v="62.2"/>
    <n v="560"/>
    <n v="8.7353876271951822"/>
    <n v="9.9694926084349991"/>
    <s v="ES"/>
    <s v="TMF"/>
    <s v="SD"/>
    <n v="0.38773728517693062"/>
    <n v="2.5749999999999997"/>
    <n v="1486.8125"/>
    <n v="3.0833337364130416E-2"/>
    <n v="8.8519632642693491"/>
  </r>
  <r>
    <d v="2022-08-03T00:00:00"/>
    <x v="0"/>
    <x v="0"/>
    <s v="K1"/>
    <x v="0"/>
    <n v="3"/>
    <x v="8"/>
    <s v="F10"/>
    <s v="K1BbrF10"/>
    <s v="K1BbrF10"/>
    <s v="5h30"/>
    <n v="0.55400000000000005"/>
    <n v="3.79"/>
    <x v="320"/>
    <s v="12h28"/>
    <n v="0.41099999999999998"/>
    <n v="0.14300000000000007"/>
    <n v="18.95"/>
    <n v="-1.895"/>
    <n v="-1.516"/>
    <n v="97.65"/>
    <n v="7485.3851625000007"/>
    <n v="0.74853851625000012"/>
    <n v="0.34793187347931892"/>
    <n v="3.2443398484359131E-5"/>
    <n v="2.4285133363589688E-5"/>
    <n v="24.285133363589686"/>
    <n v="16.019217258304543"/>
    <n v="0.19664285107551641"/>
    <n v="28.545300000000001"/>
    <n v="81.5"/>
    <n v="800"/>
    <n v="32.443398484359129"/>
    <n v="8.0311143168665637"/>
    <s v="ES"/>
    <s v="TMF"/>
    <s v="SD"/>
    <n v="0.57093314461741485"/>
    <n v="1.5412499999999998"/>
    <n v="919.65"/>
    <n v="1.5762233191801176E-2"/>
    <n v="8.8519632642693491"/>
  </r>
  <r>
    <d v="2022-06-11T00:00:00"/>
    <x v="0"/>
    <x v="1"/>
    <s v="K1"/>
    <x v="0"/>
    <n v="1"/>
    <x v="8"/>
    <s v="F10"/>
    <s v="K1BbrF10"/>
    <s v="K1BbrF10"/>
    <s v="6h01"/>
    <n v="0.495"/>
    <n v="2.65"/>
    <x v="321"/>
    <s v="11h45"/>
    <n v="0.378"/>
    <n v="0.11699999999999999"/>
    <n v="11.48"/>
    <n v="-1.1480000000000001"/>
    <n v="-0.88300000000000012"/>
    <n v="97.65"/>
    <n v="7485.3851625000007"/>
    <n v="0.74853851625000012"/>
    <n v="0.30952380952380948"/>
    <n v="2.8092562231696774E-5"/>
    <n v="2.1028364850575095E-5"/>
    <n v="21.028364850575095"/>
    <n v="23.814682729983115"/>
    <n v="0.29233557632505602"/>
    <n v="31.959900000000001"/>
    <n v="81.5"/>
    <n v="800"/>
    <n v="28.092562231696775"/>
    <n v="10.416666666666666"/>
    <s v="ES"/>
    <s v="TMF"/>
    <s v="SD"/>
    <n v="0.55247291970017987"/>
    <n v="1.6937500000000001"/>
    <n v="1071.175"/>
    <n v="1.5762233191801176E-2"/>
    <n v="8.8519632642693491"/>
  </r>
  <r>
    <d v="2022-06-21T00:00:00"/>
    <x v="0"/>
    <x v="2"/>
    <s v="K1"/>
    <x v="0"/>
    <n v="9"/>
    <x v="8"/>
    <s v="F10"/>
    <s v="K1BbrF10"/>
    <s v="K1BbrF10"/>
    <s v="5h46"/>
    <n v="0.50700000000000001"/>
    <n v="7.82"/>
    <x v="322"/>
    <s v="12h24"/>
    <n v="0.40600000000000003"/>
    <n v="0.10099999999999998"/>
    <n v="14.4"/>
    <n v="-1.44"/>
    <n v="-0.65799999999999992"/>
    <n v="97.65"/>
    <n v="7485.3851625000007"/>
    <n v="0.74853851625000012"/>
    <n v="0.24876847290640386"/>
    <n v="2.1466983633596243E-5"/>
    <n v="1.6068864077455169E-5"/>
    <n v="16.068864077455167"/>
    <n v="24.420766075159833"/>
    <n v="0.29977551268793612"/>
    <n v="30.972899999999999"/>
    <n v="81.5"/>
    <n v="800"/>
    <n v="21.466983633596243"/>
    <n v="8.9642857142857135"/>
    <s v="ES"/>
    <s v="TMF"/>
    <s v="SD"/>
    <n v="0.43868604499462666"/>
    <n v="2.2399999999999998"/>
    <n v="1277.3875"/>
    <n v="1.5762233191801176E-2"/>
    <n v="8.8519632642693491"/>
  </r>
  <r>
    <d v="2022-07-07T00:00:00"/>
    <x v="0"/>
    <x v="3"/>
    <s v="K1"/>
    <x v="0"/>
    <n v="8"/>
    <x v="8"/>
    <s v="F10"/>
    <s v="K1BbrF10"/>
    <s v="K1BbrF10"/>
    <s v="6h28"/>
    <n v="0.55500000000000005"/>
    <n v="2.2799999999999998"/>
    <x v="323"/>
    <s v="12h04"/>
    <n v="0.49199999999999999"/>
    <n v="6.3000000000000056E-2"/>
    <n v="24.39"/>
    <n v="-2.4390000000000001"/>
    <n v="-2.2110000000000003"/>
    <n v="97.65"/>
    <n v="7485.3851625000007"/>
    <n v="0.74853851625000012"/>
    <n v="0.12804878048780499"/>
    <n v="9.4782058430894215E-6"/>
    <n v="7.0948021384982368E-6"/>
    <n v="7.0948021384982365"/>
    <n v="3.2088657342823317"/>
    <n v="3.9390220916111891E-2"/>
    <n v="34.081400000000002"/>
    <n v="81.5"/>
    <n v="800"/>
    <n v="9.4782058430894214"/>
    <n v="7.0391025641025591"/>
    <s v="ES"/>
    <s v="TMF"/>
    <s v="SD"/>
    <n v="0.35644028496175595"/>
    <n v="2.7675000000000001"/>
    <n v="1337.8125"/>
    <n v="1.5762233191801176E-2"/>
    <n v="8.8519632642693491"/>
  </r>
  <r>
    <d v="2022-08-31T00:00:00"/>
    <x v="0"/>
    <x v="6"/>
    <s v="K1"/>
    <x v="0"/>
    <n v="7"/>
    <x v="8"/>
    <s v="F10"/>
    <s v="K1BbrF10"/>
    <s v="K1BbrF10"/>
    <s v="6h53"/>
    <n v="0.54100000000000004"/>
    <n v="19.760000000000002"/>
    <x v="324"/>
    <s v="12h28"/>
    <n v="0.60199999999999998"/>
    <n v="-6.0999999999999943E-2"/>
    <n v="23.25"/>
    <n v="-2.3250000000000002"/>
    <n v="-0.34899999999999998"/>
    <n v="97.65"/>
    <n v="7485.3851625000007"/>
    <n v="0.74853851625000012"/>
    <n v="0.11275415896487974"/>
    <n v="8.1044240180652075E-6"/>
    <n v="6.0664735295433948E-6"/>
    <n v="6.0664735295433951"/>
    <n v="17.382445643390817"/>
    <n v="0.21337707172986622"/>
    <n v="32.519599999999997"/>
    <n v="81.5"/>
    <n v="800"/>
    <n v="8.1044240180652078"/>
    <n v="6.7535095436248787"/>
    <s v="ES"/>
    <s v="TMF"/>
    <s v="SD"/>
    <n v="0.5234151584582144"/>
    <n v="1.8887499999999999"/>
    <n v="924.46249999999998"/>
    <n v="1.5762233191801176E-2"/>
    <n v="8.8519632642693491"/>
  </r>
  <r>
    <d v="2022-08-17T00:00:00"/>
    <x v="0"/>
    <x v="5"/>
    <s v="K1"/>
    <x v="0"/>
    <n v="5"/>
    <x v="8"/>
    <s v="F10"/>
    <s v="K1BbrF10"/>
    <s v="K1BbrF10"/>
    <s v="5h17"/>
    <n v="0.56799999999999995"/>
    <n v="18.43"/>
    <x v="325"/>
    <s v="12h37"/>
    <n v="0.56100000000000005"/>
    <n v="6.9999999999998952E-3"/>
    <n v="22.45"/>
    <n v="-2.2450000000000001"/>
    <n v="-0.40200000000000014"/>
    <n v="97.65"/>
    <n v="7485.3851625000007"/>
    <n v="0.74853851625000012"/>
    <n v="1.2477718360071114E-2"/>
    <n v="5.3937320336892728E-7"/>
    <n v="4.037416173547864E-7"/>
    <n v="0.40374161735478642"/>
    <n v="1.0043323814795679"/>
    <n v="1.2328616294858095E-2"/>
    <n v="32.178800000000003"/>
    <n v="81.5"/>
    <n v="800"/>
    <n v="0.53937320336892725"/>
    <n v="7.6209545755722603"/>
    <s v="ES"/>
    <s v="TMF"/>
    <s v="SD"/>
    <n v="0.6083871384901417"/>
    <n v="1.4275"/>
    <n v="836.8"/>
    <n v="1.5762233191801176E-2"/>
    <n v="8.8519632642693491"/>
  </r>
  <r>
    <d v="2022-07-22T00:00:00"/>
    <x v="0"/>
    <x v="4"/>
    <s v="K1"/>
    <x v="0"/>
    <n v="7"/>
    <x v="8"/>
    <s v="F10"/>
    <s v="K1BbrF10"/>
    <s v="K1BbrF10"/>
    <s v="6h30"/>
    <n v="0.58299999999999996"/>
    <n v="21.26"/>
    <x v="326"/>
    <s v="11h36"/>
    <n v="0.57699999999999996"/>
    <n v="6.0000000000000053E-3"/>
    <n v="24.54"/>
    <n v="-2.4539999999999997"/>
    <n v="-0.3279999999999994"/>
    <n v="97.65"/>
    <n v="7485.3851625000007"/>
    <n v="0.74853851625000012"/>
    <n v="1.0398613518197583E-2"/>
    <n v="4.3096671021564985E-7"/>
    <n v="3.225951818179663E-7"/>
    <n v="0.32259518181796631"/>
    <n v="0.98352189578648441"/>
    <n v="1.207315854227454E-2"/>
    <n v="34.764699999999998"/>
    <n v="81.5"/>
    <n v="800"/>
    <n v="0.43096671021564986"/>
    <n v="6.5184028628141686"/>
    <s v="ES"/>
    <s v="TMF"/>
    <s v="SD"/>
    <n v="0.38320539431614575"/>
    <n v="2.6387499999999999"/>
    <n v="1512.2124999999996"/>
    <n v="1.5762233191801176E-2"/>
    <n v="8.8519632642693491"/>
  </r>
  <r>
    <d v="2022-07-06T00:00:00"/>
    <x v="0"/>
    <x v="3"/>
    <s v="L4"/>
    <x v="0"/>
    <n v="6"/>
    <x v="10"/>
    <s v="C7"/>
    <s v="L4FthC7"/>
    <s v="L4FthC7"/>
    <s v="6h10"/>
    <n v="0.66700000000000004"/>
    <n v="2.63"/>
    <x v="42"/>
    <s v="11h48"/>
    <n v="0.75800000000000001"/>
    <n v="-9.099999999999997E-2"/>
    <n v="7.01"/>
    <n v="-0.70099999999999996"/>
    <n v="-0.43799999999999994"/>
    <n v="83.45"/>
    <n v="5466.6634625000006"/>
    <n v="0.5466663462500001"/>
    <n v="0.13643178410794599"/>
    <n v="1.0247738008281305E-5"/>
    <n v="5.6020934943143945E-6"/>
    <n v="5.6020934943143947"/>
    <n v="12.790167795238347"/>
    <n v="5.8066654538529813E-2"/>
    <n v="33.4651"/>
    <n v="55"/>
    <n v="715"/>
    <n v="10.247738008281305"/>
    <n v="7.6280448717948737"/>
    <s v="LS"/>
    <s v="TF"/>
    <s v="SD"/>
    <n v="0.36316699062884389"/>
    <n v="2.6599999999999997"/>
    <n v="1403.9625000000001"/>
    <n v="-1.1051191027452584E-2"/>
    <n v="8.7929010568314698"/>
  </r>
  <r>
    <d v="2022-06-08T00:00:00"/>
    <x v="0"/>
    <x v="1"/>
    <s v="L4"/>
    <x v="0"/>
    <n v="3"/>
    <x v="10"/>
    <s v="C7"/>
    <s v="L4FthC7"/>
    <s v="L4FthC7"/>
    <s v="6h15"/>
    <n v="0.66100000000000003"/>
    <n v="12.35"/>
    <x v="327"/>
    <s v="12h02"/>
    <n v="0.73599999999999999"/>
    <n v="-7.4999999999999956E-2"/>
    <n v="11.53"/>
    <n v="-1.153"/>
    <n v="8.1999999999999851E-2"/>
    <n v="83.45"/>
    <n v="5466.6634625000006"/>
    <n v="0.5466663462500001"/>
    <n v="0.11346444780635394"/>
    <n v="8.1673163927777997E-6"/>
    <n v="4.4647970111075701E-6"/>
    <n v="4.4647970111075699"/>
    <n v="54.448744037897292"/>
    <n v="0.24719428710563676"/>
    <n v="26.9267"/>
    <n v="55"/>
    <n v="715"/>
    <n v="8.1673163927777992"/>
    <n v="10.52"/>
    <s v="LS"/>
    <s v="TF"/>
    <s v="SD"/>
    <n v="0.60426055731721495"/>
    <n v="1.3075000000000001"/>
    <n v="892.41250000000002"/>
    <n v="-1.1051191027452584E-2"/>
    <n v="8.7929010568314698"/>
  </r>
  <r>
    <d v="2022-08-06T00:00:00"/>
    <x v="0"/>
    <x v="0"/>
    <s v="L4"/>
    <x v="0"/>
    <n v="16"/>
    <x v="10"/>
    <s v="C7"/>
    <s v="L4FthC7"/>
    <s v="L4FthC7"/>
    <s v="6h02"/>
    <n v="0.74199999999999999"/>
    <n v="6.67"/>
    <x v="328"/>
    <s v="12h08"/>
    <n v="0.77100000000000002"/>
    <n v="-2.9000000000000026E-2"/>
    <n v="5.75"/>
    <n v="-0.57499999999999996"/>
    <n v="9.2000000000000082E-2"/>
    <n v="83.45"/>
    <n v="5466.6634625000006"/>
    <n v="0.5466663462500001"/>
    <n v="3.9083557951482516E-2"/>
    <n v="2.1993365385287235E-6"/>
    <n v="1.2023032696916198E-6"/>
    <n v="1.2023032696916198"/>
    <n v="13.068513800995856"/>
    <n v="5.9330330013101625E-2"/>
    <n v="31.516500000000001"/>
    <n v="55"/>
    <n v="715"/>
    <n v="2.1993365385287236"/>
    <n v="8.6594309038552968"/>
    <s v="LS"/>
    <s v="TF"/>
    <s v="SD"/>
    <n v="0.44430618398273797"/>
    <n v="2.1475"/>
    <n v="1335.2875000000001"/>
    <n v="-1.1051191027452584E-2"/>
    <n v="8.7929010568314698"/>
  </r>
  <r>
    <d v="2022-07-22T00:00:00"/>
    <x v="0"/>
    <x v="4"/>
    <s v="L4"/>
    <x v="0"/>
    <n v="6"/>
    <x v="10"/>
    <s v="C7"/>
    <s v="L4FthC7"/>
    <s v="L4FthC7"/>
    <s v="5h10"/>
    <n v="0.72399999999999998"/>
    <n v="12.56"/>
    <x v="329"/>
    <s v="12h20"/>
    <n v="0.747"/>
    <n v="-2.300000000000002E-2"/>
    <m/>
    <s v="NA"/>
    <s v="NA"/>
    <n v="83.45"/>
    <n v="5466.6634625000006"/>
    <n v="0.5466663462500001"/>
    <n v="3.1767955801105002E-2"/>
    <n v="1.7041026528806769E-6"/>
    <n v="9.315755708852118E-7"/>
    <n v="0.93157557088521181"/>
    <s v="NA"/>
    <m/>
    <n v="34.764699999999998"/>
    <n v="55"/>
    <n v="715"/>
    <n v="1.7041026528806769"/>
    <n v="7.1421578461796527"/>
    <s v="LS"/>
    <s v="TF"/>
    <s v="SD"/>
    <n v="0.38320539431614575"/>
    <n v="2.6387499999999999"/>
    <n v="1512.2124999999996"/>
    <n v="-1.1051191027452584E-2"/>
    <n v="8.7929010568314698"/>
  </r>
  <r>
    <d v="2022-08-19T00:00:00"/>
    <x v="0"/>
    <x v="5"/>
    <s v="L4"/>
    <x v="0"/>
    <n v="13"/>
    <x v="10"/>
    <s v="C7"/>
    <s v="L4FthC7"/>
    <s v="L4FthC7"/>
    <s v="5h41"/>
    <n v="0.76100000000000001"/>
    <n v="9.34"/>
    <x v="330"/>
    <s v="12h02"/>
    <n v="0.78300000000000003"/>
    <n v="-2.200000000000002E-2"/>
    <n v="9.69"/>
    <n v="-0.96899999999999997"/>
    <n v="-3.5000000000000031E-2"/>
    <n v="83.45"/>
    <n v="5466.6634625000006"/>
    <n v="0.5466663462500001"/>
    <n v="2.8909329829172166E-2"/>
    <n v="1.5173465061379961E-6"/>
    <n v="8.2948227050566164E-7"/>
    <n v="0.82948227050566159"/>
    <n v="23.699493443018881"/>
    <n v="0.10759438973163879"/>
    <n v="34.301699999999997"/>
    <n v="55"/>
    <n v="715"/>
    <n v="1.517346506137996"/>
    <n v="8.2594820334704142"/>
    <s v="LS"/>
    <s v="TF"/>
    <s v="SD"/>
    <n v="0.40498035528846144"/>
    <n v="2.7174999999999998"/>
    <n v="1551.3875"/>
    <n v="-1.1051191027452584E-2"/>
    <n v="8.7929010568314698"/>
  </r>
  <r>
    <d v="2022-09-01T00:00:00"/>
    <x v="0"/>
    <x v="6"/>
    <s v="L4"/>
    <x v="0"/>
    <n v="15"/>
    <x v="10"/>
    <s v="C7"/>
    <s v="L4FthC7"/>
    <s v="L4FthC7"/>
    <s v="5h57"/>
    <n v="0.76500000000000001"/>
    <n v="6.98"/>
    <x v="281"/>
    <s v="12h03"/>
    <n v="0.78200000000000003"/>
    <n v="-1.7000000000000015E-2"/>
    <n v="8.89"/>
    <n v="-0.88900000000000001"/>
    <n v="-0.19099999999999995"/>
    <n v="83.45"/>
    <n v="5466.6634625000006"/>
    <n v="0.5466663462500001"/>
    <n v="2.222222222222224E-2"/>
    <n v="1.0975955988685696E-6"/>
    <n v="6.0001857569356171E-7"/>
    <n v="0.60001857569356176"/>
    <n v="3.1414585114846174"/>
    <n v="1.4262047930396371E-2"/>
    <n v="34.357199999999999"/>
    <n v="55"/>
    <n v="715"/>
    <n v="1.0975955988685695"/>
    <n v="6.9857928042559951"/>
    <s v="LS"/>
    <s v="TF"/>
    <s v="SD"/>
    <n v="0.43800288115314234"/>
    <n v="2.1637500000000003"/>
    <n v="1129.9875000000002"/>
    <n v="-1.1051191027452584E-2"/>
    <n v="8.7929010568314698"/>
  </r>
  <r>
    <d v="2022-06-09T00:00:00"/>
    <x v="0"/>
    <x v="1"/>
    <s v="L4"/>
    <x v="0"/>
    <n v="2"/>
    <x v="0"/>
    <s v="J8"/>
    <s v="L4PfaJ8"/>
    <s v="L4PfaJ8"/>
    <s v="6h15"/>
    <s v="NA"/>
    <n v="6.54"/>
    <x v="331"/>
    <s v="12h14"/>
    <s v="NAN"/>
    <s v="NA"/>
    <n v="10.49"/>
    <n v="-1.0489999999999999"/>
    <n v="-0.39499999999999991"/>
    <n v="60.25"/>
    <n v="2849.5990624999999"/>
    <n v="0.28495990625000001"/>
    <s v="NA"/>
    <s v="NA"/>
    <s v="NA"/>
    <s v="NA"/>
    <s v="NA"/>
    <m/>
    <n v="24.548100000000002"/>
    <n v="52"/>
    <n v="575"/>
    <s v="NA"/>
    <n v="10.346666666666668"/>
    <s v="LS"/>
    <s v="TMF"/>
    <s v="E"/>
    <n v="0.62108933859878679"/>
    <n v="1.2462500000000001"/>
    <n v="783"/>
    <n v="3.3982140305449049E-2"/>
    <n v="8.6314440042009295"/>
  </r>
  <r>
    <d v="2022-06-23T00:00:00"/>
    <x v="0"/>
    <x v="2"/>
    <s v="L4"/>
    <x v="0"/>
    <n v="6"/>
    <x v="0"/>
    <s v="J8"/>
    <s v="L4PfaJ8"/>
    <s v="L4PfaJ8"/>
    <s v="6h13"/>
    <n v="0.93600000000000005"/>
    <n v="14.08"/>
    <x v="332"/>
    <s v="12h06"/>
    <n v="0.73899999999999999"/>
    <n v="0.19700000000000006"/>
    <m/>
    <s v="NA"/>
    <s v="NA"/>
    <n v="60.25"/>
    <n v="2849.5990624999999"/>
    <n v="0.28495990625000001"/>
    <n v="0.26657645466847102"/>
    <n v="2.3374029193905631E-5"/>
    <n v="6.6606611677801121E-6"/>
    <n v="6.6606611677801117"/>
    <s v="NA"/>
    <m/>
    <n v="33.261499999999998"/>
    <n v="52"/>
    <n v="575"/>
    <n v="23.374029193905631"/>
    <n v="8.7619047619047628"/>
    <s v="LS"/>
    <s v="TMF"/>
    <s v="E"/>
    <n v="0.39747176730693196"/>
    <n v="2.46875"/>
    <n v="1395.05"/>
    <n v="3.3982140305449049E-2"/>
    <n v="8.6314440042009295"/>
  </r>
  <r>
    <d v="2022-08-19T00:00:00"/>
    <x v="0"/>
    <x v="5"/>
    <s v="L4"/>
    <x v="0"/>
    <n v="10"/>
    <x v="0"/>
    <s v="J8"/>
    <s v="L4PfaJ8"/>
    <s v="L4PfaJ8"/>
    <s v="5h41"/>
    <n v="1.026"/>
    <n v="10.58"/>
    <x v="333"/>
    <s v="12h02"/>
    <n v="0.83099999999999996"/>
    <n v="0.19500000000000006"/>
    <n v="17.010000000000002"/>
    <n v="-1.7010000000000001"/>
    <n v="-0.64300000000000002"/>
    <n v="60.25"/>
    <n v="2849.5990624999999"/>
    <n v="0.28495990625000001"/>
    <n v="0.23465703971119142"/>
    <n v="1.9977940148528613E-5"/>
    <n v="5.6929119517928245E-6"/>
    <n v="5.6929119517928246"/>
    <n v="8.853673330937518"/>
    <n v="0.17670888085576872"/>
    <n v="34.301699999999997"/>
    <n v="52"/>
    <n v="575"/>
    <n v="19.977940148528614"/>
    <n v="8.2594820334704142"/>
    <s v="LS"/>
    <s v="TMF"/>
    <s v="E"/>
    <n v="0.40498035528846144"/>
    <n v="2.7174999999999998"/>
    <n v="1551.3875"/>
    <n v="3.3982140305449049E-2"/>
    <n v="8.6314440042009295"/>
  </r>
  <r>
    <d v="2022-08-05T00:00:00"/>
    <x v="0"/>
    <x v="0"/>
    <s v="L4"/>
    <x v="0"/>
    <n v="14"/>
    <x v="0"/>
    <s v="J8"/>
    <s v="L4PfaJ8"/>
    <s v="L4PfaJ8"/>
    <s v="6h20"/>
    <n v="0.90400000000000003"/>
    <n v="5.67"/>
    <x v="136"/>
    <s v="12h32"/>
    <n v="0.80500000000000005"/>
    <n v="9.8999999999999977E-2"/>
    <n v="21.74"/>
    <n v="-2.1739999999999999"/>
    <n v="-1.607"/>
    <n v="60.25"/>
    <n v="2849.5990624999999"/>
    <n v="0.28495990625000001"/>
    <n v="0.12298136645962729"/>
    <n v="9.0186006650303142E-6"/>
    <n v="2.5699396000132262E-6"/>
    <n v="2.5699396000132264"/>
    <n v="1.5992156814021321"/>
    <n v="3.1918459462479655E-2"/>
    <n v="33.254899999999999"/>
    <n v="52"/>
    <n v="575"/>
    <n v="9.0186006650303145"/>
    <n v="8.7075468826202727"/>
    <s v="LS"/>
    <s v="TMF"/>
    <s v="E"/>
    <n v="0.44009598733374949"/>
    <n v="2.3112500000000002"/>
    <n v="1533.9750000000001"/>
    <n v="3.3982140305449049E-2"/>
    <n v="8.6314440042009295"/>
  </r>
  <r>
    <d v="2022-09-01T00:00:00"/>
    <x v="0"/>
    <x v="6"/>
    <s v="L4"/>
    <x v="0"/>
    <n v="9"/>
    <x v="0"/>
    <s v="J8"/>
    <s v="L4PfaJ8"/>
    <s v="L4PfaJ8"/>
    <s v="5h57"/>
    <n v="1.0429999999999999"/>
    <n v="24.21"/>
    <x v="334"/>
    <s v="12h03"/>
    <n v="0.96499999999999997"/>
    <n v="7.7999999999999958E-2"/>
    <n v="29.05"/>
    <n v="-2.9050000000000002"/>
    <n v="-0.48399999999999999"/>
    <n v="60.25"/>
    <n v="2849.5990624999999"/>
    <n v="0.28495990625000001"/>
    <n v="8.0829015544041413E-2"/>
    <n v="5.3797524818170095E-6"/>
    <n v="1.53301376286678E-6"/>
    <n v="1.5330137628667799"/>
    <n v="3.1673838075759915"/>
    <n v="6.3217246328894056E-2"/>
    <n v="34.357199999999999"/>
    <n v="52"/>
    <n v="575"/>
    <n v="5.3797524818170093"/>
    <n v="6.9857928042559951"/>
    <s v="LS"/>
    <s v="TMF"/>
    <s v="E"/>
    <n v="0.43800288115314234"/>
    <n v="2.1637500000000003"/>
    <n v="1129.9875000000002"/>
    <n v="3.3982140305449049E-2"/>
    <n v="8.6314440042009295"/>
  </r>
  <r>
    <d v="2022-07-06T00:00:00"/>
    <x v="0"/>
    <x v="3"/>
    <s v="L4"/>
    <x v="0"/>
    <n v="10"/>
    <x v="0"/>
    <s v="J8"/>
    <s v="L4PfaJ8"/>
    <s v="L4PfaJ8"/>
    <s v="6h20"/>
    <n v="0.96699999999999997"/>
    <n v="3.08"/>
    <x v="299"/>
    <s v="11h57"/>
    <n v="0.90100000000000002"/>
    <n v="6.5999999999999948E-2"/>
    <n v="11.58"/>
    <n v="-1.1579999999999999"/>
    <n v="-0.84999999999999987"/>
    <n v="60.25"/>
    <n v="2849.5990624999999"/>
    <n v="0.28495990625000001"/>
    <n v="7.3251942286348445E-2"/>
    <n v="4.7658385771395993E-6"/>
    <n v="1.3580729141443337E-6"/>
    <n v="1.3580729141443337"/>
    <n v="1.5977328401698045"/>
    <n v="3.1888863699810643E-2"/>
    <n v="33.4651"/>
    <n v="52"/>
    <n v="575"/>
    <n v="4.7658385771395997"/>
    <n v="7.6280448717948737"/>
    <s v="LS"/>
    <s v="TMF"/>
    <s v="E"/>
    <n v="0.36316699062884389"/>
    <n v="2.6599999999999997"/>
    <n v="1403.9625000000001"/>
    <n v="3.3982140305449049E-2"/>
    <n v="8.6314440042009295"/>
  </r>
  <r>
    <d v="2022-07-22T00:00:00"/>
    <x v="0"/>
    <x v="4"/>
    <s v="L4"/>
    <x v="0"/>
    <n v="3"/>
    <x v="0"/>
    <s v="j8"/>
    <s v="L4Pfaj8"/>
    <s v="L4Pfaj8"/>
    <s v="5h10"/>
    <n v="0.97"/>
    <n v="22.76"/>
    <x v="335"/>
    <s v="12h20"/>
    <n v="0.94499999999999995"/>
    <n v="2.5000000000000022E-2"/>
    <n v="33.85"/>
    <n v="-3.3850000000000002"/>
    <n v="-1.109"/>
    <n v="60.25"/>
    <n v="2849.5990624999999"/>
    <n v="0.28495990625000001"/>
    <n v="2.6455026455026481E-2"/>
    <n v="1.3603621999454916E-6"/>
    <n v="3.8764868496251101E-7"/>
    <n v="0.38764868496251104"/>
    <n v="0.3495479575856727"/>
    <n v="6.9765651025937821E-3"/>
    <n v="34.764699999999998"/>
    <n v="52"/>
    <n v="575"/>
    <n v="1.3603621999454916"/>
    <n v="7.1421578461796527"/>
    <s v="LS"/>
    <s v="TMF"/>
    <s v="E"/>
    <n v="0.38320539431614575"/>
    <n v="2.6387499999999999"/>
    <n v="1512.2124999999996"/>
    <n v="3.3982140305449049E-2"/>
    <n v="8.6314440042009295"/>
  </r>
  <r>
    <d v="2022-08-31T00:00:00"/>
    <x v="0"/>
    <x v="6"/>
    <s v="L3"/>
    <x v="1"/>
    <n v="16"/>
    <x v="6"/>
    <s v="G10"/>
    <s v="L3MluG10"/>
    <s v="L3MluG10"/>
    <s v="5h56"/>
    <s v="NAN"/>
    <n v="2.91"/>
    <x v="336"/>
    <s v="12h45"/>
    <n v="0.63100000000000001"/>
    <e v="#VALUE!"/>
    <n v="20.51"/>
    <n v="-2.0510000000000002"/>
    <n v="-1.7600000000000002"/>
    <n v="82.3"/>
    <n v="5317.0326500000001"/>
    <n v="0.53170326499999998"/>
    <s v="NA"/>
    <s v="NA"/>
    <s v="NA"/>
    <s v="NA"/>
    <s v="NA"/>
    <m/>
    <n v="32.519599999999997"/>
    <n v="77.3"/>
    <n v="705"/>
    <s v="NA"/>
    <n v="7.0107887060214562"/>
    <s v="ES"/>
    <s v="TMF"/>
    <s v="E"/>
    <n v="0.5234151584582144"/>
    <n v="1.8887499999999999"/>
    <n v="924.46249999999998"/>
    <n v="1.9093083086777235E-2"/>
    <n v="8.1909261814104273"/>
  </r>
  <r>
    <d v="2022-06-10T00:00:00"/>
    <x v="0"/>
    <x v="1"/>
    <s v="L3"/>
    <x v="1"/>
    <n v="1"/>
    <x v="6"/>
    <s v="G10"/>
    <s v="L3MluG10"/>
    <s v="L3MluG10"/>
    <s v="6h17"/>
    <n v="0.54600000000000004"/>
    <n v="1.67"/>
    <x v="134"/>
    <s v="12h05"/>
    <n v="0.33600000000000002"/>
    <n v="0.21000000000000002"/>
    <n v="6.31"/>
    <n v="-0.63100000000000001"/>
    <n v="-0.46400000000000002"/>
    <n v="82.3"/>
    <n v="5317.0326500000001"/>
    <n v="0.53170326499999998"/>
    <n v="0.625"/>
    <n v="6.6722953590273818E-5"/>
    <n v="3.5476812274392059E-5"/>
    <n v="35.47681227439206"/>
    <n v="76.458647143086338"/>
    <n v="0.93656740799325722"/>
    <n v="27.385200000000001"/>
    <n v="77.3"/>
    <n v="705"/>
    <n v="66.722953590273818"/>
    <n v="18.418666666666667"/>
    <s v="ES"/>
    <s v="TMF"/>
    <s v="E"/>
    <n v="0.64691630239407094"/>
    <n v="1.1612499999999999"/>
    <n v="648.88749999999993"/>
    <n v="1.9093083086777235E-2"/>
    <n v="8.1909261814104273"/>
  </r>
  <r>
    <d v="2022-07-07T00:00:00"/>
    <x v="0"/>
    <x v="3"/>
    <s v="L3"/>
    <x v="1"/>
    <n v="1"/>
    <x v="6"/>
    <s v="G10"/>
    <s v="L3MluG10"/>
    <s v="L3MluG10"/>
    <s v="6h04"/>
    <n v="0.78400000000000003"/>
    <n v="2.85"/>
    <x v="74"/>
    <s v="12h32"/>
    <n v="0.57599999999999996"/>
    <n v="0.20800000000000007"/>
    <n v="14.08"/>
    <n v="-1.4079999999999999"/>
    <n v="-1.1229999999999998"/>
    <n v="82.3"/>
    <n v="5317.0326500000001"/>
    <n v="0.53170326499999998"/>
    <n v="0.36111111111111127"/>
    <n v="3.3962750106026403E-5"/>
    <n v="1.8058105119753335E-5"/>
    <n v="18.058105119753336"/>
    <n v="16.080236081703774"/>
    <n v="0.1969721619423494"/>
    <n v="34.081400000000002"/>
    <n v="77.3"/>
    <n v="705"/>
    <n v="33.962750106026405"/>
    <n v="13.083333333333334"/>
    <s v="ES"/>
    <s v="TMF"/>
    <s v="E"/>
    <n v="0.35644028496175595"/>
    <n v="2.7675000000000001"/>
    <n v="1337.8125"/>
    <n v="1.9093083086777235E-2"/>
    <n v="8.1909261814104273"/>
  </r>
  <r>
    <d v="2022-08-17T00:00:00"/>
    <x v="0"/>
    <x v="5"/>
    <s v="L3"/>
    <x v="1"/>
    <n v="16"/>
    <x v="6"/>
    <s v="G10"/>
    <s v="L3MluG10"/>
    <s v="L3MluG10"/>
    <s v="5h07"/>
    <n v="0.80700000000000005"/>
    <n v="6.78"/>
    <x v="337"/>
    <s v="11h33"/>
    <n v="0.59299999999999997"/>
    <n v="0.21400000000000008"/>
    <n v="10.64"/>
    <n v="-1.0640000000000001"/>
    <n v="-0.38600000000000001"/>
    <n v="82.3"/>
    <n v="5317.0326500000001"/>
    <n v="0.53170326499999998"/>
    <n v="0.36087689713322108"/>
    <n v="3.393563568592685E-5"/>
    <n v="1.804368829405782E-5"/>
    <n v="18.043688294057819"/>
    <n v="46.745306461289687"/>
    <n v="0.57259881183052419"/>
    <n v="32.178800000000003"/>
    <n v="77.3"/>
    <n v="705"/>
    <n v="33.935635685926847"/>
    <n v="15.49463920787486"/>
    <s v="ES"/>
    <s v="TMF"/>
    <s v="E"/>
    <n v="0.6083871384901417"/>
    <n v="1.4275"/>
    <n v="836.8"/>
    <n v="1.9093083086777235E-2"/>
    <n v="8.1909261814104273"/>
  </r>
  <r>
    <d v="2022-08-03T00:00:00"/>
    <x v="0"/>
    <x v="0"/>
    <s v="L3"/>
    <x v="1"/>
    <n v="13"/>
    <x v="6"/>
    <s v="G10"/>
    <s v="L3MluG10"/>
    <s v="L3MluG10"/>
    <s v="6h01"/>
    <n v="0.73399999999999999"/>
    <n v="4.47"/>
    <x v="338"/>
    <s v="11h52"/>
    <n v="0.57599999999999996"/>
    <n v="0.15800000000000003"/>
    <n v="16.239999999999998"/>
    <n v="-1.6239999999999999"/>
    <n v="-1.177"/>
    <n v="82.3"/>
    <n v="5317.0326500000001"/>
    <n v="0.53170326499999998"/>
    <n v="0.27430555555555564"/>
    <n v="2.4211057455395363E-5"/>
    <n v="1.2873098298136305E-5"/>
    <n v="12.873098298136306"/>
    <n v="10.937211808102214"/>
    <n v="0.13397354644030979"/>
    <n v="28.545300000000001"/>
    <n v="77.3"/>
    <n v="705"/>
    <n v="24.211057455395363"/>
    <n v="15.665264505802318"/>
    <s v="ES"/>
    <s v="TMF"/>
    <s v="E"/>
    <n v="0.57093314461741485"/>
    <n v="1.5412499999999998"/>
    <n v="919.65"/>
    <n v="1.9093083086777235E-2"/>
    <n v="8.1909261814104273"/>
  </r>
  <r>
    <d v="2022-07-22T00:00:00"/>
    <x v="0"/>
    <x v="4"/>
    <s v="L3"/>
    <x v="1"/>
    <n v="13"/>
    <x v="6"/>
    <s v="G10"/>
    <s v="L3MluG10"/>
    <s v="L3MluG10"/>
    <s v="6h18"/>
    <n v="0.74299999999999999"/>
    <n v="14.63"/>
    <x v="339"/>
    <s v="12h03"/>
    <n v="0.59499999999999997"/>
    <n v="0.14800000000000002"/>
    <n v="22.43"/>
    <n v="-2.2429999999999999"/>
    <n v="-0.7799999999999998"/>
    <n v="82.3"/>
    <n v="5317.0326500000001"/>
    <n v="0.53170326499999998"/>
    <n v="0.24873949579831936"/>
    <n v="2.1463905532103319E-5"/>
    <n v="1.1412428651070897E-5"/>
    <n v="11.412428651070897"/>
    <n v="14.631318783424231"/>
    <n v="0.17922389187543691"/>
    <n v="34.764699999999998"/>
    <n v="77.3"/>
    <n v="705"/>
    <n v="21.463905532103318"/>
    <n v="12.394095238095241"/>
    <s v="ES"/>
    <s v="TMF"/>
    <s v="E"/>
    <n v="0.38320539431614575"/>
    <n v="2.6387499999999999"/>
    <n v="1512.2124999999996"/>
    <n v="1.9093083086777235E-2"/>
    <n v="8.1909261814104273"/>
  </r>
  <r>
    <d v="2022-06-23T00:00:00"/>
    <x v="0"/>
    <x v="2"/>
    <s v="K5"/>
    <x v="0"/>
    <n v="10"/>
    <x v="7"/>
    <s v="J7"/>
    <s v="K5DtoJ7"/>
    <s v="K5DtoJ7"/>
    <s v="5h47"/>
    <n v="0.71599999999999997"/>
    <n v="3.71"/>
    <x v="253"/>
    <s v="11h42"/>
    <n v="0.57699999999999996"/>
    <n v="0.13900000000000001"/>
    <m/>
    <s v="NA"/>
    <s v="NA"/>
    <n v="77.900000000000006"/>
    <n v="4763.7018500000004"/>
    <n v="0.47637018500000006"/>
    <n v="0.24090121317157717"/>
    <n v="2.0634348181997746E-5"/>
    <n v="9.8295882608126816E-6"/>
    <n v="9.829588260812681"/>
    <s v="NA"/>
    <m/>
    <n v="33.261499999999998"/>
    <n v="74.8"/>
    <n v="661"/>
    <n v="20.634348181997744"/>
    <n v="11.388095238095239"/>
    <s v="ES"/>
    <s v="TF"/>
    <s v="SD"/>
    <n v="0.39747176730693196"/>
    <n v="2.46875"/>
    <n v="1395.05"/>
    <n v="-8.6588002042198298E-3"/>
    <n v="7.940595633033487"/>
  </r>
  <r>
    <d v="2022-09-02T00:00:00"/>
    <x v="0"/>
    <x v="6"/>
    <s v="K5"/>
    <x v="0"/>
    <n v="14"/>
    <x v="7"/>
    <s v="J7"/>
    <s v="K5DtoJ7"/>
    <s v="K5DtoJ7"/>
    <s v="6h53"/>
    <n v="0.73099999999999998"/>
    <n v="32.450000000000003"/>
    <x v="340"/>
    <s v="11h46"/>
    <n v="0.61199999999999999"/>
    <n v="0.11899999999999999"/>
    <n v="43.23"/>
    <n v="-4.3229999999999995"/>
    <n v="-1.0779999999999994"/>
    <n v="77.900000000000006"/>
    <n v="4763.7018500000004"/>
    <n v="0.47637018500000006"/>
    <n v="0.19444444444444445"/>
    <n v="1.5850912558887501E-5"/>
    <n v="7.5509021480960634E-6"/>
    <n v="7.5509021480960632"/>
    <n v="7.0045474472134206"/>
    <n v="5.9694964566030226E-2"/>
    <n v="35.566600000000001"/>
    <n v="74.8"/>
    <n v="661"/>
    <n v="15.850912558887501"/>
    <n v="10.433333333333335"/>
    <s v="ES"/>
    <s v="TF"/>
    <s v="SD"/>
    <n v="0.40445061727069104"/>
    <n v="2.5662500000000001"/>
    <n v="1407.6"/>
    <n v="-8.6588002042198298E-3"/>
    <n v="7.940595633033487"/>
  </r>
  <r>
    <d v="2022-07-06T00:00:00"/>
    <x v="0"/>
    <x v="3"/>
    <s v="K5"/>
    <x v="0"/>
    <n v="2"/>
    <x v="7"/>
    <s v="J7"/>
    <s v="K5DtoJ7"/>
    <s v="K5DtoJ7"/>
    <s v="5h54"/>
    <n v="0.746"/>
    <n v="32.14"/>
    <x v="341"/>
    <s v="12h18"/>
    <n v="0.63600000000000001"/>
    <n v="0.10999999999999999"/>
    <n v="34.56"/>
    <n v="-3.4560000000000004"/>
    <n v="-0.24200000000000044"/>
    <n v="77.900000000000006"/>
    <n v="4763.7018500000004"/>
    <n v="0.47637018500000006"/>
    <n v="0.17295597484276728"/>
    <n v="1.3722892064127716E-5"/>
    <n v="6.5371766313235525E-6"/>
    <n v="6.5371766313235522"/>
    <n v="27.013126575717109"/>
    <n v="0.23021439227978002"/>
    <n v="33.4651"/>
    <n v="74.8"/>
    <n v="661"/>
    <n v="13.722892064127716"/>
    <n v="10.517788461538462"/>
    <s v="ES"/>
    <s v="TF"/>
    <s v="SD"/>
    <n v="0.36316699062884389"/>
    <n v="2.6599999999999997"/>
    <n v="1403.9625000000001"/>
    <n v="-8.6588002042198298E-3"/>
    <n v="7.940595633033487"/>
  </r>
  <r>
    <d v="2022-06-08T00:00:00"/>
    <x v="0"/>
    <x v="1"/>
    <s v="K5"/>
    <x v="0"/>
    <n v="10"/>
    <x v="7"/>
    <s v="J7"/>
    <s v="K5DtoJ7"/>
    <s v="K5DtoJ7"/>
    <s v="5h53"/>
    <n v="0.49299999999999999"/>
    <n v="11.63"/>
    <x v="342"/>
    <s v="12h11"/>
    <n v="0.57399999999999995"/>
    <n v="-8.0999999999999961E-2"/>
    <n v="17.670000000000002"/>
    <n v="-1.7670000000000001"/>
    <n v="-0.60400000000000009"/>
    <n v="77.900000000000006"/>
    <n v="4763.7018500000004"/>
    <n v="0.47637018500000006"/>
    <n v="0.16430020283975652"/>
    <n v="1.2882420232406085E-5"/>
    <n v="6.1368009093590302E-6"/>
    <n v="6.1368009093590299"/>
    <n v="10.160266406223558"/>
    <n v="8.6588997743491575E-2"/>
    <n v="26.9267"/>
    <n v="74.8"/>
    <n v="661"/>
    <n v="12.882420232406085"/>
    <n v="13.101333333333335"/>
    <s v="ES"/>
    <s v="TF"/>
    <s v="SD"/>
    <n v="0.6042605573172154"/>
    <n v="1.3074999999999999"/>
    <n v="892.41250000000002"/>
    <n v="-8.6588002042198298E-3"/>
    <n v="7.940595633033487"/>
  </r>
  <r>
    <d v="2022-08-18T00:00:00"/>
    <x v="0"/>
    <x v="5"/>
    <s v="K5"/>
    <x v="0"/>
    <n v="8"/>
    <x v="7"/>
    <s v="J7"/>
    <s v="K5DtoJ7"/>
    <s v="K5DtoJ7"/>
    <s v="5h32"/>
    <n v="1.0009999999999999"/>
    <n v="11.43"/>
    <x v="343"/>
    <s v="12h01"/>
    <n v="0.89"/>
    <n v="0.11099999999999988"/>
    <n v="20.36"/>
    <n v="-2.036"/>
    <n v="-0.89300000000000002"/>
    <n v="77.900000000000006"/>
    <n v="4763.7018500000004"/>
    <n v="0.47637018500000006"/>
    <n v="0.12471910112359537"/>
    <n v="9.1757262884436129E-6"/>
    <n v="4.3710424295352476E-6"/>
    <n v="4.3710424295352475"/>
    <n v="4.8947843555825843"/>
    <n v="4.1714897481507293E-2"/>
    <n v="28.894600000000001"/>
    <n v="74.8"/>
    <n v="661"/>
    <n v="9.175726288443613"/>
    <n v="11.459908061879579"/>
    <s v="ES"/>
    <s v="TF"/>
    <s v="SD"/>
    <n v="0.60858362734628491"/>
    <n v="1.405"/>
    <n v="1061.325"/>
    <n v="-8.6588002042198298E-3"/>
    <n v="7.940595633033487"/>
  </r>
  <r>
    <d v="2022-08-05T00:00:00"/>
    <x v="0"/>
    <x v="0"/>
    <s v="K5"/>
    <x v="0"/>
    <n v="1"/>
    <x v="7"/>
    <s v="J7"/>
    <s v="K5DtoJ7"/>
    <s v="K5DtoJ7"/>
    <s v="5h52"/>
    <n v="0.747"/>
    <n v="4.9400000000000004"/>
    <x v="344"/>
    <s v="12h18"/>
    <n v="0.66900000000000004"/>
    <n v="7.7999999999999958E-2"/>
    <n v="9.64"/>
    <n v="-0.96400000000000008"/>
    <n v="-0.47000000000000003"/>
    <n v="77.900000000000006"/>
    <n v="4763.7018500000004"/>
    <n v="0.47637018500000006"/>
    <n v="0.11659192825112101"/>
    <n v="8.4453152618623478E-6"/>
    <n v="4.0230963936766908E-6"/>
    <n v="4.023096393676691"/>
    <n v="8.5597795610142349"/>
    <n v="7.294914360114059E-2"/>
    <n v="33.254899999999999"/>
    <n v="74.8"/>
    <n v="661"/>
    <n v="8.4453152618623477"/>
    <n v="11.958942411336949"/>
    <s v="ES"/>
    <s v="TF"/>
    <s v="SD"/>
    <n v="0.44009598733374949"/>
    <n v="2.3112500000000002"/>
    <n v="1533.9750000000001"/>
    <n v="-8.6588002042198298E-3"/>
    <n v="7.940595633033487"/>
  </r>
  <r>
    <d v="2022-07-20T00:00:00"/>
    <x v="0"/>
    <x v="4"/>
    <s v="K5"/>
    <x v="0"/>
    <n v="3"/>
    <x v="7"/>
    <s v="J7"/>
    <s v="K5DtoJ7"/>
    <s v="K5DtoJ7"/>
    <s v="6h32"/>
    <n v="0.78"/>
    <n v="14.12"/>
    <x v="345"/>
    <s v="12h06"/>
    <n v="0.754"/>
    <n v="2.6000000000000023E-2"/>
    <n v="53.34"/>
    <n v="-5.3340000000000005"/>
    <n v="-3.9220000000000006"/>
    <n v="77.900000000000006"/>
    <n v="4763.7018500000004"/>
    <n v="0.47637018500000006"/>
    <n v="3.4482758620689682E-2"/>
    <n v="1.8851027456641959E-6"/>
    <n v="8.9800674369606099E-7"/>
    <n v="0.89800674369606104"/>
    <n v="0.22896653332382991"/>
    <n v="1.9513250779692167E-3"/>
    <n v="34.903799999999997"/>
    <n v="74.8"/>
    <n v="661"/>
    <n v="1.8851027456641958"/>
    <n v="9.9694926084349991"/>
    <s v="ES"/>
    <s v="TF"/>
    <s v="SD"/>
    <n v="0.38773728517693062"/>
    <n v="2.5749999999999997"/>
    <n v="1486.8125"/>
    <n v="-8.6588002042198298E-3"/>
    <n v="7.940595633033487"/>
  </r>
  <r>
    <d v="2022-07-05T00:00:00"/>
    <x v="0"/>
    <x v="3"/>
    <s v="K5"/>
    <x v="0"/>
    <n v="5"/>
    <x v="2"/>
    <s v="A5"/>
    <s v="K5PafA5"/>
    <s v="K5PafA5"/>
    <s v="6h07"/>
    <n v="0.73"/>
    <n v="22.13"/>
    <x v="346"/>
    <s v="11h41"/>
    <n v="0.55000000000000004"/>
    <n v="0.17999999999999994"/>
    <n v="36.520000000000003"/>
    <n v="-3.6520000000000001"/>
    <n v="-1.4390000000000001"/>
    <n v="51.9"/>
    <n v="2114.4838499999996"/>
    <n v="0.21144838499999996"/>
    <n v="0.32727272727272716"/>
    <n v="3.0088528196241757E-5"/>
    <n v="6.3621706941222815E-6"/>
    <n v="6.3621706941222813"/>
    <n v="4.4212444017528014"/>
    <n v="9.8360038838005273E-2"/>
    <n v="33.278799999999997"/>
    <n v="44.9"/>
    <n v="565"/>
    <n v="30.088528196241757"/>
    <n v="10.527403846153845"/>
    <s v="LS"/>
    <s v="TMF"/>
    <s v="E"/>
    <n v="0.3455948490031629"/>
    <n v="2.8125"/>
    <n v="1435.3249999999998"/>
    <n v="3.5603071853408719E-2"/>
    <n v="7.8755053132131891"/>
  </r>
  <r>
    <d v="2022-06-23T00:00:00"/>
    <x v="0"/>
    <x v="2"/>
    <s v="K5"/>
    <x v="0"/>
    <n v="7"/>
    <x v="2"/>
    <s v="A5"/>
    <s v="K5PafA5"/>
    <s v="K5PafA5"/>
    <s v="6h36"/>
    <n v="0.70399999999999996"/>
    <n v="11.58"/>
    <x v="347"/>
    <s v="11h54"/>
    <n v="0.53100000000000003"/>
    <n v="0.17299999999999993"/>
    <m/>
    <s v="NA"/>
    <s v="NA"/>
    <n v="51.9"/>
    <n v="2114.4838499999996"/>
    <n v="0.21144838499999996"/>
    <n v="0.32580037664783412"/>
    <n v="2.9921982106572367E-5"/>
    <n v="6.3269547924336242E-6"/>
    <n v="6.3269547924336242"/>
    <s v="NA"/>
    <m/>
    <n v="33.261499999999998"/>
    <n v="44.9"/>
    <n v="565"/>
    <n v="29.921982106572369"/>
    <n v="11.388095238095239"/>
    <s v="LS"/>
    <s v="TMF"/>
    <s v="E"/>
    <n v="0.39747176730693196"/>
    <n v="2.46875"/>
    <n v="1395.05"/>
    <n v="3.5603071853408719E-2"/>
    <n v="7.8755053132131891"/>
  </r>
  <r>
    <d v="2022-08-06T00:00:00"/>
    <x v="0"/>
    <x v="0"/>
    <s v="K5"/>
    <x v="0"/>
    <n v="7"/>
    <x v="2"/>
    <s v="A5"/>
    <s v="K5PafA5"/>
    <s v="K5PafA5"/>
    <s v="5h47"/>
    <n v="0.70499999999999996"/>
    <n v="8.14"/>
    <x v="348"/>
    <s v="11h35"/>
    <n v="0.53800000000000003"/>
    <n v="0.16699999999999993"/>
    <n v="24.54"/>
    <n v="-2.4539999999999997"/>
    <n v="-1.6399999999999997"/>
    <n v="51.9"/>
    <n v="2114.4838499999996"/>
    <n v="0.21144838499999996"/>
    <n v="0.31040892193308534"/>
    <n v="2.8191485187307792E-5"/>
    <n v="5.9610440136076543E-6"/>
    <n v="5.9610440136076539"/>
    <n v="3.6347829351266188"/>
    <n v="8.0863521257733523E-2"/>
    <n v="31.516500000000001"/>
    <n v="44.9"/>
    <n v="565"/>
    <n v="28.191485187307791"/>
    <n v="11.879363694819542"/>
    <s v="LS"/>
    <s v="TMF"/>
    <s v="E"/>
    <n v="0.44430618398273797"/>
    <n v="2.1475"/>
    <n v="1335.2875000000001"/>
    <n v="3.5603071853408719E-2"/>
    <n v="7.8755053132131891"/>
  </r>
  <r>
    <d v="2022-07-20T00:00:00"/>
    <x v="0"/>
    <x v="4"/>
    <s v="K5"/>
    <x v="0"/>
    <n v="8"/>
    <x v="2"/>
    <s v="A5"/>
    <s v="K5PafA5"/>
    <s v="K5PafA5"/>
    <s v="6h32"/>
    <n v="0.75600000000000001"/>
    <n v="34.229999999999997"/>
    <x v="349"/>
    <s v="12h06"/>
    <n v="0.60099999999999998"/>
    <n v="0.15500000000000003"/>
    <n v="44.87"/>
    <n v="-4.4870000000000001"/>
    <n v="-1.0640000000000005"/>
    <n v="51.9"/>
    <n v="2114.4838499999996"/>
    <n v="0.21144838499999996"/>
    <n v="0.25790349417637276"/>
    <n v="2.2441444441333536E-5"/>
    <n v="4.7452071841872025E-6"/>
    <n v="4.7452071841872021"/>
    <n v="4.4597811881458647"/>
    <n v="9.9217372082195721E-2"/>
    <n v="34.903799999999997"/>
    <n v="44.9"/>
    <n v="565"/>
    <n v="22.441444441333537"/>
    <n v="9.9694926084349991"/>
    <s v="LS"/>
    <s v="TMF"/>
    <s v="E"/>
    <n v="0.38773728517693062"/>
    <n v="2.5749999999999997"/>
    <n v="1486.8125"/>
    <n v="3.5603071853408719E-2"/>
    <n v="7.8755053132131891"/>
  </r>
  <r>
    <d v="2022-09-02T00:00:00"/>
    <x v="0"/>
    <x v="6"/>
    <s v="K5"/>
    <x v="0"/>
    <n v="5"/>
    <x v="2"/>
    <s v="A5"/>
    <s v="K5PafA5"/>
    <s v="K5PafA5"/>
    <s v="6h05"/>
    <n v="0.76200000000000001"/>
    <n v="31.23"/>
    <x v="350"/>
    <s v="12h53"/>
    <n v="0.61099999999999999"/>
    <n v="0.15100000000000002"/>
    <n v="38.76"/>
    <n v="-3.8759999999999999"/>
    <n v="-0.75299999999999967"/>
    <n v="51.9"/>
    <n v="2114.4838499999996"/>
    <n v="0.21144838499999996"/>
    <n v="0.24713584288052379"/>
    <n v="2.1293686397012231E-5"/>
    <n v="4.5025155993447043E-6"/>
    <n v="4.5025155993447044"/>
    <n v="5.9794363869119609"/>
    <n v="0.13302535254845341"/>
    <n v="35.566600000000001"/>
    <n v="44.9"/>
    <n v="565"/>
    <n v="21.29368639701223"/>
    <n v="10.433333333333335"/>
    <s v="LS"/>
    <s v="TMF"/>
    <s v="E"/>
    <n v="0.40445061727069104"/>
    <n v="2.5662500000000001"/>
    <n v="1407.6"/>
    <n v="3.5603071853408719E-2"/>
    <n v="7.8755053132131891"/>
  </r>
  <r>
    <d v="2022-08-18T00:00:00"/>
    <x v="0"/>
    <x v="5"/>
    <s v="K5"/>
    <x v="0"/>
    <n v="3"/>
    <x v="2"/>
    <s v="A5"/>
    <s v="K5PafA5"/>
    <s v="K5PafA5"/>
    <s v="5h32"/>
    <n v="0.71"/>
    <n v="14.65"/>
    <x v="351"/>
    <s v="12h01"/>
    <n v="0.57299999999999995"/>
    <n v="0.13700000000000001"/>
    <n v="29.92"/>
    <n v="-2.992"/>
    <n v="-1.5269999999999999"/>
    <n v="51.9"/>
    <n v="2114.4838499999996"/>
    <n v="0.21144838499999996"/>
    <n v="0.2390924956369983"/>
    <n v="2.0443800766505371E-5"/>
    <n v="4.3228086553393223E-6"/>
    <n v="4.3228086553393226"/>
    <n v="2.8309159497965442"/>
    <n v="6.297978068317725E-2"/>
    <n v="28.894600000000001"/>
    <n v="44.9"/>
    <n v="565"/>
    <n v="20.443800766505372"/>
    <n v="11.459908061879579"/>
    <s v="LS"/>
    <s v="TMF"/>
    <s v="E"/>
    <n v="0.60858362734628491"/>
    <n v="1.405"/>
    <n v="1061.325"/>
    <n v="3.5603071853408719E-2"/>
    <n v="7.8755053132131891"/>
  </r>
  <r>
    <d v="2022-06-08T00:00:00"/>
    <x v="0"/>
    <x v="1"/>
    <s v="K5"/>
    <x v="0"/>
    <n v="4"/>
    <x v="2"/>
    <s v="A5"/>
    <s v="K5PafA5"/>
    <s v="K5PafA5"/>
    <s v="5h42"/>
    <n v="0.629"/>
    <n v="8.6199999999999992"/>
    <x v="236"/>
    <s v="12h21"/>
    <n v="0.52"/>
    <n v="0.10899999999999999"/>
    <n v="16.48"/>
    <n v="-1.6480000000000001"/>
    <n v="-0.78600000000000025"/>
    <n v="51.9"/>
    <n v="2114.4838499999996"/>
    <n v="0.21144838499999996"/>
    <n v="0.20961538461538459"/>
    <n v="1.7386768207459521E-5"/>
    <n v="3.67640405783666E-6"/>
    <n v="3.6764040578366601"/>
    <n v="4.6773588522094895"/>
    <n v="0.10405785262181398"/>
    <n v="26.9267"/>
    <n v="44.9"/>
    <n v="565"/>
    <n v="17.386768207459522"/>
    <n v="13.101333333333335"/>
    <s v="LS"/>
    <s v="TMF"/>
    <s v="E"/>
    <n v="0.6042605573172154"/>
    <n v="1.3074999999999999"/>
    <n v="892.41250000000002"/>
    <n v="3.5603071853408719E-2"/>
    <n v="7.8755053132131891"/>
  </r>
  <r>
    <d v="2022-06-10T00:00:00"/>
    <x v="0"/>
    <x v="1"/>
    <s v="L3"/>
    <x v="1"/>
    <n v="6"/>
    <x v="4"/>
    <s v="F6"/>
    <s v="L3CmeF6"/>
    <s v="L3CmeF6"/>
    <s v="6h17"/>
    <n v="0.68500000000000005"/>
    <n v="1.53"/>
    <x v="47"/>
    <s v="12h05"/>
    <n v="0.47599999999999998"/>
    <n v="0.20900000000000007"/>
    <n v="1.18"/>
    <n v="-0.11799999999999999"/>
    <n v="3.5000000000000003E-2"/>
    <n v="91.25"/>
    <n v="6536.3515625"/>
    <n v="0.65363515625000002"/>
    <n v="0.439075630252101"/>
    <n v="4.3202898103165158E-5"/>
    <n v="2.8238933052115188E-5"/>
    <n v="28.238933052115186"/>
    <n v="806.82665863186241"/>
    <n v="0.30529338263386963"/>
    <n v="27.385200000000001"/>
    <n v="90.2"/>
    <n v="800"/>
    <n v="43.202898103165161"/>
    <n v="18.418666666666667"/>
    <s v="ES"/>
    <s v="TF"/>
    <s v="SD"/>
    <n v="0.64691630239407094"/>
    <n v="1.1612499999999999"/>
    <n v="648.88749999999993"/>
    <n v="2.5468610825763953E-2"/>
    <n v="7.7905195045690627"/>
  </r>
  <r>
    <d v="2022-08-17T00:00:00"/>
    <x v="0"/>
    <x v="5"/>
    <s v="L3"/>
    <x v="1"/>
    <n v="15"/>
    <x v="4"/>
    <s v="F6"/>
    <s v="L3CmeF6"/>
    <s v="L3CmeF6"/>
    <s v="5h07"/>
    <n v="0.70199999999999996"/>
    <n v="6.89"/>
    <x v="3"/>
    <s v="11h33"/>
    <n v="0.50900000000000001"/>
    <n v="0.19299999999999995"/>
    <n v="2.89"/>
    <n v="-0.28900000000000003"/>
    <n v="0.39999999999999991"/>
    <n v="91.25"/>
    <n v="6536.3515625"/>
    <n v="0.65363515625000002"/>
    <n v="0.37917485265225925"/>
    <n v="3.606603657075029E-5"/>
    <n v="2.3574029449240581E-5"/>
    <n v="23.57402944924058"/>
    <n v="58.935073623101466"/>
    <n v="2.2300314187291097E-2"/>
    <n v="32.178800000000003"/>
    <n v="90.2"/>
    <n v="800"/>
    <n v="36.066036570750292"/>
    <n v="15.49463920787486"/>
    <s v="ES"/>
    <s v="TF"/>
    <s v="SD"/>
    <n v="0.6083871384901417"/>
    <n v="1.4275"/>
    <n v="836.8"/>
    <n v="2.5468610825763953E-2"/>
    <n v="7.7905195045690627"/>
  </r>
  <r>
    <d v="2022-06-22T00:00:00"/>
    <x v="0"/>
    <x v="2"/>
    <s v="L3"/>
    <x v="1"/>
    <n v="3"/>
    <x v="4"/>
    <s v="F6"/>
    <s v="L3CmeF6"/>
    <s v="L3CmeF6"/>
    <s v="5h50"/>
    <n v="0.64600000000000002"/>
    <n v="1.46"/>
    <x v="352"/>
    <s v="11h45"/>
    <n v="0.47099999999999997"/>
    <n v="0.17500000000000004"/>
    <n v="14.24"/>
    <n v="-1.4239999999999999"/>
    <n v="-1.278"/>
    <n v="91.25"/>
    <n v="6536.3515625"/>
    <n v="0.65363515625000002"/>
    <n v="0.37154989384288761"/>
    <n v="3.517532045544308E-5"/>
    <n v="2.299182608203736E-5"/>
    <n v="22.99182608203736"/>
    <n v="17.990474242595742"/>
    <n v="6.8073763775021827E-3"/>
    <n v="31.695499999999999"/>
    <n v="90.2"/>
    <n v="800"/>
    <n v="35.175320455443078"/>
    <n v="15.591269841269842"/>
    <s v="ES"/>
    <s v="TF"/>
    <s v="SD"/>
    <n v="0.40461792161109017"/>
    <n v="2.3699999999999997"/>
    <n v="1376.4875"/>
    <n v="2.5468610825763953E-2"/>
    <n v="7.7905195045690627"/>
  </r>
  <r>
    <d v="2022-08-04T00:00:00"/>
    <x v="0"/>
    <x v="0"/>
    <s v="L3"/>
    <x v="1"/>
    <n v="11"/>
    <x v="4"/>
    <s v="F6"/>
    <s v="L3CmeF6"/>
    <s v="L3CmeF6"/>
    <s v="5h42"/>
    <n v="0.69499999999999995"/>
    <n v="9.1300000000000008"/>
    <x v="353"/>
    <s v="11h53"/>
    <n v="0.50700000000000001"/>
    <n v="0.18799999999999994"/>
    <n v="11.35"/>
    <n v="-1.135"/>
    <n v="-0.22199999999999998"/>
    <n v="91.25"/>
    <n v="6536.3515625"/>
    <n v="0.65363515625000002"/>
    <n v="0.37080867850098609"/>
    <n v="3.5088958345628122E-5"/>
    <n v="2.293537677089438E-5"/>
    <n v="22.935376770894379"/>
    <n v="103.31250797700172"/>
    <n v="3.9092194948256907E-2"/>
    <n v="29.967099999999999"/>
    <n v="90.2"/>
    <n v="800"/>
    <n v="35.088958345628122"/>
    <n v="15.50428820417056"/>
    <s v="ES"/>
    <s v="TF"/>
    <s v="SD"/>
    <n v="0.47297782808158478"/>
    <n v="1.87375"/>
    <n v="1054"/>
    <n v="2.5468610825763953E-2"/>
    <n v="7.7905195045690627"/>
  </r>
  <r>
    <d v="2022-07-07T00:00:00"/>
    <x v="0"/>
    <x v="3"/>
    <s v="L3"/>
    <x v="1"/>
    <n v="6"/>
    <x v="4"/>
    <s v="F6"/>
    <s v="L3CmeF6"/>
    <s v="L3CmeF6"/>
    <s v="6h04"/>
    <n v="0.68799999999999994"/>
    <n v="1.58"/>
    <x v="123"/>
    <s v="12h32"/>
    <n v="0.503"/>
    <n v="0.18499999999999994"/>
    <n v="8.7799999999999994"/>
    <n v="-0.87799999999999989"/>
    <n v="-0.71999999999999986"/>
    <n v="91.25"/>
    <n v="6536.3515625"/>
    <n v="0.65363515625000002"/>
    <n v="0.36779324055665991"/>
    <n v="3.4738028685205285E-5"/>
    <n v="2.270599680747114E-5"/>
    <n v="22.705996807471141"/>
    <n v="31.536106677043257"/>
    <n v="1.193287874109529E-2"/>
    <n v="34.081400000000002"/>
    <n v="90.2"/>
    <n v="800"/>
    <n v="34.738028685205286"/>
    <n v="13.083333333333334"/>
    <s v="ES"/>
    <s v="TF"/>
    <s v="SD"/>
    <n v="0.35644028496175595"/>
    <n v="2.7675000000000001"/>
    <n v="1337.8125"/>
    <n v="2.5468610825763953E-2"/>
    <n v="7.7905195045690627"/>
  </r>
  <r>
    <d v="2022-07-21T00:00:00"/>
    <x v="0"/>
    <x v="4"/>
    <s v="L3"/>
    <x v="1"/>
    <n v="15"/>
    <x v="4"/>
    <s v="F6"/>
    <s v="L3CmeF6"/>
    <s v="L3CmeF6"/>
    <s v="6h42"/>
    <n v="0.67800000000000005"/>
    <n v="2.19"/>
    <x v="354"/>
    <s v="11h36"/>
    <n v="0.505"/>
    <n v="0.17300000000000004"/>
    <n v="28.76"/>
    <n v="-2.8760000000000003"/>
    <n v="-2.6570000000000005"/>
    <n v="91.25"/>
    <n v="6536.3515625"/>
    <n v="0.65363515625000002"/>
    <n v="0.34257425742574266"/>
    <n v="3.1829515493994892E-5"/>
    <n v="2.0804890333279147E-5"/>
    <n v="20.804890333279147"/>
    <n v="7.8302184167403626"/>
    <n v="2.9628592977607947E-3"/>
    <n v="31.981100000000001"/>
    <n v="90.2"/>
    <n v="800"/>
    <n v="31.829515493994894"/>
    <n v="12.389091192032369"/>
    <s v="ES"/>
    <s v="TF"/>
    <s v="SD"/>
    <n v="0.41316276787735068"/>
    <n v="2.36"/>
    <n v="1352.8999999999999"/>
    <n v="2.5468610825763953E-2"/>
    <n v="7.7905195045690627"/>
  </r>
  <r>
    <d v="2022-08-31T00:00:00"/>
    <x v="0"/>
    <x v="6"/>
    <s v="L3"/>
    <x v="1"/>
    <n v="13"/>
    <x v="4"/>
    <s v="F6"/>
    <s v="L3CmeF6"/>
    <s v="L3CmeF6"/>
    <s v="5h56"/>
    <n v="0.68500000000000005"/>
    <n v="3.28"/>
    <x v="355"/>
    <s v="12h45"/>
    <n v="0.52200000000000002"/>
    <n v="0.16300000000000003"/>
    <n v="4.1399999999999997"/>
    <n v="-0.41399999999999998"/>
    <n v="-8.6000000000000021E-2"/>
    <n v="91.25"/>
    <n v="6536.3515625"/>
    <n v="0.65363515625000002"/>
    <n v="0.31226053639846746"/>
    <n v="2.8398638095148312E-5"/>
    <n v="1.8562348248609471E-5"/>
    <n v="18.562348248609471"/>
    <n v="215.84125870476123"/>
    <n v="8.1671703924194622E-2"/>
    <n v="32.519599999999997"/>
    <n v="90.2"/>
    <n v="800"/>
    <n v="28.398638095148311"/>
    <n v="7.0107887060214562"/>
    <s v="ES"/>
    <s v="TF"/>
    <s v="SD"/>
    <n v="0.5234151584582144"/>
    <n v="1.8887499999999999"/>
    <n v="924.46249999999998"/>
    <n v="2.5468610825763953E-2"/>
    <n v="7.7905195045690627"/>
  </r>
  <r>
    <d v="2022-07-08T00:00:00"/>
    <x v="0"/>
    <x v="3"/>
    <s v="M1"/>
    <x v="1"/>
    <n v="3"/>
    <x v="2"/>
    <s v="J5"/>
    <s v="M1PafJ5"/>
    <s v="M1PafJ5"/>
    <s v="6h01"/>
    <n v="0.80300000000000005"/>
    <n v="13.35"/>
    <x v="356"/>
    <s v="11h32"/>
    <n v="0.60699999999999998"/>
    <n v="0.19600000000000006"/>
    <n v="24.13"/>
    <n v="-2.4129999999999998"/>
    <n v="-1.0779999999999998"/>
    <n v="69.05"/>
    <n v="3742.8034624999996"/>
    <n v="0.37428034624999995"/>
    <n v="0.32289950576606269"/>
    <n v="2.9594356868790647E-5"/>
    <n v="1.1076586135897028E-5"/>
    <n v="11.076586135897028"/>
    <n v="10.275126285618766"/>
    <n v="0.20573047507876258"/>
    <n v="33.388599999999997"/>
    <n v="55.9"/>
    <n v="590"/>
    <n v="29.594356868790648"/>
    <n v="10.019670781892938"/>
    <s v="LS"/>
    <s v="TMF"/>
    <s v="E"/>
    <n v="0.39262443606707542"/>
    <n v="2.4874999999999998"/>
    <n v="1362.0875000000001"/>
    <n v="-4.6514881421519929E-3"/>
    <n v="6.8265645362387666"/>
  </r>
  <r>
    <d v="2022-08-17T00:00:00"/>
    <x v="0"/>
    <x v="5"/>
    <s v="M1"/>
    <x v="1"/>
    <n v="5"/>
    <x v="2"/>
    <s v="J5"/>
    <s v="M1PafJ5"/>
    <s v="M1PafJ5"/>
    <s v="5h50"/>
    <n v="0.79600000000000004"/>
    <n v="22.65"/>
    <x v="357"/>
    <s v="12h12"/>
    <n v="0.60499999999999998"/>
    <n v="0.19100000000000006"/>
    <n v="34.24"/>
    <n v="-3.4240000000000004"/>
    <n v="-1.1590000000000007"/>
    <n v="69.05"/>
    <n v="3742.8034624999996"/>
    <n v="0.37428034624999995"/>
    <n v="0.3157024793388431"/>
    <n v="2.8784465555973341E-5"/>
    <n v="1.0773459734910898E-5"/>
    <n v="10.773459734910899"/>
    <n v="9.2954786323648779"/>
    <n v="0.18611578894144468"/>
    <n v="32.178800000000003"/>
    <n v="55.9"/>
    <n v="590"/>
    <n v="28.784465555973341"/>
    <n v="11.310295975498345"/>
    <s v="LS"/>
    <s v="TMF"/>
    <s v="E"/>
    <n v="0.6083871384901417"/>
    <n v="1.4275"/>
    <n v="836.8"/>
    <n v="-4.6514881421519929E-3"/>
    <n v="6.8265645362387666"/>
  </r>
  <r>
    <d v="2022-06-10T00:00:00"/>
    <x v="0"/>
    <x v="1"/>
    <s v="M1"/>
    <x v="1"/>
    <n v="1"/>
    <x v="2"/>
    <s v="J5"/>
    <s v="M1PafJ5"/>
    <s v="M1PafJ5"/>
    <s v="5h40"/>
    <n v="0.76300000000000001"/>
    <n v="2.34"/>
    <x v="358"/>
    <s v="13h01"/>
    <n v="0.58399999999999996"/>
    <n v="0.17900000000000005"/>
    <n v="4.42"/>
    <n v="-0.442"/>
    <n v="-0.20800000000000002"/>
    <n v="69.05"/>
    <n v="3742.8034624999996"/>
    <n v="0.37428034624999995"/>
    <n v="0.30650684931506861"/>
    <n v="2.7755868914346271E-5"/>
    <n v="1.0388476227731133E-5"/>
    <n v="10.388476227731134"/>
    <n v="49.944597248707375"/>
    <n v="1"/>
    <n v="27.385200000000001"/>
    <n v="55.9"/>
    <n v="590"/>
    <n v="27.755868914346273"/>
    <n v="16.475333333333335"/>
    <s v="LS"/>
    <s v="TMF"/>
    <s v="E"/>
    <n v="0.64691630239407094"/>
    <n v="1.1612499999999999"/>
    <n v="648.88749999999993"/>
    <n v="-4.6514881421519929E-3"/>
    <n v="6.8265645362387666"/>
  </r>
  <r>
    <d v="2022-06-21T00:00:00"/>
    <x v="0"/>
    <x v="2"/>
    <s v="M1"/>
    <x v="1"/>
    <n v="3"/>
    <x v="2"/>
    <s v="J5"/>
    <s v="M1PafJ5"/>
    <s v="M1PafJ5"/>
    <s v="5h58"/>
    <n v="0.75600000000000001"/>
    <n v="2.84"/>
    <x v="359"/>
    <s v="11h54"/>
    <n v="0.58699999999999997"/>
    <n v="0.16900000000000004"/>
    <n v="19.77"/>
    <n v="-1.9769999999999999"/>
    <n v="-1.6929999999999998"/>
    <n v="69.05"/>
    <n v="3742.8034624999996"/>
    <n v="0.37428034624999995"/>
    <n v="0.28790459965928455"/>
    <n v="2.5696974416167819E-5"/>
    <n v="9.6178724820606821E-6"/>
    <n v="9.6178724820606813"/>
    <n v="5.6809642540228484"/>
    <n v="0.11374531488935437"/>
    <n v="30.972899999999999"/>
    <n v="55.9"/>
    <n v="590"/>
    <n v="25.696974416167819"/>
    <n v="14.820634920634921"/>
    <s v="LS"/>
    <s v="TMF"/>
    <s v="E"/>
    <n v="0.43868604499462666"/>
    <n v="2.2399999999999998"/>
    <n v="1277.3875"/>
    <n v="-4.6514881421519929E-3"/>
    <n v="6.8265645362387666"/>
  </r>
  <r>
    <d v="2022-08-31T00:00:00"/>
    <x v="0"/>
    <x v="6"/>
    <s v="M1"/>
    <x v="1"/>
    <n v="1"/>
    <x v="2"/>
    <s v="J5"/>
    <s v="M1PafJ5"/>
    <s v="M1PafJ5"/>
    <s v="6h43"/>
    <n v="0.80600000000000005"/>
    <n v="12.53"/>
    <x v="360"/>
    <s v="12h04"/>
    <n v="0.63100000000000001"/>
    <n v="0.17500000000000004"/>
    <n v="22.45"/>
    <n v="-2.2450000000000001"/>
    <n v="-0.99200000000000021"/>
    <n v="69.05"/>
    <n v="3742.8034624999996"/>
    <n v="0.37428034624999995"/>
    <n v="0.27733755942947708"/>
    <n v="2.454090973773915E-5"/>
    <n v="9.1851801939310038E-6"/>
    <n v="9.1851801939310036"/>
    <n v="9.2592542277530256"/>
    <n v="0.18539049722598691"/>
    <n v="32.519599999999997"/>
    <n v="55.9"/>
    <n v="590"/>
    <n v="24.540909737739149"/>
    <n v="5.03038712875437"/>
    <s v="LS"/>
    <s v="TMF"/>
    <s v="E"/>
    <n v="0.5234151584582144"/>
    <n v="1.8887499999999999"/>
    <n v="924.46249999999998"/>
    <n v="-4.6514881421519929E-3"/>
    <n v="6.8265645362387666"/>
  </r>
  <r>
    <d v="2022-08-03T00:00:00"/>
    <x v="0"/>
    <x v="0"/>
    <s v="M1"/>
    <x v="1"/>
    <n v="3"/>
    <x v="2"/>
    <s v="J5"/>
    <s v="M1PafJ5"/>
    <s v="M1PafJ5"/>
    <s v="5h42"/>
    <n v="0.78300000000000003"/>
    <n v="5.07"/>
    <x v="361"/>
    <s v="12h13"/>
    <n v="0.61799999999999999"/>
    <n v="0.16500000000000004"/>
    <n v="13.24"/>
    <n v="-1.3240000000000001"/>
    <n v="-0.81700000000000006"/>
    <n v="69.05"/>
    <n v="3742.8034624999996"/>
    <n v="0.37428034624999995"/>
    <n v="0.26699029126213597"/>
    <n v="2.3418705429310345E-5"/>
    <n v="8.7651611768090293E-6"/>
    <n v="8.7651611768090287"/>
    <n v="10.72847145264263"/>
    <n v="0.21480743569159888"/>
    <n v="28.545300000000001"/>
    <n v="55.9"/>
    <n v="590"/>
    <n v="23.418705429310346"/>
    <n v="11.355774909963984"/>
    <s v="LS"/>
    <s v="TMF"/>
    <s v="E"/>
    <n v="0.57093314461741485"/>
    <n v="1.5412499999999998"/>
    <n v="919.65"/>
    <n v="-4.6514881421519929E-3"/>
    <n v="6.8265645362387666"/>
  </r>
  <r>
    <d v="2022-06-22T00:00:00"/>
    <x v="0"/>
    <x v="2"/>
    <s v="L3"/>
    <x v="1"/>
    <n v="11"/>
    <x v="11"/>
    <s v="E8"/>
    <s v="L3HmaE8"/>
    <s v="L3HmaE8"/>
    <s v="5h58"/>
    <n v="0.83599999999999997"/>
    <n v="5.36"/>
    <x v="362"/>
    <s v="11h37"/>
    <n v="0.63200000000000001"/>
    <n v="0.20399999999999996"/>
    <n v="14.23"/>
    <n v="-1.423"/>
    <n v="-0.88700000000000001"/>
    <n v="56.95"/>
    <n v="2545.9924625000003"/>
    <n v="0.25459924625000002"/>
    <n v="0.32278481012658222"/>
    <n v="2.9581417035926687E-5"/>
    <n v="7.531406480353844E-6"/>
    <n v="7.5314064803538443"/>
    <n v="8.490875400624402"/>
    <n v="4.2578279797332245E-2"/>
    <n v="31.695499999999999"/>
    <n v="49.4"/>
    <n v="546"/>
    <n v="29.581417035926687"/>
    <n v="15.591269841269842"/>
    <s v="ES"/>
    <s v="TF"/>
    <s v="SD"/>
    <n v="0.40461792161109017"/>
    <n v="2.3699999999999997"/>
    <n v="1376.4875"/>
    <n v="7.0690259557514073E-3"/>
    <n v="6.4077348836481818"/>
  </r>
  <r>
    <d v="2022-06-22T00:00:00"/>
    <x v="0"/>
    <x v="2"/>
    <s v="L3"/>
    <x v="1"/>
    <n v="7"/>
    <x v="11"/>
    <s v="E8"/>
    <s v="L3HmaE8"/>
    <s v="L3HmaE8"/>
    <s v="5h50"/>
    <n v="0.78700000000000003"/>
    <n v="2.62"/>
    <x v="363"/>
    <s v="11h45"/>
    <n v="0.626"/>
    <n v="0.16100000000000003"/>
    <n v="11.56"/>
    <n v="-1.1560000000000001"/>
    <n v="-0.89400000000000013"/>
    <n v="56.95"/>
    <n v="2545.9924625000003"/>
    <n v="0.25459924625000002"/>
    <n v="0.25718849840255598"/>
    <n v="2.2364881973460493E-5"/>
    <n v="5.6940820929132549E-6"/>
    <n v="5.6940820929132547"/>
    <n v="6.3692193433034161"/>
    <n v="3.1939039320941019E-2"/>
    <n v="31.695499999999999"/>
    <n v="49.4"/>
    <n v="546"/>
    <n v="22.364881973460495"/>
    <n v="15.591269841269842"/>
    <s v="ES"/>
    <s v="TF"/>
    <s v="SD"/>
    <n v="0.40461792161109017"/>
    <n v="2.3699999999999997"/>
    <n v="1376.4875"/>
    <n v="7.0690259557514073E-3"/>
    <n v="6.4077348836481818"/>
  </r>
  <r>
    <d v="2022-07-07T00:00:00"/>
    <x v="0"/>
    <x v="3"/>
    <s v="L3"/>
    <x v="1"/>
    <n v="15"/>
    <x v="11"/>
    <s v="E8"/>
    <s v="L3HmaE8"/>
    <s v="L3HmaE8"/>
    <s v="6h13"/>
    <n v="0.82899999999999996"/>
    <n v="7.56"/>
    <x v="364"/>
    <s v="12h25"/>
    <n v="0.66900000000000004"/>
    <n v="0.15999999999999992"/>
    <n v="16.23"/>
    <n v="-1.623"/>
    <n v="-0.86699999999999999"/>
    <n v="56.95"/>
    <n v="2545.9924625000003"/>
    <n v="0.25459924625000002"/>
    <n v="0.23916292974588926"/>
    <n v="2.0451214748852335E-5"/>
    <n v="5.2068638599546878E-6"/>
    <n v="5.2068638599546881"/>
    <n v="6.0056099884137115"/>
    <n v="3.0115686590045588E-2"/>
    <n v="34.081400000000002"/>
    <n v="49.4"/>
    <n v="546"/>
    <n v="20.451214748852337"/>
    <n v="13.083333333333334"/>
    <s v="ES"/>
    <s v="TF"/>
    <s v="SD"/>
    <n v="0.35644028496175595"/>
    <n v="2.7675000000000001"/>
    <n v="1337.8125"/>
    <n v="7.0690259557514073E-3"/>
    <n v="6.4077348836481818"/>
  </r>
  <r>
    <d v="2022-06-10T00:00:00"/>
    <x v="0"/>
    <x v="1"/>
    <s v="L3"/>
    <x v="1"/>
    <n v="15"/>
    <x v="11"/>
    <s v="E8"/>
    <s v="L3HmaE8"/>
    <s v="L3HmaE8"/>
    <s v="6h08"/>
    <n v="0.76600000000000001"/>
    <n v="1.04"/>
    <x v="365"/>
    <s v="11h57"/>
    <n v="0.63400000000000001"/>
    <n v="0.13200000000000001"/>
    <n v="9.25"/>
    <n v="-0.92500000000000004"/>
    <n v="-0.82100000000000006"/>
    <n v="56.95"/>
    <n v="2545.9924625000003"/>
    <n v="0.25459924625000002"/>
    <n v="0.20820189274447951"/>
    <n v="1.7242553979106995E-5"/>
    <n v="4.3899412465055796E-6"/>
    <n v="4.3899412465055798"/>
    <n v="5.3470660736974169"/>
    <n v="2.6813357238049809E-2"/>
    <n v="27.385200000000001"/>
    <n v="49.4"/>
    <n v="546"/>
    <n v="17.242553979106994"/>
    <n v="18.418666666666667"/>
    <s v="ES"/>
    <s v="TF"/>
    <s v="SD"/>
    <n v="0.64691630239407094"/>
    <n v="1.1612499999999999"/>
    <n v="648.88749999999993"/>
    <n v="7.0690259557514073E-3"/>
    <n v="6.4077348836481818"/>
  </r>
  <r>
    <d v="2022-07-22T00:00:00"/>
    <x v="0"/>
    <x v="4"/>
    <s v="L3"/>
    <x v="1"/>
    <n v="11"/>
    <x v="11"/>
    <s v="E8"/>
    <s v="L3HmaE8"/>
    <s v="L3HmaE8"/>
    <s v="6h18"/>
    <n v="0.85699999999999998"/>
    <n v="14.34"/>
    <x v="366"/>
    <s v="12h03"/>
    <n v="0.75900000000000001"/>
    <n v="9.7999999999999976E-2"/>
    <n v="20.45"/>
    <n v="-2.0449999999999999"/>
    <n v="-0.61099999999999999"/>
    <n v="56.95"/>
    <n v="2545.9924625000003"/>
    <n v="0.25459924625000002"/>
    <n v="0.12911725955204212"/>
    <n v="9.5756581728290843E-6"/>
    <n v="2.4379553531499375E-6"/>
    <n v="2.4379553531499374"/>
    <n v="3.9901069609655275"/>
    <n v="2.000876029729276E-2"/>
    <n v="34.764699999999998"/>
    <n v="49.4"/>
    <n v="546"/>
    <n v="9.575658172829085"/>
    <n v="12.394095238095241"/>
    <s v="ES"/>
    <s v="TF"/>
    <s v="SD"/>
    <n v="0.38320539431614575"/>
    <n v="2.6387499999999999"/>
    <n v="1512.2124999999996"/>
    <n v="7.0690259557514073E-3"/>
    <n v="6.4077348836481818"/>
  </r>
  <r>
    <d v="2022-08-31T00:00:00"/>
    <x v="0"/>
    <x v="6"/>
    <s v="L3"/>
    <x v="1"/>
    <n v="8"/>
    <x v="11"/>
    <s v="E8"/>
    <s v="L3HmaE8"/>
    <s v="L3HmaE8"/>
    <s v="7h12"/>
    <n v="0.82599999999999996"/>
    <n v="7.23"/>
    <x v="367"/>
    <s v="11h45"/>
    <n v="0.77800000000000002"/>
    <n v="4.7999999999999932E-2"/>
    <n v="15.45"/>
    <n v="-1.5449999999999999"/>
    <n v="-0.82199999999999984"/>
    <n v="56.95"/>
    <n v="2545.9924625000003"/>
    <n v="0.25459924625000002"/>
    <n v="6.1696658097686284E-2"/>
    <n v="3.8579717278771405E-6"/>
    <n v="9.8223669397133028E-7"/>
    <n v="0.98223669397133029"/>
    <n v="1.1949351508167037"/>
    <n v="5.9921128023383225E-3"/>
    <n v="32.519599999999997"/>
    <n v="49.4"/>
    <n v="546"/>
    <n v="3.8579717278771404"/>
    <n v="7.0107887060214562"/>
    <s v="ES"/>
    <s v="TF"/>
    <s v="SD"/>
    <n v="0.5234151584582144"/>
    <n v="1.8887499999999999"/>
    <n v="924.46249999999998"/>
    <n v="7.0690259557514073E-3"/>
    <n v="6.4077348836481818"/>
  </r>
  <r>
    <d v="2022-08-18T00:00:00"/>
    <x v="0"/>
    <x v="5"/>
    <s v="L3"/>
    <x v="1"/>
    <n v="16"/>
    <x v="11"/>
    <s v="E8"/>
    <s v="L3HmaE8"/>
    <s v="L3HmaE8"/>
    <s v="5h44"/>
    <n v="0.82299999999999995"/>
    <n v="7.02"/>
    <x v="368"/>
    <s v="12h21"/>
    <n v="0.80300000000000005"/>
    <n v="1.9999999999999907E-2"/>
    <n v="15.08"/>
    <n v="-1.508"/>
    <n v="-0.80600000000000005"/>
    <n v="56.95"/>
    <n v="2545.9924625000003"/>
    <n v="0.25459924625000002"/>
    <n v="2.4906600249065883E-2"/>
    <n v="1.2630194827079065E-6"/>
    <n v="3.2156380829649793E-7"/>
    <n v="0.32156380829649794"/>
    <n v="0.39896254131079145"/>
    <n v="2.0006345531034882E-3"/>
    <n v="28.894600000000001"/>
    <n v="49.4"/>
    <n v="546"/>
    <n v="1.2630194827079064"/>
    <n v="15.563004370478136"/>
    <s v="ES"/>
    <s v="TF"/>
    <s v="SD"/>
    <n v="0.60858362734628491"/>
    <n v="1.405"/>
    <n v="1061.325"/>
    <n v="7.0690259557514073E-3"/>
    <n v="6.4077348836481818"/>
  </r>
  <r>
    <d v="2022-08-04T00:00:00"/>
    <x v="0"/>
    <x v="0"/>
    <s v="L3"/>
    <x v="1"/>
    <n v="15"/>
    <x v="11"/>
    <s v="E8"/>
    <s v="L3HmaE8"/>
    <s v="L3HmaE8"/>
    <s v="5h42"/>
    <n v="0.754"/>
    <n v="3.94"/>
    <x v="369"/>
    <s v="11h53"/>
    <n v="0.76100000000000001"/>
    <n v="-7.0000000000000062E-3"/>
    <n v="12.17"/>
    <n v="-1.2170000000000001"/>
    <n v="-0.82300000000000006"/>
    <n v="56.95"/>
    <n v="2545.9924625000003"/>
    <n v="0.25459924625000002"/>
    <n v="9.2838196286472233E-3"/>
    <n v="3.7481634545888322E-7"/>
    <n v="9.5427959036011284E-8"/>
    <n v="9.5427959036011284E-2"/>
    <n v="0.11595134755286911"/>
    <n v="5.8144875363743049E-4"/>
    <n v="29.967099999999999"/>
    <n v="49.4"/>
    <n v="546"/>
    <n v="0.3748163454588832"/>
    <n v="15.50428820417056"/>
    <s v="ES"/>
    <s v="TF"/>
    <s v="SD"/>
    <n v="0.47297782808158478"/>
    <n v="1.87375"/>
    <n v="1054"/>
    <n v="7.0690259557514073E-3"/>
    <n v="6.4077348836481818"/>
  </r>
  <r>
    <d v="2022-08-17T00:00:00"/>
    <x v="0"/>
    <x v="5"/>
    <s v="L3"/>
    <x v="1"/>
    <n v="10"/>
    <x v="12"/>
    <s v="I3"/>
    <s v="L3MlaI3"/>
    <s v="L3MlaI3"/>
    <s v="5h07"/>
    <n v="0.90300000000000002"/>
    <n v="23.55"/>
    <x v="370"/>
    <s v="11h33"/>
    <n v="0.94499999999999995"/>
    <n v="-4.1999999999999926E-2"/>
    <n v="27.45"/>
    <n v="-2.7450000000000001"/>
    <n v="-0.39000000000000012"/>
    <n v="35.799999999999997"/>
    <n v="1006.0873999999999"/>
    <n v="0.10060873999999999"/>
    <n v="4.651162790697666E-2"/>
    <n v="2.7246782015349072E-6"/>
    <n v="2.7412644076189304E-7"/>
    <n v="0.27412644076189302"/>
    <n v="0.70288830964587934"/>
    <n v="3.0090994112952886E-2"/>
    <n v="32.178800000000003"/>
    <n v="31"/>
    <n v="452"/>
    <n v="2.7246782015349074"/>
    <n v="15.49463920787486"/>
    <s v="ES"/>
    <s v="TMF"/>
    <s v="SD"/>
    <n v="0.6083871384901417"/>
    <n v="1.4275"/>
    <n v="836.8"/>
    <n v="-5.4365981632427127E-3"/>
    <n v="6.3529250159812198"/>
  </r>
  <r>
    <d v="2022-08-04T00:00:00"/>
    <x v="0"/>
    <x v="0"/>
    <s v="L3"/>
    <x v="1"/>
    <n v="12"/>
    <x v="12"/>
    <s v="I3"/>
    <s v="L3MlaI3"/>
    <s v="L3MlaI3"/>
    <s v="5h42"/>
    <n v="0.82699999999999996"/>
    <n v="6.03"/>
    <x v="371"/>
    <s v="11h53"/>
    <n v="0.85699999999999998"/>
    <n v="-3.0000000000000027E-2"/>
    <n v="16.559999999999999"/>
    <n v="-1.6559999999999999"/>
    <n v="-1.0529999999999999"/>
    <n v="35.799999999999997"/>
    <n v="1006.0873999999999"/>
    <n v="0.10060873999999999"/>
    <n v="3.6275695284159644E-2"/>
    <n v="2.0064758812898986E-6"/>
    <n v="2.0186901025696624E-7"/>
    <n v="0.20186901025696624"/>
    <n v="0.19170846178249407"/>
    <n v="8.2071335029125711E-3"/>
    <n v="29.967099999999999"/>
    <n v="31"/>
    <n v="452"/>
    <n v="2.0064758812898984"/>
    <n v="15.50428820417056"/>
    <s v="ES"/>
    <s v="TMF"/>
    <s v="SD"/>
    <n v="0.47297782808158478"/>
    <n v="1.87375"/>
    <n v="1054"/>
    <n v="-5.4365981632427127E-3"/>
    <n v="6.3529250159812198"/>
  </r>
  <r>
    <d v="2022-08-19T00:00:00"/>
    <x v="0"/>
    <x v="5"/>
    <s v="L4"/>
    <x v="0"/>
    <n v="3"/>
    <x v="3"/>
    <s v="I4"/>
    <s v="L4AguI4"/>
    <s v="L4AguI4"/>
    <s v="5h56"/>
    <n v="0.85199999999999998"/>
    <n v="4.5599999999999996"/>
    <x v="372"/>
    <s v="11h55"/>
    <n v="0.67100000000000004"/>
    <n v="0.18099999999999994"/>
    <n v="6.76"/>
    <n v="-0.67599999999999993"/>
    <n v="-0.21999999999999997"/>
    <n v="37.450000000000003"/>
    <n v="1100.9644625000003"/>
    <n v="0.11009644625000004"/>
    <n v="0.26974664679582699"/>
    <n v="2.3716678409262443E-5"/>
    <n v="2.6111220097138988E-6"/>
    <n v="2.611122009713899"/>
    <n v="11.86873640779045"/>
    <n v="0.29173195979211752"/>
    <n v="34.301699999999997"/>
    <n v="30"/>
    <n v="350"/>
    <n v="23.716678409262443"/>
    <n v="8.2594820334704142"/>
    <s v="LS"/>
    <s v="TF"/>
    <s v="SD"/>
    <n v="0.40498035528846144"/>
    <n v="2.7174999999999998"/>
    <n v="1551.3875"/>
    <n v="4.5743953695326058E-2"/>
    <n v="6.1597365572116392"/>
  </r>
  <r>
    <d v="2022-06-23T00:00:00"/>
    <x v="0"/>
    <x v="2"/>
    <s v="L4"/>
    <x v="0"/>
    <n v="1"/>
    <x v="3"/>
    <s v="I4"/>
    <s v="L4AguI4"/>
    <s v="L4AguI4"/>
    <s v="6h13"/>
    <n v="0.89500000000000002"/>
    <n v="3.45"/>
    <x v="183"/>
    <s v="12h06"/>
    <n v="0.73099999999999998"/>
    <n v="0.16400000000000003"/>
    <n v="4.49"/>
    <n v="-0.44900000000000001"/>
    <n v="-0.10399999999999998"/>
    <n v="37.450000000000003"/>
    <n v="1100.9644625000003"/>
    <n v="0.11009644625000004"/>
    <n v="0.22435020519835847"/>
    <n v="1.8903292189390581E-5"/>
    <n v="2.0811852924772854E-6"/>
    <n v="2.0811852924772856"/>
    <n v="20.011397043050827"/>
    <n v="0.49187747347017124"/>
    <n v="33.261499999999998"/>
    <n v="30"/>
    <n v="350"/>
    <n v="18.90329218939058"/>
    <n v="8.7619047619047628"/>
    <s v="LS"/>
    <s v="TF"/>
    <s v="SD"/>
    <n v="0.39747176730693196"/>
    <n v="2.46875"/>
    <n v="1395.05"/>
    <n v="4.5743953695326058E-2"/>
    <n v="6.1597365572116392"/>
  </r>
  <r>
    <d v="2022-06-08T00:00:00"/>
    <x v="0"/>
    <x v="1"/>
    <s v="L4"/>
    <x v="0"/>
    <n v="8"/>
    <x v="3"/>
    <s v="I4"/>
    <s v="L4AguI4"/>
    <s v="L4AguI4"/>
    <s v="6h15"/>
    <n v="0.83"/>
    <n v="6.74"/>
    <x v="373"/>
    <s v="12h02"/>
    <n v="0.68400000000000005"/>
    <n v="0.14599999999999991"/>
    <n v="4.75"/>
    <n v="-0.47499999999999998"/>
    <n v="0.19900000000000007"/>
    <n v="37.450000000000003"/>
    <n v="1100.9644625000003"/>
    <n v="0.11009644625000004"/>
    <n v="0.21345029239766067"/>
    <n v="1.7779161119480808E-5"/>
    <n v="1.9574224565610092E-6"/>
    <n v="1.9574224565610092"/>
    <n v="9.8362937515628577"/>
    <n v="0.24177479005691438"/>
    <n v="26.9267"/>
    <n v="30"/>
    <n v="350"/>
    <n v="17.779161119480808"/>
    <n v="10.52"/>
    <s v="LS"/>
    <s v="TF"/>
    <s v="SD"/>
    <n v="0.6042605573172154"/>
    <n v="1.3074999999999999"/>
    <n v="892.41250000000002"/>
    <n v="4.5743953695326058E-2"/>
    <n v="6.1597365572116392"/>
  </r>
  <r>
    <d v="2022-09-01T00:00:00"/>
    <x v="0"/>
    <x v="6"/>
    <s v="L4"/>
    <x v="0"/>
    <n v="14"/>
    <x v="3"/>
    <s v="I4"/>
    <s v="L4AguI4"/>
    <s v="L4AguI4"/>
    <s v="5h57"/>
    <n v="0.86099999999999999"/>
    <n v="14.63"/>
    <x v="339"/>
    <s v="12h03"/>
    <n v="0.74099999999999999"/>
    <n v="0.12"/>
    <n v="22.73"/>
    <n v="-2.2730000000000001"/>
    <n v="-0.81"/>
    <n v="37.450000000000003"/>
    <n v="1100.9644625000003"/>
    <n v="0.11009644625000004"/>
    <n v="0.16194331983805668"/>
    <n v="1.2655312136129728E-5"/>
    <n v="1.3933048923723796E-6"/>
    <n v="1.3933048923723796"/>
    <n v="1.7201294967560241"/>
    <n v="4.2280553880653979E-2"/>
    <n v="34.357199999999999"/>
    <n v="30"/>
    <n v="350"/>
    <n v="12.655312136129728"/>
    <n v="6.9857928042559951"/>
    <s v="LS"/>
    <s v="TF"/>
    <s v="SD"/>
    <n v="0.43800288115314234"/>
    <n v="2.1637500000000003"/>
    <n v="1129.9875000000002"/>
    <n v="4.5743953695326058E-2"/>
    <n v="6.1597365572116392"/>
  </r>
  <r>
    <d v="2022-08-05T00:00:00"/>
    <x v="0"/>
    <x v="0"/>
    <s v="L4"/>
    <x v="0"/>
    <n v="9"/>
    <x v="3"/>
    <s v="I4"/>
    <s v="L4AguI4"/>
    <s v="L4AguI4"/>
    <s v="6h20"/>
    <n v="0.75700000000000001"/>
    <n v="4.1399999999999997"/>
    <x v="374"/>
    <s v="12h32"/>
    <n v="0.85199999999999998"/>
    <n v="-9.4999999999999973E-2"/>
    <n v="9.23"/>
    <n v="-0.92300000000000004"/>
    <n v="-0.50900000000000012"/>
    <n v="37.450000000000003"/>
    <n v="1100.9644625000003"/>
    <n v="0.11009644625000004"/>
    <n v="0.12549537648612943"/>
    <n v="9.2460809594793676E-6"/>
    <n v="1.0179606553784689E-6"/>
    <n v="1.0179606553784688"/>
    <n v="1.9999227021187989"/>
    <n v="4.9157833595403023E-2"/>
    <n v="33.254899999999999"/>
    <n v="30"/>
    <n v="350"/>
    <n v="9.246080959479368"/>
    <n v="8.7075468826202727"/>
    <s v="LS"/>
    <s v="TF"/>
    <s v="SD"/>
    <n v="0.44009598733374949"/>
    <n v="2.3112500000000002"/>
    <n v="1533.9750000000001"/>
    <n v="4.5743953695326058E-2"/>
    <n v="6.1597365572116392"/>
  </r>
  <r>
    <d v="2022-07-22T00:00:00"/>
    <x v="0"/>
    <x v="4"/>
    <s v="L4"/>
    <x v="0"/>
    <n v="2"/>
    <x v="3"/>
    <s v="I4"/>
    <s v="L4AguI4"/>
    <s v="L4AguI4"/>
    <s v="5h10"/>
    <n v="0.84699999999999998"/>
    <s v="NA"/>
    <x v="104"/>
    <s v="12h20"/>
    <n v="0.874"/>
    <n v="-2.7000000000000024E-2"/>
    <s v="NA"/>
    <s v="NA"/>
    <s v="NA"/>
    <n v="37.450000000000003"/>
    <n v="1100.9644625000003"/>
    <n v="0.11009644625000004"/>
    <n v="3.1877213695395541E-2"/>
    <n v="1.7113202010658076E-6"/>
    <n v="1.8841027253318094E-7"/>
    <n v="0.18841027253318093"/>
    <s v="NA"/>
    <s v="NA"/>
    <n v="34.764699999999998"/>
    <n v="30"/>
    <n v="350"/>
    <n v="1.7113202010658075"/>
    <n v="7.1421578461796527"/>
    <s v="LS"/>
    <s v="TF"/>
    <s v="SD"/>
    <n v="0.38320539431614575"/>
    <n v="2.6387499999999999"/>
    <n v="1512.2124999999996"/>
    <n v="4.5743953695326058E-2"/>
    <n v="6.1597365572116392"/>
  </r>
  <r>
    <d v="2022-07-06T00:00:00"/>
    <x v="0"/>
    <x v="3"/>
    <s v="L4"/>
    <x v="0"/>
    <n v="9"/>
    <x v="3"/>
    <s v="I4"/>
    <s v="L4AguI4"/>
    <s v="L4AguI4"/>
    <s v="6h20"/>
    <n v="0.90700000000000003"/>
    <n v="6.69"/>
    <x v="375"/>
    <s v="11h57"/>
    <n v="0.92100000000000004"/>
    <n v="-1.4000000000000012E-2"/>
    <n v="22.45"/>
    <n v="-2.2450000000000001"/>
    <n v="-1.5760000000000001"/>
    <n v="37.450000000000003"/>
    <n v="1100.9644625000003"/>
    <n v="0.11009644625000004"/>
    <n v="1.5435501653803762E-2"/>
    <n v="7.0083535564642723E-7"/>
    <n v="7.7159482063026528E-8"/>
    <n v="7.715948206302653E-2"/>
    <n v="4.8959062222732566E-2"/>
    <n v="1.2034072272804805E-3"/>
    <n v="33.4651"/>
    <n v="30"/>
    <n v="350"/>
    <n v="0.70083535564642718"/>
    <n v="7.6280448717948737"/>
    <s v="LS"/>
    <s v="TF"/>
    <s v="SD"/>
    <n v="0.36316699062884389"/>
    <n v="2.6599999999999997"/>
    <n v="1403.9625000000001"/>
    <n v="4.5743953695326058E-2"/>
    <n v="6.1597365572116392"/>
  </r>
  <r>
    <d v="2022-06-11T00:00:00"/>
    <x v="0"/>
    <x v="1"/>
    <s v="K1"/>
    <x v="0"/>
    <n v="12"/>
    <x v="1"/>
    <s v="H9"/>
    <s v="K1FsaH9"/>
    <s v="K1FsaH9"/>
    <s v="6h09"/>
    <n v="0.72"/>
    <n v="5.69"/>
    <x v="180"/>
    <s v="11h58"/>
    <n v="0.68600000000000005"/>
    <n v="3.3999999999999919E-2"/>
    <n v="13.19"/>
    <n v="-1.319"/>
    <n v="-0.74999999999999989"/>
    <n v="30.6"/>
    <n v="735.04260000000011"/>
    <n v="7.3504260000000016E-2"/>
    <n v="4.9562682215743316E-2"/>
    <n v="2.946337693240351E-6"/>
    <n v="2.1656837185173904E-7"/>
    <n v="0.21656837185173905"/>
    <n v="0.28875782913565212"/>
    <n v="7.7378041882332854E-2"/>
    <n v="31.959900000000001"/>
    <n v="27"/>
    <n v="244"/>
    <n v="2.9463376932403511"/>
    <n v="10.416666666666666"/>
    <s v="LS"/>
    <s v="TMF"/>
    <s v="E"/>
    <n v="0.55247291970017987"/>
    <n v="1.6937500000000001"/>
    <n v="1071.175"/>
    <n v="1.6422015556633862E-2"/>
    <n v="5.8988277579259005"/>
  </r>
  <r>
    <d v="2022-08-17T00:00:00"/>
    <x v="0"/>
    <x v="5"/>
    <s v="K1"/>
    <x v="0"/>
    <n v="16"/>
    <x v="1"/>
    <s v="H9"/>
    <s v="K1FsaH9"/>
    <s v="K1FsaH9"/>
    <s v="6h42"/>
    <n v="0.72399999999999998"/>
    <n v="18.02"/>
    <x v="376"/>
    <s v="11h50"/>
    <n v="0.755"/>
    <n v="-3.1000000000000028E-2"/>
    <n v="31.56"/>
    <n v="-3.1559999999999997"/>
    <n v="-1.3539999999999996"/>
    <n v="30.6"/>
    <n v="735.04260000000011"/>
    <n v="7.3504260000000016E-2"/>
    <n v="4.2817679558011086E-2"/>
    <n v="2.4607927098335617E-6"/>
    <n v="1.8087874714971071E-7"/>
    <n v="0.18087874714971072"/>
    <n v="0.13358843954926941"/>
    <n v="3.5797512058392884E-2"/>
    <n v="32.178800000000003"/>
    <n v="27"/>
    <n v="244"/>
    <n v="2.4607927098335618"/>
    <n v="7.6209545755722603"/>
    <s v="LS"/>
    <s v="TMF"/>
    <s v="E"/>
    <n v="0.6083871384901417"/>
    <n v="1.4275"/>
    <n v="836.8"/>
    <n v="1.6422015556633862E-2"/>
    <n v="5.8988277579259005"/>
  </r>
  <r>
    <d v="2022-07-08T00:00:00"/>
    <x v="0"/>
    <x v="3"/>
    <s v="K1"/>
    <x v="0"/>
    <n v="8"/>
    <x v="1"/>
    <s v="H9"/>
    <s v="K1FsaH9"/>
    <s v="K1FsaH9"/>
    <s v="5h45"/>
    <n v="0.77800000000000002"/>
    <n v="17.87"/>
    <x v="377"/>
    <s v="12h08"/>
    <n v="0.75700000000000001"/>
    <n v="2.1000000000000019E-2"/>
    <n v="28.81"/>
    <n v="-2.8809999999999998"/>
    <n v="-1.0939999999999996"/>
    <n v="30.6"/>
    <n v="735.04260000000011"/>
    <n v="7.3504260000000016E-2"/>
    <n v="2.7741083223249693E-2"/>
    <n v="1.4422212343404887E-6"/>
    <n v="1.0600940458648423E-7"/>
    <n v="0.10600940458648422"/>
    <n v="9.690073545382473E-2"/>
    <n v="2.5966357999084814E-2"/>
    <n v="33.388599999999997"/>
    <n v="27"/>
    <n v="244"/>
    <n v="1.4422212343404888"/>
    <n v="6.9702991452991538"/>
    <s v="LS"/>
    <s v="TMF"/>
    <s v="E"/>
    <n v="0.39262443606707542"/>
    <n v="2.4874999999999998"/>
    <n v="1362.0875000000001"/>
    <n v="1.6422015556633862E-2"/>
    <n v="5.8988277579259005"/>
  </r>
  <r>
    <d v="2022-08-03T00:00:00"/>
    <x v="0"/>
    <x v="0"/>
    <s v="K1"/>
    <x v="0"/>
    <n v="7"/>
    <x v="1"/>
    <s v="H9"/>
    <s v="K1FsaH9"/>
    <s v="K1FsaH9"/>
    <s v="5h30"/>
    <n v="0.71499999999999997"/>
    <n v="6.84"/>
    <x v="378"/>
    <s v="12h28"/>
    <n v="0.72899999999999998"/>
    <n v="-1.4000000000000012E-2"/>
    <n v="22.34"/>
    <n v="-2.234"/>
    <n v="-1.55"/>
    <n v="30.6"/>
    <n v="735.04260000000011"/>
    <n v="7.3504260000000016E-2"/>
    <n v="1.9580419580419599E-2"/>
    <n v="9.3924704168617346E-7"/>
    <n v="6.9038658756331353E-8"/>
    <n v="6.9038658756331348E-2"/>
    <n v="4.4541070165375063E-2"/>
    <n v="1.1935609860542439E-2"/>
    <n v="28.545300000000001"/>
    <n v="27"/>
    <n v="244"/>
    <n v="0.93924704168617346"/>
    <n v="8.0311143168665637"/>
    <s v="LS"/>
    <s v="TMF"/>
    <s v="E"/>
    <n v="0.57093314461741485"/>
    <n v="1.5412499999999998"/>
    <n v="919.65"/>
    <n v="1.6422015556633862E-2"/>
    <n v="5.8988277579259005"/>
  </r>
  <r>
    <d v="2022-08-31T00:00:00"/>
    <x v="0"/>
    <x v="6"/>
    <s v="K1"/>
    <x v="0"/>
    <n v="3"/>
    <x v="1"/>
    <s v="H9"/>
    <s v="K1FsaH9"/>
    <s v="K1FsaH9"/>
    <s v="6h53"/>
    <n v="0.76900000000000002"/>
    <n v="17.559999999999999"/>
    <x v="23"/>
    <s v="12h28"/>
    <n v="0.78400000000000003"/>
    <n v="-1.5000000000000013E-2"/>
    <n v="28.51"/>
    <n v="-2.851"/>
    <n v="-1.0950000000000002"/>
    <n v="30.6"/>
    <n v="735.04260000000011"/>
    <n v="7.3504260000000016E-2"/>
    <n v="1.9505851755526674E-2"/>
    <n v="9.3484579092004169E-7"/>
    <n v="6.8715148075692397E-8"/>
    <n v="6.87151480756924E-2"/>
    <n v="6.2753559886477073E-2"/>
    <n v="1.6815985906585347E-2"/>
    <n v="32.519599999999997"/>
    <n v="27"/>
    <n v="244"/>
    <n v="0.93484579092004172"/>
    <n v="6.7535095436248787"/>
    <s v="LS"/>
    <s v="TMF"/>
    <s v="E"/>
    <n v="0.5234151584582144"/>
    <n v="1.8887499999999999"/>
    <n v="924.46249999999998"/>
    <n v="1.6422015556633862E-2"/>
    <n v="5.8988277579259005"/>
  </r>
  <r>
    <d v="2022-07-22T00:00:00"/>
    <x v="0"/>
    <x v="4"/>
    <s v="K1"/>
    <x v="0"/>
    <n v="1"/>
    <x v="1"/>
    <s v="H9"/>
    <s v="K1FsaH9"/>
    <s v="K1FsaH9"/>
    <s v="6h30"/>
    <n v="0.80400000000000005"/>
    <m/>
    <x v="104"/>
    <s v="11h36"/>
    <n v="0.79"/>
    <n v="1.4000000000000012E-2"/>
    <m/>
    <s v="NA"/>
    <s v="NA"/>
    <n v="30.6"/>
    <n v="735.04260000000011"/>
    <n v="7.3504260000000016E-2"/>
    <n v="1.7721518987341787E-2"/>
    <n v="8.3071418028836318E-7"/>
    <n v="6.1061031093602739E-8"/>
    <n v="6.1061031093602738E-2"/>
    <s v="NA"/>
    <m/>
    <n v="34.764699999999998"/>
    <n v="27"/>
    <n v="244"/>
    <n v="0.83071418028836319"/>
    <n v="6.5184028628141686"/>
    <s v="LS"/>
    <s v="TMF"/>
    <s v="E"/>
    <n v="0.38320539431614575"/>
    <n v="2.6387499999999999"/>
    <n v="1512.2124999999996"/>
    <n v="1.6422015556633862E-2"/>
    <n v="5.8988277579259005"/>
  </r>
  <r>
    <d v="2022-06-21T00:00:00"/>
    <x v="0"/>
    <x v="2"/>
    <s v="K1"/>
    <x v="0"/>
    <n v="11"/>
    <x v="1"/>
    <s v="H9"/>
    <s v="K1FsaH9"/>
    <s v="K1FsaH9"/>
    <s v="5h46"/>
    <n v="0.72499999999999998"/>
    <n v="10.73"/>
    <x v="160"/>
    <s v="12h24"/>
    <n v="0.72"/>
    <n v="5.0000000000000044E-3"/>
    <n v="21.32"/>
    <n v="-2.1320000000000001"/>
    <n v="-1.0590000000000002"/>
    <n v="30.6"/>
    <n v="735.04260000000011"/>
    <n v="7.3504260000000016E-2"/>
    <n v="6.944444444444451E-3"/>
    <n v="2.6218191642376052E-7"/>
    <n v="1.9271487752110366E-8"/>
    <n v="1.9271487752110367E-2"/>
    <n v="1.8197816574230752E-2"/>
    <n v="4.8764441028760408E-3"/>
    <n v="30.972899999999999"/>
    <n v="27"/>
    <n v="244"/>
    <n v="0.26218191642376054"/>
    <n v="8.9642857142857135"/>
    <s v="LS"/>
    <s v="TMF"/>
    <s v="E"/>
    <n v="0.43868604499462666"/>
    <n v="2.2399999999999998"/>
    <n v="1277.3875"/>
    <n v="1.6422015556633862E-2"/>
    <n v="5.8988277579259005"/>
  </r>
  <r>
    <d v="2022-06-10T00:00:00"/>
    <x v="0"/>
    <x v="1"/>
    <s v="M1"/>
    <x v="1"/>
    <n v="7"/>
    <x v="12"/>
    <s v="C6"/>
    <s v="M1MlaC6"/>
    <s v="M1MlaC6"/>
    <s v="5h40"/>
    <n v="0.65500000000000003"/>
    <n v="4.29"/>
    <x v="379"/>
    <s v="13h01"/>
    <n v="0.47799999999999998"/>
    <n v="0.17700000000000005"/>
    <n v="9.43"/>
    <n v="-0.94299999999999995"/>
    <n v="-0.51400000000000001"/>
    <n v="39.85"/>
    <n v="1246.5976625000001"/>
    <n v="0.12465976625000001"/>
    <n v="0.37029288702928881"/>
    <n v="3.5028884837824529E-5"/>
    <n v="4.3666925958813755E-6"/>
    <n v="4.3666925958813758"/>
    <n v="8.4955108869287468"/>
    <n v="0.36369699791122245"/>
    <n v="27.385200000000001"/>
    <n v="37.4"/>
    <n v="677"/>
    <n v="35.028884837824528"/>
    <n v="16.475333333333335"/>
    <s v="ES"/>
    <s v="TMF"/>
    <s v="SD"/>
    <n v="0.64691630239407094"/>
    <n v="1.1612499999999999"/>
    <n v="648.88749999999993"/>
    <n v="2.5419450526450562E-3"/>
    <n v="5.7192564302052347"/>
  </r>
  <r>
    <d v="2022-06-21T00:00:00"/>
    <x v="0"/>
    <x v="2"/>
    <s v="M1"/>
    <x v="1"/>
    <n v="5"/>
    <x v="12"/>
    <s v="C6"/>
    <s v="M1MlaC6"/>
    <s v="M1MlaC6"/>
    <s v="5h58"/>
    <n v="0.67900000000000005"/>
    <n v="4.5199999999999996"/>
    <x v="380"/>
    <s v="11h54"/>
    <n v="0.53800000000000003"/>
    <n v="0.14100000000000001"/>
    <n v="14.83"/>
    <n v="-1.4830000000000001"/>
    <n v="-1.0310000000000001"/>
    <n v="39.85"/>
    <n v="1246.5976625000001"/>
    <n v="0.12465976625000001"/>
    <n v="0.26208178438661711"/>
    <n v="2.2889837404745431E-5"/>
    <n v="2.8534417803760725E-6"/>
    <n v="2.8534417803760723"/>
    <n v="2.7676447918293618"/>
    <n v="0.11848423425855489"/>
    <n v="30.972899999999999"/>
    <n v="37.4"/>
    <n v="677"/>
    <n v="22.889837404745432"/>
    <n v="14.820634920634921"/>
    <s v="ES"/>
    <s v="TMF"/>
    <s v="SD"/>
    <n v="0.43868604499462666"/>
    <n v="2.2399999999999998"/>
    <n v="1277.3875"/>
    <n v="2.5419450526450562E-3"/>
    <n v="5.7192564302052347"/>
  </r>
  <r>
    <d v="2022-09-01T00:00:00"/>
    <x v="0"/>
    <x v="6"/>
    <s v="M1"/>
    <x v="1"/>
    <n v="5"/>
    <x v="12"/>
    <s v="C6"/>
    <s v="M1MlaC6"/>
    <s v="M1MlaC6"/>
    <s v="6h42"/>
    <n v="0.69799999999999995"/>
    <n v="14.96"/>
    <x v="381"/>
    <s v="12h17"/>
    <n v="0.747"/>
    <n v="-4.9000000000000044E-2"/>
    <n v="21.81"/>
    <n v="-2.181"/>
    <n v="-0.68500000000000005"/>
    <n v="39.85"/>
    <n v="1246.5976625000001"/>
    <n v="0.12465976625000001"/>
    <n v="7.0200573065902647E-2"/>
    <n v="4.5226430321941094E-6"/>
    <n v="5.6379162322550898E-7"/>
    <n v="0.56379162322550902"/>
    <n v="0.82305346456278683"/>
    <n v="3.5235323474481814E-2"/>
    <n v="34.357199999999999"/>
    <n v="37.4"/>
    <n v="677"/>
    <n v="4.5226430321941091"/>
    <n v="5.6582009490325227"/>
    <s v="ES"/>
    <s v="TMF"/>
    <s v="SD"/>
    <n v="0.43800288115314234"/>
    <n v="2.1637500000000003"/>
    <n v="1129.9875000000002"/>
    <n v="2.5419450526450562E-3"/>
    <n v="5.7192564302052347"/>
  </r>
  <r>
    <d v="2022-08-17T00:00:00"/>
    <x v="0"/>
    <x v="5"/>
    <s v="M1"/>
    <x v="1"/>
    <n v="2"/>
    <x v="12"/>
    <s v="A6"/>
    <s v="M1MlaC6"/>
    <s v="M1MlaC6"/>
    <s v="5h50"/>
    <n v="0.76200000000000001"/>
    <n v="25.76"/>
    <x v="382"/>
    <s v="12h12"/>
    <n v="0.79600000000000004"/>
    <n v="-3.400000000000003E-2"/>
    <n v="24.12"/>
    <n v="-2.4119999999999999"/>
    <n v="0.16400000000000015"/>
    <n v="40.549999999999997"/>
    <n v="1290.7774625"/>
    <n v="0.12907774624999999"/>
    <n v="4.4619422572178519E-2"/>
    <n v="2.5888741468353099E-6"/>
    <n v="3.3416604019839334E-7"/>
    <n v="0.33416604019839335"/>
    <n v="2.0375978060877626"/>
    <n v="8.723056386930482E-2"/>
    <n v="32.178800000000003"/>
    <n v="40.299999999999997"/>
    <n v="610"/>
    <n v="2.5888741468353098"/>
    <n v="11.310295975498345"/>
    <s v="ES"/>
    <s v="TMF"/>
    <s v="SD"/>
    <n v="0.6083871384901417"/>
    <n v="1.4275"/>
    <n v="836.8"/>
    <n v="2.5419450526450562E-3"/>
    <n v="5.7192564302052347"/>
  </r>
  <r>
    <d v="2022-08-04T00:00:00"/>
    <x v="0"/>
    <x v="0"/>
    <s v="M1"/>
    <x v="1"/>
    <n v="5"/>
    <x v="12"/>
    <s v="A6"/>
    <s v="M1MlaC6"/>
    <s v="M1MlaC6"/>
    <s v="5h54"/>
    <n v="0.67800000000000005"/>
    <n v="5.37"/>
    <x v="383"/>
    <s v="12h18"/>
    <n v="0.65700000000000003"/>
    <n v="2.1000000000000019E-2"/>
    <n v="14.12"/>
    <n v="-1.4119999999999999"/>
    <n v="-0.87499999999999989"/>
    <n v="40.549999999999997"/>
    <n v="1290.7774625"/>
    <n v="0.12907774624999999"/>
    <n v="3.1963470319634729E-2"/>
    <n v="1.7170223302095389E-6"/>
    <n v="2.2162937264437055E-7"/>
    <n v="0.22162937264437055"/>
    <n v="0.25329071159356636"/>
    <n v="1.0843499894410764E-2"/>
    <n v="29.967099999999999"/>
    <n v="40.299999999999997"/>
    <n v="610"/>
    <n v="1.7170223302095389"/>
    <n v="11.248072663787742"/>
    <s v="ES"/>
    <s v="TMF"/>
    <s v="SD"/>
    <n v="0.47297782808158478"/>
    <n v="1.87375"/>
    <n v="1054"/>
    <n v="2.5419450526450562E-3"/>
    <n v="5.7192564302052347"/>
  </r>
  <r>
    <d v="2022-08-18T00:00:00"/>
    <x v="0"/>
    <x v="5"/>
    <s v="M1"/>
    <x v="1"/>
    <n v="2"/>
    <x v="12"/>
    <s v="C6"/>
    <s v="M1MlaC6"/>
    <s v="M1MlaC6"/>
    <s v="5h55"/>
    <n v="0.751"/>
    <n v="7.76"/>
    <x v="384"/>
    <s v="12h33"/>
    <n v="0.74299999999999999"/>
    <n v="8.0000000000000071E-3"/>
    <n v="11.45"/>
    <n v="-1.145"/>
    <n v="-0.36899999999999999"/>
    <n v="39.85"/>
    <n v="1246.5976625000001"/>
    <n v="0.12465976625000001"/>
    <n v="1.0767160161507413E-2"/>
    <n v="4.4984562972436526E-7"/>
    <n v="5.6077651050023429E-8"/>
    <n v="5.6077651050023429E-2"/>
    <n v="0.15197195406510414"/>
    <n v="6.5059940709654169E-3"/>
    <n v="28.894600000000001"/>
    <n v="37.4"/>
    <n v="677"/>
    <n v="0.44984562972436526"/>
    <n v="11.347959829038007"/>
    <s v="ES"/>
    <s v="TMF"/>
    <s v="SD"/>
    <n v="0.60858362734628491"/>
    <n v="1.405"/>
    <n v="1061.325"/>
    <n v="2.5419450526450562E-3"/>
    <n v="5.7192564302052347"/>
  </r>
  <r>
    <d v="2022-07-08T00:00:00"/>
    <x v="0"/>
    <x v="3"/>
    <s v="M1"/>
    <x v="1"/>
    <n v="1"/>
    <x v="12"/>
    <s v="C6"/>
    <s v="M1MlaC6"/>
    <s v="M1MlaC6"/>
    <s v="6h01"/>
    <n v="0.76800000000000002"/>
    <n v="4.96"/>
    <x v="274"/>
    <s v="11h32"/>
    <n v="0.76"/>
    <n v="8.0000000000000071E-3"/>
    <n v="19.010000000000002"/>
    <n v="-1.9010000000000002"/>
    <n v="-1.4050000000000002"/>
    <n v="39.85"/>
    <n v="1246.5976625000001"/>
    <n v="0.12465976625000001"/>
    <n v="1.0526315789473693E-2"/>
    <n v="4.3749108066280374E-7"/>
    <n v="5.4537535851885012E-8"/>
    <n v="5.4537535851885012E-2"/>
    <n v="3.8816751496003561E-2"/>
    <n v="1.6617642159088737E-3"/>
    <n v="33.388599999999997"/>
    <n v="37.4"/>
    <n v="677"/>
    <n v="0.43749108066280373"/>
    <n v="10.019670781892938"/>
    <s v="ES"/>
    <s v="TMF"/>
    <s v="SD"/>
    <n v="0.39262443606707542"/>
    <n v="2.4874999999999998"/>
    <n v="1362.0875000000001"/>
    <n v="2.5419450526450562E-3"/>
    <n v="5.7192564302052347"/>
  </r>
  <r>
    <d v="2022-08-03T00:00:00"/>
    <x v="0"/>
    <x v="0"/>
    <s v="M1"/>
    <x v="1"/>
    <n v="5"/>
    <x v="12"/>
    <s v="C6"/>
    <s v="M1MlaC6"/>
    <s v="M1MlaC6"/>
    <s v="5h42"/>
    <n v="0.76300000000000001"/>
    <n v="3.28"/>
    <x v="355"/>
    <s v="12h13"/>
    <n v="0.76300000000000001"/>
    <n v="0"/>
    <n v="14.67"/>
    <n v="-1.4670000000000001"/>
    <n v="-1.1390000000000002"/>
    <n v="39.85"/>
    <n v="1246.5976625000001"/>
    <n v="0.12465976625000001"/>
    <n v="0"/>
    <n v="0"/>
    <n v="0"/>
    <n v="0"/>
    <n v="0"/>
    <n v="0"/>
    <n v="28.545300000000001"/>
    <n v="37.4"/>
    <n v="677"/>
    <n v="0"/>
    <n v="11.355774909963984"/>
    <s v="ES"/>
    <s v="TMF"/>
    <s v="SD"/>
    <n v="0.57093314461741485"/>
    <n v="1.5412499999999998"/>
    <n v="919.65"/>
    <n v="2.5419450526450562E-3"/>
    <n v="5.7192564302052347"/>
  </r>
  <r>
    <d v="2022-06-23T00:00:00"/>
    <x v="0"/>
    <x v="2"/>
    <s v="L4"/>
    <x v="0"/>
    <n v="5"/>
    <x v="7"/>
    <s v="A1"/>
    <s v="L4DtoA1"/>
    <s v="L4DtoA1"/>
    <s v="6h13"/>
    <n v="0.92100000000000004"/>
    <n v="8.02"/>
    <x v="385"/>
    <s v="12h06"/>
    <n v="0.73099999999999998"/>
    <n v="0.19000000000000006"/>
    <m/>
    <s v="NA"/>
    <s v="NA"/>
    <n v="52.65"/>
    <n v="2176.0376624999999"/>
    <n v="0.21760376625"/>
    <n v="0.25991792065663483"/>
    <n v="2.265741467297433E-5"/>
    <n v="4.930338766327226E-6"/>
    <n v="4.9303387663272265"/>
    <s v="NA"/>
    <m/>
    <n v="33.261499999999998"/>
    <n v="33.200000000000003"/>
    <n v="460"/>
    <n v="22.65741467297433"/>
    <n v="8.7619047619047628"/>
    <s v="ES"/>
    <s v="TF"/>
    <s v="SD"/>
    <n v="0.39747176730693196"/>
    <n v="2.46875"/>
    <n v="1395.05"/>
    <n v="-3.0381995721919837E-4"/>
    <n v="5.6780254445246685"/>
  </r>
  <r>
    <d v="2022-06-23T00:00:00"/>
    <x v="0"/>
    <x v="2"/>
    <s v="L4"/>
    <x v="0"/>
    <n v="3"/>
    <x v="7"/>
    <s v="A1"/>
    <s v="L4DtoA1"/>
    <s v="L4DtoA1"/>
    <s v="6h13"/>
    <n v="1.0960000000000001"/>
    <n v="8.2100000000000009"/>
    <x v="386"/>
    <s v="12h06"/>
    <n v="0.91600000000000004"/>
    <n v="0.18000000000000005"/>
    <n v="7.46"/>
    <n v="-0.746"/>
    <n v="7.5000000000000067E-2"/>
    <n v="52.65"/>
    <n v="2176.0376624999999"/>
    <n v="0.21760376625"/>
    <n v="0.19650655021834065"/>
    <n v="1.6058097374096838E-5"/>
    <n v="3.494302467412707E-6"/>
    <n v="3.494302467412707"/>
    <n v="46.590699565502717"/>
    <n v="0.3970606496177973"/>
    <n v="33.261499999999998"/>
    <n v="33.200000000000003"/>
    <n v="460"/>
    <n v="16.058097374096839"/>
    <n v="8.7619047619047628"/>
    <s v="ES"/>
    <s v="TF"/>
    <s v="SD"/>
    <n v="0.39747176730693196"/>
    <n v="2.46875"/>
    <n v="1395.05"/>
    <n v="-3.0381995721919837E-4"/>
    <n v="5.6780254445246685"/>
  </r>
  <r>
    <d v="2022-07-06T00:00:00"/>
    <x v="0"/>
    <x v="3"/>
    <s v="L4"/>
    <x v="0"/>
    <n v="3"/>
    <x v="7"/>
    <s v="A1"/>
    <s v="L4DtoA1"/>
    <s v="L4DtoA1"/>
    <s v="6h10"/>
    <n v="1.1120000000000001"/>
    <n v="8.74"/>
    <x v="387"/>
    <s v="11h48"/>
    <n v="0.94"/>
    <n v="0.17200000000000015"/>
    <n v="3.87"/>
    <n v="-0.38700000000000001"/>
    <n v="0.48699999999999999"/>
    <n v="52.65"/>
    <n v="2176.0376624999999"/>
    <n v="0.21760376625"/>
    <n v="0.1829787234042555"/>
    <n v="1.4708286870274375E-5"/>
    <n v="3.200578618057129E-6"/>
    <n v="3.2005786180571292"/>
    <n v="6.5720300165444137"/>
    <n v="5.6008914483201777E-2"/>
    <n v="33.4651"/>
    <n v="33.200000000000003"/>
    <n v="460"/>
    <n v="14.708286870274376"/>
    <n v="7.6280448717948737"/>
    <s v="ES"/>
    <s v="TF"/>
    <s v="SD"/>
    <n v="0.36316699062884389"/>
    <n v="2.6599999999999997"/>
    <n v="1403.9625000000001"/>
    <n v="-3.0381995721919837E-4"/>
    <n v="5.6780254445246685"/>
  </r>
  <r>
    <d v="2022-06-09T00:00:00"/>
    <x v="0"/>
    <x v="1"/>
    <s v="L4"/>
    <x v="0"/>
    <n v="1"/>
    <x v="7"/>
    <s v="A1"/>
    <s v="L4DtoA1"/>
    <s v="L4DtoA1"/>
    <s v="6h15"/>
    <n v="1.0620000000000001"/>
    <n v="6.84"/>
    <x v="378"/>
    <s v="12h14"/>
    <n v="0.90400000000000003"/>
    <n v="0.15800000000000003"/>
    <n v="13.34"/>
    <n v="-1.3340000000000001"/>
    <n v="-0.65000000000000013"/>
    <n v="52.65"/>
    <n v="2176.0376624999999"/>
    <n v="0.21760376625"/>
    <n v="0.17477876106194692"/>
    <n v="1.390114257119425E-5"/>
    <n v="3.0249409786700774E-6"/>
    <n v="3.0249409786700774"/>
    <n v="4.6537553518001182"/>
    <n v="3.9660772222365269E-2"/>
    <n v="24.548100000000002"/>
    <n v="33.200000000000003"/>
    <n v="460"/>
    <n v="13.901142571194249"/>
    <n v="10.346666666666668"/>
    <s v="ES"/>
    <s v="TF"/>
    <s v="SD"/>
    <n v="0.62108933859878679"/>
    <n v="1.2462500000000001"/>
    <n v="783"/>
    <n v="-3.0381995721919837E-4"/>
    <n v="5.6780254445246685"/>
  </r>
  <r>
    <d v="2022-07-21T00:00:00"/>
    <x v="0"/>
    <x v="4"/>
    <s v="L4"/>
    <x v="0"/>
    <n v="8"/>
    <x v="7"/>
    <s v="A1"/>
    <s v="L4DtoA1"/>
    <s v="L4DtoA1"/>
    <s v="6h29"/>
    <n v="1.1020000000000001"/>
    <n v="20.149999999999999"/>
    <x v="388"/>
    <s v="12h03"/>
    <n v="0.98799999999999999"/>
    <n v="0.1140000000000001"/>
    <n v="27.26"/>
    <n v="-2.726"/>
    <n v="-0.7110000000000003"/>
    <n v="52.65"/>
    <n v="2176.0376624999999"/>
    <n v="0.21760376625"/>
    <n v="0.11538461538461549"/>
    <n v="8.337791575108668E-6"/>
    <n v="1.8143348489511658E-6"/>
    <n v="1.8143348489511659"/>
    <n v="2.5518071011971379"/>
    <n v="2.1747305680099013E-2"/>
    <n v="31.981100000000001"/>
    <n v="33.200000000000003"/>
    <n v="460"/>
    <n v="8.3377915751086675"/>
    <n v="7.12949535755667"/>
    <s v="ES"/>
    <s v="TF"/>
    <s v="SD"/>
    <n v="0.41316276787735068"/>
    <n v="2.36"/>
    <n v="1352.8999999999999"/>
    <n v="-3.0381995721919837E-4"/>
    <n v="5.6780254445246685"/>
  </r>
  <r>
    <d v="2022-08-19T00:00:00"/>
    <x v="0"/>
    <x v="5"/>
    <s v="L4"/>
    <x v="0"/>
    <n v="11"/>
    <x v="7"/>
    <s v="A1"/>
    <s v="L4DtoA1"/>
    <s v="L4DtoA1"/>
    <s v="5h41"/>
    <n v="1.101"/>
    <n v="10.86"/>
    <x v="63"/>
    <s v="12h02"/>
    <n v="0.99099999999999999"/>
    <n v="0.10999999999999999"/>
    <n v="14.51"/>
    <n v="-1.4510000000000001"/>
    <n v="-0.36500000000000021"/>
    <n v="52.65"/>
    <n v="2176.0376624999999"/>
    <n v="0.21760376625"/>
    <n v="0.11099899091826437"/>
    <n v="7.949406180834067E-6"/>
    <n v="1.7298207244005216E-6"/>
    <n v="1.7298207244005215"/>
    <n v="4.7392348613712887"/>
    <n v="4.038925558741159E-2"/>
    <n v="34.301699999999997"/>
    <n v="33.200000000000003"/>
    <n v="460"/>
    <n v="7.9494061808340675"/>
    <n v="8.2594820334704142"/>
    <s v="ES"/>
    <s v="TF"/>
    <s v="SD"/>
    <n v="0.40498035528846144"/>
    <n v="2.7174999999999998"/>
    <n v="1551.3875"/>
    <n v="-3.0381995721919837E-4"/>
    <n v="5.6780254445246685"/>
  </r>
  <r>
    <d v="2022-08-05T00:00:00"/>
    <x v="0"/>
    <x v="0"/>
    <s v="L4"/>
    <x v="0"/>
    <n v="10"/>
    <x v="7"/>
    <s v="A1"/>
    <s v="L4DtoA1"/>
    <s v="L4DtoA1"/>
    <s v="6h20"/>
    <n v="1.036"/>
    <n v="5.12"/>
    <x v="215"/>
    <s v="12h32"/>
    <n v="0.96399999999999997"/>
    <n v="7.2000000000000064E-2"/>
    <n v="8.83"/>
    <n v="-0.88300000000000001"/>
    <n v="-0.371"/>
    <n v="52.65"/>
    <n v="2176.0376624999999"/>
    <n v="0.21760376625"/>
    <n v="7.4688796680497993E-2"/>
    <n v="4.8811756461878955E-6"/>
    <n v="1.0621622043382635E-6"/>
    <n v="1.0621622043382635"/>
    <n v="2.8629709011813032"/>
    <n v="2.4399141812878097E-2"/>
    <n v="33.254899999999999"/>
    <n v="33.200000000000003"/>
    <n v="460"/>
    <n v="4.8811756461878959"/>
    <n v="8.7075468826202727"/>
    <s v="ES"/>
    <s v="TF"/>
    <s v="SD"/>
    <n v="0.44009598733374949"/>
    <n v="2.3112500000000002"/>
    <n v="1533.9750000000001"/>
    <n v="-3.0381995721919837E-4"/>
    <n v="5.6780254445246685"/>
  </r>
  <r>
    <d v="2022-09-01T00:00:00"/>
    <x v="0"/>
    <x v="6"/>
    <s v="L4"/>
    <x v="0"/>
    <n v="11"/>
    <x v="7"/>
    <s v="A1"/>
    <s v="L4DtoA1"/>
    <s v="L4DtoA1"/>
    <s v="5h57"/>
    <n v="1.1120000000000001"/>
    <n v="24.75"/>
    <x v="389"/>
    <s v="12h03"/>
    <n v="1.0569999999999999"/>
    <n v="5.500000000000016E-2"/>
    <n v="24.65"/>
    <n v="-2.4649999999999999"/>
    <n v="1.0000000000000231E-2"/>
    <n v="52.65"/>
    <n v="2176.0376624999999"/>
    <n v="0.21760376625"/>
    <n v="5.2034058656575365E-2"/>
    <n v="3.1282188076346645E-6"/>
    <n v="6.8071219419538729E-7"/>
    <n v="0.68071219419538731"/>
    <n v="68.071219419537158"/>
    <n v="0.58012442086209326"/>
    <n v="34.357199999999999"/>
    <n v="33.200000000000003"/>
    <n v="460"/>
    <n v="3.1282188076346644"/>
    <n v="6.9857928042559951"/>
    <s v="ES"/>
    <s v="TF"/>
    <s v="SD"/>
    <n v="0.43800288115314234"/>
    <n v="2.1637500000000003"/>
    <n v="1129.9875000000002"/>
    <n v="-3.0381995721919837E-4"/>
    <n v="5.6780254445246685"/>
  </r>
  <r>
    <d v="2022-06-09T00:00:00"/>
    <x v="0"/>
    <x v="1"/>
    <s v="K6"/>
    <x v="1"/>
    <n v="13"/>
    <x v="7"/>
    <s v="C6"/>
    <s v="K6DtoC6"/>
    <s v="K6DtoC6"/>
    <s v="6h15"/>
    <n v="0.74299999999999999"/>
    <n v="6.69"/>
    <x v="375"/>
    <s v="11h56"/>
    <n v="0.42199999999999999"/>
    <n v="0.32100000000000001"/>
    <n v="5.14"/>
    <n v="-0.51400000000000001"/>
    <n v="0.15500000000000003"/>
    <n v="80.3"/>
    <n v="5061.75065"/>
    <n v="0.50617506499999998"/>
    <n v="0.76066350710900477"/>
    <n v="8.4975754455931952E-5"/>
    <n v="4.3012608035155395E-5"/>
    <n v="43.012608035155395"/>
    <n v="277.50069700100249"/>
    <n v="1"/>
    <n v="24.548100000000002"/>
    <n v="84.6"/>
    <n v="716"/>
    <n v="84.975754455931948"/>
    <n v="14.811333333333334"/>
    <s v="ES"/>
    <s v="TF"/>
    <s v="SD"/>
    <n v="0.62108933859878679"/>
    <n v="1.2462500000000001"/>
    <n v="783"/>
    <n v="-5.984353682404752E-3"/>
    <n v="5.538922953359263"/>
  </r>
  <r>
    <d v="2022-07-05T00:00:00"/>
    <x v="0"/>
    <x v="3"/>
    <s v="K6"/>
    <x v="1"/>
    <n v="6"/>
    <x v="7"/>
    <s v="C6"/>
    <s v="K6DtoC6"/>
    <s v="K6DtoC6"/>
    <s v="5h54"/>
    <n v="0.79700000000000004"/>
    <n v="9.4499999999999993"/>
    <x v="291"/>
    <s v="11h54"/>
    <n v="0.59399999999999997"/>
    <n v="0.20300000000000007"/>
    <n v="22.97"/>
    <n v="-2.2969999999999997"/>
    <n v="-1.3519999999999999"/>
    <n v="80.3"/>
    <n v="5061.75065"/>
    <n v="0.50617506499999998"/>
    <n v="0.34175084175084186"/>
    <n v="3.1735363000275123E-5"/>
    <n v="1.6063649429462856E-5"/>
    <n v="16.063649429462856"/>
    <n v="11.881397506999155"/>
    <n v="4.2815692581284953E-2"/>
    <n v="33.278799999999997"/>
    <n v="84.6"/>
    <n v="716"/>
    <n v="31.735363000275122"/>
    <n v="11.802345679012349"/>
    <s v="ES"/>
    <s v="TF"/>
    <s v="SD"/>
    <n v="0.3455948490031629"/>
    <n v="2.8125"/>
    <n v="1435.3249999999998"/>
    <n v="-5.984353682404752E-3"/>
    <n v="5.538922953359263"/>
  </r>
  <r>
    <d v="2022-09-02T00:00:00"/>
    <x v="0"/>
    <x v="6"/>
    <s v="K6"/>
    <x v="1"/>
    <n v="12"/>
    <x v="7"/>
    <s v="C6"/>
    <s v="K6DtoC6"/>
    <s v="K6DtoC6"/>
    <s v="7h02"/>
    <n v="0.81499999999999995"/>
    <n v="9.4499999999999993"/>
    <x v="291"/>
    <s v="12h04"/>
    <n v="0.61499999999999999"/>
    <n v="0.19999999999999996"/>
    <n v="16.739999999999998"/>
    <n v="-1.6739999999999999"/>
    <n v="-0.72899999999999998"/>
    <n v="80.3"/>
    <n v="5061.75065"/>
    <n v="0.50617506499999998"/>
    <n v="0.32520325203252026"/>
    <n v="2.9854487384001195E-5"/>
    <n v="1.5111597092138485E-5"/>
    <n v="15.111597092138485"/>
    <n v="20.729214118159788"/>
    <n v="7.4699601508318128E-2"/>
    <n v="35.566600000000001"/>
    <n v="84.6"/>
    <n v="716"/>
    <n v="29.854487384001196"/>
    <n v="11.450000000000001"/>
    <s v="ES"/>
    <s v="TF"/>
    <s v="SD"/>
    <n v="0.40445061727069104"/>
    <n v="2.5662500000000001"/>
    <n v="1407.6"/>
    <n v="-5.984353682404752E-3"/>
    <n v="5.538922953359263"/>
  </r>
  <r>
    <d v="2022-08-05T00:00:00"/>
    <x v="0"/>
    <x v="0"/>
    <s v="K6"/>
    <x v="1"/>
    <n v="6"/>
    <x v="7"/>
    <s v="C6"/>
    <s v="K6DtoC6"/>
    <s v="K6DtoC6"/>
    <s v="5h41"/>
    <n v="0.78600000000000003"/>
    <n v="5.46"/>
    <x v="75"/>
    <s v="12h03"/>
    <n v="0.61399999999999999"/>
    <n v="0.17200000000000004"/>
    <n v="19.03"/>
    <n v="-1.903"/>
    <n v="-1.357"/>
    <n v="80.3"/>
    <n v="5061.75065"/>
    <n v="0.50617506499999998"/>
    <n v="0.28013029315960919"/>
    <n v="2.484546988464802E-5"/>
    <n v="1.2576157333817254E-5"/>
    <n v="12.576157333817253"/>
    <n v="9.2676177846847843"/>
    <n v="3.3396700497240674E-2"/>
    <n v="33.254899999999999"/>
    <n v="84.6"/>
    <n v="716"/>
    <n v="24.845469884648018"/>
    <n v="13.537474712107057"/>
    <s v="ES"/>
    <s v="TF"/>
    <s v="SD"/>
    <n v="0.44009598733374949"/>
    <n v="2.3112500000000002"/>
    <n v="1533.9750000000001"/>
    <n v="-5.984353682404752E-3"/>
    <n v="5.538922953359263"/>
  </r>
  <r>
    <d v="2022-07-20T00:00:00"/>
    <x v="0"/>
    <x v="4"/>
    <s v="K6"/>
    <x v="1"/>
    <n v="12"/>
    <x v="7"/>
    <s v="C6"/>
    <s v="K6DtoC6"/>
    <s v="K6DtoC6"/>
    <s v="6h22"/>
    <n v="0.82799999999999996"/>
    <n v="25.98"/>
    <x v="390"/>
    <s v="11h43"/>
    <n v="0.66400000000000003"/>
    <n v="0.16399999999999992"/>
    <n v="30.74"/>
    <n v="-3.0739999999999998"/>
    <n v="-0.47599999999999998"/>
    <n v="80.3"/>
    <n v="5061.75065"/>
    <n v="0.50617506499999998"/>
    <n v="0.24698795180722879"/>
    <n v="2.1278001375908985E-5"/>
    <n v="1.0770393729520819E-5"/>
    <n v="10.770393729520819"/>
    <n v="22.626877583026932"/>
    <n v="8.1538003765849257E-2"/>
    <n v="34.903799999999997"/>
    <n v="84.6"/>
    <n v="716"/>
    <n v="21.278001375908985"/>
    <n v="11.020894580054243"/>
    <s v="ES"/>
    <s v="TF"/>
    <s v="SD"/>
    <n v="0.38773728517693062"/>
    <n v="2.5749999999999997"/>
    <n v="1486.8125"/>
    <n v="-5.984353682404752E-3"/>
    <n v="5.538922953359263"/>
  </r>
  <r>
    <d v="2022-08-19T00:00:00"/>
    <x v="0"/>
    <x v="5"/>
    <s v="K6"/>
    <x v="1"/>
    <n v="11"/>
    <x v="7"/>
    <s v="C6"/>
    <s v="K6DtoC6"/>
    <s v="K6DtoC6"/>
    <s v="6h23"/>
    <n v="0.75600000000000001"/>
    <n v="10.87"/>
    <x v="391"/>
    <s v="11h34"/>
    <n v="0.66900000000000004"/>
    <n v="8.6999999999999966E-2"/>
    <n v="16.34"/>
    <n v="-1.6339999999999999"/>
    <n v="-0.54699999999999993"/>
    <n v="80.3"/>
    <n v="5061.75065"/>
    <n v="0.50617506499999998"/>
    <n v="0.13004484304932729"/>
    <n v="9.6604111473625637E-6"/>
    <n v="4.8898592404429702E-6"/>
    <n v="4.8898592404429699"/>
    <n v="8.9394136022723405"/>
    <n v="3.2213986984812093E-2"/>
    <n v="34.301699999999997"/>
    <n v="84.6"/>
    <n v="716"/>
    <n v="9.6604111473625629"/>
    <n v="12.126990262931423"/>
    <s v="ES"/>
    <s v="TF"/>
    <s v="SD"/>
    <n v="0.40498035528846144"/>
    <n v="2.7174999999999998"/>
    <n v="1551.3875"/>
    <n v="-5.984353682404752E-3"/>
    <n v="5.538922953359263"/>
  </r>
  <r>
    <d v="2022-07-08T00:00:00"/>
    <x v="0"/>
    <x v="3"/>
    <s v="M1"/>
    <x v="1"/>
    <n v="9"/>
    <x v="6"/>
    <s v="B3"/>
    <s v="M1MluB3"/>
    <s v="M1MluB3"/>
    <s v="6h10"/>
    <n v="0.85"/>
    <n v="1.96"/>
    <x v="392"/>
    <s v="11h53"/>
    <n v="0.60899999999999999"/>
    <n v="0.24099999999999999"/>
    <n v="12.78"/>
    <n v="-1.278"/>
    <n v="-1.0820000000000001"/>
    <n v="77.400000000000006"/>
    <n v="4702.7466000000013"/>
    <n v="0.47027466000000012"/>
    <n v="0.39573070607553368"/>
    <n v="3.8014217355511884E-5"/>
    <n v="1.7877123142029456E-5"/>
    <n v="17.877123142029458"/>
    <n v="16.522294955664933"/>
    <n v="0.20238708817026735"/>
    <n v="33.388599999999997"/>
    <n v="73"/>
    <n v="800"/>
    <n v="38.014217355511882"/>
    <n v="10.019670781892938"/>
    <s v="ES"/>
    <s v="TMF"/>
    <s v="E"/>
    <n v="0.39262443606707542"/>
    <n v="2.4874999999999998"/>
    <n v="1362.0875000000001"/>
    <n v="2.7239612434768117E-2"/>
    <n v="4.5314020157360666"/>
  </r>
  <r>
    <d v="2022-08-04T00:00:00"/>
    <x v="0"/>
    <x v="0"/>
    <s v="M1"/>
    <x v="1"/>
    <n v="2"/>
    <x v="6"/>
    <s v="B3"/>
    <s v="M1MluB3"/>
    <s v="M1MluB3"/>
    <s v="5h54"/>
    <n v="0.85699999999999998"/>
    <n v="9.51"/>
    <x v="393"/>
    <s v="12h18"/>
    <n v="0.628"/>
    <n v="0.22899999999999998"/>
    <n v="20.82"/>
    <n v="-2.0819999999999999"/>
    <n v="-1.1309999999999998"/>
    <n v="77.400000000000006"/>
    <n v="4702.7466000000013"/>
    <n v="0.47027466000000012"/>
    <n v="0.36464968152866239"/>
    <n v="3.4372895578027295E-5"/>
    <n v="1.6164701781172294E-5"/>
    <n v="16.164701781172294"/>
    <n v="14.292397684502474"/>
    <n v="0.17507233456972962"/>
    <n v="29.967099999999999"/>
    <n v="73"/>
    <n v="800"/>
    <n v="34.372895578027297"/>
    <n v="11.248072663787742"/>
    <s v="ES"/>
    <s v="TMF"/>
    <s v="E"/>
    <n v="0.47297782808158478"/>
    <n v="1.87375"/>
    <n v="1054"/>
    <n v="2.7239612434768117E-2"/>
    <n v="4.5314020157360666"/>
  </r>
  <r>
    <d v="2022-08-18T00:00:00"/>
    <x v="0"/>
    <x v="5"/>
    <s v="M1"/>
    <x v="1"/>
    <n v="8"/>
    <x v="6"/>
    <s v="B3"/>
    <s v="M1MluB3"/>
    <s v="M1MluB3"/>
    <s v="5h55"/>
    <n v="0.85799999999999998"/>
    <n v="3.92"/>
    <x v="275"/>
    <s v="12h33"/>
    <n v="0.629"/>
    <n v="0.22899999999999998"/>
    <n v="18.93"/>
    <n v="-1.893"/>
    <n v="-1.5009999999999999"/>
    <n v="77.400000000000006"/>
    <n v="4702.7466000000013"/>
    <n v="0.47027466000000012"/>
    <n v="0.36406995230524641"/>
    <n v="3.4305637610514698E-5"/>
    <n v="1.6133072063368015E-5"/>
    <n v="16.133072063368015"/>
    <n v="10.748215898313136"/>
    <n v="0.1316584726590378"/>
    <n v="28.894600000000001"/>
    <n v="73"/>
    <n v="800"/>
    <n v="34.305637610514701"/>
    <n v="11.347959829038007"/>
    <s v="ES"/>
    <s v="TMF"/>
    <s v="E"/>
    <n v="0.60858362734628491"/>
    <n v="1.405"/>
    <n v="1061.325"/>
    <n v="2.7239612434768117E-2"/>
    <n v="4.5314020157360666"/>
  </r>
  <r>
    <d v="2022-06-22T00:00:00"/>
    <x v="0"/>
    <x v="2"/>
    <s v="M1"/>
    <x v="1"/>
    <n v="6"/>
    <x v="6"/>
    <s v="B3"/>
    <s v="M1MluB3"/>
    <s v="M1MluB3"/>
    <s v="5h37"/>
    <n v="0.71699999999999997"/>
    <n v="1.51"/>
    <x v="394"/>
    <s v="12h10"/>
    <n v="0.52900000000000003"/>
    <n v="0.18799999999999994"/>
    <n v="14.68"/>
    <n v="-1.468"/>
    <n v="-1.3169999999999999"/>
    <n v="77.400000000000006"/>
    <n v="4702.7466000000013"/>
    <n v="0.47027466000000012"/>
    <n v="0.3553875236294895"/>
    <n v="3.3301311804453634E-5"/>
    <n v="1.5660763086393423E-5"/>
    <n v="15.660763086393423"/>
    <n v="11.891240004854536"/>
    <n v="0.14565975524430114"/>
    <n v="31.695499999999999"/>
    <n v="73"/>
    <n v="800"/>
    <n v="33.301311804453633"/>
    <n v="14.662698412698415"/>
    <s v="ES"/>
    <s v="TMF"/>
    <s v="E"/>
    <n v="0.40461792161109017"/>
    <n v="2.3699999999999997"/>
    <n v="1376.4875"/>
    <n v="2.7239612434768117E-2"/>
    <n v="4.5314020157360666"/>
  </r>
  <r>
    <d v="2022-09-01T00:00:00"/>
    <x v="0"/>
    <x v="6"/>
    <s v="M1"/>
    <x v="1"/>
    <n v="3"/>
    <x v="6"/>
    <s v="B3"/>
    <s v="M1MluB3"/>
    <s v="M1MluB3"/>
    <s v="6h42"/>
    <n v="0.81899999999999995"/>
    <n v="7.78"/>
    <x v="80"/>
    <s v="12h17"/>
    <n v="0.63"/>
    <n v="0.18899999999999995"/>
    <n v="18.45"/>
    <n v="-1.845"/>
    <n v="-1.0669999999999999"/>
    <n v="77.400000000000006"/>
    <n v="4702.7466000000013"/>
    <n v="0.47027466000000012"/>
    <n v="0.29999999999999993"/>
    <n v="2.7032314156222322E-5"/>
    <n v="1.2712612348830643E-5"/>
    <n v="12.712612348830643"/>
    <n v="11.914350842390482"/>
    <n v="0.14594284758266132"/>
    <n v="34.357199999999999"/>
    <n v="73"/>
    <n v="800"/>
    <n v="27.032314156222323"/>
    <n v="5.6582009490325227"/>
    <s v="ES"/>
    <s v="TMF"/>
    <s v="E"/>
    <n v="0.43800288115314234"/>
    <n v="2.1637500000000003"/>
    <n v="1129.9875000000002"/>
    <n v="2.7239612434768117E-2"/>
    <n v="4.5314020157360666"/>
  </r>
  <r>
    <d v="2022-06-22T00:00:00"/>
    <x v="0"/>
    <x v="2"/>
    <s v="M1"/>
    <x v="1"/>
    <n v="5"/>
    <x v="6"/>
    <s v="B3"/>
    <s v="M1MluB3"/>
    <s v="M1MluB3"/>
    <s v="5h37"/>
    <n v="0.83899999999999997"/>
    <n v="3.02"/>
    <x v="395"/>
    <s v="12h10"/>
    <n v="0.65800000000000003"/>
    <n v="0.18099999999999994"/>
    <n v="12.28"/>
    <n v="-1.228"/>
    <n v="-0.92599999999999993"/>
    <n v="77.400000000000006"/>
    <n v="4702.7466000000013"/>
    <n v="0.47027466000000012"/>
    <n v="0.2750759878419452"/>
    <n v="2.4294793500190601E-5"/>
    <n v="1.1425225753072349E-5"/>
    <n v="11.425225753072349"/>
    <n v="12.338256752777916"/>
    <n v="0.15113541211995424"/>
    <n v="31.695499999999999"/>
    <n v="73"/>
    <n v="800"/>
    <n v="24.2947935001906"/>
    <n v="14.662698412698415"/>
    <s v="ES"/>
    <s v="TMF"/>
    <s v="E"/>
    <n v="0.40461792161109017"/>
    <n v="2.3699999999999997"/>
    <n v="1376.4875"/>
    <n v="2.7239612434768117E-2"/>
    <n v="4.5314020157360666"/>
  </r>
  <r>
    <d v="2022-06-10T00:00:00"/>
    <x v="0"/>
    <x v="1"/>
    <s v="M1"/>
    <x v="1"/>
    <n v="6"/>
    <x v="6"/>
    <s v="B3"/>
    <s v="M1MluB3"/>
    <s v="M1MluB3"/>
    <s v="5h40"/>
    <n v="0.71399999999999997"/>
    <n v="2.4500000000000002"/>
    <x v="396"/>
    <s v="13h01"/>
    <n v="0.57999999999999996"/>
    <n v="0.13400000000000001"/>
    <n v="3.92"/>
    <n v="-0.39200000000000002"/>
    <n v="-0.14699999999999999"/>
    <n v="77.400000000000006"/>
    <n v="4702.7466000000013"/>
    <n v="0.47027466000000012"/>
    <n v="0.23103448275862071"/>
    <n v="1.9598963680461674E-5"/>
    <n v="9.2168959811814645E-6"/>
    <n v="9.2168959811814641"/>
    <n v="62.6999726610984"/>
    <n v="0.76803282651023119"/>
    <n v="27.385200000000001"/>
    <n v="73"/>
    <n v="800"/>
    <n v="19.598963680461672"/>
    <n v="16.475333333333335"/>
    <s v="ES"/>
    <s v="TMF"/>
    <s v="E"/>
    <n v="0.64691630239407094"/>
    <n v="1.1612499999999999"/>
    <n v="648.88749999999993"/>
    <n v="2.7239612434768117E-2"/>
    <n v="4.5314020157360666"/>
  </r>
  <r>
    <d v="2022-08-05T00:00:00"/>
    <x v="0"/>
    <x v="0"/>
    <s v="K6"/>
    <x v="1"/>
    <n v="5"/>
    <x v="5"/>
    <s v="C9"/>
    <s v="K6SguC9"/>
    <s v="K6SguC9"/>
    <s v="5h41"/>
    <n v="0.66500000000000004"/>
    <n v="2.94"/>
    <x v="397"/>
    <s v="12h03"/>
    <n v="0.52700000000000002"/>
    <n v="0.13800000000000001"/>
    <n v="12.32"/>
    <n v="-1.232"/>
    <n v="-0.93799999999999994"/>
    <n v="57.585000000000001"/>
    <n v="2603.085296625"/>
    <n v="0.26030852966250001"/>
    <n v="0.26185958254269448"/>
    <n v="2.2865949995905064E-5"/>
    <n v="5.9522018227702956E-6"/>
    <n v="5.952201822770296"/>
    <n v="6.3456309411197189"/>
    <n v="0.11721686198010335"/>
    <n v="33.254899999999999"/>
    <n v="40"/>
    <n v="540"/>
    <n v="22.865949995905066"/>
    <n v="13.537474712107057"/>
    <s v="LS"/>
    <s v="TMF"/>
    <s v="E"/>
    <n v="0.44009598733374949"/>
    <n v="2.3112500000000002"/>
    <n v="1533.9750000000001"/>
    <n v="7.064866429451172E-2"/>
    <n v="4.3674561336831754"/>
  </r>
  <r>
    <d v="2022-09-02T00:00:00"/>
    <x v="0"/>
    <x v="6"/>
    <s v="K6"/>
    <x v="1"/>
    <n v="6"/>
    <x v="5"/>
    <s v="C9"/>
    <s v="K6SguC9"/>
    <s v="K6SguC9"/>
    <s v="5h55"/>
    <n v="0.72699999999999998"/>
    <n v="4.95"/>
    <x v="114"/>
    <s v="11h35"/>
    <n v="0.58299999999999996"/>
    <n v="0.14400000000000002"/>
    <n v="6.96"/>
    <n v="-0.69599999999999995"/>
    <n v="-0.20099999999999996"/>
    <n v="57.585000000000001"/>
    <n v="2603.085296625"/>
    <n v="0.26030852966250001"/>
    <n v="0.24699828473413382"/>
    <n v="2.1279097194268991E-5"/>
    <n v="5.5391305031855903E-6"/>
    <n v="5.5391305031855902"/>
    <n v="27.557863199928317"/>
    <n v="0.50905044386375442"/>
    <n v="35.566600000000001"/>
    <n v="40"/>
    <n v="540"/>
    <n v="21.279097194268992"/>
    <n v="11.450000000000001"/>
    <s v="LS"/>
    <s v="TMF"/>
    <s v="E"/>
    <n v="0.40445061727069104"/>
    <n v="2.5662500000000001"/>
    <n v="1407.6"/>
    <n v="7.064866429451172E-2"/>
    <n v="4.3674561336831754"/>
  </r>
  <r>
    <d v="2022-08-19T00:00:00"/>
    <x v="0"/>
    <x v="5"/>
    <s v="K6"/>
    <x v="1"/>
    <n v="5"/>
    <x v="5"/>
    <s v="C9"/>
    <s v="K6SguC9"/>
    <s v="K6SguC9"/>
    <s v="5h29"/>
    <n v="0.73299999999999998"/>
    <n v="6.34"/>
    <x v="196"/>
    <s v="12h32"/>
    <n v="0.59199999999999997"/>
    <n v="0.14100000000000001"/>
    <n v="12.82"/>
    <n v="-1.282"/>
    <n v="-0.64800000000000002"/>
    <n v="57.585000000000001"/>
    <n v="2603.085296625"/>
    <n v="0.26030852966250001"/>
    <n v="0.23817567567567571"/>
    <n v="2.0347341216986232E-5"/>
    <n v="5.2965864747348698E-6"/>
    <n v="5.2965864747348697"/>
    <n v="8.1737445597760328"/>
    <n v="0.15098588254091344"/>
    <n v="34.301699999999997"/>
    <n v="40"/>
    <n v="540"/>
    <n v="20.347341216986234"/>
    <n v="12.126990262931423"/>
    <s v="LS"/>
    <s v="TMF"/>
    <s v="E"/>
    <n v="0.40498035528846144"/>
    <n v="2.7174999999999998"/>
    <n v="1551.3875"/>
    <n v="7.064866429451172E-2"/>
    <n v="4.3674561336831754"/>
  </r>
  <r>
    <d v="2022-07-05T00:00:00"/>
    <x v="0"/>
    <x v="3"/>
    <s v="K6"/>
    <x v="1"/>
    <n v="12"/>
    <x v="5"/>
    <s v="C9"/>
    <s v="K6SguC9"/>
    <s v="K6SguC9"/>
    <s v="5h46"/>
    <n v="0.69399999999999995"/>
    <n v="11.6"/>
    <x v="398"/>
    <s v="12h03"/>
    <n v="0.57599999999999996"/>
    <n v="0.11799999999999999"/>
    <n v="12.58"/>
    <n v="-1.258"/>
    <n v="-9.8000000000000087E-2"/>
    <n v="57.585000000000001"/>
    <n v="2603.085296625"/>
    <n v="0.26030852966250001"/>
    <n v="0.2048611111111111"/>
    <n v="1.6902604720260495E-5"/>
    <n v="4.3998921821974415E-6"/>
    <n v="4.3998921821974415"/>
    <n v="44.896859002014672"/>
    <n v="0.82933737776604599"/>
    <n v="33.278799999999997"/>
    <n v="40"/>
    <n v="540"/>
    <n v="16.902604720260495"/>
    <n v="11.802345679012349"/>
    <s v="LS"/>
    <s v="TMF"/>
    <s v="E"/>
    <n v="0.3455948490031629"/>
    <n v="2.8125"/>
    <n v="1435.3249999999998"/>
    <n v="7.064866429451172E-2"/>
    <n v="4.3674561336831754"/>
  </r>
  <r>
    <d v="2022-07-20T00:00:00"/>
    <x v="0"/>
    <x v="4"/>
    <s v="K6"/>
    <x v="1"/>
    <n v="14"/>
    <x v="5"/>
    <s v="C9"/>
    <s v="K6SguC9"/>
    <s v="K6SguC9"/>
    <s v="6h22"/>
    <n v="0.71199999999999997"/>
    <n v="11.07"/>
    <x v="399"/>
    <s v="11h43"/>
    <n v="0.623"/>
    <n v="8.8999999999999968E-2"/>
    <n v="7.19"/>
    <n v="-0.71900000000000008"/>
    <n v="0.3879999999999999"/>
    <n v="57.585000000000001"/>
    <n v="2603.085296625"/>
    <n v="0.26030852966250001"/>
    <n v="0.14285714285714279"/>
    <n v="1.0845042895807869E-5"/>
    <n v="2.8230571703344878E-6"/>
    <n v="2.8230571703344878"/>
    <n v="7.2759205420991968"/>
    <n v="0.13440122532731927"/>
    <n v="34.903799999999997"/>
    <n v="40"/>
    <n v="540"/>
    <n v="10.84504289580787"/>
    <n v="11.020894580054243"/>
    <s v="LS"/>
    <s v="TMF"/>
    <s v="E"/>
    <n v="0.38773728517693062"/>
    <n v="2.5749999999999997"/>
    <n v="1486.8125"/>
    <n v="7.064866429451172E-2"/>
    <n v="4.3674561336831754"/>
  </r>
  <r>
    <d v="2022-06-09T00:00:00"/>
    <x v="0"/>
    <x v="1"/>
    <s v="K6"/>
    <x v="1"/>
    <n v="6"/>
    <x v="8"/>
    <s v="G4"/>
    <s v="K6BbrG4"/>
    <s v="K6BbrG4"/>
    <s v="6h15"/>
    <n v="0.63400000000000001"/>
    <n v="2.34"/>
    <x v="358"/>
    <s v="12h04"/>
    <n v="0.499"/>
    <n v="0.13500000000000001"/>
    <n v="8.7899999999999991"/>
    <n v="-0.87899999999999989"/>
    <n v="-0.64499999999999991"/>
    <n v="69.400000000000006"/>
    <n v="3780.8426000000004"/>
    <n v="0.37808426000000006"/>
    <n v="0.27054108216432865"/>
    <n v="2.3802690999676617E-5"/>
    <n v="8.999422812621396E-6"/>
    <n v="8.9994228126213969"/>
    <n v="13.952593507940152"/>
    <n v="0.26560790809223017"/>
    <n v="24.548100000000002"/>
    <n v="78.599999999999994"/>
    <n v="701"/>
    <n v="23.802690999676617"/>
    <n v="14.811333333333334"/>
    <s v="ES"/>
    <s v="TMF"/>
    <s v="SD"/>
    <n v="0.62108933859878679"/>
    <n v="1.2462500000000001"/>
    <n v="783"/>
    <n v="-1.8247700352262827E-3"/>
    <n v="2.6126988146007939"/>
  </r>
  <r>
    <d v="2022-09-02T00:00:00"/>
    <x v="0"/>
    <x v="6"/>
    <s v="K6"/>
    <x v="1"/>
    <n v="13"/>
    <x v="8"/>
    <s v="G4"/>
    <s v="K6BbrG4"/>
    <s v="K6BbrG4"/>
    <s v="7h02"/>
    <n v="0.79100000000000004"/>
    <n v="9.34"/>
    <x v="330"/>
    <s v="12h04"/>
    <n v="0.63600000000000001"/>
    <n v="0.15500000000000003"/>
    <n v="14.38"/>
    <n v="-1.4380000000000002"/>
    <n v="-0.50400000000000023"/>
    <n v="69.400000000000006"/>
    <n v="3780.8426000000004"/>
    <n v="0.37808426000000006"/>
    <n v="0.2437106918238994"/>
    <n v="2.093098047017677E-5"/>
    <n v="7.9136742621412378E-6"/>
    <n v="7.9136742621412379"/>
    <n v="15.701734647105624"/>
    <n v="0.29890535337847141"/>
    <n v="35.566600000000001"/>
    <n v="78.599999999999994"/>
    <n v="701"/>
    <n v="20.93098047017677"/>
    <n v="11.450000000000001"/>
    <s v="ES"/>
    <s v="TMF"/>
    <s v="SD"/>
    <n v="0.40445061727069104"/>
    <n v="2.5662500000000001"/>
    <n v="1407.6"/>
    <n v="-1.8247700352262827E-3"/>
    <n v="2.6126988146007939"/>
  </r>
  <r>
    <d v="2022-07-05T00:00:00"/>
    <x v="0"/>
    <x v="3"/>
    <s v="K6"/>
    <x v="1"/>
    <n v="13"/>
    <x v="8"/>
    <s v="G4"/>
    <s v="K6BbrG4"/>
    <s v="K6BbrG4"/>
    <s v="5h46"/>
    <n v="0.76300000000000001"/>
    <n v="18.34"/>
    <x v="400"/>
    <s v="12h03"/>
    <n v="0.61499999999999999"/>
    <n v="0.14800000000000002"/>
    <n v="21.57"/>
    <n v="-2.157"/>
    <n v="-0.32299999999999995"/>
    <n v="69.400000000000006"/>
    <n v="3780.8426000000004"/>
    <n v="0.37808426000000006"/>
    <n v="0.24065040650406508"/>
    <n v="2.0607906038520198E-5"/>
    <n v="7.7915249047234419E-6"/>
    <n v="7.7915249047234418"/>
    <n v="24.122368126078772"/>
    <n v="0.45920435742303539"/>
    <n v="33.278799999999997"/>
    <n v="78.599999999999994"/>
    <n v="701"/>
    <n v="20.607906038520198"/>
    <n v="11.802345679012349"/>
    <s v="ES"/>
    <s v="TMF"/>
    <s v="SD"/>
    <n v="0.3455948490031629"/>
    <n v="2.8125"/>
    <n v="1435.3249999999998"/>
    <n v="-1.8247700352262827E-3"/>
    <n v="2.6126988146007939"/>
  </r>
  <r>
    <d v="2022-08-05T00:00:00"/>
    <x v="0"/>
    <x v="0"/>
    <s v="K6"/>
    <x v="1"/>
    <n v="4"/>
    <x v="8"/>
    <s v="G4"/>
    <s v="K6BbrG4"/>
    <s v="K6BbrG4"/>
    <s v="5h41"/>
    <n v="0.755"/>
    <n v="6.31"/>
    <x v="401"/>
    <s v="12h03"/>
    <n v="0.65200000000000002"/>
    <n v="0.10299999999999998"/>
    <n v="14.82"/>
    <n v="-1.482"/>
    <n v="-0.85099999999999998"/>
    <n v="69.400000000000006"/>
    <n v="3780.8426000000004"/>
    <n v="0.37808426000000006"/>
    <n v="0.15797546012269936"/>
    <n v="1.2274697403006519E-5"/>
    <n v="4.6408698843396419E-6"/>
    <n v="4.6408698843396419"/>
    <n v="5.4534311214331872"/>
    <n v="0.10381399209147997"/>
    <n v="33.254899999999999"/>
    <n v="78.599999999999994"/>
    <n v="701"/>
    <n v="12.274697403006519"/>
    <n v="13.537474712107057"/>
    <s v="ES"/>
    <s v="TMF"/>
    <s v="SD"/>
    <n v="0.44009598733374949"/>
    <n v="2.3112500000000002"/>
    <n v="1533.9750000000001"/>
    <n v="-1.8247700352262827E-3"/>
    <n v="2.6126988146007939"/>
  </r>
  <r>
    <d v="2022-08-19T00:00:00"/>
    <x v="0"/>
    <x v="5"/>
    <s v="K6"/>
    <x v="1"/>
    <n v="7"/>
    <x v="8"/>
    <s v="G4"/>
    <s v="K6BbrG4"/>
    <s v="K6BbrG4"/>
    <s v="5h29"/>
    <n v="0.77900000000000003"/>
    <n v="11.21"/>
    <x v="402"/>
    <s v="12h32"/>
    <n v="0.67800000000000005"/>
    <n v="0.10099999999999998"/>
    <n v="21.45"/>
    <n v="-2.145"/>
    <n v="-1.024"/>
    <n v="69.400000000000006"/>
    <n v="3780.8426000000004"/>
    <n v="0.37808426000000006"/>
    <n v="0.14896755162241884"/>
    <n v="1.1418861867122085E-5"/>
    <n v="4.3172919390730725E-6"/>
    <n v="4.3172919390730726"/>
    <n v="4.216105409251047"/>
    <n v="8.0259697769467189E-2"/>
    <n v="34.301699999999997"/>
    <n v="78.599999999999994"/>
    <n v="701"/>
    <n v="11.418861867122086"/>
    <n v="12.126990262931423"/>
    <s v="ES"/>
    <s v="TMF"/>
    <s v="SD"/>
    <n v="0.40498035528846144"/>
    <n v="2.7174999999999998"/>
    <n v="1551.3875"/>
    <n v="-1.8247700352262827E-3"/>
    <n v="2.6126988146007939"/>
  </r>
  <r>
    <d v="2022-07-20T00:00:00"/>
    <x v="0"/>
    <x v="4"/>
    <s v="K6"/>
    <x v="1"/>
    <n v="16"/>
    <x v="8"/>
    <s v="G4"/>
    <s v="K6BbrG4"/>
    <s v="K6BbrG4"/>
    <s v="6h22"/>
    <n v="0.78100000000000003"/>
    <n v="24.32"/>
    <x v="403"/>
    <s v="11h43"/>
    <n v="0.749"/>
    <n v="3.2000000000000028E-2"/>
    <n v="24.65"/>
    <n v="-2.4649999999999999"/>
    <n v="-3.2999999999999918E-2"/>
    <n v="69.400000000000006"/>
    <n v="3780.8426000000004"/>
    <n v="0.37808426000000006"/>
    <n v="4.2723631508678278E-2"/>
    <n v="2.4541407518801376E-6"/>
    <n v="9.2787199011044555E-7"/>
    <n v="0.92787199011044552"/>
    <n v="28.117333033649935"/>
    <n v="0.53525432414771623"/>
    <n v="34.903799999999997"/>
    <n v="78.599999999999994"/>
    <n v="701"/>
    <n v="2.4541407518801375"/>
    <n v="11.020894580054243"/>
    <s v="ES"/>
    <s v="TMF"/>
    <s v="SD"/>
    <n v="0.38773728517693062"/>
    <n v="2.5749999999999997"/>
    <n v="1486.8125"/>
    <n v="-1.8247700352262827E-3"/>
    <n v="2.6126988146007939"/>
  </r>
  <r>
    <d v="2022-08-19T00:00:00"/>
    <x v="0"/>
    <x v="5"/>
    <s v="K6"/>
    <x v="1"/>
    <n v="1"/>
    <x v="10"/>
    <s v="E10"/>
    <s v="K6FthE10"/>
    <s v="K6FthE10"/>
    <s v="5h29"/>
    <n v="0.54700000000000004"/>
    <n v="11.21"/>
    <x v="402"/>
    <s v="12h32"/>
    <n v="0.50600000000000001"/>
    <n v="4.1000000000000036E-2"/>
    <n v="11.98"/>
    <n v="-1.198"/>
    <n v="-7.6999999999999957E-2"/>
    <n v="163.95"/>
    <n v="21100.487962499999"/>
    <n v="2.1100487962500001"/>
    <n v="8.1027667984189797E-2"/>
    <n v="5.3960330721106346E-6"/>
    <n v="1.1385893088332234E-5"/>
    <n v="11.385893088332235"/>
    <n v="147.86874140691222"/>
    <n v="0.58716797112584662"/>
    <n v="34.301699999999997"/>
    <n v="147.1"/>
    <n v="921"/>
    <n v="5.3960330721106349"/>
    <n v="12.126990262931423"/>
    <s v="LS"/>
    <s v="TF"/>
    <s v="SD"/>
    <n v="0.40498035528846144"/>
    <n v="2.7174999999999998"/>
    <n v="1551.3875"/>
    <n v="2.6553910264433728E-2"/>
    <n v="2.5855612671072654"/>
  </r>
  <r>
    <d v="2022-06-09T00:00:00"/>
    <x v="0"/>
    <x v="1"/>
    <s v="K6"/>
    <x v="1"/>
    <n v="16"/>
    <x v="10"/>
    <s v="E10"/>
    <s v="K6FthE10"/>
    <s v="K6FthE10"/>
    <s v="6h15"/>
    <n v="0.53800000000000003"/>
    <n v="5.67"/>
    <x v="136"/>
    <s v="11h56"/>
    <n v="0.51"/>
    <n v="2.8000000000000025E-2"/>
    <n v="5.39"/>
    <n v="-0.53899999999999992"/>
    <n v="2.8000000000000025E-2"/>
    <n v="163.95"/>
    <n v="21100.487962499999"/>
    <n v="2.1100487962500001"/>
    <n v="5.4901960784313773E-2"/>
    <n v="3.3417935095622935E-6"/>
    <n v="7.0513473721679802E-6"/>
    <n v="7.0513473721679798"/>
    <n v="251.83383472028476"/>
    <n v="1"/>
    <n v="24.548100000000002"/>
    <n v="147.1"/>
    <n v="921"/>
    <n v="3.3417935095622937"/>
    <n v="14.811333333333334"/>
    <s v="LS"/>
    <s v="TF"/>
    <s v="SD"/>
    <n v="0.62108933859878701"/>
    <n v="1.2462500000000001"/>
    <n v="783"/>
    <n v="2.6553910264433728E-2"/>
    <n v="2.5855612671072654"/>
  </r>
  <r>
    <d v="2022-09-02T00:00:00"/>
    <x v="0"/>
    <x v="6"/>
    <s v="K6"/>
    <x v="1"/>
    <n v="10"/>
    <x v="10"/>
    <s v="E10"/>
    <s v="K6FthE10"/>
    <s v="K6FthE10"/>
    <s v="7h02"/>
    <n v="0.55800000000000005"/>
    <n v="8.8699999999999992"/>
    <x v="111"/>
    <s v="12h04"/>
    <n v="0.53200000000000003"/>
    <n v="2.6000000000000023E-2"/>
    <n v="9.6199999999999992"/>
    <n v="-0.96199999999999997"/>
    <n v="-7.5000000000000067E-2"/>
    <n v="163.95"/>
    <n v="21100.487962499999"/>
    <n v="2.1100487962500001"/>
    <n v="4.8872180451127858E-2"/>
    <n v="2.8958891476231187E-6"/>
    <n v="6.1104674100156002E-6"/>
    <n v="6.1104674100156"/>
    <n v="81.472898800207929"/>
    <n v="0.32351852213725057"/>
    <n v="35.566600000000001"/>
    <n v="147.1"/>
    <n v="921"/>
    <n v="2.8958891476231186"/>
    <n v="11.450000000000001"/>
    <s v="LS"/>
    <s v="TF"/>
    <s v="SD"/>
    <n v="0.40445061727069104"/>
    <n v="2.5662500000000001"/>
    <n v="1407.6"/>
    <n v="2.6553910264433728E-2"/>
    <n v="2.5855612671072654"/>
  </r>
  <r>
    <d v="2022-07-20T00:00:00"/>
    <x v="0"/>
    <x v="4"/>
    <s v="K6"/>
    <x v="1"/>
    <n v="10"/>
    <x v="10"/>
    <s v="E10"/>
    <s v="K6FthE10"/>
    <s v="K6FthE10"/>
    <s v="6h22"/>
    <n v="0.55600000000000005"/>
    <n v="6.87"/>
    <x v="404"/>
    <s v="11h43"/>
    <n v="0.53100000000000003"/>
    <n v="2.5000000000000022E-2"/>
    <n v="14.23"/>
    <n v="-1.423"/>
    <n v="-0.73599999999999999"/>
    <n v="163.95"/>
    <n v="21100.487962499999"/>
    <n v="2.1100487962500001"/>
    <n v="4.7080979284369155E-2"/>
    <n v="2.7657935317058836E-6"/>
    <n v="5.8359593122520358E-6"/>
    <n v="5.8359593122520357"/>
    <n v="7.9292925438207007"/>
    <n v="3.1486212509284697E-2"/>
    <n v="34.903799999999997"/>
    <n v="147.1"/>
    <n v="921"/>
    <n v="2.7657935317058837"/>
    <n v="11.020894580054243"/>
    <s v="LS"/>
    <s v="TF"/>
    <s v="SD"/>
    <n v="0.38773728517693062"/>
    <n v="2.5749999999999997"/>
    <n v="1486.8125"/>
    <n v="2.6553910264433728E-2"/>
    <n v="2.5855612671072654"/>
  </r>
  <r>
    <d v="2022-07-05T00:00:00"/>
    <x v="0"/>
    <x v="3"/>
    <s v="K6"/>
    <x v="1"/>
    <n v="3"/>
    <x v="10"/>
    <s v="E10"/>
    <s v="K6FthE10"/>
    <s v="K6FthE10"/>
    <s v="5h54"/>
    <n v="0.55900000000000005"/>
    <n v="7.85"/>
    <x v="405"/>
    <s v="11h54"/>
    <n v="0.53600000000000003"/>
    <n v="2.300000000000002E-2"/>
    <n v="10.56"/>
    <n v="-1.056"/>
    <n v="-0.27100000000000013"/>
    <n v="163.95"/>
    <n v="21100.487962499999"/>
    <n v="2.1100487962500001"/>
    <n v="4.2910447761194064E-2"/>
    <n v="2.4673574524889944E-6"/>
    <n v="5.206244622542869E-6"/>
    <n v="5.2062446225428687"/>
    <n v="19.211234769530872"/>
    <n v="7.6285370627496671E-2"/>
    <n v="33.278799999999997"/>
    <n v="147.1"/>
    <n v="921"/>
    <n v="2.4673574524889945"/>
    <n v="11.802345679012349"/>
    <s v="LS"/>
    <s v="TF"/>
    <s v="SD"/>
    <n v="0.3455948490031629"/>
    <n v="2.8125"/>
    <n v="1435.3249999999998"/>
    <n v="2.6553910264433728E-2"/>
    <n v="2.5855612671072654"/>
  </r>
  <r>
    <d v="2022-08-05T00:00:00"/>
    <x v="0"/>
    <x v="0"/>
    <s v="K6"/>
    <x v="1"/>
    <n v="8"/>
    <x v="10"/>
    <s v="E10"/>
    <s v="K6FthE10"/>
    <s v="K6FthE10"/>
    <s v="5h41"/>
    <n v="0.437"/>
    <n v="3.62"/>
    <x v="406"/>
    <s v="12h03"/>
    <n v="0.441"/>
    <n v="-4.0000000000000036E-3"/>
    <n v="5.81"/>
    <n v="-0.58099999999999996"/>
    <n v="-0.21899999999999997"/>
    <n v="163.95"/>
    <n v="21100.487962499999"/>
    <n v="2.1100487962500001"/>
    <n v="9.1533180778032124E-3"/>
    <n v="3.6834108395332821E-7"/>
    <n v="7.7721766080514045E-7"/>
    <n v="0.77721766080514043"/>
    <n v="3.5489390904344318"/>
    <n v="1.4092385892737321E-2"/>
    <n v="33.254899999999999"/>
    <n v="147.1"/>
    <n v="921"/>
    <n v="0.36834108395332821"/>
    <n v="13.537474712107057"/>
    <s v="LS"/>
    <s v="TF"/>
    <s v="SD"/>
    <n v="0.44009598733374949"/>
    <n v="2.3112500000000002"/>
    <n v="1533.9750000000001"/>
    <n v="2.6553910264433728E-2"/>
    <n v="2.5855612671072654"/>
  </r>
  <r>
    <d v="2022-07-08T00:00:00"/>
    <x v="0"/>
    <x v="3"/>
    <s v="M1"/>
    <x v="1"/>
    <n v="6"/>
    <x v="0"/>
    <s v="D5"/>
    <s v="M1PfaD5"/>
    <s v="M1PfaD5"/>
    <s v="6h01"/>
    <n v="0.878"/>
    <n v="5.54"/>
    <x v="1"/>
    <s v="11h32"/>
    <n v="0.69099999999999995"/>
    <n v="0.18700000000000006"/>
    <n v="17.18"/>
    <n v="-1.718"/>
    <n v="-1.1639999999999999"/>
    <n v="67.400000000000006"/>
    <n v="3566.066600000001"/>
    <n v="0.35660666000000008"/>
    <n v="0.27062228654124465"/>
    <n v="2.3811486192835838E-5"/>
    <n v="8.4913345608633056E-6"/>
    <n v="8.4913345608633062"/>
    <n v="7.2949609629409853"/>
    <n v="0.13362359628651876"/>
    <n v="33.388599999999997"/>
    <n v="57"/>
    <n v="720"/>
    <n v="23.811486192835837"/>
    <n v="10.019670781892938"/>
    <s v="LS"/>
    <s v="TMF"/>
    <s v="E"/>
    <n v="0.39262443606707542"/>
    <n v="2.4874999999999998"/>
    <n v="1362.0875000000001"/>
    <n v="4.4630023372803564E-2"/>
    <n v="2.1674015942546672"/>
  </r>
  <r>
    <d v="2022-08-17T00:00:00"/>
    <x v="0"/>
    <x v="5"/>
    <s v="M1"/>
    <x v="1"/>
    <n v="4"/>
    <x v="0"/>
    <s v="D5"/>
    <s v="M1PfaD5"/>
    <s v="M1PfaD5"/>
    <s v="5h50"/>
    <n v="0.91100000000000003"/>
    <n v="11.45"/>
    <x v="407"/>
    <s v="12h12"/>
    <n v="0.74199999999999999"/>
    <n v="0.16900000000000004"/>
    <n v="19.12"/>
    <n v="-1.9120000000000001"/>
    <n v="-0.76700000000000013"/>
    <n v="67.400000000000006"/>
    <n v="3566.066600000001"/>
    <n v="0.35660666000000008"/>
    <n v="0.2277628032345014"/>
    <n v="1.925787162707545E-5"/>
    <n v="6.867485279640143E-6"/>
    <n v="6.8674852796401433"/>
    <n v="8.953696583624696"/>
    <n v="0.16400706510153912"/>
    <n v="32.178800000000003"/>
    <n v="57"/>
    <n v="720"/>
    <n v="19.257871627075449"/>
    <n v="11.310295975498345"/>
    <s v="LS"/>
    <s v="TMF"/>
    <s v="E"/>
    <n v="0.6083871384901417"/>
    <n v="1.4275"/>
    <n v="836.8"/>
    <n v="4.4630023372803564E-2"/>
    <n v="2.1674015942546672"/>
  </r>
  <r>
    <d v="2022-06-10T00:00:00"/>
    <x v="0"/>
    <x v="1"/>
    <s v="M1"/>
    <x v="1"/>
    <n v="15"/>
    <x v="0"/>
    <s v="D5"/>
    <s v="M1PfaD5"/>
    <s v="M1PfaD5"/>
    <s v="6h52"/>
    <n v="0.80600000000000005"/>
    <n v="2.56"/>
    <x v="408"/>
    <s v="12h12"/>
    <n v="0.67"/>
    <n v="0.13600000000000001"/>
    <n v="12.76"/>
    <n v="-1.276"/>
    <n v="-1.02"/>
    <n v="67.400000000000006"/>
    <n v="3566.066600000001"/>
    <n v="0.35660666000000008"/>
    <n v="0.20298507462686569"/>
    <n v="1.671226353782392E-5"/>
    <n v="5.9597044812631735E-6"/>
    <n v="5.9597044812631736"/>
    <n v="5.8428475306501699"/>
    <n v="0.10702487697542425"/>
    <n v="27.385200000000001"/>
    <n v="57"/>
    <n v="720"/>
    <n v="16.712263537823919"/>
    <n v="16.475333333333335"/>
    <s v="LS"/>
    <s v="TMF"/>
    <s v="E"/>
    <n v="0.64691630239407094"/>
    <n v="1.1612499999999999"/>
    <n v="648.88749999999993"/>
    <n v="4.4630023372803564E-2"/>
    <n v="2.1674015942546672"/>
  </r>
  <r>
    <d v="2022-09-01T00:00:00"/>
    <x v="0"/>
    <x v="6"/>
    <s v="M1"/>
    <x v="1"/>
    <n v="4"/>
    <x v="0"/>
    <s v="D5"/>
    <s v="M1PfaD5"/>
    <s v="M1PfaD5"/>
    <s v="6h42"/>
    <n v="0.85599999999999998"/>
    <n v="10.87"/>
    <x v="391"/>
    <s v="12h17"/>
    <n v="0.72399999999999998"/>
    <n v="0.13200000000000001"/>
    <n v="24.35"/>
    <n v="-2.4350000000000001"/>
    <n v="-1.3480000000000001"/>
    <n v="67.400000000000006"/>
    <n v="3566.066600000001"/>
    <n v="0.35660666000000008"/>
    <n v="0.18232044198895028"/>
    <n v="1.4643176452367464E-5"/>
    <n v="5.2218542464694114E-6"/>
    <n v="5.2218542464694115"/>
    <n v="3.8737791145915512"/>
    <n v="7.0956965930444968E-2"/>
    <n v="34.357199999999999"/>
    <n v="57"/>
    <n v="720"/>
    <n v="14.643176452367465"/>
    <n v="5.6582009490325227"/>
    <s v="LS"/>
    <s v="TMF"/>
    <s v="E"/>
    <n v="0.43800288115314234"/>
    <n v="2.1637500000000003"/>
    <n v="1129.9875000000002"/>
    <n v="4.4630023372803564E-2"/>
    <n v="2.1674015942546672"/>
  </r>
  <r>
    <d v="2022-06-22T00:00:00"/>
    <x v="0"/>
    <x v="2"/>
    <s v="M1"/>
    <x v="1"/>
    <n v="3"/>
    <x v="0"/>
    <s v="D5"/>
    <s v="M1PfaD5"/>
    <s v="M1PfaD5"/>
    <s v="5h37"/>
    <n v="0.68600000000000005"/>
    <n v="2.25"/>
    <x v="266"/>
    <s v="12h10"/>
    <n v="0.58499999999999996"/>
    <n v="0.10100000000000009"/>
    <n v="9.76"/>
    <n v="-0.97599999999999998"/>
    <n v="-0.751"/>
    <n v="67.400000000000006"/>
    <n v="3566.066600000001"/>
    <n v="0.35660666000000008"/>
    <n v="0.17264957264957281"/>
    <n v="1.3692971409738832E-5"/>
    <n v="4.8830047999024575E-6"/>
    <n v="4.8830047999024577"/>
    <n v="6.5020037282323004"/>
    <n v="0.11909880335870707"/>
    <n v="31.695499999999999"/>
    <n v="57"/>
    <n v="720"/>
    <n v="13.692971409738831"/>
    <n v="14.662698412698415"/>
    <s v="LS"/>
    <s v="TMF"/>
    <s v="E"/>
    <n v="0.40461792161109017"/>
    <n v="2.3699999999999997"/>
    <n v="1376.4875"/>
    <n v="4.4630023372803564E-2"/>
    <n v="2.1674015942546672"/>
  </r>
  <r>
    <d v="2022-08-04T00:00:00"/>
    <x v="0"/>
    <x v="0"/>
    <s v="M1"/>
    <x v="1"/>
    <n v="7"/>
    <x v="0"/>
    <s v="D5"/>
    <s v="M1PfaD5"/>
    <s v="M1PfaD5"/>
    <s v="5h54"/>
    <n v="0.89400000000000002"/>
    <n v="4.18"/>
    <x v="8"/>
    <s v="12h18"/>
    <n v="0.83899999999999997"/>
    <n v="5.5000000000000049E-2"/>
    <n v="22.29"/>
    <n v="-2.2290000000000001"/>
    <n v="-1.8110000000000002"/>
    <n v="67.400000000000006"/>
    <n v="3566.066600000001"/>
    <n v="0.35660666000000008"/>
    <n v="6.5554231227652027E-2"/>
    <n v="4.157023296729131E-6"/>
    <n v="1.4824221933887647E-6"/>
    <n v="1.4824221933887647"/>
    <n v="0.81856554024779926"/>
    <n v="1.4993866566220981E-2"/>
    <n v="29.967099999999999"/>
    <n v="57"/>
    <n v="720"/>
    <n v="4.1570232967291307"/>
    <n v="11.248072663787742"/>
    <s v="LS"/>
    <s v="TMF"/>
    <s v="E"/>
    <n v="0.47297782808158478"/>
    <n v="1.87375"/>
    <n v="1054"/>
    <n v="4.4630023372803564E-2"/>
    <n v="2.1674015942546672"/>
  </r>
  <r>
    <d v="2022-06-11T00:00:00"/>
    <x v="0"/>
    <x v="1"/>
    <s v="K1"/>
    <x v="0"/>
    <n v="4"/>
    <x v="5"/>
    <s v="H8"/>
    <s v="K1SguH8"/>
    <s v="K1SguH8"/>
    <s v="6h01"/>
    <n v="0.69099999999999995"/>
    <n v="5.42"/>
    <x v="409"/>
    <s v="11h45"/>
    <n v="0.57499999999999996"/>
    <n v="0.11599999999999999"/>
    <n v="6.92"/>
    <n v="-0.69199999999999995"/>
    <n v="-0.14999999999999991"/>
    <n v="28.45"/>
    <n v="635.38096250000001"/>
    <n v="6.3538096249999995E-2"/>
    <n v="0.20173913043478262"/>
    <n v="1.6586075169795125E-5"/>
    <n v="1.0538476405481777E-6"/>
    <n v="1.0538476405481776"/>
    <n v="7.025650936987855"/>
    <n v="297.44903162167714"/>
    <n v="31.959900000000001"/>
    <n v="24.6"/>
    <n v="490"/>
    <n v="16.586075169795127"/>
    <n v="10.416666666666666"/>
    <s v="LS"/>
    <s v="TMF"/>
    <s v="E"/>
    <n v="0.55247291970017987"/>
    <n v="1.6937500000000001"/>
    <n v="1071.175"/>
    <n v="-2.5070679879673005E-4"/>
    <n v="1.8763328679121161"/>
  </r>
  <r>
    <d v="2022-07-07T00:00:00"/>
    <x v="0"/>
    <x v="3"/>
    <s v="K1"/>
    <x v="0"/>
    <n v="5"/>
    <x v="5"/>
    <s v="H8"/>
    <s v="K1SguH8"/>
    <s v="K1SguH8"/>
    <s v="6h28"/>
    <n v="0.79900000000000004"/>
    <n v="19.05"/>
    <x v="410"/>
    <s v="12h04"/>
    <n v="0.67100000000000004"/>
    <n v="0.128"/>
    <n v="22.01"/>
    <n v="-2.2010000000000001"/>
    <n v="-0.29600000000000004"/>
    <n v="28.45"/>
    <n v="635.38096250000001"/>
    <n v="6.3538096249999995E-2"/>
    <n v="0.19076005961251863"/>
    <n v="1.5481998166960968E-5"/>
    <n v="9.8369668967468944E-7"/>
    <n v="0.98369668967468948"/>
    <n v="3.323299627279356"/>
    <n v="0.6994482053489115"/>
    <n v="34.081400000000002"/>
    <n v="24.6"/>
    <n v="490"/>
    <n v="15.481998166960969"/>
    <n v="7.0391025641025591"/>
    <s v="LS"/>
    <s v="TMF"/>
    <s v="E"/>
    <n v="0.35644028496175595"/>
    <n v="2.7675000000000001"/>
    <n v="1337.8125"/>
    <n v="-2.5070679879673005E-4"/>
    <n v="1.8763328679121161"/>
  </r>
  <r>
    <d v="2022-08-17T00:00:00"/>
    <x v="0"/>
    <x v="5"/>
    <s v="K1"/>
    <x v="0"/>
    <n v="1"/>
    <x v="5"/>
    <s v="H8"/>
    <s v="K1SguH8"/>
    <s v="K1SguH8"/>
    <s v="5h17"/>
    <n v="0.83399999999999996"/>
    <n v="18.43"/>
    <x v="325"/>
    <s v="12h37"/>
    <n v="0.71199999999999997"/>
    <n v="0.122"/>
    <n v="24.34"/>
    <n v="-2.4340000000000002"/>
    <n v="-0.59100000000000019"/>
    <n v="28.45"/>
    <n v="635.38096250000001"/>
    <n v="6.3538096249999995E-2"/>
    <n v="0.17134831460674158"/>
    <n v="1.3566038360715705E-5"/>
    <n v="8.6196025109434664E-7"/>
    <n v="0.8619602510943466"/>
    <n v="1.4584775822239362"/>
    <n v="0.16289111079454352"/>
    <n v="32.178800000000003"/>
    <n v="24.6"/>
    <n v="490"/>
    <n v="13.566038360715705"/>
    <n v="7.6209545755722603"/>
    <s v="LS"/>
    <s v="TMF"/>
    <s v="E"/>
    <n v="0.6083871384901417"/>
    <n v="1.4275"/>
    <n v="836.8"/>
    <n v="-2.5070679879673005E-4"/>
    <n v="1.8763328679121161"/>
  </r>
  <r>
    <d v="2022-08-03T00:00:00"/>
    <x v="0"/>
    <x v="0"/>
    <s v="K1"/>
    <x v="0"/>
    <n v="5"/>
    <x v="5"/>
    <s v="H8"/>
    <s v="K1SguH8"/>
    <s v="K1SguH8"/>
    <s v="5h30"/>
    <n v="0.79900000000000004"/>
    <n v="1.35"/>
    <x v="411"/>
    <s v="12h28"/>
    <n v="0.68799999999999994"/>
    <n v="0.1110000000000001"/>
    <n v="6.31"/>
    <n v="-0.63100000000000001"/>
    <n v="-0.496"/>
    <n v="28.45"/>
    <n v="635.38096250000001"/>
    <n v="6.3538096249999995E-2"/>
    <n v="0.16133720930232573"/>
    <n v="1.2597030498141096E-5"/>
    <n v="8.0039133625507435E-7"/>
    <n v="0.8003913362550743"/>
    <n v="1.6136922101916822"/>
    <n v="8.8812431962516231E-2"/>
    <n v="28.545300000000001"/>
    <n v="24.6"/>
    <n v="490"/>
    <n v="12.597030498141097"/>
    <n v="8.0311143168665637"/>
    <s v="LS"/>
    <s v="TMF"/>
    <s v="E"/>
    <n v="0.57093314461741485"/>
    <n v="1.5412499999999998"/>
    <n v="919.65"/>
    <n v="-2.5070679879673005E-4"/>
    <n v="1.8763328679121161"/>
  </r>
  <r>
    <d v="2022-06-21T00:00:00"/>
    <x v="0"/>
    <x v="2"/>
    <s v="K1"/>
    <x v="0"/>
    <n v="1"/>
    <x v="5"/>
    <s v="H8"/>
    <s v="K1SguH8"/>
    <s v="K1SguH8"/>
    <s v="5h37"/>
    <n v="0.71099999999999997"/>
    <n v="9.8699999999999992"/>
    <x v="412"/>
    <s v="12h11"/>
    <n v="0.61899999999999999"/>
    <n v="9.1999999999999971E-2"/>
    <n v="15.02"/>
    <n v="-1.502"/>
    <n v="-0.51500000000000012"/>
    <n v="28.45"/>
    <n v="635.38096250000001"/>
    <n v="6.3538096249999995E-2"/>
    <n v="0.14862681744749592"/>
    <n v="1.1386718596041654E-5"/>
    <n v="7.2349042212695936E-7"/>
    <n v="0.72349042212695935"/>
    <n v="1.404835771120309"/>
    <n v="2.5216039762112858"/>
    <n v="30.972899999999999"/>
    <n v="24.6"/>
    <n v="490"/>
    <n v="11.386718596041653"/>
    <n v="8.9642857142857135"/>
    <s v="LS"/>
    <s v="TMF"/>
    <s v="E"/>
    <n v="0.43868604499462666"/>
    <n v="2.2399999999999998"/>
    <n v="1277.3875"/>
    <n v="-2.5070679879673005E-4"/>
    <n v="1.8763328679121161"/>
  </r>
  <r>
    <d v="2022-07-22T00:00:00"/>
    <x v="0"/>
    <x v="4"/>
    <s v="K1"/>
    <x v="0"/>
    <n v="5"/>
    <x v="5"/>
    <s v="H8"/>
    <s v="K1SguH8"/>
    <s v="K1SguH8"/>
    <s v="6h30"/>
    <n v="0.82499999999999996"/>
    <n v="20.74"/>
    <x v="413"/>
    <s v="11h36"/>
    <n v="0.72099999999999997"/>
    <n v="0.10399999999999998"/>
    <n v="26.46"/>
    <n v="-2.6459999999999999"/>
    <n v="-0.57200000000000006"/>
    <n v="28.45"/>
    <n v="635.38096250000001"/>
    <n v="6.3538096249999995E-2"/>
    <n v="0.14424410540915394"/>
    <n v="1.0974801935913417E-5"/>
    <n v="6.9731802172875297E-7"/>
    <n v="0.69731802172875301"/>
    <n v="1.2190874505747429"/>
    <n v="0.59600861483677081"/>
    <n v="34.764699999999998"/>
    <n v="24.6"/>
    <n v="490"/>
    <n v="10.974801935913417"/>
    <n v="6.5184028628141686"/>
    <s v="LS"/>
    <s v="TMF"/>
    <s v="E"/>
    <n v="0.38320539431614575"/>
    <n v="2.6387499999999999"/>
    <n v="1512.2124999999996"/>
    <n v="-2.5070679879673005E-4"/>
    <n v="1.8763328679121161"/>
  </r>
  <r>
    <d v="2022-09-01T00:00:00"/>
    <x v="0"/>
    <x v="6"/>
    <s v="K1"/>
    <x v="0"/>
    <n v="5"/>
    <x v="5"/>
    <s v="H8"/>
    <s v="K1SguH8"/>
    <s v="K1SguH8"/>
    <s v="6h24"/>
    <n v="0.85399999999999998"/>
    <n v="23.19"/>
    <x v="414"/>
    <s v="12h29"/>
    <n v="0.77500000000000002"/>
    <n v="7.8999999999999959E-2"/>
    <n v="26.23"/>
    <n v="-2.6230000000000002"/>
    <n v="-0.30400000000000027"/>
    <n v="28.45"/>
    <n v="635.38096250000001"/>
    <n v="6.3538096249999995E-2"/>
    <n v="0.10193548387096768"/>
    <n v="7.158062976508687E-6"/>
    <n v="4.5480969436497039E-7"/>
    <n v="0.45480969436497037"/>
    <n v="1.4960845209374012"/>
    <n v="0.13344845570187955"/>
    <n v="34.357199999999999"/>
    <n v="24.6"/>
    <n v="490"/>
    <n v="7.1580629765086874"/>
    <n v="6.689549271607981"/>
    <s v="LS"/>
    <s v="TMF"/>
    <s v="E"/>
    <n v="0.43800288115314234"/>
    <n v="2.1637500000000003"/>
    <n v="1129.9875000000002"/>
    <n v="-2.5070679879673005E-4"/>
    <n v="1.8763328679121161"/>
  </r>
  <r>
    <d v="2022-06-22T00:00:00"/>
    <x v="0"/>
    <x v="2"/>
    <s v="M1"/>
    <x v="1"/>
    <n v="8"/>
    <x v="8"/>
    <s v="J3"/>
    <s v="M1BbrJ3"/>
    <s v="M1BbrJ3"/>
    <s v="5h37"/>
    <n v="0.84199999999999997"/>
    <n v="3.51"/>
    <x v="145"/>
    <s v="12h10"/>
    <n v="0.624"/>
    <n v="0.21799999999999997"/>
    <n v="16.09"/>
    <n v="-1.609"/>
    <n v="-1.258"/>
    <n v="84.55"/>
    <n v="5611.7314624999999"/>
    <n v="0.56117314625000003"/>
    <n v="0.34935897435897434"/>
    <n v="3.2607287682818819E-5"/>
    <n v="1.8298334219646309E-5"/>
    <n v="18.298334219646311"/>
    <n v="14.545575691292775"/>
    <n v="0.27689618630134039"/>
    <n v="31.695499999999999"/>
    <n v="90"/>
    <n v="650"/>
    <n v="32.607287682818821"/>
    <n v="14.662698412698415"/>
    <s v="ES"/>
    <s v="TMF"/>
    <s v="SD"/>
    <n v="0.40461792161109017"/>
    <n v="2.3699999999999997"/>
    <n v="1376.4875"/>
    <n v="1.204706686299079E-2"/>
    <n v="1.1361036842256038"/>
  </r>
  <r>
    <d v="2022-06-10T00:00:00"/>
    <x v="0"/>
    <x v="1"/>
    <s v="M1"/>
    <x v="1"/>
    <n v="11"/>
    <x v="8"/>
    <s v="J3"/>
    <s v="M1BbrJ3"/>
    <s v="M1BbrJ3"/>
    <s v="6h52"/>
    <n v="0.78800000000000003"/>
    <n v="0.98"/>
    <x v="415"/>
    <s v="12h12"/>
    <n v="0.63800000000000001"/>
    <n v="0.15000000000000002"/>
    <n v="16.670000000000002"/>
    <n v="-1.6670000000000003"/>
    <n v="-1.5690000000000002"/>
    <n v="84.55"/>
    <n v="5611.7314624999999"/>
    <n v="0.56117314625000003"/>
    <n v="0.23510971786833859"/>
    <n v="2.0025392902207458E-5"/>
    <n v="1.1237712739824179E-5"/>
    <n v="11.237712739824179"/>
    <n v="7.1623408156941863"/>
    <n v="0.13634557331707009"/>
    <n v="27.385200000000001"/>
    <n v="90"/>
    <n v="650"/>
    <n v="20.025392902207457"/>
    <n v="16.475333333333335"/>
    <s v="ES"/>
    <s v="TMF"/>
    <s v="SD"/>
    <n v="0.64691630239407094"/>
    <n v="1.1612499999999999"/>
    <n v="648.88749999999993"/>
    <n v="1.204706686299079E-2"/>
    <n v="1.1361036842256038"/>
  </r>
  <r>
    <d v="2022-07-08T00:00:00"/>
    <x v="0"/>
    <x v="3"/>
    <s v="M1"/>
    <x v="1"/>
    <n v="10"/>
    <x v="8"/>
    <s v="J3"/>
    <s v="M1BbrJ3"/>
    <s v="M1BbrJ3"/>
    <s v="6h10"/>
    <n v="0.88100000000000001"/>
    <n v="9.83"/>
    <x v="240"/>
    <s v="11h53"/>
    <n v="0.72299999999999998"/>
    <n v="0.15800000000000003"/>
    <n v="16.7"/>
    <n v="-1.67"/>
    <n v="-0.68699999999999994"/>
    <n v="84.55"/>
    <n v="5611.7314624999999"/>
    <n v="0.56117314625000003"/>
    <n v="0.21853388658367917"/>
    <n v="1.8301833137713176E-5"/>
    <n v="1.0270497284033013E-5"/>
    <n v="10.270497284033013"/>
    <n v="14.949777706016032"/>
    <n v="0.28459075946554913"/>
    <n v="33.388599999999997"/>
    <n v="90"/>
    <n v="650"/>
    <n v="18.301833137713178"/>
    <n v="10.019670781892938"/>
    <s v="ES"/>
    <s v="TMF"/>
    <s v="SD"/>
    <n v="0.39262443606707542"/>
    <n v="2.4874999999999998"/>
    <n v="1362.0875000000001"/>
    <n v="1.204706686299079E-2"/>
    <n v="1.1361036842256038"/>
  </r>
  <r>
    <d v="2022-08-04T00:00:00"/>
    <x v="0"/>
    <x v="0"/>
    <s v="M1"/>
    <x v="1"/>
    <n v="6"/>
    <x v="8"/>
    <s v="J3"/>
    <s v="M1BbrJ3"/>
    <s v="M1BbrJ3"/>
    <s v="5h54"/>
    <n v="0.86599999999999999"/>
    <n v="5.85"/>
    <x v="416"/>
    <s v="12h18"/>
    <n v="0.72599999999999998"/>
    <n v="0.14000000000000001"/>
    <n v="12.02"/>
    <n v="-1.202"/>
    <n v="-0.61699999999999999"/>
    <n v="84.55"/>
    <n v="5611.7314624999999"/>
    <n v="0.56117314625000003"/>
    <n v="0.19283746556473833"/>
    <n v="1.5689806705871461E-5"/>
    <n v="8.8046981931882373E-6"/>
    <n v="8.8046981931882371"/>
    <n v="14.270175353627613"/>
    <n v="0.27165354037078199"/>
    <n v="29.967099999999999"/>
    <n v="90"/>
    <n v="650"/>
    <n v="15.68980670587146"/>
    <n v="11.248072663787742"/>
    <s v="ES"/>
    <s v="TMF"/>
    <s v="SD"/>
    <n v="0.47297782808158478"/>
    <n v="1.87375"/>
    <n v="1054"/>
    <n v="1.204706686299079E-2"/>
    <n v="1.1361036842256038"/>
  </r>
  <r>
    <d v="2022-09-01T00:00:00"/>
    <x v="0"/>
    <x v="6"/>
    <s v="M1"/>
    <x v="1"/>
    <n v="2"/>
    <x v="8"/>
    <s v="J3"/>
    <s v="M1BbrJ3"/>
    <s v="M1BbrJ3"/>
    <s v="6h42"/>
    <n v="0.82699999999999996"/>
    <n v="10.45"/>
    <x v="417"/>
    <s v="12h17"/>
    <n v="0.72199999999999998"/>
    <n v="0.10499999999999998"/>
    <n v="18.32"/>
    <n v="-1.8320000000000001"/>
    <n v="-0.78700000000000014"/>
    <n v="84.55"/>
    <n v="5611.7314624999999"/>
    <n v="0.56117314625000003"/>
    <n v="0.1454293628808864"/>
    <n v="1.1085918930382308E-5"/>
    <n v="6.2211200052350746E-6"/>
    <n v="6.2211200052350746"/>
    <n v="7.9048538821284291"/>
    <n v="0.15048038934209898"/>
    <n v="34.357199999999999"/>
    <n v="90"/>
    <n v="650"/>
    <n v="11.085918930382308"/>
    <n v="5.6582009490325227"/>
    <s v="ES"/>
    <s v="TMF"/>
    <s v="SD"/>
    <n v="0.43800288115314234"/>
    <n v="2.1637500000000003"/>
    <n v="1129.9875000000002"/>
    <n v="1.204706686299079E-2"/>
    <n v="1.1361036842256038"/>
  </r>
  <r>
    <d v="2022-08-17T00:00:00"/>
    <x v="0"/>
    <x v="5"/>
    <s v="M1"/>
    <x v="1"/>
    <n v="7"/>
    <x v="8"/>
    <s v="J3"/>
    <s v="M1BbrJ3"/>
    <s v="M1BbrJ3"/>
    <s v="5h50"/>
    <n v="0.71299999999999997"/>
    <n v="16.78"/>
    <x v="418"/>
    <s v="12h12"/>
    <n v="0.76500000000000001"/>
    <n v="-5.2000000000000046E-2"/>
    <n v="10.57"/>
    <n v="-1.0569999999999999"/>
    <n v="0.62100000000000022"/>
    <n v="84.55"/>
    <n v="5611.7314624999999"/>
    <n v="0.56117314625000003"/>
    <n v="7.2931276297335271E-2"/>
    <n v="4.7401694411933094E-6"/>
    <n v="2.6600557990725539E-6"/>
    <n v="2.6600557990725537"/>
    <n v="4.28350370221023"/>
    <n v="8.1542722290441613E-2"/>
    <n v="32.178800000000003"/>
    <n v="90"/>
    <n v="650"/>
    <n v="4.7401694411933093"/>
    <n v="11.310295975498345"/>
    <s v="ES"/>
    <s v="TMF"/>
    <s v="SD"/>
    <n v="0.6083871384901417"/>
    <n v="1.4275"/>
    <n v="836.8"/>
    <n v="1.204706686299079E-2"/>
    <n v="1.1361036842256038"/>
  </r>
  <r>
    <d v="2022-09-02T00:00:00"/>
    <x v="0"/>
    <x v="6"/>
    <s v="K6"/>
    <x v="1"/>
    <n v="7"/>
    <x v="11"/>
    <s v="C8"/>
    <s v="K6HmaC8"/>
    <s v="K6HmaC8"/>
    <s v="5h55"/>
    <n v="0.93899999999999995"/>
    <n v="10.11"/>
    <x v="419"/>
    <s v="11h35"/>
    <n v="0.71399999999999997"/>
    <n v="0.22499999999999998"/>
    <n v="13.37"/>
    <n v="-1.337"/>
    <n v="-0.32600000000000007"/>
    <n v="65"/>
    <n v="3316.625"/>
    <n v="0.33166250000000003"/>
    <n v="0.31512605042016806"/>
    <n v="2.8719782228700644E-5"/>
    <n v="9.5252747734264285E-6"/>
    <n v="9.5252747734264283"/>
    <n v="29.218634274314191"/>
    <n v="0.14651954324240635"/>
    <n v="35.566600000000001"/>
    <n v="61"/>
    <n v="534"/>
    <n v="28.719782228700645"/>
    <n v="11.450000000000001"/>
    <s v="ES"/>
    <s v="TF"/>
    <s v="SD"/>
    <n v="0.40445061727069104"/>
    <n v="2.5662500000000001"/>
    <n v="1407.6"/>
    <n v="1.4204493949391642E-2"/>
    <n v="0.86557306903636777"/>
  </r>
  <r>
    <d v="2022-07-05T00:00:00"/>
    <x v="0"/>
    <x v="3"/>
    <s v="K6"/>
    <x v="1"/>
    <n v="4"/>
    <x v="11"/>
    <s v="C8"/>
    <s v="K6HmaC8"/>
    <s v="K6HmaC8"/>
    <s v="5h54"/>
    <n v="0.89"/>
    <n v="14.65"/>
    <x v="351"/>
    <s v="11h54"/>
    <n v="0.68300000000000005"/>
    <n v="0.20699999999999996"/>
    <n v="17.489999999999998"/>
    <n v="-1.7489999999999999"/>
    <n v="-0.28399999999999981"/>
    <n v="65"/>
    <n v="3316.625"/>
    <n v="0.33166250000000003"/>
    <n v="0.30307467057101017"/>
    <n v="2.7373767259042386E-5"/>
    <n v="9.0788520835521456E-6"/>
    <n v="9.078852083552146"/>
    <n v="31.967789026592087"/>
    <n v="0.16030543394574254"/>
    <n v="33.278799999999997"/>
    <n v="61"/>
    <n v="534"/>
    <n v="27.373767259042385"/>
    <n v="11.802345679012349"/>
    <s v="ES"/>
    <s v="TF"/>
    <s v="SD"/>
    <n v="0.3455948490031629"/>
    <n v="2.8125"/>
    <n v="1435.3249999999998"/>
    <n v="1.4204493949391642E-2"/>
    <n v="0.86557306903636777"/>
  </r>
  <r>
    <d v="2022-06-09T00:00:00"/>
    <x v="0"/>
    <x v="1"/>
    <s v="K6"/>
    <x v="1"/>
    <n v="2"/>
    <x v="11"/>
    <s v="C8"/>
    <s v="K6HmaC8"/>
    <s v="K6HmaC8"/>
    <s v="6h15"/>
    <n v="0.79300000000000004"/>
    <n v="2.44"/>
    <x v="420"/>
    <s v="12h04"/>
    <n v="0.63"/>
    <n v="0.16300000000000003"/>
    <n v="8.4499999999999993"/>
    <n v="-0.84499999999999997"/>
    <n v="-0.60099999999999998"/>
    <n v="65"/>
    <n v="3316.625"/>
    <n v="0.33166250000000003"/>
    <n v="0.25873015873015875"/>
    <n v="2.2530025643589709E-5"/>
    <n v="7.4723646300170724E-6"/>
    <n v="7.4723646300170721"/>
    <n v="12.433219018331235"/>
    <n v="6.2347526393461146E-2"/>
    <n v="24.548100000000002"/>
    <n v="61"/>
    <n v="534"/>
    <n v="22.53002564358971"/>
    <n v="14.811333333333334"/>
    <s v="ES"/>
    <s v="TF"/>
    <s v="SD"/>
    <n v="0.62108933859878679"/>
    <n v="1.2462500000000001"/>
    <n v="783"/>
    <n v="1.4204493949391642E-2"/>
    <n v="0.86557306903636777"/>
  </r>
  <r>
    <d v="2022-08-06T00:00:00"/>
    <x v="0"/>
    <x v="0"/>
    <s v="K6"/>
    <x v="1"/>
    <n v="5"/>
    <x v="11"/>
    <s v="C8"/>
    <s v="K6HmaC8"/>
    <s v="K6HmaC8"/>
    <s v="6h17"/>
    <n v="0.88400000000000001"/>
    <n v="5.01"/>
    <x v="219"/>
    <s v="12h15"/>
    <n v="0.70799999999999996"/>
    <n v="0.17600000000000005"/>
    <n v="12.42"/>
    <n v="-1.242"/>
    <n v="-0.74099999999999999"/>
    <n v="65"/>
    <n v="3316.625"/>
    <n v="0.33166250000000003"/>
    <n v="0.248587570621469"/>
    <n v="2.144776859304689E-5"/>
    <n v="7.1134205509914145E-6"/>
    <n v="7.1134205509914148"/>
    <n v="9.5997578285984009"/>
    <n v="4.81388732641908E-2"/>
    <n v="31.516500000000001"/>
    <n v="61"/>
    <n v="534"/>
    <n v="21.447768593046892"/>
    <n v="13.38048963335333"/>
    <s v="ES"/>
    <s v="TF"/>
    <s v="SD"/>
    <n v="0.44430618398273797"/>
    <n v="2.1475"/>
    <n v="1335.2875000000001"/>
    <n v="1.4204493949391642E-2"/>
    <n v="0.86557306903636777"/>
  </r>
  <r>
    <d v="2022-08-19T00:00:00"/>
    <x v="0"/>
    <x v="5"/>
    <s v="K6"/>
    <x v="1"/>
    <n v="13"/>
    <x v="11"/>
    <s v="C8"/>
    <s v="K6HmaC8"/>
    <s v="K6HmaC8"/>
    <s v="6h23"/>
    <n v="0.83699999999999997"/>
    <n v="7.67"/>
    <x v="421"/>
    <s v="11h34"/>
    <n v="0.72299999999999998"/>
    <n v="0.11399999999999999"/>
    <n v="14.38"/>
    <n v="-1.4380000000000002"/>
    <n v="-0.67100000000000015"/>
    <n v="65"/>
    <n v="3316.625"/>
    <n v="0.33166250000000003"/>
    <n v="0.15767634854771784"/>
    <n v="1.2246094019662113E-5"/>
    <n v="4.0615701577961858E-6"/>
    <n v="4.0615701577961856"/>
    <n v="6.0530106673564603"/>
    <n v="3.0353381677463719E-2"/>
    <n v="34.301699999999997"/>
    <n v="61"/>
    <n v="534"/>
    <n v="12.246094019662113"/>
    <n v="12.126990262931423"/>
    <s v="ES"/>
    <s v="TF"/>
    <s v="SD"/>
    <n v="0.40498035528846144"/>
    <n v="2.7174999999999998"/>
    <n v="1551.3875"/>
    <n v="1.4204493949391642E-2"/>
    <n v="0.86557306903636777"/>
  </r>
  <r>
    <d v="2022-07-20T00:00:00"/>
    <x v="0"/>
    <x v="4"/>
    <s v="K6"/>
    <x v="1"/>
    <n v="7"/>
    <x v="11"/>
    <s v="C8"/>
    <s v="K6HmaC8"/>
    <s v="K6HmaC8"/>
    <s v="6h13"/>
    <n v="0.92600000000000005"/>
    <n v="20.87"/>
    <x v="422"/>
    <s v="11h31"/>
    <n v="0.80300000000000005"/>
    <n v="0.123"/>
    <n v="23.28"/>
    <n v="-2.3280000000000003"/>
    <n v="-0.2410000000000001"/>
    <n v="65"/>
    <n v="3316.625"/>
    <n v="0.33166250000000003"/>
    <n v="0.15317559153175592"/>
    <n v="1.1817219905185621E-5"/>
    <n v="3.9193286968036266E-6"/>
    <n v="3.9193286968036265"/>
    <n v="16.262774675533713"/>
    <n v="8.1551187332807029E-2"/>
    <n v="34.903799999999997"/>
    <n v="61"/>
    <n v="534"/>
    <n v="11.81721990518562"/>
    <n v="11.020894580054243"/>
    <s v="ES"/>
    <s v="TF"/>
    <s v="SD"/>
    <n v="0.38773728517693062"/>
    <n v="2.5749999999999997"/>
    <n v="1486.8125"/>
    <n v="1.4204493949391642E-2"/>
    <n v="0.86557306903636777"/>
  </r>
  <r>
    <d v="2022-08-04T00:00:00"/>
    <x v="0"/>
    <x v="0"/>
    <s v="K1"/>
    <x v="0"/>
    <n v="1"/>
    <x v="0"/>
    <s v="I6"/>
    <s v="K1PfaI6"/>
    <s v="K1PfaI6"/>
    <s v="6h06"/>
    <n v="0.78500000000000003"/>
    <n v="4.97"/>
    <x v="108"/>
    <s v="12h35"/>
    <n v="0.65700000000000003"/>
    <n v="0.128"/>
    <n v="14.56"/>
    <n v="-1.456"/>
    <n v="-0.95899999999999996"/>
    <n v="57.95"/>
    <n v="2636.1889625000003"/>
    <n v="0.26361889625000001"/>
    <n v="0.19482496194824961"/>
    <n v="1.5889106064764417E-5"/>
    <n v="4.1886686031923764E-6"/>
    <n v="4.1886686031923768"/>
    <n v="4.3677461972808933"/>
    <n v="8.7175064352845069E-2"/>
    <n v="29.967099999999999"/>
    <n v="51.9"/>
    <n v="645"/>
    <n v="15.889106064764416"/>
    <n v="8.0560426564281311"/>
    <s v="LS"/>
    <s v="TMF"/>
    <s v="E"/>
    <n v="0.47297782808158478"/>
    <n v="1.87375"/>
    <n v="1054"/>
    <n v="2.8758319692770054E-2"/>
    <n v="0.71718748709344571"/>
  </r>
  <r>
    <d v="2022-07-08T00:00:00"/>
    <x v="0"/>
    <x v="3"/>
    <s v="K1"/>
    <x v="0"/>
    <n v="2"/>
    <x v="0"/>
    <s v="I6"/>
    <s v="K1PfaI6"/>
    <s v="K1PfaI6"/>
    <s v="5h45"/>
    <n v="0.77200000000000002"/>
    <n v="16.760000000000002"/>
    <x v="423"/>
    <s v="12h08"/>
    <n v="0.72599999999999998"/>
    <n v="4.6000000000000041E-2"/>
    <n v="26.67"/>
    <n v="-2.6670000000000003"/>
    <n v="-0.9910000000000001"/>
    <n v="57.95"/>
    <n v="2636.1889625000003"/>
    <n v="0.26361889625000001"/>
    <n v="6.3360881542699782E-2"/>
    <n v="3.9864734140398988E-6"/>
    <n v="1.0509097213391674E-6"/>
    <n v="1.0509097213391674"/>
    <n v="1.0604538055894726"/>
    <n v="2.1165407642740948E-2"/>
    <n v="33.388599999999997"/>
    <n v="51.9"/>
    <n v="645"/>
    <n v="3.986473414039899"/>
    <n v="6.9702991452991538"/>
    <s v="LS"/>
    <s v="TMF"/>
    <s v="E"/>
    <n v="0.39262443606707542"/>
    <n v="2.4874999999999998"/>
    <n v="1362.0875000000001"/>
    <n v="2.8758319692770054E-2"/>
    <n v="0.71718748709344571"/>
  </r>
  <r>
    <d v="2022-06-21T00:00:00"/>
    <x v="0"/>
    <x v="2"/>
    <s v="K1"/>
    <x v="0"/>
    <n v="12"/>
    <x v="0"/>
    <s v="I6"/>
    <s v="K1PfaI6"/>
    <s v="K1PfaI6"/>
    <s v="5h46"/>
    <n v="0.72199999999999998"/>
    <n v="10.53"/>
    <x v="424"/>
    <s v="12h24"/>
    <n v="0.69499999999999995"/>
    <n v="2.7000000000000024E-2"/>
    <n v="20.86"/>
    <n v="-2.0859999999999999"/>
    <n v="-1.0329999999999999"/>
    <n v="57.95"/>
    <n v="2636.1889625000003"/>
    <n v="0.26361889625000001"/>
    <n v="3.8848920863309391E-2"/>
    <n v="2.1830941236126529E-6"/>
    <n v="5.7550486327662868E-7"/>
    <n v="0.57550486327662864"/>
    <n v="0.55711990636653308"/>
    <n v="1.1119456464752583E-2"/>
    <n v="30.972899999999999"/>
    <n v="51.9"/>
    <n v="645"/>
    <n v="2.1830941236126526"/>
    <n v="8.9642857142857135"/>
    <s v="LS"/>
    <s v="TMF"/>
    <s v="E"/>
    <n v="0.43868604499462666"/>
    <n v="2.2399999999999998"/>
    <n v="1277.3875"/>
    <n v="2.8758319692770054E-2"/>
    <n v="0.71718748709344571"/>
  </r>
  <r>
    <d v="2022-09-01T00:00:00"/>
    <x v="0"/>
    <x v="6"/>
    <s v="K1"/>
    <x v="0"/>
    <n v="6"/>
    <x v="0"/>
    <s v="I6"/>
    <s v="K1PfaI6"/>
    <s v="K1PfaI6"/>
    <s v="6h24"/>
    <n v="0.79900000000000004"/>
    <n v="16.09"/>
    <x v="425"/>
    <s v="12h29"/>
    <n v="0.77100000000000002"/>
    <n v="2.8000000000000025E-2"/>
    <n v="23.56"/>
    <n v="-2.3559999999999999"/>
    <n v="-0.74699999999999989"/>
    <n v="57.95"/>
    <n v="2636.1889625000003"/>
    <n v="0.26361889625000001"/>
    <n v="3.6316472114137514E-2"/>
    <n v="2.0092526907292379E-6"/>
    <n v="5.2967697661738432E-7"/>
    <n v="0.52967697661738433"/>
    <n v="0.7090722578545976"/>
    <n v="1.4152246242644127E-2"/>
    <n v="34.357199999999999"/>
    <n v="51.9"/>
    <n v="645"/>
    <n v="2.0092526907292378"/>
    <n v="6.689549271607981"/>
    <s v="LS"/>
    <s v="TMF"/>
    <s v="E"/>
    <n v="0.43800288115314234"/>
    <n v="2.1637500000000003"/>
    <n v="1129.9875000000002"/>
    <n v="2.8758319692770054E-2"/>
    <n v="0.71718748709344571"/>
  </r>
  <r>
    <d v="2022-08-17T00:00:00"/>
    <x v="0"/>
    <x v="5"/>
    <s v="K1"/>
    <x v="0"/>
    <n v="10"/>
    <x v="0"/>
    <s v="I6"/>
    <s v="K1PfaI6"/>
    <s v="K1PfaI6"/>
    <s v="6h42"/>
    <n v="0.76700000000000002"/>
    <n v="14.12"/>
    <x v="345"/>
    <s v="11h50"/>
    <n v="0.74199999999999999"/>
    <n v="2.5000000000000022E-2"/>
    <n v="27.54"/>
    <n v="-2.754"/>
    <n v="-1.3420000000000001"/>
    <n v="57.95"/>
    <n v="2636.1889625000003"/>
    <n v="0.26361889625000001"/>
    <n v="3.3692722371967687E-2"/>
    <n v="1.8320777680963829E-6"/>
    <n v="4.8297031906973197E-7"/>
    <n v="0.48297031906973198"/>
    <n v="0.35988846428445004"/>
    <n v="7.1829494244365034E-3"/>
    <n v="32.178800000000003"/>
    <n v="51.9"/>
    <n v="645"/>
    <n v="1.8320777680963829"/>
    <n v="7.6209545755722603"/>
    <s v="LS"/>
    <s v="TMF"/>
    <s v="E"/>
    <n v="0.6083871384901417"/>
    <n v="1.4275"/>
    <n v="836.8"/>
    <n v="2.8758319692770054E-2"/>
    <n v="0.71718748709344571"/>
  </r>
  <r>
    <d v="2022-06-11T00:00:00"/>
    <x v="0"/>
    <x v="1"/>
    <s v="K1"/>
    <x v="0"/>
    <n v="2"/>
    <x v="0"/>
    <s v="I6"/>
    <s v="K1PfaI6"/>
    <s v="K1PfaI6"/>
    <s v="6h01"/>
    <n v="0.70799999999999996"/>
    <n v="6.04"/>
    <x v="426"/>
    <s v="11h45"/>
    <n v="0.71"/>
    <n v="-2.0000000000000018E-3"/>
    <n v="15.71"/>
    <n v="-1.5710000000000002"/>
    <n v="-0.96700000000000019"/>
    <n v="57.95"/>
    <n v="2636.1889625000003"/>
    <n v="0.26361889625000001"/>
    <n v="2.8248587570621495E-3"/>
    <n v="8.66410976779867E-8"/>
    <n v="2.2840230539759293E-8"/>
    <n v="2.2840230539759292E-2"/>
    <n v="2.361967997906855E-2"/>
    <n v="4.7142096384875819E-4"/>
    <n v="31.959900000000001"/>
    <n v="51.9"/>
    <n v="645"/>
    <n v="8.6641097677986695E-2"/>
    <n v="10.416666666666666"/>
    <s v="LS"/>
    <s v="TMF"/>
    <s v="E"/>
    <n v="0.55247291970017987"/>
    <n v="1.6937500000000001"/>
    <n v="1071.175"/>
    <n v="2.8758319692770054E-2"/>
    <n v="0.71718748709344571"/>
  </r>
  <r>
    <d v="2022-06-10T00:00:00"/>
    <x v="0"/>
    <x v="1"/>
    <s v="M1"/>
    <x v="1"/>
    <n v="10"/>
    <x v="1"/>
    <s v="H4"/>
    <s v="M1FsaH4"/>
    <s v="M1FsaH4"/>
    <s v="6h52"/>
    <n v="0.71699999999999997"/>
    <n v="2.79"/>
    <x v="292"/>
    <s v="12h12"/>
    <n v="0.64700000000000002"/>
    <n v="6.9999999999999951E-2"/>
    <n v="2.35"/>
    <n v="-0.23500000000000001"/>
    <n v="4.4000000000000011E-2"/>
    <n v="47.6"/>
    <n v="1778.6216000000002"/>
    <n v="0.17786216000000002"/>
    <n v="0.10819165378670781"/>
    <n v="7.702637845597036E-6"/>
    <n v="1.3700078049156354E-6"/>
    <n v="1.3700078049156355"/>
    <n v="31.13654102080989"/>
    <n v="0.39347697159435135"/>
    <n v="27.385200000000001"/>
    <n v="17.7"/>
    <n v="375"/>
    <n v="7.7026378455970361"/>
    <n v="16.475333333333335"/>
    <s v="LS"/>
    <s v="TMF"/>
    <s v="E"/>
    <n v="0.64691630239407094"/>
    <n v="1.1612499999999999"/>
    <n v="648.88749999999993"/>
    <n v="-1.7127437005219813E-2"/>
    <n v="0.49401881407737724"/>
  </r>
  <r>
    <d v="2022-08-04T00:00:00"/>
    <x v="0"/>
    <x v="0"/>
    <s v="M1"/>
    <x v="1"/>
    <n v="1"/>
    <x v="1"/>
    <s v="H4"/>
    <s v="M1FsaH4"/>
    <s v="M1FsaH4"/>
    <s v="5h54"/>
    <n v="0.70899999999999996"/>
    <n v="2.81"/>
    <x v="427"/>
    <s v="12h18"/>
    <n v="0.64100000000000001"/>
    <n v="6.7999999999999949E-2"/>
    <n v="17.32"/>
    <n v="-1.732"/>
    <n v="-1.4510000000000001"/>
    <n v="47.6"/>
    <n v="1778.6216000000002"/>
    <n v="0.17786216000000002"/>
    <n v="0.10608424336973471"/>
    <n v="7.5183614107649007E-6"/>
    <n v="1.3372320001792926E-6"/>
    <n v="1.3372320001792926"/>
    <n v="0.92159338399675572"/>
    <n v="1.1646308866937891E-2"/>
    <n v="29.967099999999999"/>
    <n v="17.7"/>
    <n v="375"/>
    <n v="7.5183614107649008"/>
    <n v="11.248072663787742"/>
    <s v="LS"/>
    <s v="TMF"/>
    <s v="E"/>
    <n v="0.47297782808158478"/>
    <n v="1.87375"/>
    <n v="1054"/>
    <n v="-1.7127437005219813E-2"/>
    <n v="0.49401881407737724"/>
  </r>
  <r>
    <d v="2022-08-18T00:00:00"/>
    <x v="0"/>
    <x v="5"/>
    <s v="M1"/>
    <x v="1"/>
    <n v="3"/>
    <x v="1"/>
    <s v="H4"/>
    <s v="M1FsaH4"/>
    <s v="M1FsaH4"/>
    <s v="5h55"/>
    <n v="0.76500000000000001"/>
    <n v="5.85"/>
    <x v="416"/>
    <s v="12h33"/>
    <n v="0.73899999999999999"/>
    <n v="2.6000000000000023E-2"/>
    <n v="20.34"/>
    <n v="-2.0339999999999998"/>
    <n v="-1.4489999999999998"/>
    <n v="47.6"/>
    <n v="1778.6216000000002"/>
    <n v="0.17786216000000002"/>
    <n v="3.5182679296346449E-2"/>
    <n v="1.9323146613623944E-6"/>
    <n v="3.4368565946958406E-7"/>
    <n v="0.34368565946958407"/>
    <n v="0.23718817078646245"/>
    <n v="2.9973812144607156E-3"/>
    <n v="28.894600000000001"/>
    <n v="17.7"/>
    <n v="375"/>
    <n v="1.9323146613623945"/>
    <n v="11.347959829038007"/>
    <s v="LS"/>
    <s v="TMF"/>
    <s v="E"/>
    <n v="0.60858362734628491"/>
    <n v="1.405"/>
    <n v="1061.325"/>
    <n v="-1.7127437005219813E-2"/>
    <n v="0.49401881407737724"/>
  </r>
  <r>
    <d v="2022-07-08T00:00:00"/>
    <x v="0"/>
    <x v="3"/>
    <s v="M1"/>
    <x v="1"/>
    <n v="5"/>
    <x v="1"/>
    <s v="H4"/>
    <s v="M1FsaH4"/>
    <s v="M1FsaH4"/>
    <s v="6h01"/>
    <n v="0.78200000000000003"/>
    <n v="10.85"/>
    <x v="78"/>
    <s v="11h32"/>
    <n v="0.76300000000000001"/>
    <n v="1.9000000000000017E-2"/>
    <n v="21.98"/>
    <n v="-2.198"/>
    <n v="-1.113"/>
    <n v="47.6"/>
    <n v="1778.6216000000002"/>
    <n v="0.17786216000000002"/>
    <n v="2.4901703800786393E-2"/>
    <n v="1.2627138323125007E-6"/>
    <n v="2.245890096769792E-7"/>
    <n v="0.2245890096769792"/>
    <n v="0.20178707068910981"/>
    <n v="2.5500123931101E-3"/>
    <n v="33.388599999999997"/>
    <n v="17.7"/>
    <n v="375"/>
    <n v="1.2627138323125007"/>
    <n v="10.019670781892938"/>
    <s v="LS"/>
    <s v="TMF"/>
    <s v="E"/>
    <n v="0.39262443606707542"/>
    <n v="2.4874999999999998"/>
    <n v="1362.0875000000001"/>
    <n v="-1.7127437005219813E-2"/>
    <n v="0.49401881407737724"/>
  </r>
  <r>
    <d v="2022-06-11T00:00:00"/>
    <x v="0"/>
    <x v="1"/>
    <s v="K1"/>
    <x v="0"/>
    <n v="7"/>
    <x v="11"/>
    <s v="D9"/>
    <s v="K1HmaD9"/>
    <s v="K1HmaD9"/>
    <s v="6h01"/>
    <n v="0.58099999999999996"/>
    <n v="3.12"/>
    <x v="428"/>
    <s v="11h45"/>
    <n v="0.44900000000000001"/>
    <n v="0.13199999999999995"/>
    <n v="7.53"/>
    <n v="-0.753"/>
    <n v="-0.441"/>
    <n v="75.5"/>
    <n v="4474.69625"/>
    <n v="0.44746962499999998"/>
    <n v="0.29398663697104666"/>
    <n v="2.6366848568268059E-5"/>
    <n v="1.1798363841274694E-5"/>
    <n v="11.798363841274695"/>
    <n v="26.753659504024249"/>
    <n v="0.93217189003006051"/>
    <n v="31.959900000000001"/>
    <n v="70.599999999999994"/>
    <n v="700"/>
    <n v="26.366848568268061"/>
    <n v="10.416666666666666"/>
    <s v="ES"/>
    <s v="TF"/>
    <s v="SD"/>
    <n v="0.55247291970017987"/>
    <n v="1.6937500000000001"/>
    <n v="1071.175"/>
    <n v="0"/>
    <n v="0"/>
  </r>
  <r>
    <d v="2022-06-21T00:00:00"/>
    <x v="0"/>
    <x v="2"/>
    <s v="K1"/>
    <x v="0"/>
    <n v="16"/>
    <x v="11"/>
    <s v="D9"/>
    <s v="K1HmaD9"/>
    <s v="K1HmaD9"/>
    <s v="5h46"/>
    <n v="0.60099999999999998"/>
    <n v="10.23"/>
    <x v="310"/>
    <s v="12h24"/>
    <n v="0.48"/>
    <n v="0.121"/>
    <n v="16.63"/>
    <n v="-1.6629999999999998"/>
    <n v="-0.63999999999999968"/>
    <n v="75.5"/>
    <n v="4474.69625"/>
    <n v="0.44746962499999998"/>
    <n v="0.25208333333333333"/>
    <n v="2.1819650455845848E-5"/>
    <n v="9.7636308071084198E-6"/>
    <n v="9.7636308071084201"/>
    <n v="15.255673136106914"/>
    <n v="0.53155007294708645"/>
    <n v="30.972899999999999"/>
    <n v="70.599999999999994"/>
    <n v="700"/>
    <n v="21.819650455845849"/>
    <n v="8.9642857142857135"/>
    <s v="ES"/>
    <s v="TF"/>
    <s v="SD"/>
    <n v="0.43868604499462666"/>
    <n v="2.2399999999999998"/>
    <n v="1277.3875"/>
    <n v="0"/>
    <n v="0"/>
  </r>
  <r>
    <d v="2022-07-22T00:00:00"/>
    <x v="0"/>
    <x v="4"/>
    <s v="K1"/>
    <x v="0"/>
    <n v="2"/>
    <x v="11"/>
    <s v="D9"/>
    <s v="K1HmaD9"/>
    <s v="K1HmaD9"/>
    <s v="6h30"/>
    <n v="0.62"/>
    <n v="18.86"/>
    <x v="17"/>
    <s v="11h36"/>
    <n v="0.70799999999999996"/>
    <n v="-8.7999999999999967E-2"/>
    <n v="24.15"/>
    <n v="-2.415"/>
    <n v="-0.52900000000000014"/>
    <n v="75.5"/>
    <n v="4474.69625"/>
    <n v="0.44746962499999998"/>
    <n v="0.14193548387096769"/>
    <n v="1.0758976552466153E-5"/>
    <n v="4.8143152033158222E-6"/>
    <n v="4.8143152033158225"/>
    <n v="9.1007848833947467"/>
    <n v="0.31709665155284678"/>
    <n v="34.764699999999998"/>
    <n v="70.599999999999994"/>
    <n v="700"/>
    <n v="10.758976552466153"/>
    <n v="6.5184028628141686"/>
    <s v="ES"/>
    <s v="TF"/>
    <s v="SD"/>
    <n v="0.38320539431614575"/>
    <n v="2.6387499999999999"/>
    <n v="1512.2124999999996"/>
    <n v="0"/>
    <n v="0"/>
  </r>
  <r>
    <d v="2022-07-21T00:00:00"/>
    <x v="0"/>
    <x v="4"/>
    <s v="K5"/>
    <x v="0"/>
    <n v="8"/>
    <x v="11"/>
    <s v="A6"/>
    <s v="K5HmaA6"/>
    <s v="K5HmaA6"/>
    <s v="6h14"/>
    <n v="0.57699999999999996"/>
    <n v="30.23"/>
    <x v="429"/>
    <s v="12h20"/>
    <n v="0.65400000000000003"/>
    <n v="-7.7000000000000068E-2"/>
    <n v="33.65"/>
    <n v="-3.3649999999999998"/>
    <n v="-0.34199999999999964"/>
    <n v="47.95"/>
    <n v="1804.8739625000003"/>
    <n v="0.18048739625000002"/>
    <n v="0.13344887348353565"/>
    <n v="9.9726279733713339E-6"/>
    <n v="1.7999336566837066E-6"/>
    <n v="1.7999336566837065"/>
    <n v="5.262963908431896"/>
    <n v="0.18337629709853351"/>
    <n v="31.981100000000001"/>
    <n v="33.4"/>
    <n v="340"/>
    <n v="9.9726279733713348"/>
    <n v="9.9720095924155352"/>
    <s v="ES"/>
    <s v="TF"/>
    <s v="SD"/>
    <n v="0.41316276787735068"/>
    <n v="2.36"/>
    <n v="1352.8999999999999"/>
    <n v="0"/>
    <n v="0"/>
  </r>
  <r>
    <d v="2022-08-17T00:00:00"/>
    <x v="0"/>
    <x v="5"/>
    <s v="K1"/>
    <x v="0"/>
    <n v="11"/>
    <x v="11"/>
    <s v="D9"/>
    <s v="K1HmaD9"/>
    <s v="K1HmaD9"/>
    <s v="6h42"/>
    <n v="0.65600000000000003"/>
    <n v="21.46"/>
    <x v="430"/>
    <s v="11h50"/>
    <n v="0.71799999999999997"/>
    <n v="-6.1999999999999944E-2"/>
    <n v="24.32"/>
    <n v="-2.4319999999999999"/>
    <n v="-0.28600000000000003"/>
    <n v="75.5"/>
    <n v="4474.69625"/>
    <n v="0.44746962499999998"/>
    <n v="9.4512195121951137E-2"/>
    <n v="6.5218755128048366E-6"/>
    <n v="2.9183411900114627E-6"/>
    <n v="2.9183411900114629"/>
    <n v="10.203990174865254"/>
    <n v="0.35553539154976349"/>
    <n v="32.178800000000003"/>
    <n v="70.599999999999994"/>
    <n v="700"/>
    <n v="6.5218755128048365"/>
    <n v="7.6209545755722603"/>
    <s v="ES"/>
    <s v="TF"/>
    <s v="SD"/>
    <n v="0.6083871384901417"/>
    <n v="1.4275"/>
    <n v="836.8"/>
    <n v="0"/>
    <n v="0"/>
  </r>
  <r>
    <d v="2022-06-08T00:00:00"/>
    <x v="0"/>
    <x v="1"/>
    <s v="K5"/>
    <x v="0"/>
    <n v="1"/>
    <x v="11"/>
    <s v="A6"/>
    <s v="K5HmaA6"/>
    <s v="K5HmaA6"/>
    <s v="5h42"/>
    <n v="0.69299999999999995"/>
    <n v="11.64"/>
    <x v="431"/>
    <s v="12h21"/>
    <n v="0.746"/>
    <n v="-5.3000000000000047E-2"/>
    <n v="13.48"/>
    <n v="-1.3480000000000001"/>
    <n v="-0.18399999999999994"/>
    <n v="47.95"/>
    <n v="1804.8739625000003"/>
    <n v="0.18048739625000002"/>
    <n v="7.6479076479076549E-2"/>
    <n v="5.0256003009790537E-6"/>
    <n v="9.0705751291692576E-7"/>
    <n v="0.90705751291692571"/>
    <n v="4.9296603962876411"/>
    <n v="0.17176307593069914"/>
    <n v="26.9267"/>
    <n v="33.4"/>
    <n v="340"/>
    <n v="5.025600300979054"/>
    <n v="13.101333333333335"/>
    <s v="ES"/>
    <s v="TF"/>
    <s v="SD"/>
    <n v="0.6042605573172154"/>
    <n v="1.3074999999999999"/>
    <n v="892.41250000000002"/>
    <n v="0"/>
    <n v="0"/>
  </r>
  <r>
    <d v="2022-09-02T00:00:00"/>
    <x v="0"/>
    <x v="6"/>
    <s v="K5"/>
    <x v="0"/>
    <n v="13"/>
    <x v="11"/>
    <s v="A6"/>
    <s v="K5HmaA6"/>
    <s v="K5HmaA6"/>
    <s v="6h53"/>
    <n v="0.86099999999999999"/>
    <s v="NA"/>
    <x v="104"/>
    <s v="11h46"/>
    <n v="0.80800000000000005"/>
    <n v="5.2999999999999936E-2"/>
    <s v="NA"/>
    <s v="NA"/>
    <s v="NA"/>
    <n v="47.95"/>
    <n v="1804.8739625000003"/>
    <n v="0.18048739625000002"/>
    <n v="6.5594059405940514E-2"/>
    <n v="4.1601325828999674E-6"/>
    <n v="7.5085149794240251E-7"/>
    <n v="0.75085149794240247"/>
    <s v="NA"/>
    <m/>
    <n v="35.566600000000001"/>
    <n v="33.4"/>
    <n v="340"/>
    <n v="4.1601325828999673"/>
    <n v="10.433333333333335"/>
    <s v="ES"/>
    <s v="TF"/>
    <s v="SD"/>
    <n v="0.40445061727069104"/>
    <n v="2.5662500000000001"/>
    <n v="1407.6"/>
    <n v="0"/>
    <n v="0"/>
  </r>
  <r>
    <d v="2022-07-08T00:00:00"/>
    <x v="0"/>
    <x v="3"/>
    <s v="K1"/>
    <x v="0"/>
    <n v="3"/>
    <x v="11"/>
    <s v="D9"/>
    <s v="K1HmaD9"/>
    <s v="K1HmaD9"/>
    <s v="5h45"/>
    <n v="0.64600000000000002"/>
    <n v="17.37"/>
    <x v="432"/>
    <s v="12h08"/>
    <n v="0.68700000000000006"/>
    <n v="-4.1000000000000036E-2"/>
    <n v="18.62"/>
    <n v="-1.8620000000000001"/>
    <n v="-0.125"/>
    <n v="75.5"/>
    <n v="4474.69625"/>
    <n v="0.44746962499999998"/>
    <n v="6.3467492260061972E-2"/>
    <n v="3.9947320996883495E-6"/>
    <n v="1.7875212746230083E-6"/>
    <n v="1.7875212746230082"/>
    <n v="14.300170196984066"/>
    <n v="0.49825769361642158"/>
    <n v="33.388599999999997"/>
    <n v="70.599999999999994"/>
    <n v="700"/>
    <n v="3.9947320996883495"/>
    <n v="6.9702991452991538"/>
    <s v="ES"/>
    <s v="TF"/>
    <s v="SD"/>
    <n v="0.39262443606707542"/>
    <n v="2.4874999999999998"/>
    <n v="1362.0875000000001"/>
    <n v="0"/>
    <n v="0"/>
  </r>
  <r>
    <d v="2022-08-05T00:00:00"/>
    <x v="0"/>
    <x v="0"/>
    <s v="K5"/>
    <x v="0"/>
    <n v="7"/>
    <x v="11"/>
    <s v="A6"/>
    <s v="K5HmaA6"/>
    <s v="K5HmaA6"/>
    <s v="5h52"/>
    <n v="0.79100000000000004"/>
    <m/>
    <x v="104"/>
    <s v="12h18"/>
    <n v="0.74399999999999999"/>
    <n v="4.7000000000000042E-2"/>
    <n v="26.93"/>
    <n v="-2.6930000000000001"/>
    <s v="NA"/>
    <n v="47.95"/>
    <n v="1804.8739625000003"/>
    <n v="0.18048739625000002"/>
    <n v="6.3172043010752743E-2"/>
    <n v="3.9718527636844711E-6"/>
    <n v="7.1686936360577679E-7"/>
    <n v="0.7168693636057768"/>
    <s v="NA"/>
    <m/>
    <n v="33.254899999999999"/>
    <n v="33.4"/>
    <n v="340"/>
    <n v="3.9718527636844709"/>
    <n v="11.958942411336949"/>
    <s v="ES"/>
    <s v="TF"/>
    <s v="SD"/>
    <n v="0.44009598733374949"/>
    <n v="2.3112500000000002"/>
    <n v="1533.9750000000001"/>
    <n v="0"/>
    <n v="0"/>
  </r>
  <r>
    <d v="2022-07-05T00:00:00"/>
    <x v="0"/>
    <x v="3"/>
    <s v="K5"/>
    <x v="0"/>
    <n v="6"/>
    <x v="11"/>
    <s v="A6"/>
    <s v="K5HmaA6"/>
    <s v="K5HmaA6"/>
    <s v="6h07"/>
    <n v="0.78700000000000003"/>
    <n v="19.850000000000001"/>
    <x v="433"/>
    <s v="11h41"/>
    <n v="0.82899999999999996"/>
    <n v="-4.1999999999999926E-2"/>
    <n v="23.81"/>
    <n v="-2.3809999999999998"/>
    <n v="-0.39599999999999969"/>
    <n v="47.95"/>
    <n v="1804.8739625000003"/>
    <n v="0.18048739625000002"/>
    <n v="5.3367217280813117E-2"/>
    <n v="3.2271707332972135E-6"/>
    <n v="5.8246364290701725E-7"/>
    <n v="0.58246364290701724"/>
    <n v="1.4708677851187315"/>
    <n v="5.1249123621096314E-2"/>
    <n v="33.278799999999997"/>
    <n v="33.4"/>
    <n v="340"/>
    <n v="3.2271707332972137"/>
    <n v="10.527403846153845"/>
    <s v="ES"/>
    <s v="TF"/>
    <s v="SD"/>
    <n v="0.3455948490031629"/>
    <n v="2.8125"/>
    <n v="1435.3249999999998"/>
    <n v="0"/>
    <n v="0"/>
  </r>
  <r>
    <d v="2022-09-01T00:00:00"/>
    <x v="0"/>
    <x v="6"/>
    <s v="K1"/>
    <x v="0"/>
    <n v="1"/>
    <x v="11"/>
    <s v="D9"/>
    <s v="K1HmaD9"/>
    <s v="K1HmaD9"/>
    <s v="6h24"/>
    <n v="0.7"/>
    <n v="25.19"/>
    <x v="434"/>
    <s v="12h29"/>
    <n v="0.73099999999999998"/>
    <n v="-3.1000000000000028E-2"/>
    <n v="28.34"/>
    <n v="-2.8340000000000001"/>
    <n v="-0.31499999999999995"/>
    <n v="75.5"/>
    <n v="4474.69625"/>
    <n v="0.44746962499999998"/>
    <n v="4.4285714285714331E-2"/>
    <n v="2.5650599467296045E-6"/>
    <n v="1.147786412465616E-6"/>
    <n v="1.1477864124656161"/>
    <n v="3.643766388779734"/>
    <n v="0.12695895307129473"/>
    <n v="34.357199999999999"/>
    <n v="70.599999999999994"/>
    <n v="700"/>
    <n v="2.5650599467296047"/>
    <n v="6.689549271607981"/>
    <s v="ES"/>
    <s v="TF"/>
    <s v="SD"/>
    <n v="0.43800288115314234"/>
    <n v="2.1637500000000003"/>
    <n v="1129.9875000000002"/>
    <n v="0"/>
    <n v="0"/>
  </r>
  <r>
    <d v="2022-06-23T00:00:00"/>
    <x v="0"/>
    <x v="2"/>
    <s v="K5"/>
    <x v="0"/>
    <n v="11"/>
    <x v="11"/>
    <s v="A6"/>
    <s v="K5HmaA6"/>
    <s v="K5HmaA6"/>
    <s v="5h47"/>
    <n v="0.77300000000000002"/>
    <n v="8.08"/>
    <x v="435"/>
    <s v="11h42"/>
    <n v="0.80700000000000005"/>
    <n v="-3.400000000000003E-2"/>
    <m/>
    <s v="NA"/>
    <s v="NA"/>
    <n v="47.95"/>
    <n v="1804.8739625000003"/>
    <n v="0.18048739625000002"/>
    <n v="4.3984476067270413E-2"/>
    <n v="2.5435984476205165E-6"/>
    <n v="4.5908746091656907E-7"/>
    <n v="0.45908746091656905"/>
    <s v="NA"/>
    <m/>
    <n v="33.261499999999998"/>
    <n v="33.4"/>
    <n v="340"/>
    <n v="2.5435984476205165"/>
    <n v="11.388095238095239"/>
    <s v="ES"/>
    <s v="TF"/>
    <s v="SD"/>
    <n v="0.39747176730693196"/>
    <n v="2.46875"/>
    <n v="1395.05"/>
    <n v="0"/>
    <n v="0"/>
  </r>
  <r>
    <d v="2022-08-18T00:00:00"/>
    <x v="0"/>
    <x v="5"/>
    <s v="K5"/>
    <x v="0"/>
    <n v="11"/>
    <x v="11"/>
    <s v="A6"/>
    <s v="K5HmaA6"/>
    <s v="K5HmaA6"/>
    <s v="6h15"/>
    <n v="0.76900000000000002"/>
    <m/>
    <x v="104"/>
    <s v="12h53"/>
    <n v="0.77900000000000003"/>
    <n v="-1.0000000000000009E-2"/>
    <m/>
    <s v="NA"/>
    <s v="NA"/>
    <n v="47.95"/>
    <n v="1804.8739625000003"/>
    <n v="0.18048739625000002"/>
    <n v="1.3003901170351117E-2"/>
    <n v="5.6750754141705616E-7"/>
    <n v="1.0242795850260351E-7"/>
    <n v="0.1024279585026035"/>
    <s v="NA"/>
    <m/>
    <n v="28.894600000000001"/>
    <n v="33.4"/>
    <n v="340"/>
    <n v="0.56750754141705617"/>
    <n v="11.459908061879579"/>
    <s v="ES"/>
    <s v="TF"/>
    <s v="SD"/>
    <n v="0.60858362734628491"/>
    <n v="1.405"/>
    <n v="1061.325"/>
    <n v="0"/>
    <n v="0"/>
  </r>
  <r>
    <d v="2022-08-04T00:00:00"/>
    <x v="0"/>
    <x v="0"/>
    <s v="K1"/>
    <x v="0"/>
    <n v="2"/>
    <x v="11"/>
    <s v="D9"/>
    <s v="K1HmaD9"/>
    <s v="K1HmaD9"/>
    <s v="6h06"/>
    <n v="0.64300000000000002"/>
    <n v="4.83"/>
    <x v="247"/>
    <s v="12h35"/>
    <n v="0.65100000000000002"/>
    <n v="-8.0000000000000071E-3"/>
    <n v="10.65"/>
    <n v="-1.0649999999999999"/>
    <n v="-0.58199999999999996"/>
    <n v="75.5"/>
    <n v="4474.69625"/>
    <n v="0.44746962499999998"/>
    <n v="1.2441679626749622E-2"/>
    <n v="5.3745613875991589E-7"/>
    <n v="2.4049529686484753E-7"/>
    <n v="0.24049529686484752"/>
    <n v="0.41322215956159369"/>
    <n v="1.4397809070676618E-2"/>
    <n v="29.967099999999999"/>
    <n v="70.599999999999994"/>
    <n v="700"/>
    <n v="0.53745613875991594"/>
    <n v="8.0560426564281311"/>
    <s v="ES"/>
    <s v="TF"/>
    <s v="SD"/>
    <n v="0.47297782808158478"/>
    <n v="1.87375"/>
    <n v="1054"/>
    <n v="0"/>
    <n v="0"/>
  </r>
  <r>
    <d v="2022-06-10T00:00:00"/>
    <x v="0"/>
    <x v="1"/>
    <s v="M1"/>
    <x v="1"/>
    <n v="14"/>
    <x v="7"/>
    <s v="A2"/>
    <s v="M1DtoA2"/>
    <s v="M1DtoA2"/>
    <s v="6h52"/>
    <n v="0.54800000000000004"/>
    <n v="6.11"/>
    <x v="436"/>
    <s v="12h12"/>
    <n v="0.40600000000000003"/>
    <n v="0.14200000000000002"/>
    <n v="15.6"/>
    <n v="-1.56"/>
    <n v="-0.94900000000000007"/>
    <n v="46.05"/>
    <n v="1664.6729625"/>
    <n v="0.16646729625000001"/>
    <n v="0.34975369458128081"/>
    <n v="3.2652644947362116E-5"/>
    <n v="5.4355975197985955E-6"/>
    <n v="5.4355975197985957"/>
    <n v="5.7277107690185414"/>
    <n v="2.0640324788085598E-2"/>
    <n v="27.385200000000001"/>
    <n v="39.299999999999997"/>
    <n v="410"/>
    <n v="32.652644947362113"/>
    <n v="16.475333333333335"/>
    <s v="ES"/>
    <s v="TF"/>
    <s v="SD"/>
    <n v="0.64691630239407094"/>
    <n v="1.1612499999999999"/>
    <n v="648.88749999999993"/>
    <n v="7.270459159014842E-3"/>
    <n v="-1.1395887521660342"/>
  </r>
  <r>
    <d v="2022-07-08T00:00:00"/>
    <x v="0"/>
    <x v="3"/>
    <s v="M1"/>
    <x v="1"/>
    <n v="8"/>
    <x v="7"/>
    <s v="A2"/>
    <s v="M1DtoA2"/>
    <s v="M1DtoA2"/>
    <s v="6h01"/>
    <n v="0.79800000000000004"/>
    <n v="3.86"/>
    <x v="437"/>
    <s v="11h32"/>
    <n v="0.629"/>
    <n v="0.16900000000000004"/>
    <n v="10.31"/>
    <n v="-1.0310000000000001"/>
    <n v="-0.64500000000000013"/>
    <n v="46.05"/>
    <n v="1664.6729625"/>
    <n v="0.16646729625000001"/>
    <n v="0.26868044515103345"/>
    <n v="2.3601333960486625E-5"/>
    <n v="3.928850252295513E-6"/>
    <n v="3.9288502522955131"/>
    <n v="6.0912407012333523"/>
    <n v="2.1950337841064906E-2"/>
    <n v="33.388599999999997"/>
    <n v="39.299999999999997"/>
    <n v="410"/>
    <n v="23.601333960486624"/>
    <n v="10.019670781892938"/>
    <s v="ES"/>
    <s v="TF"/>
    <s v="SD"/>
    <n v="0.39262443606707542"/>
    <n v="2.4874999999999998"/>
    <n v="1362.0875000000001"/>
    <n v="7.270459159014842E-3"/>
    <n v="-1.1395887521660342"/>
  </r>
  <r>
    <d v="2022-06-21T00:00:00"/>
    <x v="0"/>
    <x v="2"/>
    <s v="M1"/>
    <x v="1"/>
    <n v="6"/>
    <x v="7"/>
    <s v="A2"/>
    <s v="M1DtoA2"/>
    <s v="M1DtoA2"/>
    <s v="5h58"/>
    <n v="0.73099999999999998"/>
    <n v="4.63"/>
    <x v="438"/>
    <s v="11h54"/>
    <n v="0.59299999999999997"/>
    <n v="0.13800000000000001"/>
    <n v="14.09"/>
    <n v="-1.409"/>
    <n v="-0.94600000000000006"/>
    <n v="46.05"/>
    <n v="1664.6729625"/>
    <n v="0.16646729625000001"/>
    <n v="0.23271500843170323"/>
    <n v="1.9774603727211108E-5"/>
    <n v="3.2918248168840057E-6"/>
    <n v="3.2918248168840059"/>
    <n v="3.4797302504059258"/>
    <n v="1.2539523282459978E-2"/>
    <n v="30.972899999999999"/>
    <n v="39.299999999999997"/>
    <n v="410"/>
    <n v="19.774603727211108"/>
    <n v="14.820634920634921"/>
    <s v="ES"/>
    <s v="TF"/>
    <s v="SD"/>
    <n v="0.43868604499462666"/>
    <n v="2.2399999999999998"/>
    <n v="1277.3875"/>
    <n v="7.270459159014842E-3"/>
    <n v="-1.1395887521660342"/>
  </r>
  <r>
    <d v="2022-08-31T00:00:00"/>
    <x v="0"/>
    <x v="6"/>
    <s v="M1"/>
    <x v="1"/>
    <n v="3"/>
    <x v="7"/>
    <s v="A2"/>
    <s v="M1DtoA2"/>
    <s v="M1DtoA2"/>
    <s v="6h43"/>
    <n v="0.80700000000000005"/>
    <n v="5.87"/>
    <x v="439"/>
    <s v="12h04"/>
    <n v="0.69899999999999995"/>
    <n v="0.1080000000000001"/>
    <n v="9.8699999999999992"/>
    <n v="-0.98699999999999988"/>
    <n v="-0.39999999999999991"/>
    <n v="46.05"/>
    <n v="1664.6729625"/>
    <n v="0.16646729625000001"/>
    <n v="0.1545064377682405"/>
    <n v="1.1943736157263621E-5"/>
    <n v="1.9882414652230397E-6"/>
    <n v="1.9882414652230398"/>
    <n v="4.9706036630576005"/>
    <n v="1.7912020724457214E-2"/>
    <n v="32.519599999999997"/>
    <n v="39.299999999999997"/>
    <n v="410"/>
    <n v="11.94373615726362"/>
    <n v="5.03038712875437"/>
    <s v="ES"/>
    <s v="TF"/>
    <s v="SD"/>
    <n v="0.5234151584582144"/>
    <n v="1.8887499999999999"/>
    <n v="924.46249999999998"/>
    <n v="7.270459159014842E-3"/>
    <n v="-1.1395887521660342"/>
  </r>
  <r>
    <d v="2022-08-17T00:00:00"/>
    <x v="0"/>
    <x v="5"/>
    <s v="M1"/>
    <x v="1"/>
    <n v="8"/>
    <x v="7"/>
    <s v="A2"/>
    <s v="M1DtoA2"/>
    <s v="M1DtoA2"/>
    <s v="5h50"/>
    <n v="0.79900000000000004"/>
    <n v="12.86"/>
    <x v="142"/>
    <s v="12h12"/>
    <n v="0.69299999999999995"/>
    <n v="0.10600000000000009"/>
    <n v="23.28"/>
    <n v="-2.3280000000000003"/>
    <n v="-1.0420000000000003"/>
    <n v="46.05"/>
    <n v="1664.6729625"/>
    <n v="0.16646729625000001"/>
    <n v="0.1529581529581531"/>
    <n v="1.1796573276028565E-5"/>
    <n v="1.9637436582754802E-6"/>
    <n v="1.9637436582754801"/>
    <n v="1.8845908428747407"/>
    <n v="6.791293879570671E-3"/>
    <n v="32.178800000000003"/>
    <n v="39.299999999999997"/>
    <n v="410"/>
    <n v="11.796573276028566"/>
    <n v="11.310295975498345"/>
    <s v="ES"/>
    <s v="TF"/>
    <s v="SD"/>
    <n v="0.6083871384901417"/>
    <n v="1.4275"/>
    <n v="836.8"/>
    <n v="7.270459159014842E-3"/>
    <n v="-1.1395887521660342"/>
  </r>
  <r>
    <d v="2022-08-03T00:00:00"/>
    <x v="0"/>
    <x v="0"/>
    <s v="M1"/>
    <x v="1"/>
    <n v="2"/>
    <x v="7"/>
    <s v="A2"/>
    <s v="M1DtoA2"/>
    <s v="M1DtoA2"/>
    <s v="5h42"/>
    <n v="0.77600000000000002"/>
    <n v="5.23"/>
    <x v="210"/>
    <s v="12h13"/>
    <n v="0.68500000000000005"/>
    <n v="9.099999999999997E-2"/>
    <n v="16.57"/>
    <n v="-1.657"/>
    <n v="-1.1339999999999999"/>
    <n v="46.05"/>
    <n v="1664.6729625"/>
    <n v="0.16646729625000001"/>
    <n v="0.13284671532846709"/>
    <n v="9.9172627993109434E-6"/>
    <n v="1.6508999244019992E-6"/>
    <n v="1.6508999244019991"/>
    <n v="1.4558200391552021"/>
    <n v="5.2461794341469121E-3"/>
    <n v="28.545300000000001"/>
    <n v="39.299999999999997"/>
    <n v="410"/>
    <n v="9.9172627993109437"/>
    <n v="11.355774909963984"/>
    <s v="ES"/>
    <s v="TF"/>
    <s v="SD"/>
    <n v="0.57093314461741485"/>
    <n v="1.5412499999999998"/>
    <n v="919.65"/>
    <n v="7.270459159014842E-3"/>
    <n v="-1.1395887521660342"/>
  </r>
  <r>
    <d v="2022-06-08T00:00:00"/>
    <x v="0"/>
    <x v="1"/>
    <s v="K5"/>
    <x v="0"/>
    <n v="5"/>
    <x v="5"/>
    <s v="H9"/>
    <s v="K5SguH9"/>
    <s v="K5SguH9"/>
    <s v="5h42"/>
    <n v="0.78200000000000003"/>
    <n v="9.06"/>
    <x v="238"/>
    <s v="12h21"/>
    <n v="0.84599999999999997"/>
    <n v="-6.3999999999999946E-2"/>
    <n v="14.78"/>
    <n v="-1.478"/>
    <n v="-0.57199999999999995"/>
    <n v="37.549999999999997"/>
    <n v="1106.8519624999999"/>
    <n v="0.11068519624999999"/>
    <n v="8.1841432225063862E-2"/>
    <n v="5.4628213284182097E-6"/>
    <n v="6.0465345081465524E-7"/>
    <n v="0.60465345081465527"/>
    <n v="1.0570864524731736"/>
    <n v="0.46806517729808378"/>
    <n v="26.9267"/>
    <n v="19.8"/>
    <n v="320"/>
    <n v="5.4628213284182099"/>
    <n v="13.101333333333335"/>
    <s v="LS"/>
    <s v="TMF"/>
    <s v="E"/>
    <n v="0.6042605573172154"/>
    <n v="1.3074999999999999"/>
    <n v="892.41250000000002"/>
    <n v="1.1013475028988331E-2"/>
    <n v="-1.4626336624352942"/>
  </r>
  <r>
    <d v="2022-09-02T00:00:00"/>
    <x v="0"/>
    <x v="6"/>
    <s v="K5"/>
    <x v="0"/>
    <n v="3"/>
    <x v="5"/>
    <s v="H9"/>
    <s v="K5SguH9"/>
    <s v="K5SguH9"/>
    <s v="6h05"/>
    <n v="0.89400000000000002"/>
    <n v="19.670000000000002"/>
    <x v="440"/>
    <s v="12h53"/>
    <n v="0.83099999999999996"/>
    <n v="6.3000000000000056E-2"/>
    <n v="26.01"/>
    <n v="-2.601"/>
    <n v="-0.6339999999999999"/>
    <n v="37.549999999999997"/>
    <n v="1106.8519624999999"/>
    <n v="0.11068519624999999"/>
    <n v="7.5812274368231111E-2"/>
    <n v="4.9717160581027881E-6"/>
    <n v="5.5029536759038342E-7"/>
    <n v="0.55029536759038344"/>
    <n v="0.86797376591543141"/>
    <n v="4.9308371688576116E-2"/>
    <n v="35.566600000000001"/>
    <n v="19.8"/>
    <n v="320"/>
    <n v="4.9717160581027882"/>
    <n v="10.433333333333335"/>
    <s v="LS"/>
    <s v="TMF"/>
    <s v="E"/>
    <n v="0.40445061727069104"/>
    <n v="2.5662500000000001"/>
    <n v="1407.6"/>
    <n v="1.1013475028988331E-2"/>
    <n v="-1.4626336624352942"/>
  </r>
  <r>
    <d v="2022-08-18T00:00:00"/>
    <x v="0"/>
    <x v="5"/>
    <s v="K5"/>
    <x v="0"/>
    <n v="12"/>
    <x v="5"/>
    <s v="H9"/>
    <s v="K5SguH9"/>
    <s v="K5SguH9"/>
    <s v="6h15"/>
    <n v="0.76600000000000001"/>
    <n v="6.43"/>
    <x v="441"/>
    <s v="12h53"/>
    <n v="0.79600000000000004"/>
    <n v="-3.0000000000000027E-2"/>
    <n v="12.65"/>
    <n v="-1.2650000000000001"/>
    <n v="-0.62200000000000011"/>
    <n v="37.549999999999997"/>
    <n v="1106.8519624999999"/>
    <n v="0.11068519624999999"/>
    <n v="3.9164490861618835E-2"/>
    <n v="2.2049442364495367E-6"/>
    <n v="2.4405468553172336E-7"/>
    <n v="0.24405468553172335"/>
    <n v="0.39237087706064838"/>
    <n v="5.4123927519200782E-2"/>
    <n v="28.894600000000001"/>
    <n v="19.8"/>
    <n v="320"/>
    <n v="2.2049442364495366"/>
    <n v="11.459908061879579"/>
    <s v="LS"/>
    <s v="TMF"/>
    <s v="E"/>
    <n v="0.60858362734628491"/>
    <n v="1.405"/>
    <n v="1061.325"/>
    <n v="1.1013475028988331E-2"/>
    <n v="-1.4626336624352942"/>
  </r>
  <r>
    <d v="2022-08-06T00:00:00"/>
    <x v="0"/>
    <x v="0"/>
    <s v="K5"/>
    <x v="0"/>
    <n v="1"/>
    <x v="5"/>
    <s v="H9"/>
    <s v="K5SguH9"/>
    <s v="K5SguH9"/>
    <s v="5h47"/>
    <n v="0.82799999999999996"/>
    <n v="2.67"/>
    <x v="36"/>
    <s v="11h35"/>
    <n v="0.85699999999999998"/>
    <n v="-2.9000000000000026E-2"/>
    <n v="12.39"/>
    <n v="-1.2390000000000001"/>
    <n v="-0.97200000000000009"/>
    <n v="37.549999999999997"/>
    <n v="1106.8519624999999"/>
    <n v="0.11068519624999999"/>
    <n v="3.5024154589372011E-2"/>
    <n v="1.9216024873841444E-6"/>
    <n v="2.1269294843060215E-7"/>
    <n v="0.21269294843060216"/>
    <n v="0.21881990579280056"/>
    <n v="7.97622536729342E-2"/>
    <n v="31.516500000000001"/>
    <n v="19.8"/>
    <n v="320"/>
    <n v="1.9216024873841444"/>
    <n v="11.879363694819542"/>
    <s v="LS"/>
    <s v="TMF"/>
    <s v="E"/>
    <n v="0.44430618398273797"/>
    <n v="2.1475"/>
    <n v="1335.2875000000001"/>
    <n v="1.1013475028988331E-2"/>
    <n v="-1.4626336624352942"/>
  </r>
  <r>
    <d v="2022-07-20T00:00:00"/>
    <x v="0"/>
    <x v="4"/>
    <s v="K5"/>
    <x v="0"/>
    <n v="5"/>
    <x v="5"/>
    <s v="H9"/>
    <s v="K5SguH9"/>
    <s v="K5SguH9"/>
    <s v="6h32"/>
    <n v="0.875"/>
    <n v="19.95"/>
    <x v="442"/>
    <s v="12h06"/>
    <n v="0.89700000000000002"/>
    <n v="-2.200000000000002E-2"/>
    <n v="33.869999999999997"/>
    <n v="-3.3869999999999996"/>
    <n v="-1.3919999999999997"/>
    <n v="37.549999999999997"/>
    <n v="1106.8519624999999"/>
    <n v="0.11068519624999999"/>
    <n v="2.5142857142857165E-2"/>
    <n v="1.2777837719194707E-6"/>
    <n v="1.4143174755997184E-7"/>
    <n v="0.14143174755997184"/>
    <n v="0.10160326692526715"/>
    <n v="5.0366694012625324E-3"/>
    <n v="34.903799999999997"/>
    <n v="19.8"/>
    <n v="320"/>
    <n v="1.2777837719194707"/>
    <n v="9.9694926084349991"/>
    <s v="LS"/>
    <s v="TMF"/>
    <s v="E"/>
    <n v="0.38773728517693062"/>
    <n v="2.5749999999999997"/>
    <n v="1486.8125"/>
    <n v="1.1013475028988331E-2"/>
    <n v="-1.4626336624352942"/>
  </r>
  <r>
    <d v="2022-07-06T00:00:00"/>
    <x v="0"/>
    <x v="3"/>
    <s v="K5"/>
    <x v="0"/>
    <n v="1"/>
    <x v="5"/>
    <s v="H9"/>
    <s v="K5SguH9"/>
    <s v="K5SguH9"/>
    <s v="5h54"/>
    <n v="0.85299999999999998"/>
    <n v="19.63"/>
    <x v="443"/>
    <s v="12h18"/>
    <n v="0.86399999999999999"/>
    <n v="-1.100000000000001E-2"/>
    <n v="26.87"/>
    <n v="-2.6870000000000003"/>
    <n v="-0.72400000000000042"/>
    <n v="37.549999999999997"/>
    <n v="1106.8519624999999"/>
    <n v="0.11068519624999999"/>
    <n v="1.2895662368112557E-2"/>
    <n v="5.6169828704668262E-7"/>
    <n v="6.2171685135050898E-8"/>
    <n v="6.2171685135050898E-2"/>
    <n v="8.5872493280456985E-2"/>
    <n v="3.019755334406481E-2"/>
    <n v="33.4651"/>
    <n v="19.8"/>
    <n v="320"/>
    <n v="0.56169828704668257"/>
    <n v="10.517788461538462"/>
    <s v="LS"/>
    <s v="TMF"/>
    <s v="E"/>
    <n v="0.36316699062884389"/>
    <n v="2.6599999999999997"/>
    <n v="1403.9625000000001"/>
    <n v="1.1013475028988331E-2"/>
    <n v="-1.4626336624352942"/>
  </r>
  <r>
    <d v="2022-06-23T00:00:00"/>
    <x v="0"/>
    <x v="2"/>
    <s v="K5"/>
    <x v="0"/>
    <n v="3"/>
    <x v="5"/>
    <s v="H9"/>
    <s v="K5SguH9"/>
    <s v="K5SguH9"/>
    <s v="6h36"/>
    <n v="0.85499999999999998"/>
    <n v="12.75"/>
    <x v="444"/>
    <s v="11h54"/>
    <n v="0.85699999999999998"/>
    <n v="-2.0000000000000018E-3"/>
    <m/>
    <s v="NA"/>
    <s v="NA"/>
    <n v="37.549999999999997"/>
    <n v="1106.8519624999999"/>
    <n v="0.11068519624999999"/>
    <n v="2.3391812865497098E-3"/>
    <n v="6.8685426420101547E-8"/>
    <n v="7.602459902823874E-9"/>
    <n v="7.6024599028238745E-3"/>
    <s v="NA"/>
    <m/>
    <n v="33.261499999999998"/>
    <n v="19.8"/>
    <n v="320"/>
    <n v="6.8685426420101545E-2"/>
    <n v="11.388095238095239"/>
    <s v="LS"/>
    <s v="TMF"/>
    <s v="E"/>
    <n v="0.39747176730693196"/>
    <n v="2.46875"/>
    <n v="1395.05"/>
    <n v="1.1013475028988331E-2"/>
    <n v="-1.4626336624352942"/>
  </r>
  <r>
    <d v="2022-07-07T00:00:00"/>
    <x v="0"/>
    <x v="3"/>
    <s v="L3"/>
    <x v="1"/>
    <n v="2"/>
    <x v="11"/>
    <s v="J9"/>
    <s v="L3HmaJ9"/>
    <s v="L3HmaJ9"/>
    <s v="6h04"/>
    <n v="0.88700000000000001"/>
    <n v="13.29"/>
    <x v="445"/>
    <s v="12h32"/>
    <n v="0.69599999999999995"/>
    <n v="0.19100000000000006"/>
    <n v="17.95"/>
    <n v="-1.7949999999999999"/>
    <n v="-0.46599999999999997"/>
    <n v="60.45"/>
    <n v="2868.5489625000005"/>
    <n v="0.28685489625000005"/>
    <n v="0.27442528735632193"/>
    <n v="2.4224067195294421E-5"/>
    <n v="6.948792282059211E-6"/>
    <n v="6.9487922820592107"/>
    <n v="14.91157142072792"/>
    <n v="7.4775453673830442E-2"/>
    <n v="34.081400000000002"/>
    <n v="45.3"/>
    <n v="410"/>
    <n v="24.22406719529442"/>
    <n v="13.083333333333334"/>
    <s v="ES"/>
    <s v="TF"/>
    <s v="SD"/>
    <n v="0.35644028496175595"/>
    <n v="2.7675000000000001"/>
    <n v="1337.8125"/>
    <n v="5.0871136718230486E-2"/>
    <n v="-2.0614357055983081"/>
  </r>
  <r>
    <d v="2022-06-10T00:00:00"/>
    <x v="0"/>
    <x v="1"/>
    <s v="L3"/>
    <x v="1"/>
    <n v="14"/>
    <x v="11"/>
    <s v="J9"/>
    <s v="L3HmaJ9"/>
    <s v="L3HmaJ9"/>
    <s v="6h08"/>
    <n v="0.72499999999999998"/>
    <n v="2.02"/>
    <x v="446"/>
    <s v="11h57"/>
    <n v="0.64600000000000002"/>
    <n v="7.8999999999999959E-2"/>
    <n v="9.2799999999999994"/>
    <n v="-0.92799999999999994"/>
    <n v="-0.72599999999999998"/>
    <n v="60.45"/>
    <n v="2868.5489625000005"/>
    <n v="0.28685489625000005"/>
    <n v="0.12229102167182655"/>
    <n v="8.9563216301143164E-6"/>
    <n v="2.5691647119880736E-6"/>
    <n v="2.5691647119880736"/>
    <n v="3.5387943691295782"/>
    <n v="1.7745611575332106E-2"/>
    <n v="27.385200000000001"/>
    <n v="45.3"/>
    <n v="410"/>
    <n v="8.9563216301143171"/>
    <n v="18.418666666666667"/>
    <s v="ES"/>
    <s v="TF"/>
    <s v="SD"/>
    <n v="0.64691630239407094"/>
    <n v="1.1612499999999999"/>
    <n v="648.88749999999993"/>
    <n v="5.0871136718230486E-2"/>
    <n v="-2.0614357055983081"/>
  </r>
  <r>
    <d v="2022-07-21T00:00:00"/>
    <x v="0"/>
    <x v="4"/>
    <s v="L3"/>
    <x v="1"/>
    <n v="14"/>
    <x v="11"/>
    <s v="J9"/>
    <s v="L3HmaJ9"/>
    <s v="L3HmaJ9"/>
    <s v="6h42"/>
    <n v="0.79400000000000004"/>
    <n v="17.559999999999999"/>
    <x v="23"/>
    <s v="11h36"/>
    <n v="0.85099999999999998"/>
    <n v="-5.699999999999994E-2"/>
    <n v="23.61"/>
    <n v="-2.3609999999999998"/>
    <n v="-0.60499999999999998"/>
    <n v="60.45"/>
    <n v="2868.5489625000005"/>
    <n v="0.28685489625000005"/>
    <n v="7.1788413098236692E-2"/>
    <n v="4.6488964228851939E-6"/>
    <n v="1.3335587010637287E-6"/>
    <n v="1.3335587010637286"/>
    <n v="2.2042292579565763"/>
    <n v="1.1053311426032636E-2"/>
    <n v="31.981100000000001"/>
    <n v="45.3"/>
    <n v="410"/>
    <n v="4.6488964228851941"/>
    <n v="12.389091192032369"/>
    <s v="ES"/>
    <s v="TF"/>
    <s v="SD"/>
    <n v="0.41316276787735068"/>
    <n v="2.36"/>
    <n v="1352.8999999999999"/>
    <n v="5.0871136718230486E-2"/>
    <n v="-2.0614357055983081"/>
  </r>
  <r>
    <d v="2022-08-31T00:00:00"/>
    <x v="0"/>
    <x v="6"/>
    <s v="L3"/>
    <x v="1"/>
    <n v="4"/>
    <x v="11"/>
    <s v="J9"/>
    <s v="L3HmaJ9"/>
    <s v="L3HmaJ9"/>
    <s v="7h12"/>
    <n v="0.91"/>
    <n v="8.56"/>
    <x v="447"/>
    <s v="11h45"/>
    <n v="0.93899999999999995"/>
    <n v="-2.8999999999999915E-2"/>
    <n v="15.34"/>
    <n v="-1.534"/>
    <n v="-0.67799999999999994"/>
    <n v="60.45"/>
    <n v="2868.5489625000005"/>
    <n v="0.28685489625000005"/>
    <n v="3.1868131868131776E-2"/>
    <n v="1.7107200398573805E-6"/>
    <n v="4.9072841954608477E-7"/>
    <n v="0.49072841954608476"/>
    <n v="0.72378822941900411"/>
    <n v="3.6295030008274285E-3"/>
    <n v="32.519599999999997"/>
    <n v="45.3"/>
    <n v="410"/>
    <n v="1.7107200398573805"/>
    <n v="7.0107887060214562"/>
    <s v="ES"/>
    <s v="TF"/>
    <s v="SD"/>
    <n v="0.5234151584582144"/>
    <n v="1.8887499999999999"/>
    <n v="924.46249999999998"/>
    <n v="5.0871136718230486E-2"/>
    <n v="-2.0614357055983081"/>
  </r>
  <r>
    <d v="2022-08-18T00:00:00"/>
    <x v="0"/>
    <x v="5"/>
    <s v="L3"/>
    <x v="1"/>
    <n v="14"/>
    <x v="11"/>
    <s v="J9"/>
    <s v="L3HmaJ9"/>
    <s v="L3HmaJ9"/>
    <s v="5h44"/>
    <n v="0.92100000000000004"/>
    <n v="7.12"/>
    <x v="448"/>
    <s v="12h21"/>
    <n v="0.90600000000000003"/>
    <n v="1.5000000000000013E-2"/>
    <n v="13.54"/>
    <n v="-1.3539999999999999"/>
    <n v="-0.6419999999999999"/>
    <n v="60.45"/>
    <n v="2868.5489625000005"/>
    <n v="0.28685489625000005"/>
    <n v="1.6556291390728492E-2"/>
    <n v="7.639949536018921E-7"/>
    <n v="2.1915569315099435E-7"/>
    <n v="0.21915569315099434"/>
    <n v="0.3413640080233557"/>
    <n v="1.7118013821388024E-3"/>
    <n v="28.894600000000001"/>
    <n v="45.3"/>
    <n v="410"/>
    <n v="0.76399495360189207"/>
    <n v="15.563004370478136"/>
    <s v="ES"/>
    <s v="TF"/>
    <s v="SD"/>
    <n v="0.60858362734628491"/>
    <n v="1.405"/>
    <n v="1061.325"/>
    <n v="5.0871136718230486E-2"/>
    <n v="-2.0614357055983081"/>
  </r>
  <r>
    <d v="2022-08-03T00:00:00"/>
    <x v="0"/>
    <x v="0"/>
    <s v="L3"/>
    <x v="1"/>
    <n v="14"/>
    <x v="11"/>
    <s v="J9"/>
    <s v="L3HmaJ9"/>
    <s v="L3HmaJ9"/>
    <s v="6h01"/>
    <n v="0.86099999999999999"/>
    <n v="3.14"/>
    <x v="449"/>
    <s v="11h52"/>
    <n v="0.85399999999999998"/>
    <n v="7.0000000000000062E-3"/>
    <n v="9.42"/>
    <n v="-0.94199999999999995"/>
    <n v="-0.62799999999999989"/>
    <n v="60.45"/>
    <n v="2868.5489625000005"/>
    <n v="0.28685489625000005"/>
    <n v="8.1967213114754172E-3"/>
    <n v="3.2154222290766216E-7"/>
    <n v="9.2235960992171811E-8"/>
    <n v="9.2235960992171809E-2"/>
    <n v="0.14687254935059207"/>
    <n v="7.3650597915229357E-4"/>
    <n v="28.545300000000001"/>
    <n v="45.3"/>
    <n v="410"/>
    <n v="0.32154222290766216"/>
    <n v="15.665264505802318"/>
    <s v="ES"/>
    <s v="TF"/>
    <s v="SD"/>
    <n v="0.57093314461741485"/>
    <n v="1.5412499999999998"/>
    <n v="919.65"/>
    <n v="5.0871136718230486E-2"/>
    <n v="-2.0614357055983081"/>
  </r>
  <r>
    <d v="2022-09-01T00:00:00"/>
    <x v="0"/>
    <x v="6"/>
    <s v="M1"/>
    <x v="1"/>
    <n v="6"/>
    <x v="10"/>
    <s v="D8"/>
    <s v="M1FthD8"/>
    <s v="M1FthD8"/>
    <s v="6h42"/>
    <n v="0.61599999999999999"/>
    <n v="8.1199999999999992"/>
    <x v="450"/>
    <s v="12h17"/>
    <n v="0.72399999999999998"/>
    <n v="-0.10799999999999998"/>
    <n v="9.82"/>
    <n v="-0.98199999999999998"/>
    <n v="-0.17000000000000004"/>
    <n v="84.3"/>
    <n v="5578.59465"/>
    <n v="0.55785946500000005"/>
    <n v="0.1753246753246753"/>
    <n v="1.3954611422900447E-5"/>
    <n v="7.7847120626621334E-6"/>
    <n v="7.7847120626621331"/>
    <n v="45.792423898012537"/>
    <n v="0.18183589295008271"/>
    <n v="34.357199999999999"/>
    <n v="85"/>
    <n v="767"/>
    <n v="13.954611422900447"/>
    <n v="5.6582009490325227"/>
    <s v="LS"/>
    <s v="TF"/>
    <s v="SD"/>
    <n v="0.43800288115314234"/>
    <n v="2.1637500000000003"/>
    <n v="1129.9875000000002"/>
    <n v="8.7332741322144504E-3"/>
    <n v="-3.3283370322391583"/>
  </r>
  <r>
    <d v="2022-06-22T00:00:00"/>
    <x v="0"/>
    <x v="2"/>
    <s v="M1"/>
    <x v="1"/>
    <n v="1"/>
    <x v="10"/>
    <s v="D8"/>
    <s v="M1FthD8"/>
    <s v="M1FthD8"/>
    <s v="5h37"/>
    <n v="0.50600000000000001"/>
    <n v="3.23"/>
    <x v="125"/>
    <s v="12h10"/>
    <n v="0.57999999999999996"/>
    <n v="-7.3999999999999955E-2"/>
    <s v="NA"/>
    <s v="NA"/>
    <s v="NA"/>
    <n v="84.3"/>
    <n v="5578.59465"/>
    <n v="0.55785946500000005"/>
    <n v="0.14624505928853745"/>
    <n v="1.1162511572732046E-5"/>
    <n v="6.2271127340206082E-6"/>
    <n v="6.2271127340206078"/>
    <s v="NA"/>
    <m/>
    <n v="31.695499999999999"/>
    <n v="85"/>
    <n v="767"/>
    <n v="11.162511572732045"/>
    <n v="14.662698412698415"/>
    <s v="LS"/>
    <s v="TF"/>
    <s v="SD"/>
    <n v="0.40461792161109017"/>
    <n v="2.3699999999999997"/>
    <n v="1376.4875"/>
    <n v="8.7332741322144504E-3"/>
    <n v="-3.3283370322391583"/>
  </r>
  <r>
    <d v="2022-07-08T00:00:00"/>
    <x v="0"/>
    <x v="3"/>
    <s v="M1"/>
    <x v="1"/>
    <n v="7"/>
    <x v="10"/>
    <s v="D8"/>
    <s v="M1FthD8"/>
    <s v="M1FthD8"/>
    <s v="6h01"/>
    <n v="0.63800000000000001"/>
    <n v="3.82"/>
    <x v="243"/>
    <s v="11h32"/>
    <n v="0.70699999999999996"/>
    <n v="-6.899999999999995E-2"/>
    <n v="2.5099999999999998"/>
    <n v="-0.251"/>
    <n v="0.13100000000000001"/>
    <n v="84.3"/>
    <n v="5578.59465"/>
    <n v="0.55785946500000005"/>
    <n v="0.10815047021943566"/>
    <n v="7.6990286647962094E-6"/>
    <n v="4.2949760119628781E-6"/>
    <n v="4.2949760119628779"/>
    <n v="32.786076427197543"/>
    <n v="0.1301893408557451"/>
    <n v="33.388599999999997"/>
    <n v="85"/>
    <n v="767"/>
    <n v="7.6990286647962094"/>
    <n v="10.019670781892938"/>
    <s v="LS"/>
    <s v="TF"/>
    <s v="SD"/>
    <n v="0.39262443606707542"/>
    <n v="2.4874999999999998"/>
    <n v="1362.0875000000001"/>
    <n v="8.7332741322144504E-3"/>
    <n v="-3.3283370322391583"/>
  </r>
  <r>
    <d v="2022-06-10T00:00:00"/>
    <x v="0"/>
    <x v="1"/>
    <s v="M1"/>
    <x v="1"/>
    <n v="12"/>
    <x v="10"/>
    <s v="D8"/>
    <s v="M1FthD8"/>
    <s v="M1FthD8"/>
    <s v="6h52"/>
    <n v="0.502"/>
    <n v="8.65"/>
    <x v="451"/>
    <s v="12h12"/>
    <n v="0.55200000000000005"/>
    <n v="-5.0000000000000044E-2"/>
    <n v="5.53"/>
    <n v="-0.55300000000000005"/>
    <n v="0.31199999999999994"/>
    <n v="84.3"/>
    <n v="5578.59465"/>
    <n v="0.55785946500000005"/>
    <n v="9.96015936254981E-2"/>
    <n v="6.9568519462602977E-6"/>
    <n v="3.8809457048249789E-6"/>
    <n v="3.8809457048249789"/>
    <n v="12.438928541105703"/>
    <n v="4.9393403669823921E-2"/>
    <n v="27.385200000000001"/>
    <n v="85"/>
    <n v="767"/>
    <n v="6.956851946260298"/>
    <n v="16.475333333333335"/>
    <s v="LS"/>
    <s v="TF"/>
    <s v="SD"/>
    <n v="0.64691630239407094"/>
    <n v="1.1612499999999999"/>
    <n v="648.88749999999993"/>
    <n v="8.7332741322144504E-3"/>
    <n v="-3.3283370322391583"/>
  </r>
  <r>
    <d v="2022-08-04T00:00:00"/>
    <x v="0"/>
    <x v="0"/>
    <s v="M1"/>
    <x v="1"/>
    <n v="4"/>
    <x v="10"/>
    <s v="D8"/>
    <s v="M1FthD8"/>
    <s v="M1FthD8"/>
    <s v="5h54"/>
    <n v="0.51900000000000002"/>
    <n v="6.34"/>
    <x v="196"/>
    <s v="12h18"/>
    <n v="0.55300000000000005"/>
    <n v="-3.400000000000003E-2"/>
    <n v="8.18"/>
    <n v="-0.81799999999999995"/>
    <n v="-0.18399999999999994"/>
    <n v="84.3"/>
    <n v="5578.59465"/>
    <n v="0.55785946500000005"/>
    <n v="6.5510597302504872E-2"/>
    <n v="4.1536174063171412E-6"/>
    <n v="2.3171347841027682E-6"/>
    <n v="2.3171347841027683"/>
    <n v="12.593123826645483"/>
    <n v="5.0005693543303094E-2"/>
    <n v="29.967099999999999"/>
    <n v="85"/>
    <n v="767"/>
    <n v="4.1536174063171414"/>
    <n v="11.248072663787742"/>
    <s v="LS"/>
    <s v="TF"/>
    <s v="SD"/>
    <n v="0.47297782808158478"/>
    <n v="1.87375"/>
    <n v="1054"/>
    <n v="8.7332741322144504E-3"/>
    <n v="-3.3283370322391583"/>
  </r>
  <r>
    <d v="2022-08-18T00:00:00"/>
    <x v="0"/>
    <x v="5"/>
    <s v="M1"/>
    <x v="1"/>
    <n v="6"/>
    <x v="10"/>
    <s v="D8"/>
    <s v="M1FthD8"/>
    <s v="M1FthD8"/>
    <s v="5h55"/>
    <n v="0.71399999999999997"/>
    <n v="6.08"/>
    <x v="452"/>
    <s v="12h33"/>
    <n v="0.72599999999999998"/>
    <n v="-1.2000000000000011E-2"/>
    <n v="10.08"/>
    <n v="-1.008"/>
    <n v="-0.4"/>
    <n v="84.3"/>
    <n v="5578.59465"/>
    <n v="0.55785946500000005"/>
    <n v="1.6806722689075647E-2"/>
    <n v="7.7824542547624803E-7"/>
    <n v="4.3415157669487714E-7"/>
    <n v="0.43415157669487714"/>
    <n v="1.0853789417371928"/>
    <n v="4.3099017754455234E-3"/>
    <n v="28.894600000000001"/>
    <n v="85"/>
    <n v="767"/>
    <n v="0.77824542547624798"/>
    <n v="11.347959829038007"/>
    <s v="LS"/>
    <s v="TF"/>
    <s v="SD"/>
    <n v="0.60858362734628491"/>
    <n v="1.405"/>
    <n v="1061.325"/>
    <n v="8.7332741322144504E-3"/>
    <n v="-3.3283370322391583"/>
  </r>
  <r>
    <d v="2022-06-10T00:00:00"/>
    <x v="0"/>
    <x v="1"/>
    <s v="M1"/>
    <x v="1"/>
    <n v="2"/>
    <x v="7"/>
    <s v="H3"/>
    <s v="M1DtoH3"/>
    <s v="M1DtoH3"/>
    <s v="5h40"/>
    <n v="0.85699999999999998"/>
    <n v="4.87"/>
    <x v="0"/>
    <s v="13h01"/>
    <n v="0.65700000000000003"/>
    <n v="0.19999999999999996"/>
    <n v="12.86"/>
    <n v="-1.286"/>
    <n v="-0.79900000000000004"/>
    <n v="67.3"/>
    <n v="3555.4926500000001"/>
    <n v="0.355549265"/>
    <n v="0.30441400304413996"/>
    <n v="2.7522755757189769E-5"/>
    <n v="9.7856955802433405E-6"/>
    <n v="9.7856955802433401"/>
    <n v="12.247428761255744"/>
    <n v="4.4134719374905838E-2"/>
    <n v="27.385200000000001"/>
    <n v="65"/>
    <n v="575"/>
    <n v="27.522755757189771"/>
    <n v="16.475333333333335"/>
    <s v="ES"/>
    <s v="TF"/>
    <s v="SD"/>
    <n v="0.64691630239407094"/>
    <n v="1.1612499999999999"/>
    <n v="648.88749999999993"/>
    <n v="7.2080243801821205E-3"/>
    <n v="-3.4554590911639607"/>
  </r>
  <r>
    <d v="2022-06-21T00:00:00"/>
    <x v="0"/>
    <x v="2"/>
    <s v="M1"/>
    <x v="1"/>
    <n v="7"/>
    <x v="7"/>
    <s v="H3"/>
    <s v="M1DtoH3"/>
    <s v="M1DtoH3"/>
    <s v="5h58"/>
    <n v="0.85199999999999998"/>
    <n v="5.73"/>
    <x v="218"/>
    <s v="11h54"/>
    <n v="0.67100000000000004"/>
    <n v="0.18099999999999994"/>
    <n v="19.399999999999999"/>
    <n v="-1.94"/>
    <n v="-1.367"/>
    <n v="67.3"/>
    <n v="3555.4926500000001"/>
    <n v="0.355549265"/>
    <n v="0.26974664679582699"/>
    <n v="2.3716678409262443E-5"/>
    <n v="8.4324475766546308E-6"/>
    <n v="8.4324475766546314"/>
    <n v="6.1685790611957803"/>
    <n v="2.2229033629413159E-2"/>
    <n v="30.972899999999999"/>
    <n v="65"/>
    <n v="575"/>
    <n v="23.716678409262443"/>
    <n v="14.820634920634921"/>
    <s v="ES"/>
    <s v="TF"/>
    <s v="SD"/>
    <n v="0.43868604499462666"/>
    <n v="2.2399999999999998"/>
    <n v="1277.3875"/>
    <n v="7.2080243801821205E-3"/>
    <n v="-3.4554590911639607"/>
  </r>
  <r>
    <d v="2022-07-08T00:00:00"/>
    <x v="0"/>
    <x v="3"/>
    <s v="M1"/>
    <x v="1"/>
    <n v="11"/>
    <x v="7"/>
    <s v="H3"/>
    <s v="M1DtoH3"/>
    <s v="M1DtoH3"/>
    <s v="6h10"/>
    <n v="0.91700000000000004"/>
    <n v="4.82"/>
    <x v="143"/>
    <s v="11h53"/>
    <n v="0.76300000000000001"/>
    <n v="0.15400000000000003"/>
    <n v="19.809999999999999"/>
    <n v="-1.9809999999999999"/>
    <n v="-1.4989999999999999"/>
    <n v="67.3"/>
    <n v="3555.4926500000001"/>
    <n v="0.355549265"/>
    <n v="0.20183486238532114"/>
    <n v="1.6595764466275835E-5"/>
    <n v="5.9006118580974904E-6"/>
    <n v="5.9006118580974904"/>
    <n v="3.9363654823865848"/>
    <n v="1.4185049720132847E-2"/>
    <n v="33.388599999999997"/>
    <n v="65"/>
    <n v="575"/>
    <n v="16.595764466275835"/>
    <n v="10.019670781892938"/>
    <s v="ES"/>
    <s v="TF"/>
    <s v="SD"/>
    <n v="0.39262443606707542"/>
    <n v="2.4874999999999998"/>
    <n v="1362.0875000000001"/>
    <n v="7.2080243801821205E-3"/>
    <n v="-3.4554590911639607"/>
  </r>
  <r>
    <d v="2022-08-03T00:00:00"/>
    <x v="0"/>
    <x v="0"/>
    <s v="M1"/>
    <x v="1"/>
    <n v="1"/>
    <x v="7"/>
    <s v="H3"/>
    <s v="M1DtoH3"/>
    <s v="M1DtoH3"/>
    <s v="5h42"/>
    <n v="0.90500000000000003"/>
    <n v="4.0599999999999996"/>
    <x v="453"/>
    <s v="12h13"/>
    <n v="0.84699999999999998"/>
    <n v="5.8000000000000052E-2"/>
    <n v="10.02"/>
    <n v="-1.002"/>
    <n v="-0.59600000000000009"/>
    <n v="67.3"/>
    <n v="3555.4926500000001"/>
    <n v="0.355549265"/>
    <n v="6.8476977567886718E-2"/>
    <n v="4.3863405158617912E-6"/>
    <n v="1.5595601464543808E-6"/>
    <n v="1.5595601464543807"/>
    <n v="2.6167116551247993"/>
    <n v="9.429557569611639E-3"/>
    <n v="28.545300000000001"/>
    <n v="65"/>
    <n v="575"/>
    <n v="4.3863405158617912"/>
    <n v="11.355774909963984"/>
    <s v="ES"/>
    <s v="TF"/>
    <s v="SD"/>
    <n v="0.57093314461741485"/>
    <n v="1.5412499999999998"/>
    <n v="919.65"/>
    <n v="7.2080243801821205E-3"/>
    <n v="-3.4554590911639607"/>
  </r>
  <r>
    <d v="2022-08-31T00:00:00"/>
    <x v="0"/>
    <x v="6"/>
    <s v="M1"/>
    <x v="1"/>
    <n v="8"/>
    <x v="7"/>
    <s v="H3"/>
    <s v="M1DtoH3"/>
    <s v="M1DtoH3"/>
    <s v="6h43"/>
    <n v="0.91400000000000003"/>
    <n v="5.34"/>
    <x v="454"/>
    <s v="12h04"/>
    <n v="0.86099999999999999"/>
    <n v="5.3000000000000047E-2"/>
    <n v="10.76"/>
    <n v="-1.0760000000000001"/>
    <n v="-0.54200000000000004"/>
    <n v="67.3"/>
    <n v="3555.4926500000001"/>
    <n v="0.355549265"/>
    <n v="6.1556329849012832E-2"/>
    <n v="3.84717265713244E-6"/>
    <n v="1.3678594105715361E-6"/>
    <n v="1.367859410571536"/>
    <n v="2.5237258497629815"/>
    <n v="9.0944747938313079E-3"/>
    <n v="32.519599999999997"/>
    <n v="65"/>
    <n v="575"/>
    <n v="3.8471726571324401"/>
    <n v="5.03038712875437"/>
    <s v="ES"/>
    <s v="TF"/>
    <s v="SD"/>
    <n v="0.5234151584582144"/>
    <n v="1.8887499999999999"/>
    <n v="924.46249999999998"/>
    <n v="7.2080243801821205E-3"/>
    <n v="-3.4554590911639607"/>
  </r>
  <r>
    <d v="2022-09-01T00:00:00"/>
    <x v="0"/>
    <x v="6"/>
    <s v="M1"/>
    <x v="1"/>
    <n v="8"/>
    <x v="7"/>
    <s v="H3"/>
    <s v="M1DtoH3"/>
    <s v="M1DtoH3"/>
    <s v="6h42"/>
    <n v="0.86"/>
    <n v="8.27"/>
    <x v="157"/>
    <s v="12h17"/>
    <n v="0.89400000000000002"/>
    <n v="-3.400000000000003E-2"/>
    <n v="14.23"/>
    <n v="-1.423"/>
    <n v="-0.59600000000000009"/>
    <n v="67.3"/>
    <n v="3555.4926500000001"/>
    <n v="0.355549265"/>
    <n v="3.9534883720930267E-2"/>
    <n v="2.2306422037348834E-6"/>
    <n v="7.9310319601591811E-7"/>
    <n v="0.79310319601591805"/>
    <n v="1.3307100604293924"/>
    <n v="4.7953342886310054E-3"/>
    <n v="34.357199999999999"/>
    <n v="65"/>
    <n v="575"/>
    <n v="2.2306422037348832"/>
    <n v="5.6582009490325227"/>
    <s v="ES"/>
    <s v="TF"/>
    <s v="SD"/>
    <n v="0.43800288115314234"/>
    <n v="2.1637500000000003"/>
    <n v="1129.9875000000002"/>
    <n v="7.2080243801821205E-3"/>
    <n v="-3.4554590911639607"/>
  </r>
  <r>
    <d v="2022-08-17T00:00:00"/>
    <x v="0"/>
    <x v="5"/>
    <s v="M1"/>
    <x v="1"/>
    <n v="3"/>
    <x v="7"/>
    <s v="H3"/>
    <s v="M1DtoH3"/>
    <s v="M1DtoH3"/>
    <s v="5h50"/>
    <n v="0.92100000000000004"/>
    <n v="13.65"/>
    <x v="455"/>
    <s v="12h12"/>
    <n v="0.90600000000000003"/>
    <n v="1.5000000000000013E-2"/>
    <n v="23.31"/>
    <n v="-2.331"/>
    <n v="-0.96599999999999997"/>
    <n v="67.3"/>
    <n v="3555.4926500000001"/>
    <n v="0.355549265"/>
    <n v="1.6556291390728492E-2"/>
    <n v="7.639949536018921E-7"/>
    <n v="2.7163784421686185E-7"/>
    <n v="0.27163784421686188"/>
    <n v="0.28119859649778661"/>
    <n v="1.0133246240474328E-3"/>
    <n v="32.178800000000003"/>
    <n v="65"/>
    <n v="575"/>
    <n v="0.76399495360189207"/>
    <n v="11.310295975498345"/>
    <s v="ES"/>
    <s v="TF"/>
    <s v="SD"/>
    <n v="0.6083871384901417"/>
    <n v="1.4275"/>
    <n v="836.8"/>
    <n v="7.2080243801821205E-3"/>
    <n v="-3.4554590911639607"/>
  </r>
  <r>
    <d v="2022-06-09T00:00:00"/>
    <x v="0"/>
    <x v="1"/>
    <s v="K6"/>
    <x v="1"/>
    <n v="11"/>
    <x v="12"/>
    <s v="C2"/>
    <s v="K6MlaC2"/>
    <s v="K6MlaC2"/>
    <s v="6h15"/>
    <n v="0.77200000000000002"/>
    <n v="6.89"/>
    <x v="3"/>
    <s v="11h56"/>
    <n v="0.42299999999999999"/>
    <n v="0.34900000000000003"/>
    <n v="10.89"/>
    <n v="-1.089"/>
    <n v="-0.4"/>
    <n v="35.6"/>
    <n v="994.87760000000014"/>
    <n v="9.9487760000000008E-2"/>
    <n v="0.82505910165484642"/>
    <n v="9.3916104359680403E-5"/>
    <n v="9.3435028506708386E-6"/>
    <n v="9.3435028506708377"/>
    <n v="23.358757126677094"/>
    <n v="1"/>
    <n v="24.548100000000002"/>
    <n v="34"/>
    <n v="571"/>
    <n v="93.916104359680403"/>
    <n v="14.811333333333334"/>
    <s v="ES"/>
    <s v="TMF"/>
    <s v="SD"/>
    <n v="0.62108933859878679"/>
    <n v="1.2462500000000001"/>
    <n v="783"/>
    <n v="1.1005309037868274E-3"/>
    <n v="-3.4801246747494718"/>
  </r>
  <r>
    <d v="2022-08-19T00:00:00"/>
    <x v="0"/>
    <x v="5"/>
    <s v="K6"/>
    <x v="1"/>
    <n v="6"/>
    <x v="12"/>
    <s v="C2"/>
    <s v="K6MlaC2"/>
    <s v="K6MlaC2"/>
    <s v="5h29"/>
    <n v="0.90600000000000003"/>
    <n v="4.5599999999999996"/>
    <x v="372"/>
    <s v="12h32"/>
    <n v="0.85699999999999998"/>
    <n v="4.9000000000000044E-2"/>
    <n v="19.34"/>
    <n v="-1.9339999999999999"/>
    <n v="-1.478"/>
    <n v="35.6"/>
    <n v="994.87760000000014"/>
    <n v="9.9487760000000008E-2"/>
    <n v="5.7176196032672162E-2"/>
    <n v="3.5130064253115235E-6"/>
    <n v="3.4950114011985083E-7"/>
    <n v="0.34950114011985084"/>
    <n v="0.23646897166431044"/>
    <n v="1.0123352937583607E-2"/>
    <n v="34.301699999999997"/>
    <n v="34"/>
    <n v="571"/>
    <n v="3.5130064253115236"/>
    <n v="12.126990262931423"/>
    <s v="ES"/>
    <s v="TMF"/>
    <s v="SD"/>
    <n v="0.40498035528846144"/>
    <n v="2.7174999999999998"/>
    <n v="1551.3875"/>
    <n v="1.1005309037868274E-3"/>
    <n v="-3.4801246747494718"/>
  </r>
  <r>
    <d v="2022-07-05T00:00:00"/>
    <x v="0"/>
    <x v="3"/>
    <s v="K6"/>
    <x v="1"/>
    <n v="10"/>
    <x v="12"/>
    <s v="C2"/>
    <s v="K6MlaC2"/>
    <s v="K6MlaC2"/>
    <s v="5h46"/>
    <n v="0.86299999999999999"/>
    <n v="5.87"/>
    <x v="439"/>
    <s v="12h03"/>
    <n v="0.9"/>
    <n v="-3.7000000000000033E-2"/>
    <n v="6.45"/>
    <n v="-0.64500000000000002"/>
    <n v="-5.8000000000000052E-2"/>
    <n v="35.6"/>
    <n v="994.87760000000014"/>
    <n v="9.9487760000000008E-2"/>
    <n v="4.2873696407879532E-2"/>
    <n v="2.4647563501404329E-6"/>
    <n v="2.4521308822124738E-7"/>
    <n v="0.24521308822124738"/>
    <n v="4.2278118658835719"/>
    <n v="0.18099470459406114"/>
    <n v="33.278799999999997"/>
    <n v="34"/>
    <n v="571"/>
    <n v="2.464756350140433"/>
    <n v="11.802345679012349"/>
    <s v="ES"/>
    <s v="TMF"/>
    <s v="SD"/>
    <n v="0.3455948490031629"/>
    <n v="2.8125"/>
    <n v="1435.3249999999998"/>
    <n v="1.1005309037868274E-3"/>
    <n v="-3.4801246747494718"/>
  </r>
  <r>
    <d v="2022-07-20T00:00:00"/>
    <x v="0"/>
    <x v="4"/>
    <s v="K6"/>
    <x v="1"/>
    <n v="9"/>
    <x v="12"/>
    <s v="C2"/>
    <s v="K6MlaC2"/>
    <s v="K6MlaC2"/>
    <s v="6h22"/>
    <n v="0.91100000000000003"/>
    <n v="6.83"/>
    <x v="213"/>
    <s v="11h43"/>
    <n v="0.88100000000000001"/>
    <n v="3.0000000000000027E-2"/>
    <n v="22.63"/>
    <n v="-2.2629999999999999"/>
    <n v="-1.5799999999999998"/>
    <n v="35.6"/>
    <n v="994.87760000000014"/>
    <n v="9.9487760000000008E-2"/>
    <n v="3.4052213393870628E-2"/>
    <n v="1.8561705706111744E-6"/>
    <n v="1.8466625224802759E-7"/>
    <n v="0.18466625224802757"/>
    <n v="0.1168773748405238"/>
    <n v="5.0035778800126291E-3"/>
    <n v="34.903799999999997"/>
    <n v="34"/>
    <n v="571"/>
    <n v="1.8561705706111744"/>
    <n v="11.020894580054243"/>
    <s v="ES"/>
    <s v="TMF"/>
    <s v="SD"/>
    <n v="0.38773728517693062"/>
    <n v="2.5749999999999997"/>
    <n v="1486.8125"/>
    <n v="1.1005309037868274E-3"/>
    <n v="-3.4801246747494718"/>
  </r>
  <r>
    <d v="2022-08-05T00:00:00"/>
    <x v="0"/>
    <x v="0"/>
    <s v="K6"/>
    <x v="1"/>
    <n v="2"/>
    <x v="12"/>
    <s v="C2"/>
    <s v="K6MlaC2"/>
    <s v="K6MlaC2"/>
    <s v="5h41"/>
    <n v="0.88200000000000001"/>
    <n v="6.76"/>
    <x v="217"/>
    <s v="12h03"/>
    <n v="0.90900000000000003"/>
    <n v="-2.7000000000000024E-2"/>
    <n v="10.63"/>
    <n v="-1.0630000000000002"/>
    <n v="-0.38700000000000023"/>
    <n v="35.6"/>
    <n v="994.87760000000014"/>
    <n v="9.9487760000000008E-2"/>
    <n v="3.0612244897959211E-2"/>
    <n v="1.6281106860094505E-6"/>
    <n v="1.6197708518314357E-7"/>
    <n v="0.16197708518314358"/>
    <n v="0.41854543974972475"/>
    <n v="1.7918136054727422E-2"/>
    <n v="33.254899999999999"/>
    <n v="34"/>
    <n v="571"/>
    <n v="1.6281106860094505"/>
    <n v="13.537474712107057"/>
    <s v="ES"/>
    <s v="TMF"/>
    <s v="SD"/>
    <n v="0.44009598733374949"/>
    <n v="2.3112500000000002"/>
    <n v="1533.9750000000001"/>
    <n v="1.1005309037868274E-3"/>
    <n v="-3.4801246747494718"/>
  </r>
  <r>
    <d v="2022-09-02T00:00:00"/>
    <x v="0"/>
    <x v="6"/>
    <s v="K6"/>
    <x v="1"/>
    <n v="1"/>
    <x v="12"/>
    <s v="C2"/>
    <s v="K6MlaC2"/>
    <s v="K6MlaC2"/>
    <s v="5h55"/>
    <n v="0.92600000000000005"/>
    <n v="21.14"/>
    <x v="456"/>
    <s v="11h35"/>
    <n v="0.92700000000000005"/>
    <n v="-1.0000000000000009E-3"/>
    <n v="26.23"/>
    <n v="-2.6230000000000002"/>
    <n v="-0.50900000000000034"/>
    <n v="35.6"/>
    <n v="994.87760000000014"/>
    <n v="9.9487760000000008E-2"/>
    <n v="1.079913606911448E-3"/>
    <n v="2.652459960136127E-8"/>
    <n v="2.6388729992363259E-9"/>
    <n v="2.6388729992363261E-3"/>
    <n v="5.1844263246293206E-3"/>
    <n v="2.2194783989515371E-4"/>
    <n v="35.566600000000001"/>
    <n v="34"/>
    <n v="571"/>
    <n v="2.6524599601361269E-2"/>
    <n v="11.450000000000001"/>
    <s v="ES"/>
    <s v="TMF"/>
    <s v="SD"/>
    <n v="0.40445061727069104"/>
    <n v="2.5662500000000001"/>
    <n v="1407.6"/>
    <n v="1.1005309037868274E-3"/>
    <n v="-3.4801246747494718"/>
  </r>
  <r>
    <d v="2022-07-07T00:00:00"/>
    <x v="0"/>
    <x v="3"/>
    <s v="K1"/>
    <x v="0"/>
    <n v="7"/>
    <x v="5"/>
    <s v="G10"/>
    <s v="K1SguG10"/>
    <s v="K1SguG10"/>
    <s v="6h28"/>
    <n v="0.59599999999999997"/>
    <n v="10.050000000000001"/>
    <x v="457"/>
    <s v="12h04"/>
    <n v="0.70099999999999996"/>
    <n v="-0.10499999999999998"/>
    <n v="21.42"/>
    <n v="-2.1420000000000003"/>
    <n v="-1.1370000000000002"/>
    <n v="34.14"/>
    <n v="914.94858600000009"/>
    <n v="9.1494858600000006E-2"/>
    <n v="0.17617449664429527"/>
    <n v="1.4037922576288432E-5"/>
    <n v="1.2843977411552579E-6"/>
    <n v="1.2843977411552578"/>
    <n v="1.1296374152640787"/>
    <n v="0.33991440494604597"/>
    <n v="34.081400000000002"/>
    <n v="20"/>
    <n v="384"/>
    <n v="14.037922576288432"/>
    <n v="7.0391025641025591"/>
    <s v="LS"/>
    <s v="TMF"/>
    <s v="E"/>
    <n v="0.35644028496175595"/>
    <n v="2.7675000000000001"/>
    <n v="1337.8125"/>
    <n v="-9.0216655728648266E-3"/>
    <n v="-4.2054598357765984"/>
  </r>
  <r>
    <d v="2022-06-21T00:00:00"/>
    <x v="0"/>
    <x v="2"/>
    <s v="K1"/>
    <x v="0"/>
    <n v="7"/>
    <x v="5"/>
    <s v="G10"/>
    <s v="K1SguG10"/>
    <s v="K1SguG10"/>
    <s v="5h37"/>
    <n v="0.70699999999999996"/>
    <n v="7.95"/>
    <x v="195"/>
    <s v="12h11"/>
    <n v="0.76600000000000001"/>
    <n v="-5.9000000000000052E-2"/>
    <n v="13.87"/>
    <n v="-1.387"/>
    <n v="-0.59199999999999997"/>
    <n v="34.14"/>
    <n v="914.94858600000009"/>
    <n v="9.1494858600000006E-2"/>
    <n v="8.3451202263083529E-2"/>
    <n v="5.5953916361614034E-6"/>
    <n v="5.1194956656221033E-7"/>
    <n v="0.51194956656221036"/>
    <n v="0.86477967324697702"/>
    <n v="0.6155735004934737"/>
    <n v="30.972899999999999"/>
    <n v="20"/>
    <n v="384"/>
    <n v="5.5953916361614038"/>
    <n v="8.9642857142857135"/>
    <s v="LS"/>
    <s v="TMF"/>
    <s v="E"/>
    <n v="0.43868604499462666"/>
    <n v="2.2399999999999998"/>
    <n v="1277.3875"/>
    <n v="-9.0216655728648266E-3"/>
    <n v="-4.2054598357765984"/>
  </r>
  <r>
    <d v="2022-08-04T00:00:00"/>
    <x v="0"/>
    <x v="0"/>
    <s v="K1"/>
    <x v="0"/>
    <n v="7"/>
    <x v="5"/>
    <s v="G10"/>
    <s v="K1SguG10"/>
    <s v="K1SguG10"/>
    <s v="6h06"/>
    <n v="0.79400000000000004"/>
    <n v="4.08"/>
    <x v="458"/>
    <s v="12h35"/>
    <n v="0.77400000000000002"/>
    <n v="2.0000000000000018E-2"/>
    <n v="14.76"/>
    <n v="-1.476"/>
    <n v="-1.0680000000000001"/>
    <n v="34.14"/>
    <n v="914.94858600000009"/>
    <n v="9.1494858600000006E-2"/>
    <n v="2.583979328165377E-2"/>
    <n v="1.321523113772781E-6"/>
    <n v="1.2091257043127232E-7"/>
    <n v="0.12091257043127232"/>
    <n v="0.11321401725774562"/>
    <n v="0.1383078222709852"/>
    <n v="29.967099999999999"/>
    <n v="20"/>
    <n v="384"/>
    <n v="1.321523113772781"/>
    <n v="8.0560426564281311"/>
    <s v="LS"/>
    <s v="TMF"/>
    <s v="E"/>
    <n v="0.47297782808158478"/>
    <n v="1.87375"/>
    <n v="1054"/>
    <n v="-9.0216655728648266E-3"/>
    <n v="-4.2054598357765984"/>
  </r>
  <r>
    <d v="2022-06-11T00:00:00"/>
    <x v="0"/>
    <x v="1"/>
    <s v="K1"/>
    <x v="0"/>
    <n v="5"/>
    <x v="5"/>
    <s v="G10"/>
    <s v="K1SguG10"/>
    <s v="K1SguG10"/>
    <s v="6h01"/>
    <n v="0.71099999999999997"/>
    <n v="4.2699999999999996"/>
    <x v="459"/>
    <s v="11h45"/>
    <n v="0.72899999999999998"/>
    <n v="-1.8000000000000016E-2"/>
    <n v="12.05"/>
    <n v="-1.2050000000000001"/>
    <n v="-0.77800000000000014"/>
    <n v="34.14"/>
    <n v="914.94858600000009"/>
    <n v="9.1494858600000006E-2"/>
    <n v="2.5316455696202556E-2"/>
    <n v="1.2886528443421936E-6"/>
    <n v="1.1790510977757682E-7"/>
    <n v="0.11790510977757682"/>
    <n v="0.15154898428994446"/>
    <n v="2.1570810398803968E-2"/>
    <n v="31.959900000000001"/>
    <n v="20"/>
    <n v="384"/>
    <n v="1.2886528443421936"/>
    <n v="10.416666666666666"/>
    <s v="LS"/>
    <s v="TMF"/>
    <s v="E"/>
    <n v="0.55247291970017987"/>
    <n v="1.6937500000000001"/>
    <n v="1071.175"/>
    <n v="-9.0216655728648266E-3"/>
    <n v="-4.2054598357765984"/>
  </r>
  <r>
    <d v="2022-09-01T00:00:00"/>
    <x v="0"/>
    <x v="6"/>
    <s v="K1"/>
    <x v="0"/>
    <n v="3"/>
    <x v="5"/>
    <s v="G10"/>
    <s v="K1SguG10"/>
    <s v="K1SguG10"/>
    <s v="6h24"/>
    <n v="0.79700000000000004"/>
    <n v="26.23"/>
    <x v="285"/>
    <s v="12h29"/>
    <n v="0.81200000000000006"/>
    <n v="-1.5000000000000013E-2"/>
    <n v="27.68"/>
    <n v="-2.7679999999999998"/>
    <n v="-0.14499999999999957"/>
    <n v="34.14"/>
    <n v="914.94858600000009"/>
    <n v="9.1494858600000006E-2"/>
    <n v="1.882057716436639E-2"/>
    <n v="8.9458190158503175E-7"/>
    <n v="8.1849644591641596E-8"/>
    <n v="8.1849644591641596E-2"/>
    <n v="0.56448030752856437"/>
    <n v="0.37730509181050687"/>
    <n v="34.357199999999999"/>
    <n v="20"/>
    <n v="384"/>
    <n v="0.8945819015850317"/>
    <n v="6.689549271607981"/>
    <s v="LS"/>
    <s v="TMF"/>
    <s v="E"/>
    <n v="0.43800288115314234"/>
    <n v="2.1637500000000003"/>
    <n v="1129.9875000000002"/>
    <n v="-9.0216655728648266E-3"/>
    <n v="-4.2054598357765984"/>
  </r>
  <r>
    <d v="2022-08-17T00:00:00"/>
    <x v="0"/>
    <x v="5"/>
    <s v="K1"/>
    <x v="0"/>
    <n v="4"/>
    <x v="5"/>
    <s v="G10"/>
    <s v="K1SguG10"/>
    <s v="K1SguG10"/>
    <s v="5h17"/>
    <n v="0.79"/>
    <n v="21.22"/>
    <x v="460"/>
    <s v="12h37"/>
    <n v="0.78700000000000003"/>
    <n v="3.0000000000000027E-3"/>
    <n v="24.53"/>
    <n v="-2.4530000000000003"/>
    <n v="-0.33100000000000041"/>
    <n v="34.14"/>
    <n v="914.94858600000009"/>
    <n v="9.1494858600000006E-2"/>
    <n v="3.8119440914866614E-3"/>
    <n v="1.2529632422057211E-7"/>
    <n v="1.1463969467661001E-8"/>
    <n v="1.1463969467661001E-2"/>
    <n v="3.4634348844897245E-2"/>
    <n v="2.3746918887903378E-2"/>
    <n v="32.178800000000003"/>
    <n v="20"/>
    <n v="384"/>
    <n v="0.1252963242205721"/>
    <n v="7.6209545755722603"/>
    <s v="LS"/>
    <s v="TMF"/>
    <s v="E"/>
    <n v="0.6083871384901417"/>
    <n v="1.4275"/>
    <n v="836.8"/>
    <n v="-9.0216655728648266E-3"/>
    <n v="-4.2054598357765984"/>
  </r>
  <r>
    <d v="2022-06-11T00:00:00"/>
    <x v="0"/>
    <x v="1"/>
    <s v="K1"/>
    <x v="0"/>
    <n v="8"/>
    <x v="11"/>
    <s v="A6"/>
    <s v="K1HmaA6"/>
    <s v="K1HmaA6"/>
    <s v="6h01"/>
    <n v="0.70399999999999996"/>
    <n v="3.65"/>
    <x v="461"/>
    <s v="11h45"/>
    <n v="0.54300000000000004"/>
    <n v="0.16099999999999992"/>
    <n v="8.7799999999999994"/>
    <n v="-0.87799999999999989"/>
    <n v="-0.5129999999999999"/>
    <n v="83.9"/>
    <n v="5525.7798500000008"/>
    <n v="0.5525779850000001"/>
    <n v="0.29650092081031293"/>
    <n v="2.6644711644573756E-5"/>
    <n v="1.4723281071464605E-5"/>
    <n v="14.723281071464605"/>
    <n v="28.700352965817949"/>
    <n v="1"/>
    <n v="31.959900000000001"/>
    <n v="74.8"/>
    <n v="670"/>
    <n v="26.644711644573757"/>
    <n v="10.416666666666666"/>
    <s v="ES"/>
    <s v="TF"/>
    <s v="SD"/>
    <n v="0.55247291970017987"/>
    <n v="1.6937500000000001"/>
    <n v="1071.175"/>
    <n v="4.3850573576126081E-2"/>
    <n v="-5.4228336277165878"/>
  </r>
  <r>
    <d v="2022-06-21T00:00:00"/>
    <x v="0"/>
    <x v="2"/>
    <s v="K1"/>
    <x v="0"/>
    <n v="8"/>
    <x v="11"/>
    <s v="A6"/>
    <s v="K1HmaA6"/>
    <s v="K1HmaA6"/>
    <s v="5h37"/>
    <n v="0.72699999999999998"/>
    <n v="4.7300000000000004"/>
    <x v="462"/>
    <s v="12h11"/>
    <n v="0.57199999999999995"/>
    <n v="0.15500000000000003"/>
    <n v="14.24"/>
    <n v="-1.4239999999999999"/>
    <n v="-0.95099999999999985"/>
    <n v="83.9"/>
    <n v="5525.7798500000008"/>
    <n v="0.5525779850000001"/>
    <n v="0.27097902097902105"/>
    <n v="2.3850131087502592E-5"/>
    <n v="1.3179057378318043E-5"/>
    <n v="13.179057378318044"/>
    <n v="13.858104498757147"/>
    <n v="0.48285489545448562"/>
    <n v="30.972899999999999"/>
    <n v="74.8"/>
    <n v="670"/>
    <n v="23.850131087502593"/>
    <n v="8.9642857142857135"/>
    <s v="ES"/>
    <s v="TF"/>
    <s v="SD"/>
    <n v="0.43868604499462666"/>
    <n v="2.2399999999999998"/>
    <n v="1277.3875"/>
    <n v="4.3850573576126081E-2"/>
    <n v="-5.4228336277165878"/>
  </r>
  <r>
    <d v="2022-07-22T00:00:00"/>
    <x v="0"/>
    <x v="4"/>
    <s v="K1"/>
    <x v="0"/>
    <n v="3"/>
    <x v="11"/>
    <s v="A6"/>
    <s v="K1HmaA6"/>
    <s v="K1HmaA6"/>
    <s v="6h30"/>
    <n v="0.746"/>
    <n v="21.65"/>
    <x v="463"/>
    <s v="11h36"/>
    <n v="0.88200000000000001"/>
    <n v="-0.13600000000000001"/>
    <n v="25.28"/>
    <n v="-2.528"/>
    <n v="-0.36299999999999999"/>
    <n v="83.9"/>
    <n v="5525.7798500000008"/>
    <n v="0.5525779850000001"/>
    <n v="0.18230563002680966"/>
    <n v="1.4641712029500706E-5"/>
    <n v="8.0906877302117621E-6"/>
    <n v="8.0906877302117621"/>
    <n v="22.288395950996591"/>
    <n v="0.77658969144963708"/>
    <n v="34.764699999999998"/>
    <n v="74.8"/>
    <n v="670"/>
    <n v="14.641712029500706"/>
    <n v="6.5184028628141686"/>
    <s v="ES"/>
    <s v="TF"/>
    <s v="SD"/>
    <n v="0.38320539431614575"/>
    <n v="2.6387499999999999"/>
    <n v="1512.2124999999996"/>
    <n v="4.3850573576126081E-2"/>
    <n v="-5.4228336277165878"/>
  </r>
  <r>
    <d v="2022-07-08T00:00:00"/>
    <x v="0"/>
    <x v="3"/>
    <s v="K1"/>
    <x v="0"/>
    <n v="6"/>
    <x v="11"/>
    <s v="A6"/>
    <s v="K1HmaA6"/>
    <s v="K1HmaA6"/>
    <s v="5h45"/>
    <n v="0.80200000000000005"/>
    <n v="12.41"/>
    <x v="464"/>
    <s v="12h08"/>
    <n v="0.67900000000000005"/>
    <n v="0.123"/>
    <n v="18.54"/>
    <n v="-1.8539999999999999"/>
    <n v="-0.61299999999999977"/>
    <n v="83.9"/>
    <n v="5525.7798500000008"/>
    <n v="0.5525779850000001"/>
    <n v="0.18114874815905743"/>
    <n v="1.4527418959774471E-5"/>
    <n v="8.0275318960429754E-6"/>
    <n v="8.0275318960429747"/>
    <n v="13.09548433285967"/>
    <n v="0.45628308828497455"/>
    <n v="33.388599999999997"/>
    <n v="74.8"/>
    <n v="670"/>
    <n v="14.527418959774471"/>
    <n v="6.9702991452991538"/>
    <s v="ES"/>
    <s v="TF"/>
    <s v="SD"/>
    <n v="0.39262443606707542"/>
    <n v="2.4874999999999998"/>
    <n v="1362.0875000000001"/>
    <n v="4.3850573576126081E-2"/>
    <n v="-5.4228336277165878"/>
  </r>
  <r>
    <d v="2022-09-01T00:00:00"/>
    <x v="0"/>
    <x v="6"/>
    <s v="K1"/>
    <x v="0"/>
    <n v="8"/>
    <x v="11"/>
    <s v="A6"/>
    <s v="K1HmaA6"/>
    <s v="K1HmaA6"/>
    <s v="6h24"/>
    <n v="0.84"/>
    <n v="27.23"/>
    <x v="465"/>
    <s v="12h29"/>
    <n v="0.90200000000000002"/>
    <n v="-6.2000000000000055E-2"/>
    <n v="29.84"/>
    <n v="-2.984"/>
    <n v="-0.26100000000000012"/>
    <n v="83.9"/>
    <n v="5525.7798500000008"/>
    <n v="0.5525779850000001"/>
    <n v="7.380952380952388E-2"/>
    <n v="4.8105344598085706E-6"/>
    <n v="2.6581954385740838E-6"/>
    <n v="2.6581954385740838"/>
    <n v="10.184656852774262"/>
    <n v="0.35486176484866083"/>
    <n v="34.357199999999999"/>
    <n v="74.8"/>
    <n v="670"/>
    <n v="4.8105344598085704"/>
    <n v="6.689549271607981"/>
    <s v="ES"/>
    <s v="TF"/>
    <s v="SD"/>
    <n v="0.43800288115314234"/>
    <n v="2.1637500000000003"/>
    <n v="1129.9875000000002"/>
    <n v="4.3850573576126081E-2"/>
    <n v="-5.4228336277165878"/>
  </r>
  <r>
    <d v="2022-08-17T00:00:00"/>
    <x v="0"/>
    <x v="5"/>
    <s v="K1"/>
    <x v="0"/>
    <n v="6"/>
    <x v="11"/>
    <s v="A6"/>
    <s v="K1HmaA6"/>
    <s v="K1HmaA6"/>
    <s v="5h17"/>
    <n v="0.80300000000000005"/>
    <n v="22.16"/>
    <x v="466"/>
    <s v="12h37"/>
    <n v="0.83199999999999996"/>
    <n v="-2.8999999999999915E-2"/>
    <n v="27.34"/>
    <n v="-2.734"/>
    <n v="-0.51799999999999979"/>
    <n v="83.9"/>
    <n v="5525.7798500000008"/>
    <n v="0.5525779850000001"/>
    <n v="3.6114570361145598E-2"/>
    <n v="1.9955106988016763E-6"/>
    <n v="1.1026752809897723E-6"/>
    <n v="1.1026752809897724"/>
    <n v="2.1287167586675153"/>
    <n v="7.4170411115805746E-2"/>
    <n v="32.178800000000003"/>
    <n v="74.8"/>
    <n v="670"/>
    <n v="1.9955106988016762"/>
    <n v="7.6209545755722603"/>
    <s v="ES"/>
    <s v="TF"/>
    <s v="SD"/>
    <n v="0.6083871384901417"/>
    <n v="1.4275"/>
    <n v="836.8"/>
    <n v="4.3850573576126081E-2"/>
    <n v="-5.4228336277165878"/>
  </r>
  <r>
    <d v="2022-08-04T00:00:00"/>
    <x v="0"/>
    <x v="0"/>
    <s v="K1"/>
    <x v="0"/>
    <n v="8"/>
    <x v="11"/>
    <s v="A6"/>
    <s v="K1HmaA6"/>
    <s v="K1HmaA6"/>
    <s v="6h06"/>
    <n v="0.78400000000000003"/>
    <n v="4.75"/>
    <x v="199"/>
    <s v="12h35"/>
    <n v="0.79900000000000004"/>
    <n v="-1.5000000000000013E-2"/>
    <n v="8.0399999999999991"/>
    <n v="-0.80399999999999994"/>
    <n v="-0.32899999999999996"/>
    <n v="83.9"/>
    <n v="5525.7798500000008"/>
    <n v="0.5525779850000001"/>
    <n v="1.9132653061224508E-2"/>
    <n v="9.1287692220535775E-7"/>
    <n v="5.0443569022523841E-7"/>
    <n v="0.50443569022523838"/>
    <n v="1.5332391800159224"/>
    <n v="5.3422316453141598E-2"/>
    <n v="29.967099999999999"/>
    <n v="74.8"/>
    <n v="670"/>
    <n v="0.91287692220535777"/>
    <n v="8.0560426564281311"/>
    <s v="ES"/>
    <s v="TF"/>
    <s v="SD"/>
    <n v="0.47297782808158478"/>
    <n v="1.87375"/>
    <n v="1054"/>
    <n v="4.3850573576126081E-2"/>
    <n v="-5.4228336277165878"/>
  </r>
  <r>
    <d v="2022-06-08T00:00:00"/>
    <x v="0"/>
    <x v="1"/>
    <s v="L4"/>
    <x v="0"/>
    <n v="5"/>
    <x v="8"/>
    <s v="G4"/>
    <s v="L4BbrG4"/>
    <s v="L4BbrG4"/>
    <s v="6h15"/>
    <n v="0.60599999999999998"/>
    <n v="7.47"/>
    <x v="62"/>
    <s v="12h02"/>
    <n v="0.434"/>
    <n v="0.17199999999999999"/>
    <n v="10.01"/>
    <n v="-1.0009999999999999"/>
    <n v="-0.25399999999999989"/>
    <n v="51"/>
    <n v="2041.7850000000001"/>
    <n v="0.20417850000000001"/>
    <n v="0.39631336405529949"/>
    <n v="3.8083128882939194E-5"/>
    <n v="7.7757561306252002E-6"/>
    <n v="7.7757561306251999"/>
    <n v="30.61321311269765"/>
    <n v="0.37579049025897204"/>
    <n v="26.9267"/>
    <n v="32.1"/>
    <n v="370"/>
    <n v="38.083128882939192"/>
    <n v="10.52"/>
    <s v="ES"/>
    <s v="TMF"/>
    <s v="SD"/>
    <n v="0.6042605573172154"/>
    <n v="1.3074999999999999"/>
    <n v="892.41250000000002"/>
    <n v="2.2619415804791307E-2"/>
    <n v="-7.3085694733124011"/>
  </r>
  <r>
    <d v="2022-08-06T00:00:00"/>
    <x v="0"/>
    <x v="0"/>
    <s v="L4"/>
    <x v="0"/>
    <n v="9"/>
    <x v="8"/>
    <s v="G4"/>
    <s v="L4BbrG4"/>
    <s v="L4BbrG4"/>
    <s v="6h02"/>
    <n v="0.64300000000000002"/>
    <n v="5.48"/>
    <x v="79"/>
    <s v="12h08"/>
    <n v="0.47099999999999997"/>
    <n v="0.17200000000000004"/>
    <n v="7.78"/>
    <n v="-0.77800000000000002"/>
    <n v="-0.22999999999999998"/>
    <n v="51"/>
    <n v="2041.7850000000001"/>
    <n v="0.20417850000000001"/>
    <n v="0.3651804670912952"/>
    <n v="3.4434496954399089E-5"/>
    <n v="7.0307839364037745E-6"/>
    <n v="7.0307839364037745"/>
    <n v="30.568625810451195"/>
    <n v="0.37524316175383154"/>
    <n v="31.516500000000001"/>
    <n v="32.1"/>
    <n v="370"/>
    <n v="34.434496954399087"/>
    <n v="8.6594309038552968"/>
    <s v="ES"/>
    <s v="TMF"/>
    <s v="SD"/>
    <n v="0.44430618398273797"/>
    <n v="2.1475"/>
    <n v="1335.2875000000001"/>
    <n v="2.2619415804791307E-2"/>
    <n v="-7.3085694733124011"/>
  </r>
  <r>
    <d v="2022-07-21T00:00:00"/>
    <x v="0"/>
    <x v="4"/>
    <s v="L4"/>
    <x v="0"/>
    <n v="7"/>
    <x v="8"/>
    <s v="G4"/>
    <s v="L4BbrG4"/>
    <s v="L4BbrG4"/>
    <s v="6h29"/>
    <n v="0.66800000000000004"/>
    <n v="20.87"/>
    <x v="422"/>
    <s v="12h03"/>
    <n v="0.51900000000000002"/>
    <n v="0.14900000000000002"/>
    <n v="27.75"/>
    <n v="-2.7749999999999999"/>
    <n v="-0.68799999999999972"/>
    <n v="51"/>
    <n v="2041.7850000000001"/>
    <n v="0.20417850000000001"/>
    <n v="0.28709055876685935"/>
    <n v="2.5607562436913273E-5"/>
    <n v="5.2285136870252968E-6"/>
    <n v="5.2285136870252966"/>
    <n v="7.599583847420492"/>
    <n v="9.328819321490206E-2"/>
    <n v="31.981100000000001"/>
    <n v="32.1"/>
    <n v="370"/>
    <n v="25.607562436913273"/>
    <n v="7.12949535755667"/>
    <s v="ES"/>
    <s v="TMF"/>
    <s v="SD"/>
    <n v="0.41316276787735068"/>
    <n v="2.36"/>
    <n v="1352.8999999999999"/>
    <n v="2.2619415804791307E-2"/>
    <n v="-7.3085694733124011"/>
  </r>
  <r>
    <d v="2022-07-06T00:00:00"/>
    <x v="0"/>
    <x v="3"/>
    <s v="L4"/>
    <x v="0"/>
    <n v="4"/>
    <x v="8"/>
    <s v="G4"/>
    <s v="L4BbrG4"/>
    <s v="L4BbrG4"/>
    <s v="6h10"/>
    <n v="0.58899999999999997"/>
    <n v="15.31"/>
    <x v="467"/>
    <s v="11h48"/>
    <n v="0.49199999999999999"/>
    <n v="9.6999999999999975E-2"/>
    <n v="13.34"/>
    <n v="-1.3340000000000001"/>
    <n v="0.19700000000000006"/>
    <n v="51"/>
    <n v="2041.7850000000001"/>
    <n v="0.20417850000000001"/>
    <n v="0.19715447154471541"/>
    <n v="1.6123299627223888E-5"/>
    <n v="3.292031132937133E-6"/>
    <n v="3.292031132937133"/>
    <n v="16.710817933691025"/>
    <n v="0.20513254981802193"/>
    <n v="33.4651"/>
    <n v="32.1"/>
    <n v="370"/>
    <n v="16.12329962722389"/>
    <n v="7.6280448717948737"/>
    <s v="ES"/>
    <s v="TMF"/>
    <s v="SD"/>
    <n v="0.36316699062884389"/>
    <n v="2.6599999999999997"/>
    <n v="1403.9625000000001"/>
    <n v="2.2619415804791307E-2"/>
    <n v="-7.3085694733124011"/>
  </r>
  <r>
    <d v="2022-09-01T00:00:00"/>
    <x v="0"/>
    <x v="6"/>
    <s v="L4"/>
    <x v="0"/>
    <n v="14"/>
    <x v="8"/>
    <s v="G4"/>
    <s v="L4BbrG4"/>
    <s v="L4BbrG4"/>
    <s v="7h02"/>
    <n v="0.621"/>
    <n v="23.67"/>
    <x v="468"/>
    <s v="12h52"/>
    <n v="0.53400000000000003"/>
    <n v="8.6999999999999966E-2"/>
    <n v="28.76"/>
    <n v="-2.8760000000000003"/>
    <n v="-0.50900000000000034"/>
    <n v="51"/>
    <n v="2041.7850000000001"/>
    <n v="0.20417850000000001"/>
    <n v="0.16292134831460667"/>
    <n v="1.2749462443421158E-5"/>
    <n v="2.6031661175040673E-6"/>
    <n v="2.6031661175040672"/>
    <n v="5.1142752799686946"/>
    <n v="6.277995085663253E-2"/>
    <n v="34.357199999999999"/>
    <n v="32.1"/>
    <n v="370"/>
    <n v="12.749462443421159"/>
    <n v="6.9857928042559951"/>
    <s v="ES"/>
    <s v="TMF"/>
    <s v="SD"/>
    <n v="0.43800288115314234"/>
    <n v="2.1637500000000003"/>
    <n v="1129.9875000000002"/>
    <n v="2.2619415804791307E-2"/>
    <n v="-7.3085694733124011"/>
  </r>
  <r>
    <d v="2022-08-19T00:00:00"/>
    <x v="0"/>
    <x v="5"/>
    <s v="L4"/>
    <x v="0"/>
    <n v="7"/>
    <x v="8"/>
    <s v="G4"/>
    <s v="L4BbrG4"/>
    <s v="L4BbrG4"/>
    <s v="5h56"/>
    <n v="0.56100000000000005"/>
    <n v="7.97"/>
    <x v="49"/>
    <s v="11h55"/>
    <n v="0.48499999999999999"/>
    <n v="7.6000000000000068E-2"/>
    <n v="15.64"/>
    <n v="-1.5640000000000001"/>
    <n v="-0.76700000000000013"/>
    <n v="51"/>
    <n v="2041.7850000000001"/>
    <n v="0.20417850000000001"/>
    <n v="0.15670103092783519"/>
    <n v="1.2152913682059939E-5"/>
    <n v="2.4813636862324752E-6"/>
    <n v="2.4813636862324753"/>
    <n v="3.2351547408506844"/>
    <n v="3.9712929892473638E-2"/>
    <n v="34.301699999999997"/>
    <n v="32.1"/>
    <n v="370"/>
    <n v="12.152913682059939"/>
    <n v="8.2594820334704142"/>
    <s v="ES"/>
    <s v="TMF"/>
    <s v="SD"/>
    <n v="0.40498035528846144"/>
    <n v="2.7174999999999998"/>
    <n v="1551.3875"/>
    <n v="2.2619415804791307E-2"/>
    <n v="-7.3085694733124011"/>
  </r>
  <r>
    <d v="2022-07-22T00:00:00"/>
    <x v="0"/>
    <x v="4"/>
    <s v="K1"/>
    <x v="1"/>
    <n v="4"/>
    <x v="12"/>
    <s v="H7"/>
    <s v="K1MlaH7"/>
    <s v="K1MlaH7"/>
    <s v="6h30"/>
    <n v="0.78200000000000003"/>
    <n v="7.62"/>
    <x v="469"/>
    <s v="12H32"/>
    <n v="0.70199999999999996"/>
    <n v="8.0000000000000071E-2"/>
    <n v="24.48"/>
    <n v="-2.448"/>
    <s v="NA"/>
    <n v="38.4"/>
    <n v="1157.5296000000001"/>
    <n v="0.11575296"/>
    <n v="0.11396011396011407"/>
    <n v="8.2112589898026144E-6"/>
    <n v="9.5047753339626242E-7"/>
    <n v="0.9504775333962624"/>
    <s v="NA"/>
    <m/>
    <n v="34.764699999999998"/>
    <n v="31"/>
    <n v="390"/>
    <n v="8.211258989802614"/>
    <n v="6.5184028628141686"/>
    <s v="ES"/>
    <s v="TMF"/>
    <s v="SD"/>
    <n v="0.38320539431614575"/>
    <n v="2.6387499999999999"/>
    <n v="1512.2124999999996"/>
    <n v="-1.9651513516097702E-2"/>
    <s v="NA"/>
  </r>
  <r>
    <d v="2022-06-21T00:00:00"/>
    <x v="0"/>
    <x v="2"/>
    <s v="K1"/>
    <x v="1"/>
    <n v="10"/>
    <x v="12"/>
    <s v="H7"/>
    <s v="K1MlaH7"/>
    <s v="K1MlaH7"/>
    <s v="5h46"/>
    <n v="0.67100000000000004"/>
    <n v="3.92"/>
    <x v="275"/>
    <s v="12h24"/>
    <n v="0.71199999999999997"/>
    <n v="-4.0999999999999925E-2"/>
    <n v="12.08"/>
    <n v="-1.208"/>
    <n v="-0.81599999999999995"/>
    <n v="38.4"/>
    <n v="1157.5296000000001"/>
    <n v="0.11575296"/>
    <n v="6.1102831594634761E-2"/>
    <n v="3.8123122682728619E-6"/>
    <n v="4.4128642949689787E-7"/>
    <n v="0.44128642949689789"/>
    <n v="0.54079219301090431"/>
    <n v="2.3151579664798316E-2"/>
    <n v="30.972899999999999"/>
    <n v="31"/>
    <n v="390"/>
    <n v="3.8123122682728621"/>
    <n v="8.9642857142857135"/>
    <s v="ES"/>
    <s v="TMF"/>
    <s v="SD"/>
    <n v="0.43868604499462666"/>
    <n v="2.2399999999999998"/>
    <n v="1277.3875"/>
    <n v="-1.9651513516097702E-2"/>
    <s v="NA"/>
  </r>
  <r>
    <d v="2022-06-11T00:00:00"/>
    <x v="0"/>
    <x v="1"/>
    <s v="K1"/>
    <x v="0"/>
    <n v="14"/>
    <x v="12"/>
    <s v="H7"/>
    <s v="K1MlaH7"/>
    <s v="K1MlaH7"/>
    <s v="6h09"/>
    <n v="0.64300000000000002"/>
    <n v="2.95"/>
    <x v="90"/>
    <s v="11h58"/>
    <n v="0.67300000000000004"/>
    <n v="-3.0000000000000027E-2"/>
    <n v="11.46"/>
    <n v="-1.1460000000000001"/>
    <n v="-0.85100000000000009"/>
    <n v="38.4"/>
    <n v="1157.5296000000001"/>
    <n v="0.11575296"/>
    <n v="4.6656298600311084E-2"/>
    <n v="2.7351145401702325E-6"/>
    <n v="3.1659760396374334E-7"/>
    <n v="0.31659760396374337"/>
    <n v="0.37203008691391698"/>
    <n v="1.5926790930422548E-2"/>
    <n v="31.959900000000001"/>
    <n v="31"/>
    <n v="390"/>
    <n v="2.7351145401702324"/>
    <n v="10.416666666666666"/>
    <s v="ES"/>
    <s v="TMF"/>
    <s v="SD"/>
    <n v="0.55247291970017987"/>
    <n v="1.6937500000000001"/>
    <n v="1071.175"/>
    <n v="-1.9651513516097702E-2"/>
    <s v="NA"/>
  </r>
  <r>
    <d v="2022-08-03T00:00:00"/>
    <x v="0"/>
    <x v="0"/>
    <s v="K1"/>
    <x v="1"/>
    <n v="6"/>
    <x v="12"/>
    <s v="H7"/>
    <s v="K1MlaH7"/>
    <s v="K1MlaH7"/>
    <s v="5h30"/>
    <n v="0.71599999999999997"/>
    <n v="5.97"/>
    <x v="470"/>
    <s v="12h28"/>
    <n v="0.71699999999999997"/>
    <n v="-1.0000000000000009E-3"/>
    <n v="13.34"/>
    <n v="-1.3340000000000001"/>
    <n v="-0.7370000000000001"/>
    <n v="38.4"/>
    <n v="1157.5296000000001"/>
    <n v="0.11575296"/>
    <n v="1.3966480446927388E-3"/>
    <n v="3.6403993733052065E-8"/>
    <n v="4.213870030422226E-9"/>
    <n v="4.2138700304222261E-3"/>
    <n v="5.7175984130559366E-3"/>
    <n v="2.4477319913625278E-4"/>
    <n v="28.545300000000001"/>
    <n v="31"/>
    <n v="390"/>
    <n v="3.6403993733052066E-2"/>
    <n v="8.0311143168665637"/>
    <s v="ES"/>
    <s v="TMF"/>
    <s v="SD"/>
    <n v="0.57093314461741485"/>
    <n v="1.5412499999999998"/>
    <n v="919.65"/>
    <n v="-1.9651513516097702E-2"/>
    <s v="NA"/>
  </r>
  <r>
    <d v="2022-07-08T00:00:00"/>
    <x v="0"/>
    <x v="3"/>
    <s v="K1"/>
    <x v="1"/>
    <n v="5"/>
    <x v="12"/>
    <s v="H7"/>
    <s v="K1MlaH7"/>
    <s v="K1MlaH7"/>
    <s v="5h45"/>
    <n v="0.753"/>
    <n v="21.23"/>
    <x v="471"/>
    <s v="12h08"/>
    <n v="0.752"/>
    <n v="1.0000000000000009E-3"/>
    <n v="20.23"/>
    <n v="-2.0230000000000001"/>
    <n v="0.10000000000000009"/>
    <n v="38.4"/>
    <n v="1157.5296000000001"/>
    <n v="0.11575296"/>
    <n v="1.3297872340425545E-3"/>
    <n v="3.4270686141099928E-8"/>
    <n v="3.9669333620632947E-9"/>
    <n v="3.9669333620632949E-3"/>
    <n v="3.9669333620632914E-2"/>
    <n v="1.6982636758386539E-3"/>
    <n v="33.388599999999997"/>
    <n v="31"/>
    <n v="390"/>
    <n v="3.4270686141099925E-2"/>
    <n v="6.9702991452991538"/>
    <s v="ES"/>
    <s v="TMF"/>
    <s v="SD"/>
    <n v="0.39262443606707542"/>
    <n v="2.4874999999999998"/>
    <n v="1362.0875000000001"/>
    <n v="-1.9651513516097702E-2"/>
    <s v="NA"/>
  </r>
  <r>
    <d v="2022-07-07T00:00:00"/>
    <x v="0"/>
    <x v="3"/>
    <s v="K1"/>
    <x v="0"/>
    <n v="6"/>
    <x v="11"/>
    <s v="A2"/>
    <s v="K1HmaA2"/>
    <s v="K1HmaA2"/>
    <s v="6h28"/>
    <n v="0.60899999999999999"/>
    <n v="8.48"/>
    <x v="472"/>
    <s v="12h04"/>
    <n v="0.71899999999999997"/>
    <n v="-0.10999999999999999"/>
    <n v="16.649999999999999"/>
    <n v="-1.6649999999999998"/>
    <n v="-0.81699999999999973"/>
    <n v="75.099999999999994"/>
    <n v="4427.4078499999996"/>
    <n v="0.44274078499999997"/>
    <n v="0.18062397372742198"/>
    <n v="1.4475629855578099E-5"/>
    <n v="6.4089517256280835E-6"/>
    <n v="6.4089517256280839"/>
    <n v="7.8444941562155277"/>
    <n v="0.27332398929683882"/>
    <n v="34.081400000000002"/>
    <n v="56.6"/>
    <n v="445"/>
    <n v="14.475629855578099"/>
    <n v="7.0391025641025591"/>
    <s v="ES"/>
    <s v="TF"/>
    <s v="SD"/>
    <n v="0.35644028496175595"/>
    <n v="2.7675000000000001"/>
    <n v="1337.8125"/>
    <n v="4.5968748054476261E-2"/>
    <s v="NA"/>
  </r>
  <r>
    <d v="2022-08-17T00:00:00"/>
    <x v="0"/>
    <x v="5"/>
    <s v="K1"/>
    <x v="0"/>
    <n v="14"/>
    <x v="11"/>
    <s v="A2"/>
    <s v="K1HmaA2"/>
    <s v="K1HmaA2"/>
    <s v="6h42"/>
    <n v="0.629"/>
    <m/>
    <x v="104"/>
    <s v="11h50"/>
    <n v="0.73499999999999999"/>
    <n v="-0.10599999999999998"/>
    <m/>
    <s v="NA"/>
    <s v="NA"/>
    <n v="75.099999999999994"/>
    <n v="4427.4078499999996"/>
    <n v="0.44274078499999997"/>
    <n v="0.16852146263910966"/>
    <n v="1.3291057503982069E-5"/>
    <n v="5.884493232793161E-6"/>
    <n v="5.8844932327931607"/>
    <s v="NA"/>
    <m/>
    <n v="32.178800000000003"/>
    <n v="56.6"/>
    <n v="445"/>
    <n v="13.291057503982069"/>
    <n v="7.6209545755722603"/>
    <s v="ES"/>
    <s v="TF"/>
    <s v="SD"/>
    <n v="0.6083871384901417"/>
    <n v="1.4275"/>
    <n v="836.8"/>
    <n v="4.5968748054476261E-2"/>
    <s v="NA"/>
  </r>
  <r>
    <d v="2022-07-22T00:00:00"/>
    <x v="0"/>
    <x v="4"/>
    <s v="K1"/>
    <x v="0"/>
    <n v="6"/>
    <x v="11"/>
    <s v="A2"/>
    <s v="K1HmaA2"/>
    <s v="K1HmaA2"/>
    <s v="6h30"/>
    <n v="0.63700000000000001"/>
    <s v="NA"/>
    <x v="104"/>
    <s v="11h36"/>
    <n v="0.72099999999999997"/>
    <n v="-8.3999999999999964E-2"/>
    <s v="NA"/>
    <s v="NA"/>
    <s v="NA"/>
    <n v="75.099999999999994"/>
    <n v="4427.4078499999996"/>
    <n v="0.44274078499999997"/>
    <n v="0.13186813186813182"/>
    <n v="9.8274110434886081E-6"/>
    <n v="4.3509956799118153E-6"/>
    <n v="4.350995679911815"/>
    <s v="NA"/>
    <m/>
    <n v="34.764699999999998"/>
    <n v="56.6"/>
    <n v="445"/>
    <n v="9.8274110434886079"/>
    <n v="6.5184028628141686"/>
    <s v="ES"/>
    <s v="TF"/>
    <s v="SD"/>
    <n v="0.38320539431614575"/>
    <n v="2.6387499999999999"/>
    <n v="1512.2124999999996"/>
    <n v="4.5968748054476261E-2"/>
    <s v="NA"/>
  </r>
  <r>
    <d v="2022-06-21T00:00:00"/>
    <x v="0"/>
    <x v="2"/>
    <s v="K1"/>
    <x v="0"/>
    <n v="5"/>
    <x v="11"/>
    <s v="A2"/>
    <s v="K1HmaA2"/>
    <s v="K1HmaA2"/>
    <s v="5h37"/>
    <n v="0.55800000000000005"/>
    <n v="10.24"/>
    <x v="216"/>
    <s v="12h11"/>
    <n v="0.495"/>
    <n v="6.3000000000000056E-2"/>
    <n v="16.21"/>
    <n v="-1.621"/>
    <n v="-0.59699999999999998"/>
    <n v="75.099999999999994"/>
    <n v="4427.4078499999996"/>
    <n v="0.44274078499999997"/>
    <n v="0.1272727272727274"/>
    <n v="9.4075422594503465E-6"/>
    <n v="4.1651026448697199E-6"/>
    <n v="4.1651026448697195"/>
    <n v="6.9767213481904848"/>
    <n v="0.2430883716815469"/>
    <n v="30.972899999999999"/>
    <n v="56.6"/>
    <n v="445"/>
    <n v="9.4075422594503468"/>
    <n v="8.9642857142857135"/>
    <s v="ES"/>
    <s v="TF"/>
    <s v="SD"/>
    <n v="0.43868604499462666"/>
    <n v="2.2399999999999998"/>
    <n v="1277.3875"/>
    <n v="4.5968748054476261E-2"/>
    <s v="NA"/>
  </r>
  <r>
    <d v="2022-08-31T00:00:00"/>
    <x v="0"/>
    <x v="6"/>
    <s v="K1"/>
    <x v="0"/>
    <n v="8"/>
    <x v="11"/>
    <s v="A2"/>
    <s v="K1HmaA2"/>
    <s v="K1HmaA2"/>
    <s v="6h53"/>
    <n v="0.69299999999999995"/>
    <m/>
    <x v="104"/>
    <s v="12h28"/>
    <n v="0.76500000000000001"/>
    <n v="-7.2000000000000064E-2"/>
    <m/>
    <s v="NA"/>
    <s v="NA"/>
    <n v="75.099999999999994"/>
    <n v="4427.4078499999996"/>
    <n v="0.44274078499999997"/>
    <n v="0.103896103896104"/>
    <n v="7.3279188739615102E-6"/>
    <n v="3.2443685546740348E-6"/>
    <n v="3.2443685546740348"/>
    <s v="NA"/>
    <m/>
    <n v="32.519599999999997"/>
    <n v="56.6"/>
    <n v="445"/>
    <n v="7.3279188739615106"/>
    <n v="6.7535095436248787"/>
    <s v="ES"/>
    <s v="TF"/>
    <s v="SD"/>
    <n v="0.5234151584582144"/>
    <n v="1.8887499999999999"/>
    <n v="924.46249999999998"/>
    <n v="4.5968748054476261E-2"/>
    <s v="NA"/>
  </r>
  <r>
    <d v="2022-06-11T00:00:00"/>
    <x v="0"/>
    <x v="1"/>
    <s v="K1"/>
    <x v="0"/>
    <n v="11"/>
    <x v="11"/>
    <s v="A2"/>
    <s v="K1HmaA2"/>
    <s v="K1HmaA2"/>
    <s v="6h09"/>
    <n v="0.55700000000000005"/>
    <n v="4.91"/>
    <x v="473"/>
    <s v="11h58"/>
    <n v="0.50600000000000001"/>
    <n v="5.1000000000000045E-2"/>
    <n v="7.83"/>
    <n v="-0.78300000000000003"/>
    <n v="-0.29200000000000004"/>
    <n v="75.099999999999994"/>
    <n v="4427.4078499999996"/>
    <n v="0.44274078499999997"/>
    <n v="0.10079051383399218"/>
    <n v="7.0592174818855877E-6"/>
    <n v="3.1254034894157484E-6"/>
    <n v="3.1254034894157483"/>
    <n v="10.703436607588177"/>
    <n v="0.3729374940580229"/>
    <n v="31.959900000000001"/>
    <n v="56.6"/>
    <n v="445"/>
    <n v="7.0592174818855877"/>
    <n v="10.416666666666666"/>
    <s v="ES"/>
    <s v="TF"/>
    <s v="SD"/>
    <n v="0.55247291970017987"/>
    <n v="1.6937500000000001"/>
    <n v="1071.175"/>
    <n v="4.5968748054476261E-2"/>
    <s v="NA"/>
  </r>
  <r>
    <d v="2022-08-03T00:00:00"/>
    <x v="0"/>
    <x v="0"/>
    <s v="K1"/>
    <x v="0"/>
    <n v="8"/>
    <x v="11"/>
    <s v="A2"/>
    <s v="K1HmaA2"/>
    <s v="K1HmaA2"/>
    <s v="5h30"/>
    <n v="0.63100000000000001"/>
    <m/>
    <x v="104"/>
    <s v="12h28"/>
    <n v="0.66500000000000004"/>
    <n v="-3.400000000000003E-2"/>
    <m/>
    <s v="NA"/>
    <s v="NA"/>
    <n v="75.099999999999994"/>
    <n v="4427.4078499999996"/>
    <n v="0.44274078499999997"/>
    <n v="5.3882725832012729E-2"/>
    <n v="3.2655878162400775E-6"/>
    <n v="1.4458089132485676E-6"/>
    <n v="1.4458089132485676"/>
    <s v="NA"/>
    <m/>
    <n v="28.545300000000001"/>
    <n v="56.6"/>
    <n v="445"/>
    <n v="3.2655878162400773"/>
    <n v="8.0311143168665637"/>
    <s v="ES"/>
    <s v="TF"/>
    <s v="SD"/>
    <n v="0.57093314461741485"/>
    <n v="1.5412499999999998"/>
    <n v="919.65"/>
    <n v="4.5968748054476261E-2"/>
    <s v="NA"/>
  </r>
  <r>
    <d v="2022-06-03T00:00:00"/>
    <x v="1"/>
    <x v="1"/>
    <s v="L1"/>
    <x v="0"/>
    <n v="4"/>
    <x v="10"/>
    <s v="F5"/>
    <s v="L1FthF5"/>
    <s v="L1FthF5"/>
    <s v="6h05"/>
    <n v="0.128"/>
    <n v="3.06"/>
    <x v="474"/>
    <s v="11h55"/>
    <n v="0.53600000000000003"/>
    <n v="-0.40800000000000003"/>
    <n v="8.52"/>
    <n v="-0.85199999999999998"/>
    <n v="-0.54600000000000004"/>
    <n v="42.6"/>
    <n v="1424.5866000000003"/>
    <n v="0.14245866000000004"/>
    <n v="3.1875"/>
    <n v="4.9578587501633489E-4"/>
    <n v="7.062899140175457E-5"/>
    <n v="70.628991401754575"/>
    <n v="129.3571271094406"/>
    <m/>
    <n v="24.828800000000001"/>
    <n v="20"/>
    <n v="340"/>
    <s v="NA"/>
    <m/>
    <s v="LS"/>
    <s v="TF"/>
    <s v="SD"/>
    <m/>
    <m/>
    <m/>
    <m/>
    <m/>
  </r>
  <r>
    <d v="2022-06-03T00:00:00"/>
    <x v="1"/>
    <x v="1"/>
    <s v="L1"/>
    <x v="0"/>
    <n v="5"/>
    <x v="0"/>
    <s v="F7"/>
    <s v="L1PfaF7"/>
    <s v="L1PfaF7"/>
    <s v="6h05"/>
    <n v="0.14499999999999999"/>
    <n v="3.43"/>
    <x v="169"/>
    <s v="11h55"/>
    <n v="0.60299999999999998"/>
    <n v="-0.45799999999999996"/>
    <n v="10.48"/>
    <n v="-1.048"/>
    <n v="-0.70500000000000007"/>
    <n v="35.465000000000003"/>
    <n v="987.34648662500024"/>
    <n v="9.8734648662500021E-2"/>
    <n v="3.1586206896551725"/>
    <n v="4.9026213715178265E-4"/>
    <n v="4.8405859864207656E-5"/>
    <n v="48.405859864207656"/>
    <n v="68.660794133627874"/>
    <m/>
    <n v="24.828800000000001"/>
    <n v="23.8"/>
    <n v="370"/>
    <s v="NA"/>
    <m/>
    <s v="LS"/>
    <s v="TMF"/>
    <s v="E"/>
    <m/>
    <m/>
    <m/>
    <m/>
    <m/>
  </r>
  <r>
    <d v="2022-06-03T00:00:00"/>
    <x v="1"/>
    <x v="1"/>
    <s v="L1"/>
    <x v="0"/>
    <n v="6"/>
    <x v="7"/>
    <s v="A2"/>
    <s v="L1DtoA2"/>
    <s v="L1DtoA2"/>
    <s v="6h05"/>
    <n v="0.129"/>
    <n v="6.92"/>
    <x v="245"/>
    <s v="11h55"/>
    <n v="0.52100000000000002"/>
    <n v="-0.39200000000000002"/>
    <n v="15.27"/>
    <n v="-1.5269999999999999"/>
    <n v="-0.83499999999999996"/>
    <n v="38.71"/>
    <n v="1176.2943185000001"/>
    <n v="0.11762943185000002"/>
    <n v="3.0387596899224807"/>
    <n v="4.6746185327387562E-4"/>
    <n v="5.4987272212154063E-5"/>
    <n v="54.98727221215406"/>
    <n v="65.853020613358154"/>
    <m/>
    <n v="24.828800000000001"/>
    <n v="30.7"/>
    <n v="335"/>
    <s v="NA"/>
    <m/>
    <s v="ES"/>
    <s v="TF"/>
    <s v="SD"/>
    <m/>
    <m/>
    <m/>
    <m/>
    <m/>
  </r>
  <r>
    <d v="2022-06-03T00:00:00"/>
    <x v="1"/>
    <x v="1"/>
    <s v="L1"/>
    <x v="0"/>
    <n v="2"/>
    <x v="8"/>
    <s v="E6"/>
    <s v="L1BbrE6"/>
    <s v="L1BbrE6"/>
    <s v="6h05"/>
    <n v="0.77100000000000002"/>
    <n v="3.07"/>
    <x v="475"/>
    <s v="11h55"/>
    <n v="0.45800000000000002"/>
    <n v="0.313"/>
    <n v="6.52"/>
    <n v="-0.65199999999999991"/>
    <n v="-0.34499999999999992"/>
    <n v="51.97"/>
    <n v="2120.1915064999998"/>
    <n v="0.21201915064999999"/>
    <n v="0.68340611353711789"/>
    <n v="7.4479480284327015E-5"/>
    <n v="1.5791076150736435E-5"/>
    <n v="15.791076150736435"/>
    <n v="45.771235219525913"/>
    <m/>
    <n v="24.828800000000001"/>
    <n v="39.799999999999997"/>
    <n v="470"/>
    <n v="74.479480284327011"/>
    <m/>
    <s v="ES"/>
    <s v="TMF"/>
    <s v="SD"/>
    <m/>
    <m/>
    <m/>
    <m/>
    <m/>
  </r>
  <r>
    <d v="2022-07-01T00:00:00"/>
    <x v="1"/>
    <x v="3"/>
    <s v="M3"/>
    <x v="0"/>
    <n v="8"/>
    <x v="5"/>
    <s v="E1"/>
    <s v="M3SguE1"/>
    <s v="M3SguE1"/>
    <s v="6h12"/>
    <n v="0.65300000000000002"/>
    <n v="3.32"/>
    <x v="476"/>
    <s v="11h33"/>
    <n v="0.40899999999999997"/>
    <n v="0.24400000000000005"/>
    <n v="5.44"/>
    <n v="-0.54400000000000004"/>
    <n v="-0.21200000000000008"/>
    <n v="40.335000000000001"/>
    <n v="1277.1260966250002"/>
    <n v="0.1277126096625"/>
    <n v="0.59657701711491462"/>
    <n v="6.3007528632743999E-5"/>
    <n v="8.0468559100724267E-6"/>
    <n v="8.0468559100724271"/>
    <n v="37.956867500341623"/>
    <m/>
    <n v="26.544899999999998"/>
    <n v="20.2"/>
    <n v="300"/>
    <n v="63.007528632743998"/>
    <m/>
    <s v="LS"/>
    <s v="TMF"/>
    <s v="E"/>
    <m/>
    <m/>
    <m/>
    <m/>
    <m/>
  </r>
  <r>
    <d v="2022-08-25T00:00:00"/>
    <x v="1"/>
    <x v="5"/>
    <s v="M3"/>
    <x v="0"/>
    <n v="9"/>
    <x v="10"/>
    <s v="H9"/>
    <s v="M3FthH9"/>
    <s v="M3FthH9"/>
    <s v="6h27"/>
    <n v="0.624"/>
    <n v="4.9800000000000004"/>
    <x v="477"/>
    <s v="11h57"/>
    <n v="0.39500000000000002"/>
    <n v="0.22899999999999998"/>
    <n v="6.44"/>
    <n v="-0.64400000000000002"/>
    <n v="-0.14599999999999996"/>
    <n v="39.945"/>
    <n v="1252.5483746250002"/>
    <n v="0.12525483746250002"/>
    <n v="0.57974683544303796"/>
    <n v="6.0826582335752126E-5"/>
    <n v="7.6188236838640069E-6"/>
    <n v="7.6188236838640071"/>
    <n v="52.183723862082253"/>
    <m/>
    <n v="29.246200000000002"/>
    <n v="40.700000000000003"/>
    <n v="335"/>
    <n v="60.826582335752128"/>
    <m/>
    <s v="LS"/>
    <s v="TF"/>
    <s v="SD"/>
    <m/>
    <m/>
    <m/>
    <m/>
    <m/>
  </r>
  <r>
    <d v="2022-06-03T00:00:00"/>
    <x v="1"/>
    <x v="1"/>
    <s v="M3"/>
    <x v="0"/>
    <n v="9"/>
    <x v="5"/>
    <s v="E1"/>
    <s v="M3SguE1"/>
    <s v="M3SguE1"/>
    <s v="6h15"/>
    <n v="0.6"/>
    <n v="1.1299999999999999"/>
    <x v="478"/>
    <s v="11h55"/>
    <n v="0.38400000000000001"/>
    <n v="0.21599999999999997"/>
    <n v="6.12"/>
    <n v="-0.61199999999999999"/>
    <n v="-0.499"/>
    <n v="40.335000000000001"/>
    <n v="1277.1260966250002"/>
    <n v="0.1277126096625"/>
    <n v="0.56249999999999989"/>
    <n v="5.860677069243904E-5"/>
    <n v="7.4848236290231121E-6"/>
    <n v="7.4848236290231123"/>
    <n v="14.999646551148521"/>
    <m/>
    <n v="24.828800000000001"/>
    <n v="20.2"/>
    <n v="300"/>
    <n v="58.606770692439042"/>
    <m/>
    <s v="LS"/>
    <s v="TMF"/>
    <s v="E"/>
    <m/>
    <m/>
    <m/>
    <m/>
    <m/>
  </r>
  <r>
    <d v="2022-07-30T00:00:00"/>
    <x v="1"/>
    <x v="0"/>
    <s v="M3"/>
    <x v="0"/>
    <n v="12"/>
    <x v="10"/>
    <s v="H9"/>
    <s v="M3FthH9"/>
    <s v="M3FthH9"/>
    <m/>
    <n v="0.63100000000000001"/>
    <n v="6.13"/>
    <x v="116"/>
    <s v="12h00"/>
    <n v="0.40600000000000003"/>
    <n v="0.22499999999999998"/>
    <n v="10.56"/>
    <n v="-1.056"/>
    <n v="-0.44300000000000006"/>
    <n v="39.945"/>
    <n v="1252.5483746250002"/>
    <n v="0.12525483746250002"/>
    <n v="0.55418719211822653"/>
    <n v="5.7542416191695682E-5"/>
    <n v="7.2074659872903718E-6"/>
    <n v="7.2074659872903721"/>
    <n v="16.269674914876685"/>
    <m/>
    <n v="27.192399999999999"/>
    <n v="40.700000000000003"/>
    <n v="335"/>
    <n v="57.542416191695679"/>
    <m/>
    <s v="LS"/>
    <s v="TF"/>
    <s v="SD"/>
    <m/>
    <m/>
    <m/>
    <m/>
    <m/>
  </r>
  <r>
    <d v="2022-07-30T00:00:00"/>
    <x v="1"/>
    <x v="0"/>
    <s v="M3"/>
    <x v="0"/>
    <n v="11"/>
    <x v="5"/>
    <s v="E1"/>
    <s v="M3SguE1"/>
    <s v="M3SguE1"/>
    <m/>
    <n v="0.65900000000000003"/>
    <n v="4.4400000000000004"/>
    <x v="479"/>
    <s v="12h00"/>
    <n v="0.42499999999999999"/>
    <n v="0.23400000000000004"/>
    <n v="10.19"/>
    <n v="-1.0189999999999999"/>
    <n v="-0.57499999999999984"/>
    <n v="40.335000000000001"/>
    <n v="1277.1260966250002"/>
    <n v="0.1277126096625"/>
    <n v="0.55058823529411771"/>
    <n v="5.708275283855365E-5"/>
    <n v="7.2901873317311665E-6"/>
    <n v="7.2901873317311665"/>
    <n v="12.678586663880292"/>
    <m/>
    <n v="27.192399999999999"/>
    <n v="20.2"/>
    <n v="300"/>
    <n v="57.082752838553652"/>
    <m/>
    <s v="LS"/>
    <s v="TMF"/>
    <s v="E"/>
    <m/>
    <m/>
    <m/>
    <m/>
    <m/>
  </r>
  <r>
    <d v="2022-06-03T00:00:00"/>
    <x v="1"/>
    <x v="1"/>
    <s v="L1"/>
    <x v="0"/>
    <n v="7"/>
    <x v="8"/>
    <s v="C5"/>
    <s v="L1BbrC5"/>
    <s v="L1BbrC5"/>
    <s v="6h05"/>
    <n v="0.61899999999999999"/>
    <n v="2.16"/>
    <x v="480"/>
    <s v="11h55"/>
    <n v="0.40400000000000003"/>
    <n v="0.21499999999999997"/>
    <n v="3.86"/>
    <n v="-0.38600000000000001"/>
    <n v="-0.16999999999999998"/>
    <n v="57.875"/>
    <n v="2629.3697656250001"/>
    <n v="0.26293697656250004"/>
    <n v="0.5321782178217821"/>
    <n v="5.4742325807164835E-5"/>
    <n v="1.4393781637735242E-5"/>
    <n v="14.393781637735241"/>
    <n v="84.669303751383779"/>
    <m/>
    <n v="24.828800000000001"/>
    <n v="47.1"/>
    <n v="530"/>
    <n v="54.742325807164832"/>
    <m/>
    <s v="ES"/>
    <s v="TMF"/>
    <s v="SD"/>
    <m/>
    <m/>
    <m/>
    <m/>
    <m/>
  </r>
  <r>
    <d v="2022-07-30T00:00:00"/>
    <x v="1"/>
    <x v="0"/>
    <s v="L6"/>
    <x v="0"/>
    <n v="7"/>
    <x v="10"/>
    <s v="G6"/>
    <s v="L6FthG6"/>
    <s v="L6FthG6"/>
    <m/>
    <n v="0.60699999999999998"/>
    <n v="8.2100000000000009"/>
    <x v="386"/>
    <s v="11h48"/>
    <n v="0.39800000000000002"/>
    <n v="0.20899999999999996"/>
    <n v="11.31"/>
    <n v="-1.131"/>
    <n v="-0.30999999999999994"/>
    <n v="44.314999999999998"/>
    <n v="1541.5980916249998"/>
    <n v="0.15415980916249999"/>
    <n v="0.5251256281407034"/>
    <n v="5.385065348301339E-5"/>
    <n v="8.3016064642172606E-6"/>
    <n v="8.3016064642172598"/>
    <n v="26.779375691023425"/>
    <m/>
    <n v="27.192399999999999"/>
    <n v="40"/>
    <n v="295"/>
    <n v="53.850653483013389"/>
    <m/>
    <s v="LS"/>
    <s v="TF"/>
    <s v="SD"/>
    <m/>
    <m/>
    <m/>
    <m/>
    <m/>
  </r>
  <r>
    <d v="2022-07-01T00:00:00"/>
    <x v="1"/>
    <x v="3"/>
    <s v="L6"/>
    <x v="0"/>
    <n v="14"/>
    <x v="10"/>
    <s v="G6"/>
    <s v="L6FthG6"/>
    <s v="L6FthG6"/>
    <s v="5h26"/>
    <n v="0.58699999999999997"/>
    <n v="4.0599999999999996"/>
    <x v="453"/>
    <s v="11h47"/>
    <n v="0.39"/>
    <n v="0.19699999999999995"/>
    <n v="8.0299999999999994"/>
    <n v="-0.80299999999999994"/>
    <n v="-0.39699999999999996"/>
    <n v="44.314999999999998"/>
    <n v="1541.5980916249998"/>
    <n v="0.15415980916249999"/>
    <n v="0.505128205128205"/>
    <n v="5.1337457289479232E-5"/>
    <n v="7.9141726186341125E-6"/>
    <n v="7.9141726186341126"/>
    <n v="19.934943623763509"/>
    <m/>
    <n v="26.544899999999998"/>
    <n v="40"/>
    <n v="295"/>
    <n v="51.337457289479232"/>
    <m/>
    <s v="LS"/>
    <s v="TF"/>
    <s v="SD"/>
    <m/>
    <m/>
    <m/>
    <m/>
    <m/>
  </r>
  <r>
    <d v="2022-06-03T00:00:00"/>
    <x v="1"/>
    <x v="1"/>
    <s v="L6"/>
    <x v="0"/>
    <n v="2"/>
    <x v="8"/>
    <s v="J4"/>
    <s v="L6BbrJ4"/>
    <s v="L6BbrJ4"/>
    <s v="5h50"/>
    <n v="0.6"/>
    <n v="2.95"/>
    <x v="90"/>
    <s v="12h30"/>
    <n v="0.40300000000000002"/>
    <n v="0.19699999999999995"/>
    <n v="8.23"/>
    <n v="-0.82300000000000006"/>
    <n v="-0.52800000000000002"/>
    <n v="60.91"/>
    <n v="2912.3720584999996"/>
    <n v="0.29123720584999996"/>
    <n v="0.48883374689826287"/>
    <n v="4.930652254451948E-5"/>
    <n v="1.4359893856045883E-5"/>
    <n v="14.359893856045883"/>
    <n v="27.196768666753563"/>
    <m/>
    <n v="24.828800000000001"/>
    <n v="51.2"/>
    <n v="410"/>
    <n v="49.306522544519481"/>
    <m/>
    <s v="ES"/>
    <s v="TMF"/>
    <s v="SD"/>
    <m/>
    <m/>
    <m/>
    <m/>
    <m/>
  </r>
  <r>
    <d v="2022-08-25T00:00:00"/>
    <x v="1"/>
    <x v="5"/>
    <s v="M3"/>
    <x v="0"/>
    <n v="11"/>
    <x v="5"/>
    <s v="E1"/>
    <s v="M3SguE1"/>
    <s v="M3SguE1"/>
    <s v="6h27"/>
    <n v="0.66500000000000004"/>
    <n v="5.95"/>
    <x v="481"/>
    <s v="11h57"/>
    <n v="0.44700000000000001"/>
    <n v="0.21800000000000003"/>
    <n v="7.48"/>
    <n v="-0.748"/>
    <n v="-0.15300000000000002"/>
    <n v="40.335000000000001"/>
    <n v="1277.1260966250002"/>
    <n v="0.1277126096625"/>
    <n v="0.48769574944071592"/>
    <n v="4.9165260437698643E-5"/>
    <n v="6.2790237152349611E-6"/>
    <n v="6.2790237152349615"/>
    <n v="41.039370687810198"/>
    <m/>
    <n v="29.246200000000002"/>
    <n v="20.2"/>
    <n v="300"/>
    <n v="49.165260437698642"/>
    <m/>
    <s v="LS"/>
    <s v="TMF"/>
    <s v="E"/>
    <m/>
    <m/>
    <m/>
    <m/>
    <m/>
  </r>
  <r>
    <d v="2022-07-01T00:00:00"/>
    <x v="1"/>
    <x v="3"/>
    <s v="L6"/>
    <x v="0"/>
    <n v="9"/>
    <x v="8"/>
    <s v="J4"/>
    <s v="L6BbrJ4"/>
    <s v="L6BbrJ4"/>
    <s v="5h26"/>
    <n v="0.59899999999999998"/>
    <n v="3.53"/>
    <x v="482"/>
    <s v="11h47"/>
    <n v="0.40500000000000003"/>
    <n v="0.19399999999999995"/>
    <n v="12.87"/>
    <n v="-1.2869999999999999"/>
    <n v="-0.93399999999999994"/>
    <n v="60.91"/>
    <n v="2912.3720584999996"/>
    <n v="0.29123720584999996"/>
    <n v="0.47901234567901219"/>
    <n v="4.8089887085811146E-5"/>
    <n v="1.4005564344513634E-5"/>
    <n v="14.005564344513635"/>
    <n v="14.995250904190188"/>
    <m/>
    <n v="26.544899999999998"/>
    <n v="51.2"/>
    <n v="410"/>
    <n v="48.089887085811142"/>
    <m/>
    <s v="ES"/>
    <s v="TMF"/>
    <s v="SD"/>
    <m/>
    <m/>
    <m/>
    <m/>
    <m/>
  </r>
  <r>
    <d v="2022-07-01T00:00:00"/>
    <x v="1"/>
    <x v="3"/>
    <s v="M3"/>
    <x v="0"/>
    <n v="2"/>
    <x v="10"/>
    <s v="H9"/>
    <s v="M3FthH9"/>
    <s v="M3FthH9"/>
    <s v="6h12"/>
    <n v="0.60099999999999998"/>
    <n v="2.83"/>
    <x v="483"/>
    <s v="11h33"/>
    <n v="0.40699999999999997"/>
    <n v="0.19400000000000001"/>
    <n v="8.42"/>
    <n v="-0.84199999999999997"/>
    <n v="-0.55899999999999994"/>
    <n v="39.945"/>
    <n v="1252.5483746250002"/>
    <n v="0.12525483746250002"/>
    <n v="0.47665847665847672"/>
    <n v="4.7799149939110052E-5"/>
    <n v="5.9870747564688973E-6"/>
    <n v="5.9870747564688971"/>
    <n v="10.710330512466722"/>
    <m/>
    <n v="26.544899999999998"/>
    <n v="40.700000000000003"/>
    <n v="335"/>
    <n v="47.799149939110052"/>
    <m/>
    <s v="LS"/>
    <s v="TF"/>
    <s v="SD"/>
    <m/>
    <m/>
    <m/>
    <m/>
    <m/>
  </r>
  <r>
    <d v="2022-08-25T00:00:00"/>
    <x v="1"/>
    <x v="5"/>
    <s v="L6"/>
    <x v="0"/>
    <n v="2"/>
    <x v="8"/>
    <s v="J4"/>
    <s v="L6BbrJ4"/>
    <s v="L6BbrJ4"/>
    <s v="6h14"/>
    <n v="0.499"/>
    <n v="6.45"/>
    <x v="188"/>
    <s v="11h37"/>
    <n v="0.33800000000000002"/>
    <n v="0.16099999999999998"/>
    <n v="12.87"/>
    <n v="-1.2869999999999999"/>
    <n v="-0.6419999999999999"/>
    <n v="60.91"/>
    <n v="2912.3720584999996"/>
    <n v="0.29123720584999996"/>
    <n v="0.47633136094674544"/>
    <n v="4.7758772582982438E-5"/>
    <n v="1.390913148189339E-5"/>
    <n v="13.90913148189339"/>
    <n v="21.665313834724909"/>
    <m/>
    <n v="29.246200000000002"/>
    <n v="51.2"/>
    <n v="410"/>
    <n v="47.758772582982438"/>
    <m/>
    <s v="ES"/>
    <s v="TMF"/>
    <s v="SD"/>
    <m/>
    <m/>
    <m/>
    <m/>
    <m/>
  </r>
  <r>
    <d v="2022-06-03T00:00:00"/>
    <x v="1"/>
    <x v="1"/>
    <s v="M3"/>
    <x v="0"/>
    <n v="14"/>
    <x v="8"/>
    <s v="G5"/>
    <s v="M3BbrG5"/>
    <s v="M3BbrG5"/>
    <s v="6h15"/>
    <n v="0.65300000000000002"/>
    <n v="2.76"/>
    <x v="484"/>
    <s v="12h07"/>
    <n v="0.44900000000000001"/>
    <n v="0.20400000000000001"/>
    <n v="6.58"/>
    <n v="-0.65800000000000003"/>
    <n v="-0.38200000000000006"/>
    <n v="70.305000000000007"/>
    <n v="3880.0925246250008"/>
    <n v="0.38800925246250006"/>
    <n v="0.45434298440979959"/>
    <n v="4.5059508655774608E-5"/>
    <n v="1.7483506269854657E-5"/>
    <n v="17.483506269854658"/>
    <n v="45.768341020561927"/>
    <m/>
    <n v="24.828800000000001"/>
    <n v="57.8"/>
    <n v="500"/>
    <n v="45.059508655774607"/>
    <m/>
    <s v="ES"/>
    <s v="TMF"/>
    <s v="SD"/>
    <m/>
    <m/>
    <m/>
    <m/>
    <m/>
  </r>
  <r>
    <d v="2022-07-01T00:00:00"/>
    <x v="1"/>
    <x v="3"/>
    <s v="L1"/>
    <x v="0"/>
    <n v="4"/>
    <x v="8"/>
    <s v="C5"/>
    <s v="L1BbrC5"/>
    <s v="L1BbrC5"/>
    <s v="5h42"/>
    <n v="0.64100000000000001"/>
    <n v="5.94"/>
    <x v="115"/>
    <s v="12h43"/>
    <n v="0.442"/>
    <n v="0.19900000000000001"/>
    <n v="15.43"/>
    <n v="-1.5429999999999999"/>
    <n v="-0.94899999999999984"/>
    <n v="57.875"/>
    <n v="2629.3697656250001"/>
    <n v="0.26293697656250004"/>
    <n v="0.45022624434389141"/>
    <n v="4.4557445532671879E-5"/>
    <n v="1.1715800011709018E-5"/>
    <n v="11.715800011709018"/>
    <n v="12.34541623994628"/>
    <m/>
    <n v="26.544899999999998"/>
    <n v="47.1"/>
    <n v="530"/>
    <n v="44.557445532671878"/>
    <m/>
    <s v="ES"/>
    <s v="TMF"/>
    <s v="SD"/>
    <m/>
    <m/>
    <m/>
    <m/>
    <m/>
  </r>
  <r>
    <d v="2022-07-01T00:00:00"/>
    <x v="1"/>
    <x v="3"/>
    <s v="L1"/>
    <x v="0"/>
    <n v="8"/>
    <x v="5"/>
    <s v="I10"/>
    <s v="L1SguI10"/>
    <s v="L1SguI10"/>
    <s v="5h42"/>
    <n v="0.56299999999999994"/>
    <n v="1.24"/>
    <x v="485"/>
    <s v="12h43"/>
    <n v="0.38900000000000001"/>
    <n v="0.17399999999999993"/>
    <n v="10.09"/>
    <n v="-1.0089999999999999"/>
    <n v="-0.8849999999999999"/>
    <n v="47.21"/>
    <n v="1749.5955185"/>
    <n v="0.17495955185000001"/>
    <n v="0.44730077120822603"/>
    <n v="4.4201308576576461E-5"/>
    <n v="7.7334411397413798E-6"/>
    <n v="7.7334411397413794"/>
    <n v="8.7383515703292431"/>
    <m/>
    <n v="26.544899999999998"/>
    <n v="33.1"/>
    <n v="410"/>
    <n v="44.201308576576459"/>
    <m/>
    <s v="LS"/>
    <s v="TMF"/>
    <s v="E"/>
    <m/>
    <m/>
    <m/>
    <m/>
    <m/>
  </r>
  <r>
    <d v="2022-07-30T00:00:00"/>
    <x v="1"/>
    <x v="0"/>
    <s v="L6"/>
    <x v="0"/>
    <n v="3"/>
    <x v="8"/>
    <s v="J4"/>
    <s v="L6BbrJ4"/>
    <s v="L6BbrJ4"/>
    <m/>
    <n v="0.66100000000000003"/>
    <n v="2.73"/>
    <x v="167"/>
    <s v="11h48"/>
    <n v="0.45900000000000002"/>
    <n v="0.20200000000000001"/>
    <n v="15.89"/>
    <n v="-1.589"/>
    <n v="-1.3159999999999998"/>
    <n v="60.91"/>
    <n v="2912.3720584999996"/>
    <n v="0.29123720584999996"/>
    <n v="0.44008714596949894"/>
    <n v="4.3325449907601635E-5"/>
    <n v="1.2617982973284039E-5"/>
    <n v="12.61798297328404"/>
    <n v="9.5881329584225234"/>
    <m/>
    <n v="27.192399999999999"/>
    <n v="51.2"/>
    <n v="410"/>
    <n v="43.325449907601637"/>
    <m/>
    <s v="ES"/>
    <s v="TMF"/>
    <s v="SD"/>
    <m/>
    <m/>
    <m/>
    <m/>
    <m/>
  </r>
  <r>
    <d v="2022-07-30T00:00:00"/>
    <x v="1"/>
    <x v="0"/>
    <s v="L1"/>
    <x v="0"/>
    <n v="4"/>
    <x v="8"/>
    <s v="E6"/>
    <s v="L1BbrE6"/>
    <s v="L1BbrE6"/>
    <m/>
    <n v="0.81599999999999995"/>
    <n v="6.38"/>
    <x v="486"/>
    <s v="12h09"/>
    <n v="0.57199999999999995"/>
    <n v="0.24399999999999999"/>
    <n v="16.64"/>
    <n v="-1.6640000000000001"/>
    <n v="-1.0260000000000002"/>
    <n v="51.97"/>
    <n v="2120.1915064999998"/>
    <n v="0.21201915064999999"/>
    <n v="0.42657342657342662"/>
    <n v="4.1693593339499334E-5"/>
    <n v="8.8398402473871453E-6"/>
    <n v="8.839840247387146"/>
    <n v="8.61582870115706"/>
    <m/>
    <n v="27.192399999999999"/>
    <n v="39.799999999999997"/>
    <n v="470"/>
    <n v="41.693593339499337"/>
    <m/>
    <s v="ES"/>
    <s v="TMF"/>
    <s v="SD"/>
    <m/>
    <m/>
    <m/>
    <m/>
    <m/>
  </r>
  <r>
    <d v="2022-08-25T00:00:00"/>
    <x v="1"/>
    <x v="5"/>
    <s v="L6"/>
    <x v="0"/>
    <n v="3"/>
    <x v="10"/>
    <s v="G6"/>
    <s v="L6FthG6"/>
    <s v="L6FthG6"/>
    <s v="6h14"/>
    <n v="0.61499999999999999"/>
    <n v="5.07"/>
    <x v="361"/>
    <s v="11h37"/>
    <n v="0.432"/>
    <n v="0.183"/>
    <n v="5.58"/>
    <n v="-0.55800000000000005"/>
    <n v="-5.1000000000000045E-2"/>
    <n v="44.314999999999998"/>
    <n v="1541.5980916249998"/>
    <n v="0.15415980916249999"/>
    <n v="0.4236111111111111"/>
    <n v="4.1337457415076371E-5"/>
    <n v="6.372574546371144E-6"/>
    <n v="6.3725745463711441"/>
    <n v="124.9524420857086"/>
    <m/>
    <n v="29.246200000000002"/>
    <n v="40"/>
    <n v="295"/>
    <n v="41.337457415076372"/>
    <m/>
    <s v="LS"/>
    <s v="TF"/>
    <s v="SD"/>
    <m/>
    <m/>
    <m/>
    <m/>
    <m/>
  </r>
  <r>
    <d v="2022-06-03T00:00:00"/>
    <x v="1"/>
    <x v="1"/>
    <s v="L6"/>
    <x v="0"/>
    <n v="3"/>
    <x v="9"/>
    <s v="C4"/>
    <s v="L6PfuC4"/>
    <s v="L6PfuC4"/>
    <s v="5h50"/>
    <n v="0.64900000000000002"/>
    <n v="8.7899999999999991"/>
    <x v="487"/>
    <s v="12h30"/>
    <n v="0.45600000000000002"/>
    <n v="0.193"/>
    <n v="15.23"/>
    <n v="-1.5230000000000001"/>
    <n v="-0.64400000000000024"/>
    <n v="116.83499999999999"/>
    <n v="10715.577521625"/>
    <n v="1.0715577521624999"/>
    <n v="0.4232456140350877"/>
    <n v="4.1293556347020169E-5"/>
    <n v="4.4248430418008466E-5"/>
    <n v="44.248430418008468"/>
    <n v="68.70874288510629"/>
    <m/>
    <n v="24.828800000000001"/>
    <n v="94.2"/>
    <n v="590"/>
    <n v="41.293556347020171"/>
    <m/>
    <s v="ES"/>
    <s v="TMF"/>
    <s v="SD"/>
    <m/>
    <m/>
    <m/>
    <m/>
    <m/>
  </r>
  <r>
    <d v="2022-08-25T00:00:00"/>
    <x v="1"/>
    <x v="5"/>
    <s v="L1"/>
    <x v="0"/>
    <n v="7"/>
    <x v="8"/>
    <s v="E6"/>
    <s v="L1BbrE6"/>
    <s v="L1BbrE6"/>
    <s v="6h45"/>
    <n v="0.77900000000000003"/>
    <n v="6.25"/>
    <x v="488"/>
    <s v="12h16"/>
    <n v="0.54800000000000004"/>
    <n v="0.23099999999999998"/>
    <n v="12.01"/>
    <n v="-1.2010000000000001"/>
    <n v="-0.57600000000000007"/>
    <n v="51.97"/>
    <n v="2120.1915064999998"/>
    <n v="0.21201915064999999"/>
    <n v="0.42153284671532842"/>
    <n v="4.1087946933376554E-5"/>
    <n v="8.7114316107667684E-6"/>
    <n v="8.711431610766768"/>
    <n v="15.124013213136749"/>
    <m/>
    <n v="29.246200000000002"/>
    <n v="39.799999999999997"/>
    <n v="470"/>
    <n v="41.087946933376557"/>
    <m/>
    <s v="ES"/>
    <s v="TMF"/>
    <s v="SD"/>
    <m/>
    <m/>
    <m/>
    <m/>
    <m/>
  </r>
  <r>
    <d v="2022-06-03T00:00:00"/>
    <x v="1"/>
    <x v="1"/>
    <s v="M3"/>
    <x v="0"/>
    <n v="13"/>
    <x v="10"/>
    <s v="H9"/>
    <s v="M3FthH9"/>
    <s v="M3FthH9"/>
    <s v="6h15"/>
    <n v="0.61399999999999999"/>
    <n v="6.51"/>
    <x v="489"/>
    <s v="12h07"/>
    <n v="0.432"/>
    <n v="0.182"/>
    <n v="12.54"/>
    <n v="-1.254"/>
    <n v="-0.60299999999999998"/>
    <n v="39.945"/>
    <n v="1252.5483746250002"/>
    <n v="0.12525483746250002"/>
    <n v="0.42129629629629628"/>
    <n v="4.1059565348686452E-5"/>
    <n v="5.1429091840306192E-6"/>
    <n v="5.1429091840306196"/>
    <n v="8.5288709519579093"/>
    <m/>
    <n v="24.828800000000001"/>
    <n v="40.700000000000003"/>
    <n v="335"/>
    <n v="41.059565348686455"/>
    <m/>
    <s v="LS"/>
    <s v="TF"/>
    <s v="SD"/>
    <m/>
    <m/>
    <m/>
    <m/>
    <m/>
  </r>
  <r>
    <d v="2022-07-30T00:00:00"/>
    <x v="1"/>
    <x v="0"/>
    <s v="L1"/>
    <x v="0"/>
    <n v="2"/>
    <x v="8"/>
    <s v="C5"/>
    <s v="L1BbrC5"/>
    <s v="L1BbrC5"/>
    <m/>
    <n v="0.68400000000000005"/>
    <n v="3.58"/>
    <x v="490"/>
    <s v="12h09"/>
    <n v="0.48299999999999998"/>
    <n v="0.20100000000000007"/>
    <n v="16.71"/>
    <n v="-1.671"/>
    <n v="-1.3130000000000002"/>
    <n v="57.875"/>
    <n v="2629.3697656250001"/>
    <n v="0.26293697656250004"/>
    <n v="0.41614906832298154"/>
    <n v="4.0442909363654138E-5"/>
    <n v="1.063393631147044E-5"/>
    <n v="10.633936311470441"/>
    <n v="8.098961394874669"/>
    <m/>
    <n v="27.192399999999999"/>
    <n v="47.1"/>
    <n v="530"/>
    <n v="40.442909363654138"/>
    <m/>
    <s v="ES"/>
    <s v="TMF"/>
    <s v="SD"/>
    <m/>
    <m/>
    <m/>
    <m/>
    <m/>
  </r>
  <r>
    <d v="2022-06-03T00:00:00"/>
    <x v="1"/>
    <x v="1"/>
    <s v="L6"/>
    <x v="0"/>
    <n v="1"/>
    <x v="10"/>
    <s v="G6"/>
    <s v="L6FthG6"/>
    <s v="L6FthG6"/>
    <s v="5h50"/>
    <n v="0.63500000000000001"/>
    <n v="6.51"/>
    <x v="489"/>
    <s v="12h30"/>
    <n v="0.44900000000000001"/>
    <n v="0.186"/>
    <n v="7.95"/>
    <n v="-0.79500000000000004"/>
    <n v="-0.14400000000000002"/>
    <n v="44.314999999999998"/>
    <n v="1541.5980916249998"/>
    <n v="0.15415980916249999"/>
    <n v="0.41425389755011133"/>
    <n v="4.0216303521411329E-5"/>
    <n v="6.199737676081947E-6"/>
    <n v="6.1997376760819467"/>
    <n v="43.053733861680179"/>
    <m/>
    <n v="24.828800000000001"/>
    <n v="40"/>
    <n v="295"/>
    <n v="40.216303521411326"/>
    <m/>
    <s v="LS"/>
    <s v="TF"/>
    <s v="SD"/>
    <m/>
    <m/>
    <m/>
    <m/>
    <m/>
  </r>
  <r>
    <d v="2022-07-01T00:00:00"/>
    <x v="1"/>
    <x v="3"/>
    <s v="L6"/>
    <x v="0"/>
    <n v="16"/>
    <x v="9"/>
    <s v="C4"/>
    <s v="L6PfuC4"/>
    <s v="L6PfuC4"/>
    <s v="5h26"/>
    <n v="0.78100000000000003"/>
    <n v="4.34"/>
    <x v="249"/>
    <s v="11h47"/>
    <n v="0.55300000000000005"/>
    <n v="0.22799999999999998"/>
    <n v="13.53"/>
    <n v="-1.353"/>
    <n v="-0.91900000000000004"/>
    <n v="116.83499999999999"/>
    <n v="10715.577521625"/>
    <n v="1.0715577521624999"/>
    <n v="0.41229656419529831"/>
    <n v="3.9982516156834068E-5"/>
    <n v="4.2843575138817949E-5"/>
    <n v="42.843575138817947"/>
    <n v="46.619777082500484"/>
    <m/>
    <n v="26.544899999999998"/>
    <n v="94.2"/>
    <n v="590"/>
    <n v="39.982516156834066"/>
    <m/>
    <s v="ES"/>
    <s v="TMF"/>
    <s v="SD"/>
    <m/>
    <m/>
    <m/>
    <m/>
    <m/>
  </r>
  <r>
    <d v="2022-08-25T00:00:00"/>
    <x v="1"/>
    <x v="5"/>
    <s v="L1"/>
    <x v="0"/>
    <n v="6"/>
    <x v="8"/>
    <s v="C5"/>
    <s v="L1BbrC5"/>
    <s v="L1BbrC5"/>
    <s v="6h45"/>
    <n v="0.61"/>
    <n v="5.54"/>
    <x v="1"/>
    <s v="12h16"/>
    <n v="0.434"/>
    <n v="0.17599999999999999"/>
    <n v="9.8699999999999992"/>
    <n v="-0.98699999999999988"/>
    <n v="-0.43299999999999983"/>
    <n v="57.875"/>
    <n v="2629.3697656250001"/>
    <n v="0.26293697656250004"/>
    <n v="0.40552995391705066"/>
    <n v="3.9176280310214268E-5"/>
    <n v="1.0300892697732741E-5"/>
    <n v="10.300892697732742"/>
    <n v="23.789590525941676"/>
    <m/>
    <n v="29.246200000000002"/>
    <n v="47.1"/>
    <n v="530"/>
    <n v="39.176280310214267"/>
    <m/>
    <s v="ES"/>
    <s v="TMF"/>
    <s v="SD"/>
    <m/>
    <m/>
    <m/>
    <m/>
    <m/>
  </r>
  <r>
    <d v="2022-07-30T00:00:00"/>
    <x v="1"/>
    <x v="0"/>
    <s v="L1"/>
    <x v="0"/>
    <n v="8"/>
    <x v="5"/>
    <s v="I10"/>
    <s v="L1SguI10"/>
    <s v="L1SguI10"/>
    <m/>
    <n v="0.59799999999999998"/>
    <n v="3.29"/>
    <x v="491"/>
    <s v="12h09"/>
    <n v="0.42899999999999999"/>
    <n v="0.16899999999999998"/>
    <n v="9.39"/>
    <n v="-0.93900000000000006"/>
    <n v="-0.6100000000000001"/>
    <n v="47.21"/>
    <n v="1749.5955185"/>
    <n v="0.17495955185000001"/>
    <n v="0.39393939393939392"/>
    <n v="3.7802504006186553E-5"/>
    <n v="6.613909159730229E-6"/>
    <n v="6.6139091597302286"/>
    <n v="10.842474032344635"/>
    <m/>
    <n v="27.192399999999999"/>
    <n v="33.1"/>
    <n v="410"/>
    <n v="37.802504006186552"/>
    <m/>
    <s v="LS"/>
    <s v="TMF"/>
    <s v="E"/>
    <m/>
    <m/>
    <m/>
    <m/>
    <m/>
  </r>
  <r>
    <d v="2022-08-25T00:00:00"/>
    <x v="1"/>
    <x v="5"/>
    <s v="L6"/>
    <x v="0"/>
    <n v="1"/>
    <x v="0"/>
    <s v="H5"/>
    <s v="L6PfaH5"/>
    <s v="L6PfaH5"/>
    <s v="6h14"/>
    <n v="0.77400000000000002"/>
    <n v="7.87"/>
    <x v="492"/>
    <s v="11h37"/>
    <n v="0.56000000000000005"/>
    <n v="0.21399999999999997"/>
    <n v="10.93"/>
    <n v="-1.093"/>
    <n v="-0.30599999999999994"/>
    <n v="58.085000000000001"/>
    <n v="2648.4857716249999"/>
    <n v="0.26484857716249999"/>
    <n v="0.38214285714285706"/>
    <n v="3.6413871486154277E-5"/>
    <n v="9.6441620520860898E-6"/>
    <n v="9.6441620520860898"/>
    <n v="31.516869451261737"/>
    <m/>
    <n v="29.246200000000002"/>
    <n v="36.9"/>
    <n v="400"/>
    <n v="36.413871486154278"/>
    <m/>
    <s v="LS"/>
    <s v="TMF"/>
    <s v="E"/>
    <m/>
    <m/>
    <m/>
    <m/>
    <m/>
  </r>
  <r>
    <d v="2022-07-01T00:00:00"/>
    <x v="1"/>
    <x v="3"/>
    <s v="L1"/>
    <x v="0"/>
    <n v="2"/>
    <x v="7"/>
    <s v="A2"/>
    <s v="L1DtoA2"/>
    <s v="L1DtoA2"/>
    <s v="5h42"/>
    <n v="0.67900000000000005"/>
    <n v="3.15"/>
    <x v="493"/>
    <s v="12h43"/>
    <n v="0.49199999999999999"/>
    <n v="0.18700000000000006"/>
    <n v="5.36"/>
    <n v="-0.53600000000000003"/>
    <n v="-0.22100000000000003"/>
    <n v="38.71"/>
    <n v="1176.2943185000001"/>
    <n v="0.11762943185000002"/>
    <n v="0.38008130081300823"/>
    <n v="3.6172201174004442E-5"/>
    <n v="4.2549154728620465E-6"/>
    <n v="4.2549154728620469"/>
    <n v="19.253011189421024"/>
    <m/>
    <n v="26.544899999999998"/>
    <n v="30.7"/>
    <n v="335"/>
    <n v="36.172201174004442"/>
    <m/>
    <s v="ES"/>
    <s v="TF"/>
    <s v="SD"/>
    <m/>
    <m/>
    <m/>
    <m/>
    <m/>
  </r>
  <r>
    <d v="2022-08-25T00:00:00"/>
    <x v="1"/>
    <x v="5"/>
    <s v="L6"/>
    <x v="0"/>
    <n v="5"/>
    <x v="9"/>
    <s v="C4"/>
    <s v="L6PfuC4"/>
    <s v="L6PfuC4"/>
    <s v="6h14"/>
    <n v="0.80700000000000005"/>
    <n v="9.4499999999999993"/>
    <x v="291"/>
    <s v="11h37"/>
    <n v="0.58499999999999996"/>
    <n v="0.22200000000000009"/>
    <n v="10.11"/>
    <n v="-1.0109999999999999"/>
    <n v="-6.5999999999999948E-2"/>
    <n v="116.83499999999999"/>
    <n v="10715.577521625"/>
    <n v="1.0715577521624999"/>
    <n v="0.37948717948717964"/>
    <n v="3.6102610157390739E-5"/>
    <n v="3.8686031787452657E-5"/>
    <n v="38.686031787452656"/>
    <s v="NA"/>
    <m/>
    <n v="29.246200000000002"/>
    <n v="94.2"/>
    <n v="590"/>
    <n v="36.102610157390735"/>
    <m/>
    <s v="ES"/>
    <s v="TMF"/>
    <s v="SD"/>
    <m/>
    <m/>
    <m/>
    <m/>
    <m/>
  </r>
  <r>
    <d v="2022-08-25T00:00:00"/>
    <x v="1"/>
    <x v="5"/>
    <s v="L6"/>
    <x v="0"/>
    <n v="5"/>
    <x v="9"/>
    <s v="C4"/>
    <s v="L6PfuC4"/>
    <s v="L6PfuC4"/>
    <s v="6h14"/>
    <n v="0.80700000000000005"/>
    <n v="9.4499999999999993"/>
    <x v="291"/>
    <s v="11h37"/>
    <n v="0.58499999999999996"/>
    <n v="0.22200000000000009"/>
    <n v="10.11"/>
    <n v="-1.0109999999999999"/>
    <n v="-6.5999999999999948E-2"/>
    <n v="116.83499999999999"/>
    <n v="10715.577521625"/>
    <n v="1.0715577521624999"/>
    <n v="0.37948717948717964"/>
    <n v="3.6102610157390739E-5"/>
    <n v="3.8686031787452657E-5"/>
    <n v="38.686031787452656"/>
    <s v="NA"/>
    <m/>
    <n v="29.246200000000002"/>
    <n v="94.2"/>
    <n v="590"/>
    <n v="36.102610157390735"/>
    <m/>
    <s v="ES"/>
    <s v="TMF"/>
    <s v="SD"/>
    <m/>
    <m/>
    <m/>
    <m/>
    <m/>
  </r>
  <r>
    <d v="2022-07-30T00:00:00"/>
    <x v="1"/>
    <x v="0"/>
    <s v="L6"/>
    <x v="0"/>
    <n v="8"/>
    <x v="0"/>
    <s v="H5"/>
    <s v="L6PfaH5"/>
    <s v="L6PfaH5"/>
    <m/>
    <n v="0.76800000000000002"/>
    <n v="7.87"/>
    <x v="492"/>
    <s v="11h48"/>
    <n v="0.55700000000000005"/>
    <n v="0.21099999999999997"/>
    <n v="17.79"/>
    <n v="-1.7789999999999999"/>
    <n v="-0.99199999999999988"/>
    <n v="58.085000000000001"/>
    <n v="2648.4857716249999"/>
    <n v="0.26484857716249999"/>
    <n v="0.37881508078994602"/>
    <n v="3.6023915778537296E-5"/>
    <n v="9.5408828377673364E-6"/>
    <n v="9.5408828377673363"/>
    <n v="9.61782544129772"/>
    <m/>
    <n v="27.192399999999999"/>
    <n v="36.9"/>
    <n v="400"/>
    <n v="36.023915778537294"/>
    <m/>
    <s v="LS"/>
    <s v="TMF"/>
    <s v="E"/>
    <m/>
    <m/>
    <m/>
    <m/>
    <m/>
  </r>
  <r>
    <d v="2022-08-25T00:00:00"/>
    <x v="1"/>
    <x v="5"/>
    <s v="L1"/>
    <x v="0"/>
    <n v="4"/>
    <x v="0"/>
    <s v="F7"/>
    <s v="L1PfaF7"/>
    <s v="L1PfaF7"/>
    <s v="6h45"/>
    <n v="0.69299999999999995"/>
    <n v="5.87"/>
    <x v="439"/>
    <s v="12h16"/>
    <n v="0.504"/>
    <n v="0.18899999999999995"/>
    <n v="9.8699999999999992"/>
    <n v="-0.98699999999999988"/>
    <n v="-0.39999999999999991"/>
    <n v="35.465000000000003"/>
    <n v="987.34648662500024"/>
    <n v="9.8734648662500021E-2"/>
    <n v="0.37499999999999989"/>
    <n v="3.5577829701010026E-5"/>
    <n v="3.5127645157034831E-6"/>
    <n v="3.5127645157034832"/>
    <n v="8.7819112892587103"/>
    <m/>
    <n v="29.246200000000002"/>
    <n v="23.8"/>
    <n v="370"/>
    <n v="35.577829701010025"/>
    <m/>
    <s v="LS"/>
    <s v="TMF"/>
    <s v="E"/>
    <m/>
    <m/>
    <m/>
    <m/>
    <m/>
  </r>
  <r>
    <d v="2022-07-30T00:00:00"/>
    <x v="1"/>
    <x v="0"/>
    <s v="L1"/>
    <x v="0"/>
    <n v="6"/>
    <x v="7"/>
    <s v="A2"/>
    <s v="L1DtoA2"/>
    <s v="L1DtoA2"/>
    <m/>
    <n v="0.68600000000000005"/>
    <n v="10.45"/>
    <x v="417"/>
    <s v="12h09"/>
    <n v="0.501"/>
    <n v="0.18500000000000005"/>
    <n v="19.12"/>
    <n v="-1.9120000000000001"/>
    <n v="-0.86700000000000021"/>
    <n v="38.71"/>
    <n v="1176.2943185000001"/>
    <n v="0.11762943185000002"/>
    <n v="0.36926147704590828"/>
    <n v="3.4908815950748209E-5"/>
    <n v="4.1063041868427306E-6"/>
    <n v="4.1063041868427304"/>
    <n v="4.7362216687920755"/>
    <m/>
    <n v="27.192399999999999"/>
    <n v="30.7"/>
    <n v="335"/>
    <n v="34.908815950748206"/>
    <m/>
    <s v="ES"/>
    <s v="TF"/>
    <s v="SD"/>
    <m/>
    <m/>
    <m/>
    <m/>
    <m/>
  </r>
  <r>
    <d v="2022-07-01T00:00:00"/>
    <x v="1"/>
    <x v="3"/>
    <s v="M3"/>
    <x v="0"/>
    <n v="6"/>
    <x v="9"/>
    <s v="B4"/>
    <s v="M3PfuB4"/>
    <s v="M3PfuB4"/>
    <s v="6h12"/>
    <n v="0.60899999999999999"/>
    <m/>
    <x v="104"/>
    <s v="11h33"/>
    <n v="0.44500000000000001"/>
    <n v="0.16399999999999998"/>
    <n v="5.23"/>
    <n v="-0.52300000000000002"/>
    <s v="NA"/>
    <n v="71.13"/>
    <n v="3971.6893664999998"/>
    <n v="0.39716893664999997"/>
    <n v="0.36853932584269655"/>
    <n v="3.4824794698545018E-5"/>
    <n v="1.3831326679475682E-5"/>
    <n v="13.831326679475682"/>
    <s v="NA"/>
    <m/>
    <n v="26.544899999999998"/>
    <n v="57.7"/>
    <n v="360"/>
    <n v="34.82479469854502"/>
    <m/>
    <s v="ES"/>
    <s v="TMF"/>
    <s v="SD"/>
    <m/>
    <m/>
    <m/>
    <m/>
    <m/>
  </r>
  <r>
    <d v="2022-07-01T00:00:00"/>
    <x v="1"/>
    <x v="3"/>
    <s v="L6"/>
    <x v="0"/>
    <n v="15"/>
    <x v="5"/>
    <s v="D1"/>
    <s v="L6SguD1"/>
    <s v="L6SguD1"/>
    <s v="5h26"/>
    <n v="0.69499999999999995"/>
    <n v="2.86"/>
    <x v="494"/>
    <s v="11h47"/>
    <n v="0.50900000000000001"/>
    <n v="0.18599999999999994"/>
    <n v="5.83"/>
    <n v="-0.58299999999999996"/>
    <n v="-0.29699999999999999"/>
    <n v="46.674999999999997"/>
    <n v="1710.1661656249996"/>
    <n v="0.17101661656249997"/>
    <n v="0.3654223968565814"/>
    <n v="3.4462581460102489E-5"/>
    <n v="5.8936740793162674E-6"/>
    <n v="5.8936740793162672"/>
    <n v="19.844020469078341"/>
    <m/>
    <n v="26.544899999999998"/>
    <n v="36.299999999999997"/>
    <n v="410"/>
    <n v="34.462581460102491"/>
    <m/>
    <s v="LS"/>
    <s v="TMF"/>
    <s v="E"/>
    <m/>
    <m/>
    <m/>
    <m/>
    <m/>
  </r>
  <r>
    <d v="2022-07-01T00:00:00"/>
    <x v="1"/>
    <x v="3"/>
    <s v="L1"/>
    <x v="0"/>
    <n v="7"/>
    <x v="8"/>
    <s v="E6"/>
    <s v="L1BbrE6"/>
    <s v="L1BbrE6"/>
    <s v="5h42"/>
    <n v="0.82699999999999996"/>
    <n v="3.71"/>
    <x v="253"/>
    <s v="12h43"/>
    <n v="0.60699999999999998"/>
    <n v="0.21999999999999997"/>
    <n v="12.34"/>
    <n v="-1.234"/>
    <n v="-0.86299999999999999"/>
    <n v="51.97"/>
    <n v="2120.1915064999998"/>
    <n v="0.21201915064999999"/>
    <n v="0.36243822075782534"/>
    <n v="3.4116463244527939E-5"/>
    <n v="7.2333435602867565E-6"/>
    <n v="7.2333435602867562"/>
    <n v="8.3816263734493113"/>
    <m/>
    <n v="26.544899999999998"/>
    <n v="39.799999999999997"/>
    <n v="470"/>
    <n v="34.116463244527942"/>
    <m/>
    <s v="ES"/>
    <s v="TMF"/>
    <s v="SD"/>
    <m/>
    <m/>
    <m/>
    <m/>
    <m/>
  </r>
  <r>
    <d v="2022-07-01T00:00:00"/>
    <x v="1"/>
    <x v="3"/>
    <s v="L1"/>
    <x v="0"/>
    <n v="6"/>
    <x v="0"/>
    <s v="F7"/>
    <s v="L1PfaF7"/>
    <s v="L1PfaF7"/>
    <s v="5h42"/>
    <n v="0.67800000000000005"/>
    <n v="4.24"/>
    <x v="495"/>
    <s v="12h43"/>
    <n v="0.502"/>
    <n v="0.17600000000000005"/>
    <n v="11.24"/>
    <n v="-1.1240000000000001"/>
    <n v="-0.70000000000000007"/>
    <n v="35.465000000000003"/>
    <n v="987.34648662500024"/>
    <n v="9.8734648662500021E-2"/>
    <n v="0.35059760956175307"/>
    <n v="3.2749658798578544E-5"/>
    <n v="3.2335260552944052E-6"/>
    <n v="3.233526055294405"/>
    <n v="4.6193229361348642"/>
    <m/>
    <n v="26.544899999999998"/>
    <n v="23.8"/>
    <n v="370"/>
    <n v="32.749658798578544"/>
    <m/>
    <s v="LS"/>
    <s v="TMF"/>
    <s v="E"/>
    <m/>
    <m/>
    <m/>
    <m/>
    <m/>
  </r>
  <r>
    <d v="2022-06-03T00:00:00"/>
    <x v="1"/>
    <x v="1"/>
    <s v="M3"/>
    <x v="0"/>
    <n v="11"/>
    <x v="9"/>
    <s v="B4"/>
    <s v="M3PfuB4"/>
    <s v="M3PfuB4"/>
    <s v="6h15"/>
    <n v="0.54400000000000004"/>
    <n v="3.67"/>
    <x v="496"/>
    <s v="12h07"/>
    <n v="0.40300000000000002"/>
    <n v="0.14100000000000001"/>
    <n v="14.45"/>
    <n v="-1.4449999999999998"/>
    <n v="-1.0779999999999998"/>
    <n v="71.13"/>
    <n v="3971.6893664999998"/>
    <n v="0.39716893664999997"/>
    <n v="0.34987593052109184"/>
    <n v="3.2666693466679691E-5"/>
    <n v="1.2974195908032674E-5"/>
    <n v="12.974195908032673"/>
    <n v="12.035432196690794"/>
    <m/>
    <n v="24.828800000000001"/>
    <n v="57.7"/>
    <n v="360"/>
    <n v="32.666693466679689"/>
    <m/>
    <s v="ES"/>
    <s v="TMF"/>
    <s v="SD"/>
    <m/>
    <m/>
    <m/>
    <m/>
    <m/>
  </r>
  <r>
    <d v="2022-06-03T00:00:00"/>
    <x v="1"/>
    <x v="1"/>
    <s v="L6"/>
    <x v="0"/>
    <n v="8"/>
    <x v="0"/>
    <s v="H5"/>
    <s v="L6PfaH5"/>
    <s v="L6PfaH5"/>
    <s v="5h50"/>
    <n v="0.72"/>
    <n v="4.6900000000000004"/>
    <x v="304"/>
    <s v="12h30"/>
    <n v="0.53500000000000003"/>
    <n v="0.18499999999999994"/>
    <n v="13.64"/>
    <n v="-1.3640000000000001"/>
    <n v="-0.89500000000000002"/>
    <n v="58.085000000000001"/>
    <n v="2648.4857716249999"/>
    <n v="0.26484857716249999"/>
    <n v="0.34579439252336436"/>
    <n v="3.2198219254117729E-5"/>
    <n v="8.527652556619292E-6"/>
    <n v="8.5276525566192927"/>
    <n v="9.5281034152170871"/>
    <m/>
    <n v="24.828800000000001"/>
    <n v="36.9"/>
    <n v="400"/>
    <n v="32.198219254117731"/>
    <m/>
    <s v="LS"/>
    <s v="TMF"/>
    <s v="E"/>
    <m/>
    <m/>
    <m/>
    <m/>
    <m/>
  </r>
  <r>
    <d v="2022-08-25T00:00:00"/>
    <x v="1"/>
    <x v="5"/>
    <s v="L1"/>
    <x v="0"/>
    <n v="3"/>
    <x v="0"/>
    <s v="A5"/>
    <s v="L1PfaA5"/>
    <s v="L1PfaA5"/>
    <s v="6h45"/>
    <n v="0.68400000000000005"/>
    <n v="6.33"/>
    <x v="192"/>
    <s v="12h16"/>
    <n v="0.51100000000000001"/>
    <n v="0.17300000000000004"/>
    <n v="14.23"/>
    <n v="-1.423"/>
    <n v="-0.79"/>
    <n v="49.884999999999998"/>
    <n v="1953.4828816249999"/>
    <n v="0.19534828816249999"/>
    <n v="0.3385518590998044"/>
    <n v="3.1370077113670314E-5"/>
    <n v="6.1280908636811147E-6"/>
    <n v="6.1280908636811144"/>
    <n v="7.7570770426343216"/>
    <m/>
    <n v="29.246200000000002"/>
    <n v="39.799999999999997"/>
    <n v="470"/>
    <n v="31.370077113670312"/>
    <m/>
    <s v="LS"/>
    <s v="TMF"/>
    <s v="E"/>
    <m/>
    <m/>
    <m/>
    <m/>
    <m/>
  </r>
  <r>
    <d v="2022-07-01T00:00:00"/>
    <x v="1"/>
    <x v="3"/>
    <s v="M3"/>
    <x v="0"/>
    <n v="1"/>
    <x v="8"/>
    <s v="G5"/>
    <s v="M3BbrG5"/>
    <s v="M3BbrG5"/>
    <s v="6h12"/>
    <n v="0.65900000000000003"/>
    <n v="2.21"/>
    <x v="497"/>
    <s v="11h33"/>
    <n v="0.497"/>
    <n v="0.16200000000000003"/>
    <n v="13.22"/>
    <n v="-1.3220000000000001"/>
    <n v="-1.101"/>
    <n v="70.305000000000007"/>
    <n v="3880.0925246250008"/>
    <n v="0.38800925246250006"/>
    <n v="0.32595573440643871"/>
    <n v="2.9939547330566929E-5"/>
    <n v="1.1616821378798914E-5"/>
    <n v="11.616821378798914"/>
    <n v="10.551154749136161"/>
    <m/>
    <n v="26.544899999999998"/>
    <n v="57.8"/>
    <n v="500"/>
    <n v="29.939547330566928"/>
    <m/>
    <s v="ES"/>
    <s v="TMF"/>
    <s v="SD"/>
    <m/>
    <m/>
    <m/>
    <m/>
    <m/>
  </r>
  <r>
    <d v="2022-07-30T00:00:00"/>
    <x v="1"/>
    <x v="0"/>
    <s v="M3"/>
    <x v="0"/>
    <n v="13"/>
    <x v="8"/>
    <s v="G5"/>
    <s v="M3BbrG5"/>
    <s v="M3BbrG5"/>
    <m/>
    <n v="0.70499999999999996"/>
    <n v="5.76"/>
    <x v="498"/>
    <s v="12h00"/>
    <n v="0.53400000000000003"/>
    <n v="0.17099999999999993"/>
    <n v="15.91"/>
    <n v="-1.591"/>
    <n v="-1.0150000000000001"/>
    <n v="70.305000000000007"/>
    <n v="3880.0925246250008"/>
    <n v="0.38800925246250006"/>
    <n v="0.32022471910112343"/>
    <n v="2.9292867413624449E-5"/>
    <n v="1.136590358764355E-5"/>
    <n v="11.365903587643549"/>
    <n v="11.197934569106943"/>
    <m/>
    <n v="27.192399999999999"/>
    <n v="57.8"/>
    <n v="500"/>
    <n v="29.29286741362445"/>
    <m/>
    <s v="ES"/>
    <s v="TMF"/>
    <s v="SD"/>
    <m/>
    <m/>
    <m/>
    <m/>
    <m/>
  </r>
  <r>
    <d v="2022-07-01T00:00:00"/>
    <x v="1"/>
    <x v="3"/>
    <s v="L6"/>
    <x v="0"/>
    <n v="12"/>
    <x v="0"/>
    <s v="H5"/>
    <s v="L6PfaH5"/>
    <s v="L6PfaH5"/>
    <s v="5h26"/>
    <n v="0.74"/>
    <n v="3.11"/>
    <x v="499"/>
    <s v="11h47"/>
    <n v="0.56200000000000006"/>
    <n v="0.17799999999999994"/>
    <n v="11.87"/>
    <n v="-1.1869999999999998"/>
    <n v="-0.87599999999999989"/>
    <n v="58.085000000000001"/>
    <n v="2648.4857716249999"/>
    <n v="0.26484857716249999"/>
    <n v="0.3167259786476867"/>
    <n v="2.8899383603778563E-5"/>
    <n v="7.6539606283340332E-6"/>
    <n v="7.6539606283340333"/>
    <n v="8.7373979775502679"/>
    <m/>
    <n v="26.544899999999998"/>
    <n v="36.9"/>
    <n v="400"/>
    <n v="28.899383603778563"/>
    <m/>
    <s v="LS"/>
    <s v="TMF"/>
    <s v="E"/>
    <m/>
    <m/>
    <m/>
    <m/>
    <m/>
  </r>
  <r>
    <d v="2022-08-25T00:00:00"/>
    <x v="1"/>
    <x v="5"/>
    <s v="L1"/>
    <x v="0"/>
    <n v="1"/>
    <x v="5"/>
    <s v="I10"/>
    <s v="L1SguI10"/>
    <s v="L1SguI10"/>
    <s v="6h45"/>
    <n v="0.58599999999999997"/>
    <n v="4.38"/>
    <x v="500"/>
    <s v="12h16"/>
    <n v="0.44600000000000001"/>
    <n v="0.13999999999999996"/>
    <n v="10.16"/>
    <n v="-1.016"/>
    <n v="-0.57800000000000007"/>
    <n v="47.21"/>
    <n v="1749.5955185"/>
    <n v="0.17495955185000001"/>
    <n v="0.31390134529147973"/>
    <n v="2.8582444063327517E-5"/>
    <n v="5.0007716040974752E-6"/>
    <n v="5.0007716040974755"/>
    <n v="8.6518539863278114"/>
    <m/>
    <n v="29.246200000000002"/>
    <n v="33.1"/>
    <n v="410"/>
    <n v="28.582444063327518"/>
    <m/>
    <s v="LS"/>
    <s v="TMF"/>
    <s v="E"/>
    <m/>
    <m/>
    <m/>
    <m/>
    <m/>
  </r>
  <r>
    <d v="2022-08-25T00:00:00"/>
    <x v="1"/>
    <x v="5"/>
    <s v="L6"/>
    <x v="0"/>
    <n v="4"/>
    <x v="9"/>
    <s v="C9"/>
    <s v="L6PfuC9"/>
    <s v="L6PfuC9"/>
    <s v="6h14"/>
    <n v="0.82299999999999995"/>
    <n v="8.56"/>
    <x v="447"/>
    <s v="11h37"/>
    <n v="0.627"/>
    <n v="0.19599999999999995"/>
    <n v="11.65"/>
    <n v="-1.165"/>
    <n v="-0.30899999999999994"/>
    <n v="82.38"/>
    <n v="5327.3745539999991"/>
    <n v="0.53273745539999995"/>
    <n v="0.3125996810207336"/>
    <n v="2.8436611353214414E-5"/>
    <n v="1.5149247972510196E-5"/>
    <n v="15.149247972510196"/>
    <n v="49.026692467670543"/>
    <m/>
    <n v="29.246200000000002"/>
    <n v="72"/>
    <n v="355"/>
    <n v="28.436611353214413"/>
    <m/>
    <s v="ES"/>
    <s v="TMF"/>
    <s v="SD"/>
    <m/>
    <m/>
    <m/>
    <m/>
    <m/>
  </r>
  <r>
    <d v="2022-07-01T00:00:00"/>
    <x v="1"/>
    <x v="3"/>
    <s v="L6"/>
    <x v="0"/>
    <n v="10"/>
    <x v="9"/>
    <s v="C9"/>
    <s v="L6PfuC9"/>
    <s v="L6PfuC9"/>
    <s v="5h26"/>
    <n v="0.79800000000000004"/>
    <n v="5.29"/>
    <x v="501"/>
    <s v="11h47"/>
    <n v="0.60799999999999998"/>
    <n v="0.19000000000000006"/>
    <n v="16.75"/>
    <n v="-1.675"/>
    <n v="-1.1459999999999999"/>
    <n v="82.38"/>
    <n v="5327.3745539999991"/>
    <n v="0.53273745539999995"/>
    <n v="0.31250000000000011"/>
    <n v="2.8425449306273583E-5"/>
    <n v="1.5143301532025882E-5"/>
    <n v="15.143301532025882"/>
    <n v="13.214050202465867"/>
    <m/>
    <n v="26.544899999999998"/>
    <n v="72"/>
    <n v="355"/>
    <n v="28.425449306273581"/>
    <m/>
    <s v="ES"/>
    <s v="TMF"/>
    <s v="SD"/>
    <m/>
    <m/>
    <m/>
    <m/>
    <m/>
  </r>
  <r>
    <d v="2022-07-30T00:00:00"/>
    <x v="1"/>
    <x v="0"/>
    <s v="L6"/>
    <x v="0"/>
    <n v="1"/>
    <x v="5"/>
    <s v="D1"/>
    <s v="L6SguD1"/>
    <s v="L6SguD1"/>
    <m/>
    <n v="0.71599999999999997"/>
    <n v="2.17"/>
    <x v="502"/>
    <s v="11h48"/>
    <n v="0.54700000000000004"/>
    <n v="0.16899999999999993"/>
    <n v="10.73"/>
    <n v="-1.073"/>
    <n v="-0.85599999999999998"/>
    <n v="46.674999999999997"/>
    <n v="1710.1661656249996"/>
    <n v="0.17101661656249997"/>
    <n v="0.30895795246800717"/>
    <n v="2.8029354482802736E-5"/>
    <n v="4.7934853680798653E-6"/>
    <n v="4.7934853680798657"/>
    <n v="5.5998660842054511"/>
    <m/>
    <n v="27.192399999999999"/>
    <n v="36.299999999999997"/>
    <n v="410"/>
    <n v="28.029354482802734"/>
    <m/>
    <s v="LS"/>
    <s v="TMF"/>
    <s v="E"/>
    <m/>
    <m/>
    <m/>
    <m/>
    <m/>
  </r>
  <r>
    <d v="2022-08-25T00:00:00"/>
    <x v="1"/>
    <x v="5"/>
    <s v="L1"/>
    <x v="0"/>
    <n v="5"/>
    <x v="10"/>
    <s v="F5"/>
    <s v="L1FthF5"/>
    <s v="L1FthF5"/>
    <s v="6h45"/>
    <n v="0.68100000000000005"/>
    <n v="6.23"/>
    <x v="503"/>
    <s v="12h16"/>
    <n v="0.52100000000000002"/>
    <n v="0.16000000000000003"/>
    <n v="9.8800000000000008"/>
    <n v="-0.9880000000000001"/>
    <n v="-0.3650000000000001"/>
    <n v="42.6"/>
    <n v="1424.5866000000003"/>
    <n v="0.14245866000000004"/>
    <n v="0.30710172744721692"/>
    <n v="2.7822197081412844E-5"/>
    <n v="3.9635129144739855E-6"/>
    <n v="3.9635129144739856"/>
    <n v="10.858939491709547"/>
    <m/>
    <n v="29.246200000000002"/>
    <n v="20"/>
    <n v="340"/>
    <n v="27.822197081412845"/>
    <m/>
    <s v="LS"/>
    <s v="TF"/>
    <s v="SD"/>
    <m/>
    <m/>
    <m/>
    <m/>
    <m/>
  </r>
  <r>
    <d v="2022-08-25T00:00:00"/>
    <x v="1"/>
    <x v="5"/>
    <s v="M3"/>
    <x v="0"/>
    <n v="13"/>
    <x v="8"/>
    <s v="G5"/>
    <s v="M3BbrG5"/>
    <s v="M3BbrG5"/>
    <s v="6h27"/>
    <n v="0.67100000000000004"/>
    <n v="6.56"/>
    <x v="162"/>
    <s v="11h57"/>
    <n v="0.51400000000000001"/>
    <n v="0.15700000000000003"/>
    <n v="8.6300000000000008"/>
    <n v="-0.8630000000000001"/>
    <n v="-0.20700000000000018"/>
    <n v="70.305000000000007"/>
    <n v="3880.0925246250008"/>
    <n v="0.38800925246250006"/>
    <n v="0.30544747081712065"/>
    <n v="2.7637823182002475E-5"/>
    <n v="1.0723731112539535E-5"/>
    <n v="10.723731112539536"/>
    <n v="51.805464311785151"/>
    <m/>
    <n v="29.246200000000002"/>
    <n v="57.8"/>
    <n v="500"/>
    <n v="27.637823182002474"/>
    <m/>
    <s v="ES"/>
    <s v="TMF"/>
    <s v="SD"/>
    <m/>
    <m/>
    <m/>
    <m/>
    <m/>
  </r>
  <r>
    <d v="2022-07-01T00:00:00"/>
    <x v="1"/>
    <x v="3"/>
    <s v="L1"/>
    <x v="0"/>
    <n v="5"/>
    <x v="9"/>
    <s v="D3"/>
    <s v="L1PfuD3"/>
    <s v="L1PfuD3"/>
    <s v="5h42"/>
    <n v="0.64800000000000002"/>
    <n v="5.09"/>
    <x v="221"/>
    <s v="12h43"/>
    <n v="0.499"/>
    <n v="0.14900000000000002"/>
    <n v="15.23"/>
    <n v="-1.5230000000000001"/>
    <n v="-1.0140000000000002"/>
    <n v="130.74"/>
    <n v="13417.963866000004"/>
    <n v="1.3417963866000004"/>
    <n v="0.29859719438877758"/>
    <n v="2.6876795455431814E-5"/>
    <n v="3.6063187025485719E-5"/>
    <n v="36.063187025485718"/>
    <n v="35.565273200676245"/>
    <m/>
    <n v="26.544899999999998"/>
    <n v="115.1"/>
    <n v="810"/>
    <n v="26.876795455431814"/>
    <m/>
    <s v="ES"/>
    <s v="TMF"/>
    <s v="SD"/>
    <m/>
    <m/>
    <m/>
    <m/>
    <m/>
  </r>
  <r>
    <d v="2022-07-01T00:00:00"/>
    <x v="1"/>
    <x v="3"/>
    <s v="L1"/>
    <x v="0"/>
    <n v="3"/>
    <x v="0"/>
    <s v="A5"/>
    <s v="L1PfaA5"/>
    <s v="L1PfaA5"/>
    <s v="5h42"/>
    <n v="0.69799999999999995"/>
    <n v="5.08"/>
    <x v="504"/>
    <s v="12h43"/>
    <n v="0.53900000000000003"/>
    <n v="0.15899999999999992"/>
    <n v="12.49"/>
    <n v="-1.2490000000000001"/>
    <n v="-0.7410000000000001"/>
    <n v="49.884999999999998"/>
    <n v="1953.4828816249999"/>
    <n v="0.19534828816249999"/>
    <n v="0.29499072356215195"/>
    <n v="2.6477748426837958E-5"/>
    <n v="5.1723828295801219E-6"/>
    <n v="5.1723828295801217"/>
    <n v="6.9802737241297184"/>
    <m/>
    <n v="26.544899999999998"/>
    <n v="39.799999999999997"/>
    <n v="470"/>
    <n v="26.477748426837959"/>
    <m/>
    <s v="LS"/>
    <s v="TMF"/>
    <s v="E"/>
    <m/>
    <m/>
    <m/>
    <m/>
    <m/>
  </r>
  <r>
    <d v="2022-08-25T00:00:00"/>
    <x v="1"/>
    <x v="5"/>
    <s v="M3"/>
    <x v="0"/>
    <n v="12"/>
    <x v="9"/>
    <s v="B4"/>
    <s v="M3PfuB4"/>
    <s v="M3PfuB4"/>
    <s v="6h27"/>
    <n v="0.67800000000000005"/>
    <n v="7.42"/>
    <x v="159"/>
    <s v="11h57"/>
    <n v="0.53100000000000003"/>
    <n v="0.14700000000000002"/>
    <n v="9.23"/>
    <n v="-0.92300000000000004"/>
    <n v="-0.18100000000000005"/>
    <n v="71.13"/>
    <n v="3971.6893664999998"/>
    <n v="0.39716893664999997"/>
    <n v="0.2768361581920904"/>
    <n v="2.4486304451894097E-5"/>
    <n v="9.7251995016469386E-6"/>
    <n v="9.725199501646939"/>
    <n v="53.730383986999648"/>
    <m/>
    <n v="29.246200000000002"/>
    <n v="57.7"/>
    <n v="360"/>
    <n v="24.486304451894096"/>
    <m/>
    <s v="ES"/>
    <s v="TMF"/>
    <s v="SD"/>
    <m/>
    <m/>
    <m/>
    <m/>
    <m/>
  </r>
  <r>
    <d v="2022-08-25T00:00:00"/>
    <x v="1"/>
    <x v="5"/>
    <s v="L1"/>
    <x v="0"/>
    <n v="2"/>
    <x v="9"/>
    <s v="D3"/>
    <s v="L1PfuD3"/>
    <s v="L1PfuD3"/>
    <s v="6h45"/>
    <n v="0.65400000000000003"/>
    <n v="7.23"/>
    <x v="367"/>
    <s v="12h16"/>
    <n v="0.51400000000000001"/>
    <n v="0.14000000000000001"/>
    <n v="11.78"/>
    <n v="-1.1779999999999999"/>
    <n v="-0.45499999999999985"/>
    <n v="130.74"/>
    <n v="13417.963866000004"/>
    <n v="1.3417963866000004"/>
    <n v="0.27237354085603116"/>
    <n v="2.4001311521121751E-5"/>
    <n v="3.2204873072702125E-5"/>
    <n v="32.204873072702128"/>
    <n v="70.779940819125585"/>
    <m/>
    <n v="29.246200000000002"/>
    <n v="115.1"/>
    <n v="810"/>
    <n v="24.00131152112175"/>
    <m/>
    <s v="ES"/>
    <s v="TMF"/>
    <s v="SD"/>
    <m/>
    <m/>
    <m/>
    <m/>
    <m/>
  </r>
  <r>
    <d v="2022-06-03T00:00:00"/>
    <x v="1"/>
    <x v="1"/>
    <s v="M3"/>
    <x v="0"/>
    <n v="16"/>
    <x v="5"/>
    <s v="H10"/>
    <s v="M3SguH10"/>
    <s v="M3SguH10"/>
    <s v="6h15"/>
    <n v="0.627"/>
    <n v="6.01"/>
    <x v="505"/>
    <s v="12h07"/>
    <n v="0.497"/>
    <n v="0.13"/>
    <n v="7.58"/>
    <n v="-0.75800000000000001"/>
    <n v="-0.15700000000000003"/>
    <n v="75.954999999999998"/>
    <n v="4528.792189625"/>
    <n v="0.4528792189625"/>
    <n v="0.26156941649899396"/>
    <n v="2.2834763267595244E-5"/>
    <n v="1.0341389753822119E-5"/>
    <n v="10.341389753822119"/>
    <n v="65.868724546637694"/>
    <m/>
    <n v="24.828800000000001"/>
    <n v="31"/>
    <n v="440"/>
    <n v="22.834763267595243"/>
    <m/>
    <s v="LS"/>
    <s v="TMF"/>
    <s v="E"/>
    <m/>
    <m/>
    <m/>
    <m/>
    <m/>
  </r>
  <r>
    <d v="2022-07-30T00:00:00"/>
    <x v="1"/>
    <x v="0"/>
    <s v="M3"/>
    <x v="0"/>
    <n v="16"/>
    <x v="0"/>
    <s v="G6"/>
    <s v="M3PfaG6"/>
    <s v="M3PfaG6"/>
    <m/>
    <n v="0.879"/>
    <n v="5.91"/>
    <x v="506"/>
    <s v="12h00"/>
    <n v="0.70299999999999996"/>
    <n v="0.17600000000000005"/>
    <n v="22.04"/>
    <n v="-2.2039999999999997"/>
    <n v="-1.6129999999999998"/>
    <n v="42.994999999999997"/>
    <n v="1451.1274696249998"/>
    <n v="0.14511274696249998"/>
    <n v="0.25035561877667151"/>
    <n v="2.1635704955674377E-5"/>
    <n v="3.1396165785880829E-6"/>
    <n v="3.139616578588083"/>
    <n v="1.946445491995092"/>
    <m/>
    <n v="27.192399999999999"/>
    <n v="33"/>
    <n v="390"/>
    <n v="21.635704955674377"/>
    <m/>
    <s v="LS"/>
    <s v="TMF"/>
    <s v="E"/>
    <m/>
    <m/>
    <m/>
    <m/>
    <m/>
  </r>
  <r>
    <d v="2022-07-30T00:00:00"/>
    <x v="1"/>
    <x v="0"/>
    <s v="L1"/>
    <x v="0"/>
    <n v="3"/>
    <x v="0"/>
    <s v="F7"/>
    <s v="L1PfaF7"/>
    <s v="L1PfaF7"/>
    <m/>
    <n v="0.69899999999999995"/>
    <n v="9.0399999999999991"/>
    <x v="507"/>
    <s v="12h09"/>
    <n v="0.56000000000000005"/>
    <n v="0.1389999999999999"/>
    <n v="19.91"/>
    <n v="-1.9910000000000001"/>
    <n v="-1.0870000000000002"/>
    <n v="35.465000000000003"/>
    <n v="987.34648662500024"/>
    <n v="9.8734648662500021E-2"/>
    <n v="0.24821428571428553"/>
    <n v="2.140812930640074E-5"/>
    <n v="2.1137241255888475E-6"/>
    <n v="2.1137241255888477"/>
    <n v="1.9445484136051954"/>
    <m/>
    <n v="27.192399999999999"/>
    <n v="23.8"/>
    <n v="370"/>
    <n v="21.408129306400738"/>
    <m/>
    <s v="LS"/>
    <s v="TMF"/>
    <s v="E"/>
    <m/>
    <m/>
    <m/>
    <m/>
    <m/>
  </r>
  <r>
    <d v="2022-06-03T00:00:00"/>
    <x v="1"/>
    <x v="1"/>
    <s v="L6"/>
    <x v="0"/>
    <n v="5"/>
    <x v="9"/>
    <s v="C9"/>
    <s v="L6PfuC9"/>
    <s v="L6PfuC9"/>
    <s v="5h50"/>
    <n v="0.747"/>
    <n v="10.23"/>
    <x v="310"/>
    <s v="12h30"/>
    <n v="0.60299999999999998"/>
    <n v="0.14400000000000002"/>
    <n v="14.84"/>
    <n v="-1.484"/>
    <n v="-0.46099999999999985"/>
    <n v="82.38"/>
    <n v="5327.3745539999991"/>
    <n v="0.53273745539999995"/>
    <n v="0.23880597014925375"/>
    <n v="2.0413645937287933E-5"/>
    <n v="1.087511379206732E-5"/>
    <n v="10.875113792067319"/>
    <n v="23.590268529430201"/>
    <m/>
    <n v="24.828800000000001"/>
    <n v="72"/>
    <n v="355"/>
    <n v="20.413645937287935"/>
    <m/>
    <s v="ES"/>
    <s v="TMF"/>
    <s v="SD"/>
    <m/>
    <m/>
    <m/>
    <m/>
    <m/>
  </r>
  <r>
    <d v="2022-08-25T00:00:00"/>
    <x v="1"/>
    <x v="5"/>
    <s v="L1"/>
    <x v="0"/>
    <n v="8"/>
    <x v="7"/>
    <s v="A2"/>
    <s v="L1DtoA2"/>
    <s v="L1DtoA2"/>
    <s v="6h45"/>
    <n v="0.60499999999999998"/>
    <n v="6.46"/>
    <x v="44"/>
    <s v="12h16"/>
    <n v="0.49299999999999999"/>
    <n v="0.11199999999999999"/>
    <n v="11.43"/>
    <n v="-1.143"/>
    <n v="-0.497"/>
    <n v="38.71"/>
    <n v="1176.2943185000001"/>
    <n v="0.11762943185000002"/>
    <n v="0.22718052738336711"/>
    <n v="1.9197283994912913E-5"/>
    <n v="2.2581656093847045E-6"/>
    <n v="2.2581656093847045"/>
    <n v="4.5435927754219403"/>
    <m/>
    <n v="29.246200000000002"/>
    <n v="30.7"/>
    <n v="335"/>
    <n v="19.197283994912912"/>
    <m/>
    <s v="ES"/>
    <s v="TF"/>
    <s v="SD"/>
    <m/>
    <m/>
    <m/>
    <m/>
    <m/>
  </r>
  <r>
    <d v="2022-07-30T00:00:00"/>
    <x v="1"/>
    <x v="0"/>
    <s v="M3"/>
    <x v="0"/>
    <n v="14"/>
    <x v="5"/>
    <s v="H10"/>
    <s v="M3SguH10"/>
    <s v="M3SguH10"/>
    <m/>
    <n v="0.68700000000000006"/>
    <n v="8.85"/>
    <x v="508"/>
    <s v="12h00"/>
    <n v="0.56200000000000006"/>
    <n v="0.125"/>
    <n v="14.87"/>
    <n v="-1.4869999999999999"/>
    <n v="-0.60199999999999987"/>
    <n v="75.954999999999998"/>
    <n v="4528.792189625"/>
    <n v="0.4528792189625"/>
    <n v="0.22241992882562275"/>
    <n v="1.8703280317253222E-5"/>
    <n v="8.4703269821143383E-6"/>
    <n v="8.4703269821143383"/>
    <n v="14.070310601518838"/>
    <m/>
    <n v="27.192399999999999"/>
    <n v="31"/>
    <n v="440"/>
    <n v="18.70328031725322"/>
    <m/>
    <s v="LS"/>
    <s v="TMF"/>
    <s v="E"/>
    <m/>
    <m/>
    <m/>
    <m/>
    <m/>
  </r>
  <r>
    <d v="2022-07-01T00:00:00"/>
    <x v="1"/>
    <x v="3"/>
    <s v="L6"/>
    <x v="0"/>
    <n v="11"/>
    <x v="10"/>
    <s v="J7"/>
    <s v="L6FthJ7"/>
    <s v="L6FthJ7"/>
    <s v="5h26"/>
    <n v="0.65800000000000003"/>
    <n v="1.53"/>
    <x v="47"/>
    <s v="11h47"/>
    <n v="0.53900000000000003"/>
    <n v="0.11899999999999999"/>
    <n v="10.47"/>
    <n v="-1.0470000000000002"/>
    <n v="-0.89400000000000013"/>
    <n v="72.885000000000005"/>
    <n v="4170.0952316250005"/>
    <n v="0.41700952316250006"/>
    <n v="0.22077922077922074"/>
    <n v="1.8533587848796164E-5"/>
    <n v="7.7286826313167933E-6"/>
    <n v="7.7286826313167936"/>
    <n v="8.6450588717190069"/>
    <m/>
    <n v="26.544899999999998"/>
    <n v="43.1"/>
    <n v="395"/>
    <n v="18.533587848796163"/>
    <m/>
    <s v="LS"/>
    <s v="TF"/>
    <s v="SD"/>
    <m/>
    <m/>
    <m/>
    <m/>
    <m/>
  </r>
  <r>
    <d v="2022-08-25T00:00:00"/>
    <x v="1"/>
    <x v="5"/>
    <s v="L6"/>
    <x v="0"/>
    <n v="8"/>
    <x v="5"/>
    <s v="D1"/>
    <s v="L6SguD1"/>
    <s v="L6SguD1"/>
    <s v="6h14"/>
    <n v="0.64600000000000002"/>
    <n v="5.63"/>
    <x v="509"/>
    <s v="11h37"/>
    <n v="0.53100000000000003"/>
    <n v="0.11499999999999999"/>
    <n v="8.52"/>
    <n v="-0.85199999999999998"/>
    <n v="-0.28900000000000003"/>
    <n v="46.674999999999997"/>
    <n v="1710.1661656249996"/>
    <n v="0.17101661656249997"/>
    <n v="0.21657250470809791"/>
    <n v="1.8099836317120222E-5"/>
    <n v="3.0953727672889607E-6"/>
    <n v="3.0953727672889606"/>
    <n v="10.710632412764568"/>
    <m/>
    <n v="29.246200000000002"/>
    <n v="36.299999999999997"/>
    <n v="410"/>
    <n v="18.099836317120221"/>
    <m/>
    <s v="LS"/>
    <s v="TMF"/>
    <s v="E"/>
    <m/>
    <m/>
    <m/>
    <m/>
    <m/>
  </r>
  <r>
    <d v="2022-06-03T00:00:00"/>
    <x v="1"/>
    <x v="1"/>
    <s v="L6"/>
    <x v="0"/>
    <n v="4"/>
    <x v="5"/>
    <s v="D1"/>
    <s v="L6SguD1"/>
    <s v="L6SguD1"/>
    <s v="5h50"/>
    <n v="0.63"/>
    <n v="2.68"/>
    <x v="510"/>
    <s v="12h30"/>
    <n v="0.52"/>
    <n v="0.10999999999999999"/>
    <n v="7.53"/>
    <n v="-0.753"/>
    <n v="-0.48499999999999999"/>
    <n v="46.674999999999997"/>
    <n v="1710.1661656249996"/>
    <n v="0.17101661656249997"/>
    <n v="0.21153846153846151"/>
    <n v="1.7583334611017856E-5"/>
    <n v="3.0070423930625755E-6"/>
    <n v="3.0070423930625756"/>
    <n v="6.2000874083764446"/>
    <m/>
    <n v="24.828800000000001"/>
    <n v="36.299999999999997"/>
    <n v="410"/>
    <n v="17.583334611017857"/>
    <m/>
    <s v="LS"/>
    <s v="TMF"/>
    <s v="E"/>
    <m/>
    <m/>
    <m/>
    <m/>
    <m/>
  </r>
  <r>
    <d v="2022-07-30T00:00:00"/>
    <x v="1"/>
    <x v="0"/>
    <s v="M3"/>
    <x v="0"/>
    <n v="9"/>
    <x v="9"/>
    <s v="B4"/>
    <s v="M3PfuB4"/>
    <s v="M3PfuB4"/>
    <m/>
    <n v="0.70399999999999996"/>
    <n v="5.94"/>
    <x v="115"/>
    <s v="12h00"/>
    <n v="0.58599999999999997"/>
    <n v="0.11799999999999999"/>
    <n v="8.75"/>
    <n v="-0.875"/>
    <n v="-0.28099999999999992"/>
    <n v="71.13"/>
    <n v="3971.6893664999998"/>
    <n v="0.39716893664999997"/>
    <n v="0.20136518771331058"/>
    <n v="1.6548237569100654E-5"/>
    <n v="6.5724459187512876E-6"/>
    <n v="6.5724459187512876"/>
    <n v="23.389487255342669"/>
    <m/>
    <n v="27.192399999999999"/>
    <n v="57.7"/>
    <n v="360"/>
    <n v="16.548237569100653"/>
    <m/>
    <s v="ES"/>
    <s v="TMF"/>
    <s v="SD"/>
    <m/>
    <m/>
    <m/>
    <m/>
    <m/>
  </r>
  <r>
    <d v="2022-08-25T00:00:00"/>
    <x v="1"/>
    <x v="5"/>
    <s v="M3"/>
    <x v="0"/>
    <n v="10"/>
    <x v="5"/>
    <s v="H10"/>
    <s v="M3SguH10"/>
    <s v="M3SguH10"/>
    <s v="6h27"/>
    <n v="0.68799999999999994"/>
    <n v="8.9700000000000006"/>
    <x v="511"/>
    <s v="11h57"/>
    <n v="0.57299999999999995"/>
    <n v="0.11499999999999999"/>
    <n v="11.54"/>
    <n v="-1.1539999999999999"/>
    <n v="-0.2569999999999999"/>
    <n v="75.954999999999998"/>
    <n v="4528.792189625"/>
    <n v="0.4528792189625"/>
    <n v="0.20069808027923211"/>
    <n v="1.6480776248850735E-5"/>
    <n v="7.4638010754752416E-6"/>
    <n v="7.4638010754752413"/>
    <n v="29.04202753103208"/>
    <m/>
    <n v="29.246200000000002"/>
    <n v="31"/>
    <n v="440"/>
    <n v="16.480776248850734"/>
    <m/>
    <s v="LS"/>
    <s v="TMF"/>
    <s v="E"/>
    <m/>
    <m/>
    <m/>
    <m/>
    <m/>
  </r>
  <r>
    <d v="2022-07-01T00:00:00"/>
    <x v="1"/>
    <x v="3"/>
    <s v="M3"/>
    <x v="0"/>
    <n v="5"/>
    <x v="7"/>
    <s v="H7"/>
    <s v="M3DtoH7"/>
    <s v="M3DtoH7"/>
    <s v="6h12"/>
    <n v="0.84499999999999997"/>
    <n v="6.31"/>
    <x v="401"/>
    <s v="11h33"/>
    <n v="0.70499999999999996"/>
    <n v="0.14000000000000001"/>
    <n v="10.83"/>
    <n v="-1.083"/>
    <n v="-0.45199999999999996"/>
    <n v="33.85"/>
    <n v="899.4706625"/>
    <n v="8.9947066249999999E-2"/>
    <n v="0.19858156028368798"/>
    <n v="1.626708628523406E-5"/>
    <n v="1.4631766877924144E-6"/>
    <n v="1.4631766877924144"/>
    <n v="3.2371165659124217"/>
    <m/>
    <n v="26.544899999999998"/>
    <n v="36.200000000000003"/>
    <n v="390"/>
    <n v="16.267086285234061"/>
    <m/>
    <s v="ES"/>
    <s v="TF"/>
    <s v="SD"/>
    <m/>
    <m/>
    <m/>
    <m/>
    <m/>
  </r>
  <r>
    <d v="2022-07-01T00:00:00"/>
    <x v="1"/>
    <x v="3"/>
    <s v="M3"/>
    <x v="0"/>
    <n v="3"/>
    <x v="5"/>
    <s v="H10"/>
    <s v="M3SguH10"/>
    <s v="M3SguH10"/>
    <s v="6h12"/>
    <n v="0.66"/>
    <n v="1.98"/>
    <x v="11"/>
    <s v="11h33"/>
    <n v="0.55200000000000005"/>
    <n v="0.10799999999999998"/>
    <n v="14.13"/>
    <n v="-1.413"/>
    <n v="-1.2150000000000001"/>
    <n v="75.954999999999998"/>
    <n v="4528.792189625"/>
    <n v="0.4528792189625"/>
    <n v="0.19565217391304343"/>
    <n v="1.5972194852135439E-5"/>
    <n v="7.2334751297519613E-6"/>
    <n v="7.2334751297519615"/>
    <n v="5.9534774730468811"/>
    <m/>
    <n v="26.544899999999998"/>
    <n v="31"/>
    <n v="440"/>
    <n v="15.97219485213544"/>
    <m/>
    <s v="LS"/>
    <s v="TMF"/>
    <s v="E"/>
    <m/>
    <m/>
    <m/>
    <m/>
    <m/>
  </r>
  <r>
    <d v="2022-06-03T00:00:00"/>
    <x v="1"/>
    <x v="1"/>
    <s v="L1"/>
    <x v="0"/>
    <n v="1"/>
    <x v="9"/>
    <s v="D3"/>
    <s v="L1PfuD3"/>
    <s v="L1PfuD3"/>
    <s v="6h05"/>
    <n v="0.59099999999999997"/>
    <n v="11.01"/>
    <x v="512"/>
    <s v="11h55"/>
    <n v="0.495"/>
    <n v="9.5999999999999974E-2"/>
    <n v="16.350000000000001"/>
    <n v="-1.6350000000000002"/>
    <n v="-0.53400000000000025"/>
    <n v="130.74"/>
    <n v="13417.963866000004"/>
    <n v="1.3417963866000004"/>
    <n v="0.19393939393939388"/>
    <n v="1.5800246024560036E-5"/>
    <n v="2.1200713023145677E-5"/>
    <n v="21.200713023145678"/>
    <n v="39.701709781171665"/>
    <m/>
    <n v="24.828800000000001"/>
    <n v="115.1"/>
    <n v="810"/>
    <n v="15.800246024560035"/>
    <m/>
    <s v="ES"/>
    <s v="TMF"/>
    <s v="SD"/>
    <m/>
    <m/>
    <m/>
    <m/>
    <m/>
  </r>
  <r>
    <d v="2022-08-25T00:00:00"/>
    <x v="1"/>
    <x v="5"/>
    <s v="M3"/>
    <x v="0"/>
    <n v="15"/>
    <x v="0"/>
    <s v="G6"/>
    <s v="M3PfaG6"/>
    <s v="M3PfaG6"/>
    <s v="6h27"/>
    <n v="0.70499999999999996"/>
    <n v="8.31"/>
    <x v="513"/>
    <s v="11h57"/>
    <n v="0.59099999999999997"/>
    <n v="0.11399999999999999"/>
    <n v="10.67"/>
    <n v="-1.0669999999999999"/>
    <n v="-0.23599999999999988"/>
    <n v="42.994999999999997"/>
    <n v="1451.1274696249998"/>
    <n v="0.14511274696249998"/>
    <n v="0.19289340101522842"/>
    <n v="1.5695409258178905E-5"/>
    <n v="2.2776039521549951E-6"/>
    <n v="2.2776039521549953"/>
    <n v="9.6508642040465951"/>
    <m/>
    <n v="29.246200000000002"/>
    <n v="33"/>
    <n v="390"/>
    <n v="15.695409258178906"/>
    <m/>
    <s v="LS"/>
    <s v="TMF"/>
    <s v="E"/>
    <m/>
    <m/>
    <m/>
    <m/>
    <m/>
  </r>
  <r>
    <d v="2022-07-30T00:00:00"/>
    <x v="1"/>
    <x v="0"/>
    <s v="L6"/>
    <x v="0"/>
    <n v="5"/>
    <x v="9"/>
    <s v="C9"/>
    <s v="L6PfuC9"/>
    <s v="L6PfuC9"/>
    <m/>
    <n v="0.747"/>
    <n v="10.45"/>
    <x v="417"/>
    <s v="11h48"/>
    <n v="0.627"/>
    <n v="0.12"/>
    <n v="13.54"/>
    <n v="-1.3539999999999999"/>
    <n v="-0.30899999999999994"/>
    <n v="82.38"/>
    <n v="5327.3745539999991"/>
    <n v="0.53273745539999995"/>
    <n v="0.19138755980861244"/>
    <n v="1.5544713872757374E-5"/>
    <n v="8.2812513134938419E-6"/>
    <n v="8.2812513134938417"/>
    <n v="26.80016606308687"/>
    <m/>
    <n v="27.192399999999999"/>
    <n v="72"/>
    <n v="355"/>
    <n v="15.544713872757374"/>
    <m/>
    <s v="ES"/>
    <s v="TMF"/>
    <s v="SD"/>
    <m/>
    <m/>
    <m/>
    <m/>
    <m/>
  </r>
  <r>
    <d v="2022-07-01T00:00:00"/>
    <x v="1"/>
    <x v="3"/>
    <s v="M3"/>
    <x v="0"/>
    <n v="4"/>
    <x v="0"/>
    <s v="G6"/>
    <s v="M3PfaG6"/>
    <s v="M3PfaG6"/>
    <s v="6h12"/>
    <n v="0.73099999999999998"/>
    <n v="5.77"/>
    <x v="514"/>
    <s v="11h33"/>
    <n v="0.61499999999999999"/>
    <n v="0.11599999999999999"/>
    <n v="20.32"/>
    <n v="-2.032"/>
    <n v="-1.4550000000000001"/>
    <n v="42.994999999999997"/>
    <n v="1451.1274696249998"/>
    <n v="0.14511274696249998"/>
    <n v="0.18861788617886177"/>
    <n v="1.5268257600978207E-5"/>
    <n v="2.2156188018090176E-6"/>
    <n v="2.2156188018090175"/>
    <n v="1.5227620630989811"/>
    <m/>
    <n v="26.544899999999998"/>
    <n v="33"/>
    <n v="390"/>
    <n v="15.268257600978208"/>
    <m/>
    <s v="LS"/>
    <s v="TMF"/>
    <s v="E"/>
    <m/>
    <m/>
    <m/>
    <m/>
    <m/>
  </r>
  <r>
    <d v="2022-07-30T00:00:00"/>
    <x v="1"/>
    <x v="0"/>
    <s v="L1"/>
    <x v="0"/>
    <n v="1"/>
    <x v="0"/>
    <s v="A5"/>
    <s v="L1PfaA5"/>
    <s v="L1PfaA5"/>
    <m/>
    <n v="0.71899999999999997"/>
    <n v="10.51"/>
    <x v="515"/>
    <s v="12h09"/>
    <n v="0.60599999999999998"/>
    <n v="0.11299999999999999"/>
    <n v="21.23"/>
    <n v="-2.1230000000000002"/>
    <n v="-1.0720000000000003"/>
    <n v="49.884999999999998"/>
    <n v="1953.4828816249999"/>
    <n v="0.19534828816249999"/>
    <n v="0.18646864686468645"/>
    <n v="1.505437482642566E-5"/>
    <n v="2.9408463516988856E-6"/>
    <n v="2.9408463516988856"/>
    <n v="2.7433268206146315"/>
    <m/>
    <n v="27.192399999999999"/>
    <n v="39.799999999999997"/>
    <n v="470"/>
    <n v="15.054374826425661"/>
    <m/>
    <s v="LS"/>
    <s v="TMF"/>
    <s v="E"/>
    <m/>
    <m/>
    <m/>
    <m/>
    <m/>
  </r>
  <r>
    <d v="2022-06-03T00:00:00"/>
    <x v="1"/>
    <x v="1"/>
    <s v="L1"/>
    <x v="0"/>
    <n v="8"/>
    <x v="5"/>
    <s v="I10"/>
    <s v="L1SguI10"/>
    <s v="L1SguI10"/>
    <s v="6h05"/>
    <n v="0.51700000000000002"/>
    <n v="2.91"/>
    <x v="336"/>
    <s v="11h55"/>
    <n v="0.437"/>
    <n v="8.0000000000000016E-2"/>
    <n v="4.78"/>
    <n v="-0.47800000000000004"/>
    <n v="-0.187"/>
    <n v="47.21"/>
    <n v="1749.5955185"/>
    <n v="0.17495955185000001"/>
    <n v="0.18306636155606412"/>
    <n v="1.4716959219991688E-5"/>
    <n v="2.5748725897244712E-6"/>
    <n v="2.5748725897244711"/>
    <n v="13.769372137564016"/>
    <m/>
    <n v="24.828800000000001"/>
    <n v="33.1"/>
    <n v="410"/>
    <n v="14.716959219991688"/>
    <m/>
    <s v="LS"/>
    <s v="TMF"/>
    <s v="E"/>
    <m/>
    <m/>
    <m/>
    <m/>
    <m/>
  </r>
  <r>
    <d v="2022-06-03T00:00:00"/>
    <x v="1"/>
    <x v="1"/>
    <s v="L6"/>
    <x v="0"/>
    <n v="7"/>
    <x v="10"/>
    <s v="J7"/>
    <s v="L6FthJ7"/>
    <s v="L6FthJ7"/>
    <s v="5h50"/>
    <n v="0.59899999999999998"/>
    <n v="6.76"/>
    <x v="217"/>
    <s v="12h30"/>
    <n v="0.50900000000000001"/>
    <n v="8.9999999999999969E-2"/>
    <n v="10.43"/>
    <n v="-1.0429999999999999"/>
    <n v="-0.36699999999999999"/>
    <n v="72.885000000000005"/>
    <n v="4170.0952316250005"/>
    <n v="0.41700952316250006"/>
    <n v="0.17681728880157163"/>
    <n v="1.4100999606008172E-5"/>
    <n v="5.8802511218160691E-6"/>
    <n v="5.8802511218160687"/>
    <n v="16.022482620752232"/>
    <m/>
    <n v="24.828800000000001"/>
    <n v="43.1"/>
    <n v="395"/>
    <n v="14.100999606008171"/>
    <m/>
    <s v="LS"/>
    <s v="TF"/>
    <s v="SD"/>
    <m/>
    <m/>
    <m/>
    <m/>
    <m/>
  </r>
  <r>
    <d v="2022-06-03T00:00:00"/>
    <x v="1"/>
    <x v="1"/>
    <s v="L1"/>
    <x v="0"/>
    <n v="3"/>
    <x v="0"/>
    <s v="A5"/>
    <s v="L1PfaA5"/>
    <s v="L1PfaA5"/>
    <s v="6h05"/>
    <n v="0.64900000000000002"/>
    <n v="3.16"/>
    <x v="516"/>
    <s v="11h55"/>
    <n v="0.55300000000000005"/>
    <n v="9.5999999999999974E-2"/>
    <n v="12.63"/>
    <n v="-1.2630000000000001"/>
    <n v="-0.94700000000000006"/>
    <n v="49.884999999999998"/>
    <n v="1953.4828816249999"/>
    <n v="0.19534828816249999"/>
    <n v="0.17359855334538873"/>
    <n v="1.3785680616144627E-5"/>
    <n v="2.6930091095188109E-6"/>
    <n v="2.6930091095188109"/>
    <n v="2.8437266204000111"/>
    <m/>
    <n v="24.828800000000001"/>
    <n v="39.799999999999997"/>
    <n v="470"/>
    <n v="13.785680616144626"/>
    <m/>
    <s v="LS"/>
    <s v="TMF"/>
    <s v="E"/>
    <m/>
    <m/>
    <m/>
    <m/>
    <m/>
  </r>
  <r>
    <d v="2022-07-30T00:00:00"/>
    <x v="1"/>
    <x v="0"/>
    <s v="L1"/>
    <x v="0"/>
    <n v="7"/>
    <x v="10"/>
    <s v="F5"/>
    <s v="L1FthF5"/>
    <s v="L1FthF5"/>
    <m/>
    <n v="0.67900000000000005"/>
    <n v="5.68"/>
    <x v="517"/>
    <s v="12h09"/>
    <n v="0.58599999999999997"/>
    <n v="9.3000000000000083E-2"/>
    <m/>
    <s v="NA"/>
    <s v="NA"/>
    <n v="42.6"/>
    <n v="1424.5866000000003"/>
    <n v="0.14245866000000004"/>
    <n v="0.15870307167235509"/>
    <n v="1.234432950467869E-5"/>
    <n v="1.7585566398349904E-6"/>
    <n v="1.7585566398349903"/>
    <s v="NA"/>
    <m/>
    <n v="27.192399999999999"/>
    <n v="20"/>
    <n v="340"/>
    <n v="12.34432950467869"/>
    <m/>
    <s v="LS"/>
    <s v="TF"/>
    <s v="SD"/>
    <m/>
    <m/>
    <m/>
    <m/>
    <m/>
  </r>
  <r>
    <d v="2022-07-01T00:00:00"/>
    <x v="1"/>
    <x v="3"/>
    <s v="M3"/>
    <x v="0"/>
    <n v="7"/>
    <x v="7"/>
    <s v="D2"/>
    <s v="M3DtoD2"/>
    <s v="M3DtoD2"/>
    <s v="6h12"/>
    <n v="0.71799999999999997"/>
    <n v="2.5099999999999998"/>
    <x v="263"/>
    <s v="11h33"/>
    <n v="0.63900000000000001"/>
    <n v="7.8999999999999959E-2"/>
    <n v="15.64"/>
    <n v="-1.5640000000000001"/>
    <n v="-1.3130000000000002"/>
    <n v="34.164999999999999"/>
    <n v="916.28907162499991"/>
    <n v="9.1628907162499995E-2"/>
    <n v="0.12363067292644751"/>
    <n v="9.0772512059581326E-6"/>
    <n v="8.317386080414289E-7"/>
    <n v="0.83173860804142885"/>
    <n v="0.63346428639865093"/>
    <m/>
    <n v="26.544899999999998"/>
    <n v="26"/>
    <n v="300"/>
    <n v="9.0772512059581327"/>
    <m/>
    <s v="ES"/>
    <s v="TF"/>
    <s v="SD"/>
    <m/>
    <m/>
    <m/>
    <m/>
    <m/>
  </r>
  <r>
    <d v="2022-06-03T00:00:00"/>
    <x v="1"/>
    <x v="1"/>
    <s v="M3"/>
    <x v="0"/>
    <n v="15"/>
    <x v="0"/>
    <s v="G6"/>
    <s v="M3PfaG6"/>
    <s v="M3PfaG6"/>
    <s v="6h15"/>
    <n v="0.71199999999999997"/>
    <n v="10.4"/>
    <x v="518"/>
    <s v="12h07"/>
    <n v="0.63500000000000001"/>
    <n v="7.6999999999999957E-2"/>
    <n v="12.49"/>
    <n v="-1.2490000000000001"/>
    <n v="-0.20900000000000007"/>
    <n v="42.994999999999997"/>
    <n v="1451.1274696249998"/>
    <n v="0.14511274696249998"/>
    <n v="0.12125984251968497"/>
    <n v="8.8634456962035135E-6"/>
    <n v="1.2861989525290399E-6"/>
    <n v="1.2861989525290398"/>
    <n v="6.154061973823155"/>
    <m/>
    <n v="24.828800000000001"/>
    <n v="33"/>
    <n v="390"/>
    <n v="8.8634456962035131"/>
    <m/>
    <s v="LS"/>
    <s v="TMF"/>
    <s v="E"/>
    <m/>
    <m/>
    <m/>
    <m/>
    <m/>
  </r>
  <r>
    <d v="2022-07-30T00:00:00"/>
    <x v="1"/>
    <x v="0"/>
    <s v="L6"/>
    <x v="0"/>
    <n v="4"/>
    <x v="7"/>
    <s v="D4"/>
    <s v="L6DtoD4"/>
    <s v="L6DtoD4"/>
    <m/>
    <n v="0.72499999999999998"/>
    <n v="25.14"/>
    <x v="519"/>
    <s v="11h48"/>
    <n v="0.81"/>
    <n v="-8.5000000000000075E-2"/>
    <n v="20.74"/>
    <n v="-2.0739999999999998"/>
    <n v="0.44000000000000039"/>
    <n v="52.41"/>
    <n v="2156.2443585000001"/>
    <n v="0.21562443585000002"/>
    <n v="0.11724137931034494"/>
    <n v="8.5032622392961857E-6"/>
    <n v="1.833511123232848E-6"/>
    <n v="1.833511123232848"/>
    <n v="4.1670707346201059"/>
    <m/>
    <n v="27.192399999999999"/>
    <n v="23.6"/>
    <n v="300"/>
    <n v="8.5032622392961859"/>
    <m/>
    <s v="ES"/>
    <s v="TF"/>
    <s v="SD"/>
    <m/>
    <m/>
    <m/>
    <m/>
    <m/>
  </r>
  <r>
    <d v="2022-07-30T00:00:00"/>
    <x v="1"/>
    <x v="0"/>
    <s v="L1"/>
    <x v="0"/>
    <n v="5"/>
    <x v="9"/>
    <s v="D3"/>
    <s v="L1PfuD3"/>
    <s v="L1PfuD3"/>
    <m/>
    <n v="0.63900000000000001"/>
    <n v="7.39"/>
    <x v="520"/>
    <s v="12h09"/>
    <n v="0.58099999999999996"/>
    <n v="5.8000000000000052E-2"/>
    <n v="13.05"/>
    <n v="-1.3050000000000002"/>
    <n v="-0.56600000000000017"/>
    <n v="130.74"/>
    <n v="13417.963866000004"/>
    <n v="1.3417963866000004"/>
    <n v="9.9827882960413172E-2"/>
    <n v="6.9763137233744143E-6"/>
    <n v="9.3607925458117834E-6"/>
    <n v="9.3607925458117833"/>
    <n v="16.538502731116221"/>
    <m/>
    <n v="27.192399999999999"/>
    <n v="115.1"/>
    <n v="810"/>
    <n v="6.9763137233744139"/>
    <m/>
    <s v="ES"/>
    <s v="TMF"/>
    <s v="SD"/>
    <m/>
    <m/>
    <m/>
    <m/>
    <m/>
  </r>
  <r>
    <d v="2022-08-25T00:00:00"/>
    <x v="1"/>
    <x v="5"/>
    <s v="L6"/>
    <x v="0"/>
    <n v="7"/>
    <x v="7"/>
    <s v="D4"/>
    <s v="L6DtoD4"/>
    <s v="L6DtoD4"/>
    <s v="6h14"/>
    <n v="0.748"/>
    <n v="7.51"/>
    <x v="521"/>
    <s v="11h37"/>
    <n v="0.81499999999999995"/>
    <n v="-6.6999999999999948E-2"/>
    <n v="11.56"/>
    <n v="-1.1560000000000001"/>
    <n v="-0.40500000000000014"/>
    <n v="52.41"/>
    <n v="2156.2443585000001"/>
    <n v="0.21562443585000002"/>
    <n v="8.9572192513368912E-2"/>
    <n v="6.1048103458251669E-6"/>
    <n v="1.3163462867897951E-6"/>
    <n v="1.316346286789795"/>
    <n v="3.2502377451599864"/>
    <m/>
    <n v="29.246200000000002"/>
    <n v="23.6"/>
    <n v="300"/>
    <n v="6.1048103458251672"/>
    <m/>
    <s v="ES"/>
    <s v="TF"/>
    <s v="SD"/>
    <m/>
    <m/>
    <m/>
    <m/>
    <m/>
  </r>
  <r>
    <d v="2022-08-25T00:00:00"/>
    <x v="1"/>
    <x v="5"/>
    <s v="M3"/>
    <x v="0"/>
    <n v="14"/>
    <x v="7"/>
    <s v="D2"/>
    <s v="M3DtoD2"/>
    <s v="M3DtoD2"/>
    <s v="6h27"/>
    <n v="0.753"/>
    <n v="7.73"/>
    <x v="522"/>
    <s v="11h57"/>
    <n v="0.80100000000000005"/>
    <n v="-4.8000000000000043E-2"/>
    <n v="11.56"/>
    <n v="-1.1560000000000001"/>
    <n v="-0.38300000000000012"/>
    <n v="34.164999999999999"/>
    <n v="916.28907162499991"/>
    <n v="9.1628907162499995E-2"/>
    <n v="6.374501992031878E-2"/>
    <n v="4.0162460266035199E-6"/>
    <n v="3.6800423431341343E-7"/>
    <n v="0.36800423431341345"/>
    <n v="0.96084656478697994"/>
    <m/>
    <n v="29.246200000000002"/>
    <n v="26"/>
    <n v="300"/>
    <n v="4.01624602660352"/>
    <m/>
    <s v="ES"/>
    <s v="TF"/>
    <s v="SD"/>
    <m/>
    <m/>
    <m/>
    <m/>
    <m/>
  </r>
  <r>
    <d v="2022-07-01T00:00:00"/>
    <x v="1"/>
    <x v="3"/>
    <s v="L1"/>
    <x v="0"/>
    <n v="1"/>
    <x v="10"/>
    <s v="F5"/>
    <s v="L1FthF5"/>
    <s v="L1FthF5"/>
    <s v="5h42"/>
    <n v="0.68200000000000005"/>
    <n v="3.84"/>
    <x v="523"/>
    <s v="12h43"/>
    <n v="0.64300000000000002"/>
    <n v="3.9000000000000035E-2"/>
    <n v="8.73"/>
    <n v="-0.873"/>
    <n v="-0.48899999999999999"/>
    <n v="42.6"/>
    <n v="1424.5866000000003"/>
    <n v="0.14245866000000004"/>
    <n v="6.065318818040441E-2"/>
    <n v="3.7778071564634458E-6"/>
    <n v="5.3818134524819302E-7"/>
    <n v="0.53818134524819305"/>
    <n v="1.100575348155814"/>
    <m/>
    <n v="26.544899999999998"/>
    <n v="20"/>
    <n v="340"/>
    <n v="3.7778071564634459"/>
    <m/>
    <s v="LS"/>
    <s v="TF"/>
    <s v="SD"/>
    <m/>
    <m/>
    <m/>
    <m/>
    <m/>
  </r>
  <r>
    <d v="2022-07-30T00:00:00"/>
    <x v="1"/>
    <x v="0"/>
    <s v="M3"/>
    <x v="0"/>
    <n v="10"/>
    <x v="7"/>
    <s v="D2"/>
    <s v="M3DtoD2"/>
    <s v="M3DtoD2"/>
    <m/>
    <n v="0.76700000000000002"/>
    <n v="17.559999999999999"/>
    <x v="23"/>
    <s v="12h00"/>
    <n v="0.81200000000000006"/>
    <n v="-4.500000000000004E-2"/>
    <n v="16.27"/>
    <n v="-1.627"/>
    <n v="0.12899999999999978"/>
    <n v="34.164999999999999"/>
    <n v="916.28907162499991"/>
    <n v="9.1628907162499995E-2"/>
    <n v="5.8670143415906179E-2"/>
    <n v="3.6263396024164101E-6"/>
    <n v="3.3227753476951038E-7"/>
    <n v="0.33227753476951039"/>
    <n v="2.5757948431745037"/>
    <m/>
    <n v="27.192399999999999"/>
    <n v="26"/>
    <n v="300"/>
    <n v="3.6263396024164103"/>
    <m/>
    <s v="ES"/>
    <s v="TF"/>
    <s v="SD"/>
    <m/>
    <m/>
    <m/>
    <m/>
    <m/>
  </r>
  <r>
    <d v="2022-06-03T00:00:00"/>
    <x v="1"/>
    <x v="1"/>
    <s v="M3"/>
    <x v="0"/>
    <n v="12"/>
    <x v="7"/>
    <s v="H7"/>
    <s v="M3DtoH7"/>
    <s v="M3DtoH7"/>
    <s v="6h15"/>
    <n v="0.80600000000000005"/>
    <n v="26.73"/>
    <x v="524"/>
    <s v="12h07"/>
    <n v="0.76900000000000002"/>
    <n v="3.7000000000000033E-2"/>
    <n v="9.08"/>
    <n v="-0.90800000000000003"/>
    <n v="1.7650000000000001"/>
    <n v="33.85"/>
    <n v="899.4706625"/>
    <n v="8.9947066249999999E-2"/>
    <n v="4.8114434330299133E-2"/>
    <n v="2.8407169290307863E-6"/>
    <n v="2.5551415381302867E-7"/>
    <n v="0.25551415381302867"/>
    <n v="0.14476722595639016"/>
    <m/>
    <n v="24.828800000000001"/>
    <n v="36.200000000000003"/>
    <n v="390"/>
    <n v="2.8407169290307865"/>
    <m/>
    <s v="ES"/>
    <s v="TF"/>
    <s v="SD"/>
    <m/>
    <m/>
    <m/>
    <m/>
    <m/>
  </r>
  <r>
    <d v="2022-07-30T00:00:00"/>
    <x v="1"/>
    <x v="0"/>
    <s v="M3"/>
    <x v="0"/>
    <n v="15"/>
    <x v="7"/>
    <s v="H7"/>
    <s v="M3DtoH7"/>
    <s v="M3DtoH7"/>
    <m/>
    <n v="0.76800000000000002"/>
    <n v="6.67"/>
    <x v="328"/>
    <s v="12h00"/>
    <n v="0.80400000000000005"/>
    <n v="-3.6000000000000032E-2"/>
    <n v="15.21"/>
    <n v="-1.5210000000000001"/>
    <n v="-0.85400000000000009"/>
    <n v="33.85"/>
    <n v="899.4706625"/>
    <n v="8.9947066249999999E-2"/>
    <n v="4.6875000000000042E-2"/>
    <n v="2.750905540270043E-6"/>
    <n v="2.4743588287816161E-7"/>
    <n v="0.24743588287816159"/>
    <n v="0.2897375677730229"/>
    <m/>
    <n v="27.192399999999999"/>
    <n v="36.200000000000003"/>
    <n v="390"/>
    <n v="2.7509055402700429"/>
    <m/>
    <s v="ES"/>
    <s v="TF"/>
    <s v="SD"/>
    <m/>
    <m/>
    <m/>
    <m/>
    <m/>
  </r>
  <r>
    <d v="2022-07-30T00:00:00"/>
    <x v="1"/>
    <x v="0"/>
    <s v="L6"/>
    <x v="0"/>
    <n v="2"/>
    <x v="10"/>
    <s v="J7"/>
    <s v="L6FthJ7"/>
    <s v="L6FthJ7"/>
    <m/>
    <n v="0.67700000000000005"/>
    <n v="10.67"/>
    <x v="230"/>
    <s v="11h48"/>
    <n v="0.65500000000000003"/>
    <n v="2.200000000000002E-2"/>
    <n v="12.12"/>
    <n v="-1.212"/>
    <n v="-0.14500000000000002"/>
    <n v="72.885000000000005"/>
    <n v="4170.0952316250005"/>
    <n v="0.41700952316250006"/>
    <n v="3.3587786259542014E-2"/>
    <n v="1.8250561946119968E-6"/>
    <n v="7.6106581345991568E-7"/>
    <n v="0.76106581345991564"/>
    <n v="5.2487297479994179"/>
    <m/>
    <n v="27.192399999999999"/>
    <n v="43.1"/>
    <n v="395"/>
    <n v="1.8250561946119968"/>
    <m/>
    <s v="LS"/>
    <s v="TF"/>
    <s v="SD"/>
    <m/>
    <m/>
    <m/>
    <m/>
    <m/>
  </r>
  <r>
    <d v="2022-08-25T00:00:00"/>
    <x v="1"/>
    <x v="5"/>
    <s v="M3"/>
    <x v="0"/>
    <n v="16"/>
    <x v="7"/>
    <s v="H7"/>
    <s v="M3DtoH7"/>
    <s v="M3DtoH7"/>
    <s v="6h27"/>
    <n v="0.79700000000000004"/>
    <n v="8.65"/>
    <x v="451"/>
    <s v="11h57"/>
    <n v="0.77600000000000002"/>
    <n v="2.1000000000000019E-2"/>
    <n v="6.53"/>
    <n v="-0.65300000000000002"/>
    <n v="0.21199999999999997"/>
    <n v="33.85"/>
    <n v="899.4706625"/>
    <n v="8.9947066249999999E-2"/>
    <n v="2.7061855670103115E-2"/>
    <n v="1.3988757266422647E-6"/>
    <n v="1.2582476765980868E-7"/>
    <n v="0.12582476765980868"/>
    <n v="0.59351305499909768"/>
    <m/>
    <n v="29.246200000000002"/>
    <n v="36.200000000000003"/>
    <n v="390"/>
    <n v="1.3988757266422647"/>
    <m/>
    <s v="ES"/>
    <s v="TF"/>
    <s v="SD"/>
    <m/>
    <m/>
    <m/>
    <m/>
    <m/>
  </r>
  <r>
    <d v="2022-08-25T00:00:00"/>
    <x v="1"/>
    <x v="5"/>
    <s v="L6"/>
    <x v="0"/>
    <n v="6"/>
    <x v="10"/>
    <s v="J7"/>
    <s v="L6FthJ7"/>
    <s v="L6FthJ7"/>
    <s v="6h14"/>
    <n v="0.66100000000000003"/>
    <n v="4.78"/>
    <x v="525"/>
    <s v="11h37"/>
    <n v="0.67600000000000005"/>
    <n v="-1.5000000000000013E-2"/>
    <n v="3.87"/>
    <n v="-0.38700000000000001"/>
    <n v="9.1000000000000025E-2"/>
    <n v="72.885000000000005"/>
    <n v="4170.0952316250005"/>
    <n v="0.41700952316250006"/>
    <n v="2.2692889561270822E-2"/>
    <n v="1.1262824183007266E-6"/>
    <n v="4.6967049420189347E-7"/>
    <n v="0.46967049420189344"/>
    <n v="5.1612142219988275"/>
    <m/>
    <n v="29.246200000000002"/>
    <n v="43.1"/>
    <n v="395"/>
    <n v="1.1262824183007267"/>
    <m/>
    <s v="LS"/>
    <s v="TF"/>
    <s v="SD"/>
    <m/>
    <m/>
    <m/>
    <m/>
    <m/>
  </r>
  <r>
    <d v="2022-06-03T00:00:00"/>
    <x v="1"/>
    <x v="1"/>
    <s v="M3"/>
    <x v="0"/>
    <n v="10"/>
    <x v="7"/>
    <s v="D2"/>
    <s v="M3DtoD2"/>
    <s v="M3DtoD2"/>
    <s v="6h15"/>
    <n v="0.57099999999999995"/>
    <n v="5.93"/>
    <x v="526"/>
    <s v="12h07"/>
    <n v="0.56200000000000006"/>
    <n v="8.999999999999897E-3"/>
    <n v="13.19"/>
    <n v="-1.319"/>
    <n v="-0.72599999999999998"/>
    <n v="34.164999999999999"/>
    <n v="916.28907162499991"/>
    <n v="9.1628907162499995E-2"/>
    <n v="1.6014234875444656E-2"/>
    <n v="7.3332093929594788E-7"/>
    <n v="6.7193396267065708E-8"/>
    <n v="6.7193396267065705E-2"/>
    <n v="9.2552887420200694E-2"/>
    <m/>
    <n v="24.828800000000001"/>
    <n v="26"/>
    <n v="300"/>
    <n v="0.73332093929594788"/>
    <m/>
    <s v="ES"/>
    <s v="TF"/>
    <s v="SD"/>
    <m/>
    <m/>
    <m/>
    <m/>
    <m/>
  </r>
  <r>
    <d v="2022-07-01T00:00:00"/>
    <x v="1"/>
    <x v="3"/>
    <s v="L6"/>
    <x v="0"/>
    <n v="13"/>
    <x v="7"/>
    <s v="D4"/>
    <s v="L6DtoD4"/>
    <s v="L6DtoD4"/>
    <s v="5h26"/>
    <n v="0.755"/>
    <n v="2.63"/>
    <x v="42"/>
    <s v="11h47"/>
    <n v="0.745"/>
    <n v="1.0000000000000009E-2"/>
    <n v="19.16"/>
    <n v="-1.9159999999999999"/>
    <n v="-1.653"/>
    <n v="52.41"/>
    <n v="2156.2443585000001"/>
    <n v="0.21562443585000002"/>
    <n v="1.3422818791946321E-2"/>
    <n v="5.9009588977955892E-7"/>
    <n v="1.2723909333112118E-7"/>
    <n v="0.12723909333112118"/>
    <n v="7.6974648113200955E-2"/>
    <m/>
    <n v="26.544899999999998"/>
    <n v="23.6"/>
    <n v="300"/>
    <n v="0.59009588977955896"/>
    <m/>
    <s v="ES"/>
    <s v="TF"/>
    <s v="SD"/>
    <m/>
    <m/>
    <m/>
    <m/>
    <m/>
  </r>
  <r>
    <d v="2022-06-03T00:00:00"/>
    <x v="1"/>
    <x v="1"/>
    <s v="L6"/>
    <x v="0"/>
    <n v="6"/>
    <x v="7"/>
    <s v="D4"/>
    <s v="L6DtoD4"/>
    <s v="L6DtoD4"/>
    <s v="5h50"/>
    <n v="0.69499999999999995"/>
    <n v="7.54"/>
    <x v="527"/>
    <s v="12h30"/>
    <n v="0.69299999999999995"/>
    <n v="2.0000000000000018E-3"/>
    <n v="12.68"/>
    <n v="-1.268"/>
    <n v="-0.51400000000000001"/>
    <n v="52.41"/>
    <n v="2156.2443585000001"/>
    <n v="0.21562443585000002"/>
    <n v="2.8860028860028886E-3"/>
    <n v="8.8955391267066253E-8"/>
    <n v="1.918095605777718E-8"/>
    <n v="1.9180956057777181E-2"/>
    <n v="3.7317035131862221E-2"/>
    <m/>
    <n v="24.828800000000001"/>
    <n v="23.6"/>
    <n v="300"/>
    <n v="8.8955391267066253E-2"/>
    <m/>
    <s v="ES"/>
    <s v="TF"/>
    <s v="SD"/>
    <m/>
    <m/>
    <m/>
    <m/>
    <m/>
  </r>
  <r>
    <m/>
    <x v="2"/>
    <x v="7"/>
    <m/>
    <x v="2"/>
    <m/>
    <x v="13"/>
    <m/>
    <m/>
    <m/>
    <m/>
    <m/>
    <m/>
    <x v="528"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11B18-5148-4774-9F33-2712559A239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32"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9">
        <item x="0"/>
        <item x="2"/>
        <item x="4"/>
        <item x="6"/>
        <item x="5"/>
        <item x="3"/>
        <item x="1"/>
        <item x="7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15">
        <item x="6"/>
        <item x="1"/>
        <item x="7"/>
        <item x="5"/>
        <item x="12"/>
        <item x="0"/>
        <item x="9"/>
        <item x="11"/>
        <item x="8"/>
        <item x="10"/>
        <item x="3"/>
        <item x="2"/>
        <item x="4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4"/>
    <field x="1"/>
    <field x="2"/>
  </rowFields>
  <rowItems count="27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"/>
    </i>
    <i r="1">
      <x v="2"/>
    </i>
    <i r="2">
      <x v="7"/>
    </i>
    <i t="grand">
      <x/>
    </i>
  </rowItems>
  <colItems count="1">
    <i/>
  </colItems>
  <dataFields count="1">
    <dataField name="Average of SWC" fld="31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C4604-8957-4C9B-9B5B-BB39FD89AB12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9" firstHeaderRow="0" firstDataRow="1" firstDataCol="1"/>
  <pivotFields count="41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09">
        <item x="152"/>
        <item x="264"/>
        <item x="66"/>
        <item x="65"/>
        <item x="211"/>
        <item x="97"/>
        <item x="459"/>
        <item x="33"/>
        <item x="85"/>
        <item x="406"/>
        <item x="194"/>
        <item x="570"/>
        <item x="569"/>
        <item x="32"/>
        <item x="210"/>
        <item x="458"/>
        <item x="31"/>
        <item x="30"/>
        <item x="426"/>
        <item x="96"/>
        <item x="363"/>
        <item x="357"/>
        <item x="342"/>
        <item x="166"/>
        <item x="29"/>
        <item x="91"/>
        <item x="95"/>
        <item x="94"/>
        <item x="209"/>
        <item x="263"/>
        <item x="600"/>
        <item x="341"/>
        <item x="28"/>
        <item x="262"/>
        <item x="425"/>
        <item x="365"/>
        <item x="208"/>
        <item x="27"/>
        <item x="362"/>
        <item x="568"/>
        <item x="551"/>
        <item x="61"/>
        <item x="207"/>
        <item x="261"/>
        <item x="457"/>
        <item x="540"/>
        <item x="364"/>
        <item x="563"/>
        <item x="607"/>
        <item x="509"/>
        <item x="413"/>
        <item x="64"/>
        <item x="40"/>
        <item x="356"/>
        <item x="6"/>
        <item x="295"/>
        <item x="193"/>
        <item x="567"/>
        <item x="599"/>
        <item x="456"/>
        <item x="405"/>
        <item x="550"/>
        <item x="260"/>
        <item x="90"/>
        <item x="501"/>
        <item x="294"/>
        <item x="455"/>
        <item x="5"/>
        <item x="118"/>
        <item x="547"/>
        <item x="349"/>
        <item x="557"/>
        <item x="508"/>
        <item x="63"/>
        <item x="104"/>
        <item x="412"/>
        <item x="165"/>
        <item x="84"/>
        <item x="361"/>
        <item x="54"/>
        <item x="93"/>
        <item x="83"/>
        <item x="340"/>
        <item x="606"/>
        <item x="206"/>
        <item x="566"/>
        <item x="82"/>
        <item x="339"/>
        <item x="164"/>
        <item x="338"/>
        <item x="471"/>
        <item x="348"/>
        <item x="205"/>
        <item x="598"/>
        <item x="404"/>
        <item x="446"/>
        <item x="103"/>
        <item x="163"/>
        <item x="102"/>
        <item x="162"/>
        <item x="562"/>
        <item x="247"/>
        <item x="539"/>
        <item x="101"/>
        <item x="151"/>
        <item x="335"/>
        <item x="470"/>
        <item x="100"/>
        <item x="241"/>
        <item x="411"/>
        <item x="146"/>
        <item x="161"/>
        <item x="217"/>
        <item x="469"/>
        <item x="39"/>
        <item x="62"/>
        <item x="355"/>
        <item x="99"/>
        <item x="400"/>
        <item x="424"/>
        <item x="347"/>
        <item x="81"/>
        <item x="465"/>
        <item x="98"/>
        <item x="445"/>
        <item x="346"/>
        <item x="452"/>
        <item x="53"/>
        <item x="507"/>
        <item x="26"/>
        <item x="403"/>
        <item x="60"/>
        <item x="399"/>
        <item x="159"/>
        <item x="111"/>
        <item x="337"/>
        <item x="468"/>
        <item x="139"/>
        <item x="293"/>
        <item x="516"/>
        <item x="92"/>
        <item x="495"/>
        <item x="464"/>
        <item x="360"/>
        <item x="549"/>
        <item x="500"/>
        <item x="538"/>
        <item x="548"/>
        <item x="506"/>
        <item x="423"/>
        <item x="454"/>
        <item x="25"/>
        <item x="451"/>
        <item x="47"/>
        <item x="589"/>
        <item x="450"/>
        <item x="292"/>
        <item x="499"/>
        <item x="410"/>
        <item x="546"/>
        <item x="192"/>
        <item x="537"/>
        <item x="89"/>
        <item x="533"/>
        <item x="240"/>
        <item x="398"/>
        <item x="336"/>
        <item x="444"/>
        <item x="453"/>
        <item x="409"/>
        <item x="515"/>
        <item x="505"/>
        <item x="59"/>
        <item x="160"/>
        <item x="443"/>
        <item x="191"/>
        <item x="239"/>
        <item x="545"/>
        <item x="252"/>
        <item x="110"/>
        <item x="514"/>
        <item x="597"/>
        <item x="513"/>
        <item x="88"/>
        <item x="402"/>
        <item x="422"/>
        <item x="532"/>
        <item x="531"/>
        <item x="544"/>
        <item x="543"/>
        <item x="199"/>
        <item x="251"/>
        <item x="421"/>
        <item x="397"/>
        <item x="24"/>
        <item x="605"/>
        <item x="594"/>
        <item x="23"/>
        <item x="556"/>
        <item x="463"/>
        <item x="334"/>
        <item x="19"/>
        <item x="408"/>
        <item x="354"/>
        <item x="504"/>
        <item x="432"/>
        <item x="22"/>
        <item x="512"/>
        <item x="238"/>
        <item x="359"/>
        <item x="498"/>
        <item x="494"/>
        <item x="431"/>
        <item x="420"/>
        <item x="21"/>
        <item x="52"/>
        <item x="522"/>
        <item x="20"/>
        <item x="542"/>
        <item x="190"/>
        <item x="307"/>
        <item x="565"/>
        <item x="462"/>
        <item x="87"/>
        <item x="189"/>
        <item x="58"/>
        <item x="333"/>
        <item x="604"/>
        <item x="249"/>
        <item x="442"/>
        <item x="489"/>
        <item x="461"/>
        <item x="150"/>
        <item x="493"/>
        <item x="46"/>
        <item x="603"/>
        <item x="541"/>
        <item x="441"/>
        <item x="396"/>
        <item x="45"/>
        <item x="511"/>
        <item x="530"/>
        <item x="430"/>
        <item x="407"/>
        <item x="510"/>
        <item x="302"/>
        <item x="440"/>
        <item x="602"/>
        <item x="449"/>
        <item x="601"/>
        <item x="180"/>
        <item x="158"/>
        <item x="38"/>
        <item x="37"/>
        <item x="488"/>
        <item x="596"/>
        <item x="555"/>
        <item x="258"/>
        <item x="529"/>
        <item x="401"/>
        <item x="157"/>
        <item x="561"/>
        <item x="145"/>
        <item x="156"/>
        <item x="155"/>
        <item x="257"/>
        <item x="332"/>
        <item x="492"/>
        <item x="460"/>
        <item x="109"/>
        <item x="44"/>
        <item x="248"/>
        <item x="80"/>
        <item x="503"/>
        <item x="125"/>
        <item x="36"/>
        <item x="331"/>
        <item x="554"/>
        <item x="216"/>
        <item x="179"/>
        <item x="43"/>
        <item x="564"/>
        <item x="144"/>
        <item x="353"/>
        <item x="306"/>
        <item x="467"/>
        <item x="448"/>
        <item x="178"/>
        <item x="188"/>
        <item x="215"/>
        <item x="177"/>
        <item x="330"/>
        <item x="447"/>
        <item x="595"/>
        <item x="187"/>
        <item x="329"/>
        <item x="57"/>
        <item x="588"/>
        <item x="235"/>
        <item x="439"/>
        <item x="204"/>
        <item x="487"/>
        <item x="491"/>
        <item x="246"/>
        <item x="352"/>
        <item x="587"/>
        <item x="429"/>
        <item x="305"/>
        <item x="528"/>
        <item x="154"/>
        <item x="490"/>
        <item x="304"/>
        <item x="395"/>
        <item x="466"/>
        <item x="502"/>
        <item x="497"/>
        <item x="351"/>
        <item x="345"/>
        <item x="245"/>
        <item x="486"/>
        <item x="42"/>
        <item x="536"/>
        <item x="303"/>
        <item x="586"/>
        <item x="176"/>
        <item x="392"/>
        <item x="301"/>
        <item x="4"/>
        <item x="244"/>
        <item x="143"/>
        <item x="282"/>
        <item x="521"/>
        <item x="553"/>
        <item x="149"/>
        <item x="175"/>
        <item x="485"/>
        <item x="394"/>
        <item x="174"/>
        <item x="281"/>
        <item x="41"/>
        <item x="35"/>
        <item x="148"/>
        <item x="484"/>
        <item x="142"/>
        <item x="496"/>
        <item x="300"/>
        <item x="299"/>
        <item x="585"/>
        <item x="358"/>
        <item x="428"/>
        <item x="124"/>
        <item x="117"/>
        <item x="243"/>
        <item x="3"/>
        <item x="256"/>
        <item x="18"/>
        <item x="391"/>
        <item x="390"/>
        <item x="123"/>
        <item x="255"/>
        <item x="298"/>
        <item x="350"/>
        <item x="141"/>
        <item x="86"/>
        <item x="297"/>
        <item x="237"/>
        <item x="427"/>
        <item x="552"/>
        <item x="214"/>
        <item x="73"/>
        <item x="213"/>
        <item x="477"/>
        <item x="393"/>
        <item x="51"/>
        <item x="50"/>
        <item x="419"/>
        <item x="108"/>
        <item x="389"/>
        <item x="535"/>
        <item x="584"/>
        <item x="593"/>
        <item x="583"/>
        <item x="520"/>
        <item x="34"/>
        <item x="560"/>
        <item x="107"/>
        <item x="212"/>
        <item x="254"/>
        <item x="582"/>
        <item x="577"/>
        <item x="388"/>
        <item x="291"/>
        <item x="259"/>
        <item x="270"/>
        <item x="106"/>
        <item x="253"/>
        <item x="186"/>
        <item x="581"/>
        <item x="203"/>
        <item x="132"/>
        <item x="56"/>
        <item x="534"/>
        <item x="387"/>
        <item x="280"/>
        <item x="140"/>
        <item x="116"/>
        <item x="290"/>
        <item x="592"/>
        <item x="519"/>
        <item x="580"/>
        <item x="385"/>
        <item x="202"/>
        <item x="17"/>
        <item x="279"/>
        <item x="234"/>
        <item x="579"/>
        <item x="276"/>
        <item x="198"/>
        <item x="578"/>
        <item x="147"/>
        <item x="518"/>
        <item x="16"/>
        <item x="105"/>
        <item x="242"/>
        <item x="378"/>
        <item x="576"/>
        <item x="288"/>
        <item x="79"/>
        <item x="275"/>
        <item x="15"/>
        <item x="55"/>
        <item x="229"/>
        <item x="197"/>
        <item x="386"/>
        <item x="287"/>
        <item x="233"/>
        <item x="185"/>
        <item x="286"/>
        <item x="575"/>
        <item x="115"/>
        <item x="377"/>
        <item x="559"/>
        <item x="289"/>
        <item x="114"/>
        <item x="49"/>
        <item x="321"/>
        <item x="285"/>
        <item x="591"/>
        <item x="184"/>
        <item x="278"/>
        <item x="183"/>
        <item x="196"/>
        <item x="113"/>
        <item x="590"/>
        <item x="122"/>
        <item x="14"/>
        <item x="48"/>
        <item x="13"/>
        <item x="121"/>
        <item x="232"/>
        <item x="284"/>
        <item x="574"/>
        <item x="138"/>
        <item x="120"/>
        <item x="231"/>
        <item x="2"/>
        <item x="250"/>
        <item x="573"/>
        <item x="572"/>
        <item x="182"/>
        <item x="131"/>
        <item x="78"/>
        <item x="119"/>
        <item x="77"/>
        <item x="201"/>
        <item x="274"/>
        <item x="418"/>
        <item x="236"/>
        <item x="527"/>
        <item x="483"/>
        <item x="72"/>
        <item x="112"/>
        <item x="417"/>
        <item x="476"/>
        <item x="315"/>
        <item x="137"/>
        <item x="475"/>
        <item x="474"/>
        <item x="416"/>
        <item x="283"/>
        <item x="571"/>
        <item x="482"/>
        <item x="130"/>
        <item x="376"/>
        <item x="375"/>
        <item x="344"/>
        <item x="517"/>
        <item x="314"/>
        <item x="328"/>
        <item x="481"/>
        <item x="129"/>
        <item x="273"/>
        <item x="373"/>
        <item x="128"/>
        <item x="136"/>
        <item x="71"/>
        <item x="277"/>
        <item x="320"/>
        <item x="319"/>
        <item x="70"/>
        <item x="181"/>
        <item x="384"/>
        <item x="318"/>
        <item x="372"/>
        <item x="327"/>
        <item x="1"/>
        <item x="135"/>
        <item x="127"/>
        <item x="69"/>
        <item x="415"/>
        <item x="317"/>
        <item x="383"/>
        <item x="126"/>
        <item x="473"/>
        <item x="326"/>
        <item x="68"/>
        <item x="134"/>
        <item x="325"/>
        <item x="324"/>
        <item x="133"/>
        <item x="313"/>
        <item x="76"/>
        <item x="296"/>
        <item x="438"/>
        <item x="323"/>
        <item x="526"/>
        <item x="382"/>
        <item x="173"/>
        <item x="0"/>
        <item x="414"/>
        <item x="272"/>
        <item x="381"/>
        <item x="558"/>
        <item x="12"/>
        <item x="380"/>
        <item x="67"/>
        <item x="379"/>
        <item x="480"/>
        <item x="75"/>
        <item x="312"/>
        <item x="11"/>
        <item x="322"/>
        <item x="10"/>
        <item x="316"/>
        <item x="269"/>
        <item x="479"/>
        <item x="172"/>
        <item x="311"/>
        <item x="9"/>
        <item x="310"/>
        <item x="74"/>
        <item x="309"/>
        <item x="308"/>
        <item x="8"/>
        <item x="478"/>
        <item x="371"/>
        <item x="370"/>
        <item x="228"/>
        <item x="525"/>
        <item x="7"/>
        <item x="268"/>
        <item x="437"/>
        <item x="267"/>
        <item x="369"/>
        <item x="200"/>
        <item x="171"/>
        <item x="343"/>
        <item x="374"/>
        <item x="227"/>
        <item x="266"/>
        <item x="524"/>
        <item x="170"/>
        <item x="436"/>
        <item x="226"/>
        <item x="368"/>
        <item x="169"/>
        <item x="168"/>
        <item x="435"/>
        <item x="434"/>
        <item x="265"/>
        <item x="230"/>
        <item x="195"/>
        <item x="433"/>
        <item x="472"/>
        <item x="271"/>
        <item x="225"/>
        <item x="367"/>
        <item x="523"/>
        <item x="224"/>
        <item x="366"/>
        <item x="223"/>
        <item x="222"/>
        <item x="221"/>
        <item x="167"/>
        <item x="220"/>
        <item x="219"/>
        <item x="218"/>
        <item x="153"/>
        <item t="default"/>
      </items>
    </pivotField>
    <pivotField dataField="1" showAll="0">
      <items count="572">
        <item x="141"/>
        <item x="242"/>
        <item x="59"/>
        <item x="32"/>
        <item x="428"/>
        <item x="79"/>
        <item x="91"/>
        <item x="533"/>
        <item x="60"/>
        <item x="427"/>
        <item x="30"/>
        <item x="398"/>
        <item x="174"/>
        <item x="31"/>
        <item x="318"/>
        <item x="379"/>
        <item x="189"/>
        <item x="29"/>
        <item x="188"/>
        <item x="88"/>
        <item x="331"/>
        <item x="240"/>
        <item x="28"/>
        <item x="111"/>
        <item x="337"/>
        <item x="89"/>
        <item x="532"/>
        <item x="317"/>
        <item x="425"/>
        <item x="570"/>
        <item x="339"/>
        <item x="515"/>
        <item x="187"/>
        <item x="563"/>
        <item x="135"/>
        <item x="238"/>
        <item x="514"/>
        <item x="531"/>
        <item x="424"/>
        <item x="504"/>
        <item x="27"/>
        <item x="386"/>
        <item x="336"/>
        <item x="272"/>
        <item x="467"/>
        <item x="78"/>
        <item x="85"/>
        <item x="58"/>
        <item x="511"/>
        <item x="186"/>
        <item x="330"/>
        <item x="56"/>
        <item x="241"/>
        <item x="426"/>
        <item x="315"/>
        <item x="526"/>
        <item x="316"/>
        <item x="57"/>
        <item x="76"/>
        <item x="90"/>
        <item x="84"/>
        <item x="473"/>
        <item x="474"/>
        <item x="314"/>
        <item x="338"/>
        <item x="77"/>
        <item x="335"/>
        <item x="172"/>
        <item x="173"/>
        <item x="552"/>
        <item x="529"/>
        <item x="104"/>
        <item x="313"/>
        <item x="378"/>
        <item x="433"/>
        <item x="87"/>
        <item x="185"/>
        <item x="434"/>
        <item x="422"/>
        <item x="513"/>
        <item x="218"/>
        <item x="26"/>
        <item x="322"/>
        <item x="6"/>
        <item x="5"/>
        <item x="525"/>
        <item x="562"/>
        <item x="184"/>
        <item x="75"/>
        <item x="520"/>
        <item x="377"/>
        <item x="86"/>
        <item x="311"/>
        <item x="510"/>
        <item x="569"/>
        <item x="329"/>
        <item x="129"/>
        <item x="97"/>
        <item x="423"/>
        <item x="383"/>
        <item x="25"/>
        <item x="503"/>
        <item x="312"/>
        <item x="462"/>
        <item x="507"/>
        <item x="421"/>
        <item x="96"/>
        <item x="497"/>
        <item x="94"/>
        <item x="385"/>
        <item x="149"/>
        <item x="98"/>
        <item x="219"/>
        <item x="49"/>
        <item x="372"/>
        <item x="466"/>
        <item x="464"/>
        <item x="320"/>
        <item x="95"/>
        <item x="23"/>
        <item x="509"/>
        <item x="373"/>
        <item x="396"/>
        <item x="170"/>
        <item x="461"/>
        <item x="460"/>
        <item x="496"/>
        <item x="24"/>
        <item x="397"/>
        <item x="530"/>
        <item x="480"/>
        <item x="310"/>
        <item x="471"/>
        <item x="48"/>
        <item x="216"/>
        <item x="21"/>
        <item x="334"/>
        <item x="457"/>
        <item x="508"/>
        <item x="430"/>
        <item x="171"/>
        <item x="217"/>
        <item x="38"/>
        <item x="557"/>
        <item x="432"/>
        <item x="230"/>
        <item x="308"/>
        <item x="505"/>
        <item x="472"/>
        <item x="502"/>
        <item x="414"/>
        <item x="259"/>
        <item x="501"/>
        <item x="179"/>
        <item x="321"/>
        <item x="103"/>
        <item x="459"/>
        <item x="477"/>
        <item x="528"/>
        <item x="269"/>
        <item x="161"/>
        <item x="478"/>
        <item x="416"/>
        <item x="454"/>
        <item x="376"/>
        <item x="279"/>
        <item x="439"/>
        <item x="465"/>
        <item x="3"/>
        <item x="404"/>
        <item x="169"/>
        <item x="431"/>
        <item x="93"/>
        <item x="22"/>
        <item x="566"/>
        <item x="455"/>
        <item x="494"/>
        <item x="20"/>
        <item x="333"/>
        <item x="225"/>
        <item x="382"/>
        <item x="158"/>
        <item x="55"/>
        <item x="323"/>
        <item x="381"/>
        <item x="429"/>
        <item x="565"/>
        <item x="476"/>
        <item x="456"/>
        <item x="419"/>
        <item x="370"/>
        <item x="550"/>
        <item x="309"/>
        <item x="500"/>
        <item x="328"/>
        <item x="452"/>
        <item x="384"/>
        <item x="568"/>
        <item x="194"/>
        <item x="239"/>
        <item x="39"/>
        <item x="486"/>
        <item x="74"/>
        <item x="157"/>
        <item x="146"/>
        <item x="159"/>
        <item x="413"/>
        <item x="162"/>
        <item x="415"/>
        <item x="365"/>
        <item x="133"/>
        <item x="506"/>
        <item x="148"/>
        <item x="495"/>
        <item x="19"/>
        <item x="559"/>
        <item x="253"/>
        <item x="258"/>
        <item x="107"/>
        <item x="561"/>
        <item x="403"/>
        <item x="275"/>
        <item x="147"/>
        <item x="327"/>
        <item x="193"/>
        <item x="120"/>
        <item x="364"/>
        <item x="371"/>
        <item x="544"/>
        <item x="475"/>
        <item x="492"/>
        <item x="549"/>
        <item x="160"/>
        <item x="326"/>
        <item x="235"/>
        <item x="493"/>
        <item x="499"/>
        <item x="278"/>
        <item x="560"/>
        <item x="280"/>
        <item x="325"/>
        <item x="551"/>
        <item x="375"/>
        <item x="412"/>
        <item x="256"/>
        <item x="248"/>
        <item x="556"/>
        <item x="41"/>
        <item x="265"/>
        <item x="130"/>
        <item x="92"/>
        <item x="263"/>
        <item x="482"/>
        <item x="363"/>
        <item x="284"/>
        <item x="547"/>
        <item x="81"/>
        <item x="401"/>
        <item x="445"/>
        <item x="165"/>
        <item x="226"/>
        <item x="303"/>
        <item x="40"/>
        <item x="183"/>
        <item x="468"/>
        <item x="82"/>
        <item x="485"/>
        <item x="223"/>
        <item x="564"/>
        <item x="524"/>
        <item x="282"/>
        <item x="555"/>
        <item x="324"/>
        <item x="262"/>
        <item x="527"/>
        <item x="134"/>
        <item x="229"/>
        <item x="101"/>
        <item x="463"/>
        <item x="442"/>
        <item x="391"/>
        <item x="213"/>
        <item x="548"/>
        <item x="567"/>
        <item x="14"/>
        <item x="52"/>
        <item x="374"/>
        <item x="100"/>
        <item x="545"/>
        <item x="211"/>
        <item x="542"/>
        <item x="346"/>
        <item x="144"/>
        <item x="234"/>
        <item x="251"/>
        <item x="167"/>
        <item x="395"/>
        <item x="420"/>
        <item x="271"/>
        <item x="15"/>
        <item x="132"/>
        <item x="47"/>
        <item x="470"/>
        <item x="53"/>
        <item x="359"/>
        <item x="408"/>
        <item x="541"/>
        <item x="369"/>
        <item x="362"/>
        <item x="42"/>
        <item x="109"/>
        <item x="546"/>
        <item x="536"/>
        <item x="142"/>
        <item x="70"/>
        <item x="117"/>
        <item x="366"/>
        <item x="255"/>
        <item x="351"/>
        <item x="106"/>
        <item x="523"/>
        <item x="73"/>
        <item x="522"/>
        <item x="479"/>
        <item x="553"/>
        <item x="67"/>
        <item x="361"/>
        <item x="306"/>
        <item x="393"/>
        <item x="209"/>
        <item x="537"/>
        <item x="538"/>
        <item x="268"/>
        <item x="367"/>
        <item x="115"/>
        <item x="110"/>
        <item x="498"/>
        <item x="108"/>
        <item x="539"/>
        <item x="233"/>
        <item x="518"/>
        <item x="18"/>
        <item x="345"/>
        <item x="380"/>
        <item x="519"/>
        <item x="357"/>
        <item x="156"/>
        <item x="435"/>
        <item x="437"/>
        <item x="46"/>
        <item x="99"/>
        <item x="252"/>
        <item x="112"/>
        <item x="168"/>
        <item x="66"/>
        <item x="447"/>
        <item x="247"/>
        <item x="44"/>
        <item x="190"/>
        <item x="12"/>
        <item x="484"/>
        <item x="535"/>
        <item x="54"/>
        <item x="276"/>
        <item x="214"/>
        <item x="481"/>
        <item x="294"/>
        <item x="352"/>
        <item x="261"/>
        <item x="332"/>
        <item x="483"/>
        <item x="51"/>
        <item x="71"/>
        <item x="390"/>
        <item x="344"/>
        <item x="191"/>
        <item x="354"/>
        <item x="290"/>
        <item x="0"/>
        <item x="349"/>
        <item x="270"/>
        <item x="392"/>
        <item x="236"/>
        <item x="534"/>
        <item x="402"/>
        <item x="72"/>
        <item x="65"/>
        <item x="128"/>
        <item x="4"/>
        <item x="69"/>
        <item x="358"/>
        <item x="260"/>
        <item x="61"/>
        <item x="140"/>
        <item x="355"/>
        <item x="343"/>
        <item x="80"/>
        <item x="300"/>
        <item x="360"/>
        <item x="297"/>
        <item x="254"/>
        <item x="114"/>
        <item x="274"/>
        <item x="137"/>
        <item x="409"/>
        <item x="127"/>
        <item x="182"/>
        <item x="444"/>
        <item x="250"/>
        <item x="224"/>
        <item x="394"/>
        <item x="34"/>
        <item x="264"/>
        <item x="448"/>
        <item x="210"/>
        <item x="136"/>
        <item x="207"/>
        <item x="164"/>
        <item x="45"/>
        <item x="451"/>
        <item x="212"/>
        <item x="356"/>
        <item x="418"/>
        <item x="237"/>
        <item x="353"/>
        <item x="116"/>
        <item x="296"/>
        <item x="438"/>
        <item x="202"/>
        <item x="558"/>
        <item x="1"/>
        <item x="192"/>
        <item x="368"/>
        <item x="2"/>
        <item x="453"/>
        <item x="389"/>
        <item x="387"/>
        <item x="285"/>
        <item x="9"/>
        <item x="450"/>
        <item x="341"/>
        <item x="305"/>
        <item x="441"/>
        <item x="50"/>
        <item x="151"/>
        <item x="37"/>
        <item x="131"/>
        <item x="291"/>
        <item x="488"/>
        <item x="281"/>
        <item x="342"/>
        <item x="449"/>
        <item x="126"/>
        <item x="195"/>
        <item x="307"/>
        <item x="277"/>
        <item x="292"/>
        <item x="43"/>
        <item x="13"/>
        <item x="62"/>
        <item x="244"/>
        <item x="231"/>
        <item x="68"/>
        <item x="287"/>
        <item x="64"/>
        <item x="400"/>
        <item x="399"/>
        <item x="249"/>
        <item x="512"/>
        <item x="490"/>
        <item x="302"/>
        <item x="232"/>
        <item x="295"/>
        <item x="8"/>
        <item x="33"/>
        <item x="446"/>
        <item x="517"/>
        <item x="145"/>
        <item x="469"/>
        <item x="246"/>
        <item x="36"/>
        <item x="118"/>
        <item x="288"/>
        <item x="119"/>
        <item x="105"/>
        <item x="286"/>
        <item x="266"/>
        <item x="122"/>
        <item x="102"/>
        <item x="388"/>
        <item x="143"/>
        <item x="163"/>
        <item x="228"/>
        <item x="319"/>
        <item x="155"/>
        <item x="283"/>
        <item x="458"/>
        <item x="340"/>
        <item x="516"/>
        <item x="17"/>
        <item x="205"/>
        <item x="257"/>
        <item x="411"/>
        <item x="350"/>
        <item x="293"/>
        <item x="543"/>
        <item x="153"/>
        <item x="166"/>
        <item x="243"/>
        <item x="181"/>
        <item x="487"/>
        <item x="289"/>
        <item x="125"/>
        <item x="227"/>
        <item x="63"/>
        <item x="273"/>
        <item x="436"/>
        <item x="554"/>
        <item x="177"/>
        <item x="35"/>
        <item x="299"/>
        <item x="124"/>
        <item x="540"/>
        <item x="347"/>
        <item x="443"/>
        <item x="440"/>
        <item x="417"/>
        <item x="83"/>
        <item x="406"/>
        <item x="267"/>
        <item x="348"/>
        <item x="215"/>
        <item x="178"/>
        <item x="113"/>
        <item x="222"/>
        <item x="245"/>
        <item x="123"/>
        <item x="301"/>
        <item x="152"/>
        <item x="11"/>
        <item x="121"/>
        <item x="16"/>
        <item x="201"/>
        <item x="405"/>
        <item x="176"/>
        <item x="220"/>
        <item x="175"/>
        <item x="180"/>
        <item x="150"/>
        <item x="198"/>
        <item x="10"/>
        <item x="154"/>
        <item x="138"/>
        <item x="521"/>
        <item x="407"/>
        <item x="199"/>
        <item x="304"/>
        <item x="139"/>
        <item x="221"/>
        <item x="491"/>
        <item x="208"/>
        <item x="410"/>
        <item x="196"/>
        <item x="489"/>
        <item x="204"/>
        <item x="203"/>
        <item x="298"/>
        <item x="206"/>
        <item x="200"/>
        <item x="197"/>
        <item x="7"/>
        <item t="default"/>
      </items>
    </pivotField>
    <pivotField showAll="0"/>
    <pivotField showAll="0"/>
    <pivotField showAll="0"/>
    <pivotField showAll="0"/>
    <pivotField dataField="1" showAll="0">
      <items count="599">
        <item x="152"/>
        <item x="264"/>
        <item x="66"/>
        <item x="65"/>
        <item x="404"/>
        <item x="211"/>
        <item x="85"/>
        <item x="97"/>
        <item x="91"/>
        <item x="457"/>
        <item x="348"/>
        <item x="33"/>
        <item x="194"/>
        <item x="362"/>
        <item x="347"/>
        <item x="247"/>
        <item x="356"/>
        <item x="40"/>
        <item x="294"/>
        <item x="507"/>
        <item x="6"/>
        <item x="565"/>
        <item x="564"/>
        <item x="293"/>
        <item x="61"/>
        <item x="5"/>
        <item x="210"/>
        <item x="166"/>
        <item x="506"/>
        <item x="90"/>
        <item x="346"/>
        <item x="345"/>
        <item x="403"/>
        <item x="424"/>
        <item x="558"/>
        <item x="361"/>
        <item x="552"/>
        <item x="118"/>
        <item x="341"/>
        <item x="32"/>
        <item x="96"/>
        <item x="54"/>
        <item x="31"/>
        <item x="30"/>
        <item x="456"/>
        <item x="591"/>
        <item x="39"/>
        <item x="469"/>
        <item x="199"/>
        <item x="546"/>
        <item x="355"/>
        <item x="209"/>
        <item x="95"/>
        <item x="402"/>
        <item x="94"/>
        <item x="499"/>
        <item x="29"/>
        <item x="340"/>
        <item x="292"/>
        <item x="151"/>
        <item x="411"/>
        <item x="505"/>
        <item x="468"/>
        <item x="263"/>
        <item x="193"/>
        <item x="467"/>
        <item x="360"/>
        <item x="423"/>
        <item x="563"/>
        <item x="291"/>
        <item x="84"/>
        <item x="262"/>
        <item x="146"/>
        <item x="504"/>
        <item x="557"/>
        <item x="208"/>
        <item x="545"/>
        <item x="590"/>
        <item x="139"/>
        <item x="53"/>
        <item x="364"/>
        <item x="83"/>
        <item x="82"/>
        <item x="466"/>
        <item x="207"/>
        <item x="536"/>
        <item x="410"/>
        <item x="159"/>
        <item x="401"/>
        <item x="111"/>
        <item x="503"/>
        <item x="217"/>
        <item x="28"/>
        <item x="261"/>
        <item x="246"/>
        <item x="165"/>
        <item x="89"/>
        <item x="60"/>
        <item x="562"/>
        <item x="586"/>
        <item x="363"/>
        <item x="64"/>
        <item x="245"/>
        <item x="244"/>
        <item x="27"/>
        <item x="88"/>
        <item x="444"/>
        <item x="164"/>
        <item x="47"/>
        <item x="542"/>
        <item x="502"/>
        <item x="243"/>
        <item x="344"/>
        <item x="204"/>
        <item x="597"/>
        <item x="260"/>
        <item x="334"/>
        <item x="110"/>
        <item x="63"/>
        <item x="535"/>
        <item x="354"/>
        <item x="400"/>
        <item x="163"/>
        <item x="81"/>
        <item x="59"/>
        <item x="455"/>
        <item x="551"/>
        <item x="581"/>
        <item x="162"/>
        <item x="409"/>
        <item x="339"/>
        <item x="38"/>
        <item x="534"/>
        <item x="37"/>
        <item x="450"/>
        <item x="561"/>
        <item x="87"/>
        <item x="359"/>
        <item x="338"/>
        <item x="520"/>
        <item x="337"/>
        <item x="498"/>
        <item x="19"/>
        <item x="52"/>
        <item x="443"/>
        <item x="36"/>
        <item x="206"/>
        <item x="161"/>
        <item x="398"/>
        <item x="252"/>
        <item x="454"/>
        <item x="241"/>
        <item x="497"/>
        <item x="26"/>
        <item x="242"/>
        <item x="205"/>
        <item x="93"/>
        <item x="150"/>
        <item x="251"/>
        <item x="501"/>
        <item x="73"/>
        <item x="397"/>
        <item x="449"/>
        <item x="198"/>
        <item x="589"/>
        <item x="448"/>
        <item x="453"/>
        <item x="493"/>
        <item x="197"/>
        <item x="58"/>
        <item x="203"/>
        <item x="25"/>
        <item x="550"/>
        <item x="202"/>
        <item x="46"/>
        <item x="104"/>
        <item x="187"/>
        <item x="45"/>
        <item x="158"/>
        <item x="196"/>
        <item x="544"/>
        <item x="35"/>
        <item x="408"/>
        <item x="250"/>
        <item x="500"/>
        <item x="549"/>
        <item x="543"/>
        <item x="157"/>
        <item x="192"/>
        <item x="442"/>
        <item x="156"/>
        <item x="155"/>
        <item x="399"/>
        <item x="4"/>
        <item x="465"/>
        <item x="62"/>
        <item x="249"/>
        <item x="441"/>
        <item x="270"/>
        <item x="109"/>
        <item x="145"/>
        <item x="396"/>
        <item x="407"/>
        <item x="125"/>
        <item x="358"/>
        <item x="496"/>
        <item x="144"/>
        <item x="191"/>
        <item x="422"/>
        <item x="44"/>
        <item x="3"/>
        <item x="336"/>
        <item x="353"/>
        <item x="585"/>
        <item x="235"/>
        <item x="43"/>
        <item x="229"/>
        <item x="531"/>
        <item x="160"/>
        <item x="240"/>
        <item x="463"/>
        <item x="464"/>
        <item x="556"/>
        <item x="34"/>
        <item x="333"/>
        <item x="24"/>
        <item x="290"/>
        <item x="343"/>
        <item x="57"/>
        <item x="306"/>
        <item x="154"/>
        <item x="23"/>
        <item x="103"/>
        <item x="519"/>
        <item x="239"/>
        <item x="548"/>
        <item x="201"/>
        <item x="584"/>
        <item x="102"/>
        <item x="289"/>
        <item x="216"/>
        <item x="149"/>
        <item x="248"/>
        <item x="475"/>
        <item x="406"/>
        <item x="530"/>
        <item x="22"/>
        <item x="258"/>
        <item x="148"/>
        <item x="529"/>
        <item x="588"/>
        <item x="282"/>
        <item x="430"/>
        <item x="86"/>
        <item x="257"/>
        <item x="215"/>
        <item x="21"/>
        <item x="281"/>
        <item x="101"/>
        <item x="421"/>
        <item x="462"/>
        <item x="72"/>
        <item x="429"/>
        <item x="492"/>
        <item x="417"/>
        <item x="143"/>
        <item x="20"/>
        <item x="332"/>
        <item x="42"/>
        <item x="487"/>
        <item x="100"/>
        <item x="335"/>
        <item x="117"/>
        <item x="580"/>
        <item x="142"/>
        <item x="440"/>
        <item x="547"/>
        <item x="92"/>
        <item x="190"/>
        <item x="18"/>
        <item x="447"/>
        <item x="596"/>
        <item x="514"/>
        <item x="41"/>
        <item x="186"/>
        <item x="51"/>
        <item x="71"/>
        <item x="50"/>
        <item x="579"/>
        <item x="124"/>
        <item x="439"/>
        <item x="189"/>
        <item x="587"/>
        <item x="70"/>
        <item x="288"/>
        <item x="132"/>
        <item x="541"/>
        <item x="491"/>
        <item x="583"/>
        <item x="238"/>
        <item x="525"/>
        <item x="123"/>
        <item x="99"/>
        <item x="518"/>
        <item x="141"/>
        <item x="69"/>
        <item x="80"/>
        <item x="438"/>
        <item x="428"/>
        <item x="384"/>
        <item x="582"/>
        <item x="395"/>
        <item x="540"/>
        <item x="539"/>
        <item x="405"/>
        <item x="98"/>
        <item x="533"/>
        <item x="79"/>
        <item x="486"/>
        <item x="578"/>
        <item x="108"/>
        <item x="68"/>
        <item x="305"/>
        <item x="352"/>
        <item x="391"/>
        <item x="180"/>
        <item x="301"/>
        <item x="420"/>
        <item x="107"/>
        <item x="446"/>
        <item x="517"/>
        <item x="331"/>
        <item x="481"/>
        <item x="419"/>
        <item x="595"/>
        <item x="185"/>
        <item x="116"/>
        <item x="330"/>
        <item x="577"/>
        <item x="106"/>
        <item x="445"/>
        <item x="280"/>
        <item x="67"/>
        <item x="372"/>
        <item x="570"/>
        <item x="480"/>
        <item x="528"/>
        <item x="495"/>
        <item x="516"/>
        <item x="513"/>
        <item x="490"/>
        <item x="304"/>
        <item x="594"/>
        <item x="179"/>
        <item x="351"/>
        <item x="342"/>
        <item x="184"/>
        <item x="214"/>
        <item x="479"/>
        <item x="147"/>
        <item x="140"/>
        <item x="371"/>
        <item x="183"/>
        <item x="213"/>
        <item x="279"/>
        <item x="524"/>
        <item x="234"/>
        <item x="303"/>
        <item x="390"/>
        <item x="389"/>
        <item x="178"/>
        <item x="329"/>
        <item x="17"/>
        <item x="452"/>
        <item x="256"/>
        <item x="377"/>
        <item x="512"/>
        <item x="2"/>
        <item x="328"/>
        <item x="511"/>
        <item x="436"/>
        <item x="56"/>
        <item x="173"/>
        <item x="350"/>
        <item x="16"/>
        <item x="177"/>
        <item x="461"/>
        <item x="538"/>
        <item x="255"/>
        <item x="593"/>
        <item x="287"/>
        <item x="437"/>
        <item x="485"/>
        <item x="105"/>
        <item x="302"/>
        <item x="560"/>
        <item x="555"/>
        <item x="320"/>
        <item x="592"/>
        <item x="200"/>
        <item x="188"/>
        <item x="15"/>
        <item x="494"/>
        <item x="195"/>
        <item x="575"/>
        <item x="527"/>
        <item x="418"/>
        <item x="212"/>
        <item x="576"/>
        <item x="49"/>
        <item x="78"/>
        <item x="388"/>
        <item x="77"/>
        <item x="276"/>
        <item x="314"/>
        <item x="376"/>
        <item x="357"/>
        <item x="569"/>
        <item x="574"/>
        <item x="286"/>
        <item x="138"/>
        <item x="233"/>
        <item x="115"/>
        <item x="285"/>
        <item x="182"/>
        <item x="114"/>
        <item x="489"/>
        <item x="474"/>
        <item x="131"/>
        <item x="313"/>
        <item x="269"/>
        <item x="427"/>
        <item x="473"/>
        <item x="472"/>
        <item x="484"/>
        <item x="275"/>
        <item x="537"/>
        <item x="284"/>
        <item x="55"/>
        <item x="48"/>
        <item x="416"/>
        <item x="387"/>
        <item x="278"/>
        <item x="451"/>
        <item x="113"/>
        <item x="172"/>
        <item x="228"/>
        <item x="415"/>
        <item x="488"/>
        <item x="254"/>
        <item x="130"/>
        <item x="532"/>
        <item x="573"/>
        <item x="460"/>
        <item x="414"/>
        <item x="137"/>
        <item x="483"/>
        <item x="1"/>
        <item x="176"/>
        <item x="394"/>
        <item x="327"/>
        <item x="386"/>
        <item x="510"/>
        <item x="253"/>
        <item x="572"/>
        <item x="482"/>
        <item x="129"/>
        <item x="14"/>
        <item x="459"/>
        <item x="13"/>
        <item x="349"/>
        <item x="571"/>
        <item x="227"/>
        <item x="128"/>
        <item x="523"/>
        <item x="478"/>
        <item x="232"/>
        <item x="175"/>
        <item x="174"/>
        <item x="268"/>
        <item x="300"/>
        <item x="122"/>
        <item x="267"/>
        <item x="181"/>
        <item x="121"/>
        <item x="136"/>
        <item x="435"/>
        <item x="226"/>
        <item x="383"/>
        <item x="477"/>
        <item x="231"/>
        <item x="326"/>
        <item x="171"/>
        <item x="312"/>
        <item x="393"/>
        <item x="370"/>
        <item x="0"/>
        <item x="515"/>
        <item x="526"/>
        <item x="471"/>
        <item x="127"/>
        <item x="369"/>
        <item x="554"/>
        <item x="266"/>
        <item x="568"/>
        <item x="120"/>
        <item x="522"/>
        <item x="135"/>
        <item x="112"/>
        <item x="76"/>
        <item x="375"/>
        <item x="374"/>
        <item x="299"/>
        <item x="126"/>
        <item x="476"/>
        <item x="567"/>
        <item x="368"/>
        <item x="413"/>
        <item x="382"/>
        <item x="426"/>
        <item x="298"/>
        <item x="12"/>
        <item x="434"/>
        <item x="319"/>
        <item x="119"/>
        <item x="170"/>
        <item x="325"/>
        <item x="318"/>
        <item x="559"/>
        <item x="324"/>
        <item x="283"/>
        <item x="323"/>
        <item x="385"/>
        <item x="317"/>
        <item x="322"/>
        <item x="134"/>
        <item x="381"/>
        <item x="169"/>
        <item x="133"/>
        <item x="168"/>
        <item x="509"/>
        <item x="433"/>
        <item x="11"/>
        <item x="10"/>
        <item x="265"/>
        <item x="274"/>
        <item x="311"/>
        <item x="566"/>
        <item x="425"/>
        <item x="380"/>
        <item x="432"/>
        <item x="297"/>
        <item x="412"/>
        <item x="316"/>
        <item x="508"/>
        <item x="9"/>
        <item x="367"/>
        <item x="277"/>
        <item x="296"/>
        <item x="75"/>
        <item x="458"/>
        <item x="310"/>
        <item x="379"/>
        <item x="392"/>
        <item x="309"/>
        <item x="8"/>
        <item x="225"/>
        <item x="378"/>
        <item x="431"/>
        <item x="308"/>
        <item x="307"/>
        <item x="273"/>
        <item x="74"/>
        <item x="321"/>
        <item x="7"/>
        <item x="237"/>
        <item x="521"/>
        <item x="315"/>
        <item x="366"/>
        <item x="272"/>
        <item x="224"/>
        <item x="365"/>
        <item x="223"/>
        <item x="553"/>
        <item x="373"/>
        <item x="470"/>
        <item x="222"/>
        <item x="221"/>
        <item x="167"/>
        <item x="220"/>
        <item x="219"/>
        <item x="230"/>
        <item x="218"/>
        <item x="259"/>
        <item x="236"/>
        <item x="271"/>
        <item x="295"/>
        <item x="1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97">
        <item x="88"/>
        <item x="52"/>
        <item x="38"/>
        <item x="10"/>
        <item x="86"/>
        <item x="2"/>
        <item x="3"/>
        <item x="33"/>
        <item x="72"/>
        <item x="14"/>
        <item x="15"/>
        <item x="22"/>
        <item x="6"/>
        <item x="35"/>
        <item x="56"/>
        <item x="91"/>
        <item x="11"/>
        <item x="20"/>
        <item x="29"/>
        <item x="24"/>
        <item x="32"/>
        <item x="94"/>
        <item x="95"/>
        <item x="68"/>
        <item x="16"/>
        <item x="51"/>
        <item x="9"/>
        <item x="40"/>
        <item x="89"/>
        <item x="41"/>
        <item x="45"/>
        <item x="61"/>
        <item x="62"/>
        <item x="54"/>
        <item x="84"/>
        <item x="83"/>
        <item x="85"/>
        <item x="87"/>
        <item x="17"/>
        <item x="59"/>
        <item x="67"/>
        <item x="78"/>
        <item x="31"/>
        <item x="81"/>
        <item x="73"/>
        <item x="48"/>
        <item x="39"/>
        <item x="0"/>
        <item x="25"/>
        <item x="5"/>
        <item x="43"/>
        <item x="76"/>
        <item x="58"/>
        <item x="60"/>
        <item x="82"/>
        <item x="30"/>
        <item x="63"/>
        <item x="93"/>
        <item x="12"/>
        <item x="28"/>
        <item x="66"/>
        <item x="18"/>
        <item x="34"/>
        <item x="21"/>
        <item x="74"/>
        <item x="50"/>
        <item x="53"/>
        <item x="37"/>
        <item x="90"/>
        <item x="13"/>
        <item x="42"/>
        <item x="75"/>
        <item x="19"/>
        <item x="80"/>
        <item x="79"/>
        <item x="23"/>
        <item x="70"/>
        <item x="1"/>
        <item x="44"/>
        <item x="77"/>
        <item x="71"/>
        <item x="49"/>
        <item x="26"/>
        <item x="64"/>
        <item x="57"/>
        <item x="46"/>
        <item x="8"/>
        <item x="92"/>
        <item x="65"/>
        <item x="7"/>
        <item x="55"/>
        <item x="69"/>
        <item x="47"/>
        <item x="4"/>
        <item x="36"/>
        <item x="27"/>
        <item t="default"/>
      </items>
    </pivotField>
    <pivotField dataField="1" showAll="0">
      <items count="95">
        <item x="7"/>
        <item x="10"/>
        <item x="65"/>
        <item x="8"/>
        <item x="15"/>
        <item x="39"/>
        <item x="82"/>
        <item x="85"/>
        <item x="54"/>
        <item x="30"/>
        <item x="81"/>
        <item x="9"/>
        <item x="84"/>
        <item x="13"/>
        <item x="38"/>
        <item x="79"/>
        <item x="16"/>
        <item x="90"/>
        <item x="36"/>
        <item x="31"/>
        <item x="46"/>
        <item x="88"/>
        <item x="34"/>
        <item x="67"/>
        <item x="87"/>
        <item x="5"/>
        <item x="64"/>
        <item x="55"/>
        <item x="53"/>
        <item x="89"/>
        <item x="49"/>
        <item x="25"/>
        <item x="21"/>
        <item x="57"/>
        <item x="76"/>
        <item x="71"/>
        <item x="0"/>
        <item x="78"/>
        <item x="86"/>
        <item x="11"/>
        <item x="91"/>
        <item x="19"/>
        <item x="42"/>
        <item x="75"/>
        <item x="14"/>
        <item x="92"/>
        <item x="41"/>
        <item x="93"/>
        <item x="68"/>
        <item x="20"/>
        <item x="63"/>
        <item x="6"/>
        <item x="43"/>
        <item x="22"/>
        <item x="73"/>
        <item x="58"/>
        <item x="23"/>
        <item x="29"/>
        <item x="69"/>
        <item x="12"/>
        <item x="28"/>
        <item x="80"/>
        <item x="52"/>
        <item x="44"/>
        <item x="61"/>
        <item x="47"/>
        <item x="24"/>
        <item x="50"/>
        <item x="27"/>
        <item x="60"/>
        <item x="56"/>
        <item x="83"/>
        <item x="33"/>
        <item x="72"/>
        <item x="37"/>
        <item x="77"/>
        <item x="32"/>
        <item x="45"/>
        <item x="18"/>
        <item x="48"/>
        <item x="2"/>
        <item x="3"/>
        <item x="40"/>
        <item x="4"/>
        <item x="62"/>
        <item x="1"/>
        <item x="59"/>
        <item x="66"/>
        <item x="17"/>
        <item x="74"/>
        <item x="35"/>
        <item x="70"/>
        <item x="51"/>
        <item x="26"/>
        <item t="default"/>
      </items>
    </pivotField>
  </pivotFields>
  <rowFields count="1">
    <field x="9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Max of k2" fld="26" subtotal="max" baseField="9" baseItem="0"/>
    <dataField name="Max of F" fld="25" subtotal="max" baseField="9" baseItem="0"/>
    <dataField name="Average of RHeight" fld="40" subtotal="average" baseField="9" baseItem="0"/>
    <dataField name="Average of RGR" fld="39" subtotal="average" baseField="9" baseItem="0"/>
    <dataField name="Max of u" fld="31" subtotal="max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CDAB5-EE38-4B94-8F8C-825CFF2D3C1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37" firstHeaderRow="0" firstDataRow="1" firstDataCol="1"/>
  <pivotFields count="42">
    <pivotField showAll="0"/>
    <pivotField axis="axisRow" showAll="0">
      <items count="4">
        <item x="0"/>
        <item x="1"/>
        <item x="2"/>
        <item t="default"/>
      </items>
    </pivotField>
    <pivotField axis="axisRow" multipleItemSelectionAllowed="1" showAll="0">
      <items count="9">
        <item x="1"/>
        <item x="3"/>
        <item x="0"/>
        <item x="6"/>
        <item x="5"/>
        <item x="4"/>
        <item x="2"/>
        <item x="7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15">
        <item x="3"/>
        <item x="8"/>
        <item x="4"/>
        <item x="7"/>
        <item x="1"/>
        <item x="10"/>
        <item x="11"/>
        <item x="12"/>
        <item x="6"/>
        <item x="2"/>
        <item x="0"/>
        <item x="9"/>
        <item x="5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530">
        <item x="290"/>
        <item x="211"/>
        <item x="30"/>
        <item x="349"/>
        <item x="340"/>
        <item x="341"/>
        <item x="286"/>
        <item x="350"/>
        <item x="429"/>
        <item x="65"/>
        <item x="229"/>
        <item x="262"/>
        <item x="465"/>
        <item x="204"/>
        <item x="317"/>
        <item x="524"/>
        <item x="319"/>
        <item x="285"/>
        <item x="25"/>
        <item x="390"/>
        <item x="382"/>
        <item x="93"/>
        <item x="434"/>
        <item x="519"/>
        <item x="389"/>
        <item x="82"/>
        <item x="231"/>
        <item x="209"/>
        <item x="403"/>
        <item x="334"/>
        <item x="66"/>
        <item x="288"/>
        <item x="4"/>
        <item x="468"/>
        <item x="203"/>
        <item x="370"/>
        <item x="31"/>
        <item x="35"/>
        <item x="6"/>
        <item x="414"/>
        <item x="335"/>
        <item x="357"/>
        <item x="37"/>
        <item x="19"/>
        <item x="466"/>
        <item x="205"/>
        <item x="346"/>
        <item x="225"/>
        <item x="463"/>
        <item x="226"/>
        <item x="208"/>
        <item x="117"/>
        <item x="430"/>
        <item x="68"/>
        <item x="261"/>
        <item x="326"/>
        <item x="471"/>
        <item x="460"/>
        <item x="224"/>
        <item x="456"/>
        <item x="270"/>
        <item x="422"/>
        <item x="413"/>
        <item x="318"/>
        <item x="314"/>
        <item x="388"/>
        <item x="442"/>
        <item x="433"/>
        <item x="324"/>
        <item x="440"/>
        <item x="161"/>
        <item x="443"/>
        <item x="410"/>
        <item x="17"/>
        <item x="325"/>
        <item x="400"/>
        <item x="305"/>
        <item x="83"/>
        <item x="376"/>
        <item x="377"/>
        <item x="163"/>
        <item x="67"/>
        <item x="252"/>
        <item x="23"/>
        <item x="432"/>
        <item x="73"/>
        <item x="241"/>
        <item x="418"/>
        <item x="423"/>
        <item x="10"/>
        <item x="153"/>
        <item x="425"/>
        <item x="28"/>
        <item x="26"/>
        <item x="467"/>
        <item x="381"/>
        <item x="13"/>
        <item x="351"/>
        <item x="339"/>
        <item x="16"/>
        <item x="366"/>
        <item x="130"/>
        <item x="265"/>
        <item x="345"/>
        <item x="332"/>
        <item x="306"/>
        <item x="282"/>
        <item x="118"/>
        <item x="301"/>
        <item x="455"/>
        <item x="172"/>
        <item x="165"/>
        <item x="89"/>
        <item x="356"/>
        <item x="303"/>
        <item x="445"/>
        <item x="97"/>
        <item x="144"/>
        <item x="142"/>
        <item x="76"/>
        <item x="444"/>
        <item x="70"/>
        <item x="329"/>
        <item x="360"/>
        <item x="254"/>
        <item x="152"/>
        <item x="464"/>
        <item x="300"/>
        <item x="29"/>
        <item x="327"/>
        <item x="239"/>
        <item x="278"/>
        <item x="139"/>
        <item x="298"/>
        <item x="237"/>
        <item x="431"/>
        <item x="342"/>
        <item x="398"/>
        <item x="347"/>
        <item x="148"/>
        <item x="407"/>
        <item x="343"/>
        <item x="72"/>
        <item x="402"/>
        <item x="88"/>
        <item x="164"/>
        <item x="399"/>
        <item x="512"/>
        <item x="77"/>
        <item x="391"/>
        <item x="63"/>
        <item x="78"/>
        <item x="198"/>
        <item x="302"/>
        <item x="160"/>
        <item x="234"/>
        <item x="230"/>
        <item x="21"/>
        <item x="333"/>
        <item x="5"/>
        <item x="424"/>
        <item x="515"/>
        <item x="251"/>
        <item x="260"/>
        <item x="417"/>
        <item x="284"/>
        <item x="518"/>
        <item x="269"/>
        <item x="216"/>
        <item x="310"/>
        <item x="283"/>
        <item x="201"/>
        <item x="279"/>
        <item x="419"/>
        <item x="457"/>
        <item x="149"/>
        <item x="412"/>
        <item x="240"/>
        <item x="109"/>
        <item x="289"/>
        <item x="98"/>
        <item x="214"/>
        <item x="91"/>
        <item x="393"/>
        <item x="100"/>
        <item x="291"/>
        <item x="193"/>
        <item x="9"/>
        <item x="61"/>
        <item x="273"/>
        <item x="2"/>
        <item x="94"/>
        <item x="330"/>
        <item x="280"/>
        <item x="233"/>
        <item x="353"/>
        <item x="238"/>
        <item x="507"/>
        <item x="259"/>
        <item x="511"/>
        <item x="69"/>
        <item x="111"/>
        <item x="508"/>
        <item x="12"/>
        <item x="487"/>
        <item x="33"/>
        <item x="71"/>
        <item x="179"/>
        <item x="387"/>
        <item x="451"/>
        <item x="236"/>
        <item x="264"/>
        <item x="447"/>
        <item x="194"/>
        <item x="472"/>
        <item x="48"/>
        <item x="206"/>
        <item x="513"/>
        <item x="157"/>
        <item x="386"/>
        <item x="126"/>
        <item x="348"/>
        <item x="450"/>
        <item x="435"/>
        <item x="178"/>
        <item x="228"/>
        <item x="385"/>
        <item x="244"/>
        <item x="49"/>
        <item x="195"/>
        <item x="129"/>
        <item x="174"/>
        <item x="492"/>
        <item x="113"/>
        <item x="405"/>
        <item x="268"/>
        <item x="322"/>
        <item x="272"/>
        <item x="80"/>
        <item x="384"/>
        <item x="522"/>
        <item x="177"/>
        <item x="421"/>
        <item x="469"/>
        <item x="364"/>
        <item x="527"/>
        <item x="212"/>
        <item x="207"/>
        <item x="521"/>
        <item x="316"/>
        <item x="227"/>
        <item x="62"/>
        <item x="159"/>
        <item x="520"/>
        <item x="311"/>
        <item x="22"/>
        <item x="110"/>
        <item x="367"/>
        <item x="84"/>
        <item x="312"/>
        <item x="38"/>
        <item x="448"/>
        <item x="250"/>
        <item x="150"/>
        <item x="368"/>
        <item x="281"/>
        <item x="197"/>
        <item x="245"/>
        <item x="315"/>
        <item x="3"/>
        <item x="404"/>
        <item x="309"/>
        <item x="378"/>
        <item x="213"/>
        <item x="337"/>
        <item x="217"/>
        <item x="373"/>
        <item x="15"/>
        <item x="375"/>
        <item x="328"/>
        <item x="313"/>
        <item x="147"/>
        <item x="162"/>
        <item x="331"/>
        <item x="27"/>
        <item x="489"/>
        <item x="44"/>
        <item x="188"/>
        <item x="441"/>
        <item x="486"/>
        <item x="220"/>
        <item x="182"/>
        <item x="196"/>
        <item x="192"/>
        <item x="401"/>
        <item x="488"/>
        <item x="503"/>
        <item x="51"/>
        <item x="107"/>
        <item x="116"/>
        <item x="436"/>
        <item x="452"/>
        <item x="426"/>
        <item x="371"/>
        <item x="505"/>
        <item x="81"/>
        <item x="470"/>
        <item x="481"/>
        <item x="115"/>
        <item x="526"/>
        <item x="99"/>
        <item x="506"/>
        <item x="95"/>
        <item x="439"/>
        <item x="416"/>
        <item x="185"/>
        <item x="200"/>
        <item x="176"/>
        <item x="137"/>
        <item x="514"/>
        <item x="498"/>
        <item x="218"/>
        <item x="181"/>
        <item x="242"/>
        <item x="180"/>
        <item x="517"/>
        <item x="136"/>
        <item x="232"/>
        <item x="509"/>
        <item x="171"/>
        <item x="277"/>
        <item x="101"/>
        <item x="1"/>
        <item x="120"/>
        <item x="87"/>
        <item x="79"/>
        <item x="75"/>
        <item x="175"/>
        <item x="409"/>
        <item x="383"/>
        <item x="362"/>
        <item x="454"/>
        <item x="158"/>
        <item x="501"/>
        <item x="131"/>
        <item x="202"/>
        <item x="156"/>
        <item x="210"/>
        <item x="121"/>
        <item x="60"/>
        <item x="215"/>
        <item x="221"/>
        <item x="504"/>
        <item x="361"/>
        <item x="173"/>
        <item x="219"/>
        <item x="297"/>
        <item x="477"/>
        <item x="108"/>
        <item x="274"/>
        <item x="114"/>
        <item x="344"/>
        <item x="473"/>
        <item x="0"/>
        <item x="168"/>
        <item x="247"/>
        <item x="143"/>
        <item x="525"/>
        <item x="43"/>
        <item x="199"/>
        <item x="462"/>
        <item x="92"/>
        <item x="248"/>
        <item x="304"/>
        <item x="112"/>
        <item x="18"/>
        <item x="39"/>
        <item x="438"/>
        <item x="105"/>
        <item x="119"/>
        <item x="372"/>
        <item x="307"/>
        <item x="246"/>
        <item x="380"/>
        <item x="223"/>
        <item x="338"/>
        <item x="235"/>
        <item x="184"/>
        <item x="479"/>
        <item x="122"/>
        <item x="500"/>
        <item x="249"/>
        <item x="59"/>
        <item x="379"/>
        <item x="45"/>
        <item x="459"/>
        <item x="14"/>
        <item x="495"/>
        <item x="276"/>
        <item x="8"/>
        <item x="40"/>
        <item x="138"/>
        <item x="374"/>
        <item x="458"/>
        <item x="453"/>
        <item x="86"/>
        <item x="146"/>
        <item x="7"/>
        <item x="369"/>
        <item x="275"/>
        <item x="64"/>
        <item x="437"/>
        <item x="523"/>
        <item x="243"/>
        <item x="320"/>
        <item x="54"/>
        <item x="258"/>
        <item x="41"/>
        <item x="253"/>
        <item x="496"/>
        <item x="34"/>
        <item x="461"/>
        <item x="406"/>
        <item x="490"/>
        <item x="128"/>
        <item x="482"/>
        <item x="145"/>
        <item x="151"/>
        <item x="183"/>
        <item x="166"/>
        <item x="169"/>
        <item x="186"/>
        <item x="20"/>
        <item x="24"/>
        <item x="476"/>
        <item x="491"/>
        <item x="355"/>
        <item x="308"/>
        <item x="125"/>
        <item x="85"/>
        <item x="257"/>
        <item x="516"/>
        <item x="493"/>
        <item x="449"/>
        <item x="428"/>
        <item x="499"/>
        <item x="287"/>
        <item x="299"/>
        <item x="475"/>
        <item x="474"/>
        <item x="395"/>
        <item x="140"/>
        <item x="90"/>
        <item x="397"/>
        <item x="336"/>
        <item x="494"/>
        <item x="74"/>
        <item x="359"/>
        <item x="483"/>
        <item x="271"/>
        <item x="427"/>
        <item x="292"/>
        <item x="50"/>
        <item x="484"/>
        <item x="58"/>
        <item x="167"/>
        <item x="510"/>
        <item x="36"/>
        <item x="321"/>
        <item x="42"/>
        <item x="363"/>
        <item x="154"/>
        <item x="408"/>
        <item x="263"/>
        <item x="96"/>
        <item x="102"/>
        <item x="396"/>
        <item x="420"/>
        <item x="155"/>
        <item x="106"/>
        <item x="53"/>
        <item x="358"/>
        <item x="135"/>
        <item x="255"/>
        <item x="133"/>
        <item x="323"/>
        <item x="266"/>
        <item x="127"/>
        <item x="124"/>
        <item x="497"/>
        <item x="354"/>
        <item x="502"/>
        <item x="480"/>
        <item x="57"/>
        <item x="267"/>
        <item x="187"/>
        <item x="446"/>
        <item x="170"/>
        <item x="296"/>
        <item x="11"/>
        <item x="392"/>
        <item x="295"/>
        <item x="141"/>
        <item x="103"/>
        <item x="293"/>
        <item x="191"/>
        <item x="222"/>
        <item x="256"/>
        <item x="134"/>
        <item x="123"/>
        <item x="46"/>
        <item x="47"/>
        <item x="394"/>
        <item x="294"/>
        <item x="352"/>
        <item x="189"/>
        <item x="132"/>
        <item x="55"/>
        <item x="411"/>
        <item x="56"/>
        <item x="485"/>
        <item x="190"/>
        <item x="32"/>
        <item x="478"/>
        <item x="365"/>
        <item x="415"/>
        <item x="52"/>
        <item x="104"/>
        <item x="5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2"/>
    <field x="1"/>
    <field x="4"/>
    <field x="6"/>
  </rowFields>
  <rowItems count="234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1">
      <x v="1"/>
    </i>
    <i r="2">
      <x/>
    </i>
    <i r="3">
      <x v="1"/>
    </i>
    <i r="3">
      <x v="3"/>
    </i>
    <i r="3">
      <x v="5"/>
    </i>
    <i r="3">
      <x v="10"/>
    </i>
    <i r="3">
      <x v="11"/>
    </i>
    <i r="3">
      <x v="12"/>
    </i>
    <i>
      <x v="1"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9"/>
    </i>
    <i r="3">
      <x v="10"/>
    </i>
    <i r="3">
      <x v="11"/>
    </i>
    <i r="3">
      <x v="1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1">
      <x v="1"/>
    </i>
    <i r="2">
      <x/>
    </i>
    <i r="3">
      <x v="1"/>
    </i>
    <i r="3">
      <x v="3"/>
    </i>
    <i r="3">
      <x v="5"/>
    </i>
    <i r="3">
      <x v="10"/>
    </i>
    <i r="3">
      <x v="11"/>
    </i>
    <i r="3">
      <x v="12"/>
    </i>
    <i>
      <x v="2"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9"/>
    </i>
    <i r="3">
      <x v="10"/>
    </i>
    <i r="3">
      <x v="11"/>
    </i>
    <i r="3">
      <x v="1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1">
      <x v="1"/>
    </i>
    <i r="2">
      <x/>
    </i>
    <i r="3">
      <x v="1"/>
    </i>
    <i r="3">
      <x v="3"/>
    </i>
    <i r="3">
      <x v="5"/>
    </i>
    <i r="3">
      <x v="10"/>
    </i>
    <i r="3">
      <x v="11"/>
    </i>
    <i r="3">
      <x v="12"/>
    </i>
    <i>
      <x v="3"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9"/>
    </i>
    <i r="3">
      <x v="10"/>
    </i>
    <i r="3">
      <x v="11"/>
    </i>
    <i r="3">
      <x v="1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>
      <x v="4"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9"/>
    </i>
    <i r="3">
      <x v="10"/>
    </i>
    <i r="3">
      <x v="11"/>
    </i>
    <i r="3">
      <x v="1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1">
      <x v="1"/>
    </i>
    <i r="2">
      <x/>
    </i>
    <i r="3">
      <x v="1"/>
    </i>
    <i r="3">
      <x v="3"/>
    </i>
    <i r="3">
      <x v="5"/>
    </i>
    <i r="3">
      <x v="10"/>
    </i>
    <i r="3">
      <x v="11"/>
    </i>
    <i r="3">
      <x v="12"/>
    </i>
    <i>
      <x v="5"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9"/>
    </i>
    <i r="3">
      <x v="10"/>
    </i>
    <i r="3">
      <x v="11"/>
    </i>
    <i r="3">
      <x v="1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>
      <x v="6"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9"/>
    </i>
    <i r="3">
      <x v="10"/>
    </i>
    <i r="3">
      <x v="11"/>
    </i>
    <i r="3">
      <x v="1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>
      <x v="7"/>
    </i>
    <i r="1">
      <x v="2"/>
    </i>
    <i r="2">
      <x v="2"/>
    </i>
    <i r="3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edawnWP" fld="13" subtotal="average" baseField="1" baseItem="0"/>
    <dataField name="Average of Height" fld="31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1F955-25F9-4084-8C06-6E5DB1854851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2" firstHeaderRow="1" firstDataRow="1" firstDataCol="1"/>
  <pivotFields count="58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15">
        <item x="11"/>
        <item x="0"/>
        <item x="1"/>
        <item x="2"/>
        <item x="3"/>
        <item x="4"/>
        <item x="5"/>
        <item x="12"/>
        <item x="6"/>
        <item x="7"/>
        <item x="8"/>
        <item x="9"/>
        <item x="10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7">
        <item x="35"/>
        <item x="63"/>
        <item x="48"/>
        <item x="24"/>
        <item x="78"/>
        <item x="55"/>
        <item x="83"/>
        <item x="56"/>
        <item x="8"/>
        <item x="75"/>
        <item x="79"/>
        <item x="65"/>
        <item x="40"/>
        <item x="74"/>
        <item x="84"/>
        <item x="54"/>
        <item x="42"/>
        <item x="7"/>
        <item x="50"/>
        <item x="69"/>
        <item x="14"/>
        <item x="49"/>
        <item x="61"/>
        <item x="62"/>
        <item x="68"/>
        <item x="64"/>
        <item x="23"/>
        <item x="0"/>
        <item x="72"/>
        <item x="4"/>
        <item x="38"/>
        <item x="59"/>
        <item x="51"/>
        <item x="30"/>
        <item x="73"/>
        <item x="13"/>
        <item x="31"/>
        <item x="57"/>
        <item x="2"/>
        <item x="25"/>
        <item x="46"/>
        <item x="16"/>
        <item x="37"/>
        <item x="60"/>
        <item x="70"/>
        <item x="29"/>
        <item x="71"/>
        <item x="11"/>
        <item x="10"/>
        <item x="67"/>
        <item x="43"/>
        <item x="45"/>
        <item x="12"/>
        <item x="58"/>
        <item x="33"/>
        <item x="28"/>
        <item x="53"/>
        <item x="20"/>
        <item x="52"/>
        <item x="32"/>
        <item x="82"/>
        <item x="27"/>
        <item x="81"/>
        <item x="44"/>
        <item x="26"/>
        <item x="9"/>
        <item x="66"/>
        <item x="41"/>
        <item x="19"/>
        <item x="6"/>
        <item x="1"/>
        <item x="47"/>
        <item x="22"/>
        <item x="18"/>
        <item x="36"/>
        <item x="34"/>
        <item x="15"/>
        <item x="39"/>
        <item x="80"/>
        <item x="3"/>
        <item x="76"/>
        <item x="77"/>
        <item x="17"/>
        <item x="21"/>
        <item x="5"/>
        <item x="85"/>
        <item t="default"/>
      </items>
    </pivotField>
    <pivotField showAll="0"/>
    <pivotField showAll="0"/>
    <pivotField showAll="0"/>
    <pivotField showAll="0"/>
    <pivotField showAll="0"/>
  </pivotFields>
  <rowFields count="2">
    <field x="4"/>
    <field x="6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t="grand">
      <x/>
    </i>
  </rowItems>
  <colItems count="1">
    <i/>
  </colItems>
  <dataFields count="1">
    <dataField name="Average of Uc" fld="5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0610-4A51-4E67-8A37-5ED8A1B7BBE3}">
  <sheetPr filterMode="1"/>
  <dimension ref="A1:AI718"/>
  <sheetViews>
    <sheetView workbookViewId="0">
      <pane ySplit="1" topLeftCell="A354" activePane="bottomLeft" state="frozen"/>
      <selection pane="bottomLeft" activeCell="A642" activeCellId="1" sqref="A564:XFD564 A642:XFD642"/>
    </sheetView>
  </sheetViews>
  <sheetFormatPr defaultRowHeight="14.5" x14ac:dyDescent="0.35"/>
  <cols>
    <col min="1" max="1" width="10.08984375" bestFit="1" customWidth="1"/>
    <col min="2" max="2" width="6.90625" bestFit="1" customWidth="1"/>
    <col min="3" max="3" width="9.6328125" bestFit="1" customWidth="1"/>
    <col min="4" max="4" width="4" bestFit="1" customWidth="1"/>
    <col min="5" max="5" width="9.1796875" bestFit="1" customWidth="1"/>
    <col min="6" max="6" width="8.1796875" bestFit="1" customWidth="1"/>
    <col min="7" max="7" width="7.1796875" bestFit="1" customWidth="1"/>
    <col min="8" max="8" width="8" bestFit="1" customWidth="1"/>
    <col min="9" max="9" width="12.6328125" customWidth="1"/>
    <col min="10" max="10" width="12.6328125" bestFit="1" customWidth="1"/>
    <col min="11" max="11" width="4.81640625" bestFit="1" customWidth="1"/>
    <col min="12" max="12" width="5.81640625" bestFit="1" customWidth="1"/>
    <col min="13" max="13" width="7.81640625" bestFit="1" customWidth="1"/>
    <col min="14" max="14" width="10.54296875" bestFit="1" customWidth="1"/>
    <col min="15" max="15" width="6.08984375" bestFit="1" customWidth="1"/>
    <col min="16" max="16" width="5.81640625" bestFit="1" customWidth="1"/>
    <col min="17" max="17" width="7.81640625" bestFit="1" customWidth="1"/>
    <col min="18" max="18" width="6.54296875" bestFit="1" customWidth="1"/>
    <col min="19" max="19" width="9.26953125" bestFit="1" customWidth="1"/>
    <col min="20" max="20" width="7.81640625" bestFit="1" customWidth="1"/>
    <col min="21" max="22" width="8.26953125" bestFit="1" customWidth="1"/>
    <col min="23" max="23" width="8.90625" bestFit="1" customWidth="1"/>
    <col min="24" max="24" width="6.81640625" bestFit="1" customWidth="1"/>
    <col min="25" max="25" width="12.6328125" bestFit="1" customWidth="1"/>
    <col min="26" max="26" width="7.81640625" bestFit="1" customWidth="1"/>
    <col min="27" max="32" width="11.81640625" bestFit="1" customWidth="1"/>
    <col min="33" max="33" width="11.81640625" customWidth="1"/>
    <col min="34" max="34" width="11.81640625" bestFit="1" customWidth="1"/>
    <col min="35" max="35" width="7.72656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522</v>
      </c>
      <c r="J1" t="s">
        <v>8</v>
      </c>
      <c r="K1" t="s">
        <v>9</v>
      </c>
      <c r="L1" s="1" t="s">
        <v>10</v>
      </c>
      <c r="M1" t="s">
        <v>11</v>
      </c>
      <c r="N1" t="s">
        <v>12</v>
      </c>
      <c r="O1" t="s">
        <v>9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382</v>
      </c>
      <c r="V1" t="s">
        <v>384</v>
      </c>
      <c r="W1" t="s">
        <v>392</v>
      </c>
      <c r="Y1" t="s">
        <v>523</v>
      </c>
      <c r="Z1" t="s">
        <v>393</v>
      </c>
      <c r="AA1" t="s">
        <v>524</v>
      </c>
      <c r="AB1" t="s">
        <v>385</v>
      </c>
      <c r="AC1" t="s">
        <v>386</v>
      </c>
      <c r="AD1" t="s">
        <v>387</v>
      </c>
      <c r="AE1" t="s">
        <v>388</v>
      </c>
      <c r="AF1" t="s">
        <v>534</v>
      </c>
      <c r="AG1" t="s">
        <v>389</v>
      </c>
      <c r="AH1" t="s">
        <v>390</v>
      </c>
      <c r="AI1" t="s">
        <v>391</v>
      </c>
    </row>
    <row r="2" spans="1:35" hidden="1" x14ac:dyDescent="0.35">
      <c r="A2" s="2">
        <v>44734</v>
      </c>
      <c r="B2" t="s">
        <v>18</v>
      </c>
      <c r="C2" t="s">
        <v>141</v>
      </c>
      <c r="D2" t="s">
        <v>123</v>
      </c>
      <c r="E2" t="s">
        <v>21</v>
      </c>
      <c r="F2">
        <v>1</v>
      </c>
      <c r="G2" t="s">
        <v>30</v>
      </c>
      <c r="H2" t="s">
        <v>115</v>
      </c>
      <c r="I2" t="str">
        <f t="shared" ref="I2:I65" si="0">D2&amp;G2&amp;H2</f>
        <v>M1FthD8</v>
      </c>
      <c r="J2" t="s">
        <v>461</v>
      </c>
      <c r="K2" t="s">
        <v>142</v>
      </c>
      <c r="L2" s="1">
        <v>0.50600000000000001</v>
      </c>
      <c r="M2">
        <v>3.23</v>
      </c>
      <c r="N2">
        <f>M2/-10</f>
        <v>-0.32300000000000001</v>
      </c>
      <c r="O2" t="s">
        <v>149</v>
      </c>
      <c r="P2">
        <v>0.57999999999999996</v>
      </c>
      <c r="Q2" s="1">
        <f t="shared" ref="Q2:Q65" si="1">L2-P2</f>
        <v>-7.3999999999999955E-2</v>
      </c>
      <c r="R2" t="s">
        <v>50</v>
      </c>
      <c r="S2" t="e">
        <f>R2/-10</f>
        <v>#VALUE!</v>
      </c>
      <c r="T2" t="e">
        <f t="shared" ref="T2:T65" si="2">S2-N2</f>
        <v>#VALUE!</v>
      </c>
      <c r="U2">
        <v>84.3</v>
      </c>
      <c r="V2">
        <v>87.4</v>
      </c>
      <c r="W2">
        <v>28</v>
      </c>
      <c r="X2">
        <v>28</v>
      </c>
      <c r="Y2" s="13">
        <f>(W2+X2)/2</f>
        <v>28</v>
      </c>
      <c r="Z2">
        <f t="shared" ref="Z2:Z65" si="3">(W2+X2)/2</f>
        <v>28</v>
      </c>
      <c r="AA2">
        <f t="shared" ref="AA2:AA65" si="4">(Z2)^2/(4*3.14)</f>
        <v>62.420382165605091</v>
      </c>
      <c r="AB2">
        <f t="shared" ref="AB2:AB65" si="5">3.14*(U2/2)^2</f>
        <v>5578.59465</v>
      </c>
      <c r="AC2">
        <f t="shared" ref="AC2:AC65" si="6">3.14*(V2/2)^2</f>
        <v>5996.4266000000007</v>
      </c>
      <c r="AD2">
        <f>(P2-L2)/L2</f>
        <v>0.14624505928853745</v>
      </c>
      <c r="AE2">
        <f t="shared" ref="AE2:AE16" si="7">119*(10^-6)*(AD2^1.231)</f>
        <v>1.1162511572732046E-5</v>
      </c>
      <c r="AF2">
        <f t="shared" ref="AF2:AF65" si="8">AE2*(AB2/10000)</f>
        <v>6.2271127340206082E-6</v>
      </c>
      <c r="AG2">
        <f t="shared" ref="AG2:AG65" si="9">AF2*10^6</f>
        <v>6.2271127340206078</v>
      </c>
      <c r="AH2">
        <f t="shared" ref="AH2:AH16" si="10">AE2*(AC2/10000)</f>
        <v>6.693518131753829E-6</v>
      </c>
      <c r="AI2" t="e">
        <f t="shared" ref="AI2:AI65" si="11">AG2/ABS(T2)</f>
        <v>#VALUE!</v>
      </c>
    </row>
    <row r="3" spans="1:35" hidden="1" x14ac:dyDescent="0.35">
      <c r="A3" s="2">
        <v>44764</v>
      </c>
      <c r="B3" t="s">
        <v>18</v>
      </c>
      <c r="C3" t="s">
        <v>181</v>
      </c>
      <c r="D3" t="s">
        <v>45</v>
      </c>
      <c r="E3" t="s">
        <v>46</v>
      </c>
      <c r="F3">
        <v>1</v>
      </c>
      <c r="G3" t="s">
        <v>29</v>
      </c>
      <c r="H3" t="s">
        <v>54</v>
      </c>
      <c r="I3" t="str">
        <f t="shared" si="0"/>
        <v>L4PafA6</v>
      </c>
      <c r="J3" t="s">
        <v>436</v>
      </c>
      <c r="K3" t="s">
        <v>194</v>
      </c>
      <c r="L3" s="1">
        <v>0.68</v>
      </c>
      <c r="M3">
        <v>23.45</v>
      </c>
      <c r="N3">
        <f>M3/-10</f>
        <v>-2.3449999999999998</v>
      </c>
      <c r="O3" t="s">
        <v>187</v>
      </c>
      <c r="P3">
        <v>0.58099999999999996</v>
      </c>
      <c r="Q3" s="1">
        <f t="shared" si="1"/>
        <v>9.9000000000000088E-2</v>
      </c>
      <c r="R3" t="s">
        <v>103</v>
      </c>
      <c r="S3" t="e">
        <f>R3/-10</f>
        <v>#VALUE!</v>
      </c>
      <c r="T3" t="e">
        <f t="shared" si="2"/>
        <v>#VALUE!</v>
      </c>
      <c r="U3">
        <v>53.6</v>
      </c>
      <c r="V3">
        <v>51.65</v>
      </c>
      <c r="W3">
        <v>16</v>
      </c>
      <c r="X3">
        <v>16</v>
      </c>
      <c r="Y3" s="13">
        <f>(W3+X3)/2</f>
        <v>16</v>
      </c>
      <c r="Z3">
        <f t="shared" si="3"/>
        <v>16</v>
      </c>
      <c r="AA3">
        <f t="shared" si="4"/>
        <v>20.38216560509554</v>
      </c>
      <c r="AB3">
        <f t="shared" si="5"/>
        <v>2255.2736</v>
      </c>
      <c r="AC3">
        <f t="shared" si="6"/>
        <v>2094.1621624999998</v>
      </c>
      <c r="AD3">
        <f>(L3-P3)/P3</f>
        <v>0.17039586919105007</v>
      </c>
      <c r="AE3">
        <f t="shared" si="7"/>
        <v>1.3473271674585239E-5</v>
      </c>
      <c r="AF3">
        <f t="shared" si="8"/>
        <v>3.0385913913319884E-6</v>
      </c>
      <c r="AG3">
        <f t="shared" si="9"/>
        <v>3.0385913913319884</v>
      </c>
      <c r="AH3">
        <f t="shared" si="10"/>
        <v>2.8215215745999417E-6</v>
      </c>
      <c r="AI3" t="e">
        <f t="shared" si="11"/>
        <v>#VALUE!</v>
      </c>
    </row>
    <row r="4" spans="1:35" hidden="1" x14ac:dyDescent="0.35">
      <c r="A4" s="2">
        <v>44764</v>
      </c>
      <c r="B4" t="s">
        <v>18</v>
      </c>
      <c r="C4" t="s">
        <v>181</v>
      </c>
      <c r="D4" t="s">
        <v>45</v>
      </c>
      <c r="E4" t="s">
        <v>46</v>
      </c>
      <c r="F4">
        <v>2</v>
      </c>
      <c r="G4" t="s">
        <v>94</v>
      </c>
      <c r="H4" t="s">
        <v>90</v>
      </c>
      <c r="I4" t="str">
        <f t="shared" si="0"/>
        <v>L4AguA4</v>
      </c>
      <c r="J4" t="s">
        <v>487</v>
      </c>
      <c r="K4" t="s">
        <v>194</v>
      </c>
      <c r="L4" s="1">
        <v>0.84699999999999998</v>
      </c>
      <c r="M4" t="s">
        <v>103</v>
      </c>
      <c r="N4" t="e">
        <f>M4/-10</f>
        <v>#VALUE!</v>
      </c>
      <c r="O4" t="s">
        <v>187</v>
      </c>
      <c r="P4">
        <v>0.874</v>
      </c>
      <c r="Q4" s="1">
        <f t="shared" si="1"/>
        <v>-2.7000000000000024E-2</v>
      </c>
      <c r="R4" t="s">
        <v>103</v>
      </c>
      <c r="S4" t="e">
        <f>R4/-10</f>
        <v>#VALUE!</v>
      </c>
      <c r="T4" t="e">
        <f t="shared" si="2"/>
        <v>#VALUE!</v>
      </c>
      <c r="U4">
        <v>37.450000000000003</v>
      </c>
      <c r="V4">
        <v>38.1</v>
      </c>
      <c r="W4">
        <v>51.05</v>
      </c>
      <c r="X4">
        <v>40.450000000000003</v>
      </c>
      <c r="Y4">
        <v>40.450000000000003</v>
      </c>
      <c r="Z4">
        <f t="shared" si="3"/>
        <v>45.75</v>
      </c>
      <c r="AA4">
        <f t="shared" si="4"/>
        <v>166.64510350318471</v>
      </c>
      <c r="AB4">
        <f t="shared" si="5"/>
        <v>1100.9644625000003</v>
      </c>
      <c r="AC4">
        <f t="shared" si="6"/>
        <v>1139.51385</v>
      </c>
      <c r="AD4">
        <f>(P4-L4)/L4</f>
        <v>3.1877213695395541E-2</v>
      </c>
      <c r="AE4">
        <f t="shared" si="7"/>
        <v>1.7113202010658076E-6</v>
      </c>
      <c r="AF4">
        <f t="shared" si="8"/>
        <v>1.8841027253318094E-7</v>
      </c>
      <c r="AG4">
        <f t="shared" si="9"/>
        <v>0.18841027253318093</v>
      </c>
      <c r="AH4">
        <f t="shared" si="10"/>
        <v>1.9500730708992726E-7</v>
      </c>
      <c r="AI4" t="e">
        <f t="shared" si="11"/>
        <v>#VALUE!</v>
      </c>
    </row>
    <row r="5" spans="1:35" hidden="1" x14ac:dyDescent="0.35">
      <c r="A5" s="2">
        <v>44764</v>
      </c>
      <c r="B5" t="s">
        <v>18</v>
      </c>
      <c r="C5" t="s">
        <v>181</v>
      </c>
      <c r="D5" t="s">
        <v>133</v>
      </c>
      <c r="E5" t="s">
        <v>46</v>
      </c>
      <c r="F5">
        <v>6</v>
      </c>
      <c r="G5" t="s">
        <v>33</v>
      </c>
      <c r="H5" t="s">
        <v>64</v>
      </c>
      <c r="I5" t="str">
        <f t="shared" si="0"/>
        <v>K1HmaA2</v>
      </c>
      <c r="J5" t="s">
        <v>476</v>
      </c>
      <c r="K5" t="s">
        <v>191</v>
      </c>
      <c r="L5" s="1">
        <v>0.63700000000000001</v>
      </c>
      <c r="M5" t="s">
        <v>103</v>
      </c>
      <c r="N5" t="e">
        <f>M5/-10</f>
        <v>#VALUE!</v>
      </c>
      <c r="O5" t="s">
        <v>189</v>
      </c>
      <c r="P5">
        <v>0.72099999999999997</v>
      </c>
      <c r="Q5" s="1">
        <f t="shared" si="1"/>
        <v>-8.3999999999999964E-2</v>
      </c>
      <c r="R5" t="s">
        <v>103</v>
      </c>
      <c r="S5" t="e">
        <f>R5/-10</f>
        <v>#VALUE!</v>
      </c>
      <c r="T5" t="e">
        <f t="shared" si="2"/>
        <v>#VALUE!</v>
      </c>
      <c r="U5">
        <v>75.099999999999994</v>
      </c>
      <c r="V5">
        <v>75.3</v>
      </c>
      <c r="W5" s="13">
        <v>75.099999999999994</v>
      </c>
      <c r="X5">
        <v>75.3</v>
      </c>
      <c r="Y5">
        <v>75.099999999999994</v>
      </c>
      <c r="Z5">
        <f t="shared" si="3"/>
        <v>75.199999999999989</v>
      </c>
      <c r="AA5">
        <f t="shared" si="4"/>
        <v>450.24203821656033</v>
      </c>
      <c r="AB5">
        <f t="shared" si="5"/>
        <v>4427.4078499999996</v>
      </c>
      <c r="AC5">
        <f t="shared" si="6"/>
        <v>4451.0206499999995</v>
      </c>
      <c r="AD5">
        <f>(P5-L5)/L5</f>
        <v>0.13186813186813182</v>
      </c>
      <c r="AE5">
        <f t="shared" si="7"/>
        <v>9.8274110434886081E-6</v>
      </c>
      <c r="AF5">
        <f t="shared" si="8"/>
        <v>4.3509956799118153E-6</v>
      </c>
      <c r="AG5">
        <f t="shared" si="9"/>
        <v>4.350995679911815</v>
      </c>
      <c r="AH5">
        <f t="shared" si="10"/>
        <v>4.3742009490605835E-6</v>
      </c>
      <c r="AI5" t="e">
        <f t="shared" si="11"/>
        <v>#VALUE!</v>
      </c>
    </row>
    <row r="6" spans="1:35" hidden="1" x14ac:dyDescent="0.35">
      <c r="A6" s="2">
        <v>44806</v>
      </c>
      <c r="B6" s="6" t="s">
        <v>18</v>
      </c>
      <c r="C6" s="6" t="s">
        <v>232</v>
      </c>
      <c r="D6" t="s">
        <v>86</v>
      </c>
      <c r="E6" t="s">
        <v>46</v>
      </c>
      <c r="F6">
        <v>13</v>
      </c>
      <c r="G6" t="s">
        <v>33</v>
      </c>
      <c r="H6" t="s">
        <v>54</v>
      </c>
      <c r="I6" t="str">
        <f t="shared" si="0"/>
        <v>K5HmaA6</v>
      </c>
      <c r="J6" t="s">
        <v>402</v>
      </c>
      <c r="K6" t="s">
        <v>235</v>
      </c>
      <c r="L6" s="1">
        <v>0.86099999999999999</v>
      </c>
      <c r="M6" t="s">
        <v>50</v>
      </c>
      <c r="N6" t="s">
        <v>50</v>
      </c>
      <c r="O6" t="s">
        <v>243</v>
      </c>
      <c r="P6">
        <v>0.80800000000000005</v>
      </c>
      <c r="Q6" s="1">
        <f t="shared" si="1"/>
        <v>5.2999999999999936E-2</v>
      </c>
      <c r="R6" t="s">
        <v>50</v>
      </c>
      <c r="S6" t="s">
        <v>50</v>
      </c>
      <c r="T6" t="e">
        <f t="shared" si="2"/>
        <v>#VALUE!</v>
      </c>
      <c r="U6">
        <v>47.95</v>
      </c>
      <c r="V6">
        <v>47.9</v>
      </c>
      <c r="W6">
        <v>47.95</v>
      </c>
      <c r="X6">
        <v>47.9</v>
      </c>
      <c r="Y6">
        <v>47.9</v>
      </c>
      <c r="Z6">
        <f t="shared" si="3"/>
        <v>47.924999999999997</v>
      </c>
      <c r="AA6">
        <f t="shared" si="4"/>
        <v>182.86668988853498</v>
      </c>
      <c r="AB6">
        <f t="shared" si="5"/>
        <v>1804.8739625000003</v>
      </c>
      <c r="AC6">
        <f t="shared" si="6"/>
        <v>1801.11185</v>
      </c>
      <c r="AD6">
        <f>(L6-P6)/P6</f>
        <v>6.5594059405940514E-2</v>
      </c>
      <c r="AE6">
        <f t="shared" si="7"/>
        <v>4.1601325828999674E-6</v>
      </c>
      <c r="AF6">
        <f t="shared" si="8"/>
        <v>7.5085149794240251E-7</v>
      </c>
      <c r="AG6">
        <f t="shared" si="9"/>
        <v>0.75085149794240247</v>
      </c>
      <c r="AH6">
        <f t="shared" si="10"/>
        <v>7.4928640926322386E-7</v>
      </c>
      <c r="AI6" t="e">
        <f t="shared" si="11"/>
        <v>#VALUE!</v>
      </c>
    </row>
    <row r="7" spans="1:35" hidden="1" x14ac:dyDescent="0.35">
      <c r="A7" s="2">
        <v>44804</v>
      </c>
      <c r="B7" s="6" t="s">
        <v>18</v>
      </c>
      <c r="C7" s="6" t="s">
        <v>232</v>
      </c>
      <c r="D7" t="s">
        <v>123</v>
      </c>
      <c r="E7" t="s">
        <v>21</v>
      </c>
      <c r="F7">
        <v>6</v>
      </c>
      <c r="G7" t="s">
        <v>27</v>
      </c>
      <c r="H7" t="s">
        <v>52</v>
      </c>
      <c r="I7" t="str">
        <f t="shared" si="0"/>
        <v>M1CmeF9</v>
      </c>
      <c r="J7" t="s">
        <v>456</v>
      </c>
      <c r="K7" t="s">
        <v>234</v>
      </c>
      <c r="L7" s="1">
        <v>0.746</v>
      </c>
      <c r="M7">
        <v>9.44</v>
      </c>
      <c r="N7">
        <f t="shared" ref="N7:N70" si="12">M7/-10</f>
        <v>-0.94399999999999995</v>
      </c>
      <c r="O7" t="s">
        <v>32</v>
      </c>
      <c r="P7">
        <v>0.627</v>
      </c>
      <c r="Q7" s="1">
        <f t="shared" si="1"/>
        <v>0.11899999999999999</v>
      </c>
      <c r="S7">
        <f t="shared" ref="S7:S70" si="13">R7/-10</f>
        <v>0</v>
      </c>
      <c r="T7">
        <f t="shared" si="2"/>
        <v>0.94399999999999995</v>
      </c>
      <c r="U7">
        <v>119.2</v>
      </c>
      <c r="V7">
        <v>115.05</v>
      </c>
      <c r="W7">
        <v>119.2</v>
      </c>
      <c r="X7">
        <v>115.05</v>
      </c>
      <c r="Y7">
        <v>115.05</v>
      </c>
      <c r="Z7">
        <f t="shared" si="3"/>
        <v>117.125</v>
      </c>
      <c r="AA7">
        <f t="shared" si="4"/>
        <v>1092.2186007165606</v>
      </c>
      <c r="AB7">
        <f t="shared" si="5"/>
        <v>11153.782400000002</v>
      </c>
      <c r="AC7">
        <f t="shared" si="6"/>
        <v>10390.654462499999</v>
      </c>
      <c r="AD7">
        <f>(L7-P7)/P7</f>
        <v>0.18979266347687399</v>
      </c>
      <c r="AE7">
        <f t="shared" si="7"/>
        <v>1.5385404828349336E-5</v>
      </c>
      <c r="AF7">
        <f t="shared" si="8"/>
        <v>1.7160545759131787E-5</v>
      </c>
      <c r="AG7">
        <f t="shared" si="9"/>
        <v>17.160545759131786</v>
      </c>
      <c r="AH7">
        <f t="shared" si="10"/>
        <v>1.5986442533705707E-5</v>
      </c>
      <c r="AI7">
        <f t="shared" si="11"/>
        <v>18.178544236368417</v>
      </c>
    </row>
    <row r="8" spans="1:35" hidden="1" x14ac:dyDescent="0.35">
      <c r="A8" s="2">
        <v>44735</v>
      </c>
      <c r="B8" t="s">
        <v>18</v>
      </c>
      <c r="C8" t="s">
        <v>141</v>
      </c>
      <c r="D8" t="s">
        <v>45</v>
      </c>
      <c r="E8" t="s">
        <v>46</v>
      </c>
      <c r="F8">
        <v>7</v>
      </c>
      <c r="G8" t="s">
        <v>25</v>
      </c>
      <c r="H8" t="s">
        <v>53</v>
      </c>
      <c r="I8" t="str">
        <f t="shared" si="0"/>
        <v>L4SguG1</v>
      </c>
      <c r="J8" t="s">
        <v>439</v>
      </c>
      <c r="K8" t="s">
        <v>153</v>
      </c>
      <c r="L8" s="1">
        <v>0.74099999999999999</v>
      </c>
      <c r="M8">
        <v>10.23</v>
      </c>
      <c r="N8">
        <f t="shared" si="12"/>
        <v>-1.0230000000000001</v>
      </c>
      <c r="O8" t="s">
        <v>154</v>
      </c>
      <c r="P8">
        <v>0.53400000000000003</v>
      </c>
      <c r="Q8" s="1">
        <f t="shared" si="1"/>
        <v>0.20699999999999996</v>
      </c>
      <c r="S8">
        <f t="shared" si="13"/>
        <v>0</v>
      </c>
      <c r="T8">
        <f t="shared" si="2"/>
        <v>1.0230000000000001</v>
      </c>
      <c r="U8">
        <v>33.5</v>
      </c>
      <c r="V8">
        <v>32.450000000000003</v>
      </c>
      <c r="W8">
        <v>10</v>
      </c>
      <c r="X8">
        <v>10.5</v>
      </c>
      <c r="Y8" s="13">
        <f t="shared" ref="Y8:Y14" si="14">(W8+X8)/2</f>
        <v>10.25</v>
      </c>
      <c r="Z8">
        <f t="shared" si="3"/>
        <v>10.25</v>
      </c>
      <c r="AA8">
        <f t="shared" si="4"/>
        <v>8.3648487261146496</v>
      </c>
      <c r="AB8">
        <f t="shared" si="5"/>
        <v>880.96625000000006</v>
      </c>
      <c r="AC8">
        <f t="shared" si="6"/>
        <v>826.60696250000024</v>
      </c>
      <c r="AD8">
        <f>(L8-P8)/P8</f>
        <v>0.38764044943820214</v>
      </c>
      <c r="AE8">
        <f t="shared" si="7"/>
        <v>3.7059808363383147E-5</v>
      </c>
      <c r="AF8">
        <f t="shared" si="8"/>
        <v>3.2648440399608291E-6</v>
      </c>
      <c r="AG8">
        <f t="shared" si="9"/>
        <v>3.2648440399608289</v>
      </c>
      <c r="AH8">
        <f t="shared" si="10"/>
        <v>3.0633895622088248E-6</v>
      </c>
      <c r="AI8">
        <f t="shared" si="11"/>
        <v>3.1914408992774472</v>
      </c>
    </row>
    <row r="9" spans="1:35" hidden="1" x14ac:dyDescent="0.35">
      <c r="A9" s="2">
        <v>44735</v>
      </c>
      <c r="B9" t="s">
        <v>18</v>
      </c>
      <c r="C9" t="s">
        <v>141</v>
      </c>
      <c r="D9" t="s">
        <v>45</v>
      </c>
      <c r="E9" t="s">
        <v>46</v>
      </c>
      <c r="F9">
        <v>2</v>
      </c>
      <c r="G9" t="s">
        <v>43</v>
      </c>
      <c r="H9" t="s">
        <v>52</v>
      </c>
      <c r="I9" t="str">
        <f t="shared" si="0"/>
        <v>L4PfuF9</v>
      </c>
      <c r="J9" t="s">
        <v>438</v>
      </c>
      <c r="K9" t="s">
        <v>153</v>
      </c>
      <c r="L9" s="1">
        <v>0.80300000000000005</v>
      </c>
      <c r="M9" s="7">
        <v>4.97</v>
      </c>
      <c r="N9">
        <f t="shared" si="12"/>
        <v>-0.497</v>
      </c>
      <c r="O9" t="s">
        <v>154</v>
      </c>
      <c r="P9">
        <v>0.84699999999999998</v>
      </c>
      <c r="Q9" s="1">
        <f t="shared" si="1"/>
        <v>-4.3999999999999928E-2</v>
      </c>
      <c r="S9">
        <f t="shared" si="13"/>
        <v>0</v>
      </c>
      <c r="T9">
        <f t="shared" si="2"/>
        <v>0.497</v>
      </c>
      <c r="U9">
        <v>96.75</v>
      </c>
      <c r="V9">
        <v>96.75</v>
      </c>
      <c r="W9">
        <v>30</v>
      </c>
      <c r="X9">
        <v>30</v>
      </c>
      <c r="Y9" s="13">
        <f t="shared" si="14"/>
        <v>30</v>
      </c>
      <c r="Z9">
        <f t="shared" si="3"/>
        <v>30</v>
      </c>
      <c r="AA9">
        <f t="shared" si="4"/>
        <v>71.656050955414017</v>
      </c>
      <c r="AB9">
        <f t="shared" si="5"/>
        <v>7348.0415625000005</v>
      </c>
      <c r="AC9">
        <f t="shared" si="6"/>
        <v>7348.0415625000005</v>
      </c>
      <c r="AD9">
        <f>(P9-L9)/L9</f>
        <v>5.4794520547945112E-2</v>
      </c>
      <c r="AE9">
        <f t="shared" si="7"/>
        <v>3.3337449429796378E-6</v>
      </c>
      <c r="AF9">
        <f t="shared" si="8"/>
        <v>2.4496496399788575E-6</v>
      </c>
      <c r="AG9">
        <f t="shared" si="9"/>
        <v>2.4496496399788574</v>
      </c>
      <c r="AH9">
        <f t="shared" si="10"/>
        <v>2.4496496399788575E-6</v>
      </c>
      <c r="AI9">
        <f t="shared" si="11"/>
        <v>4.9288725150480026</v>
      </c>
    </row>
    <row r="10" spans="1:35" hidden="1" x14ac:dyDescent="0.35">
      <c r="A10" s="2">
        <v>44735</v>
      </c>
      <c r="B10" t="s">
        <v>18</v>
      </c>
      <c r="C10" t="s">
        <v>141</v>
      </c>
      <c r="D10" t="s">
        <v>45</v>
      </c>
      <c r="E10" t="s">
        <v>46</v>
      </c>
      <c r="F10">
        <v>6</v>
      </c>
      <c r="G10" t="s">
        <v>37</v>
      </c>
      <c r="H10" t="s">
        <v>49</v>
      </c>
      <c r="I10" t="str">
        <f t="shared" si="0"/>
        <v>L4PfaJ8</v>
      </c>
      <c r="J10" t="s">
        <v>437</v>
      </c>
      <c r="K10" t="s">
        <v>153</v>
      </c>
      <c r="L10" s="1">
        <v>0.93600000000000005</v>
      </c>
      <c r="M10">
        <v>14.08</v>
      </c>
      <c r="N10">
        <f t="shared" si="12"/>
        <v>-1.4079999999999999</v>
      </c>
      <c r="O10" t="s">
        <v>154</v>
      </c>
      <c r="P10">
        <v>0.73899999999999999</v>
      </c>
      <c r="Q10" s="1">
        <f t="shared" si="1"/>
        <v>0.19700000000000006</v>
      </c>
      <c r="S10">
        <f t="shared" si="13"/>
        <v>0</v>
      </c>
      <c r="T10">
        <f t="shared" si="2"/>
        <v>1.4079999999999999</v>
      </c>
      <c r="U10">
        <v>60.25</v>
      </c>
      <c r="V10">
        <v>61.45</v>
      </c>
      <c r="W10">
        <v>19</v>
      </c>
      <c r="X10">
        <v>20</v>
      </c>
      <c r="Y10" s="13">
        <f t="shared" si="14"/>
        <v>19.5</v>
      </c>
      <c r="Z10">
        <f t="shared" si="3"/>
        <v>19.5</v>
      </c>
      <c r="AA10">
        <f t="shared" si="4"/>
        <v>30.27468152866242</v>
      </c>
      <c r="AB10">
        <f t="shared" si="5"/>
        <v>2849.5990624999999</v>
      </c>
      <c r="AC10">
        <f t="shared" si="6"/>
        <v>2964.2404625000004</v>
      </c>
      <c r="AD10">
        <f>(L10-P10)/P10</f>
        <v>0.26657645466847102</v>
      </c>
      <c r="AE10">
        <f t="shared" si="7"/>
        <v>2.3374029193905631E-5</v>
      </c>
      <c r="AF10">
        <f t="shared" si="8"/>
        <v>6.6606611677801121E-6</v>
      </c>
      <c r="AG10">
        <f t="shared" si="9"/>
        <v>6.6606611677801117</v>
      </c>
      <c r="AH10">
        <f t="shared" si="10"/>
        <v>6.9286243108231334E-6</v>
      </c>
      <c r="AI10">
        <f t="shared" si="11"/>
        <v>4.7305832157529206</v>
      </c>
    </row>
    <row r="11" spans="1:35" hidden="1" x14ac:dyDescent="0.35">
      <c r="A11" s="2">
        <v>44735</v>
      </c>
      <c r="B11" t="s">
        <v>18</v>
      </c>
      <c r="C11" t="s">
        <v>141</v>
      </c>
      <c r="D11" t="s">
        <v>45</v>
      </c>
      <c r="E11" t="s">
        <v>46</v>
      </c>
      <c r="F11">
        <v>4</v>
      </c>
      <c r="G11" t="s">
        <v>41</v>
      </c>
      <c r="H11" t="s">
        <v>108</v>
      </c>
      <c r="I11" t="str">
        <f t="shared" si="0"/>
        <v>L4MluE5</v>
      </c>
      <c r="J11" t="s">
        <v>415</v>
      </c>
      <c r="K11" t="s">
        <v>153</v>
      </c>
      <c r="L11" s="1">
        <v>0.85799999999999998</v>
      </c>
      <c r="M11">
        <v>13.76</v>
      </c>
      <c r="N11">
        <f t="shared" si="12"/>
        <v>-1.3759999999999999</v>
      </c>
      <c r="O11" t="s">
        <v>154</v>
      </c>
      <c r="P11">
        <v>0.63500000000000001</v>
      </c>
      <c r="Q11" s="1">
        <f t="shared" si="1"/>
        <v>0.22299999999999998</v>
      </c>
      <c r="S11">
        <f t="shared" si="13"/>
        <v>0</v>
      </c>
      <c r="T11">
        <f t="shared" si="2"/>
        <v>1.3759999999999999</v>
      </c>
      <c r="U11">
        <v>93.65</v>
      </c>
      <c r="V11">
        <v>90.6</v>
      </c>
      <c r="W11">
        <v>28.5</v>
      </c>
      <c r="X11">
        <v>29</v>
      </c>
      <c r="Y11" s="13">
        <f t="shared" si="14"/>
        <v>28.75</v>
      </c>
      <c r="Z11">
        <f t="shared" si="3"/>
        <v>28.75</v>
      </c>
      <c r="AA11">
        <f t="shared" si="4"/>
        <v>65.809116242038215</v>
      </c>
      <c r="AB11">
        <f t="shared" si="5"/>
        <v>6884.7031625000009</v>
      </c>
      <c r="AC11">
        <f t="shared" si="6"/>
        <v>6443.5625999999993</v>
      </c>
      <c r="AD11">
        <f>(L11-P11)/P11</f>
        <v>0.35118110236220468</v>
      </c>
      <c r="AE11">
        <f t="shared" si="7"/>
        <v>3.2816766879895326E-5</v>
      </c>
      <c r="AF11">
        <f t="shared" si="8"/>
        <v>2.2593369872104063E-5</v>
      </c>
      <c r="AG11">
        <f t="shared" si="9"/>
        <v>22.593369872104063</v>
      </c>
      <c r="AH11">
        <f t="shared" si="10"/>
        <v>2.1145689172021217E-5</v>
      </c>
      <c r="AI11">
        <f t="shared" si="11"/>
        <v>16.419600197750047</v>
      </c>
    </row>
    <row r="12" spans="1:35" hidden="1" x14ac:dyDescent="0.35">
      <c r="A12" s="2">
        <v>44764</v>
      </c>
      <c r="B12" t="s">
        <v>18</v>
      </c>
      <c r="C12" t="s">
        <v>181</v>
      </c>
      <c r="D12" t="s">
        <v>45</v>
      </c>
      <c r="E12" t="s">
        <v>46</v>
      </c>
      <c r="F12">
        <v>6</v>
      </c>
      <c r="G12" t="s">
        <v>30</v>
      </c>
      <c r="H12" t="s">
        <v>106</v>
      </c>
      <c r="I12" t="str">
        <f t="shared" si="0"/>
        <v>L4FthC7</v>
      </c>
      <c r="J12" t="s">
        <v>414</v>
      </c>
      <c r="K12" t="s">
        <v>194</v>
      </c>
      <c r="L12" s="1">
        <v>0.72399999999999998</v>
      </c>
      <c r="M12">
        <v>12.56</v>
      </c>
      <c r="N12">
        <f t="shared" si="12"/>
        <v>-1.256</v>
      </c>
      <c r="O12" t="s">
        <v>187</v>
      </c>
      <c r="P12">
        <v>0.747</v>
      </c>
      <c r="Q12" s="1">
        <f t="shared" si="1"/>
        <v>-2.300000000000002E-2</v>
      </c>
      <c r="S12">
        <f t="shared" si="13"/>
        <v>0</v>
      </c>
      <c r="T12">
        <f t="shared" si="2"/>
        <v>1.256</v>
      </c>
      <c r="U12">
        <v>83.45</v>
      </c>
      <c r="V12">
        <v>70.099999999999994</v>
      </c>
      <c r="W12">
        <v>23</v>
      </c>
      <c r="X12">
        <v>22</v>
      </c>
      <c r="Y12" s="13">
        <f t="shared" si="14"/>
        <v>22.5</v>
      </c>
      <c r="Z12">
        <f t="shared" si="3"/>
        <v>22.5</v>
      </c>
      <c r="AA12">
        <f t="shared" si="4"/>
        <v>40.306528662420384</v>
      </c>
      <c r="AB12">
        <f t="shared" si="5"/>
        <v>5466.6634625000006</v>
      </c>
      <c r="AC12">
        <f t="shared" si="6"/>
        <v>3857.4978499999997</v>
      </c>
      <c r="AD12">
        <f>(P12-L12)/L12</f>
        <v>3.1767955801105002E-2</v>
      </c>
      <c r="AE12">
        <f t="shared" si="7"/>
        <v>1.7041026528806769E-6</v>
      </c>
      <c r="AF12">
        <f t="shared" si="8"/>
        <v>9.315755708852118E-7</v>
      </c>
      <c r="AG12">
        <f t="shared" si="9"/>
        <v>0.93157557088521181</v>
      </c>
      <c r="AH12">
        <f t="shared" si="10"/>
        <v>6.5735723196665064E-7</v>
      </c>
      <c r="AI12">
        <f t="shared" si="11"/>
        <v>0.74170029529077375</v>
      </c>
    </row>
    <row r="13" spans="1:35" hidden="1" x14ac:dyDescent="0.35">
      <c r="A13" s="2">
        <v>44735</v>
      </c>
      <c r="B13" t="s">
        <v>18</v>
      </c>
      <c r="C13" t="s">
        <v>141</v>
      </c>
      <c r="D13" t="s">
        <v>45</v>
      </c>
      <c r="E13" t="s">
        <v>46</v>
      </c>
      <c r="F13">
        <v>8</v>
      </c>
      <c r="G13" t="s">
        <v>22</v>
      </c>
      <c r="H13" t="s">
        <v>44</v>
      </c>
      <c r="I13" t="str">
        <f t="shared" si="0"/>
        <v>L4FsaD10</v>
      </c>
      <c r="J13" t="s">
        <v>434</v>
      </c>
      <c r="K13" t="s">
        <v>153</v>
      </c>
      <c r="L13" s="1">
        <v>0.78200000000000003</v>
      </c>
      <c r="M13">
        <v>8.33</v>
      </c>
      <c r="N13">
        <f t="shared" si="12"/>
        <v>-0.83299999999999996</v>
      </c>
      <c r="O13" t="s">
        <v>154</v>
      </c>
      <c r="P13">
        <v>0.60199999999999998</v>
      </c>
      <c r="Q13" s="1">
        <f t="shared" si="1"/>
        <v>0.18000000000000005</v>
      </c>
      <c r="S13">
        <f t="shared" si="13"/>
        <v>0</v>
      </c>
      <c r="T13">
        <f t="shared" si="2"/>
        <v>0.83299999999999996</v>
      </c>
      <c r="U13">
        <v>28.85</v>
      </c>
      <c r="V13">
        <v>25.8</v>
      </c>
      <c r="W13">
        <v>8.5</v>
      </c>
      <c r="X13">
        <v>10</v>
      </c>
      <c r="Y13" s="13">
        <f t="shared" si="14"/>
        <v>9.25</v>
      </c>
      <c r="Z13">
        <f t="shared" si="3"/>
        <v>9.25</v>
      </c>
      <c r="AA13">
        <f t="shared" si="4"/>
        <v>6.8123009554140124</v>
      </c>
      <c r="AB13">
        <f t="shared" si="5"/>
        <v>653.37316250000015</v>
      </c>
      <c r="AC13">
        <f t="shared" si="6"/>
        <v>522.52740000000006</v>
      </c>
      <c r="AD13">
        <f>(L13-P13)/P13</f>
        <v>0.29900332225913628</v>
      </c>
      <c r="AE13">
        <f t="shared" si="7"/>
        <v>2.6921802532170291E-5</v>
      </c>
      <c r="AF13">
        <f t="shared" si="8"/>
        <v>1.7589983260644614E-6</v>
      </c>
      <c r="AG13">
        <f t="shared" si="9"/>
        <v>1.7589983260644615</v>
      </c>
      <c r="AH13">
        <f t="shared" si="10"/>
        <v>1.406737948044836E-6</v>
      </c>
      <c r="AI13">
        <f t="shared" si="11"/>
        <v>2.1116426483366886</v>
      </c>
    </row>
    <row r="14" spans="1:35" hidden="1" x14ac:dyDescent="0.35">
      <c r="A14" s="2">
        <v>44735</v>
      </c>
      <c r="B14" t="s">
        <v>18</v>
      </c>
      <c r="C14" t="s">
        <v>141</v>
      </c>
      <c r="D14" t="s">
        <v>45</v>
      </c>
      <c r="E14" t="s">
        <v>46</v>
      </c>
      <c r="F14">
        <v>5</v>
      </c>
      <c r="G14" t="s">
        <v>28</v>
      </c>
      <c r="H14" t="s">
        <v>47</v>
      </c>
      <c r="I14" t="str">
        <f t="shared" si="0"/>
        <v>L4DtoA1</v>
      </c>
      <c r="J14" t="s">
        <v>433</v>
      </c>
      <c r="K14" t="s">
        <v>153</v>
      </c>
      <c r="L14" s="1">
        <v>0.92100000000000004</v>
      </c>
      <c r="M14">
        <v>8.02</v>
      </c>
      <c r="N14">
        <f t="shared" si="12"/>
        <v>-0.80199999999999994</v>
      </c>
      <c r="O14" t="s">
        <v>154</v>
      </c>
      <c r="P14">
        <v>0.73099999999999998</v>
      </c>
      <c r="Q14" s="1">
        <f t="shared" si="1"/>
        <v>0.19000000000000006</v>
      </c>
      <c r="S14">
        <f t="shared" si="13"/>
        <v>0</v>
      </c>
      <c r="T14">
        <f t="shared" si="2"/>
        <v>0.80199999999999994</v>
      </c>
      <c r="U14">
        <v>52.65</v>
      </c>
      <c r="V14">
        <v>55.85</v>
      </c>
      <c r="W14">
        <v>17</v>
      </c>
      <c r="X14">
        <v>18</v>
      </c>
      <c r="Y14" s="13">
        <f t="shared" si="14"/>
        <v>17.5</v>
      </c>
      <c r="Z14">
        <f t="shared" si="3"/>
        <v>17.5</v>
      </c>
      <c r="AA14">
        <f t="shared" si="4"/>
        <v>24.382961783439491</v>
      </c>
      <c r="AB14">
        <f t="shared" si="5"/>
        <v>2176.0376624999999</v>
      </c>
      <c r="AC14">
        <f t="shared" si="6"/>
        <v>2448.5896625000005</v>
      </c>
      <c r="AD14">
        <f>(L14-P14)/P14</f>
        <v>0.25991792065663483</v>
      </c>
      <c r="AE14">
        <f t="shared" si="7"/>
        <v>2.265741467297433E-5</v>
      </c>
      <c r="AF14">
        <f t="shared" si="8"/>
        <v>4.930338766327226E-6</v>
      </c>
      <c r="AG14">
        <f t="shared" si="9"/>
        <v>4.9303387663272265</v>
      </c>
      <c r="AH14">
        <f t="shared" si="10"/>
        <v>5.5478711347220773E-6</v>
      </c>
      <c r="AI14">
        <f t="shared" si="11"/>
        <v>6.1475545714803328</v>
      </c>
    </row>
    <row r="15" spans="1:35" hidden="1" x14ac:dyDescent="0.35">
      <c r="A15" s="2">
        <v>44772</v>
      </c>
      <c r="B15" t="s">
        <v>56</v>
      </c>
      <c r="C15" t="s">
        <v>196</v>
      </c>
      <c r="D15" t="s">
        <v>57</v>
      </c>
      <c r="E15" t="s">
        <v>46</v>
      </c>
      <c r="F15">
        <v>7</v>
      </c>
      <c r="G15" t="s">
        <v>30</v>
      </c>
      <c r="H15" t="s">
        <v>62</v>
      </c>
      <c r="I15" t="str">
        <f t="shared" si="0"/>
        <v>L1FthF5</v>
      </c>
      <c r="J15" t="s">
        <v>500</v>
      </c>
      <c r="L15" s="1">
        <v>0.67900000000000005</v>
      </c>
      <c r="M15">
        <v>5.68</v>
      </c>
      <c r="N15">
        <f t="shared" si="12"/>
        <v>-0.56799999999999995</v>
      </c>
      <c r="O15" t="s">
        <v>198</v>
      </c>
      <c r="P15">
        <v>0.58599999999999997</v>
      </c>
      <c r="Q15" s="1">
        <f t="shared" si="1"/>
        <v>9.3000000000000083E-2</v>
      </c>
      <c r="S15">
        <f t="shared" si="13"/>
        <v>0</v>
      </c>
      <c r="T15">
        <f t="shared" si="2"/>
        <v>0.56799999999999995</v>
      </c>
      <c r="U15">
        <v>42.6</v>
      </c>
      <c r="Y15" s="13">
        <v>42.6</v>
      </c>
      <c r="Z15">
        <f t="shared" si="3"/>
        <v>0</v>
      </c>
      <c r="AA15">
        <f t="shared" si="4"/>
        <v>0</v>
      </c>
      <c r="AB15">
        <f t="shared" si="5"/>
        <v>1424.5866000000003</v>
      </c>
      <c r="AC15">
        <f t="shared" si="6"/>
        <v>0</v>
      </c>
      <c r="AD15">
        <f>(L15-P15)/P15</f>
        <v>0.15870307167235509</v>
      </c>
      <c r="AE15">
        <f t="shared" si="7"/>
        <v>1.234432950467869E-5</v>
      </c>
      <c r="AF15">
        <f t="shared" si="8"/>
        <v>1.7585566398349904E-6</v>
      </c>
      <c r="AG15">
        <f t="shared" si="9"/>
        <v>1.7585566398349903</v>
      </c>
      <c r="AH15">
        <f t="shared" si="10"/>
        <v>0</v>
      </c>
      <c r="AI15">
        <f t="shared" si="11"/>
        <v>3.0960504222447014</v>
      </c>
    </row>
    <row r="16" spans="1:35" hidden="1" x14ac:dyDescent="0.35">
      <c r="A16" s="2">
        <v>44735</v>
      </c>
      <c r="B16" t="s">
        <v>18</v>
      </c>
      <c r="C16" t="s">
        <v>141</v>
      </c>
      <c r="D16" t="s">
        <v>86</v>
      </c>
      <c r="E16" t="s">
        <v>46</v>
      </c>
      <c r="F16">
        <v>3</v>
      </c>
      <c r="G16" t="s">
        <v>25</v>
      </c>
      <c r="H16" t="s">
        <v>93</v>
      </c>
      <c r="I16" t="str">
        <f t="shared" si="0"/>
        <v>K5SguH9</v>
      </c>
      <c r="J16" t="s">
        <v>409</v>
      </c>
      <c r="K16" t="s">
        <v>152</v>
      </c>
      <c r="L16" s="1">
        <v>0.85499999999999998</v>
      </c>
      <c r="M16">
        <v>12.75</v>
      </c>
      <c r="N16">
        <f t="shared" si="12"/>
        <v>-1.2749999999999999</v>
      </c>
      <c r="O16" t="s">
        <v>146</v>
      </c>
      <c r="P16">
        <v>0.85699999999999998</v>
      </c>
      <c r="Q16" s="1">
        <f t="shared" si="1"/>
        <v>-2.0000000000000018E-3</v>
      </c>
      <c r="S16">
        <f t="shared" si="13"/>
        <v>0</v>
      </c>
      <c r="T16">
        <f t="shared" si="2"/>
        <v>1.2749999999999999</v>
      </c>
      <c r="U16">
        <v>37.549999999999997</v>
      </c>
      <c r="V16">
        <v>32.9</v>
      </c>
      <c r="W16">
        <v>10</v>
      </c>
      <c r="X16">
        <v>10.1</v>
      </c>
      <c r="Y16" s="13">
        <f t="shared" ref="Y16:Y24" si="15">(W16+X16)/2</f>
        <v>10.050000000000001</v>
      </c>
      <c r="Z16">
        <f t="shared" si="3"/>
        <v>10.050000000000001</v>
      </c>
      <c r="AA16">
        <f t="shared" si="4"/>
        <v>8.0416003184713389</v>
      </c>
      <c r="AB16">
        <f t="shared" si="5"/>
        <v>1106.8519624999999</v>
      </c>
      <c r="AC16">
        <f t="shared" si="6"/>
        <v>849.69184999999993</v>
      </c>
      <c r="AD16">
        <f>(P16-L16)/L16</f>
        <v>2.3391812865497098E-3</v>
      </c>
      <c r="AE16">
        <f t="shared" si="7"/>
        <v>6.8685426420101547E-8</v>
      </c>
      <c r="AF16">
        <f t="shared" si="8"/>
        <v>7.602459902823874E-9</v>
      </c>
      <c r="AG16">
        <f t="shared" si="9"/>
        <v>7.6024599028238745E-3</v>
      </c>
      <c r="AH16">
        <f t="shared" si="10"/>
        <v>5.8361447042934949E-9</v>
      </c>
      <c r="AI16">
        <f t="shared" si="11"/>
        <v>5.9627136492736276E-3</v>
      </c>
    </row>
    <row r="17" spans="1:35" hidden="1" x14ac:dyDescent="0.35">
      <c r="A17" s="2">
        <v>44762</v>
      </c>
      <c r="B17" t="s">
        <v>18</v>
      </c>
      <c r="C17" t="s">
        <v>181</v>
      </c>
      <c r="D17" t="s">
        <v>86</v>
      </c>
      <c r="E17" t="s">
        <v>46</v>
      </c>
      <c r="F17">
        <v>7</v>
      </c>
      <c r="G17" t="s">
        <v>43</v>
      </c>
      <c r="H17" t="s">
        <v>92</v>
      </c>
      <c r="I17" t="str">
        <f t="shared" si="0"/>
        <v>K5PfuC6</v>
      </c>
      <c r="J17" t="s">
        <v>408</v>
      </c>
      <c r="K17" t="s">
        <v>182</v>
      </c>
      <c r="L17" s="1" t="s">
        <v>50</v>
      </c>
      <c r="N17">
        <f t="shared" si="12"/>
        <v>0</v>
      </c>
      <c r="O17" t="s">
        <v>154</v>
      </c>
      <c r="P17" t="s">
        <v>103</v>
      </c>
      <c r="Q17" s="1" t="e">
        <f t="shared" si="1"/>
        <v>#VALUE!</v>
      </c>
      <c r="S17">
        <f t="shared" si="13"/>
        <v>0</v>
      </c>
      <c r="T17">
        <f t="shared" si="2"/>
        <v>0</v>
      </c>
      <c r="U17">
        <v>137.75</v>
      </c>
      <c r="V17">
        <v>136.05000000000001</v>
      </c>
      <c r="W17">
        <v>43</v>
      </c>
      <c r="X17">
        <v>43.5</v>
      </c>
      <c r="Y17" s="13">
        <f t="shared" si="15"/>
        <v>43.25</v>
      </c>
      <c r="Z17">
        <f t="shared" si="3"/>
        <v>43.25</v>
      </c>
      <c r="AA17">
        <f t="shared" si="4"/>
        <v>148.93013535031847</v>
      </c>
      <c r="AB17">
        <f t="shared" si="5"/>
        <v>14895.4240625</v>
      </c>
      <c r="AC17">
        <f t="shared" si="6"/>
        <v>14530.037962500004</v>
      </c>
      <c r="AD17" t="s">
        <v>50</v>
      </c>
      <c r="AE17" t="s">
        <v>50</v>
      </c>
      <c r="AF17" t="e">
        <f t="shared" si="8"/>
        <v>#VALUE!</v>
      </c>
      <c r="AG17" t="e">
        <f t="shared" si="9"/>
        <v>#VALUE!</v>
      </c>
      <c r="AH17" t="s">
        <v>103</v>
      </c>
      <c r="AI17" t="e">
        <f t="shared" si="11"/>
        <v>#VALUE!</v>
      </c>
    </row>
    <row r="18" spans="1:35" hidden="1" x14ac:dyDescent="0.35">
      <c r="A18" s="2">
        <v>44735</v>
      </c>
      <c r="B18" t="s">
        <v>18</v>
      </c>
      <c r="C18" t="s">
        <v>141</v>
      </c>
      <c r="D18" t="s">
        <v>86</v>
      </c>
      <c r="E18" t="s">
        <v>46</v>
      </c>
      <c r="F18">
        <v>9</v>
      </c>
      <c r="G18" t="s">
        <v>43</v>
      </c>
      <c r="H18" t="s">
        <v>92</v>
      </c>
      <c r="I18" t="str">
        <f t="shared" si="0"/>
        <v>K5PfuC6</v>
      </c>
      <c r="J18" t="s">
        <v>408</v>
      </c>
      <c r="K18" t="s">
        <v>150</v>
      </c>
      <c r="L18" s="1">
        <v>0.76100000000000001</v>
      </c>
      <c r="M18">
        <v>5.23</v>
      </c>
      <c r="N18">
        <f t="shared" si="12"/>
        <v>-0.52300000000000002</v>
      </c>
      <c r="O18" t="s">
        <v>151</v>
      </c>
      <c r="P18">
        <v>0.83299999999999996</v>
      </c>
      <c r="Q18" s="1">
        <f t="shared" si="1"/>
        <v>-7.1999999999999953E-2</v>
      </c>
      <c r="S18">
        <f t="shared" si="13"/>
        <v>0</v>
      </c>
      <c r="T18">
        <f t="shared" si="2"/>
        <v>0.52300000000000002</v>
      </c>
      <c r="U18">
        <v>137.75</v>
      </c>
      <c r="V18">
        <v>136.05000000000001</v>
      </c>
      <c r="W18">
        <v>43</v>
      </c>
      <c r="X18">
        <v>43.5</v>
      </c>
      <c r="Y18" s="13">
        <f t="shared" si="15"/>
        <v>43.25</v>
      </c>
      <c r="Z18">
        <f t="shared" si="3"/>
        <v>43.25</v>
      </c>
      <c r="AA18">
        <f t="shared" si="4"/>
        <v>148.93013535031847</v>
      </c>
      <c r="AB18">
        <f t="shared" si="5"/>
        <v>14895.4240625</v>
      </c>
      <c r="AC18">
        <f t="shared" si="6"/>
        <v>14530.037962500004</v>
      </c>
      <c r="AD18">
        <f>(P18-L18)/L18</f>
        <v>9.4612352168199673E-2</v>
      </c>
      <c r="AE18">
        <f>119*(10^-6)*(AD18^1.231)</f>
        <v>6.53038448991058E-6</v>
      </c>
      <c r="AF18">
        <f t="shared" si="8"/>
        <v>9.7272846268390843E-6</v>
      </c>
      <c r="AG18">
        <f t="shared" si="9"/>
        <v>9.7272846268390847</v>
      </c>
      <c r="AH18">
        <f>AE18*(AC18/10000)</f>
        <v>9.4886734548121953E-6</v>
      </c>
      <c r="AI18">
        <f t="shared" si="11"/>
        <v>18.599014582866317</v>
      </c>
    </row>
    <row r="19" spans="1:35" hidden="1" x14ac:dyDescent="0.35">
      <c r="A19" s="2">
        <v>44735</v>
      </c>
      <c r="B19" t="s">
        <v>18</v>
      </c>
      <c r="C19" t="s">
        <v>141</v>
      </c>
      <c r="D19" t="s">
        <v>86</v>
      </c>
      <c r="E19" t="s">
        <v>46</v>
      </c>
      <c r="F19">
        <v>13</v>
      </c>
      <c r="G19" t="s">
        <v>43</v>
      </c>
      <c r="H19" t="s">
        <v>102</v>
      </c>
      <c r="I19" t="str">
        <f t="shared" si="0"/>
        <v>K5PfuB9</v>
      </c>
      <c r="J19" t="s">
        <v>407</v>
      </c>
      <c r="K19" t="s">
        <v>150</v>
      </c>
      <c r="L19" s="1" t="s">
        <v>103</v>
      </c>
      <c r="M19" t="s">
        <v>103</v>
      </c>
      <c r="N19" t="e">
        <f t="shared" si="12"/>
        <v>#VALUE!</v>
      </c>
      <c r="O19" t="s">
        <v>151</v>
      </c>
      <c r="P19" t="s">
        <v>51</v>
      </c>
      <c r="Q19" s="1" t="e">
        <f t="shared" si="1"/>
        <v>#VALUE!</v>
      </c>
      <c r="S19">
        <f t="shared" si="13"/>
        <v>0</v>
      </c>
      <c r="T19" t="e">
        <f t="shared" si="2"/>
        <v>#VALUE!</v>
      </c>
      <c r="U19">
        <v>153.6</v>
      </c>
      <c r="V19">
        <v>146.94999999999999</v>
      </c>
      <c r="W19">
        <v>47</v>
      </c>
      <c r="X19">
        <v>48.5</v>
      </c>
      <c r="Y19" s="13">
        <f t="shared" si="15"/>
        <v>47.75</v>
      </c>
      <c r="Z19">
        <f t="shared" si="3"/>
        <v>47.75</v>
      </c>
      <c r="AA19">
        <f t="shared" si="4"/>
        <v>181.53363853503183</v>
      </c>
      <c r="AB19">
        <f t="shared" si="5"/>
        <v>18520.473600000001</v>
      </c>
      <c r="AC19">
        <f t="shared" si="6"/>
        <v>16951.527462499998</v>
      </c>
      <c r="AD19" t="s">
        <v>50</v>
      </c>
      <c r="AE19" t="s">
        <v>50</v>
      </c>
      <c r="AF19" t="e">
        <f t="shared" si="8"/>
        <v>#VALUE!</v>
      </c>
      <c r="AG19" t="e">
        <f t="shared" si="9"/>
        <v>#VALUE!</v>
      </c>
      <c r="AH19" t="s">
        <v>103</v>
      </c>
      <c r="AI19" t="e">
        <f t="shared" si="11"/>
        <v>#VALUE!</v>
      </c>
    </row>
    <row r="20" spans="1:35" hidden="1" x14ac:dyDescent="0.35">
      <c r="A20" s="2">
        <v>44735</v>
      </c>
      <c r="B20" t="s">
        <v>18</v>
      </c>
      <c r="C20" t="s">
        <v>141</v>
      </c>
      <c r="D20" t="s">
        <v>86</v>
      </c>
      <c r="E20" t="s">
        <v>46</v>
      </c>
      <c r="F20">
        <v>2</v>
      </c>
      <c r="G20" t="s">
        <v>37</v>
      </c>
      <c r="H20" t="s">
        <v>97</v>
      </c>
      <c r="I20" t="str">
        <f t="shared" si="0"/>
        <v>K5PfaJ1</v>
      </c>
      <c r="J20" t="s">
        <v>406</v>
      </c>
      <c r="K20" t="s">
        <v>152</v>
      </c>
      <c r="L20" s="1">
        <v>0.80800000000000005</v>
      </c>
      <c r="M20">
        <v>11.51</v>
      </c>
      <c r="N20">
        <f t="shared" si="12"/>
        <v>-1.151</v>
      </c>
      <c r="O20" t="s">
        <v>146</v>
      </c>
      <c r="P20">
        <v>0.68300000000000005</v>
      </c>
      <c r="Q20" s="1">
        <f t="shared" si="1"/>
        <v>0.125</v>
      </c>
      <c r="S20">
        <f t="shared" si="13"/>
        <v>0</v>
      </c>
      <c r="T20">
        <f t="shared" si="2"/>
        <v>1.151</v>
      </c>
      <c r="U20">
        <v>50.2</v>
      </c>
      <c r="V20">
        <v>49.7</v>
      </c>
      <c r="W20">
        <v>16</v>
      </c>
      <c r="X20">
        <v>17</v>
      </c>
      <c r="Y20" s="13">
        <f t="shared" si="15"/>
        <v>16.5</v>
      </c>
      <c r="Z20">
        <f t="shared" si="3"/>
        <v>16.5</v>
      </c>
      <c r="AA20">
        <f t="shared" si="4"/>
        <v>21.675955414012737</v>
      </c>
      <c r="AB20">
        <f t="shared" si="5"/>
        <v>1978.2314000000003</v>
      </c>
      <c r="AC20">
        <f t="shared" si="6"/>
        <v>1939.0206500000002</v>
      </c>
      <c r="AD20">
        <f>(L20-P20)/P20</f>
        <v>0.1830161054172767</v>
      </c>
      <c r="AE20">
        <f t="shared" ref="AE20:AE62" si="16">119*(10^-6)*(AD20^1.231)</f>
        <v>1.4711985939704169E-5</v>
      </c>
      <c r="AF20">
        <f t="shared" si="8"/>
        <v>2.9103712542281299E-6</v>
      </c>
      <c r="AG20">
        <f t="shared" si="9"/>
        <v>2.9103712542281301</v>
      </c>
      <c r="AH20">
        <f t="shared" ref="AH20:AH62" si="17">AE20*(AC20/10000)</f>
        <v>2.8526844539596041E-6</v>
      </c>
      <c r="AI20">
        <f t="shared" si="11"/>
        <v>2.5285588655326934</v>
      </c>
    </row>
    <row r="21" spans="1:35" hidden="1" x14ac:dyDescent="0.35">
      <c r="A21" s="2">
        <v>44735</v>
      </c>
      <c r="B21" t="s">
        <v>18</v>
      </c>
      <c r="C21" t="s">
        <v>141</v>
      </c>
      <c r="D21" t="s">
        <v>86</v>
      </c>
      <c r="E21" t="s">
        <v>46</v>
      </c>
      <c r="F21">
        <v>6</v>
      </c>
      <c r="G21" t="s">
        <v>37</v>
      </c>
      <c r="H21" t="s">
        <v>96</v>
      </c>
      <c r="I21" t="str">
        <f t="shared" si="0"/>
        <v>K5PfaF3</v>
      </c>
      <c r="J21" t="s">
        <v>405</v>
      </c>
      <c r="K21" t="s">
        <v>152</v>
      </c>
      <c r="L21" s="1">
        <v>0.67800000000000005</v>
      </c>
      <c r="M21">
        <v>9.39</v>
      </c>
      <c r="N21">
        <f t="shared" si="12"/>
        <v>-0.93900000000000006</v>
      </c>
      <c r="O21" t="s">
        <v>146</v>
      </c>
      <c r="P21">
        <v>0.54600000000000004</v>
      </c>
      <c r="Q21" s="1">
        <f t="shared" si="1"/>
        <v>0.13200000000000001</v>
      </c>
      <c r="S21">
        <f t="shared" si="13"/>
        <v>0</v>
      </c>
      <c r="T21">
        <f t="shared" si="2"/>
        <v>0.93900000000000006</v>
      </c>
      <c r="U21">
        <v>91.85</v>
      </c>
      <c r="V21">
        <v>92.15</v>
      </c>
      <c r="W21">
        <v>29</v>
      </c>
      <c r="X21">
        <v>29</v>
      </c>
      <c r="Y21" s="13">
        <f t="shared" si="15"/>
        <v>29</v>
      </c>
      <c r="Z21">
        <f t="shared" si="3"/>
        <v>29</v>
      </c>
      <c r="AA21">
        <f t="shared" si="4"/>
        <v>66.958598726114644</v>
      </c>
      <c r="AB21">
        <f t="shared" si="5"/>
        <v>6622.5916624999991</v>
      </c>
      <c r="AC21">
        <f t="shared" si="6"/>
        <v>6665.9236625000012</v>
      </c>
      <c r="AD21">
        <f>(L21-P21)/P21</f>
        <v>0.24175824175824176</v>
      </c>
      <c r="AE21">
        <f t="shared" si="16"/>
        <v>2.0724751294280291E-5</v>
      </c>
      <c r="AF21">
        <f t="shared" si="8"/>
        <v>1.3725156512888672E-5</v>
      </c>
      <c r="AG21">
        <f t="shared" si="9"/>
        <v>13.725156512888672</v>
      </c>
      <c r="AH21">
        <f t="shared" si="17"/>
        <v>1.3814961005197051E-5</v>
      </c>
      <c r="AI21">
        <f t="shared" si="11"/>
        <v>14.616780098922973</v>
      </c>
    </row>
    <row r="22" spans="1:35" hidden="1" x14ac:dyDescent="0.35">
      <c r="A22" s="2">
        <v>44735</v>
      </c>
      <c r="B22" t="s">
        <v>18</v>
      </c>
      <c r="C22" t="s">
        <v>141</v>
      </c>
      <c r="D22" t="s">
        <v>86</v>
      </c>
      <c r="E22" t="s">
        <v>46</v>
      </c>
      <c r="F22">
        <v>7</v>
      </c>
      <c r="G22" t="s">
        <v>29</v>
      </c>
      <c r="H22" t="s">
        <v>38</v>
      </c>
      <c r="I22" t="str">
        <f t="shared" si="0"/>
        <v>K5PafA5</v>
      </c>
      <c r="J22" t="s">
        <v>404</v>
      </c>
      <c r="K22" t="s">
        <v>152</v>
      </c>
      <c r="L22" s="1">
        <v>0.70399999999999996</v>
      </c>
      <c r="M22">
        <v>11.58</v>
      </c>
      <c r="N22">
        <f t="shared" si="12"/>
        <v>-1.1579999999999999</v>
      </c>
      <c r="O22" t="s">
        <v>146</v>
      </c>
      <c r="P22">
        <v>0.53100000000000003</v>
      </c>
      <c r="Q22" s="1">
        <f t="shared" si="1"/>
        <v>0.17299999999999993</v>
      </c>
      <c r="S22">
        <f t="shared" si="13"/>
        <v>0</v>
      </c>
      <c r="T22">
        <f t="shared" si="2"/>
        <v>1.1579999999999999</v>
      </c>
      <c r="U22">
        <v>51.9</v>
      </c>
      <c r="V22">
        <v>52.8</v>
      </c>
      <c r="W22">
        <v>18</v>
      </c>
      <c r="X22">
        <v>18</v>
      </c>
      <c r="Y22" s="13">
        <f t="shared" si="15"/>
        <v>18</v>
      </c>
      <c r="Z22">
        <f t="shared" si="3"/>
        <v>18</v>
      </c>
      <c r="AA22">
        <f t="shared" si="4"/>
        <v>25.796178343949045</v>
      </c>
      <c r="AB22">
        <f t="shared" si="5"/>
        <v>2114.4838499999996</v>
      </c>
      <c r="AC22">
        <f t="shared" si="6"/>
        <v>2188.4543999999996</v>
      </c>
      <c r="AD22">
        <f>(L22-P22)/P22</f>
        <v>0.32580037664783412</v>
      </c>
      <c r="AE22">
        <f t="shared" si="16"/>
        <v>2.9921982106572367E-5</v>
      </c>
      <c r="AF22">
        <f t="shared" si="8"/>
        <v>6.3269547924336242E-6</v>
      </c>
      <c r="AG22">
        <f t="shared" si="9"/>
        <v>6.3269547924336242</v>
      </c>
      <c r="AH22">
        <f t="shared" si="17"/>
        <v>6.5482893397849556E-6</v>
      </c>
      <c r="AI22">
        <f t="shared" si="11"/>
        <v>5.463691530598985</v>
      </c>
    </row>
    <row r="23" spans="1:35" hidden="1" x14ac:dyDescent="0.35">
      <c r="A23" s="2">
        <v>44735</v>
      </c>
      <c r="B23" t="s">
        <v>18</v>
      </c>
      <c r="C23" t="s">
        <v>141</v>
      </c>
      <c r="D23" t="s">
        <v>86</v>
      </c>
      <c r="E23" t="s">
        <v>46</v>
      </c>
      <c r="F23">
        <v>16</v>
      </c>
      <c r="G23" t="s">
        <v>41</v>
      </c>
      <c r="H23" t="s">
        <v>52</v>
      </c>
      <c r="I23" t="str">
        <f t="shared" si="0"/>
        <v>K5MluF9</v>
      </c>
      <c r="J23" t="s">
        <v>403</v>
      </c>
      <c r="K23" t="s">
        <v>150</v>
      </c>
      <c r="L23" s="1">
        <v>0.67100000000000004</v>
      </c>
      <c r="M23">
        <v>1.08</v>
      </c>
      <c r="N23">
        <f t="shared" si="12"/>
        <v>-0.10800000000000001</v>
      </c>
      <c r="O23" t="s">
        <v>151</v>
      </c>
      <c r="P23">
        <v>0.49099999999999999</v>
      </c>
      <c r="Q23" s="1">
        <f t="shared" si="1"/>
        <v>0.18000000000000005</v>
      </c>
      <c r="S23">
        <f t="shared" si="13"/>
        <v>0</v>
      </c>
      <c r="T23">
        <f t="shared" si="2"/>
        <v>0.10800000000000001</v>
      </c>
      <c r="U23">
        <v>117.25</v>
      </c>
      <c r="V23">
        <v>126.8</v>
      </c>
      <c r="W23">
        <v>38.5</v>
      </c>
      <c r="X23">
        <v>40</v>
      </c>
      <c r="Y23" s="13">
        <f t="shared" si="15"/>
        <v>39.25</v>
      </c>
      <c r="Z23">
        <f t="shared" si="3"/>
        <v>39.25</v>
      </c>
      <c r="AA23">
        <f t="shared" si="4"/>
        <v>122.65625</v>
      </c>
      <c r="AB23">
        <f t="shared" si="5"/>
        <v>10791.836562500001</v>
      </c>
      <c r="AC23">
        <f t="shared" si="6"/>
        <v>12621.4184</v>
      </c>
      <c r="AD23">
        <f>(L23-P23)/P23</f>
        <v>0.36659877800407342</v>
      </c>
      <c r="AE23">
        <f t="shared" si="16"/>
        <v>3.4599203281154109E-5</v>
      </c>
      <c r="AF23">
        <f t="shared" si="8"/>
        <v>3.7338894700292891E-5</v>
      </c>
      <c r="AG23">
        <f t="shared" si="9"/>
        <v>37.33889470029289</v>
      </c>
      <c r="AH23">
        <f t="shared" si="17"/>
        <v>4.3669102091809885E-5</v>
      </c>
      <c r="AI23">
        <f t="shared" si="11"/>
        <v>345.73050648419337</v>
      </c>
    </row>
    <row r="24" spans="1:35" hidden="1" x14ac:dyDescent="0.35">
      <c r="A24" s="2">
        <v>44735</v>
      </c>
      <c r="B24" t="s">
        <v>18</v>
      </c>
      <c r="C24" t="s">
        <v>141</v>
      </c>
      <c r="D24" t="s">
        <v>86</v>
      </c>
      <c r="E24" t="s">
        <v>46</v>
      </c>
      <c r="F24">
        <v>11</v>
      </c>
      <c r="G24" t="s">
        <v>33</v>
      </c>
      <c r="H24" t="s">
        <v>54</v>
      </c>
      <c r="I24" t="str">
        <f t="shared" si="0"/>
        <v>K5HmaA6</v>
      </c>
      <c r="J24" t="s">
        <v>402</v>
      </c>
      <c r="K24" t="s">
        <v>150</v>
      </c>
      <c r="L24" s="1">
        <v>0.77300000000000002</v>
      </c>
      <c r="M24">
        <v>8.08</v>
      </c>
      <c r="N24">
        <f t="shared" si="12"/>
        <v>-0.80800000000000005</v>
      </c>
      <c r="O24" t="s">
        <v>151</v>
      </c>
      <c r="P24">
        <v>0.80700000000000005</v>
      </c>
      <c r="Q24" s="1">
        <f t="shared" si="1"/>
        <v>-3.400000000000003E-2</v>
      </c>
      <c r="S24">
        <f t="shared" si="13"/>
        <v>0</v>
      </c>
      <c r="T24">
        <f t="shared" si="2"/>
        <v>0.80800000000000005</v>
      </c>
      <c r="U24">
        <v>47.95</v>
      </c>
      <c r="V24">
        <v>47.9</v>
      </c>
      <c r="W24">
        <v>17.5</v>
      </c>
      <c r="X24">
        <v>17.5</v>
      </c>
      <c r="Y24" s="13">
        <f t="shared" si="15"/>
        <v>17.5</v>
      </c>
      <c r="Z24">
        <f t="shared" si="3"/>
        <v>17.5</v>
      </c>
      <c r="AA24">
        <f t="shared" si="4"/>
        <v>24.382961783439491</v>
      </c>
      <c r="AB24">
        <f t="shared" si="5"/>
        <v>1804.8739625000003</v>
      </c>
      <c r="AC24">
        <f t="shared" si="6"/>
        <v>1801.11185</v>
      </c>
      <c r="AD24">
        <f>(P24-L24)/L24</f>
        <v>4.3984476067270413E-2</v>
      </c>
      <c r="AE24">
        <f t="shared" si="16"/>
        <v>2.5435984476205165E-6</v>
      </c>
      <c r="AF24">
        <f t="shared" si="8"/>
        <v>4.5908746091656907E-7</v>
      </c>
      <c r="AG24">
        <f t="shared" si="9"/>
        <v>0.45908746091656905</v>
      </c>
      <c r="AH24">
        <f t="shared" si="17"/>
        <v>4.5813053056509168E-7</v>
      </c>
      <c r="AI24">
        <f t="shared" si="11"/>
        <v>0.56817755063931807</v>
      </c>
    </row>
    <row r="25" spans="1:35" hidden="1" x14ac:dyDescent="0.35">
      <c r="A25" s="2">
        <v>44791</v>
      </c>
      <c r="B25" s="6" t="s">
        <v>18</v>
      </c>
      <c r="C25" s="6" t="s">
        <v>214</v>
      </c>
      <c r="D25" t="s">
        <v>86</v>
      </c>
      <c r="E25" t="s">
        <v>46</v>
      </c>
      <c r="F25">
        <v>11</v>
      </c>
      <c r="G25" t="s">
        <v>33</v>
      </c>
      <c r="H25" t="s">
        <v>54</v>
      </c>
      <c r="I25" t="str">
        <f t="shared" si="0"/>
        <v>K5HmaA6</v>
      </c>
      <c r="J25" t="s">
        <v>402</v>
      </c>
      <c r="K25" t="s">
        <v>23</v>
      </c>
      <c r="L25" s="1">
        <v>0.76900000000000002</v>
      </c>
      <c r="N25">
        <f t="shared" si="12"/>
        <v>0</v>
      </c>
      <c r="O25" t="s">
        <v>224</v>
      </c>
      <c r="P25">
        <v>0.77900000000000003</v>
      </c>
      <c r="Q25" s="1">
        <f t="shared" si="1"/>
        <v>-1.0000000000000009E-2</v>
      </c>
      <c r="S25">
        <f t="shared" si="13"/>
        <v>0</v>
      </c>
      <c r="T25">
        <f t="shared" si="2"/>
        <v>0</v>
      </c>
      <c r="U25">
        <v>47.95</v>
      </c>
      <c r="V25">
        <v>47.9</v>
      </c>
      <c r="W25" s="13">
        <v>47.95</v>
      </c>
      <c r="X25">
        <v>47.9</v>
      </c>
      <c r="Y25">
        <v>47.95</v>
      </c>
      <c r="Z25">
        <f t="shared" si="3"/>
        <v>47.924999999999997</v>
      </c>
      <c r="AA25">
        <f t="shared" si="4"/>
        <v>182.86668988853498</v>
      </c>
      <c r="AB25">
        <f t="shared" si="5"/>
        <v>1804.8739625000003</v>
      </c>
      <c r="AC25">
        <f t="shared" si="6"/>
        <v>1801.11185</v>
      </c>
      <c r="AD25">
        <f>(P25-L25)/L25</f>
        <v>1.3003901170351117E-2</v>
      </c>
      <c r="AE25">
        <f t="shared" si="16"/>
        <v>5.6750754141705616E-7</v>
      </c>
      <c r="AF25">
        <f t="shared" si="8"/>
        <v>1.0242795850260351E-7</v>
      </c>
      <c r="AG25">
        <f t="shared" si="9"/>
        <v>0.1024279585026035</v>
      </c>
      <c r="AH25">
        <f t="shared" si="17"/>
        <v>1.0221445578106257E-7</v>
      </c>
      <c r="AI25" t="e">
        <f t="shared" si="11"/>
        <v>#DIV/0!</v>
      </c>
    </row>
    <row r="26" spans="1:35" hidden="1" x14ac:dyDescent="0.35">
      <c r="A26" s="2">
        <v>44735</v>
      </c>
      <c r="B26" t="s">
        <v>18</v>
      </c>
      <c r="C26" t="s">
        <v>141</v>
      </c>
      <c r="D26" t="s">
        <v>86</v>
      </c>
      <c r="E26" t="s">
        <v>46</v>
      </c>
      <c r="F26">
        <v>15</v>
      </c>
      <c r="G26" t="s">
        <v>30</v>
      </c>
      <c r="H26" t="s">
        <v>65</v>
      </c>
      <c r="I26" t="str">
        <f t="shared" si="0"/>
        <v>K5FthC5</v>
      </c>
      <c r="J26" t="s">
        <v>401</v>
      </c>
      <c r="K26" t="s">
        <v>150</v>
      </c>
      <c r="L26" s="1">
        <v>0.68600000000000005</v>
      </c>
      <c r="M26">
        <v>6.36</v>
      </c>
      <c r="N26">
        <f t="shared" si="12"/>
        <v>-0.63600000000000001</v>
      </c>
      <c r="O26" t="s">
        <v>151</v>
      </c>
      <c r="P26">
        <v>0.75800000000000001</v>
      </c>
      <c r="Q26" s="1">
        <f t="shared" si="1"/>
        <v>-7.1999999999999953E-2</v>
      </c>
      <c r="S26">
        <f t="shared" si="13"/>
        <v>0</v>
      </c>
      <c r="T26">
        <f t="shared" si="2"/>
        <v>0.63600000000000001</v>
      </c>
      <c r="U26">
        <v>80.05</v>
      </c>
      <c r="V26">
        <v>78.599999999999994</v>
      </c>
      <c r="W26">
        <v>26</v>
      </c>
      <c r="X26">
        <v>26</v>
      </c>
      <c r="Y26" s="13">
        <f t="shared" ref="Y26:Y33" si="18">(W26+X26)/2</f>
        <v>26</v>
      </c>
      <c r="Z26">
        <f t="shared" si="3"/>
        <v>26</v>
      </c>
      <c r="AA26">
        <f t="shared" si="4"/>
        <v>53.821656050955411</v>
      </c>
      <c r="AB26">
        <f t="shared" si="5"/>
        <v>5030.2819625000002</v>
      </c>
      <c r="AC26">
        <f t="shared" si="6"/>
        <v>4849.6985999999997</v>
      </c>
      <c r="AD26">
        <f>(P26-L26)/L26</f>
        <v>0.10495626822157426</v>
      </c>
      <c r="AE26">
        <f t="shared" si="16"/>
        <v>7.4200747102075699E-6</v>
      </c>
      <c r="AF26">
        <f t="shared" si="8"/>
        <v>3.732506797515956E-6</v>
      </c>
      <c r="AG26">
        <f t="shared" si="9"/>
        <v>3.7325067975159558</v>
      </c>
      <c r="AH26">
        <f t="shared" si="17"/>
        <v>3.5985125933989057E-6</v>
      </c>
      <c r="AI26">
        <f t="shared" si="11"/>
        <v>5.8687213797420688</v>
      </c>
    </row>
    <row r="27" spans="1:35" hidden="1" x14ac:dyDescent="0.35">
      <c r="A27" s="2">
        <v>44735</v>
      </c>
      <c r="B27" t="s">
        <v>18</v>
      </c>
      <c r="C27" t="s">
        <v>141</v>
      </c>
      <c r="D27" t="s">
        <v>86</v>
      </c>
      <c r="E27" t="s">
        <v>46</v>
      </c>
      <c r="F27">
        <v>1</v>
      </c>
      <c r="G27" t="s">
        <v>30</v>
      </c>
      <c r="H27" t="s">
        <v>90</v>
      </c>
      <c r="I27" t="str">
        <f t="shared" si="0"/>
        <v>K5FthA4</v>
      </c>
      <c r="J27" t="s">
        <v>400</v>
      </c>
      <c r="K27" t="s">
        <v>152</v>
      </c>
      <c r="L27" s="1">
        <v>0.84399999999999997</v>
      </c>
      <c r="M27">
        <v>6.94</v>
      </c>
      <c r="N27">
        <f t="shared" si="12"/>
        <v>-0.69400000000000006</v>
      </c>
      <c r="O27" t="s">
        <v>146</v>
      </c>
      <c r="P27">
        <v>0.84399999999999997</v>
      </c>
      <c r="Q27" s="1">
        <f t="shared" si="1"/>
        <v>0</v>
      </c>
      <c r="S27">
        <f t="shared" si="13"/>
        <v>0</v>
      </c>
      <c r="T27">
        <f t="shared" si="2"/>
        <v>0.69400000000000006</v>
      </c>
      <c r="U27">
        <v>83.3</v>
      </c>
      <c r="V27">
        <v>93.3</v>
      </c>
      <c r="W27">
        <v>29.5</v>
      </c>
      <c r="X27">
        <v>30</v>
      </c>
      <c r="Y27" s="13">
        <f t="shared" si="18"/>
        <v>29.75</v>
      </c>
      <c r="Z27">
        <f t="shared" si="3"/>
        <v>29.75</v>
      </c>
      <c r="AA27">
        <f t="shared" si="4"/>
        <v>70.466759554140125</v>
      </c>
      <c r="AB27">
        <f t="shared" si="5"/>
        <v>5447.0286500000002</v>
      </c>
      <c r="AC27">
        <f t="shared" si="6"/>
        <v>6833.3386499999997</v>
      </c>
      <c r="AD27">
        <f t="shared" ref="AD27:AD33" si="19">(L27-P27)/P27</f>
        <v>0</v>
      </c>
      <c r="AE27">
        <f t="shared" si="16"/>
        <v>0</v>
      </c>
      <c r="AF27">
        <f t="shared" si="8"/>
        <v>0</v>
      </c>
      <c r="AG27">
        <f t="shared" si="9"/>
        <v>0</v>
      </c>
      <c r="AH27">
        <f t="shared" si="17"/>
        <v>0</v>
      </c>
      <c r="AI27">
        <f t="shared" si="11"/>
        <v>0</v>
      </c>
    </row>
    <row r="28" spans="1:35" s="4" customFormat="1" hidden="1" x14ac:dyDescent="0.35">
      <c r="A28" s="2">
        <v>44735</v>
      </c>
      <c r="B28" t="s">
        <v>18</v>
      </c>
      <c r="C28" t="s">
        <v>141</v>
      </c>
      <c r="D28" t="s">
        <v>86</v>
      </c>
      <c r="E28" t="s">
        <v>46</v>
      </c>
      <c r="F28">
        <v>10</v>
      </c>
      <c r="G28" t="s">
        <v>28</v>
      </c>
      <c r="H28" t="s">
        <v>75</v>
      </c>
      <c r="I28" t="str">
        <f t="shared" si="0"/>
        <v>K5DtoJ7</v>
      </c>
      <c r="J28" t="s">
        <v>399</v>
      </c>
      <c r="K28" t="s">
        <v>150</v>
      </c>
      <c r="L28" s="1">
        <v>0.71599999999999997</v>
      </c>
      <c r="M28">
        <v>3.71</v>
      </c>
      <c r="N28">
        <f t="shared" si="12"/>
        <v>-0.371</v>
      </c>
      <c r="O28" t="s">
        <v>151</v>
      </c>
      <c r="P28">
        <v>0.57699999999999996</v>
      </c>
      <c r="Q28" s="1">
        <f t="shared" si="1"/>
        <v>0.13900000000000001</v>
      </c>
      <c r="R28"/>
      <c r="S28">
        <f t="shared" si="13"/>
        <v>0</v>
      </c>
      <c r="T28">
        <f t="shared" si="2"/>
        <v>0.371</v>
      </c>
      <c r="U28">
        <v>77.900000000000006</v>
      </c>
      <c r="V28">
        <v>71.25</v>
      </c>
      <c r="W28">
        <v>24.5</v>
      </c>
      <c r="X28">
        <v>24</v>
      </c>
      <c r="Y28" s="13">
        <f t="shared" si="18"/>
        <v>24.25</v>
      </c>
      <c r="Z28">
        <f t="shared" si="3"/>
        <v>24.25</v>
      </c>
      <c r="AA28">
        <f t="shared" si="4"/>
        <v>46.820262738853501</v>
      </c>
      <c r="AB28">
        <f t="shared" si="5"/>
        <v>4763.7018500000004</v>
      </c>
      <c r="AC28">
        <f t="shared" si="6"/>
        <v>3985.1015625</v>
      </c>
      <c r="AD28">
        <f t="shared" si="19"/>
        <v>0.24090121317157717</v>
      </c>
      <c r="AE28">
        <f t="shared" si="16"/>
        <v>2.0634348181997746E-5</v>
      </c>
      <c r="AF28">
        <f t="shared" si="8"/>
        <v>9.8295882608126816E-6</v>
      </c>
      <c r="AG28">
        <f t="shared" si="9"/>
        <v>9.829588260812681</v>
      </c>
      <c r="AH28">
        <f t="shared" si="17"/>
        <v>8.2229973181248252E-6</v>
      </c>
      <c r="AI28">
        <f t="shared" si="11"/>
        <v>26.494847064185123</v>
      </c>
    </row>
    <row r="29" spans="1:35" hidden="1" x14ac:dyDescent="0.35">
      <c r="A29" s="2">
        <v>44735</v>
      </c>
      <c r="B29" t="s">
        <v>18</v>
      </c>
      <c r="C29" t="s">
        <v>141</v>
      </c>
      <c r="D29" t="s">
        <v>86</v>
      </c>
      <c r="E29" t="s">
        <v>46</v>
      </c>
      <c r="F29">
        <v>12</v>
      </c>
      <c r="G29" t="s">
        <v>27</v>
      </c>
      <c r="H29" t="s">
        <v>98</v>
      </c>
      <c r="I29" t="str">
        <f t="shared" si="0"/>
        <v>K5CmeI6</v>
      </c>
      <c r="J29" t="s">
        <v>398</v>
      </c>
      <c r="K29" t="s">
        <v>150</v>
      </c>
      <c r="L29" s="1">
        <v>0.73599999999999999</v>
      </c>
      <c r="M29">
        <v>2.3199999999999998</v>
      </c>
      <c r="N29">
        <f t="shared" si="12"/>
        <v>-0.23199999999999998</v>
      </c>
      <c r="O29" t="s">
        <v>151</v>
      </c>
      <c r="P29">
        <v>0.53100000000000003</v>
      </c>
      <c r="Q29" s="1">
        <f t="shared" si="1"/>
        <v>0.20499999999999996</v>
      </c>
      <c r="S29">
        <f t="shared" si="13"/>
        <v>0</v>
      </c>
      <c r="T29">
        <f t="shared" si="2"/>
        <v>0.23199999999999998</v>
      </c>
      <c r="U29">
        <v>89.65</v>
      </c>
      <c r="V29">
        <v>83.35</v>
      </c>
      <c r="W29">
        <v>26</v>
      </c>
      <c r="X29">
        <v>27</v>
      </c>
      <c r="Y29" s="13">
        <f t="shared" si="18"/>
        <v>26.5</v>
      </c>
      <c r="Z29">
        <f t="shared" si="3"/>
        <v>26.5</v>
      </c>
      <c r="AA29">
        <f t="shared" si="4"/>
        <v>55.911624203821653</v>
      </c>
      <c r="AB29">
        <f t="shared" si="5"/>
        <v>6309.141162500001</v>
      </c>
      <c r="AC29">
        <f t="shared" si="6"/>
        <v>5453.5696624999991</v>
      </c>
      <c r="AD29">
        <f t="shared" si="19"/>
        <v>0.38606403013182666</v>
      </c>
      <c r="AE29">
        <f t="shared" si="16"/>
        <v>3.6874369982071957E-5</v>
      </c>
      <c r="AF29">
        <f t="shared" si="8"/>
        <v>2.3264560549514459E-5</v>
      </c>
      <c r="AG29">
        <f t="shared" si="9"/>
        <v>23.26456054951446</v>
      </c>
      <c r="AH29">
        <f t="shared" si="17"/>
        <v>2.0109694545802829E-5</v>
      </c>
      <c r="AI29">
        <f t="shared" si="11"/>
        <v>100.27827823066578</v>
      </c>
    </row>
    <row r="30" spans="1:35" hidden="1" x14ac:dyDescent="0.35">
      <c r="A30" s="2">
        <v>44735</v>
      </c>
      <c r="B30" t="s">
        <v>18</v>
      </c>
      <c r="C30" t="s">
        <v>141</v>
      </c>
      <c r="D30" t="s">
        <v>86</v>
      </c>
      <c r="E30" t="s">
        <v>46</v>
      </c>
      <c r="F30">
        <v>5</v>
      </c>
      <c r="G30" t="s">
        <v>27</v>
      </c>
      <c r="H30" t="s">
        <v>101</v>
      </c>
      <c r="I30" t="str">
        <f t="shared" si="0"/>
        <v>K5CmeB10</v>
      </c>
      <c r="J30" t="s">
        <v>397</v>
      </c>
      <c r="K30" t="s">
        <v>152</v>
      </c>
      <c r="L30" s="1">
        <v>0.56799999999999995</v>
      </c>
      <c r="M30">
        <v>1.78</v>
      </c>
      <c r="N30">
        <f t="shared" si="12"/>
        <v>-0.17799999999999999</v>
      </c>
      <c r="O30" t="s">
        <v>146</v>
      </c>
      <c r="P30">
        <v>0.42899999999999999</v>
      </c>
      <c r="Q30" s="1">
        <f t="shared" si="1"/>
        <v>0.13899999999999996</v>
      </c>
      <c r="S30">
        <f t="shared" si="13"/>
        <v>0</v>
      </c>
      <c r="T30">
        <f t="shared" si="2"/>
        <v>0.17799999999999999</v>
      </c>
      <c r="U30">
        <v>91.25</v>
      </c>
      <c r="V30">
        <v>78.099999999999994</v>
      </c>
      <c r="W30">
        <v>26</v>
      </c>
      <c r="X30">
        <v>26.5</v>
      </c>
      <c r="Y30" s="13">
        <f t="shared" si="18"/>
        <v>26.25</v>
      </c>
      <c r="Z30">
        <f t="shared" si="3"/>
        <v>26.25</v>
      </c>
      <c r="AA30">
        <f t="shared" si="4"/>
        <v>54.861664012738849</v>
      </c>
      <c r="AB30">
        <f t="shared" si="5"/>
        <v>6536.3515625</v>
      </c>
      <c r="AC30">
        <f t="shared" si="6"/>
        <v>4788.1938499999997</v>
      </c>
      <c r="AD30">
        <f t="shared" si="19"/>
        <v>0.32400932400932392</v>
      </c>
      <c r="AE30">
        <f t="shared" si="16"/>
        <v>2.9719620113823068E-5</v>
      </c>
      <c r="AF30">
        <f t="shared" si="8"/>
        <v>1.9425788536789383E-5</v>
      </c>
      <c r="AG30">
        <f t="shared" si="9"/>
        <v>19.425788536789383</v>
      </c>
      <c r="AH30">
        <f t="shared" si="17"/>
        <v>1.4230330225334391E-5</v>
      </c>
      <c r="AI30">
        <f t="shared" si="11"/>
        <v>109.1336434651089</v>
      </c>
    </row>
    <row r="31" spans="1:35" hidden="1" x14ac:dyDescent="0.35">
      <c r="A31" s="2">
        <v>44735</v>
      </c>
      <c r="B31" t="s">
        <v>18</v>
      </c>
      <c r="C31" t="s">
        <v>141</v>
      </c>
      <c r="D31" t="s">
        <v>86</v>
      </c>
      <c r="E31" t="s">
        <v>46</v>
      </c>
      <c r="F31">
        <v>14</v>
      </c>
      <c r="G31" t="s">
        <v>39</v>
      </c>
      <c r="H31" t="s">
        <v>91</v>
      </c>
      <c r="I31" t="str">
        <f t="shared" si="0"/>
        <v>K5BbrA3</v>
      </c>
      <c r="J31" t="s">
        <v>396</v>
      </c>
      <c r="K31" t="s">
        <v>150</v>
      </c>
      <c r="L31" s="1">
        <v>0.77600000000000002</v>
      </c>
      <c r="M31">
        <v>6.91</v>
      </c>
      <c r="N31">
        <f t="shared" si="12"/>
        <v>-0.69100000000000006</v>
      </c>
      <c r="O31" t="s">
        <v>151</v>
      </c>
      <c r="P31">
        <v>0.56799999999999995</v>
      </c>
      <c r="Q31" s="1">
        <f t="shared" si="1"/>
        <v>0.20800000000000007</v>
      </c>
      <c r="S31">
        <f t="shared" si="13"/>
        <v>0</v>
      </c>
      <c r="T31">
        <f t="shared" si="2"/>
        <v>0.69100000000000006</v>
      </c>
      <c r="U31">
        <v>78.25</v>
      </c>
      <c r="V31">
        <v>77.150000000000006</v>
      </c>
      <c r="W31">
        <v>23</v>
      </c>
      <c r="X31">
        <v>24</v>
      </c>
      <c r="Y31" s="13">
        <f t="shared" si="18"/>
        <v>23.5</v>
      </c>
      <c r="Z31">
        <f t="shared" si="3"/>
        <v>23.5</v>
      </c>
      <c r="AA31">
        <f t="shared" si="4"/>
        <v>43.968949044585983</v>
      </c>
      <c r="AB31">
        <f t="shared" si="5"/>
        <v>4806.6040625000005</v>
      </c>
      <c r="AC31">
        <f t="shared" si="6"/>
        <v>4672.4161625000015</v>
      </c>
      <c r="AD31">
        <f t="shared" si="19"/>
        <v>0.36619718309859173</v>
      </c>
      <c r="AE31">
        <f t="shared" si="16"/>
        <v>3.4552551700324914E-5</v>
      </c>
      <c r="AF31">
        <f t="shared" si="8"/>
        <v>1.6608043537252302E-5</v>
      </c>
      <c r="AG31">
        <f t="shared" si="9"/>
        <v>16.608043537252303</v>
      </c>
      <c r="AH31">
        <f t="shared" si="17"/>
        <v>1.6144390102021503E-5</v>
      </c>
      <c r="AI31">
        <f t="shared" si="11"/>
        <v>24.034795278223303</v>
      </c>
    </row>
    <row r="32" spans="1:35" hidden="1" x14ac:dyDescent="0.35">
      <c r="A32" s="2">
        <v>44735</v>
      </c>
      <c r="B32" t="s">
        <v>18</v>
      </c>
      <c r="C32" t="s">
        <v>141</v>
      </c>
      <c r="D32" t="s">
        <v>86</v>
      </c>
      <c r="E32" t="s">
        <v>46</v>
      </c>
      <c r="F32">
        <v>8</v>
      </c>
      <c r="G32" t="s">
        <v>94</v>
      </c>
      <c r="H32" t="s">
        <v>82</v>
      </c>
      <c r="I32" t="str">
        <f t="shared" si="0"/>
        <v>K5AguH7</v>
      </c>
      <c r="J32" t="s">
        <v>395</v>
      </c>
      <c r="K32" t="s">
        <v>152</v>
      </c>
      <c r="L32" s="1">
        <v>0.76500000000000001</v>
      </c>
      <c r="M32">
        <v>2.95</v>
      </c>
      <c r="N32">
        <f t="shared" si="12"/>
        <v>-0.29500000000000004</v>
      </c>
      <c r="O32" t="s">
        <v>146</v>
      </c>
      <c r="P32">
        <v>0.56299999999999994</v>
      </c>
      <c r="Q32" s="1">
        <f t="shared" si="1"/>
        <v>0.20200000000000007</v>
      </c>
      <c r="S32">
        <f t="shared" si="13"/>
        <v>0</v>
      </c>
      <c r="T32">
        <f t="shared" si="2"/>
        <v>0.29500000000000004</v>
      </c>
      <c r="U32">
        <v>81</v>
      </c>
      <c r="V32">
        <v>86</v>
      </c>
      <c r="W32">
        <v>29</v>
      </c>
      <c r="X32">
        <v>27</v>
      </c>
      <c r="Y32" s="13">
        <f t="shared" si="18"/>
        <v>28</v>
      </c>
      <c r="Z32">
        <f t="shared" si="3"/>
        <v>28</v>
      </c>
      <c r="AA32">
        <f t="shared" si="4"/>
        <v>62.420382165605091</v>
      </c>
      <c r="AB32">
        <f t="shared" si="5"/>
        <v>5150.3850000000002</v>
      </c>
      <c r="AC32">
        <f t="shared" si="6"/>
        <v>5805.8600000000006</v>
      </c>
      <c r="AD32">
        <f t="shared" si="19"/>
        <v>0.35879218472468932</v>
      </c>
      <c r="AE32">
        <f t="shared" si="16"/>
        <v>3.3694472609120526E-5</v>
      </c>
      <c r="AF32">
        <f t="shared" si="8"/>
        <v>1.7353950630892525E-5</v>
      </c>
      <c r="AG32">
        <f t="shared" si="9"/>
        <v>17.353950630892523</v>
      </c>
      <c r="AH32">
        <f t="shared" si="17"/>
        <v>1.9562539074238851E-5</v>
      </c>
      <c r="AI32">
        <f t="shared" si="11"/>
        <v>58.826951291161087</v>
      </c>
    </row>
    <row r="33" spans="1:35" hidden="1" x14ac:dyDescent="0.35">
      <c r="A33" s="2">
        <v>44735</v>
      </c>
      <c r="B33" t="s">
        <v>18</v>
      </c>
      <c r="C33" t="s">
        <v>141</v>
      </c>
      <c r="D33" t="s">
        <v>86</v>
      </c>
      <c r="E33" t="s">
        <v>46</v>
      </c>
      <c r="F33">
        <v>4</v>
      </c>
      <c r="G33" t="s">
        <v>94</v>
      </c>
      <c r="H33" t="s">
        <v>95</v>
      </c>
      <c r="I33" t="str">
        <f t="shared" si="0"/>
        <v>K5AguF10</v>
      </c>
      <c r="J33" t="s">
        <v>394</v>
      </c>
      <c r="K33" t="s">
        <v>152</v>
      </c>
      <c r="L33" s="1">
        <v>0.77700000000000002</v>
      </c>
      <c r="M33">
        <v>2.67</v>
      </c>
      <c r="N33">
        <f t="shared" si="12"/>
        <v>-0.26700000000000002</v>
      </c>
      <c r="O33" t="s">
        <v>146</v>
      </c>
      <c r="P33">
        <v>0.69599999999999995</v>
      </c>
      <c r="Q33" s="1">
        <f t="shared" si="1"/>
        <v>8.1000000000000072E-2</v>
      </c>
      <c r="S33">
        <f t="shared" si="13"/>
        <v>0</v>
      </c>
      <c r="T33">
        <f t="shared" si="2"/>
        <v>0.26700000000000002</v>
      </c>
      <c r="U33">
        <v>79.349999999999994</v>
      </c>
      <c r="V33">
        <v>77.45</v>
      </c>
      <c r="W33">
        <v>25</v>
      </c>
      <c r="X33">
        <v>25.5</v>
      </c>
      <c r="Y33" s="13">
        <f t="shared" si="18"/>
        <v>25.25</v>
      </c>
      <c r="Z33">
        <f t="shared" si="3"/>
        <v>25.25</v>
      </c>
      <c r="AA33">
        <f t="shared" si="4"/>
        <v>50.761345541401269</v>
      </c>
      <c r="AB33">
        <f t="shared" si="5"/>
        <v>4942.6916624999994</v>
      </c>
      <c r="AC33">
        <f t="shared" si="6"/>
        <v>4708.8244625000007</v>
      </c>
      <c r="AD33">
        <f t="shared" si="19"/>
        <v>0.11637931034482769</v>
      </c>
      <c r="AE33">
        <f t="shared" si="16"/>
        <v>8.4263607002167893E-6</v>
      </c>
      <c r="AF33">
        <f t="shared" si="8"/>
        <v>4.1648902778179178E-6</v>
      </c>
      <c r="AG33">
        <f t="shared" si="9"/>
        <v>4.1648902778179178</v>
      </c>
      <c r="AH33">
        <f t="shared" si="17"/>
        <v>3.9678253395029454E-6</v>
      </c>
      <c r="AI33">
        <f t="shared" si="11"/>
        <v>15.598839991827406</v>
      </c>
    </row>
    <row r="34" spans="1:35" hidden="1" x14ac:dyDescent="0.35">
      <c r="A34" s="2">
        <v>44790</v>
      </c>
      <c r="B34" s="6" t="s">
        <v>18</v>
      </c>
      <c r="C34" s="6" t="s">
        <v>214</v>
      </c>
      <c r="D34" t="s">
        <v>133</v>
      </c>
      <c r="E34" t="s">
        <v>46</v>
      </c>
      <c r="F34">
        <v>14</v>
      </c>
      <c r="G34" t="s">
        <v>33</v>
      </c>
      <c r="H34" t="s">
        <v>64</v>
      </c>
      <c r="I34" t="str">
        <f t="shared" si="0"/>
        <v>K1HmaA2</v>
      </c>
      <c r="J34" t="s">
        <v>476</v>
      </c>
      <c r="K34" t="s">
        <v>188</v>
      </c>
      <c r="L34" s="1">
        <v>0.629</v>
      </c>
      <c r="N34">
        <f t="shared" si="12"/>
        <v>0</v>
      </c>
      <c r="O34" t="s">
        <v>218</v>
      </c>
      <c r="P34">
        <v>0.73499999999999999</v>
      </c>
      <c r="Q34" s="1">
        <f t="shared" si="1"/>
        <v>-0.10599999999999998</v>
      </c>
      <c r="S34">
        <f t="shared" si="13"/>
        <v>0</v>
      </c>
      <c r="T34">
        <f t="shared" si="2"/>
        <v>0</v>
      </c>
      <c r="U34">
        <v>75.099999999999994</v>
      </c>
      <c r="V34">
        <v>75.3</v>
      </c>
      <c r="W34" s="13">
        <v>75.099999999999994</v>
      </c>
      <c r="X34">
        <v>75.3</v>
      </c>
      <c r="Y34">
        <v>75.099999999999994</v>
      </c>
      <c r="Z34">
        <f t="shared" si="3"/>
        <v>75.199999999999989</v>
      </c>
      <c r="AA34">
        <f t="shared" si="4"/>
        <v>450.24203821656033</v>
      </c>
      <c r="AB34">
        <f t="shared" si="5"/>
        <v>4427.4078499999996</v>
      </c>
      <c r="AC34">
        <f t="shared" si="6"/>
        <v>4451.0206499999995</v>
      </c>
      <c r="AD34">
        <f>(P34-L34)/L34</f>
        <v>0.16852146263910966</v>
      </c>
      <c r="AE34">
        <f t="shared" si="16"/>
        <v>1.3291057503982069E-5</v>
      </c>
      <c r="AF34">
        <f t="shared" si="8"/>
        <v>5.884493232793161E-6</v>
      </c>
      <c r="AG34">
        <f t="shared" si="9"/>
        <v>5.8844932327931607</v>
      </c>
      <c r="AH34">
        <f t="shared" si="17"/>
        <v>5.9158771410561637E-6</v>
      </c>
      <c r="AI34" t="e">
        <f t="shared" si="11"/>
        <v>#DIV/0!</v>
      </c>
    </row>
    <row r="35" spans="1:35" hidden="1" x14ac:dyDescent="0.35">
      <c r="A35" s="2">
        <v>44804</v>
      </c>
      <c r="B35" s="6" t="s">
        <v>18</v>
      </c>
      <c r="C35" s="6" t="s">
        <v>232</v>
      </c>
      <c r="D35" t="s">
        <v>133</v>
      </c>
      <c r="E35" t="s">
        <v>46</v>
      </c>
      <c r="F35">
        <v>8</v>
      </c>
      <c r="G35" t="s">
        <v>33</v>
      </c>
      <c r="H35" t="s">
        <v>64</v>
      </c>
      <c r="I35" t="str">
        <f t="shared" si="0"/>
        <v>K1HmaA2</v>
      </c>
      <c r="J35" t="s">
        <v>476</v>
      </c>
      <c r="K35" t="s">
        <v>235</v>
      </c>
      <c r="L35" s="1">
        <v>0.69299999999999995</v>
      </c>
      <c r="N35">
        <f t="shared" si="12"/>
        <v>0</v>
      </c>
      <c r="O35" t="s">
        <v>200</v>
      </c>
      <c r="P35">
        <v>0.76500000000000001</v>
      </c>
      <c r="Q35" s="1">
        <f t="shared" si="1"/>
        <v>-7.2000000000000064E-2</v>
      </c>
      <c r="S35">
        <f t="shared" si="13"/>
        <v>0</v>
      </c>
      <c r="T35">
        <f t="shared" si="2"/>
        <v>0</v>
      </c>
      <c r="U35">
        <v>75.099999999999994</v>
      </c>
      <c r="V35">
        <v>75.3</v>
      </c>
      <c r="W35">
        <v>75.099999999999994</v>
      </c>
      <c r="X35">
        <v>75.3</v>
      </c>
      <c r="Y35">
        <v>75.3</v>
      </c>
      <c r="Z35">
        <f t="shared" si="3"/>
        <v>75.199999999999989</v>
      </c>
      <c r="AA35">
        <f t="shared" si="4"/>
        <v>450.24203821656033</v>
      </c>
      <c r="AB35">
        <f t="shared" si="5"/>
        <v>4427.4078499999996</v>
      </c>
      <c r="AC35">
        <f t="shared" si="6"/>
        <v>4451.0206499999995</v>
      </c>
      <c r="AD35">
        <f>(P35-L35)/L35</f>
        <v>0.103896103896104</v>
      </c>
      <c r="AE35">
        <f t="shared" si="16"/>
        <v>7.3279188739615102E-6</v>
      </c>
      <c r="AF35">
        <f t="shared" si="8"/>
        <v>3.2443685546740348E-6</v>
      </c>
      <c r="AG35">
        <f t="shared" si="9"/>
        <v>3.2443685546740348</v>
      </c>
      <c r="AH35">
        <f t="shared" si="17"/>
        <v>3.2616718229527423E-6</v>
      </c>
      <c r="AI35" t="e">
        <f t="shared" si="11"/>
        <v>#DIV/0!</v>
      </c>
    </row>
    <row r="36" spans="1:35" hidden="1" x14ac:dyDescent="0.35">
      <c r="A36" s="2">
        <v>44776</v>
      </c>
      <c r="B36" t="s">
        <v>18</v>
      </c>
      <c r="C36" t="s">
        <v>196</v>
      </c>
      <c r="D36" t="s">
        <v>133</v>
      </c>
      <c r="E36" t="s">
        <v>46</v>
      </c>
      <c r="F36">
        <v>8</v>
      </c>
      <c r="G36" t="s">
        <v>33</v>
      </c>
      <c r="H36" t="s">
        <v>64</v>
      </c>
      <c r="I36" t="str">
        <f t="shared" si="0"/>
        <v>K1HmaA2</v>
      </c>
      <c r="J36" t="s">
        <v>476</v>
      </c>
      <c r="K36" t="s">
        <v>199</v>
      </c>
      <c r="L36" s="1">
        <v>0.63100000000000001</v>
      </c>
      <c r="N36">
        <f t="shared" si="12"/>
        <v>0</v>
      </c>
      <c r="O36" t="s">
        <v>200</v>
      </c>
      <c r="P36">
        <v>0.66500000000000004</v>
      </c>
      <c r="Q36" s="1">
        <f t="shared" si="1"/>
        <v>-3.400000000000003E-2</v>
      </c>
      <c r="S36">
        <f t="shared" si="13"/>
        <v>0</v>
      </c>
      <c r="T36">
        <f t="shared" si="2"/>
        <v>0</v>
      </c>
      <c r="U36">
        <v>75.099999999999994</v>
      </c>
      <c r="V36">
        <v>75.3</v>
      </c>
      <c r="W36" s="13">
        <v>75.099999999999994</v>
      </c>
      <c r="X36">
        <v>75.3</v>
      </c>
      <c r="Y36">
        <v>75.099999999999994</v>
      </c>
      <c r="Z36">
        <f t="shared" si="3"/>
        <v>75.199999999999989</v>
      </c>
      <c r="AA36">
        <f t="shared" si="4"/>
        <v>450.24203821656033</v>
      </c>
      <c r="AB36">
        <f t="shared" si="5"/>
        <v>4427.4078499999996</v>
      </c>
      <c r="AC36">
        <f t="shared" si="6"/>
        <v>4451.0206499999995</v>
      </c>
      <c r="AD36">
        <f>(P36-L36)/L36</f>
        <v>5.3882725832012729E-2</v>
      </c>
      <c r="AE36">
        <f t="shared" si="16"/>
        <v>3.2655878162400775E-6</v>
      </c>
      <c r="AF36">
        <f t="shared" si="8"/>
        <v>1.4458089132485676E-6</v>
      </c>
      <c r="AG36">
        <f t="shared" si="9"/>
        <v>1.4458089132485676</v>
      </c>
      <c r="AH36">
        <f t="shared" si="17"/>
        <v>1.4535198804472989E-6</v>
      </c>
      <c r="AI36" t="e">
        <f t="shared" si="11"/>
        <v>#DIV/0!</v>
      </c>
    </row>
    <row r="37" spans="1:35" hidden="1" x14ac:dyDescent="0.35">
      <c r="A37" s="2">
        <v>44764</v>
      </c>
      <c r="B37" t="s">
        <v>18</v>
      </c>
      <c r="C37" t="s">
        <v>181</v>
      </c>
      <c r="D37" t="s">
        <v>133</v>
      </c>
      <c r="E37" t="s">
        <v>46</v>
      </c>
      <c r="F37">
        <v>1</v>
      </c>
      <c r="G37" t="s">
        <v>22</v>
      </c>
      <c r="H37" t="s">
        <v>93</v>
      </c>
      <c r="I37" t="str">
        <f t="shared" si="0"/>
        <v>K1FsaH9</v>
      </c>
      <c r="J37" t="s">
        <v>474</v>
      </c>
      <c r="K37" t="s">
        <v>191</v>
      </c>
      <c r="L37" s="1">
        <v>0.80400000000000005</v>
      </c>
      <c r="N37">
        <f t="shared" si="12"/>
        <v>0</v>
      </c>
      <c r="O37" t="s">
        <v>189</v>
      </c>
      <c r="P37">
        <v>0.79</v>
      </c>
      <c r="Q37" s="1">
        <f t="shared" si="1"/>
        <v>1.4000000000000012E-2</v>
      </c>
      <c r="S37">
        <f t="shared" si="13"/>
        <v>0</v>
      </c>
      <c r="T37">
        <f t="shared" si="2"/>
        <v>0</v>
      </c>
      <c r="U37">
        <v>30.6</v>
      </c>
      <c r="V37">
        <v>26.7</v>
      </c>
      <c r="W37">
        <v>8.5</v>
      </c>
      <c r="X37">
        <v>10</v>
      </c>
      <c r="Y37" s="13">
        <f t="shared" ref="Y37:Y42" si="20">(W37+X37)/2</f>
        <v>9.25</v>
      </c>
      <c r="Z37">
        <f t="shared" si="3"/>
        <v>9.25</v>
      </c>
      <c r="AA37">
        <f t="shared" si="4"/>
        <v>6.8123009554140124</v>
      </c>
      <c r="AB37">
        <f t="shared" si="5"/>
        <v>735.04260000000011</v>
      </c>
      <c r="AC37">
        <f t="shared" si="6"/>
        <v>559.61865</v>
      </c>
      <c r="AD37">
        <f t="shared" ref="AD37:AD46" si="21">(L37-P37)/P37</f>
        <v>1.7721518987341787E-2</v>
      </c>
      <c r="AE37">
        <f t="shared" si="16"/>
        <v>8.3071418028836318E-7</v>
      </c>
      <c r="AF37">
        <f t="shared" si="8"/>
        <v>6.1061031093602739E-8</v>
      </c>
      <c r="AG37">
        <f t="shared" si="9"/>
        <v>6.1061031093602738E-2</v>
      </c>
      <c r="AH37">
        <f t="shared" si="17"/>
        <v>4.6488314810883043E-8</v>
      </c>
      <c r="AI37" t="e">
        <f t="shared" si="11"/>
        <v>#DIV/0!</v>
      </c>
    </row>
    <row r="38" spans="1:35" hidden="1" x14ac:dyDescent="0.35">
      <c r="A38" s="2">
        <v>44721</v>
      </c>
      <c r="B38" t="s">
        <v>18</v>
      </c>
      <c r="C38" t="s">
        <v>19</v>
      </c>
      <c r="D38" t="s">
        <v>45</v>
      </c>
      <c r="E38" t="s">
        <v>46</v>
      </c>
      <c r="F38">
        <v>3</v>
      </c>
      <c r="G38" t="s">
        <v>27</v>
      </c>
      <c r="H38" t="s">
        <v>34</v>
      </c>
      <c r="I38" t="str">
        <f t="shared" si="0"/>
        <v>L4CmeC8</v>
      </c>
      <c r="J38" t="s">
        <v>432</v>
      </c>
      <c r="K38" t="s">
        <v>23</v>
      </c>
      <c r="L38" s="1">
        <v>0.68600000000000005</v>
      </c>
      <c r="M38">
        <v>4.6399999999999997</v>
      </c>
      <c r="N38">
        <f t="shared" si="12"/>
        <v>-0.46399999999999997</v>
      </c>
      <c r="O38" t="s">
        <v>48</v>
      </c>
      <c r="P38">
        <v>0.48</v>
      </c>
      <c r="Q38" s="1">
        <f t="shared" si="1"/>
        <v>0.20600000000000007</v>
      </c>
      <c r="R38">
        <v>1.0900000000000001</v>
      </c>
      <c r="S38">
        <f t="shared" si="13"/>
        <v>-0.10900000000000001</v>
      </c>
      <c r="T38">
        <f t="shared" si="2"/>
        <v>0.35499999999999998</v>
      </c>
      <c r="U38">
        <v>117.65</v>
      </c>
      <c r="V38">
        <v>112.25</v>
      </c>
      <c r="W38">
        <v>38.5</v>
      </c>
      <c r="X38">
        <v>36</v>
      </c>
      <c r="Y38" s="13">
        <f t="shared" si="20"/>
        <v>37.25</v>
      </c>
      <c r="Z38">
        <f t="shared" si="3"/>
        <v>37.25</v>
      </c>
      <c r="AA38">
        <f t="shared" si="4"/>
        <v>110.47472133757961</v>
      </c>
      <c r="AB38">
        <f t="shared" si="5"/>
        <v>10865.595162500002</v>
      </c>
      <c r="AC38">
        <f t="shared" si="6"/>
        <v>9891.0490625000002</v>
      </c>
      <c r="AD38">
        <f t="shared" si="21"/>
        <v>0.42916666666666681</v>
      </c>
      <c r="AE38">
        <f t="shared" si="16"/>
        <v>4.2005827681874422E-5</v>
      </c>
      <c r="AF38">
        <f t="shared" si="8"/>
        <v>4.5641831805698334E-5</v>
      </c>
      <c r="AG38">
        <f t="shared" si="9"/>
        <v>45.641831805698331</v>
      </c>
      <c r="AH38">
        <f t="shared" si="17"/>
        <v>4.1548170251234059E-5</v>
      </c>
      <c r="AI38">
        <f t="shared" si="11"/>
        <v>128.56854029774178</v>
      </c>
    </row>
    <row r="39" spans="1:35" hidden="1" x14ac:dyDescent="0.35">
      <c r="A39" s="2">
        <v>44722</v>
      </c>
      <c r="B39" t="s">
        <v>18</v>
      </c>
      <c r="C39" t="s">
        <v>19</v>
      </c>
      <c r="D39" t="s">
        <v>109</v>
      </c>
      <c r="E39" t="s">
        <v>21</v>
      </c>
      <c r="F39">
        <v>6</v>
      </c>
      <c r="G39" t="s">
        <v>27</v>
      </c>
      <c r="H39" t="s">
        <v>120</v>
      </c>
      <c r="I39" t="str">
        <f t="shared" si="0"/>
        <v>L3CmeF6</v>
      </c>
      <c r="J39" t="s">
        <v>442</v>
      </c>
      <c r="K39" t="s">
        <v>117</v>
      </c>
      <c r="L39" s="1">
        <v>0.68500000000000005</v>
      </c>
      <c r="M39">
        <v>1.53</v>
      </c>
      <c r="N39">
        <f t="shared" si="12"/>
        <v>-0.153</v>
      </c>
      <c r="O39" t="s">
        <v>118</v>
      </c>
      <c r="P39">
        <v>0.47599999999999998</v>
      </c>
      <c r="Q39" s="1">
        <f t="shared" si="1"/>
        <v>0.20900000000000007</v>
      </c>
      <c r="R39">
        <v>1.18</v>
      </c>
      <c r="S39">
        <f t="shared" si="13"/>
        <v>-0.11799999999999999</v>
      </c>
      <c r="T39">
        <f t="shared" si="2"/>
        <v>3.5000000000000003E-2</v>
      </c>
      <c r="U39">
        <v>91.25</v>
      </c>
      <c r="V39">
        <v>88.2</v>
      </c>
      <c r="W39">
        <v>30</v>
      </c>
      <c r="X39">
        <v>28</v>
      </c>
      <c r="Y39" s="13">
        <f t="shared" si="20"/>
        <v>29</v>
      </c>
      <c r="Z39">
        <f t="shared" si="3"/>
        <v>29</v>
      </c>
      <c r="AA39">
        <f t="shared" si="4"/>
        <v>66.958598726114644</v>
      </c>
      <c r="AB39">
        <f t="shared" si="5"/>
        <v>6536.3515625</v>
      </c>
      <c r="AC39">
        <f t="shared" si="6"/>
        <v>6106.7034000000012</v>
      </c>
      <c r="AD39">
        <f t="shared" si="21"/>
        <v>0.439075630252101</v>
      </c>
      <c r="AE39">
        <f t="shared" si="16"/>
        <v>4.3202898103165158E-5</v>
      </c>
      <c r="AF39">
        <f t="shared" si="8"/>
        <v>2.8238933052115188E-5</v>
      </c>
      <c r="AG39">
        <f t="shared" si="9"/>
        <v>28.238933052115186</v>
      </c>
      <c r="AH39">
        <f t="shared" si="17"/>
        <v>2.6382728473645226E-5</v>
      </c>
      <c r="AI39">
        <f t="shared" si="11"/>
        <v>806.82665863186241</v>
      </c>
    </row>
    <row r="40" spans="1:35" hidden="1" x14ac:dyDescent="0.35">
      <c r="A40" s="2">
        <v>44749</v>
      </c>
      <c r="B40" t="s">
        <v>18</v>
      </c>
      <c r="C40" t="s">
        <v>155</v>
      </c>
      <c r="D40" t="s">
        <v>133</v>
      </c>
      <c r="E40" t="s">
        <v>46</v>
      </c>
      <c r="F40">
        <v>4</v>
      </c>
      <c r="G40" t="s">
        <v>27</v>
      </c>
      <c r="H40" t="s">
        <v>140</v>
      </c>
      <c r="I40" t="str">
        <f t="shared" si="0"/>
        <v>K1CmeG8</v>
      </c>
      <c r="J40" t="s">
        <v>471</v>
      </c>
      <c r="K40" t="s">
        <v>173</v>
      </c>
      <c r="L40" s="1">
        <v>0.60799999999999998</v>
      </c>
      <c r="M40">
        <v>0.81</v>
      </c>
      <c r="N40">
        <f t="shared" si="12"/>
        <v>-8.1000000000000003E-2</v>
      </c>
      <c r="O40" t="s">
        <v>32</v>
      </c>
      <c r="P40">
        <v>0.41899999999999998</v>
      </c>
      <c r="Q40" s="1">
        <f t="shared" si="1"/>
        <v>0.189</v>
      </c>
      <c r="R40">
        <v>1.34</v>
      </c>
      <c r="S40">
        <f t="shared" si="13"/>
        <v>-0.13400000000000001</v>
      </c>
      <c r="T40">
        <f t="shared" si="2"/>
        <v>-5.3000000000000005E-2</v>
      </c>
      <c r="U40">
        <v>98.2</v>
      </c>
      <c r="V40">
        <v>88.9</v>
      </c>
      <c r="W40">
        <v>27</v>
      </c>
      <c r="X40">
        <v>28.5</v>
      </c>
      <c r="Y40" s="13">
        <f t="shared" si="20"/>
        <v>27.75</v>
      </c>
      <c r="Z40">
        <f t="shared" si="3"/>
        <v>27.75</v>
      </c>
      <c r="AA40">
        <f t="shared" si="4"/>
        <v>61.310708598726109</v>
      </c>
      <c r="AB40">
        <f t="shared" si="5"/>
        <v>7569.9434000000001</v>
      </c>
      <c r="AC40">
        <f t="shared" si="6"/>
        <v>6204.0198500000006</v>
      </c>
      <c r="AD40">
        <f t="shared" si="21"/>
        <v>0.45107398568019097</v>
      </c>
      <c r="AE40">
        <f t="shared" si="16"/>
        <v>4.4660746713126102E-5</v>
      </c>
      <c r="AF40">
        <f t="shared" si="8"/>
        <v>3.3807932482010061E-5</v>
      </c>
      <c r="AG40">
        <f t="shared" si="9"/>
        <v>33.80793248201006</v>
      </c>
      <c r="AH40">
        <f t="shared" si="17"/>
        <v>2.7707615912405662E-5</v>
      </c>
      <c r="AI40">
        <f t="shared" si="11"/>
        <v>637.88551852849162</v>
      </c>
    </row>
    <row r="41" spans="1:35" s="4" customFormat="1" hidden="1" x14ac:dyDescent="0.35">
      <c r="A41" s="2">
        <v>44762</v>
      </c>
      <c r="B41" t="s">
        <v>18</v>
      </c>
      <c r="C41" t="s">
        <v>181</v>
      </c>
      <c r="D41" t="s">
        <v>20</v>
      </c>
      <c r="E41" t="s">
        <v>21</v>
      </c>
      <c r="F41">
        <v>15</v>
      </c>
      <c r="G41" t="s">
        <v>27</v>
      </c>
      <c r="H41" t="s">
        <v>35</v>
      </c>
      <c r="I41" t="str">
        <f t="shared" si="0"/>
        <v>K6CmeD4</v>
      </c>
      <c r="J41" t="s">
        <v>419</v>
      </c>
      <c r="K41" t="s">
        <v>184</v>
      </c>
      <c r="L41" s="1">
        <v>0.67200000000000004</v>
      </c>
      <c r="M41"/>
      <c r="N41">
        <f t="shared" si="12"/>
        <v>0</v>
      </c>
      <c r="O41" t="s">
        <v>185</v>
      </c>
      <c r="P41">
        <v>0.40799999999999997</v>
      </c>
      <c r="Q41" s="1">
        <f t="shared" si="1"/>
        <v>0.26400000000000007</v>
      </c>
      <c r="R41">
        <v>1.59</v>
      </c>
      <c r="S41">
        <f t="shared" si="13"/>
        <v>-0.159</v>
      </c>
      <c r="T41">
        <f t="shared" si="2"/>
        <v>-0.159</v>
      </c>
      <c r="U41">
        <v>115.65</v>
      </c>
      <c r="V41">
        <v>115.35</v>
      </c>
      <c r="W41" s="4">
        <v>37.5</v>
      </c>
      <c r="X41" s="4">
        <v>42</v>
      </c>
      <c r="Y41" s="13">
        <f t="shared" si="20"/>
        <v>39.75</v>
      </c>
      <c r="Z41">
        <f t="shared" si="3"/>
        <v>39.75</v>
      </c>
      <c r="AA41">
        <f t="shared" si="4"/>
        <v>125.80115445859872</v>
      </c>
      <c r="AB41">
        <f t="shared" si="5"/>
        <v>10499.314162500001</v>
      </c>
      <c r="AC41">
        <f t="shared" si="6"/>
        <v>10444.913662499999</v>
      </c>
      <c r="AD41">
        <f t="shared" si="21"/>
        <v>0.64705882352941202</v>
      </c>
      <c r="AE41">
        <f t="shared" si="16"/>
        <v>6.9633581750603381E-5</v>
      </c>
      <c r="AF41">
        <f t="shared" si="8"/>
        <v>7.3110485105971163E-5</v>
      </c>
      <c r="AG41">
        <f t="shared" si="9"/>
        <v>73.110485105971165</v>
      </c>
      <c r="AH41">
        <f t="shared" si="17"/>
        <v>7.2731674939568785E-5</v>
      </c>
      <c r="AI41">
        <f t="shared" si="11"/>
        <v>459.81437173566769</v>
      </c>
    </row>
    <row r="42" spans="1:35" hidden="1" x14ac:dyDescent="0.35">
      <c r="A42" s="2">
        <v>44763</v>
      </c>
      <c r="B42" t="s">
        <v>18</v>
      </c>
      <c r="C42" t="s">
        <v>181</v>
      </c>
      <c r="D42" t="s">
        <v>86</v>
      </c>
      <c r="E42" t="s">
        <v>46</v>
      </c>
      <c r="F42">
        <v>3</v>
      </c>
      <c r="G42" t="s">
        <v>27</v>
      </c>
      <c r="H42" t="s">
        <v>98</v>
      </c>
      <c r="I42" t="str">
        <f t="shared" si="0"/>
        <v>K5CmeI6</v>
      </c>
      <c r="J42" t="s">
        <v>398</v>
      </c>
      <c r="K42" t="s">
        <v>186</v>
      </c>
      <c r="L42" s="1">
        <v>0.63600000000000001</v>
      </c>
      <c r="M42">
        <v>1.68</v>
      </c>
      <c r="N42">
        <f t="shared" si="12"/>
        <v>-0.16799999999999998</v>
      </c>
      <c r="O42" t="s">
        <v>187</v>
      </c>
      <c r="P42">
        <v>0.46899999999999997</v>
      </c>
      <c r="Q42" s="1">
        <f t="shared" si="1"/>
        <v>0.16700000000000004</v>
      </c>
      <c r="R42">
        <v>2.0299999999999998</v>
      </c>
      <c r="S42">
        <f t="shared" si="13"/>
        <v>-0.20299999999999999</v>
      </c>
      <c r="T42">
        <f t="shared" si="2"/>
        <v>-3.5000000000000003E-2</v>
      </c>
      <c r="U42">
        <v>89.65</v>
      </c>
      <c r="V42">
        <v>83.35</v>
      </c>
      <c r="W42">
        <v>26</v>
      </c>
      <c r="X42">
        <v>27</v>
      </c>
      <c r="Y42" s="13">
        <f t="shared" si="20"/>
        <v>26.5</v>
      </c>
      <c r="Z42">
        <f t="shared" si="3"/>
        <v>26.5</v>
      </c>
      <c r="AA42">
        <f t="shared" si="4"/>
        <v>55.911624203821653</v>
      </c>
      <c r="AB42">
        <f t="shared" si="5"/>
        <v>6309.141162500001</v>
      </c>
      <c r="AC42">
        <f t="shared" si="6"/>
        <v>5453.5696624999991</v>
      </c>
      <c r="AD42">
        <f t="shared" si="21"/>
        <v>0.35607675906183378</v>
      </c>
      <c r="AE42">
        <f t="shared" si="16"/>
        <v>3.338083284157312E-5</v>
      </c>
      <c r="AF42">
        <f t="shared" si="8"/>
        <v>2.1060438651930082E-5</v>
      </c>
      <c r="AG42">
        <f t="shared" si="9"/>
        <v>21.060438651930081</v>
      </c>
      <c r="AH42">
        <f t="shared" si="17"/>
        <v>1.8204469729378682E-5</v>
      </c>
      <c r="AI42">
        <f t="shared" si="11"/>
        <v>601.72681862657373</v>
      </c>
    </row>
    <row r="43" spans="1:35" hidden="1" x14ac:dyDescent="0.35">
      <c r="A43" s="2">
        <v>44747</v>
      </c>
      <c r="B43" t="s">
        <v>18</v>
      </c>
      <c r="C43" t="s">
        <v>155</v>
      </c>
      <c r="D43" t="s">
        <v>20</v>
      </c>
      <c r="E43" t="s">
        <v>21</v>
      </c>
      <c r="F43">
        <v>5</v>
      </c>
      <c r="G43" t="s">
        <v>27</v>
      </c>
      <c r="H43" t="s">
        <v>167</v>
      </c>
      <c r="I43" t="str">
        <f t="shared" si="0"/>
        <v>K6CmeI2</v>
      </c>
      <c r="J43" t="s">
        <v>488</v>
      </c>
      <c r="K43" t="s">
        <v>165</v>
      </c>
      <c r="L43" s="1">
        <v>0.57799999999999996</v>
      </c>
      <c r="M43">
        <v>1.58</v>
      </c>
      <c r="N43">
        <f t="shared" si="12"/>
        <v>-0.158</v>
      </c>
      <c r="O43" t="s">
        <v>146</v>
      </c>
      <c r="P43">
        <v>0.43099999999999999</v>
      </c>
      <c r="Q43" s="1">
        <f t="shared" si="1"/>
        <v>0.14699999999999996</v>
      </c>
      <c r="R43">
        <v>2.2400000000000002</v>
      </c>
      <c r="S43">
        <f t="shared" si="13"/>
        <v>-0.22400000000000003</v>
      </c>
      <c r="T43">
        <f t="shared" si="2"/>
        <v>-6.6000000000000031E-2</v>
      </c>
      <c r="U43">
        <v>124.6</v>
      </c>
      <c r="V43">
        <v>129.30000000000001</v>
      </c>
      <c r="W43" s="13">
        <v>124.6</v>
      </c>
      <c r="X43">
        <v>129.30000000000001</v>
      </c>
      <c r="Y43">
        <v>124.6</v>
      </c>
      <c r="Z43">
        <f t="shared" si="3"/>
        <v>126.95</v>
      </c>
      <c r="AA43">
        <f t="shared" si="4"/>
        <v>1283.1451035031848</v>
      </c>
      <c r="AB43">
        <f t="shared" si="5"/>
        <v>12187.250599999999</v>
      </c>
      <c r="AC43">
        <f t="shared" si="6"/>
        <v>13124.014650000001</v>
      </c>
      <c r="AD43">
        <f t="shared" si="21"/>
        <v>0.34106728538283054</v>
      </c>
      <c r="AE43">
        <f t="shared" si="16"/>
        <v>3.1657242346221811E-5</v>
      </c>
      <c r="AF43">
        <f t="shared" si="8"/>
        <v>3.8581474577833712E-5</v>
      </c>
      <c r="AG43">
        <f t="shared" si="9"/>
        <v>38.58147457783371</v>
      </c>
      <c r="AH43">
        <f t="shared" si="17"/>
        <v>4.1547011233041543E-5</v>
      </c>
      <c r="AI43">
        <f t="shared" si="11"/>
        <v>584.56779663384384</v>
      </c>
    </row>
    <row r="44" spans="1:35" hidden="1" x14ac:dyDescent="0.35">
      <c r="A44" s="2">
        <v>44750</v>
      </c>
      <c r="B44" t="s">
        <v>18</v>
      </c>
      <c r="C44" t="s">
        <v>155</v>
      </c>
      <c r="D44" t="s">
        <v>123</v>
      </c>
      <c r="E44" t="s">
        <v>21</v>
      </c>
      <c r="F44">
        <v>15</v>
      </c>
      <c r="G44" t="s">
        <v>27</v>
      </c>
      <c r="H44" t="s">
        <v>52</v>
      </c>
      <c r="I44" t="str">
        <f t="shared" si="0"/>
        <v>M1CmeF9</v>
      </c>
      <c r="J44" t="s">
        <v>456</v>
      </c>
      <c r="K44" t="s">
        <v>169</v>
      </c>
      <c r="L44" s="1">
        <v>0.76300000000000001</v>
      </c>
      <c r="M44">
        <v>1.72</v>
      </c>
      <c r="N44">
        <f t="shared" si="12"/>
        <v>-0.17199999999999999</v>
      </c>
      <c r="O44" t="s">
        <v>180</v>
      </c>
      <c r="P44">
        <v>0.57599999999999996</v>
      </c>
      <c r="Q44" s="1">
        <f t="shared" si="1"/>
        <v>0.18700000000000006</v>
      </c>
      <c r="R44">
        <v>2.31</v>
      </c>
      <c r="S44">
        <f t="shared" si="13"/>
        <v>-0.23100000000000001</v>
      </c>
      <c r="T44">
        <f t="shared" si="2"/>
        <v>-5.9000000000000025E-2</v>
      </c>
      <c r="U44">
        <v>119.2</v>
      </c>
      <c r="V44">
        <v>115.05</v>
      </c>
      <c r="W44">
        <v>35.5</v>
      </c>
      <c r="X44">
        <v>36</v>
      </c>
      <c r="Y44" s="13">
        <f>(W44+X44)/2</f>
        <v>35.75</v>
      </c>
      <c r="Z44">
        <f t="shared" si="3"/>
        <v>35.75</v>
      </c>
      <c r="AA44">
        <f t="shared" si="4"/>
        <v>101.75656847133757</v>
      </c>
      <c r="AB44">
        <f t="shared" si="5"/>
        <v>11153.782400000002</v>
      </c>
      <c r="AC44">
        <f t="shared" si="6"/>
        <v>10390.654462499999</v>
      </c>
      <c r="AD44">
        <f t="shared" si="21"/>
        <v>0.3246527777777779</v>
      </c>
      <c r="AE44">
        <f t="shared" si="16"/>
        <v>2.9792291040906373E-5</v>
      </c>
      <c r="AF44">
        <f t="shared" si="8"/>
        <v>3.3229673146773921E-5</v>
      </c>
      <c r="AG44">
        <f t="shared" si="9"/>
        <v>33.229673146773919</v>
      </c>
      <c r="AH44">
        <f t="shared" si="17"/>
        <v>3.0956140185229256E-5</v>
      </c>
      <c r="AI44">
        <f t="shared" si="11"/>
        <v>563.21479909786285</v>
      </c>
    </row>
    <row r="45" spans="1:35" hidden="1" x14ac:dyDescent="0.35">
      <c r="A45" s="2">
        <v>44722</v>
      </c>
      <c r="B45" t="s">
        <v>18</v>
      </c>
      <c r="C45" t="s">
        <v>19</v>
      </c>
      <c r="D45" t="s">
        <v>123</v>
      </c>
      <c r="E45" t="s">
        <v>21</v>
      </c>
      <c r="F45">
        <v>10</v>
      </c>
      <c r="G45" t="s">
        <v>22</v>
      </c>
      <c r="H45" t="s">
        <v>130</v>
      </c>
      <c r="I45" t="str">
        <f t="shared" si="0"/>
        <v>M1FsaH4</v>
      </c>
      <c r="J45" t="s">
        <v>460</v>
      </c>
      <c r="K45" t="s">
        <v>128</v>
      </c>
      <c r="L45" s="1">
        <v>0.71699999999999997</v>
      </c>
      <c r="M45">
        <v>2.79</v>
      </c>
      <c r="N45">
        <f t="shared" si="12"/>
        <v>-0.27900000000000003</v>
      </c>
      <c r="O45" t="s">
        <v>129</v>
      </c>
      <c r="P45">
        <v>0.64700000000000002</v>
      </c>
      <c r="Q45" s="1">
        <f t="shared" si="1"/>
        <v>6.9999999999999951E-2</v>
      </c>
      <c r="R45">
        <v>2.35</v>
      </c>
      <c r="S45">
        <f t="shared" si="13"/>
        <v>-0.23500000000000001</v>
      </c>
      <c r="T45">
        <f t="shared" si="2"/>
        <v>4.4000000000000011E-2</v>
      </c>
      <c r="U45">
        <v>47.6</v>
      </c>
      <c r="V45">
        <v>43.2</v>
      </c>
      <c r="W45">
        <v>11</v>
      </c>
      <c r="X45">
        <v>14</v>
      </c>
      <c r="Y45" s="13">
        <f>(W45+X45)/2</f>
        <v>12.5</v>
      </c>
      <c r="Z45">
        <f t="shared" si="3"/>
        <v>12.5</v>
      </c>
      <c r="AA45">
        <f t="shared" si="4"/>
        <v>12.440286624203821</v>
      </c>
      <c r="AB45">
        <f t="shared" si="5"/>
        <v>1778.6216000000002</v>
      </c>
      <c r="AC45">
        <f t="shared" si="6"/>
        <v>1464.9984000000002</v>
      </c>
      <c r="AD45">
        <f t="shared" si="21"/>
        <v>0.10819165378670781</v>
      </c>
      <c r="AE45">
        <f t="shared" si="16"/>
        <v>7.702637845597036E-6</v>
      </c>
      <c r="AF45">
        <f t="shared" si="8"/>
        <v>1.3700078049156354E-6</v>
      </c>
      <c r="AG45">
        <f t="shared" si="9"/>
        <v>1.3700078049156355</v>
      </c>
      <c r="AH45">
        <f t="shared" si="17"/>
        <v>1.1284352119579106E-6</v>
      </c>
      <c r="AI45">
        <f t="shared" si="11"/>
        <v>31.13654102080989</v>
      </c>
    </row>
    <row r="46" spans="1:35" hidden="1" x14ac:dyDescent="0.35">
      <c r="A46" s="10">
        <v>44777</v>
      </c>
      <c r="B46" s="6" t="s">
        <v>18</v>
      </c>
      <c r="C46" s="6" t="s">
        <v>196</v>
      </c>
      <c r="D46" t="s">
        <v>133</v>
      </c>
      <c r="E46" t="s">
        <v>46</v>
      </c>
      <c r="F46">
        <v>5</v>
      </c>
      <c r="G46" t="s">
        <v>27</v>
      </c>
      <c r="H46" t="s">
        <v>140</v>
      </c>
      <c r="I46" t="str">
        <f t="shared" si="0"/>
        <v>K1CmeG8</v>
      </c>
      <c r="J46" t="s">
        <v>471</v>
      </c>
      <c r="K46" t="s">
        <v>204</v>
      </c>
      <c r="L46" s="1">
        <v>0.47599999999999998</v>
      </c>
      <c r="M46">
        <v>2.35</v>
      </c>
      <c r="N46">
        <f t="shared" si="12"/>
        <v>-0.23500000000000001</v>
      </c>
      <c r="O46" s="6" t="s">
        <v>205</v>
      </c>
      <c r="P46">
        <v>0.33600000000000002</v>
      </c>
      <c r="Q46" s="1">
        <f t="shared" si="1"/>
        <v>0.13999999999999996</v>
      </c>
      <c r="R46">
        <v>2.4500000000000002</v>
      </c>
      <c r="S46">
        <f t="shared" si="13"/>
        <v>-0.24500000000000002</v>
      </c>
      <c r="T46">
        <f t="shared" si="2"/>
        <v>-1.0000000000000009E-2</v>
      </c>
      <c r="U46">
        <v>98.2</v>
      </c>
      <c r="V46">
        <v>88.9</v>
      </c>
      <c r="W46" s="13">
        <v>98.2</v>
      </c>
      <c r="X46">
        <v>88.9</v>
      </c>
      <c r="Y46">
        <v>98.2</v>
      </c>
      <c r="Z46">
        <f t="shared" si="3"/>
        <v>93.550000000000011</v>
      </c>
      <c r="AA46">
        <f t="shared" si="4"/>
        <v>696.78363853503208</v>
      </c>
      <c r="AB46">
        <f t="shared" si="5"/>
        <v>7569.9434000000001</v>
      </c>
      <c r="AC46">
        <f t="shared" si="6"/>
        <v>6204.0198500000006</v>
      </c>
      <c r="AD46">
        <f t="shared" si="21"/>
        <v>0.41666666666666652</v>
      </c>
      <c r="AE46">
        <f t="shared" si="16"/>
        <v>4.0504840173516205E-5</v>
      </c>
      <c r="AF46">
        <f t="shared" si="8"/>
        <v>3.0661934753956385E-5</v>
      </c>
      <c r="AG46">
        <f t="shared" si="9"/>
        <v>30.661934753956384</v>
      </c>
      <c r="AH46">
        <f t="shared" si="17"/>
        <v>2.5129283245757201E-5</v>
      </c>
      <c r="AI46">
        <f t="shared" si="11"/>
        <v>3066.1934753956357</v>
      </c>
    </row>
    <row r="47" spans="1:35" hidden="1" x14ac:dyDescent="0.35">
      <c r="A47" s="2">
        <v>44750</v>
      </c>
      <c r="B47" t="s">
        <v>18</v>
      </c>
      <c r="C47" t="s">
        <v>155</v>
      </c>
      <c r="D47" t="s">
        <v>123</v>
      </c>
      <c r="E47" t="s">
        <v>21</v>
      </c>
      <c r="F47">
        <v>7</v>
      </c>
      <c r="G47" t="s">
        <v>30</v>
      </c>
      <c r="H47" t="s">
        <v>115</v>
      </c>
      <c r="I47" t="str">
        <f t="shared" si="0"/>
        <v>M1FthD8</v>
      </c>
      <c r="J47" t="s">
        <v>461</v>
      </c>
      <c r="K47" t="s">
        <v>134</v>
      </c>
      <c r="L47" s="1">
        <v>0.63800000000000001</v>
      </c>
      <c r="M47">
        <v>3.82</v>
      </c>
      <c r="N47">
        <f t="shared" si="12"/>
        <v>-0.38200000000000001</v>
      </c>
      <c r="O47" t="s">
        <v>179</v>
      </c>
      <c r="P47">
        <v>0.70699999999999996</v>
      </c>
      <c r="Q47" s="1">
        <f t="shared" si="1"/>
        <v>-6.899999999999995E-2</v>
      </c>
      <c r="R47">
        <v>2.5099999999999998</v>
      </c>
      <c r="S47">
        <f t="shared" si="13"/>
        <v>-0.251</v>
      </c>
      <c r="T47">
        <f t="shared" si="2"/>
        <v>0.13100000000000001</v>
      </c>
      <c r="U47">
        <v>84.3</v>
      </c>
      <c r="V47">
        <v>87.4</v>
      </c>
      <c r="W47">
        <v>28</v>
      </c>
      <c r="X47">
        <v>28</v>
      </c>
      <c r="Y47" s="13">
        <f>(W47+X47)/2</f>
        <v>28</v>
      </c>
      <c r="Z47">
        <f t="shared" si="3"/>
        <v>28</v>
      </c>
      <c r="AA47">
        <f t="shared" si="4"/>
        <v>62.420382165605091</v>
      </c>
      <c r="AB47">
        <f t="shared" si="5"/>
        <v>5578.59465</v>
      </c>
      <c r="AC47">
        <f t="shared" si="6"/>
        <v>5996.4266000000007</v>
      </c>
      <c r="AD47">
        <f>(P47-L47)/L47</f>
        <v>0.10815047021943566</v>
      </c>
      <c r="AE47">
        <f t="shared" si="16"/>
        <v>7.6990286647962094E-6</v>
      </c>
      <c r="AF47">
        <f t="shared" si="8"/>
        <v>4.2949760119628781E-6</v>
      </c>
      <c r="AG47">
        <f t="shared" si="9"/>
        <v>4.2949760119628779</v>
      </c>
      <c r="AH47">
        <f t="shared" si="17"/>
        <v>4.6166660279746485E-6</v>
      </c>
      <c r="AI47">
        <f t="shared" si="11"/>
        <v>32.786076427197543</v>
      </c>
    </row>
    <row r="48" spans="1:35" hidden="1" x14ac:dyDescent="0.35">
      <c r="A48" s="9">
        <v>44721</v>
      </c>
      <c r="B48" s="4" t="s">
        <v>18</v>
      </c>
      <c r="C48" s="4" t="s">
        <v>19</v>
      </c>
      <c r="D48" s="4" t="s">
        <v>20</v>
      </c>
      <c r="E48" s="4" t="s">
        <v>21</v>
      </c>
      <c r="F48" s="4">
        <v>3</v>
      </c>
      <c r="G48" s="4" t="s">
        <v>27</v>
      </c>
      <c r="H48" s="4" t="s">
        <v>35</v>
      </c>
      <c r="I48" s="4" t="str">
        <f t="shared" si="0"/>
        <v>K6CmeD4</v>
      </c>
      <c r="J48" s="4" t="s">
        <v>419</v>
      </c>
      <c r="K48" s="4" t="s">
        <v>23</v>
      </c>
      <c r="L48" s="3">
        <v>0.46200000000000002</v>
      </c>
      <c r="M48" s="4">
        <v>1.85</v>
      </c>
      <c r="N48" s="4">
        <f t="shared" si="12"/>
        <v>-0.185</v>
      </c>
      <c r="O48" s="4" t="s">
        <v>32</v>
      </c>
      <c r="P48" s="4">
        <v>0.27400000000000002</v>
      </c>
      <c r="Q48" s="3">
        <f t="shared" si="1"/>
        <v>0.188</v>
      </c>
      <c r="R48" s="4">
        <v>2.5099999999999998</v>
      </c>
      <c r="S48" s="4">
        <f t="shared" si="13"/>
        <v>-0.251</v>
      </c>
      <c r="T48" s="4">
        <f t="shared" si="2"/>
        <v>-6.6000000000000003E-2</v>
      </c>
      <c r="U48" s="4">
        <v>115.65</v>
      </c>
      <c r="V48" s="4">
        <v>115.35</v>
      </c>
      <c r="W48" s="4">
        <v>37.5</v>
      </c>
      <c r="X48" s="4">
        <v>42</v>
      </c>
      <c r="Y48" s="13">
        <f>(W48+X48)/2</f>
        <v>39.75</v>
      </c>
      <c r="Z48">
        <f t="shared" si="3"/>
        <v>39.75</v>
      </c>
      <c r="AA48">
        <f t="shared" si="4"/>
        <v>125.80115445859872</v>
      </c>
      <c r="AB48">
        <f t="shared" si="5"/>
        <v>10499.314162500001</v>
      </c>
      <c r="AC48" s="4">
        <f t="shared" si="6"/>
        <v>10444.913662499999</v>
      </c>
      <c r="AD48" s="4">
        <f t="shared" ref="AD48:AD58" si="22">(L48-P48)/P48</f>
        <v>0.68613138686131381</v>
      </c>
      <c r="AE48" s="4">
        <f t="shared" si="16"/>
        <v>7.484526510327697E-5</v>
      </c>
      <c r="AF48" s="4">
        <f t="shared" si="8"/>
        <v>7.8582395189490291E-5</v>
      </c>
      <c r="AG48">
        <f t="shared" si="9"/>
        <v>78.582395189490285</v>
      </c>
      <c r="AH48" s="4">
        <f t="shared" si="17"/>
        <v>7.8175233205065206E-5</v>
      </c>
      <c r="AI48">
        <f t="shared" si="11"/>
        <v>1190.6423513559134</v>
      </c>
    </row>
    <row r="49" spans="1:35" hidden="1" x14ac:dyDescent="0.35">
      <c r="A49" s="2">
        <v>44747</v>
      </c>
      <c r="B49" t="s">
        <v>18</v>
      </c>
      <c r="C49" t="s">
        <v>155</v>
      </c>
      <c r="D49" t="s">
        <v>20</v>
      </c>
      <c r="E49" t="s">
        <v>21</v>
      </c>
      <c r="F49">
        <v>16</v>
      </c>
      <c r="G49" t="s">
        <v>27</v>
      </c>
      <c r="H49" t="s">
        <v>35</v>
      </c>
      <c r="I49" t="str">
        <f t="shared" si="0"/>
        <v>K6CmeD4</v>
      </c>
      <c r="J49" t="s">
        <v>419</v>
      </c>
      <c r="K49" t="s">
        <v>143</v>
      </c>
      <c r="L49" s="1">
        <v>0.66900000000000004</v>
      </c>
      <c r="M49">
        <v>2.46</v>
      </c>
      <c r="N49">
        <f t="shared" si="12"/>
        <v>-0.246</v>
      </c>
      <c r="O49" t="s">
        <v>163</v>
      </c>
      <c r="P49">
        <v>0.38300000000000001</v>
      </c>
      <c r="Q49" s="1">
        <f t="shared" si="1"/>
        <v>0.28600000000000003</v>
      </c>
      <c r="R49">
        <v>2.79</v>
      </c>
      <c r="S49">
        <f t="shared" si="13"/>
        <v>-0.27900000000000003</v>
      </c>
      <c r="T49">
        <f t="shared" si="2"/>
        <v>-3.3000000000000029E-2</v>
      </c>
      <c r="U49">
        <v>115.65</v>
      </c>
      <c r="V49">
        <v>115.35</v>
      </c>
      <c r="W49" s="4">
        <v>37.5</v>
      </c>
      <c r="X49" s="4">
        <v>42</v>
      </c>
      <c r="Y49" s="13">
        <f>(W49+X49)/2</f>
        <v>39.75</v>
      </c>
      <c r="Z49">
        <f t="shared" si="3"/>
        <v>39.75</v>
      </c>
      <c r="AA49">
        <f t="shared" si="4"/>
        <v>125.80115445859872</v>
      </c>
      <c r="AB49">
        <f t="shared" si="5"/>
        <v>10499.314162500001</v>
      </c>
      <c r="AC49">
        <f t="shared" si="6"/>
        <v>10444.913662499999</v>
      </c>
      <c r="AD49">
        <f t="shared" si="22"/>
        <v>0.7467362924281985</v>
      </c>
      <c r="AE49">
        <f t="shared" si="16"/>
        <v>8.3064576927022543E-5</v>
      </c>
      <c r="AF49">
        <f t="shared" si="8"/>
        <v>8.7212108893195843E-5</v>
      </c>
      <c r="AG49">
        <f t="shared" si="9"/>
        <v>87.212108893195847</v>
      </c>
      <c r="AH49">
        <f t="shared" si="17"/>
        <v>8.6760233441484001E-5</v>
      </c>
      <c r="AI49">
        <f t="shared" si="11"/>
        <v>2642.79117858169</v>
      </c>
    </row>
    <row r="50" spans="1:35" hidden="1" x14ac:dyDescent="0.35">
      <c r="A50" s="2">
        <v>44790</v>
      </c>
      <c r="B50" s="6" t="s">
        <v>18</v>
      </c>
      <c r="C50" s="6" t="s">
        <v>214</v>
      </c>
      <c r="D50" t="s">
        <v>109</v>
      </c>
      <c r="E50" t="s">
        <v>21</v>
      </c>
      <c r="F50">
        <v>15</v>
      </c>
      <c r="G50" t="s">
        <v>27</v>
      </c>
      <c r="H50" t="s">
        <v>120</v>
      </c>
      <c r="I50" t="str">
        <f t="shared" si="0"/>
        <v>L3CmeF6</v>
      </c>
      <c r="J50" t="s">
        <v>442</v>
      </c>
      <c r="K50" t="s">
        <v>215</v>
      </c>
      <c r="L50" s="1">
        <v>0.70199999999999996</v>
      </c>
      <c r="M50">
        <v>6.89</v>
      </c>
      <c r="N50">
        <f t="shared" si="12"/>
        <v>-0.68899999999999995</v>
      </c>
      <c r="O50" s="6" t="s">
        <v>160</v>
      </c>
      <c r="P50">
        <v>0.50900000000000001</v>
      </c>
      <c r="Q50" s="1">
        <f t="shared" si="1"/>
        <v>0.19299999999999995</v>
      </c>
      <c r="R50">
        <v>2.89</v>
      </c>
      <c r="S50">
        <f t="shared" si="13"/>
        <v>-0.28900000000000003</v>
      </c>
      <c r="T50">
        <f t="shared" si="2"/>
        <v>0.39999999999999991</v>
      </c>
      <c r="U50">
        <v>91.25</v>
      </c>
      <c r="V50">
        <v>88.2</v>
      </c>
      <c r="W50" s="13">
        <v>91.25</v>
      </c>
      <c r="X50">
        <v>88.2</v>
      </c>
      <c r="Y50">
        <v>91.25</v>
      </c>
      <c r="Z50">
        <f t="shared" si="3"/>
        <v>89.724999999999994</v>
      </c>
      <c r="AA50">
        <f t="shared" si="4"/>
        <v>640.96939689490432</v>
      </c>
      <c r="AB50">
        <f t="shared" si="5"/>
        <v>6536.3515625</v>
      </c>
      <c r="AC50">
        <f t="shared" si="6"/>
        <v>6106.7034000000012</v>
      </c>
      <c r="AD50">
        <f t="shared" si="22"/>
        <v>0.37917485265225925</v>
      </c>
      <c r="AE50">
        <f t="shared" si="16"/>
        <v>3.606603657075029E-5</v>
      </c>
      <c r="AF50">
        <f t="shared" si="8"/>
        <v>2.3574029449240581E-5</v>
      </c>
      <c r="AG50">
        <f t="shared" si="9"/>
        <v>23.57402944924058</v>
      </c>
      <c r="AH50">
        <f t="shared" si="17"/>
        <v>2.2024458815112518E-5</v>
      </c>
      <c r="AI50">
        <f t="shared" si="11"/>
        <v>58.935073623101466</v>
      </c>
    </row>
    <row r="51" spans="1:35" hidden="1" x14ac:dyDescent="0.35">
      <c r="A51" s="2">
        <v>44720</v>
      </c>
      <c r="B51" t="s">
        <v>18</v>
      </c>
      <c r="C51" t="s">
        <v>19</v>
      </c>
      <c r="D51" t="s">
        <v>45</v>
      </c>
      <c r="E51" t="s">
        <v>46</v>
      </c>
      <c r="F51">
        <v>2</v>
      </c>
      <c r="G51" t="s">
        <v>94</v>
      </c>
      <c r="H51" t="s">
        <v>93</v>
      </c>
      <c r="I51" t="str">
        <f t="shared" si="0"/>
        <v>L4AguH9</v>
      </c>
      <c r="J51" t="s">
        <v>410</v>
      </c>
      <c r="K51" t="s">
        <v>23</v>
      </c>
      <c r="L51" s="1">
        <v>0.53100000000000003</v>
      </c>
      <c r="M51">
        <v>10.48</v>
      </c>
      <c r="N51">
        <f t="shared" si="12"/>
        <v>-1.048</v>
      </c>
      <c r="O51" t="s">
        <v>105</v>
      </c>
      <c r="P51">
        <v>0.40600000000000003</v>
      </c>
      <c r="Q51" s="1">
        <f t="shared" si="1"/>
        <v>0.125</v>
      </c>
      <c r="R51">
        <v>3.4</v>
      </c>
      <c r="S51">
        <f t="shared" si="13"/>
        <v>-0.33999999999999997</v>
      </c>
      <c r="T51">
        <f t="shared" si="2"/>
        <v>0.70800000000000007</v>
      </c>
      <c r="U51">
        <v>90.2</v>
      </c>
      <c r="V51">
        <v>92.7</v>
      </c>
      <c r="W51">
        <v>34.5</v>
      </c>
      <c r="X51">
        <v>31.5</v>
      </c>
      <c r="Y51" s="13">
        <f>(W51+X51)/2</f>
        <v>33</v>
      </c>
      <c r="Z51">
        <f t="shared" si="3"/>
        <v>33</v>
      </c>
      <c r="AA51">
        <f t="shared" si="4"/>
        <v>86.703821656050948</v>
      </c>
      <c r="AB51">
        <f t="shared" si="5"/>
        <v>6386.791400000001</v>
      </c>
      <c r="AC51">
        <f t="shared" si="6"/>
        <v>6745.7326500000008</v>
      </c>
      <c r="AD51">
        <f t="shared" si="22"/>
        <v>0.30788177339901474</v>
      </c>
      <c r="AE51">
        <f t="shared" si="16"/>
        <v>2.7909216206457201E-5</v>
      </c>
      <c r="AF51">
        <f t="shared" si="8"/>
        <v>1.7825034204814152E-5</v>
      </c>
      <c r="AG51">
        <f t="shared" si="9"/>
        <v>17.825034204814152</v>
      </c>
      <c r="AH51">
        <f t="shared" si="17"/>
        <v>1.8826811099980748E-5</v>
      </c>
      <c r="AI51">
        <f t="shared" si="11"/>
        <v>25.176601984200776</v>
      </c>
    </row>
    <row r="52" spans="1:35" hidden="1" x14ac:dyDescent="0.35">
      <c r="A52" s="2">
        <v>44748</v>
      </c>
      <c r="B52" t="s">
        <v>18</v>
      </c>
      <c r="C52" t="s">
        <v>155</v>
      </c>
      <c r="D52" t="s">
        <v>86</v>
      </c>
      <c r="E52" t="s">
        <v>46</v>
      </c>
      <c r="F52">
        <v>8</v>
      </c>
      <c r="G52" t="s">
        <v>27</v>
      </c>
      <c r="H52" t="s">
        <v>101</v>
      </c>
      <c r="I52" t="str">
        <f t="shared" si="0"/>
        <v>K5CmeB10</v>
      </c>
      <c r="J52" t="s">
        <v>397</v>
      </c>
      <c r="K52" t="s">
        <v>165</v>
      </c>
      <c r="L52" s="1">
        <v>0.74199999999999999</v>
      </c>
      <c r="M52">
        <v>1.93</v>
      </c>
      <c r="N52">
        <f t="shared" si="12"/>
        <v>-0.193</v>
      </c>
      <c r="O52" t="s">
        <v>168</v>
      </c>
      <c r="P52">
        <v>0.56899999999999995</v>
      </c>
      <c r="Q52" s="1">
        <f t="shared" si="1"/>
        <v>0.17300000000000004</v>
      </c>
      <c r="R52">
        <v>3.48</v>
      </c>
      <c r="S52">
        <f t="shared" si="13"/>
        <v>-0.34799999999999998</v>
      </c>
      <c r="T52">
        <f t="shared" si="2"/>
        <v>-0.15499999999999997</v>
      </c>
      <c r="U52">
        <v>91.25</v>
      </c>
      <c r="V52">
        <v>78.099999999999994</v>
      </c>
      <c r="W52">
        <v>26</v>
      </c>
      <c r="X52">
        <v>26.5</v>
      </c>
      <c r="Y52" s="13">
        <f>(W52+X52)/2</f>
        <v>26.25</v>
      </c>
      <c r="Z52">
        <f t="shared" si="3"/>
        <v>26.25</v>
      </c>
      <c r="AA52">
        <f t="shared" si="4"/>
        <v>54.861664012738849</v>
      </c>
      <c r="AB52">
        <f t="shared" si="5"/>
        <v>6536.3515625</v>
      </c>
      <c r="AC52">
        <f t="shared" si="6"/>
        <v>4788.1938499999997</v>
      </c>
      <c r="AD52">
        <f t="shared" si="22"/>
        <v>0.304042179261863</v>
      </c>
      <c r="AE52">
        <f t="shared" si="16"/>
        <v>2.748137854609545E-5</v>
      </c>
      <c r="AF52">
        <f t="shared" si="8"/>
        <v>1.7962795159942497E-5</v>
      </c>
      <c r="AG52">
        <f t="shared" si="9"/>
        <v>17.962795159942498</v>
      </c>
      <c r="AH52">
        <f t="shared" si="17"/>
        <v>1.3158616774393618E-5</v>
      </c>
      <c r="AI52">
        <f t="shared" si="11"/>
        <v>115.8890010318871</v>
      </c>
    </row>
    <row r="53" spans="1:35" hidden="1" x14ac:dyDescent="0.35">
      <c r="A53" s="2">
        <v>44720</v>
      </c>
      <c r="B53" t="s">
        <v>18</v>
      </c>
      <c r="C53" t="s">
        <v>19</v>
      </c>
      <c r="D53" t="s">
        <v>86</v>
      </c>
      <c r="E53" t="s">
        <v>46</v>
      </c>
      <c r="F53">
        <v>13</v>
      </c>
      <c r="G53" t="s">
        <v>27</v>
      </c>
      <c r="H53" t="s">
        <v>101</v>
      </c>
      <c r="I53" t="str">
        <f t="shared" si="0"/>
        <v>K5CmeB10</v>
      </c>
      <c r="J53" t="s">
        <v>397</v>
      </c>
      <c r="K53" t="s">
        <v>99</v>
      </c>
      <c r="L53" s="1">
        <v>0.53100000000000003</v>
      </c>
      <c r="M53">
        <v>1.99</v>
      </c>
      <c r="N53">
        <f t="shared" si="12"/>
        <v>-0.19900000000000001</v>
      </c>
      <c r="O53" t="s">
        <v>100</v>
      </c>
      <c r="P53">
        <v>0.44800000000000001</v>
      </c>
      <c r="Q53" s="1">
        <f t="shared" si="1"/>
        <v>8.3000000000000018E-2</v>
      </c>
      <c r="R53">
        <v>3.56</v>
      </c>
      <c r="S53">
        <f t="shared" si="13"/>
        <v>-0.35599999999999998</v>
      </c>
      <c r="T53">
        <f t="shared" si="2"/>
        <v>-0.15699999999999997</v>
      </c>
      <c r="U53">
        <v>91.25</v>
      </c>
      <c r="V53">
        <v>78.099999999999994</v>
      </c>
      <c r="W53">
        <v>26</v>
      </c>
      <c r="X53">
        <v>26.5</v>
      </c>
      <c r="Y53" s="13">
        <f>(W53+X53)/2</f>
        <v>26.25</v>
      </c>
      <c r="Z53">
        <f t="shared" si="3"/>
        <v>26.25</v>
      </c>
      <c r="AA53">
        <f t="shared" si="4"/>
        <v>54.861664012738849</v>
      </c>
      <c r="AB53">
        <f t="shared" si="5"/>
        <v>6536.3515625</v>
      </c>
      <c r="AC53">
        <f t="shared" si="6"/>
        <v>4788.1938499999997</v>
      </c>
      <c r="AD53">
        <f t="shared" si="22"/>
        <v>0.18526785714285718</v>
      </c>
      <c r="AE53">
        <f t="shared" si="16"/>
        <v>1.4935124865160307E-5</v>
      </c>
      <c r="AF53">
        <f t="shared" si="8"/>
        <v>9.7621226748523176E-6</v>
      </c>
      <c r="AG53">
        <f t="shared" si="9"/>
        <v>9.7621226748523178</v>
      </c>
      <c r="AH53">
        <f t="shared" si="17"/>
        <v>7.151227302834266E-6</v>
      </c>
      <c r="AI53">
        <f t="shared" si="11"/>
        <v>62.179125317530698</v>
      </c>
    </row>
    <row r="54" spans="1:35" hidden="1" x14ac:dyDescent="0.35">
      <c r="A54" s="2">
        <v>44720</v>
      </c>
      <c r="B54" t="s">
        <v>18</v>
      </c>
      <c r="C54" t="s">
        <v>19</v>
      </c>
      <c r="D54" t="s">
        <v>86</v>
      </c>
      <c r="E54" t="s">
        <v>46</v>
      </c>
      <c r="F54">
        <v>7</v>
      </c>
      <c r="G54" t="s">
        <v>94</v>
      </c>
      <c r="H54" t="s">
        <v>95</v>
      </c>
      <c r="I54" t="str">
        <f t="shared" si="0"/>
        <v>K5AguF10</v>
      </c>
      <c r="J54" t="s">
        <v>394</v>
      </c>
      <c r="K54" t="s">
        <v>87</v>
      </c>
      <c r="L54" s="1">
        <v>0.80200000000000005</v>
      </c>
      <c r="M54">
        <v>3.66</v>
      </c>
      <c r="N54">
        <f t="shared" si="12"/>
        <v>-0.36599999999999999</v>
      </c>
      <c r="O54" t="s">
        <v>88</v>
      </c>
      <c r="P54">
        <v>0.65900000000000003</v>
      </c>
      <c r="Q54" s="1">
        <f t="shared" si="1"/>
        <v>0.14300000000000002</v>
      </c>
      <c r="R54">
        <v>3.58</v>
      </c>
      <c r="S54">
        <f t="shared" si="13"/>
        <v>-0.35799999999999998</v>
      </c>
      <c r="T54">
        <f t="shared" si="2"/>
        <v>8.0000000000000071E-3</v>
      </c>
      <c r="U54">
        <v>79.349999999999994</v>
      </c>
      <c r="V54">
        <v>77.45</v>
      </c>
      <c r="W54">
        <v>25</v>
      </c>
      <c r="X54">
        <v>25.5</v>
      </c>
      <c r="Y54" s="13">
        <f>(W54+X54)/2</f>
        <v>25.25</v>
      </c>
      <c r="Z54">
        <f t="shared" si="3"/>
        <v>25.25</v>
      </c>
      <c r="AA54">
        <f t="shared" si="4"/>
        <v>50.761345541401269</v>
      </c>
      <c r="AB54">
        <f t="shared" si="5"/>
        <v>4942.6916624999994</v>
      </c>
      <c r="AC54">
        <f t="shared" si="6"/>
        <v>4708.8244625000007</v>
      </c>
      <c r="AD54">
        <f t="shared" si="22"/>
        <v>0.21699544764795145</v>
      </c>
      <c r="AE54">
        <f t="shared" si="16"/>
        <v>1.814335833869014E-5</v>
      </c>
      <c r="AF54">
        <f t="shared" si="8"/>
        <v>8.9677025990393603E-6</v>
      </c>
      <c r="AG54">
        <f t="shared" si="9"/>
        <v>8.9677025990393595</v>
      </c>
      <c r="AH54">
        <f t="shared" si="17"/>
        <v>8.543388957712751E-6</v>
      </c>
      <c r="AI54">
        <f t="shared" si="11"/>
        <v>1120.962824879919</v>
      </c>
    </row>
    <row r="55" spans="1:35" hidden="1" x14ac:dyDescent="0.35">
      <c r="A55" s="2">
        <v>44806</v>
      </c>
      <c r="B55" s="6" t="s">
        <v>18</v>
      </c>
      <c r="C55" s="6" t="s">
        <v>232</v>
      </c>
      <c r="D55" t="s">
        <v>20</v>
      </c>
      <c r="E55" t="s">
        <v>21</v>
      </c>
      <c r="F55">
        <v>3</v>
      </c>
      <c r="G55" t="s">
        <v>27</v>
      </c>
      <c r="H55" t="s">
        <v>167</v>
      </c>
      <c r="I55" t="str">
        <f t="shared" si="0"/>
        <v>K6CmeI2</v>
      </c>
      <c r="J55" t="s">
        <v>488</v>
      </c>
      <c r="K55" t="s">
        <v>222</v>
      </c>
      <c r="L55" s="1">
        <v>0.61499999999999999</v>
      </c>
      <c r="M55">
        <v>4.42</v>
      </c>
      <c r="N55">
        <f t="shared" si="12"/>
        <v>-0.442</v>
      </c>
      <c r="O55" t="s">
        <v>211</v>
      </c>
      <c r="P55">
        <v>0.434</v>
      </c>
      <c r="Q55" s="1">
        <f t="shared" si="1"/>
        <v>0.18099999999999999</v>
      </c>
      <c r="R55">
        <v>3.59</v>
      </c>
      <c r="S55">
        <f t="shared" si="13"/>
        <v>-0.35899999999999999</v>
      </c>
      <c r="T55">
        <f t="shared" si="2"/>
        <v>8.3000000000000018E-2</v>
      </c>
      <c r="U55">
        <v>124.6</v>
      </c>
      <c r="V55">
        <v>129.30000000000001</v>
      </c>
      <c r="W55">
        <v>124.6</v>
      </c>
      <c r="X55">
        <v>129.30000000000001</v>
      </c>
      <c r="Y55">
        <v>129.30000000000001</v>
      </c>
      <c r="Z55">
        <f t="shared" si="3"/>
        <v>126.95</v>
      </c>
      <c r="AA55">
        <f t="shared" si="4"/>
        <v>1283.1451035031848</v>
      </c>
      <c r="AB55">
        <f t="shared" si="5"/>
        <v>12187.250599999999</v>
      </c>
      <c r="AC55">
        <f t="shared" si="6"/>
        <v>13124.014650000001</v>
      </c>
      <c r="AD55">
        <f t="shared" si="22"/>
        <v>0.4170506912442396</v>
      </c>
      <c r="AE55">
        <f t="shared" si="16"/>
        <v>4.0550800325435837E-5</v>
      </c>
      <c r="AF55">
        <f t="shared" si="8"/>
        <v>4.9420276559664809E-5</v>
      </c>
      <c r="AG55">
        <f t="shared" si="9"/>
        <v>49.420276559664806</v>
      </c>
      <c r="AH55">
        <f t="shared" si="17"/>
        <v>5.3218929754024466E-5</v>
      </c>
      <c r="AI55">
        <f t="shared" si="11"/>
        <v>595.42501879114207</v>
      </c>
    </row>
    <row r="56" spans="1:35" hidden="1" x14ac:dyDescent="0.35">
      <c r="A56" s="2">
        <v>44749</v>
      </c>
      <c r="B56" t="s">
        <v>18</v>
      </c>
      <c r="C56" t="s">
        <v>155</v>
      </c>
      <c r="D56" t="s">
        <v>133</v>
      </c>
      <c r="E56" t="s">
        <v>46</v>
      </c>
      <c r="F56">
        <v>1</v>
      </c>
      <c r="G56" t="s">
        <v>22</v>
      </c>
      <c r="H56" t="s">
        <v>102</v>
      </c>
      <c r="I56" t="str">
        <f t="shared" si="0"/>
        <v>K1FsaB9</v>
      </c>
      <c r="J56" t="s">
        <v>473</v>
      </c>
      <c r="K56" t="s">
        <v>173</v>
      </c>
      <c r="L56" s="1">
        <v>0.77100000000000002</v>
      </c>
      <c r="M56">
        <v>17.75</v>
      </c>
      <c r="N56">
        <f t="shared" si="12"/>
        <v>-1.7749999999999999</v>
      </c>
      <c r="O56" t="s">
        <v>32</v>
      </c>
      <c r="P56">
        <v>0.67400000000000004</v>
      </c>
      <c r="Q56" s="1">
        <f t="shared" si="1"/>
        <v>9.6999999999999975E-2</v>
      </c>
      <c r="R56">
        <v>3.68</v>
      </c>
      <c r="S56">
        <f t="shared" si="13"/>
        <v>-0.36799999999999999</v>
      </c>
      <c r="T56">
        <f t="shared" si="2"/>
        <v>1.407</v>
      </c>
      <c r="U56">
        <v>51.75</v>
      </c>
      <c r="V56">
        <v>41.05</v>
      </c>
      <c r="W56">
        <v>14</v>
      </c>
      <c r="X56">
        <v>15</v>
      </c>
      <c r="Y56" s="13">
        <f>(W56+X56)/2</f>
        <v>14.5</v>
      </c>
      <c r="Z56">
        <f t="shared" si="3"/>
        <v>14.5</v>
      </c>
      <c r="AA56">
        <f t="shared" si="4"/>
        <v>16.739649681528661</v>
      </c>
      <c r="AB56">
        <f t="shared" si="5"/>
        <v>2102.2790625000002</v>
      </c>
      <c r="AC56">
        <f t="shared" si="6"/>
        <v>1322.8054624999997</v>
      </c>
      <c r="AD56">
        <f t="shared" si="22"/>
        <v>0.14391691394658748</v>
      </c>
      <c r="AE56">
        <f t="shared" si="16"/>
        <v>1.0944165039346632E-5</v>
      </c>
      <c r="AF56">
        <f t="shared" si="8"/>
        <v>2.3007689018762914E-6</v>
      </c>
      <c r="AG56">
        <f t="shared" si="9"/>
        <v>2.3007689018762916</v>
      </c>
      <c r="AH56">
        <f t="shared" si="17"/>
        <v>1.4477001296549249E-6</v>
      </c>
      <c r="AI56">
        <f t="shared" si="11"/>
        <v>1.6352302074458362</v>
      </c>
    </row>
    <row r="57" spans="1:35" hidden="1" x14ac:dyDescent="0.35">
      <c r="A57" s="2">
        <v>44721</v>
      </c>
      <c r="B57" t="s">
        <v>18</v>
      </c>
      <c r="C57" t="s">
        <v>19</v>
      </c>
      <c r="D57" t="s">
        <v>20</v>
      </c>
      <c r="E57" t="s">
        <v>21</v>
      </c>
      <c r="F57">
        <v>12</v>
      </c>
      <c r="G57" t="s">
        <v>27</v>
      </c>
      <c r="H57" t="s">
        <v>35</v>
      </c>
      <c r="I57" t="str">
        <f t="shared" si="0"/>
        <v>K6CmeD4</v>
      </c>
      <c r="J57" t="s">
        <v>419</v>
      </c>
      <c r="K57" t="s">
        <v>23</v>
      </c>
      <c r="L57" s="1">
        <v>0.54900000000000004</v>
      </c>
      <c r="M57">
        <v>5.56</v>
      </c>
      <c r="N57">
        <f t="shared" si="12"/>
        <v>-0.55599999999999994</v>
      </c>
      <c r="O57" t="s">
        <v>24</v>
      </c>
      <c r="P57">
        <v>0.31</v>
      </c>
      <c r="Q57" s="1">
        <f t="shared" si="1"/>
        <v>0.23900000000000005</v>
      </c>
      <c r="R57">
        <v>3.81</v>
      </c>
      <c r="S57">
        <f t="shared" si="13"/>
        <v>-0.38100000000000001</v>
      </c>
      <c r="T57">
        <f t="shared" si="2"/>
        <v>0.17499999999999993</v>
      </c>
      <c r="U57">
        <v>115.65</v>
      </c>
      <c r="V57">
        <v>115.35</v>
      </c>
      <c r="W57">
        <v>37.5</v>
      </c>
      <c r="X57">
        <v>42</v>
      </c>
      <c r="Y57" s="13">
        <f>(W57+X57)/2</f>
        <v>39.75</v>
      </c>
      <c r="Z57">
        <f t="shared" si="3"/>
        <v>39.75</v>
      </c>
      <c r="AA57">
        <f t="shared" si="4"/>
        <v>125.80115445859872</v>
      </c>
      <c r="AB57">
        <f t="shared" si="5"/>
        <v>10499.314162500001</v>
      </c>
      <c r="AC57">
        <f t="shared" si="6"/>
        <v>10444.913662499999</v>
      </c>
      <c r="AD57">
        <f t="shared" si="22"/>
        <v>0.77096774193548401</v>
      </c>
      <c r="AE57">
        <f t="shared" si="16"/>
        <v>8.6394984757957755E-5</v>
      </c>
      <c r="AF57">
        <f t="shared" si="8"/>
        <v>9.0708808703819744E-5</v>
      </c>
      <c r="AG57">
        <f t="shared" si="9"/>
        <v>90.708808703819741</v>
      </c>
      <c r="AH57">
        <f t="shared" si="17"/>
        <v>9.0238815666987212E-5</v>
      </c>
      <c r="AI57">
        <f t="shared" si="11"/>
        <v>518.33604973611295</v>
      </c>
    </row>
    <row r="58" spans="1:35" hidden="1" x14ac:dyDescent="0.35">
      <c r="A58" s="2">
        <v>44715</v>
      </c>
      <c r="B58" t="s">
        <v>56</v>
      </c>
      <c r="C58" t="s">
        <v>19</v>
      </c>
      <c r="D58" t="s">
        <v>57</v>
      </c>
      <c r="E58" t="s">
        <v>46</v>
      </c>
      <c r="F58">
        <v>7</v>
      </c>
      <c r="G58" t="s">
        <v>39</v>
      </c>
      <c r="H58" t="s">
        <v>65</v>
      </c>
      <c r="I58" t="str">
        <f t="shared" si="0"/>
        <v>L1BbrC5</v>
      </c>
      <c r="J58" t="s">
        <v>497</v>
      </c>
      <c r="K58" t="s">
        <v>59</v>
      </c>
      <c r="L58" s="1">
        <v>0.61899999999999999</v>
      </c>
      <c r="M58">
        <v>2.16</v>
      </c>
      <c r="N58">
        <f t="shared" si="12"/>
        <v>-0.21600000000000003</v>
      </c>
      <c r="O58" t="s">
        <v>60</v>
      </c>
      <c r="P58">
        <v>0.40400000000000003</v>
      </c>
      <c r="Q58" s="1">
        <f t="shared" si="1"/>
        <v>0.21499999999999997</v>
      </c>
      <c r="R58">
        <v>3.86</v>
      </c>
      <c r="S58">
        <f t="shared" si="13"/>
        <v>-0.38600000000000001</v>
      </c>
      <c r="T58">
        <f t="shared" si="2"/>
        <v>-0.16999999999999998</v>
      </c>
      <c r="U58">
        <v>57.875</v>
      </c>
      <c r="Y58" s="13">
        <v>57.875</v>
      </c>
      <c r="Z58">
        <f t="shared" si="3"/>
        <v>0</v>
      </c>
      <c r="AA58">
        <f t="shared" si="4"/>
        <v>0</v>
      </c>
      <c r="AB58">
        <f t="shared" si="5"/>
        <v>2629.3697656250001</v>
      </c>
      <c r="AC58">
        <f t="shared" si="6"/>
        <v>0</v>
      </c>
      <c r="AD58">
        <f t="shared" si="22"/>
        <v>0.5321782178217821</v>
      </c>
      <c r="AE58">
        <f t="shared" si="16"/>
        <v>5.4742325807164835E-5</v>
      </c>
      <c r="AF58">
        <f t="shared" si="8"/>
        <v>1.4393781637735242E-5</v>
      </c>
      <c r="AG58">
        <f t="shared" si="9"/>
        <v>14.393781637735241</v>
      </c>
      <c r="AH58">
        <f t="shared" si="17"/>
        <v>0</v>
      </c>
      <c r="AI58">
        <f t="shared" si="11"/>
        <v>84.669303751383779</v>
      </c>
    </row>
    <row r="59" spans="1:35" hidden="1" x14ac:dyDescent="0.35">
      <c r="A59" s="2">
        <v>44798</v>
      </c>
      <c r="B59" s="6" t="s">
        <v>56</v>
      </c>
      <c r="C59" s="6" t="s">
        <v>214</v>
      </c>
      <c r="D59" t="s">
        <v>67</v>
      </c>
      <c r="E59" t="s">
        <v>46</v>
      </c>
      <c r="F59">
        <v>6</v>
      </c>
      <c r="G59" t="s">
        <v>30</v>
      </c>
      <c r="H59" t="s">
        <v>75</v>
      </c>
      <c r="I59" t="str">
        <f t="shared" si="0"/>
        <v>L6FthJ7</v>
      </c>
      <c r="J59" t="s">
        <v>508</v>
      </c>
      <c r="K59" t="s">
        <v>186</v>
      </c>
      <c r="L59" s="1">
        <v>0.66100000000000003</v>
      </c>
      <c r="M59">
        <v>4.78</v>
      </c>
      <c r="N59">
        <f t="shared" si="12"/>
        <v>-0.47800000000000004</v>
      </c>
      <c r="O59" t="s">
        <v>147</v>
      </c>
      <c r="P59">
        <v>0.67600000000000005</v>
      </c>
      <c r="Q59" s="1">
        <f t="shared" si="1"/>
        <v>-1.5000000000000013E-2</v>
      </c>
      <c r="R59">
        <v>3.87</v>
      </c>
      <c r="S59">
        <f t="shared" si="13"/>
        <v>-0.38700000000000001</v>
      </c>
      <c r="T59">
        <f t="shared" si="2"/>
        <v>9.1000000000000025E-2</v>
      </c>
      <c r="U59">
        <v>72.885000000000005</v>
      </c>
      <c r="Y59" s="13">
        <v>72.885000000000005</v>
      </c>
      <c r="Z59">
        <f t="shared" si="3"/>
        <v>0</v>
      </c>
      <c r="AA59">
        <f t="shared" si="4"/>
        <v>0</v>
      </c>
      <c r="AB59">
        <f t="shared" si="5"/>
        <v>4170.0952316250005</v>
      </c>
      <c r="AC59">
        <f t="shared" si="6"/>
        <v>0</v>
      </c>
      <c r="AD59">
        <f>(P59-L59)/L59</f>
        <v>2.2692889561270822E-2</v>
      </c>
      <c r="AE59">
        <f t="shared" si="16"/>
        <v>1.1262824183007266E-6</v>
      </c>
      <c r="AF59">
        <f t="shared" si="8"/>
        <v>4.6967049420189347E-7</v>
      </c>
      <c r="AG59">
        <f t="shared" si="9"/>
        <v>0.46967049420189344</v>
      </c>
      <c r="AH59">
        <f t="shared" si="17"/>
        <v>0</v>
      </c>
      <c r="AI59">
        <f t="shared" si="11"/>
        <v>5.1612142219988275</v>
      </c>
    </row>
    <row r="60" spans="1:35" hidden="1" x14ac:dyDescent="0.35">
      <c r="A60" s="2">
        <v>44748</v>
      </c>
      <c r="B60" t="s">
        <v>18</v>
      </c>
      <c r="C60" t="s">
        <v>155</v>
      </c>
      <c r="D60" t="s">
        <v>45</v>
      </c>
      <c r="E60" t="s">
        <v>46</v>
      </c>
      <c r="F60">
        <v>3</v>
      </c>
      <c r="G60" t="s">
        <v>28</v>
      </c>
      <c r="H60" t="s">
        <v>47</v>
      </c>
      <c r="I60" t="str">
        <f t="shared" si="0"/>
        <v>L4DtoA1</v>
      </c>
      <c r="J60" t="s">
        <v>433</v>
      </c>
      <c r="K60" t="s">
        <v>169</v>
      </c>
      <c r="L60" s="1">
        <v>1.1120000000000001</v>
      </c>
      <c r="M60">
        <v>8.74</v>
      </c>
      <c r="N60">
        <f t="shared" si="12"/>
        <v>-0.874</v>
      </c>
      <c r="O60" t="s">
        <v>170</v>
      </c>
      <c r="P60">
        <v>0.94</v>
      </c>
      <c r="Q60" s="1">
        <f t="shared" si="1"/>
        <v>0.17200000000000015</v>
      </c>
      <c r="R60">
        <v>3.87</v>
      </c>
      <c r="S60">
        <f t="shared" si="13"/>
        <v>-0.38700000000000001</v>
      </c>
      <c r="T60">
        <f t="shared" si="2"/>
        <v>0.48699999999999999</v>
      </c>
      <c r="U60">
        <v>52.65</v>
      </c>
      <c r="V60">
        <v>55.85</v>
      </c>
      <c r="W60">
        <v>17</v>
      </c>
      <c r="X60">
        <v>18</v>
      </c>
      <c r="Y60" s="13">
        <f>(W60+X60)/2</f>
        <v>17.5</v>
      </c>
      <c r="Z60">
        <f t="shared" si="3"/>
        <v>17.5</v>
      </c>
      <c r="AA60">
        <f t="shared" si="4"/>
        <v>24.382961783439491</v>
      </c>
      <c r="AB60">
        <f t="shared" si="5"/>
        <v>2176.0376624999999</v>
      </c>
      <c r="AC60">
        <f t="shared" si="6"/>
        <v>2448.5896625000005</v>
      </c>
      <c r="AD60">
        <f>(L60-P60)/P60</f>
        <v>0.1829787234042555</v>
      </c>
      <c r="AE60">
        <f t="shared" si="16"/>
        <v>1.4708286870274375E-5</v>
      </c>
      <c r="AF60">
        <f t="shared" si="8"/>
        <v>3.200578618057129E-6</v>
      </c>
      <c r="AG60">
        <f t="shared" si="9"/>
        <v>3.2005786180571292</v>
      </c>
      <c r="AH60">
        <f t="shared" si="17"/>
        <v>3.6014559183638321E-6</v>
      </c>
      <c r="AI60">
        <f t="shared" si="11"/>
        <v>6.5720300165444137</v>
      </c>
    </row>
    <row r="61" spans="1:35" hidden="1" x14ac:dyDescent="0.35">
      <c r="A61" s="2">
        <v>44722</v>
      </c>
      <c r="B61" t="s">
        <v>18</v>
      </c>
      <c r="C61" t="s">
        <v>19</v>
      </c>
      <c r="D61" t="s">
        <v>123</v>
      </c>
      <c r="E61" t="s">
        <v>21</v>
      </c>
      <c r="F61">
        <v>6</v>
      </c>
      <c r="G61" t="s">
        <v>41</v>
      </c>
      <c r="H61" t="s">
        <v>127</v>
      </c>
      <c r="I61" t="str">
        <f t="shared" si="0"/>
        <v>M1MluB3</v>
      </c>
      <c r="J61" t="s">
        <v>464</v>
      </c>
      <c r="K61" t="s">
        <v>125</v>
      </c>
      <c r="L61" s="1">
        <v>0.71399999999999997</v>
      </c>
      <c r="M61">
        <v>2.4500000000000002</v>
      </c>
      <c r="N61">
        <f t="shared" si="12"/>
        <v>-0.24500000000000002</v>
      </c>
      <c r="O61" t="s">
        <v>126</v>
      </c>
      <c r="P61">
        <v>0.57999999999999996</v>
      </c>
      <c r="Q61" s="1">
        <f t="shared" si="1"/>
        <v>0.13400000000000001</v>
      </c>
      <c r="R61">
        <v>3.92</v>
      </c>
      <c r="S61">
        <f t="shared" si="13"/>
        <v>-0.39200000000000002</v>
      </c>
      <c r="T61">
        <f t="shared" si="2"/>
        <v>-0.14699999999999999</v>
      </c>
      <c r="U61">
        <v>77.400000000000006</v>
      </c>
      <c r="V61">
        <v>77.099999999999994</v>
      </c>
      <c r="W61">
        <v>24</v>
      </c>
      <c r="X61">
        <v>24.5</v>
      </c>
      <c r="Y61" s="13">
        <f>(W61+X61)/2</f>
        <v>24.25</v>
      </c>
      <c r="Z61">
        <f t="shared" si="3"/>
        <v>24.25</v>
      </c>
      <c r="AA61">
        <f t="shared" si="4"/>
        <v>46.820262738853501</v>
      </c>
      <c r="AB61">
        <f t="shared" si="5"/>
        <v>4702.7466000000013</v>
      </c>
      <c r="AC61">
        <f t="shared" si="6"/>
        <v>4666.3618499999993</v>
      </c>
      <c r="AD61">
        <f>(L61-P61)/P61</f>
        <v>0.23103448275862071</v>
      </c>
      <c r="AE61">
        <f t="shared" si="16"/>
        <v>1.9598963680461674E-5</v>
      </c>
      <c r="AF61">
        <f t="shared" si="8"/>
        <v>9.2168959811814645E-6</v>
      </c>
      <c r="AG61">
        <f t="shared" si="9"/>
        <v>9.2168959811814641</v>
      </c>
      <c r="AH61">
        <f t="shared" si="17"/>
        <v>9.1455856418041926E-6</v>
      </c>
      <c r="AI61">
        <f t="shared" si="11"/>
        <v>62.6999726610984</v>
      </c>
    </row>
    <row r="62" spans="1:35" hidden="1" x14ac:dyDescent="0.35">
      <c r="A62" s="2">
        <v>44723</v>
      </c>
      <c r="B62" t="s">
        <v>18</v>
      </c>
      <c r="C62" t="s">
        <v>19</v>
      </c>
      <c r="D62" t="s">
        <v>133</v>
      </c>
      <c r="E62" t="s">
        <v>46</v>
      </c>
      <c r="F62">
        <v>16</v>
      </c>
      <c r="G62" t="s">
        <v>27</v>
      </c>
      <c r="H62" t="s">
        <v>140</v>
      </c>
      <c r="I62" t="str">
        <f t="shared" si="0"/>
        <v>K1CmeG8</v>
      </c>
      <c r="J62" t="s">
        <v>471</v>
      </c>
      <c r="K62" t="s">
        <v>138</v>
      </c>
      <c r="L62" s="1">
        <v>0.51100000000000001</v>
      </c>
      <c r="M62">
        <v>1.37</v>
      </c>
      <c r="N62">
        <f t="shared" si="12"/>
        <v>-0.13700000000000001</v>
      </c>
      <c r="O62" t="s">
        <v>139</v>
      </c>
      <c r="P62">
        <v>0.36799999999999999</v>
      </c>
      <c r="Q62" s="1">
        <f t="shared" si="1"/>
        <v>0.14300000000000002</v>
      </c>
      <c r="R62">
        <v>3.95</v>
      </c>
      <c r="S62">
        <f t="shared" si="13"/>
        <v>-0.39500000000000002</v>
      </c>
      <c r="T62">
        <f t="shared" si="2"/>
        <v>-0.25800000000000001</v>
      </c>
      <c r="U62">
        <v>98.2</v>
      </c>
      <c r="V62">
        <v>88.9</v>
      </c>
      <c r="W62">
        <v>27</v>
      </c>
      <c r="X62">
        <v>28.5</v>
      </c>
      <c r="Y62" s="13">
        <f>(W62+X62)/2</f>
        <v>27.75</v>
      </c>
      <c r="Z62">
        <f t="shared" si="3"/>
        <v>27.75</v>
      </c>
      <c r="AA62">
        <f t="shared" si="4"/>
        <v>61.310708598726109</v>
      </c>
      <c r="AB62">
        <f t="shared" si="5"/>
        <v>7569.9434000000001</v>
      </c>
      <c r="AC62">
        <f t="shared" si="6"/>
        <v>6204.0198500000006</v>
      </c>
      <c r="AD62">
        <f>(L62-P62)/P62</f>
        <v>0.38858695652173919</v>
      </c>
      <c r="AE62">
        <f t="shared" si="16"/>
        <v>3.7171232271581499E-5</v>
      </c>
      <c r="AF62">
        <f t="shared" si="8"/>
        <v>2.8138412440412536E-5</v>
      </c>
      <c r="AG62">
        <f t="shared" si="9"/>
        <v>28.138412440412537</v>
      </c>
      <c r="AH62">
        <f t="shared" si="17"/>
        <v>2.3061106286185224E-5</v>
      </c>
      <c r="AI62">
        <f t="shared" si="11"/>
        <v>109.06361411012611</v>
      </c>
    </row>
    <row r="63" spans="1:35" hidden="1" x14ac:dyDescent="0.35">
      <c r="A63" s="2">
        <v>44720</v>
      </c>
      <c r="B63" t="s">
        <v>18</v>
      </c>
      <c r="C63" t="s">
        <v>19</v>
      </c>
      <c r="D63" t="s">
        <v>86</v>
      </c>
      <c r="E63" t="s">
        <v>46</v>
      </c>
      <c r="F63">
        <v>15</v>
      </c>
      <c r="G63" t="s">
        <v>43</v>
      </c>
      <c r="H63" t="s">
        <v>102</v>
      </c>
      <c r="I63" t="str">
        <f t="shared" si="0"/>
        <v>K5PfuB9</v>
      </c>
      <c r="J63" t="s">
        <v>407</v>
      </c>
      <c r="K63" t="s">
        <v>99</v>
      </c>
      <c r="L63" s="1" t="s">
        <v>103</v>
      </c>
      <c r="M63">
        <v>8.52</v>
      </c>
      <c r="N63">
        <f t="shared" si="12"/>
        <v>-0.85199999999999998</v>
      </c>
      <c r="O63" t="s">
        <v>100</v>
      </c>
      <c r="P63" t="s">
        <v>51</v>
      </c>
      <c r="Q63" s="1" t="e">
        <f t="shared" si="1"/>
        <v>#VALUE!</v>
      </c>
      <c r="R63">
        <v>4.13</v>
      </c>
      <c r="S63">
        <f t="shared" si="13"/>
        <v>-0.41299999999999998</v>
      </c>
      <c r="T63">
        <f t="shared" si="2"/>
        <v>0.439</v>
      </c>
      <c r="U63">
        <v>153.6</v>
      </c>
      <c r="V63">
        <v>146.94999999999999</v>
      </c>
      <c r="W63">
        <v>47</v>
      </c>
      <c r="X63">
        <v>48.5</v>
      </c>
      <c r="Y63" s="13">
        <f>(W63+X63)/2</f>
        <v>47.75</v>
      </c>
      <c r="Z63">
        <f t="shared" si="3"/>
        <v>47.75</v>
      </c>
      <c r="AA63">
        <f t="shared" si="4"/>
        <v>181.53363853503183</v>
      </c>
      <c r="AB63">
        <f t="shared" si="5"/>
        <v>18520.473600000001</v>
      </c>
      <c r="AC63">
        <f t="shared" si="6"/>
        <v>16951.527462499998</v>
      </c>
      <c r="AD63" t="s">
        <v>50</v>
      </c>
      <c r="AE63" t="s">
        <v>50</v>
      </c>
      <c r="AF63" t="e">
        <f t="shared" si="8"/>
        <v>#VALUE!</v>
      </c>
      <c r="AG63" t="e">
        <f t="shared" si="9"/>
        <v>#VALUE!</v>
      </c>
      <c r="AH63" t="s">
        <v>103</v>
      </c>
      <c r="AI63" t="e">
        <f t="shared" si="11"/>
        <v>#VALUE!</v>
      </c>
    </row>
    <row r="64" spans="1:35" hidden="1" x14ac:dyDescent="0.35">
      <c r="A64" s="2">
        <v>44804</v>
      </c>
      <c r="B64" s="6" t="s">
        <v>18</v>
      </c>
      <c r="C64" s="6" t="s">
        <v>232</v>
      </c>
      <c r="D64" t="s">
        <v>109</v>
      </c>
      <c r="E64" t="s">
        <v>21</v>
      </c>
      <c r="F64">
        <v>13</v>
      </c>
      <c r="G64" t="s">
        <v>27</v>
      </c>
      <c r="H64" t="s">
        <v>120</v>
      </c>
      <c r="I64" t="str">
        <f t="shared" si="0"/>
        <v>L3CmeF6</v>
      </c>
      <c r="J64" t="s">
        <v>442</v>
      </c>
      <c r="K64" t="s">
        <v>226</v>
      </c>
      <c r="L64" s="1">
        <v>0.68500000000000005</v>
      </c>
      <c r="M64">
        <v>3.28</v>
      </c>
      <c r="N64">
        <f t="shared" si="12"/>
        <v>-0.32799999999999996</v>
      </c>
      <c r="O64" t="s">
        <v>233</v>
      </c>
      <c r="P64">
        <v>0.52200000000000002</v>
      </c>
      <c r="Q64" s="1">
        <f t="shared" si="1"/>
        <v>0.16300000000000003</v>
      </c>
      <c r="R64">
        <v>4.1399999999999997</v>
      </c>
      <c r="S64">
        <f t="shared" si="13"/>
        <v>-0.41399999999999998</v>
      </c>
      <c r="T64">
        <f t="shared" si="2"/>
        <v>-8.6000000000000021E-2</v>
      </c>
      <c r="U64">
        <v>91.25</v>
      </c>
      <c r="V64">
        <v>88.2</v>
      </c>
      <c r="W64">
        <v>91.25</v>
      </c>
      <c r="X64">
        <v>88.2</v>
      </c>
      <c r="Y64">
        <v>88.2</v>
      </c>
      <c r="Z64">
        <f t="shared" si="3"/>
        <v>89.724999999999994</v>
      </c>
      <c r="AA64">
        <f t="shared" si="4"/>
        <v>640.96939689490432</v>
      </c>
      <c r="AB64">
        <f t="shared" si="5"/>
        <v>6536.3515625</v>
      </c>
      <c r="AC64">
        <f t="shared" si="6"/>
        <v>6106.7034000000012</v>
      </c>
      <c r="AD64">
        <f>(L64-P64)/P64</f>
        <v>0.31226053639846746</v>
      </c>
      <c r="AE64">
        <f t="shared" ref="AE64:AE95" si="23">119*(10^-6)*(AD64^1.231)</f>
        <v>2.8398638095148312E-5</v>
      </c>
      <c r="AF64">
        <f t="shared" si="8"/>
        <v>1.8562348248609471E-5</v>
      </c>
      <c r="AG64">
        <f t="shared" si="9"/>
        <v>18.562348248609471</v>
      </c>
      <c r="AH64">
        <f t="shared" ref="AH64:AH95" si="24">AE64*(AC64/10000)</f>
        <v>1.7342205981101175E-5</v>
      </c>
      <c r="AI64">
        <f t="shared" si="11"/>
        <v>215.84125870476123</v>
      </c>
    </row>
    <row r="65" spans="1:35" hidden="1" x14ac:dyDescent="0.35">
      <c r="A65" s="2">
        <v>44779</v>
      </c>
      <c r="B65" s="6" t="s">
        <v>18</v>
      </c>
      <c r="C65" s="6" t="s">
        <v>196</v>
      </c>
      <c r="D65" t="s">
        <v>86</v>
      </c>
      <c r="E65" t="s">
        <v>46</v>
      </c>
      <c r="F65">
        <v>2</v>
      </c>
      <c r="G65" t="s">
        <v>30</v>
      </c>
      <c r="H65" t="s">
        <v>90</v>
      </c>
      <c r="I65" t="str">
        <f t="shared" si="0"/>
        <v>K5FthA4</v>
      </c>
      <c r="J65" t="s">
        <v>400</v>
      </c>
      <c r="K65" t="s">
        <v>150</v>
      </c>
      <c r="L65" s="1">
        <v>0.54600000000000004</v>
      </c>
      <c r="M65">
        <v>4.46</v>
      </c>
      <c r="N65">
        <f t="shared" si="12"/>
        <v>-0.44600000000000001</v>
      </c>
      <c r="O65" s="6" t="s">
        <v>211</v>
      </c>
      <c r="P65">
        <v>0.59199999999999997</v>
      </c>
      <c r="Q65" s="1">
        <f t="shared" si="1"/>
        <v>-4.599999999999993E-2</v>
      </c>
      <c r="R65">
        <v>4.32</v>
      </c>
      <c r="S65">
        <f t="shared" si="13"/>
        <v>-0.43200000000000005</v>
      </c>
      <c r="T65">
        <f t="shared" si="2"/>
        <v>1.3999999999999957E-2</v>
      </c>
      <c r="U65">
        <v>83.3</v>
      </c>
      <c r="V65">
        <v>93.3</v>
      </c>
      <c r="W65" s="13">
        <v>83.3</v>
      </c>
      <c r="X65">
        <v>93.3</v>
      </c>
      <c r="Y65">
        <v>83.3</v>
      </c>
      <c r="Z65">
        <f t="shared" si="3"/>
        <v>88.3</v>
      </c>
      <c r="AA65">
        <f t="shared" si="4"/>
        <v>620.77149681528658</v>
      </c>
      <c r="AB65">
        <f t="shared" si="5"/>
        <v>5447.0286500000002</v>
      </c>
      <c r="AC65">
        <f t="shared" si="6"/>
        <v>6833.3386499999997</v>
      </c>
      <c r="AD65">
        <f>(P65-L65)/L65</f>
        <v>8.4249084249084116E-2</v>
      </c>
      <c r="AE65">
        <f t="shared" si="23"/>
        <v>5.6613200706269429E-6</v>
      </c>
      <c r="AF65">
        <f t="shared" si="8"/>
        <v>3.0837372621524982E-6</v>
      </c>
      <c r="AG65">
        <f t="shared" si="9"/>
        <v>3.0837372621524981</v>
      </c>
      <c r="AH65">
        <f t="shared" si="24"/>
        <v>3.8685717248635815E-6</v>
      </c>
      <c r="AI65">
        <f t="shared" si="11"/>
        <v>220.2669472966077</v>
      </c>
    </row>
    <row r="66" spans="1:35" hidden="1" x14ac:dyDescent="0.35">
      <c r="A66" s="2">
        <v>44722</v>
      </c>
      <c r="B66" t="s">
        <v>18</v>
      </c>
      <c r="C66" t="s">
        <v>19</v>
      </c>
      <c r="D66" t="s">
        <v>123</v>
      </c>
      <c r="E66" t="s">
        <v>21</v>
      </c>
      <c r="F66">
        <v>1</v>
      </c>
      <c r="G66" t="s">
        <v>29</v>
      </c>
      <c r="H66" t="s">
        <v>124</v>
      </c>
      <c r="I66" t="str">
        <f t="shared" ref="I66:I129" si="25">D66&amp;G66&amp;H66</f>
        <v>M1PafJ5</v>
      </c>
      <c r="J66" t="s">
        <v>465</v>
      </c>
      <c r="K66" t="s">
        <v>125</v>
      </c>
      <c r="L66" s="1">
        <v>0.76300000000000001</v>
      </c>
      <c r="M66">
        <v>2.34</v>
      </c>
      <c r="N66">
        <f t="shared" si="12"/>
        <v>-0.23399999999999999</v>
      </c>
      <c r="O66" t="s">
        <v>126</v>
      </c>
      <c r="P66">
        <v>0.58399999999999996</v>
      </c>
      <c r="Q66" s="1">
        <f t="shared" ref="Q66:Q129" si="26">L66-P66</f>
        <v>0.17900000000000005</v>
      </c>
      <c r="R66">
        <v>4.42</v>
      </c>
      <c r="S66">
        <f t="shared" si="13"/>
        <v>-0.442</v>
      </c>
      <c r="T66">
        <f t="shared" ref="T66:T129" si="27">S66-N66</f>
        <v>-0.20800000000000002</v>
      </c>
      <c r="U66">
        <v>69.05</v>
      </c>
      <c r="V66">
        <v>69.95</v>
      </c>
      <c r="W66">
        <v>20.5</v>
      </c>
      <c r="X66">
        <v>20.5</v>
      </c>
      <c r="Y66" s="13">
        <f>(W66+X66)/2</f>
        <v>20.5</v>
      </c>
      <c r="Z66">
        <f t="shared" ref="Z66:Z129" si="28">(W66+X66)/2</f>
        <v>20.5</v>
      </c>
      <c r="AA66">
        <f t="shared" ref="AA66:AA129" si="29">(Z66)^2/(4*3.14)</f>
        <v>33.459394904458598</v>
      </c>
      <c r="AB66">
        <f t="shared" ref="AB66:AB129" si="30">3.14*(U66/2)^2</f>
        <v>3742.8034624999996</v>
      </c>
      <c r="AC66">
        <f t="shared" ref="AC66:AC129" si="31">3.14*(V66/2)^2</f>
        <v>3841.0069625000006</v>
      </c>
      <c r="AD66">
        <f t="shared" ref="AD66:AD71" si="32">(L66-P66)/P66</f>
        <v>0.30650684931506861</v>
      </c>
      <c r="AE66">
        <f t="shared" si="23"/>
        <v>2.7755868914346271E-5</v>
      </c>
      <c r="AF66">
        <f t="shared" ref="AF66:AF129" si="33">AE66*(AB66/10000)</f>
        <v>1.0388476227731133E-5</v>
      </c>
      <c r="AG66">
        <f t="shared" ref="AG66:AG129" si="34">AF66*10^6</f>
        <v>10.388476227731134</v>
      </c>
      <c r="AH66">
        <f t="shared" si="24"/>
        <v>1.0661048575024135E-5</v>
      </c>
      <c r="AI66">
        <f t="shared" ref="AI66:AI129" si="35">AG66/ABS(T66)</f>
        <v>49.944597248707375</v>
      </c>
    </row>
    <row r="67" spans="1:35" hidden="1" x14ac:dyDescent="0.35">
      <c r="A67" s="2">
        <v>44734</v>
      </c>
      <c r="B67" t="s">
        <v>18</v>
      </c>
      <c r="C67" t="s">
        <v>141</v>
      </c>
      <c r="D67" t="s">
        <v>109</v>
      </c>
      <c r="E67" t="s">
        <v>21</v>
      </c>
      <c r="F67">
        <v>9</v>
      </c>
      <c r="G67" t="s">
        <v>28</v>
      </c>
      <c r="H67" t="s">
        <v>90</v>
      </c>
      <c r="I67" t="str">
        <f t="shared" si="25"/>
        <v>L3DtoA4</v>
      </c>
      <c r="J67" t="s">
        <v>443</v>
      </c>
      <c r="K67" t="s">
        <v>145</v>
      </c>
      <c r="L67" s="1">
        <v>0.82699999999999996</v>
      </c>
      <c r="M67">
        <v>2.61</v>
      </c>
      <c r="N67">
        <f t="shared" si="12"/>
        <v>-0.26100000000000001</v>
      </c>
      <c r="O67" t="s">
        <v>147</v>
      </c>
      <c r="P67">
        <v>0.66200000000000003</v>
      </c>
      <c r="Q67" s="1">
        <f t="shared" si="26"/>
        <v>0.16499999999999992</v>
      </c>
      <c r="R67">
        <v>4.45</v>
      </c>
      <c r="S67">
        <f t="shared" si="13"/>
        <v>-0.44500000000000001</v>
      </c>
      <c r="T67">
        <f t="shared" si="27"/>
        <v>-0.184</v>
      </c>
      <c r="U67">
        <v>53.3</v>
      </c>
      <c r="V67">
        <v>54.3</v>
      </c>
      <c r="W67">
        <v>17.5</v>
      </c>
      <c r="X67">
        <v>18</v>
      </c>
      <c r="Y67" s="13">
        <f>(W67+X67)/2</f>
        <v>17.75</v>
      </c>
      <c r="Z67">
        <f t="shared" si="28"/>
        <v>17.75</v>
      </c>
      <c r="AA67">
        <f t="shared" si="29"/>
        <v>25.084593949044585</v>
      </c>
      <c r="AB67">
        <f t="shared" si="30"/>
        <v>2230.0986499999999</v>
      </c>
      <c r="AC67">
        <f t="shared" si="31"/>
        <v>2314.5646499999998</v>
      </c>
      <c r="AD67">
        <f t="shared" si="32"/>
        <v>0.24924471299093642</v>
      </c>
      <c r="AE67">
        <f t="shared" si="23"/>
        <v>2.1517584232208734E-5</v>
      </c>
      <c r="AF67">
        <f t="shared" si="33"/>
        <v>4.7986335547509985E-6</v>
      </c>
      <c r="AG67">
        <f t="shared" si="34"/>
        <v>4.7986335547509986</v>
      </c>
      <c r="AH67">
        <f t="shared" si="24"/>
        <v>4.9803839817267721E-6</v>
      </c>
      <c r="AI67">
        <f t="shared" si="35"/>
        <v>26.079530188864123</v>
      </c>
    </row>
    <row r="68" spans="1:35" hidden="1" x14ac:dyDescent="0.35">
      <c r="A68" s="2">
        <v>44791</v>
      </c>
      <c r="B68" s="6" t="s">
        <v>18</v>
      </c>
      <c r="C68" s="6" t="s">
        <v>214</v>
      </c>
      <c r="D68" t="s">
        <v>86</v>
      </c>
      <c r="E68" t="s">
        <v>46</v>
      </c>
      <c r="F68">
        <v>5</v>
      </c>
      <c r="G68" t="s">
        <v>27</v>
      </c>
      <c r="H68" t="s">
        <v>101</v>
      </c>
      <c r="I68" t="str">
        <f t="shared" si="25"/>
        <v>K5CmeB10</v>
      </c>
      <c r="J68" t="s">
        <v>397</v>
      </c>
      <c r="K68" t="s">
        <v>219</v>
      </c>
      <c r="L68" s="1">
        <v>0.68600000000000005</v>
      </c>
      <c r="M68">
        <v>2.67</v>
      </c>
      <c r="N68">
        <f t="shared" si="12"/>
        <v>-0.26700000000000002</v>
      </c>
      <c r="O68" t="s">
        <v>220</v>
      </c>
      <c r="P68">
        <v>0.53400000000000003</v>
      </c>
      <c r="Q68" s="1">
        <f t="shared" si="26"/>
        <v>0.15200000000000002</v>
      </c>
      <c r="R68">
        <v>4.46</v>
      </c>
      <c r="S68">
        <f t="shared" si="13"/>
        <v>-0.44600000000000001</v>
      </c>
      <c r="T68">
        <f t="shared" si="27"/>
        <v>-0.17899999999999999</v>
      </c>
      <c r="U68">
        <v>91.25</v>
      </c>
      <c r="V68">
        <v>78.099999999999994</v>
      </c>
      <c r="W68" s="13">
        <v>91.25</v>
      </c>
      <c r="X68">
        <v>78.099999999999994</v>
      </c>
      <c r="Y68">
        <v>91.25</v>
      </c>
      <c r="Z68">
        <f t="shared" si="28"/>
        <v>84.674999999999997</v>
      </c>
      <c r="AA68">
        <f t="shared" si="29"/>
        <v>570.84837778662416</v>
      </c>
      <c r="AB68">
        <f t="shared" si="30"/>
        <v>6536.3515625</v>
      </c>
      <c r="AC68">
        <f t="shared" si="31"/>
        <v>4788.1938499999997</v>
      </c>
      <c r="AD68">
        <f t="shared" si="32"/>
        <v>0.28464419475655434</v>
      </c>
      <c r="AE68">
        <f t="shared" si="23"/>
        <v>2.5339213499664382E-5</v>
      </c>
      <c r="AF68">
        <f t="shared" si="33"/>
        <v>1.6562600775105237E-5</v>
      </c>
      <c r="AG68">
        <f t="shared" si="34"/>
        <v>16.562600775105235</v>
      </c>
      <c r="AH68">
        <f t="shared" si="24"/>
        <v>1.2132906624292996E-5</v>
      </c>
      <c r="AI68">
        <f t="shared" si="35"/>
        <v>92.528495950308582</v>
      </c>
    </row>
    <row r="69" spans="1:35" hidden="1" x14ac:dyDescent="0.35">
      <c r="A69" s="2">
        <v>44735</v>
      </c>
      <c r="B69" t="s">
        <v>18</v>
      </c>
      <c r="C69" t="s">
        <v>141</v>
      </c>
      <c r="D69" t="s">
        <v>45</v>
      </c>
      <c r="E69" t="s">
        <v>46</v>
      </c>
      <c r="F69">
        <v>1</v>
      </c>
      <c r="G69" t="s">
        <v>94</v>
      </c>
      <c r="H69" t="s">
        <v>90</v>
      </c>
      <c r="I69" t="str">
        <f t="shared" si="25"/>
        <v>L4AguA4</v>
      </c>
      <c r="J69" t="s">
        <v>487</v>
      </c>
      <c r="K69" t="s">
        <v>153</v>
      </c>
      <c r="L69" s="1">
        <v>0.89500000000000002</v>
      </c>
      <c r="M69">
        <v>3.45</v>
      </c>
      <c r="N69">
        <f t="shared" si="12"/>
        <v>-0.34500000000000003</v>
      </c>
      <c r="O69" t="s">
        <v>154</v>
      </c>
      <c r="P69">
        <v>0.73099999999999998</v>
      </c>
      <c r="Q69" s="1">
        <f t="shared" si="26"/>
        <v>0.16400000000000003</v>
      </c>
      <c r="R69">
        <v>4.49</v>
      </c>
      <c r="S69">
        <f t="shared" si="13"/>
        <v>-0.44900000000000001</v>
      </c>
      <c r="T69">
        <f t="shared" si="27"/>
        <v>-0.10399999999999998</v>
      </c>
      <c r="U69">
        <v>37.450000000000003</v>
      </c>
      <c r="V69">
        <v>38.1</v>
      </c>
      <c r="W69">
        <v>51.05</v>
      </c>
      <c r="X69">
        <v>40.450000000000003</v>
      </c>
      <c r="Y69">
        <v>40.450000000000003</v>
      </c>
      <c r="Z69">
        <f t="shared" si="28"/>
        <v>45.75</v>
      </c>
      <c r="AA69">
        <f t="shared" si="29"/>
        <v>166.64510350318471</v>
      </c>
      <c r="AB69">
        <f t="shared" si="30"/>
        <v>1100.9644625000003</v>
      </c>
      <c r="AC69">
        <f t="shared" si="31"/>
        <v>1139.51385</v>
      </c>
      <c r="AD69">
        <f t="shared" si="32"/>
        <v>0.22435020519835847</v>
      </c>
      <c r="AE69">
        <f t="shared" si="23"/>
        <v>1.8903292189390581E-5</v>
      </c>
      <c r="AF69">
        <f t="shared" si="33"/>
        <v>2.0811852924772854E-6</v>
      </c>
      <c r="AG69">
        <f t="shared" si="34"/>
        <v>2.0811852924772856</v>
      </c>
      <c r="AH69">
        <f t="shared" si="24"/>
        <v>2.1540563260407389E-6</v>
      </c>
      <c r="AI69">
        <f t="shared" si="35"/>
        <v>20.011397043050827</v>
      </c>
    </row>
    <row r="70" spans="1:35" hidden="1" x14ac:dyDescent="0.35">
      <c r="A70" s="2">
        <v>44747</v>
      </c>
      <c r="B70" t="s">
        <v>18</v>
      </c>
      <c r="C70" t="s">
        <v>155</v>
      </c>
      <c r="D70" t="s">
        <v>86</v>
      </c>
      <c r="E70" t="s">
        <v>46</v>
      </c>
      <c r="F70">
        <v>8</v>
      </c>
      <c r="G70" t="s">
        <v>30</v>
      </c>
      <c r="H70" t="s">
        <v>90</v>
      </c>
      <c r="I70" t="str">
        <f t="shared" si="25"/>
        <v>K5FthA4</v>
      </c>
      <c r="J70" t="s">
        <v>400</v>
      </c>
      <c r="K70" t="s">
        <v>161</v>
      </c>
      <c r="L70" s="1">
        <v>0.82199999999999995</v>
      </c>
      <c r="M70">
        <v>11.67</v>
      </c>
      <c r="N70">
        <f t="shared" si="12"/>
        <v>-1.167</v>
      </c>
      <c r="O70" t="s">
        <v>162</v>
      </c>
      <c r="P70">
        <v>0.82199999999999995</v>
      </c>
      <c r="Q70" s="1">
        <f t="shared" si="26"/>
        <v>0</v>
      </c>
      <c r="R70">
        <v>4.63</v>
      </c>
      <c r="S70">
        <f t="shared" si="13"/>
        <v>-0.46299999999999997</v>
      </c>
      <c r="T70">
        <f t="shared" si="27"/>
        <v>0.70400000000000007</v>
      </c>
      <c r="U70">
        <v>83.3</v>
      </c>
      <c r="V70">
        <v>93.3</v>
      </c>
      <c r="W70">
        <v>29.5</v>
      </c>
      <c r="X70">
        <v>30</v>
      </c>
      <c r="Y70" s="13">
        <f>(W70+X70)/2</f>
        <v>29.75</v>
      </c>
      <c r="Z70">
        <f t="shared" si="28"/>
        <v>29.75</v>
      </c>
      <c r="AA70">
        <f t="shared" si="29"/>
        <v>70.466759554140125</v>
      </c>
      <c r="AB70">
        <f t="shared" si="30"/>
        <v>5447.0286500000002</v>
      </c>
      <c r="AC70">
        <f t="shared" si="31"/>
        <v>6833.3386499999997</v>
      </c>
      <c r="AD70">
        <f t="shared" si="32"/>
        <v>0</v>
      </c>
      <c r="AE70">
        <f t="shared" si="23"/>
        <v>0</v>
      </c>
      <c r="AF70">
        <f t="shared" si="33"/>
        <v>0</v>
      </c>
      <c r="AG70">
        <f t="shared" si="34"/>
        <v>0</v>
      </c>
      <c r="AH70">
        <f t="shared" si="24"/>
        <v>0</v>
      </c>
      <c r="AI70">
        <f t="shared" si="35"/>
        <v>0</v>
      </c>
    </row>
    <row r="71" spans="1:35" hidden="1" x14ac:dyDescent="0.35">
      <c r="A71" s="2">
        <v>44720</v>
      </c>
      <c r="B71" t="s">
        <v>18</v>
      </c>
      <c r="C71" t="s">
        <v>19</v>
      </c>
      <c r="D71" t="s">
        <v>45</v>
      </c>
      <c r="E71" t="s">
        <v>46</v>
      </c>
      <c r="F71">
        <v>8</v>
      </c>
      <c r="G71" t="s">
        <v>94</v>
      </c>
      <c r="H71" t="s">
        <v>36</v>
      </c>
      <c r="I71" t="str">
        <f t="shared" si="25"/>
        <v>L4AguI4</v>
      </c>
      <c r="J71" t="s">
        <v>411</v>
      </c>
      <c r="K71" t="s">
        <v>23</v>
      </c>
      <c r="L71" s="1">
        <v>0.83</v>
      </c>
      <c r="M71">
        <v>6.74</v>
      </c>
      <c r="N71">
        <f t="shared" ref="N71:N134" si="36">M71/-10</f>
        <v>-0.67400000000000004</v>
      </c>
      <c r="O71" t="s">
        <v>105</v>
      </c>
      <c r="P71">
        <v>0.68400000000000005</v>
      </c>
      <c r="Q71" s="1">
        <f t="shared" si="26"/>
        <v>0.14599999999999991</v>
      </c>
      <c r="R71">
        <v>4.75</v>
      </c>
      <c r="S71">
        <f t="shared" ref="S71:S134" si="37">R71/-10</f>
        <v>-0.47499999999999998</v>
      </c>
      <c r="T71">
        <f t="shared" si="27"/>
        <v>0.19900000000000007</v>
      </c>
      <c r="U71">
        <v>37.450000000000003</v>
      </c>
      <c r="V71">
        <v>38.1</v>
      </c>
      <c r="W71">
        <v>12</v>
      </c>
      <c r="X71">
        <v>12</v>
      </c>
      <c r="Y71" s="13">
        <f>(W71+X71)/2</f>
        <v>12</v>
      </c>
      <c r="Z71">
        <f t="shared" si="28"/>
        <v>12</v>
      </c>
      <c r="AA71">
        <f t="shared" si="29"/>
        <v>11.464968152866241</v>
      </c>
      <c r="AB71">
        <f t="shared" si="30"/>
        <v>1100.9644625000003</v>
      </c>
      <c r="AC71">
        <f t="shared" si="31"/>
        <v>1139.51385</v>
      </c>
      <c r="AD71">
        <f t="shared" si="32"/>
        <v>0.21345029239766067</v>
      </c>
      <c r="AE71">
        <f t="shared" si="23"/>
        <v>1.7779161119480808E-5</v>
      </c>
      <c r="AF71">
        <f t="shared" si="33"/>
        <v>1.9574224565610092E-6</v>
      </c>
      <c r="AG71">
        <f t="shared" si="34"/>
        <v>1.9574224565610092</v>
      </c>
      <c r="AH71">
        <f t="shared" si="24"/>
        <v>2.0259600337029886E-6</v>
      </c>
      <c r="AI71">
        <f t="shared" si="35"/>
        <v>9.8362937515628577</v>
      </c>
    </row>
    <row r="72" spans="1:35" hidden="1" x14ac:dyDescent="0.35">
      <c r="A72" s="2">
        <v>44763</v>
      </c>
      <c r="B72" t="s">
        <v>18</v>
      </c>
      <c r="C72" t="s">
        <v>181</v>
      </c>
      <c r="D72" t="s">
        <v>86</v>
      </c>
      <c r="E72" t="s">
        <v>46</v>
      </c>
      <c r="F72">
        <v>1</v>
      </c>
      <c r="G72" t="s">
        <v>43</v>
      </c>
      <c r="H72" t="s">
        <v>102</v>
      </c>
      <c r="I72" t="str">
        <f t="shared" si="25"/>
        <v>K5PfuB9</v>
      </c>
      <c r="J72" t="s">
        <v>407</v>
      </c>
      <c r="K72" t="s">
        <v>186</v>
      </c>
      <c r="L72" s="1">
        <v>0.77500000000000002</v>
      </c>
      <c r="M72">
        <v>6.94</v>
      </c>
      <c r="N72">
        <f t="shared" si="36"/>
        <v>-0.69400000000000006</v>
      </c>
      <c r="O72" t="s">
        <v>187</v>
      </c>
      <c r="P72">
        <v>0.84799999999999998</v>
      </c>
      <c r="Q72" s="1">
        <f t="shared" si="26"/>
        <v>-7.2999999999999954E-2</v>
      </c>
      <c r="R72">
        <v>4.7699999999999996</v>
      </c>
      <c r="S72">
        <f t="shared" si="37"/>
        <v>-0.47699999999999998</v>
      </c>
      <c r="T72">
        <f t="shared" si="27"/>
        <v>0.21700000000000008</v>
      </c>
      <c r="U72">
        <v>153.6</v>
      </c>
      <c r="V72">
        <v>146.94999999999999</v>
      </c>
      <c r="W72">
        <v>47</v>
      </c>
      <c r="X72">
        <v>48.5</v>
      </c>
      <c r="Y72" s="13">
        <f>(W72+X72)/2</f>
        <v>47.75</v>
      </c>
      <c r="Z72">
        <f t="shared" si="28"/>
        <v>47.75</v>
      </c>
      <c r="AA72">
        <f t="shared" si="29"/>
        <v>181.53363853503183</v>
      </c>
      <c r="AB72">
        <f t="shared" si="30"/>
        <v>18520.473600000001</v>
      </c>
      <c r="AC72">
        <f t="shared" si="31"/>
        <v>16951.527462499998</v>
      </c>
      <c r="AD72">
        <f>(P72-L72)/L72</f>
        <v>9.4193548387096718E-2</v>
      </c>
      <c r="AE72">
        <f t="shared" si="23"/>
        <v>6.4948183108180854E-6</v>
      </c>
      <c r="AF72">
        <f t="shared" si="33"/>
        <v>1.2028711106230294E-5</v>
      </c>
      <c r="AG72">
        <f t="shared" si="34"/>
        <v>12.028711106230293</v>
      </c>
      <c r="AH72">
        <f t="shared" si="24"/>
        <v>1.1009709095978062E-5</v>
      </c>
      <c r="AI72">
        <f t="shared" si="35"/>
        <v>55.431848415807785</v>
      </c>
    </row>
    <row r="73" spans="1:35" hidden="1" x14ac:dyDescent="0.35">
      <c r="A73" s="2">
        <v>44715</v>
      </c>
      <c r="B73" t="s">
        <v>56</v>
      </c>
      <c r="C73" t="s">
        <v>19</v>
      </c>
      <c r="D73" t="s">
        <v>57</v>
      </c>
      <c r="E73" t="s">
        <v>46</v>
      </c>
      <c r="F73">
        <v>8</v>
      </c>
      <c r="G73" t="s">
        <v>25</v>
      </c>
      <c r="H73" t="s">
        <v>66</v>
      </c>
      <c r="I73" t="str">
        <f t="shared" si="25"/>
        <v>L1SguI10</v>
      </c>
      <c r="J73" t="s">
        <v>504</v>
      </c>
      <c r="K73" t="s">
        <v>59</v>
      </c>
      <c r="L73" s="1">
        <v>0.51700000000000002</v>
      </c>
      <c r="M73">
        <v>2.91</v>
      </c>
      <c r="N73">
        <f t="shared" si="36"/>
        <v>-0.29100000000000004</v>
      </c>
      <c r="O73" t="s">
        <v>60</v>
      </c>
      <c r="P73">
        <v>0.437</v>
      </c>
      <c r="Q73" s="1">
        <f t="shared" si="26"/>
        <v>8.0000000000000016E-2</v>
      </c>
      <c r="R73">
        <v>4.78</v>
      </c>
      <c r="S73">
        <f t="shared" si="37"/>
        <v>-0.47800000000000004</v>
      </c>
      <c r="T73">
        <f t="shared" si="27"/>
        <v>-0.187</v>
      </c>
      <c r="U73">
        <v>47.21</v>
      </c>
      <c r="Y73" s="13">
        <v>47.21</v>
      </c>
      <c r="Z73">
        <f t="shared" si="28"/>
        <v>0</v>
      </c>
      <c r="AA73">
        <f t="shared" si="29"/>
        <v>0</v>
      </c>
      <c r="AB73">
        <f t="shared" si="30"/>
        <v>1749.5955185</v>
      </c>
      <c r="AC73">
        <f t="shared" si="31"/>
        <v>0</v>
      </c>
      <c r="AD73">
        <f>(L73-P73)/P73</f>
        <v>0.18306636155606412</v>
      </c>
      <c r="AE73">
        <f t="shared" si="23"/>
        <v>1.4716959219991688E-5</v>
      </c>
      <c r="AF73">
        <f t="shared" si="33"/>
        <v>2.5748725897244712E-6</v>
      </c>
      <c r="AG73">
        <f t="shared" si="34"/>
        <v>2.5748725897244711</v>
      </c>
      <c r="AH73">
        <f t="shared" si="24"/>
        <v>0</v>
      </c>
      <c r="AI73">
        <f t="shared" si="35"/>
        <v>13.769372137564016</v>
      </c>
    </row>
    <row r="74" spans="1:35" hidden="1" x14ac:dyDescent="0.35">
      <c r="A74" s="2">
        <v>44722</v>
      </c>
      <c r="B74" t="s">
        <v>18</v>
      </c>
      <c r="C74" t="s">
        <v>19</v>
      </c>
      <c r="D74" t="s">
        <v>109</v>
      </c>
      <c r="E74" t="s">
        <v>21</v>
      </c>
      <c r="F74">
        <v>8</v>
      </c>
      <c r="G74" t="s">
        <v>25</v>
      </c>
      <c r="H74" t="s">
        <v>122</v>
      </c>
      <c r="I74" t="str">
        <f t="shared" si="25"/>
        <v>L3SguH3</v>
      </c>
      <c r="J74" t="s">
        <v>454</v>
      </c>
      <c r="K74" t="s">
        <v>117</v>
      </c>
      <c r="L74" s="1">
        <v>0.67400000000000004</v>
      </c>
      <c r="M74">
        <v>2.12</v>
      </c>
      <c r="N74">
        <f t="shared" si="36"/>
        <v>-0.21200000000000002</v>
      </c>
      <c r="O74" t="s">
        <v>118</v>
      </c>
      <c r="P74">
        <v>0.56100000000000005</v>
      </c>
      <c r="Q74" s="1">
        <f t="shared" si="26"/>
        <v>0.11299999999999999</v>
      </c>
      <c r="R74">
        <v>4.83</v>
      </c>
      <c r="S74">
        <f t="shared" si="37"/>
        <v>-0.48299999999999998</v>
      </c>
      <c r="T74">
        <f t="shared" si="27"/>
        <v>-0.27099999999999996</v>
      </c>
      <c r="U74">
        <v>51.05</v>
      </c>
      <c r="V74">
        <v>40.450000000000003</v>
      </c>
      <c r="W74">
        <v>11</v>
      </c>
      <c r="X74">
        <v>12</v>
      </c>
      <c r="Y74" s="13">
        <f>(W74+X74)/2</f>
        <v>11.5</v>
      </c>
      <c r="Z74">
        <f t="shared" si="28"/>
        <v>11.5</v>
      </c>
      <c r="AA74">
        <f t="shared" si="29"/>
        <v>10.529458598726114</v>
      </c>
      <c r="AB74">
        <f t="shared" si="30"/>
        <v>2045.7904624999996</v>
      </c>
      <c r="AC74">
        <f t="shared" si="31"/>
        <v>1284.4189625000004</v>
      </c>
      <c r="AD74">
        <f>(L74-P74)/P74</f>
        <v>0.20142602495543668</v>
      </c>
      <c r="AE74">
        <f t="shared" si="23"/>
        <v>1.6554392314331867E-5</v>
      </c>
      <c r="AF74">
        <f t="shared" si="33"/>
        <v>3.3866817909143428E-6</v>
      </c>
      <c r="AG74">
        <f t="shared" si="34"/>
        <v>3.3866817909143427</v>
      </c>
      <c r="AH74">
        <f t="shared" si="24"/>
        <v>2.126277540119212E-6</v>
      </c>
      <c r="AI74">
        <f t="shared" si="35"/>
        <v>12.49698077828171</v>
      </c>
    </row>
    <row r="75" spans="1:35" hidden="1" x14ac:dyDescent="0.35">
      <c r="A75" s="2">
        <v>44721</v>
      </c>
      <c r="B75" t="s">
        <v>18</v>
      </c>
      <c r="C75" t="s">
        <v>19</v>
      </c>
      <c r="D75" t="s">
        <v>20</v>
      </c>
      <c r="E75" t="s">
        <v>21</v>
      </c>
      <c r="F75">
        <v>13</v>
      </c>
      <c r="G75" t="s">
        <v>28</v>
      </c>
      <c r="H75" t="s">
        <v>92</v>
      </c>
      <c r="I75" t="str">
        <f t="shared" si="25"/>
        <v>K6DtoC6</v>
      </c>
      <c r="J75" t="s">
        <v>420</v>
      </c>
      <c r="K75" t="s">
        <v>23</v>
      </c>
      <c r="L75" s="1">
        <v>0.74299999999999999</v>
      </c>
      <c r="M75">
        <v>6.69</v>
      </c>
      <c r="N75">
        <f t="shared" si="36"/>
        <v>-0.66900000000000004</v>
      </c>
      <c r="O75" t="s">
        <v>24</v>
      </c>
      <c r="P75">
        <v>0.42199999999999999</v>
      </c>
      <c r="Q75" s="1">
        <f t="shared" si="26"/>
        <v>0.32100000000000001</v>
      </c>
      <c r="R75">
        <v>5.14</v>
      </c>
      <c r="S75">
        <f t="shared" si="37"/>
        <v>-0.51400000000000001</v>
      </c>
      <c r="T75">
        <f t="shared" si="27"/>
        <v>0.15500000000000003</v>
      </c>
      <c r="U75">
        <v>80.3</v>
      </c>
      <c r="V75">
        <v>80.400000000000006</v>
      </c>
      <c r="W75">
        <v>26</v>
      </c>
      <c r="X75">
        <v>26</v>
      </c>
      <c r="Y75" s="13">
        <f>(W75+X75)/2</f>
        <v>26</v>
      </c>
      <c r="Z75">
        <f t="shared" si="28"/>
        <v>26</v>
      </c>
      <c r="AA75">
        <f t="shared" si="29"/>
        <v>53.821656050955411</v>
      </c>
      <c r="AB75">
        <f t="shared" si="30"/>
        <v>5061.75065</v>
      </c>
      <c r="AC75">
        <f t="shared" si="31"/>
        <v>5074.365600000001</v>
      </c>
      <c r="AD75">
        <f>(L75-P75)/P75</f>
        <v>0.76066350710900477</v>
      </c>
      <c r="AE75">
        <f t="shared" si="23"/>
        <v>8.4975754455931952E-5</v>
      </c>
      <c r="AF75">
        <f t="shared" si="33"/>
        <v>4.3012608035155395E-5</v>
      </c>
      <c r="AG75">
        <f t="shared" si="34"/>
        <v>43.012608035155395</v>
      </c>
      <c r="AH75">
        <f t="shared" si="24"/>
        <v>4.3119804524522792E-5</v>
      </c>
      <c r="AI75">
        <f t="shared" si="35"/>
        <v>277.50069700100249</v>
      </c>
    </row>
    <row r="76" spans="1:35" hidden="1" x14ac:dyDescent="0.35">
      <c r="A76" s="2">
        <v>44720</v>
      </c>
      <c r="B76" t="s">
        <v>18</v>
      </c>
      <c r="C76" t="s">
        <v>19</v>
      </c>
      <c r="D76" t="s">
        <v>86</v>
      </c>
      <c r="E76" t="s">
        <v>46</v>
      </c>
      <c r="F76">
        <v>6</v>
      </c>
      <c r="G76" t="s">
        <v>30</v>
      </c>
      <c r="H76" t="s">
        <v>65</v>
      </c>
      <c r="I76" t="str">
        <f t="shared" si="25"/>
        <v>K5FthC5</v>
      </c>
      <c r="J76" t="s">
        <v>401</v>
      </c>
      <c r="K76" t="s">
        <v>87</v>
      </c>
      <c r="L76" s="1">
        <v>0.622</v>
      </c>
      <c r="M76">
        <v>10.24</v>
      </c>
      <c r="N76">
        <f t="shared" si="36"/>
        <v>-1.024</v>
      </c>
      <c r="O76" t="s">
        <v>88</v>
      </c>
      <c r="P76">
        <v>0.71099999999999997</v>
      </c>
      <c r="Q76" s="1">
        <f t="shared" si="26"/>
        <v>-8.8999999999999968E-2</v>
      </c>
      <c r="R76">
        <v>5.16</v>
      </c>
      <c r="S76">
        <f t="shared" si="37"/>
        <v>-0.51600000000000001</v>
      </c>
      <c r="T76">
        <f t="shared" si="27"/>
        <v>0.50800000000000001</v>
      </c>
      <c r="U76">
        <v>80.05</v>
      </c>
      <c r="V76">
        <v>78.599999999999994</v>
      </c>
      <c r="W76">
        <v>26</v>
      </c>
      <c r="X76">
        <v>26</v>
      </c>
      <c r="Y76" s="13">
        <f>(W76+X76)/2</f>
        <v>26</v>
      </c>
      <c r="Z76">
        <f t="shared" si="28"/>
        <v>26</v>
      </c>
      <c r="AA76">
        <f t="shared" si="29"/>
        <v>53.821656050955411</v>
      </c>
      <c r="AB76">
        <f t="shared" si="30"/>
        <v>5030.2819625000002</v>
      </c>
      <c r="AC76">
        <f t="shared" si="31"/>
        <v>4849.6985999999997</v>
      </c>
      <c r="AD76">
        <f>(P76-L76)/L76</f>
        <v>0.14308681672025719</v>
      </c>
      <c r="AE76">
        <f t="shared" si="23"/>
        <v>1.0866510300645401E-5</v>
      </c>
      <c r="AF76">
        <f t="shared" si="33"/>
        <v>5.4661610760657019E-6</v>
      </c>
      <c r="AG76">
        <f t="shared" si="34"/>
        <v>5.4661610760657018</v>
      </c>
      <c r="AH76">
        <f t="shared" si="24"/>
        <v>5.2699299791925574E-6</v>
      </c>
      <c r="AI76">
        <f t="shared" si="35"/>
        <v>10.76015959855453</v>
      </c>
    </row>
    <row r="77" spans="1:35" hidden="1" x14ac:dyDescent="0.35">
      <c r="A77" s="2">
        <v>44743</v>
      </c>
      <c r="B77" t="s">
        <v>56</v>
      </c>
      <c r="C77" t="s">
        <v>155</v>
      </c>
      <c r="D77" t="s">
        <v>77</v>
      </c>
      <c r="E77" t="s">
        <v>46</v>
      </c>
      <c r="F77">
        <v>6</v>
      </c>
      <c r="G77" t="s">
        <v>43</v>
      </c>
      <c r="H77" t="s">
        <v>81</v>
      </c>
      <c r="I77" t="str">
        <f t="shared" si="25"/>
        <v>M3PfuB4</v>
      </c>
      <c r="J77" t="s">
        <v>518</v>
      </c>
      <c r="K77" t="s">
        <v>159</v>
      </c>
      <c r="L77" s="1">
        <v>0.60899999999999999</v>
      </c>
      <c r="N77">
        <f t="shared" si="36"/>
        <v>0</v>
      </c>
      <c r="O77" t="s">
        <v>160</v>
      </c>
      <c r="P77">
        <v>0.44500000000000001</v>
      </c>
      <c r="Q77" s="1">
        <f t="shared" si="26"/>
        <v>0.16399999999999998</v>
      </c>
      <c r="R77">
        <v>5.23</v>
      </c>
      <c r="S77">
        <f t="shared" si="37"/>
        <v>-0.52300000000000002</v>
      </c>
      <c r="T77">
        <f t="shared" si="27"/>
        <v>-0.52300000000000002</v>
      </c>
      <c r="U77">
        <v>71.13</v>
      </c>
      <c r="Y77" s="13">
        <v>71.13</v>
      </c>
      <c r="Z77">
        <f t="shared" si="28"/>
        <v>0</v>
      </c>
      <c r="AA77">
        <f t="shared" si="29"/>
        <v>0</v>
      </c>
      <c r="AB77">
        <f t="shared" si="30"/>
        <v>3971.6893664999998</v>
      </c>
      <c r="AC77">
        <f t="shared" si="31"/>
        <v>0</v>
      </c>
      <c r="AD77">
        <f>(L77-P77)/P77</f>
        <v>0.36853932584269655</v>
      </c>
      <c r="AE77">
        <f t="shared" si="23"/>
        <v>3.4824794698545018E-5</v>
      </c>
      <c r="AF77">
        <f t="shared" si="33"/>
        <v>1.3831326679475682E-5</v>
      </c>
      <c r="AG77">
        <f t="shared" si="34"/>
        <v>13.831326679475682</v>
      </c>
      <c r="AH77">
        <f t="shared" si="24"/>
        <v>0</v>
      </c>
      <c r="AI77">
        <f t="shared" si="35"/>
        <v>26.446131318309142</v>
      </c>
    </row>
    <row r="78" spans="1:35" hidden="1" x14ac:dyDescent="0.35">
      <c r="A78" s="2">
        <v>44743</v>
      </c>
      <c r="B78" t="s">
        <v>56</v>
      </c>
      <c r="C78" t="s">
        <v>155</v>
      </c>
      <c r="D78" t="s">
        <v>57</v>
      </c>
      <c r="E78" t="s">
        <v>46</v>
      </c>
      <c r="F78">
        <v>2</v>
      </c>
      <c r="G78" t="s">
        <v>28</v>
      </c>
      <c r="H78" t="s">
        <v>64</v>
      </c>
      <c r="I78" t="str">
        <f t="shared" si="25"/>
        <v>L1DtoA2</v>
      </c>
      <c r="J78" t="s">
        <v>499</v>
      </c>
      <c r="K78" t="s">
        <v>87</v>
      </c>
      <c r="L78" s="1">
        <v>0.67900000000000005</v>
      </c>
      <c r="M78">
        <v>3.15</v>
      </c>
      <c r="N78">
        <f t="shared" si="36"/>
        <v>-0.315</v>
      </c>
      <c r="O78" t="s">
        <v>156</v>
      </c>
      <c r="P78">
        <v>0.49199999999999999</v>
      </c>
      <c r="Q78" s="1">
        <f t="shared" si="26"/>
        <v>0.18700000000000006</v>
      </c>
      <c r="R78">
        <v>5.36</v>
      </c>
      <c r="S78">
        <f t="shared" si="37"/>
        <v>-0.53600000000000003</v>
      </c>
      <c r="T78">
        <f t="shared" si="27"/>
        <v>-0.22100000000000003</v>
      </c>
      <c r="U78">
        <v>38.71</v>
      </c>
      <c r="Y78" s="13">
        <v>38.71</v>
      </c>
      <c r="Z78">
        <f t="shared" si="28"/>
        <v>0</v>
      </c>
      <c r="AA78">
        <f t="shared" si="29"/>
        <v>0</v>
      </c>
      <c r="AB78">
        <f t="shared" si="30"/>
        <v>1176.2943185000001</v>
      </c>
      <c r="AC78">
        <f t="shared" si="31"/>
        <v>0</v>
      </c>
      <c r="AD78">
        <f>(L78-P78)/P78</f>
        <v>0.38008130081300823</v>
      </c>
      <c r="AE78">
        <f t="shared" si="23"/>
        <v>3.6172201174004442E-5</v>
      </c>
      <c r="AF78">
        <f t="shared" si="33"/>
        <v>4.2549154728620465E-6</v>
      </c>
      <c r="AG78">
        <f t="shared" si="34"/>
        <v>4.2549154728620469</v>
      </c>
      <c r="AH78">
        <f t="shared" si="24"/>
        <v>0</v>
      </c>
      <c r="AI78">
        <f t="shared" si="35"/>
        <v>19.253011189421024</v>
      </c>
    </row>
    <row r="79" spans="1:35" hidden="1" x14ac:dyDescent="0.35">
      <c r="A79" s="2">
        <v>44792</v>
      </c>
      <c r="B79" s="6" t="s">
        <v>18</v>
      </c>
      <c r="C79" s="6" t="s">
        <v>214</v>
      </c>
      <c r="D79" t="s">
        <v>20</v>
      </c>
      <c r="E79" t="s">
        <v>21</v>
      </c>
      <c r="F79">
        <v>8</v>
      </c>
      <c r="G79" t="s">
        <v>27</v>
      </c>
      <c r="H79" t="s">
        <v>167</v>
      </c>
      <c r="I79" t="str">
        <f t="shared" si="25"/>
        <v>K6CmeI2</v>
      </c>
      <c r="J79" t="s">
        <v>488</v>
      </c>
      <c r="K79" t="s">
        <v>225</v>
      </c>
      <c r="L79" s="1">
        <v>0.57099999999999995</v>
      </c>
      <c r="M79">
        <v>4.97</v>
      </c>
      <c r="N79">
        <f t="shared" si="36"/>
        <v>-0.497</v>
      </c>
      <c r="O79" t="s">
        <v>175</v>
      </c>
      <c r="P79">
        <v>0.439</v>
      </c>
      <c r="Q79" s="1">
        <f t="shared" si="26"/>
        <v>0.13199999999999995</v>
      </c>
      <c r="R79">
        <v>5.37</v>
      </c>
      <c r="S79">
        <f t="shared" si="37"/>
        <v>-0.53700000000000003</v>
      </c>
      <c r="T79">
        <f t="shared" si="27"/>
        <v>-4.0000000000000036E-2</v>
      </c>
      <c r="U79">
        <v>124.6</v>
      </c>
      <c r="V79">
        <v>129.30000000000001</v>
      </c>
      <c r="W79" s="13">
        <v>124.6</v>
      </c>
      <c r="X79">
        <v>129.30000000000001</v>
      </c>
      <c r="Y79">
        <v>124.6</v>
      </c>
      <c r="Z79">
        <f t="shared" si="28"/>
        <v>126.95</v>
      </c>
      <c r="AA79">
        <f t="shared" si="29"/>
        <v>1283.1451035031848</v>
      </c>
      <c r="AB79">
        <f t="shared" si="30"/>
        <v>12187.250599999999</v>
      </c>
      <c r="AC79">
        <f t="shared" si="31"/>
        <v>13124.014650000001</v>
      </c>
      <c r="AD79">
        <f>(L79-P79)/P79</f>
        <v>0.30068337129840533</v>
      </c>
      <c r="AE79">
        <f t="shared" si="23"/>
        <v>2.7108135406043761E-5</v>
      </c>
      <c r="AF79">
        <f t="shared" si="33"/>
        <v>3.3037363949218807E-5</v>
      </c>
      <c r="AG79">
        <f t="shared" si="34"/>
        <v>33.037363949218808</v>
      </c>
      <c r="AH79">
        <f t="shared" si="24"/>
        <v>3.5576756620310201E-5</v>
      </c>
      <c r="AI79">
        <f t="shared" si="35"/>
        <v>825.93409873046949</v>
      </c>
    </row>
    <row r="80" spans="1:35" hidden="1" x14ac:dyDescent="0.35">
      <c r="A80" s="2">
        <v>44790</v>
      </c>
      <c r="B80" s="6" t="s">
        <v>18</v>
      </c>
      <c r="C80" s="6" t="s">
        <v>214</v>
      </c>
      <c r="D80" t="s">
        <v>133</v>
      </c>
      <c r="E80" t="s">
        <v>46</v>
      </c>
      <c r="F80">
        <v>15</v>
      </c>
      <c r="G80" t="s">
        <v>27</v>
      </c>
      <c r="H80" t="s">
        <v>140</v>
      </c>
      <c r="I80" t="str">
        <f t="shared" si="25"/>
        <v>K1CmeG8</v>
      </c>
      <c r="J80" t="s">
        <v>471</v>
      </c>
      <c r="K80" t="s">
        <v>188</v>
      </c>
      <c r="L80" s="1">
        <v>0.60799999999999998</v>
      </c>
      <c r="M80">
        <v>3.78</v>
      </c>
      <c r="N80">
        <f t="shared" si="36"/>
        <v>-0.378</v>
      </c>
      <c r="O80" t="s">
        <v>218</v>
      </c>
      <c r="P80">
        <v>0.437</v>
      </c>
      <c r="Q80" s="1">
        <f t="shared" si="26"/>
        <v>0.17099999999999999</v>
      </c>
      <c r="R80">
        <v>5.37</v>
      </c>
      <c r="S80">
        <f t="shared" si="37"/>
        <v>-0.53700000000000003</v>
      </c>
      <c r="T80">
        <f t="shared" si="27"/>
        <v>-0.15900000000000003</v>
      </c>
      <c r="U80">
        <v>98.2</v>
      </c>
      <c r="V80">
        <v>88.9</v>
      </c>
      <c r="W80" s="13">
        <v>98.2</v>
      </c>
      <c r="X80">
        <v>88.9</v>
      </c>
      <c r="Y80">
        <v>98.2</v>
      </c>
      <c r="Z80">
        <f t="shared" si="28"/>
        <v>93.550000000000011</v>
      </c>
      <c r="AA80">
        <f t="shared" si="29"/>
        <v>696.78363853503208</v>
      </c>
      <c r="AB80">
        <f t="shared" si="30"/>
        <v>7569.9434000000001</v>
      </c>
      <c r="AC80">
        <f t="shared" si="31"/>
        <v>6204.0198500000006</v>
      </c>
      <c r="AD80">
        <f>(L80-P80)/P80</f>
        <v>0.39130434782608692</v>
      </c>
      <c r="AE80">
        <f t="shared" si="23"/>
        <v>3.7491474782727121E-5</v>
      </c>
      <c r="AF80">
        <f t="shared" si="33"/>
        <v>2.8380834208777159E-5</v>
      </c>
      <c r="AG80">
        <f t="shared" si="34"/>
        <v>28.380834208777159</v>
      </c>
      <c r="AH80">
        <f t="shared" si="24"/>
        <v>2.3259785375781352E-5</v>
      </c>
      <c r="AI80">
        <f t="shared" si="35"/>
        <v>178.49581263381859</v>
      </c>
    </row>
    <row r="81" spans="1:35" hidden="1" x14ac:dyDescent="0.35">
      <c r="A81" s="2">
        <v>44779</v>
      </c>
      <c r="B81" s="6" t="s">
        <v>18</v>
      </c>
      <c r="C81" s="6" t="s">
        <v>196</v>
      </c>
      <c r="D81" t="s">
        <v>20</v>
      </c>
      <c r="E81" t="s">
        <v>21</v>
      </c>
      <c r="F81">
        <v>7</v>
      </c>
      <c r="G81" t="s">
        <v>30</v>
      </c>
      <c r="H81" t="s">
        <v>85</v>
      </c>
      <c r="I81" t="str">
        <f t="shared" si="25"/>
        <v>K6FthH10</v>
      </c>
      <c r="J81" t="s">
        <v>489</v>
      </c>
      <c r="K81" t="s">
        <v>117</v>
      </c>
      <c r="L81" s="1">
        <v>0.69199999999999995</v>
      </c>
      <c r="M81">
        <v>5.94</v>
      </c>
      <c r="N81">
        <f t="shared" si="36"/>
        <v>-0.59400000000000008</v>
      </c>
      <c r="O81" s="6" t="s">
        <v>213</v>
      </c>
      <c r="P81">
        <v>0.77100000000000002</v>
      </c>
      <c r="Q81" s="1">
        <f t="shared" si="26"/>
        <v>-7.900000000000007E-2</v>
      </c>
      <c r="R81">
        <v>5.38</v>
      </c>
      <c r="S81">
        <f t="shared" si="37"/>
        <v>-0.53800000000000003</v>
      </c>
      <c r="T81">
        <f t="shared" si="27"/>
        <v>5.600000000000005E-2</v>
      </c>
      <c r="U81">
        <v>68.05</v>
      </c>
      <c r="V81">
        <v>65.75</v>
      </c>
      <c r="W81" s="13">
        <v>68.05</v>
      </c>
      <c r="X81">
        <v>65.75</v>
      </c>
      <c r="Y81">
        <v>68.05</v>
      </c>
      <c r="Z81">
        <f t="shared" si="28"/>
        <v>66.900000000000006</v>
      </c>
      <c r="AA81">
        <f t="shared" si="29"/>
        <v>356.33837579617835</v>
      </c>
      <c r="AB81">
        <f t="shared" si="30"/>
        <v>3635.1799624999999</v>
      </c>
      <c r="AC81">
        <f t="shared" si="31"/>
        <v>3393.6040625000001</v>
      </c>
      <c r="AD81">
        <f>(P81-L81)/L81</f>
        <v>0.11416184971098277</v>
      </c>
      <c r="AE81">
        <f t="shared" si="23"/>
        <v>8.2291562496991197E-6</v>
      </c>
      <c r="AF81">
        <f t="shared" si="33"/>
        <v>2.9914463907187886E-6</v>
      </c>
      <c r="AG81">
        <f t="shared" si="34"/>
        <v>2.9914463907187887</v>
      </c>
      <c r="AH81">
        <f t="shared" si="24"/>
        <v>2.7926498079926198E-6</v>
      </c>
      <c r="AI81">
        <f t="shared" si="35"/>
        <v>53.418685548549753</v>
      </c>
    </row>
    <row r="82" spans="1:35" hidden="1" x14ac:dyDescent="0.35">
      <c r="A82" s="2">
        <v>44721</v>
      </c>
      <c r="B82" t="s">
        <v>18</v>
      </c>
      <c r="C82" t="s">
        <v>19</v>
      </c>
      <c r="D82" t="s">
        <v>20</v>
      </c>
      <c r="E82" t="s">
        <v>21</v>
      </c>
      <c r="F82">
        <v>16</v>
      </c>
      <c r="G82" t="s">
        <v>30</v>
      </c>
      <c r="H82" t="s">
        <v>166</v>
      </c>
      <c r="I82" t="str">
        <f t="shared" si="25"/>
        <v>K6FthE10</v>
      </c>
      <c r="J82" t="s">
        <v>422</v>
      </c>
      <c r="K82" t="s">
        <v>23</v>
      </c>
      <c r="L82" s="3">
        <v>0.53800000000000003</v>
      </c>
      <c r="M82">
        <v>5.67</v>
      </c>
      <c r="N82">
        <f t="shared" si="36"/>
        <v>-0.56699999999999995</v>
      </c>
      <c r="O82" t="s">
        <v>24</v>
      </c>
      <c r="P82">
        <v>0.51</v>
      </c>
      <c r="Q82" s="1">
        <f t="shared" si="26"/>
        <v>2.8000000000000025E-2</v>
      </c>
      <c r="R82">
        <v>5.39</v>
      </c>
      <c r="S82">
        <f t="shared" si="37"/>
        <v>-0.53899999999999992</v>
      </c>
      <c r="T82">
        <f t="shared" si="27"/>
        <v>2.8000000000000025E-2</v>
      </c>
      <c r="U82">
        <v>163.95</v>
      </c>
      <c r="V82">
        <v>160.80000000000001</v>
      </c>
      <c r="W82">
        <v>52</v>
      </c>
      <c r="X82">
        <v>53</v>
      </c>
      <c r="Y82" s="13">
        <f>(W82+X82)/2</f>
        <v>52.5</v>
      </c>
      <c r="Z82">
        <f t="shared" si="28"/>
        <v>52.5</v>
      </c>
      <c r="AA82">
        <f t="shared" si="29"/>
        <v>219.4466560509554</v>
      </c>
      <c r="AB82">
        <f t="shared" si="30"/>
        <v>21100.487962499999</v>
      </c>
      <c r="AC82">
        <f t="shared" si="31"/>
        <v>20297.462400000004</v>
      </c>
      <c r="AD82">
        <f>(L82-P82)/P82</f>
        <v>5.4901960784313773E-2</v>
      </c>
      <c r="AE82">
        <f t="shared" si="23"/>
        <v>3.3417935095622935E-6</v>
      </c>
      <c r="AF82">
        <f t="shared" si="33"/>
        <v>7.0513473721679802E-6</v>
      </c>
      <c r="AG82">
        <f t="shared" si="34"/>
        <v>7.0513473721679798</v>
      </c>
      <c r="AH82">
        <f t="shared" si="24"/>
        <v>6.7829928108904714E-6</v>
      </c>
      <c r="AI82">
        <f t="shared" si="35"/>
        <v>251.83383472028476</v>
      </c>
    </row>
    <row r="83" spans="1:35" hidden="1" x14ac:dyDescent="0.35">
      <c r="A83" s="2">
        <v>44743</v>
      </c>
      <c r="B83" t="s">
        <v>56</v>
      </c>
      <c r="C83" t="s">
        <v>155</v>
      </c>
      <c r="D83" t="s">
        <v>77</v>
      </c>
      <c r="E83" t="s">
        <v>46</v>
      </c>
      <c r="F83">
        <v>8</v>
      </c>
      <c r="G83" t="s">
        <v>25</v>
      </c>
      <c r="H83" t="s">
        <v>78</v>
      </c>
      <c r="I83" t="str">
        <f t="shared" si="25"/>
        <v>M3SguE1</v>
      </c>
      <c r="J83" t="s">
        <v>519</v>
      </c>
      <c r="K83" t="s">
        <v>159</v>
      </c>
      <c r="L83" s="1">
        <v>0.65300000000000002</v>
      </c>
      <c r="M83">
        <v>3.32</v>
      </c>
      <c r="N83">
        <f t="shared" si="36"/>
        <v>-0.33199999999999996</v>
      </c>
      <c r="O83" t="s">
        <v>160</v>
      </c>
      <c r="P83">
        <v>0.40899999999999997</v>
      </c>
      <c r="Q83" s="1">
        <f t="shared" si="26"/>
        <v>0.24400000000000005</v>
      </c>
      <c r="R83">
        <v>5.44</v>
      </c>
      <c r="S83">
        <f t="shared" si="37"/>
        <v>-0.54400000000000004</v>
      </c>
      <c r="T83">
        <f t="shared" si="27"/>
        <v>-0.21200000000000008</v>
      </c>
      <c r="U83">
        <v>40.335000000000001</v>
      </c>
      <c r="Y83" s="13">
        <v>40.335000000000001</v>
      </c>
      <c r="Z83">
        <f t="shared" si="28"/>
        <v>0</v>
      </c>
      <c r="AA83">
        <f t="shared" si="29"/>
        <v>0</v>
      </c>
      <c r="AB83">
        <f t="shared" si="30"/>
        <v>1277.1260966250002</v>
      </c>
      <c r="AC83">
        <f t="shared" si="31"/>
        <v>0</v>
      </c>
      <c r="AD83">
        <f>(L83-P83)/P83</f>
        <v>0.59657701711491462</v>
      </c>
      <c r="AE83">
        <f t="shared" si="23"/>
        <v>6.3007528632743999E-5</v>
      </c>
      <c r="AF83">
        <f t="shared" si="33"/>
        <v>8.0468559100724267E-6</v>
      </c>
      <c r="AG83">
        <f t="shared" si="34"/>
        <v>8.0468559100724271</v>
      </c>
      <c r="AH83">
        <f t="shared" si="24"/>
        <v>0</v>
      </c>
      <c r="AI83">
        <f t="shared" si="35"/>
        <v>37.956867500341623</v>
      </c>
    </row>
    <row r="84" spans="1:35" hidden="1" x14ac:dyDescent="0.35">
      <c r="A84" s="2">
        <v>44723</v>
      </c>
      <c r="B84" t="s">
        <v>18</v>
      </c>
      <c r="C84" t="s">
        <v>19</v>
      </c>
      <c r="D84" t="s">
        <v>133</v>
      </c>
      <c r="E84" t="s">
        <v>46</v>
      </c>
      <c r="F84">
        <v>9</v>
      </c>
      <c r="G84" t="s">
        <v>30</v>
      </c>
      <c r="H84" t="s">
        <v>137</v>
      </c>
      <c r="I84" t="str">
        <f t="shared" si="25"/>
        <v>K1FthH1</v>
      </c>
      <c r="J84" t="s">
        <v>475</v>
      </c>
      <c r="K84" t="s">
        <v>138</v>
      </c>
      <c r="L84" s="1">
        <v>0.64500000000000002</v>
      </c>
      <c r="M84">
        <v>4.71</v>
      </c>
      <c r="N84">
        <f t="shared" si="36"/>
        <v>-0.47099999999999997</v>
      </c>
      <c r="O84" t="s">
        <v>139</v>
      </c>
      <c r="P84">
        <v>0.65100000000000002</v>
      </c>
      <c r="Q84" s="1">
        <f t="shared" si="26"/>
        <v>-6.0000000000000053E-3</v>
      </c>
      <c r="R84">
        <v>5.46</v>
      </c>
      <c r="S84">
        <f t="shared" si="37"/>
        <v>-0.54600000000000004</v>
      </c>
      <c r="T84">
        <f t="shared" si="27"/>
        <v>-7.5000000000000067E-2</v>
      </c>
      <c r="U84">
        <v>104.2</v>
      </c>
      <c r="V84">
        <v>102.55</v>
      </c>
      <c r="W84">
        <v>30</v>
      </c>
      <c r="X84">
        <v>31.5</v>
      </c>
      <c r="Y84" s="13">
        <f>(W84+X84)/2</f>
        <v>30.75</v>
      </c>
      <c r="Z84">
        <f t="shared" si="28"/>
        <v>30.75</v>
      </c>
      <c r="AA84">
        <f t="shared" si="29"/>
        <v>75.283638535031841</v>
      </c>
      <c r="AB84">
        <f t="shared" si="30"/>
        <v>8523.247400000002</v>
      </c>
      <c r="AC84">
        <f t="shared" si="31"/>
        <v>8255.4544624999999</v>
      </c>
      <c r="AD84">
        <f>(P84-L84)/L84</f>
        <v>9.3023255813953574E-3</v>
      </c>
      <c r="AE84">
        <f t="shared" si="23"/>
        <v>3.757362891720048E-7</v>
      </c>
      <c r="AF84">
        <f t="shared" si="33"/>
        <v>3.202493349770939E-7</v>
      </c>
      <c r="AG84">
        <f t="shared" si="34"/>
        <v>0.3202493349770939</v>
      </c>
      <c r="AH84">
        <f t="shared" si="24"/>
        <v>3.1018738251682174E-7</v>
      </c>
      <c r="AI84">
        <f t="shared" si="35"/>
        <v>4.269991133027915</v>
      </c>
    </row>
    <row r="85" spans="1:35" hidden="1" x14ac:dyDescent="0.35">
      <c r="A85" s="2">
        <v>44722</v>
      </c>
      <c r="B85" t="s">
        <v>18</v>
      </c>
      <c r="C85" t="s">
        <v>19</v>
      </c>
      <c r="D85" t="s">
        <v>123</v>
      </c>
      <c r="E85" t="s">
        <v>21</v>
      </c>
      <c r="F85">
        <v>12</v>
      </c>
      <c r="G85" t="s">
        <v>30</v>
      </c>
      <c r="H85" t="s">
        <v>115</v>
      </c>
      <c r="I85" t="str">
        <f t="shared" si="25"/>
        <v>M1FthD8</v>
      </c>
      <c r="J85" t="s">
        <v>461</v>
      </c>
      <c r="K85" t="s">
        <v>128</v>
      </c>
      <c r="L85" s="1">
        <v>0.502</v>
      </c>
      <c r="M85">
        <v>8.65</v>
      </c>
      <c r="N85">
        <f t="shared" si="36"/>
        <v>-0.86499999999999999</v>
      </c>
      <c r="O85" t="s">
        <v>129</v>
      </c>
      <c r="P85">
        <v>0.55200000000000005</v>
      </c>
      <c r="Q85" s="1">
        <f t="shared" si="26"/>
        <v>-5.0000000000000044E-2</v>
      </c>
      <c r="R85">
        <v>5.53</v>
      </c>
      <c r="S85">
        <f t="shared" si="37"/>
        <v>-0.55300000000000005</v>
      </c>
      <c r="T85">
        <f t="shared" si="27"/>
        <v>0.31199999999999994</v>
      </c>
      <c r="U85">
        <v>84.3</v>
      </c>
      <c r="V85">
        <v>87.4</v>
      </c>
      <c r="W85">
        <v>28</v>
      </c>
      <c r="X85">
        <v>28</v>
      </c>
      <c r="Y85" s="13">
        <f>(W85+X85)/2</f>
        <v>28</v>
      </c>
      <c r="Z85">
        <f t="shared" si="28"/>
        <v>28</v>
      </c>
      <c r="AA85">
        <f t="shared" si="29"/>
        <v>62.420382165605091</v>
      </c>
      <c r="AB85">
        <f t="shared" si="30"/>
        <v>5578.59465</v>
      </c>
      <c r="AC85">
        <f t="shared" si="31"/>
        <v>5996.4266000000007</v>
      </c>
      <c r="AD85">
        <f>(P85-L85)/L85</f>
        <v>9.96015936254981E-2</v>
      </c>
      <c r="AE85">
        <f t="shared" si="23"/>
        <v>6.9568519462602977E-6</v>
      </c>
      <c r="AF85">
        <f t="shared" si="33"/>
        <v>3.8809457048249789E-6</v>
      </c>
      <c r="AG85">
        <f t="shared" si="34"/>
        <v>3.8809457048249789</v>
      </c>
      <c r="AH85">
        <f t="shared" si="24"/>
        <v>4.171625206281703E-6</v>
      </c>
      <c r="AI85">
        <f t="shared" si="35"/>
        <v>12.438928541105703</v>
      </c>
    </row>
    <row r="86" spans="1:35" hidden="1" x14ac:dyDescent="0.35">
      <c r="A86" s="2">
        <v>44798</v>
      </c>
      <c r="B86" s="6" t="s">
        <v>56</v>
      </c>
      <c r="C86" s="6" t="s">
        <v>214</v>
      </c>
      <c r="D86" t="s">
        <v>67</v>
      </c>
      <c r="E86" t="s">
        <v>46</v>
      </c>
      <c r="F86">
        <v>3</v>
      </c>
      <c r="G86" t="s">
        <v>30</v>
      </c>
      <c r="H86" t="s">
        <v>68</v>
      </c>
      <c r="I86" t="str">
        <f t="shared" si="25"/>
        <v>L6FthG6</v>
      </c>
      <c r="J86" t="s">
        <v>507</v>
      </c>
      <c r="K86" t="s">
        <v>186</v>
      </c>
      <c r="L86" s="1">
        <v>0.61499999999999999</v>
      </c>
      <c r="M86">
        <v>5.07</v>
      </c>
      <c r="N86">
        <f t="shared" si="36"/>
        <v>-0.50700000000000001</v>
      </c>
      <c r="O86" t="s">
        <v>147</v>
      </c>
      <c r="P86">
        <v>0.432</v>
      </c>
      <c r="Q86" s="1">
        <f t="shared" si="26"/>
        <v>0.183</v>
      </c>
      <c r="R86">
        <v>5.58</v>
      </c>
      <c r="S86">
        <f t="shared" si="37"/>
        <v>-0.55800000000000005</v>
      </c>
      <c r="T86">
        <f t="shared" si="27"/>
        <v>-5.1000000000000045E-2</v>
      </c>
      <c r="U86">
        <v>44.314999999999998</v>
      </c>
      <c r="Y86" s="13">
        <v>44.314999999999998</v>
      </c>
      <c r="Z86">
        <f t="shared" si="28"/>
        <v>0</v>
      </c>
      <c r="AA86">
        <f t="shared" si="29"/>
        <v>0</v>
      </c>
      <c r="AB86">
        <f t="shared" si="30"/>
        <v>1541.5980916249998</v>
      </c>
      <c r="AC86">
        <f t="shared" si="31"/>
        <v>0</v>
      </c>
      <c r="AD86">
        <f>(L86-P86)/P86</f>
        <v>0.4236111111111111</v>
      </c>
      <c r="AE86">
        <f t="shared" si="23"/>
        <v>4.1337457415076371E-5</v>
      </c>
      <c r="AF86">
        <f t="shared" si="33"/>
        <v>6.372574546371144E-6</v>
      </c>
      <c r="AG86">
        <f t="shared" si="34"/>
        <v>6.3725745463711441</v>
      </c>
      <c r="AH86">
        <f t="shared" si="24"/>
        <v>0</v>
      </c>
      <c r="AI86">
        <f t="shared" si="35"/>
        <v>124.9524420857086</v>
      </c>
    </row>
    <row r="87" spans="1:35" hidden="1" x14ac:dyDescent="0.35">
      <c r="A87" s="2">
        <v>44778</v>
      </c>
      <c r="B87" s="6" t="s">
        <v>18</v>
      </c>
      <c r="C87" s="6" t="s">
        <v>196</v>
      </c>
      <c r="D87" t="s">
        <v>45</v>
      </c>
      <c r="E87" t="s">
        <v>46</v>
      </c>
      <c r="F87">
        <v>16</v>
      </c>
      <c r="G87" t="s">
        <v>27</v>
      </c>
      <c r="H87" t="s">
        <v>34</v>
      </c>
      <c r="I87" t="str">
        <f t="shared" si="25"/>
        <v>L4CmeC8</v>
      </c>
      <c r="J87" t="s">
        <v>432</v>
      </c>
      <c r="K87" t="s">
        <v>171</v>
      </c>
      <c r="L87" s="1">
        <v>0.73699999999999999</v>
      </c>
      <c r="M87">
        <v>3.75</v>
      </c>
      <c r="N87">
        <f t="shared" si="36"/>
        <v>-0.375</v>
      </c>
      <c r="O87" s="6" t="s">
        <v>175</v>
      </c>
      <c r="P87">
        <v>0.53100000000000003</v>
      </c>
      <c r="Q87" s="1">
        <f t="shared" si="26"/>
        <v>0.20599999999999996</v>
      </c>
      <c r="R87">
        <v>5.67</v>
      </c>
      <c r="S87">
        <f t="shared" si="37"/>
        <v>-0.56699999999999995</v>
      </c>
      <c r="T87">
        <f t="shared" si="27"/>
        <v>-0.19199999999999995</v>
      </c>
      <c r="U87">
        <v>117.65</v>
      </c>
      <c r="V87">
        <v>112.25</v>
      </c>
      <c r="W87" s="13">
        <v>117.65</v>
      </c>
      <c r="X87">
        <v>112.25</v>
      </c>
      <c r="Y87">
        <v>117.65</v>
      </c>
      <c r="Z87">
        <f t="shared" si="28"/>
        <v>114.95</v>
      </c>
      <c r="AA87">
        <f t="shared" si="29"/>
        <v>1052.030453821656</v>
      </c>
      <c r="AB87">
        <f t="shared" si="30"/>
        <v>10865.595162500002</v>
      </c>
      <c r="AC87">
        <f t="shared" si="31"/>
        <v>9891.0490625000002</v>
      </c>
      <c r="AD87">
        <f>(L87-P87)/P87</f>
        <v>0.38794726930320139</v>
      </c>
      <c r="AE87">
        <f t="shared" si="23"/>
        <v>3.7095920675983669E-5</v>
      </c>
      <c r="AF87">
        <f t="shared" si="33"/>
        <v>4.0306925624545195E-5</v>
      </c>
      <c r="AG87">
        <f t="shared" si="34"/>
        <v>40.306925624545194</v>
      </c>
      <c r="AH87">
        <f t="shared" si="24"/>
        <v>3.6691757142476263E-5</v>
      </c>
      <c r="AI87">
        <f t="shared" si="35"/>
        <v>209.93190429450627</v>
      </c>
    </row>
    <row r="88" spans="1:35" hidden="1" x14ac:dyDescent="0.35">
      <c r="A88" s="2">
        <v>44806</v>
      </c>
      <c r="B88" s="6" t="s">
        <v>18</v>
      </c>
      <c r="C88" s="6" t="s">
        <v>232</v>
      </c>
      <c r="D88" t="s">
        <v>86</v>
      </c>
      <c r="E88" t="s">
        <v>46</v>
      </c>
      <c r="F88">
        <v>10</v>
      </c>
      <c r="G88" t="s">
        <v>30</v>
      </c>
      <c r="H88" t="s">
        <v>90</v>
      </c>
      <c r="I88" t="str">
        <f t="shared" si="25"/>
        <v>K5FthA4</v>
      </c>
      <c r="J88" t="s">
        <v>400</v>
      </c>
      <c r="K88" t="s">
        <v>235</v>
      </c>
      <c r="L88" s="1">
        <v>0.66100000000000003</v>
      </c>
      <c r="M88">
        <v>9.15</v>
      </c>
      <c r="N88">
        <f t="shared" si="36"/>
        <v>-0.91500000000000004</v>
      </c>
      <c r="O88" t="s">
        <v>243</v>
      </c>
      <c r="P88">
        <v>0.57299999999999995</v>
      </c>
      <c r="Q88" s="1">
        <f t="shared" si="26"/>
        <v>8.8000000000000078E-2</v>
      </c>
      <c r="R88">
        <v>5.67</v>
      </c>
      <c r="S88">
        <f t="shared" si="37"/>
        <v>-0.56699999999999995</v>
      </c>
      <c r="T88">
        <f t="shared" si="27"/>
        <v>0.34800000000000009</v>
      </c>
      <c r="U88">
        <v>83.3</v>
      </c>
      <c r="V88">
        <v>93.3</v>
      </c>
      <c r="W88">
        <v>83.3</v>
      </c>
      <c r="X88">
        <v>93.3</v>
      </c>
      <c r="Y88">
        <v>93.3</v>
      </c>
      <c r="Z88">
        <f t="shared" si="28"/>
        <v>88.3</v>
      </c>
      <c r="AA88">
        <f t="shared" si="29"/>
        <v>620.77149681528658</v>
      </c>
      <c r="AB88">
        <f t="shared" si="30"/>
        <v>5447.0286500000002</v>
      </c>
      <c r="AC88">
        <f t="shared" si="31"/>
        <v>6833.3386499999997</v>
      </c>
      <c r="AD88">
        <f>(L88-P88)/P88</f>
        <v>0.15357766143106472</v>
      </c>
      <c r="AE88">
        <f t="shared" si="23"/>
        <v>1.185541582071783E-5</v>
      </c>
      <c r="AF88">
        <f t="shared" si="33"/>
        <v>6.4576789633113279E-6</v>
      </c>
      <c r="AG88">
        <f t="shared" si="34"/>
        <v>6.4576789633113281</v>
      </c>
      <c r="AH88">
        <f t="shared" si="24"/>
        <v>8.1012071139532605E-6</v>
      </c>
      <c r="AI88">
        <f t="shared" si="35"/>
        <v>18.556548745147492</v>
      </c>
    </row>
    <row r="89" spans="1:35" hidden="1" x14ac:dyDescent="0.35">
      <c r="A89" s="2">
        <v>44720</v>
      </c>
      <c r="B89" t="s">
        <v>18</v>
      </c>
      <c r="C89" t="s">
        <v>19</v>
      </c>
      <c r="D89" t="s">
        <v>86</v>
      </c>
      <c r="E89" t="s">
        <v>46</v>
      </c>
      <c r="F89">
        <v>3</v>
      </c>
      <c r="G89" t="s">
        <v>39</v>
      </c>
      <c r="H89" t="s">
        <v>91</v>
      </c>
      <c r="I89" t="str">
        <f t="shared" si="25"/>
        <v>K5BbrA3</v>
      </c>
      <c r="J89" t="s">
        <v>396</v>
      </c>
      <c r="K89" t="s">
        <v>87</v>
      </c>
      <c r="L89" s="1">
        <v>0.72299999999999998</v>
      </c>
      <c r="M89">
        <v>7.49</v>
      </c>
      <c r="N89">
        <f t="shared" si="36"/>
        <v>-0.749</v>
      </c>
      <c r="O89" t="s">
        <v>88</v>
      </c>
      <c r="P89">
        <v>0.54200000000000004</v>
      </c>
      <c r="Q89" s="1">
        <f t="shared" si="26"/>
        <v>0.18099999999999994</v>
      </c>
      <c r="R89">
        <v>5.67</v>
      </c>
      <c r="S89">
        <f t="shared" si="37"/>
        <v>-0.56699999999999995</v>
      </c>
      <c r="T89">
        <f t="shared" si="27"/>
        <v>0.18200000000000005</v>
      </c>
      <c r="U89">
        <v>78.25</v>
      </c>
      <c r="V89">
        <v>77.150000000000006</v>
      </c>
      <c r="W89">
        <v>23</v>
      </c>
      <c r="X89">
        <v>24</v>
      </c>
      <c r="Y89" s="13">
        <f>(W89+X89)/2</f>
        <v>23.5</v>
      </c>
      <c r="Z89">
        <f t="shared" si="28"/>
        <v>23.5</v>
      </c>
      <c r="AA89">
        <f t="shared" si="29"/>
        <v>43.968949044585983</v>
      </c>
      <c r="AB89">
        <f t="shared" si="30"/>
        <v>4806.6040625000005</v>
      </c>
      <c r="AC89">
        <f t="shared" si="31"/>
        <v>4672.4161625000015</v>
      </c>
      <c r="AD89">
        <f>(L89-P89)/P89</f>
        <v>0.3339483394833947</v>
      </c>
      <c r="AE89">
        <f t="shared" si="23"/>
        <v>3.084580901838834E-5</v>
      </c>
      <c r="AF89">
        <f t="shared" si="33"/>
        <v>1.4826359093888454E-5</v>
      </c>
      <c r="AG89">
        <f t="shared" si="34"/>
        <v>14.826359093888454</v>
      </c>
      <c r="AH89">
        <f t="shared" si="24"/>
        <v>1.44124456602906E-5</v>
      </c>
      <c r="AI89">
        <f t="shared" si="35"/>
        <v>81.463511504881595</v>
      </c>
    </row>
    <row r="90" spans="1:35" hidden="1" x14ac:dyDescent="0.35">
      <c r="A90" s="2">
        <v>44734</v>
      </c>
      <c r="B90" t="s">
        <v>18</v>
      </c>
      <c r="C90" t="s">
        <v>141</v>
      </c>
      <c r="D90" t="s">
        <v>109</v>
      </c>
      <c r="E90" t="s">
        <v>21</v>
      </c>
      <c r="F90">
        <v>15</v>
      </c>
      <c r="G90" t="s">
        <v>30</v>
      </c>
      <c r="H90" t="s">
        <v>106</v>
      </c>
      <c r="I90" t="str">
        <f t="shared" si="25"/>
        <v>L3FthC7</v>
      </c>
      <c r="J90" t="s">
        <v>445</v>
      </c>
      <c r="K90" t="s">
        <v>145</v>
      </c>
      <c r="L90" s="1">
        <v>0.60599999999999998</v>
      </c>
      <c r="M90">
        <v>4.45</v>
      </c>
      <c r="N90">
        <f t="shared" si="36"/>
        <v>-0.44500000000000001</v>
      </c>
      <c r="O90" t="s">
        <v>147</v>
      </c>
      <c r="P90">
        <v>0.53100000000000003</v>
      </c>
      <c r="Q90" s="1">
        <f t="shared" si="26"/>
        <v>7.4999999999999956E-2</v>
      </c>
      <c r="R90">
        <v>5.74</v>
      </c>
      <c r="S90">
        <f t="shared" si="37"/>
        <v>-0.57400000000000007</v>
      </c>
      <c r="T90">
        <f t="shared" si="27"/>
        <v>-0.12900000000000006</v>
      </c>
      <c r="U90">
        <v>147</v>
      </c>
      <c r="V90">
        <v>145.6</v>
      </c>
      <c r="W90">
        <v>46</v>
      </c>
      <c r="X90">
        <v>47</v>
      </c>
      <c r="Y90" s="13">
        <f>(W90+X90)/2</f>
        <v>46.5</v>
      </c>
      <c r="Z90">
        <f t="shared" si="28"/>
        <v>46.5</v>
      </c>
      <c r="AA90">
        <f t="shared" si="29"/>
        <v>172.15366242038215</v>
      </c>
      <c r="AB90">
        <f t="shared" si="30"/>
        <v>16963.065000000002</v>
      </c>
      <c r="AC90">
        <f t="shared" si="31"/>
        <v>16641.497599999999</v>
      </c>
      <c r="AD90">
        <f>(L90-P90)/P90</f>
        <v>0.14124293785310726</v>
      </c>
      <c r="AE90">
        <f t="shared" si="23"/>
        <v>1.0694390083590297E-5</v>
      </c>
      <c r="AF90">
        <f t="shared" si="33"/>
        <v>1.8140963412329764E-5</v>
      </c>
      <c r="AG90">
        <f t="shared" si="34"/>
        <v>18.140963412329764</v>
      </c>
      <c r="AH90">
        <f t="shared" si="24"/>
        <v>1.7797066690953171E-5</v>
      </c>
      <c r="AI90">
        <f t="shared" si="35"/>
        <v>140.62762335139345</v>
      </c>
    </row>
    <row r="91" spans="1:35" hidden="1" x14ac:dyDescent="0.35">
      <c r="A91" s="2">
        <v>44779</v>
      </c>
      <c r="B91" s="6" t="s">
        <v>18</v>
      </c>
      <c r="C91" s="6" t="s">
        <v>196</v>
      </c>
      <c r="D91" t="s">
        <v>45</v>
      </c>
      <c r="E91" t="s">
        <v>46</v>
      </c>
      <c r="F91">
        <v>16</v>
      </c>
      <c r="G91" t="s">
        <v>30</v>
      </c>
      <c r="H91" t="s">
        <v>106</v>
      </c>
      <c r="I91" t="str">
        <f t="shared" si="25"/>
        <v>L4FthC7</v>
      </c>
      <c r="J91" t="s">
        <v>414</v>
      </c>
      <c r="K91" t="s">
        <v>212</v>
      </c>
      <c r="L91" s="1">
        <v>0.74199999999999999</v>
      </c>
      <c r="M91">
        <v>6.67</v>
      </c>
      <c r="N91">
        <f t="shared" si="36"/>
        <v>-0.66700000000000004</v>
      </c>
      <c r="O91" s="6" t="s">
        <v>178</v>
      </c>
      <c r="P91">
        <v>0.77100000000000002</v>
      </c>
      <c r="Q91" s="1">
        <f t="shared" si="26"/>
        <v>-2.9000000000000026E-2</v>
      </c>
      <c r="R91">
        <v>5.75</v>
      </c>
      <c r="S91">
        <f t="shared" si="37"/>
        <v>-0.57499999999999996</v>
      </c>
      <c r="T91">
        <f t="shared" si="27"/>
        <v>9.2000000000000082E-2</v>
      </c>
      <c r="U91">
        <v>83.45</v>
      </c>
      <c r="V91">
        <v>70.099999999999994</v>
      </c>
      <c r="W91" s="13">
        <v>83.45</v>
      </c>
      <c r="X91">
        <v>70.099999999999994</v>
      </c>
      <c r="Y91">
        <v>83.45</v>
      </c>
      <c r="Z91">
        <f t="shared" si="28"/>
        <v>76.775000000000006</v>
      </c>
      <c r="AA91">
        <f t="shared" si="29"/>
        <v>469.29941281847141</v>
      </c>
      <c r="AB91">
        <f t="shared" si="30"/>
        <v>5466.6634625000006</v>
      </c>
      <c r="AC91">
        <f t="shared" si="31"/>
        <v>3857.4978499999997</v>
      </c>
      <c r="AD91">
        <f>(P91-L91)/L91</f>
        <v>3.9083557951482516E-2</v>
      </c>
      <c r="AE91">
        <f t="shared" si="23"/>
        <v>2.1993365385287235E-6</v>
      </c>
      <c r="AF91">
        <f t="shared" si="33"/>
        <v>1.2023032696916198E-6</v>
      </c>
      <c r="AG91">
        <f t="shared" si="34"/>
        <v>1.2023032696916198</v>
      </c>
      <c r="AH91">
        <f t="shared" si="24"/>
        <v>8.4839359688009916E-7</v>
      </c>
      <c r="AI91">
        <f t="shared" si="35"/>
        <v>13.068513800995856</v>
      </c>
    </row>
    <row r="92" spans="1:35" hidden="1" x14ac:dyDescent="0.35">
      <c r="A92" s="2">
        <v>44778</v>
      </c>
      <c r="B92" s="6" t="s">
        <v>18</v>
      </c>
      <c r="C92" s="6" t="s">
        <v>196</v>
      </c>
      <c r="D92" t="s">
        <v>20</v>
      </c>
      <c r="E92" t="s">
        <v>21</v>
      </c>
      <c r="F92">
        <v>8</v>
      </c>
      <c r="G92" t="s">
        <v>30</v>
      </c>
      <c r="H92" t="s">
        <v>166</v>
      </c>
      <c r="I92" t="str">
        <f t="shared" si="25"/>
        <v>K6FthE10</v>
      </c>
      <c r="J92" t="s">
        <v>422</v>
      </c>
      <c r="K92" t="s">
        <v>207</v>
      </c>
      <c r="L92" s="1">
        <v>0.437</v>
      </c>
      <c r="M92">
        <v>3.62</v>
      </c>
      <c r="N92">
        <f t="shared" si="36"/>
        <v>-0.36199999999999999</v>
      </c>
      <c r="O92" s="6" t="s">
        <v>163</v>
      </c>
      <c r="P92">
        <v>0.441</v>
      </c>
      <c r="Q92" s="1">
        <f t="shared" si="26"/>
        <v>-4.0000000000000036E-3</v>
      </c>
      <c r="R92">
        <v>5.81</v>
      </c>
      <c r="S92">
        <f t="shared" si="37"/>
        <v>-0.58099999999999996</v>
      </c>
      <c r="T92">
        <f t="shared" si="27"/>
        <v>-0.21899999999999997</v>
      </c>
      <c r="U92">
        <v>163.95</v>
      </c>
      <c r="V92">
        <v>160.80000000000001</v>
      </c>
      <c r="W92" s="13">
        <v>163.95</v>
      </c>
      <c r="X92">
        <v>160.80000000000001</v>
      </c>
      <c r="Y92">
        <v>163.95</v>
      </c>
      <c r="Z92">
        <f t="shared" si="28"/>
        <v>162.375</v>
      </c>
      <c r="AA92">
        <f t="shared" si="29"/>
        <v>2099.1752089968154</v>
      </c>
      <c r="AB92">
        <f t="shared" si="30"/>
        <v>21100.487962499999</v>
      </c>
      <c r="AC92">
        <f t="shared" si="31"/>
        <v>20297.462400000004</v>
      </c>
      <c r="AD92">
        <f>(P92-L92)/L92</f>
        <v>9.1533180778032124E-3</v>
      </c>
      <c r="AE92">
        <f t="shared" si="23"/>
        <v>3.6834108395332821E-7</v>
      </c>
      <c r="AF92">
        <f t="shared" si="33"/>
        <v>7.7721766080514045E-7</v>
      </c>
      <c r="AG92">
        <f t="shared" si="34"/>
        <v>0.77721766080514043</v>
      </c>
      <c r="AH92">
        <f t="shared" si="24"/>
        <v>7.4763893019179253E-7</v>
      </c>
      <c r="AI92">
        <f t="shared" si="35"/>
        <v>3.5489390904344318</v>
      </c>
    </row>
    <row r="93" spans="1:35" hidden="1" x14ac:dyDescent="0.35">
      <c r="A93" s="2">
        <v>44743</v>
      </c>
      <c r="B93" t="s">
        <v>56</v>
      </c>
      <c r="C93" t="s">
        <v>155</v>
      </c>
      <c r="D93" t="s">
        <v>67</v>
      </c>
      <c r="E93" t="s">
        <v>46</v>
      </c>
      <c r="F93">
        <v>15</v>
      </c>
      <c r="G93" t="s">
        <v>25</v>
      </c>
      <c r="H93" t="s">
        <v>73</v>
      </c>
      <c r="I93" t="str">
        <f t="shared" si="25"/>
        <v>L6SguD1</v>
      </c>
      <c r="J93" t="s">
        <v>512</v>
      </c>
      <c r="K93" t="s">
        <v>157</v>
      </c>
      <c r="L93" s="1">
        <v>0.69499999999999995</v>
      </c>
      <c r="M93">
        <v>2.86</v>
      </c>
      <c r="N93">
        <f t="shared" si="36"/>
        <v>-0.28599999999999998</v>
      </c>
      <c r="O93" t="s">
        <v>158</v>
      </c>
      <c r="P93">
        <v>0.50900000000000001</v>
      </c>
      <c r="Q93" s="1">
        <f t="shared" si="26"/>
        <v>0.18599999999999994</v>
      </c>
      <c r="R93">
        <v>5.83</v>
      </c>
      <c r="S93">
        <f t="shared" si="37"/>
        <v>-0.58299999999999996</v>
      </c>
      <c r="T93">
        <f t="shared" si="27"/>
        <v>-0.29699999999999999</v>
      </c>
      <c r="U93">
        <v>46.674999999999997</v>
      </c>
      <c r="Y93" s="13">
        <v>46.674999999999997</v>
      </c>
      <c r="Z93">
        <f t="shared" si="28"/>
        <v>0</v>
      </c>
      <c r="AA93">
        <f t="shared" si="29"/>
        <v>0</v>
      </c>
      <c r="AB93">
        <f t="shared" si="30"/>
        <v>1710.1661656249996</v>
      </c>
      <c r="AC93">
        <f t="shared" si="31"/>
        <v>0</v>
      </c>
      <c r="AD93">
        <f>(L93-P93)/P93</f>
        <v>0.3654223968565814</v>
      </c>
      <c r="AE93">
        <f t="shared" si="23"/>
        <v>3.4462581460102489E-5</v>
      </c>
      <c r="AF93">
        <f t="shared" si="33"/>
        <v>5.8936740793162674E-6</v>
      </c>
      <c r="AG93">
        <f t="shared" si="34"/>
        <v>5.8936740793162672</v>
      </c>
      <c r="AH93">
        <f t="shared" si="24"/>
        <v>0</v>
      </c>
      <c r="AI93">
        <f t="shared" si="35"/>
        <v>19.844020469078341</v>
      </c>
    </row>
    <row r="94" spans="1:35" hidden="1" x14ac:dyDescent="0.35">
      <c r="A94" s="2">
        <v>44747</v>
      </c>
      <c r="B94" t="s">
        <v>18</v>
      </c>
      <c r="C94" t="s">
        <v>155</v>
      </c>
      <c r="D94" t="s">
        <v>86</v>
      </c>
      <c r="E94" t="s">
        <v>46</v>
      </c>
      <c r="F94">
        <v>4</v>
      </c>
      <c r="G94" t="s">
        <v>30</v>
      </c>
      <c r="H94" t="s">
        <v>65</v>
      </c>
      <c r="I94" t="str">
        <f t="shared" si="25"/>
        <v>K5FthC5</v>
      </c>
      <c r="J94" t="s">
        <v>401</v>
      </c>
      <c r="K94" t="s">
        <v>161</v>
      </c>
      <c r="L94" s="1">
        <v>0.58199999999999996</v>
      </c>
      <c r="M94">
        <v>6.76</v>
      </c>
      <c r="N94">
        <f t="shared" si="36"/>
        <v>-0.67599999999999993</v>
      </c>
      <c r="O94" t="s">
        <v>162</v>
      </c>
      <c r="P94">
        <v>0.64700000000000002</v>
      </c>
      <c r="Q94" s="1">
        <f t="shared" si="26"/>
        <v>-6.5000000000000058E-2</v>
      </c>
      <c r="R94">
        <v>5.83</v>
      </c>
      <c r="S94">
        <f t="shared" si="37"/>
        <v>-0.58299999999999996</v>
      </c>
      <c r="T94">
        <f t="shared" si="27"/>
        <v>9.2999999999999972E-2</v>
      </c>
      <c r="U94">
        <v>80.05</v>
      </c>
      <c r="V94">
        <v>78.599999999999994</v>
      </c>
      <c r="W94">
        <v>26</v>
      </c>
      <c r="X94">
        <v>26</v>
      </c>
      <c r="Y94" s="13">
        <f>(W94+X94)/2</f>
        <v>26</v>
      </c>
      <c r="Z94">
        <f t="shared" si="28"/>
        <v>26</v>
      </c>
      <c r="AA94">
        <f t="shared" si="29"/>
        <v>53.821656050955411</v>
      </c>
      <c r="AB94">
        <f t="shared" si="30"/>
        <v>5030.2819625000002</v>
      </c>
      <c r="AC94">
        <f t="shared" si="31"/>
        <v>4849.6985999999997</v>
      </c>
      <c r="AD94">
        <f>(P94-L94)/L94</f>
        <v>0.11168384879725096</v>
      </c>
      <c r="AE94">
        <f t="shared" si="23"/>
        <v>8.0098265062032237E-6</v>
      </c>
      <c r="AF94">
        <f t="shared" si="33"/>
        <v>4.0291685796908476E-6</v>
      </c>
      <c r="AG94">
        <f t="shared" si="34"/>
        <v>4.0291685796908476</v>
      </c>
      <c r="AH94">
        <f t="shared" si="24"/>
        <v>3.8845244393376664E-6</v>
      </c>
      <c r="AI94">
        <f t="shared" si="35"/>
        <v>43.32439333000913</v>
      </c>
    </row>
    <row r="95" spans="1:35" hidden="1" x14ac:dyDescent="0.35">
      <c r="A95" s="2">
        <v>44778</v>
      </c>
      <c r="B95" s="6" t="s">
        <v>18</v>
      </c>
      <c r="C95" s="6" t="s">
        <v>196</v>
      </c>
      <c r="D95" t="s">
        <v>86</v>
      </c>
      <c r="E95" t="s">
        <v>46</v>
      </c>
      <c r="F95">
        <v>4</v>
      </c>
      <c r="G95" t="s">
        <v>27</v>
      </c>
      <c r="H95" t="s">
        <v>98</v>
      </c>
      <c r="I95" t="str">
        <f t="shared" si="25"/>
        <v>K5CmeI6</v>
      </c>
      <c r="J95" t="s">
        <v>398</v>
      </c>
      <c r="K95" t="s">
        <v>208</v>
      </c>
      <c r="L95" s="1">
        <v>0.59899999999999998</v>
      </c>
      <c r="M95">
        <v>1.53</v>
      </c>
      <c r="N95">
        <f t="shared" si="36"/>
        <v>-0.153</v>
      </c>
      <c r="O95" s="6" t="s">
        <v>168</v>
      </c>
      <c r="P95">
        <v>0.434</v>
      </c>
      <c r="Q95" s="1">
        <f t="shared" si="26"/>
        <v>0.16499999999999998</v>
      </c>
      <c r="R95">
        <v>5.83</v>
      </c>
      <c r="S95">
        <f t="shared" si="37"/>
        <v>-0.58299999999999996</v>
      </c>
      <c r="T95">
        <f t="shared" si="27"/>
        <v>-0.42999999999999994</v>
      </c>
      <c r="U95">
        <v>89.65</v>
      </c>
      <c r="V95">
        <v>83.35</v>
      </c>
      <c r="W95" s="13">
        <v>89.65</v>
      </c>
      <c r="X95">
        <v>83.35</v>
      </c>
      <c r="Y95">
        <v>89.65</v>
      </c>
      <c r="Z95">
        <f t="shared" si="28"/>
        <v>86.5</v>
      </c>
      <c r="AA95">
        <f t="shared" si="29"/>
        <v>595.72054140127386</v>
      </c>
      <c r="AB95">
        <f t="shared" si="30"/>
        <v>6309.141162500001</v>
      </c>
      <c r="AC95">
        <f t="shared" si="31"/>
        <v>5453.5696624999991</v>
      </c>
      <c r="AD95">
        <f>(L95-P95)/P95</f>
        <v>0.38018433179723499</v>
      </c>
      <c r="AE95">
        <f t="shared" si="23"/>
        <v>3.6184272026183369E-5</v>
      </c>
      <c r="AF95">
        <f t="shared" si="33"/>
        <v>2.282916800754908E-5</v>
      </c>
      <c r="AG95">
        <f t="shared" si="34"/>
        <v>22.829168007549079</v>
      </c>
      <c r="AH95">
        <f t="shared" si="24"/>
        <v>1.9733344818164103E-5</v>
      </c>
      <c r="AI95">
        <f t="shared" si="35"/>
        <v>53.09108838964903</v>
      </c>
    </row>
    <row r="96" spans="1:35" s="13" customFormat="1" hidden="1" x14ac:dyDescent="0.35">
      <c r="A96" s="2">
        <v>44776</v>
      </c>
      <c r="B96" t="s">
        <v>18</v>
      </c>
      <c r="C96" t="s">
        <v>196</v>
      </c>
      <c r="D96" t="s">
        <v>133</v>
      </c>
      <c r="E96" t="s">
        <v>46</v>
      </c>
      <c r="F96">
        <v>1</v>
      </c>
      <c r="G96" t="s">
        <v>30</v>
      </c>
      <c r="H96" t="s">
        <v>137</v>
      </c>
      <c r="I96" t="str">
        <f t="shared" si="25"/>
        <v>K1FthH1</v>
      </c>
      <c r="J96" t="s">
        <v>475</v>
      </c>
      <c r="K96" t="s">
        <v>199</v>
      </c>
      <c r="L96" s="1">
        <v>0.64300000000000002</v>
      </c>
      <c r="M96">
        <v>4.54</v>
      </c>
      <c r="N96">
        <f t="shared" si="36"/>
        <v>-0.45400000000000001</v>
      </c>
      <c r="O96" t="s">
        <v>200</v>
      </c>
      <c r="P96">
        <v>0.68700000000000006</v>
      </c>
      <c r="Q96" s="1">
        <f t="shared" si="26"/>
        <v>-4.4000000000000039E-2</v>
      </c>
      <c r="R96">
        <v>5.93</v>
      </c>
      <c r="S96">
        <f t="shared" si="37"/>
        <v>-0.59299999999999997</v>
      </c>
      <c r="T96">
        <f t="shared" si="27"/>
        <v>-0.13899999999999996</v>
      </c>
      <c r="U96">
        <v>104.2</v>
      </c>
      <c r="V96">
        <v>102.55</v>
      </c>
      <c r="W96" s="13">
        <v>104.2</v>
      </c>
      <c r="X96">
        <v>102.55</v>
      </c>
      <c r="Y96">
        <v>104.2</v>
      </c>
      <c r="Z96">
        <f t="shared" si="28"/>
        <v>103.375</v>
      </c>
      <c r="AA96">
        <f t="shared" si="29"/>
        <v>850.82727906050957</v>
      </c>
      <c r="AB96">
        <f t="shared" si="30"/>
        <v>8523.247400000002</v>
      </c>
      <c r="AC96">
        <f t="shared" si="31"/>
        <v>8255.4544624999999</v>
      </c>
      <c r="AD96">
        <f>(P96-L96)/L96</f>
        <v>6.8429237947122926E-2</v>
      </c>
      <c r="AE96">
        <f t="shared" ref="AE96:AE127" si="38">119*(10^-6)*(AD96^1.231)</f>
        <v>4.3825764275885476E-6</v>
      </c>
      <c r="AF96">
        <f t="shared" si="33"/>
        <v>3.7353783141745389E-6</v>
      </c>
      <c r="AG96">
        <f t="shared" si="34"/>
        <v>3.7353783141745391</v>
      </c>
      <c r="AH96">
        <f t="shared" ref="AH96:AH127" si="39">AE96*(AC96/10000)</f>
        <v>3.6180160126383185E-6</v>
      </c>
      <c r="AI96">
        <f t="shared" si="35"/>
        <v>26.873225281831225</v>
      </c>
    </row>
    <row r="97" spans="1:35" hidden="1" x14ac:dyDescent="0.35">
      <c r="A97" s="2">
        <v>44763</v>
      </c>
      <c r="B97" t="s">
        <v>18</v>
      </c>
      <c r="C97" t="s">
        <v>181</v>
      </c>
      <c r="D97" t="s">
        <v>109</v>
      </c>
      <c r="E97" t="s">
        <v>21</v>
      </c>
      <c r="F97">
        <v>16</v>
      </c>
      <c r="G97" t="s">
        <v>30</v>
      </c>
      <c r="H97" t="s">
        <v>106</v>
      </c>
      <c r="I97" t="str">
        <f t="shared" si="25"/>
        <v>L3FthC7</v>
      </c>
      <c r="J97" t="s">
        <v>445</v>
      </c>
      <c r="K97" t="s">
        <v>188</v>
      </c>
      <c r="L97" s="1">
        <v>0.64700000000000002</v>
      </c>
      <c r="M97">
        <v>5.84</v>
      </c>
      <c r="N97">
        <f t="shared" si="36"/>
        <v>-0.58399999999999996</v>
      </c>
      <c r="O97" t="s">
        <v>189</v>
      </c>
      <c r="P97">
        <v>0.68300000000000005</v>
      </c>
      <c r="Q97" s="1">
        <f t="shared" si="26"/>
        <v>-3.6000000000000032E-2</v>
      </c>
      <c r="R97">
        <v>5.96</v>
      </c>
      <c r="S97">
        <f t="shared" si="37"/>
        <v>-0.59599999999999997</v>
      </c>
      <c r="T97">
        <f t="shared" si="27"/>
        <v>-1.2000000000000011E-2</v>
      </c>
      <c r="U97">
        <v>147</v>
      </c>
      <c r="V97">
        <v>145.6</v>
      </c>
      <c r="W97">
        <v>46</v>
      </c>
      <c r="X97">
        <v>47</v>
      </c>
      <c r="Y97" s="13">
        <f>(W97+X97)/2</f>
        <v>46.5</v>
      </c>
      <c r="Z97">
        <f t="shared" si="28"/>
        <v>46.5</v>
      </c>
      <c r="AA97">
        <f t="shared" si="29"/>
        <v>172.15366242038215</v>
      </c>
      <c r="AB97">
        <f t="shared" si="30"/>
        <v>16963.065000000002</v>
      </c>
      <c r="AC97">
        <f t="shared" si="31"/>
        <v>16641.497599999999</v>
      </c>
      <c r="AD97">
        <f>(P97-L97)/L97</f>
        <v>5.5641421947449816E-2</v>
      </c>
      <c r="AE97">
        <f t="shared" si="38"/>
        <v>3.3972864764756074E-6</v>
      </c>
      <c r="AF97">
        <f t="shared" si="33"/>
        <v>5.7628391324076704E-6</v>
      </c>
      <c r="AG97">
        <f t="shared" si="34"/>
        <v>5.7628391324076702</v>
      </c>
      <c r="AH97">
        <f t="shared" si="39"/>
        <v>5.6535934744781274E-6</v>
      </c>
      <c r="AI97">
        <f t="shared" si="35"/>
        <v>480.23659436730543</v>
      </c>
    </row>
    <row r="98" spans="1:35" hidden="1" x14ac:dyDescent="0.35">
      <c r="A98" s="2">
        <v>44715</v>
      </c>
      <c r="B98" t="s">
        <v>56</v>
      </c>
      <c r="C98" t="s">
        <v>19</v>
      </c>
      <c r="D98" t="s">
        <v>77</v>
      </c>
      <c r="E98" t="s">
        <v>46</v>
      </c>
      <c r="F98">
        <v>9</v>
      </c>
      <c r="G98" t="s">
        <v>25</v>
      </c>
      <c r="H98" t="s">
        <v>78</v>
      </c>
      <c r="I98" t="str">
        <f t="shared" si="25"/>
        <v>M3SguE1</v>
      </c>
      <c r="J98" t="s">
        <v>519</v>
      </c>
      <c r="K98" t="s">
        <v>23</v>
      </c>
      <c r="L98" s="1">
        <v>0.6</v>
      </c>
      <c r="M98">
        <v>1.1299999999999999</v>
      </c>
      <c r="N98">
        <f t="shared" si="36"/>
        <v>-0.11299999999999999</v>
      </c>
      <c r="O98" t="s">
        <v>60</v>
      </c>
      <c r="P98">
        <v>0.38400000000000001</v>
      </c>
      <c r="Q98" s="1">
        <f t="shared" si="26"/>
        <v>0.21599999999999997</v>
      </c>
      <c r="R98">
        <v>6.12</v>
      </c>
      <c r="S98">
        <f t="shared" si="37"/>
        <v>-0.61199999999999999</v>
      </c>
      <c r="T98">
        <f t="shared" si="27"/>
        <v>-0.499</v>
      </c>
      <c r="U98">
        <v>40.335000000000001</v>
      </c>
      <c r="Y98" s="13">
        <v>40.335000000000001</v>
      </c>
      <c r="Z98">
        <f t="shared" si="28"/>
        <v>0</v>
      </c>
      <c r="AA98">
        <f t="shared" si="29"/>
        <v>0</v>
      </c>
      <c r="AB98">
        <f t="shared" si="30"/>
        <v>1277.1260966250002</v>
      </c>
      <c r="AC98">
        <f t="shared" si="31"/>
        <v>0</v>
      </c>
      <c r="AD98">
        <f>(L98-P98)/P98</f>
        <v>0.56249999999999989</v>
      </c>
      <c r="AE98">
        <f t="shared" si="38"/>
        <v>5.860677069243904E-5</v>
      </c>
      <c r="AF98">
        <f t="shared" si="33"/>
        <v>7.4848236290231121E-6</v>
      </c>
      <c r="AG98">
        <f t="shared" si="34"/>
        <v>7.4848236290231123</v>
      </c>
      <c r="AH98">
        <f t="shared" si="39"/>
        <v>0</v>
      </c>
      <c r="AI98">
        <f t="shared" si="35"/>
        <v>14.999646551148521</v>
      </c>
    </row>
    <row r="99" spans="1:35" hidden="1" x14ac:dyDescent="0.35">
      <c r="A99" s="2">
        <v>44778</v>
      </c>
      <c r="B99" s="6" t="s">
        <v>18</v>
      </c>
      <c r="C99" s="6" t="s">
        <v>196</v>
      </c>
      <c r="D99" t="s">
        <v>86</v>
      </c>
      <c r="E99" t="s">
        <v>46</v>
      </c>
      <c r="F99">
        <v>3</v>
      </c>
      <c r="G99" t="s">
        <v>30</v>
      </c>
      <c r="H99" t="s">
        <v>65</v>
      </c>
      <c r="I99" t="str">
        <f t="shared" si="25"/>
        <v>K5FthC5</v>
      </c>
      <c r="J99" t="s">
        <v>401</v>
      </c>
      <c r="K99" t="s">
        <v>208</v>
      </c>
      <c r="L99" s="1">
        <v>0.59099999999999997</v>
      </c>
      <c r="M99">
        <v>5.01</v>
      </c>
      <c r="N99">
        <f t="shared" si="36"/>
        <v>-0.501</v>
      </c>
      <c r="O99" s="6" t="s">
        <v>168</v>
      </c>
      <c r="P99">
        <v>0.65600000000000003</v>
      </c>
      <c r="Q99" s="1">
        <f t="shared" si="26"/>
        <v>-6.5000000000000058E-2</v>
      </c>
      <c r="R99">
        <v>6.16</v>
      </c>
      <c r="S99">
        <f t="shared" si="37"/>
        <v>-0.61599999999999999</v>
      </c>
      <c r="T99">
        <f t="shared" si="27"/>
        <v>-0.11499999999999999</v>
      </c>
      <c r="U99">
        <v>80.05</v>
      </c>
      <c r="V99">
        <v>78.599999999999994</v>
      </c>
      <c r="W99" s="13">
        <v>80.05</v>
      </c>
      <c r="X99">
        <v>78.599999999999994</v>
      </c>
      <c r="Y99">
        <v>80.05</v>
      </c>
      <c r="Z99">
        <f t="shared" si="28"/>
        <v>79.324999999999989</v>
      </c>
      <c r="AA99">
        <f t="shared" si="29"/>
        <v>500.99168988853484</v>
      </c>
      <c r="AB99">
        <f t="shared" si="30"/>
        <v>5030.2819625000002</v>
      </c>
      <c r="AC99">
        <f t="shared" si="31"/>
        <v>4849.6985999999997</v>
      </c>
      <c r="AD99">
        <f>(P99-L99)/L99</f>
        <v>0.10998307952622684</v>
      </c>
      <c r="AE99">
        <f t="shared" si="38"/>
        <v>7.859937894337759E-6</v>
      </c>
      <c r="AF99">
        <f t="shared" si="33"/>
        <v>3.9537703816257466E-6</v>
      </c>
      <c r="AG99">
        <f t="shared" si="34"/>
        <v>3.9537703816257466</v>
      </c>
      <c r="AH99">
        <f t="shared" si="39"/>
        <v>3.8118329802256774E-6</v>
      </c>
      <c r="AI99">
        <f t="shared" si="35"/>
        <v>34.380612014136929</v>
      </c>
    </row>
    <row r="100" spans="1:35" x14ac:dyDescent="0.35">
      <c r="A100" s="2">
        <v>44806</v>
      </c>
      <c r="B100" s="6" t="s">
        <v>18</v>
      </c>
      <c r="C100" s="6" t="s">
        <v>232</v>
      </c>
      <c r="D100" t="s">
        <v>20</v>
      </c>
      <c r="E100" t="s">
        <v>21</v>
      </c>
      <c r="F100">
        <v>1</v>
      </c>
      <c r="G100" t="s">
        <v>26</v>
      </c>
      <c r="H100" t="s">
        <v>164</v>
      </c>
      <c r="I100" t="str">
        <f t="shared" si="25"/>
        <v>K6MlaC2</v>
      </c>
      <c r="J100" t="s">
        <v>425</v>
      </c>
      <c r="K100" t="s">
        <v>222</v>
      </c>
      <c r="L100" s="1">
        <v>0.92600000000000005</v>
      </c>
      <c r="M100" s="4">
        <v>31.14</v>
      </c>
      <c r="N100">
        <f t="shared" si="36"/>
        <v>-3.1139999999999999</v>
      </c>
      <c r="O100" t="s">
        <v>211</v>
      </c>
      <c r="P100">
        <v>0.92700000000000005</v>
      </c>
      <c r="Q100" s="1">
        <f t="shared" si="26"/>
        <v>-1.0000000000000009E-3</v>
      </c>
      <c r="R100">
        <v>6.23</v>
      </c>
      <c r="S100">
        <f t="shared" si="37"/>
        <v>-0.623</v>
      </c>
      <c r="T100">
        <f t="shared" si="27"/>
        <v>2.4909999999999997</v>
      </c>
      <c r="U100">
        <v>35.6</v>
      </c>
      <c r="V100">
        <v>35.4</v>
      </c>
      <c r="W100">
        <v>35.6</v>
      </c>
      <c r="X100">
        <v>35.4</v>
      </c>
      <c r="Y100">
        <v>35.4</v>
      </c>
      <c r="Z100">
        <f t="shared" si="28"/>
        <v>35.5</v>
      </c>
      <c r="AA100">
        <f t="shared" si="29"/>
        <v>100.33837579617834</v>
      </c>
      <c r="AB100">
        <f t="shared" si="30"/>
        <v>994.87760000000014</v>
      </c>
      <c r="AC100">
        <f t="shared" si="31"/>
        <v>983.73059999999998</v>
      </c>
      <c r="AD100">
        <f>(P100-L100)/L100</f>
        <v>1.079913606911448E-3</v>
      </c>
      <c r="AE100">
        <f t="shared" si="38"/>
        <v>2.652459960136127E-8</v>
      </c>
      <c r="AF100">
        <f t="shared" si="33"/>
        <v>2.6388729992363259E-9</v>
      </c>
      <c r="AG100">
        <f t="shared" si="34"/>
        <v>2.6388729992363261E-3</v>
      </c>
      <c r="AH100">
        <f t="shared" si="39"/>
        <v>2.6093060280606881E-9</v>
      </c>
      <c r="AI100">
        <f t="shared" si="35"/>
        <v>1.0593629061566947E-3</v>
      </c>
    </row>
    <row r="101" spans="1:35" hidden="1" x14ac:dyDescent="0.35">
      <c r="A101" s="2">
        <v>44722</v>
      </c>
      <c r="B101" t="s">
        <v>18</v>
      </c>
      <c r="C101" t="s">
        <v>19</v>
      </c>
      <c r="D101" t="s">
        <v>109</v>
      </c>
      <c r="E101" t="s">
        <v>21</v>
      </c>
      <c r="F101">
        <v>1</v>
      </c>
      <c r="G101" t="s">
        <v>41</v>
      </c>
      <c r="H101" t="s">
        <v>116</v>
      </c>
      <c r="I101" t="str">
        <f t="shared" si="25"/>
        <v>L3MluG10</v>
      </c>
      <c r="J101" t="s">
        <v>449</v>
      </c>
      <c r="K101" t="s">
        <v>117</v>
      </c>
      <c r="L101" s="1">
        <v>0.54600000000000004</v>
      </c>
      <c r="M101">
        <v>1.67</v>
      </c>
      <c r="N101">
        <f t="shared" si="36"/>
        <v>-0.16699999999999998</v>
      </c>
      <c r="O101" t="s">
        <v>118</v>
      </c>
      <c r="P101">
        <v>0.33600000000000002</v>
      </c>
      <c r="Q101" s="1">
        <f t="shared" si="26"/>
        <v>0.21000000000000002</v>
      </c>
      <c r="R101">
        <v>6.31</v>
      </c>
      <c r="S101">
        <f t="shared" si="37"/>
        <v>-0.63100000000000001</v>
      </c>
      <c r="T101">
        <f t="shared" si="27"/>
        <v>-0.46400000000000002</v>
      </c>
      <c r="U101">
        <v>82.3</v>
      </c>
      <c r="V101">
        <v>79.900000000000006</v>
      </c>
      <c r="W101">
        <v>25</v>
      </c>
      <c r="X101">
        <v>25.5</v>
      </c>
      <c r="Y101" s="13">
        <f>(W101+X101)/2</f>
        <v>25.25</v>
      </c>
      <c r="Z101">
        <f t="shared" si="28"/>
        <v>25.25</v>
      </c>
      <c r="AA101">
        <f t="shared" si="29"/>
        <v>50.761345541401269</v>
      </c>
      <c r="AB101">
        <f t="shared" si="30"/>
        <v>5317.0326500000001</v>
      </c>
      <c r="AC101">
        <f t="shared" si="31"/>
        <v>5011.4478500000014</v>
      </c>
      <c r="AD101">
        <f>(L101-P101)/P101</f>
        <v>0.625</v>
      </c>
      <c r="AE101">
        <f t="shared" si="38"/>
        <v>6.6722953590273818E-5</v>
      </c>
      <c r="AF101">
        <f t="shared" si="33"/>
        <v>3.5476812274392059E-5</v>
      </c>
      <c r="AG101">
        <f t="shared" si="34"/>
        <v>35.47681227439206</v>
      </c>
      <c r="AH101">
        <f t="shared" si="39"/>
        <v>3.3437860231562759E-5</v>
      </c>
      <c r="AI101">
        <f t="shared" si="35"/>
        <v>76.458647143086338</v>
      </c>
    </row>
    <row r="102" spans="1:35" hidden="1" x14ac:dyDescent="0.35">
      <c r="A102" s="2">
        <v>44776</v>
      </c>
      <c r="B102" t="s">
        <v>18</v>
      </c>
      <c r="C102" t="s">
        <v>196</v>
      </c>
      <c r="D102" t="s">
        <v>133</v>
      </c>
      <c r="E102" t="s">
        <v>46</v>
      </c>
      <c r="F102">
        <v>5</v>
      </c>
      <c r="G102" t="s">
        <v>25</v>
      </c>
      <c r="H102" t="s">
        <v>83</v>
      </c>
      <c r="I102" t="str">
        <f t="shared" si="25"/>
        <v>K1SguH8</v>
      </c>
      <c r="J102" t="s">
        <v>485</v>
      </c>
      <c r="K102" t="s">
        <v>199</v>
      </c>
      <c r="L102" s="1">
        <v>0.79900000000000004</v>
      </c>
      <c r="M102">
        <v>1.35</v>
      </c>
      <c r="N102">
        <f t="shared" si="36"/>
        <v>-0.13500000000000001</v>
      </c>
      <c r="O102" t="s">
        <v>200</v>
      </c>
      <c r="P102">
        <v>0.68799999999999994</v>
      </c>
      <c r="Q102" s="1">
        <f t="shared" si="26"/>
        <v>0.1110000000000001</v>
      </c>
      <c r="R102">
        <v>6.31</v>
      </c>
      <c r="S102">
        <f t="shared" si="37"/>
        <v>-0.63100000000000001</v>
      </c>
      <c r="T102">
        <f t="shared" si="27"/>
        <v>-0.496</v>
      </c>
      <c r="U102">
        <v>28.45</v>
      </c>
      <c r="V102">
        <v>27.25</v>
      </c>
      <c r="W102" s="13">
        <v>28.45</v>
      </c>
      <c r="X102">
        <v>27.25</v>
      </c>
      <c r="Y102">
        <v>28.45</v>
      </c>
      <c r="Z102">
        <f t="shared" si="28"/>
        <v>27.85</v>
      </c>
      <c r="AA102">
        <f t="shared" si="29"/>
        <v>61.753383757961785</v>
      </c>
      <c r="AB102">
        <f t="shared" si="30"/>
        <v>635.38096250000001</v>
      </c>
      <c r="AC102">
        <f t="shared" si="31"/>
        <v>582.91156250000006</v>
      </c>
      <c r="AD102">
        <f>(L102-P102)/P102</f>
        <v>0.16133720930232573</v>
      </c>
      <c r="AE102">
        <f t="shared" si="38"/>
        <v>1.2597030498141096E-5</v>
      </c>
      <c r="AF102">
        <f t="shared" si="33"/>
        <v>8.0039133625507435E-7</v>
      </c>
      <c r="AG102">
        <f t="shared" si="34"/>
        <v>0.8003913362550743</v>
      </c>
      <c r="AH102">
        <f t="shared" si="39"/>
        <v>7.3429547305315798E-7</v>
      </c>
      <c r="AI102">
        <f t="shared" si="35"/>
        <v>1.6136922101916822</v>
      </c>
    </row>
    <row r="103" spans="1:35" hidden="1" x14ac:dyDescent="0.35">
      <c r="A103" s="2">
        <v>44779</v>
      </c>
      <c r="B103" s="6" t="s">
        <v>18</v>
      </c>
      <c r="C103" s="6" t="s">
        <v>196</v>
      </c>
      <c r="D103" t="s">
        <v>20</v>
      </c>
      <c r="E103" t="s">
        <v>21</v>
      </c>
      <c r="F103">
        <v>6</v>
      </c>
      <c r="G103" t="s">
        <v>27</v>
      </c>
      <c r="H103" t="s">
        <v>35</v>
      </c>
      <c r="I103" t="str">
        <f t="shared" si="25"/>
        <v>K6CmeD4</v>
      </c>
      <c r="J103" t="s">
        <v>419</v>
      </c>
      <c r="K103" t="s">
        <v>117</v>
      </c>
      <c r="L103" s="1">
        <v>0.64400000000000002</v>
      </c>
      <c r="M103">
        <v>2.35</v>
      </c>
      <c r="N103">
        <f t="shared" si="36"/>
        <v>-0.23500000000000001</v>
      </c>
      <c r="O103" s="6" t="s">
        <v>213</v>
      </c>
      <c r="P103">
        <v>0.372</v>
      </c>
      <c r="Q103" s="1">
        <f t="shared" si="26"/>
        <v>0.27200000000000002</v>
      </c>
      <c r="R103">
        <v>6.37</v>
      </c>
      <c r="S103">
        <f t="shared" si="37"/>
        <v>-0.63700000000000001</v>
      </c>
      <c r="T103">
        <f t="shared" si="27"/>
        <v>-0.40200000000000002</v>
      </c>
      <c r="U103">
        <v>115.65</v>
      </c>
      <c r="V103">
        <v>115.35</v>
      </c>
      <c r="W103" s="13">
        <v>115.65</v>
      </c>
      <c r="X103">
        <v>115.35</v>
      </c>
      <c r="Y103">
        <v>115.65</v>
      </c>
      <c r="Z103">
        <f t="shared" si="28"/>
        <v>115.5</v>
      </c>
      <c r="AA103">
        <f t="shared" si="29"/>
        <v>1062.1218152866243</v>
      </c>
      <c r="AB103">
        <f t="shared" si="30"/>
        <v>10499.314162500001</v>
      </c>
      <c r="AC103">
        <f t="shared" si="31"/>
        <v>10444.913662499999</v>
      </c>
      <c r="AD103">
        <f>(L103-P103)/P103</f>
        <v>0.73118279569892475</v>
      </c>
      <c r="AE103">
        <f t="shared" si="38"/>
        <v>8.0939948414035666E-5</v>
      </c>
      <c r="AF103">
        <f t="shared" si="33"/>
        <v>8.498139466955041E-5</v>
      </c>
      <c r="AG103">
        <f t="shared" si="34"/>
        <v>84.981394669550411</v>
      </c>
      <c r="AH103">
        <f t="shared" si="39"/>
        <v>8.4541077303180624E-5</v>
      </c>
      <c r="AI103">
        <f t="shared" si="35"/>
        <v>211.39650415311047</v>
      </c>
    </row>
    <row r="104" spans="1:35" hidden="1" x14ac:dyDescent="0.35">
      <c r="A104" s="2">
        <v>44798</v>
      </c>
      <c r="B104" s="6" t="s">
        <v>56</v>
      </c>
      <c r="C104" s="6" t="s">
        <v>214</v>
      </c>
      <c r="D104" t="s">
        <v>77</v>
      </c>
      <c r="E104" t="s">
        <v>46</v>
      </c>
      <c r="F104">
        <v>9</v>
      </c>
      <c r="G104" t="s">
        <v>30</v>
      </c>
      <c r="H104" t="s">
        <v>93</v>
      </c>
      <c r="I104" t="str">
        <f t="shared" si="25"/>
        <v>M3FthH9</v>
      </c>
      <c r="J104" t="s">
        <v>516</v>
      </c>
      <c r="K104" t="s">
        <v>229</v>
      </c>
      <c r="L104" s="1">
        <v>0.624</v>
      </c>
      <c r="M104">
        <v>4.9800000000000004</v>
      </c>
      <c r="N104">
        <f t="shared" si="36"/>
        <v>-0.49800000000000005</v>
      </c>
      <c r="O104" t="s">
        <v>112</v>
      </c>
      <c r="P104">
        <v>0.39500000000000002</v>
      </c>
      <c r="Q104" s="1">
        <f t="shared" si="26"/>
        <v>0.22899999999999998</v>
      </c>
      <c r="R104">
        <v>6.44</v>
      </c>
      <c r="S104">
        <f t="shared" si="37"/>
        <v>-0.64400000000000002</v>
      </c>
      <c r="T104">
        <f t="shared" si="27"/>
        <v>-0.14599999999999996</v>
      </c>
      <c r="U104">
        <v>39.945</v>
      </c>
      <c r="Y104" s="13">
        <v>39.945</v>
      </c>
      <c r="Z104">
        <f t="shared" si="28"/>
        <v>0</v>
      </c>
      <c r="AA104">
        <f t="shared" si="29"/>
        <v>0</v>
      </c>
      <c r="AB104">
        <f t="shared" si="30"/>
        <v>1252.5483746250002</v>
      </c>
      <c r="AC104">
        <f t="shared" si="31"/>
        <v>0</v>
      </c>
      <c r="AD104">
        <f>(L104-P104)/P104</f>
        <v>0.57974683544303796</v>
      </c>
      <c r="AE104">
        <f t="shared" si="38"/>
        <v>6.0826582335752126E-5</v>
      </c>
      <c r="AF104">
        <f t="shared" si="33"/>
        <v>7.6188236838640069E-6</v>
      </c>
      <c r="AG104">
        <f t="shared" si="34"/>
        <v>7.6188236838640071</v>
      </c>
      <c r="AH104">
        <f t="shared" si="39"/>
        <v>0</v>
      </c>
      <c r="AI104">
        <f t="shared" si="35"/>
        <v>52.183723862082253</v>
      </c>
    </row>
    <row r="105" spans="1:35" x14ac:dyDescent="0.35">
      <c r="A105" s="2">
        <v>44747</v>
      </c>
      <c r="B105" t="s">
        <v>18</v>
      </c>
      <c r="C105" t="s">
        <v>155</v>
      </c>
      <c r="D105" t="s">
        <v>20</v>
      </c>
      <c r="E105" t="s">
        <v>21</v>
      </c>
      <c r="F105">
        <v>10</v>
      </c>
      <c r="G105" t="s">
        <v>26</v>
      </c>
      <c r="H105" t="s">
        <v>164</v>
      </c>
      <c r="I105" t="str">
        <f t="shared" si="25"/>
        <v>K6MlaC2</v>
      </c>
      <c r="J105" t="s">
        <v>425</v>
      </c>
      <c r="K105" t="s">
        <v>143</v>
      </c>
      <c r="L105" s="1">
        <v>0.86299999999999999</v>
      </c>
      <c r="M105">
        <v>5.87</v>
      </c>
      <c r="N105">
        <f t="shared" si="36"/>
        <v>-0.58699999999999997</v>
      </c>
      <c r="O105" t="s">
        <v>163</v>
      </c>
      <c r="P105">
        <v>0.9</v>
      </c>
      <c r="Q105" s="1">
        <f t="shared" si="26"/>
        <v>-3.7000000000000033E-2</v>
      </c>
      <c r="R105">
        <v>6.45</v>
      </c>
      <c r="S105">
        <f t="shared" si="37"/>
        <v>-0.64500000000000002</v>
      </c>
      <c r="T105">
        <f t="shared" si="27"/>
        <v>-5.8000000000000052E-2</v>
      </c>
      <c r="U105">
        <v>35.6</v>
      </c>
      <c r="V105">
        <v>35.4</v>
      </c>
      <c r="W105">
        <v>10.5</v>
      </c>
      <c r="X105">
        <v>11</v>
      </c>
      <c r="Y105" s="13">
        <f>(W105+X105)/2</f>
        <v>10.75</v>
      </c>
      <c r="Z105">
        <f t="shared" si="28"/>
        <v>10.75</v>
      </c>
      <c r="AA105">
        <f t="shared" si="29"/>
        <v>9.2008359872611454</v>
      </c>
      <c r="AB105">
        <f t="shared" si="30"/>
        <v>994.87760000000014</v>
      </c>
      <c r="AC105">
        <f t="shared" si="31"/>
        <v>983.73059999999998</v>
      </c>
      <c r="AD105">
        <f>(P105-L105)/L105</f>
        <v>4.2873696407879532E-2</v>
      </c>
      <c r="AE105">
        <f t="shared" si="38"/>
        <v>2.4647563501404329E-6</v>
      </c>
      <c r="AF105">
        <f t="shared" si="33"/>
        <v>2.4521308822124738E-7</v>
      </c>
      <c r="AG105">
        <f t="shared" si="34"/>
        <v>0.24521308822124738</v>
      </c>
      <c r="AH105">
        <f t="shared" si="39"/>
        <v>2.4246562431774581E-7</v>
      </c>
      <c r="AI105">
        <f t="shared" si="35"/>
        <v>4.2278118658835719</v>
      </c>
    </row>
    <row r="106" spans="1:35" hidden="1" x14ac:dyDescent="0.35">
      <c r="A106" s="2">
        <v>44722</v>
      </c>
      <c r="B106" t="s">
        <v>18</v>
      </c>
      <c r="C106" t="s">
        <v>19</v>
      </c>
      <c r="D106" t="s">
        <v>109</v>
      </c>
      <c r="E106" t="s">
        <v>21</v>
      </c>
      <c r="F106">
        <v>11</v>
      </c>
      <c r="G106" t="s">
        <v>28</v>
      </c>
      <c r="H106" t="s">
        <v>90</v>
      </c>
      <c r="I106" t="str">
        <f t="shared" si="25"/>
        <v>L3DtoA4</v>
      </c>
      <c r="J106" t="s">
        <v>443</v>
      </c>
      <c r="K106" t="s">
        <v>111</v>
      </c>
      <c r="L106" s="1">
        <v>0.61499999999999999</v>
      </c>
      <c r="M106" s="4">
        <v>2.41</v>
      </c>
      <c r="N106">
        <f t="shared" si="36"/>
        <v>-0.24100000000000002</v>
      </c>
      <c r="O106" t="s">
        <v>112</v>
      </c>
      <c r="P106">
        <v>0.49299999999999999</v>
      </c>
      <c r="Q106" s="1">
        <f t="shared" si="26"/>
        <v>0.122</v>
      </c>
      <c r="R106">
        <v>6.46</v>
      </c>
      <c r="S106">
        <f t="shared" si="37"/>
        <v>-0.64600000000000002</v>
      </c>
      <c r="T106">
        <f t="shared" si="27"/>
        <v>-0.40500000000000003</v>
      </c>
      <c r="U106">
        <v>53.3</v>
      </c>
      <c r="V106">
        <v>54.3</v>
      </c>
      <c r="W106">
        <v>17.5</v>
      </c>
      <c r="X106">
        <v>18</v>
      </c>
      <c r="Y106" s="13">
        <f>(W106+X106)/2</f>
        <v>17.75</v>
      </c>
      <c r="Z106">
        <f t="shared" si="28"/>
        <v>17.75</v>
      </c>
      <c r="AA106">
        <f t="shared" si="29"/>
        <v>25.084593949044585</v>
      </c>
      <c r="AB106">
        <f t="shared" si="30"/>
        <v>2230.0986499999999</v>
      </c>
      <c r="AC106">
        <f t="shared" si="31"/>
        <v>2314.5646499999998</v>
      </c>
      <c r="AD106">
        <f t="shared" ref="AD106:AD117" si="40">(L106-P106)/P106</f>
        <v>0.24746450304259635</v>
      </c>
      <c r="AE106">
        <f t="shared" si="38"/>
        <v>2.1328551175860832E-5</v>
      </c>
      <c r="AF106">
        <f t="shared" si="33"/>
        <v>4.7564773183743151E-6</v>
      </c>
      <c r="AG106">
        <f t="shared" si="34"/>
        <v>4.7564773183743148</v>
      </c>
      <c r="AH106">
        <f t="shared" si="39"/>
        <v>4.9366310587363411E-6</v>
      </c>
      <c r="AI106">
        <f t="shared" si="35"/>
        <v>11.744388440430406</v>
      </c>
    </row>
    <row r="107" spans="1:35" hidden="1" x14ac:dyDescent="0.35">
      <c r="A107" s="2">
        <v>44722</v>
      </c>
      <c r="B107" t="s">
        <v>18</v>
      </c>
      <c r="C107" t="s">
        <v>19</v>
      </c>
      <c r="D107" t="s">
        <v>123</v>
      </c>
      <c r="E107" t="s">
        <v>21</v>
      </c>
      <c r="F107">
        <v>13</v>
      </c>
      <c r="G107" t="s">
        <v>25</v>
      </c>
      <c r="H107" t="s">
        <v>68</v>
      </c>
      <c r="I107" t="str">
        <f t="shared" si="25"/>
        <v>M1SguG6</v>
      </c>
      <c r="J107" t="s">
        <v>469</v>
      </c>
      <c r="K107" t="s">
        <v>128</v>
      </c>
      <c r="L107" s="1">
        <v>0.72799999999999998</v>
      </c>
      <c r="M107">
        <v>2.0099999999999998</v>
      </c>
      <c r="N107">
        <f t="shared" si="36"/>
        <v>-0.20099999999999998</v>
      </c>
      <c r="O107" t="s">
        <v>129</v>
      </c>
      <c r="P107">
        <v>0.57599999999999996</v>
      </c>
      <c r="Q107" s="1">
        <f t="shared" si="26"/>
        <v>0.15200000000000002</v>
      </c>
      <c r="R107">
        <v>6.47</v>
      </c>
      <c r="S107">
        <f t="shared" si="37"/>
        <v>-0.64700000000000002</v>
      </c>
      <c r="T107">
        <f t="shared" si="27"/>
        <v>-0.44600000000000006</v>
      </c>
      <c r="U107">
        <v>44.5</v>
      </c>
      <c r="V107">
        <v>43.5</v>
      </c>
      <c r="W107">
        <v>14.5</v>
      </c>
      <c r="X107">
        <v>14</v>
      </c>
      <c r="Y107" s="13">
        <f>(W107+X107)/2</f>
        <v>14.25</v>
      </c>
      <c r="Z107">
        <f t="shared" si="28"/>
        <v>14.25</v>
      </c>
      <c r="AA107">
        <f t="shared" si="29"/>
        <v>16.167396496815286</v>
      </c>
      <c r="AB107">
        <f t="shared" si="30"/>
        <v>1554.4962500000001</v>
      </c>
      <c r="AC107">
        <f t="shared" si="31"/>
        <v>1485.41625</v>
      </c>
      <c r="AD107">
        <f t="shared" si="40"/>
        <v>0.26388888888888895</v>
      </c>
      <c r="AE107">
        <f t="shared" si="38"/>
        <v>2.3084280405542594E-5</v>
      </c>
      <c r="AF107">
        <f t="shared" si="33"/>
        <v>3.5884427324364446E-6</v>
      </c>
      <c r="AG107">
        <f t="shared" si="34"/>
        <v>3.5884427324364445</v>
      </c>
      <c r="AH107">
        <f t="shared" si="39"/>
        <v>3.4289765233949564E-6</v>
      </c>
      <c r="AI107">
        <f t="shared" si="35"/>
        <v>8.0458357229516686</v>
      </c>
    </row>
    <row r="108" spans="1:35" hidden="1" x14ac:dyDescent="0.35">
      <c r="A108" s="2">
        <v>44715</v>
      </c>
      <c r="B108" t="s">
        <v>56</v>
      </c>
      <c r="C108" t="s">
        <v>19</v>
      </c>
      <c r="D108" t="s">
        <v>57</v>
      </c>
      <c r="E108" t="s">
        <v>46</v>
      </c>
      <c r="F108">
        <v>2</v>
      </c>
      <c r="G108" t="s">
        <v>39</v>
      </c>
      <c r="H108" t="s">
        <v>61</v>
      </c>
      <c r="I108" t="str">
        <f t="shared" si="25"/>
        <v>L1BbrE6</v>
      </c>
      <c r="J108" t="s">
        <v>498</v>
      </c>
      <c r="K108" t="s">
        <v>59</v>
      </c>
      <c r="L108" s="1">
        <v>0.77100000000000002</v>
      </c>
      <c r="M108">
        <v>3.07</v>
      </c>
      <c r="N108">
        <f t="shared" si="36"/>
        <v>-0.307</v>
      </c>
      <c r="O108" t="s">
        <v>60</v>
      </c>
      <c r="P108">
        <v>0.45800000000000002</v>
      </c>
      <c r="Q108" s="1">
        <f t="shared" si="26"/>
        <v>0.313</v>
      </c>
      <c r="R108">
        <v>6.52</v>
      </c>
      <c r="S108">
        <f t="shared" si="37"/>
        <v>-0.65199999999999991</v>
      </c>
      <c r="T108">
        <f t="shared" si="27"/>
        <v>-0.34499999999999992</v>
      </c>
      <c r="U108">
        <v>51.97</v>
      </c>
      <c r="Y108" s="13">
        <v>51.97</v>
      </c>
      <c r="Z108">
        <f t="shared" si="28"/>
        <v>0</v>
      </c>
      <c r="AA108">
        <f t="shared" si="29"/>
        <v>0</v>
      </c>
      <c r="AB108">
        <f t="shared" si="30"/>
        <v>2120.1915064999998</v>
      </c>
      <c r="AC108">
        <f t="shared" si="31"/>
        <v>0</v>
      </c>
      <c r="AD108">
        <f t="shared" si="40"/>
        <v>0.68340611353711789</v>
      </c>
      <c r="AE108">
        <f t="shared" si="38"/>
        <v>7.4479480284327015E-5</v>
      </c>
      <c r="AF108">
        <f t="shared" si="33"/>
        <v>1.5791076150736435E-5</v>
      </c>
      <c r="AG108">
        <f t="shared" si="34"/>
        <v>15.791076150736435</v>
      </c>
      <c r="AH108">
        <f t="shared" si="39"/>
        <v>0</v>
      </c>
      <c r="AI108">
        <f t="shared" si="35"/>
        <v>45.771235219525913</v>
      </c>
    </row>
    <row r="109" spans="1:35" hidden="1" x14ac:dyDescent="0.35">
      <c r="A109" s="2">
        <v>44798</v>
      </c>
      <c r="B109" s="6" t="s">
        <v>56</v>
      </c>
      <c r="C109" s="6" t="s">
        <v>214</v>
      </c>
      <c r="D109" t="s">
        <v>77</v>
      </c>
      <c r="E109" t="s">
        <v>46</v>
      </c>
      <c r="F109">
        <v>16</v>
      </c>
      <c r="G109" t="s">
        <v>28</v>
      </c>
      <c r="H109" t="s">
        <v>82</v>
      </c>
      <c r="I109" t="str">
        <f t="shared" si="25"/>
        <v>M3DtoH7</v>
      </c>
      <c r="J109" t="s">
        <v>515</v>
      </c>
      <c r="K109" t="s">
        <v>229</v>
      </c>
      <c r="L109" s="1">
        <v>0.79700000000000004</v>
      </c>
      <c r="M109">
        <v>8.65</v>
      </c>
      <c r="N109">
        <f t="shared" si="36"/>
        <v>-0.86499999999999999</v>
      </c>
      <c r="O109" t="s">
        <v>112</v>
      </c>
      <c r="P109">
        <v>0.77600000000000002</v>
      </c>
      <c r="Q109" s="1">
        <f t="shared" si="26"/>
        <v>2.1000000000000019E-2</v>
      </c>
      <c r="R109">
        <v>6.53</v>
      </c>
      <c r="S109">
        <f t="shared" si="37"/>
        <v>-0.65300000000000002</v>
      </c>
      <c r="T109">
        <f t="shared" si="27"/>
        <v>0.21199999999999997</v>
      </c>
      <c r="U109">
        <v>33.85</v>
      </c>
      <c r="Y109" s="13">
        <v>33.85</v>
      </c>
      <c r="Z109">
        <f t="shared" si="28"/>
        <v>0</v>
      </c>
      <c r="AA109">
        <f t="shared" si="29"/>
        <v>0</v>
      </c>
      <c r="AB109">
        <f t="shared" si="30"/>
        <v>899.4706625</v>
      </c>
      <c r="AC109">
        <f t="shared" si="31"/>
        <v>0</v>
      </c>
      <c r="AD109">
        <f t="shared" si="40"/>
        <v>2.7061855670103115E-2</v>
      </c>
      <c r="AE109">
        <f t="shared" si="38"/>
        <v>1.3988757266422647E-6</v>
      </c>
      <c r="AF109">
        <f t="shared" si="33"/>
        <v>1.2582476765980868E-7</v>
      </c>
      <c r="AG109">
        <f t="shared" si="34"/>
        <v>0.12582476765980868</v>
      </c>
      <c r="AH109">
        <f t="shared" si="39"/>
        <v>0</v>
      </c>
      <c r="AI109">
        <f t="shared" si="35"/>
        <v>0.59351305499909768</v>
      </c>
    </row>
    <row r="110" spans="1:35" hidden="1" x14ac:dyDescent="0.35">
      <c r="A110" s="2">
        <v>44715</v>
      </c>
      <c r="B110" t="s">
        <v>56</v>
      </c>
      <c r="C110" t="s">
        <v>19</v>
      </c>
      <c r="D110" t="s">
        <v>77</v>
      </c>
      <c r="E110" t="s">
        <v>46</v>
      </c>
      <c r="F110">
        <v>14</v>
      </c>
      <c r="G110" t="s">
        <v>39</v>
      </c>
      <c r="H110" t="s">
        <v>84</v>
      </c>
      <c r="I110" t="str">
        <f t="shared" si="25"/>
        <v>M3BbrG5</v>
      </c>
      <c r="J110" t="s">
        <v>513</v>
      </c>
      <c r="K110" t="s">
        <v>23</v>
      </c>
      <c r="L110" s="1">
        <v>0.65300000000000002</v>
      </c>
      <c r="M110">
        <v>2.76</v>
      </c>
      <c r="N110">
        <f t="shared" si="36"/>
        <v>-0.27599999999999997</v>
      </c>
      <c r="O110" t="s">
        <v>80</v>
      </c>
      <c r="P110">
        <v>0.44900000000000001</v>
      </c>
      <c r="Q110" s="1">
        <f t="shared" si="26"/>
        <v>0.20400000000000001</v>
      </c>
      <c r="R110">
        <v>6.58</v>
      </c>
      <c r="S110">
        <f t="shared" si="37"/>
        <v>-0.65800000000000003</v>
      </c>
      <c r="T110">
        <f t="shared" si="27"/>
        <v>-0.38200000000000006</v>
      </c>
      <c r="U110">
        <v>70.305000000000007</v>
      </c>
      <c r="Y110" s="13">
        <v>70.305000000000007</v>
      </c>
      <c r="Z110">
        <f t="shared" si="28"/>
        <v>0</v>
      </c>
      <c r="AA110">
        <f t="shared" si="29"/>
        <v>0</v>
      </c>
      <c r="AB110">
        <f t="shared" si="30"/>
        <v>3880.0925246250008</v>
      </c>
      <c r="AC110">
        <f t="shared" si="31"/>
        <v>0</v>
      </c>
      <c r="AD110">
        <f t="shared" si="40"/>
        <v>0.45434298440979959</v>
      </c>
      <c r="AE110">
        <f t="shared" si="38"/>
        <v>4.5059508655774608E-5</v>
      </c>
      <c r="AF110">
        <f t="shared" si="33"/>
        <v>1.7483506269854657E-5</v>
      </c>
      <c r="AG110">
        <f t="shared" si="34"/>
        <v>17.483506269854658</v>
      </c>
      <c r="AH110">
        <f t="shared" si="39"/>
        <v>0</v>
      </c>
      <c r="AI110">
        <f t="shared" si="35"/>
        <v>45.768341020561927</v>
      </c>
    </row>
    <row r="111" spans="1:35" hidden="1" x14ac:dyDescent="0.35">
      <c r="A111" s="2">
        <v>44749</v>
      </c>
      <c r="B111" t="s">
        <v>18</v>
      </c>
      <c r="C111" t="s">
        <v>155</v>
      </c>
      <c r="D111" t="s">
        <v>109</v>
      </c>
      <c r="E111" t="s">
        <v>21</v>
      </c>
      <c r="F111">
        <v>10</v>
      </c>
      <c r="G111" t="s">
        <v>28</v>
      </c>
      <c r="H111" t="s">
        <v>90</v>
      </c>
      <c r="I111" t="str">
        <f t="shared" si="25"/>
        <v>L3DtoA4</v>
      </c>
      <c r="J111" t="s">
        <v>443</v>
      </c>
      <c r="K111" t="s">
        <v>153</v>
      </c>
      <c r="L111" s="1">
        <v>0.91800000000000004</v>
      </c>
      <c r="M111">
        <v>5.24</v>
      </c>
      <c r="N111">
        <f t="shared" si="36"/>
        <v>-0.52400000000000002</v>
      </c>
      <c r="O111" t="s">
        <v>176</v>
      </c>
      <c r="P111">
        <v>0.748</v>
      </c>
      <c r="Q111" s="1">
        <f t="shared" si="26"/>
        <v>0.17000000000000004</v>
      </c>
      <c r="R111">
        <v>6.75</v>
      </c>
      <c r="S111">
        <f t="shared" si="37"/>
        <v>-0.67500000000000004</v>
      </c>
      <c r="T111">
        <f t="shared" si="27"/>
        <v>-0.15100000000000002</v>
      </c>
      <c r="U111">
        <v>53.3</v>
      </c>
      <c r="V111">
        <v>54.3</v>
      </c>
      <c r="W111">
        <v>17.5</v>
      </c>
      <c r="X111">
        <v>18</v>
      </c>
      <c r="Y111" s="13">
        <f>(W111+X111)/2</f>
        <v>17.75</v>
      </c>
      <c r="Z111">
        <f t="shared" si="28"/>
        <v>17.75</v>
      </c>
      <c r="AA111">
        <f t="shared" si="29"/>
        <v>25.084593949044585</v>
      </c>
      <c r="AB111">
        <f t="shared" si="30"/>
        <v>2230.0986499999999</v>
      </c>
      <c r="AC111">
        <f t="shared" si="31"/>
        <v>2314.5646499999998</v>
      </c>
      <c r="AD111">
        <f t="shared" si="40"/>
        <v>0.22727272727272732</v>
      </c>
      <c r="AE111">
        <f t="shared" si="38"/>
        <v>1.9206875295329234E-5</v>
      </c>
      <c r="AF111">
        <f t="shared" si="33"/>
        <v>4.2833226666832074E-6</v>
      </c>
      <c r="AG111">
        <f t="shared" si="34"/>
        <v>4.2833226666832074</v>
      </c>
      <c r="AH111">
        <f t="shared" si="39"/>
        <v>4.4455554595527353E-6</v>
      </c>
      <c r="AI111">
        <f t="shared" si="35"/>
        <v>28.366375276047727</v>
      </c>
    </row>
    <row r="112" spans="1:35" hidden="1" x14ac:dyDescent="0.35">
      <c r="A112" s="2">
        <v>44792</v>
      </c>
      <c r="B112" s="6" t="s">
        <v>18</v>
      </c>
      <c r="C112" s="6" t="s">
        <v>214</v>
      </c>
      <c r="D112" t="s">
        <v>45</v>
      </c>
      <c r="E112" t="s">
        <v>46</v>
      </c>
      <c r="F112">
        <v>3</v>
      </c>
      <c r="G112" t="s">
        <v>94</v>
      </c>
      <c r="H112" t="s">
        <v>36</v>
      </c>
      <c r="I112" t="str">
        <f t="shared" si="25"/>
        <v>L4AguI4</v>
      </c>
      <c r="J112" t="s">
        <v>411</v>
      </c>
      <c r="K112" t="s">
        <v>226</v>
      </c>
      <c r="L112" s="1">
        <v>0.85199999999999998</v>
      </c>
      <c r="M112">
        <v>4.5599999999999996</v>
      </c>
      <c r="N112">
        <f t="shared" si="36"/>
        <v>-0.45599999999999996</v>
      </c>
      <c r="O112" t="s">
        <v>60</v>
      </c>
      <c r="P112">
        <v>0.67100000000000004</v>
      </c>
      <c r="Q112" s="1">
        <f t="shared" si="26"/>
        <v>0.18099999999999994</v>
      </c>
      <c r="R112">
        <v>6.76</v>
      </c>
      <c r="S112">
        <f t="shared" si="37"/>
        <v>-0.67599999999999993</v>
      </c>
      <c r="T112">
        <f t="shared" si="27"/>
        <v>-0.21999999999999997</v>
      </c>
      <c r="U112">
        <v>37.450000000000003</v>
      </c>
      <c r="V112">
        <v>38.1</v>
      </c>
      <c r="W112" s="13">
        <v>37.450000000000003</v>
      </c>
      <c r="X112">
        <v>38.1</v>
      </c>
      <c r="Y112">
        <v>37.450000000000003</v>
      </c>
      <c r="Z112">
        <f t="shared" si="28"/>
        <v>37.775000000000006</v>
      </c>
      <c r="AA112">
        <f t="shared" si="29"/>
        <v>113.61071855095544</v>
      </c>
      <c r="AB112">
        <f t="shared" si="30"/>
        <v>1100.9644625000003</v>
      </c>
      <c r="AC112">
        <f t="shared" si="31"/>
        <v>1139.51385</v>
      </c>
      <c r="AD112">
        <f t="shared" si="40"/>
        <v>0.26974664679582699</v>
      </c>
      <c r="AE112">
        <f t="shared" si="38"/>
        <v>2.3716678409262443E-5</v>
      </c>
      <c r="AF112">
        <f t="shared" si="33"/>
        <v>2.6111220097138988E-6</v>
      </c>
      <c r="AG112">
        <f t="shared" si="34"/>
        <v>2.611122009713899</v>
      </c>
      <c r="AH112">
        <f t="shared" si="39"/>
        <v>2.7025483523350524E-6</v>
      </c>
      <c r="AI112">
        <f t="shared" si="35"/>
        <v>11.86873640779045</v>
      </c>
    </row>
    <row r="113" spans="1:35" hidden="1" x14ac:dyDescent="0.35">
      <c r="A113" s="2">
        <v>44721</v>
      </c>
      <c r="B113" t="s">
        <v>18</v>
      </c>
      <c r="C113" t="s">
        <v>19</v>
      </c>
      <c r="D113" t="s">
        <v>20</v>
      </c>
      <c r="E113" t="s">
        <v>21</v>
      </c>
      <c r="F113">
        <v>10</v>
      </c>
      <c r="G113" t="s">
        <v>25</v>
      </c>
      <c r="H113" t="s">
        <v>31</v>
      </c>
      <c r="I113" t="str">
        <f t="shared" si="25"/>
        <v>K6SguA8</v>
      </c>
      <c r="J113" t="s">
        <v>431</v>
      </c>
      <c r="K113" t="s">
        <v>23</v>
      </c>
      <c r="L113" s="1">
        <v>0.64300000000000002</v>
      </c>
      <c r="M113">
        <v>2.4700000000000002</v>
      </c>
      <c r="N113">
        <f t="shared" si="36"/>
        <v>-0.24700000000000003</v>
      </c>
      <c r="O113" t="s">
        <v>24</v>
      </c>
      <c r="P113">
        <v>0.32100000000000001</v>
      </c>
      <c r="Q113" s="1">
        <f t="shared" si="26"/>
        <v>0.32200000000000001</v>
      </c>
      <c r="R113">
        <v>6.81</v>
      </c>
      <c r="S113">
        <f t="shared" si="37"/>
        <v>-0.68099999999999994</v>
      </c>
      <c r="T113">
        <f t="shared" si="27"/>
        <v>-0.43399999999999994</v>
      </c>
      <c r="U113">
        <v>50.055</v>
      </c>
      <c r="V113">
        <v>46.5</v>
      </c>
      <c r="W113">
        <v>15</v>
      </c>
      <c r="X113">
        <v>15</v>
      </c>
      <c r="Y113" s="13">
        <f>(W113+X113)/2</f>
        <v>15</v>
      </c>
      <c r="Z113">
        <f t="shared" si="28"/>
        <v>15</v>
      </c>
      <c r="AA113">
        <f t="shared" si="29"/>
        <v>17.914012738853504</v>
      </c>
      <c r="AB113">
        <f t="shared" si="30"/>
        <v>1966.819874625</v>
      </c>
      <c r="AC113">
        <f t="shared" si="31"/>
        <v>1697.36625</v>
      </c>
      <c r="AD113">
        <f t="shared" si="40"/>
        <v>1.0031152647975079</v>
      </c>
      <c r="AE113">
        <f t="shared" si="38"/>
        <v>1.1945651609540956E-4</v>
      </c>
      <c r="AF113">
        <f t="shared" si="33"/>
        <v>2.3494945000991273E-5</v>
      </c>
      <c r="AG113">
        <f t="shared" si="34"/>
        <v>23.494945000991272</v>
      </c>
      <c r="AH113">
        <f t="shared" si="39"/>
        <v>2.0276145876292996E-5</v>
      </c>
      <c r="AI113">
        <f t="shared" si="35"/>
        <v>54.135817974634278</v>
      </c>
    </row>
    <row r="114" spans="1:35" x14ac:dyDescent="0.35">
      <c r="A114" s="2">
        <v>44762</v>
      </c>
      <c r="B114" t="s">
        <v>18</v>
      </c>
      <c r="C114" t="s">
        <v>181</v>
      </c>
      <c r="D114" t="s">
        <v>20</v>
      </c>
      <c r="E114" t="s">
        <v>21</v>
      </c>
      <c r="F114">
        <v>9</v>
      </c>
      <c r="G114" t="s">
        <v>26</v>
      </c>
      <c r="H114" t="s">
        <v>164</v>
      </c>
      <c r="I114" t="str">
        <f t="shared" si="25"/>
        <v>K6MlaC2</v>
      </c>
      <c r="J114" t="s">
        <v>425</v>
      </c>
      <c r="K114" t="s">
        <v>184</v>
      </c>
      <c r="L114" s="1">
        <v>0.91100000000000003</v>
      </c>
      <c r="M114">
        <v>22.63</v>
      </c>
      <c r="N114">
        <f t="shared" si="36"/>
        <v>-2.2629999999999999</v>
      </c>
      <c r="O114" t="s">
        <v>185</v>
      </c>
      <c r="P114">
        <v>0.88100000000000001</v>
      </c>
      <c r="Q114" s="1">
        <f t="shared" si="26"/>
        <v>3.0000000000000027E-2</v>
      </c>
      <c r="R114">
        <v>6.83</v>
      </c>
      <c r="S114">
        <f t="shared" si="37"/>
        <v>-0.68300000000000005</v>
      </c>
      <c r="T114">
        <f t="shared" si="27"/>
        <v>1.5799999999999998</v>
      </c>
      <c r="U114">
        <v>35.6</v>
      </c>
      <c r="V114">
        <v>35.4</v>
      </c>
      <c r="W114">
        <v>10.5</v>
      </c>
      <c r="X114">
        <v>11</v>
      </c>
      <c r="Y114" s="13">
        <f>(W114+X114)/2</f>
        <v>10.75</v>
      </c>
      <c r="Z114">
        <f t="shared" si="28"/>
        <v>10.75</v>
      </c>
      <c r="AA114">
        <f t="shared" si="29"/>
        <v>9.2008359872611454</v>
      </c>
      <c r="AB114">
        <f t="shared" si="30"/>
        <v>994.87760000000014</v>
      </c>
      <c r="AC114">
        <f t="shared" si="31"/>
        <v>983.73059999999998</v>
      </c>
      <c r="AD114">
        <f t="shared" si="40"/>
        <v>3.4052213393870628E-2</v>
      </c>
      <c r="AE114">
        <f t="shared" si="38"/>
        <v>1.8561705706111744E-6</v>
      </c>
      <c r="AF114">
        <f t="shared" si="33"/>
        <v>1.8466625224802759E-7</v>
      </c>
      <c r="AG114">
        <f t="shared" si="34"/>
        <v>0.18466625224802757</v>
      </c>
      <c r="AH114">
        <f t="shared" si="39"/>
        <v>1.825971789129673E-7</v>
      </c>
      <c r="AI114">
        <f t="shared" si="35"/>
        <v>0.1168773748405238</v>
      </c>
    </row>
    <row r="115" spans="1:35" hidden="1" x14ac:dyDescent="0.35">
      <c r="A115" s="2">
        <v>44723</v>
      </c>
      <c r="B115" t="s">
        <v>18</v>
      </c>
      <c r="C115" t="s">
        <v>19</v>
      </c>
      <c r="D115" t="s">
        <v>133</v>
      </c>
      <c r="E115" t="s">
        <v>46</v>
      </c>
      <c r="F115">
        <v>4</v>
      </c>
      <c r="G115" t="s">
        <v>25</v>
      </c>
      <c r="H115" t="s">
        <v>83</v>
      </c>
      <c r="I115" t="str">
        <f t="shared" si="25"/>
        <v>K1SguH8</v>
      </c>
      <c r="J115" t="s">
        <v>485</v>
      </c>
      <c r="K115" t="s">
        <v>134</v>
      </c>
      <c r="L115" s="1">
        <v>0.69099999999999995</v>
      </c>
      <c r="M115">
        <v>5.42</v>
      </c>
      <c r="N115">
        <f t="shared" si="36"/>
        <v>-0.54200000000000004</v>
      </c>
      <c r="O115" t="s">
        <v>135</v>
      </c>
      <c r="P115">
        <v>0.57499999999999996</v>
      </c>
      <c r="Q115" s="1">
        <f t="shared" si="26"/>
        <v>0.11599999999999999</v>
      </c>
      <c r="R115">
        <v>6.92</v>
      </c>
      <c r="S115">
        <f t="shared" si="37"/>
        <v>-0.69199999999999995</v>
      </c>
      <c r="T115">
        <f t="shared" si="27"/>
        <v>-0.14999999999999991</v>
      </c>
      <c r="U115">
        <v>28.45</v>
      </c>
      <c r="V115">
        <v>27.25</v>
      </c>
      <c r="W115">
        <v>9</v>
      </c>
      <c r="X115">
        <v>9.5</v>
      </c>
      <c r="Y115" s="13">
        <f>(W115+X115)/2</f>
        <v>9.25</v>
      </c>
      <c r="Z115">
        <f t="shared" si="28"/>
        <v>9.25</v>
      </c>
      <c r="AA115">
        <f t="shared" si="29"/>
        <v>6.8123009554140124</v>
      </c>
      <c r="AB115">
        <f t="shared" si="30"/>
        <v>635.38096250000001</v>
      </c>
      <c r="AC115">
        <f t="shared" si="31"/>
        <v>582.91156250000006</v>
      </c>
      <c r="AD115">
        <f t="shared" si="40"/>
        <v>0.20173913043478262</v>
      </c>
      <c r="AE115">
        <f t="shared" si="38"/>
        <v>1.6586075169795125E-5</v>
      </c>
      <c r="AF115">
        <f t="shared" si="33"/>
        <v>1.0538476405481777E-6</v>
      </c>
      <c r="AG115">
        <f t="shared" si="34"/>
        <v>1.0538476405481776</v>
      </c>
      <c r="AH115">
        <f t="shared" si="39"/>
        <v>9.6682149929677298E-7</v>
      </c>
      <c r="AI115">
        <f t="shared" si="35"/>
        <v>7.025650936987855</v>
      </c>
    </row>
    <row r="116" spans="1:35" hidden="1" x14ac:dyDescent="0.35">
      <c r="A116" s="2">
        <v>44776</v>
      </c>
      <c r="B116" t="s">
        <v>18</v>
      </c>
      <c r="C116" t="s">
        <v>196</v>
      </c>
      <c r="D116" t="s">
        <v>133</v>
      </c>
      <c r="E116" t="s">
        <v>46</v>
      </c>
      <c r="F116">
        <v>2</v>
      </c>
      <c r="G116" t="s">
        <v>28</v>
      </c>
      <c r="H116" t="s">
        <v>44</v>
      </c>
      <c r="I116" t="str">
        <f t="shared" si="25"/>
        <v>K1DtoD10</v>
      </c>
      <c r="J116" t="s">
        <v>472</v>
      </c>
      <c r="K116" t="s">
        <v>199</v>
      </c>
      <c r="L116" s="1">
        <v>0.81499999999999995</v>
      </c>
      <c r="M116">
        <v>5.98</v>
      </c>
      <c r="N116">
        <f t="shared" si="36"/>
        <v>-0.59800000000000009</v>
      </c>
      <c r="O116" t="s">
        <v>200</v>
      </c>
      <c r="P116">
        <v>0.64800000000000002</v>
      </c>
      <c r="Q116" s="1">
        <f t="shared" si="26"/>
        <v>0.16699999999999993</v>
      </c>
      <c r="R116">
        <v>6.94</v>
      </c>
      <c r="S116">
        <f t="shared" si="37"/>
        <v>-0.69400000000000006</v>
      </c>
      <c r="T116">
        <f t="shared" si="27"/>
        <v>-9.5999999999999974E-2</v>
      </c>
      <c r="U116">
        <v>80</v>
      </c>
      <c r="V116">
        <v>80.2</v>
      </c>
      <c r="W116" s="13">
        <v>80</v>
      </c>
      <c r="X116">
        <v>80.2</v>
      </c>
      <c r="Y116">
        <v>80</v>
      </c>
      <c r="Z116">
        <f t="shared" si="28"/>
        <v>80.099999999999994</v>
      </c>
      <c r="AA116">
        <f t="shared" si="29"/>
        <v>510.82882165605088</v>
      </c>
      <c r="AB116">
        <f t="shared" si="30"/>
        <v>5024</v>
      </c>
      <c r="AC116">
        <f t="shared" si="31"/>
        <v>5049.1514000000006</v>
      </c>
      <c r="AD116">
        <f t="shared" si="40"/>
        <v>0.25771604938271592</v>
      </c>
      <c r="AE116">
        <f t="shared" si="38"/>
        <v>2.2421367916036369E-5</v>
      </c>
      <c r="AF116">
        <f t="shared" si="33"/>
        <v>1.1264495241016671E-5</v>
      </c>
      <c r="AG116">
        <f t="shared" si="34"/>
        <v>11.26449524101667</v>
      </c>
      <c r="AH116">
        <f t="shared" si="39"/>
        <v>1.1320888120317013E-5</v>
      </c>
      <c r="AI116">
        <f t="shared" si="35"/>
        <v>117.33849209392368</v>
      </c>
    </row>
    <row r="117" spans="1:35" hidden="1" x14ac:dyDescent="0.35">
      <c r="A117" s="2">
        <v>44806</v>
      </c>
      <c r="B117" s="6" t="s">
        <v>18</v>
      </c>
      <c r="C117" s="6" t="s">
        <v>232</v>
      </c>
      <c r="D117" t="s">
        <v>20</v>
      </c>
      <c r="E117" t="s">
        <v>21</v>
      </c>
      <c r="F117">
        <v>6</v>
      </c>
      <c r="G117" t="s">
        <v>25</v>
      </c>
      <c r="H117" t="s">
        <v>74</v>
      </c>
      <c r="I117" t="str">
        <f t="shared" si="25"/>
        <v>K6SguC9</v>
      </c>
      <c r="J117" t="s">
        <v>490</v>
      </c>
      <c r="K117" t="s">
        <v>222</v>
      </c>
      <c r="L117" s="1">
        <v>0.72699999999999998</v>
      </c>
      <c r="M117">
        <v>4.95</v>
      </c>
      <c r="N117">
        <f t="shared" si="36"/>
        <v>-0.495</v>
      </c>
      <c r="O117" t="s">
        <v>211</v>
      </c>
      <c r="P117">
        <v>0.58299999999999996</v>
      </c>
      <c r="Q117" s="1">
        <f t="shared" si="26"/>
        <v>0.14400000000000002</v>
      </c>
      <c r="R117">
        <v>6.96</v>
      </c>
      <c r="S117">
        <f t="shared" si="37"/>
        <v>-0.69599999999999995</v>
      </c>
      <c r="T117">
        <f t="shared" si="27"/>
        <v>-0.20099999999999996</v>
      </c>
      <c r="U117">
        <v>57.585000000000001</v>
      </c>
      <c r="V117">
        <v>45.6</v>
      </c>
      <c r="W117">
        <v>57.585000000000001</v>
      </c>
      <c r="X117">
        <v>45.6</v>
      </c>
      <c r="Y117">
        <v>45.6</v>
      </c>
      <c r="Z117">
        <f t="shared" si="28"/>
        <v>51.592500000000001</v>
      </c>
      <c r="AA117">
        <f t="shared" si="29"/>
        <v>211.92564142117834</v>
      </c>
      <c r="AB117">
        <f t="shared" si="30"/>
        <v>2603.085296625</v>
      </c>
      <c r="AC117">
        <f t="shared" si="31"/>
        <v>1632.2976000000001</v>
      </c>
      <c r="AD117">
        <f t="shared" si="40"/>
        <v>0.24699828473413382</v>
      </c>
      <c r="AE117">
        <f t="shared" si="38"/>
        <v>2.1279097194268991E-5</v>
      </c>
      <c r="AF117">
        <f t="shared" si="33"/>
        <v>5.5391305031855903E-6</v>
      </c>
      <c r="AG117">
        <f t="shared" si="34"/>
        <v>5.5391305031855902</v>
      </c>
      <c r="AH117">
        <f t="shared" si="39"/>
        <v>3.473381928037201E-6</v>
      </c>
      <c r="AI117">
        <f t="shared" si="35"/>
        <v>27.557863199928317</v>
      </c>
    </row>
    <row r="118" spans="1:35" hidden="1" x14ac:dyDescent="0.35">
      <c r="A118" s="2">
        <v>44748</v>
      </c>
      <c r="B118" t="s">
        <v>18</v>
      </c>
      <c r="C118" t="s">
        <v>155</v>
      </c>
      <c r="D118" t="s">
        <v>45</v>
      </c>
      <c r="E118" t="s">
        <v>46</v>
      </c>
      <c r="F118">
        <v>6</v>
      </c>
      <c r="G118" t="s">
        <v>30</v>
      </c>
      <c r="H118" t="s">
        <v>106</v>
      </c>
      <c r="I118" t="str">
        <f t="shared" si="25"/>
        <v>L4FthC7</v>
      </c>
      <c r="J118" t="s">
        <v>414</v>
      </c>
      <c r="K118" t="s">
        <v>169</v>
      </c>
      <c r="L118" s="1">
        <v>0.66700000000000004</v>
      </c>
      <c r="M118">
        <v>2.63</v>
      </c>
      <c r="N118">
        <f t="shared" si="36"/>
        <v>-0.26300000000000001</v>
      </c>
      <c r="O118" t="s">
        <v>170</v>
      </c>
      <c r="P118">
        <v>0.75800000000000001</v>
      </c>
      <c r="Q118" s="1">
        <f t="shared" si="26"/>
        <v>-9.099999999999997E-2</v>
      </c>
      <c r="R118">
        <v>7.01</v>
      </c>
      <c r="S118">
        <f t="shared" si="37"/>
        <v>-0.70099999999999996</v>
      </c>
      <c r="T118">
        <f t="shared" si="27"/>
        <v>-0.43799999999999994</v>
      </c>
      <c r="U118">
        <v>83.45</v>
      </c>
      <c r="V118">
        <v>70.099999999999994</v>
      </c>
      <c r="W118">
        <v>23</v>
      </c>
      <c r="X118">
        <v>22</v>
      </c>
      <c r="Y118" s="13">
        <f>(W118+X118)/2</f>
        <v>22.5</v>
      </c>
      <c r="Z118">
        <f t="shared" si="28"/>
        <v>22.5</v>
      </c>
      <c r="AA118">
        <f t="shared" si="29"/>
        <v>40.306528662420384</v>
      </c>
      <c r="AB118">
        <f t="shared" si="30"/>
        <v>5466.6634625000006</v>
      </c>
      <c r="AC118">
        <f t="shared" si="31"/>
        <v>3857.4978499999997</v>
      </c>
      <c r="AD118">
        <f>(P118-L118)/L118</f>
        <v>0.13643178410794599</v>
      </c>
      <c r="AE118">
        <f t="shared" si="38"/>
        <v>1.0247738008281305E-5</v>
      </c>
      <c r="AF118">
        <f t="shared" si="33"/>
        <v>5.6020934943143945E-6</v>
      </c>
      <c r="AG118">
        <f t="shared" si="34"/>
        <v>5.6020934943143947</v>
      </c>
      <c r="AH118">
        <f t="shared" si="39"/>
        <v>3.9530627334308413E-6</v>
      </c>
      <c r="AI118">
        <f t="shared" si="35"/>
        <v>12.790167795238347</v>
      </c>
    </row>
    <row r="119" spans="1:35" hidden="1" x14ac:dyDescent="0.35">
      <c r="A119" s="2">
        <v>44749</v>
      </c>
      <c r="B119" t="s">
        <v>18</v>
      </c>
      <c r="C119" t="s">
        <v>155</v>
      </c>
      <c r="D119" t="s">
        <v>133</v>
      </c>
      <c r="E119" t="s">
        <v>46</v>
      </c>
      <c r="F119">
        <v>2</v>
      </c>
      <c r="G119" t="s">
        <v>30</v>
      </c>
      <c r="H119" t="s">
        <v>137</v>
      </c>
      <c r="I119" t="str">
        <f t="shared" si="25"/>
        <v>K1FthH1</v>
      </c>
      <c r="J119" t="s">
        <v>475</v>
      </c>
      <c r="K119" t="s">
        <v>173</v>
      </c>
      <c r="L119" s="1">
        <v>0.68799999999999994</v>
      </c>
      <c r="M119">
        <v>3.82</v>
      </c>
      <c r="N119">
        <f t="shared" si="36"/>
        <v>-0.38200000000000001</v>
      </c>
      <c r="O119" t="s">
        <v>32</v>
      </c>
      <c r="P119">
        <v>0.76100000000000001</v>
      </c>
      <c r="Q119" s="1">
        <f t="shared" si="26"/>
        <v>-7.3000000000000065E-2</v>
      </c>
      <c r="R119">
        <v>7.01</v>
      </c>
      <c r="S119">
        <f t="shared" si="37"/>
        <v>-0.70099999999999996</v>
      </c>
      <c r="T119">
        <f t="shared" si="27"/>
        <v>-0.31899999999999995</v>
      </c>
      <c r="U119">
        <v>104.2</v>
      </c>
      <c r="V119">
        <v>102.55</v>
      </c>
      <c r="W119">
        <v>30</v>
      </c>
      <c r="X119">
        <v>31.5</v>
      </c>
      <c r="Y119" s="13">
        <f>(W119+X119)/2</f>
        <v>30.75</v>
      </c>
      <c r="Z119">
        <f t="shared" si="28"/>
        <v>30.75</v>
      </c>
      <c r="AA119">
        <f t="shared" si="29"/>
        <v>75.283638535031841</v>
      </c>
      <c r="AB119">
        <f t="shared" si="30"/>
        <v>8523.247400000002</v>
      </c>
      <c r="AC119">
        <f t="shared" si="31"/>
        <v>8255.4544624999999</v>
      </c>
      <c r="AD119">
        <f>(P119-L119)/L119</f>
        <v>0.1061046511627908</v>
      </c>
      <c r="AE119">
        <f t="shared" si="38"/>
        <v>7.5201418864989709E-6</v>
      </c>
      <c r="AF119">
        <f t="shared" si="33"/>
        <v>6.409602978173347E-6</v>
      </c>
      <c r="AG119">
        <f t="shared" si="34"/>
        <v>6.4096029781733472</v>
      </c>
      <c r="AH119">
        <f t="shared" si="39"/>
        <v>6.2082188895531103E-6</v>
      </c>
      <c r="AI119">
        <f t="shared" si="35"/>
        <v>20.092799304618648</v>
      </c>
    </row>
    <row r="120" spans="1:35" hidden="1" x14ac:dyDescent="0.35">
      <c r="A120" s="2">
        <v>44805</v>
      </c>
      <c r="B120" s="6" t="s">
        <v>18</v>
      </c>
      <c r="C120" s="6" t="s">
        <v>232</v>
      </c>
      <c r="D120" t="s">
        <v>45</v>
      </c>
      <c r="E120" t="s">
        <v>46</v>
      </c>
      <c r="F120">
        <v>12</v>
      </c>
      <c r="G120" t="s">
        <v>27</v>
      </c>
      <c r="H120" t="s">
        <v>34</v>
      </c>
      <c r="I120" t="str">
        <f t="shared" si="25"/>
        <v>L4CmeC8</v>
      </c>
      <c r="J120" t="s">
        <v>432</v>
      </c>
      <c r="K120" t="s">
        <v>241</v>
      </c>
      <c r="L120" s="1">
        <v>0.68899999999999995</v>
      </c>
      <c r="M120">
        <v>6.46</v>
      </c>
      <c r="N120">
        <f t="shared" si="36"/>
        <v>-0.64600000000000002</v>
      </c>
      <c r="O120" t="s">
        <v>242</v>
      </c>
      <c r="P120">
        <v>0.55100000000000005</v>
      </c>
      <c r="Q120" s="1">
        <f t="shared" si="26"/>
        <v>0.1379999999999999</v>
      </c>
      <c r="R120">
        <v>7.14</v>
      </c>
      <c r="S120">
        <f t="shared" si="37"/>
        <v>-0.71399999999999997</v>
      </c>
      <c r="T120">
        <f t="shared" si="27"/>
        <v>-6.7999999999999949E-2</v>
      </c>
      <c r="U120">
        <v>117.65</v>
      </c>
      <c r="V120">
        <v>112.25</v>
      </c>
      <c r="W120">
        <v>117.65</v>
      </c>
      <c r="X120">
        <v>112.25</v>
      </c>
      <c r="Y120">
        <v>112.25</v>
      </c>
      <c r="Z120">
        <f t="shared" si="28"/>
        <v>114.95</v>
      </c>
      <c r="AA120">
        <f t="shared" si="29"/>
        <v>1052.030453821656</v>
      </c>
      <c r="AB120">
        <f t="shared" si="30"/>
        <v>10865.595162500002</v>
      </c>
      <c r="AC120">
        <f t="shared" si="31"/>
        <v>9891.0490625000002</v>
      </c>
      <c r="AD120">
        <f>(L120-P120)/P120</f>
        <v>0.25045372050816678</v>
      </c>
      <c r="AE120">
        <f t="shared" si="38"/>
        <v>2.1646141773102731E-5</v>
      </c>
      <c r="AF120">
        <f t="shared" si="33"/>
        <v>2.3519821333661422E-5</v>
      </c>
      <c r="AG120">
        <f t="shared" si="34"/>
        <v>23.519821333661422</v>
      </c>
      <c r="AH120">
        <f t="shared" si="39"/>
        <v>2.1410305029158985E-5</v>
      </c>
      <c r="AI120">
        <f t="shared" si="35"/>
        <v>345.87972549502115</v>
      </c>
    </row>
    <row r="121" spans="1:35" hidden="1" x14ac:dyDescent="0.35">
      <c r="A121" s="2">
        <v>44762</v>
      </c>
      <c r="B121" t="s">
        <v>18</v>
      </c>
      <c r="C121" t="s">
        <v>181</v>
      </c>
      <c r="D121" t="s">
        <v>20</v>
      </c>
      <c r="E121" t="s">
        <v>21</v>
      </c>
      <c r="F121">
        <v>14</v>
      </c>
      <c r="G121" t="s">
        <v>25</v>
      </c>
      <c r="H121" t="s">
        <v>74</v>
      </c>
      <c r="I121" t="str">
        <f t="shared" si="25"/>
        <v>K6SguC9</v>
      </c>
      <c r="J121" t="s">
        <v>490</v>
      </c>
      <c r="K121" t="s">
        <v>184</v>
      </c>
      <c r="L121" s="1">
        <v>0.71199999999999997</v>
      </c>
      <c r="M121">
        <v>11.07</v>
      </c>
      <c r="N121">
        <f t="shared" si="36"/>
        <v>-1.107</v>
      </c>
      <c r="O121" t="s">
        <v>185</v>
      </c>
      <c r="P121">
        <v>0.623</v>
      </c>
      <c r="Q121" s="1">
        <f t="shared" si="26"/>
        <v>8.8999999999999968E-2</v>
      </c>
      <c r="R121">
        <v>7.19</v>
      </c>
      <c r="S121">
        <f t="shared" si="37"/>
        <v>-0.71900000000000008</v>
      </c>
      <c r="T121">
        <f t="shared" si="27"/>
        <v>0.3879999999999999</v>
      </c>
      <c r="U121">
        <v>57.585000000000001</v>
      </c>
      <c r="V121">
        <v>45.6</v>
      </c>
      <c r="W121">
        <v>50.055</v>
      </c>
      <c r="X121">
        <v>46.5</v>
      </c>
      <c r="Y121">
        <v>46.5</v>
      </c>
      <c r="Z121">
        <f t="shared" si="28"/>
        <v>48.277500000000003</v>
      </c>
      <c r="AA121">
        <f t="shared" si="29"/>
        <v>185.56664062500002</v>
      </c>
      <c r="AB121">
        <f t="shared" si="30"/>
        <v>2603.085296625</v>
      </c>
      <c r="AC121">
        <f t="shared" si="31"/>
        <v>1632.2976000000001</v>
      </c>
      <c r="AD121">
        <f>(L121-P121)/P121</f>
        <v>0.14285714285714279</v>
      </c>
      <c r="AE121">
        <f t="shared" si="38"/>
        <v>1.0845042895807869E-5</v>
      </c>
      <c r="AF121">
        <f t="shared" si="33"/>
        <v>2.8230571703344878E-6</v>
      </c>
      <c r="AG121">
        <f t="shared" si="34"/>
        <v>2.8230571703344878</v>
      </c>
      <c r="AH121">
        <f t="shared" si="39"/>
        <v>1.7702337490724236E-6</v>
      </c>
      <c r="AI121">
        <f t="shared" si="35"/>
        <v>7.2759205420991968</v>
      </c>
    </row>
    <row r="122" spans="1:35" hidden="1" x14ac:dyDescent="0.35">
      <c r="A122" s="2">
        <v>44722</v>
      </c>
      <c r="B122" t="s">
        <v>18</v>
      </c>
      <c r="C122" t="s">
        <v>19</v>
      </c>
      <c r="D122" t="s">
        <v>109</v>
      </c>
      <c r="E122" t="s">
        <v>21</v>
      </c>
      <c r="F122">
        <v>5</v>
      </c>
      <c r="G122" t="s">
        <v>43</v>
      </c>
      <c r="H122" t="s">
        <v>54</v>
      </c>
      <c r="I122" t="str">
        <f t="shared" si="25"/>
        <v>L3PfuA6</v>
      </c>
      <c r="J122" t="s">
        <v>452</v>
      </c>
      <c r="K122" t="s">
        <v>117</v>
      </c>
      <c r="L122" s="1">
        <v>0.56399999999999995</v>
      </c>
      <c r="M122">
        <v>1.89</v>
      </c>
      <c r="N122">
        <f t="shared" si="36"/>
        <v>-0.189</v>
      </c>
      <c r="O122" t="s">
        <v>118</v>
      </c>
      <c r="P122">
        <v>0.41899999999999998</v>
      </c>
      <c r="Q122" s="1">
        <f t="shared" si="26"/>
        <v>0.14499999999999996</v>
      </c>
      <c r="R122">
        <v>7.2</v>
      </c>
      <c r="S122">
        <f t="shared" si="37"/>
        <v>-0.72</v>
      </c>
      <c r="T122">
        <f t="shared" si="27"/>
        <v>-0.53099999999999992</v>
      </c>
      <c r="U122">
        <v>50.05</v>
      </c>
      <c r="V122">
        <v>51.4</v>
      </c>
      <c r="W122">
        <v>16.5</v>
      </c>
      <c r="X122">
        <v>16.5</v>
      </c>
      <c r="Y122" s="13">
        <f>(W122+X122)/2</f>
        <v>16.5</v>
      </c>
      <c r="Z122">
        <f t="shared" si="28"/>
        <v>16.5</v>
      </c>
      <c r="AA122">
        <f t="shared" si="29"/>
        <v>21.675955414012737</v>
      </c>
      <c r="AB122">
        <f t="shared" si="30"/>
        <v>1966.4269624999997</v>
      </c>
      <c r="AC122">
        <f t="shared" si="31"/>
        <v>2073.9386</v>
      </c>
      <c r="AD122">
        <f>(L122-P122)/P122</f>
        <v>0.3460620525059665</v>
      </c>
      <c r="AE122">
        <f t="shared" si="38"/>
        <v>3.2228901999965147E-5</v>
      </c>
      <c r="AF122">
        <f t="shared" si="33"/>
        <v>6.3375781864501628E-6</v>
      </c>
      <c r="AG122">
        <f t="shared" si="34"/>
        <v>6.3375781864501626</v>
      </c>
      <c r="AH122">
        <f t="shared" si="39"/>
        <v>6.6840763893344915E-6</v>
      </c>
      <c r="AI122">
        <f t="shared" si="35"/>
        <v>11.935175492373189</v>
      </c>
    </row>
    <row r="123" spans="1:35" hidden="1" x14ac:dyDescent="0.35">
      <c r="A123" s="2">
        <v>44804</v>
      </c>
      <c r="B123" s="6" t="s">
        <v>18</v>
      </c>
      <c r="C123" s="6" t="s">
        <v>232</v>
      </c>
      <c r="D123" t="s">
        <v>133</v>
      </c>
      <c r="E123" t="s">
        <v>46</v>
      </c>
      <c r="F123">
        <v>6</v>
      </c>
      <c r="G123" t="s">
        <v>30</v>
      </c>
      <c r="H123" t="s">
        <v>137</v>
      </c>
      <c r="I123" t="str">
        <f t="shared" si="25"/>
        <v>K1FthH1</v>
      </c>
      <c r="J123" t="s">
        <v>475</v>
      </c>
      <c r="K123" t="s">
        <v>235</v>
      </c>
      <c r="L123" s="1">
        <v>0.48899999999999999</v>
      </c>
      <c r="M123">
        <v>7.98</v>
      </c>
      <c r="N123">
        <f t="shared" si="36"/>
        <v>-0.79800000000000004</v>
      </c>
      <c r="O123" t="s">
        <v>200</v>
      </c>
      <c r="P123">
        <v>0.52600000000000002</v>
      </c>
      <c r="Q123" s="1">
        <f t="shared" si="26"/>
        <v>-3.7000000000000033E-2</v>
      </c>
      <c r="R123">
        <v>7.23</v>
      </c>
      <c r="S123">
        <f t="shared" si="37"/>
        <v>-0.72300000000000009</v>
      </c>
      <c r="T123">
        <f t="shared" si="27"/>
        <v>7.4999999999999956E-2</v>
      </c>
      <c r="U123">
        <v>104.2</v>
      </c>
      <c r="V123">
        <v>102.55</v>
      </c>
      <c r="W123">
        <v>104.2</v>
      </c>
      <c r="X123">
        <v>102.55</v>
      </c>
      <c r="Y123">
        <v>102.55</v>
      </c>
      <c r="Z123">
        <f t="shared" si="28"/>
        <v>103.375</v>
      </c>
      <c r="AA123">
        <f t="shared" si="29"/>
        <v>850.82727906050957</v>
      </c>
      <c r="AB123">
        <f t="shared" si="30"/>
        <v>8523.247400000002</v>
      </c>
      <c r="AC123">
        <f t="shared" si="31"/>
        <v>8255.4544624999999</v>
      </c>
      <c r="AD123">
        <f>(P123-L123)/L123</f>
        <v>7.5664621676891683E-2</v>
      </c>
      <c r="AE123">
        <f t="shared" si="38"/>
        <v>4.9597990164211136E-6</v>
      </c>
      <c r="AF123">
        <f t="shared" si="33"/>
        <v>4.2273594071233824E-6</v>
      </c>
      <c r="AG123">
        <f t="shared" si="34"/>
        <v>4.227359407123382</v>
      </c>
      <c r="AH123">
        <f t="shared" si="39"/>
        <v>4.0945394923216794E-6</v>
      </c>
      <c r="AI123">
        <f t="shared" si="35"/>
        <v>56.364792094978462</v>
      </c>
    </row>
    <row r="124" spans="1:35" hidden="1" x14ac:dyDescent="0.35">
      <c r="A124" s="2">
        <v>44790</v>
      </c>
      <c r="B124" s="6" t="s">
        <v>18</v>
      </c>
      <c r="C124" s="6" t="s">
        <v>214</v>
      </c>
      <c r="D124" t="s">
        <v>123</v>
      </c>
      <c r="E124" t="s">
        <v>21</v>
      </c>
      <c r="F124">
        <v>6</v>
      </c>
      <c r="G124" t="s">
        <v>27</v>
      </c>
      <c r="H124" t="s">
        <v>52</v>
      </c>
      <c r="I124" t="str">
        <f t="shared" si="25"/>
        <v>M1CmeF9</v>
      </c>
      <c r="J124" t="s">
        <v>456</v>
      </c>
      <c r="K124" t="s">
        <v>69</v>
      </c>
      <c r="L124" s="1">
        <v>0.74399999999999999</v>
      </c>
      <c r="M124">
        <v>6.33</v>
      </c>
      <c r="N124">
        <f t="shared" si="36"/>
        <v>-0.63300000000000001</v>
      </c>
      <c r="O124" t="s">
        <v>129</v>
      </c>
      <c r="P124">
        <v>0.59699999999999998</v>
      </c>
      <c r="Q124" s="1">
        <f t="shared" si="26"/>
        <v>0.14700000000000002</v>
      </c>
      <c r="R124">
        <v>7.24</v>
      </c>
      <c r="S124">
        <f t="shared" si="37"/>
        <v>-0.72399999999999998</v>
      </c>
      <c r="T124">
        <f t="shared" si="27"/>
        <v>-9.099999999999997E-2</v>
      </c>
      <c r="U124">
        <v>119.2</v>
      </c>
      <c r="V124">
        <v>115.05</v>
      </c>
      <c r="W124" s="13">
        <v>119.2</v>
      </c>
      <c r="X124">
        <v>115.05</v>
      </c>
      <c r="Y124">
        <v>119.2</v>
      </c>
      <c r="Z124">
        <f t="shared" si="28"/>
        <v>117.125</v>
      </c>
      <c r="AA124">
        <f t="shared" si="29"/>
        <v>1092.2186007165606</v>
      </c>
      <c r="AB124">
        <f t="shared" si="30"/>
        <v>11153.782400000002</v>
      </c>
      <c r="AC124">
        <f t="shared" si="31"/>
        <v>10390.654462499999</v>
      </c>
      <c r="AD124">
        <f>(L124-P124)/P124</f>
        <v>0.24623115577889451</v>
      </c>
      <c r="AE124">
        <f t="shared" si="38"/>
        <v>2.1197771131618738E-5</v>
      </c>
      <c r="AF124">
        <f t="shared" si="33"/>
        <v>2.3643532656707719E-5</v>
      </c>
      <c r="AG124">
        <f t="shared" si="34"/>
        <v>23.64353265670772</v>
      </c>
      <c r="AH124">
        <f t="shared" si="39"/>
        <v>2.2025871520380792E-5</v>
      </c>
      <c r="AI124">
        <f t="shared" si="35"/>
        <v>259.81904018360143</v>
      </c>
    </row>
    <row r="125" spans="1:35" hidden="1" x14ac:dyDescent="0.35">
      <c r="A125" s="2">
        <v>44749</v>
      </c>
      <c r="B125" t="s">
        <v>18</v>
      </c>
      <c r="C125" t="s">
        <v>155</v>
      </c>
      <c r="D125" t="s">
        <v>109</v>
      </c>
      <c r="E125" t="s">
        <v>21</v>
      </c>
      <c r="F125">
        <v>5</v>
      </c>
      <c r="G125" t="s">
        <v>39</v>
      </c>
      <c r="H125" t="s">
        <v>113</v>
      </c>
      <c r="I125" t="str">
        <f t="shared" si="25"/>
        <v>L3BbrA10</v>
      </c>
      <c r="J125" t="s">
        <v>440</v>
      </c>
      <c r="K125" t="s">
        <v>174</v>
      </c>
      <c r="L125" s="1">
        <v>0.623</v>
      </c>
      <c r="M125">
        <v>2.0099999999999998</v>
      </c>
      <c r="N125">
        <f t="shared" si="36"/>
        <v>-0.20099999999999998</v>
      </c>
      <c r="O125" t="s">
        <v>175</v>
      </c>
      <c r="P125">
        <v>0.44700000000000001</v>
      </c>
      <c r="Q125" s="1">
        <f t="shared" si="26"/>
        <v>0.17599999999999999</v>
      </c>
      <c r="R125">
        <v>7.24</v>
      </c>
      <c r="S125">
        <f t="shared" si="37"/>
        <v>-0.72399999999999998</v>
      </c>
      <c r="T125">
        <f t="shared" si="27"/>
        <v>-0.52300000000000002</v>
      </c>
      <c r="U125">
        <v>96.25</v>
      </c>
      <c r="V125">
        <v>90.3</v>
      </c>
      <c r="W125">
        <v>29</v>
      </c>
      <c r="X125">
        <v>30</v>
      </c>
      <c r="Y125" s="13">
        <f>(W125+X125)/2</f>
        <v>29.5</v>
      </c>
      <c r="Z125">
        <f t="shared" si="28"/>
        <v>29.5</v>
      </c>
      <c r="AA125">
        <f t="shared" si="29"/>
        <v>69.287420382165607</v>
      </c>
      <c r="AB125">
        <f t="shared" si="30"/>
        <v>7272.2890625</v>
      </c>
      <c r="AC125">
        <f t="shared" si="31"/>
        <v>6400.96065</v>
      </c>
      <c r="AD125">
        <f>(L125-P125)/P125</f>
        <v>0.39373601789709167</v>
      </c>
      <c r="AE125">
        <f t="shared" si="38"/>
        <v>3.7778481235268218E-5</v>
      </c>
      <c r="AF125">
        <f t="shared" si="33"/>
        <v>2.7473603588510257E-5</v>
      </c>
      <c r="AG125">
        <f t="shared" si="34"/>
        <v>27.473603588510258</v>
      </c>
      <c r="AH125">
        <f t="shared" si="39"/>
        <v>2.4181857180371528E-5</v>
      </c>
      <c r="AI125">
        <f t="shared" si="35"/>
        <v>52.530790800210816</v>
      </c>
    </row>
    <row r="126" spans="1:35" hidden="1" x14ac:dyDescent="0.35">
      <c r="A126" s="2">
        <v>44779</v>
      </c>
      <c r="B126" s="6" t="s">
        <v>18</v>
      </c>
      <c r="C126" s="6" t="s">
        <v>196</v>
      </c>
      <c r="D126" t="s">
        <v>86</v>
      </c>
      <c r="E126" t="s">
        <v>46</v>
      </c>
      <c r="F126">
        <v>5</v>
      </c>
      <c r="G126" t="s">
        <v>43</v>
      </c>
      <c r="H126" t="s">
        <v>102</v>
      </c>
      <c r="I126" t="str">
        <f t="shared" si="25"/>
        <v>K5PfuB9</v>
      </c>
      <c r="J126" t="s">
        <v>407</v>
      </c>
      <c r="K126" t="s">
        <v>150</v>
      </c>
      <c r="L126" s="1">
        <v>0.76600000000000001</v>
      </c>
      <c r="M126">
        <v>6.34</v>
      </c>
      <c r="N126">
        <f t="shared" si="36"/>
        <v>-0.63400000000000001</v>
      </c>
      <c r="O126" s="6" t="s">
        <v>211</v>
      </c>
      <c r="P126">
        <v>0.69299999999999995</v>
      </c>
      <c r="Q126" s="1">
        <f t="shared" si="26"/>
        <v>7.3000000000000065E-2</v>
      </c>
      <c r="R126">
        <v>7.34</v>
      </c>
      <c r="S126">
        <f t="shared" si="37"/>
        <v>-0.73399999999999999</v>
      </c>
      <c r="T126">
        <f t="shared" si="27"/>
        <v>-9.9999999999999978E-2</v>
      </c>
      <c r="U126">
        <v>153.6</v>
      </c>
      <c r="V126">
        <v>146.94999999999999</v>
      </c>
      <c r="W126" s="13">
        <v>153.6</v>
      </c>
      <c r="X126">
        <v>146.94999999999999</v>
      </c>
      <c r="Y126">
        <v>153.6</v>
      </c>
      <c r="Z126">
        <f t="shared" si="28"/>
        <v>150.27499999999998</v>
      </c>
      <c r="AA126">
        <f t="shared" si="29"/>
        <v>1797.9757663216556</v>
      </c>
      <c r="AB126">
        <f t="shared" si="30"/>
        <v>18520.473600000001</v>
      </c>
      <c r="AC126">
        <f t="shared" si="31"/>
        <v>16951.527462499998</v>
      </c>
      <c r="AD126">
        <f>(L126-P126)/P126</f>
        <v>0.10533910533910544</v>
      </c>
      <c r="AE126">
        <f t="shared" si="38"/>
        <v>7.4534062015281323E-6</v>
      </c>
      <c r="AF126">
        <f t="shared" si="33"/>
        <v>1.3804061278547805E-5</v>
      </c>
      <c r="AG126">
        <f t="shared" si="34"/>
        <v>13.804061278547804</v>
      </c>
      <c r="AH126">
        <f t="shared" si="39"/>
        <v>1.2634661991437192E-5</v>
      </c>
      <c r="AI126">
        <f t="shared" si="35"/>
        <v>138.04061278547806</v>
      </c>
    </row>
    <row r="127" spans="1:35" hidden="1" x14ac:dyDescent="0.35">
      <c r="A127" s="2">
        <v>44776</v>
      </c>
      <c r="B127" t="s">
        <v>18</v>
      </c>
      <c r="C127" t="s">
        <v>196</v>
      </c>
      <c r="D127" t="s">
        <v>109</v>
      </c>
      <c r="E127" t="s">
        <v>21</v>
      </c>
      <c r="F127">
        <v>15</v>
      </c>
      <c r="G127" t="s">
        <v>30</v>
      </c>
      <c r="H127" t="s">
        <v>106</v>
      </c>
      <c r="I127" t="str">
        <f t="shared" si="25"/>
        <v>L3FthC7</v>
      </c>
      <c r="J127" t="s">
        <v>445</v>
      </c>
      <c r="K127" t="s">
        <v>134</v>
      </c>
      <c r="L127" s="1">
        <v>0.502</v>
      </c>
      <c r="M127">
        <v>3.37</v>
      </c>
      <c r="N127">
        <f t="shared" si="36"/>
        <v>-0.33700000000000002</v>
      </c>
      <c r="O127" t="s">
        <v>202</v>
      </c>
      <c r="P127">
        <v>0.50900000000000001</v>
      </c>
      <c r="Q127" s="1">
        <f t="shared" si="26"/>
        <v>-7.0000000000000062E-3</v>
      </c>
      <c r="R127">
        <v>7.37</v>
      </c>
      <c r="S127">
        <f t="shared" si="37"/>
        <v>-0.73699999999999999</v>
      </c>
      <c r="T127">
        <f t="shared" si="27"/>
        <v>-0.39999999999999997</v>
      </c>
      <c r="U127">
        <v>147</v>
      </c>
      <c r="V127">
        <v>145.6</v>
      </c>
      <c r="W127" s="13">
        <v>147</v>
      </c>
      <c r="X127">
        <v>145.6</v>
      </c>
      <c r="Y127">
        <v>147</v>
      </c>
      <c r="Z127">
        <f t="shared" si="28"/>
        <v>146.30000000000001</v>
      </c>
      <c r="AA127">
        <f t="shared" si="29"/>
        <v>1704.1154458598728</v>
      </c>
      <c r="AB127">
        <f t="shared" si="30"/>
        <v>16963.065000000002</v>
      </c>
      <c r="AC127">
        <f t="shared" si="31"/>
        <v>16641.497599999999</v>
      </c>
      <c r="AD127">
        <f>(P127-L127)/L127</f>
        <v>1.3944223107569733E-2</v>
      </c>
      <c r="AE127">
        <f t="shared" si="38"/>
        <v>6.1843829311156999E-7</v>
      </c>
      <c r="AF127">
        <f t="shared" si="33"/>
        <v>1.0490608964540614E-6</v>
      </c>
      <c r="AG127">
        <f t="shared" si="34"/>
        <v>1.0490608964540613</v>
      </c>
      <c r="AH127">
        <f t="shared" si="39"/>
        <v>1.0291739370564287E-6</v>
      </c>
      <c r="AI127">
        <f t="shared" si="35"/>
        <v>2.6226522411351536</v>
      </c>
    </row>
    <row r="128" spans="1:35" hidden="1" x14ac:dyDescent="0.35">
      <c r="A128" s="2">
        <v>44735</v>
      </c>
      <c r="B128" t="s">
        <v>18</v>
      </c>
      <c r="C128" t="s">
        <v>141</v>
      </c>
      <c r="D128" t="s">
        <v>45</v>
      </c>
      <c r="E128" t="s">
        <v>46</v>
      </c>
      <c r="F128">
        <v>3</v>
      </c>
      <c r="G128" t="s">
        <v>28</v>
      </c>
      <c r="H128" t="s">
        <v>47</v>
      </c>
      <c r="I128" t="str">
        <f t="shared" si="25"/>
        <v>L4DtoA1</v>
      </c>
      <c r="J128" t="s">
        <v>433</v>
      </c>
      <c r="K128" t="s">
        <v>153</v>
      </c>
      <c r="L128" s="1">
        <v>1.0960000000000001</v>
      </c>
      <c r="M128">
        <v>8.2100000000000009</v>
      </c>
      <c r="N128">
        <f t="shared" si="36"/>
        <v>-0.82100000000000006</v>
      </c>
      <c r="O128" t="s">
        <v>154</v>
      </c>
      <c r="P128">
        <v>0.91600000000000004</v>
      </c>
      <c r="Q128" s="1">
        <f t="shared" si="26"/>
        <v>0.18000000000000005</v>
      </c>
      <c r="R128">
        <v>7.46</v>
      </c>
      <c r="S128">
        <f t="shared" si="37"/>
        <v>-0.746</v>
      </c>
      <c r="T128">
        <f t="shared" si="27"/>
        <v>7.5000000000000067E-2</v>
      </c>
      <c r="U128">
        <v>52.65</v>
      </c>
      <c r="V128">
        <v>55.85</v>
      </c>
      <c r="W128">
        <v>17</v>
      </c>
      <c r="X128">
        <v>18</v>
      </c>
      <c r="Y128" s="13">
        <f>(W128+X128)/2</f>
        <v>17.5</v>
      </c>
      <c r="Z128">
        <f t="shared" si="28"/>
        <v>17.5</v>
      </c>
      <c r="AA128">
        <f t="shared" si="29"/>
        <v>24.382961783439491</v>
      </c>
      <c r="AB128">
        <f t="shared" si="30"/>
        <v>2176.0376624999999</v>
      </c>
      <c r="AC128">
        <f t="shared" si="31"/>
        <v>2448.5896625000005</v>
      </c>
      <c r="AD128">
        <f t="shared" ref="AD128:AD133" si="41">(L128-P128)/P128</f>
        <v>0.19650655021834065</v>
      </c>
      <c r="AE128">
        <f t="shared" ref="AE128:AE140" si="42">119*(10^-6)*(AD128^1.231)</f>
        <v>1.6058097374096838E-5</v>
      </c>
      <c r="AF128">
        <f t="shared" si="33"/>
        <v>3.494302467412707E-6</v>
      </c>
      <c r="AG128">
        <f t="shared" si="34"/>
        <v>3.494302467412707</v>
      </c>
      <c r="AH128">
        <f t="shared" ref="AH128:AH140" si="43">AE128*(AC128/10000)</f>
        <v>3.9319691229631919E-6</v>
      </c>
      <c r="AI128">
        <f t="shared" si="35"/>
        <v>46.590699565502717</v>
      </c>
    </row>
    <row r="129" spans="1:35" hidden="1" x14ac:dyDescent="0.35">
      <c r="A129" s="2">
        <v>44798</v>
      </c>
      <c r="B129" s="6" t="s">
        <v>56</v>
      </c>
      <c r="C129" s="6" t="s">
        <v>214</v>
      </c>
      <c r="D129" t="s">
        <v>77</v>
      </c>
      <c r="E129" t="s">
        <v>46</v>
      </c>
      <c r="F129">
        <v>11</v>
      </c>
      <c r="G129" t="s">
        <v>25</v>
      </c>
      <c r="H129" t="s">
        <v>78</v>
      </c>
      <c r="I129" t="str">
        <f t="shared" si="25"/>
        <v>M3SguE1</v>
      </c>
      <c r="J129" t="s">
        <v>519</v>
      </c>
      <c r="K129" t="s">
        <v>229</v>
      </c>
      <c r="L129" s="1">
        <v>0.66500000000000004</v>
      </c>
      <c r="M129">
        <v>5.95</v>
      </c>
      <c r="N129">
        <f t="shared" si="36"/>
        <v>-0.59499999999999997</v>
      </c>
      <c r="O129" t="s">
        <v>112</v>
      </c>
      <c r="P129">
        <v>0.44700000000000001</v>
      </c>
      <c r="Q129" s="1">
        <f t="shared" si="26"/>
        <v>0.21800000000000003</v>
      </c>
      <c r="R129">
        <v>7.48</v>
      </c>
      <c r="S129">
        <f t="shared" si="37"/>
        <v>-0.748</v>
      </c>
      <c r="T129">
        <f t="shared" si="27"/>
        <v>-0.15300000000000002</v>
      </c>
      <c r="U129">
        <v>40.335000000000001</v>
      </c>
      <c r="Y129" s="13">
        <v>40.335000000000001</v>
      </c>
      <c r="Z129">
        <f t="shared" si="28"/>
        <v>0</v>
      </c>
      <c r="AA129">
        <f t="shared" si="29"/>
        <v>0</v>
      </c>
      <c r="AB129">
        <f t="shared" si="30"/>
        <v>1277.1260966250002</v>
      </c>
      <c r="AC129">
        <f t="shared" si="31"/>
        <v>0</v>
      </c>
      <c r="AD129">
        <f t="shared" si="41"/>
        <v>0.48769574944071592</v>
      </c>
      <c r="AE129">
        <f t="shared" si="42"/>
        <v>4.9165260437698643E-5</v>
      </c>
      <c r="AF129">
        <f t="shared" si="33"/>
        <v>6.2790237152349611E-6</v>
      </c>
      <c r="AG129">
        <f t="shared" si="34"/>
        <v>6.2790237152349615</v>
      </c>
      <c r="AH129">
        <f t="shared" si="43"/>
        <v>0</v>
      </c>
      <c r="AI129">
        <f t="shared" si="35"/>
        <v>41.039370687810198</v>
      </c>
    </row>
    <row r="130" spans="1:35" hidden="1" x14ac:dyDescent="0.35">
      <c r="A130" s="2">
        <v>44805</v>
      </c>
      <c r="B130" s="6" t="s">
        <v>18</v>
      </c>
      <c r="C130" s="6" t="s">
        <v>232</v>
      </c>
      <c r="D130" t="s">
        <v>45</v>
      </c>
      <c r="E130" t="s">
        <v>46</v>
      </c>
      <c r="F130">
        <v>9</v>
      </c>
      <c r="G130" t="s">
        <v>94</v>
      </c>
      <c r="H130" t="s">
        <v>93</v>
      </c>
      <c r="I130" t="str">
        <f t="shared" ref="I130:I193" si="44">D130&amp;G130&amp;H130</f>
        <v>L4AguH9</v>
      </c>
      <c r="J130" t="s">
        <v>410</v>
      </c>
      <c r="K130" t="s">
        <v>241</v>
      </c>
      <c r="L130" s="1">
        <v>0.59099999999999997</v>
      </c>
      <c r="M130">
        <v>12.51</v>
      </c>
      <c r="N130">
        <f t="shared" si="36"/>
        <v>-1.2509999999999999</v>
      </c>
      <c r="O130" t="s">
        <v>242</v>
      </c>
      <c r="P130">
        <v>0.50800000000000001</v>
      </c>
      <c r="Q130" s="1">
        <f t="shared" ref="Q130:Q193" si="45">L130-P130</f>
        <v>8.2999999999999963E-2</v>
      </c>
      <c r="R130">
        <v>7.48</v>
      </c>
      <c r="S130">
        <f t="shared" si="37"/>
        <v>-0.748</v>
      </c>
      <c r="T130">
        <f t="shared" ref="T130:T193" si="46">S130-N130</f>
        <v>0.50299999999999989</v>
      </c>
      <c r="U130">
        <v>90.2</v>
      </c>
      <c r="V130">
        <v>92.7</v>
      </c>
      <c r="W130">
        <v>90.2</v>
      </c>
      <c r="X130">
        <v>92.7</v>
      </c>
      <c r="Y130">
        <v>92.7</v>
      </c>
      <c r="Z130">
        <f t="shared" ref="Z130:Z193" si="47">(W130+X130)/2</f>
        <v>91.45</v>
      </c>
      <c r="AA130">
        <f t="shared" ref="AA130:AA193" si="48">(Z130)^2/(4*3.14)</f>
        <v>665.85210987261155</v>
      </c>
      <c r="AB130">
        <f t="shared" ref="AB130:AB193" si="49">3.14*(U130/2)^2</f>
        <v>6386.791400000001</v>
      </c>
      <c r="AC130">
        <f t="shared" ref="AC130:AC193" si="50">3.14*(V130/2)^2</f>
        <v>6745.7326500000008</v>
      </c>
      <c r="AD130">
        <f t="shared" si="41"/>
        <v>0.16338582677165348</v>
      </c>
      <c r="AE130">
        <f t="shared" si="42"/>
        <v>1.2794221444461207E-5</v>
      </c>
      <c r="AF130">
        <f t="shared" ref="AF130:AF193" si="51">AE130*(AB130/10000)</f>
        <v>8.1714023491180444E-6</v>
      </c>
      <c r="AG130">
        <f t="shared" ref="AG130:AG193" si="52">AF130*10^6</f>
        <v>8.1714023491180452</v>
      </c>
      <c r="AH130">
        <f t="shared" si="43"/>
        <v>8.6306397329232131E-6</v>
      </c>
      <c r="AI130">
        <f t="shared" ref="AI130:AI193" si="53">AG130/ABS(T130)</f>
        <v>16.245332702023951</v>
      </c>
    </row>
    <row r="131" spans="1:35" hidden="1" x14ac:dyDescent="0.35">
      <c r="A131" s="2">
        <v>44715</v>
      </c>
      <c r="B131" t="s">
        <v>56</v>
      </c>
      <c r="C131" t="s">
        <v>19</v>
      </c>
      <c r="D131" t="s">
        <v>67</v>
      </c>
      <c r="E131" t="s">
        <v>46</v>
      </c>
      <c r="F131">
        <v>4</v>
      </c>
      <c r="G131" t="s">
        <v>25</v>
      </c>
      <c r="H131" t="s">
        <v>73</v>
      </c>
      <c r="I131" t="str">
        <f t="shared" si="44"/>
        <v>L6SguD1</v>
      </c>
      <c r="J131" t="s">
        <v>512</v>
      </c>
      <c r="K131" t="s">
        <v>69</v>
      </c>
      <c r="L131" s="1">
        <v>0.63</v>
      </c>
      <c r="M131">
        <v>2.68</v>
      </c>
      <c r="N131">
        <f t="shared" si="36"/>
        <v>-0.26800000000000002</v>
      </c>
      <c r="O131" t="s">
        <v>70</v>
      </c>
      <c r="P131">
        <v>0.52</v>
      </c>
      <c r="Q131" s="1">
        <f t="shared" si="45"/>
        <v>0.10999999999999999</v>
      </c>
      <c r="R131">
        <v>7.53</v>
      </c>
      <c r="S131">
        <f t="shared" si="37"/>
        <v>-0.753</v>
      </c>
      <c r="T131">
        <f t="shared" si="46"/>
        <v>-0.48499999999999999</v>
      </c>
      <c r="U131">
        <v>46.674999999999997</v>
      </c>
      <c r="Y131" s="13">
        <v>46.674999999999997</v>
      </c>
      <c r="Z131">
        <f t="shared" si="47"/>
        <v>0</v>
      </c>
      <c r="AA131">
        <f t="shared" si="48"/>
        <v>0</v>
      </c>
      <c r="AB131">
        <f t="shared" si="49"/>
        <v>1710.1661656249996</v>
      </c>
      <c r="AC131">
        <f t="shared" si="50"/>
        <v>0</v>
      </c>
      <c r="AD131">
        <f t="shared" si="41"/>
        <v>0.21153846153846151</v>
      </c>
      <c r="AE131">
        <f t="shared" si="42"/>
        <v>1.7583334611017856E-5</v>
      </c>
      <c r="AF131">
        <f t="shared" si="51"/>
        <v>3.0070423930625755E-6</v>
      </c>
      <c r="AG131">
        <f t="shared" si="52"/>
        <v>3.0070423930625756</v>
      </c>
      <c r="AH131">
        <f t="shared" si="43"/>
        <v>0</v>
      </c>
      <c r="AI131">
        <f t="shared" si="53"/>
        <v>6.2000874083764446</v>
      </c>
    </row>
    <row r="132" spans="1:35" hidden="1" x14ac:dyDescent="0.35">
      <c r="A132" s="2">
        <v>44723</v>
      </c>
      <c r="B132" t="s">
        <v>18</v>
      </c>
      <c r="C132" t="s">
        <v>19</v>
      </c>
      <c r="D132" t="s">
        <v>133</v>
      </c>
      <c r="E132" t="s">
        <v>46</v>
      </c>
      <c r="F132">
        <v>7</v>
      </c>
      <c r="G132" t="s">
        <v>33</v>
      </c>
      <c r="H132" t="s">
        <v>89</v>
      </c>
      <c r="I132" t="str">
        <f t="shared" si="44"/>
        <v>K1HmaD9</v>
      </c>
      <c r="J132" t="s">
        <v>478</v>
      </c>
      <c r="K132" t="s">
        <v>134</v>
      </c>
      <c r="L132" s="1">
        <v>0.58099999999999996</v>
      </c>
      <c r="M132">
        <v>3.12</v>
      </c>
      <c r="N132">
        <f t="shared" si="36"/>
        <v>-0.312</v>
      </c>
      <c r="O132" t="s">
        <v>135</v>
      </c>
      <c r="P132">
        <v>0.44900000000000001</v>
      </c>
      <c r="Q132" s="1">
        <f t="shared" si="45"/>
        <v>0.13199999999999995</v>
      </c>
      <c r="R132">
        <v>7.53</v>
      </c>
      <c r="S132">
        <f t="shared" si="37"/>
        <v>-0.753</v>
      </c>
      <c r="T132">
        <f t="shared" si="46"/>
        <v>-0.441</v>
      </c>
      <c r="U132">
        <v>75.5</v>
      </c>
      <c r="V132">
        <v>75</v>
      </c>
      <c r="W132">
        <v>26</v>
      </c>
      <c r="X132">
        <v>26.5</v>
      </c>
      <c r="Y132" s="13">
        <f>(W132+X132)/2</f>
        <v>26.25</v>
      </c>
      <c r="Z132">
        <f t="shared" si="47"/>
        <v>26.25</v>
      </c>
      <c r="AA132">
        <f t="shared" si="48"/>
        <v>54.861664012738849</v>
      </c>
      <c r="AB132">
        <f t="shared" si="49"/>
        <v>4474.69625</v>
      </c>
      <c r="AC132">
        <f t="shared" si="50"/>
        <v>4415.625</v>
      </c>
      <c r="AD132">
        <f t="shared" si="41"/>
        <v>0.29398663697104666</v>
      </c>
      <c r="AE132">
        <f t="shared" si="42"/>
        <v>2.6366848568268059E-5</v>
      </c>
      <c r="AF132">
        <f t="shared" si="51"/>
        <v>1.1798363841274694E-5</v>
      </c>
      <c r="AG132">
        <f t="shared" si="52"/>
        <v>11.798363841274695</v>
      </c>
      <c r="AH132">
        <f t="shared" si="43"/>
        <v>1.1642611570925866E-5</v>
      </c>
      <c r="AI132">
        <f t="shared" si="53"/>
        <v>26.753659504024249</v>
      </c>
    </row>
    <row r="133" spans="1:35" hidden="1" x14ac:dyDescent="0.35">
      <c r="A133" s="2">
        <v>44715</v>
      </c>
      <c r="B133" t="s">
        <v>56</v>
      </c>
      <c r="C133" t="s">
        <v>19</v>
      </c>
      <c r="D133" t="s">
        <v>77</v>
      </c>
      <c r="E133" t="s">
        <v>46</v>
      </c>
      <c r="F133">
        <v>16</v>
      </c>
      <c r="G133" t="s">
        <v>25</v>
      </c>
      <c r="H133" t="s">
        <v>85</v>
      </c>
      <c r="I133" t="str">
        <f t="shared" si="44"/>
        <v>M3SguH10</v>
      </c>
      <c r="J133" t="s">
        <v>520</v>
      </c>
      <c r="K133" t="s">
        <v>23</v>
      </c>
      <c r="L133" s="1">
        <v>0.627</v>
      </c>
      <c r="M133">
        <v>6.01</v>
      </c>
      <c r="N133">
        <f t="shared" si="36"/>
        <v>-0.60099999999999998</v>
      </c>
      <c r="O133" t="s">
        <v>80</v>
      </c>
      <c r="P133">
        <v>0.497</v>
      </c>
      <c r="Q133" s="1">
        <f t="shared" si="45"/>
        <v>0.13</v>
      </c>
      <c r="R133">
        <v>7.58</v>
      </c>
      <c r="S133">
        <f t="shared" si="37"/>
        <v>-0.75800000000000001</v>
      </c>
      <c r="T133">
        <f t="shared" si="46"/>
        <v>-0.15700000000000003</v>
      </c>
      <c r="U133">
        <v>75.954999999999998</v>
      </c>
      <c r="Y133" s="13">
        <v>75.954999999999998</v>
      </c>
      <c r="Z133">
        <f t="shared" si="47"/>
        <v>0</v>
      </c>
      <c r="AA133">
        <f t="shared" si="48"/>
        <v>0</v>
      </c>
      <c r="AB133">
        <f t="shared" si="49"/>
        <v>4528.792189625</v>
      </c>
      <c r="AC133">
        <f t="shared" si="50"/>
        <v>0</v>
      </c>
      <c r="AD133">
        <f t="shared" si="41"/>
        <v>0.26156941649899396</v>
      </c>
      <c r="AE133">
        <f t="shared" si="42"/>
        <v>2.2834763267595244E-5</v>
      </c>
      <c r="AF133">
        <f t="shared" si="51"/>
        <v>1.0341389753822119E-5</v>
      </c>
      <c r="AG133">
        <f t="shared" si="52"/>
        <v>10.341389753822119</v>
      </c>
      <c r="AH133">
        <f t="shared" si="43"/>
        <v>0</v>
      </c>
      <c r="AI133">
        <f t="shared" si="53"/>
        <v>65.868724546637694</v>
      </c>
    </row>
    <row r="134" spans="1:35" hidden="1" x14ac:dyDescent="0.35">
      <c r="A134" s="2">
        <v>44804</v>
      </c>
      <c r="B134" s="6" t="s">
        <v>18</v>
      </c>
      <c r="C134" s="6" t="s">
        <v>232</v>
      </c>
      <c r="D134" t="s">
        <v>109</v>
      </c>
      <c r="E134" t="s">
        <v>21</v>
      </c>
      <c r="F134">
        <v>2</v>
      </c>
      <c r="G134" t="s">
        <v>30</v>
      </c>
      <c r="H134" t="s">
        <v>106</v>
      </c>
      <c r="I134" t="str">
        <f t="shared" si="44"/>
        <v>L3FthC7</v>
      </c>
      <c r="J134" t="s">
        <v>445</v>
      </c>
      <c r="K134" t="s">
        <v>236</v>
      </c>
      <c r="L134" s="1">
        <v>0.45600000000000002</v>
      </c>
      <c r="M134">
        <v>6.45</v>
      </c>
      <c r="N134">
        <f t="shared" si="36"/>
        <v>-0.64500000000000002</v>
      </c>
      <c r="O134" t="s">
        <v>135</v>
      </c>
      <c r="P134">
        <v>0.45900000000000002</v>
      </c>
      <c r="Q134" s="1">
        <f t="shared" si="45"/>
        <v>-3.0000000000000027E-3</v>
      </c>
      <c r="R134">
        <v>7.59</v>
      </c>
      <c r="S134">
        <f t="shared" si="37"/>
        <v>-0.75900000000000001</v>
      </c>
      <c r="T134">
        <f t="shared" si="46"/>
        <v>-0.11399999999999999</v>
      </c>
      <c r="U134">
        <v>147</v>
      </c>
      <c r="V134">
        <v>145.6</v>
      </c>
      <c r="W134">
        <v>147</v>
      </c>
      <c r="X134">
        <v>145.6</v>
      </c>
      <c r="Y134">
        <v>145.6</v>
      </c>
      <c r="Z134">
        <f t="shared" si="47"/>
        <v>146.30000000000001</v>
      </c>
      <c r="AA134">
        <f t="shared" si="48"/>
        <v>1704.1154458598728</v>
      </c>
      <c r="AB134">
        <f t="shared" si="49"/>
        <v>16963.065000000002</v>
      </c>
      <c r="AC134">
        <f t="shared" si="50"/>
        <v>16641.497599999999</v>
      </c>
      <c r="AD134">
        <f>(P134-L134)/L134</f>
        <v>6.5789473684210583E-3</v>
      </c>
      <c r="AE134">
        <f t="shared" si="42"/>
        <v>2.4529997538842837E-7</v>
      </c>
      <c r="AF134">
        <f t="shared" si="51"/>
        <v>4.1610394270123108E-7</v>
      </c>
      <c r="AG134">
        <f t="shared" si="52"/>
        <v>0.41610394270123108</v>
      </c>
      <c r="AH134">
        <f t="shared" si="43"/>
        <v>4.0821589517065895E-7</v>
      </c>
      <c r="AI134">
        <f t="shared" si="53"/>
        <v>3.6500345850985187</v>
      </c>
    </row>
    <row r="135" spans="1:35" hidden="1" x14ac:dyDescent="0.35">
      <c r="A135" s="2">
        <v>44763</v>
      </c>
      <c r="B135" t="s">
        <v>18</v>
      </c>
      <c r="C135" t="s">
        <v>181</v>
      </c>
      <c r="D135" t="s">
        <v>86</v>
      </c>
      <c r="E135" t="s">
        <v>46</v>
      </c>
      <c r="F135">
        <v>7</v>
      </c>
      <c r="G135" t="s">
        <v>30</v>
      </c>
      <c r="H135" t="s">
        <v>65</v>
      </c>
      <c r="I135" t="str">
        <f t="shared" si="44"/>
        <v>K5FthC5</v>
      </c>
      <c r="J135" t="s">
        <v>401</v>
      </c>
      <c r="K135" t="s">
        <v>186</v>
      </c>
      <c r="L135" s="1">
        <v>0.80800000000000005</v>
      </c>
      <c r="M135">
        <v>5.09</v>
      </c>
      <c r="N135">
        <f t="shared" ref="N135:N198" si="54">M135/-10</f>
        <v>-0.50900000000000001</v>
      </c>
      <c r="O135" t="s">
        <v>187</v>
      </c>
      <c r="P135">
        <v>0.84099999999999997</v>
      </c>
      <c r="Q135" s="1">
        <f t="shared" si="45"/>
        <v>-3.2999999999999918E-2</v>
      </c>
      <c r="R135">
        <v>7.72</v>
      </c>
      <c r="S135">
        <f t="shared" ref="S135:S198" si="55">R135/-10</f>
        <v>-0.77200000000000002</v>
      </c>
      <c r="T135">
        <f t="shared" si="46"/>
        <v>-0.26300000000000001</v>
      </c>
      <c r="U135">
        <v>80.05</v>
      </c>
      <c r="V135">
        <v>78.599999999999994</v>
      </c>
      <c r="W135">
        <v>26</v>
      </c>
      <c r="X135">
        <v>26</v>
      </c>
      <c r="Y135" s="13">
        <f>(W135+X135)/2</f>
        <v>26</v>
      </c>
      <c r="Z135">
        <f t="shared" si="47"/>
        <v>26</v>
      </c>
      <c r="AA135">
        <f t="shared" si="48"/>
        <v>53.821656050955411</v>
      </c>
      <c r="AB135">
        <f t="shared" si="49"/>
        <v>5030.2819625000002</v>
      </c>
      <c r="AC135">
        <f t="shared" si="50"/>
        <v>4849.6985999999997</v>
      </c>
      <c r="AD135">
        <f>(P135-L135)/L135</f>
        <v>4.0841584158415739E-2</v>
      </c>
      <c r="AE135">
        <f t="shared" si="42"/>
        <v>2.3217434888082536E-6</v>
      </c>
      <c r="AF135">
        <f t="shared" si="51"/>
        <v>1.167902439330398E-6</v>
      </c>
      <c r="AG135">
        <f t="shared" si="52"/>
        <v>1.1679024393303981</v>
      </c>
      <c r="AH135">
        <f t="shared" si="43"/>
        <v>1.1259756147232503E-6</v>
      </c>
      <c r="AI135">
        <f t="shared" si="53"/>
        <v>4.4406936856669121</v>
      </c>
    </row>
    <row r="136" spans="1:35" hidden="1" x14ac:dyDescent="0.35">
      <c r="A136" s="2">
        <v>44779</v>
      </c>
      <c r="B136" s="6" t="s">
        <v>18</v>
      </c>
      <c r="C136" s="6" t="s">
        <v>196</v>
      </c>
      <c r="D136" t="s">
        <v>45</v>
      </c>
      <c r="E136" t="s">
        <v>46</v>
      </c>
      <c r="F136">
        <v>9</v>
      </c>
      <c r="G136" t="s">
        <v>39</v>
      </c>
      <c r="H136" t="s">
        <v>40</v>
      </c>
      <c r="I136" t="str">
        <f t="shared" si="44"/>
        <v>L4BbrG4</v>
      </c>
      <c r="J136" t="s">
        <v>412</v>
      </c>
      <c r="K136" t="s">
        <v>212</v>
      </c>
      <c r="L136" s="1">
        <v>0.64300000000000002</v>
      </c>
      <c r="M136">
        <v>5.48</v>
      </c>
      <c r="N136">
        <f t="shared" si="54"/>
        <v>-0.54800000000000004</v>
      </c>
      <c r="O136" s="6" t="s">
        <v>178</v>
      </c>
      <c r="P136">
        <v>0.47099999999999997</v>
      </c>
      <c r="Q136" s="1">
        <f t="shared" si="45"/>
        <v>0.17200000000000004</v>
      </c>
      <c r="R136">
        <v>7.78</v>
      </c>
      <c r="S136">
        <f t="shared" si="55"/>
        <v>-0.77800000000000002</v>
      </c>
      <c r="T136">
        <f t="shared" si="46"/>
        <v>-0.22999999999999998</v>
      </c>
      <c r="U136">
        <v>51</v>
      </c>
      <c r="V136">
        <v>47.2</v>
      </c>
      <c r="W136" s="13">
        <v>51</v>
      </c>
      <c r="X136">
        <v>47.2</v>
      </c>
      <c r="Y136">
        <v>51</v>
      </c>
      <c r="Z136">
        <f t="shared" si="47"/>
        <v>49.1</v>
      </c>
      <c r="AA136">
        <f t="shared" si="48"/>
        <v>191.94347133757961</v>
      </c>
      <c r="AB136">
        <f t="shared" si="49"/>
        <v>2041.7850000000001</v>
      </c>
      <c r="AC136">
        <f t="shared" si="50"/>
        <v>1748.8544000000002</v>
      </c>
      <c r="AD136">
        <f>(L136-P136)/P136</f>
        <v>0.3651804670912952</v>
      </c>
      <c r="AE136">
        <f t="shared" si="42"/>
        <v>3.4434496954399089E-5</v>
      </c>
      <c r="AF136">
        <f t="shared" si="51"/>
        <v>7.0307839364037745E-6</v>
      </c>
      <c r="AG136">
        <f t="shared" si="52"/>
        <v>7.0307839364037745</v>
      </c>
      <c r="AH136">
        <f t="shared" si="43"/>
        <v>6.0220921510487445E-6</v>
      </c>
      <c r="AI136">
        <f t="shared" si="53"/>
        <v>30.568625810451195</v>
      </c>
    </row>
    <row r="137" spans="1:35" hidden="1" x14ac:dyDescent="0.35">
      <c r="A137" s="2">
        <v>44722</v>
      </c>
      <c r="B137" t="s">
        <v>18</v>
      </c>
      <c r="C137" t="s">
        <v>19</v>
      </c>
      <c r="D137" t="s">
        <v>109</v>
      </c>
      <c r="E137" t="s">
        <v>21</v>
      </c>
      <c r="F137">
        <v>3</v>
      </c>
      <c r="G137" t="s">
        <v>39</v>
      </c>
      <c r="H137" t="s">
        <v>119</v>
      </c>
      <c r="I137" t="str">
        <f t="shared" si="44"/>
        <v>L3BbrI7</v>
      </c>
      <c r="J137" t="s">
        <v>441</v>
      </c>
      <c r="K137" t="s">
        <v>117</v>
      </c>
      <c r="L137" s="1">
        <v>0.69699999999999995</v>
      </c>
      <c r="M137">
        <v>3.21</v>
      </c>
      <c r="N137">
        <f t="shared" si="54"/>
        <v>-0.32100000000000001</v>
      </c>
      <c r="O137" t="s">
        <v>118</v>
      </c>
      <c r="P137">
        <v>0.498</v>
      </c>
      <c r="Q137" s="1">
        <f t="shared" si="45"/>
        <v>0.19899999999999995</v>
      </c>
      <c r="R137">
        <v>7.79</v>
      </c>
      <c r="S137">
        <f t="shared" si="55"/>
        <v>-0.77900000000000003</v>
      </c>
      <c r="T137">
        <f t="shared" si="46"/>
        <v>-0.45800000000000002</v>
      </c>
      <c r="U137">
        <v>85.5</v>
      </c>
      <c r="V137">
        <v>87.15</v>
      </c>
      <c r="W137">
        <v>27</v>
      </c>
      <c r="X137">
        <v>27.5</v>
      </c>
      <c r="Y137" s="13">
        <f>(W137+X137)/2</f>
        <v>27.25</v>
      </c>
      <c r="Z137">
        <f t="shared" si="47"/>
        <v>27.25</v>
      </c>
      <c r="AA137">
        <f t="shared" si="48"/>
        <v>59.121218152866241</v>
      </c>
      <c r="AB137">
        <f t="shared" si="49"/>
        <v>5738.5462500000003</v>
      </c>
      <c r="AC137">
        <f t="shared" si="50"/>
        <v>5962.1711625000016</v>
      </c>
      <c r="AD137">
        <f>(L137-P137)/P137</f>
        <v>0.39959839357429711</v>
      </c>
      <c r="AE137">
        <f t="shared" si="42"/>
        <v>3.847208977662001E-5</v>
      </c>
      <c r="AF137">
        <f t="shared" si="51"/>
        <v>2.2077386651728612E-5</v>
      </c>
      <c r="AG137">
        <f t="shared" si="52"/>
        <v>22.077386651728613</v>
      </c>
      <c r="AH137">
        <f t="shared" si="43"/>
        <v>2.2937718422727494E-5</v>
      </c>
      <c r="AI137">
        <f t="shared" si="53"/>
        <v>48.203900986307012</v>
      </c>
    </row>
    <row r="138" spans="1:35" hidden="1" x14ac:dyDescent="0.35">
      <c r="A138" s="2">
        <v>44723</v>
      </c>
      <c r="B138" t="s">
        <v>18</v>
      </c>
      <c r="C138" t="s">
        <v>19</v>
      </c>
      <c r="D138" t="s">
        <v>133</v>
      </c>
      <c r="E138" t="s">
        <v>46</v>
      </c>
      <c r="F138">
        <v>11</v>
      </c>
      <c r="G138" t="s">
        <v>33</v>
      </c>
      <c r="H138" t="s">
        <v>64</v>
      </c>
      <c r="I138" t="str">
        <f t="shared" si="44"/>
        <v>K1HmaA2</v>
      </c>
      <c r="J138" t="s">
        <v>476</v>
      </c>
      <c r="K138" t="s">
        <v>138</v>
      </c>
      <c r="L138" s="1">
        <v>0.55700000000000005</v>
      </c>
      <c r="M138">
        <v>4.91</v>
      </c>
      <c r="N138">
        <f t="shared" si="54"/>
        <v>-0.49099999999999999</v>
      </c>
      <c r="O138" t="s">
        <v>139</v>
      </c>
      <c r="P138">
        <v>0.50600000000000001</v>
      </c>
      <c r="Q138" s="1">
        <f t="shared" si="45"/>
        <v>5.1000000000000045E-2</v>
      </c>
      <c r="R138">
        <v>7.83</v>
      </c>
      <c r="S138">
        <f t="shared" si="55"/>
        <v>-0.78300000000000003</v>
      </c>
      <c r="T138">
        <f t="shared" si="46"/>
        <v>-0.29200000000000004</v>
      </c>
      <c r="U138">
        <v>75.099999999999994</v>
      </c>
      <c r="V138">
        <v>75.3</v>
      </c>
      <c r="W138" s="13">
        <v>75.099999999999994</v>
      </c>
      <c r="X138">
        <v>75.3</v>
      </c>
      <c r="Y138">
        <v>75.099999999999994</v>
      </c>
      <c r="Z138">
        <f t="shared" si="47"/>
        <v>75.199999999999989</v>
      </c>
      <c r="AA138">
        <f t="shared" si="48"/>
        <v>450.24203821656033</v>
      </c>
      <c r="AB138">
        <f t="shared" si="49"/>
        <v>4427.4078499999996</v>
      </c>
      <c r="AC138">
        <f t="shared" si="50"/>
        <v>4451.0206499999995</v>
      </c>
      <c r="AD138">
        <f>(L138-P138)/P138</f>
        <v>0.10079051383399218</v>
      </c>
      <c r="AE138">
        <f t="shared" si="42"/>
        <v>7.0592174818855877E-6</v>
      </c>
      <c r="AF138">
        <f t="shared" si="51"/>
        <v>3.1254034894157484E-6</v>
      </c>
      <c r="AG138">
        <f t="shared" si="52"/>
        <v>3.1254034894157483</v>
      </c>
      <c r="AH138">
        <f t="shared" si="43"/>
        <v>3.1420722784713747E-6</v>
      </c>
      <c r="AI138">
        <f t="shared" si="53"/>
        <v>10.703436607588177</v>
      </c>
    </row>
    <row r="139" spans="1:35" hidden="1" x14ac:dyDescent="0.35">
      <c r="A139" s="2">
        <v>44722</v>
      </c>
      <c r="B139" t="s">
        <v>18</v>
      </c>
      <c r="C139" t="s">
        <v>19</v>
      </c>
      <c r="D139" t="s">
        <v>123</v>
      </c>
      <c r="E139" t="s">
        <v>21</v>
      </c>
      <c r="F139">
        <v>8</v>
      </c>
      <c r="G139" t="s">
        <v>22</v>
      </c>
      <c r="H139" t="s">
        <v>96</v>
      </c>
      <c r="I139" t="str">
        <f t="shared" si="44"/>
        <v>M1FsaF3</v>
      </c>
      <c r="J139" t="s">
        <v>459</v>
      </c>
      <c r="K139" t="s">
        <v>125</v>
      </c>
      <c r="L139" s="1">
        <v>0.81399999999999995</v>
      </c>
      <c r="M139">
        <v>2.2400000000000002</v>
      </c>
      <c r="N139">
        <f t="shared" si="54"/>
        <v>-0.22400000000000003</v>
      </c>
      <c r="O139" t="s">
        <v>126</v>
      </c>
      <c r="P139">
        <v>0.64700000000000002</v>
      </c>
      <c r="Q139" s="1">
        <f t="shared" si="45"/>
        <v>0.16699999999999993</v>
      </c>
      <c r="R139">
        <v>7.85</v>
      </c>
      <c r="S139">
        <f t="shared" si="55"/>
        <v>-0.78499999999999992</v>
      </c>
      <c r="T139">
        <f t="shared" si="46"/>
        <v>-0.56099999999999994</v>
      </c>
      <c r="U139">
        <v>39.5</v>
      </c>
      <c r="V139">
        <v>39.65</v>
      </c>
      <c r="W139">
        <v>10</v>
      </c>
      <c r="X139">
        <v>12</v>
      </c>
      <c r="Y139" s="13">
        <f>(W139+X139)/2</f>
        <v>11</v>
      </c>
      <c r="Z139">
        <f t="shared" si="47"/>
        <v>11</v>
      </c>
      <c r="AA139">
        <f t="shared" si="48"/>
        <v>9.6337579617834397</v>
      </c>
      <c r="AB139">
        <f t="shared" si="49"/>
        <v>1224.7962500000001</v>
      </c>
      <c r="AC139">
        <f t="shared" si="50"/>
        <v>1234.1161625</v>
      </c>
      <c r="AD139">
        <f>(L139-P139)/P139</f>
        <v>0.25811437403400295</v>
      </c>
      <c r="AE139">
        <f t="shared" si="42"/>
        <v>2.2464035039880977E-5</v>
      </c>
      <c r="AF139">
        <f t="shared" si="51"/>
        <v>2.7513865876714822E-6</v>
      </c>
      <c r="AG139">
        <f t="shared" si="52"/>
        <v>2.7513865876714823</v>
      </c>
      <c r="AH139">
        <f t="shared" si="43"/>
        <v>2.7723228717683446E-6</v>
      </c>
      <c r="AI139">
        <f t="shared" si="53"/>
        <v>4.9044324200917693</v>
      </c>
    </row>
    <row r="140" spans="1:35" hidden="1" x14ac:dyDescent="0.35">
      <c r="A140" s="2">
        <v>44791</v>
      </c>
      <c r="B140" s="6" t="s">
        <v>18</v>
      </c>
      <c r="C140" s="6" t="s">
        <v>214</v>
      </c>
      <c r="D140" t="s">
        <v>109</v>
      </c>
      <c r="E140" t="s">
        <v>21</v>
      </c>
      <c r="F140">
        <v>11</v>
      </c>
      <c r="G140" t="s">
        <v>43</v>
      </c>
      <c r="H140" t="s">
        <v>54</v>
      </c>
      <c r="I140" t="str">
        <f t="shared" si="44"/>
        <v>L3PfuA6</v>
      </c>
      <c r="J140" t="s">
        <v>452</v>
      </c>
      <c r="K140" t="s">
        <v>221</v>
      </c>
      <c r="L140" s="1">
        <v>0.59</v>
      </c>
      <c r="M140">
        <v>4.82</v>
      </c>
      <c r="N140">
        <f t="shared" si="54"/>
        <v>-0.48200000000000004</v>
      </c>
      <c r="O140" t="s">
        <v>88</v>
      </c>
      <c r="P140">
        <v>0.49199999999999999</v>
      </c>
      <c r="Q140" s="1">
        <f t="shared" si="45"/>
        <v>9.7999999999999976E-2</v>
      </c>
      <c r="R140">
        <v>7.89</v>
      </c>
      <c r="S140">
        <f t="shared" si="55"/>
        <v>-0.78899999999999992</v>
      </c>
      <c r="T140">
        <f t="shared" si="46"/>
        <v>-0.30699999999999988</v>
      </c>
      <c r="U140">
        <v>50.05</v>
      </c>
      <c r="V140">
        <v>51.4</v>
      </c>
      <c r="W140" s="13">
        <v>50.05</v>
      </c>
      <c r="X140">
        <v>51.4</v>
      </c>
      <c r="Y140">
        <v>50.05</v>
      </c>
      <c r="Z140">
        <f t="shared" si="47"/>
        <v>50.724999999999994</v>
      </c>
      <c r="AA140">
        <f t="shared" si="48"/>
        <v>204.85872810509548</v>
      </c>
      <c r="AB140">
        <f t="shared" si="49"/>
        <v>1966.4269624999997</v>
      </c>
      <c r="AC140">
        <f t="shared" si="50"/>
        <v>2073.9386</v>
      </c>
      <c r="AD140">
        <f>(L140-P140)/P140</f>
        <v>0.19918699186991864</v>
      </c>
      <c r="AE140">
        <f t="shared" si="42"/>
        <v>1.6328158935001672E-5</v>
      </c>
      <c r="AF140">
        <f t="shared" si="51"/>
        <v>3.2108131977772566E-6</v>
      </c>
      <c r="AG140">
        <f t="shared" si="52"/>
        <v>3.2108131977772567</v>
      </c>
      <c r="AH140">
        <f t="shared" si="43"/>
        <v>3.3863599082234855E-6</v>
      </c>
      <c r="AI140">
        <f t="shared" si="53"/>
        <v>10.458674911326574</v>
      </c>
    </row>
    <row r="141" spans="1:35" hidden="1" x14ac:dyDescent="0.35">
      <c r="A141" s="2">
        <v>44806</v>
      </c>
      <c r="B141" s="6" t="s">
        <v>18</v>
      </c>
      <c r="C141" s="6" t="s">
        <v>232</v>
      </c>
      <c r="D141" t="s">
        <v>86</v>
      </c>
      <c r="E141" t="s">
        <v>46</v>
      </c>
      <c r="F141">
        <v>7</v>
      </c>
      <c r="G141" t="s">
        <v>30</v>
      </c>
      <c r="H141" t="s">
        <v>65</v>
      </c>
      <c r="I141" t="str">
        <f t="shared" si="44"/>
        <v>K5FthC5</v>
      </c>
      <c r="J141" t="s">
        <v>401</v>
      </c>
      <c r="K141" t="s">
        <v>59</v>
      </c>
      <c r="L141" s="1" t="s">
        <v>50</v>
      </c>
      <c r="M141">
        <v>5.54</v>
      </c>
      <c r="N141">
        <f t="shared" si="54"/>
        <v>-0.55400000000000005</v>
      </c>
      <c r="O141" t="s">
        <v>224</v>
      </c>
      <c r="P141">
        <v>0.72899999999999998</v>
      </c>
      <c r="Q141" s="1" t="e">
        <f t="shared" si="45"/>
        <v>#VALUE!</v>
      </c>
      <c r="R141">
        <v>7.89</v>
      </c>
      <c r="S141">
        <f t="shared" si="55"/>
        <v>-0.78899999999999992</v>
      </c>
      <c r="T141">
        <f t="shared" si="46"/>
        <v>-0.23499999999999988</v>
      </c>
      <c r="U141">
        <v>80.05</v>
      </c>
      <c r="V141">
        <v>78.599999999999994</v>
      </c>
      <c r="W141">
        <v>80.05</v>
      </c>
      <c r="X141">
        <v>78.599999999999994</v>
      </c>
      <c r="Y141">
        <v>78.599999999999994</v>
      </c>
      <c r="Z141">
        <f t="shared" si="47"/>
        <v>79.324999999999989</v>
      </c>
      <c r="AA141">
        <f t="shared" si="48"/>
        <v>500.99168988853484</v>
      </c>
      <c r="AB141">
        <f t="shared" si="49"/>
        <v>5030.2819625000002</v>
      </c>
      <c r="AC141">
        <f t="shared" si="50"/>
        <v>4849.6985999999997</v>
      </c>
      <c r="AD141" t="s">
        <v>50</v>
      </c>
      <c r="AE141" t="s">
        <v>50</v>
      </c>
      <c r="AF141" t="e">
        <f t="shared" si="51"/>
        <v>#VALUE!</v>
      </c>
      <c r="AG141" t="e">
        <f t="shared" si="52"/>
        <v>#VALUE!</v>
      </c>
      <c r="AH141" t="s">
        <v>103</v>
      </c>
      <c r="AI141" t="e">
        <f t="shared" si="53"/>
        <v>#VALUE!</v>
      </c>
    </row>
    <row r="142" spans="1:35" hidden="1" x14ac:dyDescent="0.35">
      <c r="A142" s="2">
        <v>44715</v>
      </c>
      <c r="B142" t="s">
        <v>56</v>
      </c>
      <c r="C142" t="s">
        <v>19</v>
      </c>
      <c r="D142" t="s">
        <v>67</v>
      </c>
      <c r="E142" t="s">
        <v>46</v>
      </c>
      <c r="F142">
        <v>1</v>
      </c>
      <c r="G142" t="s">
        <v>30</v>
      </c>
      <c r="H142" t="s">
        <v>68</v>
      </c>
      <c r="I142" t="str">
        <f t="shared" si="44"/>
        <v>L6FthG6</v>
      </c>
      <c r="J142" t="s">
        <v>507</v>
      </c>
      <c r="K142" t="s">
        <v>69</v>
      </c>
      <c r="L142" s="1">
        <v>0.63500000000000001</v>
      </c>
      <c r="M142">
        <v>6.51</v>
      </c>
      <c r="N142">
        <f t="shared" si="54"/>
        <v>-0.65100000000000002</v>
      </c>
      <c r="O142" t="s">
        <v>70</v>
      </c>
      <c r="P142">
        <v>0.44900000000000001</v>
      </c>
      <c r="Q142" s="1">
        <f t="shared" si="45"/>
        <v>0.186</v>
      </c>
      <c r="R142">
        <v>7.95</v>
      </c>
      <c r="S142">
        <f t="shared" si="55"/>
        <v>-0.79500000000000004</v>
      </c>
      <c r="T142">
        <f t="shared" si="46"/>
        <v>-0.14400000000000002</v>
      </c>
      <c r="U142">
        <v>44.314999999999998</v>
      </c>
      <c r="Y142" s="13">
        <v>44.314999999999998</v>
      </c>
      <c r="Z142">
        <f t="shared" si="47"/>
        <v>0</v>
      </c>
      <c r="AA142">
        <f t="shared" si="48"/>
        <v>0</v>
      </c>
      <c r="AB142">
        <f t="shared" si="49"/>
        <v>1541.5980916249998</v>
      </c>
      <c r="AC142">
        <f t="shared" si="50"/>
        <v>0</v>
      </c>
      <c r="AD142">
        <f>(L142-P142)/P142</f>
        <v>0.41425389755011133</v>
      </c>
      <c r="AE142">
        <f t="shared" ref="AE142:AE173" si="56">119*(10^-6)*(AD142^1.231)</f>
        <v>4.0216303521411329E-5</v>
      </c>
      <c r="AF142">
        <f t="shared" si="51"/>
        <v>6.199737676081947E-6</v>
      </c>
      <c r="AG142">
        <f t="shared" si="52"/>
        <v>6.1997376760819467</v>
      </c>
      <c r="AH142">
        <f t="shared" ref="AH142:AH173" si="57">AE142*(AC142/10000)</f>
        <v>0</v>
      </c>
      <c r="AI142">
        <f t="shared" si="53"/>
        <v>43.053733861680179</v>
      </c>
    </row>
    <row r="143" spans="1:35" hidden="1" x14ac:dyDescent="0.35">
      <c r="A143" s="2">
        <v>44764</v>
      </c>
      <c r="B143" t="s">
        <v>18</v>
      </c>
      <c r="C143" t="s">
        <v>181</v>
      </c>
      <c r="D143" t="s">
        <v>133</v>
      </c>
      <c r="E143" t="s">
        <v>46</v>
      </c>
      <c r="F143">
        <v>8</v>
      </c>
      <c r="G143" t="s">
        <v>30</v>
      </c>
      <c r="H143" t="s">
        <v>137</v>
      </c>
      <c r="I143" t="str">
        <f t="shared" si="44"/>
        <v>K1FthH1</v>
      </c>
      <c r="J143" t="s">
        <v>475</v>
      </c>
      <c r="K143" t="s">
        <v>191</v>
      </c>
      <c r="L143" s="1">
        <v>0.69899999999999995</v>
      </c>
      <c r="M143">
        <v>6.92</v>
      </c>
      <c r="N143">
        <f t="shared" si="54"/>
        <v>-0.69199999999999995</v>
      </c>
      <c r="O143" t="s">
        <v>189</v>
      </c>
      <c r="P143">
        <v>0.747</v>
      </c>
      <c r="Q143" s="1">
        <f t="shared" si="45"/>
        <v>-4.8000000000000043E-2</v>
      </c>
      <c r="R143">
        <v>7.98</v>
      </c>
      <c r="S143">
        <f t="shared" si="55"/>
        <v>-0.79800000000000004</v>
      </c>
      <c r="T143">
        <f t="shared" si="46"/>
        <v>-0.10600000000000009</v>
      </c>
      <c r="U143">
        <v>104.2</v>
      </c>
      <c r="V143">
        <v>102.55</v>
      </c>
      <c r="W143">
        <v>30</v>
      </c>
      <c r="X143">
        <v>31.5</v>
      </c>
      <c r="Y143" s="13">
        <f>(W143+X143)/2</f>
        <v>30.75</v>
      </c>
      <c r="Z143">
        <f t="shared" si="47"/>
        <v>30.75</v>
      </c>
      <c r="AA143">
        <f t="shared" si="48"/>
        <v>75.283638535031841</v>
      </c>
      <c r="AB143">
        <f t="shared" si="49"/>
        <v>8523.247400000002</v>
      </c>
      <c r="AC143">
        <f t="shared" si="50"/>
        <v>8255.4544624999999</v>
      </c>
      <c r="AD143">
        <f>(P143-L143)/L143</f>
        <v>6.8669527896995777E-2</v>
      </c>
      <c r="AE143">
        <f t="shared" si="56"/>
        <v>4.401528530309561E-6</v>
      </c>
      <c r="AF143">
        <f t="shared" si="51"/>
        <v>3.7515316601986797E-6</v>
      </c>
      <c r="AG143">
        <f t="shared" si="52"/>
        <v>3.7515316601986797</v>
      </c>
      <c r="AH143">
        <f t="shared" si="57"/>
        <v>3.6336618347365132E-6</v>
      </c>
      <c r="AI143">
        <f t="shared" si="53"/>
        <v>35.391808115081851</v>
      </c>
    </row>
    <row r="144" spans="1:35" hidden="1" x14ac:dyDescent="0.35">
      <c r="A144" s="2">
        <v>44743</v>
      </c>
      <c r="B144" t="s">
        <v>56</v>
      </c>
      <c r="C144" t="s">
        <v>155</v>
      </c>
      <c r="D144" t="s">
        <v>67</v>
      </c>
      <c r="E144" t="s">
        <v>46</v>
      </c>
      <c r="F144">
        <v>14</v>
      </c>
      <c r="G144" t="s">
        <v>30</v>
      </c>
      <c r="H144" t="s">
        <v>68</v>
      </c>
      <c r="I144" t="str">
        <f t="shared" si="44"/>
        <v>L6FthG6</v>
      </c>
      <c r="J144" t="s">
        <v>507</v>
      </c>
      <c r="K144" t="s">
        <v>157</v>
      </c>
      <c r="L144" s="1">
        <v>0.58699999999999997</v>
      </c>
      <c r="M144">
        <v>4.0599999999999996</v>
      </c>
      <c r="N144">
        <f t="shared" si="54"/>
        <v>-0.40599999999999997</v>
      </c>
      <c r="O144" t="s">
        <v>158</v>
      </c>
      <c r="P144">
        <v>0.39</v>
      </c>
      <c r="Q144" s="1">
        <f t="shared" si="45"/>
        <v>0.19699999999999995</v>
      </c>
      <c r="R144">
        <v>8.0299999999999994</v>
      </c>
      <c r="S144">
        <f t="shared" si="55"/>
        <v>-0.80299999999999994</v>
      </c>
      <c r="T144">
        <f t="shared" si="46"/>
        <v>-0.39699999999999996</v>
      </c>
      <c r="U144">
        <v>44.314999999999998</v>
      </c>
      <c r="Y144" s="13">
        <v>44.314999999999998</v>
      </c>
      <c r="Z144">
        <f t="shared" si="47"/>
        <v>0</v>
      </c>
      <c r="AA144">
        <f t="shared" si="48"/>
        <v>0</v>
      </c>
      <c r="AB144">
        <f t="shared" si="49"/>
        <v>1541.5980916249998</v>
      </c>
      <c r="AC144">
        <f t="shared" si="50"/>
        <v>0</v>
      </c>
      <c r="AD144">
        <f>(L144-P144)/P144</f>
        <v>0.505128205128205</v>
      </c>
      <c r="AE144">
        <f t="shared" si="56"/>
        <v>5.1337457289479232E-5</v>
      </c>
      <c r="AF144">
        <f t="shared" si="51"/>
        <v>7.9141726186341125E-6</v>
      </c>
      <c r="AG144">
        <f t="shared" si="52"/>
        <v>7.9141726186341126</v>
      </c>
      <c r="AH144">
        <f t="shared" si="57"/>
        <v>0</v>
      </c>
      <c r="AI144">
        <f t="shared" si="53"/>
        <v>19.934943623763509</v>
      </c>
    </row>
    <row r="145" spans="1:35" hidden="1" x14ac:dyDescent="0.35">
      <c r="A145" s="10">
        <v>44777</v>
      </c>
      <c r="B145" s="6" t="s">
        <v>18</v>
      </c>
      <c r="C145" s="6" t="s">
        <v>196</v>
      </c>
      <c r="D145" t="s">
        <v>133</v>
      </c>
      <c r="E145" t="s">
        <v>46</v>
      </c>
      <c r="F145">
        <v>8</v>
      </c>
      <c r="G145" t="s">
        <v>33</v>
      </c>
      <c r="H145" t="s">
        <v>54</v>
      </c>
      <c r="I145" t="str">
        <f t="shared" si="44"/>
        <v>K1HmaA6</v>
      </c>
      <c r="J145" t="s">
        <v>477</v>
      </c>
      <c r="K145" t="s">
        <v>204</v>
      </c>
      <c r="L145" s="1">
        <v>0.78400000000000003</v>
      </c>
      <c r="M145">
        <v>4.75</v>
      </c>
      <c r="N145">
        <f t="shared" si="54"/>
        <v>-0.47499999999999998</v>
      </c>
      <c r="O145" s="6" t="s">
        <v>205</v>
      </c>
      <c r="P145">
        <v>0.79900000000000004</v>
      </c>
      <c r="Q145" s="1">
        <f t="shared" si="45"/>
        <v>-1.5000000000000013E-2</v>
      </c>
      <c r="R145">
        <v>8.0399999999999991</v>
      </c>
      <c r="S145">
        <f t="shared" si="55"/>
        <v>-0.80399999999999994</v>
      </c>
      <c r="T145">
        <f t="shared" si="46"/>
        <v>-0.32899999999999996</v>
      </c>
      <c r="U145">
        <v>83.9</v>
      </c>
      <c r="V145">
        <v>82.1</v>
      </c>
      <c r="W145" s="13">
        <v>83.9</v>
      </c>
      <c r="X145">
        <v>82.1</v>
      </c>
      <c r="Y145">
        <v>83.9</v>
      </c>
      <c r="Z145">
        <f t="shared" si="47"/>
        <v>83</v>
      </c>
      <c r="AA145">
        <f t="shared" si="48"/>
        <v>548.48726114649685</v>
      </c>
      <c r="AB145">
        <f t="shared" si="49"/>
        <v>5525.7798500000008</v>
      </c>
      <c r="AC145">
        <f t="shared" si="50"/>
        <v>5291.221849999999</v>
      </c>
      <c r="AD145">
        <f>(P145-L145)/L145</f>
        <v>1.9132653061224508E-2</v>
      </c>
      <c r="AE145">
        <f t="shared" si="56"/>
        <v>9.1287692220535775E-7</v>
      </c>
      <c r="AF145">
        <f t="shared" si="51"/>
        <v>5.0443569022523841E-7</v>
      </c>
      <c r="AG145">
        <f t="shared" si="52"/>
        <v>0.50443569022523838</v>
      </c>
      <c r="AH145">
        <f t="shared" si="57"/>
        <v>4.8302343171337374E-7</v>
      </c>
      <c r="AI145">
        <f t="shared" si="53"/>
        <v>1.5332391800159224</v>
      </c>
    </row>
    <row r="146" spans="1:35" hidden="1" x14ac:dyDescent="0.35">
      <c r="A146" s="9">
        <v>44721</v>
      </c>
      <c r="B146" s="4" t="s">
        <v>18</v>
      </c>
      <c r="C146" s="4" t="s">
        <v>19</v>
      </c>
      <c r="D146" s="4" t="s">
        <v>20</v>
      </c>
      <c r="E146" s="4" t="s">
        <v>21</v>
      </c>
      <c r="F146" s="4">
        <v>1</v>
      </c>
      <c r="G146" s="4" t="s">
        <v>25</v>
      </c>
      <c r="H146" s="4" t="s">
        <v>31</v>
      </c>
      <c r="I146" s="4" t="str">
        <f t="shared" si="44"/>
        <v>K6SguA8</v>
      </c>
      <c r="J146" s="4" t="s">
        <v>431</v>
      </c>
      <c r="K146" s="4" t="s">
        <v>23</v>
      </c>
      <c r="L146" s="3">
        <v>0.51200000000000001</v>
      </c>
      <c r="M146" s="4">
        <v>3.36</v>
      </c>
      <c r="N146" s="4">
        <f t="shared" si="54"/>
        <v>-0.33599999999999997</v>
      </c>
      <c r="O146" s="4" t="s">
        <v>32</v>
      </c>
      <c r="P146" s="4">
        <v>0.375</v>
      </c>
      <c r="Q146" s="3">
        <f t="shared" si="45"/>
        <v>0.13700000000000001</v>
      </c>
      <c r="R146" s="4">
        <v>8.07</v>
      </c>
      <c r="S146" s="4">
        <f t="shared" si="55"/>
        <v>-0.80700000000000005</v>
      </c>
      <c r="T146" s="4">
        <f t="shared" si="46"/>
        <v>-0.47100000000000009</v>
      </c>
      <c r="U146" s="4">
        <v>50.055</v>
      </c>
      <c r="V146" s="4">
        <v>46.5</v>
      </c>
      <c r="W146" s="4">
        <v>15</v>
      </c>
      <c r="X146" s="4">
        <v>15</v>
      </c>
      <c r="Y146" s="13">
        <f>(W146+X146)/2</f>
        <v>15</v>
      </c>
      <c r="Z146">
        <f t="shared" si="47"/>
        <v>15</v>
      </c>
      <c r="AA146">
        <f t="shared" si="48"/>
        <v>17.914012738853504</v>
      </c>
      <c r="AB146">
        <f t="shared" si="49"/>
        <v>1966.819874625</v>
      </c>
      <c r="AC146" s="4">
        <f t="shared" si="50"/>
        <v>1697.36625</v>
      </c>
      <c r="AD146" s="4">
        <f>(L146-P146)/P146</f>
        <v>0.36533333333333334</v>
      </c>
      <c r="AE146" s="4">
        <f t="shared" si="56"/>
        <v>3.4452241988578164E-5</v>
      </c>
      <c r="AF146" s="4">
        <f t="shared" si="51"/>
        <v>6.7761354268525469E-6</v>
      </c>
      <c r="AG146">
        <f t="shared" si="52"/>
        <v>6.7761354268525471</v>
      </c>
      <c r="AH146" s="4">
        <f t="shared" si="57"/>
        <v>5.8478072788245464E-6</v>
      </c>
      <c r="AI146">
        <f t="shared" si="53"/>
        <v>14.3866994200691</v>
      </c>
    </row>
    <row r="147" spans="1:35" hidden="1" x14ac:dyDescent="0.35">
      <c r="A147" s="2">
        <v>44749</v>
      </c>
      <c r="B147" t="s">
        <v>18</v>
      </c>
      <c r="C147" t="s">
        <v>155</v>
      </c>
      <c r="D147" t="s">
        <v>109</v>
      </c>
      <c r="E147" t="s">
        <v>21</v>
      </c>
      <c r="F147">
        <v>7</v>
      </c>
      <c r="G147" t="s">
        <v>30</v>
      </c>
      <c r="H147" t="s">
        <v>106</v>
      </c>
      <c r="I147" t="str">
        <f t="shared" si="44"/>
        <v>L3FthC7</v>
      </c>
      <c r="J147" t="s">
        <v>445</v>
      </c>
      <c r="K147" t="s">
        <v>174</v>
      </c>
      <c r="L147" s="1">
        <v>0.67700000000000005</v>
      </c>
      <c r="M147">
        <v>2.0499999999999998</v>
      </c>
      <c r="N147">
        <f t="shared" si="54"/>
        <v>-0.20499999999999999</v>
      </c>
      <c r="O147" t="s">
        <v>175</v>
      </c>
      <c r="P147">
        <v>0.68300000000000005</v>
      </c>
      <c r="Q147" s="1">
        <f t="shared" si="45"/>
        <v>-6.0000000000000053E-3</v>
      </c>
      <c r="R147">
        <v>8.17</v>
      </c>
      <c r="S147">
        <f t="shared" si="55"/>
        <v>-0.81699999999999995</v>
      </c>
      <c r="T147">
        <f t="shared" si="46"/>
        <v>-0.61199999999999999</v>
      </c>
      <c r="U147">
        <v>147</v>
      </c>
      <c r="V147">
        <v>145.6</v>
      </c>
      <c r="W147">
        <v>46</v>
      </c>
      <c r="X147">
        <v>47</v>
      </c>
      <c r="Y147" s="13">
        <f>(W147+X147)/2</f>
        <v>46.5</v>
      </c>
      <c r="Z147">
        <f t="shared" si="47"/>
        <v>46.5</v>
      </c>
      <c r="AA147">
        <f t="shared" si="48"/>
        <v>172.15366242038215</v>
      </c>
      <c r="AB147">
        <f t="shared" si="49"/>
        <v>16963.065000000002</v>
      </c>
      <c r="AC147">
        <f t="shared" si="50"/>
        <v>16641.497599999999</v>
      </c>
      <c r="AD147">
        <f>(P147-L147)/L147</f>
        <v>8.8626292466765216E-3</v>
      </c>
      <c r="AE147">
        <f t="shared" si="56"/>
        <v>3.5399448777603155E-7</v>
      </c>
      <c r="AF147">
        <f t="shared" si="51"/>
        <v>6.0048315057865297E-7</v>
      </c>
      <c r="AG147">
        <f t="shared" si="52"/>
        <v>0.60048315057865298</v>
      </c>
      <c r="AH147">
        <f t="shared" si="57"/>
        <v>5.8909984187380581E-7</v>
      </c>
      <c r="AI147">
        <f t="shared" si="53"/>
        <v>0.98118161859257025</v>
      </c>
    </row>
    <row r="148" spans="1:35" hidden="1" x14ac:dyDescent="0.35">
      <c r="A148" s="2">
        <v>44763</v>
      </c>
      <c r="B148" t="s">
        <v>18</v>
      </c>
      <c r="C148" t="s">
        <v>181</v>
      </c>
      <c r="D148" t="s">
        <v>86</v>
      </c>
      <c r="E148" t="s">
        <v>46</v>
      </c>
      <c r="F148">
        <v>2</v>
      </c>
      <c r="G148" t="s">
        <v>30</v>
      </c>
      <c r="H148" t="s">
        <v>90</v>
      </c>
      <c r="I148" t="str">
        <f t="shared" si="44"/>
        <v>K5FthA4</v>
      </c>
      <c r="J148" t="s">
        <v>400</v>
      </c>
      <c r="K148" t="s">
        <v>186</v>
      </c>
      <c r="L148" s="1">
        <v>0.61899999999999999</v>
      </c>
      <c r="M148">
        <v>8.6199999999999992</v>
      </c>
      <c r="N148">
        <f t="shared" si="54"/>
        <v>-0.86199999999999988</v>
      </c>
      <c r="O148" t="s">
        <v>187</v>
      </c>
      <c r="P148">
        <v>0.60199999999999998</v>
      </c>
      <c r="Q148" s="1">
        <f t="shared" si="45"/>
        <v>1.7000000000000015E-2</v>
      </c>
      <c r="R148">
        <v>8.17</v>
      </c>
      <c r="S148">
        <f t="shared" si="55"/>
        <v>-0.81699999999999995</v>
      </c>
      <c r="T148">
        <f t="shared" si="46"/>
        <v>4.4999999999999929E-2</v>
      </c>
      <c r="U148">
        <v>83.3</v>
      </c>
      <c r="V148">
        <v>93.3</v>
      </c>
      <c r="W148">
        <v>29.5</v>
      </c>
      <c r="X148">
        <v>30</v>
      </c>
      <c r="Y148" s="13">
        <f>(W148+X148)/2</f>
        <v>29.75</v>
      </c>
      <c r="Z148">
        <f t="shared" si="47"/>
        <v>29.75</v>
      </c>
      <c r="AA148">
        <f t="shared" si="48"/>
        <v>70.466759554140125</v>
      </c>
      <c r="AB148">
        <f t="shared" si="49"/>
        <v>5447.0286500000002</v>
      </c>
      <c r="AC148">
        <f t="shared" si="50"/>
        <v>6833.3386499999997</v>
      </c>
      <c r="AD148">
        <f>(L148-P148)/P148</f>
        <v>2.8239202657807334E-2</v>
      </c>
      <c r="AE148">
        <f t="shared" si="56"/>
        <v>1.4741657026885822E-6</v>
      </c>
      <c r="AF148">
        <f t="shared" si="51"/>
        <v>8.0298228173920891E-7</v>
      </c>
      <c r="AG148">
        <f t="shared" si="52"/>
        <v>0.80298228173920894</v>
      </c>
      <c r="AH148">
        <f t="shared" si="57"/>
        <v>1.0073473472686297E-6</v>
      </c>
      <c r="AI148">
        <f t="shared" si="53"/>
        <v>17.844050705315784</v>
      </c>
    </row>
    <row r="149" spans="1:35" hidden="1" x14ac:dyDescent="0.35">
      <c r="A149" s="2">
        <v>44777</v>
      </c>
      <c r="B149" t="s">
        <v>18</v>
      </c>
      <c r="C149" t="s">
        <v>196</v>
      </c>
      <c r="D149" t="s">
        <v>123</v>
      </c>
      <c r="E149" t="s">
        <v>21</v>
      </c>
      <c r="F149">
        <v>4</v>
      </c>
      <c r="G149" t="s">
        <v>30</v>
      </c>
      <c r="H149" t="s">
        <v>115</v>
      </c>
      <c r="I149" t="str">
        <f t="shared" si="44"/>
        <v>M1FthD8</v>
      </c>
      <c r="J149" t="s">
        <v>461</v>
      </c>
      <c r="K149" t="s">
        <v>165</v>
      </c>
      <c r="L149" s="1">
        <v>0.51900000000000002</v>
      </c>
      <c r="M149">
        <v>6.34</v>
      </c>
      <c r="N149">
        <f t="shared" si="54"/>
        <v>-0.63400000000000001</v>
      </c>
      <c r="O149" s="6" t="s">
        <v>168</v>
      </c>
      <c r="P149">
        <v>0.55300000000000005</v>
      </c>
      <c r="Q149" s="1">
        <f t="shared" si="45"/>
        <v>-3.400000000000003E-2</v>
      </c>
      <c r="R149">
        <v>8.18</v>
      </c>
      <c r="S149">
        <f t="shared" si="55"/>
        <v>-0.81799999999999995</v>
      </c>
      <c r="T149">
        <f t="shared" si="46"/>
        <v>-0.18399999999999994</v>
      </c>
      <c r="U149">
        <v>84.3</v>
      </c>
      <c r="V149">
        <v>87.4</v>
      </c>
      <c r="W149" s="13">
        <v>84.3</v>
      </c>
      <c r="X149">
        <v>87.4</v>
      </c>
      <c r="Y149">
        <v>84.3</v>
      </c>
      <c r="Z149">
        <f t="shared" si="47"/>
        <v>85.85</v>
      </c>
      <c r="AA149">
        <f t="shared" si="48"/>
        <v>586.8011544585986</v>
      </c>
      <c r="AB149">
        <f t="shared" si="49"/>
        <v>5578.59465</v>
      </c>
      <c r="AC149">
        <f t="shared" si="50"/>
        <v>5996.4266000000007</v>
      </c>
      <c r="AD149">
        <f>(P149-L149)/L149</f>
        <v>6.5510597302504872E-2</v>
      </c>
      <c r="AE149">
        <f t="shared" si="56"/>
        <v>4.1536174063171412E-6</v>
      </c>
      <c r="AF149">
        <f t="shared" si="51"/>
        <v>2.3171347841027682E-6</v>
      </c>
      <c r="AG149">
        <f t="shared" si="52"/>
        <v>2.3171347841027683</v>
      </c>
      <c r="AH149">
        <f t="shared" si="57"/>
        <v>2.4906861901463116E-6</v>
      </c>
      <c r="AI149">
        <f t="shared" si="53"/>
        <v>12.593123826645483</v>
      </c>
    </row>
    <row r="150" spans="1:35" hidden="1" x14ac:dyDescent="0.35">
      <c r="A150" s="2">
        <v>44776</v>
      </c>
      <c r="B150" t="s">
        <v>18</v>
      </c>
      <c r="C150" t="s">
        <v>196</v>
      </c>
      <c r="D150" t="s">
        <v>123</v>
      </c>
      <c r="E150" t="s">
        <v>21</v>
      </c>
      <c r="F150">
        <v>6</v>
      </c>
      <c r="G150" t="s">
        <v>33</v>
      </c>
      <c r="H150" t="s">
        <v>97</v>
      </c>
      <c r="I150" t="str">
        <f t="shared" si="44"/>
        <v>M1HmaJ1</v>
      </c>
      <c r="J150" t="s">
        <v>462</v>
      </c>
      <c r="K150" t="s">
        <v>87</v>
      </c>
      <c r="L150" s="1">
        <v>0.78200000000000003</v>
      </c>
      <c r="M150">
        <v>3.27</v>
      </c>
      <c r="N150">
        <f t="shared" si="54"/>
        <v>-0.32700000000000001</v>
      </c>
      <c r="O150" t="s">
        <v>201</v>
      </c>
      <c r="P150">
        <v>0.68799999999999994</v>
      </c>
      <c r="Q150" s="1">
        <f t="shared" si="45"/>
        <v>9.4000000000000083E-2</v>
      </c>
      <c r="R150">
        <v>8.19</v>
      </c>
      <c r="S150">
        <f t="shared" si="55"/>
        <v>-0.81899999999999995</v>
      </c>
      <c r="T150">
        <f t="shared" si="46"/>
        <v>-0.49199999999999994</v>
      </c>
      <c r="U150">
        <v>70.599999999999994</v>
      </c>
      <c r="V150">
        <v>69.55</v>
      </c>
      <c r="W150" s="13">
        <v>70.599999999999994</v>
      </c>
      <c r="X150">
        <v>69.55</v>
      </c>
      <c r="Y150">
        <v>70.599999999999994</v>
      </c>
      <c r="Z150">
        <f t="shared" si="47"/>
        <v>70.074999999999989</v>
      </c>
      <c r="AA150">
        <f t="shared" si="48"/>
        <v>390.96382364649662</v>
      </c>
      <c r="AB150">
        <f t="shared" si="49"/>
        <v>3912.7225999999991</v>
      </c>
      <c r="AC150">
        <f t="shared" si="50"/>
        <v>3797.2039624999998</v>
      </c>
      <c r="AD150">
        <f>(L150-P150)/P150</f>
        <v>0.13662790697674432</v>
      </c>
      <c r="AE150">
        <f t="shared" si="56"/>
        <v>1.0265875232432854E-5</v>
      </c>
      <c r="AF150">
        <f t="shared" si="51"/>
        <v>4.0167522030720272E-6</v>
      </c>
      <c r="AG150">
        <f t="shared" si="52"/>
        <v>4.0167522030720271</v>
      </c>
      <c r="AH150">
        <f t="shared" si="57"/>
        <v>3.8981622111124636E-6</v>
      </c>
      <c r="AI150">
        <f t="shared" si="53"/>
        <v>8.1641304940488357</v>
      </c>
    </row>
    <row r="151" spans="1:35" hidden="1" x14ac:dyDescent="0.35">
      <c r="A151" s="2">
        <v>44748</v>
      </c>
      <c r="B151" t="s">
        <v>18</v>
      </c>
      <c r="C151" t="s">
        <v>155</v>
      </c>
      <c r="D151" t="s">
        <v>45</v>
      </c>
      <c r="E151" t="s">
        <v>46</v>
      </c>
      <c r="F151">
        <v>15</v>
      </c>
      <c r="G151" t="s">
        <v>43</v>
      </c>
      <c r="H151" t="s">
        <v>52</v>
      </c>
      <c r="I151" t="str">
        <f t="shared" si="44"/>
        <v>L4PfuF9</v>
      </c>
      <c r="J151" t="s">
        <v>438</v>
      </c>
      <c r="K151" t="s">
        <v>171</v>
      </c>
      <c r="L151" s="1">
        <v>0.81299999999999994</v>
      </c>
      <c r="M151">
        <v>9.43</v>
      </c>
      <c r="N151">
        <f t="shared" si="54"/>
        <v>-0.94299999999999995</v>
      </c>
      <c r="O151" t="s">
        <v>112</v>
      </c>
      <c r="P151">
        <v>0.88200000000000001</v>
      </c>
      <c r="Q151" s="1">
        <f t="shared" si="45"/>
        <v>-6.9000000000000061E-2</v>
      </c>
      <c r="R151">
        <v>8.2100000000000009</v>
      </c>
      <c r="S151">
        <f t="shared" si="55"/>
        <v>-0.82100000000000006</v>
      </c>
      <c r="T151">
        <f t="shared" si="46"/>
        <v>0.12199999999999989</v>
      </c>
      <c r="U151">
        <v>96.75</v>
      </c>
      <c r="V151">
        <v>96.75</v>
      </c>
      <c r="W151">
        <v>30</v>
      </c>
      <c r="X151">
        <v>30</v>
      </c>
      <c r="Y151" s="13">
        <f>(W151+X151)/2</f>
        <v>30</v>
      </c>
      <c r="Z151">
        <f t="shared" si="47"/>
        <v>30</v>
      </c>
      <c r="AA151">
        <f t="shared" si="48"/>
        <v>71.656050955414017</v>
      </c>
      <c r="AB151">
        <f t="shared" si="49"/>
        <v>7348.0415625000005</v>
      </c>
      <c r="AC151">
        <f t="shared" si="50"/>
        <v>7348.0415625000005</v>
      </c>
      <c r="AD151">
        <f>(P151-L151)/L151</f>
        <v>8.487084870848717E-2</v>
      </c>
      <c r="AE151">
        <f t="shared" si="56"/>
        <v>5.7127961905042189E-6</v>
      </c>
      <c r="AF151">
        <f t="shared" si="51"/>
        <v>4.1977863845916674E-6</v>
      </c>
      <c r="AG151">
        <f t="shared" si="52"/>
        <v>4.1977863845916676</v>
      </c>
      <c r="AH151">
        <f t="shared" si="57"/>
        <v>4.1977863845916674E-6</v>
      </c>
      <c r="AI151">
        <f t="shared" si="53"/>
        <v>34.408085119603868</v>
      </c>
    </row>
    <row r="152" spans="1:35" hidden="1" x14ac:dyDescent="0.35">
      <c r="A152" s="2">
        <v>44715</v>
      </c>
      <c r="B152" t="s">
        <v>56</v>
      </c>
      <c r="C152" t="s">
        <v>19</v>
      </c>
      <c r="D152" t="s">
        <v>67</v>
      </c>
      <c r="E152" t="s">
        <v>46</v>
      </c>
      <c r="F152">
        <v>2</v>
      </c>
      <c r="G152" t="s">
        <v>39</v>
      </c>
      <c r="H152" t="s">
        <v>71</v>
      </c>
      <c r="I152" t="str">
        <f t="shared" si="44"/>
        <v>L6BbrJ4</v>
      </c>
      <c r="J152" t="s">
        <v>505</v>
      </c>
      <c r="K152" t="s">
        <v>69</v>
      </c>
      <c r="L152" s="1">
        <v>0.6</v>
      </c>
      <c r="M152">
        <v>2.95</v>
      </c>
      <c r="N152">
        <f t="shared" si="54"/>
        <v>-0.29500000000000004</v>
      </c>
      <c r="O152" t="s">
        <v>70</v>
      </c>
      <c r="P152">
        <v>0.40300000000000002</v>
      </c>
      <c r="Q152" s="1">
        <f t="shared" si="45"/>
        <v>0.19699999999999995</v>
      </c>
      <c r="R152">
        <v>8.23</v>
      </c>
      <c r="S152">
        <f t="shared" si="55"/>
        <v>-0.82300000000000006</v>
      </c>
      <c r="T152">
        <f t="shared" si="46"/>
        <v>-0.52800000000000002</v>
      </c>
      <c r="U152">
        <v>60.91</v>
      </c>
      <c r="Y152" s="13">
        <v>60.91</v>
      </c>
      <c r="Z152">
        <f t="shared" si="47"/>
        <v>0</v>
      </c>
      <c r="AA152">
        <f t="shared" si="48"/>
        <v>0</v>
      </c>
      <c r="AB152">
        <f t="shared" si="49"/>
        <v>2912.3720584999996</v>
      </c>
      <c r="AC152">
        <f t="shared" si="50"/>
        <v>0</v>
      </c>
      <c r="AD152">
        <f>(L152-P152)/P152</f>
        <v>0.48883374689826287</v>
      </c>
      <c r="AE152">
        <f t="shared" si="56"/>
        <v>4.930652254451948E-5</v>
      </c>
      <c r="AF152">
        <f t="shared" si="51"/>
        <v>1.4359893856045883E-5</v>
      </c>
      <c r="AG152">
        <f t="shared" si="52"/>
        <v>14.359893856045883</v>
      </c>
      <c r="AH152">
        <f t="shared" si="57"/>
        <v>0</v>
      </c>
      <c r="AI152">
        <f t="shared" si="53"/>
        <v>27.196768666753563</v>
      </c>
    </row>
    <row r="153" spans="1:35" hidden="1" x14ac:dyDescent="0.35">
      <c r="A153" s="2">
        <v>44804</v>
      </c>
      <c r="B153" s="6" t="s">
        <v>18</v>
      </c>
      <c r="C153" s="6" t="s">
        <v>232</v>
      </c>
      <c r="D153" t="s">
        <v>123</v>
      </c>
      <c r="E153" t="s">
        <v>21</v>
      </c>
      <c r="F153">
        <v>4</v>
      </c>
      <c r="G153" t="s">
        <v>43</v>
      </c>
      <c r="H153" t="s">
        <v>35</v>
      </c>
      <c r="I153" t="str">
        <f t="shared" si="44"/>
        <v>M1PfuD4</v>
      </c>
      <c r="J153" t="s">
        <v>468</v>
      </c>
      <c r="K153" t="s">
        <v>234</v>
      </c>
      <c r="L153" s="1">
        <v>0.91100000000000003</v>
      </c>
      <c r="M153">
        <v>4.96</v>
      </c>
      <c r="N153">
        <f t="shared" si="54"/>
        <v>-0.496</v>
      </c>
      <c r="O153" t="s">
        <v>32</v>
      </c>
      <c r="P153">
        <v>0.89200000000000002</v>
      </c>
      <c r="Q153" s="1">
        <f t="shared" si="45"/>
        <v>1.9000000000000017E-2</v>
      </c>
      <c r="R153">
        <v>8.24</v>
      </c>
      <c r="S153">
        <f t="shared" si="55"/>
        <v>-0.82400000000000007</v>
      </c>
      <c r="T153">
        <f t="shared" si="46"/>
        <v>-0.32800000000000007</v>
      </c>
      <c r="U153">
        <v>64.150000000000006</v>
      </c>
      <c r="V153">
        <v>65.2</v>
      </c>
      <c r="W153">
        <v>64.150000000000006</v>
      </c>
      <c r="X153">
        <v>65.2</v>
      </c>
      <c r="Y153">
        <v>65.2</v>
      </c>
      <c r="Z153">
        <f t="shared" si="47"/>
        <v>64.675000000000011</v>
      </c>
      <c r="AA153">
        <f t="shared" si="48"/>
        <v>333.02990644904463</v>
      </c>
      <c r="AB153">
        <f t="shared" si="49"/>
        <v>3230.4496625000006</v>
      </c>
      <c r="AC153">
        <f t="shared" si="50"/>
        <v>3337.0664000000002</v>
      </c>
      <c r="AD153">
        <f>(L153-P153)/P153</f>
        <v>2.1300448430493293E-2</v>
      </c>
      <c r="AE153">
        <f t="shared" si="56"/>
        <v>1.0418219623448591E-6</v>
      </c>
      <c r="AF153">
        <f t="shared" si="51"/>
        <v>3.3655534066420382E-7</v>
      </c>
      <c r="AG153">
        <f t="shared" si="52"/>
        <v>0.33655534066420384</v>
      </c>
      <c r="AH153">
        <f t="shared" si="57"/>
        <v>3.4766290653230942E-7</v>
      </c>
      <c r="AI153">
        <f t="shared" si="53"/>
        <v>1.026083355683548</v>
      </c>
    </row>
    <row r="154" spans="1:35" hidden="1" x14ac:dyDescent="0.35">
      <c r="A154" s="2">
        <v>44750</v>
      </c>
      <c r="B154" t="s">
        <v>18</v>
      </c>
      <c r="C154" t="s">
        <v>155</v>
      </c>
      <c r="D154" t="s">
        <v>123</v>
      </c>
      <c r="E154" t="s">
        <v>21</v>
      </c>
      <c r="F154">
        <v>14</v>
      </c>
      <c r="G154" t="s">
        <v>43</v>
      </c>
      <c r="H154" t="s">
        <v>35</v>
      </c>
      <c r="I154" t="str">
        <f t="shared" si="44"/>
        <v>M1PfuD4</v>
      </c>
      <c r="J154" t="s">
        <v>468</v>
      </c>
      <c r="K154" t="s">
        <v>169</v>
      </c>
      <c r="L154" s="1">
        <v>0.78</v>
      </c>
      <c r="M154">
        <v>6.34</v>
      </c>
      <c r="N154">
        <f t="shared" si="54"/>
        <v>-0.63400000000000001</v>
      </c>
      <c r="O154" t="s">
        <v>180</v>
      </c>
      <c r="P154">
        <v>0.92300000000000004</v>
      </c>
      <c r="Q154" s="1">
        <f t="shared" si="45"/>
        <v>-0.14300000000000002</v>
      </c>
      <c r="R154">
        <v>8.34</v>
      </c>
      <c r="S154">
        <f t="shared" si="55"/>
        <v>-0.83399999999999996</v>
      </c>
      <c r="T154">
        <f t="shared" si="46"/>
        <v>-0.19999999999999996</v>
      </c>
      <c r="U154">
        <v>64.150000000000006</v>
      </c>
      <c r="V154">
        <v>65.2</v>
      </c>
      <c r="W154">
        <v>20</v>
      </c>
      <c r="X154">
        <v>20.5</v>
      </c>
      <c r="Y154" s="13">
        <f>(W154+X154)/2</f>
        <v>20.25</v>
      </c>
      <c r="Z154">
        <f t="shared" si="47"/>
        <v>20.25</v>
      </c>
      <c r="AA154">
        <f t="shared" si="48"/>
        <v>32.648288216560509</v>
      </c>
      <c r="AB154">
        <f t="shared" si="49"/>
        <v>3230.4496625000006</v>
      </c>
      <c r="AC154">
        <f t="shared" si="50"/>
        <v>3337.0664000000002</v>
      </c>
      <c r="AD154">
        <f>(P154-L154)/L154</f>
        <v>0.18333333333333335</v>
      </c>
      <c r="AE154">
        <f t="shared" si="56"/>
        <v>1.4743383676282337E-5</v>
      </c>
      <c r="AF154">
        <f t="shared" si="51"/>
        <v>4.7627758821154293E-6</v>
      </c>
      <c r="AG154">
        <f t="shared" si="52"/>
        <v>4.7627758821154291</v>
      </c>
      <c r="AH154">
        <f t="shared" si="57"/>
        <v>4.9199650288430266E-6</v>
      </c>
      <c r="AI154">
        <f t="shared" si="53"/>
        <v>23.813879410577151</v>
      </c>
    </row>
    <row r="155" spans="1:35" hidden="1" x14ac:dyDescent="0.35">
      <c r="A155" s="2">
        <v>44743</v>
      </c>
      <c r="B155" t="s">
        <v>56</v>
      </c>
      <c r="C155" t="s">
        <v>155</v>
      </c>
      <c r="D155" t="s">
        <v>77</v>
      </c>
      <c r="E155" t="s">
        <v>46</v>
      </c>
      <c r="F155">
        <v>2</v>
      </c>
      <c r="G155" t="s">
        <v>30</v>
      </c>
      <c r="H155" t="s">
        <v>93</v>
      </c>
      <c r="I155" t="str">
        <f t="shared" si="44"/>
        <v>M3FthH9</v>
      </c>
      <c r="J155" t="s">
        <v>516</v>
      </c>
      <c r="K155" t="s">
        <v>159</v>
      </c>
      <c r="L155" s="1">
        <v>0.60099999999999998</v>
      </c>
      <c r="M155">
        <v>2.83</v>
      </c>
      <c r="N155">
        <f t="shared" si="54"/>
        <v>-0.28300000000000003</v>
      </c>
      <c r="O155" t="s">
        <v>160</v>
      </c>
      <c r="P155">
        <v>0.40699999999999997</v>
      </c>
      <c r="Q155" s="1">
        <f t="shared" si="45"/>
        <v>0.19400000000000001</v>
      </c>
      <c r="R155">
        <v>8.42</v>
      </c>
      <c r="S155">
        <f t="shared" si="55"/>
        <v>-0.84199999999999997</v>
      </c>
      <c r="T155">
        <f t="shared" si="46"/>
        <v>-0.55899999999999994</v>
      </c>
      <c r="U155">
        <v>39.945</v>
      </c>
      <c r="Y155" s="13">
        <v>39.945</v>
      </c>
      <c r="Z155">
        <f t="shared" si="47"/>
        <v>0</v>
      </c>
      <c r="AA155">
        <f t="shared" si="48"/>
        <v>0</v>
      </c>
      <c r="AB155">
        <f t="shared" si="49"/>
        <v>1252.5483746250002</v>
      </c>
      <c r="AC155">
        <f t="shared" si="50"/>
        <v>0</v>
      </c>
      <c r="AD155">
        <f>(L155-P155)/P155</f>
        <v>0.47665847665847672</v>
      </c>
      <c r="AE155">
        <f t="shared" si="56"/>
        <v>4.7799149939110052E-5</v>
      </c>
      <c r="AF155">
        <f t="shared" si="51"/>
        <v>5.9870747564688973E-6</v>
      </c>
      <c r="AG155">
        <f t="shared" si="52"/>
        <v>5.9870747564688971</v>
      </c>
      <c r="AH155">
        <f t="shared" si="57"/>
        <v>0</v>
      </c>
      <c r="AI155">
        <f t="shared" si="53"/>
        <v>10.710330512466722</v>
      </c>
    </row>
    <row r="156" spans="1:35" hidden="1" x14ac:dyDescent="0.35">
      <c r="A156" s="2">
        <v>44733</v>
      </c>
      <c r="B156" t="s">
        <v>18</v>
      </c>
      <c r="C156" t="s">
        <v>141</v>
      </c>
      <c r="D156" t="s">
        <v>133</v>
      </c>
      <c r="E156" t="s">
        <v>46</v>
      </c>
      <c r="F156">
        <v>2</v>
      </c>
      <c r="G156" t="s">
        <v>30</v>
      </c>
      <c r="H156" t="s">
        <v>137</v>
      </c>
      <c r="I156" t="str">
        <f t="shared" si="44"/>
        <v>K1FthH1</v>
      </c>
      <c r="J156" t="s">
        <v>475</v>
      </c>
      <c r="K156" t="s">
        <v>142</v>
      </c>
      <c r="L156" s="1">
        <v>0.64700000000000002</v>
      </c>
      <c r="M156">
        <v>5.7</v>
      </c>
      <c r="N156">
        <f t="shared" si="54"/>
        <v>-0.57000000000000006</v>
      </c>
      <c r="O156" t="s">
        <v>100</v>
      </c>
      <c r="P156">
        <v>0.73599999999999999</v>
      </c>
      <c r="Q156" s="1">
        <f t="shared" si="45"/>
        <v>-8.8999999999999968E-2</v>
      </c>
      <c r="R156">
        <v>8.42</v>
      </c>
      <c r="S156">
        <f t="shared" si="55"/>
        <v>-0.84199999999999997</v>
      </c>
      <c r="T156">
        <f t="shared" si="46"/>
        <v>-0.27199999999999991</v>
      </c>
      <c r="U156">
        <v>104.2</v>
      </c>
      <c r="V156">
        <v>102.55</v>
      </c>
      <c r="W156">
        <v>30</v>
      </c>
      <c r="X156">
        <v>31.5</v>
      </c>
      <c r="Y156" s="13">
        <f>(W156+X156)/2</f>
        <v>30.75</v>
      </c>
      <c r="Z156">
        <f t="shared" si="47"/>
        <v>30.75</v>
      </c>
      <c r="AA156">
        <f t="shared" si="48"/>
        <v>75.283638535031841</v>
      </c>
      <c r="AB156">
        <f t="shared" si="49"/>
        <v>8523.247400000002</v>
      </c>
      <c r="AC156">
        <f t="shared" si="50"/>
        <v>8255.4544624999999</v>
      </c>
      <c r="AD156">
        <f>(P156-L156)/L156</f>
        <v>0.13755795981452854</v>
      </c>
      <c r="AE156">
        <f t="shared" si="56"/>
        <v>1.0351967266640995E-5</v>
      </c>
      <c r="AF156">
        <f t="shared" si="51"/>
        <v>8.8232378090282984E-6</v>
      </c>
      <c r="AG156">
        <f t="shared" si="52"/>
        <v>8.8232378090282992</v>
      </c>
      <c r="AH156">
        <f t="shared" si="57"/>
        <v>8.5460194367045321E-6</v>
      </c>
      <c r="AI156">
        <f t="shared" si="53"/>
        <v>32.438374297898172</v>
      </c>
    </row>
    <row r="157" spans="1:35" hidden="1" x14ac:dyDescent="0.35">
      <c r="A157" s="2">
        <v>44721</v>
      </c>
      <c r="B157" t="s">
        <v>18</v>
      </c>
      <c r="C157" t="s">
        <v>19</v>
      </c>
      <c r="D157" t="s">
        <v>20</v>
      </c>
      <c r="E157" t="s">
        <v>21</v>
      </c>
      <c r="F157">
        <v>2</v>
      </c>
      <c r="G157" t="s">
        <v>33</v>
      </c>
      <c r="H157" t="s">
        <v>34</v>
      </c>
      <c r="I157" t="str">
        <f t="shared" si="44"/>
        <v>K6HmaC8</v>
      </c>
      <c r="J157" t="s">
        <v>424</v>
      </c>
      <c r="K157" t="s">
        <v>23</v>
      </c>
      <c r="L157" s="1">
        <v>0.79300000000000004</v>
      </c>
      <c r="M157">
        <v>2.44</v>
      </c>
      <c r="N157">
        <f t="shared" si="54"/>
        <v>-0.24399999999999999</v>
      </c>
      <c r="O157" t="s">
        <v>32</v>
      </c>
      <c r="P157">
        <v>0.63</v>
      </c>
      <c r="Q157" s="1">
        <f t="shared" si="45"/>
        <v>0.16300000000000003</v>
      </c>
      <c r="R157">
        <v>8.4499999999999993</v>
      </c>
      <c r="S157">
        <f t="shared" si="55"/>
        <v>-0.84499999999999997</v>
      </c>
      <c r="T157">
        <f t="shared" si="46"/>
        <v>-0.60099999999999998</v>
      </c>
      <c r="U157">
        <v>65</v>
      </c>
      <c r="V157">
        <v>61.85</v>
      </c>
      <c r="W157">
        <v>19</v>
      </c>
      <c r="X157">
        <v>20</v>
      </c>
      <c r="Y157" s="13">
        <f>(W157+X157)/2</f>
        <v>19.5</v>
      </c>
      <c r="Z157">
        <f t="shared" si="47"/>
        <v>19.5</v>
      </c>
      <c r="AA157">
        <f t="shared" si="48"/>
        <v>30.27468152866242</v>
      </c>
      <c r="AB157">
        <f t="shared" si="49"/>
        <v>3316.625</v>
      </c>
      <c r="AC157">
        <f t="shared" si="50"/>
        <v>3002.9566625000002</v>
      </c>
      <c r="AD157">
        <f>(L157-P157)/P157</f>
        <v>0.25873015873015875</v>
      </c>
      <c r="AE157">
        <f t="shared" si="56"/>
        <v>2.2530025643589709E-5</v>
      </c>
      <c r="AF157">
        <f t="shared" si="51"/>
        <v>7.4723646300170724E-6</v>
      </c>
      <c r="AG157">
        <f t="shared" si="52"/>
        <v>7.4723646300170721</v>
      </c>
      <c r="AH157">
        <f t="shared" si="57"/>
        <v>6.7656690612713578E-6</v>
      </c>
      <c r="AI157">
        <f t="shared" si="53"/>
        <v>12.433219018331235</v>
      </c>
    </row>
    <row r="158" spans="1:35" hidden="1" x14ac:dyDescent="0.35">
      <c r="A158" s="2">
        <v>44733</v>
      </c>
      <c r="B158" t="s">
        <v>18</v>
      </c>
      <c r="C158" t="s">
        <v>141</v>
      </c>
      <c r="D158" t="s">
        <v>133</v>
      </c>
      <c r="E158" t="s">
        <v>46</v>
      </c>
      <c r="F158">
        <v>4</v>
      </c>
      <c r="G158" t="s">
        <v>43</v>
      </c>
      <c r="H158" t="s">
        <v>121</v>
      </c>
      <c r="I158" t="str">
        <f t="shared" si="44"/>
        <v>K1PfuG7</v>
      </c>
      <c r="J158" t="s">
        <v>483</v>
      </c>
      <c r="K158" t="s">
        <v>142</v>
      </c>
      <c r="L158" s="1">
        <v>0.90700000000000003</v>
      </c>
      <c r="M158">
        <v>4.22</v>
      </c>
      <c r="N158">
        <f t="shared" si="54"/>
        <v>-0.42199999999999999</v>
      </c>
      <c r="O158" t="s">
        <v>100</v>
      </c>
      <c r="P158">
        <v>0.78400000000000003</v>
      </c>
      <c r="Q158" s="1">
        <f t="shared" si="45"/>
        <v>0.123</v>
      </c>
      <c r="R158">
        <v>8.4600000000000009</v>
      </c>
      <c r="S158">
        <f t="shared" si="55"/>
        <v>-0.84600000000000009</v>
      </c>
      <c r="T158">
        <f t="shared" si="46"/>
        <v>-0.4240000000000001</v>
      </c>
      <c r="U158">
        <v>89.35</v>
      </c>
      <c r="V158">
        <v>90.1</v>
      </c>
      <c r="W158">
        <v>28</v>
      </c>
      <c r="X158">
        <v>28</v>
      </c>
      <c r="Y158" s="13">
        <f>(W158+X158)/2</f>
        <v>28</v>
      </c>
      <c r="Z158">
        <f t="shared" si="47"/>
        <v>28</v>
      </c>
      <c r="AA158">
        <f t="shared" si="48"/>
        <v>62.420382165605091</v>
      </c>
      <c r="AB158">
        <f t="shared" si="49"/>
        <v>6266.9866624999995</v>
      </c>
      <c r="AC158">
        <f t="shared" si="50"/>
        <v>6372.6378500000001</v>
      </c>
      <c r="AD158">
        <f>(L158-P158)/P158</f>
        <v>0.15688775510204081</v>
      </c>
      <c r="AE158">
        <f t="shared" si="56"/>
        <v>1.2170742678949572E-5</v>
      </c>
      <c r="AF158">
        <f t="shared" si="51"/>
        <v>7.627388204169648E-6</v>
      </c>
      <c r="AG158">
        <f t="shared" si="52"/>
        <v>7.6273882041696481</v>
      </c>
      <c r="AH158">
        <f t="shared" si="57"/>
        <v>7.7559735458484441E-6</v>
      </c>
      <c r="AI158">
        <f t="shared" si="53"/>
        <v>17.989123123041619</v>
      </c>
    </row>
    <row r="159" spans="1:35" hidden="1" x14ac:dyDescent="0.35">
      <c r="A159" s="2">
        <v>44798</v>
      </c>
      <c r="B159" s="6" t="s">
        <v>56</v>
      </c>
      <c r="C159" s="6" t="s">
        <v>214</v>
      </c>
      <c r="D159" t="s">
        <v>67</v>
      </c>
      <c r="E159" t="s">
        <v>46</v>
      </c>
      <c r="F159">
        <v>8</v>
      </c>
      <c r="G159" t="s">
        <v>25</v>
      </c>
      <c r="H159" t="s">
        <v>73</v>
      </c>
      <c r="I159" t="str">
        <f t="shared" si="44"/>
        <v>L6SguD1</v>
      </c>
      <c r="J159" t="s">
        <v>512</v>
      </c>
      <c r="K159" t="s">
        <v>186</v>
      </c>
      <c r="L159" s="1">
        <v>0.64600000000000002</v>
      </c>
      <c r="M159">
        <v>5.63</v>
      </c>
      <c r="N159">
        <f t="shared" si="54"/>
        <v>-0.56299999999999994</v>
      </c>
      <c r="O159" t="s">
        <v>147</v>
      </c>
      <c r="P159">
        <v>0.53100000000000003</v>
      </c>
      <c r="Q159" s="1">
        <f t="shared" si="45"/>
        <v>0.11499999999999999</v>
      </c>
      <c r="R159">
        <v>8.52</v>
      </c>
      <c r="S159">
        <f t="shared" si="55"/>
        <v>-0.85199999999999998</v>
      </c>
      <c r="T159">
        <f t="shared" si="46"/>
        <v>-0.28900000000000003</v>
      </c>
      <c r="U159">
        <v>46.674999999999997</v>
      </c>
      <c r="Y159" s="13">
        <v>46.674999999999997</v>
      </c>
      <c r="Z159">
        <f t="shared" si="47"/>
        <v>0</v>
      </c>
      <c r="AA159">
        <f t="shared" si="48"/>
        <v>0</v>
      </c>
      <c r="AB159">
        <f t="shared" si="49"/>
        <v>1710.1661656249996</v>
      </c>
      <c r="AC159">
        <f t="shared" si="50"/>
        <v>0</v>
      </c>
      <c r="AD159">
        <f>(L159-P159)/P159</f>
        <v>0.21657250470809791</v>
      </c>
      <c r="AE159">
        <f t="shared" si="56"/>
        <v>1.8099836317120222E-5</v>
      </c>
      <c r="AF159">
        <f t="shared" si="51"/>
        <v>3.0953727672889607E-6</v>
      </c>
      <c r="AG159">
        <f t="shared" si="52"/>
        <v>3.0953727672889606</v>
      </c>
      <c r="AH159">
        <f t="shared" si="57"/>
        <v>0</v>
      </c>
      <c r="AI159">
        <f t="shared" si="53"/>
        <v>10.710632412764568</v>
      </c>
    </row>
    <row r="160" spans="1:35" hidden="1" x14ac:dyDescent="0.35">
      <c r="A160" s="2">
        <v>44715</v>
      </c>
      <c r="B160" t="s">
        <v>56</v>
      </c>
      <c r="C160" t="s">
        <v>19</v>
      </c>
      <c r="D160" t="s">
        <v>57</v>
      </c>
      <c r="E160" t="s">
        <v>46</v>
      </c>
      <c r="F160">
        <v>4</v>
      </c>
      <c r="G160" t="s">
        <v>30</v>
      </c>
      <c r="H160" t="s">
        <v>62</v>
      </c>
      <c r="I160" t="str">
        <f t="shared" si="44"/>
        <v>L1FthF5</v>
      </c>
      <c r="J160" t="s">
        <v>500</v>
      </c>
      <c r="K160" t="s">
        <v>59</v>
      </c>
      <c r="L160" s="1">
        <v>0.128</v>
      </c>
      <c r="M160">
        <v>3.06</v>
      </c>
      <c r="N160">
        <f t="shared" si="54"/>
        <v>-0.30599999999999999</v>
      </c>
      <c r="O160" t="s">
        <v>60</v>
      </c>
      <c r="P160">
        <v>0.53600000000000003</v>
      </c>
      <c r="Q160" s="1">
        <f t="shared" si="45"/>
        <v>-0.40800000000000003</v>
      </c>
      <c r="R160">
        <v>8.52</v>
      </c>
      <c r="S160">
        <f t="shared" si="55"/>
        <v>-0.85199999999999998</v>
      </c>
      <c r="T160">
        <f t="shared" si="46"/>
        <v>-0.54600000000000004</v>
      </c>
      <c r="U160">
        <v>42.6</v>
      </c>
      <c r="Y160" s="13">
        <v>42.6</v>
      </c>
      <c r="Z160">
        <f t="shared" si="47"/>
        <v>0</v>
      </c>
      <c r="AA160">
        <f t="shared" si="48"/>
        <v>0</v>
      </c>
      <c r="AB160">
        <f t="shared" si="49"/>
        <v>1424.5866000000003</v>
      </c>
      <c r="AC160">
        <f t="shared" si="50"/>
        <v>0</v>
      </c>
      <c r="AD160">
        <f>(P160-L160)/L160</f>
        <v>3.1875</v>
      </c>
      <c r="AE160">
        <f t="shared" si="56"/>
        <v>4.9578587501633489E-4</v>
      </c>
      <c r="AF160">
        <f t="shared" si="51"/>
        <v>7.062899140175457E-5</v>
      </c>
      <c r="AG160">
        <f t="shared" si="52"/>
        <v>70.628991401754575</v>
      </c>
      <c r="AH160">
        <f t="shared" si="57"/>
        <v>0</v>
      </c>
      <c r="AI160">
        <f t="shared" si="53"/>
        <v>129.3571271094406</v>
      </c>
    </row>
    <row r="161" spans="1:35" hidden="1" x14ac:dyDescent="0.35">
      <c r="A161" s="2">
        <v>44806</v>
      </c>
      <c r="B161" s="6" t="s">
        <v>18</v>
      </c>
      <c r="C161" s="6" t="s">
        <v>232</v>
      </c>
      <c r="D161" t="s">
        <v>86</v>
      </c>
      <c r="E161" t="s">
        <v>46</v>
      </c>
      <c r="F161">
        <v>1</v>
      </c>
      <c r="G161" t="s">
        <v>27</v>
      </c>
      <c r="H161" t="s">
        <v>101</v>
      </c>
      <c r="I161" t="str">
        <f t="shared" si="44"/>
        <v>K5CmeB10</v>
      </c>
      <c r="J161" t="s">
        <v>397</v>
      </c>
      <c r="K161" t="s">
        <v>59</v>
      </c>
      <c r="L161" s="1">
        <v>0.79200000000000004</v>
      </c>
      <c r="M161">
        <v>2.79</v>
      </c>
      <c r="N161">
        <f t="shared" si="54"/>
        <v>-0.27900000000000003</v>
      </c>
      <c r="O161" t="s">
        <v>224</v>
      </c>
      <c r="P161">
        <v>0.58599999999999997</v>
      </c>
      <c r="Q161" s="1">
        <f t="shared" si="45"/>
        <v>0.20600000000000007</v>
      </c>
      <c r="R161">
        <v>8.5399999999999991</v>
      </c>
      <c r="S161">
        <f t="shared" si="55"/>
        <v>-0.85399999999999987</v>
      </c>
      <c r="T161">
        <f t="shared" si="46"/>
        <v>-0.57499999999999984</v>
      </c>
      <c r="U161">
        <v>91.25</v>
      </c>
      <c r="V161">
        <v>78.099999999999994</v>
      </c>
      <c r="W161">
        <v>91.25</v>
      </c>
      <c r="X161">
        <v>78.099999999999994</v>
      </c>
      <c r="Y161">
        <v>78.099999999999994</v>
      </c>
      <c r="Z161">
        <f t="shared" si="47"/>
        <v>84.674999999999997</v>
      </c>
      <c r="AA161">
        <f t="shared" si="48"/>
        <v>570.84837778662416</v>
      </c>
      <c r="AB161">
        <f t="shared" si="49"/>
        <v>6536.3515625</v>
      </c>
      <c r="AC161">
        <f t="shared" si="50"/>
        <v>4788.1938499999997</v>
      </c>
      <c r="AD161">
        <f t="shared" ref="AD161:AD171" si="58">(L161-P161)/P161</f>
        <v>0.35153583617747453</v>
      </c>
      <c r="AE161">
        <f t="shared" si="56"/>
        <v>3.2857577758948682E-5</v>
      </c>
      <c r="AF161">
        <f t="shared" si="51"/>
        <v>2.1476867972466947E-5</v>
      </c>
      <c r="AG161">
        <f t="shared" si="52"/>
        <v>21.476867972466948</v>
      </c>
      <c r="AH161">
        <f t="shared" si="57"/>
        <v>1.5732845175129486E-5</v>
      </c>
      <c r="AI161">
        <f t="shared" si="53"/>
        <v>37.351074734725138</v>
      </c>
    </row>
    <row r="162" spans="1:35" hidden="1" x14ac:dyDescent="0.35">
      <c r="A162" s="2">
        <v>44798</v>
      </c>
      <c r="B162" s="6" t="s">
        <v>56</v>
      </c>
      <c r="C162" s="6" t="s">
        <v>214</v>
      </c>
      <c r="D162" t="s">
        <v>77</v>
      </c>
      <c r="E162" t="s">
        <v>46</v>
      </c>
      <c r="F162">
        <v>13</v>
      </c>
      <c r="G162" t="s">
        <v>39</v>
      </c>
      <c r="H162" t="s">
        <v>84</v>
      </c>
      <c r="I162" t="str">
        <f t="shared" si="44"/>
        <v>M3BbrG5</v>
      </c>
      <c r="J162" t="s">
        <v>513</v>
      </c>
      <c r="K162" t="s">
        <v>229</v>
      </c>
      <c r="L162" s="1">
        <v>0.67100000000000004</v>
      </c>
      <c r="M162">
        <v>6.56</v>
      </c>
      <c r="N162">
        <f t="shared" si="54"/>
        <v>-0.65599999999999992</v>
      </c>
      <c r="O162" t="s">
        <v>112</v>
      </c>
      <c r="P162">
        <v>0.51400000000000001</v>
      </c>
      <c r="Q162" s="1">
        <f t="shared" si="45"/>
        <v>0.15700000000000003</v>
      </c>
      <c r="R162">
        <v>8.6300000000000008</v>
      </c>
      <c r="S162">
        <f t="shared" si="55"/>
        <v>-0.8630000000000001</v>
      </c>
      <c r="T162">
        <f t="shared" si="46"/>
        <v>-0.20700000000000018</v>
      </c>
      <c r="U162">
        <v>70.305000000000007</v>
      </c>
      <c r="Y162" s="13">
        <v>70.305000000000007</v>
      </c>
      <c r="Z162">
        <f t="shared" si="47"/>
        <v>0</v>
      </c>
      <c r="AA162">
        <f t="shared" si="48"/>
        <v>0</v>
      </c>
      <c r="AB162">
        <f t="shared" si="49"/>
        <v>3880.0925246250008</v>
      </c>
      <c r="AC162">
        <f t="shared" si="50"/>
        <v>0</v>
      </c>
      <c r="AD162">
        <f t="shared" si="58"/>
        <v>0.30544747081712065</v>
      </c>
      <c r="AE162">
        <f t="shared" si="56"/>
        <v>2.7637823182002475E-5</v>
      </c>
      <c r="AF162">
        <f t="shared" si="51"/>
        <v>1.0723731112539535E-5</v>
      </c>
      <c r="AG162">
        <f t="shared" si="52"/>
        <v>10.723731112539536</v>
      </c>
      <c r="AH162">
        <f t="shared" si="57"/>
        <v>0</v>
      </c>
      <c r="AI162">
        <f t="shared" si="53"/>
        <v>51.805464311785151</v>
      </c>
    </row>
    <row r="163" spans="1:35" hidden="1" x14ac:dyDescent="0.35">
      <c r="A163" s="2">
        <v>44743</v>
      </c>
      <c r="B163" t="s">
        <v>56</v>
      </c>
      <c r="C163" t="s">
        <v>155</v>
      </c>
      <c r="D163" t="s">
        <v>57</v>
      </c>
      <c r="E163" t="s">
        <v>46</v>
      </c>
      <c r="F163">
        <v>1</v>
      </c>
      <c r="G163" t="s">
        <v>30</v>
      </c>
      <c r="H163" t="s">
        <v>62</v>
      </c>
      <c r="I163" t="str">
        <f t="shared" si="44"/>
        <v>L1FthF5</v>
      </c>
      <c r="J163" t="s">
        <v>500</v>
      </c>
      <c r="K163" t="s">
        <v>87</v>
      </c>
      <c r="L163" s="1">
        <v>0.68200000000000005</v>
      </c>
      <c r="M163">
        <v>3.84</v>
      </c>
      <c r="N163">
        <f t="shared" si="54"/>
        <v>-0.38400000000000001</v>
      </c>
      <c r="O163" t="s">
        <v>156</v>
      </c>
      <c r="P163">
        <v>0.64300000000000002</v>
      </c>
      <c r="Q163" s="1">
        <f t="shared" si="45"/>
        <v>3.9000000000000035E-2</v>
      </c>
      <c r="R163">
        <v>8.73</v>
      </c>
      <c r="S163">
        <f t="shared" si="55"/>
        <v>-0.873</v>
      </c>
      <c r="T163">
        <f t="shared" si="46"/>
        <v>-0.48899999999999999</v>
      </c>
      <c r="U163">
        <v>42.6</v>
      </c>
      <c r="Y163" s="13">
        <v>42.6</v>
      </c>
      <c r="Z163">
        <f t="shared" si="47"/>
        <v>0</v>
      </c>
      <c r="AA163">
        <f t="shared" si="48"/>
        <v>0</v>
      </c>
      <c r="AB163">
        <f t="shared" si="49"/>
        <v>1424.5866000000003</v>
      </c>
      <c r="AC163">
        <f t="shared" si="50"/>
        <v>0</v>
      </c>
      <c r="AD163">
        <f t="shared" si="58"/>
        <v>6.065318818040441E-2</v>
      </c>
      <c r="AE163">
        <f t="shared" si="56"/>
        <v>3.7778071564634458E-6</v>
      </c>
      <c r="AF163">
        <f t="shared" si="51"/>
        <v>5.3818134524819302E-7</v>
      </c>
      <c r="AG163">
        <f t="shared" si="52"/>
        <v>0.53818134524819305</v>
      </c>
      <c r="AH163">
        <f t="shared" si="57"/>
        <v>0</v>
      </c>
      <c r="AI163">
        <f t="shared" si="53"/>
        <v>1.100575348155814</v>
      </c>
    </row>
    <row r="164" spans="1:35" hidden="1" x14ac:dyDescent="0.35">
      <c r="A164" s="2">
        <v>44772</v>
      </c>
      <c r="B164" t="s">
        <v>56</v>
      </c>
      <c r="C164" t="s">
        <v>196</v>
      </c>
      <c r="D164" t="s">
        <v>77</v>
      </c>
      <c r="E164" t="s">
        <v>46</v>
      </c>
      <c r="F164">
        <v>9</v>
      </c>
      <c r="G164" t="s">
        <v>43</v>
      </c>
      <c r="H164" t="s">
        <v>81</v>
      </c>
      <c r="I164" t="str">
        <f t="shared" si="44"/>
        <v>M3PfuB4</v>
      </c>
      <c r="J164" t="s">
        <v>518</v>
      </c>
      <c r="L164" s="1">
        <v>0.70399999999999996</v>
      </c>
      <c r="M164">
        <v>5.94</v>
      </c>
      <c r="N164">
        <f t="shared" si="54"/>
        <v>-0.59400000000000008</v>
      </c>
      <c r="O164" t="s">
        <v>197</v>
      </c>
      <c r="P164">
        <v>0.58599999999999997</v>
      </c>
      <c r="Q164" s="1">
        <f t="shared" si="45"/>
        <v>0.11799999999999999</v>
      </c>
      <c r="R164">
        <v>8.75</v>
      </c>
      <c r="S164">
        <f t="shared" si="55"/>
        <v>-0.875</v>
      </c>
      <c r="T164">
        <f t="shared" si="46"/>
        <v>-0.28099999999999992</v>
      </c>
      <c r="U164">
        <v>71.13</v>
      </c>
      <c r="Y164" s="13">
        <v>71.13</v>
      </c>
      <c r="Z164">
        <f t="shared" si="47"/>
        <v>0</v>
      </c>
      <c r="AA164">
        <f t="shared" si="48"/>
        <v>0</v>
      </c>
      <c r="AB164">
        <f t="shared" si="49"/>
        <v>3971.6893664999998</v>
      </c>
      <c r="AC164">
        <f t="shared" si="50"/>
        <v>0</v>
      </c>
      <c r="AD164">
        <f t="shared" si="58"/>
        <v>0.20136518771331058</v>
      </c>
      <c r="AE164">
        <f t="shared" si="56"/>
        <v>1.6548237569100654E-5</v>
      </c>
      <c r="AF164">
        <f t="shared" si="51"/>
        <v>6.5724459187512876E-6</v>
      </c>
      <c r="AG164">
        <f t="shared" si="52"/>
        <v>6.5724459187512876</v>
      </c>
      <c r="AH164">
        <f t="shared" si="57"/>
        <v>0</v>
      </c>
      <c r="AI164">
        <f t="shared" si="53"/>
        <v>23.389487255342669</v>
      </c>
    </row>
    <row r="165" spans="1:35" hidden="1" x14ac:dyDescent="0.35">
      <c r="A165" s="2">
        <v>44762</v>
      </c>
      <c r="B165" t="s">
        <v>18</v>
      </c>
      <c r="C165" t="s">
        <v>181</v>
      </c>
      <c r="D165" t="s">
        <v>20</v>
      </c>
      <c r="E165" t="s">
        <v>21</v>
      </c>
      <c r="F165">
        <v>1</v>
      </c>
      <c r="G165" t="s">
        <v>27</v>
      </c>
      <c r="H165" t="s">
        <v>167</v>
      </c>
      <c r="I165" t="str">
        <f t="shared" si="44"/>
        <v>K6CmeI2</v>
      </c>
      <c r="J165" t="s">
        <v>488</v>
      </c>
      <c r="K165" t="s">
        <v>153</v>
      </c>
      <c r="L165" s="1">
        <v>0.497</v>
      </c>
      <c r="M165">
        <v>3.23</v>
      </c>
      <c r="N165">
        <f t="shared" si="54"/>
        <v>-0.32300000000000001</v>
      </c>
      <c r="O165" t="s">
        <v>183</v>
      </c>
      <c r="P165">
        <v>0.439</v>
      </c>
      <c r="Q165" s="1">
        <f t="shared" si="45"/>
        <v>5.7999999999999996E-2</v>
      </c>
      <c r="R165">
        <v>8.75</v>
      </c>
      <c r="S165">
        <f t="shared" si="55"/>
        <v>-0.875</v>
      </c>
      <c r="T165">
        <f t="shared" si="46"/>
        <v>-0.55200000000000005</v>
      </c>
      <c r="U165">
        <v>124.6</v>
      </c>
      <c r="V165">
        <v>129.30000000000001</v>
      </c>
      <c r="W165" s="13">
        <v>124.6</v>
      </c>
      <c r="X165">
        <v>129.30000000000001</v>
      </c>
      <c r="Y165">
        <v>124.6</v>
      </c>
      <c r="Z165">
        <f t="shared" si="47"/>
        <v>126.95</v>
      </c>
      <c r="AA165">
        <f t="shared" si="48"/>
        <v>1283.1451035031848</v>
      </c>
      <c r="AB165">
        <f t="shared" si="49"/>
        <v>12187.250599999999</v>
      </c>
      <c r="AC165">
        <f t="shared" si="50"/>
        <v>13124.014650000001</v>
      </c>
      <c r="AD165">
        <f t="shared" si="58"/>
        <v>0.13211845102505693</v>
      </c>
      <c r="AE165">
        <f t="shared" si="56"/>
        <v>9.8503802805247693E-6</v>
      </c>
      <c r="AF165">
        <f t="shared" si="51"/>
        <v>1.2004905298405365E-5</v>
      </c>
      <c r="AG165">
        <f t="shared" si="52"/>
        <v>12.004905298405365</v>
      </c>
      <c r="AH165">
        <f t="shared" si="57"/>
        <v>1.2927653510967817E-5</v>
      </c>
      <c r="AI165">
        <f t="shared" si="53"/>
        <v>21.748016844937254</v>
      </c>
    </row>
    <row r="166" spans="1:35" hidden="1" x14ac:dyDescent="0.35">
      <c r="A166" s="2">
        <v>44749</v>
      </c>
      <c r="B166" t="s">
        <v>18</v>
      </c>
      <c r="C166" t="s">
        <v>155</v>
      </c>
      <c r="D166" t="s">
        <v>109</v>
      </c>
      <c r="E166" t="s">
        <v>21</v>
      </c>
      <c r="F166">
        <v>6</v>
      </c>
      <c r="G166" t="s">
        <v>27</v>
      </c>
      <c r="H166" t="s">
        <v>120</v>
      </c>
      <c r="I166" t="str">
        <f t="shared" si="44"/>
        <v>L3CmeF6</v>
      </c>
      <c r="J166" t="s">
        <v>442</v>
      </c>
      <c r="K166" t="s">
        <v>174</v>
      </c>
      <c r="L166" s="1">
        <v>0.68799999999999994</v>
      </c>
      <c r="M166">
        <v>1.58</v>
      </c>
      <c r="N166">
        <f t="shared" si="54"/>
        <v>-0.158</v>
      </c>
      <c r="O166" t="s">
        <v>175</v>
      </c>
      <c r="P166">
        <v>0.503</v>
      </c>
      <c r="Q166" s="1">
        <f t="shared" si="45"/>
        <v>0.18499999999999994</v>
      </c>
      <c r="R166">
        <v>8.7799999999999994</v>
      </c>
      <c r="S166">
        <f t="shared" si="55"/>
        <v>-0.87799999999999989</v>
      </c>
      <c r="T166">
        <f t="shared" si="46"/>
        <v>-0.71999999999999986</v>
      </c>
      <c r="U166">
        <v>91.25</v>
      </c>
      <c r="V166">
        <v>88.2</v>
      </c>
      <c r="W166">
        <v>30</v>
      </c>
      <c r="X166">
        <v>28</v>
      </c>
      <c r="Y166" s="13">
        <f>(W166+X166)/2</f>
        <v>29</v>
      </c>
      <c r="Z166">
        <f t="shared" si="47"/>
        <v>29</v>
      </c>
      <c r="AA166">
        <f t="shared" si="48"/>
        <v>66.958598726114644</v>
      </c>
      <c r="AB166">
        <f t="shared" si="49"/>
        <v>6536.3515625</v>
      </c>
      <c r="AC166">
        <f t="shared" si="50"/>
        <v>6106.7034000000012</v>
      </c>
      <c r="AD166">
        <f t="shared" si="58"/>
        <v>0.36779324055665991</v>
      </c>
      <c r="AE166">
        <f t="shared" si="56"/>
        <v>3.4738028685205285E-5</v>
      </c>
      <c r="AF166">
        <f t="shared" si="51"/>
        <v>2.270599680747114E-5</v>
      </c>
      <c r="AG166">
        <f t="shared" si="52"/>
        <v>22.705996807471141</v>
      </c>
      <c r="AH166">
        <f t="shared" si="57"/>
        <v>2.1213483788124069E-5</v>
      </c>
      <c r="AI166">
        <f t="shared" si="53"/>
        <v>31.536106677043257</v>
      </c>
    </row>
    <row r="167" spans="1:35" hidden="1" x14ac:dyDescent="0.35">
      <c r="A167" s="2">
        <v>44748</v>
      </c>
      <c r="B167" t="s">
        <v>18</v>
      </c>
      <c r="C167" t="s">
        <v>155</v>
      </c>
      <c r="D167" t="s">
        <v>86</v>
      </c>
      <c r="E167" t="s">
        <v>46</v>
      </c>
      <c r="F167">
        <v>3</v>
      </c>
      <c r="G167" t="s">
        <v>94</v>
      </c>
      <c r="H167" t="s">
        <v>95</v>
      </c>
      <c r="I167" t="str">
        <f t="shared" si="44"/>
        <v>K5AguF10</v>
      </c>
      <c r="J167" t="s">
        <v>394</v>
      </c>
      <c r="K167" t="s">
        <v>165</v>
      </c>
      <c r="L167" s="1">
        <v>0.98099999999999998</v>
      </c>
      <c r="M167">
        <v>19.16</v>
      </c>
      <c r="N167">
        <f t="shared" si="54"/>
        <v>-1.9159999999999999</v>
      </c>
      <c r="O167" t="s">
        <v>168</v>
      </c>
      <c r="P167">
        <v>0.79900000000000004</v>
      </c>
      <c r="Q167" s="1">
        <f t="shared" si="45"/>
        <v>0.18199999999999994</v>
      </c>
      <c r="R167">
        <v>8.7799999999999994</v>
      </c>
      <c r="S167">
        <f t="shared" si="55"/>
        <v>-0.87799999999999989</v>
      </c>
      <c r="T167">
        <f t="shared" si="46"/>
        <v>1.038</v>
      </c>
      <c r="U167">
        <v>79.349999999999994</v>
      </c>
      <c r="V167">
        <v>77.45</v>
      </c>
      <c r="W167">
        <v>25</v>
      </c>
      <c r="X167">
        <v>25.5</v>
      </c>
      <c r="Y167" s="13">
        <f>(W167+X167)/2</f>
        <v>25.25</v>
      </c>
      <c r="Z167">
        <f t="shared" si="47"/>
        <v>25.25</v>
      </c>
      <c r="AA167">
        <f t="shared" si="48"/>
        <v>50.761345541401269</v>
      </c>
      <c r="AB167">
        <f t="shared" si="49"/>
        <v>4942.6916624999994</v>
      </c>
      <c r="AC167">
        <f t="shared" si="50"/>
        <v>4708.8244625000007</v>
      </c>
      <c r="AD167">
        <f t="shared" si="58"/>
        <v>0.22778473091364196</v>
      </c>
      <c r="AE167">
        <f t="shared" si="56"/>
        <v>1.9260153970733297E-5</v>
      </c>
      <c r="AF167">
        <f t="shared" si="51"/>
        <v>9.5197002449609726E-6</v>
      </c>
      <c r="AG167">
        <f t="shared" si="52"/>
        <v>9.5197002449609727</v>
      </c>
      <c r="AH167">
        <f t="shared" si="57"/>
        <v>9.0692684168905471E-6</v>
      </c>
      <c r="AI167">
        <f t="shared" si="53"/>
        <v>9.1711948410028636</v>
      </c>
    </row>
    <row r="168" spans="1:35" hidden="1" x14ac:dyDescent="0.35">
      <c r="A168" s="2">
        <v>44723</v>
      </c>
      <c r="B168" t="s">
        <v>18</v>
      </c>
      <c r="C168" t="s">
        <v>19</v>
      </c>
      <c r="D168" t="s">
        <v>133</v>
      </c>
      <c r="E168" t="s">
        <v>46</v>
      </c>
      <c r="F168">
        <v>8</v>
      </c>
      <c r="G168" t="s">
        <v>33</v>
      </c>
      <c r="H168" t="s">
        <v>54</v>
      </c>
      <c r="I168" t="str">
        <f t="shared" si="44"/>
        <v>K1HmaA6</v>
      </c>
      <c r="J168" t="s">
        <v>477</v>
      </c>
      <c r="K168" t="s">
        <v>134</v>
      </c>
      <c r="L168" s="1">
        <v>0.70399999999999996</v>
      </c>
      <c r="M168">
        <v>3.65</v>
      </c>
      <c r="N168">
        <f t="shared" si="54"/>
        <v>-0.36499999999999999</v>
      </c>
      <c r="O168" t="s">
        <v>135</v>
      </c>
      <c r="P168">
        <v>0.54300000000000004</v>
      </c>
      <c r="Q168" s="1">
        <f t="shared" si="45"/>
        <v>0.16099999999999992</v>
      </c>
      <c r="R168">
        <v>8.7799999999999994</v>
      </c>
      <c r="S168">
        <f t="shared" si="55"/>
        <v>-0.87799999999999989</v>
      </c>
      <c r="T168">
        <f t="shared" si="46"/>
        <v>-0.5129999999999999</v>
      </c>
      <c r="U168">
        <v>83.9</v>
      </c>
      <c r="V168">
        <v>82.1</v>
      </c>
      <c r="W168">
        <v>26.5</v>
      </c>
      <c r="X168">
        <v>27.5</v>
      </c>
      <c r="Y168" s="13">
        <f>(W168+X168)/2</f>
        <v>27</v>
      </c>
      <c r="Z168">
        <f t="shared" si="47"/>
        <v>27</v>
      </c>
      <c r="AA168">
        <f t="shared" si="48"/>
        <v>58.041401273885349</v>
      </c>
      <c r="AB168">
        <f t="shared" si="49"/>
        <v>5525.7798500000008</v>
      </c>
      <c r="AC168">
        <f t="shared" si="50"/>
        <v>5291.221849999999</v>
      </c>
      <c r="AD168">
        <f t="shared" si="58"/>
        <v>0.29650092081031293</v>
      </c>
      <c r="AE168">
        <f t="shared" si="56"/>
        <v>2.6644711644573756E-5</v>
      </c>
      <c r="AF168">
        <f t="shared" si="51"/>
        <v>1.4723281071464605E-5</v>
      </c>
      <c r="AG168">
        <f t="shared" si="52"/>
        <v>14.723281071464605</v>
      </c>
      <c r="AH168">
        <f t="shared" si="57"/>
        <v>1.4098308044071806E-5</v>
      </c>
      <c r="AI168">
        <f t="shared" si="53"/>
        <v>28.700352965817949</v>
      </c>
    </row>
    <row r="169" spans="1:35" hidden="1" x14ac:dyDescent="0.35">
      <c r="A169" s="2">
        <v>44721</v>
      </c>
      <c r="B169" t="s">
        <v>18</v>
      </c>
      <c r="C169" t="s">
        <v>19</v>
      </c>
      <c r="D169" t="s">
        <v>20</v>
      </c>
      <c r="E169" t="s">
        <v>21</v>
      </c>
      <c r="F169">
        <v>6</v>
      </c>
      <c r="G169" t="s">
        <v>39</v>
      </c>
      <c r="H169" t="s">
        <v>40</v>
      </c>
      <c r="I169" t="str">
        <f t="shared" si="44"/>
        <v>K6BbrG4</v>
      </c>
      <c r="J169" t="s">
        <v>418</v>
      </c>
      <c r="K169" t="s">
        <v>23</v>
      </c>
      <c r="L169" s="1">
        <v>0.63400000000000001</v>
      </c>
      <c r="M169">
        <v>2.34</v>
      </c>
      <c r="N169">
        <f t="shared" si="54"/>
        <v>-0.23399999999999999</v>
      </c>
      <c r="O169" t="s">
        <v>32</v>
      </c>
      <c r="P169">
        <v>0.499</v>
      </c>
      <c r="Q169" s="1">
        <f t="shared" si="45"/>
        <v>0.13500000000000001</v>
      </c>
      <c r="R169">
        <v>8.7899999999999991</v>
      </c>
      <c r="S169">
        <f t="shared" si="55"/>
        <v>-0.87899999999999989</v>
      </c>
      <c r="T169">
        <f t="shared" si="46"/>
        <v>-0.64499999999999991</v>
      </c>
      <c r="U169">
        <v>69.400000000000006</v>
      </c>
      <c r="V169">
        <v>72.400000000000006</v>
      </c>
      <c r="W169">
        <v>23.5</v>
      </c>
      <c r="X169">
        <v>23.5</v>
      </c>
      <c r="Y169" s="13">
        <f>(W169+X169)/2</f>
        <v>23.5</v>
      </c>
      <c r="Z169">
        <f t="shared" si="47"/>
        <v>23.5</v>
      </c>
      <c r="AA169">
        <f t="shared" si="48"/>
        <v>43.968949044585983</v>
      </c>
      <c r="AB169">
        <f t="shared" si="49"/>
        <v>3780.8426000000004</v>
      </c>
      <c r="AC169">
        <f t="shared" si="50"/>
        <v>4114.7816000000012</v>
      </c>
      <c r="AD169">
        <f t="shared" si="58"/>
        <v>0.27054108216432865</v>
      </c>
      <c r="AE169">
        <f t="shared" si="56"/>
        <v>2.3802690999676617E-5</v>
      </c>
      <c r="AF169">
        <f t="shared" si="51"/>
        <v>8.999422812621396E-6</v>
      </c>
      <c r="AG169">
        <f t="shared" si="52"/>
        <v>8.9994228126213969</v>
      </c>
      <c r="AH169">
        <f t="shared" si="57"/>
        <v>9.7942874955954977E-6</v>
      </c>
      <c r="AI169">
        <f t="shared" si="53"/>
        <v>13.952593507940152</v>
      </c>
    </row>
    <row r="170" spans="1:35" hidden="1" x14ac:dyDescent="0.35">
      <c r="A170" s="2">
        <v>44778</v>
      </c>
      <c r="B170" s="6" t="s">
        <v>18</v>
      </c>
      <c r="C170" s="6" t="s">
        <v>196</v>
      </c>
      <c r="D170" t="s">
        <v>45</v>
      </c>
      <c r="E170" t="s">
        <v>46</v>
      </c>
      <c r="F170">
        <v>10</v>
      </c>
      <c r="G170" t="s">
        <v>28</v>
      </c>
      <c r="H170" t="s">
        <v>47</v>
      </c>
      <c r="I170" t="str">
        <f t="shared" si="44"/>
        <v>L4DtoA1</v>
      </c>
      <c r="J170" t="s">
        <v>433</v>
      </c>
      <c r="K170" t="s">
        <v>171</v>
      </c>
      <c r="L170" s="1">
        <v>1.036</v>
      </c>
      <c r="M170">
        <v>5.12</v>
      </c>
      <c r="N170">
        <f t="shared" si="54"/>
        <v>-0.51200000000000001</v>
      </c>
      <c r="O170" s="6" t="s">
        <v>175</v>
      </c>
      <c r="P170">
        <v>0.96399999999999997</v>
      </c>
      <c r="Q170" s="1">
        <f t="shared" si="45"/>
        <v>7.2000000000000064E-2</v>
      </c>
      <c r="R170">
        <v>8.83</v>
      </c>
      <c r="S170">
        <f t="shared" si="55"/>
        <v>-0.88300000000000001</v>
      </c>
      <c r="T170">
        <f t="shared" si="46"/>
        <v>-0.371</v>
      </c>
      <c r="U170">
        <v>52.65</v>
      </c>
      <c r="V170">
        <v>55.85</v>
      </c>
      <c r="W170" s="13">
        <v>52.65</v>
      </c>
      <c r="X170">
        <v>55.85</v>
      </c>
      <c r="Y170">
        <v>52.65</v>
      </c>
      <c r="Z170">
        <f t="shared" si="47"/>
        <v>54.25</v>
      </c>
      <c r="AA170">
        <f t="shared" si="48"/>
        <v>234.3202627388535</v>
      </c>
      <c r="AB170">
        <f t="shared" si="49"/>
        <v>2176.0376624999999</v>
      </c>
      <c r="AC170">
        <f t="shared" si="50"/>
        <v>2448.5896625000005</v>
      </c>
      <c r="AD170">
        <f t="shared" si="58"/>
        <v>7.4688796680497993E-2</v>
      </c>
      <c r="AE170">
        <f t="shared" si="56"/>
        <v>4.8811756461878955E-6</v>
      </c>
      <c r="AF170">
        <f t="shared" si="51"/>
        <v>1.0621622043382635E-6</v>
      </c>
      <c r="AG170">
        <f t="shared" si="52"/>
        <v>1.0621622043382635</v>
      </c>
      <c r="AH170">
        <f t="shared" si="57"/>
        <v>1.1951996228102441E-6</v>
      </c>
      <c r="AI170">
        <f t="shared" si="53"/>
        <v>2.8629709011813032</v>
      </c>
    </row>
    <row r="171" spans="1:35" hidden="1" x14ac:dyDescent="0.35">
      <c r="A171" s="2">
        <v>44723</v>
      </c>
      <c r="B171" t="s">
        <v>18</v>
      </c>
      <c r="C171" t="s">
        <v>19</v>
      </c>
      <c r="D171" t="s">
        <v>133</v>
      </c>
      <c r="E171" t="s">
        <v>46</v>
      </c>
      <c r="F171">
        <v>6</v>
      </c>
      <c r="G171" t="s">
        <v>41</v>
      </c>
      <c r="H171" t="s">
        <v>136</v>
      </c>
      <c r="I171" t="str">
        <f t="shared" si="44"/>
        <v>K1MluD7</v>
      </c>
      <c r="J171" t="s">
        <v>480</v>
      </c>
      <c r="K171" t="s">
        <v>134</v>
      </c>
      <c r="L171" s="1">
        <v>0.95699999999999996</v>
      </c>
      <c r="M171">
        <v>4.83</v>
      </c>
      <c r="N171">
        <f t="shared" si="54"/>
        <v>-0.48299999999999998</v>
      </c>
      <c r="O171" t="s">
        <v>135</v>
      </c>
      <c r="P171">
        <v>0.80100000000000005</v>
      </c>
      <c r="Q171" s="1">
        <f t="shared" si="45"/>
        <v>0.15599999999999992</v>
      </c>
      <c r="R171">
        <v>8.84</v>
      </c>
      <c r="S171">
        <f t="shared" si="55"/>
        <v>-0.88400000000000001</v>
      </c>
      <c r="T171">
        <f t="shared" si="46"/>
        <v>-0.40100000000000002</v>
      </c>
      <c r="U171">
        <v>131.5</v>
      </c>
      <c r="V171">
        <v>130.75</v>
      </c>
      <c r="W171">
        <v>46</v>
      </c>
      <c r="X171">
        <v>44.5</v>
      </c>
      <c r="Y171" s="13">
        <f>(W171+X171)/2</f>
        <v>45.25</v>
      </c>
      <c r="Z171">
        <f t="shared" si="47"/>
        <v>45.25</v>
      </c>
      <c r="AA171">
        <f t="shared" si="48"/>
        <v>163.02249203821654</v>
      </c>
      <c r="AB171">
        <f t="shared" si="49"/>
        <v>13574.41625</v>
      </c>
      <c r="AC171">
        <f t="shared" si="50"/>
        <v>13420.016562500001</v>
      </c>
      <c r="AD171">
        <f t="shared" si="58"/>
        <v>0.194756554307116</v>
      </c>
      <c r="AE171">
        <f t="shared" si="56"/>
        <v>1.5882238545008922E-5</v>
      </c>
      <c r="AF171">
        <f t="shared" si="51"/>
        <v>2.1559211699174549E-5</v>
      </c>
      <c r="AG171">
        <f t="shared" si="52"/>
        <v>21.559211699174551</v>
      </c>
      <c r="AH171">
        <f t="shared" si="57"/>
        <v>2.1313990432359564E-5</v>
      </c>
      <c r="AI171">
        <f t="shared" si="53"/>
        <v>53.763620197442769</v>
      </c>
    </row>
    <row r="172" spans="1:35" hidden="1" x14ac:dyDescent="0.35">
      <c r="A172" s="2">
        <v>44790</v>
      </c>
      <c r="B172" s="6" t="s">
        <v>18</v>
      </c>
      <c r="C172" s="6" t="s">
        <v>214</v>
      </c>
      <c r="D172" t="s">
        <v>133</v>
      </c>
      <c r="E172" t="s">
        <v>46</v>
      </c>
      <c r="F172">
        <v>2</v>
      </c>
      <c r="G172" t="s">
        <v>30</v>
      </c>
      <c r="H172" t="s">
        <v>137</v>
      </c>
      <c r="I172" t="str">
        <f t="shared" si="44"/>
        <v>K1FthH1</v>
      </c>
      <c r="J172" t="s">
        <v>475</v>
      </c>
      <c r="K172" t="s">
        <v>216</v>
      </c>
      <c r="L172" s="1">
        <v>0.54100000000000004</v>
      </c>
      <c r="M172">
        <v>4.83</v>
      </c>
      <c r="N172">
        <f t="shared" si="54"/>
        <v>-0.48299999999999998</v>
      </c>
      <c r="O172" s="6" t="s">
        <v>217</v>
      </c>
      <c r="P172">
        <v>0.55300000000000005</v>
      </c>
      <c r="Q172" s="1">
        <f t="shared" si="45"/>
        <v>-1.2000000000000011E-2</v>
      </c>
      <c r="R172">
        <v>8.8699999999999992</v>
      </c>
      <c r="S172">
        <f t="shared" si="55"/>
        <v>-0.8869999999999999</v>
      </c>
      <c r="T172">
        <f t="shared" si="46"/>
        <v>-0.40399999999999991</v>
      </c>
      <c r="U172">
        <v>104.2</v>
      </c>
      <c r="V172">
        <v>102.55</v>
      </c>
      <c r="W172" s="13">
        <v>104.2</v>
      </c>
      <c r="X172">
        <v>102.55</v>
      </c>
      <c r="Y172">
        <v>104.2</v>
      </c>
      <c r="Z172">
        <f t="shared" si="47"/>
        <v>103.375</v>
      </c>
      <c r="AA172">
        <f t="shared" si="48"/>
        <v>850.82727906050957</v>
      </c>
      <c r="AB172">
        <f t="shared" si="49"/>
        <v>8523.247400000002</v>
      </c>
      <c r="AC172">
        <f t="shared" si="50"/>
        <v>8255.4544624999999</v>
      </c>
      <c r="AD172">
        <f>(P172-L172)/L172</f>
        <v>2.2181146025878021E-2</v>
      </c>
      <c r="AE172">
        <f t="shared" si="56"/>
        <v>1.0950986458450365E-6</v>
      </c>
      <c r="AF172">
        <f t="shared" si="51"/>
        <v>9.3337966859422302E-7</v>
      </c>
      <c r="AG172">
        <f t="shared" si="52"/>
        <v>0.93337966859422306</v>
      </c>
      <c r="AH172">
        <f t="shared" si="57"/>
        <v>9.0405370027191137E-7</v>
      </c>
      <c r="AI172">
        <f t="shared" si="53"/>
        <v>2.3103457143421369</v>
      </c>
    </row>
    <row r="173" spans="1:35" hidden="1" x14ac:dyDescent="0.35">
      <c r="A173" s="2">
        <v>44805</v>
      </c>
      <c r="B173" s="6" t="s">
        <v>18</v>
      </c>
      <c r="C173" s="6" t="s">
        <v>232</v>
      </c>
      <c r="D173" t="s">
        <v>45</v>
      </c>
      <c r="E173" t="s">
        <v>46</v>
      </c>
      <c r="F173">
        <v>15</v>
      </c>
      <c r="G173" t="s">
        <v>30</v>
      </c>
      <c r="H173" t="s">
        <v>106</v>
      </c>
      <c r="I173" t="str">
        <f t="shared" si="44"/>
        <v>L4FthC7</v>
      </c>
      <c r="J173" t="s">
        <v>414</v>
      </c>
      <c r="K173" t="s">
        <v>237</v>
      </c>
      <c r="L173">
        <v>0.76500000000000001</v>
      </c>
      <c r="M173">
        <v>6.98</v>
      </c>
      <c r="N173">
        <f t="shared" si="54"/>
        <v>-0.69800000000000006</v>
      </c>
      <c r="O173" t="s">
        <v>163</v>
      </c>
      <c r="P173">
        <v>0.78200000000000003</v>
      </c>
      <c r="Q173" s="1">
        <f t="shared" si="45"/>
        <v>-1.7000000000000015E-2</v>
      </c>
      <c r="R173">
        <v>8.89</v>
      </c>
      <c r="S173">
        <f t="shared" si="55"/>
        <v>-0.88900000000000001</v>
      </c>
      <c r="T173">
        <f t="shared" si="46"/>
        <v>-0.19099999999999995</v>
      </c>
      <c r="U173">
        <v>83.45</v>
      </c>
      <c r="V173">
        <v>70.099999999999994</v>
      </c>
      <c r="W173">
        <v>83.45</v>
      </c>
      <c r="X173">
        <v>70.099999999999994</v>
      </c>
      <c r="Y173">
        <v>70.099999999999994</v>
      </c>
      <c r="Z173">
        <f t="shared" si="47"/>
        <v>76.775000000000006</v>
      </c>
      <c r="AA173">
        <f t="shared" si="48"/>
        <v>469.29941281847141</v>
      </c>
      <c r="AB173">
        <f t="shared" si="49"/>
        <v>5466.6634625000006</v>
      </c>
      <c r="AC173">
        <f t="shared" si="50"/>
        <v>3857.4978499999997</v>
      </c>
      <c r="AD173">
        <f>(P173-L173)/L173</f>
        <v>2.222222222222224E-2</v>
      </c>
      <c r="AE173">
        <f t="shared" si="56"/>
        <v>1.0975955988685696E-6</v>
      </c>
      <c r="AF173">
        <f t="shared" si="51"/>
        <v>6.0001857569356171E-7</v>
      </c>
      <c r="AG173">
        <f t="shared" si="52"/>
        <v>0.60001857569356176</v>
      </c>
      <c r="AH173">
        <f t="shared" si="57"/>
        <v>4.2339726628049695E-7</v>
      </c>
      <c r="AI173">
        <f t="shared" si="53"/>
        <v>3.1414585114846174</v>
      </c>
    </row>
    <row r="174" spans="1:35" hidden="1" x14ac:dyDescent="0.35">
      <c r="A174" s="2">
        <v>44720</v>
      </c>
      <c r="B174" t="s">
        <v>18</v>
      </c>
      <c r="C174" t="s">
        <v>19</v>
      </c>
      <c r="D174" t="s">
        <v>86</v>
      </c>
      <c r="E174" t="s">
        <v>46</v>
      </c>
      <c r="F174">
        <v>11</v>
      </c>
      <c r="G174" t="s">
        <v>43</v>
      </c>
      <c r="H174" t="s">
        <v>92</v>
      </c>
      <c r="I174" t="str">
        <f t="shared" si="44"/>
        <v>K5PfuC6</v>
      </c>
      <c r="J174" t="s">
        <v>408</v>
      </c>
      <c r="K174" t="s">
        <v>99</v>
      </c>
      <c r="L174" s="1">
        <v>0.54900000000000004</v>
      </c>
      <c r="M174">
        <v>6.83</v>
      </c>
      <c r="N174">
        <f t="shared" si="54"/>
        <v>-0.68300000000000005</v>
      </c>
      <c r="O174" t="s">
        <v>100</v>
      </c>
      <c r="P174">
        <v>0.69399999999999995</v>
      </c>
      <c r="Q174" s="1">
        <f t="shared" si="45"/>
        <v>-0.14499999999999991</v>
      </c>
      <c r="R174">
        <v>9.06</v>
      </c>
      <c r="S174">
        <f t="shared" si="55"/>
        <v>-0.90600000000000003</v>
      </c>
      <c r="T174">
        <f t="shared" si="46"/>
        <v>-0.22299999999999998</v>
      </c>
      <c r="U174">
        <v>137.75</v>
      </c>
      <c r="V174">
        <v>136.05000000000001</v>
      </c>
      <c r="W174">
        <v>43</v>
      </c>
      <c r="X174">
        <v>43.5</v>
      </c>
      <c r="Y174" s="13">
        <f>(W174+X174)/2</f>
        <v>43.25</v>
      </c>
      <c r="Z174">
        <f t="shared" si="47"/>
        <v>43.25</v>
      </c>
      <c r="AA174">
        <f t="shared" si="48"/>
        <v>148.93013535031847</v>
      </c>
      <c r="AB174">
        <f t="shared" si="49"/>
        <v>14895.4240625</v>
      </c>
      <c r="AC174">
        <f t="shared" si="50"/>
        <v>14530.037962500004</v>
      </c>
      <c r="AD174">
        <f>(P174-L174)/L174</f>
        <v>0.26411657559198526</v>
      </c>
      <c r="AE174">
        <f t="shared" ref="AE174:AE205" si="59">119*(10^-6)*(AD174^1.231)</f>
        <v>2.3108801182437071E-5</v>
      </c>
      <c r="AF174">
        <f t="shared" si="51"/>
        <v>3.4421539318840158E-5</v>
      </c>
      <c r="AG174">
        <f t="shared" si="52"/>
        <v>34.421539318840161</v>
      </c>
      <c r="AH174">
        <f t="shared" ref="AH174:AH205" si="60">AE174*(AC174/10000)</f>
        <v>3.3577175844867564E-5</v>
      </c>
      <c r="AI174">
        <f t="shared" si="53"/>
        <v>154.35667855982138</v>
      </c>
    </row>
    <row r="175" spans="1:35" hidden="1" x14ac:dyDescent="0.35">
      <c r="A175" s="2">
        <v>44715</v>
      </c>
      <c r="B175" t="s">
        <v>56</v>
      </c>
      <c r="C175" t="s">
        <v>19</v>
      </c>
      <c r="D175" t="s">
        <v>77</v>
      </c>
      <c r="E175" t="s">
        <v>46</v>
      </c>
      <c r="F175">
        <v>12</v>
      </c>
      <c r="G175" t="s">
        <v>28</v>
      </c>
      <c r="H175" t="s">
        <v>82</v>
      </c>
      <c r="I175" t="str">
        <f t="shared" si="44"/>
        <v>M3DtoH7</v>
      </c>
      <c r="J175" t="s">
        <v>515</v>
      </c>
      <c r="K175" t="s">
        <v>23</v>
      </c>
      <c r="L175" s="1">
        <v>0.80600000000000005</v>
      </c>
      <c r="M175">
        <v>26.73</v>
      </c>
      <c r="N175">
        <f t="shared" si="54"/>
        <v>-2.673</v>
      </c>
      <c r="O175" t="s">
        <v>80</v>
      </c>
      <c r="P175">
        <v>0.76900000000000002</v>
      </c>
      <c r="Q175" s="1">
        <f t="shared" si="45"/>
        <v>3.7000000000000033E-2</v>
      </c>
      <c r="R175">
        <v>9.08</v>
      </c>
      <c r="S175">
        <f t="shared" si="55"/>
        <v>-0.90800000000000003</v>
      </c>
      <c r="T175">
        <f t="shared" si="46"/>
        <v>1.7650000000000001</v>
      </c>
      <c r="U175">
        <v>33.85</v>
      </c>
      <c r="Y175" s="13">
        <v>33.85</v>
      </c>
      <c r="Z175">
        <f t="shared" si="47"/>
        <v>0</v>
      </c>
      <c r="AA175">
        <f t="shared" si="48"/>
        <v>0</v>
      </c>
      <c r="AB175">
        <f t="shared" si="49"/>
        <v>899.4706625</v>
      </c>
      <c r="AC175">
        <f t="shared" si="50"/>
        <v>0</v>
      </c>
      <c r="AD175">
        <f>(L175-P175)/P175</f>
        <v>4.8114434330299133E-2</v>
      </c>
      <c r="AE175">
        <f t="shared" si="59"/>
        <v>2.8407169290307863E-6</v>
      </c>
      <c r="AF175">
        <f t="shared" si="51"/>
        <v>2.5551415381302867E-7</v>
      </c>
      <c r="AG175">
        <f t="shared" si="52"/>
        <v>0.25551415381302867</v>
      </c>
      <c r="AH175">
        <f t="shared" si="60"/>
        <v>0</v>
      </c>
      <c r="AI175">
        <f t="shared" si="53"/>
        <v>0.14476722595639016</v>
      </c>
    </row>
    <row r="176" spans="1:35" hidden="1" x14ac:dyDescent="0.35">
      <c r="A176" s="2">
        <v>44721</v>
      </c>
      <c r="B176" t="s">
        <v>18</v>
      </c>
      <c r="C176" t="s">
        <v>19</v>
      </c>
      <c r="D176" t="s">
        <v>45</v>
      </c>
      <c r="E176" t="s">
        <v>46</v>
      </c>
      <c r="F176">
        <v>6</v>
      </c>
      <c r="G176" t="s">
        <v>29</v>
      </c>
      <c r="H176" t="s">
        <v>54</v>
      </c>
      <c r="I176" t="str">
        <f t="shared" si="44"/>
        <v>L4PafA6</v>
      </c>
      <c r="J176" t="s">
        <v>436</v>
      </c>
      <c r="K176" t="s">
        <v>23</v>
      </c>
      <c r="L176" s="1">
        <v>0.67300000000000004</v>
      </c>
      <c r="M176">
        <v>6.52</v>
      </c>
      <c r="N176">
        <f t="shared" si="54"/>
        <v>-0.65199999999999991</v>
      </c>
      <c r="O176" t="s">
        <v>48</v>
      </c>
      <c r="P176">
        <v>0.51400000000000001</v>
      </c>
      <c r="Q176" s="1">
        <f t="shared" si="45"/>
        <v>0.15900000000000003</v>
      </c>
      <c r="R176">
        <v>9.08</v>
      </c>
      <c r="S176">
        <f t="shared" si="55"/>
        <v>-0.90800000000000003</v>
      </c>
      <c r="T176">
        <f t="shared" si="46"/>
        <v>-0.25600000000000012</v>
      </c>
      <c r="U176">
        <v>53.6</v>
      </c>
      <c r="V176">
        <v>51.65</v>
      </c>
      <c r="W176">
        <v>16</v>
      </c>
      <c r="X176">
        <v>16</v>
      </c>
      <c r="Y176" s="13">
        <f>(W176+X176)/2</f>
        <v>16</v>
      </c>
      <c r="Z176">
        <f t="shared" si="47"/>
        <v>16</v>
      </c>
      <c r="AA176">
        <f t="shared" si="48"/>
        <v>20.38216560509554</v>
      </c>
      <c r="AB176">
        <f t="shared" si="49"/>
        <v>2255.2736</v>
      </c>
      <c r="AC176">
        <f t="shared" si="50"/>
        <v>2094.1621624999998</v>
      </c>
      <c r="AD176">
        <f>(L176-P176)/P176</f>
        <v>0.30933852140077828</v>
      </c>
      <c r="AE176">
        <f t="shared" si="59"/>
        <v>2.8071862110349373E-5</v>
      </c>
      <c r="AF176">
        <f t="shared" si="51"/>
        <v>6.3309729520311227E-6</v>
      </c>
      <c r="AG176">
        <f t="shared" si="52"/>
        <v>6.3309729520311224</v>
      </c>
      <c r="AH176">
        <f t="shared" si="60"/>
        <v>5.8787031462411049E-6</v>
      </c>
      <c r="AI176">
        <f t="shared" si="53"/>
        <v>24.73036309387156</v>
      </c>
    </row>
    <row r="177" spans="1:35" hidden="1" x14ac:dyDescent="0.35">
      <c r="A177" s="2">
        <v>44749</v>
      </c>
      <c r="B177" t="s">
        <v>18</v>
      </c>
      <c r="C177" t="s">
        <v>155</v>
      </c>
      <c r="D177" t="s">
        <v>109</v>
      </c>
      <c r="E177" t="s">
        <v>21</v>
      </c>
      <c r="F177">
        <v>11</v>
      </c>
      <c r="G177" t="s">
        <v>43</v>
      </c>
      <c r="H177" t="s">
        <v>76</v>
      </c>
      <c r="I177" t="str">
        <f t="shared" si="44"/>
        <v>L3PfuH5</v>
      </c>
      <c r="J177" t="s">
        <v>453</v>
      </c>
      <c r="K177" t="s">
        <v>153</v>
      </c>
      <c r="L177" s="1">
        <v>1.149</v>
      </c>
      <c r="M177">
        <v>5.45</v>
      </c>
      <c r="N177">
        <f t="shared" si="54"/>
        <v>-0.54500000000000004</v>
      </c>
      <c r="O177" t="s">
        <v>176</v>
      </c>
      <c r="P177">
        <v>1.196</v>
      </c>
      <c r="Q177" s="1">
        <f t="shared" si="45"/>
        <v>-4.6999999999999931E-2</v>
      </c>
      <c r="R177">
        <v>9.15</v>
      </c>
      <c r="S177">
        <f t="shared" si="55"/>
        <v>-0.91500000000000004</v>
      </c>
      <c r="T177">
        <f t="shared" si="46"/>
        <v>-0.37</v>
      </c>
      <c r="U177">
        <v>79.099999999999994</v>
      </c>
      <c r="V177">
        <v>81.8</v>
      </c>
      <c r="W177">
        <v>26</v>
      </c>
      <c r="X177">
        <v>26.5</v>
      </c>
      <c r="Y177" s="13">
        <f>(W177+X177)/2</f>
        <v>26.25</v>
      </c>
      <c r="Z177">
        <f t="shared" si="47"/>
        <v>26.25</v>
      </c>
      <c r="AA177">
        <f t="shared" si="48"/>
        <v>54.861664012738849</v>
      </c>
      <c r="AB177">
        <f t="shared" si="49"/>
        <v>4911.5958499999997</v>
      </c>
      <c r="AC177">
        <f t="shared" si="50"/>
        <v>5252.6234000000004</v>
      </c>
      <c r="AD177">
        <f>(P177-L177)/L177</f>
        <v>4.0905134899912904E-2</v>
      </c>
      <c r="AE177">
        <f t="shared" si="59"/>
        <v>2.3261915253477984E-6</v>
      </c>
      <c r="AF177">
        <f t="shared" si="51"/>
        <v>1.1425312642203416E-6</v>
      </c>
      <c r="AG177">
        <f t="shared" si="52"/>
        <v>1.1425312642203416</v>
      </c>
      <c r="AH177">
        <f t="shared" si="60"/>
        <v>1.221860803892354E-6</v>
      </c>
      <c r="AI177">
        <f t="shared" si="53"/>
        <v>3.0879223357306529</v>
      </c>
    </row>
    <row r="178" spans="1:35" hidden="1" x14ac:dyDescent="0.35">
      <c r="A178" s="2">
        <v>44798</v>
      </c>
      <c r="B178" s="6" t="s">
        <v>56</v>
      </c>
      <c r="C178" s="6" t="s">
        <v>214</v>
      </c>
      <c r="D178" t="s">
        <v>77</v>
      </c>
      <c r="E178" t="s">
        <v>46</v>
      </c>
      <c r="F178">
        <v>12</v>
      </c>
      <c r="G178" t="s">
        <v>43</v>
      </c>
      <c r="H178" t="s">
        <v>81</v>
      </c>
      <c r="I178" t="str">
        <f t="shared" si="44"/>
        <v>M3PfuB4</v>
      </c>
      <c r="J178" t="s">
        <v>518</v>
      </c>
      <c r="K178" t="s">
        <v>229</v>
      </c>
      <c r="L178" s="1">
        <v>0.67800000000000005</v>
      </c>
      <c r="M178">
        <v>7.42</v>
      </c>
      <c r="N178">
        <f t="shared" si="54"/>
        <v>-0.74199999999999999</v>
      </c>
      <c r="O178" t="s">
        <v>112</v>
      </c>
      <c r="P178">
        <v>0.53100000000000003</v>
      </c>
      <c r="Q178" s="1">
        <f t="shared" si="45"/>
        <v>0.14700000000000002</v>
      </c>
      <c r="R178">
        <v>9.23</v>
      </c>
      <c r="S178">
        <f t="shared" si="55"/>
        <v>-0.92300000000000004</v>
      </c>
      <c r="T178">
        <f t="shared" si="46"/>
        <v>-0.18100000000000005</v>
      </c>
      <c r="U178">
        <v>71.13</v>
      </c>
      <c r="Y178" s="13">
        <v>71.13</v>
      </c>
      <c r="Z178">
        <f t="shared" si="47"/>
        <v>0</v>
      </c>
      <c r="AA178">
        <f t="shared" si="48"/>
        <v>0</v>
      </c>
      <c r="AB178">
        <f t="shared" si="49"/>
        <v>3971.6893664999998</v>
      </c>
      <c r="AC178">
        <f t="shared" si="50"/>
        <v>0</v>
      </c>
      <c r="AD178">
        <f>(L178-P178)/P178</f>
        <v>0.2768361581920904</v>
      </c>
      <c r="AE178">
        <f t="shared" si="59"/>
        <v>2.4486304451894097E-5</v>
      </c>
      <c r="AF178">
        <f t="shared" si="51"/>
        <v>9.7251995016469386E-6</v>
      </c>
      <c r="AG178">
        <f t="shared" si="52"/>
        <v>9.725199501646939</v>
      </c>
      <c r="AH178">
        <f t="shared" si="60"/>
        <v>0</v>
      </c>
      <c r="AI178">
        <f t="shared" si="53"/>
        <v>53.730383986999648</v>
      </c>
    </row>
    <row r="179" spans="1:35" hidden="1" x14ac:dyDescent="0.35">
      <c r="A179" s="2">
        <v>44778</v>
      </c>
      <c r="B179" s="6" t="s">
        <v>18</v>
      </c>
      <c r="C179" s="6" t="s">
        <v>196</v>
      </c>
      <c r="D179" t="s">
        <v>45</v>
      </c>
      <c r="E179" t="s">
        <v>46</v>
      </c>
      <c r="F179">
        <v>9</v>
      </c>
      <c r="G179" t="s">
        <v>94</v>
      </c>
      <c r="H179" t="s">
        <v>36</v>
      </c>
      <c r="I179" t="str">
        <f t="shared" si="44"/>
        <v>L4AguI4</v>
      </c>
      <c r="J179" t="s">
        <v>411</v>
      </c>
      <c r="K179" t="s">
        <v>171</v>
      </c>
      <c r="L179" s="1">
        <v>0.75700000000000001</v>
      </c>
      <c r="M179">
        <v>4.1399999999999997</v>
      </c>
      <c r="N179">
        <f t="shared" si="54"/>
        <v>-0.41399999999999998</v>
      </c>
      <c r="O179" s="6" t="s">
        <v>175</v>
      </c>
      <c r="P179">
        <v>0.85199999999999998</v>
      </c>
      <c r="Q179" s="1">
        <f t="shared" si="45"/>
        <v>-9.4999999999999973E-2</v>
      </c>
      <c r="R179">
        <v>9.23</v>
      </c>
      <c r="S179">
        <f t="shared" si="55"/>
        <v>-0.92300000000000004</v>
      </c>
      <c r="T179">
        <f t="shared" si="46"/>
        <v>-0.50900000000000012</v>
      </c>
      <c r="U179">
        <v>37.450000000000003</v>
      </c>
      <c r="V179">
        <v>38.1</v>
      </c>
      <c r="W179" s="13">
        <v>37.450000000000003</v>
      </c>
      <c r="X179">
        <v>38.1</v>
      </c>
      <c r="Y179">
        <v>37.450000000000003</v>
      </c>
      <c r="Z179">
        <f t="shared" si="47"/>
        <v>37.775000000000006</v>
      </c>
      <c r="AA179">
        <f t="shared" si="48"/>
        <v>113.61071855095544</v>
      </c>
      <c r="AB179">
        <f t="shared" si="49"/>
        <v>1100.9644625000003</v>
      </c>
      <c r="AC179">
        <f t="shared" si="50"/>
        <v>1139.51385</v>
      </c>
      <c r="AD179">
        <f>(P179-L179)/L179</f>
        <v>0.12549537648612943</v>
      </c>
      <c r="AE179">
        <f t="shared" si="59"/>
        <v>9.2460809594793676E-6</v>
      </c>
      <c r="AF179">
        <f t="shared" si="51"/>
        <v>1.0179606553784689E-6</v>
      </c>
      <c r="AG179">
        <f t="shared" si="52"/>
        <v>1.0179606553784688</v>
      </c>
      <c r="AH179">
        <f t="shared" si="60"/>
        <v>1.0536037311548029E-6</v>
      </c>
      <c r="AI179">
        <f t="shared" si="53"/>
        <v>1.9999227021187989</v>
      </c>
    </row>
    <row r="180" spans="1:35" hidden="1" x14ac:dyDescent="0.35">
      <c r="A180" s="2">
        <v>44722</v>
      </c>
      <c r="B180" t="s">
        <v>18</v>
      </c>
      <c r="C180" t="s">
        <v>19</v>
      </c>
      <c r="D180" t="s">
        <v>109</v>
      </c>
      <c r="E180" t="s">
        <v>21</v>
      </c>
      <c r="F180">
        <v>15</v>
      </c>
      <c r="G180" t="s">
        <v>33</v>
      </c>
      <c r="H180" t="s">
        <v>104</v>
      </c>
      <c r="I180" t="str">
        <f t="shared" si="44"/>
        <v>L3HmaE8</v>
      </c>
      <c r="J180" t="s">
        <v>446</v>
      </c>
      <c r="K180" t="s">
        <v>111</v>
      </c>
      <c r="L180" s="1">
        <v>0.76600000000000001</v>
      </c>
      <c r="M180">
        <v>1.04</v>
      </c>
      <c r="N180">
        <f t="shared" si="54"/>
        <v>-0.10400000000000001</v>
      </c>
      <c r="O180" t="s">
        <v>112</v>
      </c>
      <c r="P180">
        <v>0.63400000000000001</v>
      </c>
      <c r="Q180" s="1">
        <f t="shared" si="45"/>
        <v>0.13200000000000001</v>
      </c>
      <c r="R180">
        <v>9.25</v>
      </c>
      <c r="S180">
        <f t="shared" si="55"/>
        <v>-0.92500000000000004</v>
      </c>
      <c r="T180">
        <f t="shared" si="46"/>
        <v>-0.82100000000000006</v>
      </c>
      <c r="U180">
        <v>56.95</v>
      </c>
      <c r="V180">
        <v>55.85</v>
      </c>
      <c r="W180">
        <v>28.5</v>
      </c>
      <c r="X180">
        <v>29</v>
      </c>
      <c r="Y180" s="13">
        <f>(W180+X180)/2</f>
        <v>28.75</v>
      </c>
      <c r="Z180">
        <f t="shared" si="47"/>
        <v>28.75</v>
      </c>
      <c r="AA180">
        <f t="shared" si="48"/>
        <v>65.809116242038215</v>
      </c>
      <c r="AB180">
        <f t="shared" si="49"/>
        <v>2545.9924625000003</v>
      </c>
      <c r="AC180">
        <f t="shared" si="50"/>
        <v>2448.5896625000005</v>
      </c>
      <c r="AD180">
        <f>(L180-P180)/P180</f>
        <v>0.20820189274447951</v>
      </c>
      <c r="AE180">
        <f t="shared" si="59"/>
        <v>1.7242553979106995E-5</v>
      </c>
      <c r="AF180">
        <f t="shared" si="51"/>
        <v>4.3899412465055796E-6</v>
      </c>
      <c r="AG180">
        <f t="shared" si="52"/>
        <v>4.3899412465055798</v>
      </c>
      <c r="AH180">
        <f t="shared" si="60"/>
        <v>4.2219939428339639E-6</v>
      </c>
      <c r="AI180">
        <f t="shared" si="53"/>
        <v>5.3470660736974169</v>
      </c>
    </row>
    <row r="181" spans="1:35" hidden="1" x14ac:dyDescent="0.35">
      <c r="A181" s="2">
        <v>44734</v>
      </c>
      <c r="B181" t="s">
        <v>18</v>
      </c>
      <c r="C181" t="s">
        <v>141</v>
      </c>
      <c r="D181" t="s">
        <v>109</v>
      </c>
      <c r="E181" t="s">
        <v>21</v>
      </c>
      <c r="F181">
        <v>10</v>
      </c>
      <c r="G181" t="s">
        <v>25</v>
      </c>
      <c r="H181" t="s">
        <v>148</v>
      </c>
      <c r="I181" t="str">
        <f t="shared" si="44"/>
        <v>L3Sgugato</v>
      </c>
      <c r="J181" t="s">
        <v>486</v>
      </c>
      <c r="K181" t="s">
        <v>145</v>
      </c>
      <c r="L181" s="1">
        <v>0.70299999999999996</v>
      </c>
      <c r="M181">
        <v>2.74</v>
      </c>
      <c r="N181">
        <f t="shared" si="54"/>
        <v>-0.27400000000000002</v>
      </c>
      <c r="O181" t="s">
        <v>147</v>
      </c>
      <c r="P181">
        <v>0.61</v>
      </c>
      <c r="Q181" s="1">
        <f t="shared" si="45"/>
        <v>9.2999999999999972E-2</v>
      </c>
      <c r="R181">
        <v>9.26</v>
      </c>
      <c r="S181">
        <f t="shared" si="55"/>
        <v>-0.92599999999999993</v>
      </c>
      <c r="T181">
        <f t="shared" si="46"/>
        <v>-0.65199999999999991</v>
      </c>
      <c r="U181">
        <v>51.05</v>
      </c>
      <c r="V181">
        <v>40.450000000000003</v>
      </c>
      <c r="W181">
        <v>79.099999999999994</v>
      </c>
      <c r="X181">
        <v>81.8</v>
      </c>
      <c r="Y181">
        <v>81.8</v>
      </c>
      <c r="Z181">
        <f t="shared" si="47"/>
        <v>80.449999999999989</v>
      </c>
      <c r="AA181">
        <f t="shared" si="48"/>
        <v>515.30274681528647</v>
      </c>
      <c r="AB181">
        <f t="shared" si="49"/>
        <v>2045.7904624999996</v>
      </c>
      <c r="AC181">
        <f t="shared" si="50"/>
        <v>1284.4189625000004</v>
      </c>
      <c r="AD181">
        <f>(L181-P181)/P181</f>
        <v>0.15245901639344259</v>
      </c>
      <c r="AE181">
        <f t="shared" si="59"/>
        <v>1.1749203991724194E-5</v>
      </c>
      <c r="AF181">
        <f t="shared" si="51"/>
        <v>2.403640946823628E-6</v>
      </c>
      <c r="AG181">
        <f t="shared" si="52"/>
        <v>2.4036409468236282</v>
      </c>
      <c r="AH181">
        <f t="shared" si="60"/>
        <v>1.5090900401251254E-6</v>
      </c>
      <c r="AI181">
        <f t="shared" si="53"/>
        <v>3.6865658693613934</v>
      </c>
    </row>
    <row r="182" spans="1:35" hidden="1" x14ac:dyDescent="0.35">
      <c r="A182" s="2">
        <v>44792</v>
      </c>
      <c r="B182" s="6" t="s">
        <v>18</v>
      </c>
      <c r="C182" s="6" t="s">
        <v>214</v>
      </c>
      <c r="D182" t="s">
        <v>20</v>
      </c>
      <c r="E182" t="s">
        <v>21</v>
      </c>
      <c r="F182">
        <v>4</v>
      </c>
      <c r="G182" t="s">
        <v>43</v>
      </c>
      <c r="H182" t="s">
        <v>44</v>
      </c>
      <c r="I182" t="str">
        <f t="shared" si="44"/>
        <v>K6PfuD10</v>
      </c>
      <c r="J182" t="s">
        <v>430</v>
      </c>
      <c r="K182" t="s">
        <v>225</v>
      </c>
      <c r="L182" s="1">
        <v>0.73</v>
      </c>
      <c r="M182">
        <v>8.8699999999999992</v>
      </c>
      <c r="N182">
        <f t="shared" si="54"/>
        <v>-0.8869999999999999</v>
      </c>
      <c r="O182" t="s">
        <v>175</v>
      </c>
      <c r="P182">
        <v>0.73799999999999999</v>
      </c>
      <c r="Q182" s="1">
        <f t="shared" si="45"/>
        <v>-8.0000000000000071E-3</v>
      </c>
      <c r="R182">
        <v>9.27</v>
      </c>
      <c r="S182">
        <f t="shared" si="55"/>
        <v>-0.92699999999999994</v>
      </c>
      <c r="T182">
        <f t="shared" si="46"/>
        <v>-4.0000000000000036E-2</v>
      </c>
      <c r="U182">
        <v>105.25</v>
      </c>
      <c r="V182">
        <v>101</v>
      </c>
      <c r="W182" s="13">
        <v>105.25</v>
      </c>
      <c r="X182">
        <v>101</v>
      </c>
      <c r="Y182">
        <v>105.25</v>
      </c>
      <c r="Z182">
        <f t="shared" si="47"/>
        <v>103.125</v>
      </c>
      <c r="AA182">
        <f t="shared" si="48"/>
        <v>846.71700835987258</v>
      </c>
      <c r="AB182">
        <f t="shared" si="49"/>
        <v>8695.8865624999999</v>
      </c>
      <c r="AC182">
        <f t="shared" si="50"/>
        <v>8007.7850000000008</v>
      </c>
      <c r="AD182">
        <f>(P182-L182)/L182</f>
        <v>1.0958904109589052E-2</v>
      </c>
      <c r="AE182">
        <f t="shared" si="59"/>
        <v>4.5972730035255793E-7</v>
      </c>
      <c r="AF182">
        <f t="shared" si="51"/>
        <v>3.9977364535502102E-7</v>
      </c>
      <c r="AG182">
        <f t="shared" si="52"/>
        <v>0.39977364535502102</v>
      </c>
      <c r="AH182">
        <f t="shared" si="60"/>
        <v>3.6813973798537086E-7</v>
      </c>
      <c r="AI182">
        <f t="shared" si="53"/>
        <v>9.9943411338755173</v>
      </c>
    </row>
    <row r="183" spans="1:35" hidden="1" x14ac:dyDescent="0.35">
      <c r="A183" s="2">
        <v>44722</v>
      </c>
      <c r="B183" t="s">
        <v>18</v>
      </c>
      <c r="C183" t="s">
        <v>19</v>
      </c>
      <c r="D183" t="s">
        <v>109</v>
      </c>
      <c r="E183" t="s">
        <v>21</v>
      </c>
      <c r="F183">
        <v>14</v>
      </c>
      <c r="G183" t="s">
        <v>33</v>
      </c>
      <c r="H183" t="s">
        <v>114</v>
      </c>
      <c r="I183" t="str">
        <f t="shared" si="44"/>
        <v>L3HmaJ9</v>
      </c>
      <c r="J183" t="s">
        <v>447</v>
      </c>
      <c r="K183" t="s">
        <v>111</v>
      </c>
      <c r="L183" s="1">
        <v>0.72499999999999998</v>
      </c>
      <c r="M183">
        <v>2.02</v>
      </c>
      <c r="N183">
        <f t="shared" si="54"/>
        <v>-0.20200000000000001</v>
      </c>
      <c r="O183" t="s">
        <v>112</v>
      </c>
      <c r="P183">
        <v>0.64600000000000002</v>
      </c>
      <c r="Q183" s="1">
        <f t="shared" si="45"/>
        <v>7.8999999999999959E-2</v>
      </c>
      <c r="R183">
        <v>9.2799999999999994</v>
      </c>
      <c r="S183">
        <f t="shared" si="55"/>
        <v>-0.92799999999999994</v>
      </c>
      <c r="T183">
        <f t="shared" si="46"/>
        <v>-0.72599999999999998</v>
      </c>
      <c r="U183">
        <v>60.45</v>
      </c>
      <c r="V183">
        <v>56.85</v>
      </c>
      <c r="W183">
        <v>19</v>
      </c>
      <c r="X183">
        <v>20</v>
      </c>
      <c r="Y183" s="13">
        <f>(W183+X183)/2</f>
        <v>19.5</v>
      </c>
      <c r="Z183">
        <f t="shared" si="47"/>
        <v>19.5</v>
      </c>
      <c r="AA183">
        <f t="shared" si="48"/>
        <v>30.27468152866242</v>
      </c>
      <c r="AB183">
        <f t="shared" si="49"/>
        <v>2868.5489625000005</v>
      </c>
      <c r="AC183">
        <f t="shared" si="50"/>
        <v>2537.0591625000002</v>
      </c>
      <c r="AD183">
        <f t="shared" ref="AD183:AD188" si="61">(L183-P183)/P183</f>
        <v>0.12229102167182655</v>
      </c>
      <c r="AE183">
        <f t="shared" si="59"/>
        <v>8.9563216301143164E-6</v>
      </c>
      <c r="AF183">
        <f t="shared" si="51"/>
        <v>2.5691647119880736E-6</v>
      </c>
      <c r="AG183">
        <f t="shared" si="52"/>
        <v>2.5691647119880736</v>
      </c>
      <c r="AH183">
        <f t="shared" si="60"/>
        <v>2.2722717853978462E-6</v>
      </c>
      <c r="AI183">
        <f t="shared" si="53"/>
        <v>3.5387943691295782</v>
      </c>
    </row>
    <row r="184" spans="1:35" hidden="1" x14ac:dyDescent="0.35">
      <c r="A184" s="2">
        <v>44776</v>
      </c>
      <c r="B184" t="s">
        <v>18</v>
      </c>
      <c r="C184" t="s">
        <v>196</v>
      </c>
      <c r="D184" t="s">
        <v>109</v>
      </c>
      <c r="E184" t="s">
        <v>21</v>
      </c>
      <c r="F184">
        <v>12</v>
      </c>
      <c r="G184" t="s">
        <v>25</v>
      </c>
      <c r="H184" t="s">
        <v>122</v>
      </c>
      <c r="I184" t="str">
        <f t="shared" si="44"/>
        <v>L3SguH3</v>
      </c>
      <c r="J184" t="s">
        <v>454</v>
      </c>
      <c r="K184" t="s">
        <v>134</v>
      </c>
      <c r="L184" s="1">
        <v>0.73099999999999998</v>
      </c>
      <c r="M184">
        <v>4.3099999999999996</v>
      </c>
      <c r="N184">
        <f t="shared" si="54"/>
        <v>-0.43099999999999994</v>
      </c>
      <c r="O184" t="s">
        <v>202</v>
      </c>
      <c r="P184">
        <v>0.65300000000000002</v>
      </c>
      <c r="Q184" s="1">
        <f t="shared" si="45"/>
        <v>7.7999999999999958E-2</v>
      </c>
      <c r="R184">
        <v>9.2899999999999991</v>
      </c>
      <c r="S184">
        <f t="shared" si="55"/>
        <v>-0.92899999999999994</v>
      </c>
      <c r="T184">
        <f t="shared" si="46"/>
        <v>-0.498</v>
      </c>
      <c r="U184">
        <v>51.05</v>
      </c>
      <c r="V184">
        <v>40.450000000000003</v>
      </c>
      <c r="W184" s="13">
        <v>51.05</v>
      </c>
      <c r="X184">
        <v>40.450000000000003</v>
      </c>
      <c r="Y184">
        <v>51.05</v>
      </c>
      <c r="Z184">
        <f t="shared" si="47"/>
        <v>45.75</v>
      </c>
      <c r="AA184">
        <f t="shared" si="48"/>
        <v>166.64510350318471</v>
      </c>
      <c r="AB184">
        <f t="shared" si="49"/>
        <v>2045.7904624999996</v>
      </c>
      <c r="AC184">
        <f t="shared" si="50"/>
        <v>1284.4189625000004</v>
      </c>
      <c r="AD184">
        <f t="shared" si="61"/>
        <v>0.11944869831546701</v>
      </c>
      <c r="AE184">
        <f t="shared" si="59"/>
        <v>8.7007620399812434E-6</v>
      </c>
      <c r="AF184">
        <f t="shared" si="51"/>
        <v>1.7799935997875667E-6</v>
      </c>
      <c r="AG184">
        <f t="shared" si="52"/>
        <v>1.7799935997875667</v>
      </c>
      <c r="AH184">
        <f t="shared" si="60"/>
        <v>1.1175423752352096E-6</v>
      </c>
      <c r="AI184">
        <f t="shared" si="53"/>
        <v>3.5742843369228248</v>
      </c>
    </row>
    <row r="185" spans="1:35" hidden="1" x14ac:dyDescent="0.35">
      <c r="A185" s="2">
        <v>44722</v>
      </c>
      <c r="B185" t="s">
        <v>18</v>
      </c>
      <c r="C185" t="s">
        <v>19</v>
      </c>
      <c r="D185" t="s">
        <v>109</v>
      </c>
      <c r="E185" t="s">
        <v>21</v>
      </c>
      <c r="F185">
        <v>10</v>
      </c>
      <c r="G185" t="s">
        <v>43</v>
      </c>
      <c r="H185" t="s">
        <v>76</v>
      </c>
      <c r="I185" t="str">
        <f t="shared" si="44"/>
        <v>L3PfuH5</v>
      </c>
      <c r="J185" t="s">
        <v>453</v>
      </c>
      <c r="K185" t="s">
        <v>111</v>
      </c>
      <c r="L185" s="1">
        <v>1.0349999999999999</v>
      </c>
      <c r="M185">
        <v>5.03</v>
      </c>
      <c r="N185">
        <f t="shared" si="54"/>
        <v>-0.503</v>
      </c>
      <c r="O185" t="s">
        <v>112</v>
      </c>
      <c r="P185">
        <v>0.93100000000000005</v>
      </c>
      <c r="Q185" s="1">
        <f t="shared" si="45"/>
        <v>0.10399999999999987</v>
      </c>
      <c r="R185">
        <v>9.33</v>
      </c>
      <c r="S185">
        <f t="shared" si="55"/>
        <v>-0.93300000000000005</v>
      </c>
      <c r="T185">
        <f t="shared" si="46"/>
        <v>-0.43000000000000005</v>
      </c>
      <c r="U185">
        <v>79.099999999999994</v>
      </c>
      <c r="V185">
        <v>81.8</v>
      </c>
      <c r="W185">
        <v>26</v>
      </c>
      <c r="X185">
        <v>26.5</v>
      </c>
      <c r="Y185" s="13">
        <f>(W185+X185)/2</f>
        <v>26.25</v>
      </c>
      <c r="Z185">
        <f t="shared" si="47"/>
        <v>26.25</v>
      </c>
      <c r="AA185">
        <f t="shared" si="48"/>
        <v>54.861664012738849</v>
      </c>
      <c r="AB185">
        <f t="shared" si="49"/>
        <v>4911.5958499999997</v>
      </c>
      <c r="AC185">
        <f t="shared" si="50"/>
        <v>5252.6234000000004</v>
      </c>
      <c r="AD185">
        <f t="shared" si="61"/>
        <v>0.11170784103114915</v>
      </c>
      <c r="AE185">
        <f t="shared" si="59"/>
        <v>8.0119447319958262E-6</v>
      </c>
      <c r="AF185">
        <f t="shared" si="51"/>
        <v>3.9351434496100062E-6</v>
      </c>
      <c r="AG185">
        <f t="shared" si="52"/>
        <v>3.9351434496100062</v>
      </c>
      <c r="AH185">
        <f t="shared" si="60"/>
        <v>4.2083728378788008E-6</v>
      </c>
      <c r="AI185">
        <f t="shared" si="53"/>
        <v>9.1514963944418746</v>
      </c>
    </row>
    <row r="186" spans="1:35" hidden="1" x14ac:dyDescent="0.35">
      <c r="A186" s="2">
        <v>44772</v>
      </c>
      <c r="B186" t="s">
        <v>56</v>
      </c>
      <c r="C186" t="s">
        <v>196</v>
      </c>
      <c r="D186" t="s">
        <v>57</v>
      </c>
      <c r="E186" t="s">
        <v>46</v>
      </c>
      <c r="F186">
        <v>8</v>
      </c>
      <c r="G186" t="s">
        <v>25</v>
      </c>
      <c r="H186" t="s">
        <v>66</v>
      </c>
      <c r="I186" t="str">
        <f t="shared" si="44"/>
        <v>L1SguI10</v>
      </c>
      <c r="J186" t="s">
        <v>504</v>
      </c>
      <c r="L186" s="1">
        <v>0.59799999999999998</v>
      </c>
      <c r="M186">
        <v>3.29</v>
      </c>
      <c r="N186">
        <f t="shared" si="54"/>
        <v>-0.32900000000000001</v>
      </c>
      <c r="O186" t="s">
        <v>198</v>
      </c>
      <c r="P186">
        <v>0.42899999999999999</v>
      </c>
      <c r="Q186" s="1">
        <f t="shared" si="45"/>
        <v>0.16899999999999998</v>
      </c>
      <c r="R186">
        <v>9.39</v>
      </c>
      <c r="S186">
        <f t="shared" si="55"/>
        <v>-0.93900000000000006</v>
      </c>
      <c r="T186">
        <f t="shared" si="46"/>
        <v>-0.6100000000000001</v>
      </c>
      <c r="U186">
        <v>47.21</v>
      </c>
      <c r="Y186" s="13">
        <v>47.21</v>
      </c>
      <c r="Z186">
        <f t="shared" si="47"/>
        <v>0</v>
      </c>
      <c r="AA186">
        <f t="shared" si="48"/>
        <v>0</v>
      </c>
      <c r="AB186">
        <f t="shared" si="49"/>
        <v>1749.5955185</v>
      </c>
      <c r="AC186">
        <f t="shared" si="50"/>
        <v>0</v>
      </c>
      <c r="AD186">
        <f t="shared" si="61"/>
        <v>0.39393939393939392</v>
      </c>
      <c r="AE186">
        <f t="shared" si="59"/>
        <v>3.7802504006186553E-5</v>
      </c>
      <c r="AF186">
        <f t="shared" si="51"/>
        <v>6.613909159730229E-6</v>
      </c>
      <c r="AG186">
        <f t="shared" si="52"/>
        <v>6.6139091597302286</v>
      </c>
      <c r="AH186">
        <f t="shared" si="60"/>
        <v>0</v>
      </c>
      <c r="AI186">
        <f t="shared" si="53"/>
        <v>10.842474032344635</v>
      </c>
    </row>
    <row r="187" spans="1:35" hidden="1" x14ac:dyDescent="0.35">
      <c r="A187" s="2">
        <v>44776</v>
      </c>
      <c r="B187" t="s">
        <v>18</v>
      </c>
      <c r="C187" t="s">
        <v>196</v>
      </c>
      <c r="D187" t="s">
        <v>109</v>
      </c>
      <c r="E187" t="s">
        <v>21</v>
      </c>
      <c r="F187">
        <v>14</v>
      </c>
      <c r="G187" t="s">
        <v>33</v>
      </c>
      <c r="H187" t="s">
        <v>114</v>
      </c>
      <c r="I187" t="str">
        <f t="shared" si="44"/>
        <v>L3HmaJ9</v>
      </c>
      <c r="J187" t="s">
        <v>447</v>
      </c>
      <c r="K187" t="s">
        <v>134</v>
      </c>
      <c r="L187" s="1">
        <v>0.86099999999999999</v>
      </c>
      <c r="M187">
        <v>3.14</v>
      </c>
      <c r="N187">
        <f t="shared" si="54"/>
        <v>-0.314</v>
      </c>
      <c r="O187" t="s">
        <v>202</v>
      </c>
      <c r="P187">
        <v>0.85399999999999998</v>
      </c>
      <c r="Q187" s="1">
        <f t="shared" si="45"/>
        <v>7.0000000000000062E-3</v>
      </c>
      <c r="R187">
        <v>9.42</v>
      </c>
      <c r="S187">
        <f t="shared" si="55"/>
        <v>-0.94199999999999995</v>
      </c>
      <c r="T187">
        <f t="shared" si="46"/>
        <v>-0.62799999999999989</v>
      </c>
      <c r="U187">
        <v>60.45</v>
      </c>
      <c r="V187">
        <v>56.85</v>
      </c>
      <c r="W187" s="13">
        <v>60.45</v>
      </c>
      <c r="X187">
        <v>56.85</v>
      </c>
      <c r="Y187">
        <v>60.45</v>
      </c>
      <c r="Z187">
        <f t="shared" si="47"/>
        <v>58.650000000000006</v>
      </c>
      <c r="AA187">
        <f t="shared" si="48"/>
        <v>273.87121815286628</v>
      </c>
      <c r="AB187">
        <f t="shared" si="49"/>
        <v>2868.5489625000005</v>
      </c>
      <c r="AC187">
        <f t="shared" si="50"/>
        <v>2537.0591625000002</v>
      </c>
      <c r="AD187">
        <f t="shared" si="61"/>
        <v>8.1967213114754172E-3</v>
      </c>
      <c r="AE187">
        <f t="shared" si="59"/>
        <v>3.2154222290766216E-7</v>
      </c>
      <c r="AF187">
        <f t="shared" si="51"/>
        <v>9.2235960992171811E-8</v>
      </c>
      <c r="AG187">
        <f t="shared" si="52"/>
        <v>9.2235960992171809E-2</v>
      </c>
      <c r="AH187">
        <f t="shared" si="60"/>
        <v>8.1577164275850165E-8</v>
      </c>
      <c r="AI187">
        <f t="shared" si="53"/>
        <v>0.14687254935059207</v>
      </c>
    </row>
    <row r="188" spans="1:35" x14ac:dyDescent="0.35">
      <c r="A188" s="2">
        <v>44722</v>
      </c>
      <c r="B188" t="s">
        <v>18</v>
      </c>
      <c r="C188" t="s">
        <v>19</v>
      </c>
      <c r="D188" t="s">
        <v>123</v>
      </c>
      <c r="E188" t="s">
        <v>21</v>
      </c>
      <c r="F188">
        <v>7</v>
      </c>
      <c r="G188" t="s">
        <v>26</v>
      </c>
      <c r="H188" t="s">
        <v>92</v>
      </c>
      <c r="I188" t="str">
        <f t="shared" si="44"/>
        <v>M1MlaC6</v>
      </c>
      <c r="J188" t="s">
        <v>463</v>
      </c>
      <c r="K188" t="s">
        <v>125</v>
      </c>
      <c r="L188" s="1">
        <v>0.65500000000000003</v>
      </c>
      <c r="M188">
        <v>4.29</v>
      </c>
      <c r="N188">
        <f t="shared" si="54"/>
        <v>-0.42899999999999999</v>
      </c>
      <c r="O188" t="s">
        <v>126</v>
      </c>
      <c r="P188">
        <v>0.47799999999999998</v>
      </c>
      <c r="Q188" s="1">
        <f t="shared" si="45"/>
        <v>0.17700000000000005</v>
      </c>
      <c r="R188">
        <v>9.43</v>
      </c>
      <c r="S188">
        <f t="shared" si="55"/>
        <v>-0.94299999999999995</v>
      </c>
      <c r="T188">
        <f t="shared" si="46"/>
        <v>-0.51400000000000001</v>
      </c>
      <c r="U188">
        <v>39.85</v>
      </c>
      <c r="V188">
        <v>41.7</v>
      </c>
      <c r="W188">
        <v>12.5</v>
      </c>
      <c r="X188">
        <v>12.5</v>
      </c>
      <c r="Y188" s="13">
        <f>(W188+X188)/2</f>
        <v>12.5</v>
      </c>
      <c r="Z188">
        <f t="shared" si="47"/>
        <v>12.5</v>
      </c>
      <c r="AA188">
        <f t="shared" si="48"/>
        <v>12.440286624203821</v>
      </c>
      <c r="AB188">
        <f t="shared" si="49"/>
        <v>1246.5976625000001</v>
      </c>
      <c r="AC188">
        <f t="shared" si="50"/>
        <v>1365.0286500000002</v>
      </c>
      <c r="AD188">
        <f t="shared" si="61"/>
        <v>0.37029288702928881</v>
      </c>
      <c r="AE188">
        <f t="shared" si="59"/>
        <v>3.5028884837824529E-5</v>
      </c>
      <c r="AF188">
        <f t="shared" si="51"/>
        <v>4.3666925958813755E-6</v>
      </c>
      <c r="AG188">
        <f t="shared" si="52"/>
        <v>4.3666925958813758</v>
      </c>
      <c r="AH188">
        <f t="shared" si="60"/>
        <v>4.7815431381181097E-6</v>
      </c>
      <c r="AI188">
        <f t="shared" si="53"/>
        <v>8.4955108869287468</v>
      </c>
    </row>
    <row r="189" spans="1:35" hidden="1" x14ac:dyDescent="0.35">
      <c r="A189" s="10">
        <v>44777</v>
      </c>
      <c r="B189" s="6" t="s">
        <v>18</v>
      </c>
      <c r="C189" s="6" t="s">
        <v>196</v>
      </c>
      <c r="D189" t="s">
        <v>133</v>
      </c>
      <c r="E189" t="s">
        <v>46</v>
      </c>
      <c r="F189">
        <v>6</v>
      </c>
      <c r="G189" t="s">
        <v>43</v>
      </c>
      <c r="H189" t="s">
        <v>121</v>
      </c>
      <c r="I189" t="str">
        <f t="shared" si="44"/>
        <v>K1PfuG7</v>
      </c>
      <c r="J189" t="s">
        <v>483</v>
      </c>
      <c r="K189" t="s">
        <v>204</v>
      </c>
      <c r="L189" s="1">
        <v>0.88400000000000001</v>
      </c>
      <c r="M189">
        <v>11.87</v>
      </c>
      <c r="N189">
        <f t="shared" si="54"/>
        <v>-1.1869999999999998</v>
      </c>
      <c r="O189" s="6" t="s">
        <v>205</v>
      </c>
      <c r="P189">
        <v>0.92900000000000005</v>
      </c>
      <c r="Q189" s="1">
        <f t="shared" si="45"/>
        <v>-4.500000000000004E-2</v>
      </c>
      <c r="R189">
        <v>9.4499999999999993</v>
      </c>
      <c r="S189">
        <f t="shared" si="55"/>
        <v>-0.94499999999999995</v>
      </c>
      <c r="T189">
        <f t="shared" si="46"/>
        <v>0.24199999999999988</v>
      </c>
      <c r="U189">
        <v>89.35</v>
      </c>
      <c r="V189">
        <v>90.1</v>
      </c>
      <c r="W189" s="13">
        <v>89.35</v>
      </c>
      <c r="X189">
        <v>90.1</v>
      </c>
      <c r="Y189">
        <v>89.35</v>
      </c>
      <c r="Z189">
        <f t="shared" si="47"/>
        <v>89.724999999999994</v>
      </c>
      <c r="AA189">
        <f t="shared" si="48"/>
        <v>640.96939689490432</v>
      </c>
      <c r="AB189">
        <f t="shared" si="49"/>
        <v>6266.9866624999995</v>
      </c>
      <c r="AC189">
        <f t="shared" si="50"/>
        <v>6372.6378500000001</v>
      </c>
      <c r="AD189">
        <f>(P189-L189)/L189</f>
        <v>5.0904977375565659E-2</v>
      </c>
      <c r="AE189">
        <f t="shared" si="59"/>
        <v>3.0448705072772365E-6</v>
      </c>
      <c r="AF189">
        <f t="shared" si="51"/>
        <v>1.908216285814605E-6</v>
      </c>
      <c r="AG189">
        <f t="shared" si="52"/>
        <v>1.908216285814605</v>
      </c>
      <c r="AH189">
        <f t="shared" si="60"/>
        <v>1.9403857043023619E-6</v>
      </c>
      <c r="AI189">
        <f t="shared" si="53"/>
        <v>7.8851912636967185</v>
      </c>
    </row>
    <row r="190" spans="1:35" hidden="1" x14ac:dyDescent="0.35">
      <c r="A190" s="2">
        <v>44778</v>
      </c>
      <c r="B190" s="6" t="s">
        <v>18</v>
      </c>
      <c r="C190" s="6" t="s">
        <v>196</v>
      </c>
      <c r="D190" t="s">
        <v>86</v>
      </c>
      <c r="E190" t="s">
        <v>46</v>
      </c>
      <c r="F190">
        <v>5</v>
      </c>
      <c r="G190" t="s">
        <v>27</v>
      </c>
      <c r="H190" t="s">
        <v>101</v>
      </c>
      <c r="I190" t="str">
        <f t="shared" si="44"/>
        <v>K5CmeB10</v>
      </c>
      <c r="J190" t="s">
        <v>397</v>
      </c>
      <c r="K190" t="s">
        <v>208</v>
      </c>
      <c r="L190" s="1">
        <v>0.73499999999999999</v>
      </c>
      <c r="M190">
        <v>3.23</v>
      </c>
      <c r="N190">
        <f t="shared" si="54"/>
        <v>-0.32300000000000001</v>
      </c>
      <c r="O190" s="6" t="s">
        <v>168</v>
      </c>
      <c r="P190">
        <v>0.53900000000000003</v>
      </c>
      <c r="Q190" s="1">
        <f t="shared" si="45"/>
        <v>0.19599999999999995</v>
      </c>
      <c r="R190">
        <v>9.48</v>
      </c>
      <c r="S190">
        <f t="shared" si="55"/>
        <v>-0.94800000000000006</v>
      </c>
      <c r="T190">
        <f t="shared" si="46"/>
        <v>-0.625</v>
      </c>
      <c r="U190">
        <v>91.25</v>
      </c>
      <c r="V190">
        <v>78.099999999999994</v>
      </c>
      <c r="W190" s="13">
        <v>91.25</v>
      </c>
      <c r="X190">
        <v>78.099999999999994</v>
      </c>
      <c r="Y190">
        <v>91.25</v>
      </c>
      <c r="Z190">
        <f t="shared" si="47"/>
        <v>84.674999999999997</v>
      </c>
      <c r="AA190">
        <f t="shared" si="48"/>
        <v>570.84837778662416</v>
      </c>
      <c r="AB190">
        <f t="shared" si="49"/>
        <v>6536.3515625</v>
      </c>
      <c r="AC190">
        <f t="shared" si="50"/>
        <v>4788.1938499999997</v>
      </c>
      <c r="AD190">
        <f>(L190-P190)/P190</f>
        <v>0.36363636363636354</v>
      </c>
      <c r="AE190">
        <f t="shared" si="59"/>
        <v>3.425535047773052E-5</v>
      </c>
      <c r="AF190">
        <f t="shared" si="51"/>
        <v>2.2390501361909902E-5</v>
      </c>
      <c r="AG190">
        <f t="shared" si="52"/>
        <v>22.390501361909902</v>
      </c>
      <c r="AH190">
        <f t="shared" si="60"/>
        <v>1.6402125848706385E-5</v>
      </c>
      <c r="AI190">
        <f t="shared" si="53"/>
        <v>35.824802179055844</v>
      </c>
    </row>
    <row r="191" spans="1:35" s="19" customFormat="1" hidden="1" x14ac:dyDescent="0.35">
      <c r="A191" s="2">
        <v>44723</v>
      </c>
      <c r="B191" t="s">
        <v>18</v>
      </c>
      <c r="C191" t="s">
        <v>19</v>
      </c>
      <c r="D191" t="s">
        <v>133</v>
      </c>
      <c r="E191" t="s">
        <v>46</v>
      </c>
      <c r="F191">
        <v>13</v>
      </c>
      <c r="G191" t="s">
        <v>43</v>
      </c>
      <c r="H191" t="s">
        <v>121</v>
      </c>
      <c r="I191" t="str">
        <f t="shared" si="44"/>
        <v>K1PfuG7</v>
      </c>
      <c r="J191" t="s">
        <v>483</v>
      </c>
      <c r="K191" t="s">
        <v>138</v>
      </c>
      <c r="L191" s="1">
        <v>0.85399999999999998</v>
      </c>
      <c r="M191">
        <v>5.58</v>
      </c>
      <c r="N191">
        <f t="shared" si="54"/>
        <v>-0.55800000000000005</v>
      </c>
      <c r="O191" t="s">
        <v>139</v>
      </c>
      <c r="P191">
        <v>0.91500000000000004</v>
      </c>
      <c r="Q191" s="1">
        <f t="shared" si="45"/>
        <v>-6.1000000000000054E-2</v>
      </c>
      <c r="R191">
        <v>9.51</v>
      </c>
      <c r="S191">
        <f t="shared" si="55"/>
        <v>-0.95099999999999996</v>
      </c>
      <c r="T191">
        <f t="shared" si="46"/>
        <v>-0.3929999999999999</v>
      </c>
      <c r="U191">
        <v>89.35</v>
      </c>
      <c r="V191">
        <v>90.1</v>
      </c>
      <c r="W191">
        <v>28</v>
      </c>
      <c r="X191">
        <v>28</v>
      </c>
      <c r="Y191" s="13">
        <f>(W191+X191)/2</f>
        <v>28</v>
      </c>
      <c r="Z191">
        <f t="shared" si="47"/>
        <v>28</v>
      </c>
      <c r="AA191">
        <f t="shared" si="48"/>
        <v>62.420382165605091</v>
      </c>
      <c r="AB191">
        <f t="shared" si="49"/>
        <v>6266.9866624999995</v>
      </c>
      <c r="AC191">
        <f t="shared" si="50"/>
        <v>6372.6378500000001</v>
      </c>
      <c r="AD191">
        <f>(P191-L191)/L191</f>
        <v>7.1428571428571494E-2</v>
      </c>
      <c r="AE191">
        <f t="shared" si="59"/>
        <v>4.6202273801033669E-6</v>
      </c>
      <c r="AF191">
        <f t="shared" si="51"/>
        <v>2.8954903368825115E-6</v>
      </c>
      <c r="AG191">
        <f t="shared" si="52"/>
        <v>2.8954903368825113</v>
      </c>
      <c r="AH191">
        <f t="shared" si="60"/>
        <v>2.9443035878053055E-6</v>
      </c>
      <c r="AI191">
        <f t="shared" si="53"/>
        <v>7.3676598902862898</v>
      </c>
    </row>
    <row r="192" spans="1:35" hidden="1" x14ac:dyDescent="0.35">
      <c r="A192" s="2">
        <v>44748</v>
      </c>
      <c r="B192" t="s">
        <v>18</v>
      </c>
      <c r="C192" t="s">
        <v>155</v>
      </c>
      <c r="D192" t="s">
        <v>86</v>
      </c>
      <c r="E192" t="s">
        <v>46</v>
      </c>
      <c r="F192">
        <v>4</v>
      </c>
      <c r="G192" t="s">
        <v>94</v>
      </c>
      <c r="H192" t="s">
        <v>82</v>
      </c>
      <c r="I192" t="str">
        <f t="shared" si="44"/>
        <v>K5AguH7</v>
      </c>
      <c r="J192" t="s">
        <v>395</v>
      </c>
      <c r="K192" t="s">
        <v>165</v>
      </c>
      <c r="L192" s="1">
        <v>0.81899999999999995</v>
      </c>
      <c r="M192">
        <v>22.12</v>
      </c>
      <c r="N192">
        <f t="shared" si="54"/>
        <v>-2.2120000000000002</v>
      </c>
      <c r="O192" t="s">
        <v>168</v>
      </c>
      <c r="P192">
        <v>0.63</v>
      </c>
      <c r="Q192" s="1">
        <f t="shared" si="45"/>
        <v>0.18899999999999995</v>
      </c>
      <c r="R192">
        <v>9.5399999999999991</v>
      </c>
      <c r="S192">
        <f t="shared" si="55"/>
        <v>-0.95399999999999996</v>
      </c>
      <c r="T192">
        <f t="shared" si="46"/>
        <v>1.2580000000000002</v>
      </c>
      <c r="U192">
        <v>81</v>
      </c>
      <c r="V192">
        <v>86</v>
      </c>
      <c r="W192">
        <v>29</v>
      </c>
      <c r="X192">
        <v>27</v>
      </c>
      <c r="Y192" s="13">
        <f>(W192+X192)/2</f>
        <v>28</v>
      </c>
      <c r="Z192">
        <f t="shared" si="47"/>
        <v>28</v>
      </c>
      <c r="AA192">
        <f t="shared" si="48"/>
        <v>62.420382165605091</v>
      </c>
      <c r="AB192">
        <f t="shared" si="49"/>
        <v>5150.3850000000002</v>
      </c>
      <c r="AC192">
        <f t="shared" si="50"/>
        <v>5805.8600000000006</v>
      </c>
      <c r="AD192">
        <f>(L192-P192)/P192</f>
        <v>0.29999999999999993</v>
      </c>
      <c r="AE192">
        <f t="shared" si="59"/>
        <v>2.7032314156222322E-5</v>
      </c>
      <c r="AF192">
        <f t="shared" si="51"/>
        <v>1.3922682534549512E-5</v>
      </c>
      <c r="AG192">
        <f t="shared" si="52"/>
        <v>13.922682534549512</v>
      </c>
      <c r="AH192">
        <f t="shared" si="60"/>
        <v>1.5694583146704494E-5</v>
      </c>
      <c r="AI192">
        <f t="shared" si="53"/>
        <v>11.067315210293728</v>
      </c>
    </row>
    <row r="193" spans="1:35" hidden="1" x14ac:dyDescent="0.35">
      <c r="A193" s="2">
        <v>44806</v>
      </c>
      <c r="B193" s="6" t="s">
        <v>18</v>
      </c>
      <c r="C193" s="6" t="s">
        <v>232</v>
      </c>
      <c r="D193" t="s">
        <v>20</v>
      </c>
      <c r="E193" t="s">
        <v>21</v>
      </c>
      <c r="F193">
        <v>9</v>
      </c>
      <c r="G193" t="s">
        <v>43</v>
      </c>
      <c r="H193" t="s">
        <v>44</v>
      </c>
      <c r="I193" t="str">
        <f t="shared" si="44"/>
        <v>K6PfuD10</v>
      </c>
      <c r="J193" t="s">
        <v>430</v>
      </c>
      <c r="K193" t="s">
        <v>241</v>
      </c>
      <c r="L193" s="1">
        <v>1.2210000000000001</v>
      </c>
      <c r="M193">
        <v>8.7799999999999994</v>
      </c>
      <c r="N193">
        <f t="shared" si="54"/>
        <v>-0.87799999999999989</v>
      </c>
      <c r="O193" t="s">
        <v>32</v>
      </c>
      <c r="P193">
        <v>1.2549999999999999</v>
      </c>
      <c r="Q193" s="1">
        <f t="shared" si="45"/>
        <v>-3.3999999999999808E-2</v>
      </c>
      <c r="R193">
        <v>9.56</v>
      </c>
      <c r="S193">
        <f t="shared" si="55"/>
        <v>-0.95600000000000007</v>
      </c>
      <c r="T193">
        <f t="shared" si="46"/>
        <v>-7.800000000000018E-2</v>
      </c>
      <c r="U193">
        <v>105.25</v>
      </c>
      <c r="V193">
        <v>101</v>
      </c>
      <c r="W193">
        <v>105.25</v>
      </c>
      <c r="X193">
        <v>101</v>
      </c>
      <c r="Y193">
        <v>101</v>
      </c>
      <c r="Z193">
        <f t="shared" si="47"/>
        <v>103.125</v>
      </c>
      <c r="AA193">
        <f t="shared" si="48"/>
        <v>846.71700835987258</v>
      </c>
      <c r="AB193">
        <f t="shared" si="49"/>
        <v>8695.8865624999999</v>
      </c>
      <c r="AC193">
        <f t="shared" si="50"/>
        <v>8007.7850000000008</v>
      </c>
      <c r="AD193">
        <f>(P193-L193)/L193</f>
        <v>2.7846027846027688E-2</v>
      </c>
      <c r="AE193">
        <f t="shared" si="59"/>
        <v>1.4489404139187751E-6</v>
      </c>
      <c r="AF193">
        <f t="shared" si="51"/>
        <v>1.2599821475259464E-6</v>
      </c>
      <c r="AG193">
        <f t="shared" si="52"/>
        <v>1.2599821475259465</v>
      </c>
      <c r="AH193">
        <f t="shared" si="60"/>
        <v>1.160280331247256E-6</v>
      </c>
      <c r="AI193">
        <f t="shared" si="53"/>
        <v>16.153617275973637</v>
      </c>
    </row>
    <row r="194" spans="1:35" hidden="1" x14ac:dyDescent="0.35">
      <c r="A194" s="2">
        <v>44779</v>
      </c>
      <c r="B194" s="6" t="s">
        <v>18</v>
      </c>
      <c r="C194" s="6" t="s">
        <v>196</v>
      </c>
      <c r="D194" t="s">
        <v>86</v>
      </c>
      <c r="E194" t="s">
        <v>46</v>
      </c>
      <c r="F194">
        <v>8</v>
      </c>
      <c r="G194" t="s">
        <v>37</v>
      </c>
      <c r="H194" t="s">
        <v>96</v>
      </c>
      <c r="I194" t="str">
        <f t="shared" ref="I194:I257" si="62">D194&amp;G194&amp;H194</f>
        <v>K5PfaF3</v>
      </c>
      <c r="J194" t="s">
        <v>405</v>
      </c>
      <c r="K194" t="s">
        <v>150</v>
      </c>
      <c r="L194" s="1">
        <v>0.752</v>
      </c>
      <c r="M194">
        <v>4.87</v>
      </c>
      <c r="N194">
        <f t="shared" si="54"/>
        <v>-0.48699999999999999</v>
      </c>
      <c r="O194" s="6" t="s">
        <v>211</v>
      </c>
      <c r="P194">
        <v>0.56399999999999995</v>
      </c>
      <c r="Q194" s="1">
        <f t="shared" ref="Q194:Q233" si="63">L194-P194</f>
        <v>0.18800000000000006</v>
      </c>
      <c r="R194">
        <v>9.56</v>
      </c>
      <c r="S194">
        <f t="shared" si="55"/>
        <v>-0.95600000000000007</v>
      </c>
      <c r="T194">
        <f t="shared" ref="T194:T257" si="64">S194-N194</f>
        <v>-0.46900000000000008</v>
      </c>
      <c r="U194">
        <v>91.85</v>
      </c>
      <c r="V194">
        <v>92.15</v>
      </c>
      <c r="W194" s="13">
        <v>91.85</v>
      </c>
      <c r="X194">
        <v>92.15</v>
      </c>
      <c r="Y194">
        <v>91.85</v>
      </c>
      <c r="Z194">
        <f t="shared" ref="Z194:Z257" si="65">(W194+X194)/2</f>
        <v>92</v>
      </c>
      <c r="AA194">
        <f t="shared" ref="AA194:AA257" si="66">(Z194)^2/(4*3.14)</f>
        <v>673.8853503184713</v>
      </c>
      <c r="AB194">
        <f t="shared" ref="AB194:AB257" si="67">3.14*(U194/2)^2</f>
        <v>6622.5916624999991</v>
      </c>
      <c r="AC194">
        <f t="shared" ref="AC194:AC257" si="68">3.14*(V194/2)^2</f>
        <v>6665.9236625000012</v>
      </c>
      <c r="AD194">
        <f>(L194-P194)/P194</f>
        <v>0.33333333333333348</v>
      </c>
      <c r="AE194">
        <f t="shared" si="59"/>
        <v>3.0775895371352042E-5</v>
      </c>
      <c r="AF194">
        <f t="shared" ref="AF194:AF257" si="69">AE194*(AB194/10000)</f>
        <v>2.0381618809228834E-5</v>
      </c>
      <c r="AG194">
        <f t="shared" ref="AG194:AG257" si="70">AF194*10^6</f>
        <v>20.381618809228833</v>
      </c>
      <c r="AH194">
        <f t="shared" si="60"/>
        <v>2.0514976919051981E-5</v>
      </c>
      <c r="AI194">
        <f t="shared" ref="AI194:AI257" si="71">AG194/ABS(T194)</f>
        <v>43.45760940134079</v>
      </c>
    </row>
    <row r="195" spans="1:35" hidden="1" x14ac:dyDescent="0.35">
      <c r="A195" s="2">
        <v>44806</v>
      </c>
      <c r="B195" s="6" t="s">
        <v>18</v>
      </c>
      <c r="C195" s="6" t="s">
        <v>232</v>
      </c>
      <c r="D195" t="s">
        <v>20</v>
      </c>
      <c r="E195" t="s">
        <v>21</v>
      </c>
      <c r="F195">
        <v>10</v>
      </c>
      <c r="G195" t="s">
        <v>30</v>
      </c>
      <c r="H195" t="s">
        <v>166</v>
      </c>
      <c r="I195" t="str">
        <f t="shared" si="62"/>
        <v>K6FthE10</v>
      </c>
      <c r="J195" t="s">
        <v>422</v>
      </c>
      <c r="K195" t="s">
        <v>241</v>
      </c>
      <c r="L195" s="1">
        <v>0.55800000000000005</v>
      </c>
      <c r="M195">
        <v>8.8699999999999992</v>
      </c>
      <c r="N195">
        <f t="shared" si="54"/>
        <v>-0.8869999999999999</v>
      </c>
      <c r="O195" t="s">
        <v>32</v>
      </c>
      <c r="P195">
        <v>0.53200000000000003</v>
      </c>
      <c r="Q195" s="1">
        <f t="shared" si="63"/>
        <v>2.6000000000000023E-2</v>
      </c>
      <c r="R195">
        <v>9.6199999999999992</v>
      </c>
      <c r="S195">
        <f t="shared" si="55"/>
        <v>-0.96199999999999997</v>
      </c>
      <c r="T195">
        <f t="shared" si="64"/>
        <v>-7.5000000000000067E-2</v>
      </c>
      <c r="U195">
        <v>163.95</v>
      </c>
      <c r="V195">
        <v>160.80000000000001</v>
      </c>
      <c r="W195">
        <v>163.95</v>
      </c>
      <c r="X195">
        <v>160.80000000000001</v>
      </c>
      <c r="Y195">
        <v>160.80000000000001</v>
      </c>
      <c r="Z195">
        <f t="shared" si="65"/>
        <v>162.375</v>
      </c>
      <c r="AA195">
        <f t="shared" si="66"/>
        <v>2099.1752089968154</v>
      </c>
      <c r="AB195">
        <f t="shared" si="67"/>
        <v>21100.487962499999</v>
      </c>
      <c r="AC195">
        <f t="shared" si="68"/>
        <v>20297.462400000004</v>
      </c>
      <c r="AD195">
        <f>(L195-P195)/P195</f>
        <v>4.8872180451127858E-2</v>
      </c>
      <c r="AE195">
        <f t="shared" si="59"/>
        <v>2.8958891476231187E-6</v>
      </c>
      <c r="AF195">
        <f t="shared" si="69"/>
        <v>6.1104674100156002E-6</v>
      </c>
      <c r="AG195">
        <f t="shared" si="70"/>
        <v>6.1104674100156</v>
      </c>
      <c r="AH195">
        <f t="shared" si="60"/>
        <v>5.8779201088448321E-6</v>
      </c>
      <c r="AI195">
        <f t="shared" si="71"/>
        <v>81.472898800207929</v>
      </c>
    </row>
    <row r="196" spans="1:35" hidden="1" x14ac:dyDescent="0.35">
      <c r="A196" s="2">
        <v>44778</v>
      </c>
      <c r="B196" s="6" t="s">
        <v>18</v>
      </c>
      <c r="C196" s="6" t="s">
        <v>196</v>
      </c>
      <c r="D196" t="s">
        <v>86</v>
      </c>
      <c r="E196" t="s">
        <v>46</v>
      </c>
      <c r="F196">
        <v>1</v>
      </c>
      <c r="G196" t="s">
        <v>28</v>
      </c>
      <c r="H196" t="s">
        <v>75</v>
      </c>
      <c r="I196" t="str">
        <f t="shared" si="62"/>
        <v>K5DtoJ7</v>
      </c>
      <c r="J196" t="s">
        <v>399</v>
      </c>
      <c r="K196" t="s">
        <v>208</v>
      </c>
      <c r="L196" s="1">
        <v>0.747</v>
      </c>
      <c r="M196">
        <v>4.9400000000000004</v>
      </c>
      <c r="N196">
        <f t="shared" si="54"/>
        <v>-0.49400000000000005</v>
      </c>
      <c r="O196" s="6" t="s">
        <v>168</v>
      </c>
      <c r="P196">
        <v>0.66900000000000004</v>
      </c>
      <c r="Q196" s="1">
        <f t="shared" si="63"/>
        <v>7.7999999999999958E-2</v>
      </c>
      <c r="R196">
        <v>9.64</v>
      </c>
      <c r="S196">
        <f t="shared" si="55"/>
        <v>-0.96400000000000008</v>
      </c>
      <c r="T196">
        <f t="shared" si="64"/>
        <v>-0.47000000000000003</v>
      </c>
      <c r="U196">
        <v>77.900000000000006</v>
      </c>
      <c r="V196">
        <v>71.25</v>
      </c>
      <c r="W196" s="13">
        <v>77.900000000000006</v>
      </c>
      <c r="X196">
        <v>71.25</v>
      </c>
      <c r="Y196">
        <v>77.900000000000006</v>
      </c>
      <c r="Z196">
        <f t="shared" si="65"/>
        <v>74.575000000000003</v>
      </c>
      <c r="AA196">
        <f t="shared" si="66"/>
        <v>442.78906250000006</v>
      </c>
      <c r="AB196">
        <f t="shared" si="67"/>
        <v>4763.7018500000004</v>
      </c>
      <c r="AC196">
        <f t="shared" si="68"/>
        <v>3985.1015625</v>
      </c>
      <c r="AD196">
        <f>(L196-P196)/P196</f>
        <v>0.11659192825112101</v>
      </c>
      <c r="AE196">
        <f t="shared" si="59"/>
        <v>8.4453152618623478E-6</v>
      </c>
      <c r="AF196">
        <f t="shared" si="69"/>
        <v>4.0230963936766908E-6</v>
      </c>
      <c r="AG196">
        <f t="shared" si="70"/>
        <v>4.023096393676691</v>
      </c>
      <c r="AH196">
        <f t="shared" si="60"/>
        <v>3.3655439045852742E-6</v>
      </c>
      <c r="AI196">
        <f t="shared" si="71"/>
        <v>8.5597795610142349</v>
      </c>
    </row>
    <row r="197" spans="1:35" hidden="1" x14ac:dyDescent="0.35">
      <c r="A197" s="2">
        <v>44778</v>
      </c>
      <c r="B197" s="6" t="s">
        <v>18</v>
      </c>
      <c r="C197" s="6" t="s">
        <v>196</v>
      </c>
      <c r="D197" t="s">
        <v>86</v>
      </c>
      <c r="E197" t="s">
        <v>46</v>
      </c>
      <c r="F197">
        <v>6</v>
      </c>
      <c r="G197" t="s">
        <v>94</v>
      </c>
      <c r="H197" t="s">
        <v>95</v>
      </c>
      <c r="I197" t="str">
        <f t="shared" si="62"/>
        <v>K5AguF10</v>
      </c>
      <c r="J197" t="s">
        <v>394</v>
      </c>
      <c r="K197" t="s">
        <v>208</v>
      </c>
      <c r="L197" s="1">
        <v>0.98499999999999999</v>
      </c>
      <c r="M197">
        <v>1.1599999999999999</v>
      </c>
      <c r="N197">
        <f t="shared" si="54"/>
        <v>-0.11599999999999999</v>
      </c>
      <c r="O197" s="6" t="s">
        <v>168</v>
      </c>
      <c r="P197">
        <v>0.78100000000000003</v>
      </c>
      <c r="Q197" s="1">
        <f t="shared" si="63"/>
        <v>0.20399999999999996</v>
      </c>
      <c r="R197">
        <v>9.68</v>
      </c>
      <c r="S197">
        <f t="shared" si="55"/>
        <v>-0.96799999999999997</v>
      </c>
      <c r="T197">
        <f t="shared" si="64"/>
        <v>-0.85199999999999998</v>
      </c>
      <c r="U197">
        <v>79.349999999999994</v>
      </c>
      <c r="V197">
        <v>77.45</v>
      </c>
      <c r="W197" s="13">
        <v>79.349999999999994</v>
      </c>
      <c r="X197">
        <v>77.45</v>
      </c>
      <c r="Y197">
        <v>79.349999999999994</v>
      </c>
      <c r="Z197">
        <f t="shared" si="65"/>
        <v>78.400000000000006</v>
      </c>
      <c r="AA197">
        <f t="shared" si="66"/>
        <v>489.37579617834405</v>
      </c>
      <c r="AB197">
        <f t="shared" si="67"/>
        <v>4942.6916624999994</v>
      </c>
      <c r="AC197">
        <f t="shared" si="68"/>
        <v>4708.8244625000007</v>
      </c>
      <c r="AD197">
        <f>(L197-P197)/P197</f>
        <v>0.26120358514724706</v>
      </c>
      <c r="AE197">
        <f t="shared" si="59"/>
        <v>2.2795455503716923E-5</v>
      </c>
      <c r="AF197">
        <f t="shared" si="69"/>
        <v>1.1267090786111136E-5</v>
      </c>
      <c r="AG197">
        <f t="shared" si="70"/>
        <v>11.267090786111137</v>
      </c>
      <c r="AH197">
        <f t="shared" si="60"/>
        <v>1.0733979850973253E-5</v>
      </c>
      <c r="AI197">
        <f t="shared" si="71"/>
        <v>13.22428496022434</v>
      </c>
    </row>
    <row r="198" spans="1:35" hidden="1" x14ac:dyDescent="0.35">
      <c r="A198" s="2">
        <v>44792</v>
      </c>
      <c r="B198" s="6" t="s">
        <v>18</v>
      </c>
      <c r="C198" s="6" t="s">
        <v>214</v>
      </c>
      <c r="D198" t="s">
        <v>45</v>
      </c>
      <c r="E198" t="s">
        <v>46</v>
      </c>
      <c r="F198">
        <v>13</v>
      </c>
      <c r="G198" t="s">
        <v>30</v>
      </c>
      <c r="H198" t="s">
        <v>106</v>
      </c>
      <c r="I198" t="str">
        <f t="shared" si="62"/>
        <v>L4FthC7</v>
      </c>
      <c r="J198" t="s">
        <v>414</v>
      </c>
      <c r="K198" t="s">
        <v>207</v>
      </c>
      <c r="L198" s="1">
        <v>0.76100000000000001</v>
      </c>
      <c r="M198">
        <v>9.34</v>
      </c>
      <c r="N198">
        <f t="shared" si="54"/>
        <v>-0.93399999999999994</v>
      </c>
      <c r="O198" t="s">
        <v>105</v>
      </c>
      <c r="P198">
        <v>0.78300000000000003</v>
      </c>
      <c r="Q198" s="1">
        <f t="shared" si="63"/>
        <v>-2.200000000000002E-2</v>
      </c>
      <c r="R198">
        <v>9.69</v>
      </c>
      <c r="S198">
        <f t="shared" si="55"/>
        <v>-0.96899999999999997</v>
      </c>
      <c r="T198">
        <f t="shared" si="64"/>
        <v>-3.5000000000000031E-2</v>
      </c>
      <c r="U198">
        <v>83.45</v>
      </c>
      <c r="V198">
        <v>70.099999999999994</v>
      </c>
      <c r="W198" s="13">
        <v>83.45</v>
      </c>
      <c r="X198">
        <v>70.099999999999994</v>
      </c>
      <c r="Y198">
        <v>83.45</v>
      </c>
      <c r="Z198">
        <f t="shared" si="65"/>
        <v>76.775000000000006</v>
      </c>
      <c r="AA198">
        <f t="shared" si="66"/>
        <v>469.29941281847141</v>
      </c>
      <c r="AB198">
        <f t="shared" si="67"/>
        <v>5466.6634625000006</v>
      </c>
      <c r="AC198">
        <f t="shared" si="68"/>
        <v>3857.4978499999997</v>
      </c>
      <c r="AD198">
        <f>(P198-L198)/L198</f>
        <v>2.8909329829172166E-2</v>
      </c>
      <c r="AE198">
        <f t="shared" si="59"/>
        <v>1.5173465061379961E-6</v>
      </c>
      <c r="AF198">
        <f t="shared" si="69"/>
        <v>8.2948227050566164E-7</v>
      </c>
      <c r="AG198">
        <f t="shared" si="70"/>
        <v>0.82948227050566159</v>
      </c>
      <c r="AH198">
        <f t="shared" si="60"/>
        <v>5.8531608851323309E-7</v>
      </c>
      <c r="AI198">
        <f t="shared" si="71"/>
        <v>23.699493443018881</v>
      </c>
    </row>
    <row r="199" spans="1:35" hidden="1" x14ac:dyDescent="0.35">
      <c r="A199" s="2">
        <v>44734</v>
      </c>
      <c r="B199" t="s">
        <v>18</v>
      </c>
      <c r="C199" t="s">
        <v>141</v>
      </c>
      <c r="D199" t="s">
        <v>123</v>
      </c>
      <c r="E199" t="s">
        <v>21</v>
      </c>
      <c r="F199">
        <v>3</v>
      </c>
      <c r="G199" t="s">
        <v>37</v>
      </c>
      <c r="H199" t="s">
        <v>132</v>
      </c>
      <c r="I199" t="str">
        <f t="shared" si="62"/>
        <v>M1PfaD5</v>
      </c>
      <c r="J199" t="s">
        <v>466</v>
      </c>
      <c r="K199" t="s">
        <v>142</v>
      </c>
      <c r="L199" s="1">
        <v>0.68600000000000005</v>
      </c>
      <c r="M199">
        <v>2.25</v>
      </c>
      <c r="N199">
        <f t="shared" ref="N199:N262" si="72">M199/-10</f>
        <v>-0.22500000000000001</v>
      </c>
      <c r="O199" t="s">
        <v>149</v>
      </c>
      <c r="P199">
        <v>0.58499999999999996</v>
      </c>
      <c r="Q199" s="1">
        <f t="shared" si="63"/>
        <v>0.10100000000000009</v>
      </c>
      <c r="R199">
        <v>9.76</v>
      </c>
      <c r="S199">
        <f t="shared" ref="S199:S262" si="73">R199/-10</f>
        <v>-0.97599999999999998</v>
      </c>
      <c r="T199">
        <f t="shared" si="64"/>
        <v>-0.751</v>
      </c>
      <c r="U199">
        <v>67.400000000000006</v>
      </c>
      <c r="V199">
        <v>65.400000000000006</v>
      </c>
      <c r="W199">
        <v>20</v>
      </c>
      <c r="X199">
        <v>20.5</v>
      </c>
      <c r="Y199" s="13">
        <f>(W199+X199)/2</f>
        <v>20.25</v>
      </c>
      <c r="Z199">
        <f t="shared" si="65"/>
        <v>20.25</v>
      </c>
      <c r="AA199">
        <f t="shared" si="66"/>
        <v>32.648288216560509</v>
      </c>
      <c r="AB199">
        <f t="shared" si="67"/>
        <v>3566.066600000001</v>
      </c>
      <c r="AC199">
        <f t="shared" si="68"/>
        <v>3357.5706000000009</v>
      </c>
      <c r="AD199">
        <f>(L199-P199)/P199</f>
        <v>0.17264957264957281</v>
      </c>
      <c r="AE199">
        <f t="shared" si="59"/>
        <v>1.3692971409738832E-5</v>
      </c>
      <c r="AF199">
        <f t="shared" si="69"/>
        <v>4.8830047999024575E-6</v>
      </c>
      <c r="AG199">
        <f t="shared" si="70"/>
        <v>4.8830047999024577</v>
      </c>
      <c r="AH199">
        <f t="shared" si="60"/>
        <v>4.5975118231979667E-6</v>
      </c>
      <c r="AI199">
        <f t="shared" si="71"/>
        <v>6.5020037282323004</v>
      </c>
    </row>
    <row r="200" spans="1:35" hidden="1" x14ac:dyDescent="0.35">
      <c r="A200" s="2">
        <v>44804</v>
      </c>
      <c r="B200" s="6" t="s">
        <v>18</v>
      </c>
      <c r="C200" s="6" t="s">
        <v>232</v>
      </c>
      <c r="D200" t="s">
        <v>109</v>
      </c>
      <c r="E200" t="s">
        <v>21</v>
      </c>
      <c r="F200">
        <v>15</v>
      </c>
      <c r="G200" t="s">
        <v>43</v>
      </c>
      <c r="H200" t="s">
        <v>76</v>
      </c>
      <c r="I200" t="str">
        <f t="shared" si="62"/>
        <v>L3PfuH5</v>
      </c>
      <c r="J200" t="s">
        <v>453</v>
      </c>
      <c r="K200" t="s">
        <v>226</v>
      </c>
      <c r="L200" s="1">
        <v>1.1879999999999999</v>
      </c>
      <c r="M200">
        <v>5.81</v>
      </c>
      <c r="N200">
        <f t="shared" si="72"/>
        <v>-0.58099999999999996</v>
      </c>
      <c r="O200" t="s">
        <v>233</v>
      </c>
      <c r="P200">
        <v>1.17</v>
      </c>
      <c r="Q200" s="1">
        <f t="shared" si="63"/>
        <v>1.8000000000000016E-2</v>
      </c>
      <c r="R200">
        <v>9.81</v>
      </c>
      <c r="S200">
        <f t="shared" si="73"/>
        <v>-0.98100000000000009</v>
      </c>
      <c r="T200">
        <f t="shared" si="64"/>
        <v>-0.40000000000000013</v>
      </c>
      <c r="U200">
        <v>79.099999999999994</v>
      </c>
      <c r="V200">
        <v>81.8</v>
      </c>
      <c r="W200">
        <v>79.099999999999994</v>
      </c>
      <c r="X200">
        <v>81.8</v>
      </c>
      <c r="Y200">
        <v>81.8</v>
      </c>
      <c r="Z200">
        <f t="shared" si="65"/>
        <v>80.449999999999989</v>
      </c>
      <c r="AA200">
        <f t="shared" si="66"/>
        <v>515.30274681528647</v>
      </c>
      <c r="AB200">
        <f t="shared" si="67"/>
        <v>4911.5958499999997</v>
      </c>
      <c r="AC200">
        <f t="shared" si="68"/>
        <v>5252.6234000000004</v>
      </c>
      <c r="AD200">
        <f>(L200-P200)/P200</f>
        <v>1.5384615384615399E-2</v>
      </c>
      <c r="AE200">
        <f t="shared" si="59"/>
        <v>6.9799228022534674E-7</v>
      </c>
      <c r="AF200">
        <f t="shared" si="69"/>
        <v>3.4282559868868498E-7</v>
      </c>
      <c r="AG200">
        <f t="shared" si="70"/>
        <v>0.34282559868868501</v>
      </c>
      <c r="AH200">
        <f t="shared" si="60"/>
        <v>3.6662905841310138E-7</v>
      </c>
      <c r="AI200">
        <f t="shared" si="71"/>
        <v>0.85706399672171218</v>
      </c>
    </row>
    <row r="201" spans="1:35" hidden="1" x14ac:dyDescent="0.35">
      <c r="A201" s="2">
        <v>44805</v>
      </c>
      <c r="B201" s="6" t="s">
        <v>18</v>
      </c>
      <c r="C201" s="6" t="s">
        <v>232</v>
      </c>
      <c r="D201" t="s">
        <v>123</v>
      </c>
      <c r="E201" t="s">
        <v>21</v>
      </c>
      <c r="F201">
        <v>6</v>
      </c>
      <c r="G201" t="s">
        <v>30</v>
      </c>
      <c r="H201" t="s">
        <v>115</v>
      </c>
      <c r="I201" t="str">
        <f t="shared" si="62"/>
        <v>M1FthD8</v>
      </c>
      <c r="J201" t="s">
        <v>461</v>
      </c>
      <c r="K201" t="s">
        <v>188</v>
      </c>
      <c r="L201" s="1">
        <v>0.61599999999999999</v>
      </c>
      <c r="M201">
        <v>8.1199999999999992</v>
      </c>
      <c r="N201">
        <f t="shared" si="72"/>
        <v>-0.81199999999999994</v>
      </c>
      <c r="O201" t="s">
        <v>240</v>
      </c>
      <c r="P201">
        <v>0.72399999999999998</v>
      </c>
      <c r="Q201" s="1">
        <f t="shared" si="63"/>
        <v>-0.10799999999999998</v>
      </c>
      <c r="R201">
        <v>9.82</v>
      </c>
      <c r="S201">
        <f t="shared" si="73"/>
        <v>-0.98199999999999998</v>
      </c>
      <c r="T201">
        <f t="shared" si="64"/>
        <v>-0.17000000000000004</v>
      </c>
      <c r="U201">
        <v>84.3</v>
      </c>
      <c r="V201">
        <v>87.4</v>
      </c>
      <c r="W201">
        <v>84.3</v>
      </c>
      <c r="X201">
        <v>87.4</v>
      </c>
      <c r="Y201">
        <v>87.4</v>
      </c>
      <c r="Z201">
        <f t="shared" si="65"/>
        <v>85.85</v>
      </c>
      <c r="AA201">
        <f t="shared" si="66"/>
        <v>586.8011544585986</v>
      </c>
      <c r="AB201">
        <f t="shared" si="67"/>
        <v>5578.59465</v>
      </c>
      <c r="AC201">
        <f t="shared" si="68"/>
        <v>5996.4266000000007</v>
      </c>
      <c r="AD201">
        <f>(P201-L201)/L201</f>
        <v>0.1753246753246753</v>
      </c>
      <c r="AE201">
        <f t="shared" si="59"/>
        <v>1.3954611422900447E-5</v>
      </c>
      <c r="AF201">
        <f t="shared" si="69"/>
        <v>7.7847120626621334E-6</v>
      </c>
      <c r="AG201">
        <f t="shared" si="70"/>
        <v>7.7847120626621331</v>
      </c>
      <c r="AH201">
        <f t="shared" si="60"/>
        <v>8.3677803128944112E-6</v>
      </c>
      <c r="AI201">
        <f t="shared" si="71"/>
        <v>45.792423898012537</v>
      </c>
    </row>
    <row r="202" spans="1:35" hidden="1" x14ac:dyDescent="0.35">
      <c r="A202" s="2">
        <v>44804</v>
      </c>
      <c r="B202" s="6" t="s">
        <v>18</v>
      </c>
      <c r="C202" s="6" t="s">
        <v>232</v>
      </c>
      <c r="D202" t="s">
        <v>109</v>
      </c>
      <c r="E202" t="s">
        <v>21</v>
      </c>
      <c r="F202">
        <v>1</v>
      </c>
      <c r="G202" t="s">
        <v>43</v>
      </c>
      <c r="H202" t="s">
        <v>54</v>
      </c>
      <c r="I202" t="str">
        <f t="shared" si="62"/>
        <v>L3PfuA6</v>
      </c>
      <c r="J202" t="s">
        <v>452</v>
      </c>
      <c r="K202" t="s">
        <v>236</v>
      </c>
      <c r="L202" s="1">
        <v>0.54700000000000004</v>
      </c>
      <c r="M202">
        <v>3.98</v>
      </c>
      <c r="N202">
        <f t="shared" si="72"/>
        <v>-0.39800000000000002</v>
      </c>
      <c r="O202" t="s">
        <v>135</v>
      </c>
      <c r="P202">
        <v>0.50800000000000001</v>
      </c>
      <c r="Q202" s="1">
        <f t="shared" si="63"/>
        <v>3.9000000000000035E-2</v>
      </c>
      <c r="R202">
        <v>9.83</v>
      </c>
      <c r="S202">
        <f t="shared" si="73"/>
        <v>-0.98299999999999998</v>
      </c>
      <c r="T202">
        <f t="shared" si="64"/>
        <v>-0.58499999999999996</v>
      </c>
      <c r="U202">
        <v>50.05</v>
      </c>
      <c r="V202">
        <v>51.4</v>
      </c>
      <c r="W202">
        <v>50.05</v>
      </c>
      <c r="X202">
        <v>51.4</v>
      </c>
      <c r="Y202">
        <v>51.4</v>
      </c>
      <c r="Z202">
        <f t="shared" si="65"/>
        <v>50.724999999999994</v>
      </c>
      <c r="AA202">
        <f t="shared" si="66"/>
        <v>204.85872810509548</v>
      </c>
      <c r="AB202">
        <f t="shared" si="67"/>
        <v>1966.4269624999997</v>
      </c>
      <c r="AC202">
        <f t="shared" si="68"/>
        <v>2073.9386</v>
      </c>
      <c r="AD202">
        <f t="shared" ref="AD202:AD207" si="74">(L202-P202)/P202</f>
        <v>7.6771653543307158E-2</v>
      </c>
      <c r="AE202">
        <f t="shared" si="59"/>
        <v>5.04927777156563E-6</v>
      </c>
      <c r="AF202">
        <f t="shared" si="69"/>
        <v>9.9290359511585682E-7</v>
      </c>
      <c r="AG202">
        <f t="shared" si="70"/>
        <v>0.9929035951158568</v>
      </c>
      <c r="AH202">
        <f t="shared" si="60"/>
        <v>1.0471892072571942E-6</v>
      </c>
      <c r="AI202">
        <f t="shared" si="71"/>
        <v>1.6972711027621485</v>
      </c>
    </row>
    <row r="203" spans="1:35" hidden="1" x14ac:dyDescent="0.35">
      <c r="A203" s="2">
        <v>44804</v>
      </c>
      <c r="B203" s="6" t="s">
        <v>18</v>
      </c>
      <c r="C203" s="6" t="s">
        <v>232</v>
      </c>
      <c r="D203" t="s">
        <v>123</v>
      </c>
      <c r="E203" t="s">
        <v>21</v>
      </c>
      <c r="F203">
        <v>3</v>
      </c>
      <c r="G203" t="s">
        <v>28</v>
      </c>
      <c r="H203" t="s">
        <v>64</v>
      </c>
      <c r="I203" t="str">
        <f t="shared" si="62"/>
        <v>M1DtoA2</v>
      </c>
      <c r="J203" t="s">
        <v>457</v>
      </c>
      <c r="K203" t="s">
        <v>234</v>
      </c>
      <c r="L203" s="1">
        <v>0.80700000000000005</v>
      </c>
      <c r="M203">
        <v>5.87</v>
      </c>
      <c r="N203">
        <f t="shared" si="72"/>
        <v>-0.58699999999999997</v>
      </c>
      <c r="O203" t="s">
        <v>32</v>
      </c>
      <c r="P203">
        <v>0.69899999999999995</v>
      </c>
      <c r="Q203" s="1">
        <f t="shared" si="63"/>
        <v>0.1080000000000001</v>
      </c>
      <c r="R203">
        <v>9.8699999999999992</v>
      </c>
      <c r="S203">
        <f t="shared" si="73"/>
        <v>-0.98699999999999988</v>
      </c>
      <c r="T203">
        <f t="shared" si="64"/>
        <v>-0.39999999999999991</v>
      </c>
      <c r="U203">
        <v>46.05</v>
      </c>
      <c r="V203">
        <v>44.25</v>
      </c>
      <c r="W203">
        <v>46.05</v>
      </c>
      <c r="X203">
        <v>44.25</v>
      </c>
      <c r="Y203">
        <v>44.25</v>
      </c>
      <c r="Z203">
        <f t="shared" si="65"/>
        <v>45.15</v>
      </c>
      <c r="AA203">
        <f t="shared" si="66"/>
        <v>162.30274681528661</v>
      </c>
      <c r="AB203">
        <f t="shared" si="67"/>
        <v>1664.6729625</v>
      </c>
      <c r="AC203">
        <f t="shared" si="68"/>
        <v>1537.0790625</v>
      </c>
      <c r="AD203">
        <f t="shared" si="74"/>
        <v>0.1545064377682405</v>
      </c>
      <c r="AE203">
        <f t="shared" si="59"/>
        <v>1.1943736157263621E-5</v>
      </c>
      <c r="AF203">
        <f t="shared" si="69"/>
        <v>1.9882414652230397E-6</v>
      </c>
      <c r="AG203">
        <f t="shared" si="70"/>
        <v>1.9882414652230398</v>
      </c>
      <c r="AH203">
        <f t="shared" si="60"/>
        <v>1.8358466775354119E-6</v>
      </c>
      <c r="AI203">
        <f t="shared" si="71"/>
        <v>4.9706036630576005</v>
      </c>
    </row>
    <row r="204" spans="1:35" hidden="1" x14ac:dyDescent="0.35">
      <c r="A204" s="2">
        <v>44798</v>
      </c>
      <c r="B204" s="6" t="s">
        <v>56</v>
      </c>
      <c r="C204" s="6" t="s">
        <v>214</v>
      </c>
      <c r="D204" t="s">
        <v>57</v>
      </c>
      <c r="E204" t="s">
        <v>46</v>
      </c>
      <c r="F204">
        <v>4</v>
      </c>
      <c r="G204" t="s">
        <v>37</v>
      </c>
      <c r="H204" t="s">
        <v>63</v>
      </c>
      <c r="I204" t="str">
        <f t="shared" si="62"/>
        <v>L1PfaF7</v>
      </c>
      <c r="J204" t="s">
        <v>502</v>
      </c>
      <c r="K204" t="s">
        <v>230</v>
      </c>
      <c r="L204" s="1">
        <v>0.69299999999999995</v>
      </c>
      <c r="M204">
        <v>5.87</v>
      </c>
      <c r="N204">
        <f t="shared" si="72"/>
        <v>-0.58699999999999997</v>
      </c>
      <c r="O204" t="s">
        <v>231</v>
      </c>
      <c r="P204">
        <v>0.504</v>
      </c>
      <c r="Q204" s="1">
        <f t="shared" si="63"/>
        <v>0.18899999999999995</v>
      </c>
      <c r="R204">
        <v>9.8699999999999992</v>
      </c>
      <c r="S204">
        <f t="shared" si="73"/>
        <v>-0.98699999999999988</v>
      </c>
      <c r="T204">
        <f t="shared" si="64"/>
        <v>-0.39999999999999991</v>
      </c>
      <c r="U204">
        <v>35.465000000000003</v>
      </c>
      <c r="Y204" s="13">
        <v>35.465000000000003</v>
      </c>
      <c r="Z204">
        <f t="shared" si="65"/>
        <v>0</v>
      </c>
      <c r="AA204">
        <f t="shared" si="66"/>
        <v>0</v>
      </c>
      <c r="AB204">
        <f t="shared" si="67"/>
        <v>987.34648662500024</v>
      </c>
      <c r="AC204">
        <f t="shared" si="68"/>
        <v>0</v>
      </c>
      <c r="AD204">
        <f t="shared" si="74"/>
        <v>0.37499999999999989</v>
      </c>
      <c r="AE204">
        <f t="shared" si="59"/>
        <v>3.5577829701010026E-5</v>
      </c>
      <c r="AF204">
        <f t="shared" si="69"/>
        <v>3.5127645157034831E-6</v>
      </c>
      <c r="AG204">
        <f t="shared" si="70"/>
        <v>3.5127645157034832</v>
      </c>
      <c r="AH204">
        <f t="shared" si="60"/>
        <v>0</v>
      </c>
      <c r="AI204">
        <f t="shared" si="71"/>
        <v>8.7819112892587103</v>
      </c>
    </row>
    <row r="205" spans="1:35" hidden="1" x14ac:dyDescent="0.35">
      <c r="A205" s="2">
        <v>44798</v>
      </c>
      <c r="B205" s="6" t="s">
        <v>56</v>
      </c>
      <c r="C205" s="6" t="s">
        <v>214</v>
      </c>
      <c r="D205" t="s">
        <v>57</v>
      </c>
      <c r="E205" t="s">
        <v>46</v>
      </c>
      <c r="F205">
        <v>6</v>
      </c>
      <c r="G205" t="s">
        <v>39</v>
      </c>
      <c r="H205" t="s">
        <v>65</v>
      </c>
      <c r="I205" t="str">
        <f t="shared" si="62"/>
        <v>L1BbrC5</v>
      </c>
      <c r="J205" t="s">
        <v>497</v>
      </c>
      <c r="K205" t="s">
        <v>230</v>
      </c>
      <c r="L205" s="1">
        <v>0.61</v>
      </c>
      <c r="M205">
        <v>5.54</v>
      </c>
      <c r="N205">
        <f t="shared" si="72"/>
        <v>-0.55400000000000005</v>
      </c>
      <c r="O205" t="s">
        <v>231</v>
      </c>
      <c r="P205">
        <v>0.434</v>
      </c>
      <c r="Q205" s="1">
        <f t="shared" si="63"/>
        <v>0.17599999999999999</v>
      </c>
      <c r="R205">
        <v>9.8699999999999992</v>
      </c>
      <c r="S205">
        <f t="shared" si="73"/>
        <v>-0.98699999999999988</v>
      </c>
      <c r="T205">
        <f t="shared" si="64"/>
        <v>-0.43299999999999983</v>
      </c>
      <c r="U205">
        <v>57.875</v>
      </c>
      <c r="Y205" s="13">
        <v>57.875</v>
      </c>
      <c r="Z205">
        <f t="shared" si="65"/>
        <v>0</v>
      </c>
      <c r="AA205">
        <f t="shared" si="66"/>
        <v>0</v>
      </c>
      <c r="AB205">
        <f t="shared" si="67"/>
        <v>2629.3697656250001</v>
      </c>
      <c r="AC205">
        <f t="shared" si="68"/>
        <v>0</v>
      </c>
      <c r="AD205">
        <f t="shared" si="74"/>
        <v>0.40552995391705066</v>
      </c>
      <c r="AE205">
        <f t="shared" si="59"/>
        <v>3.9176280310214268E-5</v>
      </c>
      <c r="AF205">
        <f t="shared" si="69"/>
        <v>1.0300892697732741E-5</v>
      </c>
      <c r="AG205">
        <f t="shared" si="70"/>
        <v>10.300892697732742</v>
      </c>
      <c r="AH205">
        <f t="shared" si="60"/>
        <v>0</v>
      </c>
      <c r="AI205">
        <f t="shared" si="71"/>
        <v>23.789590525941676</v>
      </c>
    </row>
    <row r="206" spans="1:35" hidden="1" x14ac:dyDescent="0.35">
      <c r="A206" s="2">
        <v>44798</v>
      </c>
      <c r="B206" s="6" t="s">
        <v>56</v>
      </c>
      <c r="C206" s="6" t="s">
        <v>214</v>
      </c>
      <c r="D206" t="s">
        <v>57</v>
      </c>
      <c r="E206" t="s">
        <v>46</v>
      </c>
      <c r="F206">
        <v>5</v>
      </c>
      <c r="G206" t="s">
        <v>30</v>
      </c>
      <c r="H206" t="s">
        <v>62</v>
      </c>
      <c r="I206" t="str">
        <f t="shared" si="62"/>
        <v>L1FthF5</v>
      </c>
      <c r="J206" t="s">
        <v>500</v>
      </c>
      <c r="K206" t="s">
        <v>230</v>
      </c>
      <c r="L206" s="1">
        <v>0.68100000000000005</v>
      </c>
      <c r="M206">
        <v>6.23</v>
      </c>
      <c r="N206">
        <f t="shared" si="72"/>
        <v>-0.623</v>
      </c>
      <c r="O206" t="s">
        <v>231</v>
      </c>
      <c r="P206">
        <v>0.52100000000000002</v>
      </c>
      <c r="Q206" s="1">
        <f t="shared" si="63"/>
        <v>0.16000000000000003</v>
      </c>
      <c r="R206">
        <v>9.8800000000000008</v>
      </c>
      <c r="S206">
        <f t="shared" si="73"/>
        <v>-0.9880000000000001</v>
      </c>
      <c r="T206">
        <f t="shared" si="64"/>
        <v>-0.3650000000000001</v>
      </c>
      <c r="U206">
        <v>42.6</v>
      </c>
      <c r="Y206" s="13">
        <v>42.6</v>
      </c>
      <c r="Z206">
        <f t="shared" si="65"/>
        <v>0</v>
      </c>
      <c r="AA206">
        <f t="shared" si="66"/>
        <v>0</v>
      </c>
      <c r="AB206">
        <f t="shared" si="67"/>
        <v>1424.5866000000003</v>
      </c>
      <c r="AC206">
        <f t="shared" si="68"/>
        <v>0</v>
      </c>
      <c r="AD206">
        <f t="shared" si="74"/>
        <v>0.30710172744721692</v>
      </c>
      <c r="AE206">
        <f t="shared" ref="AE206:AE227" si="75">119*(10^-6)*(AD206^1.231)</f>
        <v>2.7822197081412844E-5</v>
      </c>
      <c r="AF206">
        <f t="shared" si="69"/>
        <v>3.9635129144739855E-6</v>
      </c>
      <c r="AG206">
        <f t="shared" si="70"/>
        <v>3.9635129144739856</v>
      </c>
      <c r="AH206">
        <f t="shared" ref="AH206:AH227" si="76">AE206*(AC206/10000)</f>
        <v>0</v>
      </c>
      <c r="AI206">
        <f t="shared" si="71"/>
        <v>10.858939491709547</v>
      </c>
    </row>
    <row r="207" spans="1:35" hidden="1" x14ac:dyDescent="0.35">
      <c r="A207" s="2">
        <v>44804</v>
      </c>
      <c r="B207" s="6" t="s">
        <v>18</v>
      </c>
      <c r="C207" s="6" t="s">
        <v>232</v>
      </c>
      <c r="D207" t="s">
        <v>133</v>
      </c>
      <c r="E207" t="s">
        <v>46</v>
      </c>
      <c r="F207">
        <v>4</v>
      </c>
      <c r="G207" t="s">
        <v>43</v>
      </c>
      <c r="H207" t="s">
        <v>121</v>
      </c>
      <c r="I207" t="str">
        <f t="shared" si="62"/>
        <v>K1PfuG7</v>
      </c>
      <c r="J207" t="s">
        <v>483</v>
      </c>
      <c r="K207" t="s">
        <v>235</v>
      </c>
      <c r="L207" s="1">
        <v>1.016</v>
      </c>
      <c r="M207">
        <v>10.119999999999999</v>
      </c>
      <c r="N207">
        <f t="shared" si="72"/>
        <v>-1.012</v>
      </c>
      <c r="O207" t="s">
        <v>200</v>
      </c>
      <c r="P207">
        <v>0.97299999999999998</v>
      </c>
      <c r="Q207" s="1">
        <f t="shared" si="63"/>
        <v>4.3000000000000038E-2</v>
      </c>
      <c r="R207">
        <v>9.89</v>
      </c>
      <c r="S207">
        <f t="shared" si="73"/>
        <v>-0.9890000000000001</v>
      </c>
      <c r="T207">
        <f t="shared" si="64"/>
        <v>2.2999999999999909E-2</v>
      </c>
      <c r="U207">
        <v>89.35</v>
      </c>
      <c r="V207">
        <v>90.1</v>
      </c>
      <c r="W207">
        <v>89.35</v>
      </c>
      <c r="X207">
        <v>90.1</v>
      </c>
      <c r="Y207">
        <v>90.1</v>
      </c>
      <c r="Z207">
        <f t="shared" si="65"/>
        <v>89.724999999999994</v>
      </c>
      <c r="AA207">
        <f t="shared" si="66"/>
        <v>640.96939689490432</v>
      </c>
      <c r="AB207">
        <f t="shared" si="67"/>
        <v>6266.9866624999995</v>
      </c>
      <c r="AC207">
        <f t="shared" si="68"/>
        <v>6372.6378500000001</v>
      </c>
      <c r="AD207">
        <f t="shared" si="74"/>
        <v>4.4193216855087397E-2</v>
      </c>
      <c r="AE207">
        <f t="shared" si="75"/>
        <v>2.5584664355051095E-6</v>
      </c>
      <c r="AF207">
        <f t="shared" si="69"/>
        <v>1.6033875027764435E-6</v>
      </c>
      <c r="AG207">
        <f t="shared" si="70"/>
        <v>1.6033875027764435</v>
      </c>
      <c r="AH207">
        <f t="shared" si="76"/>
        <v>1.6304180044854445E-6</v>
      </c>
      <c r="AI207">
        <f t="shared" si="71"/>
        <v>69.712500120715205</v>
      </c>
    </row>
    <row r="208" spans="1:35" hidden="1" x14ac:dyDescent="0.35">
      <c r="A208" s="2">
        <v>44791</v>
      </c>
      <c r="B208" s="6" t="s">
        <v>18</v>
      </c>
      <c r="C208" s="6" t="s">
        <v>214</v>
      </c>
      <c r="D208" t="s">
        <v>86</v>
      </c>
      <c r="E208" t="s">
        <v>46</v>
      </c>
      <c r="F208">
        <v>1</v>
      </c>
      <c r="G208" t="s">
        <v>30</v>
      </c>
      <c r="H208" t="s">
        <v>65</v>
      </c>
      <c r="I208" t="str">
        <f t="shared" si="62"/>
        <v>K5FthC5</v>
      </c>
      <c r="J208" t="s">
        <v>401</v>
      </c>
      <c r="K208" t="s">
        <v>219</v>
      </c>
      <c r="L208" s="1">
        <v>0.64500000000000002</v>
      </c>
      <c r="M208">
        <v>5.73</v>
      </c>
      <c r="N208">
        <f t="shared" si="72"/>
        <v>-0.57300000000000006</v>
      </c>
      <c r="O208" t="s">
        <v>220</v>
      </c>
      <c r="P208">
        <v>0.71699999999999997</v>
      </c>
      <c r="Q208" s="1">
        <f t="shared" si="63"/>
        <v>-7.1999999999999953E-2</v>
      </c>
      <c r="R208">
        <v>9.9600000000000009</v>
      </c>
      <c r="S208">
        <f t="shared" si="73"/>
        <v>-0.99600000000000011</v>
      </c>
      <c r="T208">
        <f t="shared" si="64"/>
        <v>-0.42300000000000004</v>
      </c>
      <c r="U208">
        <v>80.05</v>
      </c>
      <c r="V208">
        <v>78.599999999999994</v>
      </c>
      <c r="W208" s="13">
        <v>80.05</v>
      </c>
      <c r="X208">
        <v>78.599999999999994</v>
      </c>
      <c r="Y208">
        <v>80.05</v>
      </c>
      <c r="Z208">
        <f t="shared" si="65"/>
        <v>79.324999999999989</v>
      </c>
      <c r="AA208">
        <f t="shared" si="66"/>
        <v>500.99168988853484</v>
      </c>
      <c r="AB208">
        <f t="shared" si="67"/>
        <v>5030.2819625000002</v>
      </c>
      <c r="AC208">
        <f t="shared" si="68"/>
        <v>4849.6985999999997</v>
      </c>
      <c r="AD208">
        <f>(P208-L208)/L208</f>
        <v>0.11162790697674412</v>
      </c>
      <c r="AE208">
        <f t="shared" si="75"/>
        <v>8.0048879243487032E-6</v>
      </c>
      <c r="AF208">
        <f t="shared" si="69"/>
        <v>4.0266843337685347E-6</v>
      </c>
      <c r="AG208">
        <f t="shared" si="70"/>
        <v>4.026684333768535</v>
      </c>
      <c r="AH208">
        <f t="shared" si="76"/>
        <v>3.8821293759870814E-6</v>
      </c>
      <c r="AI208">
        <f t="shared" si="71"/>
        <v>9.5193483067814064</v>
      </c>
    </row>
    <row r="209" spans="1:35" hidden="1" x14ac:dyDescent="0.35">
      <c r="A209" s="2">
        <v>44720</v>
      </c>
      <c r="B209" t="s">
        <v>18</v>
      </c>
      <c r="C209" t="s">
        <v>19</v>
      </c>
      <c r="D209" t="s">
        <v>45</v>
      </c>
      <c r="E209" t="s">
        <v>46</v>
      </c>
      <c r="F209">
        <v>5</v>
      </c>
      <c r="G209" t="s">
        <v>39</v>
      </c>
      <c r="H209" t="s">
        <v>40</v>
      </c>
      <c r="I209" t="str">
        <f t="shared" si="62"/>
        <v>L4BbrG4</v>
      </c>
      <c r="J209" t="s">
        <v>412</v>
      </c>
      <c r="K209" t="s">
        <v>23</v>
      </c>
      <c r="L209" s="1">
        <v>0.60599999999999998</v>
      </c>
      <c r="M209">
        <v>7.47</v>
      </c>
      <c r="N209">
        <f t="shared" si="72"/>
        <v>-0.747</v>
      </c>
      <c r="O209" t="s">
        <v>105</v>
      </c>
      <c r="P209">
        <v>0.434</v>
      </c>
      <c r="Q209" s="1">
        <f t="shared" si="63"/>
        <v>0.17199999999999999</v>
      </c>
      <c r="R209">
        <v>10.01</v>
      </c>
      <c r="S209">
        <f t="shared" si="73"/>
        <v>-1.0009999999999999</v>
      </c>
      <c r="T209">
        <f t="shared" si="64"/>
        <v>-0.25399999999999989</v>
      </c>
      <c r="U209">
        <v>51</v>
      </c>
      <c r="V209">
        <v>47.2</v>
      </c>
      <c r="W209">
        <v>16</v>
      </c>
      <c r="X209">
        <v>16</v>
      </c>
      <c r="Y209" s="13">
        <f>(W209+X209)/2</f>
        <v>16</v>
      </c>
      <c r="Z209">
        <f t="shared" si="65"/>
        <v>16</v>
      </c>
      <c r="AA209">
        <f t="shared" si="66"/>
        <v>20.38216560509554</v>
      </c>
      <c r="AB209">
        <f t="shared" si="67"/>
        <v>2041.7850000000001</v>
      </c>
      <c r="AC209">
        <f t="shared" si="68"/>
        <v>1748.8544000000002</v>
      </c>
      <c r="AD209">
        <f>(L209-P209)/P209</f>
        <v>0.39631336405529949</v>
      </c>
      <c r="AE209">
        <f t="shared" si="75"/>
        <v>3.8083128882939194E-5</v>
      </c>
      <c r="AF209">
        <f t="shared" si="69"/>
        <v>7.7757561306252002E-6</v>
      </c>
      <c r="AG209">
        <f t="shared" si="70"/>
        <v>7.7757561306251999</v>
      </c>
      <c r="AH209">
        <f t="shared" si="76"/>
        <v>6.6601847512695297E-6</v>
      </c>
      <c r="AI209">
        <f t="shared" si="71"/>
        <v>30.61321311269765</v>
      </c>
    </row>
    <row r="210" spans="1:35" hidden="1" x14ac:dyDescent="0.35">
      <c r="A210" s="2">
        <v>44734</v>
      </c>
      <c r="B210" t="s">
        <v>18</v>
      </c>
      <c r="C210" t="s">
        <v>141</v>
      </c>
      <c r="D210" t="s">
        <v>109</v>
      </c>
      <c r="E210" t="s">
        <v>21</v>
      </c>
      <c r="F210">
        <v>8</v>
      </c>
      <c r="G210" t="s">
        <v>37</v>
      </c>
      <c r="H210" t="s">
        <v>121</v>
      </c>
      <c r="I210" t="str">
        <f t="shared" si="62"/>
        <v>L3PfaG7</v>
      </c>
      <c r="J210" t="s">
        <v>451</v>
      </c>
      <c r="K210" t="s">
        <v>69</v>
      </c>
      <c r="L210" s="1">
        <v>0.73099999999999998</v>
      </c>
      <c r="M210">
        <v>1.54</v>
      </c>
      <c r="N210">
        <f t="shared" si="72"/>
        <v>-0.154</v>
      </c>
      <c r="O210" t="s">
        <v>135</v>
      </c>
      <c r="P210">
        <v>0.55700000000000005</v>
      </c>
      <c r="Q210" s="1">
        <f t="shared" si="63"/>
        <v>0.17399999999999993</v>
      </c>
      <c r="R210">
        <v>10.01</v>
      </c>
      <c r="S210">
        <f t="shared" si="73"/>
        <v>-1.0009999999999999</v>
      </c>
      <c r="T210">
        <f t="shared" si="64"/>
        <v>-0.84699999999999986</v>
      </c>
      <c r="U210">
        <v>66.3</v>
      </c>
      <c r="V210">
        <v>63.35</v>
      </c>
      <c r="W210">
        <v>29</v>
      </c>
      <c r="X210">
        <v>29.5</v>
      </c>
      <c r="Y210" s="13">
        <f>(W210+X210)/2</f>
        <v>29.25</v>
      </c>
      <c r="Z210">
        <f t="shared" si="65"/>
        <v>29.25</v>
      </c>
      <c r="AA210">
        <f t="shared" si="66"/>
        <v>68.118033439490446</v>
      </c>
      <c r="AB210">
        <f t="shared" si="67"/>
        <v>3450.6166499999999</v>
      </c>
      <c r="AC210">
        <f t="shared" si="68"/>
        <v>3150.3796625000004</v>
      </c>
      <c r="AD210">
        <f>(L210-P210)/P210</f>
        <v>0.31238779174147202</v>
      </c>
      <c r="AE210">
        <f t="shared" si="75"/>
        <v>2.8412885472600501E-5</v>
      </c>
      <c r="AF210">
        <f t="shared" si="69"/>
        <v>9.8041975686298416E-6</v>
      </c>
      <c r="AG210">
        <f t="shared" si="70"/>
        <v>9.8041975686298422</v>
      </c>
      <c r="AH210">
        <f t="shared" si="76"/>
        <v>8.9511376545822328E-6</v>
      </c>
      <c r="AI210">
        <f t="shared" si="71"/>
        <v>11.575203741003357</v>
      </c>
    </row>
    <row r="211" spans="1:35" hidden="1" x14ac:dyDescent="0.35">
      <c r="A211" s="2">
        <v>44778</v>
      </c>
      <c r="B211" s="6" t="s">
        <v>18</v>
      </c>
      <c r="C211" s="6" t="s">
        <v>196</v>
      </c>
      <c r="D211" t="s">
        <v>20</v>
      </c>
      <c r="E211" t="s">
        <v>21</v>
      </c>
      <c r="F211">
        <v>1</v>
      </c>
      <c r="G211" t="s">
        <v>27</v>
      </c>
      <c r="H211" t="s">
        <v>167</v>
      </c>
      <c r="I211" t="str">
        <f t="shared" si="62"/>
        <v>K6CmeI2</v>
      </c>
      <c r="J211" t="s">
        <v>488</v>
      </c>
      <c r="K211" t="s">
        <v>207</v>
      </c>
      <c r="L211" s="1">
        <v>0.58099999999999996</v>
      </c>
      <c r="M211">
        <v>2.23</v>
      </c>
      <c r="N211">
        <f t="shared" si="72"/>
        <v>-0.223</v>
      </c>
      <c r="O211" s="6" t="s">
        <v>163</v>
      </c>
      <c r="P211">
        <v>0.439</v>
      </c>
      <c r="Q211" s="1">
        <f t="shared" si="63"/>
        <v>0.14199999999999996</v>
      </c>
      <c r="R211">
        <v>10.01</v>
      </c>
      <c r="S211">
        <f t="shared" si="73"/>
        <v>-1.0009999999999999</v>
      </c>
      <c r="T211">
        <f t="shared" si="64"/>
        <v>-0.77799999999999991</v>
      </c>
      <c r="U211">
        <v>124.6</v>
      </c>
      <c r="V211">
        <v>129.30000000000001</v>
      </c>
      <c r="W211" s="13">
        <v>124.6</v>
      </c>
      <c r="X211">
        <v>129.30000000000001</v>
      </c>
      <c r="Y211">
        <v>124.6</v>
      </c>
      <c r="Z211">
        <f t="shared" si="65"/>
        <v>126.95</v>
      </c>
      <c r="AA211">
        <f t="shared" si="66"/>
        <v>1283.1451035031848</v>
      </c>
      <c r="AB211">
        <f t="shared" si="67"/>
        <v>12187.250599999999</v>
      </c>
      <c r="AC211">
        <f t="shared" si="68"/>
        <v>13124.014650000001</v>
      </c>
      <c r="AD211">
        <f>(L211-P211)/P211</f>
        <v>0.3234624145785876</v>
      </c>
      <c r="AE211">
        <f t="shared" si="75"/>
        <v>2.965787899472505E-5</v>
      </c>
      <c r="AF211">
        <f t="shared" si="69"/>
        <v>3.6144800357319026E-5</v>
      </c>
      <c r="AG211">
        <f t="shared" si="70"/>
        <v>36.144800357319028</v>
      </c>
      <c r="AH211">
        <f t="shared" si="76"/>
        <v>3.8923043841469883E-5</v>
      </c>
      <c r="AI211">
        <f t="shared" si="71"/>
        <v>46.458612284471762</v>
      </c>
    </row>
    <row r="212" spans="1:35" hidden="1" x14ac:dyDescent="0.35">
      <c r="A212" s="2">
        <v>44776</v>
      </c>
      <c r="B212" t="s">
        <v>18</v>
      </c>
      <c r="C212" t="s">
        <v>196</v>
      </c>
      <c r="D212" t="s">
        <v>123</v>
      </c>
      <c r="E212" t="s">
        <v>21</v>
      </c>
      <c r="F212">
        <v>1</v>
      </c>
      <c r="G212" t="s">
        <v>28</v>
      </c>
      <c r="H212" t="s">
        <v>122</v>
      </c>
      <c r="I212" t="str">
        <f t="shared" si="62"/>
        <v>M1DtoH3</v>
      </c>
      <c r="J212" t="s">
        <v>458</v>
      </c>
      <c r="K212" t="s">
        <v>87</v>
      </c>
      <c r="L212" s="1">
        <v>0.90500000000000003</v>
      </c>
      <c r="M212">
        <v>4.0599999999999996</v>
      </c>
      <c r="N212">
        <f t="shared" si="72"/>
        <v>-0.40599999999999997</v>
      </c>
      <c r="O212" t="s">
        <v>201</v>
      </c>
      <c r="P212">
        <v>0.84699999999999998</v>
      </c>
      <c r="Q212" s="1">
        <f t="shared" si="63"/>
        <v>5.8000000000000052E-2</v>
      </c>
      <c r="R212">
        <v>10.02</v>
      </c>
      <c r="S212">
        <f t="shared" si="73"/>
        <v>-1.002</v>
      </c>
      <c r="T212">
        <f t="shared" si="64"/>
        <v>-0.59600000000000009</v>
      </c>
      <c r="U212">
        <v>67.3</v>
      </c>
      <c r="V212">
        <v>67.2</v>
      </c>
      <c r="W212" s="13">
        <v>67.3</v>
      </c>
      <c r="X212">
        <v>67.2</v>
      </c>
      <c r="Y212">
        <v>67.3</v>
      </c>
      <c r="Z212">
        <f t="shared" si="65"/>
        <v>67.25</v>
      </c>
      <c r="AA212">
        <f t="shared" si="66"/>
        <v>360.07663216560508</v>
      </c>
      <c r="AB212">
        <f t="shared" si="67"/>
        <v>3555.4926500000001</v>
      </c>
      <c r="AC212">
        <f t="shared" si="68"/>
        <v>3544.9344000000001</v>
      </c>
      <c r="AD212">
        <f>(L212-P212)/P212</f>
        <v>6.8476977567886718E-2</v>
      </c>
      <c r="AE212">
        <f t="shared" si="75"/>
        <v>4.3863405158617912E-6</v>
      </c>
      <c r="AF212">
        <f t="shared" si="69"/>
        <v>1.5595601464543808E-6</v>
      </c>
      <c r="AG212">
        <f t="shared" si="70"/>
        <v>1.5595601464543807</v>
      </c>
      <c r="AH212">
        <f t="shared" si="76"/>
        <v>1.5549289384792208E-6</v>
      </c>
      <c r="AI212">
        <f t="shared" si="71"/>
        <v>2.6167116551247993</v>
      </c>
    </row>
    <row r="213" spans="1:35" hidden="1" x14ac:dyDescent="0.35">
      <c r="A213" s="2">
        <v>44748</v>
      </c>
      <c r="B213" t="s">
        <v>18</v>
      </c>
      <c r="C213" t="s">
        <v>155</v>
      </c>
      <c r="D213" t="s">
        <v>45</v>
      </c>
      <c r="E213" t="s">
        <v>46</v>
      </c>
      <c r="F213">
        <v>16</v>
      </c>
      <c r="G213" t="s">
        <v>27</v>
      </c>
      <c r="H213" t="s">
        <v>34</v>
      </c>
      <c r="I213" t="str">
        <f t="shared" si="62"/>
        <v>L4CmeC8</v>
      </c>
      <c r="J213" t="s">
        <v>432</v>
      </c>
      <c r="K213" t="s">
        <v>171</v>
      </c>
      <c r="L213" s="1">
        <v>0.73899999999999999</v>
      </c>
      <c r="M213">
        <v>4.17</v>
      </c>
      <c r="N213">
        <f t="shared" si="72"/>
        <v>-0.41699999999999998</v>
      </c>
      <c r="O213" t="s">
        <v>112</v>
      </c>
      <c r="P213">
        <v>0.52900000000000003</v>
      </c>
      <c r="Q213" s="1">
        <f t="shared" si="63"/>
        <v>0.20999999999999996</v>
      </c>
      <c r="R213">
        <v>10.029999999999999</v>
      </c>
      <c r="S213">
        <f t="shared" si="73"/>
        <v>-1.0029999999999999</v>
      </c>
      <c r="T213">
        <f t="shared" si="64"/>
        <v>-0.58599999999999985</v>
      </c>
      <c r="U213">
        <v>117.65</v>
      </c>
      <c r="V213">
        <v>112.25</v>
      </c>
      <c r="W213">
        <v>38.5</v>
      </c>
      <c r="X213">
        <v>36</v>
      </c>
      <c r="Y213" s="13">
        <f>(W213+X213)/2</f>
        <v>37.25</v>
      </c>
      <c r="Z213">
        <f t="shared" si="65"/>
        <v>37.25</v>
      </c>
      <c r="AA213">
        <f t="shared" si="66"/>
        <v>110.47472133757961</v>
      </c>
      <c r="AB213">
        <f t="shared" si="67"/>
        <v>10865.595162500002</v>
      </c>
      <c r="AC213">
        <f t="shared" si="68"/>
        <v>9891.0490625000002</v>
      </c>
      <c r="AD213">
        <f>(L213-P213)/P213</f>
        <v>0.39697542533081276</v>
      </c>
      <c r="AE213">
        <f t="shared" si="75"/>
        <v>3.8161459923711531E-5</v>
      </c>
      <c r="AF213">
        <f t="shared" si="69"/>
        <v>4.1464697434101771E-5</v>
      </c>
      <c r="AG213">
        <f t="shared" si="70"/>
        <v>41.464697434101772</v>
      </c>
      <c r="AH213">
        <f t="shared" si="76"/>
        <v>3.7745687240205829E-5</v>
      </c>
      <c r="AI213">
        <f t="shared" si="71"/>
        <v>70.758869341470614</v>
      </c>
    </row>
    <row r="214" spans="1:35" hidden="1" x14ac:dyDescent="0.35">
      <c r="A214" s="2">
        <v>44791</v>
      </c>
      <c r="B214" s="6" t="s">
        <v>18</v>
      </c>
      <c r="C214" s="6" t="s">
        <v>214</v>
      </c>
      <c r="D214" t="s">
        <v>123</v>
      </c>
      <c r="E214" t="s">
        <v>21</v>
      </c>
      <c r="F214">
        <v>6</v>
      </c>
      <c r="G214" t="s">
        <v>30</v>
      </c>
      <c r="H214" t="s">
        <v>115</v>
      </c>
      <c r="I214" t="str">
        <f t="shared" si="62"/>
        <v>M1FthD8</v>
      </c>
      <c r="J214" t="s">
        <v>461</v>
      </c>
      <c r="K214" t="s">
        <v>222</v>
      </c>
      <c r="L214" s="1">
        <v>0.71399999999999997</v>
      </c>
      <c r="M214">
        <v>6.08</v>
      </c>
      <c r="N214">
        <f t="shared" si="72"/>
        <v>-0.60799999999999998</v>
      </c>
      <c r="O214" t="s">
        <v>223</v>
      </c>
      <c r="P214">
        <v>0.72599999999999998</v>
      </c>
      <c r="Q214" s="1">
        <f t="shared" si="63"/>
        <v>-1.2000000000000011E-2</v>
      </c>
      <c r="R214">
        <v>10.08</v>
      </c>
      <c r="S214">
        <f t="shared" si="73"/>
        <v>-1.008</v>
      </c>
      <c r="T214">
        <f t="shared" si="64"/>
        <v>-0.4</v>
      </c>
      <c r="U214">
        <v>84.3</v>
      </c>
      <c r="V214">
        <v>87.4</v>
      </c>
      <c r="W214" s="13">
        <v>84.3</v>
      </c>
      <c r="X214">
        <v>87.4</v>
      </c>
      <c r="Y214">
        <v>84.3</v>
      </c>
      <c r="Z214">
        <f t="shared" si="65"/>
        <v>85.85</v>
      </c>
      <c r="AA214">
        <f t="shared" si="66"/>
        <v>586.8011544585986</v>
      </c>
      <c r="AB214">
        <f t="shared" si="67"/>
        <v>5578.59465</v>
      </c>
      <c r="AC214">
        <f t="shared" si="68"/>
        <v>5996.4266000000007</v>
      </c>
      <c r="AD214">
        <f>(P214-L214)/L214</f>
        <v>1.6806722689075647E-2</v>
      </c>
      <c r="AE214">
        <f t="shared" si="75"/>
        <v>7.7824542547624803E-7</v>
      </c>
      <c r="AF214">
        <f t="shared" si="69"/>
        <v>4.3415157669487714E-7</v>
      </c>
      <c r="AG214">
        <f t="shared" si="70"/>
        <v>0.43415157669487714</v>
      </c>
      <c r="AH214">
        <f t="shared" si="76"/>
        <v>4.666691570654092E-7</v>
      </c>
      <c r="AI214">
        <f t="shared" si="71"/>
        <v>1.0853789417371928</v>
      </c>
    </row>
    <row r="215" spans="1:35" hidden="1" x14ac:dyDescent="0.35">
      <c r="A215" s="2">
        <v>44743</v>
      </c>
      <c r="B215" t="s">
        <v>56</v>
      </c>
      <c r="C215" t="s">
        <v>155</v>
      </c>
      <c r="D215" t="s">
        <v>57</v>
      </c>
      <c r="E215" t="s">
        <v>46</v>
      </c>
      <c r="F215">
        <v>8</v>
      </c>
      <c r="G215" t="s">
        <v>25</v>
      </c>
      <c r="H215" t="s">
        <v>66</v>
      </c>
      <c r="I215" t="str">
        <f t="shared" si="62"/>
        <v>L1SguI10</v>
      </c>
      <c r="J215" t="s">
        <v>504</v>
      </c>
      <c r="K215" t="s">
        <v>87</v>
      </c>
      <c r="L215" s="1">
        <v>0.56299999999999994</v>
      </c>
      <c r="M215">
        <v>1.24</v>
      </c>
      <c r="N215">
        <f t="shared" si="72"/>
        <v>-0.124</v>
      </c>
      <c r="O215" t="s">
        <v>156</v>
      </c>
      <c r="P215">
        <v>0.38900000000000001</v>
      </c>
      <c r="Q215" s="1">
        <f t="shared" si="63"/>
        <v>0.17399999999999993</v>
      </c>
      <c r="R215">
        <v>10.09</v>
      </c>
      <c r="S215">
        <f t="shared" si="73"/>
        <v>-1.0089999999999999</v>
      </c>
      <c r="T215">
        <f t="shared" si="64"/>
        <v>-0.8849999999999999</v>
      </c>
      <c r="U215">
        <v>47.21</v>
      </c>
      <c r="Y215" s="13">
        <v>47.21</v>
      </c>
      <c r="Z215">
        <f t="shared" si="65"/>
        <v>0</v>
      </c>
      <c r="AA215">
        <f t="shared" si="66"/>
        <v>0</v>
      </c>
      <c r="AB215">
        <f t="shared" si="67"/>
        <v>1749.5955185</v>
      </c>
      <c r="AC215">
        <f t="shared" si="68"/>
        <v>0</v>
      </c>
      <c r="AD215">
        <f>(L215-P215)/P215</f>
        <v>0.44730077120822603</v>
      </c>
      <c r="AE215">
        <f t="shared" si="75"/>
        <v>4.4201308576576461E-5</v>
      </c>
      <c r="AF215">
        <f t="shared" si="69"/>
        <v>7.7334411397413798E-6</v>
      </c>
      <c r="AG215">
        <f t="shared" si="70"/>
        <v>7.7334411397413794</v>
      </c>
      <c r="AH215">
        <f t="shared" si="76"/>
        <v>0</v>
      </c>
      <c r="AI215">
        <f t="shared" si="71"/>
        <v>8.7383515703292431</v>
      </c>
    </row>
    <row r="216" spans="1:35" hidden="1" x14ac:dyDescent="0.35">
      <c r="A216" s="2">
        <v>44747</v>
      </c>
      <c r="B216" t="s">
        <v>18</v>
      </c>
      <c r="C216" t="s">
        <v>155</v>
      </c>
      <c r="D216" t="s">
        <v>20</v>
      </c>
      <c r="E216" t="s">
        <v>21</v>
      </c>
      <c r="F216">
        <v>1</v>
      </c>
      <c r="G216" t="s">
        <v>43</v>
      </c>
      <c r="H216" t="s">
        <v>44</v>
      </c>
      <c r="I216" t="str">
        <f t="shared" si="62"/>
        <v>K6PfuD10</v>
      </c>
      <c r="J216" t="s">
        <v>430</v>
      </c>
      <c r="K216" t="s">
        <v>165</v>
      </c>
      <c r="L216" s="1">
        <v>1.0549999999999999</v>
      </c>
      <c r="M216">
        <v>8.75</v>
      </c>
      <c r="N216">
        <f t="shared" si="72"/>
        <v>-0.875</v>
      </c>
      <c r="O216" t="s">
        <v>146</v>
      </c>
      <c r="P216">
        <v>1.212</v>
      </c>
      <c r="Q216" s="1">
        <f t="shared" si="63"/>
        <v>-0.15700000000000003</v>
      </c>
      <c r="R216">
        <v>10.09</v>
      </c>
      <c r="S216">
        <f t="shared" si="73"/>
        <v>-1.0089999999999999</v>
      </c>
      <c r="T216">
        <f t="shared" si="64"/>
        <v>-0.1339999999999999</v>
      </c>
      <c r="U216">
        <v>105.25</v>
      </c>
      <c r="V216">
        <v>101</v>
      </c>
      <c r="W216">
        <v>33</v>
      </c>
      <c r="X216">
        <v>33</v>
      </c>
      <c r="Y216" s="13">
        <f>(W216+X216)/2</f>
        <v>33</v>
      </c>
      <c r="Z216">
        <f t="shared" si="65"/>
        <v>33</v>
      </c>
      <c r="AA216">
        <f t="shared" si="66"/>
        <v>86.703821656050948</v>
      </c>
      <c r="AB216">
        <f t="shared" si="67"/>
        <v>8695.8865624999999</v>
      </c>
      <c r="AC216">
        <f t="shared" si="68"/>
        <v>8007.7850000000008</v>
      </c>
      <c r="AD216">
        <f>(P216-L216)/L216</f>
        <v>0.14881516587677729</v>
      </c>
      <c r="AE216">
        <f t="shared" si="75"/>
        <v>1.1404484405787231E-5</v>
      </c>
      <c r="AF216">
        <f t="shared" si="69"/>
        <v>9.9172102696525978E-6</v>
      </c>
      <c r="AG216">
        <f t="shared" si="70"/>
        <v>9.9172102696525979</v>
      </c>
      <c r="AH216">
        <f t="shared" si="76"/>
        <v>9.1324659157396914E-6</v>
      </c>
      <c r="AI216">
        <f t="shared" si="71"/>
        <v>74.009031863079144</v>
      </c>
    </row>
    <row r="217" spans="1:35" hidden="1" x14ac:dyDescent="0.35">
      <c r="A217" s="2">
        <v>44750</v>
      </c>
      <c r="B217" t="s">
        <v>18</v>
      </c>
      <c r="C217" t="s">
        <v>155</v>
      </c>
      <c r="D217" t="s">
        <v>133</v>
      </c>
      <c r="E217" t="s">
        <v>46</v>
      </c>
      <c r="F217">
        <v>4</v>
      </c>
      <c r="G217" t="s">
        <v>43</v>
      </c>
      <c r="H217" t="s">
        <v>121</v>
      </c>
      <c r="I217" t="str">
        <f t="shared" si="62"/>
        <v>K1PfuG7</v>
      </c>
      <c r="J217" t="s">
        <v>483</v>
      </c>
      <c r="K217" t="s">
        <v>177</v>
      </c>
      <c r="L217" s="1">
        <v>0.97399999999999998</v>
      </c>
      <c r="M217">
        <v>6.98</v>
      </c>
      <c r="N217">
        <f t="shared" si="72"/>
        <v>-0.69800000000000006</v>
      </c>
      <c r="O217" t="s">
        <v>178</v>
      </c>
      <c r="P217">
        <v>0.96899999999999997</v>
      </c>
      <c r="Q217" s="1">
        <f t="shared" si="63"/>
        <v>5.0000000000000044E-3</v>
      </c>
      <c r="R217">
        <v>10.09</v>
      </c>
      <c r="S217">
        <f t="shared" si="73"/>
        <v>-1.0089999999999999</v>
      </c>
      <c r="T217">
        <f t="shared" si="64"/>
        <v>-0.31099999999999983</v>
      </c>
      <c r="U217">
        <v>89.35</v>
      </c>
      <c r="V217">
        <v>90.1</v>
      </c>
      <c r="W217">
        <v>28</v>
      </c>
      <c r="X217">
        <v>28</v>
      </c>
      <c r="Y217" s="13">
        <f>(W217+X217)/2</f>
        <v>28</v>
      </c>
      <c r="Z217">
        <f t="shared" si="65"/>
        <v>28</v>
      </c>
      <c r="AA217">
        <f t="shared" si="66"/>
        <v>62.420382165605091</v>
      </c>
      <c r="AB217">
        <f t="shared" si="67"/>
        <v>6266.9866624999995</v>
      </c>
      <c r="AC217">
        <f t="shared" si="68"/>
        <v>6372.6378500000001</v>
      </c>
      <c r="AD217">
        <f t="shared" ref="AD217:AD224" si="77">(L217-P217)/P217</f>
        <v>5.1599587203302417E-3</v>
      </c>
      <c r="AE217">
        <f t="shared" si="75"/>
        <v>1.8189236391432558E-7</v>
      </c>
      <c r="AF217">
        <f t="shared" si="69"/>
        <v>1.1399170186616745E-7</v>
      </c>
      <c r="AG217">
        <f t="shared" si="70"/>
        <v>0.11399170186616746</v>
      </c>
      <c r="AH217">
        <f t="shared" si="76"/>
        <v>1.1591341629064054E-7</v>
      </c>
      <c r="AI217">
        <f t="shared" si="71"/>
        <v>0.36653280342819139</v>
      </c>
    </row>
    <row r="218" spans="1:35" hidden="1" x14ac:dyDescent="0.35">
      <c r="A218" s="2">
        <v>44798</v>
      </c>
      <c r="B218" s="6" t="s">
        <v>56</v>
      </c>
      <c r="C218" s="6" t="s">
        <v>214</v>
      </c>
      <c r="D218" t="s">
        <v>67</v>
      </c>
      <c r="E218" t="s">
        <v>46</v>
      </c>
      <c r="F218">
        <v>5</v>
      </c>
      <c r="G218" t="s">
        <v>43</v>
      </c>
      <c r="H218" t="s">
        <v>72</v>
      </c>
      <c r="I218" t="str">
        <f t="shared" si="62"/>
        <v>L6PfuC4</v>
      </c>
      <c r="J218" t="s">
        <v>510</v>
      </c>
      <c r="K218" t="s">
        <v>186</v>
      </c>
      <c r="L218" s="1">
        <v>0.80700000000000005</v>
      </c>
      <c r="M218">
        <v>9.4499999999999993</v>
      </c>
      <c r="N218">
        <f t="shared" si="72"/>
        <v>-0.94499999999999995</v>
      </c>
      <c r="O218" t="s">
        <v>147</v>
      </c>
      <c r="P218">
        <v>0.58499999999999996</v>
      </c>
      <c r="Q218" s="1">
        <f t="shared" si="63"/>
        <v>0.22200000000000009</v>
      </c>
      <c r="R218">
        <v>10.11</v>
      </c>
      <c r="S218">
        <f t="shared" si="73"/>
        <v>-1.0109999999999999</v>
      </c>
      <c r="T218">
        <f t="shared" si="64"/>
        <v>-6.5999999999999948E-2</v>
      </c>
      <c r="U218">
        <v>116.83499999999999</v>
      </c>
      <c r="Y218" s="13">
        <v>116.83499999999999</v>
      </c>
      <c r="Z218">
        <f t="shared" si="65"/>
        <v>0</v>
      </c>
      <c r="AA218">
        <f t="shared" si="66"/>
        <v>0</v>
      </c>
      <c r="AB218">
        <f t="shared" si="67"/>
        <v>10715.577521625</v>
      </c>
      <c r="AC218">
        <f t="shared" si="68"/>
        <v>0</v>
      </c>
      <c r="AD218">
        <f t="shared" si="77"/>
        <v>0.37948717948717964</v>
      </c>
      <c r="AE218">
        <f t="shared" si="75"/>
        <v>3.6102610157390739E-5</v>
      </c>
      <c r="AF218">
        <f t="shared" si="69"/>
        <v>3.8686031787452657E-5</v>
      </c>
      <c r="AG218">
        <f t="shared" si="70"/>
        <v>38.686031787452656</v>
      </c>
      <c r="AH218">
        <f t="shared" si="76"/>
        <v>0</v>
      </c>
      <c r="AI218">
        <f t="shared" si="71"/>
        <v>586.15199677958617</v>
      </c>
    </row>
    <row r="219" spans="1:35" hidden="1" x14ac:dyDescent="0.35">
      <c r="A219" s="2">
        <v>44764</v>
      </c>
      <c r="B219" t="s">
        <v>18</v>
      </c>
      <c r="C219" t="s">
        <v>181</v>
      </c>
      <c r="D219" t="s">
        <v>109</v>
      </c>
      <c r="E219" t="s">
        <v>21</v>
      </c>
      <c r="F219">
        <v>9</v>
      </c>
      <c r="G219" t="s">
        <v>43</v>
      </c>
      <c r="H219" t="s">
        <v>54</v>
      </c>
      <c r="I219" t="str">
        <f t="shared" si="62"/>
        <v>L3PfuA6</v>
      </c>
      <c r="J219" t="s">
        <v>452</v>
      </c>
      <c r="K219" t="s">
        <v>193</v>
      </c>
      <c r="L219" s="1">
        <v>0.61799999999999999</v>
      </c>
      <c r="M219">
        <v>13.12</v>
      </c>
      <c r="N219">
        <f t="shared" si="72"/>
        <v>-1.3119999999999998</v>
      </c>
      <c r="O219" t="s">
        <v>163</v>
      </c>
      <c r="P219">
        <v>0.55300000000000005</v>
      </c>
      <c r="Q219" s="1">
        <f t="shared" si="63"/>
        <v>6.4999999999999947E-2</v>
      </c>
      <c r="R219">
        <v>10.11</v>
      </c>
      <c r="S219">
        <f t="shared" si="73"/>
        <v>-1.0109999999999999</v>
      </c>
      <c r="T219">
        <f t="shared" si="64"/>
        <v>0.30099999999999993</v>
      </c>
      <c r="U219">
        <v>50.05</v>
      </c>
      <c r="V219">
        <v>51.4</v>
      </c>
      <c r="W219">
        <v>16.5</v>
      </c>
      <c r="X219">
        <v>16.5</v>
      </c>
      <c r="Y219" s="13">
        <f>(W219+X219)/2</f>
        <v>16.5</v>
      </c>
      <c r="Z219">
        <f t="shared" si="65"/>
        <v>16.5</v>
      </c>
      <c r="AA219">
        <f t="shared" si="66"/>
        <v>21.675955414012737</v>
      </c>
      <c r="AB219">
        <f t="shared" si="67"/>
        <v>1966.4269624999997</v>
      </c>
      <c r="AC219">
        <f t="shared" si="68"/>
        <v>2073.9386</v>
      </c>
      <c r="AD219">
        <f t="shared" si="77"/>
        <v>0.11754068716094022</v>
      </c>
      <c r="AE219">
        <f t="shared" si="75"/>
        <v>8.5299928431238066E-6</v>
      </c>
      <c r="AF219">
        <f t="shared" si="69"/>
        <v>1.6773607916650684E-6</v>
      </c>
      <c r="AG219">
        <f t="shared" si="70"/>
        <v>1.6773607916650684</v>
      </c>
      <c r="AH219">
        <f t="shared" si="76"/>
        <v>1.7690681415078207E-6</v>
      </c>
      <c r="AI219">
        <f t="shared" si="71"/>
        <v>5.5726272148341156</v>
      </c>
    </row>
    <row r="220" spans="1:35" hidden="1" x14ac:dyDescent="0.35">
      <c r="A220" s="2">
        <v>44798</v>
      </c>
      <c r="B220" s="6" t="s">
        <v>56</v>
      </c>
      <c r="C220" s="6" t="s">
        <v>214</v>
      </c>
      <c r="D220" t="s">
        <v>57</v>
      </c>
      <c r="E220" t="s">
        <v>46</v>
      </c>
      <c r="F220">
        <v>1</v>
      </c>
      <c r="G220" t="s">
        <v>25</v>
      </c>
      <c r="H220" t="s">
        <v>66</v>
      </c>
      <c r="I220" t="str">
        <f t="shared" si="62"/>
        <v>L1SguI10</v>
      </c>
      <c r="J220" t="s">
        <v>504</v>
      </c>
      <c r="K220" t="s">
        <v>230</v>
      </c>
      <c r="L220" s="1">
        <v>0.58599999999999997</v>
      </c>
      <c r="M220">
        <v>4.38</v>
      </c>
      <c r="N220">
        <f t="shared" si="72"/>
        <v>-0.438</v>
      </c>
      <c r="O220" t="s">
        <v>231</v>
      </c>
      <c r="P220">
        <v>0.44600000000000001</v>
      </c>
      <c r="Q220" s="1">
        <f t="shared" si="63"/>
        <v>0.13999999999999996</v>
      </c>
      <c r="R220">
        <v>10.16</v>
      </c>
      <c r="S220">
        <f t="shared" si="73"/>
        <v>-1.016</v>
      </c>
      <c r="T220">
        <f t="shared" si="64"/>
        <v>-0.57800000000000007</v>
      </c>
      <c r="U220">
        <v>47.21</v>
      </c>
      <c r="Y220" s="13">
        <v>47.21</v>
      </c>
      <c r="Z220">
        <f t="shared" si="65"/>
        <v>0</v>
      </c>
      <c r="AA220">
        <f t="shared" si="66"/>
        <v>0</v>
      </c>
      <c r="AB220">
        <f t="shared" si="67"/>
        <v>1749.5955185</v>
      </c>
      <c r="AC220">
        <f t="shared" si="68"/>
        <v>0</v>
      </c>
      <c r="AD220">
        <f t="shared" si="77"/>
        <v>0.31390134529147973</v>
      </c>
      <c r="AE220">
        <f t="shared" si="75"/>
        <v>2.8582444063327517E-5</v>
      </c>
      <c r="AF220">
        <f t="shared" si="69"/>
        <v>5.0007716040974752E-6</v>
      </c>
      <c r="AG220">
        <f t="shared" si="70"/>
        <v>5.0007716040974755</v>
      </c>
      <c r="AH220">
        <f t="shared" si="76"/>
        <v>0</v>
      </c>
      <c r="AI220">
        <f t="shared" si="71"/>
        <v>8.6518539863278114</v>
      </c>
    </row>
    <row r="221" spans="1:35" hidden="1" x14ac:dyDescent="0.35">
      <c r="A221" s="2">
        <v>44772</v>
      </c>
      <c r="B221" t="s">
        <v>56</v>
      </c>
      <c r="C221" t="s">
        <v>196</v>
      </c>
      <c r="D221" t="s">
        <v>77</v>
      </c>
      <c r="E221" t="s">
        <v>46</v>
      </c>
      <c r="F221">
        <v>11</v>
      </c>
      <c r="G221" t="s">
        <v>25</v>
      </c>
      <c r="H221" t="s">
        <v>78</v>
      </c>
      <c r="I221" t="str">
        <f t="shared" si="62"/>
        <v>M3SguE1</v>
      </c>
      <c r="J221" t="s">
        <v>519</v>
      </c>
      <c r="L221" s="1">
        <v>0.65900000000000003</v>
      </c>
      <c r="M221">
        <v>4.4400000000000004</v>
      </c>
      <c r="N221">
        <f t="shared" si="72"/>
        <v>-0.44400000000000006</v>
      </c>
      <c r="O221" t="s">
        <v>197</v>
      </c>
      <c r="P221">
        <v>0.42499999999999999</v>
      </c>
      <c r="Q221" s="1">
        <f t="shared" si="63"/>
        <v>0.23400000000000004</v>
      </c>
      <c r="R221">
        <v>10.19</v>
      </c>
      <c r="S221">
        <f t="shared" si="73"/>
        <v>-1.0189999999999999</v>
      </c>
      <c r="T221">
        <f t="shared" si="64"/>
        <v>-0.57499999999999984</v>
      </c>
      <c r="U221">
        <v>40.335000000000001</v>
      </c>
      <c r="Y221" s="13">
        <v>40.335000000000001</v>
      </c>
      <c r="Z221">
        <f t="shared" si="65"/>
        <v>0</v>
      </c>
      <c r="AA221">
        <f t="shared" si="66"/>
        <v>0</v>
      </c>
      <c r="AB221">
        <f t="shared" si="67"/>
        <v>1277.1260966250002</v>
      </c>
      <c r="AC221">
        <f t="shared" si="68"/>
        <v>0</v>
      </c>
      <c r="AD221">
        <f t="shared" si="77"/>
        <v>0.55058823529411771</v>
      </c>
      <c r="AE221">
        <f t="shared" si="75"/>
        <v>5.708275283855365E-5</v>
      </c>
      <c r="AF221">
        <f t="shared" si="69"/>
        <v>7.2901873317311665E-6</v>
      </c>
      <c r="AG221">
        <f t="shared" si="70"/>
        <v>7.2901873317311665</v>
      </c>
      <c r="AH221">
        <f t="shared" si="76"/>
        <v>0</v>
      </c>
      <c r="AI221">
        <f t="shared" si="71"/>
        <v>12.678586663880292</v>
      </c>
    </row>
    <row r="222" spans="1:35" hidden="1" x14ac:dyDescent="0.35">
      <c r="A222" s="2">
        <v>44806</v>
      </c>
      <c r="B222" s="6" t="s">
        <v>18</v>
      </c>
      <c r="C222" s="6" t="s">
        <v>232</v>
      </c>
      <c r="D222" t="s">
        <v>20</v>
      </c>
      <c r="E222" t="s">
        <v>21</v>
      </c>
      <c r="F222">
        <v>14</v>
      </c>
      <c r="G222" t="s">
        <v>27</v>
      </c>
      <c r="H222" t="s">
        <v>35</v>
      </c>
      <c r="I222" t="str">
        <f t="shared" si="62"/>
        <v>K6CmeD4</v>
      </c>
      <c r="J222" t="s">
        <v>419</v>
      </c>
      <c r="K222" t="s">
        <v>241</v>
      </c>
      <c r="L222" s="1">
        <v>0.58199999999999996</v>
      </c>
      <c r="M222">
        <v>4.6100000000000003</v>
      </c>
      <c r="N222">
        <f t="shared" si="72"/>
        <v>-0.46100000000000002</v>
      </c>
      <c r="O222" t="s">
        <v>32</v>
      </c>
      <c r="P222">
        <v>0.36099999999999999</v>
      </c>
      <c r="Q222" s="1">
        <f t="shared" si="63"/>
        <v>0.22099999999999997</v>
      </c>
      <c r="R222">
        <v>10.23</v>
      </c>
      <c r="S222">
        <f t="shared" si="73"/>
        <v>-1.0230000000000001</v>
      </c>
      <c r="T222">
        <f t="shared" si="64"/>
        <v>-0.56200000000000006</v>
      </c>
      <c r="U222">
        <v>115.65</v>
      </c>
      <c r="V222">
        <v>115.35</v>
      </c>
      <c r="W222">
        <v>115.65</v>
      </c>
      <c r="X222">
        <v>115.35</v>
      </c>
      <c r="Y222">
        <v>115.35</v>
      </c>
      <c r="Z222">
        <f t="shared" si="65"/>
        <v>115.5</v>
      </c>
      <c r="AA222">
        <f t="shared" si="66"/>
        <v>1062.1218152866243</v>
      </c>
      <c r="AB222">
        <f t="shared" si="67"/>
        <v>10499.314162500001</v>
      </c>
      <c r="AC222">
        <f t="shared" si="68"/>
        <v>10444.913662499999</v>
      </c>
      <c r="AD222">
        <f t="shared" si="77"/>
        <v>0.61218836565096946</v>
      </c>
      <c r="AE222">
        <f t="shared" si="75"/>
        <v>6.5043287642574236E-5</v>
      </c>
      <c r="AF222">
        <f t="shared" si="69"/>
        <v>6.8290991112124092E-5</v>
      </c>
      <c r="AG222">
        <f t="shared" si="70"/>
        <v>68.29099111212409</v>
      </c>
      <c r="AH222">
        <f t="shared" si="76"/>
        <v>6.7937152375184095E-5</v>
      </c>
      <c r="AI222">
        <f t="shared" si="71"/>
        <v>121.51421906071901</v>
      </c>
    </row>
    <row r="223" spans="1:35" hidden="1" x14ac:dyDescent="0.35">
      <c r="A223" s="2">
        <v>44806</v>
      </c>
      <c r="B223" s="6" t="s">
        <v>18</v>
      </c>
      <c r="C223" s="6" t="s">
        <v>232</v>
      </c>
      <c r="D223" t="s">
        <v>86</v>
      </c>
      <c r="E223" t="s">
        <v>46</v>
      </c>
      <c r="F223">
        <v>6</v>
      </c>
      <c r="G223" t="s">
        <v>27</v>
      </c>
      <c r="H223" t="s">
        <v>98</v>
      </c>
      <c r="I223" t="str">
        <f t="shared" si="62"/>
        <v>K5CmeI6</v>
      </c>
      <c r="J223" t="s">
        <v>398</v>
      </c>
      <c r="K223" t="s">
        <v>59</v>
      </c>
      <c r="L223" s="1">
        <v>0.63900000000000001</v>
      </c>
      <c r="M223">
        <v>3.18</v>
      </c>
      <c r="N223">
        <f t="shared" si="72"/>
        <v>-0.318</v>
      </c>
      <c r="O223" t="s">
        <v>224</v>
      </c>
      <c r="P223">
        <v>0.47799999999999998</v>
      </c>
      <c r="Q223" s="1">
        <f t="shared" si="63"/>
        <v>0.16100000000000003</v>
      </c>
      <c r="R223">
        <v>10.23</v>
      </c>
      <c r="S223">
        <f t="shared" si="73"/>
        <v>-1.0230000000000001</v>
      </c>
      <c r="T223">
        <f t="shared" si="64"/>
        <v>-0.70500000000000007</v>
      </c>
      <c r="U223">
        <v>89.65</v>
      </c>
      <c r="V223">
        <v>83.35</v>
      </c>
      <c r="W223">
        <v>89.65</v>
      </c>
      <c r="X223">
        <v>83.35</v>
      </c>
      <c r="Y223">
        <v>83.35</v>
      </c>
      <c r="Z223">
        <f t="shared" si="65"/>
        <v>86.5</v>
      </c>
      <c r="AA223">
        <f t="shared" si="66"/>
        <v>595.72054140127386</v>
      </c>
      <c r="AB223">
        <f t="shared" si="67"/>
        <v>6309.141162500001</v>
      </c>
      <c r="AC223">
        <f t="shared" si="68"/>
        <v>5453.5696624999991</v>
      </c>
      <c r="AD223">
        <f t="shared" si="77"/>
        <v>0.33682008368200844</v>
      </c>
      <c r="AE223">
        <f t="shared" si="75"/>
        <v>3.1172660813787891E-5</v>
      </c>
      <c r="AF223">
        <f t="shared" si="69"/>
        <v>1.9667271748491995E-5</v>
      </c>
      <c r="AG223">
        <f t="shared" si="70"/>
        <v>19.667271748491995</v>
      </c>
      <c r="AH223">
        <f t="shared" si="76"/>
        <v>1.7000227731347621E-5</v>
      </c>
      <c r="AI223">
        <f t="shared" si="71"/>
        <v>27.89683935956311</v>
      </c>
    </row>
    <row r="224" spans="1:35" hidden="1" x14ac:dyDescent="0.35">
      <c r="A224" s="2">
        <v>44734</v>
      </c>
      <c r="B224" t="s">
        <v>18</v>
      </c>
      <c r="C224" t="s">
        <v>141</v>
      </c>
      <c r="D224" t="s">
        <v>109</v>
      </c>
      <c r="E224" t="s">
        <v>21</v>
      </c>
      <c r="F224">
        <v>4</v>
      </c>
      <c r="G224" t="s">
        <v>43</v>
      </c>
      <c r="H224" t="s">
        <v>54</v>
      </c>
      <c r="I224" t="str">
        <f t="shared" si="62"/>
        <v>L3PfuA6</v>
      </c>
      <c r="J224" t="s">
        <v>452</v>
      </c>
      <c r="K224" t="s">
        <v>69</v>
      </c>
      <c r="L224" s="1">
        <v>0.56799999999999995</v>
      </c>
      <c r="M224">
        <v>2.96</v>
      </c>
      <c r="N224">
        <f t="shared" si="72"/>
        <v>-0.29599999999999999</v>
      </c>
      <c r="O224" t="s">
        <v>135</v>
      </c>
      <c r="P224">
        <v>0.40100000000000002</v>
      </c>
      <c r="Q224" s="1">
        <f t="shared" si="63"/>
        <v>0.16699999999999993</v>
      </c>
      <c r="R224">
        <v>10.25</v>
      </c>
      <c r="S224">
        <f t="shared" si="73"/>
        <v>-1.0249999999999999</v>
      </c>
      <c r="T224">
        <f t="shared" si="64"/>
        <v>-0.72899999999999987</v>
      </c>
      <c r="U224">
        <v>50.05</v>
      </c>
      <c r="V224">
        <v>51.4</v>
      </c>
      <c r="W224">
        <v>16.5</v>
      </c>
      <c r="X224">
        <v>16.5</v>
      </c>
      <c r="Y224" s="13">
        <f>(W224+X224)/2</f>
        <v>16.5</v>
      </c>
      <c r="Z224">
        <f t="shared" si="65"/>
        <v>16.5</v>
      </c>
      <c r="AA224">
        <f t="shared" si="66"/>
        <v>21.675955414012737</v>
      </c>
      <c r="AB224">
        <f t="shared" si="67"/>
        <v>1966.4269624999997</v>
      </c>
      <c r="AC224">
        <f t="shared" si="68"/>
        <v>2073.9386</v>
      </c>
      <c r="AD224">
        <f t="shared" si="77"/>
        <v>0.41645885286783024</v>
      </c>
      <c r="AE224">
        <f t="shared" si="75"/>
        <v>4.047997304854469E-5</v>
      </c>
      <c r="AF224">
        <f t="shared" si="69"/>
        <v>7.9600910443931583E-6</v>
      </c>
      <c r="AG224">
        <f t="shared" si="70"/>
        <v>7.9600910443931587</v>
      </c>
      <c r="AH224">
        <f t="shared" si="76"/>
        <v>8.3952978632336493E-6</v>
      </c>
      <c r="AI224">
        <f t="shared" si="71"/>
        <v>10.919192104791716</v>
      </c>
    </row>
    <row r="225" spans="1:35" hidden="1" x14ac:dyDescent="0.35">
      <c r="A225" s="2">
        <v>44747</v>
      </c>
      <c r="B225" t="s">
        <v>18</v>
      </c>
      <c r="C225" t="s">
        <v>155</v>
      </c>
      <c r="D225" t="s">
        <v>20</v>
      </c>
      <c r="E225" t="s">
        <v>21</v>
      </c>
      <c r="F225">
        <v>9</v>
      </c>
      <c r="G225" t="s">
        <v>30</v>
      </c>
      <c r="H225" t="s">
        <v>85</v>
      </c>
      <c r="I225" t="str">
        <f t="shared" si="62"/>
        <v>K6FthH10</v>
      </c>
      <c r="J225" t="s">
        <v>489</v>
      </c>
      <c r="K225" t="s">
        <v>143</v>
      </c>
      <c r="L225" s="1">
        <v>0.70199999999999996</v>
      </c>
      <c r="M225">
        <v>4.95</v>
      </c>
      <c r="N225">
        <f t="shared" si="72"/>
        <v>-0.495</v>
      </c>
      <c r="O225" t="s">
        <v>163</v>
      </c>
      <c r="P225">
        <v>0.80700000000000005</v>
      </c>
      <c r="Q225" s="1">
        <f t="shared" si="63"/>
        <v>-0.10500000000000009</v>
      </c>
      <c r="R225">
        <v>10.28</v>
      </c>
      <c r="S225">
        <f t="shared" si="73"/>
        <v>-1.028</v>
      </c>
      <c r="T225">
        <f t="shared" si="64"/>
        <v>-0.53300000000000003</v>
      </c>
      <c r="U225">
        <v>68.05</v>
      </c>
      <c r="V225">
        <v>65.75</v>
      </c>
      <c r="W225">
        <v>22</v>
      </c>
      <c r="X225">
        <v>20</v>
      </c>
      <c r="Y225" s="13">
        <f>(W225+X225)/2</f>
        <v>21</v>
      </c>
      <c r="Z225">
        <f t="shared" si="65"/>
        <v>21</v>
      </c>
      <c r="AA225">
        <f t="shared" si="66"/>
        <v>35.111464968152866</v>
      </c>
      <c r="AB225">
        <f t="shared" si="67"/>
        <v>3635.1799624999999</v>
      </c>
      <c r="AC225">
        <f t="shared" si="68"/>
        <v>3393.6040625000001</v>
      </c>
      <c r="AD225">
        <f>(P225-L225)/L225</f>
        <v>0.14957264957264971</v>
      </c>
      <c r="AE225">
        <f t="shared" si="75"/>
        <v>1.147598583495873E-5</v>
      </c>
      <c r="AF225">
        <f t="shared" si="69"/>
        <v>4.1717273757175802E-6</v>
      </c>
      <c r="AG225">
        <f t="shared" si="70"/>
        <v>4.1717273757175803</v>
      </c>
      <c r="AH225">
        <f t="shared" si="76"/>
        <v>3.8944952150708406E-6</v>
      </c>
      <c r="AI225">
        <f t="shared" si="71"/>
        <v>7.826880629864128</v>
      </c>
    </row>
    <row r="226" spans="1:35" hidden="1" x14ac:dyDescent="0.35">
      <c r="A226" s="2">
        <v>44750</v>
      </c>
      <c r="B226" t="s">
        <v>18</v>
      </c>
      <c r="C226" t="s">
        <v>155</v>
      </c>
      <c r="D226" t="s">
        <v>123</v>
      </c>
      <c r="E226" t="s">
        <v>21</v>
      </c>
      <c r="F226">
        <v>8</v>
      </c>
      <c r="G226" t="s">
        <v>28</v>
      </c>
      <c r="H226" t="s">
        <v>64</v>
      </c>
      <c r="I226" t="str">
        <f t="shared" si="62"/>
        <v>M1DtoA2</v>
      </c>
      <c r="J226" t="s">
        <v>457</v>
      </c>
      <c r="K226" t="s">
        <v>134</v>
      </c>
      <c r="L226" s="1">
        <v>0.79800000000000004</v>
      </c>
      <c r="M226">
        <v>3.86</v>
      </c>
      <c r="N226">
        <f t="shared" si="72"/>
        <v>-0.38600000000000001</v>
      </c>
      <c r="O226" t="s">
        <v>179</v>
      </c>
      <c r="P226">
        <v>0.629</v>
      </c>
      <c r="Q226" s="1">
        <f t="shared" si="63"/>
        <v>0.16900000000000004</v>
      </c>
      <c r="R226">
        <v>10.31</v>
      </c>
      <c r="S226">
        <f t="shared" si="73"/>
        <v>-1.0310000000000001</v>
      </c>
      <c r="T226">
        <f t="shared" si="64"/>
        <v>-0.64500000000000013</v>
      </c>
      <c r="U226">
        <v>46.05</v>
      </c>
      <c r="V226">
        <v>44.25</v>
      </c>
      <c r="W226">
        <v>13.5</v>
      </c>
      <c r="X226">
        <v>14</v>
      </c>
      <c r="Y226" s="13">
        <f>(W226+X226)/2</f>
        <v>13.75</v>
      </c>
      <c r="Z226">
        <f t="shared" si="65"/>
        <v>13.75</v>
      </c>
      <c r="AA226">
        <f t="shared" si="66"/>
        <v>15.052746815286623</v>
      </c>
      <c r="AB226">
        <f t="shared" si="67"/>
        <v>1664.6729625</v>
      </c>
      <c r="AC226">
        <f t="shared" si="68"/>
        <v>1537.0790625</v>
      </c>
      <c r="AD226">
        <f>(L226-P226)/P226</f>
        <v>0.26868044515103345</v>
      </c>
      <c r="AE226">
        <f t="shared" si="75"/>
        <v>2.3601333960486625E-5</v>
      </c>
      <c r="AF226">
        <f t="shared" si="69"/>
        <v>3.928850252295513E-6</v>
      </c>
      <c r="AG226">
        <f t="shared" si="70"/>
        <v>3.9288502522955131</v>
      </c>
      <c r="AH226">
        <f t="shared" si="76"/>
        <v>3.6277116277734194E-6</v>
      </c>
      <c r="AI226">
        <f t="shared" si="71"/>
        <v>6.0912407012333523</v>
      </c>
    </row>
    <row r="227" spans="1:35" hidden="1" x14ac:dyDescent="0.35">
      <c r="A227" s="2">
        <v>44722</v>
      </c>
      <c r="B227" t="s">
        <v>18</v>
      </c>
      <c r="C227" t="s">
        <v>19</v>
      </c>
      <c r="D227" t="s">
        <v>109</v>
      </c>
      <c r="E227" t="s">
        <v>21</v>
      </c>
      <c r="F227">
        <v>7</v>
      </c>
      <c r="G227" t="s">
        <v>37</v>
      </c>
      <c r="H227" t="s">
        <v>121</v>
      </c>
      <c r="I227" t="str">
        <f t="shared" si="62"/>
        <v>L3PfaG7</v>
      </c>
      <c r="J227" t="s">
        <v>451</v>
      </c>
      <c r="K227" t="s">
        <v>117</v>
      </c>
      <c r="L227" s="1">
        <v>0.73299999999999998</v>
      </c>
      <c r="M227">
        <v>1.53</v>
      </c>
      <c r="N227">
        <f t="shared" si="72"/>
        <v>-0.153</v>
      </c>
      <c r="O227" t="s">
        <v>118</v>
      </c>
      <c r="P227">
        <v>0.56499999999999995</v>
      </c>
      <c r="Q227" s="1">
        <f t="shared" si="63"/>
        <v>0.16800000000000004</v>
      </c>
      <c r="R227">
        <v>10.32</v>
      </c>
      <c r="S227">
        <f t="shared" si="73"/>
        <v>-1.032</v>
      </c>
      <c r="T227">
        <f t="shared" si="64"/>
        <v>-0.879</v>
      </c>
      <c r="U227">
        <v>66.3</v>
      </c>
      <c r="V227">
        <v>63.35</v>
      </c>
      <c r="W227">
        <v>29</v>
      </c>
      <c r="X227">
        <v>29.5</v>
      </c>
      <c r="Y227" s="13">
        <f>(W227+X227)/2</f>
        <v>29.25</v>
      </c>
      <c r="Z227">
        <f t="shared" si="65"/>
        <v>29.25</v>
      </c>
      <c r="AA227">
        <f t="shared" si="66"/>
        <v>68.118033439490446</v>
      </c>
      <c r="AB227">
        <f t="shared" si="67"/>
        <v>3450.6166499999999</v>
      </c>
      <c r="AC227">
        <f t="shared" si="68"/>
        <v>3150.3796625000004</v>
      </c>
      <c r="AD227">
        <f>(L227-P227)/P227</f>
        <v>0.29734513274336294</v>
      </c>
      <c r="AE227">
        <f t="shared" si="75"/>
        <v>2.6738131074134755E-5</v>
      </c>
      <c r="AF227">
        <f t="shared" si="69"/>
        <v>9.2263040274291776E-6</v>
      </c>
      <c r="AG227">
        <f t="shared" si="70"/>
        <v>9.2263040274291779</v>
      </c>
      <c r="AH227">
        <f t="shared" si="76"/>
        <v>8.4235264349213413E-6</v>
      </c>
      <c r="AI227">
        <f t="shared" si="71"/>
        <v>10.496364081261863</v>
      </c>
    </row>
    <row r="228" spans="1:35" hidden="1" x14ac:dyDescent="0.35">
      <c r="A228" s="2">
        <v>44747</v>
      </c>
      <c r="B228" t="s">
        <v>18</v>
      </c>
      <c r="C228" t="s">
        <v>155</v>
      </c>
      <c r="D228" t="s">
        <v>86</v>
      </c>
      <c r="E228" t="s">
        <v>46</v>
      </c>
      <c r="F228">
        <v>3</v>
      </c>
      <c r="G228" t="s">
        <v>43</v>
      </c>
      <c r="H228" t="s">
        <v>92</v>
      </c>
      <c r="I228" t="str">
        <f t="shared" si="62"/>
        <v>K5PfuC6</v>
      </c>
      <c r="J228" t="s">
        <v>408</v>
      </c>
      <c r="K228" t="s">
        <v>161</v>
      </c>
      <c r="L228" s="1" t="s">
        <v>50</v>
      </c>
      <c r="M228">
        <v>7.53</v>
      </c>
      <c r="N228">
        <f t="shared" si="72"/>
        <v>-0.753</v>
      </c>
      <c r="O228" t="s">
        <v>162</v>
      </c>
      <c r="P228" t="s">
        <v>50</v>
      </c>
      <c r="Q228" s="1" t="e">
        <f t="shared" si="63"/>
        <v>#VALUE!</v>
      </c>
      <c r="R228">
        <v>10.35</v>
      </c>
      <c r="S228">
        <f t="shared" si="73"/>
        <v>-1.0349999999999999</v>
      </c>
      <c r="T228">
        <f t="shared" si="64"/>
        <v>-0.28199999999999992</v>
      </c>
      <c r="U228">
        <v>137.75</v>
      </c>
      <c r="V228">
        <v>136.05000000000001</v>
      </c>
      <c r="W228">
        <v>43</v>
      </c>
      <c r="X228">
        <v>43.5</v>
      </c>
      <c r="Y228" s="13">
        <f>(W228+X228)/2</f>
        <v>43.25</v>
      </c>
      <c r="Z228">
        <f t="shared" si="65"/>
        <v>43.25</v>
      </c>
      <c r="AA228">
        <f t="shared" si="66"/>
        <v>148.93013535031847</v>
      </c>
      <c r="AB228">
        <f t="shared" si="67"/>
        <v>14895.4240625</v>
      </c>
      <c r="AC228">
        <f t="shared" si="68"/>
        <v>14530.037962500004</v>
      </c>
      <c r="AD228" t="s">
        <v>50</v>
      </c>
      <c r="AE228" t="s">
        <v>50</v>
      </c>
      <c r="AF228" t="e">
        <f t="shared" si="69"/>
        <v>#VALUE!</v>
      </c>
      <c r="AG228" t="e">
        <f t="shared" si="70"/>
        <v>#VALUE!</v>
      </c>
      <c r="AH228" t="s">
        <v>103</v>
      </c>
      <c r="AI228" t="e">
        <f t="shared" si="71"/>
        <v>#VALUE!</v>
      </c>
    </row>
    <row r="229" spans="1:35" hidden="1" x14ac:dyDescent="0.35">
      <c r="A229" s="2">
        <v>44715</v>
      </c>
      <c r="B229" t="s">
        <v>56</v>
      </c>
      <c r="C229" t="s">
        <v>19</v>
      </c>
      <c r="D229" t="s">
        <v>67</v>
      </c>
      <c r="E229" t="s">
        <v>46</v>
      </c>
      <c r="F229">
        <v>7</v>
      </c>
      <c r="G229" t="s">
        <v>30</v>
      </c>
      <c r="H229" t="s">
        <v>75</v>
      </c>
      <c r="I229" t="str">
        <f t="shared" si="62"/>
        <v>L6FthJ7</v>
      </c>
      <c r="J229" t="s">
        <v>508</v>
      </c>
      <c r="K229" t="s">
        <v>69</v>
      </c>
      <c r="L229" s="1">
        <v>0.59899999999999998</v>
      </c>
      <c r="M229">
        <v>6.76</v>
      </c>
      <c r="N229">
        <f t="shared" si="72"/>
        <v>-0.67599999999999993</v>
      </c>
      <c r="O229" t="s">
        <v>70</v>
      </c>
      <c r="P229">
        <v>0.50900000000000001</v>
      </c>
      <c r="Q229" s="1">
        <f t="shared" si="63"/>
        <v>8.9999999999999969E-2</v>
      </c>
      <c r="R229">
        <v>10.43</v>
      </c>
      <c r="S229">
        <f t="shared" si="73"/>
        <v>-1.0429999999999999</v>
      </c>
      <c r="T229">
        <f t="shared" si="64"/>
        <v>-0.36699999999999999</v>
      </c>
      <c r="U229">
        <v>72.885000000000005</v>
      </c>
      <c r="Y229" s="13">
        <v>72.885000000000005</v>
      </c>
      <c r="Z229">
        <f t="shared" si="65"/>
        <v>0</v>
      </c>
      <c r="AA229">
        <f t="shared" si="66"/>
        <v>0</v>
      </c>
      <c r="AB229">
        <f t="shared" si="67"/>
        <v>4170.0952316250005</v>
      </c>
      <c r="AC229">
        <f t="shared" si="68"/>
        <v>0</v>
      </c>
      <c r="AD229">
        <f>(L229-P229)/P229</f>
        <v>0.17681728880157163</v>
      </c>
      <c r="AE229">
        <f>119*(10^-6)*(AD229^1.231)</f>
        <v>1.4100999606008172E-5</v>
      </c>
      <c r="AF229">
        <f t="shared" si="69"/>
        <v>5.8802511218160691E-6</v>
      </c>
      <c r="AG229">
        <f t="shared" si="70"/>
        <v>5.8802511218160687</v>
      </c>
      <c r="AH229">
        <f>AE229*(AC229/10000)</f>
        <v>0</v>
      </c>
      <c r="AI229">
        <f t="shared" si="71"/>
        <v>16.022482620752232</v>
      </c>
    </row>
    <row r="230" spans="1:35" hidden="1" x14ac:dyDescent="0.35">
      <c r="A230" s="2">
        <v>44764</v>
      </c>
      <c r="B230" t="s">
        <v>18</v>
      </c>
      <c r="C230" t="s">
        <v>181</v>
      </c>
      <c r="D230" t="s">
        <v>109</v>
      </c>
      <c r="E230" t="s">
        <v>21</v>
      </c>
      <c r="F230">
        <v>12</v>
      </c>
      <c r="G230" t="s">
        <v>43</v>
      </c>
      <c r="H230" t="s">
        <v>76</v>
      </c>
      <c r="I230" t="str">
        <f t="shared" si="62"/>
        <v>L3PfuH5</v>
      </c>
      <c r="J230" t="s">
        <v>453</v>
      </c>
      <c r="K230" t="s">
        <v>193</v>
      </c>
      <c r="L230" s="1">
        <v>1.161</v>
      </c>
      <c r="M230">
        <v>7.68</v>
      </c>
      <c r="N230">
        <f t="shared" si="72"/>
        <v>-0.76800000000000002</v>
      </c>
      <c r="O230" t="s">
        <v>163</v>
      </c>
      <c r="P230">
        <v>1.163</v>
      </c>
      <c r="Q230" s="1">
        <f t="shared" si="63"/>
        <v>-2.0000000000000018E-3</v>
      </c>
      <c r="R230">
        <v>10.45</v>
      </c>
      <c r="S230">
        <f t="shared" si="73"/>
        <v>-1.0449999999999999</v>
      </c>
      <c r="T230">
        <f t="shared" si="64"/>
        <v>-0.27699999999999991</v>
      </c>
      <c r="U230">
        <v>79.099999999999994</v>
      </c>
      <c r="V230">
        <v>81.8</v>
      </c>
      <c r="W230">
        <v>26</v>
      </c>
      <c r="X230">
        <v>26.5</v>
      </c>
      <c r="Y230" s="13">
        <f>(W230+X230)/2</f>
        <v>26.25</v>
      </c>
      <c r="Z230">
        <f t="shared" si="65"/>
        <v>26.25</v>
      </c>
      <c r="AA230">
        <f t="shared" si="66"/>
        <v>54.861664012738849</v>
      </c>
      <c r="AB230">
        <f t="shared" si="67"/>
        <v>4911.5958499999997</v>
      </c>
      <c r="AC230">
        <f t="shared" si="68"/>
        <v>5252.6234000000004</v>
      </c>
      <c r="AD230">
        <f>(P230-L230)/L230</f>
        <v>1.7226528854435846E-3</v>
      </c>
      <c r="AE230">
        <f>119*(10^-6)*(AD230^1.231)</f>
        <v>4.7130974939247305E-8</v>
      </c>
      <c r="AF230">
        <f t="shared" si="69"/>
        <v>2.3148830091806106E-8</v>
      </c>
      <c r="AG230">
        <f t="shared" si="70"/>
        <v>2.3148830091806107E-2</v>
      </c>
      <c r="AH230">
        <f>AE230*(AC230/10000)</f>
        <v>2.4756126183070399E-8</v>
      </c>
      <c r="AI230">
        <f t="shared" si="71"/>
        <v>8.3569783724931818E-2</v>
      </c>
    </row>
    <row r="231" spans="1:35" hidden="1" x14ac:dyDescent="0.35">
      <c r="A231" s="2">
        <v>44776</v>
      </c>
      <c r="B231" t="s">
        <v>18</v>
      </c>
      <c r="C231" t="s">
        <v>196</v>
      </c>
      <c r="D231" t="s">
        <v>123</v>
      </c>
      <c r="E231" t="s">
        <v>21</v>
      </c>
      <c r="F231">
        <v>7</v>
      </c>
      <c r="G231" t="s">
        <v>25</v>
      </c>
      <c r="H231" t="s">
        <v>68</v>
      </c>
      <c r="I231" t="str">
        <f t="shared" si="62"/>
        <v>M1SguG6</v>
      </c>
      <c r="J231" t="s">
        <v>469</v>
      </c>
      <c r="K231" t="s">
        <v>87</v>
      </c>
      <c r="L231" s="1">
        <v>0.77700000000000002</v>
      </c>
      <c r="M231">
        <v>5.12</v>
      </c>
      <c r="N231">
        <f t="shared" si="72"/>
        <v>-0.51200000000000001</v>
      </c>
      <c r="O231" t="s">
        <v>201</v>
      </c>
      <c r="P231">
        <v>0.65900000000000003</v>
      </c>
      <c r="Q231" s="1">
        <f t="shared" si="63"/>
        <v>0.11799999999999999</v>
      </c>
      <c r="R231">
        <v>10.47</v>
      </c>
      <c r="S231">
        <f t="shared" si="73"/>
        <v>-1.0470000000000002</v>
      </c>
      <c r="T231">
        <f t="shared" si="64"/>
        <v>-0.53500000000000014</v>
      </c>
      <c r="U231">
        <v>44.5</v>
      </c>
      <c r="V231">
        <v>43.5</v>
      </c>
      <c r="W231" s="13">
        <v>44.5</v>
      </c>
      <c r="X231">
        <v>43.5</v>
      </c>
      <c r="Y231">
        <v>44.5</v>
      </c>
      <c r="Z231">
        <f t="shared" si="65"/>
        <v>44</v>
      </c>
      <c r="AA231">
        <f t="shared" si="66"/>
        <v>154.14012738853503</v>
      </c>
      <c r="AB231">
        <f t="shared" si="67"/>
        <v>1554.4962500000001</v>
      </c>
      <c r="AC231">
        <f t="shared" si="68"/>
        <v>1485.41625</v>
      </c>
      <c r="AD231">
        <f>(L231-P231)/P231</f>
        <v>0.17905918057663125</v>
      </c>
      <c r="AE231">
        <f>119*(10^-6)*(AD231^1.231)</f>
        <v>1.4321409634571415E-5</v>
      </c>
      <c r="AF231">
        <f t="shared" si="69"/>
        <v>2.2262577571655138E-6</v>
      </c>
      <c r="AG231">
        <f t="shared" si="70"/>
        <v>2.2262577571655138</v>
      </c>
      <c r="AH231">
        <f>AE231*(AC231/10000)</f>
        <v>2.1273254594098941E-6</v>
      </c>
      <c r="AI231">
        <f t="shared" si="71"/>
        <v>4.1612294526458191</v>
      </c>
    </row>
    <row r="232" spans="1:35" hidden="1" x14ac:dyDescent="0.35">
      <c r="A232" s="2">
        <v>44743</v>
      </c>
      <c r="B232" t="s">
        <v>56</v>
      </c>
      <c r="C232" t="s">
        <v>155</v>
      </c>
      <c r="D232" t="s">
        <v>67</v>
      </c>
      <c r="E232" t="s">
        <v>46</v>
      </c>
      <c r="F232">
        <v>11</v>
      </c>
      <c r="G232" t="s">
        <v>30</v>
      </c>
      <c r="H232" t="s">
        <v>75</v>
      </c>
      <c r="I232" t="str">
        <f t="shared" si="62"/>
        <v>L6FthJ7</v>
      </c>
      <c r="J232" t="s">
        <v>508</v>
      </c>
      <c r="K232" t="s">
        <v>157</v>
      </c>
      <c r="L232" s="1">
        <v>0.65800000000000003</v>
      </c>
      <c r="M232">
        <v>1.53</v>
      </c>
      <c r="N232">
        <f t="shared" si="72"/>
        <v>-0.153</v>
      </c>
      <c r="O232" t="s">
        <v>158</v>
      </c>
      <c r="P232">
        <v>0.53900000000000003</v>
      </c>
      <c r="Q232" s="1">
        <f t="shared" si="63"/>
        <v>0.11899999999999999</v>
      </c>
      <c r="R232">
        <v>10.47</v>
      </c>
      <c r="S232">
        <f t="shared" si="73"/>
        <v>-1.0470000000000002</v>
      </c>
      <c r="T232">
        <f t="shared" si="64"/>
        <v>-0.89400000000000013</v>
      </c>
      <c r="U232">
        <v>72.885000000000005</v>
      </c>
      <c r="Y232" s="13">
        <v>72.885000000000005</v>
      </c>
      <c r="Z232">
        <f t="shared" si="65"/>
        <v>0</v>
      </c>
      <c r="AA232">
        <f t="shared" si="66"/>
        <v>0</v>
      </c>
      <c r="AB232">
        <f t="shared" si="67"/>
        <v>4170.0952316250005</v>
      </c>
      <c r="AC232">
        <f t="shared" si="68"/>
        <v>0</v>
      </c>
      <c r="AD232">
        <f>(L232-P232)/P232</f>
        <v>0.22077922077922074</v>
      </c>
      <c r="AE232">
        <f>119*(10^-6)*(AD232^1.231)</f>
        <v>1.8533587848796164E-5</v>
      </c>
      <c r="AF232">
        <f t="shared" si="69"/>
        <v>7.7286826313167933E-6</v>
      </c>
      <c r="AG232">
        <f t="shared" si="70"/>
        <v>7.7286826313167936</v>
      </c>
      <c r="AH232">
        <f>AE232*(AC232/10000)</f>
        <v>0</v>
      </c>
      <c r="AI232">
        <f t="shared" si="71"/>
        <v>8.6450588717190069</v>
      </c>
    </row>
    <row r="233" spans="1:35" hidden="1" x14ac:dyDescent="0.35">
      <c r="A233" s="2">
        <v>44715</v>
      </c>
      <c r="B233" t="s">
        <v>56</v>
      </c>
      <c r="C233" t="s">
        <v>19</v>
      </c>
      <c r="D233" t="s">
        <v>57</v>
      </c>
      <c r="E233" t="s">
        <v>46</v>
      </c>
      <c r="F233">
        <v>5</v>
      </c>
      <c r="G233" t="s">
        <v>37</v>
      </c>
      <c r="H233" t="s">
        <v>63</v>
      </c>
      <c r="I233" t="str">
        <f t="shared" si="62"/>
        <v>L1PfaF7</v>
      </c>
      <c r="J233" t="s">
        <v>502</v>
      </c>
      <c r="K233" t="s">
        <v>59</v>
      </c>
      <c r="L233" s="1">
        <v>0.14499999999999999</v>
      </c>
      <c r="M233">
        <v>3.43</v>
      </c>
      <c r="N233">
        <f t="shared" si="72"/>
        <v>-0.34300000000000003</v>
      </c>
      <c r="O233" t="s">
        <v>60</v>
      </c>
      <c r="P233">
        <v>0.60299999999999998</v>
      </c>
      <c r="Q233" s="1">
        <f t="shared" si="63"/>
        <v>-0.45799999999999996</v>
      </c>
      <c r="R233">
        <v>10.48</v>
      </c>
      <c r="S233">
        <f t="shared" si="73"/>
        <v>-1.048</v>
      </c>
      <c r="T233">
        <f t="shared" si="64"/>
        <v>-0.70500000000000007</v>
      </c>
      <c r="U233">
        <v>35.465000000000003</v>
      </c>
      <c r="Y233" s="13">
        <v>35.465000000000003</v>
      </c>
      <c r="Z233">
        <f t="shared" si="65"/>
        <v>0</v>
      </c>
      <c r="AA233">
        <f t="shared" si="66"/>
        <v>0</v>
      </c>
      <c r="AB233">
        <f t="shared" si="67"/>
        <v>987.34648662500024</v>
      </c>
      <c r="AC233">
        <f t="shared" si="68"/>
        <v>0</v>
      </c>
      <c r="AD233">
        <f>(P233-L233)/L233</f>
        <v>3.1586206896551725</v>
      </c>
      <c r="AE233">
        <f>119*(10^-6)*(AD233^1.231)</f>
        <v>4.9026213715178265E-4</v>
      </c>
      <c r="AF233">
        <f t="shared" si="69"/>
        <v>4.8405859864207656E-5</v>
      </c>
      <c r="AG233">
        <f t="shared" si="70"/>
        <v>48.405859864207656</v>
      </c>
      <c r="AH233">
        <f>AE233*(AC233/10000)</f>
        <v>0</v>
      </c>
      <c r="AI233">
        <f t="shared" si="71"/>
        <v>68.660794133627874</v>
      </c>
    </row>
    <row r="234" spans="1:35" hidden="1" x14ac:dyDescent="0.35">
      <c r="A234" s="2">
        <v>44721</v>
      </c>
      <c r="B234" t="s">
        <v>18</v>
      </c>
      <c r="C234" t="s">
        <v>19</v>
      </c>
      <c r="D234" t="s">
        <v>45</v>
      </c>
      <c r="E234" t="s">
        <v>46</v>
      </c>
      <c r="F234">
        <v>2</v>
      </c>
      <c r="G234" t="s">
        <v>37</v>
      </c>
      <c r="H234" t="s">
        <v>49</v>
      </c>
      <c r="I234" t="str">
        <f t="shared" si="62"/>
        <v>L4PfaJ8</v>
      </c>
      <c r="J234" t="s">
        <v>437</v>
      </c>
      <c r="K234" t="s">
        <v>23</v>
      </c>
      <c r="L234" s="1" t="s">
        <v>50</v>
      </c>
      <c r="M234">
        <v>6.54</v>
      </c>
      <c r="N234">
        <f t="shared" si="72"/>
        <v>-0.65400000000000003</v>
      </c>
      <c r="O234" t="s">
        <v>48</v>
      </c>
      <c r="P234" t="s">
        <v>51</v>
      </c>
      <c r="Q234" s="1" t="s">
        <v>50</v>
      </c>
      <c r="R234">
        <v>10.49</v>
      </c>
      <c r="S234">
        <f t="shared" si="73"/>
        <v>-1.0489999999999999</v>
      </c>
      <c r="T234">
        <f t="shared" si="64"/>
        <v>-0.39499999999999991</v>
      </c>
      <c r="U234">
        <v>60.25</v>
      </c>
      <c r="V234">
        <v>61.45</v>
      </c>
      <c r="W234">
        <v>19</v>
      </c>
      <c r="X234">
        <v>20</v>
      </c>
      <c r="Y234" s="13">
        <f>(W234+X234)/2</f>
        <v>19.5</v>
      </c>
      <c r="Z234">
        <f t="shared" si="65"/>
        <v>19.5</v>
      </c>
      <c r="AA234">
        <f t="shared" si="66"/>
        <v>30.27468152866242</v>
      </c>
      <c r="AB234">
        <f t="shared" si="67"/>
        <v>2849.5990624999999</v>
      </c>
      <c r="AC234">
        <f t="shared" si="68"/>
        <v>2964.2404625000004</v>
      </c>
      <c r="AD234" t="s">
        <v>50</v>
      </c>
      <c r="AE234" t="s">
        <v>50</v>
      </c>
      <c r="AF234" t="e">
        <f t="shared" si="69"/>
        <v>#VALUE!</v>
      </c>
      <c r="AG234" t="e">
        <f t="shared" si="70"/>
        <v>#VALUE!</v>
      </c>
      <c r="AH234" t="s">
        <v>103</v>
      </c>
      <c r="AI234" t="e">
        <f t="shared" si="71"/>
        <v>#VALUE!</v>
      </c>
    </row>
    <row r="235" spans="1:35" hidden="1" x14ac:dyDescent="0.35">
      <c r="A235" s="2">
        <v>44722</v>
      </c>
      <c r="B235" t="s">
        <v>18</v>
      </c>
      <c r="C235" t="s">
        <v>19</v>
      </c>
      <c r="D235" t="s">
        <v>123</v>
      </c>
      <c r="E235" t="s">
        <v>21</v>
      </c>
      <c r="F235">
        <v>16</v>
      </c>
      <c r="G235" t="s">
        <v>43</v>
      </c>
      <c r="H235" t="s">
        <v>35</v>
      </c>
      <c r="I235" t="str">
        <f t="shared" si="62"/>
        <v>M1PfuD4</v>
      </c>
      <c r="J235" t="s">
        <v>468</v>
      </c>
      <c r="K235" t="s">
        <v>128</v>
      </c>
      <c r="L235" s="1">
        <v>0.62</v>
      </c>
      <c r="M235">
        <v>2.82</v>
      </c>
      <c r="N235">
        <f t="shared" si="72"/>
        <v>-0.28199999999999997</v>
      </c>
      <c r="O235" t="s">
        <v>129</v>
      </c>
      <c r="P235">
        <v>0.53700000000000003</v>
      </c>
      <c r="Q235" s="1">
        <f t="shared" ref="Q235:Q298" si="78">L235-P235</f>
        <v>8.2999999999999963E-2</v>
      </c>
      <c r="R235" s="4">
        <v>10.52</v>
      </c>
      <c r="S235">
        <f t="shared" si="73"/>
        <v>-1.052</v>
      </c>
      <c r="T235">
        <f t="shared" si="64"/>
        <v>-0.77</v>
      </c>
      <c r="U235">
        <v>64.150000000000006</v>
      </c>
      <c r="V235">
        <v>65.2</v>
      </c>
      <c r="W235">
        <v>20</v>
      </c>
      <c r="X235">
        <v>20.5</v>
      </c>
      <c r="Y235" s="13">
        <f>(W235+X235)/2</f>
        <v>20.25</v>
      </c>
      <c r="Z235">
        <f t="shared" si="65"/>
        <v>20.25</v>
      </c>
      <c r="AA235">
        <f t="shared" si="66"/>
        <v>32.648288216560509</v>
      </c>
      <c r="AB235">
        <f t="shared" si="67"/>
        <v>3230.4496625000006</v>
      </c>
      <c r="AC235">
        <f t="shared" si="68"/>
        <v>3337.0664000000002</v>
      </c>
      <c r="AD235">
        <f t="shared" ref="AD235:AD240" si="79">(L235-P235)/P235</f>
        <v>0.15456238361266286</v>
      </c>
      <c r="AE235">
        <f t="shared" ref="AE235:AE298" si="80">119*(10^-6)*(AD235^1.231)</f>
        <v>1.1949060152625587E-5</v>
      </c>
      <c r="AF235">
        <f t="shared" si="69"/>
        <v>3.8600837337241537E-6</v>
      </c>
      <c r="AG235">
        <f t="shared" si="70"/>
        <v>3.8600837337241538</v>
      </c>
      <c r="AH235">
        <f t="shared" ref="AH235:AH298" si="81">AE235*(AC235/10000)</f>
        <v>3.9874807146905721E-6</v>
      </c>
      <c r="AI235">
        <f t="shared" si="71"/>
        <v>5.0130957580833169</v>
      </c>
    </row>
    <row r="236" spans="1:35" hidden="1" x14ac:dyDescent="0.35">
      <c r="A236" s="2">
        <v>44721</v>
      </c>
      <c r="B236" t="s">
        <v>18</v>
      </c>
      <c r="C236" t="s">
        <v>19</v>
      </c>
      <c r="D236" t="s">
        <v>45</v>
      </c>
      <c r="E236" t="s">
        <v>46</v>
      </c>
      <c r="F236">
        <v>5</v>
      </c>
      <c r="G236" t="s">
        <v>25</v>
      </c>
      <c r="H236" t="s">
        <v>53</v>
      </c>
      <c r="I236" t="str">
        <f t="shared" si="62"/>
        <v>L4SguG1</v>
      </c>
      <c r="J236" t="s">
        <v>439</v>
      </c>
      <c r="K236" t="s">
        <v>23</v>
      </c>
      <c r="L236" s="1">
        <v>0.71799999999999997</v>
      </c>
      <c r="M236">
        <v>4.54</v>
      </c>
      <c r="N236">
        <f t="shared" si="72"/>
        <v>-0.45400000000000001</v>
      </c>
      <c r="O236" t="s">
        <v>48</v>
      </c>
      <c r="P236">
        <v>0.51200000000000001</v>
      </c>
      <c r="Q236" s="1">
        <f t="shared" si="78"/>
        <v>0.20599999999999996</v>
      </c>
      <c r="R236">
        <v>10.53</v>
      </c>
      <c r="S236">
        <f t="shared" si="73"/>
        <v>-1.0529999999999999</v>
      </c>
      <c r="T236">
        <f t="shared" si="64"/>
        <v>-0.59899999999999998</v>
      </c>
      <c r="U236">
        <v>33.5</v>
      </c>
      <c r="V236">
        <v>32.450000000000003</v>
      </c>
      <c r="W236">
        <v>10</v>
      </c>
      <c r="X236">
        <v>10.5</v>
      </c>
      <c r="Y236" s="13">
        <f>(W236+X236)/2</f>
        <v>10.25</v>
      </c>
      <c r="Z236">
        <f t="shared" si="65"/>
        <v>10.25</v>
      </c>
      <c r="AA236">
        <f t="shared" si="66"/>
        <v>8.3648487261146496</v>
      </c>
      <c r="AB236">
        <f t="shared" si="67"/>
        <v>880.96625000000006</v>
      </c>
      <c r="AC236">
        <f t="shared" si="68"/>
        <v>826.60696250000024</v>
      </c>
      <c r="AD236">
        <f t="shared" si="79"/>
        <v>0.40234374999999989</v>
      </c>
      <c r="AE236">
        <f t="shared" si="80"/>
        <v>3.8797718504419517E-5</v>
      </c>
      <c r="AF236">
        <f t="shared" si="69"/>
        <v>3.4179480579394075E-6</v>
      </c>
      <c r="AG236">
        <f t="shared" si="70"/>
        <v>3.4179480579394075</v>
      </c>
      <c r="AH236">
        <f t="shared" si="81"/>
        <v>3.2070464244868269E-6</v>
      </c>
      <c r="AI236">
        <f t="shared" si="71"/>
        <v>5.7060902469773085</v>
      </c>
    </row>
    <row r="237" spans="1:35" hidden="1" x14ac:dyDescent="0.35">
      <c r="A237" s="2">
        <v>44772</v>
      </c>
      <c r="B237" t="s">
        <v>56</v>
      </c>
      <c r="C237" t="s">
        <v>196</v>
      </c>
      <c r="D237" t="s">
        <v>77</v>
      </c>
      <c r="E237" t="s">
        <v>46</v>
      </c>
      <c r="F237">
        <v>12</v>
      </c>
      <c r="G237" t="s">
        <v>30</v>
      </c>
      <c r="H237" t="s">
        <v>93</v>
      </c>
      <c r="I237" t="str">
        <f t="shared" si="62"/>
        <v>M3FthH9</v>
      </c>
      <c r="J237" t="s">
        <v>516</v>
      </c>
      <c r="L237" s="1">
        <v>0.63100000000000001</v>
      </c>
      <c r="M237">
        <v>6.13</v>
      </c>
      <c r="N237">
        <f t="shared" si="72"/>
        <v>-0.61299999999999999</v>
      </c>
      <c r="O237" t="s">
        <v>197</v>
      </c>
      <c r="P237">
        <v>0.40600000000000003</v>
      </c>
      <c r="Q237" s="1">
        <f t="shared" si="78"/>
        <v>0.22499999999999998</v>
      </c>
      <c r="R237">
        <v>10.56</v>
      </c>
      <c r="S237">
        <f t="shared" si="73"/>
        <v>-1.056</v>
      </c>
      <c r="T237">
        <f t="shared" si="64"/>
        <v>-0.44300000000000006</v>
      </c>
      <c r="U237">
        <v>39.945</v>
      </c>
      <c r="Y237" s="13">
        <v>39.945</v>
      </c>
      <c r="Z237">
        <f t="shared" si="65"/>
        <v>0</v>
      </c>
      <c r="AA237">
        <f t="shared" si="66"/>
        <v>0</v>
      </c>
      <c r="AB237">
        <f t="shared" si="67"/>
        <v>1252.5483746250002</v>
      </c>
      <c r="AC237">
        <f t="shared" si="68"/>
        <v>0</v>
      </c>
      <c r="AD237">
        <f t="shared" si="79"/>
        <v>0.55418719211822653</v>
      </c>
      <c r="AE237">
        <f t="shared" si="80"/>
        <v>5.7542416191695682E-5</v>
      </c>
      <c r="AF237">
        <f t="shared" si="69"/>
        <v>7.2074659872903718E-6</v>
      </c>
      <c r="AG237">
        <f t="shared" si="70"/>
        <v>7.2074659872903721</v>
      </c>
      <c r="AH237">
        <f t="shared" si="81"/>
        <v>0</v>
      </c>
      <c r="AI237">
        <f t="shared" si="71"/>
        <v>16.269674914876685</v>
      </c>
    </row>
    <row r="238" spans="1:35" hidden="1" x14ac:dyDescent="0.35">
      <c r="A238" s="2">
        <v>44777</v>
      </c>
      <c r="B238" t="s">
        <v>18</v>
      </c>
      <c r="C238" t="s">
        <v>196</v>
      </c>
      <c r="D238" t="s">
        <v>109</v>
      </c>
      <c r="E238" t="s">
        <v>21</v>
      </c>
      <c r="F238">
        <v>10</v>
      </c>
      <c r="G238" t="s">
        <v>43</v>
      </c>
      <c r="H238" t="s">
        <v>54</v>
      </c>
      <c r="I238" t="str">
        <f t="shared" si="62"/>
        <v>L3PfuA6</v>
      </c>
      <c r="J238" t="s">
        <v>452</v>
      </c>
      <c r="K238" t="s">
        <v>87</v>
      </c>
      <c r="L238" s="1">
        <v>0.58899999999999997</v>
      </c>
      <c r="M238">
        <v>12.86</v>
      </c>
      <c r="N238">
        <f t="shared" si="72"/>
        <v>-1.286</v>
      </c>
      <c r="O238" t="s">
        <v>180</v>
      </c>
      <c r="P238">
        <v>0.44900000000000001</v>
      </c>
      <c r="Q238" s="1">
        <f t="shared" si="78"/>
        <v>0.13999999999999996</v>
      </c>
      <c r="R238">
        <v>10.56</v>
      </c>
      <c r="S238">
        <f t="shared" si="73"/>
        <v>-1.056</v>
      </c>
      <c r="T238">
        <f t="shared" si="64"/>
        <v>0.22999999999999998</v>
      </c>
      <c r="U238">
        <v>50.05</v>
      </c>
      <c r="V238">
        <v>51.4</v>
      </c>
      <c r="W238" s="13">
        <v>50.05</v>
      </c>
      <c r="X238">
        <v>51.4</v>
      </c>
      <c r="Y238">
        <v>50.05</v>
      </c>
      <c r="Z238">
        <f t="shared" si="65"/>
        <v>50.724999999999994</v>
      </c>
      <c r="AA238">
        <f t="shared" si="66"/>
        <v>204.85872810509548</v>
      </c>
      <c r="AB238">
        <f t="shared" si="67"/>
        <v>1966.4269624999997</v>
      </c>
      <c r="AC238">
        <f t="shared" si="68"/>
        <v>2073.9386</v>
      </c>
      <c r="AD238">
        <f t="shared" si="79"/>
        <v>0.31180400890868587</v>
      </c>
      <c r="AE238">
        <f t="shared" si="80"/>
        <v>2.8347536785696121E-5</v>
      </c>
      <c r="AF238">
        <f t="shared" si="69"/>
        <v>5.574336065585343E-6</v>
      </c>
      <c r="AG238">
        <f t="shared" si="70"/>
        <v>5.5743360655853431</v>
      </c>
      <c r="AH238">
        <f t="shared" si="81"/>
        <v>5.8791050754775106E-6</v>
      </c>
      <c r="AI238">
        <f t="shared" si="71"/>
        <v>24.236243763414539</v>
      </c>
    </row>
    <row r="239" spans="1:35" hidden="1" x14ac:dyDescent="0.35">
      <c r="A239" s="2">
        <v>44747</v>
      </c>
      <c r="B239" t="s">
        <v>18</v>
      </c>
      <c r="C239" t="s">
        <v>155</v>
      </c>
      <c r="D239" t="s">
        <v>20</v>
      </c>
      <c r="E239" t="s">
        <v>21</v>
      </c>
      <c r="F239">
        <v>3</v>
      </c>
      <c r="G239" t="s">
        <v>30</v>
      </c>
      <c r="H239" t="s">
        <v>166</v>
      </c>
      <c r="I239" t="str">
        <f t="shared" si="62"/>
        <v>K6FthE10</v>
      </c>
      <c r="J239" t="s">
        <v>422</v>
      </c>
      <c r="K239" t="s">
        <v>165</v>
      </c>
      <c r="L239" s="1">
        <v>0.55900000000000005</v>
      </c>
      <c r="M239">
        <v>7.85</v>
      </c>
      <c r="N239">
        <f t="shared" si="72"/>
        <v>-0.78499999999999992</v>
      </c>
      <c r="O239" t="s">
        <v>146</v>
      </c>
      <c r="P239">
        <v>0.53600000000000003</v>
      </c>
      <c r="Q239" s="1">
        <f t="shared" si="78"/>
        <v>2.300000000000002E-2</v>
      </c>
      <c r="R239">
        <v>10.56</v>
      </c>
      <c r="S239">
        <f t="shared" si="73"/>
        <v>-1.056</v>
      </c>
      <c r="T239">
        <f t="shared" si="64"/>
        <v>-0.27100000000000013</v>
      </c>
      <c r="U239">
        <v>163.95</v>
      </c>
      <c r="V239">
        <v>160.80000000000001</v>
      </c>
      <c r="W239">
        <v>52</v>
      </c>
      <c r="X239">
        <v>53</v>
      </c>
      <c r="Y239" s="13">
        <f>(W239+X239)/2</f>
        <v>52.5</v>
      </c>
      <c r="Z239">
        <f t="shared" si="65"/>
        <v>52.5</v>
      </c>
      <c r="AA239">
        <f t="shared" si="66"/>
        <v>219.4466560509554</v>
      </c>
      <c r="AB239">
        <f t="shared" si="67"/>
        <v>21100.487962499999</v>
      </c>
      <c r="AC239">
        <f t="shared" si="68"/>
        <v>20297.462400000004</v>
      </c>
      <c r="AD239">
        <f t="shared" si="79"/>
        <v>4.2910447761194064E-2</v>
      </c>
      <c r="AE239">
        <f t="shared" si="80"/>
        <v>2.4673574524889944E-6</v>
      </c>
      <c r="AF239">
        <f t="shared" si="69"/>
        <v>5.206244622542869E-6</v>
      </c>
      <c r="AG239">
        <f t="shared" si="70"/>
        <v>5.2062446225428687</v>
      </c>
      <c r="AH239">
        <f t="shared" si="81"/>
        <v>5.0081095119255163E-6</v>
      </c>
      <c r="AI239">
        <f t="shared" si="71"/>
        <v>19.211234769530872</v>
      </c>
    </row>
    <row r="240" spans="1:35" hidden="1" x14ac:dyDescent="0.35">
      <c r="A240" s="2">
        <v>44779</v>
      </c>
      <c r="B240" s="6" t="s">
        <v>18</v>
      </c>
      <c r="C240" s="6" t="s">
        <v>196</v>
      </c>
      <c r="D240" t="s">
        <v>86</v>
      </c>
      <c r="E240" t="s">
        <v>46</v>
      </c>
      <c r="F240">
        <v>4</v>
      </c>
      <c r="G240" t="s">
        <v>94</v>
      </c>
      <c r="H240" t="s">
        <v>82</v>
      </c>
      <c r="I240" t="str">
        <f t="shared" si="62"/>
        <v>K5AguH7</v>
      </c>
      <c r="J240" t="s">
        <v>395</v>
      </c>
      <c r="K240" t="s">
        <v>150</v>
      </c>
      <c r="L240" s="1">
        <v>0.63200000000000001</v>
      </c>
      <c r="M240">
        <v>4.76</v>
      </c>
      <c r="N240">
        <f t="shared" si="72"/>
        <v>-0.47599999999999998</v>
      </c>
      <c r="O240" s="6" t="s">
        <v>211</v>
      </c>
      <c r="P240">
        <v>0.53900000000000003</v>
      </c>
      <c r="Q240" s="1">
        <f t="shared" si="78"/>
        <v>9.2999999999999972E-2</v>
      </c>
      <c r="R240">
        <v>10.56</v>
      </c>
      <c r="S240">
        <f t="shared" si="73"/>
        <v>-1.056</v>
      </c>
      <c r="T240">
        <f t="shared" si="64"/>
        <v>-0.58000000000000007</v>
      </c>
      <c r="U240">
        <v>81</v>
      </c>
      <c r="V240">
        <v>86</v>
      </c>
      <c r="W240" s="13">
        <v>81</v>
      </c>
      <c r="X240">
        <v>86</v>
      </c>
      <c r="Y240">
        <v>81</v>
      </c>
      <c r="Z240">
        <f t="shared" si="65"/>
        <v>83.5</v>
      </c>
      <c r="AA240">
        <f t="shared" si="66"/>
        <v>555.11544585987258</v>
      </c>
      <c r="AB240">
        <f t="shared" si="67"/>
        <v>5150.3850000000002</v>
      </c>
      <c r="AC240">
        <f t="shared" si="68"/>
        <v>5805.8600000000006</v>
      </c>
      <c r="AD240">
        <f t="shared" si="79"/>
        <v>0.17254174397031533</v>
      </c>
      <c r="AE240">
        <f t="shared" si="80"/>
        <v>1.3682444686666402E-5</v>
      </c>
      <c r="AF240">
        <f t="shared" si="69"/>
        <v>7.0469857877536347E-6</v>
      </c>
      <c r="AG240">
        <f t="shared" si="70"/>
        <v>7.046985787753635</v>
      </c>
      <c r="AH240">
        <f t="shared" si="81"/>
        <v>7.9438358308528993E-6</v>
      </c>
      <c r="AI240">
        <f t="shared" si="71"/>
        <v>12.149975496126956</v>
      </c>
    </row>
    <row r="241" spans="1:35" hidden="1" x14ac:dyDescent="0.35">
      <c r="A241" s="9">
        <v>44790</v>
      </c>
      <c r="B241" s="4" t="s">
        <v>18</v>
      </c>
      <c r="C241" s="4" t="s">
        <v>214</v>
      </c>
      <c r="D241" s="4" t="s">
        <v>123</v>
      </c>
      <c r="E241" t="s">
        <v>21</v>
      </c>
      <c r="F241" s="4">
        <v>7</v>
      </c>
      <c r="G241" s="4" t="s">
        <v>39</v>
      </c>
      <c r="H241" s="4" t="s">
        <v>131</v>
      </c>
      <c r="I241" t="str">
        <f t="shared" si="62"/>
        <v>M1BbrJ3</v>
      </c>
      <c r="J241" t="s">
        <v>455</v>
      </c>
      <c r="K241" s="4" t="s">
        <v>69</v>
      </c>
      <c r="L241" s="3">
        <v>0.71299999999999997</v>
      </c>
      <c r="M241" s="4">
        <v>16.78</v>
      </c>
      <c r="N241">
        <f t="shared" si="72"/>
        <v>-1.6780000000000002</v>
      </c>
      <c r="O241" s="4" t="s">
        <v>129</v>
      </c>
      <c r="P241" s="4">
        <v>0.76500000000000001</v>
      </c>
      <c r="Q241" s="1">
        <f t="shared" si="78"/>
        <v>-5.2000000000000046E-2</v>
      </c>
      <c r="R241" s="4">
        <v>10.57</v>
      </c>
      <c r="S241">
        <f t="shared" si="73"/>
        <v>-1.0569999999999999</v>
      </c>
      <c r="T241">
        <f t="shared" si="64"/>
        <v>0.62100000000000022</v>
      </c>
      <c r="U241">
        <v>84.55</v>
      </c>
      <c r="V241">
        <v>86.55</v>
      </c>
      <c r="W241" s="13">
        <v>84.55</v>
      </c>
      <c r="X241">
        <v>86.55</v>
      </c>
      <c r="Y241">
        <v>84.55</v>
      </c>
      <c r="Z241">
        <f t="shared" si="65"/>
        <v>85.55</v>
      </c>
      <c r="AA241">
        <f t="shared" si="66"/>
        <v>582.70720541401272</v>
      </c>
      <c r="AB241">
        <f t="shared" si="67"/>
        <v>5611.7314624999999</v>
      </c>
      <c r="AC241">
        <f t="shared" si="68"/>
        <v>5880.3584624999994</v>
      </c>
      <c r="AD241">
        <f>(P241-L241)/L241</f>
        <v>7.2931276297335271E-2</v>
      </c>
      <c r="AE241">
        <f t="shared" si="80"/>
        <v>4.7401694411933094E-6</v>
      </c>
      <c r="AF241">
        <f t="shared" si="69"/>
        <v>2.6600557990725539E-6</v>
      </c>
      <c r="AG241">
        <f t="shared" si="70"/>
        <v>2.6600557990725537</v>
      </c>
      <c r="AH241">
        <f t="shared" si="81"/>
        <v>2.7873895487204972E-6</v>
      </c>
      <c r="AI241">
        <f t="shared" si="71"/>
        <v>4.28350370221023</v>
      </c>
    </row>
    <row r="242" spans="1:35" hidden="1" x14ac:dyDescent="0.35">
      <c r="A242" s="2">
        <v>44749</v>
      </c>
      <c r="B242" t="s">
        <v>18</v>
      </c>
      <c r="C242" t="s">
        <v>155</v>
      </c>
      <c r="D242" t="s">
        <v>109</v>
      </c>
      <c r="E242" t="s">
        <v>21</v>
      </c>
      <c r="F242">
        <v>3</v>
      </c>
      <c r="G242" t="s">
        <v>25</v>
      </c>
      <c r="H242" t="s">
        <v>122</v>
      </c>
      <c r="I242" t="str">
        <f t="shared" si="62"/>
        <v>L3SguH3</v>
      </c>
      <c r="J242" t="s">
        <v>454</v>
      </c>
      <c r="K242" t="s">
        <v>174</v>
      </c>
      <c r="L242" s="1">
        <v>0.73299999999999998</v>
      </c>
      <c r="M242">
        <v>7.47</v>
      </c>
      <c r="N242">
        <f t="shared" si="72"/>
        <v>-0.747</v>
      </c>
      <c r="O242" t="s">
        <v>175</v>
      </c>
      <c r="P242">
        <v>0.70499999999999996</v>
      </c>
      <c r="Q242" s="1">
        <f t="shared" si="78"/>
        <v>2.8000000000000025E-2</v>
      </c>
      <c r="R242">
        <v>10.61</v>
      </c>
      <c r="S242">
        <f t="shared" si="73"/>
        <v>-1.0609999999999999</v>
      </c>
      <c r="T242">
        <f t="shared" si="64"/>
        <v>-0.31399999999999995</v>
      </c>
      <c r="U242">
        <v>51.05</v>
      </c>
      <c r="V242">
        <v>40.450000000000003</v>
      </c>
      <c r="W242">
        <v>11</v>
      </c>
      <c r="X242">
        <v>12</v>
      </c>
      <c r="Y242" s="13">
        <f>(W242+X242)/2</f>
        <v>11.5</v>
      </c>
      <c r="Z242">
        <f t="shared" si="65"/>
        <v>11.5</v>
      </c>
      <c r="AA242">
        <f t="shared" si="66"/>
        <v>10.529458598726114</v>
      </c>
      <c r="AB242">
        <f t="shared" si="67"/>
        <v>2045.7904624999996</v>
      </c>
      <c r="AC242">
        <f t="shared" si="68"/>
        <v>1284.4189625000004</v>
      </c>
      <c r="AD242">
        <f>(L242-P242)/P242</f>
        <v>3.9716312056737625E-2</v>
      </c>
      <c r="AE242">
        <f t="shared" si="80"/>
        <v>2.2432500957402819E-6</v>
      </c>
      <c r="AF242">
        <f t="shared" si="69"/>
        <v>4.5892196508676795E-7</v>
      </c>
      <c r="AG242">
        <f t="shared" si="70"/>
        <v>0.45892196508676797</v>
      </c>
      <c r="AH242">
        <f t="shared" si="81"/>
        <v>2.8812729605987598E-7</v>
      </c>
      <c r="AI242">
        <f t="shared" si="71"/>
        <v>1.4615349206584969</v>
      </c>
    </row>
    <row r="243" spans="1:35" x14ac:dyDescent="0.35">
      <c r="A243" s="2">
        <v>44778</v>
      </c>
      <c r="B243" s="6" t="s">
        <v>18</v>
      </c>
      <c r="C243" s="6" t="s">
        <v>196</v>
      </c>
      <c r="D243" t="s">
        <v>20</v>
      </c>
      <c r="E243" t="s">
        <v>21</v>
      </c>
      <c r="F243">
        <v>2</v>
      </c>
      <c r="G243" t="s">
        <v>26</v>
      </c>
      <c r="H243" t="s">
        <v>164</v>
      </c>
      <c r="I243" t="str">
        <f t="shared" si="62"/>
        <v>K6MlaC2</v>
      </c>
      <c r="J243" t="s">
        <v>425</v>
      </c>
      <c r="K243" t="s">
        <v>207</v>
      </c>
      <c r="L243" s="1">
        <v>0.88200000000000001</v>
      </c>
      <c r="M243">
        <v>6.76</v>
      </c>
      <c r="N243">
        <f t="shared" si="72"/>
        <v>-0.67599999999999993</v>
      </c>
      <c r="O243" s="6" t="s">
        <v>163</v>
      </c>
      <c r="P243">
        <v>0.90900000000000003</v>
      </c>
      <c r="Q243" s="1">
        <f t="shared" si="78"/>
        <v>-2.7000000000000024E-2</v>
      </c>
      <c r="R243">
        <v>10.63</v>
      </c>
      <c r="S243">
        <f t="shared" si="73"/>
        <v>-1.0630000000000002</v>
      </c>
      <c r="T243">
        <f t="shared" si="64"/>
        <v>-0.38700000000000023</v>
      </c>
      <c r="U243">
        <v>35.6</v>
      </c>
      <c r="V243">
        <v>35.4</v>
      </c>
      <c r="W243" s="13">
        <v>35.6</v>
      </c>
      <c r="X243">
        <v>35.4</v>
      </c>
      <c r="Y243">
        <v>35.6</v>
      </c>
      <c r="Z243">
        <f t="shared" si="65"/>
        <v>35.5</v>
      </c>
      <c r="AA243">
        <f t="shared" si="66"/>
        <v>100.33837579617834</v>
      </c>
      <c r="AB243">
        <f t="shared" si="67"/>
        <v>994.87760000000014</v>
      </c>
      <c r="AC243">
        <f t="shared" si="68"/>
        <v>983.73059999999998</v>
      </c>
      <c r="AD243">
        <f>(P243-L243)/L243</f>
        <v>3.0612244897959211E-2</v>
      </c>
      <c r="AE243">
        <f t="shared" si="80"/>
        <v>1.6281106860094505E-6</v>
      </c>
      <c r="AF243">
        <f t="shared" si="69"/>
        <v>1.6197708518314357E-7</v>
      </c>
      <c r="AG243">
        <f t="shared" si="70"/>
        <v>0.16197708518314358</v>
      </c>
      <c r="AH243">
        <f t="shared" si="81"/>
        <v>1.6016223020144883E-7</v>
      </c>
      <c r="AI243">
        <f t="shared" si="71"/>
        <v>0.41854543974972475</v>
      </c>
    </row>
    <row r="244" spans="1:35" hidden="1" x14ac:dyDescent="0.35">
      <c r="A244" s="2">
        <v>44790</v>
      </c>
      <c r="B244" s="6" t="s">
        <v>18</v>
      </c>
      <c r="C244" s="6" t="s">
        <v>214</v>
      </c>
      <c r="D244" t="s">
        <v>109</v>
      </c>
      <c r="E244" t="s">
        <v>21</v>
      </c>
      <c r="F244">
        <v>16</v>
      </c>
      <c r="G244" t="s">
        <v>41</v>
      </c>
      <c r="H244" t="s">
        <v>116</v>
      </c>
      <c r="I244" t="str">
        <f t="shared" si="62"/>
        <v>L3MluG10</v>
      </c>
      <c r="J244" t="s">
        <v>449</v>
      </c>
      <c r="K244" t="s">
        <v>215</v>
      </c>
      <c r="L244" s="1">
        <v>0.80700000000000005</v>
      </c>
      <c r="M244">
        <v>6.78</v>
      </c>
      <c r="N244">
        <f t="shared" si="72"/>
        <v>-0.67800000000000005</v>
      </c>
      <c r="O244" s="6" t="s">
        <v>160</v>
      </c>
      <c r="P244">
        <v>0.59299999999999997</v>
      </c>
      <c r="Q244" s="1">
        <f t="shared" si="78"/>
        <v>0.21400000000000008</v>
      </c>
      <c r="R244">
        <v>10.64</v>
      </c>
      <c r="S244">
        <f t="shared" si="73"/>
        <v>-1.0640000000000001</v>
      </c>
      <c r="T244">
        <f t="shared" si="64"/>
        <v>-0.38600000000000001</v>
      </c>
      <c r="U244">
        <v>82.3</v>
      </c>
      <c r="V244">
        <v>79.900000000000006</v>
      </c>
      <c r="W244" s="13">
        <v>82.3</v>
      </c>
      <c r="X244">
        <v>79.900000000000006</v>
      </c>
      <c r="Y244">
        <v>82.3</v>
      </c>
      <c r="Z244">
        <f t="shared" si="65"/>
        <v>81.099999999999994</v>
      </c>
      <c r="AA244">
        <f t="shared" si="66"/>
        <v>523.66321656050945</v>
      </c>
      <c r="AB244">
        <f t="shared" si="67"/>
        <v>5317.0326500000001</v>
      </c>
      <c r="AC244">
        <f t="shared" si="68"/>
        <v>5011.4478500000014</v>
      </c>
      <c r="AD244">
        <f>(L244-P244)/P244</f>
        <v>0.36087689713322108</v>
      </c>
      <c r="AE244">
        <f t="shared" si="80"/>
        <v>3.393563568592685E-5</v>
      </c>
      <c r="AF244">
        <f t="shared" si="69"/>
        <v>1.804368829405782E-5</v>
      </c>
      <c r="AG244">
        <f t="shared" si="70"/>
        <v>18.043688294057819</v>
      </c>
      <c r="AH244">
        <f t="shared" si="81"/>
        <v>1.7006666849662142E-5</v>
      </c>
      <c r="AI244">
        <f t="shared" si="71"/>
        <v>46.745306461289687</v>
      </c>
    </row>
    <row r="245" spans="1:35" hidden="1" x14ac:dyDescent="0.35">
      <c r="A245" s="2">
        <v>44791</v>
      </c>
      <c r="B245" s="6" t="s">
        <v>18</v>
      </c>
      <c r="C245" s="6" t="s">
        <v>214</v>
      </c>
      <c r="D245" t="s">
        <v>123</v>
      </c>
      <c r="E245" t="s">
        <v>21</v>
      </c>
      <c r="F245">
        <v>4</v>
      </c>
      <c r="G245" t="s">
        <v>43</v>
      </c>
      <c r="H245" t="s">
        <v>35</v>
      </c>
      <c r="I245" t="str">
        <f t="shared" si="62"/>
        <v>M1PfuD4</v>
      </c>
      <c r="J245" t="s">
        <v>468</v>
      </c>
      <c r="K245" t="s">
        <v>222</v>
      </c>
      <c r="L245" s="1">
        <v>0.79100000000000004</v>
      </c>
      <c r="M245">
        <v>9.41</v>
      </c>
      <c r="N245">
        <f t="shared" si="72"/>
        <v>-0.94100000000000006</v>
      </c>
      <c r="O245" t="s">
        <v>223</v>
      </c>
      <c r="P245">
        <v>0.81899999999999995</v>
      </c>
      <c r="Q245" s="1">
        <f t="shared" si="78"/>
        <v>-2.7999999999999914E-2</v>
      </c>
      <c r="R245">
        <v>10.65</v>
      </c>
      <c r="S245">
        <f t="shared" si="73"/>
        <v>-1.0649999999999999</v>
      </c>
      <c r="T245">
        <f t="shared" si="64"/>
        <v>-0.12399999999999989</v>
      </c>
      <c r="U245">
        <v>64.150000000000006</v>
      </c>
      <c r="V245">
        <v>65.2</v>
      </c>
      <c r="W245" s="13">
        <v>64.150000000000006</v>
      </c>
      <c r="X245">
        <v>65.2</v>
      </c>
      <c r="Y245">
        <v>64.150000000000006</v>
      </c>
      <c r="Z245">
        <f t="shared" si="65"/>
        <v>64.675000000000011</v>
      </c>
      <c r="AA245">
        <f t="shared" si="66"/>
        <v>333.02990644904463</v>
      </c>
      <c r="AB245">
        <f t="shared" si="67"/>
        <v>3230.4496625000006</v>
      </c>
      <c r="AC245">
        <f t="shared" si="68"/>
        <v>3337.0664000000002</v>
      </c>
      <c r="AD245">
        <f>(P245-L245)/L245</f>
        <v>3.5398230088495464E-2</v>
      </c>
      <c r="AE245">
        <f t="shared" si="80"/>
        <v>1.9468982143284582E-6</v>
      </c>
      <c r="AF245">
        <f t="shared" si="69"/>
        <v>6.289356679399222E-7</v>
      </c>
      <c r="AG245">
        <f t="shared" si="70"/>
        <v>0.62893566793992217</v>
      </c>
      <c r="AH245">
        <f t="shared" si="81"/>
        <v>6.4969286152554968E-7</v>
      </c>
      <c r="AI245">
        <f t="shared" si="71"/>
        <v>5.0720618382251832</v>
      </c>
    </row>
    <row r="246" spans="1:35" hidden="1" x14ac:dyDescent="0.35">
      <c r="A246" s="10">
        <v>44777</v>
      </c>
      <c r="B246" s="6" t="s">
        <v>18</v>
      </c>
      <c r="C246" s="6" t="s">
        <v>196</v>
      </c>
      <c r="D246" t="s">
        <v>133</v>
      </c>
      <c r="E246" t="s">
        <v>46</v>
      </c>
      <c r="F246">
        <v>2</v>
      </c>
      <c r="G246" t="s">
        <v>33</v>
      </c>
      <c r="H246" t="s">
        <v>89</v>
      </c>
      <c r="I246" t="str">
        <f t="shared" si="62"/>
        <v>K1HmaD9</v>
      </c>
      <c r="J246" t="s">
        <v>478</v>
      </c>
      <c r="K246" t="s">
        <v>204</v>
      </c>
      <c r="L246" s="1">
        <v>0.64300000000000002</v>
      </c>
      <c r="M246">
        <v>4.83</v>
      </c>
      <c r="N246">
        <f t="shared" si="72"/>
        <v>-0.48299999999999998</v>
      </c>
      <c r="O246" s="6" t="s">
        <v>205</v>
      </c>
      <c r="P246">
        <v>0.65100000000000002</v>
      </c>
      <c r="Q246" s="1">
        <f t="shared" si="78"/>
        <v>-8.0000000000000071E-3</v>
      </c>
      <c r="R246">
        <v>10.65</v>
      </c>
      <c r="S246">
        <f t="shared" si="73"/>
        <v>-1.0649999999999999</v>
      </c>
      <c r="T246">
        <f t="shared" si="64"/>
        <v>-0.58199999999999996</v>
      </c>
      <c r="U246">
        <v>75.5</v>
      </c>
      <c r="V246">
        <v>75</v>
      </c>
      <c r="W246" s="13">
        <v>75.5</v>
      </c>
      <c r="X246">
        <v>75</v>
      </c>
      <c r="Y246">
        <v>75.5</v>
      </c>
      <c r="Z246">
        <f t="shared" si="65"/>
        <v>75.25</v>
      </c>
      <c r="AA246">
        <f t="shared" si="66"/>
        <v>450.84096337579615</v>
      </c>
      <c r="AB246">
        <f t="shared" si="67"/>
        <v>4474.69625</v>
      </c>
      <c r="AC246">
        <f t="shared" si="68"/>
        <v>4415.625</v>
      </c>
      <c r="AD246">
        <f>(P246-L246)/L246</f>
        <v>1.2441679626749622E-2</v>
      </c>
      <c r="AE246">
        <f t="shared" si="80"/>
        <v>5.3745613875991589E-7</v>
      </c>
      <c r="AF246">
        <f t="shared" si="69"/>
        <v>2.4049529686484753E-7</v>
      </c>
      <c r="AG246">
        <f t="shared" si="70"/>
        <v>0.24049529686484752</v>
      </c>
      <c r="AH246">
        <f t="shared" si="81"/>
        <v>2.3732047627117536E-7</v>
      </c>
      <c r="AI246">
        <f t="shared" si="71"/>
        <v>0.41322215956159369</v>
      </c>
    </row>
    <row r="247" spans="1:35" hidden="1" x14ac:dyDescent="0.35">
      <c r="A247" s="2">
        <v>44798</v>
      </c>
      <c r="B247" s="6" t="s">
        <v>56</v>
      </c>
      <c r="C247" s="6" t="s">
        <v>214</v>
      </c>
      <c r="D247" t="s">
        <v>77</v>
      </c>
      <c r="E247" t="s">
        <v>46</v>
      </c>
      <c r="F247">
        <v>15</v>
      </c>
      <c r="G247" t="s">
        <v>37</v>
      </c>
      <c r="H247" t="s">
        <v>68</v>
      </c>
      <c r="I247" t="str">
        <f t="shared" si="62"/>
        <v>M3PfaG6</v>
      </c>
      <c r="J247" t="s">
        <v>517</v>
      </c>
      <c r="K247" t="s">
        <v>229</v>
      </c>
      <c r="L247" s="1">
        <v>0.70499999999999996</v>
      </c>
      <c r="M247">
        <v>8.31</v>
      </c>
      <c r="N247">
        <f t="shared" si="72"/>
        <v>-0.83100000000000007</v>
      </c>
      <c r="O247" t="s">
        <v>112</v>
      </c>
      <c r="P247">
        <v>0.59099999999999997</v>
      </c>
      <c r="Q247" s="1">
        <f t="shared" si="78"/>
        <v>0.11399999999999999</v>
      </c>
      <c r="R247">
        <v>10.67</v>
      </c>
      <c r="S247">
        <f t="shared" si="73"/>
        <v>-1.0669999999999999</v>
      </c>
      <c r="T247">
        <f t="shared" si="64"/>
        <v>-0.23599999999999988</v>
      </c>
      <c r="U247">
        <v>42.994999999999997</v>
      </c>
      <c r="Y247" s="13">
        <v>42.994999999999997</v>
      </c>
      <c r="Z247">
        <f t="shared" si="65"/>
        <v>0</v>
      </c>
      <c r="AA247">
        <f t="shared" si="66"/>
        <v>0</v>
      </c>
      <c r="AB247">
        <f t="shared" si="67"/>
        <v>1451.1274696249998</v>
      </c>
      <c r="AC247">
        <f t="shared" si="68"/>
        <v>0</v>
      </c>
      <c r="AD247">
        <f>(L247-P247)/P247</f>
        <v>0.19289340101522842</v>
      </c>
      <c r="AE247">
        <f t="shared" si="80"/>
        <v>1.5695409258178905E-5</v>
      </c>
      <c r="AF247">
        <f t="shared" si="69"/>
        <v>2.2776039521549951E-6</v>
      </c>
      <c r="AG247">
        <f t="shared" si="70"/>
        <v>2.2776039521549953</v>
      </c>
      <c r="AH247">
        <f t="shared" si="81"/>
        <v>0</v>
      </c>
      <c r="AI247">
        <f t="shared" si="71"/>
        <v>9.6508642040465951</v>
      </c>
    </row>
    <row r="248" spans="1:35" hidden="1" x14ac:dyDescent="0.35">
      <c r="A248" s="2">
        <v>44772</v>
      </c>
      <c r="B248" t="s">
        <v>56</v>
      </c>
      <c r="C248" t="s">
        <v>196</v>
      </c>
      <c r="D248" t="s">
        <v>67</v>
      </c>
      <c r="E248" t="s">
        <v>46</v>
      </c>
      <c r="F248">
        <v>1</v>
      </c>
      <c r="G248" t="s">
        <v>25</v>
      </c>
      <c r="H248" t="s">
        <v>73</v>
      </c>
      <c r="I248" t="str">
        <f t="shared" si="62"/>
        <v>L6SguD1</v>
      </c>
      <c r="J248" t="s">
        <v>512</v>
      </c>
      <c r="L248" s="1">
        <v>0.71599999999999997</v>
      </c>
      <c r="M248">
        <v>2.17</v>
      </c>
      <c r="N248">
        <f t="shared" si="72"/>
        <v>-0.217</v>
      </c>
      <c r="O248" t="s">
        <v>170</v>
      </c>
      <c r="P248">
        <v>0.54700000000000004</v>
      </c>
      <c r="Q248" s="1">
        <f t="shared" si="78"/>
        <v>0.16899999999999993</v>
      </c>
      <c r="R248">
        <v>10.73</v>
      </c>
      <c r="S248">
        <f t="shared" si="73"/>
        <v>-1.073</v>
      </c>
      <c r="T248">
        <f t="shared" si="64"/>
        <v>-0.85599999999999998</v>
      </c>
      <c r="U248">
        <v>46.674999999999997</v>
      </c>
      <c r="Y248" s="13">
        <v>46.674999999999997</v>
      </c>
      <c r="Z248">
        <f t="shared" si="65"/>
        <v>0</v>
      </c>
      <c r="AA248">
        <f t="shared" si="66"/>
        <v>0</v>
      </c>
      <c r="AB248">
        <f t="shared" si="67"/>
        <v>1710.1661656249996</v>
      </c>
      <c r="AC248">
        <f t="shared" si="68"/>
        <v>0</v>
      </c>
      <c r="AD248">
        <f>(L248-P248)/P248</f>
        <v>0.30895795246800717</v>
      </c>
      <c r="AE248">
        <f t="shared" si="80"/>
        <v>2.8029354482802736E-5</v>
      </c>
      <c r="AF248">
        <f t="shared" si="69"/>
        <v>4.7934853680798653E-6</v>
      </c>
      <c r="AG248">
        <f t="shared" si="70"/>
        <v>4.7934853680798657</v>
      </c>
      <c r="AH248">
        <f t="shared" si="81"/>
        <v>0</v>
      </c>
      <c r="AI248">
        <f t="shared" si="71"/>
        <v>5.5998660842054511</v>
      </c>
    </row>
    <row r="249" spans="1:35" hidden="1" x14ac:dyDescent="0.35">
      <c r="A249" s="2">
        <v>44779</v>
      </c>
      <c r="B249" s="6" t="s">
        <v>18</v>
      </c>
      <c r="C249" s="6" t="s">
        <v>196</v>
      </c>
      <c r="D249" t="s">
        <v>86</v>
      </c>
      <c r="E249" t="s">
        <v>46</v>
      </c>
      <c r="F249">
        <v>3</v>
      </c>
      <c r="G249" t="s">
        <v>43</v>
      </c>
      <c r="H249" t="s">
        <v>92</v>
      </c>
      <c r="I249" t="str">
        <f t="shared" si="62"/>
        <v>K5PfuC6</v>
      </c>
      <c r="J249" t="s">
        <v>408</v>
      </c>
      <c r="K249" t="s">
        <v>150</v>
      </c>
      <c r="L249" s="1">
        <v>1.0820000000000001</v>
      </c>
      <c r="M249">
        <v>5.12</v>
      </c>
      <c r="N249">
        <f t="shared" si="72"/>
        <v>-0.51200000000000001</v>
      </c>
      <c r="O249" s="6" t="s">
        <v>211</v>
      </c>
      <c r="P249">
        <v>0.98299999999999998</v>
      </c>
      <c r="Q249" s="1">
        <f t="shared" si="78"/>
        <v>9.9000000000000088E-2</v>
      </c>
      <c r="R249">
        <v>10.73</v>
      </c>
      <c r="S249">
        <f t="shared" si="73"/>
        <v>-1.073</v>
      </c>
      <c r="T249">
        <f t="shared" si="64"/>
        <v>-0.56099999999999994</v>
      </c>
      <c r="U249">
        <v>137.75</v>
      </c>
      <c r="V249">
        <v>136.05000000000001</v>
      </c>
      <c r="W249" s="13">
        <v>137.75</v>
      </c>
      <c r="X249">
        <v>136.05000000000001</v>
      </c>
      <c r="Y249">
        <v>137.75</v>
      </c>
      <c r="Z249">
        <f t="shared" si="65"/>
        <v>136.9</v>
      </c>
      <c r="AA249">
        <f t="shared" si="66"/>
        <v>1492.1664012738854</v>
      </c>
      <c r="AB249">
        <f t="shared" si="67"/>
        <v>14895.4240625</v>
      </c>
      <c r="AC249">
        <f t="shared" si="68"/>
        <v>14530.037962500004</v>
      </c>
      <c r="AD249">
        <f>(L249-P249)/P249</f>
        <v>0.10071210579857588</v>
      </c>
      <c r="AE249">
        <f t="shared" si="80"/>
        <v>7.0524579519357701E-6</v>
      </c>
      <c r="AF249">
        <f t="shared" si="69"/>
        <v>1.0504935187703354E-5</v>
      </c>
      <c r="AG249">
        <f t="shared" si="70"/>
        <v>10.504935187703355</v>
      </c>
      <c r="AH249">
        <f t="shared" si="81"/>
        <v>1.0247248177056177E-5</v>
      </c>
      <c r="AI249">
        <f t="shared" si="71"/>
        <v>18.725374666137888</v>
      </c>
    </row>
    <row r="250" spans="1:35" s="4" customFormat="1" hidden="1" x14ac:dyDescent="0.35">
      <c r="A250" s="2">
        <v>44804</v>
      </c>
      <c r="B250" s="6" t="s">
        <v>18</v>
      </c>
      <c r="C250" s="6" t="s">
        <v>232</v>
      </c>
      <c r="D250" t="s">
        <v>123</v>
      </c>
      <c r="E250" t="s">
        <v>21</v>
      </c>
      <c r="F250">
        <v>8</v>
      </c>
      <c r="G250" t="s">
        <v>28</v>
      </c>
      <c r="H250" t="s">
        <v>122</v>
      </c>
      <c r="I250" t="str">
        <f t="shared" si="62"/>
        <v>M1DtoH3</v>
      </c>
      <c r="J250" t="s">
        <v>458</v>
      </c>
      <c r="K250" t="s">
        <v>234</v>
      </c>
      <c r="L250" s="1">
        <v>0.91400000000000003</v>
      </c>
      <c r="M250">
        <v>5.34</v>
      </c>
      <c r="N250">
        <f t="shared" si="72"/>
        <v>-0.53400000000000003</v>
      </c>
      <c r="O250" t="s">
        <v>32</v>
      </c>
      <c r="P250">
        <v>0.86099999999999999</v>
      </c>
      <c r="Q250" s="1">
        <f t="shared" si="78"/>
        <v>5.3000000000000047E-2</v>
      </c>
      <c r="R250">
        <v>10.76</v>
      </c>
      <c r="S250">
        <f t="shared" si="73"/>
        <v>-1.0760000000000001</v>
      </c>
      <c r="T250">
        <f t="shared" si="64"/>
        <v>-0.54200000000000004</v>
      </c>
      <c r="U250">
        <v>67.3</v>
      </c>
      <c r="V250">
        <v>67.2</v>
      </c>
      <c r="W250">
        <v>67.3</v>
      </c>
      <c r="X250">
        <v>67.2</v>
      </c>
      <c r="Y250">
        <v>67.2</v>
      </c>
      <c r="Z250">
        <f t="shared" si="65"/>
        <v>67.25</v>
      </c>
      <c r="AA250">
        <f t="shared" si="66"/>
        <v>360.07663216560508</v>
      </c>
      <c r="AB250">
        <f t="shared" si="67"/>
        <v>3555.4926500000001</v>
      </c>
      <c r="AC250">
        <f t="shared" si="68"/>
        <v>3544.9344000000001</v>
      </c>
      <c r="AD250">
        <f>(L250-P250)/P250</f>
        <v>6.1556329849012832E-2</v>
      </c>
      <c r="AE250">
        <f t="shared" si="80"/>
        <v>3.84717265713244E-6</v>
      </c>
      <c r="AF250">
        <f t="shared" si="69"/>
        <v>1.3678594105715361E-6</v>
      </c>
      <c r="AG250">
        <f t="shared" si="70"/>
        <v>1.367859410571536</v>
      </c>
      <c r="AH250">
        <f t="shared" si="81"/>
        <v>1.3637974695008192E-6</v>
      </c>
      <c r="AI250">
        <f t="shared" si="71"/>
        <v>2.5237258497629815</v>
      </c>
    </row>
    <row r="251" spans="1:35" hidden="1" x14ac:dyDescent="0.35">
      <c r="A251" s="2">
        <v>44747</v>
      </c>
      <c r="B251" t="s">
        <v>18</v>
      </c>
      <c r="C251" t="s">
        <v>155</v>
      </c>
      <c r="D251" t="s">
        <v>86</v>
      </c>
      <c r="E251" t="s">
        <v>46</v>
      </c>
      <c r="F251">
        <v>1</v>
      </c>
      <c r="G251" t="s">
        <v>43</v>
      </c>
      <c r="H251" t="s">
        <v>102</v>
      </c>
      <c r="I251" t="str">
        <f t="shared" si="62"/>
        <v>K5PfuB9</v>
      </c>
      <c r="J251" t="s">
        <v>407</v>
      </c>
      <c r="K251" t="s">
        <v>161</v>
      </c>
      <c r="L251" s="1">
        <v>0.67500000000000004</v>
      </c>
      <c r="M251">
        <v>7.95</v>
      </c>
      <c r="N251">
        <f t="shared" si="72"/>
        <v>-0.79500000000000004</v>
      </c>
      <c r="O251" t="s">
        <v>162</v>
      </c>
      <c r="P251">
        <v>0.85499999999999998</v>
      </c>
      <c r="Q251" s="1">
        <f t="shared" si="78"/>
        <v>-0.17999999999999994</v>
      </c>
      <c r="R251">
        <v>10.78</v>
      </c>
      <c r="S251">
        <f t="shared" si="73"/>
        <v>-1.0779999999999998</v>
      </c>
      <c r="T251">
        <f t="shared" si="64"/>
        <v>-0.28299999999999981</v>
      </c>
      <c r="U251">
        <v>153.6</v>
      </c>
      <c r="V251">
        <v>146.94999999999999</v>
      </c>
      <c r="W251">
        <v>47</v>
      </c>
      <c r="X251">
        <v>48.5</v>
      </c>
      <c r="Y251" s="13">
        <f>(W251+X251)/2</f>
        <v>47.75</v>
      </c>
      <c r="Z251">
        <f t="shared" si="65"/>
        <v>47.75</v>
      </c>
      <c r="AA251">
        <f t="shared" si="66"/>
        <v>181.53363853503183</v>
      </c>
      <c r="AB251">
        <f t="shared" si="67"/>
        <v>18520.473600000001</v>
      </c>
      <c r="AC251">
        <f t="shared" si="68"/>
        <v>16951.527462499998</v>
      </c>
      <c r="AD251">
        <f>(P251-L251)/L251</f>
        <v>0.26666666666666655</v>
      </c>
      <c r="AE251">
        <f t="shared" si="80"/>
        <v>2.3383766775796265E-5</v>
      </c>
      <c r="AF251">
        <f t="shared" si="69"/>
        <v>4.3307843523969184E-5</v>
      </c>
      <c r="AG251">
        <f t="shared" si="70"/>
        <v>43.307843523969183</v>
      </c>
      <c r="AH251">
        <f t="shared" si="81"/>
        <v>3.9639056467660542E-5</v>
      </c>
      <c r="AI251">
        <f t="shared" si="71"/>
        <v>153.03124920130463</v>
      </c>
    </row>
    <row r="252" spans="1:35" hidden="1" x14ac:dyDescent="0.35">
      <c r="A252" s="2">
        <v>44743</v>
      </c>
      <c r="B252" t="s">
        <v>56</v>
      </c>
      <c r="C252" t="s">
        <v>155</v>
      </c>
      <c r="D252" t="s">
        <v>77</v>
      </c>
      <c r="E252" t="s">
        <v>46</v>
      </c>
      <c r="F252">
        <v>5</v>
      </c>
      <c r="G252" t="s">
        <v>28</v>
      </c>
      <c r="H252" t="s">
        <v>82</v>
      </c>
      <c r="I252" t="str">
        <f t="shared" si="62"/>
        <v>M3DtoH7</v>
      </c>
      <c r="J252" t="s">
        <v>515</v>
      </c>
      <c r="K252" t="s">
        <v>159</v>
      </c>
      <c r="L252" s="1">
        <v>0.84499999999999997</v>
      </c>
      <c r="M252">
        <v>6.31</v>
      </c>
      <c r="N252">
        <f t="shared" si="72"/>
        <v>-0.63100000000000001</v>
      </c>
      <c r="O252" t="s">
        <v>160</v>
      </c>
      <c r="P252">
        <v>0.70499999999999996</v>
      </c>
      <c r="Q252" s="1">
        <f t="shared" si="78"/>
        <v>0.14000000000000001</v>
      </c>
      <c r="R252">
        <v>10.83</v>
      </c>
      <c r="S252">
        <f t="shared" si="73"/>
        <v>-1.083</v>
      </c>
      <c r="T252">
        <f t="shared" si="64"/>
        <v>-0.45199999999999996</v>
      </c>
      <c r="U252">
        <v>33.85</v>
      </c>
      <c r="Y252" s="13">
        <v>33.85</v>
      </c>
      <c r="Z252">
        <f t="shared" si="65"/>
        <v>0</v>
      </c>
      <c r="AA252">
        <f t="shared" si="66"/>
        <v>0</v>
      </c>
      <c r="AB252">
        <f t="shared" si="67"/>
        <v>899.4706625</v>
      </c>
      <c r="AC252">
        <f t="shared" si="68"/>
        <v>0</v>
      </c>
      <c r="AD252">
        <f>(L252-P252)/P252</f>
        <v>0.19858156028368798</v>
      </c>
      <c r="AE252">
        <f t="shared" si="80"/>
        <v>1.626708628523406E-5</v>
      </c>
      <c r="AF252">
        <f t="shared" si="69"/>
        <v>1.4631766877924144E-6</v>
      </c>
      <c r="AG252">
        <f t="shared" si="70"/>
        <v>1.4631766877924144</v>
      </c>
      <c r="AH252">
        <f t="shared" si="81"/>
        <v>0</v>
      </c>
      <c r="AI252">
        <f t="shared" si="71"/>
        <v>3.2371165659124217</v>
      </c>
    </row>
    <row r="253" spans="1:35" hidden="1" x14ac:dyDescent="0.35">
      <c r="A253" s="9">
        <v>44777</v>
      </c>
      <c r="B253" s="4" t="s">
        <v>18</v>
      </c>
      <c r="C253" s="4" t="s">
        <v>196</v>
      </c>
      <c r="D253" s="4" t="s">
        <v>123</v>
      </c>
      <c r="E253" s="4" t="s">
        <v>21</v>
      </c>
      <c r="F253" s="4">
        <v>8</v>
      </c>
      <c r="G253" s="4" t="s">
        <v>43</v>
      </c>
      <c r="H253" s="4" t="s">
        <v>35</v>
      </c>
      <c r="I253" t="str">
        <f t="shared" si="62"/>
        <v>M1PfuD4</v>
      </c>
      <c r="J253" t="s">
        <v>468</v>
      </c>
      <c r="K253" s="4" t="s">
        <v>165</v>
      </c>
      <c r="L253" s="3">
        <v>0.77400000000000002</v>
      </c>
      <c r="M253" s="4">
        <v>7.81</v>
      </c>
      <c r="N253">
        <f t="shared" si="72"/>
        <v>-0.78099999999999992</v>
      </c>
      <c r="O253" s="4" t="s">
        <v>168</v>
      </c>
      <c r="P253" s="4">
        <v>0.71199999999999997</v>
      </c>
      <c r="Q253" s="1">
        <f t="shared" si="78"/>
        <v>6.2000000000000055E-2</v>
      </c>
      <c r="R253" s="4">
        <v>10.83</v>
      </c>
      <c r="S253">
        <f t="shared" si="73"/>
        <v>-1.083</v>
      </c>
      <c r="T253">
        <f t="shared" si="64"/>
        <v>-0.30200000000000005</v>
      </c>
      <c r="U253">
        <v>64.150000000000006</v>
      </c>
      <c r="V253">
        <v>65.2</v>
      </c>
      <c r="W253" s="13">
        <v>64.150000000000006</v>
      </c>
      <c r="X253">
        <v>65.2</v>
      </c>
      <c r="Y253">
        <v>64.150000000000006</v>
      </c>
      <c r="Z253">
        <f t="shared" si="65"/>
        <v>64.675000000000011</v>
      </c>
      <c r="AA253">
        <f t="shared" si="66"/>
        <v>333.02990644904463</v>
      </c>
      <c r="AB253">
        <f t="shared" si="67"/>
        <v>3230.4496625000006</v>
      </c>
      <c r="AC253">
        <f t="shared" si="68"/>
        <v>3337.0664000000002</v>
      </c>
      <c r="AD253">
        <f>(L253-P253)/P253</f>
        <v>8.7078651685393346E-2</v>
      </c>
      <c r="AE253">
        <f t="shared" si="80"/>
        <v>5.896282173197375E-6</v>
      </c>
      <c r="AF253">
        <f t="shared" si="69"/>
        <v>1.904764275641023E-6</v>
      </c>
      <c r="AG253">
        <f t="shared" si="70"/>
        <v>1.904764275641023</v>
      </c>
      <c r="AH253">
        <f t="shared" si="81"/>
        <v>1.9676285125095942E-6</v>
      </c>
      <c r="AI253">
        <f t="shared" si="71"/>
        <v>6.3071664756325259</v>
      </c>
    </row>
    <row r="254" spans="1:35" hidden="1" x14ac:dyDescent="0.35">
      <c r="A254" s="2">
        <v>44790</v>
      </c>
      <c r="B254" s="6" t="s">
        <v>18</v>
      </c>
      <c r="C254" s="6" t="s">
        <v>214</v>
      </c>
      <c r="D254" t="s">
        <v>109</v>
      </c>
      <c r="E254" t="s">
        <v>21</v>
      </c>
      <c r="F254">
        <v>13</v>
      </c>
      <c r="G254" t="s">
        <v>43</v>
      </c>
      <c r="H254" t="s">
        <v>76</v>
      </c>
      <c r="I254" t="str">
        <f t="shared" si="62"/>
        <v>L3PfuH5</v>
      </c>
      <c r="J254" t="s">
        <v>453</v>
      </c>
      <c r="K254" t="s">
        <v>215</v>
      </c>
      <c r="L254" s="1">
        <v>1.1659999999999999</v>
      </c>
      <c r="M254">
        <v>7.89</v>
      </c>
      <c r="N254">
        <f t="shared" si="72"/>
        <v>-0.78899999999999992</v>
      </c>
      <c r="O254" s="6" t="s">
        <v>160</v>
      </c>
      <c r="P254">
        <v>1.2390000000000001</v>
      </c>
      <c r="Q254" s="1">
        <f t="shared" si="78"/>
        <v>-7.3000000000000176E-2</v>
      </c>
      <c r="R254">
        <v>10.85</v>
      </c>
      <c r="S254">
        <f t="shared" si="73"/>
        <v>-1.085</v>
      </c>
      <c r="T254">
        <f t="shared" si="64"/>
        <v>-0.29600000000000004</v>
      </c>
      <c r="U254">
        <v>79.099999999999994</v>
      </c>
      <c r="V254">
        <v>81.8</v>
      </c>
      <c r="W254" s="13">
        <v>79.099999999999994</v>
      </c>
      <c r="X254">
        <v>81.8</v>
      </c>
      <c r="Y254">
        <v>79.099999999999994</v>
      </c>
      <c r="Z254">
        <f t="shared" si="65"/>
        <v>80.449999999999989</v>
      </c>
      <c r="AA254">
        <f t="shared" si="66"/>
        <v>515.30274681528647</v>
      </c>
      <c r="AB254">
        <f t="shared" si="67"/>
        <v>4911.5958499999997</v>
      </c>
      <c r="AC254">
        <f t="shared" si="68"/>
        <v>5252.6234000000004</v>
      </c>
      <c r="AD254">
        <f>(P254-L254)/L254</f>
        <v>6.260720411663824E-2</v>
      </c>
      <c r="AE254">
        <f t="shared" si="80"/>
        <v>3.9281809632248513E-6</v>
      </c>
      <c r="AF254">
        <f t="shared" si="69"/>
        <v>1.9293637317024181E-6</v>
      </c>
      <c r="AG254">
        <f t="shared" si="70"/>
        <v>1.9293637317024181</v>
      </c>
      <c r="AH254">
        <f t="shared" si="81"/>
        <v>2.0633255246869395E-6</v>
      </c>
      <c r="AI254">
        <f t="shared" si="71"/>
        <v>6.5181207152108716</v>
      </c>
    </row>
    <row r="255" spans="1:35" hidden="1" x14ac:dyDescent="0.35">
      <c r="A255" s="2">
        <v>44806</v>
      </c>
      <c r="B255" s="6" t="s">
        <v>18</v>
      </c>
      <c r="C255" s="6" t="s">
        <v>232</v>
      </c>
      <c r="D255" t="s">
        <v>20</v>
      </c>
      <c r="E255" t="s">
        <v>21</v>
      </c>
      <c r="F255">
        <v>5</v>
      </c>
      <c r="G255" t="s">
        <v>30</v>
      </c>
      <c r="H255" t="s">
        <v>85</v>
      </c>
      <c r="I255" t="str">
        <f t="shared" si="62"/>
        <v>K6FthH10</v>
      </c>
      <c r="J255" t="s">
        <v>489</v>
      </c>
      <c r="K255" t="s">
        <v>222</v>
      </c>
      <c r="L255" s="1">
        <v>0.73199999999999998</v>
      </c>
      <c r="M255">
        <v>8.4499999999999993</v>
      </c>
      <c r="N255">
        <f t="shared" si="72"/>
        <v>-0.84499999999999997</v>
      </c>
      <c r="O255" t="s">
        <v>211</v>
      </c>
      <c r="P255">
        <v>0.79400000000000004</v>
      </c>
      <c r="Q255" s="1">
        <f t="shared" si="78"/>
        <v>-6.2000000000000055E-2</v>
      </c>
      <c r="R255">
        <v>10.87</v>
      </c>
      <c r="S255">
        <f t="shared" si="73"/>
        <v>-1.087</v>
      </c>
      <c r="T255">
        <f t="shared" si="64"/>
        <v>-0.24199999999999999</v>
      </c>
      <c r="U255">
        <v>68.05</v>
      </c>
      <c r="V255">
        <v>65.75</v>
      </c>
      <c r="W255">
        <v>68.05</v>
      </c>
      <c r="X255">
        <v>65.75</v>
      </c>
      <c r="Y255">
        <v>65.75</v>
      </c>
      <c r="Z255">
        <f t="shared" si="65"/>
        <v>66.900000000000006</v>
      </c>
      <c r="AA255">
        <f t="shared" si="66"/>
        <v>356.33837579617835</v>
      </c>
      <c r="AB255">
        <f t="shared" si="67"/>
        <v>3635.1799624999999</v>
      </c>
      <c r="AC255">
        <f t="shared" si="68"/>
        <v>3393.6040625000001</v>
      </c>
      <c r="AD255">
        <f>(P255-L255)/L255</f>
        <v>8.4699453551912648E-2</v>
      </c>
      <c r="AE255">
        <f t="shared" si="80"/>
        <v>5.6985975939280051E-6</v>
      </c>
      <c r="AF255">
        <f t="shared" si="69"/>
        <v>2.0715427787797793E-6</v>
      </c>
      <c r="AG255">
        <f t="shared" si="70"/>
        <v>2.0715427787797793</v>
      </c>
      <c r="AH255">
        <f t="shared" si="81"/>
        <v>1.9338783945306805E-6</v>
      </c>
      <c r="AI255">
        <f t="shared" si="71"/>
        <v>8.5600941271891706</v>
      </c>
    </row>
    <row r="256" spans="1:35" hidden="1" x14ac:dyDescent="0.35">
      <c r="A256" s="2">
        <v>44734</v>
      </c>
      <c r="B256" t="s">
        <v>18</v>
      </c>
      <c r="C256" t="s">
        <v>141</v>
      </c>
      <c r="D256" t="s">
        <v>109</v>
      </c>
      <c r="E256" t="s">
        <v>21</v>
      </c>
      <c r="F256">
        <v>2</v>
      </c>
      <c r="G256" t="s">
        <v>43</v>
      </c>
      <c r="H256" t="s">
        <v>54</v>
      </c>
      <c r="I256" t="str">
        <f t="shared" si="62"/>
        <v>L3PfuA6</v>
      </c>
      <c r="J256" t="s">
        <v>452</v>
      </c>
      <c r="K256" t="s">
        <v>69</v>
      </c>
      <c r="L256" s="1">
        <v>1.1060000000000001</v>
      </c>
      <c r="M256">
        <v>3.51</v>
      </c>
      <c r="N256">
        <f t="shared" si="72"/>
        <v>-0.35099999999999998</v>
      </c>
      <c r="O256" t="s">
        <v>135</v>
      </c>
      <c r="P256">
        <v>1.018</v>
      </c>
      <c r="Q256" s="1">
        <f t="shared" si="78"/>
        <v>8.8000000000000078E-2</v>
      </c>
      <c r="R256">
        <v>10.89</v>
      </c>
      <c r="S256">
        <f t="shared" si="73"/>
        <v>-1.089</v>
      </c>
      <c r="T256">
        <f t="shared" si="64"/>
        <v>-0.73799999999999999</v>
      </c>
      <c r="U256">
        <v>50.05</v>
      </c>
      <c r="V256">
        <v>51.4</v>
      </c>
      <c r="W256">
        <v>16.5</v>
      </c>
      <c r="X256">
        <v>16.5</v>
      </c>
      <c r="Y256" s="13">
        <f>(W256+X256)/2</f>
        <v>16.5</v>
      </c>
      <c r="Z256">
        <f t="shared" si="65"/>
        <v>16.5</v>
      </c>
      <c r="AA256">
        <f t="shared" si="66"/>
        <v>21.675955414012737</v>
      </c>
      <c r="AB256">
        <f t="shared" si="67"/>
        <v>1966.4269624999997</v>
      </c>
      <c r="AC256">
        <f t="shared" si="68"/>
        <v>2073.9386</v>
      </c>
      <c r="AD256">
        <f t="shared" ref="AD256:AD265" si="82">(L256-P256)/P256</f>
        <v>8.6444007858546251E-2</v>
      </c>
      <c r="AE256">
        <f t="shared" si="80"/>
        <v>5.8434269082069043E-6</v>
      </c>
      <c r="AF256">
        <f t="shared" si="69"/>
        <v>1.1490672225696068E-6</v>
      </c>
      <c r="AG256">
        <f t="shared" si="70"/>
        <v>1.1490672225696068</v>
      </c>
      <c r="AH256">
        <f t="shared" si="81"/>
        <v>1.2118908621208954E-6</v>
      </c>
      <c r="AI256">
        <f t="shared" si="71"/>
        <v>1.5570016565983833</v>
      </c>
    </row>
    <row r="257" spans="1:35" x14ac:dyDescent="0.35">
      <c r="A257" s="2">
        <v>44721</v>
      </c>
      <c r="B257" t="s">
        <v>18</v>
      </c>
      <c r="C257" t="s">
        <v>19</v>
      </c>
      <c r="D257" t="s">
        <v>20</v>
      </c>
      <c r="E257" t="s">
        <v>21</v>
      </c>
      <c r="F257">
        <v>11</v>
      </c>
      <c r="G257" t="s">
        <v>26</v>
      </c>
      <c r="H257" t="s">
        <v>164</v>
      </c>
      <c r="I257" t="str">
        <f t="shared" si="62"/>
        <v>K6MlaC2</v>
      </c>
      <c r="J257" t="s">
        <v>425</v>
      </c>
      <c r="K257" t="s">
        <v>23</v>
      </c>
      <c r="L257" s="1">
        <v>0.77200000000000002</v>
      </c>
      <c r="M257">
        <v>6.89</v>
      </c>
      <c r="N257">
        <f t="shared" si="72"/>
        <v>-0.68899999999999995</v>
      </c>
      <c r="O257" t="s">
        <v>24</v>
      </c>
      <c r="P257">
        <v>0.42299999999999999</v>
      </c>
      <c r="Q257" s="1">
        <f t="shared" si="78"/>
        <v>0.34900000000000003</v>
      </c>
      <c r="R257">
        <v>10.89</v>
      </c>
      <c r="S257">
        <f t="shared" si="73"/>
        <v>-1.089</v>
      </c>
      <c r="T257">
        <f t="shared" si="64"/>
        <v>-0.4</v>
      </c>
      <c r="U257">
        <v>35.6</v>
      </c>
      <c r="V257">
        <v>35.4</v>
      </c>
      <c r="W257">
        <v>10.5</v>
      </c>
      <c r="X257">
        <v>11</v>
      </c>
      <c r="Y257" s="13">
        <f>(W257+X257)/2</f>
        <v>10.75</v>
      </c>
      <c r="Z257">
        <f t="shared" si="65"/>
        <v>10.75</v>
      </c>
      <c r="AA257">
        <f t="shared" si="66"/>
        <v>9.2008359872611454</v>
      </c>
      <c r="AB257">
        <f t="shared" si="67"/>
        <v>994.87760000000014</v>
      </c>
      <c r="AC257">
        <f t="shared" si="68"/>
        <v>983.73059999999998</v>
      </c>
      <c r="AD257">
        <f t="shared" si="82"/>
        <v>0.82505910165484642</v>
      </c>
      <c r="AE257">
        <f t="shared" si="80"/>
        <v>9.3916104359680403E-5</v>
      </c>
      <c r="AF257">
        <f t="shared" si="69"/>
        <v>9.3435028506708386E-6</v>
      </c>
      <c r="AG257">
        <f t="shared" si="70"/>
        <v>9.3435028506708377</v>
      </c>
      <c r="AH257">
        <f t="shared" si="81"/>
        <v>9.2388145691411023E-6</v>
      </c>
      <c r="AI257">
        <f t="shared" si="71"/>
        <v>23.358757126677094</v>
      </c>
    </row>
    <row r="258" spans="1:35" hidden="1" x14ac:dyDescent="0.35">
      <c r="A258" s="2">
        <v>44798</v>
      </c>
      <c r="B258" s="6" t="s">
        <v>56</v>
      </c>
      <c r="C258" s="6" t="s">
        <v>214</v>
      </c>
      <c r="D258" t="s">
        <v>67</v>
      </c>
      <c r="E258" t="s">
        <v>46</v>
      </c>
      <c r="F258">
        <v>1</v>
      </c>
      <c r="G258" t="s">
        <v>37</v>
      </c>
      <c r="H258" t="s">
        <v>76</v>
      </c>
      <c r="I258" t="str">
        <f t="shared" ref="I258:I321" si="83">D258&amp;G258&amp;H258</f>
        <v>L6PfaH5</v>
      </c>
      <c r="J258" t="s">
        <v>509</v>
      </c>
      <c r="K258" t="s">
        <v>186</v>
      </c>
      <c r="L258" s="1">
        <v>0.77400000000000002</v>
      </c>
      <c r="M258">
        <v>7.87</v>
      </c>
      <c r="N258">
        <f t="shared" si="72"/>
        <v>-0.78700000000000003</v>
      </c>
      <c r="O258" t="s">
        <v>147</v>
      </c>
      <c r="P258">
        <v>0.56000000000000005</v>
      </c>
      <c r="Q258" s="1">
        <f t="shared" si="78"/>
        <v>0.21399999999999997</v>
      </c>
      <c r="R258">
        <v>10.93</v>
      </c>
      <c r="S258">
        <f t="shared" si="73"/>
        <v>-1.093</v>
      </c>
      <c r="T258">
        <f t="shared" ref="T258:T321" si="84">S258-N258</f>
        <v>-0.30599999999999994</v>
      </c>
      <c r="U258">
        <v>58.085000000000001</v>
      </c>
      <c r="Y258" s="13">
        <v>58.085000000000001</v>
      </c>
      <c r="Z258">
        <f t="shared" ref="Z258:Z321" si="85">(W258+X258)/2</f>
        <v>0</v>
      </c>
      <c r="AA258">
        <f t="shared" ref="AA258:AA321" si="86">(Z258)^2/(4*3.14)</f>
        <v>0</v>
      </c>
      <c r="AB258">
        <f t="shared" ref="AB258:AB321" si="87">3.14*(U258/2)^2</f>
        <v>2648.4857716249999</v>
      </c>
      <c r="AC258">
        <f t="shared" ref="AC258:AC321" si="88">3.14*(V258/2)^2</f>
        <v>0</v>
      </c>
      <c r="AD258">
        <f t="shared" si="82"/>
        <v>0.38214285714285706</v>
      </c>
      <c r="AE258">
        <f t="shared" si="80"/>
        <v>3.6413871486154277E-5</v>
      </c>
      <c r="AF258">
        <f t="shared" ref="AF258:AF321" si="89">AE258*(AB258/10000)</f>
        <v>9.6441620520860898E-6</v>
      </c>
      <c r="AG258">
        <f t="shared" ref="AG258:AG321" si="90">AF258*10^6</f>
        <v>9.6441620520860898</v>
      </c>
      <c r="AH258">
        <f t="shared" si="81"/>
        <v>0</v>
      </c>
      <c r="AI258">
        <f t="shared" ref="AI258:AI321" si="91">AG258/ABS(T258)</f>
        <v>31.516869451261737</v>
      </c>
    </row>
    <row r="259" spans="1:35" hidden="1" x14ac:dyDescent="0.35">
      <c r="A259" s="2">
        <v>44720</v>
      </c>
      <c r="B259" t="s">
        <v>18</v>
      </c>
      <c r="C259" t="s">
        <v>19</v>
      </c>
      <c r="D259" t="s">
        <v>86</v>
      </c>
      <c r="E259" t="s">
        <v>46</v>
      </c>
      <c r="F259">
        <v>2</v>
      </c>
      <c r="G259" t="s">
        <v>30</v>
      </c>
      <c r="H259" t="s">
        <v>90</v>
      </c>
      <c r="I259" t="str">
        <f t="shared" si="83"/>
        <v>K5FthA4</v>
      </c>
      <c r="J259" t="s">
        <v>400</v>
      </c>
      <c r="K259" t="s">
        <v>87</v>
      </c>
      <c r="L259" s="1">
        <v>0.77700000000000002</v>
      </c>
      <c r="M259">
        <v>10.72</v>
      </c>
      <c r="N259">
        <f t="shared" si="72"/>
        <v>-1.0720000000000001</v>
      </c>
      <c r="O259" t="s">
        <v>88</v>
      </c>
      <c r="P259">
        <v>0.67600000000000005</v>
      </c>
      <c r="Q259" s="1">
        <f t="shared" si="78"/>
        <v>0.10099999999999998</v>
      </c>
      <c r="R259">
        <v>11.04</v>
      </c>
      <c r="S259">
        <f t="shared" si="73"/>
        <v>-1.1039999999999999</v>
      </c>
      <c r="T259">
        <f t="shared" si="84"/>
        <v>-3.1999999999999806E-2</v>
      </c>
      <c r="U259">
        <v>83.3</v>
      </c>
      <c r="V259">
        <v>93.3</v>
      </c>
      <c r="W259">
        <v>29.5</v>
      </c>
      <c r="X259">
        <v>30</v>
      </c>
      <c r="Y259" s="13">
        <f>(W259+X259)/2</f>
        <v>29.75</v>
      </c>
      <c r="Z259">
        <f t="shared" si="85"/>
        <v>29.75</v>
      </c>
      <c r="AA259">
        <f t="shared" si="86"/>
        <v>70.466759554140125</v>
      </c>
      <c r="AB259">
        <f t="shared" si="87"/>
        <v>5447.0286500000002</v>
      </c>
      <c r="AC259">
        <f t="shared" si="88"/>
        <v>6833.3386499999997</v>
      </c>
      <c r="AD259">
        <f t="shared" si="82"/>
        <v>0.1494082840236686</v>
      </c>
      <c r="AE259">
        <f t="shared" si="80"/>
        <v>1.1460463697570792E-5</v>
      </c>
      <c r="AF259">
        <f t="shared" si="89"/>
        <v>6.2425474102953043E-6</v>
      </c>
      <c r="AG259">
        <f t="shared" si="90"/>
        <v>6.2425474102953045</v>
      </c>
      <c r="AH259">
        <f t="shared" si="81"/>
        <v>7.8313229531532406E-6</v>
      </c>
      <c r="AI259">
        <f t="shared" si="91"/>
        <v>195.07960657172944</v>
      </c>
    </row>
    <row r="260" spans="1:35" hidden="1" x14ac:dyDescent="0.35">
      <c r="A260" s="2">
        <v>44776</v>
      </c>
      <c r="B260" t="s">
        <v>18</v>
      </c>
      <c r="C260" t="s">
        <v>196</v>
      </c>
      <c r="D260" t="s">
        <v>109</v>
      </c>
      <c r="E260" t="s">
        <v>21</v>
      </c>
      <c r="F260">
        <v>16</v>
      </c>
      <c r="G260" t="s">
        <v>37</v>
      </c>
      <c r="H260" t="s">
        <v>121</v>
      </c>
      <c r="I260" t="str">
        <f t="shared" si="83"/>
        <v>L3PfaG7</v>
      </c>
      <c r="J260" t="s">
        <v>451</v>
      </c>
      <c r="K260" t="s">
        <v>134</v>
      </c>
      <c r="L260" s="1">
        <v>0.81599999999999995</v>
      </c>
      <c r="M260">
        <v>4.28</v>
      </c>
      <c r="N260">
        <f t="shared" si="72"/>
        <v>-0.42800000000000005</v>
      </c>
      <c r="O260" t="s">
        <v>202</v>
      </c>
      <c r="P260">
        <v>0.59299999999999997</v>
      </c>
      <c r="Q260" s="1">
        <f t="shared" si="78"/>
        <v>0.22299999999999998</v>
      </c>
      <c r="R260">
        <v>11.06</v>
      </c>
      <c r="S260">
        <f t="shared" si="73"/>
        <v>-1.1060000000000001</v>
      </c>
      <c r="T260">
        <f t="shared" si="84"/>
        <v>-0.67800000000000005</v>
      </c>
      <c r="U260">
        <v>66.3</v>
      </c>
      <c r="V260">
        <v>63.35</v>
      </c>
      <c r="W260" s="13">
        <v>66.3</v>
      </c>
      <c r="X260">
        <v>63.35</v>
      </c>
      <c r="Y260">
        <v>66.3</v>
      </c>
      <c r="Z260">
        <f t="shared" si="85"/>
        <v>64.825000000000003</v>
      </c>
      <c r="AA260">
        <f t="shared" si="86"/>
        <v>334.57648288216564</v>
      </c>
      <c r="AB260">
        <f t="shared" si="87"/>
        <v>3450.6166499999999</v>
      </c>
      <c r="AC260">
        <f t="shared" si="88"/>
        <v>3150.3796625000004</v>
      </c>
      <c r="AD260">
        <f t="shared" si="82"/>
        <v>0.37605396290050586</v>
      </c>
      <c r="AE260">
        <f t="shared" si="80"/>
        <v>3.5700962121793416E-5</v>
      </c>
      <c r="AF260">
        <f t="shared" si="89"/>
        <v>1.231903343184797E-5</v>
      </c>
      <c r="AG260">
        <f t="shared" si="90"/>
        <v>12.31903343184797</v>
      </c>
      <c r="AH260">
        <f t="shared" si="81"/>
        <v>1.1247158500018084E-5</v>
      </c>
      <c r="AI260">
        <f t="shared" si="91"/>
        <v>18.16966582868432</v>
      </c>
    </row>
    <row r="261" spans="1:35" hidden="1" x14ac:dyDescent="0.35">
      <c r="A261" s="2">
        <v>44779</v>
      </c>
      <c r="B261" s="6" t="s">
        <v>18</v>
      </c>
      <c r="C261" s="6" t="s">
        <v>196</v>
      </c>
      <c r="D261" t="s">
        <v>20</v>
      </c>
      <c r="E261" t="s">
        <v>21</v>
      </c>
      <c r="F261">
        <v>8</v>
      </c>
      <c r="G261" t="s">
        <v>43</v>
      </c>
      <c r="H261" t="s">
        <v>44</v>
      </c>
      <c r="I261" t="str">
        <f t="shared" si="83"/>
        <v>K6PfuD10</v>
      </c>
      <c r="J261" t="s">
        <v>430</v>
      </c>
      <c r="K261" t="s">
        <v>117</v>
      </c>
      <c r="L261" s="1">
        <v>1.093</v>
      </c>
      <c r="M261">
        <v>5.72</v>
      </c>
      <c r="N261">
        <f t="shared" si="72"/>
        <v>-0.57199999999999995</v>
      </c>
      <c r="O261" s="6" t="s">
        <v>213</v>
      </c>
      <c r="P261">
        <v>1.0589999999999999</v>
      </c>
      <c r="Q261" s="1">
        <f t="shared" si="78"/>
        <v>3.400000000000003E-2</v>
      </c>
      <c r="R261">
        <v>11.06</v>
      </c>
      <c r="S261">
        <f t="shared" si="73"/>
        <v>-1.1060000000000001</v>
      </c>
      <c r="T261">
        <f t="shared" si="84"/>
        <v>-0.53400000000000014</v>
      </c>
      <c r="U261">
        <v>105.25</v>
      </c>
      <c r="V261">
        <v>101</v>
      </c>
      <c r="W261" s="13">
        <v>105.25</v>
      </c>
      <c r="X261">
        <v>101</v>
      </c>
      <c r="Y261">
        <v>105.25</v>
      </c>
      <c r="Z261">
        <f t="shared" si="85"/>
        <v>103.125</v>
      </c>
      <c r="AA261">
        <f t="shared" si="86"/>
        <v>846.71700835987258</v>
      </c>
      <c r="AB261">
        <f t="shared" si="87"/>
        <v>8695.8865624999999</v>
      </c>
      <c r="AC261">
        <f t="shared" si="88"/>
        <v>8007.7850000000008</v>
      </c>
      <c r="AD261">
        <f t="shared" si="82"/>
        <v>3.210576015108596E-2</v>
      </c>
      <c r="AE261">
        <f t="shared" si="80"/>
        <v>1.7264363893684016E-6</v>
      </c>
      <c r="AF261">
        <f t="shared" si="89"/>
        <v>1.5012894999319703E-6</v>
      </c>
      <c r="AG261">
        <f t="shared" si="90"/>
        <v>1.5012894999319704</v>
      </c>
      <c r="AH261">
        <f t="shared" si="81"/>
        <v>1.3824931422238448E-6</v>
      </c>
      <c r="AI261">
        <f t="shared" si="91"/>
        <v>2.8114035579250376</v>
      </c>
    </row>
    <row r="262" spans="1:35" hidden="1" x14ac:dyDescent="0.35">
      <c r="A262" s="2">
        <v>44791</v>
      </c>
      <c r="B262" s="6" t="s">
        <v>18</v>
      </c>
      <c r="C262" s="6" t="s">
        <v>214</v>
      </c>
      <c r="D262" t="s">
        <v>86</v>
      </c>
      <c r="E262" t="s">
        <v>46</v>
      </c>
      <c r="F262">
        <v>14</v>
      </c>
      <c r="G262" t="s">
        <v>30</v>
      </c>
      <c r="H262" t="s">
        <v>90</v>
      </c>
      <c r="I262" t="str">
        <f t="shared" si="83"/>
        <v>K5FthA4</v>
      </c>
      <c r="J262" t="s">
        <v>400</v>
      </c>
      <c r="K262" t="s">
        <v>23</v>
      </c>
      <c r="L262" s="1">
        <v>0.63900000000000001</v>
      </c>
      <c r="M262">
        <v>5.65</v>
      </c>
      <c r="N262">
        <f t="shared" si="72"/>
        <v>-0.56500000000000006</v>
      </c>
      <c r="O262" t="s">
        <v>224</v>
      </c>
      <c r="P262">
        <v>0.51500000000000001</v>
      </c>
      <c r="Q262" s="1">
        <f t="shared" si="78"/>
        <v>0.124</v>
      </c>
      <c r="R262">
        <v>11.06</v>
      </c>
      <c r="S262">
        <f t="shared" si="73"/>
        <v>-1.1060000000000001</v>
      </c>
      <c r="T262">
        <f t="shared" si="84"/>
        <v>-0.54100000000000004</v>
      </c>
      <c r="U262">
        <v>83.3</v>
      </c>
      <c r="V262">
        <v>93.3</v>
      </c>
      <c r="W262" s="13">
        <v>83.3</v>
      </c>
      <c r="X262">
        <v>93.3</v>
      </c>
      <c r="Y262">
        <v>83.3</v>
      </c>
      <c r="Z262">
        <f t="shared" si="85"/>
        <v>88.3</v>
      </c>
      <c r="AA262">
        <f t="shared" si="86"/>
        <v>620.77149681528658</v>
      </c>
      <c r="AB262">
        <f t="shared" si="87"/>
        <v>5447.0286500000002</v>
      </c>
      <c r="AC262">
        <f t="shared" si="88"/>
        <v>6833.3386499999997</v>
      </c>
      <c r="AD262">
        <f t="shared" si="82"/>
        <v>0.24077669902912621</v>
      </c>
      <c r="AE262">
        <f t="shared" si="80"/>
        <v>2.0621220060983069E-5</v>
      </c>
      <c r="AF262">
        <f t="shared" si="89"/>
        <v>1.1232437647012951E-5</v>
      </c>
      <c r="AG262">
        <f t="shared" si="90"/>
        <v>11.232437647012951</v>
      </c>
      <c r="AH262">
        <f t="shared" si="81"/>
        <v>1.4091178005287095E-5</v>
      </c>
      <c r="AI262">
        <f t="shared" si="91"/>
        <v>20.762361639580313</v>
      </c>
    </row>
    <row r="263" spans="1:35" hidden="1" x14ac:dyDescent="0.35">
      <c r="A263" s="2">
        <v>44743</v>
      </c>
      <c r="B263" t="s">
        <v>56</v>
      </c>
      <c r="C263" t="s">
        <v>155</v>
      </c>
      <c r="D263" t="s">
        <v>57</v>
      </c>
      <c r="E263" t="s">
        <v>46</v>
      </c>
      <c r="F263">
        <v>6</v>
      </c>
      <c r="G263" t="s">
        <v>37</v>
      </c>
      <c r="H263" t="s">
        <v>120</v>
      </c>
      <c r="I263" t="str">
        <f t="shared" si="83"/>
        <v>L1PfaF6</v>
      </c>
      <c r="J263" t="s">
        <v>521</v>
      </c>
      <c r="K263" t="s">
        <v>87</v>
      </c>
      <c r="L263" s="1">
        <v>0.67800000000000005</v>
      </c>
      <c r="M263">
        <v>4.24</v>
      </c>
      <c r="N263">
        <f t="shared" ref="N263:N326" si="92">M263/-10</f>
        <v>-0.42400000000000004</v>
      </c>
      <c r="O263" t="s">
        <v>156</v>
      </c>
      <c r="P263">
        <v>0.502</v>
      </c>
      <c r="Q263" s="1">
        <f t="shared" si="78"/>
        <v>0.17600000000000005</v>
      </c>
      <c r="R263">
        <v>11.24</v>
      </c>
      <c r="S263">
        <f t="shared" ref="S263:S326" si="93">R263/-10</f>
        <v>-1.1240000000000001</v>
      </c>
      <c r="T263">
        <f t="shared" si="84"/>
        <v>-0.70000000000000007</v>
      </c>
      <c r="U263">
        <v>35.465000000000003</v>
      </c>
      <c r="Y263" s="13">
        <v>35.465000000000003</v>
      </c>
      <c r="Z263">
        <f t="shared" si="85"/>
        <v>0</v>
      </c>
      <c r="AA263">
        <f t="shared" si="86"/>
        <v>0</v>
      </c>
      <c r="AB263">
        <f t="shared" si="87"/>
        <v>987.34648662500024</v>
      </c>
      <c r="AC263">
        <f t="shared" si="88"/>
        <v>0</v>
      </c>
      <c r="AD263">
        <f t="shared" si="82"/>
        <v>0.35059760956175307</v>
      </c>
      <c r="AE263">
        <f t="shared" si="80"/>
        <v>3.2749658798578544E-5</v>
      </c>
      <c r="AF263">
        <f t="shared" si="89"/>
        <v>3.2335260552944052E-6</v>
      </c>
      <c r="AG263">
        <f t="shared" si="90"/>
        <v>3.233526055294405</v>
      </c>
      <c r="AH263">
        <f t="shared" si="81"/>
        <v>0</v>
      </c>
      <c r="AI263">
        <f t="shared" si="91"/>
        <v>4.6193229361348642</v>
      </c>
    </row>
    <row r="264" spans="1:35" hidden="1" x14ac:dyDescent="0.35">
      <c r="A264" s="2">
        <v>44772</v>
      </c>
      <c r="B264" t="s">
        <v>56</v>
      </c>
      <c r="C264" t="s">
        <v>196</v>
      </c>
      <c r="D264" t="s">
        <v>67</v>
      </c>
      <c r="E264" t="s">
        <v>46</v>
      </c>
      <c r="F264">
        <v>7</v>
      </c>
      <c r="G264" t="s">
        <v>30</v>
      </c>
      <c r="H264" t="s">
        <v>68</v>
      </c>
      <c r="I264" t="str">
        <f t="shared" si="83"/>
        <v>L6FthG6</v>
      </c>
      <c r="J264" t="s">
        <v>507</v>
      </c>
      <c r="L264" s="1">
        <v>0.60699999999999998</v>
      </c>
      <c r="M264">
        <v>8.2100000000000009</v>
      </c>
      <c r="N264">
        <f t="shared" si="92"/>
        <v>-0.82100000000000006</v>
      </c>
      <c r="O264" t="s">
        <v>170</v>
      </c>
      <c r="P264">
        <v>0.39800000000000002</v>
      </c>
      <c r="Q264" s="1">
        <f t="shared" si="78"/>
        <v>0.20899999999999996</v>
      </c>
      <c r="R264">
        <v>11.31</v>
      </c>
      <c r="S264">
        <f t="shared" si="93"/>
        <v>-1.131</v>
      </c>
      <c r="T264">
        <f t="shared" si="84"/>
        <v>-0.30999999999999994</v>
      </c>
      <c r="U264">
        <v>44.314999999999998</v>
      </c>
      <c r="Y264" s="13">
        <v>44.314999999999998</v>
      </c>
      <c r="Z264">
        <f t="shared" si="85"/>
        <v>0</v>
      </c>
      <c r="AA264">
        <f t="shared" si="86"/>
        <v>0</v>
      </c>
      <c r="AB264">
        <f t="shared" si="87"/>
        <v>1541.5980916249998</v>
      </c>
      <c r="AC264">
        <f t="shared" si="88"/>
        <v>0</v>
      </c>
      <c r="AD264">
        <f t="shared" si="82"/>
        <v>0.5251256281407034</v>
      </c>
      <c r="AE264">
        <f t="shared" si="80"/>
        <v>5.385065348301339E-5</v>
      </c>
      <c r="AF264">
        <f t="shared" si="89"/>
        <v>8.3016064642172606E-6</v>
      </c>
      <c r="AG264">
        <f t="shared" si="90"/>
        <v>8.3016064642172598</v>
      </c>
      <c r="AH264">
        <f t="shared" si="81"/>
        <v>0</v>
      </c>
      <c r="AI264">
        <f t="shared" si="91"/>
        <v>26.779375691023425</v>
      </c>
    </row>
    <row r="265" spans="1:35" hidden="1" x14ac:dyDescent="0.35">
      <c r="A265" s="2">
        <v>44749</v>
      </c>
      <c r="B265" t="s">
        <v>18</v>
      </c>
      <c r="C265" t="s">
        <v>155</v>
      </c>
      <c r="D265" t="s">
        <v>109</v>
      </c>
      <c r="E265" t="s">
        <v>21</v>
      </c>
      <c r="F265">
        <v>8</v>
      </c>
      <c r="G265" t="s">
        <v>43</v>
      </c>
      <c r="H265" t="s">
        <v>54</v>
      </c>
      <c r="I265" t="str">
        <f t="shared" si="83"/>
        <v>L3PfuA6</v>
      </c>
      <c r="J265" t="s">
        <v>452</v>
      </c>
      <c r="K265" t="s">
        <v>174</v>
      </c>
      <c r="L265" s="1">
        <v>0.60599999999999998</v>
      </c>
      <c r="M265">
        <v>5.89</v>
      </c>
      <c r="N265">
        <f t="shared" si="92"/>
        <v>-0.58899999999999997</v>
      </c>
      <c r="O265" t="s">
        <v>175</v>
      </c>
      <c r="P265">
        <v>0.53100000000000003</v>
      </c>
      <c r="Q265" s="1">
        <f t="shared" si="78"/>
        <v>7.4999999999999956E-2</v>
      </c>
      <c r="R265">
        <v>11.34</v>
      </c>
      <c r="S265">
        <f t="shared" si="93"/>
        <v>-1.1339999999999999</v>
      </c>
      <c r="T265">
        <f t="shared" si="84"/>
        <v>-0.54499999999999993</v>
      </c>
      <c r="U265">
        <v>50.05</v>
      </c>
      <c r="V265">
        <v>51.4</v>
      </c>
      <c r="W265">
        <v>16.5</v>
      </c>
      <c r="X265">
        <v>16.5</v>
      </c>
      <c r="Y265" s="13">
        <f>(W265+X265)/2</f>
        <v>16.5</v>
      </c>
      <c r="Z265">
        <f t="shared" si="85"/>
        <v>16.5</v>
      </c>
      <c r="AA265">
        <f t="shared" si="86"/>
        <v>21.675955414012737</v>
      </c>
      <c r="AB265">
        <f t="shared" si="87"/>
        <v>1966.4269624999997</v>
      </c>
      <c r="AC265">
        <f t="shared" si="88"/>
        <v>2073.9386</v>
      </c>
      <c r="AD265">
        <f t="shared" si="82"/>
        <v>0.14124293785310726</v>
      </c>
      <c r="AE265">
        <f t="shared" si="80"/>
        <v>1.0694390083590297E-5</v>
      </c>
      <c r="AF265">
        <f t="shared" si="89"/>
        <v>2.1029737007864586E-6</v>
      </c>
      <c r="AG265">
        <f t="shared" si="90"/>
        <v>2.1029737007864586</v>
      </c>
      <c r="AH265">
        <f t="shared" si="81"/>
        <v>2.2179508397815139E-6</v>
      </c>
      <c r="AI265">
        <f t="shared" si="91"/>
        <v>3.8586673408925853</v>
      </c>
    </row>
    <row r="266" spans="1:35" hidden="1" x14ac:dyDescent="0.35">
      <c r="A266" s="2">
        <v>44792</v>
      </c>
      <c r="B266" s="6" t="s">
        <v>18</v>
      </c>
      <c r="C266" s="6" t="s">
        <v>214</v>
      </c>
      <c r="D266" t="s">
        <v>20</v>
      </c>
      <c r="E266" t="s">
        <v>21</v>
      </c>
      <c r="F266">
        <v>9</v>
      </c>
      <c r="G266" t="s">
        <v>43</v>
      </c>
      <c r="H266" t="s">
        <v>44</v>
      </c>
      <c r="I266" t="str">
        <f t="shared" si="83"/>
        <v>K6PfuD10</v>
      </c>
      <c r="J266" t="s">
        <v>430</v>
      </c>
      <c r="K266" t="s">
        <v>227</v>
      </c>
      <c r="L266" s="1">
        <v>1.0169999999999999</v>
      </c>
      <c r="M266">
        <v>8.0500000000000007</v>
      </c>
      <c r="N266">
        <f t="shared" si="92"/>
        <v>-0.80500000000000005</v>
      </c>
      <c r="O266" t="s">
        <v>228</v>
      </c>
      <c r="P266">
        <v>1.2050000000000001</v>
      </c>
      <c r="Q266" s="1">
        <f t="shared" si="78"/>
        <v>-0.18800000000000017</v>
      </c>
      <c r="R266">
        <v>11.34</v>
      </c>
      <c r="S266">
        <f t="shared" si="93"/>
        <v>-1.1339999999999999</v>
      </c>
      <c r="T266">
        <f t="shared" si="84"/>
        <v>-0.32899999999999985</v>
      </c>
      <c r="U266">
        <v>105.25</v>
      </c>
      <c r="V266">
        <v>101</v>
      </c>
      <c r="W266" s="13">
        <v>105.25</v>
      </c>
      <c r="X266">
        <v>101</v>
      </c>
      <c r="Y266">
        <v>105.25</v>
      </c>
      <c r="Z266">
        <f t="shared" si="85"/>
        <v>103.125</v>
      </c>
      <c r="AA266">
        <f t="shared" si="86"/>
        <v>846.71700835987258</v>
      </c>
      <c r="AB266">
        <f t="shared" si="87"/>
        <v>8695.8865624999999</v>
      </c>
      <c r="AC266">
        <f t="shared" si="88"/>
        <v>8007.7850000000008</v>
      </c>
      <c r="AD266">
        <f>(P266-L266)/L266</f>
        <v>0.18485742379547707</v>
      </c>
      <c r="AE266">
        <f t="shared" si="80"/>
        <v>1.4894405755783102E-5</v>
      </c>
      <c r="AF266">
        <f t="shared" si="89"/>
        <v>1.2952006286813695E-5</v>
      </c>
      <c r="AG266">
        <f t="shared" si="90"/>
        <v>12.952006286813695</v>
      </c>
      <c r="AH266">
        <f t="shared" si="81"/>
        <v>1.192711989950736E-5</v>
      </c>
      <c r="AI266">
        <f t="shared" si="91"/>
        <v>39.36780026387143</v>
      </c>
    </row>
    <row r="267" spans="1:35" hidden="1" x14ac:dyDescent="0.35">
      <c r="A267" s="2">
        <v>44720</v>
      </c>
      <c r="B267" t="s">
        <v>18</v>
      </c>
      <c r="C267" t="s">
        <v>19</v>
      </c>
      <c r="D267" t="s">
        <v>45</v>
      </c>
      <c r="E267" t="s">
        <v>46</v>
      </c>
      <c r="F267">
        <v>6</v>
      </c>
      <c r="G267" t="s">
        <v>29</v>
      </c>
      <c r="H267" t="s">
        <v>107</v>
      </c>
      <c r="I267" t="str">
        <f t="shared" si="83"/>
        <v>L4PafB8</v>
      </c>
      <c r="J267" t="s">
        <v>417</v>
      </c>
      <c r="K267" t="s">
        <v>23</v>
      </c>
      <c r="L267" s="1">
        <v>0.69299999999999995</v>
      </c>
      <c r="M267">
        <v>10.210000000000001</v>
      </c>
      <c r="N267">
        <f t="shared" si="92"/>
        <v>-1.0210000000000001</v>
      </c>
      <c r="O267" t="s">
        <v>105</v>
      </c>
      <c r="P267">
        <v>0.54</v>
      </c>
      <c r="Q267" s="1">
        <f t="shared" si="78"/>
        <v>0.15299999999999991</v>
      </c>
      <c r="R267">
        <v>11.35</v>
      </c>
      <c r="S267">
        <f t="shared" si="93"/>
        <v>-1.135</v>
      </c>
      <c r="T267">
        <f t="shared" si="84"/>
        <v>-0.11399999999999988</v>
      </c>
      <c r="U267">
        <v>50.9</v>
      </c>
      <c r="V267">
        <v>51.25</v>
      </c>
      <c r="W267">
        <v>16</v>
      </c>
      <c r="X267">
        <v>18</v>
      </c>
      <c r="Y267" s="13">
        <f>(W267+X267)/2</f>
        <v>17</v>
      </c>
      <c r="Z267">
        <f t="shared" si="85"/>
        <v>17</v>
      </c>
      <c r="AA267">
        <f t="shared" si="86"/>
        <v>23.009554140127388</v>
      </c>
      <c r="AB267">
        <f t="shared" si="87"/>
        <v>2033.78585</v>
      </c>
      <c r="AC267">
        <f t="shared" si="88"/>
        <v>2061.8515625</v>
      </c>
      <c r="AD267">
        <f>(L267-P267)/P267</f>
        <v>0.28333333333333316</v>
      </c>
      <c r="AE267">
        <f t="shared" si="80"/>
        <v>2.5195639996823727E-5</v>
      </c>
      <c r="AF267">
        <f t="shared" si="89"/>
        <v>5.1242536107234139E-6</v>
      </c>
      <c r="AG267">
        <f t="shared" si="90"/>
        <v>5.1242536107234136</v>
      </c>
      <c r="AH267">
        <f t="shared" si="81"/>
        <v>5.1949669695638497E-6</v>
      </c>
      <c r="AI267">
        <f t="shared" si="91"/>
        <v>44.949593076521218</v>
      </c>
    </row>
    <row r="268" spans="1:35" hidden="1" x14ac:dyDescent="0.35">
      <c r="A268" s="2">
        <v>44777</v>
      </c>
      <c r="B268" t="s">
        <v>18</v>
      </c>
      <c r="C268" t="s">
        <v>196</v>
      </c>
      <c r="D268" t="s">
        <v>109</v>
      </c>
      <c r="E268" t="s">
        <v>21</v>
      </c>
      <c r="F268">
        <v>11</v>
      </c>
      <c r="G268" t="s">
        <v>27</v>
      </c>
      <c r="H268" t="s">
        <v>120</v>
      </c>
      <c r="I268" t="str">
        <f t="shared" si="83"/>
        <v>L3CmeF6</v>
      </c>
      <c r="J268" t="s">
        <v>442</v>
      </c>
      <c r="K268" t="s">
        <v>87</v>
      </c>
      <c r="L268" s="1">
        <v>0.69499999999999995</v>
      </c>
      <c r="M268">
        <v>9.1300000000000008</v>
      </c>
      <c r="N268">
        <f t="shared" si="92"/>
        <v>-0.91300000000000003</v>
      </c>
      <c r="O268" t="s">
        <v>180</v>
      </c>
      <c r="P268">
        <v>0.50700000000000001</v>
      </c>
      <c r="Q268" s="1">
        <f t="shared" si="78"/>
        <v>0.18799999999999994</v>
      </c>
      <c r="R268">
        <v>11.35</v>
      </c>
      <c r="S268">
        <f t="shared" si="93"/>
        <v>-1.135</v>
      </c>
      <c r="T268">
        <f t="shared" si="84"/>
        <v>-0.22199999999999998</v>
      </c>
      <c r="U268">
        <v>91.25</v>
      </c>
      <c r="V268">
        <v>88.2</v>
      </c>
      <c r="W268" s="13">
        <v>91.25</v>
      </c>
      <c r="X268">
        <v>88.2</v>
      </c>
      <c r="Y268">
        <v>91.25</v>
      </c>
      <c r="Z268">
        <f t="shared" si="85"/>
        <v>89.724999999999994</v>
      </c>
      <c r="AA268">
        <f t="shared" si="86"/>
        <v>640.96939689490432</v>
      </c>
      <c r="AB268">
        <f t="shared" si="87"/>
        <v>6536.3515625</v>
      </c>
      <c r="AC268">
        <f t="shared" si="88"/>
        <v>6106.7034000000012</v>
      </c>
      <c r="AD268">
        <f>(L268-P268)/P268</f>
        <v>0.37080867850098609</v>
      </c>
      <c r="AE268">
        <f t="shared" si="80"/>
        <v>3.5088958345628122E-5</v>
      </c>
      <c r="AF268">
        <f t="shared" si="89"/>
        <v>2.293537677089438E-5</v>
      </c>
      <c r="AG268">
        <f t="shared" si="90"/>
        <v>22.935376770894379</v>
      </c>
      <c r="AH268">
        <f t="shared" si="81"/>
        <v>2.1427786123170568E-5</v>
      </c>
      <c r="AI268">
        <f t="shared" si="91"/>
        <v>103.31250797700172</v>
      </c>
    </row>
    <row r="269" spans="1:35" hidden="1" x14ac:dyDescent="0.35">
      <c r="A269" s="2">
        <v>44722</v>
      </c>
      <c r="B269" t="s">
        <v>18</v>
      </c>
      <c r="C269" t="s">
        <v>19</v>
      </c>
      <c r="D269" t="s">
        <v>109</v>
      </c>
      <c r="E269" t="s">
        <v>21</v>
      </c>
      <c r="F269">
        <v>13</v>
      </c>
      <c r="G269" t="s">
        <v>30</v>
      </c>
      <c r="H269" t="s">
        <v>106</v>
      </c>
      <c r="I269" t="str">
        <f t="shared" si="83"/>
        <v>L3FthC7</v>
      </c>
      <c r="J269" t="s">
        <v>445</v>
      </c>
      <c r="K269" t="s">
        <v>111</v>
      </c>
      <c r="L269" s="1">
        <v>0.621</v>
      </c>
      <c r="M269">
        <v>3.45</v>
      </c>
      <c r="N269">
        <f t="shared" si="92"/>
        <v>-0.34500000000000003</v>
      </c>
      <c r="O269" t="s">
        <v>112</v>
      </c>
      <c r="P269">
        <v>0.501</v>
      </c>
      <c r="Q269" s="1">
        <f t="shared" si="78"/>
        <v>0.12</v>
      </c>
      <c r="R269">
        <v>11.43</v>
      </c>
      <c r="S269">
        <f t="shared" si="93"/>
        <v>-1.143</v>
      </c>
      <c r="T269">
        <f t="shared" si="84"/>
        <v>-0.79800000000000004</v>
      </c>
      <c r="U269">
        <v>147</v>
      </c>
      <c r="V269">
        <v>145.6</v>
      </c>
      <c r="W269">
        <v>46</v>
      </c>
      <c r="X269">
        <v>47</v>
      </c>
      <c r="Y269" s="13">
        <f>(W269+X269)/2</f>
        <v>46.5</v>
      </c>
      <c r="Z269">
        <f t="shared" si="85"/>
        <v>46.5</v>
      </c>
      <c r="AA269">
        <f t="shared" si="86"/>
        <v>172.15366242038215</v>
      </c>
      <c r="AB269">
        <f t="shared" si="87"/>
        <v>16963.065000000002</v>
      </c>
      <c r="AC269">
        <f t="shared" si="88"/>
        <v>16641.497599999999</v>
      </c>
      <c r="AD269">
        <f>(L269-P269)/P269</f>
        <v>0.23952095808383234</v>
      </c>
      <c r="AE269">
        <f t="shared" si="80"/>
        <v>2.04889090551796E-5</v>
      </c>
      <c r="AF269">
        <f t="shared" si="89"/>
        <v>3.475546960821002E-5</v>
      </c>
      <c r="AG269">
        <f t="shared" si="90"/>
        <v>34.755469608210021</v>
      </c>
      <c r="AH269">
        <f t="shared" si="81"/>
        <v>3.4096613086838953E-5</v>
      </c>
      <c r="AI269">
        <f t="shared" si="91"/>
        <v>43.553220060413558</v>
      </c>
    </row>
    <row r="270" spans="1:35" hidden="1" x14ac:dyDescent="0.35">
      <c r="A270" s="2">
        <v>44798</v>
      </c>
      <c r="B270" s="6" t="s">
        <v>56</v>
      </c>
      <c r="C270" s="6" t="s">
        <v>214</v>
      </c>
      <c r="D270" t="s">
        <v>57</v>
      </c>
      <c r="E270" t="s">
        <v>46</v>
      </c>
      <c r="F270">
        <v>8</v>
      </c>
      <c r="G270" t="s">
        <v>28</v>
      </c>
      <c r="H270" t="s">
        <v>64</v>
      </c>
      <c r="I270" t="str">
        <f t="shared" si="83"/>
        <v>L1DtoA2</v>
      </c>
      <c r="J270" t="s">
        <v>499</v>
      </c>
      <c r="K270" t="s">
        <v>230</v>
      </c>
      <c r="L270" s="1">
        <v>0.60499999999999998</v>
      </c>
      <c r="M270">
        <v>6.46</v>
      </c>
      <c r="N270">
        <f t="shared" si="92"/>
        <v>-0.64600000000000002</v>
      </c>
      <c r="O270" t="s">
        <v>231</v>
      </c>
      <c r="P270">
        <v>0.49299999999999999</v>
      </c>
      <c r="Q270" s="1">
        <f t="shared" si="78"/>
        <v>0.11199999999999999</v>
      </c>
      <c r="R270">
        <v>11.43</v>
      </c>
      <c r="S270">
        <f t="shared" si="93"/>
        <v>-1.143</v>
      </c>
      <c r="T270">
        <f t="shared" si="84"/>
        <v>-0.497</v>
      </c>
      <c r="U270">
        <v>38.71</v>
      </c>
      <c r="Y270" s="13">
        <v>38.71</v>
      </c>
      <c r="Z270">
        <f t="shared" si="85"/>
        <v>0</v>
      </c>
      <c r="AA270">
        <f t="shared" si="86"/>
        <v>0</v>
      </c>
      <c r="AB270">
        <f t="shared" si="87"/>
        <v>1176.2943185000001</v>
      </c>
      <c r="AC270">
        <f t="shared" si="88"/>
        <v>0</v>
      </c>
      <c r="AD270">
        <f>(L270-P270)/P270</f>
        <v>0.22718052738336711</v>
      </c>
      <c r="AE270">
        <f t="shared" si="80"/>
        <v>1.9197283994912913E-5</v>
      </c>
      <c r="AF270">
        <f t="shared" si="89"/>
        <v>2.2581656093847045E-6</v>
      </c>
      <c r="AG270">
        <f t="shared" si="90"/>
        <v>2.2581656093847045</v>
      </c>
      <c r="AH270">
        <f t="shared" si="81"/>
        <v>0</v>
      </c>
      <c r="AI270">
        <f t="shared" si="91"/>
        <v>4.5435927754219403</v>
      </c>
    </row>
    <row r="271" spans="1:35" x14ac:dyDescent="0.35">
      <c r="A271" s="2">
        <v>44791</v>
      </c>
      <c r="B271" s="6" t="s">
        <v>18</v>
      </c>
      <c r="C271" s="6" t="s">
        <v>214</v>
      </c>
      <c r="D271" t="s">
        <v>123</v>
      </c>
      <c r="E271" t="s">
        <v>21</v>
      </c>
      <c r="F271">
        <v>2</v>
      </c>
      <c r="G271" t="s">
        <v>26</v>
      </c>
      <c r="H271" t="s">
        <v>92</v>
      </c>
      <c r="I271" t="str">
        <f t="shared" si="83"/>
        <v>M1MlaC6</v>
      </c>
      <c r="J271" t="s">
        <v>463</v>
      </c>
      <c r="K271" t="s">
        <v>222</v>
      </c>
      <c r="L271" s="1">
        <v>0.751</v>
      </c>
      <c r="M271">
        <v>7.76</v>
      </c>
      <c r="N271">
        <f t="shared" si="92"/>
        <v>-0.77600000000000002</v>
      </c>
      <c r="O271" t="s">
        <v>223</v>
      </c>
      <c r="P271">
        <v>0.74299999999999999</v>
      </c>
      <c r="Q271" s="1">
        <f t="shared" si="78"/>
        <v>8.0000000000000071E-3</v>
      </c>
      <c r="R271">
        <v>11.45</v>
      </c>
      <c r="S271">
        <f t="shared" si="93"/>
        <v>-1.145</v>
      </c>
      <c r="T271">
        <f t="shared" si="84"/>
        <v>-0.36899999999999999</v>
      </c>
      <c r="U271">
        <v>39.85</v>
      </c>
      <c r="V271">
        <v>41.7</v>
      </c>
      <c r="W271" s="13">
        <v>39.85</v>
      </c>
      <c r="X271">
        <v>41.7</v>
      </c>
      <c r="Y271">
        <v>39.85</v>
      </c>
      <c r="Z271">
        <f t="shared" si="85"/>
        <v>40.775000000000006</v>
      </c>
      <c r="AA271">
        <f t="shared" si="86"/>
        <v>132.37266122611467</v>
      </c>
      <c r="AB271">
        <f t="shared" si="87"/>
        <v>1246.5976625000001</v>
      </c>
      <c r="AC271">
        <f t="shared" si="88"/>
        <v>1365.0286500000002</v>
      </c>
      <c r="AD271">
        <f>(L271-P271)/P271</f>
        <v>1.0767160161507413E-2</v>
      </c>
      <c r="AE271">
        <f t="shared" si="80"/>
        <v>4.4984562972436526E-7</v>
      </c>
      <c r="AF271">
        <f t="shared" si="89"/>
        <v>5.6077651050023429E-8</v>
      </c>
      <c r="AG271">
        <f t="shared" si="90"/>
        <v>5.6077651050023429E-2</v>
      </c>
      <c r="AH271">
        <f t="shared" si="81"/>
        <v>6.1405217265105026E-8</v>
      </c>
      <c r="AI271">
        <f t="shared" si="91"/>
        <v>0.15197195406510414</v>
      </c>
    </row>
    <row r="272" spans="1:35" x14ac:dyDescent="0.35">
      <c r="A272" s="2">
        <v>44723</v>
      </c>
      <c r="B272" t="s">
        <v>18</v>
      </c>
      <c r="C272" t="s">
        <v>19</v>
      </c>
      <c r="D272" t="s">
        <v>133</v>
      </c>
      <c r="E272" t="s">
        <v>21</v>
      </c>
      <c r="F272">
        <v>14</v>
      </c>
      <c r="G272" t="s">
        <v>26</v>
      </c>
      <c r="H272" t="s">
        <v>82</v>
      </c>
      <c r="I272" t="str">
        <f t="shared" si="83"/>
        <v>K1MlaH7</v>
      </c>
      <c r="J272" t="s">
        <v>479</v>
      </c>
      <c r="K272" t="s">
        <v>138</v>
      </c>
      <c r="L272" s="1">
        <v>0.64300000000000002</v>
      </c>
      <c r="M272">
        <v>2.95</v>
      </c>
      <c r="N272">
        <f t="shared" si="92"/>
        <v>-0.29500000000000004</v>
      </c>
      <c r="O272" t="s">
        <v>139</v>
      </c>
      <c r="P272">
        <v>0.67300000000000004</v>
      </c>
      <c r="Q272" s="1">
        <f t="shared" si="78"/>
        <v>-3.0000000000000027E-2</v>
      </c>
      <c r="R272">
        <v>11.46</v>
      </c>
      <c r="S272">
        <f t="shared" si="93"/>
        <v>-1.1460000000000001</v>
      </c>
      <c r="T272">
        <f t="shared" si="84"/>
        <v>-0.85100000000000009</v>
      </c>
      <c r="U272">
        <v>38.4</v>
      </c>
      <c r="V272">
        <v>33.4</v>
      </c>
      <c r="W272">
        <v>10.5</v>
      </c>
      <c r="Y272" s="13">
        <f>(W272+X272)/2</f>
        <v>5.25</v>
      </c>
      <c r="Z272">
        <f t="shared" si="85"/>
        <v>5.25</v>
      </c>
      <c r="AA272">
        <f t="shared" si="86"/>
        <v>2.1944665605095541</v>
      </c>
      <c r="AB272">
        <f t="shared" si="87"/>
        <v>1157.5296000000001</v>
      </c>
      <c r="AC272">
        <f t="shared" si="88"/>
        <v>875.71460000000002</v>
      </c>
      <c r="AD272">
        <f>(P272-L272)/L272</f>
        <v>4.6656298600311084E-2</v>
      </c>
      <c r="AE272">
        <f t="shared" si="80"/>
        <v>2.7351145401702325E-6</v>
      </c>
      <c r="AF272">
        <f t="shared" si="89"/>
        <v>3.1659760396374334E-7</v>
      </c>
      <c r="AG272">
        <f t="shared" si="90"/>
        <v>0.31659760396374337</v>
      </c>
      <c r="AH272">
        <f t="shared" si="81"/>
        <v>2.395179735499359E-7</v>
      </c>
      <c r="AI272">
        <f t="shared" si="91"/>
        <v>0.37203008691391698</v>
      </c>
    </row>
    <row r="273" spans="1:35" hidden="1" x14ac:dyDescent="0.35">
      <c r="A273" s="2">
        <v>44723</v>
      </c>
      <c r="B273" t="s">
        <v>18</v>
      </c>
      <c r="C273" t="s">
        <v>19</v>
      </c>
      <c r="D273" t="s">
        <v>133</v>
      </c>
      <c r="E273" t="s">
        <v>46</v>
      </c>
      <c r="F273">
        <v>1</v>
      </c>
      <c r="G273" t="s">
        <v>39</v>
      </c>
      <c r="H273" t="s">
        <v>95</v>
      </c>
      <c r="I273" t="str">
        <f t="shared" si="83"/>
        <v>K1BbrF10</v>
      </c>
      <c r="J273" t="s">
        <v>470</v>
      </c>
      <c r="K273" t="s">
        <v>134</v>
      </c>
      <c r="L273" s="1">
        <v>0.495</v>
      </c>
      <c r="M273">
        <v>2.65</v>
      </c>
      <c r="N273">
        <f t="shared" si="92"/>
        <v>-0.26500000000000001</v>
      </c>
      <c r="O273" t="s">
        <v>135</v>
      </c>
      <c r="P273">
        <v>0.378</v>
      </c>
      <c r="Q273" s="1">
        <f t="shared" si="78"/>
        <v>0.11699999999999999</v>
      </c>
      <c r="R273">
        <v>11.48</v>
      </c>
      <c r="S273">
        <f t="shared" si="93"/>
        <v>-1.1480000000000001</v>
      </c>
      <c r="T273">
        <f t="shared" si="84"/>
        <v>-0.88300000000000012</v>
      </c>
      <c r="U273">
        <v>97.65</v>
      </c>
      <c r="V273">
        <v>96.6</v>
      </c>
      <c r="W273" s="13">
        <v>29</v>
      </c>
      <c r="X273" s="13">
        <v>29</v>
      </c>
      <c r="Y273" s="13">
        <f>(W273+X273)/2</f>
        <v>29</v>
      </c>
      <c r="Z273">
        <f t="shared" si="85"/>
        <v>29</v>
      </c>
      <c r="AA273">
        <f t="shared" si="86"/>
        <v>66.958598726114644</v>
      </c>
      <c r="AB273">
        <f t="shared" si="87"/>
        <v>7485.3851625000007</v>
      </c>
      <c r="AC273">
        <f t="shared" si="88"/>
        <v>7325.2745999999997</v>
      </c>
      <c r="AD273">
        <f>(L273-P273)/P273</f>
        <v>0.30952380952380948</v>
      </c>
      <c r="AE273">
        <f t="shared" si="80"/>
        <v>2.8092562231696774E-5</v>
      </c>
      <c r="AF273">
        <f t="shared" si="89"/>
        <v>2.1028364850575095E-5</v>
      </c>
      <c r="AG273">
        <f t="shared" si="90"/>
        <v>21.028364850575095</v>
      </c>
      <c r="AH273">
        <f t="shared" si="81"/>
        <v>2.0578573256476771E-5</v>
      </c>
      <c r="AI273">
        <f t="shared" si="91"/>
        <v>23.814682729983115</v>
      </c>
    </row>
    <row r="274" spans="1:35" hidden="1" x14ac:dyDescent="0.35">
      <c r="A274" s="2">
        <v>44764</v>
      </c>
      <c r="B274" t="s">
        <v>18</v>
      </c>
      <c r="C274" t="s">
        <v>181</v>
      </c>
      <c r="D274" t="s">
        <v>45</v>
      </c>
      <c r="E274" t="s">
        <v>46</v>
      </c>
      <c r="F274">
        <v>5</v>
      </c>
      <c r="G274" t="s">
        <v>43</v>
      </c>
      <c r="H274" t="s">
        <v>52</v>
      </c>
      <c r="I274" t="str">
        <f t="shared" si="83"/>
        <v>L4PfuF9</v>
      </c>
      <c r="J274" t="s">
        <v>438</v>
      </c>
      <c r="K274" t="s">
        <v>194</v>
      </c>
      <c r="L274" s="1">
        <v>0.80300000000000005</v>
      </c>
      <c r="M274">
        <v>9.7799999999999994</v>
      </c>
      <c r="N274">
        <f t="shared" si="92"/>
        <v>-0.97799999999999998</v>
      </c>
      <c r="O274" t="s">
        <v>187</v>
      </c>
      <c r="P274">
        <v>0.83699999999999997</v>
      </c>
      <c r="Q274" s="1">
        <f t="shared" si="78"/>
        <v>-3.3999999999999919E-2</v>
      </c>
      <c r="R274">
        <v>11.53</v>
      </c>
      <c r="S274">
        <f t="shared" si="93"/>
        <v>-1.153</v>
      </c>
      <c r="T274">
        <f t="shared" si="84"/>
        <v>-0.17500000000000004</v>
      </c>
      <c r="U274">
        <v>96.75</v>
      </c>
      <c r="V274">
        <v>96.75</v>
      </c>
      <c r="W274">
        <v>30</v>
      </c>
      <c r="X274">
        <v>30</v>
      </c>
      <c r="Y274" s="13">
        <f>(W274+X274)/2</f>
        <v>30</v>
      </c>
      <c r="Z274">
        <f t="shared" si="85"/>
        <v>30</v>
      </c>
      <c r="AA274">
        <f t="shared" si="86"/>
        <v>71.656050955414017</v>
      </c>
      <c r="AB274">
        <f t="shared" si="87"/>
        <v>7348.0415625000005</v>
      </c>
      <c r="AC274">
        <f t="shared" si="88"/>
        <v>7348.0415625000005</v>
      </c>
      <c r="AD274">
        <f>(P274-L274)/L274</f>
        <v>4.2341220423412103E-2</v>
      </c>
      <c r="AE274">
        <f t="shared" si="80"/>
        <v>2.4271279531165222E-6</v>
      </c>
      <c r="AF274">
        <f t="shared" si="89"/>
        <v>1.7834637077005758E-6</v>
      </c>
      <c r="AG274">
        <f t="shared" si="90"/>
        <v>1.7834637077005757</v>
      </c>
      <c r="AH274">
        <f t="shared" si="81"/>
        <v>1.7834637077005758E-6</v>
      </c>
      <c r="AI274">
        <f t="shared" si="91"/>
        <v>10.19122118686043</v>
      </c>
    </row>
    <row r="275" spans="1:35" hidden="1" x14ac:dyDescent="0.35">
      <c r="A275" s="2">
        <v>44720</v>
      </c>
      <c r="B275" t="s">
        <v>18</v>
      </c>
      <c r="C275" t="s">
        <v>19</v>
      </c>
      <c r="D275" t="s">
        <v>45</v>
      </c>
      <c r="E275" t="s">
        <v>46</v>
      </c>
      <c r="F275">
        <v>3</v>
      </c>
      <c r="G275" t="s">
        <v>30</v>
      </c>
      <c r="H275" t="s">
        <v>106</v>
      </c>
      <c r="I275" t="str">
        <f t="shared" si="83"/>
        <v>L4FthC7</v>
      </c>
      <c r="J275" t="s">
        <v>414</v>
      </c>
      <c r="K275" t="s">
        <v>23</v>
      </c>
      <c r="L275" s="1">
        <v>0.66100000000000003</v>
      </c>
      <c r="M275">
        <v>12.35</v>
      </c>
      <c r="N275">
        <f t="shared" si="92"/>
        <v>-1.2349999999999999</v>
      </c>
      <c r="O275" t="s">
        <v>105</v>
      </c>
      <c r="P275">
        <v>0.73599999999999999</v>
      </c>
      <c r="Q275" s="1">
        <f t="shared" si="78"/>
        <v>-7.4999999999999956E-2</v>
      </c>
      <c r="R275">
        <v>11.53</v>
      </c>
      <c r="S275">
        <f t="shared" si="93"/>
        <v>-1.153</v>
      </c>
      <c r="T275">
        <f t="shared" si="84"/>
        <v>8.1999999999999851E-2</v>
      </c>
      <c r="U275">
        <v>83.45</v>
      </c>
      <c r="V275">
        <v>70.099999999999994</v>
      </c>
      <c r="W275">
        <v>23</v>
      </c>
      <c r="X275">
        <v>22</v>
      </c>
      <c r="Y275" s="13">
        <f>(W275+X275)/2</f>
        <v>22.5</v>
      </c>
      <c r="Z275">
        <f t="shared" si="85"/>
        <v>22.5</v>
      </c>
      <c r="AA275">
        <f t="shared" si="86"/>
        <v>40.306528662420384</v>
      </c>
      <c r="AB275">
        <f t="shared" si="87"/>
        <v>5466.6634625000006</v>
      </c>
      <c r="AC275">
        <f t="shared" si="88"/>
        <v>3857.4978499999997</v>
      </c>
      <c r="AD275">
        <f>(P275-L275)/L275</f>
        <v>0.11346444780635394</v>
      </c>
      <c r="AE275">
        <f t="shared" si="80"/>
        <v>8.1673163927777997E-6</v>
      </c>
      <c r="AF275">
        <f t="shared" si="89"/>
        <v>4.4647970111075701E-6</v>
      </c>
      <c r="AG275">
        <f t="shared" si="90"/>
        <v>4.4647970111075699</v>
      </c>
      <c r="AH275">
        <f t="shared" si="81"/>
        <v>3.1505405425410114E-6</v>
      </c>
      <c r="AI275">
        <f t="shared" si="91"/>
        <v>54.448744037897292</v>
      </c>
    </row>
    <row r="276" spans="1:35" hidden="1" x14ac:dyDescent="0.35">
      <c r="A276" s="2">
        <v>44798</v>
      </c>
      <c r="B276" s="6" t="s">
        <v>56</v>
      </c>
      <c r="C276" s="6" t="s">
        <v>214</v>
      </c>
      <c r="D276" t="s">
        <v>77</v>
      </c>
      <c r="E276" t="s">
        <v>46</v>
      </c>
      <c r="F276">
        <v>10</v>
      </c>
      <c r="G276" t="s">
        <v>25</v>
      </c>
      <c r="H276" t="s">
        <v>85</v>
      </c>
      <c r="I276" t="str">
        <f t="shared" si="83"/>
        <v>M3SguH10</v>
      </c>
      <c r="J276" t="s">
        <v>520</v>
      </c>
      <c r="K276" t="s">
        <v>229</v>
      </c>
      <c r="L276" s="1">
        <v>0.68799999999999994</v>
      </c>
      <c r="M276">
        <v>8.9700000000000006</v>
      </c>
      <c r="N276">
        <f t="shared" si="92"/>
        <v>-0.89700000000000002</v>
      </c>
      <c r="O276" t="s">
        <v>112</v>
      </c>
      <c r="P276">
        <v>0.57299999999999995</v>
      </c>
      <c r="Q276" s="1">
        <f t="shared" si="78"/>
        <v>0.11499999999999999</v>
      </c>
      <c r="R276">
        <v>11.54</v>
      </c>
      <c r="S276">
        <f t="shared" si="93"/>
        <v>-1.1539999999999999</v>
      </c>
      <c r="T276">
        <f t="shared" si="84"/>
        <v>-0.2569999999999999</v>
      </c>
      <c r="U276">
        <v>75.954999999999998</v>
      </c>
      <c r="Y276" s="13">
        <v>75.954999999999998</v>
      </c>
      <c r="Z276">
        <f t="shared" si="85"/>
        <v>0</v>
      </c>
      <c r="AA276">
        <f t="shared" si="86"/>
        <v>0</v>
      </c>
      <c r="AB276">
        <f t="shared" si="87"/>
        <v>4528.792189625</v>
      </c>
      <c r="AC276">
        <f t="shared" si="88"/>
        <v>0</v>
      </c>
      <c r="AD276">
        <f>(L276-P276)/P276</f>
        <v>0.20069808027923211</v>
      </c>
      <c r="AE276">
        <f t="shared" si="80"/>
        <v>1.6480776248850735E-5</v>
      </c>
      <c r="AF276">
        <f t="shared" si="89"/>
        <v>7.4638010754752416E-6</v>
      </c>
      <c r="AG276">
        <f t="shared" si="90"/>
        <v>7.4638010754752413</v>
      </c>
      <c r="AH276">
        <f t="shared" si="81"/>
        <v>0</v>
      </c>
      <c r="AI276">
        <f t="shared" si="91"/>
        <v>29.04202753103208</v>
      </c>
    </row>
    <row r="277" spans="1:35" hidden="1" x14ac:dyDescent="0.35">
      <c r="A277" s="2">
        <v>44778</v>
      </c>
      <c r="B277" s="6" t="s">
        <v>18</v>
      </c>
      <c r="C277" s="6" t="s">
        <v>196</v>
      </c>
      <c r="D277" t="s">
        <v>45</v>
      </c>
      <c r="E277" t="s">
        <v>46</v>
      </c>
      <c r="F277">
        <v>15</v>
      </c>
      <c r="G277" t="s">
        <v>43</v>
      </c>
      <c r="H277" t="s">
        <v>52</v>
      </c>
      <c r="I277" t="str">
        <f t="shared" si="83"/>
        <v>L4PfuF9</v>
      </c>
      <c r="J277" t="s">
        <v>438</v>
      </c>
      <c r="K277" t="s">
        <v>171</v>
      </c>
      <c r="L277" s="1">
        <v>0.82699999999999996</v>
      </c>
      <c r="M277">
        <v>4.67</v>
      </c>
      <c r="N277">
        <f t="shared" si="92"/>
        <v>-0.46699999999999997</v>
      </c>
      <c r="O277" s="6" t="s">
        <v>175</v>
      </c>
      <c r="P277">
        <v>0.81599999999999995</v>
      </c>
      <c r="Q277" s="1">
        <f t="shared" si="78"/>
        <v>1.100000000000001E-2</v>
      </c>
      <c r="R277">
        <v>11.54</v>
      </c>
      <c r="S277">
        <f t="shared" si="93"/>
        <v>-1.1539999999999999</v>
      </c>
      <c r="T277">
        <f t="shared" si="84"/>
        <v>-0.68699999999999994</v>
      </c>
      <c r="U277">
        <v>96.75</v>
      </c>
      <c r="V277">
        <v>96.75</v>
      </c>
      <c r="W277" s="13">
        <v>96.75</v>
      </c>
      <c r="X277">
        <v>96.75</v>
      </c>
      <c r="Y277">
        <v>96.75</v>
      </c>
      <c r="Z277">
        <f t="shared" si="85"/>
        <v>96.75</v>
      </c>
      <c r="AA277">
        <f t="shared" si="86"/>
        <v>745.26771496815286</v>
      </c>
      <c r="AB277">
        <f t="shared" si="87"/>
        <v>7348.0415625000005</v>
      </c>
      <c r="AC277">
        <f t="shared" si="88"/>
        <v>7348.0415625000005</v>
      </c>
      <c r="AD277">
        <f>(L277-P277)/P277</f>
        <v>1.3480392156862758E-2</v>
      </c>
      <c r="AE277">
        <f t="shared" si="80"/>
        <v>5.9321315238867584E-7</v>
      </c>
      <c r="AF277">
        <f t="shared" si="89"/>
        <v>4.3589548991736365E-7</v>
      </c>
      <c r="AG277">
        <f t="shared" si="90"/>
        <v>0.43589548991736365</v>
      </c>
      <c r="AH277">
        <f t="shared" si="81"/>
        <v>4.3589548991736365E-7</v>
      </c>
      <c r="AI277">
        <f t="shared" si="91"/>
        <v>0.63449125169921938</v>
      </c>
    </row>
    <row r="278" spans="1:35" hidden="1" x14ac:dyDescent="0.35">
      <c r="A278" s="2">
        <v>44798</v>
      </c>
      <c r="B278" s="6" t="s">
        <v>56</v>
      </c>
      <c r="C278" s="6" t="s">
        <v>214</v>
      </c>
      <c r="D278" t="s">
        <v>77</v>
      </c>
      <c r="E278" t="s">
        <v>46</v>
      </c>
      <c r="F278">
        <v>14</v>
      </c>
      <c r="G278" t="s">
        <v>28</v>
      </c>
      <c r="H278" t="s">
        <v>79</v>
      </c>
      <c r="I278" t="str">
        <f t="shared" si="83"/>
        <v>M3DtoD2</v>
      </c>
      <c r="J278" t="s">
        <v>514</v>
      </c>
      <c r="K278" t="s">
        <v>229</v>
      </c>
      <c r="L278" s="1">
        <v>0.753</v>
      </c>
      <c r="M278">
        <v>7.73</v>
      </c>
      <c r="N278">
        <f t="shared" si="92"/>
        <v>-0.77300000000000002</v>
      </c>
      <c r="O278" t="s">
        <v>112</v>
      </c>
      <c r="P278">
        <v>0.80100000000000005</v>
      </c>
      <c r="Q278" s="1">
        <f t="shared" si="78"/>
        <v>-4.8000000000000043E-2</v>
      </c>
      <c r="R278">
        <v>11.56</v>
      </c>
      <c r="S278">
        <f t="shared" si="93"/>
        <v>-1.1560000000000001</v>
      </c>
      <c r="T278">
        <f t="shared" si="84"/>
        <v>-0.38300000000000012</v>
      </c>
      <c r="U278">
        <v>34.164999999999999</v>
      </c>
      <c r="Y278" s="13">
        <v>34.164999999999999</v>
      </c>
      <c r="Z278">
        <f t="shared" si="85"/>
        <v>0</v>
      </c>
      <c r="AA278">
        <f t="shared" si="86"/>
        <v>0</v>
      </c>
      <c r="AB278">
        <f t="shared" si="87"/>
        <v>916.28907162499991</v>
      </c>
      <c r="AC278">
        <f t="shared" si="88"/>
        <v>0</v>
      </c>
      <c r="AD278">
        <f>(P278-L278)/L278</f>
        <v>6.374501992031878E-2</v>
      </c>
      <c r="AE278">
        <f t="shared" si="80"/>
        <v>4.0162460266035199E-6</v>
      </c>
      <c r="AF278">
        <f t="shared" si="89"/>
        <v>3.6800423431341343E-7</v>
      </c>
      <c r="AG278">
        <f t="shared" si="90"/>
        <v>0.36800423431341345</v>
      </c>
      <c r="AH278">
        <f t="shared" si="81"/>
        <v>0</v>
      </c>
      <c r="AI278">
        <f t="shared" si="91"/>
        <v>0.96084656478697994</v>
      </c>
    </row>
    <row r="279" spans="1:35" hidden="1" x14ac:dyDescent="0.35">
      <c r="A279" s="2">
        <v>44798</v>
      </c>
      <c r="B279" s="6" t="s">
        <v>56</v>
      </c>
      <c r="C279" s="6" t="s">
        <v>214</v>
      </c>
      <c r="D279" t="s">
        <v>67</v>
      </c>
      <c r="E279" t="s">
        <v>46</v>
      </c>
      <c r="F279">
        <v>7</v>
      </c>
      <c r="G279" t="s">
        <v>28</v>
      </c>
      <c r="H279" t="s">
        <v>35</v>
      </c>
      <c r="I279" t="str">
        <f t="shared" si="83"/>
        <v>L6DtoD4</v>
      </c>
      <c r="J279" t="s">
        <v>506</v>
      </c>
      <c r="K279" t="s">
        <v>186</v>
      </c>
      <c r="L279" s="1">
        <v>0.748</v>
      </c>
      <c r="M279">
        <v>7.51</v>
      </c>
      <c r="N279">
        <f t="shared" si="92"/>
        <v>-0.751</v>
      </c>
      <c r="O279" t="s">
        <v>147</v>
      </c>
      <c r="P279">
        <v>0.81499999999999995</v>
      </c>
      <c r="Q279" s="1">
        <f t="shared" si="78"/>
        <v>-6.6999999999999948E-2</v>
      </c>
      <c r="R279">
        <v>11.56</v>
      </c>
      <c r="S279">
        <f t="shared" si="93"/>
        <v>-1.1560000000000001</v>
      </c>
      <c r="T279">
        <f t="shared" si="84"/>
        <v>-0.40500000000000014</v>
      </c>
      <c r="U279">
        <v>52.41</v>
      </c>
      <c r="Y279" s="13">
        <v>52.41</v>
      </c>
      <c r="Z279">
        <f t="shared" si="85"/>
        <v>0</v>
      </c>
      <c r="AA279">
        <f t="shared" si="86"/>
        <v>0</v>
      </c>
      <c r="AB279">
        <f t="shared" si="87"/>
        <v>2156.2443585000001</v>
      </c>
      <c r="AC279">
        <f t="shared" si="88"/>
        <v>0</v>
      </c>
      <c r="AD279">
        <f>(P279-L279)/L279</f>
        <v>8.9572192513368912E-2</v>
      </c>
      <c r="AE279">
        <f t="shared" si="80"/>
        <v>6.1048103458251669E-6</v>
      </c>
      <c r="AF279">
        <f t="shared" si="89"/>
        <v>1.3163462867897951E-6</v>
      </c>
      <c r="AG279">
        <f t="shared" si="90"/>
        <v>1.316346286789795</v>
      </c>
      <c r="AH279">
        <f t="shared" si="81"/>
        <v>0</v>
      </c>
      <c r="AI279">
        <f t="shared" si="91"/>
        <v>3.2502377451599864</v>
      </c>
    </row>
    <row r="280" spans="1:35" hidden="1" x14ac:dyDescent="0.35">
      <c r="A280" s="2">
        <v>44734</v>
      </c>
      <c r="B280" t="s">
        <v>18</v>
      </c>
      <c r="C280" t="s">
        <v>141</v>
      </c>
      <c r="D280" t="s">
        <v>109</v>
      </c>
      <c r="E280" t="s">
        <v>21</v>
      </c>
      <c r="F280">
        <v>7</v>
      </c>
      <c r="G280" t="s">
        <v>33</v>
      </c>
      <c r="H280" t="s">
        <v>104</v>
      </c>
      <c r="I280" t="str">
        <f t="shared" si="83"/>
        <v>L3HmaE8</v>
      </c>
      <c r="J280" t="s">
        <v>446</v>
      </c>
      <c r="K280" t="s">
        <v>69</v>
      </c>
      <c r="L280" s="1">
        <v>0.78700000000000003</v>
      </c>
      <c r="M280">
        <v>2.62</v>
      </c>
      <c r="N280">
        <f t="shared" si="92"/>
        <v>-0.26200000000000001</v>
      </c>
      <c r="O280" t="s">
        <v>135</v>
      </c>
      <c r="P280">
        <v>0.626</v>
      </c>
      <c r="Q280" s="1">
        <f t="shared" si="78"/>
        <v>0.16100000000000003</v>
      </c>
      <c r="R280">
        <v>11.56</v>
      </c>
      <c r="S280">
        <f t="shared" si="93"/>
        <v>-1.1560000000000001</v>
      </c>
      <c r="T280">
        <f t="shared" si="84"/>
        <v>-0.89400000000000013</v>
      </c>
      <c r="U280">
        <v>56.95</v>
      </c>
      <c r="V280">
        <v>55.85</v>
      </c>
      <c r="W280">
        <v>28.5</v>
      </c>
      <c r="X280">
        <v>29</v>
      </c>
      <c r="Y280" s="13">
        <f>(W280+X280)/2</f>
        <v>28.75</v>
      </c>
      <c r="Z280">
        <f t="shared" si="85"/>
        <v>28.75</v>
      </c>
      <c r="AA280">
        <f t="shared" si="86"/>
        <v>65.809116242038215</v>
      </c>
      <c r="AB280">
        <f t="shared" si="87"/>
        <v>2545.9924625000003</v>
      </c>
      <c r="AC280">
        <f t="shared" si="88"/>
        <v>2448.5896625000005</v>
      </c>
      <c r="AD280">
        <f t="shared" ref="AD280:AD286" si="94">(L280-P280)/P280</f>
        <v>0.25718849840255598</v>
      </c>
      <c r="AE280">
        <f t="shared" si="80"/>
        <v>2.2364881973460493E-5</v>
      </c>
      <c r="AF280">
        <f t="shared" si="89"/>
        <v>5.6940820929132549E-6</v>
      </c>
      <c r="AG280">
        <f t="shared" si="90"/>
        <v>5.6940820929132547</v>
      </c>
      <c r="AH280">
        <f t="shared" si="81"/>
        <v>5.4762418803247978E-6</v>
      </c>
      <c r="AI280">
        <f t="shared" si="91"/>
        <v>6.3692193433034161</v>
      </c>
    </row>
    <row r="281" spans="1:35" hidden="1" x14ac:dyDescent="0.35">
      <c r="A281" s="2">
        <v>44748</v>
      </c>
      <c r="B281" t="s">
        <v>18</v>
      </c>
      <c r="C281" t="s">
        <v>155</v>
      </c>
      <c r="D281" t="s">
        <v>45</v>
      </c>
      <c r="E281" t="s">
        <v>46</v>
      </c>
      <c r="F281">
        <v>10</v>
      </c>
      <c r="G281" t="s">
        <v>37</v>
      </c>
      <c r="H281" t="s">
        <v>49</v>
      </c>
      <c r="I281" t="str">
        <f t="shared" si="83"/>
        <v>L4PfaJ8</v>
      </c>
      <c r="J281" t="s">
        <v>437</v>
      </c>
      <c r="K281" t="s">
        <v>171</v>
      </c>
      <c r="L281" s="1">
        <v>0.96699999999999997</v>
      </c>
      <c r="M281">
        <v>3.08</v>
      </c>
      <c r="N281">
        <f t="shared" si="92"/>
        <v>-0.308</v>
      </c>
      <c r="O281" t="s">
        <v>112</v>
      </c>
      <c r="P281">
        <v>0.90100000000000002</v>
      </c>
      <c r="Q281" s="1">
        <f t="shared" si="78"/>
        <v>6.5999999999999948E-2</v>
      </c>
      <c r="R281">
        <v>11.58</v>
      </c>
      <c r="S281">
        <f t="shared" si="93"/>
        <v>-1.1579999999999999</v>
      </c>
      <c r="T281">
        <f t="shared" si="84"/>
        <v>-0.84999999999999987</v>
      </c>
      <c r="U281">
        <v>60.25</v>
      </c>
      <c r="V281">
        <v>61.45</v>
      </c>
      <c r="W281">
        <v>19</v>
      </c>
      <c r="X281">
        <v>20</v>
      </c>
      <c r="Y281" s="13">
        <f>(W281+X281)/2</f>
        <v>19.5</v>
      </c>
      <c r="Z281">
        <f t="shared" si="85"/>
        <v>19.5</v>
      </c>
      <c r="AA281">
        <f t="shared" si="86"/>
        <v>30.27468152866242</v>
      </c>
      <c r="AB281">
        <f t="shared" si="87"/>
        <v>2849.5990624999999</v>
      </c>
      <c r="AC281">
        <f t="shared" si="88"/>
        <v>2964.2404625000004</v>
      </c>
      <c r="AD281">
        <f t="shared" si="94"/>
        <v>7.3251942286348445E-2</v>
      </c>
      <c r="AE281">
        <f t="shared" si="80"/>
        <v>4.7658385771395993E-6</v>
      </c>
      <c r="AF281">
        <f t="shared" si="89"/>
        <v>1.3580729141443337E-6</v>
      </c>
      <c r="AG281">
        <f t="shared" si="90"/>
        <v>1.3580729141443337</v>
      </c>
      <c r="AH281">
        <f t="shared" si="81"/>
        <v>1.4127091548100629E-6</v>
      </c>
      <c r="AI281">
        <f t="shared" si="91"/>
        <v>1.5977328401698045</v>
      </c>
    </row>
    <row r="282" spans="1:35" hidden="1" x14ac:dyDescent="0.35">
      <c r="A282" s="2">
        <v>44791</v>
      </c>
      <c r="B282" s="6" t="s">
        <v>18</v>
      </c>
      <c r="C282" s="6" t="s">
        <v>214</v>
      </c>
      <c r="D282" t="s">
        <v>109</v>
      </c>
      <c r="E282" t="s">
        <v>21</v>
      </c>
      <c r="F282">
        <v>10</v>
      </c>
      <c r="G282" t="s">
        <v>25</v>
      </c>
      <c r="H282" t="s">
        <v>122</v>
      </c>
      <c r="I282" t="str">
        <f t="shared" si="83"/>
        <v>L3SguH3</v>
      </c>
      <c r="J282" t="s">
        <v>454</v>
      </c>
      <c r="K282" t="s">
        <v>221</v>
      </c>
      <c r="L282" s="1">
        <v>0.749</v>
      </c>
      <c r="M282">
        <v>9.42</v>
      </c>
      <c r="N282">
        <f t="shared" si="92"/>
        <v>-0.94199999999999995</v>
      </c>
      <c r="O282" t="s">
        <v>88</v>
      </c>
      <c r="P282">
        <v>0.70199999999999996</v>
      </c>
      <c r="Q282" s="1">
        <f t="shared" si="78"/>
        <v>4.7000000000000042E-2</v>
      </c>
      <c r="R282">
        <v>11.58</v>
      </c>
      <c r="S282">
        <f t="shared" si="93"/>
        <v>-1.1579999999999999</v>
      </c>
      <c r="T282">
        <f t="shared" si="84"/>
        <v>-0.21599999999999997</v>
      </c>
      <c r="U282">
        <v>51.05</v>
      </c>
      <c r="V282">
        <v>40.450000000000003</v>
      </c>
      <c r="W282" s="13">
        <v>51.05</v>
      </c>
      <c r="X282">
        <v>40.450000000000003</v>
      </c>
      <c r="Y282">
        <v>51.05</v>
      </c>
      <c r="Z282">
        <f t="shared" si="85"/>
        <v>45.75</v>
      </c>
      <c r="AA282">
        <f t="shared" si="86"/>
        <v>166.64510350318471</v>
      </c>
      <c r="AB282">
        <f t="shared" si="87"/>
        <v>2045.7904624999996</v>
      </c>
      <c r="AC282">
        <f t="shared" si="88"/>
        <v>1284.4189625000004</v>
      </c>
      <c r="AD282">
        <f t="shared" si="94"/>
        <v>6.695156695156701E-2</v>
      </c>
      <c r="AE282">
        <f t="shared" si="80"/>
        <v>4.2663692400349365E-6</v>
      </c>
      <c r="AF282">
        <f t="shared" si="89"/>
        <v>8.7280975007668437E-7</v>
      </c>
      <c r="AG282">
        <f t="shared" si="90"/>
        <v>0.87280975007668438</v>
      </c>
      <c r="AH282">
        <f t="shared" si="81"/>
        <v>5.479805552927589E-7</v>
      </c>
      <c r="AI282">
        <f t="shared" si="91"/>
        <v>4.0407858799846501</v>
      </c>
    </row>
    <row r="283" spans="1:35" hidden="1" x14ac:dyDescent="0.35">
      <c r="A283" s="2">
        <v>44776</v>
      </c>
      <c r="B283" t="s">
        <v>18</v>
      </c>
      <c r="C283" t="s">
        <v>196</v>
      </c>
      <c r="D283" t="s">
        <v>133</v>
      </c>
      <c r="E283" t="s">
        <v>46</v>
      </c>
      <c r="F283">
        <v>4</v>
      </c>
      <c r="G283" t="s">
        <v>22</v>
      </c>
      <c r="H283" t="s">
        <v>102</v>
      </c>
      <c r="I283" t="str">
        <f t="shared" si="83"/>
        <v>K1FsaB9</v>
      </c>
      <c r="J283" t="s">
        <v>473</v>
      </c>
      <c r="K283" t="s">
        <v>199</v>
      </c>
      <c r="L283" s="1">
        <v>0.74199999999999999</v>
      </c>
      <c r="M283">
        <v>3.88</v>
      </c>
      <c r="N283">
        <f t="shared" si="92"/>
        <v>-0.38800000000000001</v>
      </c>
      <c r="O283" t="s">
        <v>200</v>
      </c>
      <c r="P283">
        <v>0.63700000000000001</v>
      </c>
      <c r="Q283" s="1">
        <f t="shared" si="78"/>
        <v>0.10499999999999998</v>
      </c>
      <c r="R283">
        <v>11.61</v>
      </c>
      <c r="S283">
        <f t="shared" si="93"/>
        <v>-1.161</v>
      </c>
      <c r="T283">
        <f t="shared" si="84"/>
        <v>-0.77300000000000002</v>
      </c>
      <c r="U283">
        <v>51.75</v>
      </c>
      <c r="V283">
        <v>41.05</v>
      </c>
      <c r="W283" s="13">
        <v>51.75</v>
      </c>
      <c r="X283">
        <v>41.05</v>
      </c>
      <c r="Y283">
        <v>51.75</v>
      </c>
      <c r="Z283">
        <f t="shared" si="85"/>
        <v>46.4</v>
      </c>
      <c r="AA283">
        <f t="shared" si="86"/>
        <v>171.4140127388535</v>
      </c>
      <c r="AB283">
        <f t="shared" si="87"/>
        <v>2102.2790625000002</v>
      </c>
      <c r="AC283">
        <f t="shared" si="88"/>
        <v>1322.8054624999997</v>
      </c>
      <c r="AD283">
        <f t="shared" si="94"/>
        <v>0.1648351648351648</v>
      </c>
      <c r="AE283">
        <f t="shared" si="80"/>
        <v>1.293407417827686E-5</v>
      </c>
      <c r="AF283">
        <f t="shared" si="89"/>
        <v>2.7191033337813337E-6</v>
      </c>
      <c r="AG283">
        <f t="shared" si="90"/>
        <v>2.7191033337813337</v>
      </c>
      <c r="AH283">
        <f t="shared" si="81"/>
        <v>1.7109263975404826E-6</v>
      </c>
      <c r="AI283">
        <f t="shared" si="91"/>
        <v>3.5175981032100045</v>
      </c>
    </row>
    <row r="284" spans="1:35" hidden="1" x14ac:dyDescent="0.35">
      <c r="A284" s="2">
        <v>44806</v>
      </c>
      <c r="B284" s="6" t="s">
        <v>18</v>
      </c>
      <c r="C284" s="6" t="s">
        <v>232</v>
      </c>
      <c r="D284" t="s">
        <v>20</v>
      </c>
      <c r="E284" t="s">
        <v>21</v>
      </c>
      <c r="F284">
        <v>2</v>
      </c>
      <c r="G284" t="s">
        <v>22</v>
      </c>
      <c r="H284" t="s">
        <v>113</v>
      </c>
      <c r="I284" t="str">
        <f t="shared" si="83"/>
        <v>K6FsaA10</v>
      </c>
      <c r="J284" t="s">
        <v>421</v>
      </c>
      <c r="K284" t="s">
        <v>222</v>
      </c>
      <c r="L284" s="1">
        <v>0.61199999999999999</v>
      </c>
      <c r="M284">
        <v>10.65</v>
      </c>
      <c r="N284">
        <f t="shared" si="92"/>
        <v>-1.0649999999999999</v>
      </c>
      <c r="O284" t="s">
        <v>211</v>
      </c>
      <c r="P284">
        <v>0.41699999999999998</v>
      </c>
      <c r="Q284" s="1">
        <f t="shared" si="78"/>
        <v>0.19500000000000001</v>
      </c>
      <c r="R284">
        <v>11.63</v>
      </c>
      <c r="S284">
        <f t="shared" si="93"/>
        <v>-1.163</v>
      </c>
      <c r="T284">
        <f t="shared" si="84"/>
        <v>-9.8000000000000087E-2</v>
      </c>
      <c r="U284">
        <v>46</v>
      </c>
      <c r="V284">
        <v>44.75</v>
      </c>
      <c r="W284">
        <v>46</v>
      </c>
      <c r="X284">
        <v>44.75</v>
      </c>
      <c r="Y284">
        <v>44.75</v>
      </c>
      <c r="Z284">
        <f t="shared" si="85"/>
        <v>45.375</v>
      </c>
      <c r="AA284">
        <f t="shared" si="86"/>
        <v>163.92441281847132</v>
      </c>
      <c r="AB284">
        <f t="shared" si="87"/>
        <v>1661.0600000000002</v>
      </c>
      <c r="AC284">
        <f t="shared" si="88"/>
        <v>1572.0115625000001</v>
      </c>
      <c r="AD284">
        <f t="shared" si="94"/>
        <v>0.46762589928057557</v>
      </c>
      <c r="AE284">
        <f t="shared" si="80"/>
        <v>4.6686582495814109E-5</v>
      </c>
      <c r="AF284">
        <f t="shared" si="89"/>
        <v>7.754921472049698E-6</v>
      </c>
      <c r="AG284">
        <f t="shared" si="90"/>
        <v>7.7549214720496984</v>
      </c>
      <c r="AH284">
        <f t="shared" si="81"/>
        <v>7.3391847497029887E-6</v>
      </c>
      <c r="AI284">
        <f t="shared" si="91"/>
        <v>79.131851755609091</v>
      </c>
    </row>
    <row r="285" spans="1:35" hidden="1" x14ac:dyDescent="0.35">
      <c r="A285" s="2">
        <v>44748</v>
      </c>
      <c r="B285" t="s">
        <v>18</v>
      </c>
      <c r="C285" t="s">
        <v>155</v>
      </c>
      <c r="D285" t="s">
        <v>86</v>
      </c>
      <c r="E285" t="s">
        <v>46</v>
      </c>
      <c r="F285">
        <v>6</v>
      </c>
      <c r="G285" t="s">
        <v>41</v>
      </c>
      <c r="H285" t="s">
        <v>52</v>
      </c>
      <c r="I285" t="str">
        <f t="shared" si="83"/>
        <v>K5MluF9</v>
      </c>
      <c r="J285" t="s">
        <v>403</v>
      </c>
      <c r="K285" t="s">
        <v>165</v>
      </c>
      <c r="L285" s="1">
        <v>0.70399999999999996</v>
      </c>
      <c r="M285">
        <v>13.51</v>
      </c>
      <c r="N285">
        <f t="shared" si="92"/>
        <v>-1.351</v>
      </c>
      <c r="O285" t="s">
        <v>168</v>
      </c>
      <c r="P285">
        <v>0.52400000000000002</v>
      </c>
      <c r="Q285" s="1">
        <f t="shared" si="78"/>
        <v>0.17999999999999994</v>
      </c>
      <c r="R285">
        <v>11.64</v>
      </c>
      <c r="S285">
        <f t="shared" si="93"/>
        <v>-1.1640000000000001</v>
      </c>
      <c r="T285">
        <f t="shared" si="84"/>
        <v>0.18699999999999983</v>
      </c>
      <c r="U285">
        <v>117.25</v>
      </c>
      <c r="V285">
        <v>126.8</v>
      </c>
      <c r="W285">
        <v>38.5</v>
      </c>
      <c r="X285">
        <v>40</v>
      </c>
      <c r="Y285" s="13">
        <f>(W285+X285)/2</f>
        <v>39.25</v>
      </c>
      <c r="Z285">
        <f t="shared" si="85"/>
        <v>39.25</v>
      </c>
      <c r="AA285">
        <f t="shared" si="86"/>
        <v>122.65625</v>
      </c>
      <c r="AB285">
        <f t="shared" si="87"/>
        <v>10791.836562500001</v>
      </c>
      <c r="AC285">
        <f t="shared" si="88"/>
        <v>12621.4184</v>
      </c>
      <c r="AD285">
        <f t="shared" si="94"/>
        <v>0.34351145038167924</v>
      </c>
      <c r="AE285">
        <f t="shared" si="80"/>
        <v>3.1936741339902356E-5</v>
      </c>
      <c r="AF285">
        <f t="shared" si="89"/>
        <v>3.4465609287906352E-5</v>
      </c>
      <c r="AG285">
        <f t="shared" si="90"/>
        <v>34.465609287906354</v>
      </c>
      <c r="AH285">
        <f t="shared" si="81"/>
        <v>4.0308697478348421E-5</v>
      </c>
      <c r="AI285">
        <f t="shared" si="91"/>
        <v>184.30807105832292</v>
      </c>
    </row>
    <row r="286" spans="1:35" hidden="1" x14ac:dyDescent="0.35">
      <c r="A286" s="2">
        <v>44798</v>
      </c>
      <c r="B286" s="6" t="s">
        <v>56</v>
      </c>
      <c r="C286" s="6" t="s">
        <v>214</v>
      </c>
      <c r="D286" t="s">
        <v>67</v>
      </c>
      <c r="E286" t="s">
        <v>46</v>
      </c>
      <c r="F286">
        <v>4</v>
      </c>
      <c r="G286" t="s">
        <v>43</v>
      </c>
      <c r="H286" t="s">
        <v>74</v>
      </c>
      <c r="I286" t="str">
        <f t="shared" si="83"/>
        <v>L6PfuC9</v>
      </c>
      <c r="J286" t="s">
        <v>511</v>
      </c>
      <c r="K286" t="s">
        <v>186</v>
      </c>
      <c r="L286" s="1">
        <v>0.82299999999999995</v>
      </c>
      <c r="M286">
        <v>8.56</v>
      </c>
      <c r="N286">
        <f t="shared" si="92"/>
        <v>-0.85600000000000009</v>
      </c>
      <c r="O286" t="s">
        <v>147</v>
      </c>
      <c r="P286">
        <v>0.627</v>
      </c>
      <c r="Q286" s="1">
        <f t="shared" si="78"/>
        <v>0.19599999999999995</v>
      </c>
      <c r="R286">
        <v>11.65</v>
      </c>
      <c r="S286">
        <f t="shared" si="93"/>
        <v>-1.165</v>
      </c>
      <c r="T286">
        <f t="shared" si="84"/>
        <v>-0.30899999999999994</v>
      </c>
      <c r="U286">
        <v>82.38</v>
      </c>
      <c r="Y286" s="13">
        <v>82.38</v>
      </c>
      <c r="Z286">
        <f t="shared" si="85"/>
        <v>0</v>
      </c>
      <c r="AA286">
        <f t="shared" si="86"/>
        <v>0</v>
      </c>
      <c r="AB286">
        <f t="shared" si="87"/>
        <v>5327.3745539999991</v>
      </c>
      <c r="AC286">
        <f t="shared" si="88"/>
        <v>0</v>
      </c>
      <c r="AD286">
        <f t="shared" si="94"/>
        <v>0.3125996810207336</v>
      </c>
      <c r="AE286">
        <f t="shared" si="80"/>
        <v>2.8436611353214414E-5</v>
      </c>
      <c r="AF286">
        <f t="shared" si="89"/>
        <v>1.5149247972510196E-5</v>
      </c>
      <c r="AG286">
        <f t="shared" si="90"/>
        <v>15.149247972510196</v>
      </c>
      <c r="AH286">
        <f t="shared" si="81"/>
        <v>0</v>
      </c>
      <c r="AI286">
        <f t="shared" si="91"/>
        <v>49.026692467670543</v>
      </c>
    </row>
    <row r="287" spans="1:35" hidden="1" x14ac:dyDescent="0.35">
      <c r="A287" s="2">
        <v>44733</v>
      </c>
      <c r="B287" t="s">
        <v>18</v>
      </c>
      <c r="C287" t="s">
        <v>141</v>
      </c>
      <c r="D287" t="s">
        <v>123</v>
      </c>
      <c r="E287" t="s">
        <v>21</v>
      </c>
      <c r="F287">
        <v>2</v>
      </c>
      <c r="G287" t="s">
        <v>43</v>
      </c>
      <c r="H287" t="s">
        <v>35</v>
      </c>
      <c r="I287" t="str">
        <f t="shared" si="83"/>
        <v>M1PfuD4</v>
      </c>
      <c r="J287" t="s">
        <v>468</v>
      </c>
      <c r="K287" t="s">
        <v>145</v>
      </c>
      <c r="L287" s="1">
        <v>0.64300000000000002</v>
      </c>
      <c r="M287">
        <v>3.92</v>
      </c>
      <c r="N287">
        <f t="shared" si="92"/>
        <v>-0.39200000000000002</v>
      </c>
      <c r="O287" t="s">
        <v>146</v>
      </c>
      <c r="P287">
        <v>0.65100000000000002</v>
      </c>
      <c r="Q287" s="1">
        <f t="shared" si="78"/>
        <v>-8.0000000000000071E-3</v>
      </c>
      <c r="R287">
        <v>11.72</v>
      </c>
      <c r="S287">
        <f t="shared" si="93"/>
        <v>-1.1720000000000002</v>
      </c>
      <c r="T287">
        <f t="shared" si="84"/>
        <v>-0.78000000000000014</v>
      </c>
      <c r="U287">
        <v>64.150000000000006</v>
      </c>
      <c r="V287">
        <v>65.2</v>
      </c>
      <c r="W287">
        <v>20</v>
      </c>
      <c r="X287">
        <v>20.5</v>
      </c>
      <c r="Y287" s="13">
        <f>(W287+X287)/2</f>
        <v>20.25</v>
      </c>
      <c r="Z287">
        <f t="shared" si="85"/>
        <v>20.25</v>
      </c>
      <c r="AA287">
        <f t="shared" si="86"/>
        <v>32.648288216560509</v>
      </c>
      <c r="AB287">
        <f t="shared" si="87"/>
        <v>3230.4496625000006</v>
      </c>
      <c r="AC287">
        <f t="shared" si="88"/>
        <v>3337.0664000000002</v>
      </c>
      <c r="AD287">
        <f>(P287-L287)/L287</f>
        <v>1.2441679626749622E-2</v>
      </c>
      <c r="AE287">
        <f t="shared" si="80"/>
        <v>5.3745613875991589E-7</v>
      </c>
      <c r="AF287">
        <f t="shared" si="89"/>
        <v>1.7362250020655238E-7</v>
      </c>
      <c r="AG287">
        <f t="shared" si="90"/>
        <v>0.17362250020655237</v>
      </c>
      <c r="AH287">
        <f t="shared" si="81"/>
        <v>1.7935268221294529E-7</v>
      </c>
      <c r="AI287">
        <f t="shared" si="91"/>
        <v>0.22259294898275941</v>
      </c>
    </row>
    <row r="288" spans="1:35" hidden="1" x14ac:dyDescent="0.35">
      <c r="A288" s="2">
        <v>44734</v>
      </c>
      <c r="B288" t="s">
        <v>18</v>
      </c>
      <c r="C288" t="s">
        <v>141</v>
      </c>
      <c r="D288" t="s">
        <v>109</v>
      </c>
      <c r="E288" t="s">
        <v>21</v>
      </c>
      <c r="F288">
        <v>6</v>
      </c>
      <c r="G288" t="s">
        <v>39</v>
      </c>
      <c r="H288" t="s">
        <v>113</v>
      </c>
      <c r="I288" t="str">
        <f t="shared" si="83"/>
        <v>L3BbrA10</v>
      </c>
      <c r="J288" t="s">
        <v>440</v>
      </c>
      <c r="K288" t="s">
        <v>69</v>
      </c>
      <c r="L288" s="1">
        <v>0.59299999999999997</v>
      </c>
      <c r="M288">
        <v>3.78</v>
      </c>
      <c r="N288">
        <f t="shared" si="92"/>
        <v>-0.378</v>
      </c>
      <c r="O288" t="s">
        <v>135</v>
      </c>
      <c r="P288">
        <v>0.41899999999999998</v>
      </c>
      <c r="Q288" s="1">
        <f t="shared" si="78"/>
        <v>0.17399999999999999</v>
      </c>
      <c r="R288">
        <v>11.74</v>
      </c>
      <c r="S288">
        <f t="shared" si="93"/>
        <v>-1.1739999999999999</v>
      </c>
      <c r="T288">
        <f t="shared" si="84"/>
        <v>-0.79599999999999993</v>
      </c>
      <c r="U288">
        <v>96.25</v>
      </c>
      <c r="V288">
        <v>90.3</v>
      </c>
      <c r="W288">
        <v>29</v>
      </c>
      <c r="X288">
        <v>30</v>
      </c>
      <c r="Y288" s="13">
        <f>(W288+X288)/2</f>
        <v>29.5</v>
      </c>
      <c r="Z288">
        <f t="shared" si="85"/>
        <v>29.5</v>
      </c>
      <c r="AA288">
        <f t="shared" si="86"/>
        <v>69.287420382165607</v>
      </c>
      <c r="AB288">
        <f t="shared" si="87"/>
        <v>7272.2890625</v>
      </c>
      <c r="AC288">
        <f t="shared" si="88"/>
        <v>6400.96065</v>
      </c>
      <c r="AD288">
        <f t="shared" ref="AD288:AD298" si="95">(L288-P288)/P288</f>
        <v>0.41527446300715987</v>
      </c>
      <c r="AE288">
        <f t="shared" si="80"/>
        <v>4.0338302992179522E-5</v>
      </c>
      <c r="AF288">
        <f t="shared" si="89"/>
        <v>2.9335179964983816E-5</v>
      </c>
      <c r="AG288">
        <f t="shared" si="90"/>
        <v>29.335179964983816</v>
      </c>
      <c r="AH288">
        <f t="shared" si="81"/>
        <v>2.5820389014071841E-5</v>
      </c>
      <c r="AI288">
        <f t="shared" si="91"/>
        <v>36.853241162039971</v>
      </c>
    </row>
    <row r="289" spans="1:35" hidden="1" x14ac:dyDescent="0.35">
      <c r="A289" s="2">
        <v>44749</v>
      </c>
      <c r="B289" t="s">
        <v>18</v>
      </c>
      <c r="C289" t="s">
        <v>155</v>
      </c>
      <c r="D289" t="s">
        <v>109</v>
      </c>
      <c r="E289" t="s">
        <v>21</v>
      </c>
      <c r="F289">
        <v>12</v>
      </c>
      <c r="G289" t="s">
        <v>39</v>
      </c>
      <c r="H289" t="s">
        <v>119</v>
      </c>
      <c r="I289" t="str">
        <f t="shared" si="83"/>
        <v>L3BbrI7</v>
      </c>
      <c r="J289" t="s">
        <v>441</v>
      </c>
      <c r="K289" t="s">
        <v>153</v>
      </c>
      <c r="L289" s="1">
        <v>0.745</v>
      </c>
      <c r="M289">
        <v>5.52</v>
      </c>
      <c r="N289">
        <f t="shared" si="92"/>
        <v>-0.55199999999999994</v>
      </c>
      <c r="O289" t="s">
        <v>176</v>
      </c>
      <c r="P289">
        <v>0.54400000000000004</v>
      </c>
      <c r="Q289" s="1">
        <f t="shared" si="78"/>
        <v>0.20099999999999996</v>
      </c>
      <c r="R289">
        <v>11.78</v>
      </c>
      <c r="S289">
        <f t="shared" si="93"/>
        <v>-1.1779999999999999</v>
      </c>
      <c r="T289">
        <f t="shared" si="84"/>
        <v>-0.626</v>
      </c>
      <c r="U289">
        <v>85.5</v>
      </c>
      <c r="V289">
        <v>87.15</v>
      </c>
      <c r="W289">
        <v>27</v>
      </c>
      <c r="X289">
        <v>27.5</v>
      </c>
      <c r="Y289" s="13">
        <f>(W289+X289)/2</f>
        <v>27.25</v>
      </c>
      <c r="Z289">
        <f t="shared" si="85"/>
        <v>27.25</v>
      </c>
      <c r="AA289">
        <f t="shared" si="86"/>
        <v>59.121218152866241</v>
      </c>
      <c r="AB289">
        <f t="shared" si="87"/>
        <v>5738.5462500000003</v>
      </c>
      <c r="AC289">
        <f t="shared" si="88"/>
        <v>5962.1711625000016</v>
      </c>
      <c r="AD289">
        <f t="shared" si="95"/>
        <v>0.36948529411764697</v>
      </c>
      <c r="AE289">
        <f t="shared" si="80"/>
        <v>3.493486445414584E-5</v>
      </c>
      <c r="AF289">
        <f t="shared" si="89"/>
        <v>2.0047533540759692E-5</v>
      </c>
      <c r="AG289">
        <f t="shared" si="90"/>
        <v>20.047533540759691</v>
      </c>
      <c r="AH289">
        <f t="shared" si="81"/>
        <v>2.0828764141435469E-5</v>
      </c>
      <c r="AI289">
        <f t="shared" si="91"/>
        <v>32.024813962874909</v>
      </c>
    </row>
    <row r="290" spans="1:35" hidden="1" x14ac:dyDescent="0.35">
      <c r="A290" s="2">
        <v>44798</v>
      </c>
      <c r="B290" s="6" t="s">
        <v>56</v>
      </c>
      <c r="C290" s="6" t="s">
        <v>214</v>
      </c>
      <c r="D290" t="s">
        <v>57</v>
      </c>
      <c r="E290" t="s">
        <v>46</v>
      </c>
      <c r="F290">
        <v>2</v>
      </c>
      <c r="G290" t="s">
        <v>43</v>
      </c>
      <c r="H290" t="s">
        <v>58</v>
      </c>
      <c r="I290" t="str">
        <f t="shared" si="83"/>
        <v>L1PfuD3</v>
      </c>
      <c r="J290" t="s">
        <v>503</v>
      </c>
      <c r="K290" t="s">
        <v>230</v>
      </c>
      <c r="L290" s="1">
        <v>0.65400000000000003</v>
      </c>
      <c r="M290">
        <v>7.23</v>
      </c>
      <c r="N290">
        <f t="shared" si="92"/>
        <v>-0.72300000000000009</v>
      </c>
      <c r="O290" t="s">
        <v>231</v>
      </c>
      <c r="P290">
        <v>0.51400000000000001</v>
      </c>
      <c r="Q290" s="1">
        <f t="shared" si="78"/>
        <v>0.14000000000000001</v>
      </c>
      <c r="R290">
        <v>11.78</v>
      </c>
      <c r="S290">
        <f t="shared" si="93"/>
        <v>-1.1779999999999999</v>
      </c>
      <c r="T290">
        <f t="shared" si="84"/>
        <v>-0.45499999999999985</v>
      </c>
      <c r="U290">
        <v>130.74</v>
      </c>
      <c r="Y290" s="13">
        <v>130.74</v>
      </c>
      <c r="Z290">
        <f t="shared" si="85"/>
        <v>0</v>
      </c>
      <c r="AA290">
        <f t="shared" si="86"/>
        <v>0</v>
      </c>
      <c r="AB290">
        <f t="shared" si="87"/>
        <v>13417.963866000004</v>
      </c>
      <c r="AC290">
        <f t="shared" si="88"/>
        <v>0</v>
      </c>
      <c r="AD290">
        <f t="shared" si="95"/>
        <v>0.27237354085603116</v>
      </c>
      <c r="AE290">
        <f t="shared" si="80"/>
        <v>2.4001311521121751E-5</v>
      </c>
      <c r="AF290">
        <f t="shared" si="89"/>
        <v>3.2204873072702125E-5</v>
      </c>
      <c r="AG290">
        <f t="shared" si="90"/>
        <v>32.204873072702128</v>
      </c>
      <c r="AH290">
        <f t="shared" si="81"/>
        <v>0</v>
      </c>
      <c r="AI290">
        <f t="shared" si="91"/>
        <v>70.779940819125585</v>
      </c>
    </row>
    <row r="291" spans="1:35" hidden="1" x14ac:dyDescent="0.35">
      <c r="A291" s="2">
        <v>44806</v>
      </c>
      <c r="B291" s="6" t="s">
        <v>18</v>
      </c>
      <c r="C291" s="6" t="s">
        <v>232</v>
      </c>
      <c r="D291" t="s">
        <v>20</v>
      </c>
      <c r="E291" t="s">
        <v>21</v>
      </c>
      <c r="F291">
        <v>11</v>
      </c>
      <c r="G291" t="s">
        <v>25</v>
      </c>
      <c r="H291" t="s">
        <v>31</v>
      </c>
      <c r="I291" t="str">
        <f t="shared" si="83"/>
        <v>K6SguA8</v>
      </c>
      <c r="J291" t="s">
        <v>431</v>
      </c>
      <c r="K291" t="s">
        <v>241</v>
      </c>
      <c r="L291" s="1">
        <v>0.60499999999999998</v>
      </c>
      <c r="M291">
        <v>9.42</v>
      </c>
      <c r="N291">
        <f t="shared" si="92"/>
        <v>-0.94199999999999995</v>
      </c>
      <c r="O291" t="s">
        <v>32</v>
      </c>
      <c r="P291">
        <v>0.44400000000000001</v>
      </c>
      <c r="Q291" s="1">
        <f t="shared" si="78"/>
        <v>0.16099999999999998</v>
      </c>
      <c r="R291">
        <v>11.78</v>
      </c>
      <c r="S291">
        <f t="shared" si="93"/>
        <v>-1.1779999999999999</v>
      </c>
      <c r="T291">
        <f t="shared" si="84"/>
        <v>-0.23599999999999999</v>
      </c>
      <c r="U291">
        <v>50.055</v>
      </c>
      <c r="V291">
        <v>46.5</v>
      </c>
      <c r="W291">
        <v>50.055</v>
      </c>
      <c r="X291">
        <v>46.5</v>
      </c>
      <c r="Y291">
        <v>46.5</v>
      </c>
      <c r="Z291">
        <f t="shared" si="85"/>
        <v>48.277500000000003</v>
      </c>
      <c r="AA291">
        <f t="shared" si="86"/>
        <v>185.56664062500002</v>
      </c>
      <c r="AB291">
        <f t="shared" si="87"/>
        <v>1966.819874625</v>
      </c>
      <c r="AC291">
        <f t="shared" si="88"/>
        <v>1697.36625</v>
      </c>
      <c r="AD291">
        <f t="shared" si="95"/>
        <v>0.36261261261261257</v>
      </c>
      <c r="AE291">
        <f t="shared" si="80"/>
        <v>3.4136671945359725E-5</v>
      </c>
      <c r="AF291">
        <f t="shared" si="89"/>
        <v>6.7140684835687173E-6</v>
      </c>
      <c r="AG291">
        <f t="shared" si="90"/>
        <v>6.7140684835687177</v>
      </c>
      <c r="AH291">
        <f t="shared" si="81"/>
        <v>5.7942434847375439E-6</v>
      </c>
      <c r="AI291">
        <f t="shared" si="91"/>
        <v>28.449442726986092</v>
      </c>
    </row>
    <row r="292" spans="1:35" hidden="1" x14ac:dyDescent="0.35">
      <c r="A292" s="2">
        <v>44734</v>
      </c>
      <c r="B292" t="s">
        <v>18</v>
      </c>
      <c r="C292" t="s">
        <v>141</v>
      </c>
      <c r="D292" t="s">
        <v>123</v>
      </c>
      <c r="E292" t="s">
        <v>21</v>
      </c>
      <c r="F292">
        <v>4</v>
      </c>
      <c r="G292" t="s">
        <v>25</v>
      </c>
      <c r="H292" t="s">
        <v>68</v>
      </c>
      <c r="I292" t="str">
        <f t="shared" si="83"/>
        <v>M1SguG6</v>
      </c>
      <c r="J292" t="s">
        <v>469</v>
      </c>
      <c r="K292" t="s">
        <v>142</v>
      </c>
      <c r="L292" s="1">
        <v>0.749</v>
      </c>
      <c r="M292">
        <v>2.5099999999999998</v>
      </c>
      <c r="N292">
        <f t="shared" si="92"/>
        <v>-0.251</v>
      </c>
      <c r="O292" t="s">
        <v>149</v>
      </c>
      <c r="P292">
        <v>0.59499999999999997</v>
      </c>
      <c r="Q292" s="1">
        <f t="shared" si="78"/>
        <v>0.15400000000000003</v>
      </c>
      <c r="R292">
        <v>11.85</v>
      </c>
      <c r="S292">
        <f t="shared" si="93"/>
        <v>-1.1850000000000001</v>
      </c>
      <c r="T292">
        <f t="shared" si="84"/>
        <v>-0.93400000000000005</v>
      </c>
      <c r="U292">
        <v>44.5</v>
      </c>
      <c r="V292">
        <v>43.5</v>
      </c>
      <c r="W292">
        <v>14.5</v>
      </c>
      <c r="X292">
        <v>14</v>
      </c>
      <c r="Y292" s="13">
        <f>(W292+X292)/2</f>
        <v>14.25</v>
      </c>
      <c r="Z292">
        <f t="shared" si="85"/>
        <v>14.25</v>
      </c>
      <c r="AA292">
        <f t="shared" si="86"/>
        <v>16.167396496815286</v>
      </c>
      <c r="AB292">
        <f t="shared" si="87"/>
        <v>1554.4962500000001</v>
      </c>
      <c r="AC292">
        <f t="shared" si="88"/>
        <v>1485.41625</v>
      </c>
      <c r="AD292">
        <f t="shared" si="95"/>
        <v>0.25882352941176479</v>
      </c>
      <c r="AE292">
        <f t="shared" si="80"/>
        <v>2.2540034888439923E-5</v>
      </c>
      <c r="AF292">
        <f t="shared" si="89"/>
        <v>3.5038399708949032E-6</v>
      </c>
      <c r="AG292">
        <f t="shared" si="90"/>
        <v>3.5038399708949033</v>
      </c>
      <c r="AH292">
        <f t="shared" si="81"/>
        <v>3.34813340988556E-6</v>
      </c>
      <c r="AI292">
        <f t="shared" si="91"/>
        <v>3.7514346583457208</v>
      </c>
    </row>
    <row r="293" spans="1:35" hidden="1" x14ac:dyDescent="0.35">
      <c r="A293" s="2">
        <v>44750</v>
      </c>
      <c r="B293" t="s">
        <v>18</v>
      </c>
      <c r="C293" t="s">
        <v>155</v>
      </c>
      <c r="D293" t="s">
        <v>123</v>
      </c>
      <c r="E293" t="s">
        <v>21</v>
      </c>
      <c r="F293">
        <v>13</v>
      </c>
      <c r="G293" t="s">
        <v>25</v>
      </c>
      <c r="H293" t="s">
        <v>68</v>
      </c>
      <c r="I293" t="str">
        <f t="shared" si="83"/>
        <v>M1SguG6</v>
      </c>
      <c r="J293" t="s">
        <v>469</v>
      </c>
      <c r="K293" t="s">
        <v>169</v>
      </c>
      <c r="L293" s="1">
        <v>0.78200000000000003</v>
      </c>
      <c r="M293">
        <v>8.57</v>
      </c>
      <c r="N293">
        <f t="shared" si="92"/>
        <v>-0.85699999999999998</v>
      </c>
      <c r="O293" t="s">
        <v>180</v>
      </c>
      <c r="P293">
        <v>0.63800000000000001</v>
      </c>
      <c r="Q293" s="1">
        <f t="shared" si="78"/>
        <v>0.14400000000000002</v>
      </c>
      <c r="R293">
        <v>11.87</v>
      </c>
      <c r="S293">
        <f t="shared" si="93"/>
        <v>-1.1869999999999998</v>
      </c>
      <c r="T293">
        <f t="shared" si="84"/>
        <v>-0.32999999999999985</v>
      </c>
      <c r="U293">
        <v>44.5</v>
      </c>
      <c r="V293">
        <v>43.5</v>
      </c>
      <c r="W293">
        <v>14.5</v>
      </c>
      <c r="X293">
        <v>14</v>
      </c>
      <c r="Y293" s="13">
        <f>(W293+X293)/2</f>
        <v>14.25</v>
      </c>
      <c r="Z293">
        <f t="shared" si="85"/>
        <v>14.25</v>
      </c>
      <c r="AA293">
        <f t="shared" si="86"/>
        <v>16.167396496815286</v>
      </c>
      <c r="AB293">
        <f t="shared" si="87"/>
        <v>1554.4962500000001</v>
      </c>
      <c r="AC293">
        <f t="shared" si="88"/>
        <v>1485.41625</v>
      </c>
      <c r="AD293">
        <f t="shared" si="95"/>
        <v>0.22570532915360503</v>
      </c>
      <c r="AE293">
        <f t="shared" si="80"/>
        <v>1.9043945662972619E-5</v>
      </c>
      <c r="AF293">
        <f t="shared" si="89"/>
        <v>2.9603742118294699E-6</v>
      </c>
      <c r="AG293">
        <f t="shared" si="90"/>
        <v>2.9603742118294698</v>
      </c>
      <c r="AH293">
        <f t="shared" si="81"/>
        <v>2.8288186351896552E-6</v>
      </c>
      <c r="AI293">
        <f t="shared" si="91"/>
        <v>8.9708309449377914</v>
      </c>
    </row>
    <row r="294" spans="1:35" hidden="1" x14ac:dyDescent="0.35">
      <c r="A294" s="2">
        <v>44743</v>
      </c>
      <c r="B294" t="s">
        <v>56</v>
      </c>
      <c r="C294" t="s">
        <v>155</v>
      </c>
      <c r="D294" t="s">
        <v>67</v>
      </c>
      <c r="E294" t="s">
        <v>46</v>
      </c>
      <c r="F294">
        <v>12</v>
      </c>
      <c r="G294" t="s">
        <v>37</v>
      </c>
      <c r="H294" t="s">
        <v>76</v>
      </c>
      <c r="I294" t="str">
        <f t="shared" si="83"/>
        <v>L6PfaH5</v>
      </c>
      <c r="J294" t="s">
        <v>509</v>
      </c>
      <c r="K294" t="s">
        <v>157</v>
      </c>
      <c r="L294" s="1">
        <v>0.74</v>
      </c>
      <c r="M294">
        <v>3.11</v>
      </c>
      <c r="N294">
        <f t="shared" si="92"/>
        <v>-0.311</v>
      </c>
      <c r="O294" t="s">
        <v>158</v>
      </c>
      <c r="P294">
        <v>0.56200000000000006</v>
      </c>
      <c r="Q294" s="1">
        <f t="shared" si="78"/>
        <v>0.17799999999999994</v>
      </c>
      <c r="R294">
        <v>11.87</v>
      </c>
      <c r="S294">
        <f t="shared" si="93"/>
        <v>-1.1869999999999998</v>
      </c>
      <c r="T294">
        <f t="shared" si="84"/>
        <v>-0.87599999999999989</v>
      </c>
      <c r="U294">
        <v>58.085000000000001</v>
      </c>
      <c r="Y294" s="13">
        <v>58.085000000000001</v>
      </c>
      <c r="Z294">
        <f t="shared" si="85"/>
        <v>0</v>
      </c>
      <c r="AA294">
        <f t="shared" si="86"/>
        <v>0</v>
      </c>
      <c r="AB294">
        <f t="shared" si="87"/>
        <v>2648.4857716249999</v>
      </c>
      <c r="AC294">
        <f t="shared" si="88"/>
        <v>0</v>
      </c>
      <c r="AD294">
        <f t="shared" si="95"/>
        <v>0.3167259786476867</v>
      </c>
      <c r="AE294">
        <f t="shared" si="80"/>
        <v>2.8899383603778563E-5</v>
      </c>
      <c r="AF294">
        <f t="shared" si="89"/>
        <v>7.6539606283340332E-6</v>
      </c>
      <c r="AG294">
        <f t="shared" si="90"/>
        <v>7.6539606283340333</v>
      </c>
      <c r="AH294">
        <f t="shared" si="81"/>
        <v>0</v>
      </c>
      <c r="AI294">
        <f t="shared" si="91"/>
        <v>8.7373979775502679</v>
      </c>
    </row>
    <row r="295" spans="1:35" hidden="1" x14ac:dyDescent="0.35">
      <c r="A295" s="2">
        <v>44792</v>
      </c>
      <c r="B295" s="6" t="s">
        <v>18</v>
      </c>
      <c r="C295" s="6" t="s">
        <v>214</v>
      </c>
      <c r="D295" t="s">
        <v>20</v>
      </c>
      <c r="E295" t="s">
        <v>21</v>
      </c>
      <c r="F295">
        <v>1</v>
      </c>
      <c r="G295" t="s">
        <v>30</v>
      </c>
      <c r="H295" t="s">
        <v>166</v>
      </c>
      <c r="I295" t="str">
        <f t="shared" si="83"/>
        <v>K6FthE10</v>
      </c>
      <c r="J295" t="s">
        <v>422</v>
      </c>
      <c r="K295" t="s">
        <v>225</v>
      </c>
      <c r="L295" s="1">
        <v>0.54700000000000004</v>
      </c>
      <c r="M295">
        <v>11.21</v>
      </c>
      <c r="N295">
        <f t="shared" si="92"/>
        <v>-1.121</v>
      </c>
      <c r="O295" t="s">
        <v>175</v>
      </c>
      <c r="P295">
        <v>0.50600000000000001</v>
      </c>
      <c r="Q295" s="1">
        <f t="shared" si="78"/>
        <v>4.1000000000000036E-2</v>
      </c>
      <c r="R295">
        <v>11.98</v>
      </c>
      <c r="S295">
        <f t="shared" si="93"/>
        <v>-1.198</v>
      </c>
      <c r="T295">
        <f t="shared" si="84"/>
        <v>-7.6999999999999957E-2</v>
      </c>
      <c r="U295">
        <v>163.95</v>
      </c>
      <c r="V295">
        <v>160.80000000000001</v>
      </c>
      <c r="W295" s="13">
        <v>163.95</v>
      </c>
      <c r="X295">
        <v>160.80000000000001</v>
      </c>
      <c r="Y295">
        <v>163.95</v>
      </c>
      <c r="Z295">
        <f t="shared" si="85"/>
        <v>162.375</v>
      </c>
      <c r="AA295">
        <f t="shared" si="86"/>
        <v>2099.1752089968154</v>
      </c>
      <c r="AB295">
        <f t="shared" si="87"/>
        <v>21100.487962499999</v>
      </c>
      <c r="AC295">
        <f t="shared" si="88"/>
        <v>20297.462400000004</v>
      </c>
      <c r="AD295">
        <f t="shared" si="95"/>
        <v>8.1027667984189797E-2</v>
      </c>
      <c r="AE295">
        <f t="shared" si="80"/>
        <v>5.3960330721106346E-6</v>
      </c>
      <c r="AF295">
        <f t="shared" si="89"/>
        <v>1.1385893088332234E-5</v>
      </c>
      <c r="AG295">
        <f t="shared" si="90"/>
        <v>11.385893088332235</v>
      </c>
      <c r="AH295">
        <f t="shared" si="81"/>
        <v>1.0952577839032212E-5</v>
      </c>
      <c r="AI295">
        <f t="shared" si="91"/>
        <v>147.86874140691222</v>
      </c>
    </row>
    <row r="296" spans="1:35" hidden="1" x14ac:dyDescent="0.35">
      <c r="A296" s="2">
        <v>44798</v>
      </c>
      <c r="B296" s="6" t="s">
        <v>56</v>
      </c>
      <c r="C296" s="6" t="s">
        <v>214</v>
      </c>
      <c r="D296" t="s">
        <v>57</v>
      </c>
      <c r="E296" t="s">
        <v>46</v>
      </c>
      <c r="F296">
        <v>7</v>
      </c>
      <c r="G296" t="s">
        <v>39</v>
      </c>
      <c r="H296" t="s">
        <v>61</v>
      </c>
      <c r="I296" t="str">
        <f t="shared" si="83"/>
        <v>L1BbrE6</v>
      </c>
      <c r="J296" t="s">
        <v>498</v>
      </c>
      <c r="K296" t="s">
        <v>230</v>
      </c>
      <c r="L296" s="1">
        <v>0.77900000000000003</v>
      </c>
      <c r="M296">
        <v>6.25</v>
      </c>
      <c r="N296">
        <f t="shared" si="92"/>
        <v>-0.625</v>
      </c>
      <c r="O296" t="s">
        <v>231</v>
      </c>
      <c r="P296">
        <v>0.54800000000000004</v>
      </c>
      <c r="Q296" s="1">
        <f t="shared" si="78"/>
        <v>0.23099999999999998</v>
      </c>
      <c r="R296">
        <v>12.01</v>
      </c>
      <c r="S296">
        <f t="shared" si="93"/>
        <v>-1.2010000000000001</v>
      </c>
      <c r="T296">
        <f t="shared" si="84"/>
        <v>-0.57600000000000007</v>
      </c>
      <c r="U296">
        <v>51.97</v>
      </c>
      <c r="Y296" s="13">
        <v>51.97</v>
      </c>
      <c r="Z296">
        <f t="shared" si="85"/>
        <v>0</v>
      </c>
      <c r="AA296">
        <f t="shared" si="86"/>
        <v>0</v>
      </c>
      <c r="AB296">
        <f t="shared" si="87"/>
        <v>2120.1915064999998</v>
      </c>
      <c r="AC296">
        <f t="shared" si="88"/>
        <v>0</v>
      </c>
      <c r="AD296">
        <f t="shared" si="95"/>
        <v>0.42153284671532842</v>
      </c>
      <c r="AE296">
        <f t="shared" si="80"/>
        <v>4.1087946933376554E-5</v>
      </c>
      <c r="AF296">
        <f t="shared" si="89"/>
        <v>8.7114316107667684E-6</v>
      </c>
      <c r="AG296">
        <f t="shared" si="90"/>
        <v>8.711431610766768</v>
      </c>
      <c r="AH296">
        <f t="shared" si="81"/>
        <v>0</v>
      </c>
      <c r="AI296">
        <f t="shared" si="91"/>
        <v>15.124013213136749</v>
      </c>
    </row>
    <row r="297" spans="1:35" hidden="1" x14ac:dyDescent="0.35">
      <c r="A297" s="2">
        <v>44791</v>
      </c>
      <c r="B297" s="6" t="s">
        <v>18</v>
      </c>
      <c r="C297" s="6" t="s">
        <v>214</v>
      </c>
      <c r="D297" t="s">
        <v>86</v>
      </c>
      <c r="E297" t="s">
        <v>46</v>
      </c>
      <c r="F297">
        <v>9</v>
      </c>
      <c r="G297" t="s">
        <v>43</v>
      </c>
      <c r="H297" t="s">
        <v>92</v>
      </c>
      <c r="I297" t="str">
        <f t="shared" si="83"/>
        <v>K5PfuC6</v>
      </c>
      <c r="J297" t="s">
        <v>408</v>
      </c>
      <c r="K297" t="s">
        <v>23</v>
      </c>
      <c r="L297" s="1">
        <v>0.98399999999999999</v>
      </c>
      <c r="M297">
        <v>5.56</v>
      </c>
      <c r="N297">
        <f t="shared" si="92"/>
        <v>-0.55599999999999994</v>
      </c>
      <c r="O297" t="s">
        <v>224</v>
      </c>
      <c r="P297">
        <v>0.93200000000000005</v>
      </c>
      <c r="Q297" s="1">
        <f t="shared" si="78"/>
        <v>5.1999999999999935E-2</v>
      </c>
      <c r="R297">
        <v>12.01</v>
      </c>
      <c r="S297">
        <f t="shared" si="93"/>
        <v>-1.2010000000000001</v>
      </c>
      <c r="T297">
        <f t="shared" si="84"/>
        <v>-0.64500000000000013</v>
      </c>
      <c r="U297">
        <v>137.75</v>
      </c>
      <c r="V297">
        <v>136.05000000000001</v>
      </c>
      <c r="W297" s="13">
        <v>137.75</v>
      </c>
      <c r="X297">
        <v>136.05000000000001</v>
      </c>
      <c r="Y297">
        <v>137.75</v>
      </c>
      <c r="Z297">
        <f t="shared" si="85"/>
        <v>136.9</v>
      </c>
      <c r="AA297">
        <f t="shared" si="86"/>
        <v>1492.1664012738854</v>
      </c>
      <c r="AB297">
        <f t="shared" si="87"/>
        <v>14895.4240625</v>
      </c>
      <c r="AC297">
        <f t="shared" si="88"/>
        <v>14530.037962500004</v>
      </c>
      <c r="AD297">
        <f t="shared" si="95"/>
        <v>5.579399141630894E-2</v>
      </c>
      <c r="AE297">
        <f t="shared" si="80"/>
        <v>3.4087573650542428E-6</v>
      </c>
      <c r="AF297">
        <f t="shared" si="89"/>
        <v>5.0774886478653069E-6</v>
      </c>
      <c r="AG297">
        <f t="shared" si="90"/>
        <v>5.077488647865307</v>
      </c>
      <c r="AH297">
        <f t="shared" si="81"/>
        <v>4.9529373919189632E-6</v>
      </c>
      <c r="AI297">
        <f t="shared" si="91"/>
        <v>7.8720754230469856</v>
      </c>
    </row>
    <row r="298" spans="1:35" hidden="1" x14ac:dyDescent="0.35">
      <c r="A298" s="2">
        <v>44777</v>
      </c>
      <c r="B298" t="s">
        <v>18</v>
      </c>
      <c r="C298" t="s">
        <v>196</v>
      </c>
      <c r="D298" t="s">
        <v>123</v>
      </c>
      <c r="E298" t="s">
        <v>21</v>
      </c>
      <c r="F298">
        <v>6</v>
      </c>
      <c r="G298" t="s">
        <v>39</v>
      </c>
      <c r="H298" t="s">
        <v>131</v>
      </c>
      <c r="I298" t="str">
        <f t="shared" si="83"/>
        <v>M1BbrJ3</v>
      </c>
      <c r="J298" t="s">
        <v>455</v>
      </c>
      <c r="K298" t="s">
        <v>165</v>
      </c>
      <c r="L298" s="1">
        <v>0.86599999999999999</v>
      </c>
      <c r="M298">
        <v>5.85</v>
      </c>
      <c r="N298">
        <f t="shared" si="92"/>
        <v>-0.58499999999999996</v>
      </c>
      <c r="O298" s="6" t="s">
        <v>168</v>
      </c>
      <c r="P298">
        <v>0.72599999999999998</v>
      </c>
      <c r="Q298" s="1">
        <f t="shared" si="78"/>
        <v>0.14000000000000001</v>
      </c>
      <c r="R298">
        <v>12.02</v>
      </c>
      <c r="S298">
        <f t="shared" si="93"/>
        <v>-1.202</v>
      </c>
      <c r="T298">
        <f t="shared" si="84"/>
        <v>-0.61699999999999999</v>
      </c>
      <c r="U298">
        <v>84.55</v>
      </c>
      <c r="V298">
        <v>86.55</v>
      </c>
      <c r="W298" s="13">
        <v>84.55</v>
      </c>
      <c r="X298">
        <v>86.55</v>
      </c>
      <c r="Y298">
        <v>84.55</v>
      </c>
      <c r="Z298">
        <f t="shared" si="85"/>
        <v>85.55</v>
      </c>
      <c r="AA298">
        <f t="shared" si="86"/>
        <v>582.70720541401272</v>
      </c>
      <c r="AB298">
        <f t="shared" si="87"/>
        <v>5611.7314624999999</v>
      </c>
      <c r="AC298">
        <f t="shared" si="88"/>
        <v>5880.3584624999994</v>
      </c>
      <c r="AD298">
        <f t="shared" si="95"/>
        <v>0.19283746556473833</v>
      </c>
      <c r="AE298">
        <f t="shared" si="80"/>
        <v>1.5689806705871461E-5</v>
      </c>
      <c r="AF298">
        <f t="shared" si="89"/>
        <v>8.8046981931882373E-6</v>
      </c>
      <c r="AG298">
        <f t="shared" si="90"/>
        <v>8.8046981931882371</v>
      </c>
      <c r="AH298">
        <f t="shared" si="81"/>
        <v>9.2261687637860484E-6</v>
      </c>
      <c r="AI298">
        <f t="shared" si="91"/>
        <v>14.270175353627613</v>
      </c>
    </row>
    <row r="299" spans="1:35" hidden="1" x14ac:dyDescent="0.35">
      <c r="A299" s="2">
        <v>44723</v>
      </c>
      <c r="B299" t="s">
        <v>18</v>
      </c>
      <c r="C299" t="s">
        <v>19</v>
      </c>
      <c r="D299" t="s">
        <v>133</v>
      </c>
      <c r="E299" t="s">
        <v>46</v>
      </c>
      <c r="F299">
        <v>5</v>
      </c>
      <c r="G299" t="s">
        <v>25</v>
      </c>
      <c r="H299" t="s">
        <v>116</v>
      </c>
      <c r="I299" t="str">
        <f t="shared" si="83"/>
        <v>K1SguG10</v>
      </c>
      <c r="J299" t="s">
        <v>484</v>
      </c>
      <c r="K299" t="s">
        <v>134</v>
      </c>
      <c r="L299" s="1">
        <v>0.71099999999999997</v>
      </c>
      <c r="M299">
        <v>4.2699999999999996</v>
      </c>
      <c r="N299">
        <f t="shared" si="92"/>
        <v>-0.42699999999999994</v>
      </c>
      <c r="O299" t="s">
        <v>135</v>
      </c>
      <c r="P299">
        <v>0.72899999999999998</v>
      </c>
      <c r="Q299" s="1">
        <f t="shared" ref="Q299:Q362" si="96">L299-P299</f>
        <v>-1.8000000000000016E-2</v>
      </c>
      <c r="R299">
        <v>12.05</v>
      </c>
      <c r="S299">
        <f t="shared" si="93"/>
        <v>-1.2050000000000001</v>
      </c>
      <c r="T299">
        <f t="shared" si="84"/>
        <v>-0.77800000000000014</v>
      </c>
      <c r="U299">
        <v>34.14</v>
      </c>
      <c r="V299">
        <v>30.25</v>
      </c>
      <c r="W299">
        <v>9.5</v>
      </c>
      <c r="X299">
        <v>10</v>
      </c>
      <c r="Y299" s="13">
        <f>(W299+X299)/2</f>
        <v>9.75</v>
      </c>
      <c r="Z299">
        <f t="shared" si="85"/>
        <v>9.75</v>
      </c>
      <c r="AA299">
        <f t="shared" si="86"/>
        <v>7.5686703821656049</v>
      </c>
      <c r="AB299">
        <f t="shared" si="87"/>
        <v>914.94858600000009</v>
      </c>
      <c r="AC299">
        <f t="shared" si="88"/>
        <v>718.32406250000008</v>
      </c>
      <c r="AD299">
        <f>(P299-L299)/L299</f>
        <v>2.5316455696202556E-2</v>
      </c>
      <c r="AE299">
        <f t="shared" ref="AE299:AE362" si="97">119*(10^-6)*(AD299^1.231)</f>
        <v>1.2886528443421936E-6</v>
      </c>
      <c r="AF299">
        <f t="shared" si="89"/>
        <v>1.1790510977757682E-7</v>
      </c>
      <c r="AG299">
        <f t="shared" si="90"/>
        <v>0.11790510977757682</v>
      </c>
      <c r="AH299">
        <f t="shared" ref="AH299:AH362" si="98">AE299*(AC299/10000)</f>
        <v>9.2567034630006472E-8</v>
      </c>
      <c r="AI299">
        <f t="shared" si="91"/>
        <v>0.15154898428994446</v>
      </c>
    </row>
    <row r="300" spans="1:35" x14ac:dyDescent="0.35">
      <c r="A300" s="2">
        <v>44733</v>
      </c>
      <c r="B300" t="s">
        <v>18</v>
      </c>
      <c r="C300" t="s">
        <v>141</v>
      </c>
      <c r="D300" t="s">
        <v>133</v>
      </c>
      <c r="E300" t="s">
        <v>21</v>
      </c>
      <c r="F300">
        <v>10</v>
      </c>
      <c r="G300" t="s">
        <v>26</v>
      </c>
      <c r="H300" t="s">
        <v>82</v>
      </c>
      <c r="I300" t="str">
        <f t="shared" si="83"/>
        <v>K1MlaH7</v>
      </c>
      <c r="J300" t="s">
        <v>479</v>
      </c>
      <c r="K300" t="s">
        <v>143</v>
      </c>
      <c r="L300" s="1">
        <v>0.67100000000000004</v>
      </c>
      <c r="M300">
        <v>3.92</v>
      </c>
      <c r="N300">
        <f t="shared" si="92"/>
        <v>-0.39200000000000002</v>
      </c>
      <c r="O300" t="s">
        <v>144</v>
      </c>
      <c r="P300">
        <v>0.71199999999999997</v>
      </c>
      <c r="Q300" s="1">
        <f t="shared" si="96"/>
        <v>-4.0999999999999925E-2</v>
      </c>
      <c r="R300">
        <v>12.08</v>
      </c>
      <c r="S300">
        <f t="shared" si="93"/>
        <v>-1.208</v>
      </c>
      <c r="T300">
        <f t="shared" si="84"/>
        <v>-0.81599999999999995</v>
      </c>
      <c r="U300">
        <v>38.4</v>
      </c>
      <c r="V300">
        <v>33.4</v>
      </c>
      <c r="W300">
        <v>10.5</v>
      </c>
      <c r="Y300" s="13">
        <f>(W300+X300)/2</f>
        <v>5.25</v>
      </c>
      <c r="Z300">
        <f t="shared" si="85"/>
        <v>5.25</v>
      </c>
      <c r="AA300">
        <f t="shared" si="86"/>
        <v>2.1944665605095541</v>
      </c>
      <c r="AB300">
        <f t="shared" si="87"/>
        <v>1157.5296000000001</v>
      </c>
      <c r="AC300">
        <f t="shared" si="88"/>
        <v>875.71460000000002</v>
      </c>
      <c r="AD300">
        <f>(P300-L300)/L300</f>
        <v>6.1102831594634761E-2</v>
      </c>
      <c r="AE300">
        <f t="shared" si="97"/>
        <v>3.8123122682728619E-6</v>
      </c>
      <c r="AF300">
        <f t="shared" si="89"/>
        <v>4.4128642949689787E-7</v>
      </c>
      <c r="AG300">
        <f t="shared" si="90"/>
        <v>0.44128642949689789</v>
      </c>
      <c r="AH300">
        <f t="shared" si="98"/>
        <v>3.338497513085662E-7</v>
      </c>
      <c r="AI300">
        <f t="shared" si="91"/>
        <v>0.54079219301090431</v>
      </c>
    </row>
    <row r="301" spans="1:35" hidden="1" x14ac:dyDescent="0.35">
      <c r="A301" s="2">
        <v>44722</v>
      </c>
      <c r="B301" t="s">
        <v>18</v>
      </c>
      <c r="C301" t="s">
        <v>19</v>
      </c>
      <c r="D301" t="s">
        <v>123</v>
      </c>
      <c r="E301" t="s">
        <v>21</v>
      </c>
      <c r="F301">
        <v>4</v>
      </c>
      <c r="G301" t="s">
        <v>27</v>
      </c>
      <c r="H301" t="s">
        <v>52</v>
      </c>
      <c r="I301" t="str">
        <f t="shared" si="83"/>
        <v>M1CmeF9</v>
      </c>
      <c r="J301" t="s">
        <v>456</v>
      </c>
      <c r="K301" t="s">
        <v>125</v>
      </c>
      <c r="L301" s="1">
        <v>0.53500000000000003</v>
      </c>
      <c r="M301">
        <v>1.43</v>
      </c>
      <c r="N301">
        <f t="shared" si="92"/>
        <v>-0.14299999999999999</v>
      </c>
      <c r="O301" t="s">
        <v>126</v>
      </c>
      <c r="P301">
        <v>0.36</v>
      </c>
      <c r="Q301" s="1">
        <f t="shared" si="96"/>
        <v>0.17500000000000004</v>
      </c>
      <c r="R301">
        <v>12.1</v>
      </c>
      <c r="S301">
        <f t="shared" si="93"/>
        <v>-1.21</v>
      </c>
      <c r="T301">
        <f t="shared" si="84"/>
        <v>-1.0669999999999999</v>
      </c>
      <c r="U301">
        <v>119.2</v>
      </c>
      <c r="V301">
        <v>115.05</v>
      </c>
      <c r="W301">
        <v>35.5</v>
      </c>
      <c r="X301">
        <v>36</v>
      </c>
      <c r="Y301" s="13">
        <f>(W301+X301)/2</f>
        <v>35.75</v>
      </c>
      <c r="Z301">
        <f t="shared" si="85"/>
        <v>35.75</v>
      </c>
      <c r="AA301">
        <f t="shared" si="86"/>
        <v>101.75656847133757</v>
      </c>
      <c r="AB301">
        <f t="shared" si="87"/>
        <v>11153.782400000002</v>
      </c>
      <c r="AC301">
        <f t="shared" si="88"/>
        <v>10390.654462499999</v>
      </c>
      <c r="AD301">
        <f>(L301-P301)/P301</f>
        <v>0.48611111111111127</v>
      </c>
      <c r="AE301">
        <f t="shared" si="97"/>
        <v>4.8968682655280221E-5</v>
      </c>
      <c r="AF301">
        <f t="shared" si="89"/>
        <v>5.4618603075164986E-5</v>
      </c>
      <c r="AG301">
        <f t="shared" si="90"/>
        <v>54.618603075164984</v>
      </c>
      <c r="AH301">
        <f t="shared" si="98"/>
        <v>5.0881666095483379E-5</v>
      </c>
      <c r="AI301">
        <f t="shared" si="91"/>
        <v>51.188943838017792</v>
      </c>
    </row>
    <row r="302" spans="1:35" hidden="1" x14ac:dyDescent="0.35">
      <c r="A302" s="2">
        <v>44772</v>
      </c>
      <c r="B302" t="s">
        <v>56</v>
      </c>
      <c r="C302" t="s">
        <v>196</v>
      </c>
      <c r="D302" t="s">
        <v>67</v>
      </c>
      <c r="E302" t="s">
        <v>46</v>
      </c>
      <c r="F302">
        <v>2</v>
      </c>
      <c r="G302" t="s">
        <v>30</v>
      </c>
      <c r="H302" t="s">
        <v>75</v>
      </c>
      <c r="I302" t="str">
        <f t="shared" si="83"/>
        <v>L6FthJ7</v>
      </c>
      <c r="J302" t="s">
        <v>508</v>
      </c>
      <c r="L302" s="1">
        <v>0.67700000000000005</v>
      </c>
      <c r="M302">
        <v>10.67</v>
      </c>
      <c r="N302">
        <f t="shared" si="92"/>
        <v>-1.0669999999999999</v>
      </c>
      <c r="O302" t="s">
        <v>170</v>
      </c>
      <c r="P302">
        <v>0.65500000000000003</v>
      </c>
      <c r="Q302" s="1">
        <f t="shared" si="96"/>
        <v>2.200000000000002E-2</v>
      </c>
      <c r="R302">
        <v>12.12</v>
      </c>
      <c r="S302">
        <f t="shared" si="93"/>
        <v>-1.212</v>
      </c>
      <c r="T302">
        <f t="shared" si="84"/>
        <v>-0.14500000000000002</v>
      </c>
      <c r="U302">
        <v>72.885000000000005</v>
      </c>
      <c r="Y302" s="13">
        <v>72.885000000000005</v>
      </c>
      <c r="Z302">
        <f t="shared" si="85"/>
        <v>0</v>
      </c>
      <c r="AA302">
        <f t="shared" si="86"/>
        <v>0</v>
      </c>
      <c r="AB302">
        <f t="shared" si="87"/>
        <v>4170.0952316250005</v>
      </c>
      <c r="AC302">
        <f t="shared" si="88"/>
        <v>0</v>
      </c>
      <c r="AD302">
        <f>(L302-P302)/P302</f>
        <v>3.3587786259542014E-2</v>
      </c>
      <c r="AE302">
        <f t="shared" si="97"/>
        <v>1.8250561946119968E-6</v>
      </c>
      <c r="AF302">
        <f t="shared" si="89"/>
        <v>7.6106581345991568E-7</v>
      </c>
      <c r="AG302">
        <f t="shared" si="90"/>
        <v>0.76106581345991564</v>
      </c>
      <c r="AH302">
        <f t="shared" si="98"/>
        <v>0</v>
      </c>
      <c r="AI302">
        <f t="shared" si="91"/>
        <v>5.2487297479994179</v>
      </c>
    </row>
    <row r="303" spans="1:35" hidden="1" x14ac:dyDescent="0.35">
      <c r="A303" s="2">
        <v>44722</v>
      </c>
      <c r="B303" t="s">
        <v>18</v>
      </c>
      <c r="C303" t="s">
        <v>19</v>
      </c>
      <c r="D303" t="s">
        <v>109</v>
      </c>
      <c r="E303" t="s">
        <v>21</v>
      </c>
      <c r="F303">
        <v>9</v>
      </c>
      <c r="G303" t="s">
        <v>22</v>
      </c>
      <c r="H303" t="s">
        <v>110</v>
      </c>
      <c r="I303" t="str">
        <f t="shared" si="83"/>
        <v>L3FsaA7</v>
      </c>
      <c r="J303" t="s">
        <v>444</v>
      </c>
      <c r="K303" t="s">
        <v>111</v>
      </c>
      <c r="L303" s="1">
        <v>0.57199999999999995</v>
      </c>
      <c r="M303">
        <v>1.98</v>
      </c>
      <c r="N303">
        <f t="shared" si="92"/>
        <v>-0.19800000000000001</v>
      </c>
      <c r="O303" t="s">
        <v>112</v>
      </c>
      <c r="P303">
        <v>0.53600000000000003</v>
      </c>
      <c r="Q303" s="1">
        <f t="shared" si="96"/>
        <v>3.5999999999999921E-2</v>
      </c>
      <c r="R303">
        <v>12.12</v>
      </c>
      <c r="S303">
        <f t="shared" si="93"/>
        <v>-1.212</v>
      </c>
      <c r="T303">
        <f t="shared" si="84"/>
        <v>-1.014</v>
      </c>
      <c r="U303">
        <v>39.75</v>
      </c>
      <c r="V303">
        <v>35.049999999999997</v>
      </c>
      <c r="W303">
        <v>10</v>
      </c>
      <c r="X303">
        <v>11</v>
      </c>
      <c r="Y303" s="13">
        <f>(W303+X303)/2</f>
        <v>10.5</v>
      </c>
      <c r="Z303">
        <f t="shared" si="85"/>
        <v>10.5</v>
      </c>
      <c r="AA303">
        <f t="shared" si="86"/>
        <v>8.7778662420382165</v>
      </c>
      <c r="AB303">
        <f t="shared" si="87"/>
        <v>1240.3490624999999</v>
      </c>
      <c r="AC303">
        <f t="shared" si="88"/>
        <v>964.37446249999994</v>
      </c>
      <c r="AD303">
        <f>(L303-P303)/P303</f>
        <v>6.7164179104477459E-2</v>
      </c>
      <c r="AE303">
        <f t="shared" si="97"/>
        <v>4.2830533469800642E-6</v>
      </c>
      <c r="AF303">
        <f t="shared" si="89"/>
        <v>5.3124812035642093E-7</v>
      </c>
      <c r="AG303">
        <f t="shared" si="90"/>
        <v>0.53124812035642088</v>
      </c>
      <c r="AH303">
        <f t="shared" si="98"/>
        <v>4.1304672693527249E-7</v>
      </c>
      <c r="AI303">
        <f t="shared" si="91"/>
        <v>0.52391333368483317</v>
      </c>
    </row>
    <row r="304" spans="1:35" hidden="1" x14ac:dyDescent="0.35">
      <c r="A304" s="2">
        <v>44721</v>
      </c>
      <c r="B304" t="s">
        <v>18</v>
      </c>
      <c r="C304" t="s">
        <v>19</v>
      </c>
      <c r="D304" t="s">
        <v>20</v>
      </c>
      <c r="E304" t="s">
        <v>21</v>
      </c>
      <c r="F304">
        <v>15</v>
      </c>
      <c r="G304" t="s">
        <v>30</v>
      </c>
      <c r="H304" t="s">
        <v>383</v>
      </c>
      <c r="I304" t="str">
        <f t="shared" si="83"/>
        <v>K6FthE10, D10</v>
      </c>
      <c r="J304" t="s">
        <v>423</v>
      </c>
      <c r="K304" t="s">
        <v>23</v>
      </c>
      <c r="L304" s="3">
        <v>0.64300000000000002</v>
      </c>
      <c r="M304">
        <v>8.4499999999999993</v>
      </c>
      <c r="N304">
        <f t="shared" si="92"/>
        <v>-0.84499999999999997</v>
      </c>
      <c r="O304" t="s">
        <v>24</v>
      </c>
      <c r="P304">
        <v>0.71199999999999997</v>
      </c>
      <c r="Q304" s="1">
        <f t="shared" si="96"/>
        <v>-6.899999999999995E-2</v>
      </c>
      <c r="R304">
        <v>12.15</v>
      </c>
      <c r="S304">
        <f t="shared" si="93"/>
        <v>-1.2150000000000001</v>
      </c>
      <c r="T304">
        <f t="shared" si="84"/>
        <v>-0.37000000000000011</v>
      </c>
      <c r="U304">
        <v>163.95</v>
      </c>
      <c r="V304">
        <v>160.80000000000001</v>
      </c>
      <c r="W304">
        <v>22</v>
      </c>
      <c r="X304">
        <v>20</v>
      </c>
      <c r="Y304" s="13">
        <f>(W304+X304)/2</f>
        <v>21</v>
      </c>
      <c r="Z304">
        <f t="shared" si="85"/>
        <v>21</v>
      </c>
      <c r="AA304">
        <f t="shared" si="86"/>
        <v>35.111464968152866</v>
      </c>
      <c r="AB304">
        <f t="shared" si="87"/>
        <v>21100.487962499999</v>
      </c>
      <c r="AC304">
        <f t="shared" si="88"/>
        <v>20297.462400000004</v>
      </c>
      <c r="AD304">
        <f>(P304-L304)/L304</f>
        <v>0.10730948678071532</v>
      </c>
      <c r="AE304">
        <f t="shared" si="97"/>
        <v>7.6253974424435739E-6</v>
      </c>
      <c r="AF304">
        <f t="shared" si="89"/>
        <v>1.6089960694355893E-5</v>
      </c>
      <c r="AG304">
        <f t="shared" si="90"/>
        <v>16.089960694355891</v>
      </c>
      <c r="AH304">
        <f t="shared" si="98"/>
        <v>1.5477621787305466E-5</v>
      </c>
      <c r="AI304">
        <f t="shared" si="91"/>
        <v>43.486380255015909</v>
      </c>
    </row>
    <row r="305" spans="1:35" hidden="1" x14ac:dyDescent="0.35">
      <c r="A305" s="9">
        <v>44777</v>
      </c>
      <c r="B305" s="4" t="s">
        <v>18</v>
      </c>
      <c r="C305" s="4" t="s">
        <v>196</v>
      </c>
      <c r="D305" s="4" t="s">
        <v>109</v>
      </c>
      <c r="E305" s="4" t="s">
        <v>21</v>
      </c>
      <c r="F305" s="4">
        <v>15</v>
      </c>
      <c r="G305" s="4" t="s">
        <v>33</v>
      </c>
      <c r="H305" s="4" t="s">
        <v>104</v>
      </c>
      <c r="I305" t="str">
        <f t="shared" si="83"/>
        <v>L3HmaE8</v>
      </c>
      <c r="J305" t="s">
        <v>446</v>
      </c>
      <c r="K305" s="4" t="s">
        <v>87</v>
      </c>
      <c r="L305" s="3">
        <v>0.754</v>
      </c>
      <c r="M305" s="4">
        <v>3.94</v>
      </c>
      <c r="N305">
        <f t="shared" si="92"/>
        <v>-0.39400000000000002</v>
      </c>
      <c r="O305" s="4" t="s">
        <v>180</v>
      </c>
      <c r="P305" s="4">
        <v>0.76100000000000001</v>
      </c>
      <c r="Q305" s="1">
        <f t="shared" si="96"/>
        <v>-7.0000000000000062E-3</v>
      </c>
      <c r="R305" s="4">
        <v>12.17</v>
      </c>
      <c r="S305">
        <f t="shared" si="93"/>
        <v>-1.2170000000000001</v>
      </c>
      <c r="T305">
        <f t="shared" si="84"/>
        <v>-0.82300000000000006</v>
      </c>
      <c r="U305">
        <v>56.95</v>
      </c>
      <c r="V305">
        <v>55.85</v>
      </c>
      <c r="W305" s="13">
        <v>56.95</v>
      </c>
      <c r="X305">
        <v>55.85</v>
      </c>
      <c r="Y305">
        <v>56.95</v>
      </c>
      <c r="Z305">
        <f t="shared" si="85"/>
        <v>56.400000000000006</v>
      </c>
      <c r="AA305">
        <f t="shared" si="86"/>
        <v>253.26114649681531</v>
      </c>
      <c r="AB305">
        <f t="shared" si="87"/>
        <v>2545.9924625000003</v>
      </c>
      <c r="AC305">
        <f t="shared" si="88"/>
        <v>2448.5896625000005</v>
      </c>
      <c r="AD305">
        <f>(P305-L305)/L305</f>
        <v>9.2838196286472233E-3</v>
      </c>
      <c r="AE305">
        <f t="shared" si="97"/>
        <v>3.7481634545888322E-7</v>
      </c>
      <c r="AF305">
        <f t="shared" si="89"/>
        <v>9.5427959036011284E-8</v>
      </c>
      <c r="AG305">
        <f t="shared" si="90"/>
        <v>9.5427959036011284E-2</v>
      </c>
      <c r="AH305">
        <f t="shared" si="98"/>
        <v>9.1777142882665043E-8</v>
      </c>
      <c r="AI305">
        <f t="shared" si="91"/>
        <v>0.11595134755286911</v>
      </c>
    </row>
    <row r="306" spans="1:35" hidden="1" x14ac:dyDescent="0.35">
      <c r="A306" s="2">
        <v>44806</v>
      </c>
      <c r="B306" s="6" t="s">
        <v>18</v>
      </c>
      <c r="C306" s="6" t="s">
        <v>232</v>
      </c>
      <c r="D306" t="s">
        <v>86</v>
      </c>
      <c r="E306" t="s">
        <v>46</v>
      </c>
      <c r="F306">
        <v>9</v>
      </c>
      <c r="G306" t="s">
        <v>43</v>
      </c>
      <c r="H306" t="s">
        <v>102</v>
      </c>
      <c r="I306" t="str">
        <f t="shared" si="83"/>
        <v>K5PfuB9</v>
      </c>
      <c r="J306" t="s">
        <v>407</v>
      </c>
      <c r="K306" t="s">
        <v>235</v>
      </c>
      <c r="L306" s="1">
        <v>0.71499999999999997</v>
      </c>
      <c r="M306">
        <v>10.82</v>
      </c>
      <c r="N306">
        <f t="shared" si="92"/>
        <v>-1.0820000000000001</v>
      </c>
      <c r="O306" t="s">
        <v>243</v>
      </c>
      <c r="P306">
        <v>0.65800000000000003</v>
      </c>
      <c r="Q306" s="1">
        <f t="shared" si="96"/>
        <v>5.699999999999994E-2</v>
      </c>
      <c r="R306">
        <v>12.17</v>
      </c>
      <c r="S306">
        <f t="shared" si="93"/>
        <v>-1.2170000000000001</v>
      </c>
      <c r="T306">
        <f t="shared" si="84"/>
        <v>-0.13500000000000001</v>
      </c>
      <c r="U306">
        <v>153.6</v>
      </c>
      <c r="V306">
        <v>146.94999999999999</v>
      </c>
      <c r="W306">
        <v>153.6</v>
      </c>
      <c r="X306">
        <v>146.94999999999999</v>
      </c>
      <c r="Y306">
        <v>146.94999999999999</v>
      </c>
      <c r="Z306">
        <f t="shared" si="85"/>
        <v>150.27499999999998</v>
      </c>
      <c r="AA306">
        <f t="shared" si="86"/>
        <v>1797.9757663216556</v>
      </c>
      <c r="AB306">
        <f t="shared" si="87"/>
        <v>18520.473600000001</v>
      </c>
      <c r="AC306">
        <f t="shared" si="88"/>
        <v>16951.527462499998</v>
      </c>
      <c r="AD306">
        <f>(L306-P306)/P306</f>
        <v>8.662613981762908E-2</v>
      </c>
      <c r="AE306">
        <f t="shared" si="97"/>
        <v>5.8585863269711358E-6</v>
      </c>
      <c r="AF306">
        <f t="shared" si="89"/>
        <v>1.0850379340198989E-5</v>
      </c>
      <c r="AG306">
        <f t="shared" si="90"/>
        <v>10.850379340198989</v>
      </c>
      <c r="AH306">
        <f t="shared" si="98"/>
        <v>9.9311987013078204E-6</v>
      </c>
      <c r="AI306">
        <f t="shared" si="91"/>
        <v>80.37318029777029</v>
      </c>
    </row>
    <row r="307" spans="1:35" hidden="1" x14ac:dyDescent="0.35">
      <c r="A307" s="2">
        <v>44763</v>
      </c>
      <c r="B307" t="s">
        <v>18</v>
      </c>
      <c r="C307" t="s">
        <v>181</v>
      </c>
      <c r="D307" t="s">
        <v>45</v>
      </c>
      <c r="E307" t="s">
        <v>46</v>
      </c>
      <c r="F307">
        <v>5</v>
      </c>
      <c r="G307" t="s">
        <v>43</v>
      </c>
      <c r="H307" t="s">
        <v>52</v>
      </c>
      <c r="I307" t="str">
        <f t="shared" si="83"/>
        <v>L4PfuF9</v>
      </c>
      <c r="J307" t="s">
        <v>438</v>
      </c>
      <c r="K307" t="s">
        <v>190</v>
      </c>
      <c r="L307" s="1">
        <v>0.81799999999999995</v>
      </c>
      <c r="M307">
        <v>7.86</v>
      </c>
      <c r="N307">
        <f t="shared" si="92"/>
        <v>-0.78600000000000003</v>
      </c>
      <c r="O307" t="s">
        <v>163</v>
      </c>
      <c r="P307">
        <v>0.82599999999999996</v>
      </c>
      <c r="Q307" s="1">
        <f t="shared" si="96"/>
        <v>-8.0000000000000071E-3</v>
      </c>
      <c r="R307">
        <v>12.18</v>
      </c>
      <c r="S307">
        <f t="shared" si="93"/>
        <v>-1.218</v>
      </c>
      <c r="T307">
        <f t="shared" si="84"/>
        <v>-0.43199999999999994</v>
      </c>
      <c r="U307">
        <v>96.75</v>
      </c>
      <c r="V307">
        <v>96.75</v>
      </c>
      <c r="W307">
        <v>30</v>
      </c>
      <c r="X307">
        <v>30</v>
      </c>
      <c r="Y307" s="13">
        <f>(W307+X307)/2</f>
        <v>30</v>
      </c>
      <c r="Z307">
        <f t="shared" si="85"/>
        <v>30</v>
      </c>
      <c r="AA307">
        <f t="shared" si="86"/>
        <v>71.656050955414017</v>
      </c>
      <c r="AB307">
        <f t="shared" si="87"/>
        <v>7348.0415625000005</v>
      </c>
      <c r="AC307">
        <f t="shared" si="88"/>
        <v>7348.0415625000005</v>
      </c>
      <c r="AD307">
        <f>(P307-L307)/L307</f>
        <v>9.7799511002445074E-3</v>
      </c>
      <c r="AE307">
        <f t="shared" si="97"/>
        <v>3.9962386752971627E-7</v>
      </c>
      <c r="AF307">
        <f t="shared" si="89"/>
        <v>2.9364527879753495E-7</v>
      </c>
      <c r="AG307">
        <f t="shared" si="90"/>
        <v>0.29364527879753494</v>
      </c>
      <c r="AH307">
        <f t="shared" si="98"/>
        <v>2.9364527879753495E-7</v>
      </c>
      <c r="AI307">
        <f t="shared" si="91"/>
        <v>0.67973444166096064</v>
      </c>
    </row>
    <row r="308" spans="1:35" hidden="1" x14ac:dyDescent="0.35">
      <c r="A308" s="9">
        <v>44777</v>
      </c>
      <c r="B308" s="4" t="s">
        <v>18</v>
      </c>
      <c r="C308" s="4" t="s">
        <v>196</v>
      </c>
      <c r="D308" s="4" t="s">
        <v>109</v>
      </c>
      <c r="E308" s="4" t="s">
        <v>21</v>
      </c>
      <c r="F308" s="4">
        <v>13</v>
      </c>
      <c r="G308" s="4" t="s">
        <v>43</v>
      </c>
      <c r="H308" s="4" t="s">
        <v>76</v>
      </c>
      <c r="I308" t="str">
        <f t="shared" si="83"/>
        <v>L3PfuH5</v>
      </c>
      <c r="J308" t="s">
        <v>453</v>
      </c>
      <c r="K308" s="4" t="s">
        <v>87</v>
      </c>
      <c r="L308" s="3">
        <v>1.1639999999999999</v>
      </c>
      <c r="M308" s="4">
        <v>6.52</v>
      </c>
      <c r="N308">
        <f t="shared" si="92"/>
        <v>-0.65199999999999991</v>
      </c>
      <c r="O308" s="4" t="s">
        <v>180</v>
      </c>
      <c r="P308" s="4">
        <v>1.135</v>
      </c>
      <c r="Q308" s="1">
        <f t="shared" si="96"/>
        <v>2.8999999999999915E-2</v>
      </c>
      <c r="R308" s="4">
        <v>12.21</v>
      </c>
      <c r="S308">
        <f t="shared" si="93"/>
        <v>-1.2210000000000001</v>
      </c>
      <c r="T308">
        <f t="shared" si="84"/>
        <v>-0.56900000000000017</v>
      </c>
      <c r="U308">
        <v>79.099999999999994</v>
      </c>
      <c r="V308">
        <v>81.8</v>
      </c>
      <c r="W308" s="13">
        <v>79.099999999999994</v>
      </c>
      <c r="X308">
        <v>81.8</v>
      </c>
      <c r="Y308">
        <v>79.099999999999994</v>
      </c>
      <c r="Z308">
        <f t="shared" si="85"/>
        <v>80.449999999999989</v>
      </c>
      <c r="AA308">
        <f t="shared" si="86"/>
        <v>515.30274681528647</v>
      </c>
      <c r="AB308">
        <f t="shared" si="87"/>
        <v>4911.5958499999997</v>
      </c>
      <c r="AC308">
        <f t="shared" si="88"/>
        <v>5252.6234000000004</v>
      </c>
      <c r="AD308">
        <f>(L308-P308)/P308</f>
        <v>2.5550660792951468E-2</v>
      </c>
      <c r="AE308">
        <f t="shared" si="97"/>
        <v>1.3033438027519251E-6</v>
      </c>
      <c r="AF308">
        <f t="shared" si="89"/>
        <v>6.4014980127195734E-7</v>
      </c>
      <c r="AG308">
        <f t="shared" si="90"/>
        <v>0.64014980127195731</v>
      </c>
      <c r="AH308">
        <f t="shared" si="98"/>
        <v>6.8459741565797469E-7</v>
      </c>
      <c r="AI308">
        <f t="shared" si="91"/>
        <v>1.1250435874726838</v>
      </c>
    </row>
    <row r="309" spans="1:35" hidden="1" x14ac:dyDescent="0.35">
      <c r="A309" s="2">
        <v>44791</v>
      </c>
      <c r="B309" s="6" t="s">
        <v>18</v>
      </c>
      <c r="C309" s="6" t="s">
        <v>214</v>
      </c>
      <c r="D309" t="s">
        <v>123</v>
      </c>
      <c r="E309" t="s">
        <v>21</v>
      </c>
      <c r="F309">
        <v>7</v>
      </c>
      <c r="G309" t="s">
        <v>33</v>
      </c>
      <c r="H309" t="s">
        <v>97</v>
      </c>
      <c r="I309" t="str">
        <f t="shared" si="83"/>
        <v>M1HmaJ1</v>
      </c>
      <c r="J309" t="s">
        <v>462</v>
      </c>
      <c r="K309" t="s">
        <v>222</v>
      </c>
      <c r="L309" s="1">
        <v>0.76800000000000002</v>
      </c>
      <c r="M309">
        <v>5.98</v>
      </c>
      <c r="N309">
        <f t="shared" si="92"/>
        <v>-0.59800000000000009</v>
      </c>
      <c r="O309" t="s">
        <v>223</v>
      </c>
      <c r="P309">
        <v>0.75600000000000001</v>
      </c>
      <c r="Q309" s="1">
        <f t="shared" si="96"/>
        <v>1.2000000000000011E-2</v>
      </c>
      <c r="R309">
        <v>12.23</v>
      </c>
      <c r="S309">
        <f t="shared" si="93"/>
        <v>-1.2230000000000001</v>
      </c>
      <c r="T309">
        <f t="shared" si="84"/>
        <v>-0.625</v>
      </c>
      <c r="U309">
        <v>70.599999999999994</v>
      </c>
      <c r="V309">
        <v>69.55</v>
      </c>
      <c r="W309" s="13">
        <v>70.599999999999994</v>
      </c>
      <c r="X309">
        <v>69.55</v>
      </c>
      <c r="Y309">
        <v>70.599999999999994</v>
      </c>
      <c r="Z309">
        <f t="shared" si="85"/>
        <v>70.074999999999989</v>
      </c>
      <c r="AA309">
        <f t="shared" si="86"/>
        <v>390.96382364649662</v>
      </c>
      <c r="AB309">
        <f t="shared" si="87"/>
        <v>3912.7225999999991</v>
      </c>
      <c r="AC309">
        <f t="shared" si="88"/>
        <v>3797.2039624999998</v>
      </c>
      <c r="AD309">
        <f>(L309-P309)/P309</f>
        <v>1.5873015873015886E-2</v>
      </c>
      <c r="AE309">
        <f t="shared" si="97"/>
        <v>7.2536858872517228E-7</v>
      </c>
      <c r="AF309">
        <f t="shared" si="89"/>
        <v>2.8381660704350862E-7</v>
      </c>
      <c r="AG309">
        <f t="shared" si="90"/>
        <v>0.28381660704350864</v>
      </c>
      <c r="AH309">
        <f t="shared" si="98"/>
        <v>2.7543724793802568E-7</v>
      </c>
      <c r="AI309">
        <f t="shared" si="91"/>
        <v>0.45410657126961385</v>
      </c>
    </row>
    <row r="310" spans="1:35" hidden="1" x14ac:dyDescent="0.35">
      <c r="A310" s="2">
        <v>44734</v>
      </c>
      <c r="B310" t="s">
        <v>18</v>
      </c>
      <c r="C310" t="s">
        <v>141</v>
      </c>
      <c r="D310" t="s">
        <v>123</v>
      </c>
      <c r="E310" t="s">
        <v>21</v>
      </c>
      <c r="F310">
        <v>5</v>
      </c>
      <c r="G310" t="s">
        <v>41</v>
      </c>
      <c r="H310" t="s">
        <v>127</v>
      </c>
      <c r="I310" t="str">
        <f t="shared" si="83"/>
        <v>M1MluB3</v>
      </c>
      <c r="J310" t="s">
        <v>464</v>
      </c>
      <c r="K310" t="s">
        <v>142</v>
      </c>
      <c r="L310" s="1">
        <v>0.83899999999999997</v>
      </c>
      <c r="M310">
        <v>3.02</v>
      </c>
      <c r="N310">
        <f t="shared" si="92"/>
        <v>-0.30199999999999999</v>
      </c>
      <c r="O310" t="s">
        <v>149</v>
      </c>
      <c r="P310">
        <v>0.65800000000000003</v>
      </c>
      <c r="Q310" s="1">
        <f t="shared" si="96"/>
        <v>0.18099999999999994</v>
      </c>
      <c r="R310">
        <v>12.28</v>
      </c>
      <c r="S310">
        <f t="shared" si="93"/>
        <v>-1.228</v>
      </c>
      <c r="T310">
        <f t="shared" si="84"/>
        <v>-0.92599999999999993</v>
      </c>
      <c r="U310">
        <v>77.400000000000006</v>
      </c>
      <c r="V310">
        <v>77.099999999999994</v>
      </c>
      <c r="W310">
        <v>24</v>
      </c>
      <c r="X310">
        <v>24.5</v>
      </c>
      <c r="Y310" s="13">
        <f>(W310+X310)/2</f>
        <v>24.25</v>
      </c>
      <c r="Z310">
        <f t="shared" si="85"/>
        <v>24.25</v>
      </c>
      <c r="AA310">
        <f t="shared" si="86"/>
        <v>46.820262738853501</v>
      </c>
      <c r="AB310">
        <f t="shared" si="87"/>
        <v>4702.7466000000013</v>
      </c>
      <c r="AC310">
        <f t="shared" si="88"/>
        <v>4666.3618499999993</v>
      </c>
      <c r="AD310">
        <f>(L310-P310)/P310</f>
        <v>0.2750759878419452</v>
      </c>
      <c r="AE310">
        <f t="shared" si="97"/>
        <v>2.4294793500190601E-5</v>
      </c>
      <c r="AF310">
        <f t="shared" si="89"/>
        <v>1.1425225753072349E-5</v>
      </c>
      <c r="AG310">
        <f t="shared" si="90"/>
        <v>11.425225753072349</v>
      </c>
      <c r="AH310">
        <f t="shared" si="98"/>
        <v>1.1336829754291737E-5</v>
      </c>
      <c r="AI310">
        <f t="shared" si="91"/>
        <v>12.338256752777916</v>
      </c>
    </row>
    <row r="311" spans="1:35" hidden="1" x14ac:dyDescent="0.35">
      <c r="A311" s="2">
        <v>44778</v>
      </c>
      <c r="B311" s="6" t="s">
        <v>18</v>
      </c>
      <c r="C311" s="6" t="s">
        <v>196</v>
      </c>
      <c r="D311" t="s">
        <v>20</v>
      </c>
      <c r="E311" t="s">
        <v>21</v>
      </c>
      <c r="F311">
        <v>5</v>
      </c>
      <c r="G311" t="s">
        <v>25</v>
      </c>
      <c r="H311" t="s">
        <v>74</v>
      </c>
      <c r="I311" t="str">
        <f t="shared" si="83"/>
        <v>K6SguC9</v>
      </c>
      <c r="J311" t="s">
        <v>490</v>
      </c>
      <c r="K311" t="s">
        <v>207</v>
      </c>
      <c r="L311" s="1">
        <v>0.66500000000000004</v>
      </c>
      <c r="M311">
        <v>2.94</v>
      </c>
      <c r="N311">
        <f t="shared" si="92"/>
        <v>-0.29399999999999998</v>
      </c>
      <c r="O311" s="6" t="s">
        <v>163</v>
      </c>
      <c r="P311">
        <v>0.52700000000000002</v>
      </c>
      <c r="Q311" s="1">
        <f t="shared" si="96"/>
        <v>0.13800000000000001</v>
      </c>
      <c r="R311">
        <v>12.32</v>
      </c>
      <c r="S311">
        <f t="shared" si="93"/>
        <v>-1.232</v>
      </c>
      <c r="T311">
        <f t="shared" si="84"/>
        <v>-0.93799999999999994</v>
      </c>
      <c r="U311">
        <v>57.585000000000001</v>
      </c>
      <c r="V311">
        <v>45.6</v>
      </c>
      <c r="W311" s="13">
        <v>57.585000000000001</v>
      </c>
      <c r="X311">
        <v>45.6</v>
      </c>
      <c r="Y311">
        <v>57.585000000000001</v>
      </c>
      <c r="Z311">
        <f t="shared" si="85"/>
        <v>51.592500000000001</v>
      </c>
      <c r="AA311">
        <f t="shared" si="86"/>
        <v>211.92564142117834</v>
      </c>
      <c r="AB311">
        <f t="shared" si="87"/>
        <v>2603.085296625</v>
      </c>
      <c r="AC311">
        <f t="shared" si="88"/>
        <v>1632.2976000000001</v>
      </c>
      <c r="AD311">
        <f>(L311-P311)/P311</f>
        <v>0.26185958254269448</v>
      </c>
      <c r="AE311">
        <f t="shared" si="97"/>
        <v>2.2865949995905064E-5</v>
      </c>
      <c r="AF311">
        <f t="shared" si="89"/>
        <v>5.9522018227702956E-6</v>
      </c>
      <c r="AG311">
        <f t="shared" si="90"/>
        <v>5.952201822770296</v>
      </c>
      <c r="AH311">
        <f t="shared" si="98"/>
        <v>3.7324035300035846E-6</v>
      </c>
      <c r="AI311">
        <f t="shared" si="91"/>
        <v>6.3456309411197189</v>
      </c>
    </row>
    <row r="312" spans="1:35" hidden="1" x14ac:dyDescent="0.35">
      <c r="A312" s="2">
        <v>44743</v>
      </c>
      <c r="B312" t="s">
        <v>56</v>
      </c>
      <c r="C312" t="s">
        <v>155</v>
      </c>
      <c r="D312" t="s">
        <v>57</v>
      </c>
      <c r="E312" t="s">
        <v>46</v>
      </c>
      <c r="F312">
        <v>7</v>
      </c>
      <c r="G312" t="s">
        <v>39</v>
      </c>
      <c r="H312" t="s">
        <v>61</v>
      </c>
      <c r="I312" t="str">
        <f t="shared" si="83"/>
        <v>L1BbrE6</v>
      </c>
      <c r="J312" t="s">
        <v>498</v>
      </c>
      <c r="K312" t="s">
        <v>87</v>
      </c>
      <c r="L312" s="1">
        <v>0.82699999999999996</v>
      </c>
      <c r="M312">
        <v>3.71</v>
      </c>
      <c r="N312">
        <f t="shared" si="92"/>
        <v>-0.371</v>
      </c>
      <c r="O312" t="s">
        <v>156</v>
      </c>
      <c r="P312">
        <v>0.60699999999999998</v>
      </c>
      <c r="Q312" s="1">
        <f t="shared" si="96"/>
        <v>0.21999999999999997</v>
      </c>
      <c r="R312">
        <v>12.34</v>
      </c>
      <c r="S312">
        <f t="shared" si="93"/>
        <v>-1.234</v>
      </c>
      <c r="T312">
        <f t="shared" si="84"/>
        <v>-0.86299999999999999</v>
      </c>
      <c r="U312">
        <v>51.97</v>
      </c>
      <c r="Y312" s="13">
        <v>51.97</v>
      </c>
      <c r="Z312">
        <f t="shared" si="85"/>
        <v>0</v>
      </c>
      <c r="AA312">
        <f t="shared" si="86"/>
        <v>0</v>
      </c>
      <c r="AB312">
        <f t="shared" si="87"/>
        <v>2120.1915064999998</v>
      </c>
      <c r="AC312">
        <f t="shared" si="88"/>
        <v>0</v>
      </c>
      <c r="AD312">
        <f>(L312-P312)/P312</f>
        <v>0.36243822075782534</v>
      </c>
      <c r="AE312">
        <f t="shared" si="97"/>
        <v>3.4116463244527939E-5</v>
      </c>
      <c r="AF312">
        <f t="shared" si="89"/>
        <v>7.2333435602867565E-6</v>
      </c>
      <c r="AG312">
        <f t="shared" si="90"/>
        <v>7.2333435602867562</v>
      </c>
      <c r="AH312">
        <f t="shared" si="98"/>
        <v>0</v>
      </c>
      <c r="AI312">
        <f t="shared" si="91"/>
        <v>8.3816263734493113</v>
      </c>
    </row>
    <row r="313" spans="1:35" hidden="1" x14ac:dyDescent="0.35">
      <c r="A313" s="2">
        <v>44779</v>
      </c>
      <c r="B313" s="6" t="s">
        <v>18</v>
      </c>
      <c r="C313" s="6" t="s">
        <v>196</v>
      </c>
      <c r="D313" t="s">
        <v>86</v>
      </c>
      <c r="E313" t="s">
        <v>46</v>
      </c>
      <c r="F313">
        <v>1</v>
      </c>
      <c r="G313" t="s">
        <v>25</v>
      </c>
      <c r="H313" t="s">
        <v>93</v>
      </c>
      <c r="I313" t="str">
        <f t="shared" si="83"/>
        <v>K5SguH9</v>
      </c>
      <c r="J313" t="s">
        <v>409</v>
      </c>
      <c r="K313" t="s">
        <v>150</v>
      </c>
      <c r="L313" s="1">
        <v>0.82799999999999996</v>
      </c>
      <c r="M313">
        <v>2.67</v>
      </c>
      <c r="N313">
        <f t="shared" si="92"/>
        <v>-0.26700000000000002</v>
      </c>
      <c r="O313" s="6" t="s">
        <v>211</v>
      </c>
      <c r="P313">
        <v>0.85699999999999998</v>
      </c>
      <c r="Q313" s="1">
        <f t="shared" si="96"/>
        <v>-2.9000000000000026E-2</v>
      </c>
      <c r="R313">
        <v>12.39</v>
      </c>
      <c r="S313">
        <f t="shared" si="93"/>
        <v>-1.2390000000000001</v>
      </c>
      <c r="T313">
        <f t="shared" si="84"/>
        <v>-0.97200000000000009</v>
      </c>
      <c r="U313">
        <v>37.549999999999997</v>
      </c>
      <c r="V313">
        <v>32.9</v>
      </c>
      <c r="W313" s="13">
        <v>37.549999999999997</v>
      </c>
      <c r="X313">
        <v>32.9</v>
      </c>
      <c r="Y313">
        <v>37.549999999999997</v>
      </c>
      <c r="Z313">
        <f t="shared" si="85"/>
        <v>35.224999999999994</v>
      </c>
      <c r="AA313">
        <f t="shared" si="86"/>
        <v>98.789858678343919</v>
      </c>
      <c r="AB313">
        <f t="shared" si="87"/>
        <v>1106.8519624999999</v>
      </c>
      <c r="AC313">
        <f t="shared" si="88"/>
        <v>849.69184999999993</v>
      </c>
      <c r="AD313">
        <f>(P313-L313)/L313</f>
        <v>3.5024154589372011E-2</v>
      </c>
      <c r="AE313">
        <f t="shared" si="97"/>
        <v>1.9216024873841444E-6</v>
      </c>
      <c r="AF313">
        <f t="shared" si="89"/>
        <v>2.1269294843060215E-7</v>
      </c>
      <c r="AG313">
        <f t="shared" si="90"/>
        <v>0.21269294843060216</v>
      </c>
      <c r="AH313">
        <f t="shared" si="98"/>
        <v>1.6327699724700352E-7</v>
      </c>
      <c r="AI313">
        <f t="shared" si="91"/>
        <v>0.21881990579280056</v>
      </c>
    </row>
    <row r="314" spans="1:35" hidden="1" x14ac:dyDescent="0.35">
      <c r="A314" s="2">
        <v>44779</v>
      </c>
      <c r="B314" s="6" t="s">
        <v>18</v>
      </c>
      <c r="C314" s="6" t="s">
        <v>196</v>
      </c>
      <c r="D314" t="s">
        <v>20</v>
      </c>
      <c r="E314" t="s">
        <v>21</v>
      </c>
      <c r="F314">
        <v>5</v>
      </c>
      <c r="G314" t="s">
        <v>33</v>
      </c>
      <c r="H314" t="s">
        <v>34</v>
      </c>
      <c r="I314" t="str">
        <f t="shared" si="83"/>
        <v>K6HmaC8</v>
      </c>
      <c r="J314" t="s">
        <v>424</v>
      </c>
      <c r="K314" t="s">
        <v>117</v>
      </c>
      <c r="L314" s="1">
        <v>0.88400000000000001</v>
      </c>
      <c r="M314">
        <v>5.01</v>
      </c>
      <c r="N314">
        <f t="shared" si="92"/>
        <v>-0.501</v>
      </c>
      <c r="O314" s="6" t="s">
        <v>213</v>
      </c>
      <c r="P314">
        <v>0.70799999999999996</v>
      </c>
      <c r="Q314" s="1">
        <f t="shared" si="96"/>
        <v>0.17600000000000005</v>
      </c>
      <c r="R314">
        <v>12.42</v>
      </c>
      <c r="S314">
        <f t="shared" si="93"/>
        <v>-1.242</v>
      </c>
      <c r="T314">
        <f t="shared" si="84"/>
        <v>-0.74099999999999999</v>
      </c>
      <c r="U314">
        <v>65</v>
      </c>
      <c r="V314">
        <v>61.85</v>
      </c>
      <c r="W314" s="13">
        <v>65</v>
      </c>
      <c r="X314">
        <v>61.85</v>
      </c>
      <c r="Y314">
        <v>65</v>
      </c>
      <c r="Z314">
        <f t="shared" si="85"/>
        <v>63.424999999999997</v>
      </c>
      <c r="AA314">
        <f t="shared" si="86"/>
        <v>320.28110071656045</v>
      </c>
      <c r="AB314">
        <f t="shared" si="87"/>
        <v>3316.625</v>
      </c>
      <c r="AC314">
        <f t="shared" si="88"/>
        <v>3002.9566625000002</v>
      </c>
      <c r="AD314">
        <f t="shared" ref="AD314:AD321" si="99">(L314-P314)/P314</f>
        <v>0.248587570621469</v>
      </c>
      <c r="AE314">
        <f t="shared" si="97"/>
        <v>2.144776859304689E-5</v>
      </c>
      <c r="AF314">
        <f t="shared" si="89"/>
        <v>7.1134205509914145E-6</v>
      </c>
      <c r="AG314">
        <f t="shared" si="90"/>
        <v>7.1134205509914148</v>
      </c>
      <c r="AH314">
        <f t="shared" si="98"/>
        <v>6.440671959224842E-6</v>
      </c>
      <c r="AI314">
        <f t="shared" si="91"/>
        <v>9.5997578285984009</v>
      </c>
    </row>
    <row r="315" spans="1:35" hidden="1" x14ac:dyDescent="0.35">
      <c r="A315" s="2">
        <v>44776</v>
      </c>
      <c r="B315" t="s">
        <v>18</v>
      </c>
      <c r="C315" t="s">
        <v>196</v>
      </c>
      <c r="D315" t="s">
        <v>123</v>
      </c>
      <c r="E315" t="s">
        <v>21</v>
      </c>
      <c r="F315">
        <v>8</v>
      </c>
      <c r="G315" t="s">
        <v>22</v>
      </c>
      <c r="H315" t="s">
        <v>96</v>
      </c>
      <c r="I315" t="str">
        <f t="shared" si="83"/>
        <v>M1FsaF3</v>
      </c>
      <c r="J315" t="s">
        <v>459</v>
      </c>
      <c r="K315" t="s">
        <v>87</v>
      </c>
      <c r="L315" s="1">
        <v>0.81200000000000006</v>
      </c>
      <c r="M315">
        <v>3.54</v>
      </c>
      <c r="N315">
        <f t="shared" si="92"/>
        <v>-0.35399999999999998</v>
      </c>
      <c r="O315" t="s">
        <v>201</v>
      </c>
      <c r="P315">
        <v>0.67700000000000005</v>
      </c>
      <c r="Q315" s="1">
        <f t="shared" si="96"/>
        <v>0.13500000000000001</v>
      </c>
      <c r="R315">
        <v>12.43</v>
      </c>
      <c r="S315">
        <f t="shared" si="93"/>
        <v>-1.2429999999999999</v>
      </c>
      <c r="T315">
        <f t="shared" si="84"/>
        <v>-0.8889999999999999</v>
      </c>
      <c r="U315">
        <v>39.5</v>
      </c>
      <c r="V315">
        <v>39.65</v>
      </c>
      <c r="W315" s="13">
        <v>39.5</v>
      </c>
      <c r="X315">
        <v>39.65</v>
      </c>
      <c r="Y315">
        <v>39.5</v>
      </c>
      <c r="Z315">
        <f t="shared" si="85"/>
        <v>39.575000000000003</v>
      </c>
      <c r="AA315">
        <f t="shared" si="86"/>
        <v>124.69590963375798</v>
      </c>
      <c r="AB315">
        <f t="shared" si="87"/>
        <v>1224.7962500000001</v>
      </c>
      <c r="AC315">
        <f t="shared" si="88"/>
        <v>1234.1161625</v>
      </c>
      <c r="AD315">
        <f t="shared" si="99"/>
        <v>0.19940915805022155</v>
      </c>
      <c r="AE315">
        <f t="shared" si="97"/>
        <v>1.6350580616319334E-5</v>
      </c>
      <c r="AF315">
        <f t="shared" si="89"/>
        <v>2.0026129824190611E-6</v>
      </c>
      <c r="AG315">
        <f t="shared" si="90"/>
        <v>2.0026129824190613</v>
      </c>
      <c r="AH315">
        <f t="shared" si="98"/>
        <v>2.0178515804858902E-6</v>
      </c>
      <c r="AI315">
        <f t="shared" si="91"/>
        <v>2.2526580229685731</v>
      </c>
    </row>
    <row r="316" spans="1:35" hidden="1" x14ac:dyDescent="0.35">
      <c r="A316" s="2">
        <v>44791</v>
      </c>
      <c r="B316" s="6" t="s">
        <v>18</v>
      </c>
      <c r="C316" s="6" t="s">
        <v>214</v>
      </c>
      <c r="D316" t="s">
        <v>109</v>
      </c>
      <c r="E316" t="s">
        <v>21</v>
      </c>
      <c r="F316">
        <v>9</v>
      </c>
      <c r="G316" t="s">
        <v>30</v>
      </c>
      <c r="H316" t="s">
        <v>106</v>
      </c>
      <c r="I316" t="str">
        <f t="shared" si="83"/>
        <v>L3FthC7</v>
      </c>
      <c r="J316" t="s">
        <v>445</v>
      </c>
      <c r="K316" t="s">
        <v>221</v>
      </c>
      <c r="L316" s="1">
        <v>0.49199999999999999</v>
      </c>
      <c r="M316">
        <v>5.61</v>
      </c>
      <c r="N316">
        <f t="shared" si="92"/>
        <v>-0.56100000000000005</v>
      </c>
      <c r="O316" t="s">
        <v>88</v>
      </c>
      <c r="P316">
        <v>0.48499999999999999</v>
      </c>
      <c r="Q316" s="1">
        <f t="shared" si="96"/>
        <v>7.0000000000000062E-3</v>
      </c>
      <c r="R316">
        <v>12.45</v>
      </c>
      <c r="S316">
        <f t="shared" si="93"/>
        <v>-1.2449999999999999</v>
      </c>
      <c r="T316">
        <f t="shared" si="84"/>
        <v>-0.68399999999999983</v>
      </c>
      <c r="U316">
        <v>147</v>
      </c>
      <c r="V316">
        <v>145.6</v>
      </c>
      <c r="W316" s="13">
        <v>147</v>
      </c>
      <c r="X316">
        <v>145.6</v>
      </c>
      <c r="Y316">
        <v>147</v>
      </c>
      <c r="Z316">
        <f t="shared" si="85"/>
        <v>146.30000000000001</v>
      </c>
      <c r="AA316">
        <f t="shared" si="86"/>
        <v>1704.1154458598728</v>
      </c>
      <c r="AB316">
        <f t="shared" si="87"/>
        <v>16963.065000000002</v>
      </c>
      <c r="AC316">
        <f t="shared" si="88"/>
        <v>16641.497599999999</v>
      </c>
      <c r="AD316">
        <f t="shared" si="99"/>
        <v>1.4432989690721662E-2</v>
      </c>
      <c r="AE316">
        <f t="shared" si="97"/>
        <v>6.452300248132601E-7</v>
      </c>
      <c r="AF316">
        <f t="shared" si="89"/>
        <v>1.0945078850858944E-6</v>
      </c>
      <c r="AG316">
        <f t="shared" si="90"/>
        <v>1.0945078850858945</v>
      </c>
      <c r="AH316">
        <f t="shared" si="98"/>
        <v>1.0737593909377807E-6</v>
      </c>
      <c r="AI316">
        <f t="shared" si="91"/>
        <v>1.6001577267337643</v>
      </c>
    </row>
    <row r="317" spans="1:35" hidden="1" x14ac:dyDescent="0.35">
      <c r="A317" s="2">
        <v>44715</v>
      </c>
      <c r="B317" t="s">
        <v>56</v>
      </c>
      <c r="C317" t="s">
        <v>19</v>
      </c>
      <c r="D317" t="s">
        <v>77</v>
      </c>
      <c r="E317" t="s">
        <v>46</v>
      </c>
      <c r="F317">
        <v>15</v>
      </c>
      <c r="G317" t="s">
        <v>37</v>
      </c>
      <c r="H317" t="s">
        <v>68</v>
      </c>
      <c r="I317" t="str">
        <f t="shared" si="83"/>
        <v>M3PfaG6</v>
      </c>
      <c r="J317" t="s">
        <v>517</v>
      </c>
      <c r="K317" t="s">
        <v>23</v>
      </c>
      <c r="L317" s="1">
        <v>0.71199999999999997</v>
      </c>
      <c r="M317">
        <v>10.4</v>
      </c>
      <c r="N317">
        <f t="shared" si="92"/>
        <v>-1.04</v>
      </c>
      <c r="O317" t="s">
        <v>80</v>
      </c>
      <c r="P317">
        <v>0.63500000000000001</v>
      </c>
      <c r="Q317" s="1">
        <f t="shared" si="96"/>
        <v>7.6999999999999957E-2</v>
      </c>
      <c r="R317">
        <v>12.49</v>
      </c>
      <c r="S317">
        <f t="shared" si="93"/>
        <v>-1.2490000000000001</v>
      </c>
      <c r="T317">
        <f t="shared" si="84"/>
        <v>-0.20900000000000007</v>
      </c>
      <c r="U317">
        <v>42.994999999999997</v>
      </c>
      <c r="Y317" s="13">
        <v>42.994999999999997</v>
      </c>
      <c r="Z317">
        <f t="shared" si="85"/>
        <v>0</v>
      </c>
      <c r="AA317">
        <f t="shared" si="86"/>
        <v>0</v>
      </c>
      <c r="AB317">
        <f t="shared" si="87"/>
        <v>1451.1274696249998</v>
      </c>
      <c r="AC317">
        <f t="shared" si="88"/>
        <v>0</v>
      </c>
      <c r="AD317">
        <f t="shared" si="99"/>
        <v>0.12125984251968497</v>
      </c>
      <c r="AE317">
        <f t="shared" si="97"/>
        <v>8.8634456962035135E-6</v>
      </c>
      <c r="AF317">
        <f t="shared" si="89"/>
        <v>1.2861989525290399E-6</v>
      </c>
      <c r="AG317">
        <f t="shared" si="90"/>
        <v>1.2861989525290398</v>
      </c>
      <c r="AH317">
        <f t="shared" si="98"/>
        <v>0</v>
      </c>
      <c r="AI317">
        <f t="shared" si="91"/>
        <v>6.154061973823155</v>
      </c>
    </row>
    <row r="318" spans="1:35" hidden="1" x14ac:dyDescent="0.35">
      <c r="A318" s="2">
        <v>44743</v>
      </c>
      <c r="B318" t="s">
        <v>56</v>
      </c>
      <c r="C318" t="s">
        <v>155</v>
      </c>
      <c r="D318" t="s">
        <v>57</v>
      </c>
      <c r="E318" t="s">
        <v>46</v>
      </c>
      <c r="F318">
        <v>3</v>
      </c>
      <c r="G318" t="s">
        <v>37</v>
      </c>
      <c r="H318" t="s">
        <v>38</v>
      </c>
      <c r="I318" t="str">
        <f t="shared" si="83"/>
        <v>L1PfaA5</v>
      </c>
      <c r="J318" t="s">
        <v>501</v>
      </c>
      <c r="K318" t="s">
        <v>87</v>
      </c>
      <c r="L318" s="1">
        <v>0.69799999999999995</v>
      </c>
      <c r="M318">
        <v>5.08</v>
      </c>
      <c r="N318">
        <f t="shared" si="92"/>
        <v>-0.50800000000000001</v>
      </c>
      <c r="O318" t="s">
        <v>156</v>
      </c>
      <c r="P318">
        <v>0.53900000000000003</v>
      </c>
      <c r="Q318" s="1">
        <f t="shared" si="96"/>
        <v>0.15899999999999992</v>
      </c>
      <c r="R318">
        <v>12.49</v>
      </c>
      <c r="S318">
        <f t="shared" si="93"/>
        <v>-1.2490000000000001</v>
      </c>
      <c r="T318">
        <f t="shared" si="84"/>
        <v>-0.7410000000000001</v>
      </c>
      <c r="U318">
        <v>49.884999999999998</v>
      </c>
      <c r="Y318" s="13">
        <v>49.884999999999998</v>
      </c>
      <c r="Z318">
        <f t="shared" si="85"/>
        <v>0</v>
      </c>
      <c r="AA318">
        <f t="shared" si="86"/>
        <v>0</v>
      </c>
      <c r="AB318">
        <f t="shared" si="87"/>
        <v>1953.4828816249999</v>
      </c>
      <c r="AC318">
        <f t="shared" si="88"/>
        <v>0</v>
      </c>
      <c r="AD318">
        <f t="shared" si="99"/>
        <v>0.29499072356215195</v>
      </c>
      <c r="AE318">
        <f t="shared" si="97"/>
        <v>2.6477748426837958E-5</v>
      </c>
      <c r="AF318">
        <f t="shared" si="89"/>
        <v>5.1723828295801219E-6</v>
      </c>
      <c r="AG318">
        <f t="shared" si="90"/>
        <v>5.1723828295801217</v>
      </c>
      <c r="AH318">
        <f t="shared" si="98"/>
        <v>0</v>
      </c>
      <c r="AI318">
        <f t="shared" si="91"/>
        <v>6.9802737241297184</v>
      </c>
    </row>
    <row r="319" spans="1:35" hidden="1" x14ac:dyDescent="0.35">
      <c r="A319" s="2">
        <v>44720</v>
      </c>
      <c r="B319" t="s">
        <v>18</v>
      </c>
      <c r="C319" t="s">
        <v>19</v>
      </c>
      <c r="D319" t="s">
        <v>45</v>
      </c>
      <c r="E319" t="s">
        <v>46</v>
      </c>
      <c r="F319">
        <v>4</v>
      </c>
      <c r="G319" t="s">
        <v>28</v>
      </c>
      <c r="H319" t="s">
        <v>68</v>
      </c>
      <c r="I319" t="str">
        <f t="shared" si="83"/>
        <v>L4DtoG6</v>
      </c>
      <c r="J319" t="s">
        <v>413</v>
      </c>
      <c r="K319" t="s">
        <v>23</v>
      </c>
      <c r="L319" s="1">
        <v>0.86099999999999999</v>
      </c>
      <c r="M319">
        <v>10.47</v>
      </c>
      <c r="N319">
        <f t="shared" si="92"/>
        <v>-1.0470000000000002</v>
      </c>
      <c r="O319" t="s">
        <v>105</v>
      </c>
      <c r="P319">
        <v>0.70099999999999996</v>
      </c>
      <c r="Q319" s="1">
        <f t="shared" si="96"/>
        <v>0.16000000000000003</v>
      </c>
      <c r="R319">
        <v>12.51</v>
      </c>
      <c r="S319">
        <f t="shared" si="93"/>
        <v>-1.2509999999999999</v>
      </c>
      <c r="T319">
        <f t="shared" si="84"/>
        <v>-0.20399999999999974</v>
      </c>
      <c r="U319">
        <v>56.05</v>
      </c>
      <c r="V319">
        <v>56.55</v>
      </c>
      <c r="W319">
        <v>18</v>
      </c>
      <c r="X319">
        <v>18.5</v>
      </c>
      <c r="Y319" s="13">
        <f>(W319+X319)/2</f>
        <v>18.25</v>
      </c>
      <c r="Z319">
        <f t="shared" si="85"/>
        <v>18.25</v>
      </c>
      <c r="AA319">
        <f t="shared" si="86"/>
        <v>26.517714968152866</v>
      </c>
      <c r="AB319">
        <f t="shared" si="87"/>
        <v>2466.1579624999995</v>
      </c>
      <c r="AC319">
        <f t="shared" si="88"/>
        <v>2510.3534624999998</v>
      </c>
      <c r="AD319">
        <f t="shared" si="99"/>
        <v>0.22824536376604856</v>
      </c>
      <c r="AE319">
        <f t="shared" si="97"/>
        <v>1.9308110691663001E-5</v>
      </c>
      <c r="AF319">
        <f t="shared" si="89"/>
        <v>4.7616850923076079E-6</v>
      </c>
      <c r="AG319">
        <f t="shared" si="90"/>
        <v>4.7616850923076077</v>
      </c>
      <c r="AH319">
        <f t="shared" si="98"/>
        <v>4.8470182529149473E-6</v>
      </c>
      <c r="AI319">
        <f t="shared" si="91"/>
        <v>23.341593589743205</v>
      </c>
    </row>
    <row r="320" spans="1:35" hidden="1" x14ac:dyDescent="0.35">
      <c r="A320" s="2">
        <v>44779</v>
      </c>
      <c r="B320" s="6" t="s">
        <v>18</v>
      </c>
      <c r="C320" s="6" t="s">
        <v>196</v>
      </c>
      <c r="D320" t="s">
        <v>45</v>
      </c>
      <c r="E320" t="s">
        <v>46</v>
      </c>
      <c r="F320">
        <v>14</v>
      </c>
      <c r="G320" t="s">
        <v>94</v>
      </c>
      <c r="H320" t="s">
        <v>93</v>
      </c>
      <c r="I320" t="str">
        <f t="shared" si="83"/>
        <v>L4AguH9</v>
      </c>
      <c r="J320" t="s">
        <v>410</v>
      </c>
      <c r="K320" t="s">
        <v>212</v>
      </c>
      <c r="L320" s="1">
        <v>0.60599999999999998</v>
      </c>
      <c r="M320">
        <v>7.11</v>
      </c>
      <c r="N320">
        <f t="shared" si="92"/>
        <v>-0.71100000000000008</v>
      </c>
      <c r="O320" s="6" t="s">
        <v>178</v>
      </c>
      <c r="P320">
        <v>0.44400000000000001</v>
      </c>
      <c r="Q320" s="1">
        <f t="shared" si="96"/>
        <v>0.16199999999999998</v>
      </c>
      <c r="R320">
        <v>12.51</v>
      </c>
      <c r="S320">
        <f t="shared" si="93"/>
        <v>-1.2509999999999999</v>
      </c>
      <c r="T320">
        <f t="shared" si="84"/>
        <v>-0.53999999999999981</v>
      </c>
      <c r="U320">
        <v>90.2</v>
      </c>
      <c r="V320">
        <v>92.7</v>
      </c>
      <c r="W320" s="13">
        <v>90.2</v>
      </c>
      <c r="X320">
        <v>92.7</v>
      </c>
      <c r="Y320">
        <v>90.2</v>
      </c>
      <c r="Z320">
        <f t="shared" si="85"/>
        <v>91.45</v>
      </c>
      <c r="AA320">
        <f t="shared" si="86"/>
        <v>665.85210987261155</v>
      </c>
      <c r="AB320">
        <f t="shared" si="87"/>
        <v>6386.791400000001</v>
      </c>
      <c r="AC320">
        <f t="shared" si="88"/>
        <v>6745.7326500000008</v>
      </c>
      <c r="AD320">
        <f t="shared" si="99"/>
        <v>0.3648648648648648</v>
      </c>
      <c r="AE320">
        <f t="shared" si="97"/>
        <v>3.4397866614247394E-5</v>
      </c>
      <c r="AF320">
        <f t="shared" si="89"/>
        <v>2.1969199867022241E-5</v>
      </c>
      <c r="AG320">
        <f t="shared" si="90"/>
        <v>21.96919986702224</v>
      </c>
      <c r="AH320">
        <f t="shared" si="98"/>
        <v>2.3203881191007361E-5</v>
      </c>
      <c r="AI320">
        <f t="shared" si="91"/>
        <v>40.683703457448608</v>
      </c>
    </row>
    <row r="321" spans="1:35" hidden="1" x14ac:dyDescent="0.35">
      <c r="A321" s="2">
        <v>44715</v>
      </c>
      <c r="B321" t="s">
        <v>56</v>
      </c>
      <c r="C321" t="s">
        <v>19</v>
      </c>
      <c r="D321" t="s">
        <v>77</v>
      </c>
      <c r="E321" t="s">
        <v>46</v>
      </c>
      <c r="F321">
        <v>13</v>
      </c>
      <c r="G321" t="s">
        <v>30</v>
      </c>
      <c r="H321" t="s">
        <v>93</v>
      </c>
      <c r="I321" t="str">
        <f t="shared" si="83"/>
        <v>M3FthH9</v>
      </c>
      <c r="J321" t="s">
        <v>516</v>
      </c>
      <c r="K321" t="s">
        <v>23</v>
      </c>
      <c r="L321" s="1">
        <v>0.61399999999999999</v>
      </c>
      <c r="M321">
        <v>6.51</v>
      </c>
      <c r="N321">
        <f t="shared" si="92"/>
        <v>-0.65100000000000002</v>
      </c>
      <c r="O321" t="s">
        <v>80</v>
      </c>
      <c r="P321">
        <v>0.432</v>
      </c>
      <c r="Q321" s="1">
        <f t="shared" si="96"/>
        <v>0.182</v>
      </c>
      <c r="R321">
        <v>12.54</v>
      </c>
      <c r="S321">
        <f t="shared" si="93"/>
        <v>-1.254</v>
      </c>
      <c r="T321">
        <f t="shared" si="84"/>
        <v>-0.60299999999999998</v>
      </c>
      <c r="U321">
        <v>39.945</v>
      </c>
      <c r="Y321" s="13">
        <v>39.945</v>
      </c>
      <c r="Z321">
        <f t="shared" si="85"/>
        <v>0</v>
      </c>
      <c r="AA321">
        <f t="shared" si="86"/>
        <v>0</v>
      </c>
      <c r="AB321">
        <f t="shared" si="87"/>
        <v>1252.5483746250002</v>
      </c>
      <c r="AC321">
        <f t="shared" si="88"/>
        <v>0</v>
      </c>
      <c r="AD321">
        <f t="shared" si="99"/>
        <v>0.42129629629629628</v>
      </c>
      <c r="AE321">
        <f t="shared" si="97"/>
        <v>4.1059565348686452E-5</v>
      </c>
      <c r="AF321">
        <f t="shared" si="89"/>
        <v>5.1429091840306192E-6</v>
      </c>
      <c r="AG321">
        <f t="shared" si="90"/>
        <v>5.1429091840306196</v>
      </c>
      <c r="AH321">
        <f t="shared" si="98"/>
        <v>0</v>
      </c>
      <c r="AI321">
        <f t="shared" si="91"/>
        <v>8.5288709519579093</v>
      </c>
    </row>
    <row r="322" spans="1:35" hidden="1" x14ac:dyDescent="0.35">
      <c r="A322" s="2">
        <v>44791</v>
      </c>
      <c r="B322" s="6" t="s">
        <v>18</v>
      </c>
      <c r="C322" s="6" t="s">
        <v>214</v>
      </c>
      <c r="D322" t="s">
        <v>86</v>
      </c>
      <c r="E322" t="s">
        <v>46</v>
      </c>
      <c r="F322">
        <v>13</v>
      </c>
      <c r="G322" t="s">
        <v>43</v>
      </c>
      <c r="H322" t="s">
        <v>102</v>
      </c>
      <c r="I322" t="str">
        <f t="shared" ref="I322:I385" si="100">D322&amp;G322&amp;H322</f>
        <v>K5PfuB9</v>
      </c>
      <c r="J322" t="s">
        <v>407</v>
      </c>
      <c r="K322" t="s">
        <v>23</v>
      </c>
      <c r="L322" s="1">
        <v>0.71799999999999997</v>
      </c>
      <c r="M322">
        <v>4.75</v>
      </c>
      <c r="N322">
        <f t="shared" si="92"/>
        <v>-0.47499999999999998</v>
      </c>
      <c r="O322" t="s">
        <v>224</v>
      </c>
      <c r="P322">
        <v>0.73399999999999999</v>
      </c>
      <c r="Q322" s="1">
        <f t="shared" si="96"/>
        <v>-1.6000000000000014E-2</v>
      </c>
      <c r="R322">
        <v>12.54</v>
      </c>
      <c r="S322">
        <f t="shared" si="93"/>
        <v>-1.254</v>
      </c>
      <c r="T322">
        <f t="shared" ref="T322:T385" si="101">S322-N322</f>
        <v>-0.77900000000000003</v>
      </c>
      <c r="U322">
        <v>153.6</v>
      </c>
      <c r="V322">
        <v>146.94999999999999</v>
      </c>
      <c r="W322" s="13">
        <v>153.6</v>
      </c>
      <c r="X322">
        <v>146.94999999999999</v>
      </c>
      <c r="Y322">
        <v>153.6</v>
      </c>
      <c r="Z322">
        <f t="shared" ref="Z322:Z385" si="102">(W322+X322)/2</f>
        <v>150.27499999999998</v>
      </c>
      <c r="AA322">
        <f t="shared" ref="AA322:AA385" si="103">(Z322)^2/(4*3.14)</f>
        <v>1797.9757663216556</v>
      </c>
      <c r="AB322">
        <f t="shared" ref="AB322:AB385" si="104">3.14*(U322/2)^2</f>
        <v>18520.473600000001</v>
      </c>
      <c r="AC322">
        <f t="shared" ref="AC322:AC385" si="105">3.14*(V322/2)^2</f>
        <v>16951.527462499998</v>
      </c>
      <c r="AD322">
        <f>(P322-L322)/L322</f>
        <v>2.2284122562674116E-2</v>
      </c>
      <c r="AE322">
        <f t="shared" si="97"/>
        <v>1.1013604305412974E-6</v>
      </c>
      <c r="AF322">
        <f t="shared" ref="AF322:AF385" si="106">AE322*(AB322/10000)</f>
        <v>2.0397716777924734E-6</v>
      </c>
      <c r="AG322">
        <f t="shared" ref="AG322:AG385" si="107">AF322*10^6</f>
        <v>2.0397716777924733</v>
      </c>
      <c r="AH322">
        <f t="shared" si="98"/>
        <v>1.8669741584431625E-6</v>
      </c>
      <c r="AI322">
        <f t="shared" ref="AI322:AI385" si="108">AG322/ABS(T322)</f>
        <v>2.618448880349773</v>
      </c>
    </row>
    <row r="323" spans="1:35" hidden="1" x14ac:dyDescent="0.35">
      <c r="A323" s="2">
        <v>44792</v>
      </c>
      <c r="B323" s="6" t="s">
        <v>18</v>
      </c>
      <c r="C323" s="6" t="s">
        <v>214</v>
      </c>
      <c r="D323" t="s">
        <v>45</v>
      </c>
      <c r="E323" t="s">
        <v>46</v>
      </c>
      <c r="F323">
        <v>14</v>
      </c>
      <c r="G323" t="s">
        <v>28</v>
      </c>
      <c r="H323" t="s">
        <v>68</v>
      </c>
      <c r="I323" t="str">
        <f t="shared" si="100"/>
        <v>L4DtoG6</v>
      </c>
      <c r="J323" t="s">
        <v>413</v>
      </c>
      <c r="K323" t="s">
        <v>207</v>
      </c>
      <c r="L323" s="1">
        <v>0.92600000000000005</v>
      </c>
      <c r="M323">
        <v>9.01</v>
      </c>
      <c r="N323">
        <f t="shared" si="92"/>
        <v>-0.90100000000000002</v>
      </c>
      <c r="O323" t="s">
        <v>105</v>
      </c>
      <c r="P323">
        <v>0.78600000000000003</v>
      </c>
      <c r="Q323" s="1">
        <f t="shared" si="96"/>
        <v>0.14000000000000001</v>
      </c>
      <c r="R323">
        <v>12.56</v>
      </c>
      <c r="S323">
        <f t="shared" si="93"/>
        <v>-1.256</v>
      </c>
      <c r="T323">
        <f t="shared" si="101"/>
        <v>-0.35499999999999998</v>
      </c>
      <c r="U323">
        <v>56.05</v>
      </c>
      <c r="V323">
        <v>56.55</v>
      </c>
      <c r="W323" s="13">
        <v>56.05</v>
      </c>
      <c r="X323">
        <v>56.55</v>
      </c>
      <c r="Y323">
        <v>56.05</v>
      </c>
      <c r="Z323">
        <f t="shared" si="102"/>
        <v>56.3</v>
      </c>
      <c r="AA323">
        <f t="shared" si="103"/>
        <v>252.36385350318469</v>
      </c>
      <c r="AB323">
        <f t="shared" si="104"/>
        <v>2466.1579624999995</v>
      </c>
      <c r="AC323">
        <f t="shared" si="105"/>
        <v>2510.3534624999998</v>
      </c>
      <c r="AD323">
        <f>(L323-P323)/P323</f>
        <v>0.17811704834605599</v>
      </c>
      <c r="AE323">
        <f t="shared" si="97"/>
        <v>1.4228706434564465E-5</v>
      </c>
      <c r="AF323">
        <f t="shared" si="106"/>
        <v>3.509023766967613E-6</v>
      </c>
      <c r="AG323">
        <f t="shared" si="107"/>
        <v>3.509023766967613</v>
      </c>
      <c r="AH323">
        <f t="shared" si="98"/>
        <v>3.5719082464904927E-6</v>
      </c>
      <c r="AI323">
        <f t="shared" si="108"/>
        <v>9.8845739914580655</v>
      </c>
    </row>
    <row r="324" spans="1:35" hidden="1" x14ac:dyDescent="0.35">
      <c r="A324" s="2">
        <v>44747</v>
      </c>
      <c r="B324" t="s">
        <v>18</v>
      </c>
      <c r="C324" t="s">
        <v>155</v>
      </c>
      <c r="D324" t="s">
        <v>20</v>
      </c>
      <c r="E324" t="s">
        <v>21</v>
      </c>
      <c r="F324">
        <v>12</v>
      </c>
      <c r="G324" t="s">
        <v>25</v>
      </c>
      <c r="H324" t="s">
        <v>74</v>
      </c>
      <c r="I324" t="str">
        <f t="shared" si="100"/>
        <v>K6SguC9</v>
      </c>
      <c r="J324" t="s">
        <v>490</v>
      </c>
      <c r="K324" t="s">
        <v>143</v>
      </c>
      <c r="L324" s="1">
        <v>0.69399999999999995</v>
      </c>
      <c r="M324">
        <v>11.6</v>
      </c>
      <c r="N324">
        <f t="shared" si="92"/>
        <v>-1.1599999999999999</v>
      </c>
      <c r="O324" t="s">
        <v>163</v>
      </c>
      <c r="P324">
        <v>0.57599999999999996</v>
      </c>
      <c r="Q324" s="1">
        <f t="shared" si="96"/>
        <v>0.11799999999999999</v>
      </c>
      <c r="R324">
        <v>12.58</v>
      </c>
      <c r="S324">
        <f t="shared" si="93"/>
        <v>-1.258</v>
      </c>
      <c r="T324">
        <f t="shared" si="101"/>
        <v>-9.8000000000000087E-2</v>
      </c>
      <c r="U324">
        <v>57.585000000000001</v>
      </c>
      <c r="V324">
        <v>45.6</v>
      </c>
      <c r="W324">
        <v>50.055</v>
      </c>
      <c r="X324">
        <v>46.5</v>
      </c>
      <c r="Y324">
        <v>46.5</v>
      </c>
      <c r="Z324">
        <f t="shared" si="102"/>
        <v>48.277500000000003</v>
      </c>
      <c r="AA324">
        <f t="shared" si="103"/>
        <v>185.56664062500002</v>
      </c>
      <c r="AB324">
        <f t="shared" si="104"/>
        <v>2603.085296625</v>
      </c>
      <c r="AC324">
        <f t="shared" si="105"/>
        <v>1632.2976000000001</v>
      </c>
      <c r="AD324">
        <f>(L324-P324)/P324</f>
        <v>0.2048611111111111</v>
      </c>
      <c r="AE324">
        <f t="shared" si="97"/>
        <v>1.6902604720260495E-5</v>
      </c>
      <c r="AF324">
        <f t="shared" si="106"/>
        <v>4.3998921821974415E-6</v>
      </c>
      <c r="AG324">
        <f t="shared" si="107"/>
        <v>4.3998921821974415</v>
      </c>
      <c r="AH324">
        <f t="shared" si="98"/>
        <v>2.7590081118629877E-6</v>
      </c>
      <c r="AI324">
        <f t="shared" si="108"/>
        <v>44.896859002014672</v>
      </c>
    </row>
    <row r="325" spans="1:35" hidden="1" x14ac:dyDescent="0.35">
      <c r="A325" s="2">
        <v>44715</v>
      </c>
      <c r="B325" t="s">
        <v>56</v>
      </c>
      <c r="C325" t="s">
        <v>19</v>
      </c>
      <c r="D325" t="s">
        <v>57</v>
      </c>
      <c r="E325" t="s">
        <v>46</v>
      </c>
      <c r="F325">
        <v>3</v>
      </c>
      <c r="G325" t="s">
        <v>37</v>
      </c>
      <c r="H325" t="s">
        <v>38</v>
      </c>
      <c r="I325" t="str">
        <f t="shared" si="100"/>
        <v>L1PfaA5</v>
      </c>
      <c r="J325" t="s">
        <v>501</v>
      </c>
      <c r="K325" t="s">
        <v>59</v>
      </c>
      <c r="L325" s="1">
        <v>0.64900000000000002</v>
      </c>
      <c r="M325">
        <v>3.16</v>
      </c>
      <c r="N325">
        <f t="shared" si="92"/>
        <v>-0.316</v>
      </c>
      <c r="O325" t="s">
        <v>60</v>
      </c>
      <c r="P325">
        <v>0.55300000000000005</v>
      </c>
      <c r="Q325" s="1">
        <f t="shared" si="96"/>
        <v>9.5999999999999974E-2</v>
      </c>
      <c r="R325">
        <v>12.63</v>
      </c>
      <c r="S325">
        <f t="shared" si="93"/>
        <v>-1.2630000000000001</v>
      </c>
      <c r="T325">
        <f t="shared" si="101"/>
        <v>-0.94700000000000006</v>
      </c>
      <c r="U325">
        <v>49.884999999999998</v>
      </c>
      <c r="Y325" s="13">
        <v>49.884999999999998</v>
      </c>
      <c r="Z325">
        <f t="shared" si="102"/>
        <v>0</v>
      </c>
      <c r="AA325">
        <f t="shared" si="103"/>
        <v>0</v>
      </c>
      <c r="AB325">
        <f t="shared" si="104"/>
        <v>1953.4828816249999</v>
      </c>
      <c r="AC325">
        <f t="shared" si="105"/>
        <v>0</v>
      </c>
      <c r="AD325">
        <f>(L325-P325)/P325</f>
        <v>0.17359855334538873</v>
      </c>
      <c r="AE325">
        <f t="shared" si="97"/>
        <v>1.3785680616144627E-5</v>
      </c>
      <c r="AF325">
        <f t="shared" si="106"/>
        <v>2.6930091095188109E-6</v>
      </c>
      <c r="AG325">
        <f t="shared" si="107"/>
        <v>2.6930091095188109</v>
      </c>
      <c r="AH325">
        <f t="shared" si="98"/>
        <v>0</v>
      </c>
      <c r="AI325">
        <f t="shared" si="108"/>
        <v>2.8437266204000111</v>
      </c>
    </row>
    <row r="326" spans="1:35" hidden="1" x14ac:dyDescent="0.35">
      <c r="A326" s="2">
        <v>44733</v>
      </c>
      <c r="B326" t="s">
        <v>18</v>
      </c>
      <c r="C326" t="s">
        <v>141</v>
      </c>
      <c r="D326" t="s">
        <v>123</v>
      </c>
      <c r="E326" t="s">
        <v>21</v>
      </c>
      <c r="F326">
        <v>8</v>
      </c>
      <c r="G326" t="s">
        <v>33</v>
      </c>
      <c r="H326" t="s">
        <v>97</v>
      </c>
      <c r="I326" t="str">
        <f t="shared" si="100"/>
        <v>M1HmaJ1</v>
      </c>
      <c r="J326" t="s">
        <v>462</v>
      </c>
      <c r="K326" t="s">
        <v>145</v>
      </c>
      <c r="L326" s="1">
        <v>0.71699999999999997</v>
      </c>
      <c r="M326">
        <v>4.55</v>
      </c>
      <c r="N326">
        <f t="shared" si="92"/>
        <v>-0.45499999999999996</v>
      </c>
      <c r="O326" t="s">
        <v>146</v>
      </c>
      <c r="P326">
        <v>0.56799999999999995</v>
      </c>
      <c r="Q326" s="1">
        <f t="shared" si="96"/>
        <v>0.14900000000000002</v>
      </c>
      <c r="R326">
        <v>12.65</v>
      </c>
      <c r="S326">
        <f t="shared" si="93"/>
        <v>-1.2650000000000001</v>
      </c>
      <c r="T326">
        <f t="shared" si="101"/>
        <v>-0.81000000000000016</v>
      </c>
      <c r="U326">
        <v>70.599999999999994</v>
      </c>
      <c r="V326">
        <v>69.55</v>
      </c>
      <c r="W326">
        <v>21</v>
      </c>
      <c r="X326">
        <v>24</v>
      </c>
      <c r="Y326" s="13">
        <f>(W326+X326)/2</f>
        <v>22.5</v>
      </c>
      <c r="Z326">
        <f t="shared" si="102"/>
        <v>22.5</v>
      </c>
      <c r="AA326">
        <f t="shared" si="103"/>
        <v>40.306528662420384</v>
      </c>
      <c r="AB326">
        <f t="shared" si="104"/>
        <v>3912.7225999999991</v>
      </c>
      <c r="AC326">
        <f t="shared" si="105"/>
        <v>3797.2039624999998</v>
      </c>
      <c r="AD326">
        <f>(L326-P326)/P326</f>
        <v>0.26232394366197187</v>
      </c>
      <c r="AE326">
        <f t="shared" si="97"/>
        <v>2.2915875629208857E-5</v>
      </c>
      <c r="AF326">
        <f t="shared" si="106"/>
        <v>8.96634644731947E-6</v>
      </c>
      <c r="AG326">
        <f t="shared" si="107"/>
        <v>8.9663464473194701</v>
      </c>
      <c r="AH326">
        <f t="shared" si="98"/>
        <v>8.7016253743389044E-6</v>
      </c>
      <c r="AI326">
        <f t="shared" si="108"/>
        <v>11.06956351520922</v>
      </c>
    </row>
    <row r="327" spans="1:35" hidden="1" x14ac:dyDescent="0.35">
      <c r="A327" s="2">
        <v>44791</v>
      </c>
      <c r="B327" s="6" t="s">
        <v>18</v>
      </c>
      <c r="C327" s="6" t="s">
        <v>214</v>
      </c>
      <c r="D327" t="s">
        <v>86</v>
      </c>
      <c r="E327" t="s">
        <v>46</v>
      </c>
      <c r="F327">
        <v>12</v>
      </c>
      <c r="G327" t="s">
        <v>25</v>
      </c>
      <c r="H327" t="s">
        <v>93</v>
      </c>
      <c r="I327" t="str">
        <f t="shared" si="100"/>
        <v>K5SguH9</v>
      </c>
      <c r="J327" t="s">
        <v>409</v>
      </c>
      <c r="K327" t="s">
        <v>23</v>
      </c>
      <c r="L327" s="1">
        <v>0.76600000000000001</v>
      </c>
      <c r="M327">
        <v>6.43</v>
      </c>
      <c r="N327">
        <f t="shared" ref="N327:N390" si="109">M327/-10</f>
        <v>-0.64300000000000002</v>
      </c>
      <c r="O327" t="s">
        <v>224</v>
      </c>
      <c r="P327">
        <v>0.79600000000000004</v>
      </c>
      <c r="Q327" s="1">
        <f t="shared" si="96"/>
        <v>-3.0000000000000027E-2</v>
      </c>
      <c r="R327">
        <v>12.65</v>
      </c>
      <c r="S327">
        <f t="shared" ref="S327:S390" si="110">R327/-10</f>
        <v>-1.2650000000000001</v>
      </c>
      <c r="T327">
        <f t="shared" si="101"/>
        <v>-0.62200000000000011</v>
      </c>
      <c r="U327">
        <v>37.549999999999997</v>
      </c>
      <c r="V327">
        <v>32.9</v>
      </c>
      <c r="W327" s="13">
        <v>37.549999999999997</v>
      </c>
      <c r="X327">
        <v>32.9</v>
      </c>
      <c r="Y327">
        <v>37.549999999999997</v>
      </c>
      <c r="Z327">
        <f t="shared" si="102"/>
        <v>35.224999999999994</v>
      </c>
      <c r="AA327">
        <f t="shared" si="103"/>
        <v>98.789858678343919</v>
      </c>
      <c r="AB327">
        <f t="shared" si="104"/>
        <v>1106.8519624999999</v>
      </c>
      <c r="AC327">
        <f t="shared" si="105"/>
        <v>849.69184999999993</v>
      </c>
      <c r="AD327">
        <f>(P327-L327)/L327</f>
        <v>3.9164490861618835E-2</v>
      </c>
      <c r="AE327">
        <f t="shared" si="97"/>
        <v>2.2049442364495367E-6</v>
      </c>
      <c r="AF327">
        <f t="shared" si="106"/>
        <v>2.4405468553172336E-7</v>
      </c>
      <c r="AG327">
        <f t="shared" si="107"/>
        <v>0.24405468553172335</v>
      </c>
      <c r="AH327">
        <f t="shared" si="98"/>
        <v>1.873523147415644E-7</v>
      </c>
      <c r="AI327">
        <f t="shared" si="108"/>
        <v>0.39237087706064838</v>
      </c>
    </row>
    <row r="328" spans="1:35" hidden="1" x14ac:dyDescent="0.35">
      <c r="A328" s="2">
        <v>44715</v>
      </c>
      <c r="B328" t="s">
        <v>56</v>
      </c>
      <c r="C328" t="s">
        <v>19</v>
      </c>
      <c r="D328" t="s">
        <v>67</v>
      </c>
      <c r="E328" t="s">
        <v>46</v>
      </c>
      <c r="F328">
        <v>6</v>
      </c>
      <c r="G328" t="s">
        <v>28</v>
      </c>
      <c r="H328" t="s">
        <v>35</v>
      </c>
      <c r="I328" t="str">
        <f t="shared" si="100"/>
        <v>L6DtoD4</v>
      </c>
      <c r="J328" t="s">
        <v>506</v>
      </c>
      <c r="K328" t="s">
        <v>69</v>
      </c>
      <c r="L328" s="1">
        <v>0.69499999999999995</v>
      </c>
      <c r="M328">
        <v>7.54</v>
      </c>
      <c r="N328">
        <f t="shared" si="109"/>
        <v>-0.754</v>
      </c>
      <c r="O328" t="s">
        <v>70</v>
      </c>
      <c r="P328">
        <v>0.69299999999999995</v>
      </c>
      <c r="Q328" s="1">
        <f t="shared" si="96"/>
        <v>2.0000000000000018E-3</v>
      </c>
      <c r="R328">
        <v>12.68</v>
      </c>
      <c r="S328">
        <f t="shared" si="110"/>
        <v>-1.268</v>
      </c>
      <c r="T328">
        <f t="shared" si="101"/>
        <v>-0.51400000000000001</v>
      </c>
      <c r="U328">
        <v>52.41</v>
      </c>
      <c r="Y328" s="13">
        <v>52.41</v>
      </c>
      <c r="Z328">
        <f t="shared" si="102"/>
        <v>0</v>
      </c>
      <c r="AA328">
        <f t="shared" si="103"/>
        <v>0</v>
      </c>
      <c r="AB328">
        <f t="shared" si="104"/>
        <v>2156.2443585000001</v>
      </c>
      <c r="AC328">
        <f t="shared" si="105"/>
        <v>0</v>
      </c>
      <c r="AD328">
        <f t="shared" ref="AD328:AD337" si="111">(L328-P328)/P328</f>
        <v>2.8860028860028886E-3</v>
      </c>
      <c r="AE328">
        <f t="shared" si="97"/>
        <v>8.8955391267066253E-8</v>
      </c>
      <c r="AF328">
        <f t="shared" si="106"/>
        <v>1.918095605777718E-8</v>
      </c>
      <c r="AG328">
        <f t="shared" si="107"/>
        <v>1.9180956057777181E-2</v>
      </c>
      <c r="AH328">
        <f t="shared" si="98"/>
        <v>0</v>
      </c>
      <c r="AI328">
        <f t="shared" si="108"/>
        <v>3.7317035131862221E-2</v>
      </c>
    </row>
    <row r="329" spans="1:35" hidden="1" x14ac:dyDescent="0.35">
      <c r="A329" s="2">
        <v>44721</v>
      </c>
      <c r="B329" t="s">
        <v>18</v>
      </c>
      <c r="C329" t="s">
        <v>19</v>
      </c>
      <c r="D329" t="s">
        <v>20</v>
      </c>
      <c r="E329" t="s">
        <v>21</v>
      </c>
      <c r="F329">
        <v>7</v>
      </c>
      <c r="G329" t="s">
        <v>41</v>
      </c>
      <c r="H329" t="s">
        <v>42</v>
      </c>
      <c r="I329" t="str">
        <f t="shared" si="100"/>
        <v>K6MluI8</v>
      </c>
      <c r="J329" t="s">
        <v>426</v>
      </c>
      <c r="K329" t="s">
        <v>23</v>
      </c>
      <c r="L329" s="1">
        <v>0.63300000000000001</v>
      </c>
      <c r="M329">
        <v>2.85</v>
      </c>
      <c r="N329">
        <f t="shared" si="109"/>
        <v>-0.28500000000000003</v>
      </c>
      <c r="O329" t="s">
        <v>32</v>
      </c>
      <c r="P329">
        <v>0.47599999999999998</v>
      </c>
      <c r="Q329" s="1">
        <f t="shared" si="96"/>
        <v>0.15700000000000003</v>
      </c>
      <c r="R329">
        <v>12.68</v>
      </c>
      <c r="S329">
        <f t="shared" si="110"/>
        <v>-1.268</v>
      </c>
      <c r="T329">
        <f t="shared" si="101"/>
        <v>-0.98299999999999998</v>
      </c>
      <c r="U329">
        <v>119.55</v>
      </c>
      <c r="V329">
        <v>1116.7</v>
      </c>
      <c r="W329">
        <v>34</v>
      </c>
      <c r="X329">
        <v>33</v>
      </c>
      <c r="Y329" s="13">
        <f>(W329+X329)/2</f>
        <v>33.5</v>
      </c>
      <c r="Z329">
        <f t="shared" si="102"/>
        <v>33.5</v>
      </c>
      <c r="AA329">
        <f t="shared" si="103"/>
        <v>89.35111464968152</v>
      </c>
      <c r="AB329">
        <f t="shared" si="104"/>
        <v>11219.378962500001</v>
      </c>
      <c r="AC329">
        <f t="shared" si="105"/>
        <v>978909.82865000016</v>
      </c>
      <c r="AD329">
        <f t="shared" si="111"/>
        <v>0.32983193277310929</v>
      </c>
      <c r="AE329">
        <f t="shared" si="97"/>
        <v>3.0378426471247676E-5</v>
      </c>
      <c r="AF329">
        <f t="shared" si="106"/>
        <v>3.4082707886536935E-5</v>
      </c>
      <c r="AG329">
        <f t="shared" si="107"/>
        <v>34.082707886536937</v>
      </c>
      <c r="AH329">
        <f t="shared" si="98"/>
        <v>2.9737740251625689E-3</v>
      </c>
      <c r="AI329">
        <f t="shared" si="108"/>
        <v>34.672134167382438</v>
      </c>
    </row>
    <row r="330" spans="1:35" hidden="1" x14ac:dyDescent="0.35">
      <c r="A330" s="2">
        <v>44722</v>
      </c>
      <c r="B330" t="s">
        <v>18</v>
      </c>
      <c r="C330" t="s">
        <v>19</v>
      </c>
      <c r="D330" t="s">
        <v>109</v>
      </c>
      <c r="E330" t="s">
        <v>21</v>
      </c>
      <c r="F330">
        <v>12</v>
      </c>
      <c r="G330" s="5" t="s">
        <v>39</v>
      </c>
      <c r="H330" t="s">
        <v>113</v>
      </c>
      <c r="I330" t="str">
        <f t="shared" si="100"/>
        <v>L3BbrA10</v>
      </c>
      <c r="J330" t="s">
        <v>440</v>
      </c>
      <c r="K330" t="s">
        <v>111</v>
      </c>
      <c r="L330" s="1">
        <v>0.58899999999999997</v>
      </c>
      <c r="M330" s="5">
        <v>4.8499999999999996</v>
      </c>
      <c r="N330">
        <f t="shared" si="109"/>
        <v>-0.48499999999999999</v>
      </c>
      <c r="O330" t="s">
        <v>112</v>
      </c>
      <c r="P330">
        <v>0.41199999999999998</v>
      </c>
      <c r="Q330" s="1">
        <f t="shared" si="96"/>
        <v>0.17699999999999999</v>
      </c>
      <c r="R330">
        <v>12.73</v>
      </c>
      <c r="S330">
        <f t="shared" si="110"/>
        <v>-1.2730000000000001</v>
      </c>
      <c r="T330">
        <f t="shared" si="101"/>
        <v>-0.78800000000000014</v>
      </c>
      <c r="U330">
        <v>96.25</v>
      </c>
      <c r="V330">
        <v>90.3</v>
      </c>
      <c r="W330">
        <v>29</v>
      </c>
      <c r="X330">
        <v>30</v>
      </c>
      <c r="Y330" s="13">
        <f>(W330+X330)/2</f>
        <v>29.5</v>
      </c>
      <c r="Z330">
        <f t="shared" si="102"/>
        <v>29.5</v>
      </c>
      <c r="AA330">
        <f t="shared" si="103"/>
        <v>69.287420382165607</v>
      </c>
      <c r="AB330">
        <f t="shared" si="104"/>
        <v>7272.2890625</v>
      </c>
      <c r="AC330">
        <f t="shared" si="105"/>
        <v>6400.96065</v>
      </c>
      <c r="AD330">
        <f t="shared" si="111"/>
        <v>0.42961165048543687</v>
      </c>
      <c r="AE330">
        <f t="shared" si="97"/>
        <v>4.2059449042259646E-5</v>
      </c>
      <c r="AF330">
        <f t="shared" si="106"/>
        <v>3.0586847124480096E-5</v>
      </c>
      <c r="AG330">
        <f t="shared" si="107"/>
        <v>30.586847124480094</v>
      </c>
      <c r="AH330">
        <f t="shared" si="98"/>
        <v>2.6922087828018422E-5</v>
      </c>
      <c r="AI330">
        <f t="shared" si="108"/>
        <v>38.815795843248843</v>
      </c>
    </row>
    <row r="331" spans="1:35" hidden="1" x14ac:dyDescent="0.35">
      <c r="A331" s="2">
        <v>44722</v>
      </c>
      <c r="B331" t="s">
        <v>18</v>
      </c>
      <c r="C331" t="s">
        <v>19</v>
      </c>
      <c r="D331" t="s">
        <v>123</v>
      </c>
      <c r="E331" t="s">
        <v>21</v>
      </c>
      <c r="F331">
        <v>15</v>
      </c>
      <c r="G331" t="s">
        <v>37</v>
      </c>
      <c r="H331" t="s">
        <v>132</v>
      </c>
      <c r="I331" t="str">
        <f t="shared" si="100"/>
        <v>M1PfaD5</v>
      </c>
      <c r="J331" t="s">
        <v>466</v>
      </c>
      <c r="K331" t="s">
        <v>128</v>
      </c>
      <c r="L331" s="1">
        <v>0.80600000000000005</v>
      </c>
      <c r="M331">
        <v>2.56</v>
      </c>
      <c r="N331">
        <f t="shared" si="109"/>
        <v>-0.25600000000000001</v>
      </c>
      <c r="O331" t="s">
        <v>129</v>
      </c>
      <c r="P331">
        <v>0.67</v>
      </c>
      <c r="Q331" s="1">
        <f t="shared" si="96"/>
        <v>0.13600000000000001</v>
      </c>
      <c r="R331">
        <v>12.76</v>
      </c>
      <c r="S331">
        <f t="shared" si="110"/>
        <v>-1.276</v>
      </c>
      <c r="T331">
        <f t="shared" si="101"/>
        <v>-1.02</v>
      </c>
      <c r="U331">
        <v>67.400000000000006</v>
      </c>
      <c r="V331">
        <v>65.400000000000006</v>
      </c>
      <c r="W331">
        <v>20</v>
      </c>
      <c r="X331">
        <v>20.5</v>
      </c>
      <c r="Y331" s="13">
        <f>(W331+X331)/2</f>
        <v>20.25</v>
      </c>
      <c r="Z331">
        <f t="shared" si="102"/>
        <v>20.25</v>
      </c>
      <c r="AA331">
        <f t="shared" si="103"/>
        <v>32.648288216560509</v>
      </c>
      <c r="AB331">
        <f t="shared" si="104"/>
        <v>3566.066600000001</v>
      </c>
      <c r="AC331">
        <f t="shared" si="105"/>
        <v>3357.5706000000009</v>
      </c>
      <c r="AD331">
        <f t="shared" si="111"/>
        <v>0.20298507462686569</v>
      </c>
      <c r="AE331">
        <f t="shared" si="97"/>
        <v>1.671226353782392E-5</v>
      </c>
      <c r="AF331">
        <f t="shared" si="106"/>
        <v>5.9597044812631735E-6</v>
      </c>
      <c r="AG331">
        <f t="shared" si="107"/>
        <v>5.9597044812631736</v>
      </c>
      <c r="AH331">
        <f t="shared" si="98"/>
        <v>5.6112604714049599E-6</v>
      </c>
      <c r="AI331">
        <f t="shared" si="108"/>
        <v>5.8428475306501699</v>
      </c>
    </row>
    <row r="332" spans="1:35" hidden="1" x14ac:dyDescent="0.35">
      <c r="A332" s="2">
        <v>44750</v>
      </c>
      <c r="B332" t="s">
        <v>18</v>
      </c>
      <c r="C332" t="s">
        <v>155</v>
      </c>
      <c r="D332" t="s">
        <v>123</v>
      </c>
      <c r="E332" t="s">
        <v>21</v>
      </c>
      <c r="F332">
        <v>9</v>
      </c>
      <c r="G332" t="s">
        <v>41</v>
      </c>
      <c r="H332" t="s">
        <v>127</v>
      </c>
      <c r="I332" t="str">
        <f t="shared" si="100"/>
        <v>M1MluB3</v>
      </c>
      <c r="J332" t="s">
        <v>464</v>
      </c>
      <c r="K332" t="s">
        <v>169</v>
      </c>
      <c r="L332" s="1">
        <v>0.85</v>
      </c>
      <c r="M332">
        <v>1.96</v>
      </c>
      <c r="N332">
        <f t="shared" si="109"/>
        <v>-0.19600000000000001</v>
      </c>
      <c r="O332" t="s">
        <v>180</v>
      </c>
      <c r="P332">
        <v>0.60899999999999999</v>
      </c>
      <c r="Q332" s="1">
        <f t="shared" si="96"/>
        <v>0.24099999999999999</v>
      </c>
      <c r="R332">
        <v>12.78</v>
      </c>
      <c r="S332">
        <f t="shared" si="110"/>
        <v>-1.278</v>
      </c>
      <c r="T332">
        <f t="shared" si="101"/>
        <v>-1.0820000000000001</v>
      </c>
      <c r="U332">
        <v>77.400000000000006</v>
      </c>
      <c r="V332">
        <v>77.099999999999994</v>
      </c>
      <c r="W332">
        <v>24</v>
      </c>
      <c r="X332">
        <v>24.5</v>
      </c>
      <c r="Y332" s="13">
        <f>(W332+X332)/2</f>
        <v>24.25</v>
      </c>
      <c r="Z332">
        <f t="shared" si="102"/>
        <v>24.25</v>
      </c>
      <c r="AA332">
        <f t="shared" si="103"/>
        <v>46.820262738853501</v>
      </c>
      <c r="AB332">
        <f t="shared" si="104"/>
        <v>4702.7466000000013</v>
      </c>
      <c r="AC332">
        <f t="shared" si="105"/>
        <v>4666.3618499999993</v>
      </c>
      <c r="AD332">
        <f t="shared" si="111"/>
        <v>0.39573070607553368</v>
      </c>
      <c r="AE332">
        <f t="shared" si="97"/>
        <v>3.8014217355511884E-5</v>
      </c>
      <c r="AF332">
        <f t="shared" si="106"/>
        <v>1.7877123142029456E-5</v>
      </c>
      <c r="AG332">
        <f t="shared" si="107"/>
        <v>17.877123142029458</v>
      </c>
      <c r="AH332">
        <f t="shared" si="98"/>
        <v>1.7738809362536852E-5</v>
      </c>
      <c r="AI332">
        <f t="shared" si="108"/>
        <v>16.522294955664933</v>
      </c>
    </row>
    <row r="333" spans="1:35" hidden="1" x14ac:dyDescent="0.35">
      <c r="A333" s="2">
        <v>44792</v>
      </c>
      <c r="B333" s="6" t="s">
        <v>18</v>
      </c>
      <c r="C333" s="6" t="s">
        <v>214</v>
      </c>
      <c r="D333" t="s">
        <v>20</v>
      </c>
      <c r="E333" t="s">
        <v>21</v>
      </c>
      <c r="F333">
        <v>5</v>
      </c>
      <c r="G333" t="s">
        <v>25</v>
      </c>
      <c r="H333" t="s">
        <v>74</v>
      </c>
      <c r="I333" t="str">
        <f t="shared" si="100"/>
        <v>K6SguC9</v>
      </c>
      <c r="J333" t="s">
        <v>490</v>
      </c>
      <c r="K333" t="s">
        <v>225</v>
      </c>
      <c r="L333" s="1">
        <v>0.73299999999999998</v>
      </c>
      <c r="M333">
        <v>6.34</v>
      </c>
      <c r="N333">
        <f t="shared" si="109"/>
        <v>-0.63400000000000001</v>
      </c>
      <c r="O333" t="s">
        <v>175</v>
      </c>
      <c r="P333">
        <v>0.59199999999999997</v>
      </c>
      <c r="Q333" s="1">
        <f t="shared" si="96"/>
        <v>0.14100000000000001</v>
      </c>
      <c r="R333">
        <v>12.82</v>
      </c>
      <c r="S333">
        <f t="shared" si="110"/>
        <v>-1.282</v>
      </c>
      <c r="T333">
        <f t="shared" si="101"/>
        <v>-0.64800000000000002</v>
      </c>
      <c r="U333">
        <v>57.585000000000001</v>
      </c>
      <c r="V333">
        <v>45.6</v>
      </c>
      <c r="W333" s="13">
        <v>57.585000000000001</v>
      </c>
      <c r="X333">
        <v>45.6</v>
      </c>
      <c r="Y333">
        <v>57.585000000000001</v>
      </c>
      <c r="Z333">
        <f t="shared" si="102"/>
        <v>51.592500000000001</v>
      </c>
      <c r="AA333">
        <f t="shared" si="103"/>
        <v>211.92564142117834</v>
      </c>
      <c r="AB333">
        <f t="shared" si="104"/>
        <v>2603.085296625</v>
      </c>
      <c r="AC333">
        <f t="shared" si="105"/>
        <v>1632.2976000000001</v>
      </c>
      <c r="AD333">
        <f t="shared" si="111"/>
        <v>0.23817567567567571</v>
      </c>
      <c r="AE333">
        <f t="shared" si="97"/>
        <v>2.0347341216986232E-5</v>
      </c>
      <c r="AF333">
        <f t="shared" si="106"/>
        <v>5.2965864747348698E-6</v>
      </c>
      <c r="AG333">
        <f t="shared" si="107"/>
        <v>5.2965864747348697</v>
      </c>
      <c r="AH333">
        <f t="shared" si="98"/>
        <v>3.3212916234867709E-6</v>
      </c>
      <c r="AI333">
        <f t="shared" si="108"/>
        <v>8.1737445597760328</v>
      </c>
    </row>
    <row r="334" spans="1:35" hidden="1" x14ac:dyDescent="0.35">
      <c r="A334" s="2">
        <v>44733</v>
      </c>
      <c r="B334" t="s">
        <v>18</v>
      </c>
      <c r="C334" t="s">
        <v>141</v>
      </c>
      <c r="D334" t="s">
        <v>123</v>
      </c>
      <c r="E334" t="s">
        <v>21</v>
      </c>
      <c r="F334">
        <v>4</v>
      </c>
      <c r="G334" t="s">
        <v>25</v>
      </c>
      <c r="H334" t="s">
        <v>68</v>
      </c>
      <c r="I334" t="str">
        <f t="shared" si="100"/>
        <v>M1SguG6</v>
      </c>
      <c r="J334" t="s">
        <v>469</v>
      </c>
      <c r="K334" t="s">
        <v>145</v>
      </c>
      <c r="L334" s="1">
        <v>0.72199999999999998</v>
      </c>
      <c r="M334">
        <v>3.43</v>
      </c>
      <c r="N334">
        <f t="shared" si="109"/>
        <v>-0.34300000000000003</v>
      </c>
      <c r="O334" t="s">
        <v>146</v>
      </c>
      <c r="P334">
        <v>0.58299999999999996</v>
      </c>
      <c r="Q334" s="1">
        <f t="shared" si="96"/>
        <v>0.13900000000000001</v>
      </c>
      <c r="R334">
        <v>12.83</v>
      </c>
      <c r="S334">
        <f t="shared" si="110"/>
        <v>-1.2829999999999999</v>
      </c>
      <c r="T334">
        <f t="shared" si="101"/>
        <v>-0.94</v>
      </c>
      <c r="U334">
        <v>44.5</v>
      </c>
      <c r="V334">
        <v>43.5</v>
      </c>
      <c r="W334">
        <v>14.5</v>
      </c>
      <c r="X334">
        <v>14</v>
      </c>
      <c r="Y334" s="13">
        <f>(W334+X334)/2</f>
        <v>14.25</v>
      </c>
      <c r="Z334">
        <f t="shared" si="102"/>
        <v>14.25</v>
      </c>
      <c r="AA334">
        <f t="shared" si="103"/>
        <v>16.167396496815286</v>
      </c>
      <c r="AB334">
        <f t="shared" si="104"/>
        <v>1554.4962500000001</v>
      </c>
      <c r="AC334">
        <f t="shared" si="105"/>
        <v>1485.41625</v>
      </c>
      <c r="AD334">
        <f t="shared" si="111"/>
        <v>0.23842195540308753</v>
      </c>
      <c r="AE334">
        <f t="shared" si="97"/>
        <v>2.0373244143308797E-5</v>
      </c>
      <c r="AF334">
        <f t="shared" si="106"/>
        <v>3.1670131621107987E-6</v>
      </c>
      <c r="AG334">
        <f t="shared" si="107"/>
        <v>3.1670131621107989</v>
      </c>
      <c r="AH334">
        <f t="shared" si="98"/>
        <v>3.0262747915688219E-6</v>
      </c>
      <c r="AI334">
        <f t="shared" si="108"/>
        <v>3.3691629384157435</v>
      </c>
    </row>
    <row r="335" spans="1:35" hidden="1" x14ac:dyDescent="0.35">
      <c r="A335" s="2">
        <v>44722</v>
      </c>
      <c r="B335" t="s">
        <v>18</v>
      </c>
      <c r="C335" t="s">
        <v>19</v>
      </c>
      <c r="D335" t="s">
        <v>123</v>
      </c>
      <c r="E335" t="s">
        <v>21</v>
      </c>
      <c r="F335">
        <v>2</v>
      </c>
      <c r="G335" t="s">
        <v>28</v>
      </c>
      <c r="H335" t="s">
        <v>122</v>
      </c>
      <c r="I335" t="str">
        <f t="shared" si="100"/>
        <v>M1DtoH3</v>
      </c>
      <c r="J335" t="s">
        <v>458</v>
      </c>
      <c r="K335" t="s">
        <v>125</v>
      </c>
      <c r="L335" s="1">
        <v>0.85699999999999998</v>
      </c>
      <c r="M335">
        <v>4.87</v>
      </c>
      <c r="N335">
        <f t="shared" si="109"/>
        <v>-0.48699999999999999</v>
      </c>
      <c r="O335" t="s">
        <v>126</v>
      </c>
      <c r="P335">
        <v>0.65700000000000003</v>
      </c>
      <c r="Q335" s="1">
        <f t="shared" si="96"/>
        <v>0.19999999999999996</v>
      </c>
      <c r="R335">
        <v>12.86</v>
      </c>
      <c r="S335">
        <f t="shared" si="110"/>
        <v>-1.286</v>
      </c>
      <c r="T335">
        <f t="shared" si="101"/>
        <v>-0.79900000000000004</v>
      </c>
      <c r="U335">
        <v>67.3</v>
      </c>
      <c r="V335">
        <v>67.2</v>
      </c>
      <c r="W335">
        <v>20.5</v>
      </c>
      <c r="X335">
        <v>20.5</v>
      </c>
      <c r="Y335" s="13">
        <f>(W335+X335)/2</f>
        <v>20.5</v>
      </c>
      <c r="Z335">
        <f t="shared" si="102"/>
        <v>20.5</v>
      </c>
      <c r="AA335">
        <f t="shared" si="103"/>
        <v>33.459394904458598</v>
      </c>
      <c r="AB335">
        <f t="shared" si="104"/>
        <v>3555.4926500000001</v>
      </c>
      <c r="AC335">
        <f t="shared" si="105"/>
        <v>3544.9344000000001</v>
      </c>
      <c r="AD335">
        <f t="shared" si="111"/>
        <v>0.30441400304413996</v>
      </c>
      <c r="AE335">
        <f t="shared" si="97"/>
        <v>2.7522755757189769E-5</v>
      </c>
      <c r="AF335">
        <f t="shared" si="106"/>
        <v>9.7856955802433405E-6</v>
      </c>
      <c r="AG335">
        <f t="shared" si="107"/>
        <v>9.7856955802433401</v>
      </c>
      <c r="AH335">
        <f t="shared" si="98"/>
        <v>9.7566363666460065E-6</v>
      </c>
      <c r="AI335">
        <f t="shared" si="108"/>
        <v>12.247428761255744</v>
      </c>
    </row>
    <row r="336" spans="1:35" hidden="1" x14ac:dyDescent="0.35">
      <c r="A336" s="2">
        <v>44743</v>
      </c>
      <c r="B336" t="s">
        <v>56</v>
      </c>
      <c r="C336" t="s">
        <v>155</v>
      </c>
      <c r="D336" t="s">
        <v>67</v>
      </c>
      <c r="E336" t="s">
        <v>46</v>
      </c>
      <c r="F336">
        <v>9</v>
      </c>
      <c r="G336" t="s">
        <v>39</v>
      </c>
      <c r="H336" t="s">
        <v>71</v>
      </c>
      <c r="I336" t="str">
        <f t="shared" si="100"/>
        <v>L6BbrJ4</v>
      </c>
      <c r="J336" t="s">
        <v>505</v>
      </c>
      <c r="K336" t="s">
        <v>157</v>
      </c>
      <c r="L336" s="1">
        <v>0.59899999999999998</v>
      </c>
      <c r="M336">
        <v>3.53</v>
      </c>
      <c r="N336">
        <f t="shared" si="109"/>
        <v>-0.35299999999999998</v>
      </c>
      <c r="O336" t="s">
        <v>158</v>
      </c>
      <c r="P336">
        <v>0.40500000000000003</v>
      </c>
      <c r="Q336" s="1">
        <f t="shared" si="96"/>
        <v>0.19399999999999995</v>
      </c>
      <c r="R336">
        <v>12.87</v>
      </c>
      <c r="S336">
        <f t="shared" si="110"/>
        <v>-1.2869999999999999</v>
      </c>
      <c r="T336">
        <f t="shared" si="101"/>
        <v>-0.93399999999999994</v>
      </c>
      <c r="U336">
        <v>60.91</v>
      </c>
      <c r="Y336" s="13">
        <v>60.91</v>
      </c>
      <c r="Z336">
        <f t="shared" si="102"/>
        <v>0</v>
      </c>
      <c r="AA336">
        <f t="shared" si="103"/>
        <v>0</v>
      </c>
      <c r="AB336">
        <f t="shared" si="104"/>
        <v>2912.3720584999996</v>
      </c>
      <c r="AC336">
        <f t="shared" si="105"/>
        <v>0</v>
      </c>
      <c r="AD336">
        <f t="shared" si="111"/>
        <v>0.47901234567901219</v>
      </c>
      <c r="AE336">
        <f t="shared" si="97"/>
        <v>4.8089887085811146E-5</v>
      </c>
      <c r="AF336">
        <f t="shared" si="106"/>
        <v>1.4005564344513634E-5</v>
      </c>
      <c r="AG336">
        <f t="shared" si="107"/>
        <v>14.005564344513635</v>
      </c>
      <c r="AH336">
        <f t="shared" si="98"/>
        <v>0</v>
      </c>
      <c r="AI336">
        <f t="shared" si="108"/>
        <v>14.995250904190188</v>
      </c>
    </row>
    <row r="337" spans="1:35" hidden="1" x14ac:dyDescent="0.35">
      <c r="A337" s="2">
        <v>44798</v>
      </c>
      <c r="B337" s="6" t="s">
        <v>56</v>
      </c>
      <c r="C337" s="6" t="s">
        <v>214</v>
      </c>
      <c r="D337" t="s">
        <v>67</v>
      </c>
      <c r="E337" t="s">
        <v>46</v>
      </c>
      <c r="F337">
        <v>2</v>
      </c>
      <c r="G337" t="s">
        <v>39</v>
      </c>
      <c r="H337" t="s">
        <v>71</v>
      </c>
      <c r="I337" t="str">
        <f t="shared" si="100"/>
        <v>L6BbrJ4</v>
      </c>
      <c r="J337" t="s">
        <v>505</v>
      </c>
      <c r="K337" t="s">
        <v>186</v>
      </c>
      <c r="L337" s="1">
        <v>0.499</v>
      </c>
      <c r="M337">
        <v>6.45</v>
      </c>
      <c r="N337">
        <f t="shared" si="109"/>
        <v>-0.64500000000000002</v>
      </c>
      <c r="O337" t="s">
        <v>147</v>
      </c>
      <c r="P337">
        <v>0.33800000000000002</v>
      </c>
      <c r="Q337" s="1">
        <f t="shared" si="96"/>
        <v>0.16099999999999998</v>
      </c>
      <c r="R337">
        <v>12.87</v>
      </c>
      <c r="S337">
        <f t="shared" si="110"/>
        <v>-1.2869999999999999</v>
      </c>
      <c r="T337">
        <f t="shared" si="101"/>
        <v>-0.6419999999999999</v>
      </c>
      <c r="U337">
        <v>60.91</v>
      </c>
      <c r="Y337" s="13">
        <v>60.91</v>
      </c>
      <c r="Z337">
        <f t="shared" si="102"/>
        <v>0</v>
      </c>
      <c r="AA337">
        <f t="shared" si="103"/>
        <v>0</v>
      </c>
      <c r="AB337">
        <f t="shared" si="104"/>
        <v>2912.3720584999996</v>
      </c>
      <c r="AC337">
        <f t="shared" si="105"/>
        <v>0</v>
      </c>
      <c r="AD337">
        <f t="shared" si="111"/>
        <v>0.47633136094674544</v>
      </c>
      <c r="AE337">
        <f t="shared" si="97"/>
        <v>4.7758772582982438E-5</v>
      </c>
      <c r="AF337">
        <f t="shared" si="106"/>
        <v>1.390913148189339E-5</v>
      </c>
      <c r="AG337">
        <f t="shared" si="107"/>
        <v>13.90913148189339</v>
      </c>
      <c r="AH337">
        <f t="shared" si="98"/>
        <v>0</v>
      </c>
      <c r="AI337">
        <f t="shared" si="108"/>
        <v>21.665313834724909</v>
      </c>
    </row>
    <row r="338" spans="1:35" hidden="1" x14ac:dyDescent="0.35">
      <c r="A338" s="2">
        <v>44806</v>
      </c>
      <c r="B338" s="6" t="s">
        <v>18</v>
      </c>
      <c r="C338" s="6" t="s">
        <v>232</v>
      </c>
      <c r="D338" t="s">
        <v>86</v>
      </c>
      <c r="E338" t="s">
        <v>46</v>
      </c>
      <c r="F338">
        <v>15</v>
      </c>
      <c r="G338" t="s">
        <v>43</v>
      </c>
      <c r="H338" t="s">
        <v>92</v>
      </c>
      <c r="I338" t="str">
        <f t="shared" si="100"/>
        <v>K5PfuC6</v>
      </c>
      <c r="J338" t="s">
        <v>408</v>
      </c>
      <c r="K338" t="s">
        <v>235</v>
      </c>
      <c r="L338" s="1">
        <v>0.94499999999999995</v>
      </c>
      <c r="M338">
        <v>9.56</v>
      </c>
      <c r="N338">
        <f t="shared" si="109"/>
        <v>-0.95600000000000007</v>
      </c>
      <c r="O338" t="s">
        <v>243</v>
      </c>
      <c r="P338">
        <v>1.0840000000000001</v>
      </c>
      <c r="Q338" s="1">
        <f t="shared" si="96"/>
        <v>-0.13900000000000012</v>
      </c>
      <c r="R338">
        <v>12.87</v>
      </c>
      <c r="S338">
        <f t="shared" si="110"/>
        <v>-1.2869999999999999</v>
      </c>
      <c r="T338">
        <f t="shared" si="101"/>
        <v>-0.33099999999999985</v>
      </c>
      <c r="U338">
        <v>137.75</v>
      </c>
      <c r="V338">
        <v>136.05000000000001</v>
      </c>
      <c r="W338">
        <v>137.75</v>
      </c>
      <c r="X338">
        <v>136.05000000000001</v>
      </c>
      <c r="Y338">
        <v>136.05000000000001</v>
      </c>
      <c r="Z338">
        <f t="shared" si="102"/>
        <v>136.9</v>
      </c>
      <c r="AA338">
        <f t="shared" si="103"/>
        <v>1492.1664012738854</v>
      </c>
      <c r="AB338">
        <f t="shared" si="104"/>
        <v>14895.4240625</v>
      </c>
      <c r="AC338">
        <f t="shared" si="105"/>
        <v>14530.037962500004</v>
      </c>
      <c r="AD338">
        <f>(P338-L338)/L338</f>
        <v>0.14708994708994722</v>
      </c>
      <c r="AE338">
        <f t="shared" si="97"/>
        <v>1.1241949348954066E-5</v>
      </c>
      <c r="AF338">
        <f t="shared" si="106"/>
        <v>1.6745360284181662E-5</v>
      </c>
      <c r="AG338">
        <f t="shared" si="107"/>
        <v>16.745360284181661</v>
      </c>
      <c r="AH338">
        <f t="shared" si="98"/>
        <v>1.6334595081280479E-5</v>
      </c>
      <c r="AI338">
        <f t="shared" si="108"/>
        <v>50.590212338917425</v>
      </c>
    </row>
    <row r="339" spans="1:35" hidden="1" x14ac:dyDescent="0.35">
      <c r="A339" s="2">
        <v>44776</v>
      </c>
      <c r="B339" t="s">
        <v>18</v>
      </c>
      <c r="C339" t="s">
        <v>196</v>
      </c>
      <c r="D339" t="s">
        <v>109</v>
      </c>
      <c r="E339" t="s">
        <v>21</v>
      </c>
      <c r="F339">
        <v>10</v>
      </c>
      <c r="G339" t="s">
        <v>28</v>
      </c>
      <c r="H339" t="s">
        <v>90</v>
      </c>
      <c r="I339" t="str">
        <f t="shared" si="100"/>
        <v>L3DtoA4</v>
      </c>
      <c r="J339" t="s">
        <v>443</v>
      </c>
      <c r="K339" t="s">
        <v>134</v>
      </c>
      <c r="L339" s="1">
        <v>0.94499999999999995</v>
      </c>
      <c r="M339">
        <v>5.32</v>
      </c>
      <c r="N339">
        <f t="shared" si="109"/>
        <v>-0.53200000000000003</v>
      </c>
      <c r="O339" t="s">
        <v>202</v>
      </c>
      <c r="P339">
        <v>0.80900000000000005</v>
      </c>
      <c r="Q339" s="1">
        <f t="shared" si="96"/>
        <v>0.1359999999999999</v>
      </c>
      <c r="R339">
        <v>12.91</v>
      </c>
      <c r="S339">
        <f t="shared" si="110"/>
        <v>-1.2909999999999999</v>
      </c>
      <c r="T339">
        <f t="shared" si="101"/>
        <v>-0.7589999999999999</v>
      </c>
      <c r="U339">
        <v>53.3</v>
      </c>
      <c r="V339">
        <v>54.3</v>
      </c>
      <c r="W339" s="13">
        <v>53.3</v>
      </c>
      <c r="X339">
        <v>54.3</v>
      </c>
      <c r="Y339">
        <v>53.3</v>
      </c>
      <c r="Z339">
        <f t="shared" si="102"/>
        <v>53.8</v>
      </c>
      <c r="AA339">
        <f t="shared" si="103"/>
        <v>230.44904458598722</v>
      </c>
      <c r="AB339">
        <f t="shared" si="104"/>
        <v>2230.0986499999999</v>
      </c>
      <c r="AC339">
        <f t="shared" si="105"/>
        <v>2314.5646499999998</v>
      </c>
      <c r="AD339">
        <f t="shared" ref="AD339:AD350" si="112">(L339-P339)/P339</f>
        <v>0.16810877626699616</v>
      </c>
      <c r="AE339">
        <f t="shared" si="97"/>
        <v>1.3251002243011616E-5</v>
      </c>
      <c r="AF339">
        <f t="shared" si="106"/>
        <v>2.9551042213287177E-6</v>
      </c>
      <c r="AG339">
        <f t="shared" si="107"/>
        <v>2.9551042213287175</v>
      </c>
      <c r="AH339">
        <f t="shared" si="98"/>
        <v>3.0670301368745392E-6</v>
      </c>
      <c r="AI339">
        <f t="shared" si="108"/>
        <v>3.8934179464146483</v>
      </c>
    </row>
    <row r="340" spans="1:35" hidden="1" x14ac:dyDescent="0.35">
      <c r="A340" s="2">
        <v>44722</v>
      </c>
      <c r="B340" t="s">
        <v>18</v>
      </c>
      <c r="C340" t="s">
        <v>19</v>
      </c>
      <c r="D340" t="s">
        <v>123</v>
      </c>
      <c r="E340" t="s">
        <v>21</v>
      </c>
      <c r="F340">
        <v>9</v>
      </c>
      <c r="G340" t="s">
        <v>37</v>
      </c>
      <c r="H340" t="s">
        <v>76</v>
      </c>
      <c r="I340" t="str">
        <f t="shared" si="100"/>
        <v>M1PfaH5</v>
      </c>
      <c r="J340" t="s">
        <v>467</v>
      </c>
      <c r="K340" t="s">
        <v>128</v>
      </c>
      <c r="L340" s="1">
        <v>0.65500000000000003</v>
      </c>
      <c r="M340">
        <v>3.08</v>
      </c>
      <c r="N340">
        <f t="shared" si="109"/>
        <v>-0.308</v>
      </c>
      <c r="O340" t="s">
        <v>129</v>
      </c>
      <c r="P340">
        <v>0.627</v>
      </c>
      <c r="Q340" s="1">
        <f t="shared" si="96"/>
        <v>2.8000000000000025E-2</v>
      </c>
      <c r="R340">
        <v>12.93</v>
      </c>
      <c r="S340">
        <f t="shared" si="110"/>
        <v>-1.2929999999999999</v>
      </c>
      <c r="T340">
        <f t="shared" si="101"/>
        <v>-0.98499999999999988</v>
      </c>
      <c r="U340">
        <v>105.9</v>
      </c>
      <c r="V340">
        <v>101.5</v>
      </c>
      <c r="W340">
        <v>30</v>
      </c>
      <c r="X340">
        <v>31</v>
      </c>
      <c r="Y340" s="13">
        <f>(W340+X340)/2</f>
        <v>30.5</v>
      </c>
      <c r="Z340">
        <f t="shared" si="102"/>
        <v>30.5</v>
      </c>
      <c r="AA340">
        <f t="shared" si="103"/>
        <v>74.064490445859875</v>
      </c>
      <c r="AB340">
        <f t="shared" si="104"/>
        <v>8803.6258500000022</v>
      </c>
      <c r="AC340">
        <f t="shared" si="105"/>
        <v>8087.2662500000006</v>
      </c>
      <c r="AD340">
        <f t="shared" si="112"/>
        <v>4.4657097288676277E-2</v>
      </c>
      <c r="AE340">
        <f t="shared" si="97"/>
        <v>2.5915652935884703E-6</v>
      </c>
      <c r="AF340">
        <f t="shared" si="106"/>
        <v>2.28151712105983E-6</v>
      </c>
      <c r="AG340">
        <f t="shared" si="107"/>
        <v>2.2815171210598302</v>
      </c>
      <c r="AH340">
        <f t="shared" si="98"/>
        <v>2.0958678533509379E-6</v>
      </c>
      <c r="AI340">
        <f t="shared" si="108"/>
        <v>2.3162610366089651</v>
      </c>
    </row>
    <row r="341" spans="1:35" hidden="1" x14ac:dyDescent="0.35">
      <c r="A341" s="2">
        <v>44720</v>
      </c>
      <c r="B341" t="s">
        <v>18</v>
      </c>
      <c r="C341" t="s">
        <v>19</v>
      </c>
      <c r="D341" t="s">
        <v>86</v>
      </c>
      <c r="E341" t="s">
        <v>46</v>
      </c>
      <c r="F341">
        <v>16</v>
      </c>
      <c r="G341" t="s">
        <v>37</v>
      </c>
      <c r="H341" t="s">
        <v>96</v>
      </c>
      <c r="I341" t="str">
        <f t="shared" si="100"/>
        <v>K5PfaF3</v>
      </c>
      <c r="J341" t="s">
        <v>405</v>
      </c>
      <c r="K341" t="s">
        <v>99</v>
      </c>
      <c r="L341" s="1">
        <v>0.70599999999999996</v>
      </c>
      <c r="M341">
        <v>5.54</v>
      </c>
      <c r="N341">
        <f t="shared" si="109"/>
        <v>-0.55400000000000005</v>
      </c>
      <c r="O341" t="s">
        <v>100</v>
      </c>
      <c r="P341">
        <v>0.55100000000000005</v>
      </c>
      <c r="Q341" s="1">
        <f t="shared" si="96"/>
        <v>0.15499999999999992</v>
      </c>
      <c r="R341">
        <v>13.01</v>
      </c>
      <c r="S341">
        <f t="shared" si="110"/>
        <v>-1.3009999999999999</v>
      </c>
      <c r="T341">
        <f t="shared" si="101"/>
        <v>-0.74699999999999989</v>
      </c>
      <c r="U341">
        <v>91.85</v>
      </c>
      <c r="V341">
        <v>92.15</v>
      </c>
      <c r="W341">
        <v>29</v>
      </c>
      <c r="X341">
        <v>29</v>
      </c>
      <c r="Y341" s="13">
        <f>(W341+X341)/2</f>
        <v>29</v>
      </c>
      <c r="Z341">
        <f t="shared" si="102"/>
        <v>29</v>
      </c>
      <c r="AA341">
        <f t="shared" si="103"/>
        <v>66.958598726114644</v>
      </c>
      <c r="AB341">
        <f t="shared" si="104"/>
        <v>6622.5916624999991</v>
      </c>
      <c r="AC341">
        <f t="shared" si="105"/>
        <v>6665.9236625000012</v>
      </c>
      <c r="AD341">
        <f t="shared" si="112"/>
        <v>0.28130671506352067</v>
      </c>
      <c r="AE341">
        <f t="shared" si="97"/>
        <v>2.4973974483551032E-5</v>
      </c>
      <c r="AF341">
        <f t="shared" si="106"/>
        <v>1.6539243519425279E-5</v>
      </c>
      <c r="AG341">
        <f t="shared" si="107"/>
        <v>16.53924351942528</v>
      </c>
      <c r="AH341">
        <f t="shared" si="98"/>
        <v>1.6647460745657405E-5</v>
      </c>
      <c r="AI341">
        <f t="shared" si="108"/>
        <v>22.140888245549242</v>
      </c>
    </row>
    <row r="342" spans="1:35" hidden="1" x14ac:dyDescent="0.35">
      <c r="A342" s="2">
        <v>44772</v>
      </c>
      <c r="B342" t="s">
        <v>56</v>
      </c>
      <c r="C342" t="s">
        <v>196</v>
      </c>
      <c r="D342" t="s">
        <v>57</v>
      </c>
      <c r="E342" t="s">
        <v>46</v>
      </c>
      <c r="F342">
        <v>5</v>
      </c>
      <c r="G342" t="s">
        <v>43</v>
      </c>
      <c r="H342" t="s">
        <v>58</v>
      </c>
      <c r="I342" t="str">
        <f t="shared" si="100"/>
        <v>L1PfuD3</v>
      </c>
      <c r="J342" t="s">
        <v>503</v>
      </c>
      <c r="L342" s="1">
        <v>0.63900000000000001</v>
      </c>
      <c r="M342">
        <v>7.39</v>
      </c>
      <c r="N342">
        <f t="shared" si="109"/>
        <v>-0.73899999999999999</v>
      </c>
      <c r="O342" t="s">
        <v>198</v>
      </c>
      <c r="P342">
        <v>0.58099999999999996</v>
      </c>
      <c r="Q342" s="1">
        <f t="shared" si="96"/>
        <v>5.8000000000000052E-2</v>
      </c>
      <c r="R342">
        <v>13.05</v>
      </c>
      <c r="S342">
        <f t="shared" si="110"/>
        <v>-1.3050000000000002</v>
      </c>
      <c r="T342">
        <f t="shared" si="101"/>
        <v>-0.56600000000000017</v>
      </c>
      <c r="U342">
        <v>130.74</v>
      </c>
      <c r="Y342" s="13">
        <v>130.74</v>
      </c>
      <c r="Z342">
        <f t="shared" si="102"/>
        <v>0</v>
      </c>
      <c r="AA342">
        <f t="shared" si="103"/>
        <v>0</v>
      </c>
      <c r="AB342">
        <f t="shared" si="104"/>
        <v>13417.963866000004</v>
      </c>
      <c r="AC342">
        <f t="shared" si="105"/>
        <v>0</v>
      </c>
      <c r="AD342">
        <f t="shared" si="112"/>
        <v>9.9827882960413172E-2</v>
      </c>
      <c r="AE342">
        <f t="shared" si="97"/>
        <v>6.9763137233744143E-6</v>
      </c>
      <c r="AF342">
        <f t="shared" si="106"/>
        <v>9.3607925458117834E-6</v>
      </c>
      <c r="AG342">
        <f t="shared" si="107"/>
        <v>9.3607925458117833</v>
      </c>
      <c r="AH342">
        <f t="shared" si="98"/>
        <v>0</v>
      </c>
      <c r="AI342">
        <f t="shared" si="108"/>
        <v>16.538502731116221</v>
      </c>
    </row>
    <row r="343" spans="1:35" hidden="1" x14ac:dyDescent="0.35">
      <c r="A343" s="2">
        <v>44722</v>
      </c>
      <c r="B343" t="s">
        <v>18</v>
      </c>
      <c r="C343" t="s">
        <v>19</v>
      </c>
      <c r="D343" t="s">
        <v>109</v>
      </c>
      <c r="E343" t="s">
        <v>21</v>
      </c>
      <c r="F343">
        <v>2</v>
      </c>
      <c r="G343" t="s">
        <v>29</v>
      </c>
      <c r="H343" t="s">
        <v>66</v>
      </c>
      <c r="I343" t="str">
        <f t="shared" si="100"/>
        <v>L3PafI10</v>
      </c>
      <c r="J343" t="s">
        <v>450</v>
      </c>
      <c r="K343" t="s">
        <v>117</v>
      </c>
      <c r="L343" s="1">
        <v>0.68899999999999995</v>
      </c>
      <c r="M343">
        <v>1.71</v>
      </c>
      <c r="N343">
        <f t="shared" si="109"/>
        <v>-0.17099999999999999</v>
      </c>
      <c r="O343" t="s">
        <v>118</v>
      </c>
      <c r="P343">
        <v>0.48499999999999999</v>
      </c>
      <c r="Q343" s="1">
        <f t="shared" si="96"/>
        <v>0.20399999999999996</v>
      </c>
      <c r="R343">
        <v>13.07</v>
      </c>
      <c r="S343">
        <f t="shared" si="110"/>
        <v>-1.3069999999999999</v>
      </c>
      <c r="T343">
        <f t="shared" si="101"/>
        <v>-1.1359999999999999</v>
      </c>
      <c r="U343">
        <v>90.85</v>
      </c>
      <c r="V343">
        <v>86.8</v>
      </c>
      <c r="W343">
        <v>27.5</v>
      </c>
      <c r="X343">
        <v>28</v>
      </c>
      <c r="Y343" s="13">
        <f>(W343+X343)/2</f>
        <v>27.75</v>
      </c>
      <c r="Z343">
        <f t="shared" si="102"/>
        <v>27.75</v>
      </c>
      <c r="AA343">
        <f t="shared" si="103"/>
        <v>61.310708598726109</v>
      </c>
      <c r="AB343">
        <f t="shared" si="104"/>
        <v>6479.1721625</v>
      </c>
      <c r="AC343">
        <f t="shared" si="105"/>
        <v>5914.3784000000005</v>
      </c>
      <c r="AD343">
        <f t="shared" si="112"/>
        <v>0.42061855670103088</v>
      </c>
      <c r="AE343">
        <f t="shared" si="97"/>
        <v>4.0978269778104939E-5</v>
      </c>
      <c r="AF343">
        <f t="shared" si="106"/>
        <v>2.6550526481371257E-5</v>
      </c>
      <c r="AG343">
        <f t="shared" si="107"/>
        <v>26.550526481371257</v>
      </c>
      <c r="AH343">
        <f t="shared" si="98"/>
        <v>2.4236099364499667E-5</v>
      </c>
      <c r="AI343">
        <f t="shared" si="108"/>
        <v>23.371942325150755</v>
      </c>
    </row>
    <row r="344" spans="1:35" hidden="1" x14ac:dyDescent="0.35">
      <c r="A344" s="2">
        <v>44715</v>
      </c>
      <c r="B344" t="s">
        <v>56</v>
      </c>
      <c r="C344" t="s">
        <v>19</v>
      </c>
      <c r="D344" t="s">
        <v>77</v>
      </c>
      <c r="E344" t="s">
        <v>46</v>
      </c>
      <c r="F344">
        <v>10</v>
      </c>
      <c r="G344" t="s">
        <v>28</v>
      </c>
      <c r="H344" t="s">
        <v>79</v>
      </c>
      <c r="I344" t="str">
        <f t="shared" si="100"/>
        <v>M3DtoD2</v>
      </c>
      <c r="J344" t="s">
        <v>514</v>
      </c>
      <c r="K344" t="s">
        <v>23</v>
      </c>
      <c r="L344" s="1">
        <v>0.57099999999999995</v>
      </c>
      <c r="M344">
        <v>5.93</v>
      </c>
      <c r="N344">
        <f t="shared" si="109"/>
        <v>-0.59299999999999997</v>
      </c>
      <c r="O344" t="s">
        <v>80</v>
      </c>
      <c r="P344">
        <v>0.56200000000000006</v>
      </c>
      <c r="Q344" s="1">
        <f t="shared" si="96"/>
        <v>8.999999999999897E-3</v>
      </c>
      <c r="R344">
        <v>13.19</v>
      </c>
      <c r="S344">
        <f t="shared" si="110"/>
        <v>-1.319</v>
      </c>
      <c r="T344">
        <f t="shared" si="101"/>
        <v>-0.72599999999999998</v>
      </c>
      <c r="U344">
        <v>34.164999999999999</v>
      </c>
      <c r="Y344" s="13">
        <v>34.164999999999999</v>
      </c>
      <c r="Z344">
        <f t="shared" si="102"/>
        <v>0</v>
      </c>
      <c r="AA344">
        <f t="shared" si="103"/>
        <v>0</v>
      </c>
      <c r="AB344">
        <f t="shared" si="104"/>
        <v>916.28907162499991</v>
      </c>
      <c r="AC344">
        <f t="shared" si="105"/>
        <v>0</v>
      </c>
      <c r="AD344">
        <f t="shared" si="112"/>
        <v>1.6014234875444656E-2</v>
      </c>
      <c r="AE344">
        <f t="shared" si="97"/>
        <v>7.3332093929594788E-7</v>
      </c>
      <c r="AF344">
        <f t="shared" si="106"/>
        <v>6.7193396267065708E-8</v>
      </c>
      <c r="AG344">
        <f t="shared" si="107"/>
        <v>6.7193396267065705E-2</v>
      </c>
      <c r="AH344">
        <f t="shared" si="98"/>
        <v>0</v>
      </c>
      <c r="AI344">
        <f t="shared" si="108"/>
        <v>9.2552887420200694E-2</v>
      </c>
    </row>
    <row r="345" spans="1:35" hidden="1" x14ac:dyDescent="0.35">
      <c r="A345" s="2">
        <v>44723</v>
      </c>
      <c r="B345" t="s">
        <v>18</v>
      </c>
      <c r="C345" t="s">
        <v>19</v>
      </c>
      <c r="D345" t="s">
        <v>133</v>
      </c>
      <c r="E345" t="s">
        <v>46</v>
      </c>
      <c r="F345">
        <v>12</v>
      </c>
      <c r="G345" t="s">
        <v>22</v>
      </c>
      <c r="H345" t="s">
        <v>93</v>
      </c>
      <c r="I345" t="str">
        <f t="shared" si="100"/>
        <v>K1FsaH9</v>
      </c>
      <c r="J345" t="s">
        <v>474</v>
      </c>
      <c r="K345" t="s">
        <v>138</v>
      </c>
      <c r="L345" s="1">
        <v>0.72</v>
      </c>
      <c r="M345">
        <v>5.69</v>
      </c>
      <c r="N345">
        <f t="shared" si="109"/>
        <v>-0.56900000000000006</v>
      </c>
      <c r="O345" t="s">
        <v>139</v>
      </c>
      <c r="P345">
        <v>0.68600000000000005</v>
      </c>
      <c r="Q345" s="1">
        <f t="shared" si="96"/>
        <v>3.3999999999999919E-2</v>
      </c>
      <c r="R345">
        <v>13.19</v>
      </c>
      <c r="S345">
        <f t="shared" si="110"/>
        <v>-1.319</v>
      </c>
      <c r="T345">
        <f t="shared" si="101"/>
        <v>-0.74999999999999989</v>
      </c>
      <c r="U345">
        <v>30.6</v>
      </c>
      <c r="V345">
        <v>26.7</v>
      </c>
      <c r="W345">
        <v>8.5</v>
      </c>
      <c r="X345">
        <v>10</v>
      </c>
      <c r="Y345" s="13">
        <f>(W345+X345)/2</f>
        <v>9.25</v>
      </c>
      <c r="Z345">
        <f t="shared" si="102"/>
        <v>9.25</v>
      </c>
      <c r="AA345">
        <f t="shared" si="103"/>
        <v>6.8123009554140124</v>
      </c>
      <c r="AB345">
        <f t="shared" si="104"/>
        <v>735.04260000000011</v>
      </c>
      <c r="AC345">
        <f t="shared" si="105"/>
        <v>559.61865</v>
      </c>
      <c r="AD345">
        <f t="shared" si="112"/>
        <v>4.9562682215743316E-2</v>
      </c>
      <c r="AE345">
        <f t="shared" si="97"/>
        <v>2.946337693240351E-6</v>
      </c>
      <c r="AF345">
        <f t="shared" si="106"/>
        <v>2.1656837185173904E-7</v>
      </c>
      <c r="AG345">
        <f t="shared" si="107"/>
        <v>0.21656837185173905</v>
      </c>
      <c r="AH345">
        <f t="shared" si="98"/>
        <v>1.6488255223352793E-7</v>
      </c>
      <c r="AI345">
        <f t="shared" si="108"/>
        <v>0.28875782913565212</v>
      </c>
    </row>
    <row r="346" spans="1:35" hidden="1" x14ac:dyDescent="0.35">
      <c r="A346" s="2">
        <v>44743</v>
      </c>
      <c r="B346" t="s">
        <v>56</v>
      </c>
      <c r="C346" t="s">
        <v>155</v>
      </c>
      <c r="D346" t="s">
        <v>77</v>
      </c>
      <c r="E346" t="s">
        <v>46</v>
      </c>
      <c r="F346">
        <v>1</v>
      </c>
      <c r="G346" t="s">
        <v>39</v>
      </c>
      <c r="H346" t="s">
        <v>84</v>
      </c>
      <c r="I346" t="str">
        <f t="shared" si="100"/>
        <v>M3BbrG5</v>
      </c>
      <c r="J346" t="s">
        <v>513</v>
      </c>
      <c r="K346" t="s">
        <v>159</v>
      </c>
      <c r="L346" s="1">
        <v>0.65900000000000003</v>
      </c>
      <c r="M346">
        <v>2.21</v>
      </c>
      <c r="N346">
        <f t="shared" si="109"/>
        <v>-0.221</v>
      </c>
      <c r="O346" t="s">
        <v>160</v>
      </c>
      <c r="P346">
        <v>0.497</v>
      </c>
      <c r="Q346" s="1">
        <f t="shared" si="96"/>
        <v>0.16200000000000003</v>
      </c>
      <c r="R346">
        <v>13.22</v>
      </c>
      <c r="S346">
        <f t="shared" si="110"/>
        <v>-1.3220000000000001</v>
      </c>
      <c r="T346">
        <f t="shared" si="101"/>
        <v>-1.101</v>
      </c>
      <c r="U346">
        <v>70.305000000000007</v>
      </c>
      <c r="Y346" s="13">
        <v>70.305000000000007</v>
      </c>
      <c r="Z346">
        <f t="shared" si="102"/>
        <v>0</v>
      </c>
      <c r="AA346">
        <f t="shared" si="103"/>
        <v>0</v>
      </c>
      <c r="AB346">
        <f t="shared" si="104"/>
        <v>3880.0925246250008</v>
      </c>
      <c r="AC346">
        <f t="shared" si="105"/>
        <v>0</v>
      </c>
      <c r="AD346">
        <f t="shared" si="112"/>
        <v>0.32595573440643871</v>
      </c>
      <c r="AE346">
        <f t="shared" si="97"/>
        <v>2.9939547330566929E-5</v>
      </c>
      <c r="AF346">
        <f t="shared" si="106"/>
        <v>1.1616821378798914E-5</v>
      </c>
      <c r="AG346">
        <f t="shared" si="107"/>
        <v>11.616821378798914</v>
      </c>
      <c r="AH346">
        <f t="shared" si="98"/>
        <v>0</v>
      </c>
      <c r="AI346">
        <f t="shared" si="108"/>
        <v>10.551154749136161</v>
      </c>
    </row>
    <row r="347" spans="1:35" hidden="1" x14ac:dyDescent="0.35">
      <c r="A347" s="2">
        <v>44776</v>
      </c>
      <c r="B347" t="s">
        <v>18</v>
      </c>
      <c r="C347" t="s">
        <v>196</v>
      </c>
      <c r="D347" t="s">
        <v>123</v>
      </c>
      <c r="E347" t="s">
        <v>21</v>
      </c>
      <c r="F347">
        <v>3</v>
      </c>
      <c r="G347" t="s">
        <v>29</v>
      </c>
      <c r="H347" t="s">
        <v>124</v>
      </c>
      <c r="I347" t="str">
        <f t="shared" si="100"/>
        <v>M1PafJ5</v>
      </c>
      <c r="J347" t="s">
        <v>465</v>
      </c>
      <c r="K347" t="s">
        <v>87</v>
      </c>
      <c r="L347" s="1">
        <v>0.78300000000000003</v>
      </c>
      <c r="M347">
        <v>5.07</v>
      </c>
      <c r="N347">
        <f t="shared" si="109"/>
        <v>-0.50700000000000001</v>
      </c>
      <c r="O347" t="s">
        <v>201</v>
      </c>
      <c r="P347">
        <v>0.61799999999999999</v>
      </c>
      <c r="Q347" s="1">
        <f t="shared" si="96"/>
        <v>0.16500000000000004</v>
      </c>
      <c r="R347">
        <v>13.24</v>
      </c>
      <c r="S347">
        <f t="shared" si="110"/>
        <v>-1.3240000000000001</v>
      </c>
      <c r="T347">
        <f t="shared" si="101"/>
        <v>-0.81700000000000006</v>
      </c>
      <c r="U347">
        <v>69.05</v>
      </c>
      <c r="V347">
        <v>69.95</v>
      </c>
      <c r="W347" s="13">
        <v>69.05</v>
      </c>
      <c r="X347">
        <v>69.95</v>
      </c>
      <c r="Y347">
        <v>69.05</v>
      </c>
      <c r="Z347">
        <f t="shared" si="102"/>
        <v>69.5</v>
      </c>
      <c r="AA347">
        <f t="shared" si="103"/>
        <v>384.57404458598722</v>
      </c>
      <c r="AB347">
        <f t="shared" si="104"/>
        <v>3742.8034624999996</v>
      </c>
      <c r="AC347">
        <f t="shared" si="105"/>
        <v>3841.0069625000006</v>
      </c>
      <c r="AD347">
        <f t="shared" si="112"/>
        <v>0.26699029126213597</v>
      </c>
      <c r="AE347">
        <f t="shared" si="97"/>
        <v>2.3418705429310345E-5</v>
      </c>
      <c r="AF347">
        <f t="shared" si="106"/>
        <v>8.7651611768090293E-6</v>
      </c>
      <c r="AG347">
        <f t="shared" si="107"/>
        <v>8.7651611768090287</v>
      </c>
      <c r="AH347">
        <f t="shared" si="98"/>
        <v>8.9951410606717589E-6</v>
      </c>
      <c r="AI347">
        <f t="shared" si="108"/>
        <v>10.72847145264263</v>
      </c>
    </row>
    <row r="348" spans="1:35" hidden="1" x14ac:dyDescent="0.35">
      <c r="A348" s="2">
        <v>44748</v>
      </c>
      <c r="B348" t="s">
        <v>18</v>
      </c>
      <c r="C348" t="s">
        <v>155</v>
      </c>
      <c r="D348" s="6" t="s">
        <v>45</v>
      </c>
      <c r="E348" t="s">
        <v>46</v>
      </c>
      <c r="F348" s="6">
        <v>2</v>
      </c>
      <c r="G348" s="6" t="s">
        <v>25</v>
      </c>
      <c r="H348" s="6" t="s">
        <v>137</v>
      </c>
      <c r="I348" t="str">
        <f t="shared" si="100"/>
        <v>L4SguH1</v>
      </c>
      <c r="J348" t="s">
        <v>493</v>
      </c>
      <c r="K348" s="6" t="s">
        <v>169</v>
      </c>
      <c r="L348" s="8">
        <v>0.753</v>
      </c>
      <c r="M348">
        <v>6.59</v>
      </c>
      <c r="N348">
        <f t="shared" si="109"/>
        <v>-0.65900000000000003</v>
      </c>
      <c r="O348" t="s">
        <v>170</v>
      </c>
      <c r="P348">
        <v>0.60299999999999998</v>
      </c>
      <c r="Q348" s="1">
        <f t="shared" si="96"/>
        <v>0.15000000000000002</v>
      </c>
      <c r="R348" s="6">
        <v>13.24</v>
      </c>
      <c r="S348">
        <f t="shared" si="110"/>
        <v>-1.3240000000000001</v>
      </c>
      <c r="T348">
        <f t="shared" si="101"/>
        <v>-0.66500000000000004</v>
      </c>
      <c r="U348">
        <v>33.5</v>
      </c>
      <c r="V348">
        <v>32.450000000000003</v>
      </c>
      <c r="W348">
        <v>33.5</v>
      </c>
      <c r="X348">
        <v>32.450000000000003</v>
      </c>
      <c r="Y348">
        <v>32.450000000000003</v>
      </c>
      <c r="Z348">
        <f t="shared" si="102"/>
        <v>32.975000000000001</v>
      </c>
      <c r="AA348">
        <f t="shared" si="103"/>
        <v>86.572501990445858</v>
      </c>
      <c r="AB348">
        <f t="shared" si="104"/>
        <v>880.96625000000006</v>
      </c>
      <c r="AC348">
        <f t="shared" si="105"/>
        <v>826.60696250000024</v>
      </c>
      <c r="AD348">
        <f t="shared" si="112"/>
        <v>0.24875621890547267</v>
      </c>
      <c r="AE348">
        <f t="shared" si="97"/>
        <v>2.1465681938778045E-5</v>
      </c>
      <c r="AF348">
        <f t="shared" si="106"/>
        <v>1.8910541321298025E-6</v>
      </c>
      <c r="AG348">
        <f t="shared" si="107"/>
        <v>1.8910541321298024</v>
      </c>
      <c r="AH348">
        <f t="shared" si="98"/>
        <v>1.7743682145404437E-6</v>
      </c>
      <c r="AI348">
        <f t="shared" si="108"/>
        <v>2.843690424255342</v>
      </c>
    </row>
    <row r="349" spans="1:35" hidden="1" x14ac:dyDescent="0.35">
      <c r="A349" s="2">
        <v>44721</v>
      </c>
      <c r="B349" t="s">
        <v>18</v>
      </c>
      <c r="C349" t="s">
        <v>19</v>
      </c>
      <c r="D349" t="s">
        <v>45</v>
      </c>
      <c r="E349" t="s">
        <v>46</v>
      </c>
      <c r="F349">
        <v>4</v>
      </c>
      <c r="G349" t="s">
        <v>43</v>
      </c>
      <c r="H349" t="s">
        <v>52</v>
      </c>
      <c r="I349" t="str">
        <f t="shared" si="100"/>
        <v>L4PfuF9</v>
      </c>
      <c r="J349" t="s">
        <v>438</v>
      </c>
      <c r="K349" t="s">
        <v>23</v>
      </c>
      <c r="L349" s="1">
        <v>0.752</v>
      </c>
      <c r="M349">
        <v>6.14</v>
      </c>
      <c r="N349">
        <f t="shared" si="109"/>
        <v>-0.61399999999999999</v>
      </c>
      <c r="O349" t="s">
        <v>48</v>
      </c>
      <c r="P349">
        <v>0.67900000000000005</v>
      </c>
      <c r="Q349" s="1">
        <f t="shared" si="96"/>
        <v>7.2999999999999954E-2</v>
      </c>
      <c r="R349">
        <v>13.27</v>
      </c>
      <c r="S349">
        <f t="shared" si="110"/>
        <v>-1.327</v>
      </c>
      <c r="T349">
        <f t="shared" si="101"/>
        <v>-0.71299999999999997</v>
      </c>
      <c r="U349">
        <v>96.75</v>
      </c>
      <c r="V349">
        <v>96.75</v>
      </c>
      <c r="W349">
        <v>30</v>
      </c>
      <c r="X349">
        <v>30</v>
      </c>
      <c r="Y349" s="13">
        <f>(W349+X349)/2</f>
        <v>30</v>
      </c>
      <c r="Z349">
        <f t="shared" si="102"/>
        <v>30</v>
      </c>
      <c r="AA349">
        <f t="shared" si="103"/>
        <v>71.656050955414017</v>
      </c>
      <c r="AB349">
        <f t="shared" si="104"/>
        <v>7348.0415625000005</v>
      </c>
      <c r="AC349">
        <f t="shared" si="105"/>
        <v>7348.0415625000005</v>
      </c>
      <c r="AD349">
        <f t="shared" si="112"/>
        <v>0.10751104565537548</v>
      </c>
      <c r="AE349">
        <f t="shared" si="97"/>
        <v>7.6430325659728942E-6</v>
      </c>
      <c r="AF349">
        <f t="shared" si="106"/>
        <v>5.6161320958309854E-6</v>
      </c>
      <c r="AG349">
        <f t="shared" si="107"/>
        <v>5.6161320958309853</v>
      </c>
      <c r="AH349">
        <f t="shared" si="98"/>
        <v>5.6161320958309854E-6</v>
      </c>
      <c r="AI349">
        <f t="shared" si="108"/>
        <v>7.876763107757343</v>
      </c>
    </row>
    <row r="350" spans="1:35" hidden="1" x14ac:dyDescent="0.35">
      <c r="A350" s="2">
        <v>44776</v>
      </c>
      <c r="B350" t="s">
        <v>18</v>
      </c>
      <c r="C350" t="s">
        <v>196</v>
      </c>
      <c r="D350" t="s">
        <v>109</v>
      </c>
      <c r="E350" t="s">
        <v>21</v>
      </c>
      <c r="F350">
        <v>9</v>
      </c>
      <c r="G350" t="s">
        <v>39</v>
      </c>
      <c r="H350" t="s">
        <v>113</v>
      </c>
      <c r="I350" t="str">
        <f t="shared" si="100"/>
        <v>L3BbrA10</v>
      </c>
      <c r="J350" t="s">
        <v>440</v>
      </c>
      <c r="K350" t="s">
        <v>134</v>
      </c>
      <c r="L350" s="1">
        <v>0.61899999999999999</v>
      </c>
      <c r="M350">
        <v>3.43</v>
      </c>
      <c r="N350">
        <f t="shared" si="109"/>
        <v>-0.34300000000000003</v>
      </c>
      <c r="O350" t="s">
        <v>202</v>
      </c>
      <c r="P350">
        <v>0.437</v>
      </c>
      <c r="Q350" s="1">
        <f t="shared" si="96"/>
        <v>0.182</v>
      </c>
      <c r="R350">
        <v>13.29</v>
      </c>
      <c r="S350">
        <f t="shared" si="110"/>
        <v>-1.329</v>
      </c>
      <c r="T350">
        <f t="shared" si="101"/>
        <v>-0.98599999999999999</v>
      </c>
      <c r="U350">
        <v>96.25</v>
      </c>
      <c r="V350">
        <v>90.3</v>
      </c>
      <c r="W350" s="13">
        <v>96.25</v>
      </c>
      <c r="X350">
        <v>90.3</v>
      </c>
      <c r="Y350">
        <v>96.25</v>
      </c>
      <c r="Z350">
        <f t="shared" si="102"/>
        <v>93.275000000000006</v>
      </c>
      <c r="AA350">
        <f t="shared" si="103"/>
        <v>692.69312300955414</v>
      </c>
      <c r="AB350">
        <f t="shared" si="104"/>
        <v>7272.2890625</v>
      </c>
      <c r="AC350">
        <f t="shared" si="105"/>
        <v>6400.96065</v>
      </c>
      <c r="AD350">
        <f t="shared" si="112"/>
        <v>0.41647597254004576</v>
      </c>
      <c r="AE350">
        <f t="shared" si="97"/>
        <v>4.0482021490565603E-5</v>
      </c>
      <c r="AF350">
        <f t="shared" si="106"/>
        <v>2.9439696211373021E-5</v>
      </c>
      <c r="AG350">
        <f t="shared" si="107"/>
        <v>29.439696211373022</v>
      </c>
      <c r="AH350">
        <f t="shared" si="98"/>
        <v>2.5912382659356481E-5</v>
      </c>
      <c r="AI350">
        <f t="shared" si="108"/>
        <v>29.857704068329639</v>
      </c>
    </row>
    <row r="351" spans="1:35" hidden="1" x14ac:dyDescent="0.35">
      <c r="A351" s="2">
        <v>44805</v>
      </c>
      <c r="B351" s="6" t="s">
        <v>18</v>
      </c>
      <c r="C351" s="6" t="s">
        <v>232</v>
      </c>
      <c r="D351" t="s">
        <v>45</v>
      </c>
      <c r="E351" t="s">
        <v>46</v>
      </c>
      <c r="F351">
        <v>13</v>
      </c>
      <c r="G351" t="s">
        <v>43</v>
      </c>
      <c r="H351" t="s">
        <v>52</v>
      </c>
      <c r="I351" t="str">
        <f t="shared" si="100"/>
        <v>L4PfuF9</v>
      </c>
      <c r="J351" t="s">
        <v>438</v>
      </c>
      <c r="K351" t="s">
        <v>237</v>
      </c>
      <c r="L351">
        <v>0.86599999999999999</v>
      </c>
      <c r="M351">
        <v>8.8699999999999992</v>
      </c>
      <c r="N351">
        <f t="shared" si="109"/>
        <v>-0.8869999999999999</v>
      </c>
      <c r="O351" t="s">
        <v>163</v>
      </c>
      <c r="P351">
        <v>0.89100000000000001</v>
      </c>
      <c r="Q351" s="1">
        <f t="shared" si="96"/>
        <v>-2.5000000000000022E-2</v>
      </c>
      <c r="R351">
        <v>13.34</v>
      </c>
      <c r="S351">
        <f t="shared" si="110"/>
        <v>-1.3340000000000001</v>
      </c>
      <c r="T351">
        <f t="shared" si="101"/>
        <v>-0.44700000000000017</v>
      </c>
      <c r="U351">
        <v>96.75</v>
      </c>
      <c r="V351">
        <v>96.75</v>
      </c>
      <c r="W351">
        <v>96.75</v>
      </c>
      <c r="X351">
        <v>96.75</v>
      </c>
      <c r="Y351">
        <v>96.75</v>
      </c>
      <c r="Z351">
        <f t="shared" si="102"/>
        <v>96.75</v>
      </c>
      <c r="AA351">
        <f t="shared" si="103"/>
        <v>745.26771496815286</v>
      </c>
      <c r="AB351">
        <f t="shared" si="104"/>
        <v>7348.0415625000005</v>
      </c>
      <c r="AC351">
        <f t="shared" si="105"/>
        <v>7348.0415625000005</v>
      </c>
      <c r="AD351">
        <f>(P351-L351)/L351</f>
        <v>2.8868360277136285E-2</v>
      </c>
      <c r="AE351">
        <f t="shared" si="97"/>
        <v>1.5146998659991693E-6</v>
      </c>
      <c r="AF351">
        <f t="shared" si="106"/>
        <v>1.1130077570075077E-6</v>
      </c>
      <c r="AG351">
        <f t="shared" si="107"/>
        <v>1.1130077570075076</v>
      </c>
      <c r="AH351">
        <f t="shared" si="98"/>
        <v>1.1130077570075077E-6</v>
      </c>
      <c r="AI351">
        <f t="shared" si="108"/>
        <v>2.4899502393903963</v>
      </c>
    </row>
    <row r="352" spans="1:35" hidden="1" x14ac:dyDescent="0.35">
      <c r="A352" s="2">
        <v>44721</v>
      </c>
      <c r="B352" t="s">
        <v>18</v>
      </c>
      <c r="C352" t="s">
        <v>19</v>
      </c>
      <c r="D352" t="s">
        <v>45</v>
      </c>
      <c r="E352" t="s">
        <v>46</v>
      </c>
      <c r="F352">
        <v>1</v>
      </c>
      <c r="G352" t="s">
        <v>28</v>
      </c>
      <c r="H352" t="s">
        <v>47</v>
      </c>
      <c r="I352" t="str">
        <f t="shared" si="100"/>
        <v>L4DtoA1</v>
      </c>
      <c r="J352" t="s">
        <v>433</v>
      </c>
      <c r="K352" t="s">
        <v>23</v>
      </c>
      <c r="L352" s="1">
        <v>1.0620000000000001</v>
      </c>
      <c r="M352">
        <v>6.84</v>
      </c>
      <c r="N352">
        <f t="shared" si="109"/>
        <v>-0.68399999999999994</v>
      </c>
      <c r="O352" t="s">
        <v>48</v>
      </c>
      <c r="P352">
        <v>0.90400000000000003</v>
      </c>
      <c r="Q352" s="1">
        <f t="shared" si="96"/>
        <v>0.15800000000000003</v>
      </c>
      <c r="R352">
        <v>13.34</v>
      </c>
      <c r="S352">
        <f t="shared" si="110"/>
        <v>-1.3340000000000001</v>
      </c>
      <c r="T352">
        <f t="shared" si="101"/>
        <v>-0.65000000000000013</v>
      </c>
      <c r="U352">
        <v>52.65</v>
      </c>
      <c r="V352">
        <v>55.85</v>
      </c>
      <c r="W352">
        <v>17</v>
      </c>
      <c r="X352">
        <v>18</v>
      </c>
      <c r="Y352" s="13">
        <f>(W352+X352)/2</f>
        <v>17.5</v>
      </c>
      <c r="Z352">
        <f t="shared" si="102"/>
        <v>17.5</v>
      </c>
      <c r="AA352">
        <f t="shared" si="103"/>
        <v>24.382961783439491</v>
      </c>
      <c r="AB352">
        <f t="shared" si="104"/>
        <v>2176.0376624999999</v>
      </c>
      <c r="AC352">
        <f t="shared" si="105"/>
        <v>2448.5896625000005</v>
      </c>
      <c r="AD352">
        <f>(L352-P352)/P352</f>
        <v>0.17477876106194692</v>
      </c>
      <c r="AE352">
        <f t="shared" si="97"/>
        <v>1.390114257119425E-5</v>
      </c>
      <c r="AF352">
        <f t="shared" si="106"/>
        <v>3.0249409786700774E-6</v>
      </c>
      <c r="AG352">
        <f t="shared" si="107"/>
        <v>3.0249409786700774</v>
      </c>
      <c r="AH352">
        <f t="shared" si="98"/>
        <v>3.4038193996764918E-6</v>
      </c>
      <c r="AI352">
        <f t="shared" si="108"/>
        <v>4.6537553518001182</v>
      </c>
    </row>
    <row r="353" spans="1:35" hidden="1" x14ac:dyDescent="0.35">
      <c r="A353" s="2">
        <v>44748</v>
      </c>
      <c r="B353" t="s">
        <v>18</v>
      </c>
      <c r="C353" t="s">
        <v>155</v>
      </c>
      <c r="D353" t="s">
        <v>45</v>
      </c>
      <c r="E353" t="s">
        <v>46</v>
      </c>
      <c r="F353">
        <v>4</v>
      </c>
      <c r="G353" t="s">
        <v>39</v>
      </c>
      <c r="H353" t="s">
        <v>130</v>
      </c>
      <c r="I353" t="str">
        <f t="shared" si="100"/>
        <v>L4BbrH4</v>
      </c>
      <c r="J353" t="s">
        <v>492</v>
      </c>
      <c r="K353" t="s">
        <v>169</v>
      </c>
      <c r="L353" s="1">
        <v>0.58899999999999997</v>
      </c>
      <c r="M353">
        <v>15.31</v>
      </c>
      <c r="N353">
        <f t="shared" si="109"/>
        <v>-1.5310000000000001</v>
      </c>
      <c r="O353" t="s">
        <v>170</v>
      </c>
      <c r="P353">
        <v>0.49199999999999999</v>
      </c>
      <c r="Q353" s="1">
        <f t="shared" si="96"/>
        <v>9.6999999999999975E-2</v>
      </c>
      <c r="R353">
        <v>13.34</v>
      </c>
      <c r="S353">
        <f t="shared" si="110"/>
        <v>-1.3340000000000001</v>
      </c>
      <c r="T353">
        <f t="shared" si="101"/>
        <v>0.19700000000000006</v>
      </c>
      <c r="U353">
        <v>51</v>
      </c>
      <c r="V353">
        <v>47.2</v>
      </c>
      <c r="W353">
        <v>51</v>
      </c>
      <c r="X353">
        <v>47.2</v>
      </c>
      <c r="Y353">
        <v>47.2</v>
      </c>
      <c r="Z353">
        <f t="shared" si="102"/>
        <v>49.1</v>
      </c>
      <c r="AA353">
        <f t="shared" si="103"/>
        <v>191.94347133757961</v>
      </c>
      <c r="AB353">
        <f t="shared" si="104"/>
        <v>2041.7850000000001</v>
      </c>
      <c r="AC353">
        <f t="shared" si="105"/>
        <v>1748.8544000000002</v>
      </c>
      <c r="AD353">
        <f>(L353-P353)/P353</f>
        <v>0.19715447154471541</v>
      </c>
      <c r="AE353">
        <f t="shared" si="97"/>
        <v>1.6123299627223888E-5</v>
      </c>
      <c r="AF353">
        <f t="shared" si="106"/>
        <v>3.292031132937133E-6</v>
      </c>
      <c r="AG353">
        <f t="shared" si="107"/>
        <v>3.292031132937133</v>
      </c>
      <c r="AH353">
        <f t="shared" si="98"/>
        <v>2.8197303495588856E-6</v>
      </c>
      <c r="AI353">
        <f t="shared" si="108"/>
        <v>16.710817933691025</v>
      </c>
    </row>
    <row r="354" spans="1:35" x14ac:dyDescent="0.35">
      <c r="A354" s="2">
        <v>44776</v>
      </c>
      <c r="B354" t="s">
        <v>18</v>
      </c>
      <c r="C354" t="s">
        <v>196</v>
      </c>
      <c r="D354" t="s">
        <v>133</v>
      </c>
      <c r="E354" t="s">
        <v>21</v>
      </c>
      <c r="F354">
        <v>6</v>
      </c>
      <c r="G354" t="s">
        <v>26</v>
      </c>
      <c r="H354" t="s">
        <v>82</v>
      </c>
      <c r="I354" t="str">
        <f t="shared" si="100"/>
        <v>K1MlaH7</v>
      </c>
      <c r="J354" t="s">
        <v>479</v>
      </c>
      <c r="K354" t="s">
        <v>199</v>
      </c>
      <c r="L354" s="1">
        <v>0.71599999999999997</v>
      </c>
      <c r="M354">
        <v>5.97</v>
      </c>
      <c r="N354">
        <f t="shared" si="109"/>
        <v>-0.59699999999999998</v>
      </c>
      <c r="O354" t="s">
        <v>200</v>
      </c>
      <c r="P354">
        <v>0.71699999999999997</v>
      </c>
      <c r="Q354" s="1">
        <f t="shared" si="96"/>
        <v>-1.0000000000000009E-3</v>
      </c>
      <c r="R354">
        <v>13.34</v>
      </c>
      <c r="S354">
        <f t="shared" si="110"/>
        <v>-1.3340000000000001</v>
      </c>
      <c r="T354">
        <f t="shared" si="101"/>
        <v>-0.7370000000000001</v>
      </c>
      <c r="U354">
        <v>38.4</v>
      </c>
      <c r="V354">
        <v>33.4</v>
      </c>
      <c r="W354" s="13">
        <v>38.4</v>
      </c>
      <c r="X354">
        <v>33.4</v>
      </c>
      <c r="Y354">
        <v>38.4</v>
      </c>
      <c r="Z354">
        <f t="shared" si="102"/>
        <v>35.9</v>
      </c>
      <c r="AA354">
        <f t="shared" si="103"/>
        <v>102.61226114649681</v>
      </c>
      <c r="AB354">
        <f t="shared" si="104"/>
        <v>1157.5296000000001</v>
      </c>
      <c r="AC354">
        <f t="shared" si="105"/>
        <v>875.71460000000002</v>
      </c>
      <c r="AD354">
        <f>(P354-L354)/L354</f>
        <v>1.3966480446927388E-3</v>
      </c>
      <c r="AE354">
        <f t="shared" si="97"/>
        <v>3.6403993733052065E-8</v>
      </c>
      <c r="AF354">
        <f t="shared" si="106"/>
        <v>4.213870030422226E-9</v>
      </c>
      <c r="AG354">
        <f t="shared" si="107"/>
        <v>4.2138700304222261E-3</v>
      </c>
      <c r="AH354">
        <f t="shared" si="98"/>
        <v>3.1879508810342199E-9</v>
      </c>
      <c r="AI354">
        <f t="shared" si="108"/>
        <v>5.7175984130559366E-3</v>
      </c>
    </row>
    <row r="355" spans="1:35" hidden="1" x14ac:dyDescent="0.35">
      <c r="A355" s="2">
        <v>44806</v>
      </c>
      <c r="B355" s="6" t="s">
        <v>18</v>
      </c>
      <c r="C355" s="6" t="s">
        <v>232</v>
      </c>
      <c r="D355" t="s">
        <v>20</v>
      </c>
      <c r="E355" t="s">
        <v>21</v>
      </c>
      <c r="F355">
        <v>7</v>
      </c>
      <c r="G355" t="s">
        <v>33</v>
      </c>
      <c r="H355" t="s">
        <v>34</v>
      </c>
      <c r="I355" t="str">
        <f t="shared" si="100"/>
        <v>K6HmaC8</v>
      </c>
      <c r="J355" t="s">
        <v>424</v>
      </c>
      <c r="K355" t="s">
        <v>222</v>
      </c>
      <c r="L355" s="1">
        <v>0.93899999999999995</v>
      </c>
      <c r="M355">
        <v>10.11</v>
      </c>
      <c r="N355">
        <f t="shared" si="109"/>
        <v>-1.0109999999999999</v>
      </c>
      <c r="O355" t="s">
        <v>211</v>
      </c>
      <c r="P355">
        <v>0.71399999999999997</v>
      </c>
      <c r="Q355" s="1">
        <f t="shared" si="96"/>
        <v>0.22499999999999998</v>
      </c>
      <c r="R355">
        <v>13.37</v>
      </c>
      <c r="S355">
        <f t="shared" si="110"/>
        <v>-1.337</v>
      </c>
      <c r="T355">
        <f t="shared" si="101"/>
        <v>-0.32600000000000007</v>
      </c>
      <c r="U355">
        <v>65</v>
      </c>
      <c r="V355">
        <v>61.85</v>
      </c>
      <c r="W355">
        <v>65</v>
      </c>
      <c r="X355">
        <v>61.85</v>
      </c>
      <c r="Y355">
        <v>61.85</v>
      </c>
      <c r="Z355">
        <f t="shared" si="102"/>
        <v>63.424999999999997</v>
      </c>
      <c r="AA355">
        <f t="shared" si="103"/>
        <v>320.28110071656045</v>
      </c>
      <c r="AB355">
        <f t="shared" si="104"/>
        <v>3316.625</v>
      </c>
      <c r="AC355">
        <f t="shared" si="105"/>
        <v>3002.9566625000002</v>
      </c>
      <c r="AD355">
        <f>(L355-P355)/P355</f>
        <v>0.31512605042016806</v>
      </c>
      <c r="AE355">
        <f t="shared" si="97"/>
        <v>2.8719782228700644E-5</v>
      </c>
      <c r="AF355">
        <f t="shared" si="106"/>
        <v>9.5252747734264285E-6</v>
      </c>
      <c r="AG355">
        <f t="shared" si="107"/>
        <v>9.5252747734264283</v>
      </c>
      <c r="AH355">
        <f t="shared" si="98"/>
        <v>8.624426138922571E-6</v>
      </c>
      <c r="AI355">
        <f t="shared" si="108"/>
        <v>29.218634274314191</v>
      </c>
    </row>
    <row r="356" spans="1:35" hidden="1" x14ac:dyDescent="0.35">
      <c r="A356" s="2">
        <v>44721</v>
      </c>
      <c r="B356" t="s">
        <v>18</v>
      </c>
      <c r="C356" t="s">
        <v>19</v>
      </c>
      <c r="D356" t="s">
        <v>20</v>
      </c>
      <c r="E356" t="s">
        <v>21</v>
      </c>
      <c r="F356">
        <v>8</v>
      </c>
      <c r="G356" t="s">
        <v>43</v>
      </c>
      <c r="H356" t="s">
        <v>44</v>
      </c>
      <c r="I356" t="str">
        <f t="shared" si="100"/>
        <v>K6PfuD10</v>
      </c>
      <c r="J356" t="s">
        <v>430</v>
      </c>
      <c r="K356" t="s">
        <v>23</v>
      </c>
      <c r="L356" s="1">
        <v>0.84599999999999997</v>
      </c>
      <c r="M356">
        <v>5.69</v>
      </c>
      <c r="N356">
        <f t="shared" si="109"/>
        <v>-0.56900000000000006</v>
      </c>
      <c r="O356" t="s">
        <v>32</v>
      </c>
      <c r="P356">
        <v>0.96499999999999997</v>
      </c>
      <c r="Q356" s="1">
        <f t="shared" si="96"/>
        <v>-0.11899999999999999</v>
      </c>
      <c r="R356">
        <v>13.45</v>
      </c>
      <c r="S356">
        <f t="shared" si="110"/>
        <v>-1.345</v>
      </c>
      <c r="T356">
        <f t="shared" si="101"/>
        <v>-0.77599999999999991</v>
      </c>
      <c r="U356">
        <v>105.25</v>
      </c>
      <c r="V356">
        <v>101</v>
      </c>
      <c r="W356">
        <v>33</v>
      </c>
      <c r="X356">
        <v>33</v>
      </c>
      <c r="Y356" s="13">
        <f>(W356+X356)/2</f>
        <v>33</v>
      </c>
      <c r="Z356">
        <f t="shared" si="102"/>
        <v>33</v>
      </c>
      <c r="AA356">
        <f t="shared" si="103"/>
        <v>86.703821656050948</v>
      </c>
      <c r="AB356">
        <f t="shared" si="104"/>
        <v>8695.8865624999999</v>
      </c>
      <c r="AC356">
        <f t="shared" si="105"/>
        <v>8007.7850000000008</v>
      </c>
      <c r="AD356">
        <f>(P356-L356)/L356</f>
        <v>0.14066193853427897</v>
      </c>
      <c r="AE356">
        <f t="shared" si="97"/>
        <v>1.0640262785103246E-5</v>
      </c>
      <c r="AF356">
        <f t="shared" si="106"/>
        <v>9.2526518174448155E-6</v>
      </c>
      <c r="AG356">
        <f t="shared" si="107"/>
        <v>9.252651817444816</v>
      </c>
      <c r="AH356">
        <f t="shared" si="98"/>
        <v>8.5204936726608E-6</v>
      </c>
      <c r="AI356">
        <f t="shared" si="108"/>
        <v>11.923520383305176</v>
      </c>
    </row>
    <row r="357" spans="1:35" hidden="1" x14ac:dyDescent="0.35">
      <c r="A357" s="2">
        <v>44720</v>
      </c>
      <c r="B357" t="s">
        <v>18</v>
      </c>
      <c r="C357" t="s">
        <v>19</v>
      </c>
      <c r="D357" t="s">
        <v>86</v>
      </c>
      <c r="E357" t="s">
        <v>46</v>
      </c>
      <c r="F357">
        <v>1</v>
      </c>
      <c r="G357" t="s">
        <v>33</v>
      </c>
      <c r="H357" t="s">
        <v>54</v>
      </c>
      <c r="I357" t="str">
        <f t="shared" si="100"/>
        <v>K5HmaA6</v>
      </c>
      <c r="J357" t="s">
        <v>402</v>
      </c>
      <c r="K357" t="s">
        <v>87</v>
      </c>
      <c r="L357" s="1">
        <v>0.69299999999999995</v>
      </c>
      <c r="M357">
        <v>11.64</v>
      </c>
      <c r="N357">
        <f t="shared" si="109"/>
        <v>-1.1640000000000001</v>
      </c>
      <c r="O357" t="s">
        <v>88</v>
      </c>
      <c r="P357">
        <v>0.746</v>
      </c>
      <c r="Q357" s="1">
        <f t="shared" si="96"/>
        <v>-5.3000000000000047E-2</v>
      </c>
      <c r="R357">
        <v>13.48</v>
      </c>
      <c r="S357">
        <f t="shared" si="110"/>
        <v>-1.3480000000000001</v>
      </c>
      <c r="T357">
        <f t="shared" si="101"/>
        <v>-0.18399999999999994</v>
      </c>
      <c r="U357">
        <v>47.95</v>
      </c>
      <c r="V357">
        <v>47.9</v>
      </c>
      <c r="W357">
        <v>17.5</v>
      </c>
      <c r="X357">
        <v>17.5</v>
      </c>
      <c r="Y357" s="13">
        <f>(W357+X357)/2</f>
        <v>17.5</v>
      </c>
      <c r="Z357">
        <f t="shared" si="102"/>
        <v>17.5</v>
      </c>
      <c r="AA357">
        <f t="shared" si="103"/>
        <v>24.382961783439491</v>
      </c>
      <c r="AB357">
        <f t="shared" si="104"/>
        <v>1804.8739625000003</v>
      </c>
      <c r="AC357">
        <f t="shared" si="105"/>
        <v>1801.11185</v>
      </c>
      <c r="AD357">
        <f>(P357-L357)/L357</f>
        <v>7.6479076479076549E-2</v>
      </c>
      <c r="AE357">
        <f t="shared" si="97"/>
        <v>5.0256003009790537E-6</v>
      </c>
      <c r="AF357">
        <f t="shared" si="106"/>
        <v>9.0705751291692576E-7</v>
      </c>
      <c r="AG357">
        <f t="shared" si="107"/>
        <v>0.90705751291692571</v>
      </c>
      <c r="AH357">
        <f t="shared" si="98"/>
        <v>9.0516682554569406E-7</v>
      </c>
      <c r="AI357">
        <f t="shared" si="108"/>
        <v>4.9296603962876411</v>
      </c>
    </row>
    <row r="358" spans="1:35" hidden="1" x14ac:dyDescent="0.35">
      <c r="A358" s="2">
        <v>44743</v>
      </c>
      <c r="B358" t="s">
        <v>56</v>
      </c>
      <c r="C358" t="s">
        <v>155</v>
      </c>
      <c r="D358" t="s">
        <v>67</v>
      </c>
      <c r="E358" t="s">
        <v>46</v>
      </c>
      <c r="F358">
        <v>16</v>
      </c>
      <c r="G358" t="s">
        <v>43</v>
      </c>
      <c r="H358" t="s">
        <v>72</v>
      </c>
      <c r="I358" t="str">
        <f t="shared" si="100"/>
        <v>L6PfuC4</v>
      </c>
      <c r="J358" t="s">
        <v>510</v>
      </c>
      <c r="K358" t="s">
        <v>157</v>
      </c>
      <c r="L358" s="1">
        <v>0.78100000000000003</v>
      </c>
      <c r="M358">
        <v>4.34</v>
      </c>
      <c r="N358">
        <f t="shared" si="109"/>
        <v>-0.434</v>
      </c>
      <c r="O358" t="s">
        <v>158</v>
      </c>
      <c r="P358">
        <v>0.55300000000000005</v>
      </c>
      <c r="Q358" s="1">
        <f t="shared" si="96"/>
        <v>0.22799999999999998</v>
      </c>
      <c r="R358">
        <v>13.53</v>
      </c>
      <c r="S358">
        <f t="shared" si="110"/>
        <v>-1.353</v>
      </c>
      <c r="T358">
        <f t="shared" si="101"/>
        <v>-0.91900000000000004</v>
      </c>
      <c r="U358">
        <v>116.83499999999999</v>
      </c>
      <c r="Y358" s="13">
        <v>116.83499999999999</v>
      </c>
      <c r="Z358">
        <f t="shared" si="102"/>
        <v>0</v>
      </c>
      <c r="AA358">
        <f t="shared" si="103"/>
        <v>0</v>
      </c>
      <c r="AB358">
        <f t="shared" si="104"/>
        <v>10715.577521625</v>
      </c>
      <c r="AC358">
        <f t="shared" si="105"/>
        <v>0</v>
      </c>
      <c r="AD358">
        <f t="shared" ref="AD358:AD365" si="113">(L358-P358)/P358</f>
        <v>0.41229656419529831</v>
      </c>
      <c r="AE358">
        <f t="shared" si="97"/>
        <v>3.9982516156834068E-5</v>
      </c>
      <c r="AF358">
        <f t="shared" si="106"/>
        <v>4.2843575138817949E-5</v>
      </c>
      <c r="AG358">
        <f t="shared" si="107"/>
        <v>42.843575138817947</v>
      </c>
      <c r="AH358">
        <f t="shared" si="98"/>
        <v>0</v>
      </c>
      <c r="AI358">
        <f t="shared" si="108"/>
        <v>46.619777082500484</v>
      </c>
    </row>
    <row r="359" spans="1:35" hidden="1" x14ac:dyDescent="0.35">
      <c r="A359" s="2">
        <v>44772</v>
      </c>
      <c r="B359" t="s">
        <v>56</v>
      </c>
      <c r="C359" t="s">
        <v>196</v>
      </c>
      <c r="D359" t="s">
        <v>67</v>
      </c>
      <c r="E359" t="s">
        <v>46</v>
      </c>
      <c r="F359">
        <v>5</v>
      </c>
      <c r="G359" t="s">
        <v>43</v>
      </c>
      <c r="H359" t="s">
        <v>74</v>
      </c>
      <c r="I359" t="str">
        <f t="shared" si="100"/>
        <v>L6PfuC9</v>
      </c>
      <c r="J359" t="s">
        <v>511</v>
      </c>
      <c r="L359" s="1">
        <v>0.747</v>
      </c>
      <c r="M359">
        <v>10.45</v>
      </c>
      <c r="N359">
        <f t="shared" si="109"/>
        <v>-1.0449999999999999</v>
      </c>
      <c r="O359" t="s">
        <v>170</v>
      </c>
      <c r="P359">
        <v>0.627</v>
      </c>
      <c r="Q359" s="1">
        <f t="shared" si="96"/>
        <v>0.12</v>
      </c>
      <c r="R359">
        <v>13.54</v>
      </c>
      <c r="S359">
        <f t="shared" si="110"/>
        <v>-1.3539999999999999</v>
      </c>
      <c r="T359">
        <f t="shared" si="101"/>
        <v>-0.30899999999999994</v>
      </c>
      <c r="U359">
        <v>82.38</v>
      </c>
      <c r="Y359" s="13">
        <v>82.38</v>
      </c>
      <c r="Z359">
        <f t="shared" si="102"/>
        <v>0</v>
      </c>
      <c r="AA359">
        <f t="shared" si="103"/>
        <v>0</v>
      </c>
      <c r="AB359">
        <f t="shared" si="104"/>
        <v>5327.3745539999991</v>
      </c>
      <c r="AC359">
        <f t="shared" si="105"/>
        <v>0</v>
      </c>
      <c r="AD359">
        <f t="shared" si="113"/>
        <v>0.19138755980861244</v>
      </c>
      <c r="AE359">
        <f t="shared" si="97"/>
        <v>1.5544713872757374E-5</v>
      </c>
      <c r="AF359">
        <f t="shared" si="106"/>
        <v>8.2812513134938419E-6</v>
      </c>
      <c r="AG359">
        <f t="shared" si="107"/>
        <v>8.2812513134938417</v>
      </c>
      <c r="AH359">
        <f t="shared" si="98"/>
        <v>0</v>
      </c>
      <c r="AI359">
        <f t="shared" si="108"/>
        <v>26.80016606308687</v>
      </c>
    </row>
    <row r="360" spans="1:35" hidden="1" x14ac:dyDescent="0.35">
      <c r="A360" s="2">
        <v>44791</v>
      </c>
      <c r="B360" s="6" t="s">
        <v>18</v>
      </c>
      <c r="C360" s="6" t="s">
        <v>214</v>
      </c>
      <c r="D360" t="s">
        <v>109</v>
      </c>
      <c r="E360" t="s">
        <v>21</v>
      </c>
      <c r="F360">
        <v>14</v>
      </c>
      <c r="G360" t="s">
        <v>33</v>
      </c>
      <c r="H360" t="s">
        <v>114</v>
      </c>
      <c r="I360" t="str">
        <f t="shared" si="100"/>
        <v>L3HmaJ9</v>
      </c>
      <c r="J360" t="s">
        <v>447</v>
      </c>
      <c r="K360" t="s">
        <v>221</v>
      </c>
      <c r="L360" s="1">
        <v>0.92100000000000004</v>
      </c>
      <c r="M360">
        <v>7.12</v>
      </c>
      <c r="N360">
        <f t="shared" si="109"/>
        <v>-0.71199999999999997</v>
      </c>
      <c r="O360" t="s">
        <v>88</v>
      </c>
      <c r="P360">
        <v>0.90600000000000003</v>
      </c>
      <c r="Q360" s="1">
        <f t="shared" si="96"/>
        <v>1.5000000000000013E-2</v>
      </c>
      <c r="R360">
        <v>13.54</v>
      </c>
      <c r="S360">
        <f t="shared" si="110"/>
        <v>-1.3539999999999999</v>
      </c>
      <c r="T360">
        <f t="shared" si="101"/>
        <v>-0.6419999999999999</v>
      </c>
      <c r="U360">
        <v>60.45</v>
      </c>
      <c r="V360">
        <v>56.85</v>
      </c>
      <c r="W360" s="13">
        <v>60.45</v>
      </c>
      <c r="X360">
        <v>56.85</v>
      </c>
      <c r="Y360">
        <v>60.45</v>
      </c>
      <c r="Z360">
        <f t="shared" si="102"/>
        <v>58.650000000000006</v>
      </c>
      <c r="AA360">
        <f t="shared" si="103"/>
        <v>273.87121815286628</v>
      </c>
      <c r="AB360">
        <f t="shared" si="104"/>
        <v>2868.5489625000005</v>
      </c>
      <c r="AC360">
        <f t="shared" si="105"/>
        <v>2537.0591625000002</v>
      </c>
      <c r="AD360">
        <f t="shared" si="113"/>
        <v>1.6556291390728492E-2</v>
      </c>
      <c r="AE360">
        <f t="shared" si="97"/>
        <v>7.639949536018921E-7</v>
      </c>
      <c r="AF360">
        <f t="shared" si="106"/>
        <v>2.1915569315099435E-7</v>
      </c>
      <c r="AG360">
        <f t="shared" si="107"/>
        <v>0.21915569315099434</v>
      </c>
      <c r="AH360">
        <f t="shared" si="98"/>
        <v>1.9383003971394426E-7</v>
      </c>
      <c r="AI360">
        <f t="shared" si="108"/>
        <v>0.3413640080233557</v>
      </c>
    </row>
    <row r="361" spans="1:35" hidden="1" x14ac:dyDescent="0.35">
      <c r="A361" s="2">
        <v>44791</v>
      </c>
      <c r="B361" s="6" t="s">
        <v>18</v>
      </c>
      <c r="C361" s="6" t="s">
        <v>214</v>
      </c>
      <c r="D361" t="s">
        <v>86</v>
      </c>
      <c r="E361" t="s">
        <v>46</v>
      </c>
      <c r="F361">
        <v>16</v>
      </c>
      <c r="G361" t="s">
        <v>27</v>
      </c>
      <c r="H361" t="s">
        <v>98</v>
      </c>
      <c r="I361" t="str">
        <f t="shared" si="100"/>
        <v>K5CmeI6</v>
      </c>
      <c r="J361" t="s">
        <v>398</v>
      </c>
      <c r="K361" t="s">
        <v>23</v>
      </c>
      <c r="L361" s="1">
        <v>0.55300000000000005</v>
      </c>
      <c r="M361">
        <v>4.42</v>
      </c>
      <c r="N361">
        <f t="shared" si="109"/>
        <v>-0.442</v>
      </c>
      <c r="O361" t="s">
        <v>224</v>
      </c>
      <c r="P361">
        <v>0.432</v>
      </c>
      <c r="Q361" s="1">
        <f t="shared" si="96"/>
        <v>0.12100000000000005</v>
      </c>
      <c r="R361">
        <v>13.57</v>
      </c>
      <c r="S361">
        <f t="shared" si="110"/>
        <v>-1.357</v>
      </c>
      <c r="T361">
        <f t="shared" si="101"/>
        <v>-0.91500000000000004</v>
      </c>
      <c r="U361">
        <v>89.65</v>
      </c>
      <c r="V361">
        <v>83.35</v>
      </c>
      <c r="W361" s="13">
        <v>89.65</v>
      </c>
      <c r="X361">
        <v>83.35</v>
      </c>
      <c r="Y361">
        <v>89.65</v>
      </c>
      <c r="Z361">
        <f t="shared" si="102"/>
        <v>86.5</v>
      </c>
      <c r="AA361">
        <f t="shared" si="103"/>
        <v>595.72054140127386</v>
      </c>
      <c r="AB361">
        <f t="shared" si="104"/>
        <v>6309.141162500001</v>
      </c>
      <c r="AC361">
        <f t="shared" si="105"/>
        <v>5453.5696624999991</v>
      </c>
      <c r="AD361">
        <f t="shared" si="113"/>
        <v>0.28009259259259273</v>
      </c>
      <c r="AE361">
        <f t="shared" si="97"/>
        <v>2.4841353780805139E-5</v>
      </c>
      <c r="AF361">
        <f t="shared" si="106"/>
        <v>1.5672760767070273E-5</v>
      </c>
      <c r="AG361">
        <f t="shared" si="107"/>
        <v>15.672760767070272</v>
      </c>
      <c r="AH361">
        <f t="shared" si="98"/>
        <v>1.3547405335442857E-5</v>
      </c>
      <c r="AI361">
        <f t="shared" si="108"/>
        <v>17.128700291880079</v>
      </c>
    </row>
    <row r="362" spans="1:35" hidden="1" x14ac:dyDescent="0.35">
      <c r="A362" s="2">
        <v>44715</v>
      </c>
      <c r="B362" t="s">
        <v>56</v>
      </c>
      <c r="C362" t="s">
        <v>19</v>
      </c>
      <c r="D362" t="s">
        <v>67</v>
      </c>
      <c r="E362" t="s">
        <v>46</v>
      </c>
      <c r="F362">
        <v>8</v>
      </c>
      <c r="G362" t="s">
        <v>37</v>
      </c>
      <c r="H362" t="s">
        <v>76</v>
      </c>
      <c r="I362" t="str">
        <f t="shared" si="100"/>
        <v>L6PfaH5</v>
      </c>
      <c r="J362" t="s">
        <v>509</v>
      </c>
      <c r="K362" t="s">
        <v>69</v>
      </c>
      <c r="L362" s="1">
        <v>0.72</v>
      </c>
      <c r="M362">
        <v>4.6900000000000004</v>
      </c>
      <c r="N362">
        <f t="shared" si="109"/>
        <v>-0.46900000000000003</v>
      </c>
      <c r="O362" t="s">
        <v>70</v>
      </c>
      <c r="P362">
        <v>0.53500000000000003</v>
      </c>
      <c r="Q362" s="1">
        <f t="shared" si="96"/>
        <v>0.18499999999999994</v>
      </c>
      <c r="R362">
        <v>13.64</v>
      </c>
      <c r="S362">
        <f t="shared" si="110"/>
        <v>-1.3640000000000001</v>
      </c>
      <c r="T362">
        <f t="shared" si="101"/>
        <v>-0.89500000000000002</v>
      </c>
      <c r="U362">
        <v>58.085000000000001</v>
      </c>
      <c r="Y362" s="13">
        <v>58.085000000000001</v>
      </c>
      <c r="Z362">
        <f t="shared" si="102"/>
        <v>0</v>
      </c>
      <c r="AA362">
        <f t="shared" si="103"/>
        <v>0</v>
      </c>
      <c r="AB362">
        <f t="shared" si="104"/>
        <v>2648.4857716249999</v>
      </c>
      <c r="AC362">
        <f t="shared" si="105"/>
        <v>0</v>
      </c>
      <c r="AD362">
        <f t="shared" si="113"/>
        <v>0.34579439252336436</v>
      </c>
      <c r="AE362">
        <f t="shared" si="97"/>
        <v>3.2198219254117729E-5</v>
      </c>
      <c r="AF362">
        <f t="shared" si="106"/>
        <v>8.527652556619292E-6</v>
      </c>
      <c r="AG362">
        <f t="shared" si="107"/>
        <v>8.5276525566192927</v>
      </c>
      <c r="AH362">
        <f t="shared" si="98"/>
        <v>0</v>
      </c>
      <c r="AI362">
        <f t="shared" si="108"/>
        <v>9.5281034152170871</v>
      </c>
    </row>
    <row r="363" spans="1:35" hidden="1" x14ac:dyDescent="0.35">
      <c r="A363" s="2">
        <v>44722</v>
      </c>
      <c r="B363" t="s">
        <v>18</v>
      </c>
      <c r="C363" t="s">
        <v>19</v>
      </c>
      <c r="D363" t="s">
        <v>123</v>
      </c>
      <c r="E363" t="s">
        <v>21</v>
      </c>
      <c r="F363">
        <v>3</v>
      </c>
      <c r="G363" t="s">
        <v>33</v>
      </c>
      <c r="H363" t="s">
        <v>97</v>
      </c>
      <c r="I363" t="str">
        <f t="shared" si="100"/>
        <v>M1HmaJ1</v>
      </c>
      <c r="J363" t="s">
        <v>462</v>
      </c>
      <c r="K363" t="s">
        <v>125</v>
      </c>
      <c r="L363" s="1">
        <v>0.72199999999999998</v>
      </c>
      <c r="M363">
        <v>2.12</v>
      </c>
      <c r="N363">
        <f t="shared" si="109"/>
        <v>-0.21200000000000002</v>
      </c>
      <c r="O363" t="s">
        <v>126</v>
      </c>
      <c r="P363">
        <v>0.53400000000000003</v>
      </c>
      <c r="Q363" s="1">
        <f t="shared" ref="Q363:Q426" si="114">L363-P363</f>
        <v>0.18799999999999994</v>
      </c>
      <c r="R363">
        <v>13.66</v>
      </c>
      <c r="S363">
        <f t="shared" si="110"/>
        <v>-1.3660000000000001</v>
      </c>
      <c r="T363">
        <f t="shared" si="101"/>
        <v>-1.1540000000000001</v>
      </c>
      <c r="U363">
        <v>70.599999999999994</v>
      </c>
      <c r="V363">
        <v>69.55</v>
      </c>
      <c r="W363">
        <v>21</v>
      </c>
      <c r="X363">
        <v>24</v>
      </c>
      <c r="Y363" s="13">
        <f>(W363+X363)/2</f>
        <v>22.5</v>
      </c>
      <c r="Z363">
        <f t="shared" si="102"/>
        <v>22.5</v>
      </c>
      <c r="AA363">
        <f t="shared" si="103"/>
        <v>40.306528662420384</v>
      </c>
      <c r="AB363">
        <f t="shared" si="104"/>
        <v>3912.7225999999991</v>
      </c>
      <c r="AC363">
        <f t="shared" si="105"/>
        <v>3797.2039624999998</v>
      </c>
      <c r="AD363">
        <f t="shared" si="113"/>
        <v>0.35205992509363282</v>
      </c>
      <c r="AE363">
        <f t="shared" ref="AE363:AE426" si="115">119*(10^-6)*(AD363^1.231)</f>
        <v>3.2917889756924351E-5</v>
      </c>
      <c r="AF363">
        <f t="shared" si="106"/>
        <v>1.2879857119622639E-5</v>
      </c>
      <c r="AG363">
        <f t="shared" si="107"/>
        <v>12.879857119622638</v>
      </c>
      <c r="AH363">
        <f t="shared" ref="AH363:AH426" si="116">AE363*(AC363/10000)</f>
        <v>1.249959414221313E-5</v>
      </c>
      <c r="AI363">
        <f t="shared" si="108"/>
        <v>11.161054696380102</v>
      </c>
    </row>
    <row r="364" spans="1:35" hidden="1" x14ac:dyDescent="0.35">
      <c r="A364" s="2">
        <v>44762</v>
      </c>
      <c r="B364" t="s">
        <v>18</v>
      </c>
      <c r="C364" t="s">
        <v>181</v>
      </c>
      <c r="D364" t="s">
        <v>20</v>
      </c>
      <c r="E364" t="s">
        <v>21</v>
      </c>
      <c r="F364">
        <v>5</v>
      </c>
      <c r="G364" t="s">
        <v>37</v>
      </c>
      <c r="H364" t="s">
        <v>54</v>
      </c>
      <c r="I364" t="str">
        <f t="shared" si="100"/>
        <v>K6PfaA6</v>
      </c>
      <c r="J364" t="s">
        <v>429</v>
      </c>
      <c r="K364" t="s">
        <v>153</v>
      </c>
      <c r="L364" s="1">
        <v>0.79800000000000004</v>
      </c>
      <c r="M364">
        <v>17.09</v>
      </c>
      <c r="N364">
        <f t="shared" si="109"/>
        <v>-1.7090000000000001</v>
      </c>
      <c r="O364" t="s">
        <v>183</v>
      </c>
      <c r="P364">
        <v>0.624</v>
      </c>
      <c r="Q364" s="1">
        <f t="shared" si="114"/>
        <v>0.17400000000000004</v>
      </c>
      <c r="R364">
        <v>13.76</v>
      </c>
      <c r="S364">
        <f t="shared" si="110"/>
        <v>-1.3759999999999999</v>
      </c>
      <c r="T364">
        <f t="shared" si="101"/>
        <v>0.33300000000000018</v>
      </c>
      <c r="U364">
        <v>80.5</v>
      </c>
      <c r="V364">
        <v>81.25</v>
      </c>
      <c r="W364">
        <v>26</v>
      </c>
      <c r="X364">
        <v>26.2</v>
      </c>
      <c r="Y364" s="13">
        <f>(W364+X364)/2</f>
        <v>26.1</v>
      </c>
      <c r="Z364">
        <f t="shared" si="102"/>
        <v>26.1</v>
      </c>
      <c r="AA364">
        <f t="shared" si="103"/>
        <v>54.236464968152866</v>
      </c>
      <c r="AB364">
        <f t="shared" si="104"/>
        <v>5086.9962500000001</v>
      </c>
      <c r="AC364">
        <f t="shared" si="105"/>
        <v>5182.2265625</v>
      </c>
      <c r="AD364">
        <f t="shared" si="113"/>
        <v>0.27884615384615391</v>
      </c>
      <c r="AE364">
        <f t="shared" si="115"/>
        <v>2.4705341195307642E-5</v>
      </c>
      <c r="AF364">
        <f t="shared" si="106"/>
        <v>1.2567597801550049E-5</v>
      </c>
      <c r="AG364">
        <f t="shared" si="107"/>
        <v>12.567597801550049</v>
      </c>
      <c r="AH364">
        <f t="shared" si="116"/>
        <v>1.2802867537794874E-5</v>
      </c>
      <c r="AI364">
        <f t="shared" si="108"/>
        <v>37.740533938588712</v>
      </c>
    </row>
    <row r="365" spans="1:35" hidden="1" x14ac:dyDescent="0.35">
      <c r="A365" s="2">
        <v>44721</v>
      </c>
      <c r="B365" t="s">
        <v>18</v>
      </c>
      <c r="C365" t="s">
        <v>19</v>
      </c>
      <c r="D365" t="s">
        <v>20</v>
      </c>
      <c r="E365" t="s">
        <v>21</v>
      </c>
      <c r="F365">
        <v>4</v>
      </c>
      <c r="G365" t="s">
        <v>29</v>
      </c>
      <c r="H365" t="s">
        <v>36</v>
      </c>
      <c r="I365" t="str">
        <f t="shared" si="100"/>
        <v>K6PafI4</v>
      </c>
      <c r="J365" t="s">
        <v>428</v>
      </c>
      <c r="K365" t="s">
        <v>23</v>
      </c>
      <c r="L365" s="1">
        <v>0.54200000000000004</v>
      </c>
      <c r="M365">
        <v>3.09</v>
      </c>
      <c r="N365">
        <f t="shared" si="109"/>
        <v>-0.309</v>
      </c>
      <c r="O365" t="s">
        <v>32</v>
      </c>
      <c r="P365">
        <v>0.38600000000000001</v>
      </c>
      <c r="Q365" s="1">
        <f t="shared" si="114"/>
        <v>0.15600000000000003</v>
      </c>
      <c r="R365">
        <v>13.84</v>
      </c>
      <c r="S365">
        <f t="shared" si="110"/>
        <v>-1.3839999999999999</v>
      </c>
      <c r="T365">
        <f t="shared" si="101"/>
        <v>-1.075</v>
      </c>
      <c r="U365">
        <v>80.45</v>
      </c>
      <c r="V365">
        <v>79</v>
      </c>
      <c r="W365">
        <v>25</v>
      </c>
      <c r="X365">
        <v>25</v>
      </c>
      <c r="Y365" s="13">
        <f>(W365+X365)/2</f>
        <v>25</v>
      </c>
      <c r="Z365">
        <f t="shared" si="102"/>
        <v>25</v>
      </c>
      <c r="AA365">
        <f t="shared" si="103"/>
        <v>49.761146496815286</v>
      </c>
      <c r="AB365">
        <f t="shared" si="104"/>
        <v>5080.6789625000001</v>
      </c>
      <c r="AC365">
        <f t="shared" si="105"/>
        <v>4899.1850000000004</v>
      </c>
      <c r="AD365">
        <f t="shared" si="113"/>
        <v>0.4041450777202073</v>
      </c>
      <c r="AE365">
        <f t="shared" si="115"/>
        <v>3.9011654554745457E-5</v>
      </c>
      <c r="AF365">
        <f t="shared" si="106"/>
        <v>1.9820569258861258E-5</v>
      </c>
      <c r="AG365">
        <f t="shared" si="107"/>
        <v>19.820569258861259</v>
      </c>
      <c r="AH365">
        <f t="shared" si="116"/>
        <v>1.9112531281979062E-5</v>
      </c>
      <c r="AI365">
        <f t="shared" si="108"/>
        <v>18.437738845452333</v>
      </c>
    </row>
    <row r="366" spans="1:35" hidden="1" x14ac:dyDescent="0.35">
      <c r="A366" s="2">
        <v>44792</v>
      </c>
      <c r="B366" s="6" t="s">
        <v>18</v>
      </c>
      <c r="C366" s="6" t="s">
        <v>214</v>
      </c>
      <c r="D366" t="s">
        <v>45</v>
      </c>
      <c r="E366" t="s">
        <v>46</v>
      </c>
      <c r="F366">
        <v>6</v>
      </c>
      <c r="G366" t="s">
        <v>43</v>
      </c>
      <c r="H366" t="s">
        <v>52</v>
      </c>
      <c r="I366" t="str">
        <f t="shared" si="100"/>
        <v>L4PfuF9</v>
      </c>
      <c r="J366" t="s">
        <v>438</v>
      </c>
      <c r="K366" t="s">
        <v>226</v>
      </c>
      <c r="L366" s="1">
        <v>0.86699999999999999</v>
      </c>
      <c r="M366">
        <v>7.25</v>
      </c>
      <c r="N366">
        <f t="shared" si="109"/>
        <v>-0.72499999999999998</v>
      </c>
      <c r="O366" t="s">
        <v>60</v>
      </c>
      <c r="P366">
        <v>0.89700000000000002</v>
      </c>
      <c r="Q366" s="1">
        <f t="shared" si="114"/>
        <v>-3.0000000000000027E-2</v>
      </c>
      <c r="R366">
        <v>13.87</v>
      </c>
      <c r="S366">
        <f t="shared" si="110"/>
        <v>-1.387</v>
      </c>
      <c r="T366">
        <f t="shared" si="101"/>
        <v>-0.66200000000000003</v>
      </c>
      <c r="U366">
        <v>96.75</v>
      </c>
      <c r="V366">
        <v>96.75</v>
      </c>
      <c r="W366" s="13">
        <v>96.75</v>
      </c>
      <c r="X366">
        <v>96.75</v>
      </c>
      <c r="Y366">
        <v>96.75</v>
      </c>
      <c r="Z366">
        <f t="shared" si="102"/>
        <v>96.75</v>
      </c>
      <c r="AA366">
        <f t="shared" si="103"/>
        <v>745.26771496815286</v>
      </c>
      <c r="AB366">
        <f t="shared" si="104"/>
        <v>7348.0415625000005</v>
      </c>
      <c r="AC366">
        <f t="shared" si="105"/>
        <v>7348.0415625000005</v>
      </c>
      <c r="AD366">
        <f>(P366-L366)/L366</f>
        <v>3.4602076124567505E-2</v>
      </c>
      <c r="AE366">
        <f t="shared" si="115"/>
        <v>1.8931355763915545E-6</v>
      </c>
      <c r="AF366">
        <f t="shared" si="106"/>
        <v>1.3910838898772538E-6</v>
      </c>
      <c r="AG366">
        <f t="shared" si="107"/>
        <v>1.3910838898772537</v>
      </c>
      <c r="AH366">
        <f t="shared" si="116"/>
        <v>1.3910838898772538E-6</v>
      </c>
      <c r="AI366">
        <f t="shared" si="108"/>
        <v>2.1013351810834648</v>
      </c>
    </row>
    <row r="367" spans="1:35" hidden="1" x14ac:dyDescent="0.35">
      <c r="A367" s="2">
        <v>44733</v>
      </c>
      <c r="B367" t="s">
        <v>18</v>
      </c>
      <c r="C367" t="s">
        <v>141</v>
      </c>
      <c r="D367" t="s">
        <v>133</v>
      </c>
      <c r="E367" t="s">
        <v>46</v>
      </c>
      <c r="F367">
        <v>7</v>
      </c>
      <c r="G367" t="s">
        <v>25</v>
      </c>
      <c r="H367" t="s">
        <v>116</v>
      </c>
      <c r="I367" t="str">
        <f t="shared" si="100"/>
        <v>K1SguG10</v>
      </c>
      <c r="J367" t="s">
        <v>484</v>
      </c>
      <c r="K367" t="s">
        <v>142</v>
      </c>
      <c r="L367" s="1">
        <v>0.70699999999999996</v>
      </c>
      <c r="M367">
        <v>7.95</v>
      </c>
      <c r="N367">
        <f t="shared" si="109"/>
        <v>-0.79500000000000004</v>
      </c>
      <c r="O367" t="s">
        <v>100</v>
      </c>
      <c r="P367">
        <v>0.76600000000000001</v>
      </c>
      <c r="Q367" s="1">
        <f t="shared" si="114"/>
        <v>-5.9000000000000052E-2</v>
      </c>
      <c r="R367">
        <v>13.87</v>
      </c>
      <c r="S367">
        <f t="shared" si="110"/>
        <v>-1.387</v>
      </c>
      <c r="T367">
        <f t="shared" si="101"/>
        <v>-0.59199999999999997</v>
      </c>
      <c r="U367">
        <v>34.14</v>
      </c>
      <c r="V367">
        <v>30.25</v>
      </c>
      <c r="W367">
        <v>9.5</v>
      </c>
      <c r="X367">
        <v>10</v>
      </c>
      <c r="Y367" s="13">
        <f>(W367+X367)/2</f>
        <v>9.75</v>
      </c>
      <c r="Z367">
        <f t="shared" si="102"/>
        <v>9.75</v>
      </c>
      <c r="AA367">
        <f t="shared" si="103"/>
        <v>7.5686703821656049</v>
      </c>
      <c r="AB367">
        <f t="shared" si="104"/>
        <v>914.94858600000009</v>
      </c>
      <c r="AC367">
        <f t="shared" si="105"/>
        <v>718.32406250000008</v>
      </c>
      <c r="AD367">
        <f>(P367-L367)/L367</f>
        <v>8.3451202263083529E-2</v>
      </c>
      <c r="AE367">
        <f t="shared" si="115"/>
        <v>5.5953916361614034E-6</v>
      </c>
      <c r="AF367">
        <f t="shared" si="106"/>
        <v>5.1194956656221033E-7</v>
      </c>
      <c r="AG367">
        <f t="shared" si="107"/>
        <v>0.51194956656221036</v>
      </c>
      <c r="AH367">
        <f t="shared" si="116"/>
        <v>4.0193044513659817E-7</v>
      </c>
      <c r="AI367">
        <f t="shared" si="108"/>
        <v>0.86477967324697702</v>
      </c>
    </row>
    <row r="368" spans="1:35" hidden="1" x14ac:dyDescent="0.35">
      <c r="A368" s="2">
        <v>44792</v>
      </c>
      <c r="B368" s="6" t="s">
        <v>18</v>
      </c>
      <c r="C368" s="6" t="s">
        <v>214</v>
      </c>
      <c r="D368" t="s">
        <v>45</v>
      </c>
      <c r="E368" t="s">
        <v>46</v>
      </c>
      <c r="F368">
        <v>1</v>
      </c>
      <c r="G368" t="s">
        <v>94</v>
      </c>
      <c r="H368" t="s">
        <v>93</v>
      </c>
      <c r="I368" t="str">
        <f t="shared" si="100"/>
        <v>L4AguH9</v>
      </c>
      <c r="J368" t="s">
        <v>410</v>
      </c>
      <c r="K368" t="s">
        <v>226</v>
      </c>
      <c r="L368" s="1">
        <v>0.64500000000000002</v>
      </c>
      <c r="M368">
        <v>4.34</v>
      </c>
      <c r="N368">
        <f t="shared" si="109"/>
        <v>-0.434</v>
      </c>
      <c r="O368" t="s">
        <v>60</v>
      </c>
      <c r="P368">
        <v>0.46100000000000002</v>
      </c>
      <c r="Q368" s="1">
        <f t="shared" si="114"/>
        <v>0.184</v>
      </c>
      <c r="R368">
        <v>13.93</v>
      </c>
      <c r="S368">
        <f t="shared" si="110"/>
        <v>-1.393</v>
      </c>
      <c r="T368">
        <f t="shared" si="101"/>
        <v>-0.95900000000000007</v>
      </c>
      <c r="U368">
        <v>90.2</v>
      </c>
      <c r="V368">
        <v>92.7</v>
      </c>
      <c r="W368" s="13">
        <v>90.2</v>
      </c>
      <c r="X368">
        <v>92.7</v>
      </c>
      <c r="Y368">
        <v>90.2</v>
      </c>
      <c r="Z368">
        <f t="shared" si="102"/>
        <v>91.45</v>
      </c>
      <c r="AA368">
        <f t="shared" si="103"/>
        <v>665.85210987261155</v>
      </c>
      <c r="AB368">
        <f t="shared" si="104"/>
        <v>6386.791400000001</v>
      </c>
      <c r="AC368">
        <f t="shared" si="105"/>
        <v>6745.7326500000008</v>
      </c>
      <c r="AD368">
        <f>(L368-P368)/P368</f>
        <v>0.39913232104121471</v>
      </c>
      <c r="AE368">
        <f t="shared" si="115"/>
        <v>3.8416859772010158E-5</v>
      </c>
      <c r="AF368">
        <f t="shared" si="106"/>
        <v>2.4536046960688048E-5</v>
      </c>
      <c r="AG368">
        <f t="shared" si="107"/>
        <v>24.536046960688047</v>
      </c>
      <c r="AH368">
        <f t="shared" si="116"/>
        <v>2.5914986527452048E-5</v>
      </c>
      <c r="AI368">
        <f t="shared" si="108"/>
        <v>25.585033327099108</v>
      </c>
    </row>
    <row r="369" spans="1:35" hidden="1" x14ac:dyDescent="0.35">
      <c r="A369" s="2">
        <v>44762</v>
      </c>
      <c r="B369" t="s">
        <v>18</v>
      </c>
      <c r="C369" t="s">
        <v>181</v>
      </c>
      <c r="D369" t="s">
        <v>20</v>
      </c>
      <c r="E369" t="s">
        <v>21</v>
      </c>
      <c r="F369">
        <v>8</v>
      </c>
      <c r="G369" t="s">
        <v>30</v>
      </c>
      <c r="H369" t="s">
        <v>85</v>
      </c>
      <c r="I369" t="str">
        <f t="shared" si="100"/>
        <v>K6FthH10</v>
      </c>
      <c r="J369" t="s">
        <v>489</v>
      </c>
      <c r="K369" t="s">
        <v>153</v>
      </c>
      <c r="L369" s="1">
        <v>0.72899999999999998</v>
      </c>
      <c r="M369">
        <v>6.13</v>
      </c>
      <c r="N369">
        <f t="shared" si="109"/>
        <v>-0.61299999999999999</v>
      </c>
      <c r="O369" t="s">
        <v>183</v>
      </c>
      <c r="P369">
        <v>0.78600000000000003</v>
      </c>
      <c r="Q369" s="1">
        <f t="shared" si="114"/>
        <v>-5.7000000000000051E-2</v>
      </c>
      <c r="R369">
        <v>14.04</v>
      </c>
      <c r="S369">
        <f t="shared" si="110"/>
        <v>-1.4039999999999999</v>
      </c>
      <c r="T369">
        <f t="shared" si="101"/>
        <v>-0.79099999999999993</v>
      </c>
      <c r="U369">
        <v>68.05</v>
      </c>
      <c r="V369">
        <v>65.75</v>
      </c>
      <c r="W369">
        <v>22</v>
      </c>
      <c r="X369">
        <v>20</v>
      </c>
      <c r="Y369" s="13">
        <f>(W369+X369)/2</f>
        <v>21</v>
      </c>
      <c r="Z369">
        <f t="shared" si="102"/>
        <v>21</v>
      </c>
      <c r="AA369">
        <f t="shared" si="103"/>
        <v>35.111464968152866</v>
      </c>
      <c r="AB369">
        <f t="shared" si="104"/>
        <v>3635.1799624999999</v>
      </c>
      <c r="AC369">
        <f t="shared" si="105"/>
        <v>3393.6040625000001</v>
      </c>
      <c r="AD369">
        <f>(P369-L369)/L369</f>
        <v>7.8189300411522708E-2</v>
      </c>
      <c r="AE369">
        <f t="shared" si="115"/>
        <v>5.1642983160038473E-6</v>
      </c>
      <c r="AF369">
        <f t="shared" si="106"/>
        <v>1.8773153758709678E-6</v>
      </c>
      <c r="AG369">
        <f t="shared" si="107"/>
        <v>1.8773153758709678</v>
      </c>
      <c r="AH369">
        <f t="shared" si="116"/>
        <v>1.7525583745152566E-6</v>
      </c>
      <c r="AI369">
        <f t="shared" si="108"/>
        <v>2.3733443437053956</v>
      </c>
    </row>
    <row r="370" spans="1:35" hidden="1" x14ac:dyDescent="0.35">
      <c r="A370" s="2">
        <v>44792</v>
      </c>
      <c r="B370" s="6" t="s">
        <v>18</v>
      </c>
      <c r="C370" s="6" t="s">
        <v>214</v>
      </c>
      <c r="D370" t="s">
        <v>45</v>
      </c>
      <c r="E370" t="s">
        <v>46</v>
      </c>
      <c r="F370">
        <v>2</v>
      </c>
      <c r="G370" t="s">
        <v>25</v>
      </c>
      <c r="H370" t="s">
        <v>53</v>
      </c>
      <c r="I370" t="str">
        <f t="shared" si="100"/>
        <v>L4SguG1</v>
      </c>
      <c r="J370" t="s">
        <v>439</v>
      </c>
      <c r="K370" t="s">
        <v>226</v>
      </c>
      <c r="L370" s="1">
        <v>0.75700000000000001</v>
      </c>
      <c r="M370">
        <v>7.37</v>
      </c>
      <c r="N370">
        <f t="shared" si="109"/>
        <v>-0.73699999999999999</v>
      </c>
      <c r="O370" t="s">
        <v>60</v>
      </c>
      <c r="P370">
        <v>0.57599999999999996</v>
      </c>
      <c r="Q370" s="1">
        <f t="shared" si="114"/>
        <v>0.18100000000000005</v>
      </c>
      <c r="R370">
        <v>14.08</v>
      </c>
      <c r="S370">
        <f t="shared" si="110"/>
        <v>-1.4079999999999999</v>
      </c>
      <c r="T370">
        <f t="shared" si="101"/>
        <v>-0.67099999999999993</v>
      </c>
      <c r="U370">
        <v>33.5</v>
      </c>
      <c r="V370">
        <v>32.450000000000003</v>
      </c>
      <c r="W370" s="13">
        <v>33.5</v>
      </c>
      <c r="X370">
        <v>32.450000000000003</v>
      </c>
      <c r="Y370">
        <v>33.5</v>
      </c>
      <c r="Z370">
        <f t="shared" si="102"/>
        <v>32.975000000000001</v>
      </c>
      <c r="AA370">
        <f t="shared" si="103"/>
        <v>86.572501990445858</v>
      </c>
      <c r="AB370">
        <f t="shared" si="104"/>
        <v>880.96625000000006</v>
      </c>
      <c r="AC370">
        <f t="shared" si="105"/>
        <v>826.60696250000024</v>
      </c>
      <c r="AD370">
        <f t="shared" ref="AD370:AD376" si="117">(L370-P370)/P370</f>
        <v>0.31423611111111122</v>
      </c>
      <c r="AE370">
        <f t="shared" si="115"/>
        <v>2.861997235752413E-5</v>
      </c>
      <c r="AF370">
        <f t="shared" si="106"/>
        <v>2.5213229722911695E-6</v>
      </c>
      <c r="AG370">
        <f t="shared" si="107"/>
        <v>2.5213229722911694</v>
      </c>
      <c r="AH370">
        <f t="shared" si="116"/>
        <v>2.3657468417286991E-6</v>
      </c>
      <c r="AI370">
        <f t="shared" si="108"/>
        <v>3.7575603163802827</v>
      </c>
    </row>
    <row r="371" spans="1:35" hidden="1" x14ac:dyDescent="0.35">
      <c r="A371" s="2">
        <v>44749</v>
      </c>
      <c r="B371" t="s">
        <v>18</v>
      </c>
      <c r="C371" t="s">
        <v>155</v>
      </c>
      <c r="D371" t="s">
        <v>109</v>
      </c>
      <c r="E371" t="s">
        <v>21</v>
      </c>
      <c r="F371">
        <v>1</v>
      </c>
      <c r="G371" t="s">
        <v>41</v>
      </c>
      <c r="H371" t="s">
        <v>116</v>
      </c>
      <c r="I371" t="str">
        <f t="shared" si="100"/>
        <v>L3MluG10</v>
      </c>
      <c r="J371" t="s">
        <v>449</v>
      </c>
      <c r="K371" t="s">
        <v>174</v>
      </c>
      <c r="L371" s="1">
        <v>0.78400000000000003</v>
      </c>
      <c r="M371">
        <v>2.85</v>
      </c>
      <c r="N371">
        <f t="shared" si="109"/>
        <v>-0.28500000000000003</v>
      </c>
      <c r="O371" t="s">
        <v>175</v>
      </c>
      <c r="P371">
        <v>0.57599999999999996</v>
      </c>
      <c r="Q371" s="1">
        <f t="shared" si="114"/>
        <v>0.20800000000000007</v>
      </c>
      <c r="R371">
        <v>14.08</v>
      </c>
      <c r="S371">
        <f t="shared" si="110"/>
        <v>-1.4079999999999999</v>
      </c>
      <c r="T371">
        <f t="shared" si="101"/>
        <v>-1.1229999999999998</v>
      </c>
      <c r="U371">
        <v>82.3</v>
      </c>
      <c r="V371">
        <v>79.900000000000006</v>
      </c>
      <c r="W371">
        <v>25</v>
      </c>
      <c r="X371">
        <v>25.5</v>
      </c>
      <c r="Y371" s="13">
        <f>(W371+X371)/2</f>
        <v>25.25</v>
      </c>
      <c r="Z371">
        <f t="shared" si="102"/>
        <v>25.25</v>
      </c>
      <c r="AA371">
        <f t="shared" si="103"/>
        <v>50.761345541401269</v>
      </c>
      <c r="AB371">
        <f t="shared" si="104"/>
        <v>5317.0326500000001</v>
      </c>
      <c r="AC371">
        <f t="shared" si="105"/>
        <v>5011.4478500000014</v>
      </c>
      <c r="AD371">
        <f t="shared" si="117"/>
        <v>0.36111111111111127</v>
      </c>
      <c r="AE371">
        <f t="shared" si="115"/>
        <v>3.3962750106026403E-5</v>
      </c>
      <c r="AF371">
        <f t="shared" si="106"/>
        <v>1.8058105119753335E-5</v>
      </c>
      <c r="AG371">
        <f t="shared" si="107"/>
        <v>18.058105119753336</v>
      </c>
      <c r="AH371">
        <f t="shared" si="116"/>
        <v>1.7020255099893334E-5</v>
      </c>
      <c r="AI371">
        <f t="shared" si="108"/>
        <v>16.080236081703774</v>
      </c>
    </row>
    <row r="372" spans="1:35" hidden="1" x14ac:dyDescent="0.35">
      <c r="A372" s="2">
        <v>44733</v>
      </c>
      <c r="B372" t="s">
        <v>18</v>
      </c>
      <c r="C372" t="s">
        <v>141</v>
      </c>
      <c r="D372" t="s">
        <v>123</v>
      </c>
      <c r="E372" t="s">
        <v>21</v>
      </c>
      <c r="F372">
        <v>6</v>
      </c>
      <c r="G372" t="s">
        <v>28</v>
      </c>
      <c r="H372" t="s">
        <v>64</v>
      </c>
      <c r="I372" t="str">
        <f t="shared" si="100"/>
        <v>M1DtoA2</v>
      </c>
      <c r="J372" t="s">
        <v>457</v>
      </c>
      <c r="K372" t="s">
        <v>145</v>
      </c>
      <c r="L372" s="1">
        <v>0.73099999999999998</v>
      </c>
      <c r="M372">
        <v>4.63</v>
      </c>
      <c r="N372">
        <f t="shared" si="109"/>
        <v>-0.46299999999999997</v>
      </c>
      <c r="O372" t="s">
        <v>146</v>
      </c>
      <c r="P372">
        <v>0.59299999999999997</v>
      </c>
      <c r="Q372" s="1">
        <f t="shared" si="114"/>
        <v>0.13800000000000001</v>
      </c>
      <c r="R372">
        <v>14.09</v>
      </c>
      <c r="S372">
        <f t="shared" si="110"/>
        <v>-1.409</v>
      </c>
      <c r="T372">
        <f t="shared" si="101"/>
        <v>-0.94600000000000006</v>
      </c>
      <c r="U372">
        <v>46.05</v>
      </c>
      <c r="V372">
        <v>44.25</v>
      </c>
      <c r="W372">
        <v>13.5</v>
      </c>
      <c r="X372">
        <v>14</v>
      </c>
      <c r="Y372" s="13">
        <f>(W372+X372)/2</f>
        <v>13.75</v>
      </c>
      <c r="Z372">
        <f t="shared" si="102"/>
        <v>13.75</v>
      </c>
      <c r="AA372">
        <f t="shared" si="103"/>
        <v>15.052746815286623</v>
      </c>
      <c r="AB372">
        <f t="shared" si="104"/>
        <v>1664.6729625</v>
      </c>
      <c r="AC372">
        <f t="shared" si="105"/>
        <v>1537.0790625</v>
      </c>
      <c r="AD372">
        <f t="shared" si="117"/>
        <v>0.23271500843170323</v>
      </c>
      <c r="AE372">
        <f t="shared" si="115"/>
        <v>1.9774603727211108E-5</v>
      </c>
      <c r="AF372">
        <f t="shared" si="106"/>
        <v>3.2918248168840057E-6</v>
      </c>
      <c r="AG372">
        <f t="shared" si="107"/>
        <v>3.2918248168840059</v>
      </c>
      <c r="AH372">
        <f t="shared" si="116"/>
        <v>3.0395129358330657E-6</v>
      </c>
      <c r="AI372">
        <f t="shared" si="108"/>
        <v>3.4797302504059258</v>
      </c>
    </row>
    <row r="373" spans="1:35" hidden="1" x14ac:dyDescent="0.35">
      <c r="A373" s="2">
        <v>44779</v>
      </c>
      <c r="B373" s="6" t="s">
        <v>18</v>
      </c>
      <c r="C373" s="6" t="s">
        <v>196</v>
      </c>
      <c r="D373" t="s">
        <v>45</v>
      </c>
      <c r="E373" t="s">
        <v>46</v>
      </c>
      <c r="F373">
        <v>11</v>
      </c>
      <c r="G373" t="s">
        <v>25</v>
      </c>
      <c r="H373" t="s">
        <v>53</v>
      </c>
      <c r="I373" t="str">
        <f t="shared" si="100"/>
        <v>L4SguG1</v>
      </c>
      <c r="J373" t="s">
        <v>439</v>
      </c>
      <c r="K373" t="s">
        <v>212</v>
      </c>
      <c r="L373" s="1">
        <v>0.73899999999999999</v>
      </c>
      <c r="M373">
        <v>7.16</v>
      </c>
      <c r="N373">
        <f t="shared" si="109"/>
        <v>-0.71599999999999997</v>
      </c>
      <c r="O373" s="6" t="s">
        <v>178</v>
      </c>
      <c r="P373">
        <v>0.59099999999999997</v>
      </c>
      <c r="Q373" s="1">
        <f t="shared" si="114"/>
        <v>0.14800000000000002</v>
      </c>
      <c r="R373">
        <v>14.11</v>
      </c>
      <c r="S373">
        <f t="shared" si="110"/>
        <v>-1.411</v>
      </c>
      <c r="T373">
        <f t="shared" si="101"/>
        <v>-0.69500000000000006</v>
      </c>
      <c r="U373">
        <v>33.5</v>
      </c>
      <c r="V373">
        <v>32.450000000000003</v>
      </c>
      <c r="W373" s="13">
        <v>33.5</v>
      </c>
      <c r="X373">
        <v>32.450000000000003</v>
      </c>
      <c r="Y373">
        <v>33.5</v>
      </c>
      <c r="Z373">
        <f t="shared" si="102"/>
        <v>32.975000000000001</v>
      </c>
      <c r="AA373">
        <f t="shared" si="103"/>
        <v>86.572501990445858</v>
      </c>
      <c r="AB373">
        <f t="shared" si="104"/>
        <v>880.96625000000006</v>
      </c>
      <c r="AC373">
        <f t="shared" si="105"/>
        <v>826.60696250000024</v>
      </c>
      <c r="AD373">
        <f t="shared" si="117"/>
        <v>0.25042301184433169</v>
      </c>
      <c r="AE373">
        <f t="shared" si="115"/>
        <v>2.1642874647480199E-5</v>
      </c>
      <c r="AF373">
        <f t="shared" si="106"/>
        <v>1.9066642117410706E-6</v>
      </c>
      <c r="AG373">
        <f t="shared" si="107"/>
        <v>1.9066642117410706</v>
      </c>
      <c r="AH373">
        <f t="shared" si="116"/>
        <v>1.7890150872121872E-6</v>
      </c>
      <c r="AI373">
        <f t="shared" si="108"/>
        <v>2.7434017435123317</v>
      </c>
    </row>
    <row r="374" spans="1:35" x14ac:dyDescent="0.35">
      <c r="A374" s="2">
        <v>44777</v>
      </c>
      <c r="B374" t="s">
        <v>18</v>
      </c>
      <c r="C374" t="s">
        <v>196</v>
      </c>
      <c r="D374" t="s">
        <v>123</v>
      </c>
      <c r="E374" t="s">
        <v>21</v>
      </c>
      <c r="F374">
        <v>5</v>
      </c>
      <c r="G374" t="s">
        <v>26</v>
      </c>
      <c r="H374" t="s">
        <v>54</v>
      </c>
      <c r="I374" t="str">
        <f t="shared" si="100"/>
        <v>M1MlaA6</v>
      </c>
      <c r="J374" t="s">
        <v>496</v>
      </c>
      <c r="K374" t="s">
        <v>165</v>
      </c>
      <c r="L374" s="1">
        <v>0.67800000000000005</v>
      </c>
      <c r="M374">
        <v>5.37</v>
      </c>
      <c r="N374">
        <f t="shared" si="109"/>
        <v>-0.53700000000000003</v>
      </c>
      <c r="O374" s="6" t="s">
        <v>168</v>
      </c>
      <c r="P374" s="6">
        <v>0.65700000000000003</v>
      </c>
      <c r="Q374" s="1">
        <f t="shared" si="114"/>
        <v>2.1000000000000019E-2</v>
      </c>
      <c r="R374">
        <v>14.12</v>
      </c>
      <c r="S374">
        <f t="shared" si="110"/>
        <v>-1.4119999999999999</v>
      </c>
      <c r="T374">
        <f t="shared" si="101"/>
        <v>-0.87499999999999989</v>
      </c>
      <c r="U374">
        <v>40.549999999999997</v>
      </c>
      <c r="V374">
        <v>39.9</v>
      </c>
      <c r="W374" s="13">
        <v>40.549999999999997</v>
      </c>
      <c r="X374">
        <v>39.9</v>
      </c>
      <c r="Y374">
        <v>40.549999999999997</v>
      </c>
      <c r="Z374">
        <f t="shared" si="102"/>
        <v>40.224999999999994</v>
      </c>
      <c r="AA374">
        <f t="shared" si="103"/>
        <v>128.82568670382162</v>
      </c>
      <c r="AB374">
        <f t="shared" si="104"/>
        <v>1290.7774625</v>
      </c>
      <c r="AC374">
        <f t="shared" si="105"/>
        <v>1249.72785</v>
      </c>
      <c r="AD374">
        <f t="shared" si="117"/>
        <v>3.1963470319634729E-2</v>
      </c>
      <c r="AE374">
        <f t="shared" si="115"/>
        <v>1.7170223302095389E-6</v>
      </c>
      <c r="AF374">
        <f t="shared" si="106"/>
        <v>2.2162937264437055E-7</v>
      </c>
      <c r="AG374">
        <f t="shared" si="107"/>
        <v>0.22162937264437055</v>
      </c>
      <c r="AH374">
        <f t="shared" si="116"/>
        <v>2.1458106251347571E-7</v>
      </c>
      <c r="AI374">
        <f t="shared" si="108"/>
        <v>0.25329071159356636</v>
      </c>
    </row>
    <row r="375" spans="1:35" hidden="1" x14ac:dyDescent="0.35">
      <c r="A375" s="2">
        <v>44743</v>
      </c>
      <c r="B375" t="s">
        <v>56</v>
      </c>
      <c r="C375" t="s">
        <v>155</v>
      </c>
      <c r="D375" t="s">
        <v>77</v>
      </c>
      <c r="E375" t="s">
        <v>46</v>
      </c>
      <c r="F375">
        <v>3</v>
      </c>
      <c r="G375" t="s">
        <v>25</v>
      </c>
      <c r="H375" t="s">
        <v>85</v>
      </c>
      <c r="I375" t="str">
        <f t="shared" si="100"/>
        <v>M3SguH10</v>
      </c>
      <c r="J375" t="s">
        <v>520</v>
      </c>
      <c r="K375" t="s">
        <v>159</v>
      </c>
      <c r="L375" s="1">
        <v>0.66</v>
      </c>
      <c r="M375">
        <v>1.98</v>
      </c>
      <c r="N375">
        <f t="shared" si="109"/>
        <v>-0.19800000000000001</v>
      </c>
      <c r="O375" t="s">
        <v>160</v>
      </c>
      <c r="P375">
        <v>0.55200000000000005</v>
      </c>
      <c r="Q375" s="1">
        <f t="shared" si="114"/>
        <v>0.10799999999999998</v>
      </c>
      <c r="R375">
        <v>14.13</v>
      </c>
      <c r="S375">
        <f t="shared" si="110"/>
        <v>-1.413</v>
      </c>
      <c r="T375">
        <f t="shared" si="101"/>
        <v>-1.2150000000000001</v>
      </c>
      <c r="U375">
        <v>75.954999999999998</v>
      </c>
      <c r="Y375" s="13">
        <v>75.954999999999998</v>
      </c>
      <c r="Z375">
        <f t="shared" si="102"/>
        <v>0</v>
      </c>
      <c r="AA375">
        <f t="shared" si="103"/>
        <v>0</v>
      </c>
      <c r="AB375">
        <f t="shared" si="104"/>
        <v>4528.792189625</v>
      </c>
      <c r="AC375">
        <f t="shared" si="105"/>
        <v>0</v>
      </c>
      <c r="AD375">
        <f t="shared" si="117"/>
        <v>0.19565217391304343</v>
      </c>
      <c r="AE375">
        <f t="shared" si="115"/>
        <v>1.5972194852135439E-5</v>
      </c>
      <c r="AF375">
        <f t="shared" si="106"/>
        <v>7.2334751297519613E-6</v>
      </c>
      <c r="AG375">
        <f t="shared" si="107"/>
        <v>7.2334751297519615</v>
      </c>
      <c r="AH375">
        <f t="shared" si="116"/>
        <v>0</v>
      </c>
      <c r="AI375">
        <f t="shared" si="108"/>
        <v>5.9534774730468811</v>
      </c>
    </row>
    <row r="376" spans="1:35" hidden="1" x14ac:dyDescent="0.35">
      <c r="A376" s="2">
        <v>44772</v>
      </c>
      <c r="B376" t="s">
        <v>56</v>
      </c>
      <c r="C376" t="s">
        <v>196</v>
      </c>
      <c r="D376" t="s">
        <v>67</v>
      </c>
      <c r="E376" t="s">
        <v>46</v>
      </c>
      <c r="F376">
        <v>6</v>
      </c>
      <c r="G376" t="s">
        <v>43</v>
      </c>
      <c r="H376" t="s">
        <v>72</v>
      </c>
      <c r="I376" t="str">
        <f t="shared" si="100"/>
        <v>L6PfuC4</v>
      </c>
      <c r="J376" t="s">
        <v>510</v>
      </c>
      <c r="L376" s="1">
        <v>0.71099999999999997</v>
      </c>
      <c r="M376">
        <v>7.23</v>
      </c>
      <c r="N376">
        <f t="shared" si="109"/>
        <v>-0.72300000000000009</v>
      </c>
      <c r="O376" t="s">
        <v>170</v>
      </c>
      <c r="P376">
        <v>0.59799999999999998</v>
      </c>
      <c r="Q376" s="1">
        <f t="shared" si="114"/>
        <v>0.11299999999999999</v>
      </c>
      <c r="R376">
        <v>14.13</v>
      </c>
      <c r="S376">
        <f t="shared" si="110"/>
        <v>-1.413</v>
      </c>
      <c r="T376">
        <f t="shared" si="101"/>
        <v>-0.69</v>
      </c>
      <c r="U376">
        <v>116.83499999999999</v>
      </c>
      <c r="Y376" s="13">
        <v>116.83499999999999</v>
      </c>
      <c r="Z376">
        <f t="shared" si="102"/>
        <v>0</v>
      </c>
      <c r="AA376">
        <f t="shared" si="103"/>
        <v>0</v>
      </c>
      <c r="AB376">
        <f t="shared" si="104"/>
        <v>10715.577521625</v>
      </c>
      <c r="AC376">
        <f t="shared" si="105"/>
        <v>0</v>
      </c>
      <c r="AD376">
        <f t="shared" si="117"/>
        <v>0.18896321070234112</v>
      </c>
      <c r="AE376">
        <f t="shared" si="115"/>
        <v>1.5302675460849749E-5</v>
      </c>
      <c r="AF376">
        <f t="shared" si="106"/>
        <v>1.6397700518900404E-5</v>
      </c>
      <c r="AG376">
        <f t="shared" si="107"/>
        <v>16.397700518900404</v>
      </c>
      <c r="AH376">
        <f t="shared" si="116"/>
        <v>0</v>
      </c>
      <c r="AI376">
        <f t="shared" si="108"/>
        <v>23.764783360725225</v>
      </c>
    </row>
    <row r="377" spans="1:35" hidden="1" x14ac:dyDescent="0.35">
      <c r="A377" s="2">
        <v>44805</v>
      </c>
      <c r="B377" s="6" t="s">
        <v>18</v>
      </c>
      <c r="C377" s="6" t="s">
        <v>232</v>
      </c>
      <c r="D377" t="s">
        <v>123</v>
      </c>
      <c r="E377" t="s">
        <v>21</v>
      </c>
      <c r="F377">
        <v>8</v>
      </c>
      <c r="G377" t="s">
        <v>28</v>
      </c>
      <c r="H377" t="s">
        <v>122</v>
      </c>
      <c r="I377" t="str">
        <f t="shared" si="100"/>
        <v>M1DtoH3</v>
      </c>
      <c r="J377" t="s">
        <v>458</v>
      </c>
      <c r="K377" t="s">
        <v>188</v>
      </c>
      <c r="L377" s="1">
        <v>0.86</v>
      </c>
      <c r="M377">
        <v>8.27</v>
      </c>
      <c r="N377">
        <f t="shared" si="109"/>
        <v>-0.82699999999999996</v>
      </c>
      <c r="O377" t="s">
        <v>240</v>
      </c>
      <c r="P377">
        <v>0.89400000000000002</v>
      </c>
      <c r="Q377" s="1">
        <f t="shared" si="114"/>
        <v>-3.400000000000003E-2</v>
      </c>
      <c r="R377">
        <v>14.23</v>
      </c>
      <c r="S377">
        <f t="shared" si="110"/>
        <v>-1.423</v>
      </c>
      <c r="T377">
        <f t="shared" si="101"/>
        <v>-0.59600000000000009</v>
      </c>
      <c r="U377">
        <v>67.3</v>
      </c>
      <c r="V377">
        <v>67.2</v>
      </c>
      <c r="W377">
        <v>39.5</v>
      </c>
      <c r="X377">
        <v>39.65</v>
      </c>
      <c r="Y377">
        <v>39.65</v>
      </c>
      <c r="Z377">
        <f t="shared" si="102"/>
        <v>39.575000000000003</v>
      </c>
      <c r="AA377">
        <f t="shared" si="103"/>
        <v>124.69590963375798</v>
      </c>
      <c r="AB377">
        <f t="shared" si="104"/>
        <v>3555.4926500000001</v>
      </c>
      <c r="AC377">
        <f t="shared" si="105"/>
        <v>3544.9344000000001</v>
      </c>
      <c r="AD377">
        <f>(P377-L377)/L377</f>
        <v>3.9534883720930267E-2</v>
      </c>
      <c r="AE377">
        <f t="shared" si="115"/>
        <v>2.2306422037348834E-6</v>
      </c>
      <c r="AF377">
        <f t="shared" si="106"/>
        <v>7.9310319601591811E-7</v>
      </c>
      <c r="AG377">
        <f t="shared" si="107"/>
        <v>0.79310319601591805</v>
      </c>
      <c r="AH377">
        <f t="shared" si="116"/>
        <v>7.9074802821115965E-7</v>
      </c>
      <c r="AI377">
        <f t="shared" si="108"/>
        <v>1.3307100604293924</v>
      </c>
    </row>
    <row r="378" spans="1:35" hidden="1" x14ac:dyDescent="0.35">
      <c r="A378" s="2">
        <v>44734</v>
      </c>
      <c r="B378" t="s">
        <v>18</v>
      </c>
      <c r="C378" t="s">
        <v>141</v>
      </c>
      <c r="D378" t="s">
        <v>109</v>
      </c>
      <c r="E378" t="s">
        <v>21</v>
      </c>
      <c r="F378">
        <v>11</v>
      </c>
      <c r="G378" t="s">
        <v>33</v>
      </c>
      <c r="H378" t="s">
        <v>104</v>
      </c>
      <c r="I378" t="str">
        <f t="shared" si="100"/>
        <v>L3HmaE8</v>
      </c>
      <c r="J378" t="s">
        <v>446</v>
      </c>
      <c r="K378" t="s">
        <v>145</v>
      </c>
      <c r="L378" s="1">
        <v>0.83599999999999997</v>
      </c>
      <c r="M378">
        <v>5.36</v>
      </c>
      <c r="N378">
        <f t="shared" si="109"/>
        <v>-0.53600000000000003</v>
      </c>
      <c r="O378" t="s">
        <v>147</v>
      </c>
      <c r="P378">
        <v>0.63200000000000001</v>
      </c>
      <c r="Q378" s="1">
        <f t="shared" si="114"/>
        <v>0.20399999999999996</v>
      </c>
      <c r="R378">
        <v>14.23</v>
      </c>
      <c r="S378">
        <f t="shared" si="110"/>
        <v>-1.423</v>
      </c>
      <c r="T378">
        <f t="shared" si="101"/>
        <v>-0.88700000000000001</v>
      </c>
      <c r="U378">
        <v>56.95</v>
      </c>
      <c r="V378">
        <v>55.85</v>
      </c>
      <c r="W378">
        <v>28.5</v>
      </c>
      <c r="X378">
        <v>29</v>
      </c>
      <c r="Y378" s="13">
        <f>(W378+X378)/2</f>
        <v>28.75</v>
      </c>
      <c r="Z378">
        <f t="shared" si="102"/>
        <v>28.75</v>
      </c>
      <c r="AA378">
        <f t="shared" si="103"/>
        <v>65.809116242038215</v>
      </c>
      <c r="AB378">
        <f t="shared" si="104"/>
        <v>2545.9924625000003</v>
      </c>
      <c r="AC378">
        <f t="shared" si="105"/>
        <v>2448.5896625000005</v>
      </c>
      <c r="AD378">
        <f t="shared" ref="AD378:AD398" si="118">(L378-P378)/P378</f>
        <v>0.32278481012658222</v>
      </c>
      <c r="AE378">
        <f t="shared" si="115"/>
        <v>2.9581417035926687E-5</v>
      </c>
      <c r="AF378">
        <f t="shared" si="106"/>
        <v>7.531406480353844E-6</v>
      </c>
      <c r="AG378">
        <f t="shared" si="107"/>
        <v>7.5314064803538443</v>
      </c>
      <c r="AH378">
        <f t="shared" si="116"/>
        <v>7.2432751956271496E-6</v>
      </c>
      <c r="AI378">
        <f t="shared" si="108"/>
        <v>8.490875400624402</v>
      </c>
    </row>
    <row r="379" spans="1:35" hidden="1" x14ac:dyDescent="0.35">
      <c r="A379" s="2">
        <v>44798</v>
      </c>
      <c r="B379" s="6" t="s">
        <v>56</v>
      </c>
      <c r="C379" s="6" t="s">
        <v>214</v>
      </c>
      <c r="D379" t="s">
        <v>57</v>
      </c>
      <c r="E379" t="s">
        <v>46</v>
      </c>
      <c r="F379">
        <v>3</v>
      </c>
      <c r="G379" t="s">
        <v>37</v>
      </c>
      <c r="H379" t="s">
        <v>38</v>
      </c>
      <c r="I379" t="str">
        <f t="shared" si="100"/>
        <v>L1PfaA5</v>
      </c>
      <c r="J379" t="s">
        <v>501</v>
      </c>
      <c r="K379" t="s">
        <v>230</v>
      </c>
      <c r="L379" s="1">
        <v>0.68400000000000005</v>
      </c>
      <c r="M379">
        <v>6.33</v>
      </c>
      <c r="N379">
        <f t="shared" si="109"/>
        <v>-0.63300000000000001</v>
      </c>
      <c r="O379" t="s">
        <v>231</v>
      </c>
      <c r="P379">
        <v>0.51100000000000001</v>
      </c>
      <c r="Q379" s="1">
        <f t="shared" si="114"/>
        <v>0.17300000000000004</v>
      </c>
      <c r="R379">
        <v>14.23</v>
      </c>
      <c r="S379">
        <f t="shared" si="110"/>
        <v>-1.423</v>
      </c>
      <c r="T379">
        <f t="shared" si="101"/>
        <v>-0.79</v>
      </c>
      <c r="U379">
        <v>49.884999999999998</v>
      </c>
      <c r="Y379" s="13">
        <v>49.884999999999998</v>
      </c>
      <c r="Z379">
        <f t="shared" si="102"/>
        <v>0</v>
      </c>
      <c r="AA379">
        <f t="shared" si="103"/>
        <v>0</v>
      </c>
      <c r="AB379">
        <f t="shared" si="104"/>
        <v>1953.4828816249999</v>
      </c>
      <c r="AC379">
        <f t="shared" si="105"/>
        <v>0</v>
      </c>
      <c r="AD379">
        <f t="shared" si="118"/>
        <v>0.3385518590998044</v>
      </c>
      <c r="AE379">
        <f t="shared" si="115"/>
        <v>3.1370077113670314E-5</v>
      </c>
      <c r="AF379">
        <f t="shared" si="106"/>
        <v>6.1280908636811147E-6</v>
      </c>
      <c r="AG379">
        <f t="shared" si="107"/>
        <v>6.1280908636811144</v>
      </c>
      <c r="AH379">
        <f t="shared" si="116"/>
        <v>0</v>
      </c>
      <c r="AI379">
        <f t="shared" si="108"/>
        <v>7.7570770426343216</v>
      </c>
    </row>
    <row r="380" spans="1:35" hidden="1" x14ac:dyDescent="0.35">
      <c r="A380" s="2">
        <v>44762</v>
      </c>
      <c r="B380" t="s">
        <v>18</v>
      </c>
      <c r="C380" t="s">
        <v>181</v>
      </c>
      <c r="D380" t="s">
        <v>20</v>
      </c>
      <c r="E380" t="s">
        <v>21</v>
      </c>
      <c r="F380">
        <v>10</v>
      </c>
      <c r="G380" t="s">
        <v>30</v>
      </c>
      <c r="H380" t="s">
        <v>166</v>
      </c>
      <c r="I380" t="str">
        <f t="shared" si="100"/>
        <v>K6FthE10</v>
      </c>
      <c r="J380" t="s">
        <v>422</v>
      </c>
      <c r="K380" t="s">
        <v>184</v>
      </c>
      <c r="L380" s="1">
        <v>0.55600000000000005</v>
      </c>
      <c r="M380">
        <v>6.87</v>
      </c>
      <c r="N380">
        <f t="shared" si="109"/>
        <v>-0.68700000000000006</v>
      </c>
      <c r="O380" t="s">
        <v>185</v>
      </c>
      <c r="P380">
        <v>0.53100000000000003</v>
      </c>
      <c r="Q380" s="1">
        <f t="shared" si="114"/>
        <v>2.5000000000000022E-2</v>
      </c>
      <c r="R380">
        <v>14.23</v>
      </c>
      <c r="S380">
        <f t="shared" si="110"/>
        <v>-1.423</v>
      </c>
      <c r="T380">
        <f t="shared" si="101"/>
        <v>-0.73599999999999999</v>
      </c>
      <c r="U380">
        <v>163.95</v>
      </c>
      <c r="V380">
        <v>160.80000000000001</v>
      </c>
      <c r="W380">
        <v>52</v>
      </c>
      <c r="X380">
        <v>53</v>
      </c>
      <c r="Y380" s="13">
        <f>(W380+X380)/2</f>
        <v>52.5</v>
      </c>
      <c r="Z380">
        <f t="shared" si="102"/>
        <v>52.5</v>
      </c>
      <c r="AA380">
        <f t="shared" si="103"/>
        <v>219.4466560509554</v>
      </c>
      <c r="AB380">
        <f t="shared" si="104"/>
        <v>21100.487962499999</v>
      </c>
      <c r="AC380">
        <f t="shared" si="105"/>
        <v>20297.462400000004</v>
      </c>
      <c r="AD380">
        <f t="shared" si="118"/>
        <v>4.7080979284369155E-2</v>
      </c>
      <c r="AE380">
        <f t="shared" si="115"/>
        <v>2.7657935317058836E-6</v>
      </c>
      <c r="AF380">
        <f t="shared" si="106"/>
        <v>5.8359593122520358E-6</v>
      </c>
      <c r="AG380">
        <f t="shared" si="107"/>
        <v>5.8359593122520357</v>
      </c>
      <c r="AH380">
        <f t="shared" si="116"/>
        <v>5.6138590215963392E-6</v>
      </c>
      <c r="AI380">
        <f t="shared" si="108"/>
        <v>7.9292925438207007</v>
      </c>
    </row>
    <row r="381" spans="1:35" hidden="1" x14ac:dyDescent="0.35">
      <c r="A381" s="2">
        <v>44734</v>
      </c>
      <c r="B381" t="s">
        <v>18</v>
      </c>
      <c r="C381" t="s">
        <v>141</v>
      </c>
      <c r="D381" t="s">
        <v>109</v>
      </c>
      <c r="E381" t="s">
        <v>21</v>
      </c>
      <c r="F381">
        <v>3</v>
      </c>
      <c r="G381" t="s">
        <v>27</v>
      </c>
      <c r="H381" t="s">
        <v>120</v>
      </c>
      <c r="I381" t="str">
        <f t="shared" si="100"/>
        <v>L3CmeF6</v>
      </c>
      <c r="J381" t="s">
        <v>442</v>
      </c>
      <c r="K381" t="s">
        <v>69</v>
      </c>
      <c r="L381" s="1">
        <v>0.64600000000000002</v>
      </c>
      <c r="M381">
        <v>1.46</v>
      </c>
      <c r="N381">
        <f t="shared" si="109"/>
        <v>-0.14599999999999999</v>
      </c>
      <c r="O381" t="s">
        <v>135</v>
      </c>
      <c r="P381">
        <v>0.47099999999999997</v>
      </c>
      <c r="Q381" s="1">
        <f t="shared" si="114"/>
        <v>0.17500000000000004</v>
      </c>
      <c r="R381">
        <v>14.24</v>
      </c>
      <c r="S381">
        <f t="shared" si="110"/>
        <v>-1.4239999999999999</v>
      </c>
      <c r="T381">
        <f t="shared" si="101"/>
        <v>-1.278</v>
      </c>
      <c r="U381">
        <v>91.25</v>
      </c>
      <c r="V381">
        <v>88.2</v>
      </c>
      <c r="W381">
        <v>30</v>
      </c>
      <c r="X381">
        <v>28</v>
      </c>
      <c r="Y381" s="13">
        <f>(W381+X381)/2</f>
        <v>29</v>
      </c>
      <c r="Z381">
        <f t="shared" si="102"/>
        <v>29</v>
      </c>
      <c r="AA381">
        <f t="shared" si="103"/>
        <v>66.958598726114644</v>
      </c>
      <c r="AB381">
        <f t="shared" si="104"/>
        <v>6536.3515625</v>
      </c>
      <c r="AC381">
        <f t="shared" si="105"/>
        <v>6106.7034000000012</v>
      </c>
      <c r="AD381">
        <f t="shared" si="118"/>
        <v>0.37154989384288761</v>
      </c>
      <c r="AE381">
        <f t="shared" si="115"/>
        <v>3.517532045544308E-5</v>
      </c>
      <c r="AF381">
        <f t="shared" si="106"/>
        <v>2.299182608203736E-5</v>
      </c>
      <c r="AG381">
        <f t="shared" si="107"/>
        <v>22.99182608203736</v>
      </c>
      <c r="AH381">
        <f t="shared" si="116"/>
        <v>2.1480524902134383E-5</v>
      </c>
      <c r="AI381">
        <f t="shared" si="108"/>
        <v>17.990474242595742</v>
      </c>
    </row>
    <row r="382" spans="1:35" hidden="1" x14ac:dyDescent="0.35">
      <c r="A382" s="2">
        <v>44733</v>
      </c>
      <c r="B382" t="s">
        <v>18</v>
      </c>
      <c r="C382" t="s">
        <v>141</v>
      </c>
      <c r="D382" t="s">
        <v>133</v>
      </c>
      <c r="E382" t="s">
        <v>46</v>
      </c>
      <c r="F382">
        <v>8</v>
      </c>
      <c r="G382" t="s">
        <v>33</v>
      </c>
      <c r="H382" t="s">
        <v>54</v>
      </c>
      <c r="I382" t="str">
        <f t="shared" si="100"/>
        <v>K1HmaA6</v>
      </c>
      <c r="J382" t="s">
        <v>477</v>
      </c>
      <c r="K382" t="s">
        <v>142</v>
      </c>
      <c r="L382" s="1">
        <v>0.72699999999999998</v>
      </c>
      <c r="M382">
        <v>4.7300000000000004</v>
      </c>
      <c r="N382">
        <f t="shared" si="109"/>
        <v>-0.47300000000000003</v>
      </c>
      <c r="O382" t="s">
        <v>100</v>
      </c>
      <c r="P382">
        <v>0.57199999999999995</v>
      </c>
      <c r="Q382" s="1">
        <f t="shared" si="114"/>
        <v>0.15500000000000003</v>
      </c>
      <c r="R382">
        <v>14.24</v>
      </c>
      <c r="S382">
        <f t="shared" si="110"/>
        <v>-1.4239999999999999</v>
      </c>
      <c r="T382">
        <f t="shared" si="101"/>
        <v>-0.95099999999999985</v>
      </c>
      <c r="U382">
        <v>83.9</v>
      </c>
      <c r="V382">
        <v>82.1</v>
      </c>
      <c r="W382">
        <v>26.5</v>
      </c>
      <c r="X382">
        <v>27.5</v>
      </c>
      <c r="Y382" s="13">
        <f>(W382+X382)/2</f>
        <v>27</v>
      </c>
      <c r="Z382">
        <f t="shared" si="102"/>
        <v>27</v>
      </c>
      <c r="AA382">
        <f t="shared" si="103"/>
        <v>58.041401273885349</v>
      </c>
      <c r="AB382">
        <f t="shared" si="104"/>
        <v>5525.7798500000008</v>
      </c>
      <c r="AC382">
        <f t="shared" si="105"/>
        <v>5291.221849999999</v>
      </c>
      <c r="AD382">
        <f t="shared" si="118"/>
        <v>0.27097902097902105</v>
      </c>
      <c r="AE382">
        <f t="shared" si="115"/>
        <v>2.3850131087502592E-5</v>
      </c>
      <c r="AF382">
        <f t="shared" si="106"/>
        <v>1.3179057378318043E-5</v>
      </c>
      <c r="AG382">
        <f t="shared" si="107"/>
        <v>13.179057378318044</v>
      </c>
      <c r="AH382">
        <f t="shared" si="116"/>
        <v>1.2619633473555794E-5</v>
      </c>
      <c r="AI382">
        <f t="shared" si="108"/>
        <v>13.858104498757147</v>
      </c>
    </row>
    <row r="383" spans="1:35" hidden="1" x14ac:dyDescent="0.35">
      <c r="A383" s="2">
        <v>44804</v>
      </c>
      <c r="B383" s="6" t="s">
        <v>18</v>
      </c>
      <c r="C383" s="6" t="s">
        <v>232</v>
      </c>
      <c r="D383" t="s">
        <v>123</v>
      </c>
      <c r="E383" t="s">
        <v>21</v>
      </c>
      <c r="F383">
        <v>2</v>
      </c>
      <c r="G383" t="s">
        <v>33</v>
      </c>
      <c r="H383" t="s">
        <v>97</v>
      </c>
      <c r="I383" t="str">
        <f t="shared" si="100"/>
        <v>M1HmaJ1</v>
      </c>
      <c r="J383" t="s">
        <v>462</v>
      </c>
      <c r="K383" t="s">
        <v>234</v>
      </c>
      <c r="L383" s="1">
        <v>0.79800000000000004</v>
      </c>
      <c r="M383">
        <v>6.86</v>
      </c>
      <c r="N383">
        <f t="shared" si="109"/>
        <v>-0.68600000000000005</v>
      </c>
      <c r="O383" t="s">
        <v>32</v>
      </c>
      <c r="P383">
        <v>0.77100000000000002</v>
      </c>
      <c r="Q383" s="1">
        <f t="shared" si="114"/>
        <v>2.7000000000000024E-2</v>
      </c>
      <c r="R383">
        <v>14.25</v>
      </c>
      <c r="S383">
        <f t="shared" si="110"/>
        <v>-1.425</v>
      </c>
      <c r="T383">
        <f t="shared" si="101"/>
        <v>-0.73899999999999999</v>
      </c>
      <c r="U383">
        <v>70.599999999999994</v>
      </c>
      <c r="V383">
        <v>69.55</v>
      </c>
      <c r="W383">
        <v>70.599999999999994</v>
      </c>
      <c r="X383">
        <v>69.55</v>
      </c>
      <c r="Y383">
        <v>69.55</v>
      </c>
      <c r="Z383">
        <f t="shared" si="102"/>
        <v>70.074999999999989</v>
      </c>
      <c r="AA383">
        <f t="shared" si="103"/>
        <v>390.96382364649662</v>
      </c>
      <c r="AB383">
        <f t="shared" si="104"/>
        <v>3912.7225999999991</v>
      </c>
      <c r="AC383">
        <f t="shared" si="105"/>
        <v>3797.2039624999998</v>
      </c>
      <c r="AD383">
        <f t="shared" si="118"/>
        <v>3.5019455252918316E-2</v>
      </c>
      <c r="AE383">
        <f t="shared" si="115"/>
        <v>1.9212851043166017E-6</v>
      </c>
      <c r="AF383">
        <f t="shared" si="106"/>
        <v>7.5174556487029241E-7</v>
      </c>
      <c r="AG383">
        <f t="shared" si="107"/>
        <v>0.75174556487029243</v>
      </c>
      <c r="AH383">
        <f t="shared" si="116"/>
        <v>7.2955114112032259E-7</v>
      </c>
      <c r="AI383">
        <f t="shared" si="108"/>
        <v>1.0172470431262415</v>
      </c>
    </row>
    <row r="384" spans="1:35" hidden="1" x14ac:dyDescent="0.35">
      <c r="A384" s="2">
        <v>44792</v>
      </c>
      <c r="B384" s="6" t="s">
        <v>18</v>
      </c>
      <c r="C384" s="6" t="s">
        <v>214</v>
      </c>
      <c r="D384" t="s">
        <v>20</v>
      </c>
      <c r="E384" t="s">
        <v>21</v>
      </c>
      <c r="F384">
        <v>13</v>
      </c>
      <c r="G384" t="s">
        <v>33</v>
      </c>
      <c r="H384" t="s">
        <v>34</v>
      </c>
      <c r="I384" t="str">
        <f t="shared" si="100"/>
        <v>K6HmaC8</v>
      </c>
      <c r="J384" t="s">
        <v>424</v>
      </c>
      <c r="K384" t="s">
        <v>227</v>
      </c>
      <c r="L384" s="1">
        <v>0.83699999999999997</v>
      </c>
      <c r="M384">
        <v>7.67</v>
      </c>
      <c r="N384">
        <f t="shared" si="109"/>
        <v>-0.76700000000000002</v>
      </c>
      <c r="O384" t="s">
        <v>228</v>
      </c>
      <c r="P384">
        <v>0.72299999999999998</v>
      </c>
      <c r="Q384" s="1">
        <f t="shared" si="114"/>
        <v>0.11399999999999999</v>
      </c>
      <c r="R384">
        <v>14.38</v>
      </c>
      <c r="S384">
        <f t="shared" si="110"/>
        <v>-1.4380000000000002</v>
      </c>
      <c r="T384">
        <f t="shared" si="101"/>
        <v>-0.67100000000000015</v>
      </c>
      <c r="U384">
        <v>65</v>
      </c>
      <c r="V384">
        <v>61.85</v>
      </c>
      <c r="W384" s="13">
        <v>65</v>
      </c>
      <c r="X384">
        <v>61.85</v>
      </c>
      <c r="Y384">
        <v>65</v>
      </c>
      <c r="Z384">
        <f t="shared" si="102"/>
        <v>63.424999999999997</v>
      </c>
      <c r="AA384">
        <f t="shared" si="103"/>
        <v>320.28110071656045</v>
      </c>
      <c r="AB384">
        <f t="shared" si="104"/>
        <v>3316.625</v>
      </c>
      <c r="AC384">
        <f t="shared" si="105"/>
        <v>3002.9566625000002</v>
      </c>
      <c r="AD384">
        <f t="shared" si="118"/>
        <v>0.15767634854771784</v>
      </c>
      <c r="AE384">
        <f t="shared" si="115"/>
        <v>1.2246094019662113E-5</v>
      </c>
      <c r="AF384">
        <f t="shared" si="106"/>
        <v>4.0615701577961858E-6</v>
      </c>
      <c r="AG384">
        <f t="shared" si="107"/>
        <v>4.0615701577961856</v>
      </c>
      <c r="AH384">
        <f t="shared" si="116"/>
        <v>3.6774489625945753E-6</v>
      </c>
      <c r="AI384">
        <f t="shared" si="108"/>
        <v>6.0530106673564603</v>
      </c>
    </row>
    <row r="385" spans="1:35" hidden="1" x14ac:dyDescent="0.35">
      <c r="A385" s="2">
        <v>44806</v>
      </c>
      <c r="B385" s="6" t="s">
        <v>18</v>
      </c>
      <c r="C385" s="6" t="s">
        <v>232</v>
      </c>
      <c r="D385" t="s">
        <v>20</v>
      </c>
      <c r="E385" t="s">
        <v>21</v>
      </c>
      <c r="F385">
        <v>13</v>
      </c>
      <c r="G385" t="s">
        <v>39</v>
      </c>
      <c r="H385" t="s">
        <v>40</v>
      </c>
      <c r="I385" t="str">
        <f t="shared" si="100"/>
        <v>K6BbrG4</v>
      </c>
      <c r="J385" t="s">
        <v>418</v>
      </c>
      <c r="K385" t="s">
        <v>241</v>
      </c>
      <c r="L385" s="1">
        <v>0.79100000000000004</v>
      </c>
      <c r="M385">
        <v>9.34</v>
      </c>
      <c r="N385">
        <f t="shared" si="109"/>
        <v>-0.93399999999999994</v>
      </c>
      <c r="O385" t="s">
        <v>32</v>
      </c>
      <c r="P385">
        <v>0.63600000000000001</v>
      </c>
      <c r="Q385" s="1">
        <f t="shared" si="114"/>
        <v>0.15500000000000003</v>
      </c>
      <c r="R385">
        <v>14.38</v>
      </c>
      <c r="S385">
        <f t="shared" si="110"/>
        <v>-1.4380000000000002</v>
      </c>
      <c r="T385">
        <f t="shared" si="101"/>
        <v>-0.50400000000000023</v>
      </c>
      <c r="U385">
        <v>69.400000000000006</v>
      </c>
      <c r="V385">
        <v>72.400000000000006</v>
      </c>
      <c r="W385">
        <v>69.400000000000006</v>
      </c>
      <c r="X385">
        <v>72.400000000000006</v>
      </c>
      <c r="Y385">
        <v>72.400000000000006</v>
      </c>
      <c r="Z385">
        <f t="shared" si="102"/>
        <v>70.900000000000006</v>
      </c>
      <c r="AA385">
        <f t="shared" si="103"/>
        <v>400.22372611464971</v>
      </c>
      <c r="AB385">
        <f t="shared" si="104"/>
        <v>3780.8426000000004</v>
      </c>
      <c r="AC385">
        <f t="shared" si="105"/>
        <v>4114.7816000000012</v>
      </c>
      <c r="AD385">
        <f t="shared" si="118"/>
        <v>0.2437106918238994</v>
      </c>
      <c r="AE385">
        <f t="shared" si="115"/>
        <v>2.093098047017677E-5</v>
      </c>
      <c r="AF385">
        <f t="shared" si="106"/>
        <v>7.9136742621412378E-6</v>
      </c>
      <c r="AG385">
        <f t="shared" si="107"/>
        <v>7.9136742621412379</v>
      </c>
      <c r="AH385">
        <f t="shared" si="116"/>
        <v>8.6126413308642744E-6</v>
      </c>
      <c r="AI385">
        <f t="shared" si="108"/>
        <v>15.701734647105624</v>
      </c>
    </row>
    <row r="386" spans="1:35" hidden="1" x14ac:dyDescent="0.35">
      <c r="A386" s="14">
        <v>44733</v>
      </c>
      <c r="B386" s="13" t="s">
        <v>18</v>
      </c>
      <c r="C386" s="13" t="s">
        <v>141</v>
      </c>
      <c r="D386" s="13" t="s">
        <v>133</v>
      </c>
      <c r="E386" s="13" t="s">
        <v>46</v>
      </c>
      <c r="F386" s="13">
        <v>9</v>
      </c>
      <c r="G386" s="13" t="s">
        <v>39</v>
      </c>
      <c r="H386" s="13" t="s">
        <v>95</v>
      </c>
      <c r="I386" s="13" t="str">
        <f t="shared" ref="I386:I449" si="119">D386&amp;G386&amp;H386</f>
        <v>K1BbrF10</v>
      </c>
      <c r="J386" s="13" t="s">
        <v>470</v>
      </c>
      <c r="K386" s="13" t="s">
        <v>143</v>
      </c>
      <c r="L386" s="17">
        <v>0.50700000000000001</v>
      </c>
      <c r="M386" s="13">
        <v>7.82</v>
      </c>
      <c r="N386" s="13">
        <f t="shared" si="109"/>
        <v>-0.78200000000000003</v>
      </c>
      <c r="O386" s="13" t="s">
        <v>144</v>
      </c>
      <c r="P386" s="13">
        <v>0.40600000000000003</v>
      </c>
      <c r="Q386" s="17">
        <f t="shared" si="114"/>
        <v>0.10099999999999998</v>
      </c>
      <c r="R386" s="13">
        <v>14.4</v>
      </c>
      <c r="S386" s="13">
        <f t="shared" si="110"/>
        <v>-1.44</v>
      </c>
      <c r="T386" s="13">
        <f t="shared" ref="T386:T449" si="120">S386-N386</f>
        <v>-0.65799999999999992</v>
      </c>
      <c r="U386" s="13">
        <v>97.65</v>
      </c>
      <c r="V386" s="13">
        <v>96.6</v>
      </c>
      <c r="W386" s="13">
        <v>29</v>
      </c>
      <c r="X386" s="13">
        <v>29</v>
      </c>
      <c r="Y386" s="13">
        <f>(W386+X386)/2</f>
        <v>29</v>
      </c>
      <c r="Z386">
        <f t="shared" ref="Z386:Z449" si="121">(W386+X386)/2</f>
        <v>29</v>
      </c>
      <c r="AA386">
        <f t="shared" ref="AA386:AA449" si="122">(Z386)^2/(4*3.14)</f>
        <v>66.958598726114644</v>
      </c>
      <c r="AB386">
        <f t="shared" ref="AB386:AB449" si="123">3.14*(U386/2)^2</f>
        <v>7485.3851625000007</v>
      </c>
      <c r="AC386" s="13">
        <f t="shared" ref="AC386:AC449" si="124">3.14*(V386/2)^2</f>
        <v>7325.2745999999997</v>
      </c>
      <c r="AD386" s="13">
        <f t="shared" si="118"/>
        <v>0.24876847290640386</v>
      </c>
      <c r="AE386" s="13">
        <f t="shared" si="115"/>
        <v>2.1466983633596243E-5</v>
      </c>
      <c r="AF386" s="13">
        <f t="shared" ref="AF386:AF449" si="125">AE386*(AB386/10000)</f>
        <v>1.6068864077455169E-5</v>
      </c>
      <c r="AG386">
        <f t="shared" ref="AG386:AG449" si="126">AF386*10^6</f>
        <v>16.068864077455167</v>
      </c>
      <c r="AH386" s="13">
        <f t="shared" si="116"/>
        <v>1.5725154994979826E-5</v>
      </c>
      <c r="AI386">
        <f t="shared" ref="AI386:AI449" si="127">AG386/ABS(T386)</f>
        <v>24.420766075159833</v>
      </c>
    </row>
    <row r="387" spans="1:35" hidden="1" x14ac:dyDescent="0.35">
      <c r="A387" s="2">
        <v>44715</v>
      </c>
      <c r="B387" t="s">
        <v>56</v>
      </c>
      <c r="C387" t="s">
        <v>19</v>
      </c>
      <c r="D387" t="s">
        <v>77</v>
      </c>
      <c r="E387" t="s">
        <v>46</v>
      </c>
      <c r="F387">
        <v>11</v>
      </c>
      <c r="G387" t="s">
        <v>43</v>
      </c>
      <c r="H387" t="s">
        <v>81</v>
      </c>
      <c r="I387" t="str">
        <f t="shared" si="119"/>
        <v>M3PfuB4</v>
      </c>
      <c r="J387" t="s">
        <v>518</v>
      </c>
      <c r="K387" t="s">
        <v>23</v>
      </c>
      <c r="L387" s="1">
        <v>0.54400000000000004</v>
      </c>
      <c r="M387">
        <v>3.67</v>
      </c>
      <c r="N387">
        <f t="shared" si="109"/>
        <v>-0.36699999999999999</v>
      </c>
      <c r="O387" t="s">
        <v>80</v>
      </c>
      <c r="P387">
        <v>0.40300000000000002</v>
      </c>
      <c r="Q387" s="1">
        <f t="shared" si="114"/>
        <v>0.14100000000000001</v>
      </c>
      <c r="R387">
        <v>14.45</v>
      </c>
      <c r="S387">
        <f t="shared" si="110"/>
        <v>-1.4449999999999998</v>
      </c>
      <c r="T387">
        <f t="shared" si="120"/>
        <v>-1.0779999999999998</v>
      </c>
      <c r="U387">
        <v>71.13</v>
      </c>
      <c r="Y387" s="13">
        <v>71.13</v>
      </c>
      <c r="Z387">
        <f t="shared" si="121"/>
        <v>0</v>
      </c>
      <c r="AA387">
        <f t="shared" si="122"/>
        <v>0</v>
      </c>
      <c r="AB387">
        <f t="shared" si="123"/>
        <v>3971.6893664999998</v>
      </c>
      <c r="AC387">
        <f t="shared" si="124"/>
        <v>0</v>
      </c>
      <c r="AD387">
        <f t="shared" si="118"/>
        <v>0.34987593052109184</v>
      </c>
      <c r="AE387">
        <f t="shared" si="115"/>
        <v>3.2666693466679691E-5</v>
      </c>
      <c r="AF387">
        <f t="shared" si="125"/>
        <v>1.2974195908032674E-5</v>
      </c>
      <c r="AG387">
        <f t="shared" si="126"/>
        <v>12.974195908032673</v>
      </c>
      <c r="AH387">
        <f t="shared" si="116"/>
        <v>0</v>
      </c>
      <c r="AI387">
        <f t="shared" si="127"/>
        <v>12.035432196690794</v>
      </c>
    </row>
    <row r="388" spans="1:35" hidden="1" x14ac:dyDescent="0.35">
      <c r="A388" s="2">
        <v>44792</v>
      </c>
      <c r="B388" s="6" t="s">
        <v>18</v>
      </c>
      <c r="C388" s="6" t="s">
        <v>214</v>
      </c>
      <c r="D388" t="s">
        <v>45</v>
      </c>
      <c r="E388" t="s">
        <v>46</v>
      </c>
      <c r="F388">
        <v>11</v>
      </c>
      <c r="G388" t="s">
        <v>28</v>
      </c>
      <c r="H388" t="s">
        <v>47</v>
      </c>
      <c r="I388" t="str">
        <f t="shared" si="119"/>
        <v>L4DtoA1</v>
      </c>
      <c r="J388" t="s">
        <v>433</v>
      </c>
      <c r="K388" t="s">
        <v>207</v>
      </c>
      <c r="L388" s="1">
        <v>1.101</v>
      </c>
      <c r="M388">
        <v>10.86</v>
      </c>
      <c r="N388">
        <f t="shared" si="109"/>
        <v>-1.0859999999999999</v>
      </c>
      <c r="O388" t="s">
        <v>105</v>
      </c>
      <c r="P388">
        <v>0.99099999999999999</v>
      </c>
      <c r="Q388" s="1">
        <f t="shared" si="114"/>
        <v>0.10999999999999999</v>
      </c>
      <c r="R388">
        <v>14.51</v>
      </c>
      <c r="S388">
        <f t="shared" si="110"/>
        <v>-1.4510000000000001</v>
      </c>
      <c r="T388">
        <f t="shared" si="120"/>
        <v>-0.36500000000000021</v>
      </c>
      <c r="U388">
        <v>52.65</v>
      </c>
      <c r="V388">
        <v>55.85</v>
      </c>
      <c r="W388" s="13">
        <v>52.65</v>
      </c>
      <c r="X388">
        <v>55.85</v>
      </c>
      <c r="Y388">
        <v>52.65</v>
      </c>
      <c r="Z388">
        <f t="shared" si="121"/>
        <v>54.25</v>
      </c>
      <c r="AA388">
        <f t="shared" si="122"/>
        <v>234.3202627388535</v>
      </c>
      <c r="AB388">
        <f t="shared" si="123"/>
        <v>2176.0376624999999</v>
      </c>
      <c r="AC388">
        <f t="shared" si="124"/>
        <v>2448.5896625000005</v>
      </c>
      <c r="AD388">
        <f t="shared" si="118"/>
        <v>0.11099899091826437</v>
      </c>
      <c r="AE388">
        <f t="shared" si="115"/>
        <v>7.949406180834067E-6</v>
      </c>
      <c r="AF388">
        <f t="shared" si="125"/>
        <v>1.7298207244005216E-6</v>
      </c>
      <c r="AG388">
        <f t="shared" si="126"/>
        <v>1.7298207244005215</v>
      </c>
      <c r="AH388">
        <f t="shared" si="116"/>
        <v>1.9464833797403905E-6</v>
      </c>
      <c r="AI388">
        <f t="shared" si="127"/>
        <v>4.7392348613712887</v>
      </c>
    </row>
    <row r="389" spans="1:35" hidden="1" x14ac:dyDescent="0.35">
      <c r="A389" s="10">
        <v>44777</v>
      </c>
      <c r="B389" s="6" t="s">
        <v>18</v>
      </c>
      <c r="C389" s="6" t="s">
        <v>196</v>
      </c>
      <c r="D389" t="s">
        <v>133</v>
      </c>
      <c r="E389" t="s">
        <v>46</v>
      </c>
      <c r="F389">
        <v>1</v>
      </c>
      <c r="G389" t="s">
        <v>37</v>
      </c>
      <c r="H389" t="s">
        <v>98</v>
      </c>
      <c r="I389" t="str">
        <f t="shared" si="119"/>
        <v>K1PfaI6</v>
      </c>
      <c r="J389" t="s">
        <v>482</v>
      </c>
      <c r="K389" t="s">
        <v>204</v>
      </c>
      <c r="L389" s="1">
        <v>0.78500000000000003</v>
      </c>
      <c r="M389">
        <v>4.97</v>
      </c>
      <c r="N389">
        <f t="shared" si="109"/>
        <v>-0.497</v>
      </c>
      <c r="O389" s="6" t="s">
        <v>205</v>
      </c>
      <c r="P389">
        <v>0.65700000000000003</v>
      </c>
      <c r="Q389" s="1">
        <f t="shared" si="114"/>
        <v>0.128</v>
      </c>
      <c r="R389">
        <v>14.56</v>
      </c>
      <c r="S389">
        <f t="shared" si="110"/>
        <v>-1.456</v>
      </c>
      <c r="T389">
        <f t="shared" si="120"/>
        <v>-0.95899999999999996</v>
      </c>
      <c r="U389">
        <v>57.95</v>
      </c>
      <c r="V389">
        <v>55</v>
      </c>
      <c r="W389" s="13">
        <v>57.95</v>
      </c>
      <c r="X389">
        <v>55</v>
      </c>
      <c r="Y389">
        <v>57.95</v>
      </c>
      <c r="Z389">
        <f t="shared" si="121"/>
        <v>56.475000000000001</v>
      </c>
      <c r="AA389">
        <f t="shared" si="122"/>
        <v>253.93516122611467</v>
      </c>
      <c r="AB389">
        <f t="shared" si="123"/>
        <v>2636.1889625000003</v>
      </c>
      <c r="AC389">
        <f t="shared" si="124"/>
        <v>2374.625</v>
      </c>
      <c r="AD389">
        <f t="shared" si="118"/>
        <v>0.19482496194824961</v>
      </c>
      <c r="AE389">
        <f t="shared" si="115"/>
        <v>1.5889106064764417E-5</v>
      </c>
      <c r="AF389">
        <f t="shared" si="125"/>
        <v>4.1886686031923764E-6</v>
      </c>
      <c r="AG389">
        <f t="shared" si="126"/>
        <v>4.1886686031923768</v>
      </c>
      <c r="AH389">
        <f t="shared" si="116"/>
        <v>3.7730668489041204E-6</v>
      </c>
      <c r="AI389">
        <f t="shared" si="127"/>
        <v>4.3677461972808933</v>
      </c>
    </row>
    <row r="390" spans="1:35" hidden="1" x14ac:dyDescent="0.35">
      <c r="A390" s="2">
        <v>44722</v>
      </c>
      <c r="B390" t="s">
        <v>18</v>
      </c>
      <c r="C390" t="s">
        <v>19</v>
      </c>
      <c r="D390" t="s">
        <v>109</v>
      </c>
      <c r="E390" t="s">
        <v>21</v>
      </c>
      <c r="F390">
        <v>4</v>
      </c>
      <c r="G390" t="s">
        <v>41</v>
      </c>
      <c r="H390" t="s">
        <v>101</v>
      </c>
      <c r="I390" t="str">
        <f t="shared" si="119"/>
        <v>L3MluB10</v>
      </c>
      <c r="J390" t="s">
        <v>448</v>
      </c>
      <c r="K390" t="s">
        <v>117</v>
      </c>
      <c r="L390" s="1">
        <v>0.52400000000000002</v>
      </c>
      <c r="M390">
        <v>1.42</v>
      </c>
      <c r="N390">
        <f t="shared" si="109"/>
        <v>-0.14199999999999999</v>
      </c>
      <c r="O390" t="s">
        <v>118</v>
      </c>
      <c r="P390">
        <v>0.33300000000000002</v>
      </c>
      <c r="Q390" s="1">
        <f t="shared" si="114"/>
        <v>0.191</v>
      </c>
      <c r="R390">
        <v>14.62</v>
      </c>
      <c r="S390">
        <f t="shared" si="110"/>
        <v>-1.462</v>
      </c>
      <c r="T390">
        <f t="shared" si="120"/>
        <v>-1.32</v>
      </c>
      <c r="U390">
        <v>112.9</v>
      </c>
      <c r="V390">
        <v>109.95</v>
      </c>
      <c r="W390">
        <v>34</v>
      </c>
      <c r="X390">
        <v>34.5</v>
      </c>
      <c r="Y390" s="13">
        <f>(W390+X390)/2</f>
        <v>34.25</v>
      </c>
      <c r="Z390">
        <f t="shared" si="121"/>
        <v>34.25</v>
      </c>
      <c r="AA390">
        <f t="shared" si="122"/>
        <v>93.396695859872608</v>
      </c>
      <c r="AB390">
        <f t="shared" si="123"/>
        <v>10005.931850000001</v>
      </c>
      <c r="AC390">
        <f t="shared" si="124"/>
        <v>9489.8669625000002</v>
      </c>
      <c r="AD390">
        <f t="shared" si="118"/>
        <v>0.57357357357357353</v>
      </c>
      <c r="AE390">
        <f t="shared" si="115"/>
        <v>6.0030254564193116E-5</v>
      </c>
      <c r="AF390">
        <f t="shared" si="125"/>
        <v>6.006586361074678E-5</v>
      </c>
      <c r="AG390">
        <f t="shared" si="126"/>
        <v>60.065863610746781</v>
      </c>
      <c r="AH390">
        <f t="shared" si="116"/>
        <v>5.6967912953920109E-5</v>
      </c>
      <c r="AI390">
        <f t="shared" si="127"/>
        <v>45.50444212935362</v>
      </c>
    </row>
    <row r="391" spans="1:35" hidden="1" x14ac:dyDescent="0.35">
      <c r="A391" s="2">
        <v>44734</v>
      </c>
      <c r="B391" t="s">
        <v>18</v>
      </c>
      <c r="C391" t="s">
        <v>141</v>
      </c>
      <c r="D391" t="s">
        <v>109</v>
      </c>
      <c r="E391" t="s">
        <v>21</v>
      </c>
      <c r="F391">
        <v>12</v>
      </c>
      <c r="G391" t="s">
        <v>39</v>
      </c>
      <c r="H391" t="s">
        <v>113</v>
      </c>
      <c r="I391" t="str">
        <f t="shared" si="119"/>
        <v>L3BbrA10</v>
      </c>
      <c r="J391" t="s">
        <v>440</v>
      </c>
      <c r="K391" t="s">
        <v>145</v>
      </c>
      <c r="L391" s="1">
        <v>0.72499999999999998</v>
      </c>
      <c r="M391">
        <v>2.73</v>
      </c>
      <c r="N391">
        <f t="shared" ref="N391:N454" si="128">M391/-10</f>
        <v>-0.27300000000000002</v>
      </c>
      <c r="O391" t="s">
        <v>147</v>
      </c>
      <c r="P391">
        <v>0.50700000000000001</v>
      </c>
      <c r="Q391" s="1">
        <f t="shared" si="114"/>
        <v>0.21799999999999997</v>
      </c>
      <c r="R391">
        <v>14.64</v>
      </c>
      <c r="S391">
        <f t="shared" ref="S391:S454" si="129">R391/-10</f>
        <v>-1.464</v>
      </c>
      <c r="T391">
        <f t="shared" si="120"/>
        <v>-1.1909999999999998</v>
      </c>
      <c r="U391">
        <v>96.25</v>
      </c>
      <c r="V391">
        <v>90.3</v>
      </c>
      <c r="W391">
        <v>29</v>
      </c>
      <c r="X391">
        <v>30</v>
      </c>
      <c r="Y391" s="13">
        <f>(W391+X391)/2</f>
        <v>29.5</v>
      </c>
      <c r="Z391">
        <f t="shared" si="121"/>
        <v>29.5</v>
      </c>
      <c r="AA391">
        <f t="shared" si="122"/>
        <v>69.287420382165607</v>
      </c>
      <c r="AB391">
        <f t="shared" si="123"/>
        <v>7272.2890625</v>
      </c>
      <c r="AC391">
        <f t="shared" si="124"/>
        <v>6400.96065</v>
      </c>
      <c r="AD391">
        <f t="shared" si="118"/>
        <v>0.42998027613412221</v>
      </c>
      <c r="AE391">
        <f t="shared" si="115"/>
        <v>4.2103878822027655E-5</v>
      </c>
      <c r="AF391">
        <f t="shared" si="125"/>
        <v>3.0619157744625711E-5</v>
      </c>
      <c r="AG391">
        <f t="shared" si="126"/>
        <v>30.61915774462571</v>
      </c>
      <c r="AH391">
        <f t="shared" si="116"/>
        <v>2.6950527155216741E-5</v>
      </c>
      <c r="AI391">
        <f t="shared" si="127"/>
        <v>25.70878064200312</v>
      </c>
    </row>
    <row r="392" spans="1:35" x14ac:dyDescent="0.35">
      <c r="A392" s="2">
        <v>44776</v>
      </c>
      <c r="B392" t="s">
        <v>18</v>
      </c>
      <c r="C392" t="s">
        <v>196</v>
      </c>
      <c r="D392" t="s">
        <v>123</v>
      </c>
      <c r="E392" t="s">
        <v>21</v>
      </c>
      <c r="F392">
        <v>5</v>
      </c>
      <c r="G392" t="s">
        <v>26</v>
      </c>
      <c r="H392" t="s">
        <v>92</v>
      </c>
      <c r="I392" t="str">
        <f t="shared" si="119"/>
        <v>M1MlaC6</v>
      </c>
      <c r="J392" t="s">
        <v>463</v>
      </c>
      <c r="K392" t="s">
        <v>87</v>
      </c>
      <c r="L392" s="1">
        <v>0.76300000000000001</v>
      </c>
      <c r="M392">
        <v>3.28</v>
      </c>
      <c r="N392">
        <f t="shared" si="128"/>
        <v>-0.32799999999999996</v>
      </c>
      <c r="O392" t="s">
        <v>201</v>
      </c>
      <c r="P392">
        <v>0.76300000000000001</v>
      </c>
      <c r="Q392" s="1">
        <f t="shared" si="114"/>
        <v>0</v>
      </c>
      <c r="R392">
        <v>14.67</v>
      </c>
      <c r="S392">
        <f t="shared" si="129"/>
        <v>-1.4670000000000001</v>
      </c>
      <c r="T392">
        <f t="shared" si="120"/>
        <v>-1.1390000000000002</v>
      </c>
      <c r="U392">
        <v>39.85</v>
      </c>
      <c r="V392">
        <v>41.7</v>
      </c>
      <c r="W392" s="13">
        <v>39.85</v>
      </c>
      <c r="X392">
        <v>41.7</v>
      </c>
      <c r="Y392">
        <v>39.85</v>
      </c>
      <c r="Z392">
        <f t="shared" si="121"/>
        <v>40.775000000000006</v>
      </c>
      <c r="AA392">
        <f t="shared" si="122"/>
        <v>132.37266122611467</v>
      </c>
      <c r="AB392">
        <f t="shared" si="123"/>
        <v>1246.5976625000001</v>
      </c>
      <c r="AC392">
        <f t="shared" si="124"/>
        <v>1365.0286500000002</v>
      </c>
      <c r="AD392">
        <f t="shared" si="118"/>
        <v>0</v>
      </c>
      <c r="AE392">
        <f t="shared" si="115"/>
        <v>0</v>
      </c>
      <c r="AF392">
        <f t="shared" si="125"/>
        <v>0</v>
      </c>
      <c r="AG392">
        <f t="shared" si="126"/>
        <v>0</v>
      </c>
      <c r="AH392">
        <f t="shared" si="116"/>
        <v>0</v>
      </c>
      <c r="AI392">
        <f t="shared" si="127"/>
        <v>0</v>
      </c>
    </row>
    <row r="393" spans="1:35" hidden="1" x14ac:dyDescent="0.35">
      <c r="A393" s="2">
        <v>44734</v>
      </c>
      <c r="B393" t="s">
        <v>18</v>
      </c>
      <c r="C393" t="s">
        <v>141</v>
      </c>
      <c r="D393" t="s">
        <v>123</v>
      </c>
      <c r="E393" t="s">
        <v>21</v>
      </c>
      <c r="F393">
        <v>6</v>
      </c>
      <c r="G393" t="s">
        <v>41</v>
      </c>
      <c r="H393" t="s">
        <v>127</v>
      </c>
      <c r="I393" t="str">
        <f t="shared" si="119"/>
        <v>M1MluB3</v>
      </c>
      <c r="J393" t="s">
        <v>464</v>
      </c>
      <c r="K393" t="s">
        <v>142</v>
      </c>
      <c r="L393" s="1">
        <v>0.71699999999999997</v>
      </c>
      <c r="M393">
        <v>1.51</v>
      </c>
      <c r="N393">
        <f t="shared" si="128"/>
        <v>-0.151</v>
      </c>
      <c r="O393" t="s">
        <v>149</v>
      </c>
      <c r="P393">
        <v>0.52900000000000003</v>
      </c>
      <c r="Q393" s="1">
        <f t="shared" si="114"/>
        <v>0.18799999999999994</v>
      </c>
      <c r="R393">
        <v>14.68</v>
      </c>
      <c r="S393">
        <f t="shared" si="129"/>
        <v>-1.468</v>
      </c>
      <c r="T393">
        <f t="shared" si="120"/>
        <v>-1.3169999999999999</v>
      </c>
      <c r="U393">
        <v>77.400000000000006</v>
      </c>
      <c r="V393">
        <v>77.099999999999994</v>
      </c>
      <c r="W393">
        <v>24</v>
      </c>
      <c r="X393">
        <v>24.5</v>
      </c>
      <c r="Y393" s="13">
        <f>(W393+X393)/2</f>
        <v>24.25</v>
      </c>
      <c r="Z393">
        <f t="shared" si="121"/>
        <v>24.25</v>
      </c>
      <c r="AA393">
        <f t="shared" si="122"/>
        <v>46.820262738853501</v>
      </c>
      <c r="AB393">
        <f t="shared" si="123"/>
        <v>4702.7466000000013</v>
      </c>
      <c r="AC393">
        <f t="shared" si="124"/>
        <v>4666.3618499999993</v>
      </c>
      <c r="AD393">
        <f t="shared" si="118"/>
        <v>0.3553875236294895</v>
      </c>
      <c r="AE393">
        <f t="shared" si="115"/>
        <v>3.3301311804453634E-5</v>
      </c>
      <c r="AF393">
        <f t="shared" si="125"/>
        <v>1.5660763086393423E-5</v>
      </c>
      <c r="AG393">
        <f t="shared" si="126"/>
        <v>15.660763086393423</v>
      </c>
      <c r="AH393">
        <f t="shared" si="116"/>
        <v>1.5539597095925707E-5</v>
      </c>
      <c r="AI393">
        <f t="shared" si="127"/>
        <v>11.891240004854536</v>
      </c>
    </row>
    <row r="394" spans="1:35" hidden="1" x14ac:dyDescent="0.35">
      <c r="A394" s="2">
        <v>44733</v>
      </c>
      <c r="B394" t="s">
        <v>18</v>
      </c>
      <c r="C394" t="s">
        <v>141</v>
      </c>
      <c r="D394" t="s">
        <v>123</v>
      </c>
      <c r="E394" t="s">
        <v>21</v>
      </c>
      <c r="F394">
        <v>1</v>
      </c>
      <c r="G394" t="s">
        <v>27</v>
      </c>
      <c r="H394" t="s">
        <v>52</v>
      </c>
      <c r="I394" t="str">
        <f t="shared" si="119"/>
        <v>M1CmeF9</v>
      </c>
      <c r="J394" t="s">
        <v>456</v>
      </c>
      <c r="K394" t="s">
        <v>145</v>
      </c>
      <c r="L394" s="1">
        <v>0.56799999999999995</v>
      </c>
      <c r="M394">
        <v>1.23</v>
      </c>
      <c r="N394">
        <f t="shared" si="128"/>
        <v>-0.123</v>
      </c>
      <c r="O394" t="s">
        <v>146</v>
      </c>
      <c r="P394">
        <v>0.41899999999999998</v>
      </c>
      <c r="Q394" s="1">
        <f t="shared" si="114"/>
        <v>0.14899999999999997</v>
      </c>
      <c r="R394">
        <v>14.72</v>
      </c>
      <c r="S394">
        <f t="shared" si="129"/>
        <v>-1.472</v>
      </c>
      <c r="T394">
        <f t="shared" si="120"/>
        <v>-1.349</v>
      </c>
      <c r="U394">
        <v>119.2</v>
      </c>
      <c r="V394">
        <v>115.05</v>
      </c>
      <c r="W394">
        <v>35.5</v>
      </c>
      <c r="X394">
        <v>36</v>
      </c>
      <c r="Y394" s="13">
        <f>(W394+X394)/2</f>
        <v>35.75</v>
      </c>
      <c r="Z394">
        <f t="shared" si="121"/>
        <v>35.75</v>
      </c>
      <c r="AA394">
        <f t="shared" si="122"/>
        <v>101.75656847133757</v>
      </c>
      <c r="AB394">
        <f t="shared" si="123"/>
        <v>11153.782400000002</v>
      </c>
      <c r="AC394">
        <f t="shared" si="124"/>
        <v>10390.654462499999</v>
      </c>
      <c r="AD394">
        <f t="shared" si="118"/>
        <v>0.35560859188544147</v>
      </c>
      <c r="AE394">
        <f t="shared" si="115"/>
        <v>3.3326813837182465E-5</v>
      </c>
      <c r="AF394">
        <f t="shared" si="125"/>
        <v>3.7172002962524224E-5</v>
      </c>
      <c r="AG394">
        <f t="shared" si="126"/>
        <v>37.172002962524225</v>
      </c>
      <c r="AH394">
        <f t="shared" si="116"/>
        <v>3.4628740691822669E-5</v>
      </c>
      <c r="AI394">
        <f t="shared" si="127"/>
        <v>27.555228289491641</v>
      </c>
    </row>
    <row r="395" spans="1:35" hidden="1" x14ac:dyDescent="0.35">
      <c r="A395" s="2">
        <v>44720</v>
      </c>
      <c r="B395" t="s">
        <v>18</v>
      </c>
      <c r="C395" t="s">
        <v>19</v>
      </c>
      <c r="D395" t="s">
        <v>86</v>
      </c>
      <c r="E395" t="s">
        <v>46</v>
      </c>
      <c r="F395">
        <v>14</v>
      </c>
      <c r="G395" t="s">
        <v>41</v>
      </c>
      <c r="H395" t="s">
        <v>52</v>
      </c>
      <c r="I395" t="str">
        <f t="shared" si="119"/>
        <v>K5MluF9</v>
      </c>
      <c r="J395" t="s">
        <v>403</v>
      </c>
      <c r="K395" t="s">
        <v>99</v>
      </c>
      <c r="L395" s="1">
        <v>0.56299999999999994</v>
      </c>
      <c r="M395">
        <v>8.15</v>
      </c>
      <c r="N395">
        <f t="shared" si="128"/>
        <v>-0.81500000000000006</v>
      </c>
      <c r="O395" t="s">
        <v>100</v>
      </c>
      <c r="P395">
        <v>0.433</v>
      </c>
      <c r="Q395" s="1">
        <f t="shared" si="114"/>
        <v>0.12999999999999995</v>
      </c>
      <c r="R395">
        <v>14.72</v>
      </c>
      <c r="S395">
        <f t="shared" si="129"/>
        <v>-1.472</v>
      </c>
      <c r="T395">
        <f t="shared" si="120"/>
        <v>-0.65699999999999992</v>
      </c>
      <c r="U395">
        <v>117.25</v>
      </c>
      <c r="V395">
        <v>126.8</v>
      </c>
      <c r="W395">
        <v>38.5</v>
      </c>
      <c r="X395">
        <v>40</v>
      </c>
      <c r="Y395" s="13">
        <f>(W395+X395)/2</f>
        <v>39.25</v>
      </c>
      <c r="Z395">
        <f t="shared" si="121"/>
        <v>39.25</v>
      </c>
      <c r="AA395">
        <f t="shared" si="122"/>
        <v>122.65625</v>
      </c>
      <c r="AB395">
        <f t="shared" si="123"/>
        <v>10791.836562500001</v>
      </c>
      <c r="AC395">
        <f t="shared" si="124"/>
        <v>12621.4184</v>
      </c>
      <c r="AD395">
        <f t="shared" si="118"/>
        <v>0.30023094688221696</v>
      </c>
      <c r="AE395">
        <f t="shared" si="115"/>
        <v>2.705793366117415E-5</v>
      </c>
      <c r="AF395">
        <f t="shared" si="125"/>
        <v>2.9200479779035872E-5</v>
      </c>
      <c r="AG395">
        <f t="shared" si="126"/>
        <v>29.20047977903587</v>
      </c>
      <c r="AH395">
        <f t="shared" si="116"/>
        <v>3.4150950177712278E-5</v>
      </c>
      <c r="AI395">
        <f t="shared" si="127"/>
        <v>44.445174701728881</v>
      </c>
    </row>
    <row r="396" spans="1:35" hidden="1" x14ac:dyDescent="0.35">
      <c r="A396" s="2">
        <v>44764</v>
      </c>
      <c r="B396" t="s">
        <v>18</v>
      </c>
      <c r="C396" t="s">
        <v>181</v>
      </c>
      <c r="D396" t="s">
        <v>109</v>
      </c>
      <c r="E396" t="s">
        <v>21</v>
      </c>
      <c r="F396">
        <v>10</v>
      </c>
      <c r="G396" t="s">
        <v>41</v>
      </c>
      <c r="H396" t="s">
        <v>101</v>
      </c>
      <c r="I396" t="str">
        <f t="shared" si="119"/>
        <v>L3MluB10</v>
      </c>
      <c r="J396" t="s">
        <v>448</v>
      </c>
      <c r="K396" t="s">
        <v>193</v>
      </c>
      <c r="L396" s="1">
        <v>0.68100000000000005</v>
      </c>
      <c r="M396">
        <v>11.73</v>
      </c>
      <c r="N396">
        <f t="shared" si="128"/>
        <v>-1.173</v>
      </c>
      <c r="O396" t="s">
        <v>163</v>
      </c>
      <c r="P396">
        <v>0.55400000000000005</v>
      </c>
      <c r="Q396" s="1">
        <f t="shared" si="114"/>
        <v>0.127</v>
      </c>
      <c r="R396">
        <v>14.75</v>
      </c>
      <c r="S396">
        <f t="shared" si="129"/>
        <v>-1.4750000000000001</v>
      </c>
      <c r="T396">
        <f t="shared" si="120"/>
        <v>-0.30200000000000005</v>
      </c>
      <c r="U396">
        <v>112.9</v>
      </c>
      <c r="V396">
        <v>109.95</v>
      </c>
      <c r="W396">
        <v>34</v>
      </c>
      <c r="X396">
        <v>34.5</v>
      </c>
      <c r="Y396" s="13">
        <f>(W396+X396)/2</f>
        <v>34.25</v>
      </c>
      <c r="Z396">
        <f t="shared" si="121"/>
        <v>34.25</v>
      </c>
      <c r="AA396">
        <f t="shared" si="122"/>
        <v>93.396695859872608</v>
      </c>
      <c r="AB396">
        <f t="shared" si="123"/>
        <v>10005.931850000001</v>
      </c>
      <c r="AC396">
        <f t="shared" si="124"/>
        <v>9489.8669625000002</v>
      </c>
      <c r="AD396">
        <f t="shared" si="118"/>
        <v>0.22924187725631767</v>
      </c>
      <c r="AE396">
        <f t="shared" si="115"/>
        <v>1.941193469063289E-5</v>
      </c>
      <c r="AF396">
        <f t="shared" si="125"/>
        <v>1.9423449559112356E-5</v>
      </c>
      <c r="AG396">
        <f t="shared" si="126"/>
        <v>19.423449559112356</v>
      </c>
      <c r="AH396">
        <f t="shared" si="116"/>
        <v>1.8421667769884471E-5</v>
      </c>
      <c r="AI396">
        <f t="shared" si="127"/>
        <v>64.316058142756134</v>
      </c>
    </row>
    <row r="397" spans="1:35" hidden="1" x14ac:dyDescent="0.35">
      <c r="A397" s="10">
        <v>44777</v>
      </c>
      <c r="B397" s="6" t="s">
        <v>18</v>
      </c>
      <c r="C397" s="6" t="s">
        <v>196</v>
      </c>
      <c r="D397" t="s">
        <v>133</v>
      </c>
      <c r="E397" t="s">
        <v>46</v>
      </c>
      <c r="F397">
        <v>7</v>
      </c>
      <c r="G397" t="s">
        <v>25</v>
      </c>
      <c r="H397" t="s">
        <v>116</v>
      </c>
      <c r="I397" t="str">
        <f t="shared" si="119"/>
        <v>K1SguG10</v>
      </c>
      <c r="J397" t="s">
        <v>484</v>
      </c>
      <c r="K397" t="s">
        <v>204</v>
      </c>
      <c r="L397" s="1">
        <v>0.79400000000000004</v>
      </c>
      <c r="M397">
        <v>4.08</v>
      </c>
      <c r="N397">
        <f t="shared" si="128"/>
        <v>-0.40800000000000003</v>
      </c>
      <c r="O397" s="6" t="s">
        <v>205</v>
      </c>
      <c r="P397">
        <v>0.77400000000000002</v>
      </c>
      <c r="Q397" s="1">
        <f t="shared" si="114"/>
        <v>2.0000000000000018E-2</v>
      </c>
      <c r="R397">
        <v>14.76</v>
      </c>
      <c r="S397">
        <f t="shared" si="129"/>
        <v>-1.476</v>
      </c>
      <c r="T397">
        <f t="shared" si="120"/>
        <v>-1.0680000000000001</v>
      </c>
      <c r="U397">
        <v>34.14</v>
      </c>
      <c r="V397">
        <v>30.25</v>
      </c>
      <c r="W397" s="13">
        <v>34.14</v>
      </c>
      <c r="X397">
        <v>30.25</v>
      </c>
      <c r="Y397">
        <v>34.14</v>
      </c>
      <c r="Z397">
        <f t="shared" si="121"/>
        <v>32.195</v>
      </c>
      <c r="AA397">
        <f t="shared" si="122"/>
        <v>82.525320461783437</v>
      </c>
      <c r="AB397">
        <f t="shared" si="123"/>
        <v>914.94858600000009</v>
      </c>
      <c r="AC397">
        <f t="shared" si="124"/>
        <v>718.32406250000008</v>
      </c>
      <c r="AD397">
        <f t="shared" si="118"/>
        <v>2.583979328165377E-2</v>
      </c>
      <c r="AE397">
        <f t="shared" si="115"/>
        <v>1.321523113772781E-6</v>
      </c>
      <c r="AF397">
        <f t="shared" si="125"/>
        <v>1.2091257043127232E-7</v>
      </c>
      <c r="AG397">
        <f t="shared" si="126"/>
        <v>0.12091257043127232</v>
      </c>
      <c r="AH397">
        <f t="shared" si="116"/>
        <v>9.4928185177291392E-8</v>
      </c>
      <c r="AI397">
        <f t="shared" si="127"/>
        <v>0.11321401725774562</v>
      </c>
    </row>
    <row r="398" spans="1:35" hidden="1" x14ac:dyDescent="0.35">
      <c r="A398" s="2">
        <v>44779</v>
      </c>
      <c r="B398" s="6" t="s">
        <v>18</v>
      </c>
      <c r="C398" s="6" t="s">
        <v>196</v>
      </c>
      <c r="D398" t="s">
        <v>45</v>
      </c>
      <c r="E398" t="s">
        <v>46</v>
      </c>
      <c r="F398">
        <v>13</v>
      </c>
      <c r="G398" t="s">
        <v>41</v>
      </c>
      <c r="H398" t="s">
        <v>108</v>
      </c>
      <c r="I398" t="str">
        <f t="shared" si="119"/>
        <v>L4MluE5</v>
      </c>
      <c r="J398" t="s">
        <v>415</v>
      </c>
      <c r="K398" t="s">
        <v>212</v>
      </c>
      <c r="L398" s="1">
        <v>0.77200000000000002</v>
      </c>
      <c r="M398">
        <v>5.53</v>
      </c>
      <c r="N398">
        <f t="shared" si="128"/>
        <v>-0.55300000000000005</v>
      </c>
      <c r="O398" s="6" t="s">
        <v>178</v>
      </c>
      <c r="P398">
        <v>0.60099999999999998</v>
      </c>
      <c r="Q398" s="1">
        <f t="shared" si="114"/>
        <v>0.17100000000000004</v>
      </c>
      <c r="R398">
        <v>14.78</v>
      </c>
      <c r="S398">
        <f t="shared" si="129"/>
        <v>-1.478</v>
      </c>
      <c r="T398">
        <f t="shared" si="120"/>
        <v>-0.92499999999999993</v>
      </c>
      <c r="U398">
        <v>93.65</v>
      </c>
      <c r="V398">
        <v>90.6</v>
      </c>
      <c r="W398" s="13">
        <v>93.65</v>
      </c>
      <c r="X398">
        <v>90.6</v>
      </c>
      <c r="Y398">
        <v>93.65</v>
      </c>
      <c r="Z398">
        <f t="shared" si="121"/>
        <v>92.125</v>
      </c>
      <c r="AA398">
        <f t="shared" si="122"/>
        <v>675.71780453821657</v>
      </c>
      <c r="AB398">
        <f t="shared" si="123"/>
        <v>6884.7031625000009</v>
      </c>
      <c r="AC398">
        <f t="shared" si="124"/>
        <v>6443.5625999999993</v>
      </c>
      <c r="AD398">
        <f t="shared" si="118"/>
        <v>0.28452579034941772</v>
      </c>
      <c r="AE398">
        <f t="shared" si="115"/>
        <v>2.5326238843668762E-5</v>
      </c>
      <c r="AF398">
        <f t="shared" si="125"/>
        <v>1.7436363666123671E-5</v>
      </c>
      <c r="AG398">
        <f t="shared" si="126"/>
        <v>17.436363666123672</v>
      </c>
      <c r="AH398">
        <f t="shared" si="116"/>
        <v>1.6319120541173127E-5</v>
      </c>
      <c r="AI398">
        <f t="shared" si="127"/>
        <v>18.850122882295864</v>
      </c>
    </row>
    <row r="399" spans="1:35" hidden="1" x14ac:dyDescent="0.35">
      <c r="A399" s="2">
        <v>44720</v>
      </c>
      <c r="B399" t="s">
        <v>18</v>
      </c>
      <c r="C399" t="s">
        <v>19</v>
      </c>
      <c r="D399" t="s">
        <v>86</v>
      </c>
      <c r="E399" t="s">
        <v>46</v>
      </c>
      <c r="F399">
        <v>5</v>
      </c>
      <c r="G399" t="s">
        <v>25</v>
      </c>
      <c r="H399" t="s">
        <v>93</v>
      </c>
      <c r="I399" t="str">
        <f t="shared" si="119"/>
        <v>K5SguH9</v>
      </c>
      <c r="J399" t="s">
        <v>409</v>
      </c>
      <c r="K399" t="s">
        <v>87</v>
      </c>
      <c r="L399" s="1">
        <v>0.78200000000000003</v>
      </c>
      <c r="M399">
        <v>9.06</v>
      </c>
      <c r="N399">
        <f t="shared" si="128"/>
        <v>-0.90600000000000003</v>
      </c>
      <c r="O399" t="s">
        <v>88</v>
      </c>
      <c r="P399">
        <v>0.84599999999999997</v>
      </c>
      <c r="Q399" s="1">
        <f t="shared" si="114"/>
        <v>-6.3999999999999946E-2</v>
      </c>
      <c r="R399">
        <v>14.78</v>
      </c>
      <c r="S399">
        <f t="shared" si="129"/>
        <v>-1.478</v>
      </c>
      <c r="T399">
        <f t="shared" si="120"/>
        <v>-0.57199999999999995</v>
      </c>
      <c r="U399">
        <v>37.549999999999997</v>
      </c>
      <c r="V399">
        <v>32.9</v>
      </c>
      <c r="W399">
        <v>10</v>
      </c>
      <c r="X399">
        <v>10.1</v>
      </c>
      <c r="Y399" s="13">
        <f>(W399+X399)/2</f>
        <v>10.050000000000001</v>
      </c>
      <c r="Z399">
        <f t="shared" si="121"/>
        <v>10.050000000000001</v>
      </c>
      <c r="AA399">
        <f t="shared" si="122"/>
        <v>8.0416003184713389</v>
      </c>
      <c r="AB399">
        <f t="shared" si="123"/>
        <v>1106.8519624999999</v>
      </c>
      <c r="AC399">
        <f t="shared" si="124"/>
        <v>849.69184999999993</v>
      </c>
      <c r="AD399">
        <f>(P399-L399)/L399</f>
        <v>8.1841432225063862E-2</v>
      </c>
      <c r="AE399">
        <f t="shared" si="115"/>
        <v>5.4628213284182097E-6</v>
      </c>
      <c r="AF399">
        <f t="shared" si="125"/>
        <v>6.0465345081465524E-7</v>
      </c>
      <c r="AG399">
        <f t="shared" si="126"/>
        <v>0.60465345081465527</v>
      </c>
      <c r="AH399">
        <f t="shared" si="116"/>
        <v>4.6417147607631255E-7</v>
      </c>
      <c r="AI399">
        <f t="shared" si="127"/>
        <v>1.0570864524731736</v>
      </c>
    </row>
    <row r="400" spans="1:35" hidden="1" x14ac:dyDescent="0.35">
      <c r="A400" s="2">
        <v>44778</v>
      </c>
      <c r="B400" s="6" t="s">
        <v>18</v>
      </c>
      <c r="C400" s="6" t="s">
        <v>196</v>
      </c>
      <c r="D400" t="s">
        <v>20</v>
      </c>
      <c r="E400" t="s">
        <v>21</v>
      </c>
      <c r="F400">
        <v>4</v>
      </c>
      <c r="G400" t="s">
        <v>39</v>
      </c>
      <c r="H400" t="s">
        <v>40</v>
      </c>
      <c r="I400" t="str">
        <f t="shared" si="119"/>
        <v>K6BbrG4</v>
      </c>
      <c r="J400" t="s">
        <v>418</v>
      </c>
      <c r="K400" t="s">
        <v>207</v>
      </c>
      <c r="L400" s="1">
        <v>0.755</v>
      </c>
      <c r="M400">
        <v>6.31</v>
      </c>
      <c r="N400">
        <f t="shared" si="128"/>
        <v>-0.63100000000000001</v>
      </c>
      <c r="O400" s="6" t="s">
        <v>163</v>
      </c>
      <c r="P400">
        <v>0.65200000000000002</v>
      </c>
      <c r="Q400" s="1">
        <f t="shared" si="114"/>
        <v>0.10299999999999998</v>
      </c>
      <c r="R400">
        <v>14.82</v>
      </c>
      <c r="S400">
        <f t="shared" si="129"/>
        <v>-1.482</v>
      </c>
      <c r="T400">
        <f t="shared" si="120"/>
        <v>-0.85099999999999998</v>
      </c>
      <c r="U400">
        <v>69.400000000000006</v>
      </c>
      <c r="V400">
        <v>72.400000000000006</v>
      </c>
      <c r="W400" s="13">
        <v>69.400000000000006</v>
      </c>
      <c r="X400">
        <v>72.400000000000006</v>
      </c>
      <c r="Y400">
        <v>69.400000000000006</v>
      </c>
      <c r="Z400">
        <f t="shared" si="121"/>
        <v>70.900000000000006</v>
      </c>
      <c r="AA400">
        <f t="shared" si="122"/>
        <v>400.22372611464971</v>
      </c>
      <c r="AB400">
        <f t="shared" si="123"/>
        <v>3780.8426000000004</v>
      </c>
      <c r="AC400">
        <f t="shared" si="124"/>
        <v>4114.7816000000012</v>
      </c>
      <c r="AD400">
        <f t="shared" ref="AD400:AD407" si="130">(L400-P400)/P400</f>
        <v>0.15797546012269936</v>
      </c>
      <c r="AE400">
        <f t="shared" si="115"/>
        <v>1.2274697403006519E-5</v>
      </c>
      <c r="AF400">
        <f t="shared" si="125"/>
        <v>4.6408698843396419E-6</v>
      </c>
      <c r="AG400">
        <f t="shared" si="126"/>
        <v>4.6408698843396419</v>
      </c>
      <c r="AH400">
        <f t="shared" si="116"/>
        <v>5.050769901945902E-6</v>
      </c>
      <c r="AI400">
        <f t="shared" si="127"/>
        <v>5.4534311214331872</v>
      </c>
    </row>
    <row r="401" spans="1:35" x14ac:dyDescent="0.35">
      <c r="A401" s="2">
        <v>44733</v>
      </c>
      <c r="B401" t="s">
        <v>18</v>
      </c>
      <c r="C401" t="s">
        <v>141</v>
      </c>
      <c r="D401" t="s">
        <v>123</v>
      </c>
      <c r="E401" t="s">
        <v>21</v>
      </c>
      <c r="F401">
        <v>5</v>
      </c>
      <c r="G401" t="s">
        <v>26</v>
      </c>
      <c r="H401" t="s">
        <v>92</v>
      </c>
      <c r="I401" t="str">
        <f t="shared" si="119"/>
        <v>M1MlaC6</v>
      </c>
      <c r="J401" t="s">
        <v>463</v>
      </c>
      <c r="K401" t="s">
        <v>145</v>
      </c>
      <c r="L401" s="1">
        <v>0.67900000000000005</v>
      </c>
      <c r="M401">
        <v>4.5199999999999996</v>
      </c>
      <c r="N401">
        <f t="shared" si="128"/>
        <v>-0.45199999999999996</v>
      </c>
      <c r="O401" t="s">
        <v>146</v>
      </c>
      <c r="P401">
        <v>0.53800000000000003</v>
      </c>
      <c r="Q401" s="1">
        <f t="shared" si="114"/>
        <v>0.14100000000000001</v>
      </c>
      <c r="R401">
        <v>14.83</v>
      </c>
      <c r="S401">
        <f t="shared" si="129"/>
        <v>-1.4830000000000001</v>
      </c>
      <c r="T401">
        <f t="shared" si="120"/>
        <v>-1.0310000000000001</v>
      </c>
      <c r="U401">
        <v>39.85</v>
      </c>
      <c r="V401">
        <v>41.7</v>
      </c>
      <c r="W401">
        <v>12.5</v>
      </c>
      <c r="X401">
        <v>12.5</v>
      </c>
      <c r="Y401" s="13">
        <f>(W401+X401)/2</f>
        <v>12.5</v>
      </c>
      <c r="Z401">
        <f t="shared" si="121"/>
        <v>12.5</v>
      </c>
      <c r="AA401">
        <f t="shared" si="122"/>
        <v>12.440286624203821</v>
      </c>
      <c r="AB401">
        <f t="shared" si="123"/>
        <v>1246.5976625000001</v>
      </c>
      <c r="AC401">
        <f t="shared" si="124"/>
        <v>1365.0286500000002</v>
      </c>
      <c r="AD401">
        <f t="shared" si="130"/>
        <v>0.26208178438661711</v>
      </c>
      <c r="AE401">
        <f t="shared" si="115"/>
        <v>2.2889837404745431E-5</v>
      </c>
      <c r="AF401">
        <f t="shared" si="125"/>
        <v>2.8534417803760725E-6</v>
      </c>
      <c r="AG401">
        <f t="shared" si="126"/>
        <v>2.8534417803760723</v>
      </c>
      <c r="AH401">
        <f t="shared" si="116"/>
        <v>3.1245283851319168E-6</v>
      </c>
      <c r="AI401">
        <f t="shared" si="127"/>
        <v>2.7676447918293618</v>
      </c>
    </row>
    <row r="402" spans="1:35" hidden="1" x14ac:dyDescent="0.35">
      <c r="A402" s="2">
        <v>44715</v>
      </c>
      <c r="B402" t="s">
        <v>56</v>
      </c>
      <c r="C402" t="s">
        <v>19</v>
      </c>
      <c r="D402" t="s">
        <v>67</v>
      </c>
      <c r="E402" t="s">
        <v>46</v>
      </c>
      <c r="F402">
        <v>5</v>
      </c>
      <c r="G402" t="s">
        <v>43</v>
      </c>
      <c r="H402" t="s">
        <v>74</v>
      </c>
      <c r="I402" t="str">
        <f t="shared" si="119"/>
        <v>L6PfuC9</v>
      </c>
      <c r="J402" t="s">
        <v>511</v>
      </c>
      <c r="K402" t="s">
        <v>69</v>
      </c>
      <c r="L402" s="1">
        <v>0.747</v>
      </c>
      <c r="M402">
        <v>10.23</v>
      </c>
      <c r="N402">
        <f t="shared" si="128"/>
        <v>-1.0230000000000001</v>
      </c>
      <c r="O402" t="s">
        <v>70</v>
      </c>
      <c r="P402">
        <v>0.60299999999999998</v>
      </c>
      <c r="Q402" s="1">
        <f t="shared" si="114"/>
        <v>0.14400000000000002</v>
      </c>
      <c r="R402">
        <v>14.84</v>
      </c>
      <c r="S402">
        <f t="shared" si="129"/>
        <v>-1.484</v>
      </c>
      <c r="T402">
        <f t="shared" si="120"/>
        <v>-0.46099999999999985</v>
      </c>
      <c r="U402">
        <v>82.38</v>
      </c>
      <c r="Y402" s="13">
        <v>82.38</v>
      </c>
      <c r="Z402">
        <f t="shared" si="121"/>
        <v>0</v>
      </c>
      <c r="AA402">
        <f t="shared" si="122"/>
        <v>0</v>
      </c>
      <c r="AB402">
        <f t="shared" si="123"/>
        <v>5327.3745539999991</v>
      </c>
      <c r="AC402">
        <f t="shared" si="124"/>
        <v>0</v>
      </c>
      <c r="AD402">
        <f t="shared" si="130"/>
        <v>0.23880597014925375</v>
      </c>
      <c r="AE402">
        <f t="shared" si="115"/>
        <v>2.0413645937287933E-5</v>
      </c>
      <c r="AF402">
        <f t="shared" si="125"/>
        <v>1.087511379206732E-5</v>
      </c>
      <c r="AG402">
        <f t="shared" si="126"/>
        <v>10.875113792067319</v>
      </c>
      <c r="AH402">
        <f t="shared" si="116"/>
        <v>0</v>
      </c>
      <c r="AI402">
        <f t="shared" si="127"/>
        <v>23.590268529430201</v>
      </c>
    </row>
    <row r="403" spans="1:35" hidden="1" x14ac:dyDescent="0.35">
      <c r="A403" s="2">
        <v>44772</v>
      </c>
      <c r="B403" t="s">
        <v>56</v>
      </c>
      <c r="C403" t="s">
        <v>196</v>
      </c>
      <c r="D403" t="s">
        <v>77</v>
      </c>
      <c r="E403" t="s">
        <v>46</v>
      </c>
      <c r="F403">
        <v>14</v>
      </c>
      <c r="G403" t="s">
        <v>25</v>
      </c>
      <c r="H403" t="s">
        <v>85</v>
      </c>
      <c r="I403" t="str">
        <f t="shared" si="119"/>
        <v>M3SguH10</v>
      </c>
      <c r="J403" t="s">
        <v>520</v>
      </c>
      <c r="L403" s="1">
        <v>0.68700000000000006</v>
      </c>
      <c r="M403">
        <v>8.85</v>
      </c>
      <c r="N403">
        <f t="shared" si="128"/>
        <v>-0.88500000000000001</v>
      </c>
      <c r="O403" t="s">
        <v>197</v>
      </c>
      <c r="P403">
        <v>0.56200000000000006</v>
      </c>
      <c r="Q403" s="1">
        <f t="shared" si="114"/>
        <v>0.125</v>
      </c>
      <c r="R403">
        <v>14.87</v>
      </c>
      <c r="S403">
        <f t="shared" si="129"/>
        <v>-1.4869999999999999</v>
      </c>
      <c r="T403">
        <f t="shared" si="120"/>
        <v>-0.60199999999999987</v>
      </c>
      <c r="U403">
        <v>75.954999999999998</v>
      </c>
      <c r="Y403" s="13">
        <v>75.954999999999998</v>
      </c>
      <c r="Z403">
        <f t="shared" si="121"/>
        <v>0</v>
      </c>
      <c r="AA403">
        <f t="shared" si="122"/>
        <v>0</v>
      </c>
      <c r="AB403">
        <f t="shared" si="123"/>
        <v>4528.792189625</v>
      </c>
      <c r="AC403">
        <f t="shared" si="124"/>
        <v>0</v>
      </c>
      <c r="AD403">
        <f t="shared" si="130"/>
        <v>0.22241992882562275</v>
      </c>
      <c r="AE403">
        <f t="shared" si="115"/>
        <v>1.8703280317253222E-5</v>
      </c>
      <c r="AF403">
        <f t="shared" si="125"/>
        <v>8.4703269821143383E-6</v>
      </c>
      <c r="AG403">
        <f t="shared" si="126"/>
        <v>8.4703269821143383</v>
      </c>
      <c r="AH403">
        <f t="shared" si="116"/>
        <v>0</v>
      </c>
      <c r="AI403">
        <f t="shared" si="127"/>
        <v>14.070310601518838</v>
      </c>
    </row>
    <row r="404" spans="1:35" hidden="1" x14ac:dyDescent="0.35">
      <c r="A404" s="2">
        <v>44750</v>
      </c>
      <c r="B404" t="s">
        <v>18</v>
      </c>
      <c r="C404" t="s">
        <v>155</v>
      </c>
      <c r="D404" t="s">
        <v>123</v>
      </c>
      <c r="E404" t="s">
        <v>21</v>
      </c>
      <c r="F404">
        <v>12</v>
      </c>
      <c r="G404" t="s">
        <v>37</v>
      </c>
      <c r="H404" t="s">
        <v>76</v>
      </c>
      <c r="I404" t="str">
        <f t="shared" si="119"/>
        <v>M1PfaH5</v>
      </c>
      <c r="J404" t="s">
        <v>467</v>
      </c>
      <c r="K404" t="s">
        <v>169</v>
      </c>
      <c r="L404" s="1">
        <v>0.73199999999999998</v>
      </c>
      <c r="M404">
        <v>3.21</v>
      </c>
      <c r="N404">
        <f t="shared" si="128"/>
        <v>-0.32100000000000001</v>
      </c>
      <c r="O404" t="s">
        <v>180</v>
      </c>
      <c r="P404">
        <v>0.63800000000000001</v>
      </c>
      <c r="Q404" s="1">
        <f t="shared" si="114"/>
        <v>9.3999999999999972E-2</v>
      </c>
      <c r="R404">
        <v>14.91</v>
      </c>
      <c r="S404">
        <f t="shared" si="129"/>
        <v>-1.4910000000000001</v>
      </c>
      <c r="T404">
        <f t="shared" si="120"/>
        <v>-1.1700000000000002</v>
      </c>
      <c r="U404">
        <v>105.9</v>
      </c>
      <c r="V404">
        <v>101.5</v>
      </c>
      <c r="W404">
        <v>30</v>
      </c>
      <c r="X404">
        <v>31</v>
      </c>
      <c r="Y404" s="13">
        <f>(W404+X404)/2</f>
        <v>30.5</v>
      </c>
      <c r="Z404">
        <f t="shared" si="121"/>
        <v>30.5</v>
      </c>
      <c r="AA404">
        <f t="shared" si="122"/>
        <v>74.064490445859875</v>
      </c>
      <c r="AB404">
        <f t="shared" si="123"/>
        <v>8803.6258500000022</v>
      </c>
      <c r="AC404">
        <f t="shared" si="124"/>
        <v>8087.2662500000006</v>
      </c>
      <c r="AD404">
        <f t="shared" si="130"/>
        <v>0.14733542319749213</v>
      </c>
      <c r="AE404">
        <f t="shared" si="115"/>
        <v>1.126504922144652E-5</v>
      </c>
      <c r="AF404">
        <f t="shared" si="125"/>
        <v>9.9173278527448983E-6</v>
      </c>
      <c r="AG404">
        <f t="shared" si="126"/>
        <v>9.9173278527448989</v>
      </c>
      <c r="AH404">
        <f t="shared" si="116"/>
        <v>9.1103452373193225E-6</v>
      </c>
      <c r="AI404">
        <f t="shared" si="127"/>
        <v>8.4763485920896553</v>
      </c>
    </row>
    <row r="405" spans="1:35" hidden="1" x14ac:dyDescent="0.35">
      <c r="A405" s="2">
        <v>44733</v>
      </c>
      <c r="B405" t="s">
        <v>18</v>
      </c>
      <c r="C405" t="s">
        <v>141</v>
      </c>
      <c r="D405" t="s">
        <v>133</v>
      </c>
      <c r="E405" t="s">
        <v>46</v>
      </c>
      <c r="F405">
        <v>1</v>
      </c>
      <c r="G405" t="s">
        <v>25</v>
      </c>
      <c r="H405" t="s">
        <v>83</v>
      </c>
      <c r="I405" t="str">
        <f t="shared" si="119"/>
        <v>K1SguH8</v>
      </c>
      <c r="J405" t="s">
        <v>485</v>
      </c>
      <c r="K405" t="s">
        <v>142</v>
      </c>
      <c r="L405" s="1">
        <v>0.71099999999999997</v>
      </c>
      <c r="M405">
        <v>9.8699999999999992</v>
      </c>
      <c r="N405">
        <f t="shared" si="128"/>
        <v>-0.98699999999999988</v>
      </c>
      <c r="O405" t="s">
        <v>100</v>
      </c>
      <c r="P405">
        <v>0.61899999999999999</v>
      </c>
      <c r="Q405" s="1">
        <f t="shared" si="114"/>
        <v>9.1999999999999971E-2</v>
      </c>
      <c r="R405">
        <v>15.02</v>
      </c>
      <c r="S405">
        <f t="shared" si="129"/>
        <v>-1.502</v>
      </c>
      <c r="T405">
        <f t="shared" si="120"/>
        <v>-0.51500000000000012</v>
      </c>
      <c r="U405">
        <v>28.45</v>
      </c>
      <c r="V405">
        <v>27.25</v>
      </c>
      <c r="W405">
        <v>9</v>
      </c>
      <c r="X405">
        <v>9.5</v>
      </c>
      <c r="Y405" s="13">
        <f>(W405+X405)/2</f>
        <v>9.25</v>
      </c>
      <c r="Z405">
        <f t="shared" si="121"/>
        <v>9.25</v>
      </c>
      <c r="AA405">
        <f t="shared" si="122"/>
        <v>6.8123009554140124</v>
      </c>
      <c r="AB405">
        <f t="shared" si="123"/>
        <v>635.38096250000001</v>
      </c>
      <c r="AC405">
        <f t="shared" si="124"/>
        <v>582.91156250000006</v>
      </c>
      <c r="AD405">
        <f t="shared" si="130"/>
        <v>0.14862681744749592</v>
      </c>
      <c r="AE405">
        <f t="shared" si="115"/>
        <v>1.1386718596041654E-5</v>
      </c>
      <c r="AF405">
        <f t="shared" si="125"/>
        <v>7.2349042212695936E-7</v>
      </c>
      <c r="AG405">
        <f t="shared" si="126"/>
        <v>0.72349042212695935</v>
      </c>
      <c r="AH405">
        <f t="shared" si="116"/>
        <v>6.637449928566447E-7</v>
      </c>
      <c r="AI405">
        <f t="shared" si="127"/>
        <v>1.404835771120309</v>
      </c>
    </row>
    <row r="406" spans="1:35" hidden="1" x14ac:dyDescent="0.35">
      <c r="A406" s="2">
        <v>44791</v>
      </c>
      <c r="B406" s="6" t="s">
        <v>18</v>
      </c>
      <c r="C406" s="6" t="s">
        <v>214</v>
      </c>
      <c r="D406" t="s">
        <v>109</v>
      </c>
      <c r="E406" t="s">
        <v>21</v>
      </c>
      <c r="F406">
        <v>16</v>
      </c>
      <c r="G406" t="s">
        <v>33</v>
      </c>
      <c r="H406" t="s">
        <v>104</v>
      </c>
      <c r="I406" t="str">
        <f t="shared" si="119"/>
        <v>L3HmaE8</v>
      </c>
      <c r="J406" t="s">
        <v>446</v>
      </c>
      <c r="K406" t="s">
        <v>221</v>
      </c>
      <c r="L406" s="1">
        <v>0.82299999999999995</v>
      </c>
      <c r="M406">
        <v>7.02</v>
      </c>
      <c r="N406">
        <f t="shared" si="128"/>
        <v>-0.70199999999999996</v>
      </c>
      <c r="O406" t="s">
        <v>88</v>
      </c>
      <c r="P406">
        <v>0.80300000000000005</v>
      </c>
      <c r="Q406" s="1">
        <f t="shared" si="114"/>
        <v>1.9999999999999907E-2</v>
      </c>
      <c r="R406">
        <v>15.08</v>
      </c>
      <c r="S406">
        <f t="shared" si="129"/>
        <v>-1.508</v>
      </c>
      <c r="T406">
        <f t="shared" si="120"/>
        <v>-0.80600000000000005</v>
      </c>
      <c r="U406">
        <v>56.95</v>
      </c>
      <c r="V406">
        <v>55.85</v>
      </c>
      <c r="W406" s="13">
        <v>56.95</v>
      </c>
      <c r="X406">
        <v>55.85</v>
      </c>
      <c r="Y406">
        <v>56.95</v>
      </c>
      <c r="Z406">
        <f t="shared" si="121"/>
        <v>56.400000000000006</v>
      </c>
      <c r="AA406">
        <f t="shared" si="122"/>
        <v>253.26114649681531</v>
      </c>
      <c r="AB406">
        <f t="shared" si="123"/>
        <v>2545.9924625000003</v>
      </c>
      <c r="AC406">
        <f t="shared" si="124"/>
        <v>2448.5896625000005</v>
      </c>
      <c r="AD406">
        <f t="shared" si="130"/>
        <v>2.4906600249065883E-2</v>
      </c>
      <c r="AE406">
        <f t="shared" si="115"/>
        <v>1.2630194827079065E-6</v>
      </c>
      <c r="AF406">
        <f t="shared" si="125"/>
        <v>3.2156380829649793E-7</v>
      </c>
      <c r="AG406">
        <f t="shared" si="126"/>
        <v>0.32156380829649794</v>
      </c>
      <c r="AH406">
        <f t="shared" si="116"/>
        <v>3.092616448894678E-7</v>
      </c>
      <c r="AI406">
        <f t="shared" si="127"/>
        <v>0.39896254131079145</v>
      </c>
    </row>
    <row r="407" spans="1:35" hidden="1" x14ac:dyDescent="0.35">
      <c r="A407" s="2">
        <v>44720</v>
      </c>
      <c r="B407" t="s">
        <v>18</v>
      </c>
      <c r="C407" t="s">
        <v>19</v>
      </c>
      <c r="D407" t="s">
        <v>86</v>
      </c>
      <c r="E407" t="s">
        <v>46</v>
      </c>
      <c r="F407">
        <v>8</v>
      </c>
      <c r="G407" t="s">
        <v>37</v>
      </c>
      <c r="H407" t="s">
        <v>97</v>
      </c>
      <c r="I407" t="str">
        <f t="shared" si="119"/>
        <v>K5PfaJ1</v>
      </c>
      <c r="J407" t="s">
        <v>406</v>
      </c>
      <c r="K407" t="s">
        <v>87</v>
      </c>
      <c r="L407" s="1">
        <v>0.73599999999999999</v>
      </c>
      <c r="M407">
        <v>7.09</v>
      </c>
      <c r="N407">
        <f t="shared" si="128"/>
        <v>-0.70899999999999996</v>
      </c>
      <c r="O407" t="s">
        <v>88</v>
      </c>
      <c r="P407">
        <v>0.65400000000000003</v>
      </c>
      <c r="Q407" s="1">
        <f t="shared" si="114"/>
        <v>8.1999999999999962E-2</v>
      </c>
      <c r="R407">
        <v>15.18</v>
      </c>
      <c r="S407">
        <f t="shared" si="129"/>
        <v>-1.518</v>
      </c>
      <c r="T407">
        <f t="shared" si="120"/>
        <v>-0.80900000000000005</v>
      </c>
      <c r="U407">
        <v>50.2</v>
      </c>
      <c r="V407">
        <v>49.7</v>
      </c>
      <c r="W407">
        <v>16</v>
      </c>
      <c r="X407">
        <v>17</v>
      </c>
      <c r="Y407" s="13">
        <f>(W407+X407)/2</f>
        <v>16.5</v>
      </c>
      <c r="Z407">
        <f t="shared" si="121"/>
        <v>16.5</v>
      </c>
      <c r="AA407">
        <f t="shared" si="122"/>
        <v>21.675955414012737</v>
      </c>
      <c r="AB407">
        <f t="shared" si="123"/>
        <v>1978.2314000000003</v>
      </c>
      <c r="AC407">
        <f t="shared" si="124"/>
        <v>1939.0206500000002</v>
      </c>
      <c r="AD407">
        <f t="shared" si="130"/>
        <v>0.12538226299694183</v>
      </c>
      <c r="AE407">
        <f t="shared" si="115"/>
        <v>9.2358230894186392E-6</v>
      </c>
      <c r="AF407">
        <f t="shared" si="125"/>
        <v>1.8270595240332964E-6</v>
      </c>
      <c r="AG407">
        <f t="shared" si="126"/>
        <v>1.8270595240332965</v>
      </c>
      <c r="AH407">
        <f t="shared" si="116"/>
        <v>1.7908451690129538E-6</v>
      </c>
      <c r="AI407">
        <f t="shared" si="127"/>
        <v>2.2584172114132217</v>
      </c>
    </row>
    <row r="408" spans="1:35" hidden="1" x14ac:dyDescent="0.35">
      <c r="A408" s="2">
        <v>44772</v>
      </c>
      <c r="B408" t="s">
        <v>56</v>
      </c>
      <c r="C408" t="s">
        <v>196</v>
      </c>
      <c r="D408" t="s">
        <v>77</v>
      </c>
      <c r="E408" t="s">
        <v>46</v>
      </c>
      <c r="F408">
        <v>15</v>
      </c>
      <c r="G408" t="s">
        <v>28</v>
      </c>
      <c r="H408" t="s">
        <v>82</v>
      </c>
      <c r="I408" t="str">
        <f t="shared" si="119"/>
        <v>M3DtoH7</v>
      </c>
      <c r="J408" t="s">
        <v>515</v>
      </c>
      <c r="L408" s="1">
        <v>0.76800000000000002</v>
      </c>
      <c r="M408">
        <v>6.67</v>
      </c>
      <c r="N408">
        <f t="shared" si="128"/>
        <v>-0.66700000000000004</v>
      </c>
      <c r="O408" t="s">
        <v>197</v>
      </c>
      <c r="P408">
        <v>0.80400000000000005</v>
      </c>
      <c r="Q408" s="1">
        <f t="shared" si="114"/>
        <v>-3.6000000000000032E-2</v>
      </c>
      <c r="R408">
        <v>15.21</v>
      </c>
      <c r="S408">
        <f t="shared" si="129"/>
        <v>-1.5210000000000001</v>
      </c>
      <c r="T408">
        <f t="shared" si="120"/>
        <v>-0.85400000000000009</v>
      </c>
      <c r="U408">
        <v>33.85</v>
      </c>
      <c r="Y408" s="13">
        <v>33.85</v>
      </c>
      <c r="Z408">
        <f t="shared" si="121"/>
        <v>0</v>
      </c>
      <c r="AA408">
        <f t="shared" si="122"/>
        <v>0</v>
      </c>
      <c r="AB408">
        <f t="shared" si="123"/>
        <v>899.4706625</v>
      </c>
      <c r="AC408">
        <f t="shared" si="124"/>
        <v>0</v>
      </c>
      <c r="AD408">
        <f>(P408-L408)/L408</f>
        <v>4.6875000000000042E-2</v>
      </c>
      <c r="AE408">
        <f t="shared" si="115"/>
        <v>2.750905540270043E-6</v>
      </c>
      <c r="AF408">
        <f t="shared" si="125"/>
        <v>2.4743588287816161E-7</v>
      </c>
      <c r="AG408">
        <f t="shared" si="126"/>
        <v>0.24743588287816159</v>
      </c>
      <c r="AH408">
        <f t="shared" si="116"/>
        <v>0</v>
      </c>
      <c r="AI408">
        <f t="shared" si="127"/>
        <v>0.2897375677730229</v>
      </c>
    </row>
    <row r="409" spans="1:35" hidden="1" x14ac:dyDescent="0.35">
      <c r="A409" s="2">
        <v>44750</v>
      </c>
      <c r="B409" t="s">
        <v>18</v>
      </c>
      <c r="C409" t="s">
        <v>155</v>
      </c>
      <c r="D409" t="s">
        <v>123</v>
      </c>
      <c r="E409" t="s">
        <v>21</v>
      </c>
      <c r="F409">
        <v>2</v>
      </c>
      <c r="G409" t="s">
        <v>33</v>
      </c>
      <c r="H409" t="s">
        <v>97</v>
      </c>
      <c r="I409" t="str">
        <f t="shared" si="119"/>
        <v>M1HmaJ1</v>
      </c>
      <c r="J409" t="s">
        <v>462</v>
      </c>
      <c r="K409" t="s">
        <v>134</v>
      </c>
      <c r="L409" s="1">
        <v>1.0860000000000001</v>
      </c>
      <c r="M409">
        <v>13.95</v>
      </c>
      <c r="N409">
        <f t="shared" si="128"/>
        <v>-1.395</v>
      </c>
      <c r="O409" t="s">
        <v>179</v>
      </c>
      <c r="P409">
        <v>0.67300000000000004</v>
      </c>
      <c r="Q409" s="1">
        <f t="shared" si="114"/>
        <v>0.41300000000000003</v>
      </c>
      <c r="R409">
        <v>15.23</v>
      </c>
      <c r="S409">
        <f t="shared" si="129"/>
        <v>-1.5230000000000001</v>
      </c>
      <c r="T409">
        <f t="shared" si="120"/>
        <v>-0.12800000000000011</v>
      </c>
      <c r="U409">
        <v>70.599999999999994</v>
      </c>
      <c r="V409">
        <v>69.55</v>
      </c>
      <c r="W409">
        <v>21</v>
      </c>
      <c r="X409">
        <v>24</v>
      </c>
      <c r="Y409" s="13">
        <f>(W409+X409)/2</f>
        <v>22.5</v>
      </c>
      <c r="Z409">
        <f t="shared" si="121"/>
        <v>22.5</v>
      </c>
      <c r="AA409">
        <f t="shared" si="122"/>
        <v>40.306528662420384</v>
      </c>
      <c r="AB409">
        <f t="shared" si="123"/>
        <v>3912.7225999999991</v>
      </c>
      <c r="AC409">
        <f t="shared" si="124"/>
        <v>3797.2039624999998</v>
      </c>
      <c r="AD409">
        <f>(L409-P409)/P409</f>
        <v>0.61367013372956913</v>
      </c>
      <c r="AE409">
        <f t="shared" si="115"/>
        <v>6.5237142648505271E-5</v>
      </c>
      <c r="AF409">
        <f t="shared" si="125"/>
        <v>2.552548424002304E-5</v>
      </c>
      <c r="AG409">
        <f t="shared" si="126"/>
        <v>25.52548424002304</v>
      </c>
      <c r="AH409">
        <f t="shared" si="116"/>
        <v>2.4771873656708193E-5</v>
      </c>
      <c r="AI409">
        <f t="shared" si="127"/>
        <v>199.41784562517984</v>
      </c>
    </row>
    <row r="410" spans="1:35" hidden="1" x14ac:dyDescent="0.35">
      <c r="A410" s="2">
        <v>44715</v>
      </c>
      <c r="B410" t="s">
        <v>56</v>
      </c>
      <c r="C410" t="s">
        <v>19</v>
      </c>
      <c r="D410" t="s">
        <v>67</v>
      </c>
      <c r="E410" t="s">
        <v>46</v>
      </c>
      <c r="F410">
        <v>3</v>
      </c>
      <c r="G410" t="s">
        <v>43</v>
      </c>
      <c r="H410" t="s">
        <v>72</v>
      </c>
      <c r="I410" t="str">
        <f t="shared" si="119"/>
        <v>L6PfuC4</v>
      </c>
      <c r="J410" t="s">
        <v>510</v>
      </c>
      <c r="K410" t="s">
        <v>69</v>
      </c>
      <c r="L410" s="1">
        <v>0.64900000000000002</v>
      </c>
      <c r="M410">
        <v>8.7899999999999991</v>
      </c>
      <c r="N410">
        <f t="shared" si="128"/>
        <v>-0.87899999999999989</v>
      </c>
      <c r="O410" t="s">
        <v>70</v>
      </c>
      <c r="P410">
        <v>0.45600000000000002</v>
      </c>
      <c r="Q410" s="1">
        <f t="shared" si="114"/>
        <v>0.193</v>
      </c>
      <c r="R410">
        <v>15.23</v>
      </c>
      <c r="S410">
        <f t="shared" si="129"/>
        <v>-1.5230000000000001</v>
      </c>
      <c r="T410">
        <f t="shared" si="120"/>
        <v>-0.64400000000000024</v>
      </c>
      <c r="U410">
        <v>116.83499999999999</v>
      </c>
      <c r="Y410" s="13">
        <v>116.83499999999999</v>
      </c>
      <c r="Z410">
        <f t="shared" si="121"/>
        <v>0</v>
      </c>
      <c r="AA410">
        <f t="shared" si="122"/>
        <v>0</v>
      </c>
      <c r="AB410">
        <f t="shared" si="123"/>
        <v>10715.577521625</v>
      </c>
      <c r="AC410">
        <f t="shared" si="124"/>
        <v>0</v>
      </c>
      <c r="AD410">
        <f>(L410-P410)/P410</f>
        <v>0.4232456140350877</v>
      </c>
      <c r="AE410">
        <f t="shared" si="115"/>
        <v>4.1293556347020169E-5</v>
      </c>
      <c r="AF410">
        <f t="shared" si="125"/>
        <v>4.4248430418008466E-5</v>
      </c>
      <c r="AG410">
        <f t="shared" si="126"/>
        <v>44.248430418008468</v>
      </c>
      <c r="AH410">
        <f t="shared" si="116"/>
        <v>0</v>
      </c>
      <c r="AI410">
        <f t="shared" si="127"/>
        <v>68.70874288510629</v>
      </c>
    </row>
    <row r="411" spans="1:35" hidden="1" x14ac:dyDescent="0.35">
      <c r="A411" s="2">
        <v>44743</v>
      </c>
      <c r="B411" t="s">
        <v>56</v>
      </c>
      <c r="C411" t="s">
        <v>155</v>
      </c>
      <c r="D411" t="s">
        <v>57</v>
      </c>
      <c r="E411" t="s">
        <v>46</v>
      </c>
      <c r="F411">
        <v>5</v>
      </c>
      <c r="G411" t="s">
        <v>43</v>
      </c>
      <c r="H411" t="s">
        <v>58</v>
      </c>
      <c r="I411" t="str">
        <f t="shared" si="119"/>
        <v>L1PfuD3</v>
      </c>
      <c r="J411" t="s">
        <v>503</v>
      </c>
      <c r="K411" t="s">
        <v>87</v>
      </c>
      <c r="L411" s="1">
        <v>0.64800000000000002</v>
      </c>
      <c r="M411">
        <v>5.09</v>
      </c>
      <c r="N411">
        <f t="shared" si="128"/>
        <v>-0.50900000000000001</v>
      </c>
      <c r="O411" t="s">
        <v>156</v>
      </c>
      <c r="P411">
        <v>0.499</v>
      </c>
      <c r="Q411" s="1">
        <f t="shared" si="114"/>
        <v>0.14900000000000002</v>
      </c>
      <c r="R411">
        <v>15.23</v>
      </c>
      <c r="S411">
        <f t="shared" si="129"/>
        <v>-1.5230000000000001</v>
      </c>
      <c r="T411">
        <f t="shared" si="120"/>
        <v>-1.0140000000000002</v>
      </c>
      <c r="U411">
        <v>130.74</v>
      </c>
      <c r="Y411" s="13">
        <v>130.74</v>
      </c>
      <c r="Z411">
        <f t="shared" si="121"/>
        <v>0</v>
      </c>
      <c r="AA411">
        <f t="shared" si="122"/>
        <v>0</v>
      </c>
      <c r="AB411">
        <f t="shared" si="123"/>
        <v>13417.963866000004</v>
      </c>
      <c r="AC411">
        <f t="shared" si="124"/>
        <v>0</v>
      </c>
      <c r="AD411">
        <f>(L411-P411)/P411</f>
        <v>0.29859719438877758</v>
      </c>
      <c r="AE411">
        <f t="shared" si="115"/>
        <v>2.6876795455431814E-5</v>
      </c>
      <c r="AF411">
        <f t="shared" si="125"/>
        <v>3.6063187025485719E-5</v>
      </c>
      <c r="AG411">
        <f t="shared" si="126"/>
        <v>36.063187025485718</v>
      </c>
      <c r="AH411">
        <f t="shared" si="116"/>
        <v>0</v>
      </c>
      <c r="AI411">
        <f t="shared" si="127"/>
        <v>35.565273200676245</v>
      </c>
    </row>
    <row r="412" spans="1:35" hidden="1" x14ac:dyDescent="0.35">
      <c r="A412" s="2">
        <v>44721</v>
      </c>
      <c r="B412" t="s">
        <v>18</v>
      </c>
      <c r="C412" t="s">
        <v>19</v>
      </c>
      <c r="D412" t="s">
        <v>20</v>
      </c>
      <c r="E412" t="s">
        <v>21</v>
      </c>
      <c r="F412">
        <v>9</v>
      </c>
      <c r="G412" t="s">
        <v>22</v>
      </c>
      <c r="H412" t="s">
        <v>113</v>
      </c>
      <c r="I412" t="str">
        <f t="shared" si="119"/>
        <v>K6FsaA10</v>
      </c>
      <c r="J412" t="s">
        <v>421</v>
      </c>
      <c r="K412" t="s">
        <v>23</v>
      </c>
      <c r="L412" s="1">
        <v>0.59</v>
      </c>
      <c r="M412">
        <v>3.36</v>
      </c>
      <c r="N412">
        <f t="shared" si="128"/>
        <v>-0.33599999999999997</v>
      </c>
      <c r="O412" t="s">
        <v>24</v>
      </c>
      <c r="P412">
        <v>0.312</v>
      </c>
      <c r="Q412" s="1">
        <f t="shared" si="114"/>
        <v>0.27799999999999997</v>
      </c>
      <c r="R412">
        <v>15.24</v>
      </c>
      <c r="S412">
        <f t="shared" si="129"/>
        <v>-1.524</v>
      </c>
      <c r="T412">
        <f t="shared" si="120"/>
        <v>-1.1880000000000002</v>
      </c>
      <c r="U412">
        <v>46</v>
      </c>
      <c r="V412">
        <v>44.75</v>
      </c>
      <c r="W412">
        <v>14.5</v>
      </c>
      <c r="X412">
        <v>15.5</v>
      </c>
      <c r="Y412" s="13">
        <f>(W412+X412)/2</f>
        <v>15</v>
      </c>
      <c r="Z412">
        <f t="shared" si="121"/>
        <v>15</v>
      </c>
      <c r="AA412">
        <f t="shared" si="122"/>
        <v>17.914012738853504</v>
      </c>
      <c r="AB412">
        <f t="shared" si="123"/>
        <v>1661.0600000000002</v>
      </c>
      <c r="AC412">
        <f t="shared" si="124"/>
        <v>1572.0115625000001</v>
      </c>
      <c r="AD412">
        <f>(L412-P412)/P412</f>
        <v>0.89102564102564097</v>
      </c>
      <c r="AE412">
        <f t="shared" si="115"/>
        <v>1.0324328153770081E-4</v>
      </c>
      <c r="AF412">
        <f t="shared" si="125"/>
        <v>1.7149328523101333E-5</v>
      </c>
      <c r="AG412">
        <f t="shared" si="126"/>
        <v>17.149328523101332</v>
      </c>
      <c r="AH412">
        <f t="shared" si="116"/>
        <v>1.6229963232770845E-5</v>
      </c>
      <c r="AI412">
        <f t="shared" si="127"/>
        <v>14.435461719782264</v>
      </c>
    </row>
    <row r="413" spans="1:35" hidden="1" x14ac:dyDescent="0.35">
      <c r="A413" s="2">
        <v>44715</v>
      </c>
      <c r="B413" t="s">
        <v>56</v>
      </c>
      <c r="C413" t="s">
        <v>19</v>
      </c>
      <c r="D413" t="s">
        <v>57</v>
      </c>
      <c r="E413" t="s">
        <v>46</v>
      </c>
      <c r="F413">
        <v>6</v>
      </c>
      <c r="G413" t="s">
        <v>28</v>
      </c>
      <c r="H413" t="s">
        <v>64</v>
      </c>
      <c r="I413" t="str">
        <f t="shared" si="119"/>
        <v>L1DtoA2</v>
      </c>
      <c r="J413" t="s">
        <v>499</v>
      </c>
      <c r="K413" t="s">
        <v>59</v>
      </c>
      <c r="L413" s="1">
        <v>0.129</v>
      </c>
      <c r="M413">
        <v>6.92</v>
      </c>
      <c r="N413">
        <f t="shared" si="128"/>
        <v>-0.69199999999999995</v>
      </c>
      <c r="O413" t="s">
        <v>60</v>
      </c>
      <c r="P413">
        <v>0.52100000000000002</v>
      </c>
      <c r="Q413" s="1">
        <f t="shared" si="114"/>
        <v>-0.39200000000000002</v>
      </c>
      <c r="R413">
        <v>15.27</v>
      </c>
      <c r="S413">
        <f t="shared" si="129"/>
        <v>-1.5269999999999999</v>
      </c>
      <c r="T413">
        <f t="shared" si="120"/>
        <v>-0.83499999999999996</v>
      </c>
      <c r="U413">
        <v>38.71</v>
      </c>
      <c r="Y413" s="13">
        <v>38.71</v>
      </c>
      <c r="Z413">
        <f t="shared" si="121"/>
        <v>0</v>
      </c>
      <c r="AA413">
        <f t="shared" si="122"/>
        <v>0</v>
      </c>
      <c r="AB413">
        <f t="shared" si="123"/>
        <v>1176.2943185000001</v>
      </c>
      <c r="AC413">
        <f t="shared" si="124"/>
        <v>0</v>
      </c>
      <c r="AD413">
        <f>(P413-L413)/L413</f>
        <v>3.0387596899224807</v>
      </c>
      <c r="AE413">
        <f t="shared" si="115"/>
        <v>4.6746185327387562E-4</v>
      </c>
      <c r="AF413">
        <f t="shared" si="125"/>
        <v>5.4987272212154063E-5</v>
      </c>
      <c r="AG413">
        <f t="shared" si="126"/>
        <v>54.98727221215406</v>
      </c>
      <c r="AH413">
        <f t="shared" si="116"/>
        <v>0</v>
      </c>
      <c r="AI413">
        <f t="shared" si="127"/>
        <v>65.853020613358154</v>
      </c>
    </row>
    <row r="414" spans="1:35" hidden="1" x14ac:dyDescent="0.35">
      <c r="A414" s="2">
        <v>44804</v>
      </c>
      <c r="B414" s="6" t="s">
        <v>18</v>
      </c>
      <c r="C414" s="6" t="s">
        <v>232</v>
      </c>
      <c r="D414" t="s">
        <v>109</v>
      </c>
      <c r="E414" t="s">
        <v>21</v>
      </c>
      <c r="F414">
        <v>4</v>
      </c>
      <c r="G414" t="s">
        <v>33</v>
      </c>
      <c r="H414" t="s">
        <v>114</v>
      </c>
      <c r="I414" t="str">
        <f t="shared" si="119"/>
        <v>L3HmaJ9</v>
      </c>
      <c r="J414" t="s">
        <v>447</v>
      </c>
      <c r="K414" t="s">
        <v>236</v>
      </c>
      <c r="L414" s="1">
        <v>0.91</v>
      </c>
      <c r="M414">
        <v>8.56</v>
      </c>
      <c r="N414">
        <f t="shared" si="128"/>
        <v>-0.85600000000000009</v>
      </c>
      <c r="O414" t="s">
        <v>135</v>
      </c>
      <c r="P414">
        <v>0.93899999999999995</v>
      </c>
      <c r="Q414" s="1">
        <f t="shared" si="114"/>
        <v>-2.8999999999999915E-2</v>
      </c>
      <c r="R414">
        <v>15.34</v>
      </c>
      <c r="S414">
        <f t="shared" si="129"/>
        <v>-1.534</v>
      </c>
      <c r="T414">
        <f t="shared" si="120"/>
        <v>-0.67799999999999994</v>
      </c>
      <c r="U414">
        <v>60.45</v>
      </c>
      <c r="V414">
        <v>56.85</v>
      </c>
      <c r="W414">
        <v>60.45</v>
      </c>
      <c r="X414">
        <v>56.85</v>
      </c>
      <c r="Y414">
        <v>56.85</v>
      </c>
      <c r="Z414">
        <f t="shared" si="121"/>
        <v>58.650000000000006</v>
      </c>
      <c r="AA414">
        <f t="shared" si="122"/>
        <v>273.87121815286628</v>
      </c>
      <c r="AB414">
        <f t="shared" si="123"/>
        <v>2868.5489625000005</v>
      </c>
      <c r="AC414">
        <f t="shared" si="124"/>
        <v>2537.0591625000002</v>
      </c>
      <c r="AD414">
        <f>(P414-L414)/L414</f>
        <v>3.1868131868131776E-2</v>
      </c>
      <c r="AE414">
        <f t="shared" si="115"/>
        <v>1.7107200398573805E-6</v>
      </c>
      <c r="AF414">
        <f t="shared" si="125"/>
        <v>4.9072841954608477E-7</v>
      </c>
      <c r="AG414">
        <f t="shared" si="126"/>
        <v>0.49072841954608476</v>
      </c>
      <c r="AH414">
        <f t="shared" si="116"/>
        <v>4.3401979515925322E-7</v>
      </c>
      <c r="AI414">
        <f t="shared" si="127"/>
        <v>0.72378822941900411</v>
      </c>
    </row>
    <row r="415" spans="1:35" hidden="1" x14ac:dyDescent="0.35">
      <c r="A415" s="2">
        <v>44721</v>
      </c>
      <c r="B415" t="s">
        <v>18</v>
      </c>
      <c r="C415" t="s">
        <v>19</v>
      </c>
      <c r="D415" t="s">
        <v>45</v>
      </c>
      <c r="E415" t="s">
        <v>46</v>
      </c>
      <c r="F415">
        <v>8</v>
      </c>
      <c r="G415" t="s">
        <v>22</v>
      </c>
      <c r="H415" t="s">
        <v>55</v>
      </c>
      <c r="I415" t="str">
        <f t="shared" si="119"/>
        <v>L4FsaI1</v>
      </c>
      <c r="J415" t="s">
        <v>435</v>
      </c>
      <c r="K415" t="s">
        <v>23</v>
      </c>
      <c r="L415" s="1">
        <v>0.745</v>
      </c>
      <c r="M415">
        <v>4.25</v>
      </c>
      <c r="N415">
        <f t="shared" si="128"/>
        <v>-0.42499999999999999</v>
      </c>
      <c r="O415" t="s">
        <v>48</v>
      </c>
      <c r="P415">
        <v>0.52800000000000002</v>
      </c>
      <c r="Q415" s="1">
        <f t="shared" si="114"/>
        <v>0.21699999999999997</v>
      </c>
      <c r="R415">
        <v>15.35</v>
      </c>
      <c r="S415">
        <f t="shared" si="129"/>
        <v>-1.5349999999999999</v>
      </c>
      <c r="T415">
        <f t="shared" si="120"/>
        <v>-1.1099999999999999</v>
      </c>
      <c r="U415">
        <v>36.4</v>
      </c>
      <c r="V415">
        <v>35.35</v>
      </c>
      <c r="W415">
        <v>10</v>
      </c>
      <c r="X415">
        <v>10.5</v>
      </c>
      <c r="Y415" s="13">
        <f>(W415+X415)/2</f>
        <v>10.25</v>
      </c>
      <c r="Z415">
        <f t="shared" si="121"/>
        <v>10.25</v>
      </c>
      <c r="AA415">
        <f t="shared" si="122"/>
        <v>8.3648487261146496</v>
      </c>
      <c r="AB415">
        <f t="shared" si="123"/>
        <v>1040.0935999999999</v>
      </c>
      <c r="AC415">
        <f t="shared" si="124"/>
        <v>980.95366250000018</v>
      </c>
      <c r="AD415">
        <f t="shared" ref="AD415:AD425" si="131">(L415-P415)/P415</f>
        <v>0.4109848484848484</v>
      </c>
      <c r="AE415">
        <f t="shared" si="115"/>
        <v>3.9825985851455327E-5</v>
      </c>
      <c r="AF415">
        <f t="shared" si="125"/>
        <v>4.1422752997789235E-6</v>
      </c>
      <c r="AG415">
        <f t="shared" si="126"/>
        <v>4.1422752997789232</v>
      </c>
      <c r="AH415">
        <f t="shared" si="116"/>
        <v>3.9067446683658293E-6</v>
      </c>
      <c r="AI415">
        <f t="shared" si="127"/>
        <v>3.7317795493503816</v>
      </c>
    </row>
    <row r="416" spans="1:35" hidden="1" x14ac:dyDescent="0.35">
      <c r="A416" s="18">
        <v>44743</v>
      </c>
      <c r="B416" s="19" t="s">
        <v>56</v>
      </c>
      <c r="C416" s="19" t="s">
        <v>155</v>
      </c>
      <c r="D416" s="19" t="s">
        <v>57</v>
      </c>
      <c r="E416" s="19" t="s">
        <v>46</v>
      </c>
      <c r="F416" s="19">
        <v>4</v>
      </c>
      <c r="G416" s="19" t="s">
        <v>39</v>
      </c>
      <c r="H416" s="19" t="s">
        <v>65</v>
      </c>
      <c r="I416" s="19" t="str">
        <f t="shared" si="119"/>
        <v>L1BbrC5</v>
      </c>
      <c r="J416" s="19" t="s">
        <v>497</v>
      </c>
      <c r="K416" s="19" t="s">
        <v>87</v>
      </c>
      <c r="L416" s="20">
        <v>0.64100000000000001</v>
      </c>
      <c r="M416" s="19">
        <v>5.94</v>
      </c>
      <c r="N416" s="19">
        <f t="shared" si="128"/>
        <v>-0.59400000000000008</v>
      </c>
      <c r="O416" s="19" t="s">
        <v>156</v>
      </c>
      <c r="P416" s="19">
        <v>0.442</v>
      </c>
      <c r="Q416" s="20">
        <f t="shared" si="114"/>
        <v>0.19900000000000001</v>
      </c>
      <c r="R416" s="19">
        <v>15.43</v>
      </c>
      <c r="S416" s="19">
        <f t="shared" si="129"/>
        <v>-1.5429999999999999</v>
      </c>
      <c r="T416" s="19">
        <f t="shared" si="120"/>
        <v>-0.94899999999999984</v>
      </c>
      <c r="U416" s="19">
        <v>57.875</v>
      </c>
      <c r="V416" s="19"/>
      <c r="W416" s="19"/>
      <c r="X416" s="19"/>
      <c r="Y416" s="19">
        <v>57.875</v>
      </c>
      <c r="Z416" s="19">
        <f t="shared" si="121"/>
        <v>0</v>
      </c>
      <c r="AA416" s="19">
        <f t="shared" si="122"/>
        <v>0</v>
      </c>
      <c r="AB416">
        <f t="shared" si="123"/>
        <v>2629.3697656250001</v>
      </c>
      <c r="AC416" s="19">
        <f t="shared" si="124"/>
        <v>0</v>
      </c>
      <c r="AD416" s="19">
        <f t="shared" si="131"/>
        <v>0.45022624434389141</v>
      </c>
      <c r="AE416" s="19">
        <f t="shared" si="115"/>
        <v>4.4557445532671879E-5</v>
      </c>
      <c r="AF416" s="19">
        <f t="shared" si="125"/>
        <v>1.1715800011709018E-5</v>
      </c>
      <c r="AG416">
        <f t="shared" si="126"/>
        <v>11.715800011709018</v>
      </c>
      <c r="AH416" s="19">
        <f t="shared" si="116"/>
        <v>0</v>
      </c>
      <c r="AI416">
        <f t="shared" si="127"/>
        <v>12.34541623994628</v>
      </c>
    </row>
    <row r="417" spans="1:35" hidden="1" x14ac:dyDescent="0.35">
      <c r="A417" s="2">
        <v>44804</v>
      </c>
      <c r="B417" s="6" t="s">
        <v>18</v>
      </c>
      <c r="C417" s="6" t="s">
        <v>232</v>
      </c>
      <c r="D417" t="s">
        <v>109</v>
      </c>
      <c r="E417" t="s">
        <v>21</v>
      </c>
      <c r="F417">
        <v>8</v>
      </c>
      <c r="G417" t="s">
        <v>33</v>
      </c>
      <c r="H417" t="s">
        <v>104</v>
      </c>
      <c r="I417" t="str">
        <f t="shared" si="119"/>
        <v>L3HmaE8</v>
      </c>
      <c r="J417" t="s">
        <v>446</v>
      </c>
      <c r="K417" t="s">
        <v>236</v>
      </c>
      <c r="L417" s="1">
        <v>0.82599999999999996</v>
      </c>
      <c r="M417">
        <v>7.23</v>
      </c>
      <c r="N417">
        <f t="shared" si="128"/>
        <v>-0.72300000000000009</v>
      </c>
      <c r="O417" t="s">
        <v>135</v>
      </c>
      <c r="P417">
        <v>0.77800000000000002</v>
      </c>
      <c r="Q417" s="1">
        <f t="shared" si="114"/>
        <v>4.7999999999999932E-2</v>
      </c>
      <c r="R417">
        <v>15.45</v>
      </c>
      <c r="S417">
        <f t="shared" si="129"/>
        <v>-1.5449999999999999</v>
      </c>
      <c r="T417">
        <f t="shared" si="120"/>
        <v>-0.82199999999999984</v>
      </c>
      <c r="U417">
        <v>56.95</v>
      </c>
      <c r="V417">
        <v>55.85</v>
      </c>
      <c r="W417">
        <v>56.95</v>
      </c>
      <c r="X417">
        <v>55.85</v>
      </c>
      <c r="Y417">
        <v>55.85</v>
      </c>
      <c r="Z417">
        <f t="shared" si="121"/>
        <v>56.400000000000006</v>
      </c>
      <c r="AA417">
        <f t="shared" si="122"/>
        <v>253.26114649681531</v>
      </c>
      <c r="AB417">
        <f t="shared" si="123"/>
        <v>2545.9924625000003</v>
      </c>
      <c r="AC417">
        <f t="shared" si="124"/>
        <v>2448.5896625000005</v>
      </c>
      <c r="AD417">
        <f t="shared" si="131"/>
        <v>6.1696658097686284E-2</v>
      </c>
      <c r="AE417">
        <f t="shared" si="115"/>
        <v>3.8579717278771405E-6</v>
      </c>
      <c r="AF417">
        <f t="shared" si="125"/>
        <v>9.8223669397133028E-7</v>
      </c>
      <c r="AG417">
        <f t="shared" si="126"/>
        <v>0.98223669397133029</v>
      </c>
      <c r="AH417">
        <f t="shared" si="116"/>
        <v>9.4465896910972312E-7</v>
      </c>
      <c r="AI417">
        <f t="shared" si="127"/>
        <v>1.1949351508167037</v>
      </c>
    </row>
    <row r="418" spans="1:35" hidden="1" x14ac:dyDescent="0.35">
      <c r="A418" s="2">
        <v>44779</v>
      </c>
      <c r="B418" s="6" t="s">
        <v>18</v>
      </c>
      <c r="C418" s="6" t="s">
        <v>196</v>
      </c>
      <c r="D418" t="s">
        <v>20</v>
      </c>
      <c r="E418" t="s">
        <v>21</v>
      </c>
      <c r="F418">
        <v>3</v>
      </c>
      <c r="G418" t="s">
        <v>25</v>
      </c>
      <c r="H418" t="s">
        <v>31</v>
      </c>
      <c r="I418" t="str">
        <f t="shared" si="119"/>
        <v>K6SguA8</v>
      </c>
      <c r="J418" t="s">
        <v>431</v>
      </c>
      <c r="K418" t="s">
        <v>117</v>
      </c>
      <c r="L418" s="1">
        <v>0.57499999999999996</v>
      </c>
      <c r="M418">
        <v>5.92</v>
      </c>
      <c r="N418">
        <f t="shared" si="128"/>
        <v>-0.59199999999999997</v>
      </c>
      <c r="O418" s="6" t="s">
        <v>213</v>
      </c>
      <c r="P418">
        <v>0.432</v>
      </c>
      <c r="Q418" s="1">
        <f t="shared" si="114"/>
        <v>0.14299999999999996</v>
      </c>
      <c r="R418">
        <v>15.48</v>
      </c>
      <c r="S418">
        <f t="shared" si="129"/>
        <v>-1.548</v>
      </c>
      <c r="T418">
        <f t="shared" si="120"/>
        <v>-0.95600000000000007</v>
      </c>
      <c r="U418">
        <v>50.055</v>
      </c>
      <c r="V418">
        <v>46.5</v>
      </c>
      <c r="W418" s="13">
        <v>50.055</v>
      </c>
      <c r="X418">
        <v>46.5</v>
      </c>
      <c r="Y418">
        <v>50.055</v>
      </c>
      <c r="Z418">
        <f t="shared" si="121"/>
        <v>48.277500000000003</v>
      </c>
      <c r="AA418">
        <f t="shared" si="122"/>
        <v>185.56664062500002</v>
      </c>
      <c r="AB418">
        <f t="shared" si="123"/>
        <v>1966.819874625</v>
      </c>
      <c r="AC418">
        <f t="shared" si="124"/>
        <v>1697.36625</v>
      </c>
      <c r="AD418">
        <f t="shared" si="131"/>
        <v>0.33101851851851843</v>
      </c>
      <c r="AE418">
        <f t="shared" si="115"/>
        <v>3.051301560805666E-5</v>
      </c>
      <c r="AF418">
        <f t="shared" si="125"/>
        <v>6.0013605532668673E-6</v>
      </c>
      <c r="AG418">
        <f t="shared" si="126"/>
        <v>6.001360553266867</v>
      </c>
      <c r="AH418">
        <f t="shared" si="116"/>
        <v>5.1791762878838606E-6</v>
      </c>
      <c r="AI418">
        <f t="shared" si="127"/>
        <v>6.2775738004883541</v>
      </c>
    </row>
    <row r="419" spans="1:35" hidden="1" x14ac:dyDescent="0.35">
      <c r="A419" s="2">
        <v>44805</v>
      </c>
      <c r="B419" s="6" t="s">
        <v>18</v>
      </c>
      <c r="C419" s="6" t="s">
        <v>232</v>
      </c>
      <c r="D419" t="s">
        <v>133</v>
      </c>
      <c r="E419" t="s">
        <v>46</v>
      </c>
      <c r="F419">
        <v>4</v>
      </c>
      <c r="G419" t="s">
        <v>27</v>
      </c>
      <c r="H419" t="s">
        <v>140</v>
      </c>
      <c r="I419" t="str">
        <f t="shared" si="119"/>
        <v>K1CmeG8</v>
      </c>
      <c r="J419" t="s">
        <v>471</v>
      </c>
      <c r="K419" t="s">
        <v>238</v>
      </c>
      <c r="L419" s="1">
        <v>0.64400000000000002</v>
      </c>
      <c r="M419">
        <v>4.18</v>
      </c>
      <c r="N419">
        <f t="shared" si="128"/>
        <v>-0.41799999999999998</v>
      </c>
      <c r="O419" t="s">
        <v>239</v>
      </c>
      <c r="P419">
        <v>0.45900000000000002</v>
      </c>
      <c r="Q419" s="1">
        <f t="shared" si="114"/>
        <v>0.185</v>
      </c>
      <c r="R419">
        <v>15.52</v>
      </c>
      <c r="S419">
        <f t="shared" si="129"/>
        <v>-1.552</v>
      </c>
      <c r="T419">
        <f t="shared" si="120"/>
        <v>-1.1340000000000001</v>
      </c>
      <c r="U419">
        <v>98.2</v>
      </c>
      <c r="V419">
        <v>88.9</v>
      </c>
      <c r="W419">
        <v>98.2</v>
      </c>
      <c r="X419">
        <v>88.9</v>
      </c>
      <c r="Y419">
        <v>88.9</v>
      </c>
      <c r="Z419">
        <f t="shared" si="121"/>
        <v>93.550000000000011</v>
      </c>
      <c r="AA419">
        <f t="shared" si="122"/>
        <v>696.78363853503208</v>
      </c>
      <c r="AB419">
        <f t="shared" si="123"/>
        <v>7569.9434000000001</v>
      </c>
      <c r="AC419">
        <f t="shared" si="124"/>
        <v>6204.0198500000006</v>
      </c>
      <c r="AD419">
        <f t="shared" si="131"/>
        <v>0.40305010893246185</v>
      </c>
      <c r="AE419">
        <f t="shared" si="115"/>
        <v>3.8881583443811319E-5</v>
      </c>
      <c r="AF419">
        <f t="shared" si="125"/>
        <v>2.9433138597202875E-5</v>
      </c>
      <c r="AG419">
        <f t="shared" si="126"/>
        <v>29.433138597202873</v>
      </c>
      <c r="AH419">
        <f t="shared" si="116"/>
        <v>2.4122211548483684E-5</v>
      </c>
      <c r="AI419">
        <f t="shared" si="127"/>
        <v>25.955148674782073</v>
      </c>
    </row>
    <row r="420" spans="1:35" hidden="1" x14ac:dyDescent="0.35">
      <c r="A420" s="2">
        <v>44720</v>
      </c>
      <c r="B420" t="s">
        <v>18</v>
      </c>
      <c r="C420" t="s">
        <v>19</v>
      </c>
      <c r="D420" t="s">
        <v>45</v>
      </c>
      <c r="E420" t="s">
        <v>46</v>
      </c>
      <c r="F420">
        <v>7</v>
      </c>
      <c r="G420" t="s">
        <v>41</v>
      </c>
      <c r="H420" t="s">
        <v>108</v>
      </c>
      <c r="I420" t="str">
        <f t="shared" si="119"/>
        <v>L4MluE5</v>
      </c>
      <c r="J420" t="s">
        <v>415</v>
      </c>
      <c r="K420" t="s">
        <v>23</v>
      </c>
      <c r="L420" s="1">
        <v>0.53700000000000003</v>
      </c>
      <c r="M420">
        <v>5.18</v>
      </c>
      <c r="N420">
        <f t="shared" si="128"/>
        <v>-0.51800000000000002</v>
      </c>
      <c r="O420" t="s">
        <v>105</v>
      </c>
      <c r="P420">
        <v>0.46700000000000003</v>
      </c>
      <c r="Q420" s="1">
        <f t="shared" si="114"/>
        <v>7.0000000000000007E-2</v>
      </c>
      <c r="R420">
        <v>15.54</v>
      </c>
      <c r="S420">
        <f t="shared" si="129"/>
        <v>-1.5539999999999998</v>
      </c>
      <c r="T420">
        <f t="shared" si="120"/>
        <v>-1.0359999999999998</v>
      </c>
      <c r="U420">
        <v>93.65</v>
      </c>
      <c r="V420">
        <v>90.6</v>
      </c>
      <c r="W420">
        <v>28.5</v>
      </c>
      <c r="X420">
        <v>29</v>
      </c>
      <c r="Y420" s="13">
        <f>(W420+X420)/2</f>
        <v>28.75</v>
      </c>
      <c r="Z420">
        <f t="shared" si="121"/>
        <v>28.75</v>
      </c>
      <c r="AA420">
        <f t="shared" si="122"/>
        <v>65.809116242038215</v>
      </c>
      <c r="AB420">
        <f t="shared" si="123"/>
        <v>6884.7031625000009</v>
      </c>
      <c r="AC420">
        <f t="shared" si="124"/>
        <v>6443.5625999999993</v>
      </c>
      <c r="AD420">
        <f t="shared" si="131"/>
        <v>0.14989293361884368</v>
      </c>
      <c r="AE420">
        <f t="shared" si="115"/>
        <v>1.15062437162617E-5</v>
      </c>
      <c r="AF420">
        <f t="shared" si="125"/>
        <v>7.9217072501842692E-6</v>
      </c>
      <c r="AG420">
        <f t="shared" si="126"/>
        <v>7.9217072501842694</v>
      </c>
      <c r="AH420">
        <f t="shared" si="116"/>
        <v>7.414120167658889E-6</v>
      </c>
      <c r="AI420">
        <f t="shared" si="127"/>
        <v>7.646435569675937</v>
      </c>
    </row>
    <row r="421" spans="1:35" hidden="1" x14ac:dyDescent="0.35">
      <c r="A421" s="2">
        <v>44722</v>
      </c>
      <c r="B421" t="s">
        <v>18</v>
      </c>
      <c r="C421" t="s">
        <v>19</v>
      </c>
      <c r="D421" t="s">
        <v>123</v>
      </c>
      <c r="E421" t="s">
        <v>21</v>
      </c>
      <c r="F421">
        <v>14</v>
      </c>
      <c r="G421" t="s">
        <v>28</v>
      </c>
      <c r="H421" t="s">
        <v>64</v>
      </c>
      <c r="I421" t="str">
        <f t="shared" si="119"/>
        <v>M1DtoA2</v>
      </c>
      <c r="J421" t="s">
        <v>457</v>
      </c>
      <c r="K421" t="s">
        <v>128</v>
      </c>
      <c r="L421" s="1">
        <v>0.54800000000000004</v>
      </c>
      <c r="M421">
        <v>6.11</v>
      </c>
      <c r="N421">
        <f t="shared" si="128"/>
        <v>-0.61099999999999999</v>
      </c>
      <c r="O421" t="s">
        <v>129</v>
      </c>
      <c r="P421">
        <v>0.40600000000000003</v>
      </c>
      <c r="Q421" s="1">
        <f t="shared" si="114"/>
        <v>0.14200000000000002</v>
      </c>
      <c r="R421">
        <v>15.6</v>
      </c>
      <c r="S421">
        <f t="shared" si="129"/>
        <v>-1.56</v>
      </c>
      <c r="T421">
        <f t="shared" si="120"/>
        <v>-0.94900000000000007</v>
      </c>
      <c r="U421">
        <v>46.05</v>
      </c>
      <c r="V421">
        <v>44.25</v>
      </c>
      <c r="W421">
        <v>13.5</v>
      </c>
      <c r="X421">
        <v>14</v>
      </c>
      <c r="Y421" s="13">
        <f>(W421+X421)/2</f>
        <v>13.75</v>
      </c>
      <c r="Z421">
        <f t="shared" si="121"/>
        <v>13.75</v>
      </c>
      <c r="AA421">
        <f t="shared" si="122"/>
        <v>15.052746815286623</v>
      </c>
      <c r="AB421">
        <f t="shared" si="123"/>
        <v>1664.6729625</v>
      </c>
      <c r="AC421">
        <f t="shared" si="124"/>
        <v>1537.0790625</v>
      </c>
      <c r="AD421">
        <f t="shared" si="131"/>
        <v>0.34975369458128081</v>
      </c>
      <c r="AE421">
        <f t="shared" si="115"/>
        <v>3.2652644947362116E-5</v>
      </c>
      <c r="AF421">
        <f t="shared" si="125"/>
        <v>5.4355975197985955E-6</v>
      </c>
      <c r="AG421">
        <f t="shared" si="126"/>
        <v>5.4355975197985957</v>
      </c>
      <c r="AH421">
        <f t="shared" si="116"/>
        <v>5.0189696883836719E-6</v>
      </c>
      <c r="AI421">
        <f t="shared" si="127"/>
        <v>5.7277107690185414</v>
      </c>
    </row>
    <row r="422" spans="1:35" hidden="1" x14ac:dyDescent="0.35">
      <c r="A422" s="2">
        <v>44743</v>
      </c>
      <c r="B422" t="s">
        <v>56</v>
      </c>
      <c r="C422" t="s">
        <v>155</v>
      </c>
      <c r="D422" t="s">
        <v>77</v>
      </c>
      <c r="E422" t="s">
        <v>46</v>
      </c>
      <c r="F422">
        <v>7</v>
      </c>
      <c r="G422" t="s">
        <v>28</v>
      </c>
      <c r="H422" t="s">
        <v>79</v>
      </c>
      <c r="I422" t="str">
        <f t="shared" si="119"/>
        <v>M3DtoD2</v>
      </c>
      <c r="J422" t="s">
        <v>514</v>
      </c>
      <c r="K422" t="s">
        <v>159</v>
      </c>
      <c r="L422" s="1">
        <v>0.71799999999999997</v>
      </c>
      <c r="M422">
        <v>2.5099999999999998</v>
      </c>
      <c r="N422">
        <f t="shared" si="128"/>
        <v>-0.251</v>
      </c>
      <c r="O422" t="s">
        <v>160</v>
      </c>
      <c r="P422">
        <v>0.63900000000000001</v>
      </c>
      <c r="Q422" s="1">
        <f t="shared" si="114"/>
        <v>7.8999999999999959E-2</v>
      </c>
      <c r="R422">
        <v>15.64</v>
      </c>
      <c r="S422">
        <f t="shared" si="129"/>
        <v>-1.5640000000000001</v>
      </c>
      <c r="T422">
        <f t="shared" si="120"/>
        <v>-1.3130000000000002</v>
      </c>
      <c r="U422">
        <v>34.164999999999999</v>
      </c>
      <c r="Y422" s="13">
        <v>34.164999999999999</v>
      </c>
      <c r="Z422">
        <f t="shared" si="121"/>
        <v>0</v>
      </c>
      <c r="AA422">
        <f t="shared" si="122"/>
        <v>0</v>
      </c>
      <c r="AB422">
        <f t="shared" si="123"/>
        <v>916.28907162499991</v>
      </c>
      <c r="AC422">
        <f t="shared" si="124"/>
        <v>0</v>
      </c>
      <c r="AD422">
        <f t="shared" si="131"/>
        <v>0.12363067292644751</v>
      </c>
      <c r="AE422">
        <f t="shared" si="115"/>
        <v>9.0772512059581326E-6</v>
      </c>
      <c r="AF422">
        <f t="shared" si="125"/>
        <v>8.317386080414289E-7</v>
      </c>
      <c r="AG422">
        <f t="shared" si="126"/>
        <v>0.83173860804142885</v>
      </c>
      <c r="AH422">
        <f t="shared" si="116"/>
        <v>0</v>
      </c>
      <c r="AI422">
        <f t="shared" si="127"/>
        <v>0.63346428639865093</v>
      </c>
    </row>
    <row r="423" spans="1:35" hidden="1" x14ac:dyDescent="0.35">
      <c r="A423" s="2">
        <v>44764</v>
      </c>
      <c r="B423" t="s">
        <v>18</v>
      </c>
      <c r="C423" t="s">
        <v>181</v>
      </c>
      <c r="D423" t="s">
        <v>45</v>
      </c>
      <c r="E423" t="s">
        <v>46</v>
      </c>
      <c r="F423">
        <v>8</v>
      </c>
      <c r="G423" t="s">
        <v>25</v>
      </c>
      <c r="H423" t="s">
        <v>137</v>
      </c>
      <c r="I423" t="str">
        <f t="shared" si="119"/>
        <v>L4SguH1</v>
      </c>
      <c r="J423" t="s">
        <v>493</v>
      </c>
      <c r="K423" t="s">
        <v>194</v>
      </c>
      <c r="L423" s="1">
        <v>0.71599999999999997</v>
      </c>
      <c r="M423">
        <v>9.4499999999999993</v>
      </c>
      <c r="N423">
        <f t="shared" si="128"/>
        <v>-0.94499999999999995</v>
      </c>
      <c r="O423" t="s">
        <v>187</v>
      </c>
      <c r="P423">
        <v>0.60699999999999998</v>
      </c>
      <c r="Q423" s="1">
        <f t="shared" si="114"/>
        <v>0.10899999999999999</v>
      </c>
      <c r="R423">
        <v>15.64</v>
      </c>
      <c r="S423">
        <f t="shared" si="129"/>
        <v>-1.5640000000000001</v>
      </c>
      <c r="T423">
        <f t="shared" si="120"/>
        <v>-0.61900000000000011</v>
      </c>
      <c r="U423">
        <v>33.5</v>
      </c>
      <c r="V423">
        <v>32.450000000000003</v>
      </c>
      <c r="W423">
        <v>33.5</v>
      </c>
      <c r="X423">
        <v>32.450000000000003</v>
      </c>
      <c r="Y423">
        <v>32.450000000000003</v>
      </c>
      <c r="Z423">
        <f t="shared" si="121"/>
        <v>32.975000000000001</v>
      </c>
      <c r="AA423">
        <f t="shared" si="122"/>
        <v>86.572501990445858</v>
      </c>
      <c r="AB423">
        <f t="shared" si="123"/>
        <v>880.96625000000006</v>
      </c>
      <c r="AC423">
        <f t="shared" si="124"/>
        <v>826.60696250000024</v>
      </c>
      <c r="AD423">
        <f t="shared" si="131"/>
        <v>0.17957166392092255</v>
      </c>
      <c r="AE423">
        <f t="shared" si="115"/>
        <v>1.4371883947863333E-5</v>
      </c>
      <c r="AF423">
        <f t="shared" si="125"/>
        <v>1.2661144706984359E-6</v>
      </c>
      <c r="AG423">
        <f t="shared" si="126"/>
        <v>1.2661144706984357</v>
      </c>
      <c r="AH423">
        <f t="shared" si="116"/>
        <v>1.1879899335545822E-6</v>
      </c>
      <c r="AI423">
        <f t="shared" si="127"/>
        <v>2.0454191772187973</v>
      </c>
    </row>
    <row r="424" spans="1:35" hidden="1" x14ac:dyDescent="0.35">
      <c r="A424" s="2">
        <v>44792</v>
      </c>
      <c r="B424" s="6" t="s">
        <v>18</v>
      </c>
      <c r="C424" s="6" t="s">
        <v>214</v>
      </c>
      <c r="D424" t="s">
        <v>45</v>
      </c>
      <c r="E424" t="s">
        <v>46</v>
      </c>
      <c r="F424">
        <v>7</v>
      </c>
      <c r="G424" t="s">
        <v>39</v>
      </c>
      <c r="H424" t="s">
        <v>40</v>
      </c>
      <c r="I424" t="str">
        <f t="shared" si="119"/>
        <v>L4BbrG4</v>
      </c>
      <c r="J424" t="s">
        <v>412</v>
      </c>
      <c r="K424" t="s">
        <v>226</v>
      </c>
      <c r="L424" s="1">
        <v>0.56100000000000005</v>
      </c>
      <c r="M424">
        <v>7.97</v>
      </c>
      <c r="N424">
        <f t="shared" si="128"/>
        <v>-0.79699999999999993</v>
      </c>
      <c r="O424" t="s">
        <v>60</v>
      </c>
      <c r="P424">
        <v>0.48499999999999999</v>
      </c>
      <c r="Q424" s="1">
        <f t="shared" si="114"/>
        <v>7.6000000000000068E-2</v>
      </c>
      <c r="R424">
        <v>15.64</v>
      </c>
      <c r="S424">
        <f t="shared" si="129"/>
        <v>-1.5640000000000001</v>
      </c>
      <c r="T424">
        <f t="shared" si="120"/>
        <v>-0.76700000000000013</v>
      </c>
      <c r="U424">
        <v>51</v>
      </c>
      <c r="V424">
        <v>47.2</v>
      </c>
      <c r="W424" s="13">
        <v>51</v>
      </c>
      <c r="X424">
        <v>47.2</v>
      </c>
      <c r="Y424">
        <v>51</v>
      </c>
      <c r="Z424">
        <f t="shared" si="121"/>
        <v>49.1</v>
      </c>
      <c r="AA424">
        <f t="shared" si="122"/>
        <v>191.94347133757961</v>
      </c>
      <c r="AB424">
        <f t="shared" si="123"/>
        <v>2041.7850000000001</v>
      </c>
      <c r="AC424">
        <f t="shared" si="124"/>
        <v>1748.8544000000002</v>
      </c>
      <c r="AD424">
        <f t="shared" si="131"/>
        <v>0.15670103092783519</v>
      </c>
      <c r="AE424">
        <f t="shared" si="115"/>
        <v>1.2152913682059939E-5</v>
      </c>
      <c r="AF424">
        <f t="shared" si="125"/>
        <v>2.4813636862324752E-6</v>
      </c>
      <c r="AG424">
        <f t="shared" si="126"/>
        <v>2.4813636862324753</v>
      </c>
      <c r="AH424">
        <f t="shared" si="116"/>
        <v>2.1253676565690727E-6</v>
      </c>
      <c r="AI424">
        <f t="shared" si="127"/>
        <v>3.2351547408506844</v>
      </c>
    </row>
    <row r="425" spans="1:35" hidden="1" x14ac:dyDescent="0.35">
      <c r="A425" s="2">
        <v>44734</v>
      </c>
      <c r="B425" t="s">
        <v>18</v>
      </c>
      <c r="C425" t="s">
        <v>141</v>
      </c>
      <c r="D425" t="s">
        <v>109</v>
      </c>
      <c r="E425" t="s">
        <v>21</v>
      </c>
      <c r="F425">
        <v>5</v>
      </c>
      <c r="G425" t="s">
        <v>41</v>
      </c>
      <c r="H425" t="s">
        <v>101</v>
      </c>
      <c r="I425" t="str">
        <f t="shared" si="119"/>
        <v>L3MluB10</v>
      </c>
      <c r="J425" t="s">
        <v>448</v>
      </c>
      <c r="K425" t="s">
        <v>69</v>
      </c>
      <c r="L425" s="1">
        <v>0.57699999999999996</v>
      </c>
      <c r="M425">
        <v>1.67</v>
      </c>
      <c r="N425">
        <f t="shared" si="128"/>
        <v>-0.16699999999999998</v>
      </c>
      <c r="O425" t="s">
        <v>135</v>
      </c>
      <c r="P425">
        <v>0.41099999999999998</v>
      </c>
      <c r="Q425" s="1">
        <f t="shared" si="114"/>
        <v>0.16599999999999998</v>
      </c>
      <c r="R425">
        <v>15.67</v>
      </c>
      <c r="S425">
        <f t="shared" si="129"/>
        <v>-1.5669999999999999</v>
      </c>
      <c r="T425">
        <f t="shared" si="120"/>
        <v>-1.4</v>
      </c>
      <c r="U425">
        <v>112.9</v>
      </c>
      <c r="V425">
        <v>109.95</v>
      </c>
      <c r="W425">
        <v>34</v>
      </c>
      <c r="X425">
        <v>34.5</v>
      </c>
      <c r="Y425" s="13">
        <f>(W425+X425)/2</f>
        <v>34.25</v>
      </c>
      <c r="Z425">
        <f t="shared" si="121"/>
        <v>34.25</v>
      </c>
      <c r="AA425">
        <f t="shared" si="122"/>
        <v>93.396695859872608</v>
      </c>
      <c r="AB425">
        <f t="shared" si="123"/>
        <v>10005.931850000001</v>
      </c>
      <c r="AC425">
        <f t="shared" si="124"/>
        <v>9489.8669625000002</v>
      </c>
      <c r="AD425">
        <f t="shared" si="131"/>
        <v>0.40389294403892939</v>
      </c>
      <c r="AE425">
        <f t="shared" si="115"/>
        <v>3.8981696425236414E-5</v>
      </c>
      <c r="AF425">
        <f t="shared" si="125"/>
        <v>3.900481978283042E-5</v>
      </c>
      <c r="AG425">
        <f t="shared" si="126"/>
        <v>39.004819782830417</v>
      </c>
      <c r="AH425">
        <f t="shared" si="116"/>
        <v>3.6993111304805538E-5</v>
      </c>
      <c r="AI425">
        <f t="shared" si="127"/>
        <v>27.860585559164583</v>
      </c>
    </row>
    <row r="426" spans="1:35" hidden="1" x14ac:dyDescent="0.35">
      <c r="A426" s="2">
        <v>44790</v>
      </c>
      <c r="B426" s="6" t="s">
        <v>18</v>
      </c>
      <c r="C426" s="6" t="s">
        <v>214</v>
      </c>
      <c r="D426" t="s">
        <v>133</v>
      </c>
      <c r="E426" t="s">
        <v>46</v>
      </c>
      <c r="F426">
        <v>7</v>
      </c>
      <c r="G426" t="s">
        <v>43</v>
      </c>
      <c r="H426" t="s">
        <v>121</v>
      </c>
      <c r="I426" t="str">
        <f t="shared" si="119"/>
        <v>K1PfuG7</v>
      </c>
      <c r="J426" t="s">
        <v>483</v>
      </c>
      <c r="K426" t="s">
        <v>216</v>
      </c>
      <c r="L426" s="1">
        <v>0.876</v>
      </c>
      <c r="M426">
        <v>9.2100000000000009</v>
      </c>
      <c r="N426">
        <f t="shared" si="128"/>
        <v>-0.92100000000000004</v>
      </c>
      <c r="O426" s="6" t="s">
        <v>217</v>
      </c>
      <c r="P426">
        <v>0.88800000000000001</v>
      </c>
      <c r="Q426" s="1">
        <f t="shared" si="114"/>
        <v>-1.2000000000000011E-2</v>
      </c>
      <c r="R426">
        <v>15.67</v>
      </c>
      <c r="S426">
        <f t="shared" si="129"/>
        <v>-1.5669999999999999</v>
      </c>
      <c r="T426">
        <f t="shared" si="120"/>
        <v>-0.64599999999999991</v>
      </c>
      <c r="U426">
        <v>89.35</v>
      </c>
      <c r="V426">
        <v>90.1</v>
      </c>
      <c r="W426" s="13">
        <v>89.35</v>
      </c>
      <c r="X426">
        <v>90.1</v>
      </c>
      <c r="Y426">
        <v>89.35</v>
      </c>
      <c r="Z426">
        <f t="shared" si="121"/>
        <v>89.724999999999994</v>
      </c>
      <c r="AA426">
        <f t="shared" si="122"/>
        <v>640.96939689490432</v>
      </c>
      <c r="AB426">
        <f t="shared" si="123"/>
        <v>6266.9866624999995</v>
      </c>
      <c r="AC426">
        <f t="shared" si="124"/>
        <v>6372.6378500000001</v>
      </c>
      <c r="AD426">
        <f>(P426-L426)/L426</f>
        <v>1.3698630136986313E-2</v>
      </c>
      <c r="AE426">
        <f t="shared" si="115"/>
        <v>6.0505732163088E-7</v>
      </c>
      <c r="AF426">
        <f t="shared" si="125"/>
        <v>3.7918861647086975E-7</v>
      </c>
      <c r="AG426">
        <f t="shared" si="126"/>
        <v>0.37918861647086977</v>
      </c>
      <c r="AH426">
        <f t="shared" si="116"/>
        <v>3.8558111892445697E-7</v>
      </c>
      <c r="AI426">
        <f t="shared" si="127"/>
        <v>0.58697928246264675</v>
      </c>
    </row>
    <row r="427" spans="1:35" hidden="1" x14ac:dyDescent="0.35">
      <c r="A427" s="2">
        <v>44723</v>
      </c>
      <c r="B427" t="s">
        <v>18</v>
      </c>
      <c r="C427" t="s">
        <v>19</v>
      </c>
      <c r="D427" t="s">
        <v>133</v>
      </c>
      <c r="E427" t="s">
        <v>46</v>
      </c>
      <c r="F427">
        <v>2</v>
      </c>
      <c r="G427" t="s">
        <v>37</v>
      </c>
      <c r="H427" t="s">
        <v>98</v>
      </c>
      <c r="I427" t="str">
        <f t="shared" si="119"/>
        <v>K1PfaI6</v>
      </c>
      <c r="J427" t="s">
        <v>482</v>
      </c>
      <c r="K427" t="s">
        <v>134</v>
      </c>
      <c r="L427" s="1">
        <v>0.70799999999999996</v>
      </c>
      <c r="M427">
        <v>6.04</v>
      </c>
      <c r="N427">
        <f t="shared" si="128"/>
        <v>-0.60399999999999998</v>
      </c>
      <c r="O427" t="s">
        <v>135</v>
      </c>
      <c r="P427">
        <v>0.71</v>
      </c>
      <c r="Q427" s="1">
        <f t="shared" ref="Q427:Q490" si="132">L427-P427</f>
        <v>-2.0000000000000018E-3</v>
      </c>
      <c r="R427">
        <v>15.71</v>
      </c>
      <c r="S427">
        <f t="shared" si="129"/>
        <v>-1.5710000000000002</v>
      </c>
      <c r="T427">
        <f t="shared" si="120"/>
        <v>-0.96700000000000019</v>
      </c>
      <c r="U427">
        <v>57.95</v>
      </c>
      <c r="V427">
        <v>55</v>
      </c>
      <c r="W427">
        <v>17</v>
      </c>
      <c r="X427">
        <v>18</v>
      </c>
      <c r="Y427" s="13">
        <f>(W427+X427)/2</f>
        <v>17.5</v>
      </c>
      <c r="Z427">
        <f t="shared" si="121"/>
        <v>17.5</v>
      </c>
      <c r="AA427">
        <f t="shared" si="122"/>
        <v>24.382961783439491</v>
      </c>
      <c r="AB427">
        <f t="shared" si="123"/>
        <v>2636.1889625000003</v>
      </c>
      <c r="AC427">
        <f t="shared" si="124"/>
        <v>2374.625</v>
      </c>
      <c r="AD427">
        <f>(P427-L427)/L427</f>
        <v>2.8248587570621495E-3</v>
      </c>
      <c r="AE427">
        <f t="shared" ref="AE427:AE490" si="133">119*(10^-6)*(AD427^1.231)</f>
        <v>8.66410976779867E-8</v>
      </c>
      <c r="AF427">
        <f t="shared" si="125"/>
        <v>2.2840230539759293E-8</v>
      </c>
      <c r="AG427">
        <f t="shared" si="126"/>
        <v>2.2840230539759292E-2</v>
      </c>
      <c r="AH427">
        <f t="shared" ref="AH427:AH490" si="134">AE427*(AC427/10000)</f>
        <v>2.0574011657358917E-8</v>
      </c>
      <c r="AI427">
        <f t="shared" si="127"/>
        <v>2.361967997906855E-2</v>
      </c>
    </row>
    <row r="428" spans="1:35" hidden="1" x14ac:dyDescent="0.35">
      <c r="A428" s="2">
        <v>44762</v>
      </c>
      <c r="B428" t="s">
        <v>18</v>
      </c>
      <c r="C428" t="s">
        <v>181</v>
      </c>
      <c r="D428" t="s">
        <v>20</v>
      </c>
      <c r="E428" t="s">
        <v>21</v>
      </c>
      <c r="F428">
        <v>11</v>
      </c>
      <c r="G428" t="s">
        <v>43</v>
      </c>
      <c r="H428" t="s">
        <v>44</v>
      </c>
      <c r="I428" t="str">
        <f t="shared" si="119"/>
        <v>K6PfuD10</v>
      </c>
      <c r="J428" t="s">
        <v>430</v>
      </c>
      <c r="K428" t="s">
        <v>184</v>
      </c>
      <c r="L428" s="1">
        <v>1.1739999999999999</v>
      </c>
      <c r="M428">
        <v>6.35</v>
      </c>
      <c r="N428">
        <f t="shared" si="128"/>
        <v>-0.63500000000000001</v>
      </c>
      <c r="O428" t="s">
        <v>185</v>
      </c>
      <c r="P428">
        <v>1.1850000000000001</v>
      </c>
      <c r="Q428" s="1">
        <f t="shared" si="132"/>
        <v>-1.1000000000000121E-2</v>
      </c>
      <c r="R428">
        <v>15.83</v>
      </c>
      <c r="S428">
        <f t="shared" si="129"/>
        <v>-1.583</v>
      </c>
      <c r="T428">
        <f t="shared" si="120"/>
        <v>-0.94799999999999995</v>
      </c>
      <c r="U428">
        <v>105.25</v>
      </c>
      <c r="V428">
        <v>101</v>
      </c>
      <c r="W428">
        <v>33</v>
      </c>
      <c r="X428">
        <v>33</v>
      </c>
      <c r="Y428" s="13">
        <f>(W428+X428)/2</f>
        <v>33</v>
      </c>
      <c r="Z428">
        <f t="shared" si="121"/>
        <v>33</v>
      </c>
      <c r="AA428">
        <f t="shared" si="122"/>
        <v>86.703821656050948</v>
      </c>
      <c r="AB428">
        <f t="shared" si="123"/>
        <v>8695.8865624999999</v>
      </c>
      <c r="AC428">
        <f t="shared" si="124"/>
        <v>8007.7850000000008</v>
      </c>
      <c r="AD428">
        <f>(P428-L428)/L428</f>
        <v>9.3696763202726751E-3</v>
      </c>
      <c r="AE428">
        <f t="shared" si="133"/>
        <v>3.7908790611002552E-7</v>
      </c>
      <c r="AF428">
        <f t="shared" si="125"/>
        <v>3.2965054287484326E-7</v>
      </c>
      <c r="AG428">
        <f t="shared" si="126"/>
        <v>0.32965054287484324</v>
      </c>
      <c r="AH428">
        <f t="shared" si="134"/>
        <v>3.0356544482292708E-7</v>
      </c>
      <c r="AI428">
        <f t="shared" si="127"/>
        <v>0.34773264016333677</v>
      </c>
    </row>
    <row r="429" spans="1:35" hidden="1" x14ac:dyDescent="0.35">
      <c r="A429" s="2">
        <v>44772</v>
      </c>
      <c r="B429" t="s">
        <v>56</v>
      </c>
      <c r="C429" t="s">
        <v>196</v>
      </c>
      <c r="D429" t="s">
        <v>67</v>
      </c>
      <c r="E429" t="s">
        <v>46</v>
      </c>
      <c r="F429">
        <v>3</v>
      </c>
      <c r="G429" t="s">
        <v>39</v>
      </c>
      <c r="H429" t="s">
        <v>71</v>
      </c>
      <c r="I429" t="str">
        <f t="shared" si="119"/>
        <v>L6BbrJ4</v>
      </c>
      <c r="J429" t="s">
        <v>505</v>
      </c>
      <c r="L429" s="1">
        <v>0.66100000000000003</v>
      </c>
      <c r="M429">
        <v>2.73</v>
      </c>
      <c r="N429">
        <f t="shared" si="128"/>
        <v>-0.27300000000000002</v>
      </c>
      <c r="O429" t="s">
        <v>170</v>
      </c>
      <c r="P429">
        <v>0.45900000000000002</v>
      </c>
      <c r="Q429" s="1">
        <f t="shared" si="132"/>
        <v>0.20200000000000001</v>
      </c>
      <c r="R429">
        <v>15.89</v>
      </c>
      <c r="S429">
        <f t="shared" si="129"/>
        <v>-1.589</v>
      </c>
      <c r="T429">
        <f t="shared" si="120"/>
        <v>-1.3159999999999998</v>
      </c>
      <c r="U429">
        <v>60.91</v>
      </c>
      <c r="Y429" s="13">
        <v>60.91</v>
      </c>
      <c r="Z429">
        <f t="shared" si="121"/>
        <v>0</v>
      </c>
      <c r="AA429">
        <f t="shared" si="122"/>
        <v>0</v>
      </c>
      <c r="AB429">
        <f t="shared" si="123"/>
        <v>2912.3720584999996</v>
      </c>
      <c r="AC429">
        <f t="shared" si="124"/>
        <v>0</v>
      </c>
      <c r="AD429">
        <f t="shared" ref="AD429:AD438" si="135">(L429-P429)/P429</f>
        <v>0.44008714596949894</v>
      </c>
      <c r="AE429">
        <f t="shared" si="133"/>
        <v>4.3325449907601635E-5</v>
      </c>
      <c r="AF429">
        <f t="shared" si="125"/>
        <v>1.2617982973284039E-5</v>
      </c>
      <c r="AG429">
        <f t="shared" si="126"/>
        <v>12.61798297328404</v>
      </c>
      <c r="AH429">
        <f t="shared" si="134"/>
        <v>0</v>
      </c>
      <c r="AI429">
        <f t="shared" si="127"/>
        <v>9.5881329584225234</v>
      </c>
    </row>
    <row r="430" spans="1:35" hidden="1" x14ac:dyDescent="0.35">
      <c r="A430" s="2">
        <v>44772</v>
      </c>
      <c r="B430" t="s">
        <v>56</v>
      </c>
      <c r="C430" t="s">
        <v>196</v>
      </c>
      <c r="D430" t="s">
        <v>77</v>
      </c>
      <c r="E430" t="s">
        <v>46</v>
      </c>
      <c r="F430">
        <v>13</v>
      </c>
      <c r="G430" t="s">
        <v>39</v>
      </c>
      <c r="H430" t="s">
        <v>84</v>
      </c>
      <c r="I430" t="str">
        <f t="shared" si="119"/>
        <v>M3BbrG5</v>
      </c>
      <c r="J430" t="s">
        <v>513</v>
      </c>
      <c r="L430" s="1">
        <v>0.70499999999999996</v>
      </c>
      <c r="M430">
        <v>5.76</v>
      </c>
      <c r="N430">
        <f t="shared" si="128"/>
        <v>-0.57599999999999996</v>
      </c>
      <c r="O430" t="s">
        <v>197</v>
      </c>
      <c r="P430">
        <v>0.53400000000000003</v>
      </c>
      <c r="Q430" s="1">
        <f t="shared" si="132"/>
        <v>0.17099999999999993</v>
      </c>
      <c r="R430">
        <v>15.91</v>
      </c>
      <c r="S430">
        <f t="shared" si="129"/>
        <v>-1.591</v>
      </c>
      <c r="T430">
        <f t="shared" si="120"/>
        <v>-1.0150000000000001</v>
      </c>
      <c r="U430">
        <v>70.305000000000007</v>
      </c>
      <c r="Y430" s="13">
        <v>70.305000000000007</v>
      </c>
      <c r="Z430">
        <f t="shared" si="121"/>
        <v>0</v>
      </c>
      <c r="AA430">
        <f t="shared" si="122"/>
        <v>0</v>
      </c>
      <c r="AB430">
        <f t="shared" si="123"/>
        <v>3880.0925246250008</v>
      </c>
      <c r="AC430">
        <f t="shared" si="124"/>
        <v>0</v>
      </c>
      <c r="AD430">
        <f t="shared" si="135"/>
        <v>0.32022471910112343</v>
      </c>
      <c r="AE430">
        <f t="shared" si="133"/>
        <v>2.9292867413624449E-5</v>
      </c>
      <c r="AF430">
        <f t="shared" si="125"/>
        <v>1.136590358764355E-5</v>
      </c>
      <c r="AG430">
        <f t="shared" si="126"/>
        <v>11.365903587643549</v>
      </c>
      <c r="AH430">
        <f t="shared" si="134"/>
        <v>0</v>
      </c>
      <c r="AI430">
        <f t="shared" si="127"/>
        <v>11.197934569106943</v>
      </c>
    </row>
    <row r="431" spans="1:35" hidden="1" x14ac:dyDescent="0.35">
      <c r="A431" s="2">
        <v>44723</v>
      </c>
      <c r="B431" t="s">
        <v>18</v>
      </c>
      <c r="C431" t="s">
        <v>19</v>
      </c>
      <c r="D431" t="s">
        <v>133</v>
      </c>
      <c r="E431" t="s">
        <v>46</v>
      </c>
      <c r="F431">
        <v>15</v>
      </c>
      <c r="G431" t="s">
        <v>29</v>
      </c>
      <c r="H431" t="s">
        <v>52</v>
      </c>
      <c r="I431" t="str">
        <f t="shared" si="119"/>
        <v>K1PafF9</v>
      </c>
      <c r="J431" t="s">
        <v>481</v>
      </c>
      <c r="K431" t="s">
        <v>138</v>
      </c>
      <c r="L431" s="1">
        <v>0.58299999999999996</v>
      </c>
      <c r="M431">
        <v>5.83</v>
      </c>
      <c r="N431">
        <f t="shared" si="128"/>
        <v>-0.58299999999999996</v>
      </c>
      <c r="O431" t="s">
        <v>139</v>
      </c>
      <c r="P431">
        <v>0.40600000000000003</v>
      </c>
      <c r="Q431" s="1">
        <f t="shared" si="132"/>
        <v>0.17699999999999994</v>
      </c>
      <c r="R431">
        <v>15.93</v>
      </c>
      <c r="S431">
        <f t="shared" si="129"/>
        <v>-1.593</v>
      </c>
      <c r="T431">
        <f t="shared" si="120"/>
        <v>-1.01</v>
      </c>
      <c r="U431">
        <v>93.95</v>
      </c>
      <c r="V431">
        <v>94.4</v>
      </c>
      <c r="W431">
        <v>30</v>
      </c>
      <c r="Y431">
        <v>30</v>
      </c>
      <c r="Z431">
        <f t="shared" si="121"/>
        <v>15</v>
      </c>
      <c r="AA431">
        <f t="shared" si="122"/>
        <v>17.914012738853504</v>
      </c>
      <c r="AB431">
        <f t="shared" si="123"/>
        <v>6928.8829625000008</v>
      </c>
      <c r="AC431">
        <f t="shared" si="124"/>
        <v>6995.4176000000007</v>
      </c>
      <c r="AD431">
        <f t="shared" si="135"/>
        <v>0.43596059113300473</v>
      </c>
      <c r="AE431">
        <f t="shared" si="133"/>
        <v>4.2825900629069753E-5</v>
      </c>
      <c r="AF431">
        <f t="shared" si="125"/>
        <v>2.9673565322247946E-5</v>
      </c>
      <c r="AG431">
        <f t="shared" si="126"/>
        <v>29.673565322247946</v>
      </c>
      <c r="AH431">
        <f t="shared" si="134"/>
        <v>2.9958505899644564E-5</v>
      </c>
      <c r="AI431">
        <f t="shared" si="127"/>
        <v>29.379767645790047</v>
      </c>
    </row>
    <row r="432" spans="1:35" hidden="1" x14ac:dyDescent="0.35">
      <c r="A432" s="2">
        <v>44723</v>
      </c>
      <c r="B432" t="s">
        <v>18</v>
      </c>
      <c r="C432" t="s">
        <v>19</v>
      </c>
      <c r="D432" t="s">
        <v>133</v>
      </c>
      <c r="E432" t="s">
        <v>46</v>
      </c>
      <c r="F432">
        <v>10</v>
      </c>
      <c r="G432" t="s">
        <v>28</v>
      </c>
      <c r="H432" t="s">
        <v>44</v>
      </c>
      <c r="I432" t="str">
        <f t="shared" si="119"/>
        <v>K1DtoD10</v>
      </c>
      <c r="J432" t="s">
        <v>472</v>
      </c>
      <c r="K432" t="s">
        <v>138</v>
      </c>
      <c r="L432" s="1">
        <v>0.75</v>
      </c>
      <c r="M432">
        <v>10.85</v>
      </c>
      <c r="N432">
        <f t="shared" si="128"/>
        <v>-1.085</v>
      </c>
      <c r="O432" t="s">
        <v>139</v>
      </c>
      <c r="P432">
        <v>0.56799999999999995</v>
      </c>
      <c r="Q432" s="1">
        <f t="shared" si="132"/>
        <v>0.18200000000000005</v>
      </c>
      <c r="R432">
        <v>15.95</v>
      </c>
      <c r="S432">
        <f t="shared" si="129"/>
        <v>-1.595</v>
      </c>
      <c r="T432">
        <f t="shared" si="120"/>
        <v>-0.51</v>
      </c>
      <c r="U432">
        <v>80</v>
      </c>
      <c r="V432">
        <v>80.2</v>
      </c>
      <c r="W432">
        <v>24.5</v>
      </c>
      <c r="X432">
        <v>24.5</v>
      </c>
      <c r="Y432" s="13">
        <f>(W432+X432)/2</f>
        <v>24.5</v>
      </c>
      <c r="Z432">
        <f t="shared" si="121"/>
        <v>24.5</v>
      </c>
      <c r="AA432">
        <f t="shared" si="122"/>
        <v>47.790605095541402</v>
      </c>
      <c r="AB432">
        <f t="shared" si="123"/>
        <v>5024</v>
      </c>
      <c r="AC432">
        <f t="shared" si="124"/>
        <v>5049.1514000000006</v>
      </c>
      <c r="AD432">
        <f t="shared" si="135"/>
        <v>0.32042253521126773</v>
      </c>
      <c r="AE432">
        <f t="shared" si="133"/>
        <v>2.9315144465882253E-5</v>
      </c>
      <c r="AF432">
        <f t="shared" si="125"/>
        <v>1.4727928579659242E-5</v>
      </c>
      <c r="AG432">
        <f t="shared" si="126"/>
        <v>14.727928579659242</v>
      </c>
      <c r="AH432">
        <f t="shared" si="134"/>
        <v>1.4801660272111164E-5</v>
      </c>
      <c r="AI432">
        <f t="shared" si="127"/>
        <v>28.878291332665178</v>
      </c>
    </row>
    <row r="433" spans="1:35" hidden="1" x14ac:dyDescent="0.35">
      <c r="A433" s="2">
        <v>44734</v>
      </c>
      <c r="B433" t="s">
        <v>18</v>
      </c>
      <c r="C433" t="s">
        <v>141</v>
      </c>
      <c r="D433" t="s">
        <v>123</v>
      </c>
      <c r="E433" t="s">
        <v>21</v>
      </c>
      <c r="F433">
        <v>8</v>
      </c>
      <c r="G433" t="s">
        <v>39</v>
      </c>
      <c r="H433" t="s">
        <v>131</v>
      </c>
      <c r="I433" t="str">
        <f t="shared" si="119"/>
        <v>M1BbrJ3</v>
      </c>
      <c r="J433" t="s">
        <v>455</v>
      </c>
      <c r="K433" t="s">
        <v>142</v>
      </c>
      <c r="L433" s="1">
        <v>0.84199999999999997</v>
      </c>
      <c r="M433">
        <v>3.51</v>
      </c>
      <c r="N433">
        <f t="shared" si="128"/>
        <v>-0.35099999999999998</v>
      </c>
      <c r="O433" t="s">
        <v>149</v>
      </c>
      <c r="P433">
        <v>0.624</v>
      </c>
      <c r="Q433" s="1">
        <f t="shared" si="132"/>
        <v>0.21799999999999997</v>
      </c>
      <c r="R433">
        <v>16.09</v>
      </c>
      <c r="S433">
        <f t="shared" si="129"/>
        <v>-1.609</v>
      </c>
      <c r="T433">
        <f t="shared" si="120"/>
        <v>-1.258</v>
      </c>
      <c r="U433">
        <v>84.55</v>
      </c>
      <c r="V433">
        <v>86.55</v>
      </c>
      <c r="W433">
        <v>28</v>
      </c>
      <c r="X433">
        <v>29</v>
      </c>
      <c r="Y433" s="13">
        <f>(W433+X433)/2</f>
        <v>28.5</v>
      </c>
      <c r="Z433">
        <f t="shared" si="121"/>
        <v>28.5</v>
      </c>
      <c r="AA433">
        <f t="shared" si="122"/>
        <v>64.669585987261144</v>
      </c>
      <c r="AB433">
        <f t="shared" si="123"/>
        <v>5611.7314624999999</v>
      </c>
      <c r="AC433">
        <f t="shared" si="124"/>
        <v>5880.3584624999994</v>
      </c>
      <c r="AD433">
        <f t="shared" si="135"/>
        <v>0.34935897435897434</v>
      </c>
      <c r="AE433">
        <f t="shared" si="133"/>
        <v>3.2607287682818819E-5</v>
      </c>
      <c r="AF433">
        <f t="shared" si="125"/>
        <v>1.8298334219646309E-5</v>
      </c>
      <c r="AG433">
        <f t="shared" si="126"/>
        <v>18.298334219646311</v>
      </c>
      <c r="AH433">
        <f t="shared" si="134"/>
        <v>1.9174254006483564E-5</v>
      </c>
      <c r="AI433">
        <f t="shared" si="127"/>
        <v>14.545575691292775</v>
      </c>
    </row>
    <row r="434" spans="1:35" hidden="1" x14ac:dyDescent="0.35">
      <c r="A434" s="2">
        <v>44778</v>
      </c>
      <c r="B434" s="6" t="s">
        <v>18</v>
      </c>
      <c r="C434" s="6" t="s">
        <v>196</v>
      </c>
      <c r="D434" t="s">
        <v>45</v>
      </c>
      <c r="E434" t="s">
        <v>46</v>
      </c>
      <c r="F434">
        <v>13</v>
      </c>
      <c r="G434" t="s">
        <v>28</v>
      </c>
      <c r="H434" t="s">
        <v>68</v>
      </c>
      <c r="I434" t="str">
        <f t="shared" si="119"/>
        <v>L4DtoG6</v>
      </c>
      <c r="J434" t="s">
        <v>413</v>
      </c>
      <c r="K434" t="s">
        <v>171</v>
      </c>
      <c r="L434" s="1">
        <v>0.82799999999999996</v>
      </c>
      <c r="M434">
        <v>5.84</v>
      </c>
      <c r="N434">
        <f t="shared" si="128"/>
        <v>-0.58399999999999996</v>
      </c>
      <c r="O434" s="6" t="s">
        <v>175</v>
      </c>
      <c r="P434">
        <v>0.76200000000000001</v>
      </c>
      <c r="Q434" s="1">
        <f t="shared" si="132"/>
        <v>6.5999999999999948E-2</v>
      </c>
      <c r="R434">
        <v>16.18</v>
      </c>
      <c r="S434">
        <f t="shared" si="129"/>
        <v>-1.6179999999999999</v>
      </c>
      <c r="T434">
        <f t="shared" si="120"/>
        <v>-1.0339999999999998</v>
      </c>
      <c r="U434">
        <v>56.05</v>
      </c>
      <c r="V434">
        <v>56.55</v>
      </c>
      <c r="W434" s="13">
        <v>56.05</v>
      </c>
      <c r="X434">
        <v>56.55</v>
      </c>
      <c r="Y434">
        <v>56.05</v>
      </c>
      <c r="Z434">
        <f t="shared" si="121"/>
        <v>56.3</v>
      </c>
      <c r="AA434">
        <f t="shared" si="122"/>
        <v>252.36385350318469</v>
      </c>
      <c r="AB434">
        <f t="shared" si="123"/>
        <v>2466.1579624999995</v>
      </c>
      <c r="AC434">
        <f t="shared" si="124"/>
        <v>2510.3534624999998</v>
      </c>
      <c r="AD434">
        <f t="shared" si="135"/>
        <v>8.6614173228346386E-2</v>
      </c>
      <c r="AE434">
        <f t="shared" si="133"/>
        <v>5.8575900837474212E-6</v>
      </c>
      <c r="AF434">
        <f t="shared" si="125"/>
        <v>1.4445742426094741E-6</v>
      </c>
      <c r="AG434">
        <f t="shared" si="126"/>
        <v>1.4445742426094741</v>
      </c>
      <c r="AH434">
        <f t="shared" si="134"/>
        <v>1.4704621548641001E-6</v>
      </c>
      <c r="AI434">
        <f t="shared" si="127"/>
        <v>1.3970737355991047</v>
      </c>
    </row>
    <row r="435" spans="1:35" s="4" customFormat="1" hidden="1" x14ac:dyDescent="0.35">
      <c r="A435" s="2">
        <v>44734</v>
      </c>
      <c r="B435" t="s">
        <v>18</v>
      </c>
      <c r="C435" t="s">
        <v>141</v>
      </c>
      <c r="D435" t="s">
        <v>123</v>
      </c>
      <c r="E435" t="s">
        <v>21</v>
      </c>
      <c r="F435">
        <v>7</v>
      </c>
      <c r="G435" t="s">
        <v>22</v>
      </c>
      <c r="H435" t="s">
        <v>96</v>
      </c>
      <c r="I435" t="str">
        <f t="shared" si="119"/>
        <v>M1FsaF3</v>
      </c>
      <c r="J435" t="s">
        <v>459</v>
      </c>
      <c r="K435" t="s">
        <v>142</v>
      </c>
      <c r="L435" s="1">
        <v>0.751</v>
      </c>
      <c r="M435">
        <v>5.28</v>
      </c>
      <c r="N435">
        <f t="shared" si="128"/>
        <v>-0.52800000000000002</v>
      </c>
      <c r="O435" t="s">
        <v>149</v>
      </c>
      <c r="P435">
        <v>0.71199999999999997</v>
      </c>
      <c r="Q435" s="1">
        <f t="shared" si="132"/>
        <v>3.9000000000000035E-2</v>
      </c>
      <c r="R435">
        <v>16.190000000000001</v>
      </c>
      <c r="S435">
        <f t="shared" si="129"/>
        <v>-1.6190000000000002</v>
      </c>
      <c r="T435">
        <f t="shared" si="120"/>
        <v>-1.0910000000000002</v>
      </c>
      <c r="U435">
        <v>39.5</v>
      </c>
      <c r="V435">
        <v>39.65</v>
      </c>
      <c r="W435">
        <v>10</v>
      </c>
      <c r="X435">
        <v>12</v>
      </c>
      <c r="Y435" s="13">
        <f>(W435+X435)/2</f>
        <v>11</v>
      </c>
      <c r="Z435">
        <f t="shared" si="121"/>
        <v>11</v>
      </c>
      <c r="AA435">
        <f t="shared" si="122"/>
        <v>9.6337579617834397</v>
      </c>
      <c r="AB435">
        <f t="shared" si="123"/>
        <v>1224.7962500000001</v>
      </c>
      <c r="AC435">
        <f t="shared" si="124"/>
        <v>1234.1161625</v>
      </c>
      <c r="AD435">
        <f t="shared" si="135"/>
        <v>5.4775280898876455E-2</v>
      </c>
      <c r="AE435">
        <f t="shared" si="133"/>
        <v>3.3323040463576291E-6</v>
      </c>
      <c r="AF435">
        <f t="shared" si="125"/>
        <v>4.0813934998386505E-7</v>
      </c>
      <c r="AG435">
        <f t="shared" si="126"/>
        <v>0.40813934998386503</v>
      </c>
      <c r="AH435">
        <f t="shared" si="134"/>
        <v>4.1124502819740992E-7</v>
      </c>
      <c r="AI435">
        <f t="shared" si="127"/>
        <v>0.37409656277164521</v>
      </c>
    </row>
    <row r="436" spans="1:35" hidden="1" x14ac:dyDescent="0.35">
      <c r="A436" s="2">
        <v>44733</v>
      </c>
      <c r="B436" t="s">
        <v>18</v>
      </c>
      <c r="C436" t="s">
        <v>141</v>
      </c>
      <c r="D436" t="s">
        <v>133</v>
      </c>
      <c r="E436" t="s">
        <v>46</v>
      </c>
      <c r="F436">
        <v>5</v>
      </c>
      <c r="G436" t="s">
        <v>33</v>
      </c>
      <c r="H436" t="s">
        <v>64</v>
      </c>
      <c r="I436" t="str">
        <f t="shared" si="119"/>
        <v>K1HmaA2</v>
      </c>
      <c r="J436" t="s">
        <v>476</v>
      </c>
      <c r="K436" t="s">
        <v>142</v>
      </c>
      <c r="L436" s="1">
        <v>0.55800000000000005</v>
      </c>
      <c r="M436">
        <v>10.24</v>
      </c>
      <c r="N436">
        <f t="shared" si="128"/>
        <v>-1.024</v>
      </c>
      <c r="O436" t="s">
        <v>100</v>
      </c>
      <c r="P436">
        <v>0.495</v>
      </c>
      <c r="Q436" s="1">
        <f t="shared" si="132"/>
        <v>6.3000000000000056E-2</v>
      </c>
      <c r="R436">
        <v>16.21</v>
      </c>
      <c r="S436">
        <f t="shared" si="129"/>
        <v>-1.621</v>
      </c>
      <c r="T436">
        <f t="shared" si="120"/>
        <v>-0.59699999999999998</v>
      </c>
      <c r="U436">
        <v>75.099999999999994</v>
      </c>
      <c r="V436">
        <v>75.3</v>
      </c>
      <c r="W436" s="13">
        <v>75.099999999999994</v>
      </c>
      <c r="X436">
        <v>75.3</v>
      </c>
      <c r="Y436">
        <v>75.099999999999994</v>
      </c>
      <c r="Z436">
        <f t="shared" si="121"/>
        <v>75.199999999999989</v>
      </c>
      <c r="AA436">
        <f t="shared" si="122"/>
        <v>450.24203821656033</v>
      </c>
      <c r="AB436">
        <f t="shared" si="123"/>
        <v>4427.4078499999996</v>
      </c>
      <c r="AC436">
        <f t="shared" si="124"/>
        <v>4451.0206499999995</v>
      </c>
      <c r="AD436">
        <f t="shared" si="135"/>
        <v>0.1272727272727274</v>
      </c>
      <c r="AE436">
        <f t="shared" si="133"/>
        <v>9.4075422594503465E-6</v>
      </c>
      <c r="AF436">
        <f t="shared" si="125"/>
        <v>4.1651026448697199E-6</v>
      </c>
      <c r="AG436">
        <f t="shared" si="126"/>
        <v>4.1651026448697195</v>
      </c>
      <c r="AH436">
        <f t="shared" si="134"/>
        <v>4.1873164862561144E-6</v>
      </c>
      <c r="AI436">
        <f t="shared" si="127"/>
        <v>6.9767213481904848</v>
      </c>
    </row>
    <row r="437" spans="1:35" s="4" customFormat="1" hidden="1" x14ac:dyDescent="0.35">
      <c r="A437" s="2">
        <v>44749</v>
      </c>
      <c r="B437" t="s">
        <v>18</v>
      </c>
      <c r="C437" t="s">
        <v>155</v>
      </c>
      <c r="D437" t="s">
        <v>109</v>
      </c>
      <c r="E437" t="s">
        <v>21</v>
      </c>
      <c r="F437">
        <v>15</v>
      </c>
      <c r="G437" t="s">
        <v>33</v>
      </c>
      <c r="H437" t="s">
        <v>104</v>
      </c>
      <c r="I437" t="str">
        <f t="shared" si="119"/>
        <v>L3HmaE8</v>
      </c>
      <c r="J437" t="s">
        <v>446</v>
      </c>
      <c r="K437" t="s">
        <v>153</v>
      </c>
      <c r="L437" s="1">
        <v>0.82899999999999996</v>
      </c>
      <c r="M437">
        <v>7.56</v>
      </c>
      <c r="N437">
        <f t="shared" si="128"/>
        <v>-0.75600000000000001</v>
      </c>
      <c r="O437" t="s">
        <v>176</v>
      </c>
      <c r="P437">
        <v>0.66900000000000004</v>
      </c>
      <c r="Q437" s="1">
        <f t="shared" si="132"/>
        <v>0.15999999999999992</v>
      </c>
      <c r="R437">
        <v>16.23</v>
      </c>
      <c r="S437">
        <f t="shared" si="129"/>
        <v>-1.623</v>
      </c>
      <c r="T437">
        <f t="shared" si="120"/>
        <v>-0.86699999999999999</v>
      </c>
      <c r="U437">
        <v>56.95</v>
      </c>
      <c r="V437">
        <v>55.85</v>
      </c>
      <c r="W437">
        <v>28.5</v>
      </c>
      <c r="X437">
        <v>29</v>
      </c>
      <c r="Y437" s="13">
        <f>(W437+X437)/2</f>
        <v>28.75</v>
      </c>
      <c r="Z437">
        <f t="shared" si="121"/>
        <v>28.75</v>
      </c>
      <c r="AA437">
        <f t="shared" si="122"/>
        <v>65.809116242038215</v>
      </c>
      <c r="AB437">
        <f t="shared" si="123"/>
        <v>2545.9924625000003</v>
      </c>
      <c r="AC437">
        <f t="shared" si="124"/>
        <v>2448.5896625000005</v>
      </c>
      <c r="AD437">
        <f t="shared" si="135"/>
        <v>0.23916292974588926</v>
      </c>
      <c r="AE437">
        <f t="shared" si="133"/>
        <v>2.0451214748852335E-5</v>
      </c>
      <c r="AF437">
        <f t="shared" si="125"/>
        <v>5.2068638599546878E-6</v>
      </c>
      <c r="AG437">
        <f t="shared" si="126"/>
        <v>5.2068638599546881</v>
      </c>
      <c r="AH437">
        <f t="shared" si="134"/>
        <v>5.0076633019607371E-6</v>
      </c>
      <c r="AI437">
        <f t="shared" si="127"/>
        <v>6.0056099884137115</v>
      </c>
    </row>
    <row r="438" spans="1:35" hidden="1" x14ac:dyDescent="0.35">
      <c r="A438" s="2">
        <v>44776</v>
      </c>
      <c r="B438" t="s">
        <v>18</v>
      </c>
      <c r="C438" t="s">
        <v>196</v>
      </c>
      <c r="D438" t="s">
        <v>109</v>
      </c>
      <c r="E438" t="s">
        <v>21</v>
      </c>
      <c r="F438">
        <v>13</v>
      </c>
      <c r="G438" t="s">
        <v>41</v>
      </c>
      <c r="H438" t="s">
        <v>116</v>
      </c>
      <c r="I438" t="str">
        <f t="shared" si="119"/>
        <v>L3MluG10</v>
      </c>
      <c r="J438" t="s">
        <v>449</v>
      </c>
      <c r="K438" t="s">
        <v>134</v>
      </c>
      <c r="L438" s="1">
        <v>0.73399999999999999</v>
      </c>
      <c r="M438">
        <v>4.47</v>
      </c>
      <c r="N438">
        <f t="shared" si="128"/>
        <v>-0.44699999999999995</v>
      </c>
      <c r="O438" t="s">
        <v>202</v>
      </c>
      <c r="P438">
        <v>0.57599999999999996</v>
      </c>
      <c r="Q438" s="1">
        <f t="shared" si="132"/>
        <v>0.15800000000000003</v>
      </c>
      <c r="R438">
        <v>16.239999999999998</v>
      </c>
      <c r="S438">
        <f t="shared" si="129"/>
        <v>-1.6239999999999999</v>
      </c>
      <c r="T438">
        <f t="shared" si="120"/>
        <v>-1.177</v>
      </c>
      <c r="U438">
        <v>82.3</v>
      </c>
      <c r="V438">
        <v>79.900000000000006</v>
      </c>
      <c r="W438" s="13">
        <v>82.3</v>
      </c>
      <c r="X438">
        <v>79.900000000000006</v>
      </c>
      <c r="Y438">
        <v>82.3</v>
      </c>
      <c r="Z438">
        <f t="shared" si="121"/>
        <v>81.099999999999994</v>
      </c>
      <c r="AA438">
        <f t="shared" si="122"/>
        <v>523.66321656050945</v>
      </c>
      <c r="AB438">
        <f t="shared" si="123"/>
        <v>5317.0326500000001</v>
      </c>
      <c r="AC438">
        <f t="shared" si="124"/>
        <v>5011.4478500000014</v>
      </c>
      <c r="AD438">
        <f t="shared" si="135"/>
        <v>0.27430555555555564</v>
      </c>
      <c r="AE438">
        <f t="shared" si="133"/>
        <v>2.4211057455395363E-5</v>
      </c>
      <c r="AF438">
        <f t="shared" si="125"/>
        <v>1.2873098298136305E-5</v>
      </c>
      <c r="AG438">
        <f t="shared" si="126"/>
        <v>12.873098298136306</v>
      </c>
      <c r="AH438">
        <f t="shared" si="134"/>
        <v>1.213324518310676E-5</v>
      </c>
      <c r="AI438">
        <f t="shared" si="127"/>
        <v>10.937211808102214</v>
      </c>
    </row>
    <row r="439" spans="1:35" hidden="1" x14ac:dyDescent="0.35">
      <c r="A439" s="2">
        <v>44772</v>
      </c>
      <c r="B439" t="s">
        <v>56</v>
      </c>
      <c r="C439" t="s">
        <v>196</v>
      </c>
      <c r="D439" t="s">
        <v>77</v>
      </c>
      <c r="E439" t="s">
        <v>46</v>
      </c>
      <c r="F439">
        <v>10</v>
      </c>
      <c r="G439" t="s">
        <v>28</v>
      </c>
      <c r="H439" t="s">
        <v>79</v>
      </c>
      <c r="I439" t="str">
        <f t="shared" si="119"/>
        <v>M3DtoD2</v>
      </c>
      <c r="J439" t="s">
        <v>514</v>
      </c>
      <c r="L439" s="1">
        <v>0.76700000000000002</v>
      </c>
      <c r="M439">
        <v>17.559999999999999</v>
      </c>
      <c r="N439">
        <f t="shared" si="128"/>
        <v>-1.7559999999999998</v>
      </c>
      <c r="O439" t="s">
        <v>197</v>
      </c>
      <c r="P439">
        <v>0.81200000000000006</v>
      </c>
      <c r="Q439" s="1">
        <f t="shared" si="132"/>
        <v>-4.500000000000004E-2</v>
      </c>
      <c r="R439">
        <v>16.27</v>
      </c>
      <c r="S439">
        <f t="shared" si="129"/>
        <v>-1.627</v>
      </c>
      <c r="T439">
        <f t="shared" si="120"/>
        <v>0.12899999999999978</v>
      </c>
      <c r="U439">
        <v>34.164999999999999</v>
      </c>
      <c r="Y439" s="13">
        <v>34.164999999999999</v>
      </c>
      <c r="Z439">
        <f t="shared" si="121"/>
        <v>0</v>
      </c>
      <c r="AA439">
        <f t="shared" si="122"/>
        <v>0</v>
      </c>
      <c r="AB439">
        <f t="shared" si="123"/>
        <v>916.28907162499991</v>
      </c>
      <c r="AC439">
        <f t="shared" si="124"/>
        <v>0</v>
      </c>
      <c r="AD439">
        <f>(P439-L439)/L439</f>
        <v>5.8670143415906179E-2</v>
      </c>
      <c r="AE439">
        <f t="shared" si="133"/>
        <v>3.6263396024164101E-6</v>
      </c>
      <c r="AF439">
        <f t="shared" si="125"/>
        <v>3.3227753476951038E-7</v>
      </c>
      <c r="AG439">
        <f t="shared" si="126"/>
        <v>0.33227753476951039</v>
      </c>
      <c r="AH439">
        <f t="shared" si="134"/>
        <v>0</v>
      </c>
      <c r="AI439">
        <f t="shared" si="127"/>
        <v>2.5757948431745037</v>
      </c>
    </row>
    <row r="440" spans="1:35" hidden="1" x14ac:dyDescent="0.35">
      <c r="A440" s="2">
        <v>44792</v>
      </c>
      <c r="B440" s="6" t="s">
        <v>18</v>
      </c>
      <c r="C440" s="6" t="s">
        <v>214</v>
      </c>
      <c r="D440" t="s">
        <v>20</v>
      </c>
      <c r="E440" t="s">
        <v>21</v>
      </c>
      <c r="F440">
        <v>11</v>
      </c>
      <c r="G440" t="s">
        <v>28</v>
      </c>
      <c r="H440" t="s">
        <v>92</v>
      </c>
      <c r="I440" t="str">
        <f t="shared" si="119"/>
        <v>K6DtoC6</v>
      </c>
      <c r="J440" t="s">
        <v>420</v>
      </c>
      <c r="K440" t="s">
        <v>227</v>
      </c>
      <c r="L440" s="1">
        <v>0.75600000000000001</v>
      </c>
      <c r="M440">
        <v>10.87</v>
      </c>
      <c r="N440">
        <f t="shared" si="128"/>
        <v>-1.087</v>
      </c>
      <c r="O440" t="s">
        <v>228</v>
      </c>
      <c r="P440">
        <v>0.66900000000000004</v>
      </c>
      <c r="Q440" s="1">
        <f t="shared" si="132"/>
        <v>8.6999999999999966E-2</v>
      </c>
      <c r="R440">
        <v>16.34</v>
      </c>
      <c r="S440">
        <f t="shared" si="129"/>
        <v>-1.6339999999999999</v>
      </c>
      <c r="T440">
        <f t="shared" si="120"/>
        <v>-0.54699999999999993</v>
      </c>
      <c r="U440">
        <v>80.3</v>
      </c>
      <c r="V440">
        <v>80.400000000000006</v>
      </c>
      <c r="W440" s="13">
        <v>80.3</v>
      </c>
      <c r="X440">
        <v>80.400000000000006</v>
      </c>
      <c r="Y440">
        <v>80.3</v>
      </c>
      <c r="Z440">
        <f t="shared" si="121"/>
        <v>80.349999999999994</v>
      </c>
      <c r="AA440">
        <f t="shared" si="122"/>
        <v>514.02249203821646</v>
      </c>
      <c r="AB440">
        <f t="shared" si="123"/>
        <v>5061.75065</v>
      </c>
      <c r="AC440">
        <f t="shared" si="124"/>
        <v>5074.365600000001</v>
      </c>
      <c r="AD440">
        <f>(L440-P440)/P440</f>
        <v>0.13004484304932729</v>
      </c>
      <c r="AE440">
        <f t="shared" si="133"/>
        <v>9.6604111473625637E-6</v>
      </c>
      <c r="AF440">
        <f t="shared" si="125"/>
        <v>4.8898592404429702E-6</v>
      </c>
      <c r="AG440">
        <f t="shared" si="126"/>
        <v>4.8898592404429699</v>
      </c>
      <c r="AH440">
        <f t="shared" si="134"/>
        <v>4.9020458008033141E-6</v>
      </c>
      <c r="AI440">
        <f t="shared" si="127"/>
        <v>8.9394136022723405</v>
      </c>
    </row>
    <row r="441" spans="1:35" hidden="1" x14ac:dyDescent="0.35">
      <c r="A441" s="2">
        <v>44715</v>
      </c>
      <c r="B441" t="s">
        <v>56</v>
      </c>
      <c r="C441" t="s">
        <v>19</v>
      </c>
      <c r="D441" t="s">
        <v>57</v>
      </c>
      <c r="E441" t="s">
        <v>46</v>
      </c>
      <c r="F441">
        <v>1</v>
      </c>
      <c r="G441" t="s">
        <v>43</v>
      </c>
      <c r="H441" t="s">
        <v>58</v>
      </c>
      <c r="I441" t="str">
        <f t="shared" si="119"/>
        <v>L1PfuD3</v>
      </c>
      <c r="J441" t="s">
        <v>503</v>
      </c>
      <c r="K441" t="s">
        <v>59</v>
      </c>
      <c r="L441" s="1">
        <v>0.59099999999999997</v>
      </c>
      <c r="M441">
        <v>11.01</v>
      </c>
      <c r="N441">
        <f t="shared" si="128"/>
        <v>-1.101</v>
      </c>
      <c r="O441" t="s">
        <v>60</v>
      </c>
      <c r="P441">
        <v>0.495</v>
      </c>
      <c r="Q441" s="1">
        <f t="shared" si="132"/>
        <v>9.5999999999999974E-2</v>
      </c>
      <c r="R441">
        <v>16.350000000000001</v>
      </c>
      <c r="S441">
        <f t="shared" si="129"/>
        <v>-1.6350000000000002</v>
      </c>
      <c r="T441">
        <f t="shared" si="120"/>
        <v>-0.53400000000000025</v>
      </c>
      <c r="U441">
        <v>130.74</v>
      </c>
      <c r="Y441" s="13">
        <v>130.74</v>
      </c>
      <c r="Z441">
        <f t="shared" si="121"/>
        <v>0</v>
      </c>
      <c r="AA441">
        <f t="shared" si="122"/>
        <v>0</v>
      </c>
      <c r="AB441">
        <f t="shared" si="123"/>
        <v>13417.963866000004</v>
      </c>
      <c r="AC441">
        <f t="shared" si="124"/>
        <v>0</v>
      </c>
      <c r="AD441">
        <f>(L441-P441)/P441</f>
        <v>0.19393939393939388</v>
      </c>
      <c r="AE441">
        <f t="shared" si="133"/>
        <v>1.5800246024560036E-5</v>
      </c>
      <c r="AF441">
        <f t="shared" si="125"/>
        <v>2.1200713023145677E-5</v>
      </c>
      <c r="AG441">
        <f t="shared" si="126"/>
        <v>21.200713023145678</v>
      </c>
      <c r="AH441">
        <f t="shared" si="134"/>
        <v>0</v>
      </c>
      <c r="AI441">
        <f t="shared" si="127"/>
        <v>39.701709781171665</v>
      </c>
    </row>
    <row r="442" spans="1:35" hidden="1" x14ac:dyDescent="0.35">
      <c r="A442" s="2">
        <v>44776</v>
      </c>
      <c r="B442" t="s">
        <v>18</v>
      </c>
      <c r="C442" t="s">
        <v>196</v>
      </c>
      <c r="D442" t="s">
        <v>109</v>
      </c>
      <c r="E442" t="s">
        <v>21</v>
      </c>
      <c r="F442">
        <v>11</v>
      </c>
      <c r="G442" t="s">
        <v>22</v>
      </c>
      <c r="H442" t="s">
        <v>110</v>
      </c>
      <c r="I442" t="str">
        <f t="shared" si="119"/>
        <v>L3FsaA7</v>
      </c>
      <c r="J442" t="s">
        <v>444</v>
      </c>
      <c r="K442" t="s">
        <v>134</v>
      </c>
      <c r="L442" s="1">
        <v>0.66800000000000004</v>
      </c>
      <c r="M442">
        <v>3.95</v>
      </c>
      <c r="N442">
        <f t="shared" si="128"/>
        <v>-0.39500000000000002</v>
      </c>
      <c r="O442" t="s">
        <v>202</v>
      </c>
      <c r="P442">
        <v>0.56999999999999995</v>
      </c>
      <c r="Q442" s="1">
        <f t="shared" si="132"/>
        <v>9.8000000000000087E-2</v>
      </c>
      <c r="R442">
        <v>16.41</v>
      </c>
      <c r="S442">
        <f t="shared" si="129"/>
        <v>-1.641</v>
      </c>
      <c r="T442">
        <f t="shared" si="120"/>
        <v>-1.246</v>
      </c>
      <c r="U442">
        <v>39.75</v>
      </c>
      <c r="V442">
        <v>35.049999999999997</v>
      </c>
      <c r="W442" s="13">
        <v>39.75</v>
      </c>
      <c r="X442">
        <v>35.049999999999997</v>
      </c>
      <c r="Y442">
        <v>39.75</v>
      </c>
      <c r="Z442">
        <f t="shared" si="121"/>
        <v>37.4</v>
      </c>
      <c r="AA442">
        <f t="shared" si="122"/>
        <v>111.36624203821655</v>
      </c>
      <c r="AB442">
        <f t="shared" si="123"/>
        <v>1240.3490624999999</v>
      </c>
      <c r="AC442">
        <f t="shared" si="124"/>
        <v>964.37446249999994</v>
      </c>
      <c r="AD442">
        <f>(L442-P442)/P442</f>
        <v>0.17192982456140368</v>
      </c>
      <c r="AE442">
        <f t="shared" si="133"/>
        <v>1.3622735149536237E-5</v>
      </c>
      <c r="AF442">
        <f t="shared" si="125"/>
        <v>1.6896946771413067E-6</v>
      </c>
      <c r="AG442">
        <f t="shared" si="126"/>
        <v>1.6896946771413066</v>
      </c>
      <c r="AH442">
        <f t="shared" si="134"/>
        <v>1.3137417887613865E-6</v>
      </c>
      <c r="AI442">
        <f t="shared" si="127"/>
        <v>1.3560952465018512</v>
      </c>
    </row>
    <row r="443" spans="1:35" hidden="1" x14ac:dyDescent="0.35">
      <c r="A443" s="2">
        <v>44720</v>
      </c>
      <c r="B443" t="s">
        <v>18</v>
      </c>
      <c r="C443" t="s">
        <v>19</v>
      </c>
      <c r="D443" t="s">
        <v>86</v>
      </c>
      <c r="E443" t="s">
        <v>46</v>
      </c>
      <c r="F443">
        <v>4</v>
      </c>
      <c r="G443" t="s">
        <v>29</v>
      </c>
      <c r="H443" t="s">
        <v>38</v>
      </c>
      <c r="I443" t="str">
        <f t="shared" si="119"/>
        <v>K5PafA5</v>
      </c>
      <c r="J443" t="s">
        <v>404</v>
      </c>
      <c r="K443" t="s">
        <v>87</v>
      </c>
      <c r="L443" s="1">
        <v>0.629</v>
      </c>
      <c r="M443">
        <v>8.6199999999999992</v>
      </c>
      <c r="N443">
        <f t="shared" si="128"/>
        <v>-0.86199999999999988</v>
      </c>
      <c r="O443" t="s">
        <v>88</v>
      </c>
      <c r="P443">
        <v>0.52</v>
      </c>
      <c r="Q443" s="1">
        <f t="shared" si="132"/>
        <v>0.10899999999999999</v>
      </c>
      <c r="R443">
        <v>16.48</v>
      </c>
      <c r="S443">
        <f t="shared" si="129"/>
        <v>-1.6480000000000001</v>
      </c>
      <c r="T443">
        <f t="shared" si="120"/>
        <v>-0.78600000000000025</v>
      </c>
      <c r="U443">
        <v>51.9</v>
      </c>
      <c r="V443">
        <v>52.8</v>
      </c>
      <c r="W443">
        <v>18</v>
      </c>
      <c r="X443">
        <v>18</v>
      </c>
      <c r="Y443" s="13">
        <f>(W443+X443)/2</f>
        <v>18</v>
      </c>
      <c r="Z443">
        <f t="shared" si="121"/>
        <v>18</v>
      </c>
      <c r="AA443">
        <f t="shared" si="122"/>
        <v>25.796178343949045</v>
      </c>
      <c r="AB443">
        <f t="shared" si="123"/>
        <v>2114.4838499999996</v>
      </c>
      <c r="AC443">
        <f t="shared" si="124"/>
        <v>2188.4543999999996</v>
      </c>
      <c r="AD443">
        <f>(L443-P443)/P443</f>
        <v>0.20961538461538459</v>
      </c>
      <c r="AE443">
        <f t="shared" si="133"/>
        <v>1.7386768207459521E-5</v>
      </c>
      <c r="AF443">
        <f t="shared" si="125"/>
        <v>3.67640405783666E-6</v>
      </c>
      <c r="AG443">
        <f t="shared" si="126"/>
        <v>3.6764040578366601</v>
      </c>
      <c r="AH443">
        <f t="shared" si="134"/>
        <v>3.8050149385394899E-6</v>
      </c>
      <c r="AI443">
        <f t="shared" si="127"/>
        <v>4.6773588522094895</v>
      </c>
    </row>
    <row r="444" spans="1:35" hidden="1" x14ac:dyDescent="0.35">
      <c r="A444" s="2">
        <v>44762</v>
      </c>
      <c r="B444" t="s">
        <v>18</v>
      </c>
      <c r="C444" t="s">
        <v>181</v>
      </c>
      <c r="D444" t="s">
        <v>86</v>
      </c>
      <c r="E444" t="s">
        <v>46</v>
      </c>
      <c r="F444">
        <v>6</v>
      </c>
      <c r="G444" t="s">
        <v>37</v>
      </c>
      <c r="H444" t="s">
        <v>97</v>
      </c>
      <c r="I444" t="str">
        <f t="shared" si="119"/>
        <v>K5PfaJ1</v>
      </c>
      <c r="J444" t="s">
        <v>406</v>
      </c>
      <c r="K444" t="s">
        <v>182</v>
      </c>
      <c r="L444" s="1">
        <v>0.85699999999999998</v>
      </c>
      <c r="M444">
        <v>12.45</v>
      </c>
      <c r="N444">
        <f t="shared" si="128"/>
        <v>-1.2449999999999999</v>
      </c>
      <c r="O444" t="s">
        <v>154</v>
      </c>
      <c r="P444">
        <v>0.83099999999999996</v>
      </c>
      <c r="Q444" s="1">
        <f t="shared" si="132"/>
        <v>2.6000000000000023E-2</v>
      </c>
      <c r="R444">
        <v>16.54</v>
      </c>
      <c r="S444">
        <f t="shared" si="129"/>
        <v>-1.6539999999999999</v>
      </c>
      <c r="T444">
        <f t="shared" si="120"/>
        <v>-0.40900000000000003</v>
      </c>
      <c r="U444">
        <v>50.2</v>
      </c>
      <c r="V444">
        <v>49.7</v>
      </c>
      <c r="W444">
        <v>16</v>
      </c>
      <c r="X444">
        <v>17</v>
      </c>
      <c r="Y444" s="13">
        <f>(W444+X444)/2</f>
        <v>16.5</v>
      </c>
      <c r="Z444">
        <f t="shared" si="121"/>
        <v>16.5</v>
      </c>
      <c r="AA444">
        <f t="shared" si="122"/>
        <v>21.675955414012737</v>
      </c>
      <c r="AB444">
        <f t="shared" si="123"/>
        <v>1978.2314000000003</v>
      </c>
      <c r="AC444">
        <f t="shared" si="124"/>
        <v>1939.0206500000002</v>
      </c>
      <c r="AD444">
        <f>(L444-P444)/P444</f>
        <v>3.1287605294825542E-2</v>
      </c>
      <c r="AE444">
        <f t="shared" si="133"/>
        <v>1.6724390233147861E-6</v>
      </c>
      <c r="AF444">
        <f t="shared" si="125"/>
        <v>3.3084713905066424E-7</v>
      </c>
      <c r="AG444">
        <f t="shared" si="126"/>
        <v>0.33084713905066426</v>
      </c>
      <c r="AH444">
        <f t="shared" si="134"/>
        <v>3.2428938020732018E-7</v>
      </c>
      <c r="AI444">
        <f t="shared" si="127"/>
        <v>0.80891721039282205</v>
      </c>
    </row>
    <row r="445" spans="1:35" s="4" customFormat="1" x14ac:dyDescent="0.35">
      <c r="A445" s="2">
        <v>44777</v>
      </c>
      <c r="B445" t="s">
        <v>18</v>
      </c>
      <c r="C445" t="s">
        <v>196</v>
      </c>
      <c r="D445" t="s">
        <v>109</v>
      </c>
      <c r="E445" t="s">
        <v>21</v>
      </c>
      <c r="F445">
        <v>12</v>
      </c>
      <c r="G445" t="s">
        <v>26</v>
      </c>
      <c r="H445" t="s">
        <v>203</v>
      </c>
      <c r="I445" t="str">
        <f t="shared" si="119"/>
        <v>L3MlaI3</v>
      </c>
      <c r="J445" t="s">
        <v>495</v>
      </c>
      <c r="K445" t="s">
        <v>87</v>
      </c>
      <c r="L445" s="1">
        <v>0.82699999999999996</v>
      </c>
      <c r="M445">
        <v>6.03</v>
      </c>
      <c r="N445">
        <f t="shared" si="128"/>
        <v>-0.60299999999999998</v>
      </c>
      <c r="O445" t="s">
        <v>180</v>
      </c>
      <c r="P445">
        <v>0.85699999999999998</v>
      </c>
      <c r="Q445" s="1">
        <f t="shared" si="132"/>
        <v>-3.0000000000000027E-2</v>
      </c>
      <c r="R445">
        <v>16.559999999999999</v>
      </c>
      <c r="S445">
        <f t="shared" si="129"/>
        <v>-1.6559999999999999</v>
      </c>
      <c r="T445">
        <f t="shared" si="120"/>
        <v>-1.0529999999999999</v>
      </c>
      <c r="U445">
        <v>35.799999999999997</v>
      </c>
      <c r="V445">
        <v>34.299999999999997</v>
      </c>
      <c r="W445" s="13">
        <v>35.799999999999997</v>
      </c>
      <c r="X445">
        <v>34.299999999999997</v>
      </c>
      <c r="Y445">
        <v>35.799999999999997</v>
      </c>
      <c r="Z445">
        <f t="shared" si="121"/>
        <v>35.049999999999997</v>
      </c>
      <c r="AA445">
        <f t="shared" si="122"/>
        <v>97.810708598726094</v>
      </c>
      <c r="AB445">
        <f t="shared" si="123"/>
        <v>1006.0873999999999</v>
      </c>
      <c r="AC445">
        <f t="shared" si="124"/>
        <v>923.54464999999982</v>
      </c>
      <c r="AD445">
        <f>(P445-L445)/L445</f>
        <v>3.6275695284159644E-2</v>
      </c>
      <c r="AE445">
        <f t="shared" si="133"/>
        <v>2.0064758812898986E-6</v>
      </c>
      <c r="AF445">
        <f t="shared" si="125"/>
        <v>2.0186901025696624E-7</v>
      </c>
      <c r="AG445">
        <f t="shared" si="126"/>
        <v>0.20186901025696624</v>
      </c>
      <c r="AH445">
        <f t="shared" si="134"/>
        <v>1.8530700655193204E-7</v>
      </c>
      <c r="AI445">
        <f t="shared" si="127"/>
        <v>0.19170846178249407</v>
      </c>
    </row>
    <row r="446" spans="1:35" s="4" customFormat="1" hidden="1" x14ac:dyDescent="0.35">
      <c r="A446" s="2">
        <v>44776</v>
      </c>
      <c r="B446" t="s">
        <v>18</v>
      </c>
      <c r="C446" t="s">
        <v>196</v>
      </c>
      <c r="D446" t="s">
        <v>123</v>
      </c>
      <c r="E446" t="s">
        <v>21</v>
      </c>
      <c r="F446">
        <v>2</v>
      </c>
      <c r="G446" t="s">
        <v>28</v>
      </c>
      <c r="H446" t="s">
        <v>64</v>
      </c>
      <c r="I446" t="str">
        <f t="shared" si="119"/>
        <v>M1DtoA2</v>
      </c>
      <c r="J446" t="s">
        <v>457</v>
      </c>
      <c r="K446" t="s">
        <v>87</v>
      </c>
      <c r="L446" s="1">
        <v>0.77600000000000002</v>
      </c>
      <c r="M446">
        <v>5.23</v>
      </c>
      <c r="N446">
        <f t="shared" si="128"/>
        <v>-0.52300000000000002</v>
      </c>
      <c r="O446" t="s">
        <v>201</v>
      </c>
      <c r="P446">
        <v>0.68500000000000005</v>
      </c>
      <c r="Q446" s="1">
        <f t="shared" si="132"/>
        <v>9.099999999999997E-2</v>
      </c>
      <c r="R446">
        <v>16.57</v>
      </c>
      <c r="S446">
        <f t="shared" si="129"/>
        <v>-1.657</v>
      </c>
      <c r="T446">
        <f t="shared" si="120"/>
        <v>-1.1339999999999999</v>
      </c>
      <c r="U446">
        <v>46.05</v>
      </c>
      <c r="V446">
        <v>44.25</v>
      </c>
      <c r="W446" s="13">
        <v>46.05</v>
      </c>
      <c r="X446">
        <v>44.25</v>
      </c>
      <c r="Y446">
        <v>46.05</v>
      </c>
      <c r="Z446">
        <f t="shared" si="121"/>
        <v>45.15</v>
      </c>
      <c r="AA446">
        <f t="shared" si="122"/>
        <v>162.30274681528661</v>
      </c>
      <c r="AB446">
        <f t="shared" si="123"/>
        <v>1664.6729625</v>
      </c>
      <c r="AC446">
        <f t="shared" si="124"/>
        <v>1537.0790625</v>
      </c>
      <c r="AD446">
        <f>(L446-P446)/P446</f>
        <v>0.13284671532846709</v>
      </c>
      <c r="AE446">
        <f t="shared" si="133"/>
        <v>9.9172627993109434E-6</v>
      </c>
      <c r="AF446">
        <f t="shared" si="125"/>
        <v>1.6508999244019992E-6</v>
      </c>
      <c r="AG446">
        <f t="shared" si="126"/>
        <v>1.6508999244019991</v>
      </c>
      <c r="AH446">
        <f t="shared" si="134"/>
        <v>1.5243617006130991E-6</v>
      </c>
      <c r="AI446">
        <f t="shared" si="127"/>
        <v>1.4558200391552021</v>
      </c>
    </row>
    <row r="447" spans="1:35" hidden="1" x14ac:dyDescent="0.35">
      <c r="A447" s="2">
        <v>44778</v>
      </c>
      <c r="B447" s="6" t="s">
        <v>18</v>
      </c>
      <c r="C447" s="6" t="s">
        <v>196</v>
      </c>
      <c r="D447" t="s">
        <v>86</v>
      </c>
      <c r="E447" t="s">
        <v>46</v>
      </c>
      <c r="F447">
        <v>2</v>
      </c>
      <c r="G447" t="s">
        <v>39</v>
      </c>
      <c r="H447" t="s">
        <v>91</v>
      </c>
      <c r="I447" t="str">
        <f t="shared" si="119"/>
        <v>K5BbrA3</v>
      </c>
      <c r="J447" t="s">
        <v>396</v>
      </c>
      <c r="K447" t="s">
        <v>208</v>
      </c>
      <c r="L447" s="1">
        <v>0.77800000000000002</v>
      </c>
      <c r="M447">
        <v>4.71</v>
      </c>
      <c r="N447">
        <f t="shared" si="128"/>
        <v>-0.47099999999999997</v>
      </c>
      <c r="O447" s="6" t="s">
        <v>168</v>
      </c>
      <c r="P447">
        <v>0.57399999999999995</v>
      </c>
      <c r="Q447" s="1">
        <f t="shared" si="132"/>
        <v>0.20400000000000007</v>
      </c>
      <c r="R447">
        <v>16.61</v>
      </c>
      <c r="S447">
        <f t="shared" si="129"/>
        <v>-1.661</v>
      </c>
      <c r="T447">
        <f t="shared" si="120"/>
        <v>-1.19</v>
      </c>
      <c r="U447">
        <v>78.25</v>
      </c>
      <c r="V447">
        <v>77.150000000000006</v>
      </c>
      <c r="W447" s="13">
        <v>78.25</v>
      </c>
      <c r="X447">
        <v>77.150000000000006</v>
      </c>
      <c r="Y447">
        <v>78.25</v>
      </c>
      <c r="Z447">
        <f t="shared" si="121"/>
        <v>77.7</v>
      </c>
      <c r="AA447">
        <f t="shared" si="122"/>
        <v>480.67595541401278</v>
      </c>
      <c r="AB447">
        <f t="shared" si="123"/>
        <v>4806.6040625000005</v>
      </c>
      <c r="AC447">
        <f t="shared" si="124"/>
        <v>4672.4161625000015</v>
      </c>
      <c r="AD447">
        <f>(L447-P447)/P447</f>
        <v>0.35540069686411163</v>
      </c>
      <c r="AE447">
        <f t="shared" si="133"/>
        <v>3.3302831342237618E-5</v>
      </c>
      <c r="AF447">
        <f t="shared" si="125"/>
        <v>1.6007352442235167E-5</v>
      </c>
      <c r="AG447">
        <f t="shared" si="126"/>
        <v>16.007352442235167</v>
      </c>
      <c r="AH447">
        <f t="shared" si="134"/>
        <v>1.5560468742048265E-5</v>
      </c>
      <c r="AI447">
        <f t="shared" si="127"/>
        <v>13.4515566741472</v>
      </c>
    </row>
    <row r="448" spans="1:35" hidden="1" x14ac:dyDescent="0.35">
      <c r="A448" s="2">
        <v>44733</v>
      </c>
      <c r="B448" t="s">
        <v>18</v>
      </c>
      <c r="C448" t="s">
        <v>141</v>
      </c>
      <c r="D448" t="s">
        <v>133</v>
      </c>
      <c r="E448" t="s">
        <v>46</v>
      </c>
      <c r="F448">
        <v>16</v>
      </c>
      <c r="G448" t="s">
        <v>33</v>
      </c>
      <c r="H448" t="s">
        <v>89</v>
      </c>
      <c r="I448" t="str">
        <f t="shared" si="119"/>
        <v>K1HmaD9</v>
      </c>
      <c r="J448" t="s">
        <v>478</v>
      </c>
      <c r="K448" t="s">
        <v>143</v>
      </c>
      <c r="L448" s="1">
        <v>0.60099999999999998</v>
      </c>
      <c r="M448">
        <v>10.23</v>
      </c>
      <c r="N448">
        <f t="shared" si="128"/>
        <v>-1.0230000000000001</v>
      </c>
      <c r="O448" t="s">
        <v>144</v>
      </c>
      <c r="P448">
        <v>0.48</v>
      </c>
      <c r="Q448" s="1">
        <f t="shared" si="132"/>
        <v>0.121</v>
      </c>
      <c r="R448">
        <v>16.63</v>
      </c>
      <c r="S448">
        <f t="shared" si="129"/>
        <v>-1.6629999999999998</v>
      </c>
      <c r="T448">
        <f t="shared" si="120"/>
        <v>-0.63999999999999968</v>
      </c>
      <c r="U448">
        <v>75.5</v>
      </c>
      <c r="V448">
        <v>75</v>
      </c>
      <c r="W448">
        <v>26</v>
      </c>
      <c r="X448">
        <v>26.5</v>
      </c>
      <c r="Y448" s="13">
        <f>(W448+X448)/2</f>
        <v>26.25</v>
      </c>
      <c r="Z448">
        <f t="shared" si="121"/>
        <v>26.25</v>
      </c>
      <c r="AA448">
        <f t="shared" si="122"/>
        <v>54.861664012738849</v>
      </c>
      <c r="AB448">
        <f t="shared" si="123"/>
        <v>4474.69625</v>
      </c>
      <c r="AC448">
        <f t="shared" si="124"/>
        <v>4415.625</v>
      </c>
      <c r="AD448">
        <f>(L448-P448)/P448</f>
        <v>0.25208333333333333</v>
      </c>
      <c r="AE448">
        <f t="shared" si="133"/>
        <v>2.1819650455845848E-5</v>
      </c>
      <c r="AF448">
        <f t="shared" si="125"/>
        <v>9.7636308071084198E-6</v>
      </c>
      <c r="AG448">
        <f t="shared" si="126"/>
        <v>9.7636308071084201</v>
      </c>
      <c r="AH448">
        <f t="shared" si="134"/>
        <v>9.6347394044094325E-6</v>
      </c>
      <c r="AI448">
        <f t="shared" si="127"/>
        <v>15.255673136106914</v>
      </c>
    </row>
    <row r="449" spans="1:35" hidden="1" x14ac:dyDescent="0.35">
      <c r="A449" s="2">
        <v>44772</v>
      </c>
      <c r="B449" t="s">
        <v>56</v>
      </c>
      <c r="C449" t="s">
        <v>196</v>
      </c>
      <c r="D449" t="s">
        <v>57</v>
      </c>
      <c r="E449" t="s">
        <v>46</v>
      </c>
      <c r="F449">
        <v>4</v>
      </c>
      <c r="G449" t="s">
        <v>39</v>
      </c>
      <c r="H449" t="s">
        <v>61</v>
      </c>
      <c r="I449" t="str">
        <f t="shared" si="119"/>
        <v>L1BbrE6</v>
      </c>
      <c r="J449" t="s">
        <v>498</v>
      </c>
      <c r="L449" s="1">
        <v>0.81599999999999995</v>
      </c>
      <c r="M449">
        <v>6.38</v>
      </c>
      <c r="N449">
        <f t="shared" si="128"/>
        <v>-0.63800000000000001</v>
      </c>
      <c r="O449" t="s">
        <v>198</v>
      </c>
      <c r="P449">
        <v>0.57199999999999995</v>
      </c>
      <c r="Q449" s="1">
        <f t="shared" si="132"/>
        <v>0.24399999999999999</v>
      </c>
      <c r="R449">
        <v>16.64</v>
      </c>
      <c r="S449">
        <f t="shared" si="129"/>
        <v>-1.6640000000000001</v>
      </c>
      <c r="T449">
        <f t="shared" si="120"/>
        <v>-1.0260000000000002</v>
      </c>
      <c r="U449">
        <v>51.97</v>
      </c>
      <c r="Y449" s="13">
        <v>51.97</v>
      </c>
      <c r="Z449">
        <f t="shared" si="121"/>
        <v>0</v>
      </c>
      <c r="AA449">
        <f t="shared" si="122"/>
        <v>0</v>
      </c>
      <c r="AB449">
        <f t="shared" si="123"/>
        <v>2120.1915064999998</v>
      </c>
      <c r="AC449">
        <f t="shared" si="124"/>
        <v>0</v>
      </c>
      <c r="AD449">
        <f>(L449-P449)/P449</f>
        <v>0.42657342657342662</v>
      </c>
      <c r="AE449">
        <f t="shared" si="133"/>
        <v>4.1693593339499334E-5</v>
      </c>
      <c r="AF449">
        <f t="shared" si="125"/>
        <v>8.8398402473871453E-6</v>
      </c>
      <c r="AG449">
        <f t="shared" si="126"/>
        <v>8.839840247387146</v>
      </c>
      <c r="AH449">
        <f t="shared" si="134"/>
        <v>0</v>
      </c>
      <c r="AI449">
        <f t="shared" si="127"/>
        <v>8.61582870115706</v>
      </c>
    </row>
    <row r="450" spans="1:35" hidden="1" x14ac:dyDescent="0.35">
      <c r="A450" s="2">
        <v>44749</v>
      </c>
      <c r="B450" t="s">
        <v>18</v>
      </c>
      <c r="C450" t="s">
        <v>155</v>
      </c>
      <c r="D450" t="s">
        <v>133</v>
      </c>
      <c r="E450" t="s">
        <v>46</v>
      </c>
      <c r="F450">
        <v>6</v>
      </c>
      <c r="G450" t="s">
        <v>33</v>
      </c>
      <c r="H450" t="s">
        <v>64</v>
      </c>
      <c r="I450" t="str">
        <f t="shared" ref="I450:I513" si="136">D450&amp;G450&amp;H450</f>
        <v>K1HmaA2</v>
      </c>
      <c r="J450" t="s">
        <v>476</v>
      </c>
      <c r="K450" t="s">
        <v>173</v>
      </c>
      <c r="L450" s="1">
        <v>0.60899999999999999</v>
      </c>
      <c r="M450">
        <v>8.48</v>
      </c>
      <c r="N450">
        <f t="shared" si="128"/>
        <v>-0.84800000000000009</v>
      </c>
      <c r="O450" t="s">
        <v>32</v>
      </c>
      <c r="P450">
        <v>0.71899999999999997</v>
      </c>
      <c r="Q450" s="1">
        <f t="shared" si="132"/>
        <v>-0.10999999999999999</v>
      </c>
      <c r="R450">
        <v>16.649999999999999</v>
      </c>
      <c r="S450">
        <f t="shared" si="129"/>
        <v>-1.6649999999999998</v>
      </c>
      <c r="T450">
        <f t="shared" ref="T450:T513" si="137">S450-N450</f>
        <v>-0.81699999999999973</v>
      </c>
      <c r="U450">
        <v>75.099999999999994</v>
      </c>
      <c r="V450">
        <v>75.3</v>
      </c>
      <c r="W450" s="13">
        <v>75.099999999999994</v>
      </c>
      <c r="X450">
        <v>75.3</v>
      </c>
      <c r="Y450">
        <v>75.099999999999994</v>
      </c>
      <c r="Z450">
        <f t="shared" ref="Z450:Z513" si="138">(W450+X450)/2</f>
        <v>75.199999999999989</v>
      </c>
      <c r="AA450">
        <f t="shared" ref="AA450:AA513" si="139">(Z450)^2/(4*3.14)</f>
        <v>450.24203821656033</v>
      </c>
      <c r="AB450">
        <f t="shared" ref="AB450:AB513" si="140">3.14*(U450/2)^2</f>
        <v>4427.4078499999996</v>
      </c>
      <c r="AC450">
        <f t="shared" ref="AC450:AC513" si="141">3.14*(V450/2)^2</f>
        <v>4451.0206499999995</v>
      </c>
      <c r="AD450">
        <f>(P450-L450)/L450</f>
        <v>0.18062397372742198</v>
      </c>
      <c r="AE450">
        <f t="shared" si="133"/>
        <v>1.4475629855578099E-5</v>
      </c>
      <c r="AF450">
        <f t="shared" ref="AF450:AF513" si="142">AE450*(AB450/10000)</f>
        <v>6.4089517256280835E-6</v>
      </c>
      <c r="AG450">
        <f t="shared" ref="AG450:AG513" si="143">AF450*10^6</f>
        <v>6.4089517256280839</v>
      </c>
      <c r="AH450">
        <f t="shared" si="134"/>
        <v>6.4431327408934622E-6</v>
      </c>
      <c r="AI450">
        <f t="shared" ref="AI450:AI513" si="144">AG450/ABS(T450)</f>
        <v>7.8444941562155277</v>
      </c>
    </row>
    <row r="451" spans="1:35" hidden="1" x14ac:dyDescent="0.35">
      <c r="A451" s="2">
        <v>44804</v>
      </c>
      <c r="B451" s="6" t="s">
        <v>18</v>
      </c>
      <c r="C451" s="6" t="s">
        <v>232</v>
      </c>
      <c r="D451" t="s">
        <v>133</v>
      </c>
      <c r="E451" t="s">
        <v>46</v>
      </c>
      <c r="F451">
        <v>1</v>
      </c>
      <c r="G451" t="s">
        <v>28</v>
      </c>
      <c r="H451" t="s">
        <v>44</v>
      </c>
      <c r="I451" t="str">
        <f t="shared" si="136"/>
        <v>K1DtoD10</v>
      </c>
      <c r="J451" t="s">
        <v>472</v>
      </c>
      <c r="K451" t="s">
        <v>235</v>
      </c>
      <c r="L451" s="1">
        <v>0.875</v>
      </c>
      <c r="M451">
        <v>10.94</v>
      </c>
      <c r="N451">
        <f t="shared" si="128"/>
        <v>-1.0939999999999999</v>
      </c>
      <c r="O451" t="s">
        <v>200</v>
      </c>
      <c r="P451">
        <v>0.74299999999999999</v>
      </c>
      <c r="Q451" s="1">
        <f t="shared" si="132"/>
        <v>0.13200000000000001</v>
      </c>
      <c r="R451">
        <v>16.649999999999999</v>
      </c>
      <c r="S451">
        <f t="shared" si="129"/>
        <v>-1.6649999999999998</v>
      </c>
      <c r="T451">
        <f t="shared" si="137"/>
        <v>-0.57099999999999995</v>
      </c>
      <c r="U451">
        <v>80</v>
      </c>
      <c r="V451">
        <v>80.2</v>
      </c>
      <c r="W451" s="13">
        <v>80</v>
      </c>
      <c r="X451">
        <v>80.2</v>
      </c>
      <c r="Y451">
        <v>80</v>
      </c>
      <c r="Z451">
        <f t="shared" si="138"/>
        <v>80.099999999999994</v>
      </c>
      <c r="AA451">
        <f t="shared" si="139"/>
        <v>510.82882165605088</v>
      </c>
      <c r="AB451">
        <f t="shared" si="140"/>
        <v>5024</v>
      </c>
      <c r="AC451">
        <f t="shared" si="141"/>
        <v>5049.1514000000006</v>
      </c>
      <c r="AD451">
        <f t="shared" ref="AD451:AD461" si="145">(L451-P451)/P451</f>
        <v>0.17765814266487215</v>
      </c>
      <c r="AE451">
        <f t="shared" si="133"/>
        <v>1.4183592357639459E-5</v>
      </c>
      <c r="AF451">
        <f t="shared" si="142"/>
        <v>7.1258368004780638E-6</v>
      </c>
      <c r="AG451">
        <f t="shared" si="143"/>
        <v>7.1258368004780639</v>
      </c>
      <c r="AH451">
        <f t="shared" si="134"/>
        <v>7.1615105209604583E-6</v>
      </c>
      <c r="AI451">
        <f t="shared" si="144"/>
        <v>12.479574081397661</v>
      </c>
    </row>
    <row r="452" spans="1:35" hidden="1" x14ac:dyDescent="0.35">
      <c r="A452" s="2">
        <v>44722</v>
      </c>
      <c r="B452" t="s">
        <v>18</v>
      </c>
      <c r="C452" t="s">
        <v>19</v>
      </c>
      <c r="D452" t="s">
        <v>123</v>
      </c>
      <c r="E452" t="s">
        <v>21</v>
      </c>
      <c r="F452">
        <v>11</v>
      </c>
      <c r="G452" t="s">
        <v>39</v>
      </c>
      <c r="H452" t="s">
        <v>131</v>
      </c>
      <c r="I452" t="str">
        <f t="shared" si="136"/>
        <v>M1BbrJ3</v>
      </c>
      <c r="J452" t="s">
        <v>455</v>
      </c>
      <c r="K452" t="s">
        <v>128</v>
      </c>
      <c r="L452" s="1">
        <v>0.78800000000000003</v>
      </c>
      <c r="M452">
        <v>0.98</v>
      </c>
      <c r="N452">
        <f t="shared" si="128"/>
        <v>-9.8000000000000004E-2</v>
      </c>
      <c r="O452" t="s">
        <v>129</v>
      </c>
      <c r="P452">
        <v>0.63800000000000001</v>
      </c>
      <c r="Q452" s="1">
        <f t="shared" si="132"/>
        <v>0.15000000000000002</v>
      </c>
      <c r="R452" s="6">
        <v>16.670000000000002</v>
      </c>
      <c r="S452">
        <f t="shared" si="129"/>
        <v>-1.6670000000000003</v>
      </c>
      <c r="T452">
        <f t="shared" si="137"/>
        <v>-1.5690000000000002</v>
      </c>
      <c r="U452">
        <v>84.55</v>
      </c>
      <c r="V452">
        <v>86.55</v>
      </c>
      <c r="W452">
        <v>28</v>
      </c>
      <c r="X452">
        <v>29</v>
      </c>
      <c r="Y452" s="13">
        <f>(W452+X452)/2</f>
        <v>28.5</v>
      </c>
      <c r="Z452">
        <f t="shared" si="138"/>
        <v>28.5</v>
      </c>
      <c r="AA452">
        <f t="shared" si="139"/>
        <v>64.669585987261144</v>
      </c>
      <c r="AB452">
        <f t="shared" si="140"/>
        <v>5611.7314624999999</v>
      </c>
      <c r="AC452">
        <f t="shared" si="141"/>
        <v>5880.3584624999994</v>
      </c>
      <c r="AD452">
        <f t="shared" si="145"/>
        <v>0.23510971786833859</v>
      </c>
      <c r="AE452">
        <f t="shared" si="133"/>
        <v>2.0025392902207458E-5</v>
      </c>
      <c r="AF452">
        <f t="shared" si="142"/>
        <v>1.1237712739824179E-5</v>
      </c>
      <c r="AG452">
        <f t="shared" si="143"/>
        <v>11.237712739824179</v>
      </c>
      <c r="AH452">
        <f t="shared" si="134"/>
        <v>1.1775648861738306E-5</v>
      </c>
      <c r="AI452">
        <f t="shared" si="144"/>
        <v>7.1623408156941863</v>
      </c>
    </row>
    <row r="453" spans="1:35" hidden="1" x14ac:dyDescent="0.35">
      <c r="A453" s="2">
        <v>44750</v>
      </c>
      <c r="B453" t="s">
        <v>18</v>
      </c>
      <c r="C453" t="s">
        <v>155</v>
      </c>
      <c r="D453" t="s">
        <v>123</v>
      </c>
      <c r="E453" t="s">
        <v>21</v>
      </c>
      <c r="F453">
        <v>10</v>
      </c>
      <c r="G453" t="s">
        <v>39</v>
      </c>
      <c r="H453" t="s">
        <v>131</v>
      </c>
      <c r="I453" t="str">
        <f t="shared" si="136"/>
        <v>M1BbrJ3</v>
      </c>
      <c r="J453" t="s">
        <v>455</v>
      </c>
      <c r="K453" t="s">
        <v>169</v>
      </c>
      <c r="L453" s="1">
        <v>0.88100000000000001</v>
      </c>
      <c r="M453">
        <v>9.83</v>
      </c>
      <c r="N453">
        <f t="shared" si="128"/>
        <v>-0.98299999999999998</v>
      </c>
      <c r="O453" t="s">
        <v>180</v>
      </c>
      <c r="P453">
        <v>0.72299999999999998</v>
      </c>
      <c r="Q453" s="1">
        <f t="shared" si="132"/>
        <v>0.15800000000000003</v>
      </c>
      <c r="R453">
        <v>16.7</v>
      </c>
      <c r="S453">
        <f t="shared" si="129"/>
        <v>-1.67</v>
      </c>
      <c r="T453">
        <f t="shared" si="137"/>
        <v>-0.68699999999999994</v>
      </c>
      <c r="U453">
        <v>84.55</v>
      </c>
      <c r="V453">
        <v>86.55</v>
      </c>
      <c r="W453">
        <v>28</v>
      </c>
      <c r="X453">
        <v>29</v>
      </c>
      <c r="Y453" s="13">
        <f>(W453+X453)/2</f>
        <v>28.5</v>
      </c>
      <c r="Z453">
        <f t="shared" si="138"/>
        <v>28.5</v>
      </c>
      <c r="AA453">
        <f t="shared" si="139"/>
        <v>64.669585987261144</v>
      </c>
      <c r="AB453">
        <f t="shared" si="140"/>
        <v>5611.7314624999999</v>
      </c>
      <c r="AC453">
        <f t="shared" si="141"/>
        <v>5880.3584624999994</v>
      </c>
      <c r="AD453">
        <f t="shared" si="145"/>
        <v>0.21853388658367917</v>
      </c>
      <c r="AE453">
        <f t="shared" si="133"/>
        <v>1.8301833137713176E-5</v>
      </c>
      <c r="AF453">
        <f t="shared" si="142"/>
        <v>1.0270497284033013E-5</v>
      </c>
      <c r="AG453">
        <f t="shared" si="143"/>
        <v>10.270497284033013</v>
      </c>
      <c r="AH453">
        <f t="shared" si="134"/>
        <v>1.0762133937061459E-5</v>
      </c>
      <c r="AI453">
        <f t="shared" si="144"/>
        <v>14.949777706016032</v>
      </c>
    </row>
    <row r="454" spans="1:35" hidden="1" x14ac:dyDescent="0.35">
      <c r="A454" s="2">
        <v>44772</v>
      </c>
      <c r="B454" t="s">
        <v>56</v>
      </c>
      <c r="C454" t="s">
        <v>196</v>
      </c>
      <c r="D454" t="s">
        <v>57</v>
      </c>
      <c r="E454" t="s">
        <v>46</v>
      </c>
      <c r="F454">
        <v>2</v>
      </c>
      <c r="G454" t="s">
        <v>39</v>
      </c>
      <c r="H454" t="s">
        <v>65</v>
      </c>
      <c r="I454" t="str">
        <f t="shared" si="136"/>
        <v>L1BbrC5</v>
      </c>
      <c r="J454" t="s">
        <v>497</v>
      </c>
      <c r="L454" s="1">
        <v>0.68400000000000005</v>
      </c>
      <c r="M454">
        <v>3.58</v>
      </c>
      <c r="N454">
        <f t="shared" si="128"/>
        <v>-0.35799999999999998</v>
      </c>
      <c r="O454" t="s">
        <v>198</v>
      </c>
      <c r="P454">
        <v>0.48299999999999998</v>
      </c>
      <c r="Q454" s="1">
        <f t="shared" si="132"/>
        <v>0.20100000000000007</v>
      </c>
      <c r="R454">
        <v>16.71</v>
      </c>
      <c r="S454">
        <f t="shared" si="129"/>
        <v>-1.671</v>
      </c>
      <c r="T454">
        <f t="shared" si="137"/>
        <v>-1.3130000000000002</v>
      </c>
      <c r="U454">
        <v>57.875</v>
      </c>
      <c r="Y454" s="13">
        <v>57.875</v>
      </c>
      <c r="Z454">
        <f t="shared" si="138"/>
        <v>0</v>
      </c>
      <c r="AA454">
        <f t="shared" si="139"/>
        <v>0</v>
      </c>
      <c r="AB454">
        <f t="shared" si="140"/>
        <v>2629.3697656250001</v>
      </c>
      <c r="AC454">
        <f t="shared" si="141"/>
        <v>0</v>
      </c>
      <c r="AD454">
        <f t="shared" si="145"/>
        <v>0.41614906832298154</v>
      </c>
      <c r="AE454">
        <f t="shared" si="133"/>
        <v>4.0442909363654138E-5</v>
      </c>
      <c r="AF454">
        <f t="shared" si="142"/>
        <v>1.063393631147044E-5</v>
      </c>
      <c r="AG454">
        <f t="shared" si="143"/>
        <v>10.633936311470441</v>
      </c>
      <c r="AH454">
        <f t="shared" si="134"/>
        <v>0</v>
      </c>
      <c r="AI454">
        <f t="shared" si="144"/>
        <v>8.098961394874669</v>
      </c>
    </row>
    <row r="455" spans="1:35" hidden="1" x14ac:dyDescent="0.35">
      <c r="A455" s="2">
        <v>44806</v>
      </c>
      <c r="B455" s="6" t="s">
        <v>18</v>
      </c>
      <c r="C455" s="6" t="s">
        <v>232</v>
      </c>
      <c r="D455" t="s">
        <v>20</v>
      </c>
      <c r="E455" t="s">
        <v>21</v>
      </c>
      <c r="F455">
        <v>12</v>
      </c>
      <c r="G455" t="s">
        <v>28</v>
      </c>
      <c r="H455" t="s">
        <v>92</v>
      </c>
      <c r="I455" t="str">
        <f t="shared" si="136"/>
        <v>K6DtoC6</v>
      </c>
      <c r="J455" t="s">
        <v>420</v>
      </c>
      <c r="K455" t="s">
        <v>241</v>
      </c>
      <c r="L455" s="1">
        <v>0.81499999999999995</v>
      </c>
      <c r="M455">
        <v>9.4499999999999993</v>
      </c>
      <c r="N455">
        <f t="shared" ref="N455:N518" si="146">M455/-10</f>
        <v>-0.94499999999999995</v>
      </c>
      <c r="O455" t="s">
        <v>32</v>
      </c>
      <c r="P455">
        <v>0.61499999999999999</v>
      </c>
      <c r="Q455" s="1">
        <f t="shared" si="132"/>
        <v>0.19999999999999996</v>
      </c>
      <c r="R455">
        <v>16.739999999999998</v>
      </c>
      <c r="S455">
        <f t="shared" ref="S455:S518" si="147">R455/-10</f>
        <v>-1.6739999999999999</v>
      </c>
      <c r="T455">
        <f t="shared" si="137"/>
        <v>-0.72899999999999998</v>
      </c>
      <c r="U455">
        <v>80.3</v>
      </c>
      <c r="V455">
        <v>80.400000000000006</v>
      </c>
      <c r="W455">
        <v>80.3</v>
      </c>
      <c r="X455">
        <v>80.400000000000006</v>
      </c>
      <c r="Y455">
        <v>80.400000000000006</v>
      </c>
      <c r="Z455">
        <f t="shared" si="138"/>
        <v>80.349999999999994</v>
      </c>
      <c r="AA455">
        <f t="shared" si="139"/>
        <v>514.02249203821646</v>
      </c>
      <c r="AB455">
        <f t="shared" si="140"/>
        <v>5061.75065</v>
      </c>
      <c r="AC455">
        <f t="shared" si="141"/>
        <v>5074.365600000001</v>
      </c>
      <c r="AD455">
        <f t="shared" si="145"/>
        <v>0.32520325203252026</v>
      </c>
      <c r="AE455">
        <f t="shared" si="133"/>
        <v>2.9854487384001195E-5</v>
      </c>
      <c r="AF455">
        <f t="shared" si="142"/>
        <v>1.5111597092138485E-5</v>
      </c>
      <c r="AG455">
        <f t="shared" si="143"/>
        <v>15.111597092138485</v>
      </c>
      <c r="AH455">
        <f t="shared" si="134"/>
        <v>1.5149258378700969E-5</v>
      </c>
      <c r="AI455">
        <f t="shared" si="144"/>
        <v>20.729214118159788</v>
      </c>
    </row>
    <row r="456" spans="1:35" hidden="1" x14ac:dyDescent="0.35">
      <c r="A456" s="2">
        <v>44743</v>
      </c>
      <c r="B456" t="s">
        <v>56</v>
      </c>
      <c r="C456" t="s">
        <v>155</v>
      </c>
      <c r="D456" t="s">
        <v>67</v>
      </c>
      <c r="E456" t="s">
        <v>46</v>
      </c>
      <c r="F456">
        <v>10</v>
      </c>
      <c r="G456" t="s">
        <v>43</v>
      </c>
      <c r="H456" t="s">
        <v>74</v>
      </c>
      <c r="I456" t="str">
        <f t="shared" si="136"/>
        <v>L6PfuC9</v>
      </c>
      <c r="J456" t="s">
        <v>511</v>
      </c>
      <c r="K456" t="s">
        <v>157</v>
      </c>
      <c r="L456" s="1">
        <v>0.79800000000000004</v>
      </c>
      <c r="M456">
        <v>5.29</v>
      </c>
      <c r="N456">
        <f t="shared" si="146"/>
        <v>-0.52900000000000003</v>
      </c>
      <c r="O456" t="s">
        <v>158</v>
      </c>
      <c r="P456">
        <v>0.60799999999999998</v>
      </c>
      <c r="Q456" s="1">
        <f t="shared" si="132"/>
        <v>0.19000000000000006</v>
      </c>
      <c r="R456">
        <v>16.75</v>
      </c>
      <c r="S456">
        <f t="shared" si="147"/>
        <v>-1.675</v>
      </c>
      <c r="T456">
        <f t="shared" si="137"/>
        <v>-1.1459999999999999</v>
      </c>
      <c r="U456">
        <v>82.38</v>
      </c>
      <c r="Y456" s="13">
        <v>82.38</v>
      </c>
      <c r="Z456">
        <f t="shared" si="138"/>
        <v>0</v>
      </c>
      <c r="AA456">
        <f t="shared" si="139"/>
        <v>0</v>
      </c>
      <c r="AB456">
        <f t="shared" si="140"/>
        <v>5327.3745539999991</v>
      </c>
      <c r="AC456">
        <f t="shared" si="141"/>
        <v>0</v>
      </c>
      <c r="AD456">
        <f t="shared" si="145"/>
        <v>0.31250000000000011</v>
      </c>
      <c r="AE456">
        <f t="shared" si="133"/>
        <v>2.8425449306273583E-5</v>
      </c>
      <c r="AF456">
        <f t="shared" si="142"/>
        <v>1.5143301532025882E-5</v>
      </c>
      <c r="AG456">
        <f t="shared" si="143"/>
        <v>15.143301532025882</v>
      </c>
      <c r="AH456">
        <f t="shared" si="134"/>
        <v>0</v>
      </c>
      <c r="AI456">
        <f t="shared" si="144"/>
        <v>13.214050202465867</v>
      </c>
    </row>
    <row r="457" spans="1:35" hidden="1" x14ac:dyDescent="0.35">
      <c r="A457" s="2">
        <v>44792</v>
      </c>
      <c r="B457" s="6" t="s">
        <v>18</v>
      </c>
      <c r="C457" s="6" t="s">
        <v>214</v>
      </c>
      <c r="D457" t="s">
        <v>45</v>
      </c>
      <c r="E457" t="s">
        <v>46</v>
      </c>
      <c r="F457">
        <v>10</v>
      </c>
      <c r="G457" t="s">
        <v>37</v>
      </c>
      <c r="H457" t="s">
        <v>49</v>
      </c>
      <c r="I457" t="str">
        <f t="shared" si="136"/>
        <v>L4PfaJ8</v>
      </c>
      <c r="J457" t="s">
        <v>437</v>
      </c>
      <c r="K457" t="s">
        <v>207</v>
      </c>
      <c r="L457" s="1">
        <v>1.026</v>
      </c>
      <c r="M457">
        <v>10.58</v>
      </c>
      <c r="N457">
        <f t="shared" si="146"/>
        <v>-1.0580000000000001</v>
      </c>
      <c r="O457" t="s">
        <v>105</v>
      </c>
      <c r="P457">
        <v>0.83099999999999996</v>
      </c>
      <c r="Q457" s="1">
        <f t="shared" si="132"/>
        <v>0.19500000000000006</v>
      </c>
      <c r="R457">
        <v>17.010000000000002</v>
      </c>
      <c r="S457">
        <f t="shared" si="147"/>
        <v>-1.7010000000000001</v>
      </c>
      <c r="T457">
        <f t="shared" si="137"/>
        <v>-0.64300000000000002</v>
      </c>
      <c r="U457">
        <v>60.25</v>
      </c>
      <c r="V457">
        <v>61.45</v>
      </c>
      <c r="W457" s="13">
        <v>60.25</v>
      </c>
      <c r="X457">
        <v>61.45</v>
      </c>
      <c r="Y457">
        <v>60.25</v>
      </c>
      <c r="Z457">
        <f t="shared" si="138"/>
        <v>60.85</v>
      </c>
      <c r="AA457">
        <f t="shared" si="139"/>
        <v>294.80274681528664</v>
      </c>
      <c r="AB457">
        <f t="shared" si="140"/>
        <v>2849.5990624999999</v>
      </c>
      <c r="AC457">
        <f t="shared" si="141"/>
        <v>2964.2404625000004</v>
      </c>
      <c r="AD457">
        <f t="shared" si="145"/>
        <v>0.23465703971119142</v>
      </c>
      <c r="AE457">
        <f t="shared" si="133"/>
        <v>1.9977940148528613E-5</v>
      </c>
      <c r="AF457">
        <f t="shared" si="142"/>
        <v>5.6929119517928245E-6</v>
      </c>
      <c r="AG457">
        <f t="shared" si="143"/>
        <v>5.6929119517928246</v>
      </c>
      <c r="AH457">
        <f t="shared" si="134"/>
        <v>5.9219418545671779E-6</v>
      </c>
      <c r="AI457">
        <f t="shared" si="144"/>
        <v>8.853673330937518</v>
      </c>
    </row>
    <row r="458" spans="1:35" hidden="1" x14ac:dyDescent="0.35">
      <c r="A458" s="2">
        <v>44777</v>
      </c>
      <c r="B458" t="s">
        <v>18</v>
      </c>
      <c r="C458" t="s">
        <v>196</v>
      </c>
      <c r="D458" t="s">
        <v>109</v>
      </c>
      <c r="E458" t="s">
        <v>21</v>
      </c>
      <c r="F458">
        <v>14</v>
      </c>
      <c r="G458" t="s">
        <v>29</v>
      </c>
      <c r="H458" t="s">
        <v>66</v>
      </c>
      <c r="I458" t="str">
        <f t="shared" si="136"/>
        <v>L3PafI10</v>
      </c>
      <c r="J458" t="s">
        <v>450</v>
      </c>
      <c r="K458" t="s">
        <v>87</v>
      </c>
      <c r="L458" s="1">
        <v>0.72699999999999998</v>
      </c>
      <c r="M458">
        <v>6.58</v>
      </c>
      <c r="N458">
        <f t="shared" si="146"/>
        <v>-0.65800000000000003</v>
      </c>
      <c r="O458" t="s">
        <v>180</v>
      </c>
      <c r="P458">
        <v>0.52500000000000002</v>
      </c>
      <c r="Q458" s="1">
        <f t="shared" si="132"/>
        <v>0.20199999999999996</v>
      </c>
      <c r="R458">
        <v>17.04</v>
      </c>
      <c r="S458">
        <f t="shared" si="147"/>
        <v>-1.704</v>
      </c>
      <c r="T458">
        <f t="shared" si="137"/>
        <v>-1.0459999999999998</v>
      </c>
      <c r="U458">
        <v>90.85</v>
      </c>
      <c r="V458">
        <v>86.8</v>
      </c>
      <c r="W458" s="13">
        <v>90.85</v>
      </c>
      <c r="X458">
        <v>86.8</v>
      </c>
      <c r="Y458">
        <v>90.85</v>
      </c>
      <c r="Z458">
        <f t="shared" si="138"/>
        <v>88.824999999999989</v>
      </c>
      <c r="AA458">
        <f t="shared" si="139"/>
        <v>628.17520899681506</v>
      </c>
      <c r="AB458">
        <f t="shared" si="140"/>
        <v>6479.1721625</v>
      </c>
      <c r="AC458">
        <f t="shared" si="141"/>
        <v>5914.3784000000005</v>
      </c>
      <c r="AD458">
        <f t="shared" si="145"/>
        <v>0.38476190476190464</v>
      </c>
      <c r="AE458">
        <f t="shared" si="133"/>
        <v>3.6721329347175186E-5</v>
      </c>
      <c r="AF458">
        <f t="shared" si="142"/>
        <v>2.3792381487621175E-5</v>
      </c>
      <c r="AG458">
        <f t="shared" si="143"/>
        <v>23.792381487621174</v>
      </c>
      <c r="AH458">
        <f t="shared" si="134"/>
        <v>2.1718383711021904E-5</v>
      </c>
      <c r="AI458">
        <f t="shared" si="144"/>
        <v>22.746062607668431</v>
      </c>
    </row>
    <row r="459" spans="1:35" hidden="1" x14ac:dyDescent="0.35">
      <c r="A459" s="2">
        <v>44806</v>
      </c>
      <c r="B459" s="6" t="s">
        <v>18</v>
      </c>
      <c r="C459" s="6" t="s">
        <v>232</v>
      </c>
      <c r="D459" t="s">
        <v>20</v>
      </c>
      <c r="E459" t="s">
        <v>21</v>
      </c>
      <c r="F459">
        <v>4</v>
      </c>
      <c r="G459" t="s">
        <v>41</v>
      </c>
      <c r="H459" t="s">
        <v>42</v>
      </c>
      <c r="I459" t="str">
        <f t="shared" si="136"/>
        <v>K6MluI8</v>
      </c>
      <c r="J459" t="s">
        <v>426</v>
      </c>
      <c r="K459" t="s">
        <v>222</v>
      </c>
      <c r="L459" s="1">
        <v>0.745</v>
      </c>
      <c r="M459">
        <v>8.76</v>
      </c>
      <c r="N459">
        <f t="shared" si="146"/>
        <v>-0.876</v>
      </c>
      <c r="O459" t="s">
        <v>211</v>
      </c>
      <c r="P459">
        <v>0.53500000000000003</v>
      </c>
      <c r="Q459" s="1">
        <f t="shared" si="132"/>
        <v>0.20999999999999996</v>
      </c>
      <c r="R459">
        <v>17.12</v>
      </c>
      <c r="S459">
        <f t="shared" si="147"/>
        <v>-1.7120000000000002</v>
      </c>
      <c r="T459">
        <f t="shared" si="137"/>
        <v>-0.83600000000000019</v>
      </c>
      <c r="U459">
        <v>119.55</v>
      </c>
      <c r="V459">
        <v>1116.7</v>
      </c>
      <c r="W459">
        <v>119.55</v>
      </c>
      <c r="X459">
        <v>1116.7</v>
      </c>
      <c r="Y459">
        <v>1116.7</v>
      </c>
      <c r="Z459">
        <f t="shared" si="138"/>
        <v>618.125</v>
      </c>
      <c r="AA459">
        <f t="shared" si="139"/>
        <v>30420.263982882163</v>
      </c>
      <c r="AB459">
        <f t="shared" si="140"/>
        <v>11219.378962500001</v>
      </c>
      <c r="AC459">
        <f t="shared" si="141"/>
        <v>978909.82865000016</v>
      </c>
      <c r="AD459">
        <f t="shared" si="145"/>
        <v>0.39252336448598124</v>
      </c>
      <c r="AE459">
        <f t="shared" si="133"/>
        <v>3.763530219179399E-5</v>
      </c>
      <c r="AF459">
        <f t="shared" si="142"/>
        <v>4.2224471765794372E-5</v>
      </c>
      <c r="AG459">
        <f t="shared" si="143"/>
        <v>42.22447176579437</v>
      </c>
      <c r="AH459">
        <f t="shared" si="134"/>
        <v>3.6841567219760029E-3</v>
      </c>
      <c r="AI459">
        <f t="shared" si="144"/>
        <v>50.507741346643968</v>
      </c>
    </row>
    <row r="460" spans="1:35" hidden="1" x14ac:dyDescent="0.35">
      <c r="A460" s="2">
        <v>44750</v>
      </c>
      <c r="B460" t="s">
        <v>18</v>
      </c>
      <c r="C460" t="s">
        <v>155</v>
      </c>
      <c r="D460" t="s">
        <v>123</v>
      </c>
      <c r="E460" t="s">
        <v>21</v>
      </c>
      <c r="F460">
        <v>6</v>
      </c>
      <c r="G460" t="s">
        <v>37</v>
      </c>
      <c r="H460" t="s">
        <v>132</v>
      </c>
      <c r="I460" t="str">
        <f t="shared" si="136"/>
        <v>M1PfaD5</v>
      </c>
      <c r="J460" t="s">
        <v>466</v>
      </c>
      <c r="K460" t="s">
        <v>134</v>
      </c>
      <c r="L460" s="1">
        <v>0.878</v>
      </c>
      <c r="M460">
        <v>5.54</v>
      </c>
      <c r="N460">
        <f t="shared" si="146"/>
        <v>-0.55400000000000005</v>
      </c>
      <c r="O460" t="s">
        <v>179</v>
      </c>
      <c r="P460">
        <v>0.69099999999999995</v>
      </c>
      <c r="Q460" s="1">
        <f t="shared" si="132"/>
        <v>0.18700000000000006</v>
      </c>
      <c r="R460">
        <v>17.18</v>
      </c>
      <c r="S460">
        <f t="shared" si="147"/>
        <v>-1.718</v>
      </c>
      <c r="T460">
        <f t="shared" si="137"/>
        <v>-1.1639999999999999</v>
      </c>
      <c r="U460">
        <v>67.400000000000006</v>
      </c>
      <c r="V460">
        <v>65.400000000000006</v>
      </c>
      <c r="W460">
        <v>20</v>
      </c>
      <c r="X460">
        <v>20.5</v>
      </c>
      <c r="Y460" s="13">
        <f>(W460+X460)/2</f>
        <v>20.25</v>
      </c>
      <c r="Z460">
        <f t="shared" si="138"/>
        <v>20.25</v>
      </c>
      <c r="AA460">
        <f t="shared" si="139"/>
        <v>32.648288216560509</v>
      </c>
      <c r="AB460">
        <f t="shared" si="140"/>
        <v>3566.066600000001</v>
      </c>
      <c r="AC460">
        <f t="shared" si="141"/>
        <v>3357.5706000000009</v>
      </c>
      <c r="AD460">
        <f t="shared" si="145"/>
        <v>0.27062228654124465</v>
      </c>
      <c r="AE460">
        <f t="shared" si="133"/>
        <v>2.3811486192835838E-5</v>
      </c>
      <c r="AF460">
        <f t="shared" si="142"/>
        <v>8.4913345608633056E-6</v>
      </c>
      <c r="AG460">
        <f t="shared" si="143"/>
        <v>8.4913345608633062</v>
      </c>
      <c r="AH460">
        <f t="shared" si="134"/>
        <v>7.9948745983371562E-6</v>
      </c>
      <c r="AI460">
        <f t="shared" si="144"/>
        <v>7.2949609629409853</v>
      </c>
    </row>
    <row r="461" spans="1:35" hidden="1" x14ac:dyDescent="0.35">
      <c r="A461" s="2">
        <v>44777</v>
      </c>
      <c r="B461" t="s">
        <v>18</v>
      </c>
      <c r="C461" t="s">
        <v>196</v>
      </c>
      <c r="D461" t="s">
        <v>109</v>
      </c>
      <c r="E461" t="s">
        <v>21</v>
      </c>
      <c r="F461">
        <v>16</v>
      </c>
      <c r="G461" t="s">
        <v>39</v>
      </c>
      <c r="H461" t="s">
        <v>119</v>
      </c>
      <c r="I461" t="str">
        <f t="shared" si="136"/>
        <v>L3BbrI7</v>
      </c>
      <c r="J461" t="s">
        <v>441</v>
      </c>
      <c r="K461" t="s">
        <v>87</v>
      </c>
      <c r="L461" s="1">
        <v>0.81899999999999995</v>
      </c>
      <c r="M461">
        <v>7.21</v>
      </c>
      <c r="N461">
        <f t="shared" si="146"/>
        <v>-0.72099999999999997</v>
      </c>
      <c r="O461" t="s">
        <v>180</v>
      </c>
      <c r="P461">
        <v>0.54900000000000004</v>
      </c>
      <c r="Q461" s="1">
        <f t="shared" si="132"/>
        <v>0.26999999999999991</v>
      </c>
      <c r="R461" s="4">
        <v>17.18</v>
      </c>
      <c r="S461">
        <f t="shared" si="147"/>
        <v>-1.718</v>
      </c>
      <c r="T461">
        <f t="shared" si="137"/>
        <v>-0.997</v>
      </c>
      <c r="U461">
        <v>85.5</v>
      </c>
      <c r="V461">
        <v>87.15</v>
      </c>
      <c r="W461" s="13">
        <v>85.5</v>
      </c>
      <c r="X461">
        <v>87.15</v>
      </c>
      <c r="Y461">
        <v>85.5</v>
      </c>
      <c r="Z461">
        <f t="shared" si="138"/>
        <v>86.325000000000003</v>
      </c>
      <c r="AA461">
        <f t="shared" si="139"/>
        <v>593.31254976114656</v>
      </c>
      <c r="AB461">
        <f t="shared" si="140"/>
        <v>5738.5462500000003</v>
      </c>
      <c r="AC461">
        <f t="shared" si="141"/>
        <v>5962.1711625000016</v>
      </c>
      <c r="AD461">
        <f t="shared" si="145"/>
        <v>0.49180327868852436</v>
      </c>
      <c r="AE461">
        <f t="shared" si="133"/>
        <v>4.9675494502303785E-5</v>
      </c>
      <c r="AF461">
        <f t="shared" si="142"/>
        <v>2.8506512269309103E-5</v>
      </c>
      <c r="AG461">
        <f t="shared" si="143"/>
        <v>28.506512269309102</v>
      </c>
      <c r="AH461">
        <f t="shared" si="134"/>
        <v>2.9617380080456299E-5</v>
      </c>
      <c r="AI461">
        <f t="shared" si="144"/>
        <v>28.592289136719259</v>
      </c>
    </row>
    <row r="462" spans="1:35" hidden="1" x14ac:dyDescent="0.35">
      <c r="A462" s="2">
        <v>44763</v>
      </c>
      <c r="B462" t="s">
        <v>18</v>
      </c>
      <c r="C462" t="s">
        <v>181</v>
      </c>
      <c r="D462" t="s">
        <v>109</v>
      </c>
      <c r="E462" t="s">
        <v>21</v>
      </c>
      <c r="F462">
        <v>12</v>
      </c>
      <c r="G462" t="s">
        <v>25</v>
      </c>
      <c r="H462" t="s">
        <v>122</v>
      </c>
      <c r="I462" t="str">
        <f t="shared" si="136"/>
        <v>L3SguH3</v>
      </c>
      <c r="J462" t="s">
        <v>454</v>
      </c>
      <c r="K462" t="s">
        <v>188</v>
      </c>
      <c r="L462" s="1">
        <v>0.63100000000000001</v>
      </c>
      <c r="M462">
        <v>5.15</v>
      </c>
      <c r="N462">
        <f t="shared" si="146"/>
        <v>-0.51500000000000001</v>
      </c>
      <c r="O462" t="s">
        <v>189</v>
      </c>
      <c r="P462">
        <v>0.69799999999999995</v>
      </c>
      <c r="Q462" s="1">
        <f t="shared" si="132"/>
        <v>-6.6999999999999948E-2</v>
      </c>
      <c r="R462">
        <v>17.2</v>
      </c>
      <c r="S462">
        <f t="shared" si="147"/>
        <v>-1.72</v>
      </c>
      <c r="T462">
        <f t="shared" si="137"/>
        <v>-1.2050000000000001</v>
      </c>
      <c r="U462">
        <v>51.05</v>
      </c>
      <c r="V462">
        <v>40.450000000000003</v>
      </c>
      <c r="W462">
        <v>11</v>
      </c>
      <c r="X462">
        <v>12</v>
      </c>
      <c r="Y462" s="13">
        <f>(W462+X462)/2</f>
        <v>11.5</v>
      </c>
      <c r="Z462">
        <f t="shared" si="138"/>
        <v>11.5</v>
      </c>
      <c r="AA462">
        <f t="shared" si="139"/>
        <v>10.529458598726114</v>
      </c>
      <c r="AB462">
        <f t="shared" si="140"/>
        <v>2045.7904624999996</v>
      </c>
      <c r="AC462">
        <f t="shared" si="141"/>
        <v>1284.4189625000004</v>
      </c>
      <c r="AD462">
        <f>(P462-L462)/L462</f>
        <v>0.10618066561014255</v>
      </c>
      <c r="AE462">
        <f t="shared" si="133"/>
        <v>7.5267744548761289E-6</v>
      </c>
      <c r="AF462">
        <f t="shared" si="142"/>
        <v>1.5398203393174218E-6</v>
      </c>
      <c r="AG462">
        <f t="shared" si="143"/>
        <v>1.5398203393174219</v>
      </c>
      <c r="AH462">
        <f t="shared" si="134"/>
        <v>9.6675318363035038E-7</v>
      </c>
      <c r="AI462">
        <f t="shared" si="144"/>
        <v>1.2778592027530471</v>
      </c>
    </row>
    <row r="463" spans="1:35" hidden="1" x14ac:dyDescent="0.35">
      <c r="A463" s="2">
        <v>44804</v>
      </c>
      <c r="B463" s="6" t="s">
        <v>18</v>
      </c>
      <c r="C463" s="6" t="s">
        <v>232</v>
      </c>
      <c r="D463" t="s">
        <v>109</v>
      </c>
      <c r="E463" t="s">
        <v>21</v>
      </c>
      <c r="F463">
        <v>11</v>
      </c>
      <c r="G463" t="s">
        <v>39</v>
      </c>
      <c r="H463" t="s">
        <v>113</v>
      </c>
      <c r="I463" t="str">
        <f t="shared" si="136"/>
        <v>L3BbrA10</v>
      </c>
      <c r="J463" t="s">
        <v>440</v>
      </c>
      <c r="K463" t="s">
        <v>226</v>
      </c>
      <c r="L463" s="1">
        <v>0.621</v>
      </c>
      <c r="M463">
        <v>5.61</v>
      </c>
      <c r="N463">
        <f t="shared" si="146"/>
        <v>-0.56100000000000005</v>
      </c>
      <c r="O463" t="s">
        <v>233</v>
      </c>
      <c r="P463">
        <v>0.48299999999999998</v>
      </c>
      <c r="Q463" s="1">
        <f t="shared" si="132"/>
        <v>0.13800000000000001</v>
      </c>
      <c r="R463">
        <v>17.23</v>
      </c>
      <c r="S463">
        <f t="shared" si="147"/>
        <v>-1.7230000000000001</v>
      </c>
      <c r="T463">
        <f t="shared" si="137"/>
        <v>-1.1619999999999999</v>
      </c>
      <c r="U463">
        <v>96.25</v>
      </c>
      <c r="V463">
        <v>90.3</v>
      </c>
      <c r="W463">
        <v>96.25</v>
      </c>
      <c r="X463">
        <v>90.3</v>
      </c>
      <c r="Y463">
        <v>90.3</v>
      </c>
      <c r="Z463">
        <f t="shared" si="138"/>
        <v>93.275000000000006</v>
      </c>
      <c r="AA463">
        <f t="shared" si="139"/>
        <v>692.69312300955414</v>
      </c>
      <c r="AB463">
        <f t="shared" si="140"/>
        <v>7272.2890625</v>
      </c>
      <c r="AC463">
        <f t="shared" si="141"/>
        <v>6400.96065</v>
      </c>
      <c r="AD463">
        <f t="shared" ref="AD463:AD472" si="148">(L463-P463)/P463</f>
        <v>0.28571428571428575</v>
      </c>
      <c r="AE463">
        <f t="shared" si="133"/>
        <v>2.5456529676096076E-5</v>
      </c>
      <c r="AF463">
        <f t="shared" si="142"/>
        <v>1.8512724233268017E-5</v>
      </c>
      <c r="AG463">
        <f t="shared" si="143"/>
        <v>18.512724233268017</v>
      </c>
      <c r="AH463">
        <f t="shared" si="134"/>
        <v>1.6294624474224823E-5</v>
      </c>
      <c r="AI463">
        <f t="shared" si="144"/>
        <v>15.93177644859554</v>
      </c>
    </row>
    <row r="464" spans="1:35" hidden="1" x14ac:dyDescent="0.35">
      <c r="A464" s="2">
        <v>44777</v>
      </c>
      <c r="B464" t="s">
        <v>18</v>
      </c>
      <c r="C464" t="s">
        <v>196</v>
      </c>
      <c r="D464" t="s">
        <v>123</v>
      </c>
      <c r="E464" t="s">
        <v>21</v>
      </c>
      <c r="F464">
        <v>1</v>
      </c>
      <c r="G464" t="s">
        <v>22</v>
      </c>
      <c r="H464" s="4" t="s">
        <v>130</v>
      </c>
      <c r="I464" t="str">
        <f t="shared" si="136"/>
        <v>M1FsaH4</v>
      </c>
      <c r="J464" t="s">
        <v>460</v>
      </c>
      <c r="K464" t="s">
        <v>165</v>
      </c>
      <c r="L464" s="1">
        <v>0.70899999999999996</v>
      </c>
      <c r="M464">
        <v>2.81</v>
      </c>
      <c r="N464">
        <f t="shared" si="146"/>
        <v>-0.28100000000000003</v>
      </c>
      <c r="O464" s="6" t="s">
        <v>168</v>
      </c>
      <c r="P464" s="4">
        <v>0.64100000000000001</v>
      </c>
      <c r="Q464" s="1">
        <f t="shared" si="132"/>
        <v>6.7999999999999949E-2</v>
      </c>
      <c r="R464">
        <v>17.32</v>
      </c>
      <c r="S464">
        <f t="shared" si="147"/>
        <v>-1.732</v>
      </c>
      <c r="T464">
        <f t="shared" si="137"/>
        <v>-1.4510000000000001</v>
      </c>
      <c r="U464">
        <v>47.6</v>
      </c>
      <c r="V464">
        <v>43.2</v>
      </c>
      <c r="W464" s="13">
        <v>47.6</v>
      </c>
      <c r="X464">
        <v>43.2</v>
      </c>
      <c r="Y464">
        <v>47.6</v>
      </c>
      <c r="Z464">
        <f t="shared" si="138"/>
        <v>45.400000000000006</v>
      </c>
      <c r="AA464">
        <f t="shared" si="139"/>
        <v>164.10509554140128</v>
      </c>
      <c r="AB464">
        <f t="shared" si="140"/>
        <v>1778.6216000000002</v>
      </c>
      <c r="AC464">
        <f t="shared" si="141"/>
        <v>1464.9984000000002</v>
      </c>
      <c r="AD464">
        <f t="shared" si="148"/>
        <v>0.10608424336973471</v>
      </c>
      <c r="AE464">
        <f t="shared" si="133"/>
        <v>7.5183614107649007E-6</v>
      </c>
      <c r="AF464">
        <f t="shared" si="142"/>
        <v>1.3372320001792926E-6</v>
      </c>
      <c r="AG464">
        <f t="shared" si="143"/>
        <v>1.3372320001792926</v>
      </c>
      <c r="AH464">
        <f t="shared" si="134"/>
        <v>1.1014387437392323E-6</v>
      </c>
      <c r="AI464">
        <f t="shared" si="144"/>
        <v>0.92159338399675572</v>
      </c>
    </row>
    <row r="465" spans="1:35" hidden="1" x14ac:dyDescent="0.35">
      <c r="A465" s="2">
        <v>44747</v>
      </c>
      <c r="B465" t="s">
        <v>18</v>
      </c>
      <c r="C465" t="s">
        <v>155</v>
      </c>
      <c r="D465" t="s">
        <v>20</v>
      </c>
      <c r="E465" t="s">
        <v>21</v>
      </c>
      <c r="F465">
        <v>11</v>
      </c>
      <c r="G465" t="s">
        <v>25</v>
      </c>
      <c r="H465" t="s">
        <v>31</v>
      </c>
      <c r="I465" t="str">
        <f t="shared" si="136"/>
        <v>K6SguA8</v>
      </c>
      <c r="J465" t="s">
        <v>431</v>
      </c>
      <c r="K465" t="s">
        <v>143</v>
      </c>
      <c r="L465" s="1">
        <v>0.59599999999999997</v>
      </c>
      <c r="M465">
        <v>13.23</v>
      </c>
      <c r="N465">
        <f t="shared" si="146"/>
        <v>-1.323</v>
      </c>
      <c r="O465" t="s">
        <v>163</v>
      </c>
      <c r="P465">
        <v>0.42399999999999999</v>
      </c>
      <c r="Q465" s="1">
        <f t="shared" si="132"/>
        <v>0.17199999999999999</v>
      </c>
      <c r="R465">
        <v>17.39</v>
      </c>
      <c r="S465">
        <f t="shared" si="147"/>
        <v>-1.7390000000000001</v>
      </c>
      <c r="T465">
        <f t="shared" si="137"/>
        <v>-0.41600000000000015</v>
      </c>
      <c r="U465">
        <v>50.055</v>
      </c>
      <c r="V465">
        <v>46.5</v>
      </c>
      <c r="W465" s="4">
        <v>15</v>
      </c>
      <c r="X465" s="4">
        <v>15</v>
      </c>
      <c r="Y465" s="13">
        <f>(W465+X465)/2</f>
        <v>15</v>
      </c>
      <c r="Z465">
        <f t="shared" si="138"/>
        <v>15</v>
      </c>
      <c r="AA465">
        <f t="shared" si="139"/>
        <v>17.914012738853504</v>
      </c>
      <c r="AB465">
        <f t="shared" si="140"/>
        <v>1966.819874625</v>
      </c>
      <c r="AC465">
        <f t="shared" si="141"/>
        <v>1697.36625</v>
      </c>
      <c r="AD465">
        <f t="shared" si="148"/>
        <v>0.40566037735849053</v>
      </c>
      <c r="AE465">
        <f t="shared" si="133"/>
        <v>3.9191790963836113E-5</v>
      </c>
      <c r="AF465">
        <f t="shared" si="142"/>
        <v>7.7083193389821356E-6</v>
      </c>
      <c r="AG465">
        <f t="shared" si="143"/>
        <v>7.7083193389821352</v>
      </c>
      <c r="AH465">
        <f t="shared" si="134"/>
        <v>6.6522823259070393E-6</v>
      </c>
      <c r="AI465">
        <f t="shared" si="144"/>
        <v>18.529613795630127</v>
      </c>
    </row>
    <row r="466" spans="1:35" hidden="1" x14ac:dyDescent="0.35">
      <c r="A466" s="10">
        <v>44777</v>
      </c>
      <c r="B466" s="6" t="s">
        <v>18</v>
      </c>
      <c r="C466" s="6" t="s">
        <v>196</v>
      </c>
      <c r="D466" t="s">
        <v>133</v>
      </c>
      <c r="E466" t="s">
        <v>46</v>
      </c>
      <c r="F466">
        <v>4</v>
      </c>
      <c r="G466" t="s">
        <v>41</v>
      </c>
      <c r="H466" t="s">
        <v>136</v>
      </c>
      <c r="I466" t="str">
        <f t="shared" si="136"/>
        <v>K1MluD7</v>
      </c>
      <c r="J466" t="s">
        <v>480</v>
      </c>
      <c r="K466" t="s">
        <v>204</v>
      </c>
      <c r="L466" s="1">
        <v>0.98699999999999999</v>
      </c>
      <c r="M466">
        <v>4.6900000000000004</v>
      </c>
      <c r="N466">
        <f t="shared" si="146"/>
        <v>-0.46900000000000003</v>
      </c>
      <c r="O466" s="6" t="s">
        <v>205</v>
      </c>
      <c r="P466">
        <v>0.84899999999999998</v>
      </c>
      <c r="Q466" s="1">
        <f t="shared" si="132"/>
        <v>0.13800000000000001</v>
      </c>
      <c r="R466">
        <v>17.47</v>
      </c>
      <c r="S466">
        <f t="shared" si="147"/>
        <v>-1.7469999999999999</v>
      </c>
      <c r="T466">
        <f t="shared" si="137"/>
        <v>-1.2779999999999998</v>
      </c>
      <c r="U466">
        <v>131.5</v>
      </c>
      <c r="V466">
        <v>130.75</v>
      </c>
      <c r="W466" s="13">
        <v>131.5</v>
      </c>
      <c r="X466">
        <v>130.75</v>
      </c>
      <c r="Y466">
        <v>131.5</v>
      </c>
      <c r="Z466">
        <f t="shared" si="138"/>
        <v>131.125</v>
      </c>
      <c r="AA466">
        <f t="shared" si="139"/>
        <v>1368.9303841560509</v>
      </c>
      <c r="AB466">
        <f t="shared" si="140"/>
        <v>13574.41625</v>
      </c>
      <c r="AC466">
        <f t="shared" si="141"/>
        <v>13420.016562500001</v>
      </c>
      <c r="AD466">
        <f t="shared" si="148"/>
        <v>0.16254416961130744</v>
      </c>
      <c r="AE466">
        <f t="shared" si="133"/>
        <v>1.271313767265483E-5</v>
      </c>
      <c r="AF466">
        <f t="shared" si="142"/>
        <v>1.725734226121729E-5</v>
      </c>
      <c r="AG466">
        <f t="shared" si="143"/>
        <v>17.257342261217289</v>
      </c>
      <c r="AH466">
        <f t="shared" si="134"/>
        <v>1.7061051812837052E-5</v>
      </c>
      <c r="AI466">
        <f t="shared" si="144"/>
        <v>13.503397700483013</v>
      </c>
    </row>
    <row r="467" spans="1:35" hidden="1" x14ac:dyDescent="0.35">
      <c r="A467" s="2">
        <v>44747</v>
      </c>
      <c r="B467" t="s">
        <v>18</v>
      </c>
      <c r="C467" t="s">
        <v>155</v>
      </c>
      <c r="D467" t="s">
        <v>20</v>
      </c>
      <c r="E467" t="s">
        <v>21</v>
      </c>
      <c r="F467">
        <v>4</v>
      </c>
      <c r="G467" t="s">
        <v>33</v>
      </c>
      <c r="H467" t="s">
        <v>34</v>
      </c>
      <c r="I467" t="str">
        <f t="shared" si="136"/>
        <v>K6HmaC8</v>
      </c>
      <c r="J467" t="s">
        <v>424</v>
      </c>
      <c r="K467" t="s">
        <v>165</v>
      </c>
      <c r="L467" s="1">
        <v>0.89</v>
      </c>
      <c r="M467">
        <v>14.65</v>
      </c>
      <c r="N467">
        <f t="shared" si="146"/>
        <v>-1.4650000000000001</v>
      </c>
      <c r="O467" t="s">
        <v>146</v>
      </c>
      <c r="P467">
        <v>0.68300000000000005</v>
      </c>
      <c r="Q467" s="1">
        <f t="shared" si="132"/>
        <v>0.20699999999999996</v>
      </c>
      <c r="R467">
        <v>17.489999999999998</v>
      </c>
      <c r="S467">
        <f t="shared" si="147"/>
        <v>-1.7489999999999999</v>
      </c>
      <c r="T467">
        <f t="shared" si="137"/>
        <v>-0.28399999999999981</v>
      </c>
      <c r="U467">
        <v>65</v>
      </c>
      <c r="V467">
        <v>61.85</v>
      </c>
      <c r="W467">
        <v>19</v>
      </c>
      <c r="X467">
        <v>20</v>
      </c>
      <c r="Y467" s="13">
        <f>(W467+X467)/2</f>
        <v>19.5</v>
      </c>
      <c r="Z467">
        <f t="shared" si="138"/>
        <v>19.5</v>
      </c>
      <c r="AA467">
        <f t="shared" si="139"/>
        <v>30.27468152866242</v>
      </c>
      <c r="AB467">
        <f t="shared" si="140"/>
        <v>3316.625</v>
      </c>
      <c r="AC467">
        <f t="shared" si="141"/>
        <v>3002.9566625000002</v>
      </c>
      <c r="AD467">
        <f t="shared" si="148"/>
        <v>0.30307467057101017</v>
      </c>
      <c r="AE467">
        <f t="shared" si="133"/>
        <v>2.7373767259042386E-5</v>
      </c>
      <c r="AF467">
        <f t="shared" si="142"/>
        <v>9.0788520835521456E-6</v>
      </c>
      <c r="AG467">
        <f t="shared" si="143"/>
        <v>9.078852083552146</v>
      </c>
      <c r="AH467">
        <f t="shared" si="134"/>
        <v>8.2202236768265699E-6</v>
      </c>
      <c r="AI467">
        <f t="shared" si="144"/>
        <v>31.967789026592087</v>
      </c>
    </row>
    <row r="468" spans="1:35" hidden="1" x14ac:dyDescent="0.35">
      <c r="A468" s="2">
        <v>44721</v>
      </c>
      <c r="B468" t="s">
        <v>18</v>
      </c>
      <c r="C468" t="s">
        <v>19</v>
      </c>
      <c r="D468" t="s">
        <v>20</v>
      </c>
      <c r="E468" t="s">
        <v>21</v>
      </c>
      <c r="F468">
        <v>14</v>
      </c>
      <c r="G468" t="s">
        <v>29</v>
      </c>
      <c r="H468" t="s">
        <v>76</v>
      </c>
      <c r="I468" t="str">
        <f t="shared" si="136"/>
        <v>K6PafH5</v>
      </c>
      <c r="J468" t="s">
        <v>427</v>
      </c>
      <c r="K468" t="s">
        <v>23</v>
      </c>
      <c r="L468" s="1">
        <v>0.46800000000000003</v>
      </c>
      <c r="M468">
        <v>2.09</v>
      </c>
      <c r="N468">
        <f t="shared" si="146"/>
        <v>-0.20899999999999999</v>
      </c>
      <c r="O468" t="s">
        <v>24</v>
      </c>
      <c r="P468">
        <v>0.24399999999999999</v>
      </c>
      <c r="Q468" s="1">
        <f t="shared" si="132"/>
        <v>0.22400000000000003</v>
      </c>
      <c r="R468">
        <v>17.5</v>
      </c>
      <c r="S468">
        <f t="shared" si="147"/>
        <v>-1.75</v>
      </c>
      <c r="T468">
        <f t="shared" si="137"/>
        <v>-1.5409999999999999</v>
      </c>
      <c r="U468">
        <v>75.5</v>
      </c>
      <c r="V468">
        <v>78.75</v>
      </c>
      <c r="W468">
        <v>23.5</v>
      </c>
      <c r="X468">
        <v>23.5</v>
      </c>
      <c r="Y468" s="13">
        <f>(W468+X468)/2</f>
        <v>23.5</v>
      </c>
      <c r="Z468">
        <f t="shared" si="138"/>
        <v>23.5</v>
      </c>
      <c r="AA468">
        <f t="shared" si="139"/>
        <v>43.968949044585983</v>
      </c>
      <c r="AB468">
        <f t="shared" si="140"/>
        <v>4474.69625</v>
      </c>
      <c r="AC468">
        <f t="shared" si="141"/>
        <v>4868.2265625</v>
      </c>
      <c r="AD468">
        <f t="shared" si="148"/>
        <v>0.91803278688524603</v>
      </c>
      <c r="AE468">
        <f t="shared" si="133"/>
        <v>1.071088596950812E-4</v>
      </c>
      <c r="AF468">
        <f t="shared" si="142"/>
        <v>4.79279612819356E-5</v>
      </c>
      <c r="AG468">
        <f t="shared" si="143"/>
        <v>47.927961281935602</v>
      </c>
      <c r="AH468">
        <f t="shared" si="134"/>
        <v>5.2143019584667992E-5</v>
      </c>
      <c r="AI468">
        <f t="shared" si="144"/>
        <v>31.101856769588323</v>
      </c>
    </row>
    <row r="469" spans="1:35" hidden="1" x14ac:dyDescent="0.35">
      <c r="A469" s="2">
        <v>44733</v>
      </c>
      <c r="B469" t="s">
        <v>18</v>
      </c>
      <c r="C469" t="s">
        <v>141</v>
      </c>
      <c r="D469" t="s">
        <v>133</v>
      </c>
      <c r="E469" t="s">
        <v>46</v>
      </c>
      <c r="F469">
        <v>13</v>
      </c>
      <c r="G469" t="s">
        <v>41</v>
      </c>
      <c r="H469" t="s">
        <v>136</v>
      </c>
      <c r="I469" t="str">
        <f t="shared" si="136"/>
        <v>K1MluD7</v>
      </c>
      <c r="J469" t="s">
        <v>480</v>
      </c>
      <c r="K469" t="s">
        <v>143</v>
      </c>
      <c r="L469" s="1">
        <v>0.99</v>
      </c>
      <c r="M469">
        <v>10.8</v>
      </c>
      <c r="N469">
        <f t="shared" si="146"/>
        <v>-1.08</v>
      </c>
      <c r="O469" t="s">
        <v>144</v>
      </c>
      <c r="P469">
        <v>0.83599999999999997</v>
      </c>
      <c r="Q469" s="1">
        <f t="shared" si="132"/>
        <v>0.15400000000000003</v>
      </c>
      <c r="R469">
        <v>17.52</v>
      </c>
      <c r="S469">
        <f t="shared" si="147"/>
        <v>-1.752</v>
      </c>
      <c r="T469">
        <f t="shared" si="137"/>
        <v>-0.67199999999999993</v>
      </c>
      <c r="U469">
        <v>131.5</v>
      </c>
      <c r="V469">
        <v>130.75</v>
      </c>
      <c r="W469">
        <v>46</v>
      </c>
      <c r="X469">
        <v>44.5</v>
      </c>
      <c r="Y469" s="13">
        <f>(W469+X469)/2</f>
        <v>45.25</v>
      </c>
      <c r="Z469">
        <f t="shared" si="138"/>
        <v>45.25</v>
      </c>
      <c r="AA469">
        <f t="shared" si="139"/>
        <v>163.02249203821654</v>
      </c>
      <c r="AB469">
        <f t="shared" si="140"/>
        <v>13574.41625</v>
      </c>
      <c r="AC469">
        <f t="shared" si="141"/>
        <v>13420.016562500001</v>
      </c>
      <c r="AD469">
        <f t="shared" si="148"/>
        <v>0.18421052631578952</v>
      </c>
      <c r="AE469">
        <f t="shared" si="133"/>
        <v>1.4830269431301109E-5</v>
      </c>
      <c r="AF469">
        <f t="shared" si="142"/>
        <v>2.0131225036013205E-5</v>
      </c>
      <c r="AG469">
        <f t="shared" si="143"/>
        <v>20.131225036013205</v>
      </c>
      <c r="AH469">
        <f t="shared" si="134"/>
        <v>1.9902246139439834E-5</v>
      </c>
      <c r="AI469">
        <f t="shared" si="144"/>
        <v>29.957180113114891</v>
      </c>
    </row>
    <row r="470" spans="1:35" hidden="1" x14ac:dyDescent="0.35">
      <c r="A470" s="2">
        <v>44720</v>
      </c>
      <c r="B470" t="s">
        <v>18</v>
      </c>
      <c r="C470" t="s">
        <v>19</v>
      </c>
      <c r="D470" t="s">
        <v>45</v>
      </c>
      <c r="E470" t="s">
        <v>46</v>
      </c>
      <c r="F470">
        <v>1</v>
      </c>
      <c r="G470" t="s">
        <v>41</v>
      </c>
      <c r="H470" t="s">
        <v>104</v>
      </c>
      <c r="I470" t="str">
        <f t="shared" si="136"/>
        <v>L4MluE8</v>
      </c>
      <c r="J470" t="s">
        <v>416</v>
      </c>
      <c r="K470" t="s">
        <v>23</v>
      </c>
      <c r="L470" s="1">
        <v>0.74399999999999999</v>
      </c>
      <c r="M470">
        <v>10.67</v>
      </c>
      <c r="N470">
        <f t="shared" si="146"/>
        <v>-1.0669999999999999</v>
      </c>
      <c r="O470" t="s">
        <v>105</v>
      </c>
      <c r="P470">
        <v>0.60399999999999998</v>
      </c>
      <c r="Q470" s="1">
        <f t="shared" si="132"/>
        <v>0.14000000000000001</v>
      </c>
      <c r="R470">
        <v>17.559999999999999</v>
      </c>
      <c r="S470">
        <f t="shared" si="147"/>
        <v>-1.7559999999999998</v>
      </c>
      <c r="T470">
        <f t="shared" si="137"/>
        <v>-0.68899999999999983</v>
      </c>
      <c r="U470">
        <v>107.6</v>
      </c>
      <c r="V470">
        <v>115.05</v>
      </c>
      <c r="W470">
        <v>35.5</v>
      </c>
      <c r="X470">
        <v>36</v>
      </c>
      <c r="Y470" s="13">
        <f>(W470+X470)/2</f>
        <v>35.75</v>
      </c>
      <c r="Z470">
        <f t="shared" si="138"/>
        <v>35.75</v>
      </c>
      <c r="AA470">
        <f t="shared" si="139"/>
        <v>101.75656847133757</v>
      </c>
      <c r="AB470">
        <f t="shared" si="140"/>
        <v>9088.5415999999987</v>
      </c>
      <c r="AC470">
        <f t="shared" si="141"/>
        <v>10390.654462499999</v>
      </c>
      <c r="AD470">
        <f t="shared" si="148"/>
        <v>0.23178807947019869</v>
      </c>
      <c r="AE470">
        <f t="shared" si="133"/>
        <v>1.967768942934387E-5</v>
      </c>
      <c r="AF470">
        <f t="shared" si="142"/>
        <v>1.7884149897047198E-5</v>
      </c>
      <c r="AG470">
        <f t="shared" si="143"/>
        <v>17.884149897047198</v>
      </c>
      <c r="AH470">
        <f t="shared" si="134"/>
        <v>2.0446407148070094E-5</v>
      </c>
      <c r="AI470">
        <f t="shared" si="144"/>
        <v>25.956676193101892</v>
      </c>
    </row>
    <row r="471" spans="1:35" hidden="1" x14ac:dyDescent="0.35">
      <c r="A471" s="2">
        <v>44777</v>
      </c>
      <c r="B471" t="s">
        <v>18</v>
      </c>
      <c r="C471" t="s">
        <v>196</v>
      </c>
      <c r="D471" t="s">
        <v>123</v>
      </c>
      <c r="E471" t="s">
        <v>21</v>
      </c>
      <c r="F471">
        <v>3</v>
      </c>
      <c r="G471" t="s">
        <v>37</v>
      </c>
      <c r="H471" t="s">
        <v>76</v>
      </c>
      <c r="I471" t="str">
        <f t="shared" si="136"/>
        <v>M1PfaH5</v>
      </c>
      <c r="J471" t="s">
        <v>467</v>
      </c>
      <c r="K471" t="s">
        <v>165</v>
      </c>
      <c r="L471" s="1">
        <v>0.76500000000000001</v>
      </c>
      <c r="M471">
        <v>4.99</v>
      </c>
      <c r="N471">
        <f t="shared" si="146"/>
        <v>-0.499</v>
      </c>
      <c r="O471" s="6" t="s">
        <v>168</v>
      </c>
      <c r="P471" s="6">
        <v>0.63800000000000001</v>
      </c>
      <c r="Q471" s="1">
        <f t="shared" si="132"/>
        <v>0.127</v>
      </c>
      <c r="R471">
        <v>17.59</v>
      </c>
      <c r="S471">
        <f t="shared" si="147"/>
        <v>-1.7589999999999999</v>
      </c>
      <c r="T471">
        <f t="shared" si="137"/>
        <v>-1.2599999999999998</v>
      </c>
      <c r="U471">
        <v>105.9</v>
      </c>
      <c r="V471">
        <v>101.5</v>
      </c>
      <c r="W471" s="13">
        <v>105.9</v>
      </c>
      <c r="X471">
        <v>101.5</v>
      </c>
      <c r="Y471">
        <v>105.9</v>
      </c>
      <c r="Z471">
        <f t="shared" si="138"/>
        <v>103.7</v>
      </c>
      <c r="AA471">
        <f t="shared" si="139"/>
        <v>856.18550955414014</v>
      </c>
      <c r="AB471">
        <f t="shared" si="140"/>
        <v>8803.6258500000022</v>
      </c>
      <c r="AC471">
        <f t="shared" si="141"/>
        <v>8087.2662500000006</v>
      </c>
      <c r="AD471">
        <f t="shared" si="148"/>
        <v>0.19905956112852666</v>
      </c>
      <c r="AE471">
        <f t="shared" si="133"/>
        <v>1.6315300846468396E-5</v>
      </c>
      <c r="AF471">
        <f t="shared" si="142"/>
        <v>1.4363380428249608E-5</v>
      </c>
      <c r="AG471">
        <f t="shared" si="143"/>
        <v>14.363380428249608</v>
      </c>
      <c r="AH471">
        <f t="shared" si="134"/>
        <v>1.3194618189424029E-5</v>
      </c>
      <c r="AI471">
        <f t="shared" si="144"/>
        <v>11.399508276388579</v>
      </c>
    </row>
    <row r="472" spans="1:35" hidden="1" x14ac:dyDescent="0.35">
      <c r="A472" s="2">
        <v>44791</v>
      </c>
      <c r="B472" s="6" t="s">
        <v>18</v>
      </c>
      <c r="C472" s="6" t="s">
        <v>214</v>
      </c>
      <c r="D472" t="s">
        <v>86</v>
      </c>
      <c r="E472" t="s">
        <v>46</v>
      </c>
      <c r="F472">
        <v>6</v>
      </c>
      <c r="G472" t="s">
        <v>39</v>
      </c>
      <c r="H472" t="s">
        <v>91</v>
      </c>
      <c r="I472" t="str">
        <f t="shared" si="136"/>
        <v>K5BbrA3</v>
      </c>
      <c r="J472" t="s">
        <v>396</v>
      </c>
      <c r="K472" t="s">
        <v>219</v>
      </c>
      <c r="L472" s="1">
        <v>0.78800000000000003</v>
      </c>
      <c r="M472">
        <v>9.7200000000000006</v>
      </c>
      <c r="N472">
        <f t="shared" si="146"/>
        <v>-0.97200000000000009</v>
      </c>
      <c r="O472" t="s">
        <v>220</v>
      </c>
      <c r="P472">
        <v>0.59199999999999997</v>
      </c>
      <c r="Q472" s="1">
        <f t="shared" si="132"/>
        <v>0.19600000000000006</v>
      </c>
      <c r="R472">
        <v>17.64</v>
      </c>
      <c r="S472">
        <f t="shared" si="147"/>
        <v>-1.764</v>
      </c>
      <c r="T472">
        <f t="shared" si="137"/>
        <v>-0.79199999999999993</v>
      </c>
      <c r="U472">
        <v>78.25</v>
      </c>
      <c r="V472">
        <v>77.150000000000006</v>
      </c>
      <c r="W472" s="13">
        <v>78.25</v>
      </c>
      <c r="X472">
        <v>77.150000000000006</v>
      </c>
      <c r="Y472">
        <v>78.25</v>
      </c>
      <c r="Z472">
        <f t="shared" si="138"/>
        <v>77.7</v>
      </c>
      <c r="AA472">
        <f t="shared" si="139"/>
        <v>480.67595541401278</v>
      </c>
      <c r="AB472">
        <f t="shared" si="140"/>
        <v>4806.6040625000005</v>
      </c>
      <c r="AC472">
        <f t="shared" si="141"/>
        <v>4672.4161625000015</v>
      </c>
      <c r="AD472">
        <f t="shared" si="148"/>
        <v>0.3310810810810812</v>
      </c>
      <c r="AE472">
        <f t="shared" si="133"/>
        <v>3.0520114897817388E-5</v>
      </c>
      <c r="AF472">
        <f t="shared" si="142"/>
        <v>1.4669810825581584E-5</v>
      </c>
      <c r="AG472">
        <f t="shared" si="143"/>
        <v>14.669810825581584</v>
      </c>
      <c r="AH472">
        <f t="shared" si="134"/>
        <v>1.4260267812991905E-5</v>
      </c>
      <c r="AI472">
        <f t="shared" si="144"/>
        <v>18.522488416138366</v>
      </c>
    </row>
    <row r="473" spans="1:35" hidden="1" x14ac:dyDescent="0.35">
      <c r="A473" s="2">
        <v>44720</v>
      </c>
      <c r="B473" t="s">
        <v>18</v>
      </c>
      <c r="C473" t="s">
        <v>19</v>
      </c>
      <c r="D473" t="s">
        <v>86</v>
      </c>
      <c r="E473" t="s">
        <v>46</v>
      </c>
      <c r="F473">
        <v>10</v>
      </c>
      <c r="G473" t="s">
        <v>28</v>
      </c>
      <c r="H473" t="s">
        <v>75</v>
      </c>
      <c r="I473" t="str">
        <f t="shared" si="136"/>
        <v>K5DtoJ7</v>
      </c>
      <c r="J473" t="s">
        <v>399</v>
      </c>
      <c r="K473" t="s">
        <v>99</v>
      </c>
      <c r="L473" s="1">
        <v>0.49299999999999999</v>
      </c>
      <c r="M473">
        <v>11.63</v>
      </c>
      <c r="N473">
        <f t="shared" si="146"/>
        <v>-1.163</v>
      </c>
      <c r="O473" t="s">
        <v>100</v>
      </c>
      <c r="P473">
        <v>0.57399999999999995</v>
      </c>
      <c r="Q473" s="1">
        <f t="shared" si="132"/>
        <v>-8.0999999999999961E-2</v>
      </c>
      <c r="R473">
        <v>17.670000000000002</v>
      </c>
      <c r="S473">
        <f t="shared" si="147"/>
        <v>-1.7670000000000001</v>
      </c>
      <c r="T473">
        <f t="shared" si="137"/>
        <v>-0.60400000000000009</v>
      </c>
      <c r="U473">
        <v>77.900000000000006</v>
      </c>
      <c r="V473">
        <v>71.25</v>
      </c>
      <c r="W473">
        <v>24.5</v>
      </c>
      <c r="X473">
        <v>24</v>
      </c>
      <c r="Y473" s="13">
        <f>(W473+X473)/2</f>
        <v>24.25</v>
      </c>
      <c r="Z473">
        <f t="shared" si="138"/>
        <v>24.25</v>
      </c>
      <c r="AA473">
        <f t="shared" si="139"/>
        <v>46.820262738853501</v>
      </c>
      <c r="AB473">
        <f t="shared" si="140"/>
        <v>4763.7018500000004</v>
      </c>
      <c r="AC473">
        <f t="shared" si="141"/>
        <v>3985.1015625</v>
      </c>
      <c r="AD473">
        <f>(P473-L473)/L473</f>
        <v>0.16430020283975652</v>
      </c>
      <c r="AE473">
        <f t="shared" si="133"/>
        <v>1.2882420232406085E-5</v>
      </c>
      <c r="AF473">
        <f t="shared" si="142"/>
        <v>6.1368009093590302E-6</v>
      </c>
      <c r="AG473">
        <f t="shared" si="143"/>
        <v>6.1368009093590299</v>
      </c>
      <c r="AH473">
        <f t="shared" si="134"/>
        <v>5.1337752996943105E-6</v>
      </c>
      <c r="AI473">
        <f t="shared" si="144"/>
        <v>10.160266406223558</v>
      </c>
    </row>
    <row r="474" spans="1:35" hidden="1" x14ac:dyDescent="0.35">
      <c r="A474" s="2">
        <v>44791</v>
      </c>
      <c r="B474" s="6" t="s">
        <v>18</v>
      </c>
      <c r="C474" s="6" t="s">
        <v>214</v>
      </c>
      <c r="D474" t="s">
        <v>123</v>
      </c>
      <c r="E474" t="s">
        <v>21</v>
      </c>
      <c r="F474">
        <v>1</v>
      </c>
      <c r="G474" t="s">
        <v>25</v>
      </c>
      <c r="H474" t="s">
        <v>68</v>
      </c>
      <c r="I474" t="str">
        <f t="shared" si="136"/>
        <v>M1SguG6</v>
      </c>
      <c r="J474" t="s">
        <v>469</v>
      </c>
      <c r="K474" t="s">
        <v>222</v>
      </c>
      <c r="L474" s="1">
        <v>0.78</v>
      </c>
      <c r="M474">
        <v>2.25</v>
      </c>
      <c r="N474">
        <f t="shared" si="146"/>
        <v>-0.22500000000000001</v>
      </c>
      <c r="O474" t="s">
        <v>223</v>
      </c>
      <c r="P474">
        <v>0.754</v>
      </c>
      <c r="Q474" s="1">
        <f t="shared" si="132"/>
        <v>2.6000000000000023E-2</v>
      </c>
      <c r="R474">
        <v>17.760000000000002</v>
      </c>
      <c r="S474">
        <f t="shared" si="147"/>
        <v>-1.7760000000000002</v>
      </c>
      <c r="T474">
        <f t="shared" si="137"/>
        <v>-1.5510000000000002</v>
      </c>
      <c r="U474">
        <v>44.5</v>
      </c>
      <c r="V474">
        <v>43.5</v>
      </c>
      <c r="W474" s="13">
        <v>44.5</v>
      </c>
      <c r="X474">
        <v>43.5</v>
      </c>
      <c r="Y474">
        <v>44.5</v>
      </c>
      <c r="Z474">
        <f t="shared" si="138"/>
        <v>44</v>
      </c>
      <c r="AA474">
        <f t="shared" si="139"/>
        <v>154.14012738853503</v>
      </c>
      <c r="AB474">
        <f t="shared" si="140"/>
        <v>1554.4962500000001</v>
      </c>
      <c r="AC474">
        <f t="shared" si="141"/>
        <v>1485.41625</v>
      </c>
      <c r="AD474">
        <f t="shared" ref="AD474:AD487" si="149">(L474-P474)/P474</f>
        <v>3.4482758620689682E-2</v>
      </c>
      <c r="AE474">
        <f t="shared" si="133"/>
        <v>1.8851027456641959E-6</v>
      </c>
      <c r="AF474">
        <f t="shared" si="142"/>
        <v>2.9303851489996964E-7</v>
      </c>
      <c r="AG474">
        <f t="shared" si="143"/>
        <v>0.29303851489996963</v>
      </c>
      <c r="AH474">
        <f t="shared" si="134"/>
        <v>2.8001622513292139E-7</v>
      </c>
      <c r="AI474">
        <f t="shared" si="144"/>
        <v>0.18893521270146332</v>
      </c>
    </row>
    <row r="475" spans="1:35" hidden="1" x14ac:dyDescent="0.35">
      <c r="A475" s="2">
        <v>44772</v>
      </c>
      <c r="B475" t="s">
        <v>56</v>
      </c>
      <c r="C475" t="s">
        <v>196</v>
      </c>
      <c r="D475" t="s">
        <v>67</v>
      </c>
      <c r="E475" t="s">
        <v>46</v>
      </c>
      <c r="F475">
        <v>8</v>
      </c>
      <c r="G475" t="s">
        <v>37</v>
      </c>
      <c r="H475" t="s">
        <v>76</v>
      </c>
      <c r="I475" t="str">
        <f t="shared" si="136"/>
        <v>L6PfaH5</v>
      </c>
      <c r="J475" t="s">
        <v>509</v>
      </c>
      <c r="L475" s="1">
        <v>0.76800000000000002</v>
      </c>
      <c r="M475">
        <v>7.87</v>
      </c>
      <c r="N475">
        <f t="shared" si="146"/>
        <v>-0.78700000000000003</v>
      </c>
      <c r="O475" t="s">
        <v>170</v>
      </c>
      <c r="P475">
        <v>0.55700000000000005</v>
      </c>
      <c r="Q475" s="1">
        <f t="shared" si="132"/>
        <v>0.21099999999999997</v>
      </c>
      <c r="R475">
        <v>17.79</v>
      </c>
      <c r="S475">
        <f t="shared" si="147"/>
        <v>-1.7789999999999999</v>
      </c>
      <c r="T475">
        <f t="shared" si="137"/>
        <v>-0.99199999999999988</v>
      </c>
      <c r="U475">
        <v>58.085000000000001</v>
      </c>
      <c r="Y475" s="13">
        <v>58.085000000000001</v>
      </c>
      <c r="Z475">
        <f t="shared" si="138"/>
        <v>0</v>
      </c>
      <c r="AA475">
        <f t="shared" si="139"/>
        <v>0</v>
      </c>
      <c r="AB475">
        <f t="shared" si="140"/>
        <v>2648.4857716249999</v>
      </c>
      <c r="AC475">
        <f t="shared" si="141"/>
        <v>0</v>
      </c>
      <c r="AD475">
        <f t="shared" si="149"/>
        <v>0.37881508078994602</v>
      </c>
      <c r="AE475">
        <f t="shared" si="133"/>
        <v>3.6023915778537296E-5</v>
      </c>
      <c r="AF475">
        <f t="shared" si="142"/>
        <v>9.5408828377673364E-6</v>
      </c>
      <c r="AG475">
        <f t="shared" si="143"/>
        <v>9.5408828377673363</v>
      </c>
      <c r="AH475">
        <f t="shared" si="134"/>
        <v>0</v>
      </c>
      <c r="AI475">
        <f t="shared" si="144"/>
        <v>9.61782544129772</v>
      </c>
    </row>
    <row r="476" spans="1:35" hidden="1" x14ac:dyDescent="0.35">
      <c r="A476" s="2">
        <v>44734</v>
      </c>
      <c r="B476" t="s">
        <v>18</v>
      </c>
      <c r="C476" t="s">
        <v>141</v>
      </c>
      <c r="D476" t="s">
        <v>123</v>
      </c>
      <c r="E476" t="s">
        <v>21</v>
      </c>
      <c r="F476">
        <v>2</v>
      </c>
      <c r="G476" t="s">
        <v>22</v>
      </c>
      <c r="H476" t="s">
        <v>96</v>
      </c>
      <c r="I476" t="str">
        <f t="shared" si="136"/>
        <v>M1FsaF3</v>
      </c>
      <c r="J476" t="s">
        <v>459</v>
      </c>
      <c r="K476" t="s">
        <v>142</v>
      </c>
      <c r="L476" s="1">
        <v>0.82099999999999995</v>
      </c>
      <c r="M476">
        <v>3.21</v>
      </c>
      <c r="N476">
        <f t="shared" si="146"/>
        <v>-0.32100000000000001</v>
      </c>
      <c r="O476" t="s">
        <v>149</v>
      </c>
      <c r="P476">
        <v>0.68400000000000005</v>
      </c>
      <c r="Q476" s="1">
        <f t="shared" si="132"/>
        <v>0.1369999999999999</v>
      </c>
      <c r="R476">
        <v>17.850000000000001</v>
      </c>
      <c r="S476">
        <f t="shared" si="147"/>
        <v>-1.7850000000000001</v>
      </c>
      <c r="T476">
        <f t="shared" si="137"/>
        <v>-1.4640000000000002</v>
      </c>
      <c r="U476">
        <v>39.5</v>
      </c>
      <c r="V476">
        <v>39.65</v>
      </c>
      <c r="W476">
        <v>10</v>
      </c>
      <c r="X476">
        <v>12</v>
      </c>
      <c r="Y476" s="13">
        <f>(W476+X476)/2</f>
        <v>11</v>
      </c>
      <c r="Z476">
        <f t="shared" si="138"/>
        <v>11</v>
      </c>
      <c r="AA476">
        <f t="shared" si="139"/>
        <v>9.6337579617834397</v>
      </c>
      <c r="AB476">
        <f t="shared" si="140"/>
        <v>1224.7962500000001</v>
      </c>
      <c r="AC476">
        <f t="shared" si="141"/>
        <v>1234.1161625</v>
      </c>
      <c r="AD476">
        <f t="shared" si="149"/>
        <v>0.20029239766081855</v>
      </c>
      <c r="AE476">
        <f t="shared" si="133"/>
        <v>1.6439776854564533E-5</v>
      </c>
      <c r="AF476">
        <f t="shared" si="142"/>
        <v>2.0135377042307435E-6</v>
      </c>
      <c r="AG476">
        <f t="shared" si="143"/>
        <v>2.0135377042307434</v>
      </c>
      <c r="AH476">
        <f t="shared" si="134"/>
        <v>2.0288594324111502E-6</v>
      </c>
      <c r="AI476">
        <f t="shared" si="144"/>
        <v>1.3753672843106168</v>
      </c>
    </row>
    <row r="477" spans="1:35" hidden="1" x14ac:dyDescent="0.35">
      <c r="A477" s="2">
        <v>44804</v>
      </c>
      <c r="B477" s="6" t="s">
        <v>18</v>
      </c>
      <c r="C477" s="6" t="s">
        <v>232</v>
      </c>
      <c r="D477" t="s">
        <v>109</v>
      </c>
      <c r="E477" t="s">
        <v>21</v>
      </c>
      <c r="F477">
        <v>10</v>
      </c>
      <c r="G477" t="s">
        <v>22</v>
      </c>
      <c r="H477" t="s">
        <v>110</v>
      </c>
      <c r="I477" t="str">
        <f t="shared" si="136"/>
        <v>L3FsaA7</v>
      </c>
      <c r="J477" t="s">
        <v>444</v>
      </c>
      <c r="K477" t="s">
        <v>226</v>
      </c>
      <c r="L477" s="1">
        <v>0.67500000000000004</v>
      </c>
      <c r="M477">
        <v>9.43</v>
      </c>
      <c r="N477">
        <f t="shared" si="146"/>
        <v>-0.94299999999999995</v>
      </c>
      <c r="O477" t="s">
        <v>233</v>
      </c>
      <c r="P477">
        <v>0.629</v>
      </c>
      <c r="Q477" s="1">
        <f t="shared" si="132"/>
        <v>4.6000000000000041E-2</v>
      </c>
      <c r="R477">
        <v>17.87</v>
      </c>
      <c r="S477">
        <f t="shared" si="147"/>
        <v>-1.7870000000000001</v>
      </c>
      <c r="T477">
        <f t="shared" si="137"/>
        <v>-0.84400000000000019</v>
      </c>
      <c r="U477">
        <v>39.75</v>
      </c>
      <c r="V477">
        <v>35.049999999999997</v>
      </c>
      <c r="W477">
        <v>39.75</v>
      </c>
      <c r="X477">
        <v>35.049999999999997</v>
      </c>
      <c r="Y477">
        <v>35.049999999999997</v>
      </c>
      <c r="Z477">
        <f t="shared" si="138"/>
        <v>37.4</v>
      </c>
      <c r="AA477">
        <f t="shared" si="139"/>
        <v>111.36624203821655</v>
      </c>
      <c r="AB477">
        <f t="shared" si="140"/>
        <v>1240.3490624999999</v>
      </c>
      <c r="AC477">
        <f t="shared" si="141"/>
        <v>964.37446249999994</v>
      </c>
      <c r="AD477">
        <f t="shared" si="149"/>
        <v>7.3131955484896732E-2</v>
      </c>
      <c r="AE477">
        <f t="shared" si="133"/>
        <v>4.756230654294515E-6</v>
      </c>
      <c r="AF477">
        <f t="shared" si="142"/>
        <v>5.8993862330879632E-7</v>
      </c>
      <c r="AG477">
        <f t="shared" si="143"/>
        <v>0.58993862330879632</v>
      </c>
      <c r="AH477">
        <f t="shared" si="134"/>
        <v>4.5867873807612958E-7</v>
      </c>
      <c r="AI477">
        <f t="shared" si="144"/>
        <v>0.698979411503313</v>
      </c>
    </row>
    <row r="478" spans="1:35" hidden="1" x14ac:dyDescent="0.35">
      <c r="A478" s="2">
        <v>44790</v>
      </c>
      <c r="B478" s="6" t="s">
        <v>18</v>
      </c>
      <c r="C478" s="6" t="s">
        <v>214</v>
      </c>
      <c r="D478" t="s">
        <v>109</v>
      </c>
      <c r="E478" t="s">
        <v>21</v>
      </c>
      <c r="F478">
        <v>9</v>
      </c>
      <c r="G478" t="s">
        <v>28</v>
      </c>
      <c r="H478" t="s">
        <v>90</v>
      </c>
      <c r="I478" t="str">
        <f t="shared" si="136"/>
        <v>L3DtoA4</v>
      </c>
      <c r="J478" t="s">
        <v>443</v>
      </c>
      <c r="K478" t="s">
        <v>215</v>
      </c>
      <c r="L478" s="1">
        <v>0.93700000000000006</v>
      </c>
      <c r="M478">
        <v>10.73</v>
      </c>
      <c r="N478">
        <f t="shared" si="146"/>
        <v>-1.073</v>
      </c>
      <c r="O478" s="6" t="s">
        <v>160</v>
      </c>
      <c r="P478">
        <v>0.88500000000000001</v>
      </c>
      <c r="Q478" s="1">
        <f t="shared" si="132"/>
        <v>5.2000000000000046E-2</v>
      </c>
      <c r="R478">
        <v>17.87</v>
      </c>
      <c r="S478">
        <f t="shared" si="147"/>
        <v>-1.7870000000000001</v>
      </c>
      <c r="T478">
        <f t="shared" si="137"/>
        <v>-0.71400000000000019</v>
      </c>
      <c r="U478">
        <v>53.3</v>
      </c>
      <c r="V478">
        <v>54.3</v>
      </c>
      <c r="W478" s="13">
        <v>53.3</v>
      </c>
      <c r="X478">
        <v>54.3</v>
      </c>
      <c r="Y478">
        <v>53.3</v>
      </c>
      <c r="Z478">
        <f t="shared" si="138"/>
        <v>53.8</v>
      </c>
      <c r="AA478">
        <f t="shared" si="139"/>
        <v>230.44904458598722</v>
      </c>
      <c r="AB478">
        <f t="shared" si="140"/>
        <v>2230.0986499999999</v>
      </c>
      <c r="AC478">
        <f t="shared" si="141"/>
        <v>2314.5646499999998</v>
      </c>
      <c r="AD478">
        <f t="shared" si="149"/>
        <v>5.8757062146892705E-2</v>
      </c>
      <c r="AE478">
        <f t="shared" si="133"/>
        <v>3.6329541025716798E-6</v>
      </c>
      <c r="AF478">
        <f t="shared" si="142"/>
        <v>8.1018460396570643E-7</v>
      </c>
      <c r="AG478">
        <f t="shared" si="143"/>
        <v>0.81018460396570646</v>
      </c>
      <c r="AH478">
        <f t="shared" si="134"/>
        <v>8.408707140884883E-7</v>
      </c>
      <c r="AI478">
        <f t="shared" si="144"/>
        <v>1.1347123304841824</v>
      </c>
    </row>
    <row r="479" spans="1:35" hidden="1" x14ac:dyDescent="0.35">
      <c r="A479" s="2">
        <v>44749</v>
      </c>
      <c r="B479" t="s">
        <v>18</v>
      </c>
      <c r="C479" t="s">
        <v>155</v>
      </c>
      <c r="D479" t="s">
        <v>109</v>
      </c>
      <c r="E479" t="s">
        <v>21</v>
      </c>
      <c r="F479">
        <v>2</v>
      </c>
      <c r="G479" t="s">
        <v>33</v>
      </c>
      <c r="H479" t="s">
        <v>114</v>
      </c>
      <c r="I479" t="str">
        <f t="shared" si="136"/>
        <v>L3HmaJ9</v>
      </c>
      <c r="J479" t="s">
        <v>447</v>
      </c>
      <c r="K479" t="s">
        <v>174</v>
      </c>
      <c r="L479" s="1">
        <v>0.88700000000000001</v>
      </c>
      <c r="M479">
        <v>13.29</v>
      </c>
      <c r="N479">
        <f t="shared" si="146"/>
        <v>-1.329</v>
      </c>
      <c r="O479" t="s">
        <v>175</v>
      </c>
      <c r="P479">
        <v>0.69599999999999995</v>
      </c>
      <c r="Q479" s="1">
        <f t="shared" si="132"/>
        <v>0.19100000000000006</v>
      </c>
      <c r="R479">
        <v>17.95</v>
      </c>
      <c r="S479">
        <f t="shared" si="147"/>
        <v>-1.7949999999999999</v>
      </c>
      <c r="T479">
        <f t="shared" si="137"/>
        <v>-0.46599999999999997</v>
      </c>
      <c r="U479">
        <v>60.45</v>
      </c>
      <c r="V479">
        <v>56.85</v>
      </c>
      <c r="W479">
        <v>19</v>
      </c>
      <c r="X479">
        <v>20</v>
      </c>
      <c r="Y479" s="13">
        <f>(W479+X479)/2</f>
        <v>19.5</v>
      </c>
      <c r="Z479">
        <f t="shared" si="138"/>
        <v>19.5</v>
      </c>
      <c r="AA479">
        <f t="shared" si="139"/>
        <v>30.27468152866242</v>
      </c>
      <c r="AB479">
        <f t="shared" si="140"/>
        <v>2868.5489625000005</v>
      </c>
      <c r="AC479">
        <f t="shared" si="141"/>
        <v>2537.0591625000002</v>
      </c>
      <c r="AD479">
        <f t="shared" si="149"/>
        <v>0.27442528735632193</v>
      </c>
      <c r="AE479">
        <f t="shared" si="133"/>
        <v>2.4224067195294421E-5</v>
      </c>
      <c r="AF479">
        <f t="shared" si="142"/>
        <v>6.948792282059211E-6</v>
      </c>
      <c r="AG479">
        <f t="shared" si="143"/>
        <v>6.9487922820592107</v>
      </c>
      <c r="AH479">
        <f t="shared" si="134"/>
        <v>6.1457891630837388E-6</v>
      </c>
      <c r="AI479">
        <f t="shared" si="144"/>
        <v>14.91157142072792</v>
      </c>
    </row>
    <row r="480" spans="1:35" hidden="1" x14ac:dyDescent="0.35">
      <c r="A480" s="2">
        <v>44734</v>
      </c>
      <c r="B480" t="s">
        <v>18</v>
      </c>
      <c r="C480" t="s">
        <v>141</v>
      </c>
      <c r="D480" t="s">
        <v>109</v>
      </c>
      <c r="E480" t="s">
        <v>21</v>
      </c>
      <c r="F480">
        <v>14</v>
      </c>
      <c r="G480" t="s">
        <v>22</v>
      </c>
      <c r="H480" t="s">
        <v>110</v>
      </c>
      <c r="I480" t="str">
        <f t="shared" si="136"/>
        <v>L3FsaA7</v>
      </c>
      <c r="J480" t="s">
        <v>444</v>
      </c>
      <c r="K480" t="s">
        <v>145</v>
      </c>
      <c r="L480" s="1">
        <v>0.67700000000000005</v>
      </c>
      <c r="M480">
        <v>4.18</v>
      </c>
      <c r="N480">
        <f t="shared" si="146"/>
        <v>-0.41799999999999998</v>
      </c>
      <c r="O480" t="s">
        <v>147</v>
      </c>
      <c r="P480">
        <v>0.6</v>
      </c>
      <c r="Q480" s="1">
        <f t="shared" si="132"/>
        <v>7.7000000000000068E-2</v>
      </c>
      <c r="R480">
        <v>18.02</v>
      </c>
      <c r="S480">
        <f t="shared" si="147"/>
        <v>-1.802</v>
      </c>
      <c r="T480">
        <f t="shared" si="137"/>
        <v>-1.3840000000000001</v>
      </c>
      <c r="U480">
        <v>39.75</v>
      </c>
      <c r="V480">
        <v>35.049999999999997</v>
      </c>
      <c r="W480">
        <v>10</v>
      </c>
      <c r="X480">
        <v>11</v>
      </c>
      <c r="Y480" s="13">
        <f>(W480+X480)/2</f>
        <v>10.5</v>
      </c>
      <c r="Z480">
        <f t="shared" si="138"/>
        <v>10.5</v>
      </c>
      <c r="AA480">
        <f t="shared" si="139"/>
        <v>8.7778662420382165</v>
      </c>
      <c r="AB480">
        <f t="shared" si="140"/>
        <v>1240.3490624999999</v>
      </c>
      <c r="AC480">
        <f t="shared" si="141"/>
        <v>964.37446249999994</v>
      </c>
      <c r="AD480">
        <f t="shared" si="149"/>
        <v>0.12833333333333347</v>
      </c>
      <c r="AE480">
        <f t="shared" si="133"/>
        <v>9.5041406528471378E-6</v>
      </c>
      <c r="AF480">
        <f t="shared" si="142"/>
        <v>1.1788451948627084E-6</v>
      </c>
      <c r="AG480">
        <f t="shared" si="143"/>
        <v>1.1788451948627083</v>
      </c>
      <c r="AH480">
        <f t="shared" si="134"/>
        <v>9.165550533613857E-7</v>
      </c>
      <c r="AI480">
        <f t="shared" si="144"/>
        <v>0.85176675929386436</v>
      </c>
    </row>
    <row r="481" spans="1:35" hidden="1" x14ac:dyDescent="0.35">
      <c r="A481" s="2">
        <v>44791</v>
      </c>
      <c r="B481" s="6" t="s">
        <v>18</v>
      </c>
      <c r="C481" s="6" t="s">
        <v>214</v>
      </c>
      <c r="D481" t="s">
        <v>109</v>
      </c>
      <c r="E481" t="s">
        <v>21</v>
      </c>
      <c r="F481">
        <v>13</v>
      </c>
      <c r="G481" t="s">
        <v>39</v>
      </c>
      <c r="H481" t="s">
        <v>119</v>
      </c>
      <c r="I481" t="str">
        <f t="shared" si="136"/>
        <v>L3BbrI7</v>
      </c>
      <c r="J481" t="s">
        <v>441</v>
      </c>
      <c r="K481" t="s">
        <v>221</v>
      </c>
      <c r="L481" s="1">
        <v>0.747</v>
      </c>
      <c r="M481">
        <v>4.04</v>
      </c>
      <c r="N481">
        <f t="shared" si="146"/>
        <v>-0.40400000000000003</v>
      </c>
      <c r="O481" t="s">
        <v>88</v>
      </c>
      <c r="P481">
        <v>0.54200000000000004</v>
      </c>
      <c r="Q481" s="1">
        <f t="shared" si="132"/>
        <v>0.20499999999999996</v>
      </c>
      <c r="R481">
        <v>18.16</v>
      </c>
      <c r="S481">
        <f t="shared" si="147"/>
        <v>-1.8160000000000001</v>
      </c>
      <c r="T481">
        <f t="shared" si="137"/>
        <v>-1.4119999999999999</v>
      </c>
      <c r="U481">
        <v>85.5</v>
      </c>
      <c r="V481">
        <v>87.15</v>
      </c>
      <c r="W481" s="13">
        <v>85.5</v>
      </c>
      <c r="X481">
        <v>87.15</v>
      </c>
      <c r="Y481">
        <v>85.5</v>
      </c>
      <c r="Z481">
        <f t="shared" si="138"/>
        <v>86.325000000000003</v>
      </c>
      <c r="AA481">
        <f t="shared" si="139"/>
        <v>593.31254976114656</v>
      </c>
      <c r="AB481">
        <f t="shared" si="140"/>
        <v>5738.5462500000003</v>
      </c>
      <c r="AC481">
        <f t="shared" si="141"/>
        <v>5962.1711625000016</v>
      </c>
      <c r="AD481">
        <f t="shared" si="149"/>
        <v>0.37822878228782275</v>
      </c>
      <c r="AE481">
        <f t="shared" si="133"/>
        <v>3.5955293865164106E-5</v>
      </c>
      <c r="AF481">
        <f t="shared" si="142"/>
        <v>2.063311167775855E-5</v>
      </c>
      <c r="AG481">
        <f t="shared" si="143"/>
        <v>20.633111677758549</v>
      </c>
      <c r="AH481">
        <f t="shared" si="134"/>
        <v>2.1437161622209466E-5</v>
      </c>
      <c r="AI481">
        <f t="shared" si="144"/>
        <v>14.612685324191608</v>
      </c>
    </row>
    <row r="482" spans="1:35" hidden="1" x14ac:dyDescent="0.35">
      <c r="A482" s="2">
        <v>44749</v>
      </c>
      <c r="B482" t="s">
        <v>18</v>
      </c>
      <c r="C482" t="s">
        <v>155</v>
      </c>
      <c r="D482" t="s">
        <v>109</v>
      </c>
      <c r="E482" t="s">
        <v>21</v>
      </c>
      <c r="F482">
        <v>4</v>
      </c>
      <c r="G482" t="s">
        <v>37</v>
      </c>
      <c r="H482" t="s">
        <v>121</v>
      </c>
      <c r="I482" t="str">
        <f t="shared" si="136"/>
        <v>L3PfaG7</v>
      </c>
      <c r="J482" t="s">
        <v>451</v>
      </c>
      <c r="K482" t="s">
        <v>174</v>
      </c>
      <c r="L482" s="1">
        <v>0.747</v>
      </c>
      <c r="M482">
        <v>2.78</v>
      </c>
      <c r="N482">
        <f t="shared" si="146"/>
        <v>-0.27799999999999997</v>
      </c>
      <c r="O482" t="s">
        <v>175</v>
      </c>
      <c r="P482">
        <v>0.59899999999999998</v>
      </c>
      <c r="Q482" s="1">
        <f t="shared" si="132"/>
        <v>0.14800000000000002</v>
      </c>
      <c r="R482">
        <v>18.239999999999998</v>
      </c>
      <c r="S482">
        <f t="shared" si="147"/>
        <v>-1.8239999999999998</v>
      </c>
      <c r="T482">
        <f t="shared" si="137"/>
        <v>-1.5459999999999998</v>
      </c>
      <c r="U482">
        <v>66.3</v>
      </c>
      <c r="V482">
        <v>63.35</v>
      </c>
      <c r="W482">
        <v>29</v>
      </c>
      <c r="X482">
        <v>29.5</v>
      </c>
      <c r="Y482" s="13">
        <f>(W482+X482)/2</f>
        <v>29.25</v>
      </c>
      <c r="Z482">
        <f t="shared" si="138"/>
        <v>29.25</v>
      </c>
      <c r="AA482">
        <f t="shared" si="139"/>
        <v>68.118033439490446</v>
      </c>
      <c r="AB482">
        <f t="shared" si="140"/>
        <v>3450.6166499999999</v>
      </c>
      <c r="AC482">
        <f t="shared" si="141"/>
        <v>3150.3796625000004</v>
      </c>
      <c r="AD482">
        <f t="shared" si="149"/>
        <v>0.24707846410684478</v>
      </c>
      <c r="AE482">
        <f t="shared" si="133"/>
        <v>2.1287600665552143E-5</v>
      </c>
      <c r="AF482">
        <f t="shared" si="142"/>
        <v>7.3455349295105307E-6</v>
      </c>
      <c r="AG482">
        <f t="shared" si="143"/>
        <v>7.3455349295105306</v>
      </c>
      <c r="AH482">
        <f t="shared" si="134"/>
        <v>6.7064024200176943E-6</v>
      </c>
      <c r="AI482">
        <f t="shared" si="144"/>
        <v>4.7513162545346255</v>
      </c>
    </row>
    <row r="483" spans="1:35" hidden="1" x14ac:dyDescent="0.35">
      <c r="A483" s="2">
        <v>44805</v>
      </c>
      <c r="B483" s="6" t="s">
        <v>18</v>
      </c>
      <c r="C483" s="6" t="s">
        <v>232</v>
      </c>
      <c r="D483" t="s">
        <v>123</v>
      </c>
      <c r="E483" t="s">
        <v>21</v>
      </c>
      <c r="F483">
        <v>2</v>
      </c>
      <c r="G483" t="s">
        <v>39</v>
      </c>
      <c r="H483" t="s">
        <v>131</v>
      </c>
      <c r="I483" t="str">
        <f t="shared" si="136"/>
        <v>M1BbrJ3</v>
      </c>
      <c r="J483" t="s">
        <v>455</v>
      </c>
      <c r="K483" t="s">
        <v>188</v>
      </c>
      <c r="L483" s="1">
        <v>0.82699999999999996</v>
      </c>
      <c r="M483">
        <v>10.45</v>
      </c>
      <c r="N483">
        <f t="shared" si="146"/>
        <v>-1.0449999999999999</v>
      </c>
      <c r="O483" t="s">
        <v>240</v>
      </c>
      <c r="P483">
        <v>0.72199999999999998</v>
      </c>
      <c r="Q483" s="1">
        <f t="shared" si="132"/>
        <v>0.10499999999999998</v>
      </c>
      <c r="R483">
        <v>18.32</v>
      </c>
      <c r="S483">
        <f t="shared" si="147"/>
        <v>-1.8320000000000001</v>
      </c>
      <c r="T483">
        <f t="shared" si="137"/>
        <v>-0.78700000000000014</v>
      </c>
      <c r="U483">
        <v>84.55</v>
      </c>
      <c r="V483">
        <v>86.55</v>
      </c>
      <c r="W483">
        <v>84.55</v>
      </c>
      <c r="X483">
        <v>86.55</v>
      </c>
      <c r="Y483">
        <v>86.55</v>
      </c>
      <c r="Z483">
        <f t="shared" si="138"/>
        <v>85.55</v>
      </c>
      <c r="AA483">
        <f t="shared" si="139"/>
        <v>582.70720541401272</v>
      </c>
      <c r="AB483">
        <f t="shared" si="140"/>
        <v>5611.7314624999999</v>
      </c>
      <c r="AC483">
        <f t="shared" si="141"/>
        <v>5880.3584624999994</v>
      </c>
      <c r="AD483">
        <f t="shared" si="149"/>
        <v>0.1454293628808864</v>
      </c>
      <c r="AE483">
        <f t="shared" si="133"/>
        <v>1.1085918930382308E-5</v>
      </c>
      <c r="AF483">
        <f t="shared" si="142"/>
        <v>6.2211200052350746E-6</v>
      </c>
      <c r="AG483">
        <f t="shared" si="143"/>
        <v>6.2211200052350746</v>
      </c>
      <c r="AH483">
        <f t="shared" si="134"/>
        <v>6.5189177196862551E-6</v>
      </c>
      <c r="AI483">
        <f t="shared" si="144"/>
        <v>7.9048538821284291</v>
      </c>
    </row>
    <row r="484" spans="1:35" hidden="1" x14ac:dyDescent="0.35">
      <c r="A484" s="2">
        <v>44748</v>
      </c>
      <c r="B484" t="s">
        <v>18</v>
      </c>
      <c r="C484" t="s">
        <v>155</v>
      </c>
      <c r="D484" t="s">
        <v>45</v>
      </c>
      <c r="E484" t="s">
        <v>46</v>
      </c>
      <c r="F484">
        <v>12</v>
      </c>
      <c r="G484" t="s">
        <v>41</v>
      </c>
      <c r="H484" t="s">
        <v>108</v>
      </c>
      <c r="I484" t="str">
        <f t="shared" si="136"/>
        <v>L4MluE5</v>
      </c>
      <c r="J484" t="s">
        <v>415</v>
      </c>
      <c r="K484" t="s">
        <v>171</v>
      </c>
      <c r="L484" s="1">
        <v>0.75600000000000001</v>
      </c>
      <c r="M484">
        <v>15.64</v>
      </c>
      <c r="N484">
        <f t="shared" si="146"/>
        <v>-1.5640000000000001</v>
      </c>
      <c r="O484" t="s">
        <v>112</v>
      </c>
      <c r="P484">
        <v>0.58699999999999997</v>
      </c>
      <c r="Q484" s="1">
        <f t="shared" si="132"/>
        <v>0.16900000000000004</v>
      </c>
      <c r="R484">
        <v>18.32</v>
      </c>
      <c r="S484">
        <f t="shared" si="147"/>
        <v>-1.8320000000000001</v>
      </c>
      <c r="T484">
        <f t="shared" si="137"/>
        <v>-0.26800000000000002</v>
      </c>
      <c r="U484">
        <v>93.65</v>
      </c>
      <c r="V484">
        <v>90.6</v>
      </c>
      <c r="W484">
        <v>28.5</v>
      </c>
      <c r="X484">
        <v>29</v>
      </c>
      <c r="Y484" s="13">
        <f>(W484+X484)/2</f>
        <v>28.75</v>
      </c>
      <c r="Z484">
        <f t="shared" si="138"/>
        <v>28.75</v>
      </c>
      <c r="AA484">
        <f t="shared" si="139"/>
        <v>65.809116242038215</v>
      </c>
      <c r="AB484">
        <f t="shared" si="140"/>
        <v>6884.7031625000009</v>
      </c>
      <c r="AC484">
        <f t="shared" si="141"/>
        <v>6443.5625999999993</v>
      </c>
      <c r="AD484">
        <f t="shared" si="149"/>
        <v>0.28790459965928455</v>
      </c>
      <c r="AE484">
        <f t="shared" si="133"/>
        <v>2.5696974416167819E-5</v>
      </c>
      <c r="AF484">
        <f t="shared" si="142"/>
        <v>1.7691604102967222E-5</v>
      </c>
      <c r="AG484">
        <f t="shared" si="143"/>
        <v>17.691604102967222</v>
      </c>
      <c r="AH484">
        <f t="shared" si="134"/>
        <v>1.6558006328117578E-5</v>
      </c>
      <c r="AI484">
        <f t="shared" si="144"/>
        <v>66.013448145400076</v>
      </c>
    </row>
    <row r="485" spans="1:35" hidden="1" x14ac:dyDescent="0.35">
      <c r="A485" s="2">
        <v>44805</v>
      </c>
      <c r="B485" s="6" t="s">
        <v>18</v>
      </c>
      <c r="C485" s="6" t="s">
        <v>232</v>
      </c>
      <c r="D485" t="s">
        <v>123</v>
      </c>
      <c r="E485" t="s">
        <v>21</v>
      </c>
      <c r="F485">
        <v>3</v>
      </c>
      <c r="G485" t="s">
        <v>41</v>
      </c>
      <c r="H485" t="s">
        <v>127</v>
      </c>
      <c r="I485" t="str">
        <f t="shared" si="136"/>
        <v>M1MluB3</v>
      </c>
      <c r="J485" t="s">
        <v>464</v>
      </c>
      <c r="K485" t="s">
        <v>188</v>
      </c>
      <c r="L485" s="1">
        <v>0.81899999999999995</v>
      </c>
      <c r="M485">
        <v>7.78</v>
      </c>
      <c r="N485">
        <f t="shared" si="146"/>
        <v>-0.77800000000000002</v>
      </c>
      <c r="O485" t="s">
        <v>240</v>
      </c>
      <c r="P485">
        <v>0.63</v>
      </c>
      <c r="Q485" s="1">
        <f t="shared" si="132"/>
        <v>0.18899999999999995</v>
      </c>
      <c r="R485">
        <v>18.45</v>
      </c>
      <c r="S485">
        <f t="shared" si="147"/>
        <v>-1.845</v>
      </c>
      <c r="T485">
        <f t="shared" si="137"/>
        <v>-1.0669999999999999</v>
      </c>
      <c r="U485">
        <v>77.400000000000006</v>
      </c>
      <c r="V485">
        <v>77.099999999999994</v>
      </c>
      <c r="W485">
        <v>77.400000000000006</v>
      </c>
      <c r="X485">
        <v>77.099999999999994</v>
      </c>
      <c r="Y485">
        <v>77.099999999999994</v>
      </c>
      <c r="Z485">
        <f t="shared" si="138"/>
        <v>77.25</v>
      </c>
      <c r="AA485">
        <f t="shared" si="139"/>
        <v>475.12440286624201</v>
      </c>
      <c r="AB485">
        <f t="shared" si="140"/>
        <v>4702.7466000000013</v>
      </c>
      <c r="AC485">
        <f t="shared" si="141"/>
        <v>4666.3618499999993</v>
      </c>
      <c r="AD485">
        <f t="shared" si="149"/>
        <v>0.29999999999999993</v>
      </c>
      <c r="AE485">
        <f t="shared" si="133"/>
        <v>2.7032314156222322E-5</v>
      </c>
      <c r="AF485">
        <f t="shared" si="142"/>
        <v>1.2712612348830643E-5</v>
      </c>
      <c r="AG485">
        <f t="shared" si="143"/>
        <v>12.712612348830643</v>
      </c>
      <c r="AH485">
        <f t="shared" si="134"/>
        <v>1.2614255949581077E-5</v>
      </c>
      <c r="AI485">
        <f t="shared" si="144"/>
        <v>11.914350842390482</v>
      </c>
    </row>
    <row r="486" spans="1:35" hidden="1" x14ac:dyDescent="0.35">
      <c r="A486" s="2">
        <v>44750</v>
      </c>
      <c r="B486" t="s">
        <v>18</v>
      </c>
      <c r="C486" t="s">
        <v>155</v>
      </c>
      <c r="D486" t="s">
        <v>133</v>
      </c>
      <c r="E486" t="s">
        <v>46</v>
      </c>
      <c r="F486">
        <v>6</v>
      </c>
      <c r="G486" t="s">
        <v>33</v>
      </c>
      <c r="H486" t="s">
        <v>54</v>
      </c>
      <c r="I486" t="str">
        <f t="shared" si="136"/>
        <v>K1HmaA6</v>
      </c>
      <c r="J486" t="s">
        <v>477</v>
      </c>
      <c r="K486" t="s">
        <v>177</v>
      </c>
      <c r="L486" s="1">
        <v>0.80200000000000005</v>
      </c>
      <c r="M486">
        <v>12.41</v>
      </c>
      <c r="N486">
        <f t="shared" si="146"/>
        <v>-1.2410000000000001</v>
      </c>
      <c r="O486" t="s">
        <v>178</v>
      </c>
      <c r="P486">
        <v>0.67900000000000005</v>
      </c>
      <c r="Q486" s="1">
        <f t="shared" si="132"/>
        <v>0.123</v>
      </c>
      <c r="R486">
        <v>18.54</v>
      </c>
      <c r="S486">
        <f t="shared" si="147"/>
        <v>-1.8539999999999999</v>
      </c>
      <c r="T486">
        <f t="shared" si="137"/>
        <v>-0.61299999999999977</v>
      </c>
      <c r="U486">
        <v>83.9</v>
      </c>
      <c r="V486">
        <v>82.1</v>
      </c>
      <c r="W486">
        <v>26.5</v>
      </c>
      <c r="X486">
        <v>27.5</v>
      </c>
      <c r="Y486" s="13">
        <f>(W486+X486)/2</f>
        <v>27</v>
      </c>
      <c r="Z486">
        <f t="shared" si="138"/>
        <v>27</v>
      </c>
      <c r="AA486">
        <f t="shared" si="139"/>
        <v>58.041401273885349</v>
      </c>
      <c r="AB486">
        <f t="shared" si="140"/>
        <v>5525.7798500000008</v>
      </c>
      <c r="AC486">
        <f t="shared" si="141"/>
        <v>5291.221849999999</v>
      </c>
      <c r="AD486">
        <f t="shared" si="149"/>
        <v>0.18114874815905743</v>
      </c>
      <c r="AE486">
        <f t="shared" si="133"/>
        <v>1.4527418959774471E-5</v>
      </c>
      <c r="AF486">
        <f t="shared" si="142"/>
        <v>8.0275318960429754E-6</v>
      </c>
      <c r="AG486">
        <f t="shared" si="143"/>
        <v>8.0275318960429747</v>
      </c>
      <c r="AH486">
        <f t="shared" si="134"/>
        <v>7.6867796624062937E-6</v>
      </c>
      <c r="AI486">
        <f t="shared" si="144"/>
        <v>13.09548433285967</v>
      </c>
    </row>
    <row r="487" spans="1:35" hidden="1" x14ac:dyDescent="0.35">
      <c r="A487" s="2">
        <v>44720</v>
      </c>
      <c r="B487" t="s">
        <v>18</v>
      </c>
      <c r="C487" t="s">
        <v>19</v>
      </c>
      <c r="D487" t="s">
        <v>86</v>
      </c>
      <c r="E487" t="s">
        <v>46</v>
      </c>
      <c r="F487">
        <v>12</v>
      </c>
      <c r="G487" t="s">
        <v>94</v>
      </c>
      <c r="H487" t="s">
        <v>82</v>
      </c>
      <c r="I487" t="str">
        <f t="shared" si="136"/>
        <v>K5AguH7</v>
      </c>
      <c r="J487" t="s">
        <v>395</v>
      </c>
      <c r="K487" t="s">
        <v>99</v>
      </c>
      <c r="L487" s="1">
        <v>0.63400000000000001</v>
      </c>
      <c r="M487">
        <v>9.3800000000000008</v>
      </c>
      <c r="N487">
        <f t="shared" si="146"/>
        <v>-0.93800000000000006</v>
      </c>
      <c r="O487" t="s">
        <v>100</v>
      </c>
      <c r="P487">
        <v>0.51700000000000002</v>
      </c>
      <c r="Q487" s="1">
        <f t="shared" si="132"/>
        <v>0.11699999999999999</v>
      </c>
      <c r="R487">
        <v>18.559999999999999</v>
      </c>
      <c r="S487">
        <f t="shared" si="147"/>
        <v>-1.8559999999999999</v>
      </c>
      <c r="T487">
        <f t="shared" si="137"/>
        <v>-0.91799999999999982</v>
      </c>
      <c r="U487">
        <v>81</v>
      </c>
      <c r="V487">
        <v>86</v>
      </c>
      <c r="W487">
        <v>29</v>
      </c>
      <c r="X487">
        <v>27</v>
      </c>
      <c r="Y487" s="13">
        <f>(W487+X487)/2</f>
        <v>28</v>
      </c>
      <c r="Z487">
        <f t="shared" si="138"/>
        <v>28</v>
      </c>
      <c r="AA487">
        <f t="shared" si="139"/>
        <v>62.420382165605091</v>
      </c>
      <c r="AB487">
        <f t="shared" si="140"/>
        <v>5150.3850000000002</v>
      </c>
      <c r="AC487">
        <f t="shared" si="141"/>
        <v>5805.8600000000006</v>
      </c>
      <c r="AD487">
        <f t="shared" si="149"/>
        <v>0.22630560928433266</v>
      </c>
      <c r="AE487">
        <f t="shared" si="133"/>
        <v>1.9106313464775888E-5</v>
      </c>
      <c r="AF487">
        <f t="shared" si="142"/>
        <v>9.8404870274279783E-6</v>
      </c>
      <c r="AG487">
        <f t="shared" si="143"/>
        <v>9.8404870274279777</v>
      </c>
      <c r="AH487">
        <f t="shared" si="134"/>
        <v>1.1092858109260374E-5</v>
      </c>
      <c r="AI487">
        <f t="shared" si="144"/>
        <v>10.71948477933331</v>
      </c>
    </row>
    <row r="488" spans="1:35" hidden="1" x14ac:dyDescent="0.35">
      <c r="A488" s="2">
        <v>44750</v>
      </c>
      <c r="B488" t="s">
        <v>18</v>
      </c>
      <c r="C488" t="s">
        <v>155</v>
      </c>
      <c r="D488" t="s">
        <v>133</v>
      </c>
      <c r="E488" t="s">
        <v>46</v>
      </c>
      <c r="F488">
        <v>3</v>
      </c>
      <c r="G488" t="s">
        <v>33</v>
      </c>
      <c r="H488" t="s">
        <v>89</v>
      </c>
      <c r="I488" t="str">
        <f t="shared" si="136"/>
        <v>K1HmaD9</v>
      </c>
      <c r="J488" t="s">
        <v>478</v>
      </c>
      <c r="K488" t="s">
        <v>177</v>
      </c>
      <c r="L488" s="1">
        <v>0.64600000000000002</v>
      </c>
      <c r="M488">
        <v>17.37</v>
      </c>
      <c r="N488">
        <f t="shared" si="146"/>
        <v>-1.7370000000000001</v>
      </c>
      <c r="O488" t="s">
        <v>178</v>
      </c>
      <c r="P488">
        <v>0.68700000000000006</v>
      </c>
      <c r="Q488" s="1">
        <f t="shared" si="132"/>
        <v>-4.1000000000000036E-2</v>
      </c>
      <c r="R488">
        <v>18.62</v>
      </c>
      <c r="S488">
        <f t="shared" si="147"/>
        <v>-1.8620000000000001</v>
      </c>
      <c r="T488">
        <f t="shared" si="137"/>
        <v>-0.125</v>
      </c>
      <c r="U488">
        <v>75.5</v>
      </c>
      <c r="V488">
        <v>75</v>
      </c>
      <c r="W488">
        <v>26</v>
      </c>
      <c r="X488">
        <v>26.5</v>
      </c>
      <c r="Y488" s="13">
        <f>(W488+X488)/2</f>
        <v>26.25</v>
      </c>
      <c r="Z488">
        <f t="shared" si="138"/>
        <v>26.25</v>
      </c>
      <c r="AA488">
        <f t="shared" si="139"/>
        <v>54.861664012738849</v>
      </c>
      <c r="AB488">
        <f t="shared" si="140"/>
        <v>4474.69625</v>
      </c>
      <c r="AC488">
        <f t="shared" si="141"/>
        <v>4415.625</v>
      </c>
      <c r="AD488">
        <f>(P488-L488)/L488</f>
        <v>6.3467492260061972E-2</v>
      </c>
      <c r="AE488">
        <f t="shared" si="133"/>
        <v>3.9947320996883495E-6</v>
      </c>
      <c r="AF488">
        <f t="shared" si="142"/>
        <v>1.7875212746230083E-6</v>
      </c>
      <c r="AG488">
        <f t="shared" si="143"/>
        <v>1.7875212746230082</v>
      </c>
      <c r="AH488">
        <f t="shared" si="134"/>
        <v>1.7639238927686369E-6</v>
      </c>
      <c r="AI488">
        <f t="shared" si="144"/>
        <v>14.300170196984066</v>
      </c>
    </row>
    <row r="489" spans="1:35" hidden="1" x14ac:dyDescent="0.35">
      <c r="A489" s="2">
        <v>44721</v>
      </c>
      <c r="B489" t="s">
        <v>18</v>
      </c>
      <c r="C489" t="s">
        <v>19</v>
      </c>
      <c r="D489" t="s">
        <v>45</v>
      </c>
      <c r="E489" t="s">
        <v>46</v>
      </c>
      <c r="F489">
        <v>7</v>
      </c>
      <c r="G489" t="s">
        <v>22</v>
      </c>
      <c r="H489" t="s">
        <v>44</v>
      </c>
      <c r="I489" t="str">
        <f t="shared" si="136"/>
        <v>L4FsaD10</v>
      </c>
      <c r="J489" t="s">
        <v>434</v>
      </c>
      <c r="K489" t="s">
        <v>23</v>
      </c>
      <c r="L489" s="1">
        <v>0.72899999999999998</v>
      </c>
      <c r="M489">
        <v>7.52</v>
      </c>
      <c r="N489">
        <f t="shared" si="146"/>
        <v>-0.752</v>
      </c>
      <c r="O489" t="s">
        <v>48</v>
      </c>
      <c r="P489">
        <v>0.58399999999999996</v>
      </c>
      <c r="Q489" s="1">
        <f t="shared" si="132"/>
        <v>0.14500000000000002</v>
      </c>
      <c r="R489">
        <v>18.63</v>
      </c>
      <c r="S489">
        <f t="shared" si="147"/>
        <v>-1.863</v>
      </c>
      <c r="T489">
        <f t="shared" si="137"/>
        <v>-1.111</v>
      </c>
      <c r="U489">
        <v>28.85</v>
      </c>
      <c r="V489">
        <v>25.8</v>
      </c>
      <c r="W489">
        <v>8.5</v>
      </c>
      <c r="X489">
        <v>10</v>
      </c>
      <c r="Y489" s="13">
        <f>(W489+X489)/2</f>
        <v>9.25</v>
      </c>
      <c r="Z489">
        <f t="shared" si="138"/>
        <v>9.25</v>
      </c>
      <c r="AA489">
        <f t="shared" si="139"/>
        <v>6.8123009554140124</v>
      </c>
      <c r="AB489">
        <f t="shared" si="140"/>
        <v>653.37316250000015</v>
      </c>
      <c r="AC489">
        <f t="shared" si="141"/>
        <v>522.52740000000006</v>
      </c>
      <c r="AD489">
        <f t="shared" ref="AD489:AD504" si="150">(L489-P489)/P489</f>
        <v>0.24828767123287676</v>
      </c>
      <c r="AE489">
        <f t="shared" si="133"/>
        <v>2.141592105973419E-5</v>
      </c>
      <c r="AF489">
        <f t="shared" si="142"/>
        <v>1.3992588070648883E-6</v>
      </c>
      <c r="AG489">
        <f t="shared" si="143"/>
        <v>1.3992588070648884</v>
      </c>
      <c r="AH489">
        <f t="shared" si="134"/>
        <v>1.1190405549948151E-6</v>
      </c>
      <c r="AI489">
        <f t="shared" si="144"/>
        <v>1.2594588722456241</v>
      </c>
    </row>
    <row r="490" spans="1:35" hidden="1" x14ac:dyDescent="0.35">
      <c r="A490" s="2">
        <v>44805</v>
      </c>
      <c r="B490" s="6" t="s">
        <v>18</v>
      </c>
      <c r="C490" s="6" t="s">
        <v>232</v>
      </c>
      <c r="D490" t="s">
        <v>45</v>
      </c>
      <c r="E490" t="s">
        <v>46</v>
      </c>
      <c r="F490">
        <v>10</v>
      </c>
      <c r="G490" t="s">
        <v>25</v>
      </c>
      <c r="H490" t="s">
        <v>53</v>
      </c>
      <c r="I490" t="str">
        <f t="shared" si="136"/>
        <v>L4SguG1</v>
      </c>
      <c r="J490" t="s">
        <v>439</v>
      </c>
      <c r="K490" t="s">
        <v>237</v>
      </c>
      <c r="L490">
        <v>0.76700000000000002</v>
      </c>
      <c r="M490">
        <v>20.34</v>
      </c>
      <c r="N490">
        <f t="shared" si="146"/>
        <v>-2.0339999999999998</v>
      </c>
      <c r="O490" t="s">
        <v>163</v>
      </c>
      <c r="P490">
        <v>0.62</v>
      </c>
      <c r="Q490" s="1">
        <f t="shared" si="132"/>
        <v>0.14700000000000002</v>
      </c>
      <c r="R490">
        <v>18.75</v>
      </c>
      <c r="S490">
        <f t="shared" si="147"/>
        <v>-1.875</v>
      </c>
      <c r="T490">
        <f t="shared" si="137"/>
        <v>0.15899999999999981</v>
      </c>
      <c r="U490">
        <v>33.5</v>
      </c>
      <c r="V490">
        <v>32.450000000000003</v>
      </c>
      <c r="W490">
        <v>33.5</v>
      </c>
      <c r="X490">
        <v>32.450000000000003</v>
      </c>
      <c r="Y490">
        <v>32.450000000000003</v>
      </c>
      <c r="Z490">
        <f t="shared" si="138"/>
        <v>32.975000000000001</v>
      </c>
      <c r="AA490">
        <f t="shared" si="139"/>
        <v>86.572501990445858</v>
      </c>
      <c r="AB490">
        <f t="shared" si="140"/>
        <v>880.96625000000006</v>
      </c>
      <c r="AC490">
        <f t="shared" si="141"/>
        <v>826.60696250000024</v>
      </c>
      <c r="AD490">
        <f t="shared" si="150"/>
        <v>0.23709677419354841</v>
      </c>
      <c r="AE490">
        <f t="shared" si="133"/>
        <v>2.0233938735309878E-5</v>
      </c>
      <c r="AF490">
        <f t="shared" si="142"/>
        <v>1.7825417130375688E-6</v>
      </c>
      <c r="AG490">
        <f t="shared" si="143"/>
        <v>1.7825417130375687</v>
      </c>
      <c r="AH490">
        <f t="shared" si="134"/>
        <v>1.6725514637405595E-6</v>
      </c>
      <c r="AI490">
        <f t="shared" si="144"/>
        <v>11.210954170047616</v>
      </c>
    </row>
    <row r="491" spans="1:35" hidden="1" x14ac:dyDescent="0.35">
      <c r="A491" s="2">
        <v>44804</v>
      </c>
      <c r="B491" s="6" t="s">
        <v>18</v>
      </c>
      <c r="C491" s="6" t="s">
        <v>232</v>
      </c>
      <c r="D491" t="s">
        <v>109</v>
      </c>
      <c r="E491" t="s">
        <v>21</v>
      </c>
      <c r="F491">
        <v>9</v>
      </c>
      <c r="G491" t="s">
        <v>28</v>
      </c>
      <c r="H491" t="s">
        <v>90</v>
      </c>
      <c r="I491" t="str">
        <f t="shared" si="136"/>
        <v>L3DtoA4</v>
      </c>
      <c r="J491" t="s">
        <v>443</v>
      </c>
      <c r="K491" t="s">
        <v>226</v>
      </c>
      <c r="L491" s="1">
        <v>0.95799999999999996</v>
      </c>
      <c r="M491">
        <v>7.42</v>
      </c>
      <c r="N491">
        <f t="shared" si="146"/>
        <v>-0.74199999999999999</v>
      </c>
      <c r="O491" t="s">
        <v>233</v>
      </c>
      <c r="P491">
        <v>0.84099999999999997</v>
      </c>
      <c r="Q491" s="1">
        <f t="shared" ref="Q491:Q554" si="151">L491-P491</f>
        <v>0.11699999999999999</v>
      </c>
      <c r="R491">
        <v>18.850000000000001</v>
      </c>
      <c r="S491">
        <f t="shared" si="147"/>
        <v>-1.8850000000000002</v>
      </c>
      <c r="T491">
        <f t="shared" si="137"/>
        <v>-1.1430000000000002</v>
      </c>
      <c r="U491">
        <v>53.3</v>
      </c>
      <c r="V491">
        <v>54.3</v>
      </c>
      <c r="W491">
        <v>53.3</v>
      </c>
      <c r="X491">
        <v>54.3</v>
      </c>
      <c r="Y491">
        <v>54.3</v>
      </c>
      <c r="Z491">
        <f t="shared" si="138"/>
        <v>53.8</v>
      </c>
      <c r="AA491">
        <f t="shared" si="139"/>
        <v>230.44904458598722</v>
      </c>
      <c r="AB491">
        <f t="shared" si="140"/>
        <v>2230.0986499999999</v>
      </c>
      <c r="AC491">
        <f t="shared" si="141"/>
        <v>2314.5646499999998</v>
      </c>
      <c r="AD491">
        <f t="shared" si="150"/>
        <v>0.13912009512485135</v>
      </c>
      <c r="AE491">
        <f t="shared" ref="AE491:AE526" si="152">119*(10^-6)*(AD491^1.231)</f>
        <v>1.0496871636826431E-5</v>
      </c>
      <c r="AF491">
        <f t="shared" si="142"/>
        <v>2.3409059266509914E-6</v>
      </c>
      <c r="AG491">
        <f t="shared" si="143"/>
        <v>2.3409059266509913</v>
      </c>
      <c r="AH491">
        <f t="shared" ref="AH491:AH526" si="153">AE491*(AC491/10000)</f>
        <v>2.429568802618609E-6</v>
      </c>
      <c r="AI491">
        <f t="shared" si="144"/>
        <v>2.0480366812344628</v>
      </c>
    </row>
    <row r="492" spans="1:35" hidden="1" x14ac:dyDescent="0.35">
      <c r="A492" s="2">
        <v>44805</v>
      </c>
      <c r="B492" s="6" t="s">
        <v>18</v>
      </c>
      <c r="C492" s="6" t="s">
        <v>232</v>
      </c>
      <c r="D492" t="s">
        <v>123</v>
      </c>
      <c r="E492" t="s">
        <v>21</v>
      </c>
      <c r="F492">
        <v>7</v>
      </c>
      <c r="G492" t="s">
        <v>25</v>
      </c>
      <c r="H492" t="s">
        <v>68</v>
      </c>
      <c r="I492" t="str">
        <f t="shared" si="136"/>
        <v>M1SguG6</v>
      </c>
      <c r="J492" t="s">
        <v>469</v>
      </c>
      <c r="K492" t="s">
        <v>188</v>
      </c>
      <c r="L492" s="1">
        <v>0.72799999999999998</v>
      </c>
      <c r="M492">
        <v>14.23</v>
      </c>
      <c r="N492">
        <f t="shared" si="146"/>
        <v>-1.423</v>
      </c>
      <c r="O492" t="s">
        <v>240</v>
      </c>
      <c r="P492">
        <v>0.68899999999999995</v>
      </c>
      <c r="Q492" s="1">
        <f t="shared" si="151"/>
        <v>3.9000000000000035E-2</v>
      </c>
      <c r="R492">
        <v>18.93</v>
      </c>
      <c r="S492">
        <f t="shared" si="147"/>
        <v>-1.893</v>
      </c>
      <c r="T492">
        <f t="shared" si="137"/>
        <v>-0.47</v>
      </c>
      <c r="U492">
        <v>44.5</v>
      </c>
      <c r="V492">
        <v>43.5</v>
      </c>
      <c r="W492">
        <v>44.5</v>
      </c>
      <c r="X492">
        <v>43.5</v>
      </c>
      <c r="Y492">
        <v>43.5</v>
      </c>
      <c r="Z492">
        <f t="shared" si="138"/>
        <v>44</v>
      </c>
      <c r="AA492">
        <f t="shared" si="139"/>
        <v>154.14012738853503</v>
      </c>
      <c r="AB492">
        <f t="shared" si="140"/>
        <v>1554.4962500000001</v>
      </c>
      <c r="AC492">
        <f t="shared" si="141"/>
        <v>1485.41625</v>
      </c>
      <c r="AD492">
        <f t="shared" si="150"/>
        <v>5.6603773584905717E-2</v>
      </c>
      <c r="AE492">
        <f t="shared" si="152"/>
        <v>3.4697615529873097E-6</v>
      </c>
      <c r="AF492">
        <f t="shared" si="142"/>
        <v>5.3937313225129501E-7</v>
      </c>
      <c r="AG492">
        <f t="shared" si="143"/>
        <v>0.53937313225129502</v>
      </c>
      <c r="AH492">
        <f t="shared" si="153"/>
        <v>5.1540401944325863E-7</v>
      </c>
      <c r="AI492">
        <f t="shared" si="144"/>
        <v>1.1476024090453085</v>
      </c>
    </row>
    <row r="493" spans="1:35" hidden="1" x14ac:dyDescent="0.35">
      <c r="A493" s="2">
        <v>44791</v>
      </c>
      <c r="B493" s="6" t="s">
        <v>18</v>
      </c>
      <c r="C493" s="6" t="s">
        <v>214</v>
      </c>
      <c r="D493" t="s">
        <v>123</v>
      </c>
      <c r="E493" t="s">
        <v>21</v>
      </c>
      <c r="F493">
        <v>8</v>
      </c>
      <c r="G493" t="s">
        <v>41</v>
      </c>
      <c r="H493" t="s">
        <v>127</v>
      </c>
      <c r="I493" t="str">
        <f t="shared" si="136"/>
        <v>M1MluB3</v>
      </c>
      <c r="J493" t="s">
        <v>464</v>
      </c>
      <c r="K493" t="s">
        <v>222</v>
      </c>
      <c r="L493" s="1">
        <v>0.85799999999999998</v>
      </c>
      <c r="M493">
        <v>3.92</v>
      </c>
      <c r="N493">
        <f t="shared" si="146"/>
        <v>-0.39200000000000002</v>
      </c>
      <c r="O493" t="s">
        <v>223</v>
      </c>
      <c r="P493">
        <v>0.629</v>
      </c>
      <c r="Q493" s="1">
        <f t="shared" si="151"/>
        <v>0.22899999999999998</v>
      </c>
      <c r="R493">
        <v>18.93</v>
      </c>
      <c r="S493">
        <f t="shared" si="147"/>
        <v>-1.893</v>
      </c>
      <c r="T493">
        <f t="shared" si="137"/>
        <v>-1.5009999999999999</v>
      </c>
      <c r="U493">
        <v>77.400000000000006</v>
      </c>
      <c r="V493">
        <v>77.099999999999994</v>
      </c>
      <c r="W493" s="13">
        <v>77.400000000000006</v>
      </c>
      <c r="X493">
        <v>77.099999999999994</v>
      </c>
      <c r="Y493">
        <v>77.400000000000006</v>
      </c>
      <c r="Z493">
        <f t="shared" si="138"/>
        <v>77.25</v>
      </c>
      <c r="AA493">
        <f t="shared" si="139"/>
        <v>475.12440286624201</v>
      </c>
      <c r="AB493">
        <f t="shared" si="140"/>
        <v>4702.7466000000013</v>
      </c>
      <c r="AC493">
        <f t="shared" si="141"/>
        <v>4666.3618499999993</v>
      </c>
      <c r="AD493">
        <f t="shared" si="150"/>
        <v>0.36406995230524641</v>
      </c>
      <c r="AE493">
        <f t="shared" si="152"/>
        <v>3.4305637610514698E-5</v>
      </c>
      <c r="AF493">
        <f t="shared" si="142"/>
        <v>1.6133072063368015E-5</v>
      </c>
      <c r="AG493">
        <f t="shared" si="143"/>
        <v>16.133072063368015</v>
      </c>
      <c r="AH493">
        <f t="shared" si="153"/>
        <v>1.6008251858563092E-5</v>
      </c>
      <c r="AI493">
        <f t="shared" si="144"/>
        <v>10.748215898313136</v>
      </c>
    </row>
    <row r="494" spans="1:35" hidden="1" x14ac:dyDescent="0.35">
      <c r="A494" s="2">
        <v>44763</v>
      </c>
      <c r="B494" t="s">
        <v>18</v>
      </c>
      <c r="C494" t="s">
        <v>181</v>
      </c>
      <c r="D494" t="s">
        <v>109</v>
      </c>
      <c r="E494" t="s">
        <v>21</v>
      </c>
      <c r="F494">
        <v>10</v>
      </c>
      <c r="G494" t="s">
        <v>39</v>
      </c>
      <c r="H494" t="s">
        <v>113</v>
      </c>
      <c r="I494" t="str">
        <f t="shared" si="136"/>
        <v>L3BbrA10</v>
      </c>
      <c r="J494" t="s">
        <v>440</v>
      </c>
      <c r="K494" t="s">
        <v>188</v>
      </c>
      <c r="L494" s="1">
        <v>0.64400000000000002</v>
      </c>
      <c r="N494">
        <f t="shared" si="146"/>
        <v>0</v>
      </c>
      <c r="O494" t="s">
        <v>189</v>
      </c>
      <c r="P494">
        <v>0.47899999999999998</v>
      </c>
      <c r="Q494" s="1">
        <f t="shared" si="151"/>
        <v>0.16500000000000004</v>
      </c>
      <c r="R494">
        <v>18.95</v>
      </c>
      <c r="S494">
        <f t="shared" si="147"/>
        <v>-1.895</v>
      </c>
      <c r="T494">
        <f t="shared" si="137"/>
        <v>-1.895</v>
      </c>
      <c r="U494">
        <v>96.25</v>
      </c>
      <c r="V494">
        <v>90.3</v>
      </c>
      <c r="W494">
        <v>29</v>
      </c>
      <c r="X494">
        <v>30</v>
      </c>
      <c r="Y494" s="13">
        <f>(W494+X494)/2</f>
        <v>29.5</v>
      </c>
      <c r="Z494">
        <f t="shared" si="138"/>
        <v>29.5</v>
      </c>
      <c r="AA494">
        <f t="shared" si="139"/>
        <v>69.287420382165607</v>
      </c>
      <c r="AB494">
        <f t="shared" si="140"/>
        <v>7272.2890625</v>
      </c>
      <c r="AC494">
        <f t="shared" si="141"/>
        <v>6400.96065</v>
      </c>
      <c r="AD494">
        <f t="shared" si="150"/>
        <v>0.34446764091858045</v>
      </c>
      <c r="AE494">
        <f t="shared" si="152"/>
        <v>3.2046210398210787E-5</v>
      </c>
      <c r="AF494">
        <f t="shared" si="142"/>
        <v>2.3304930537348208E-5</v>
      </c>
      <c r="AG494">
        <f t="shared" si="143"/>
        <v>23.304930537348209</v>
      </c>
      <c r="AH494">
        <f t="shared" si="153"/>
        <v>2.051265317405681E-5</v>
      </c>
      <c r="AI494">
        <f t="shared" si="144"/>
        <v>12.298116378547867</v>
      </c>
    </row>
    <row r="495" spans="1:35" hidden="1" x14ac:dyDescent="0.35">
      <c r="A495" s="2">
        <v>44776</v>
      </c>
      <c r="B495" t="s">
        <v>18</v>
      </c>
      <c r="C495" t="s">
        <v>196</v>
      </c>
      <c r="D495" t="s">
        <v>133</v>
      </c>
      <c r="E495" t="s">
        <v>46</v>
      </c>
      <c r="F495">
        <v>3</v>
      </c>
      <c r="G495" t="s">
        <v>39</v>
      </c>
      <c r="H495" t="s">
        <v>95</v>
      </c>
      <c r="I495" t="str">
        <f t="shared" si="136"/>
        <v>K1BbrF10</v>
      </c>
      <c r="J495" t="s">
        <v>470</v>
      </c>
      <c r="K495" t="s">
        <v>199</v>
      </c>
      <c r="L495" s="1">
        <v>0.55400000000000005</v>
      </c>
      <c r="M495">
        <v>3.79</v>
      </c>
      <c r="N495">
        <f t="shared" si="146"/>
        <v>-0.379</v>
      </c>
      <c r="O495" t="s">
        <v>200</v>
      </c>
      <c r="P495">
        <v>0.41099999999999998</v>
      </c>
      <c r="Q495" s="1">
        <f t="shared" si="151"/>
        <v>0.14300000000000007</v>
      </c>
      <c r="R495">
        <v>18.95</v>
      </c>
      <c r="S495">
        <f t="shared" si="147"/>
        <v>-1.895</v>
      </c>
      <c r="T495">
        <f t="shared" si="137"/>
        <v>-1.516</v>
      </c>
      <c r="U495">
        <v>97.65</v>
      </c>
      <c r="V495">
        <v>96.6</v>
      </c>
      <c r="W495" s="13">
        <v>97.65</v>
      </c>
      <c r="X495">
        <v>96.6</v>
      </c>
      <c r="Y495">
        <v>97.65</v>
      </c>
      <c r="Z495">
        <f t="shared" si="138"/>
        <v>97.125</v>
      </c>
      <c r="AA495">
        <f t="shared" si="139"/>
        <v>751.05618033439487</v>
      </c>
      <c r="AB495">
        <f t="shared" si="140"/>
        <v>7485.3851625000007</v>
      </c>
      <c r="AC495">
        <f t="shared" si="141"/>
        <v>7325.2745999999997</v>
      </c>
      <c r="AD495">
        <f t="shared" si="150"/>
        <v>0.34793187347931892</v>
      </c>
      <c r="AE495">
        <f t="shared" si="152"/>
        <v>3.2443398484359131E-5</v>
      </c>
      <c r="AF495">
        <f t="shared" si="142"/>
        <v>2.4285133363589688E-5</v>
      </c>
      <c r="AG495">
        <f t="shared" si="143"/>
        <v>24.285133363589686</v>
      </c>
      <c r="AH495">
        <f t="shared" si="153"/>
        <v>2.3765680285515444E-5</v>
      </c>
      <c r="AI495">
        <f t="shared" si="144"/>
        <v>16.019217258304543</v>
      </c>
    </row>
    <row r="496" spans="1:35" x14ac:dyDescent="0.35">
      <c r="A496" s="2">
        <v>44750</v>
      </c>
      <c r="B496" t="s">
        <v>18</v>
      </c>
      <c r="C496" t="s">
        <v>155</v>
      </c>
      <c r="D496" t="s">
        <v>123</v>
      </c>
      <c r="E496" t="s">
        <v>21</v>
      </c>
      <c r="F496">
        <v>1</v>
      </c>
      <c r="G496" t="s">
        <v>26</v>
      </c>
      <c r="H496" t="s">
        <v>92</v>
      </c>
      <c r="I496" t="str">
        <f t="shared" si="136"/>
        <v>M1MlaC6</v>
      </c>
      <c r="J496" t="s">
        <v>463</v>
      </c>
      <c r="K496" t="s">
        <v>134</v>
      </c>
      <c r="L496" s="1">
        <v>0.76800000000000002</v>
      </c>
      <c r="M496">
        <v>4.96</v>
      </c>
      <c r="N496">
        <f t="shared" si="146"/>
        <v>-0.496</v>
      </c>
      <c r="O496" t="s">
        <v>179</v>
      </c>
      <c r="P496">
        <v>0.76</v>
      </c>
      <c r="Q496" s="1">
        <f t="shared" si="151"/>
        <v>8.0000000000000071E-3</v>
      </c>
      <c r="R496">
        <v>19.010000000000002</v>
      </c>
      <c r="S496">
        <f t="shared" si="147"/>
        <v>-1.9010000000000002</v>
      </c>
      <c r="T496">
        <f t="shared" si="137"/>
        <v>-1.4050000000000002</v>
      </c>
      <c r="U496">
        <v>39.85</v>
      </c>
      <c r="V496">
        <v>41.7</v>
      </c>
      <c r="W496">
        <v>12.5</v>
      </c>
      <c r="X496">
        <v>12.5</v>
      </c>
      <c r="Y496" s="13">
        <f>(W496+X496)/2</f>
        <v>12.5</v>
      </c>
      <c r="Z496">
        <f t="shared" si="138"/>
        <v>12.5</v>
      </c>
      <c r="AA496">
        <f t="shared" si="139"/>
        <v>12.440286624203821</v>
      </c>
      <c r="AB496">
        <f t="shared" si="140"/>
        <v>1246.5976625000001</v>
      </c>
      <c r="AC496">
        <f t="shared" si="141"/>
        <v>1365.0286500000002</v>
      </c>
      <c r="AD496">
        <f t="shared" si="150"/>
        <v>1.0526315789473693E-2</v>
      </c>
      <c r="AE496">
        <f t="shared" si="152"/>
        <v>4.3749108066280374E-7</v>
      </c>
      <c r="AF496">
        <f t="shared" si="142"/>
        <v>5.4537535851885012E-8</v>
      </c>
      <c r="AG496">
        <f t="shared" si="143"/>
        <v>5.4537535851885012E-2</v>
      </c>
      <c r="AH496">
        <f t="shared" si="153"/>
        <v>5.9718785922418821E-8</v>
      </c>
      <c r="AI496">
        <f t="shared" si="144"/>
        <v>3.8816751496003561E-2</v>
      </c>
    </row>
    <row r="497" spans="1:35" hidden="1" x14ac:dyDescent="0.35">
      <c r="A497" s="2">
        <v>44778</v>
      </c>
      <c r="B497" s="6" t="s">
        <v>18</v>
      </c>
      <c r="C497" s="6" t="s">
        <v>196</v>
      </c>
      <c r="D497" t="s">
        <v>20</v>
      </c>
      <c r="E497" t="s">
        <v>21</v>
      </c>
      <c r="F497">
        <v>6</v>
      </c>
      <c r="G497" t="s">
        <v>28</v>
      </c>
      <c r="H497" t="s">
        <v>92</v>
      </c>
      <c r="I497" t="str">
        <f t="shared" si="136"/>
        <v>K6DtoC6</v>
      </c>
      <c r="J497" t="s">
        <v>420</v>
      </c>
      <c r="K497" t="s">
        <v>207</v>
      </c>
      <c r="L497" s="1">
        <v>0.78600000000000003</v>
      </c>
      <c r="M497">
        <v>5.46</v>
      </c>
      <c r="N497">
        <f t="shared" si="146"/>
        <v>-0.54600000000000004</v>
      </c>
      <c r="O497" s="6" t="s">
        <v>163</v>
      </c>
      <c r="P497">
        <v>0.61399999999999999</v>
      </c>
      <c r="Q497" s="1">
        <f t="shared" si="151"/>
        <v>0.17200000000000004</v>
      </c>
      <c r="R497">
        <v>19.03</v>
      </c>
      <c r="S497">
        <f t="shared" si="147"/>
        <v>-1.903</v>
      </c>
      <c r="T497">
        <f t="shared" si="137"/>
        <v>-1.357</v>
      </c>
      <c r="U497">
        <v>80.3</v>
      </c>
      <c r="V497">
        <v>80.400000000000006</v>
      </c>
      <c r="W497" s="13">
        <v>80.3</v>
      </c>
      <c r="X497">
        <v>80.400000000000006</v>
      </c>
      <c r="Y497">
        <v>80.3</v>
      </c>
      <c r="Z497">
        <f t="shared" si="138"/>
        <v>80.349999999999994</v>
      </c>
      <c r="AA497">
        <f t="shared" si="139"/>
        <v>514.02249203821646</v>
      </c>
      <c r="AB497">
        <f t="shared" si="140"/>
        <v>5061.75065</v>
      </c>
      <c r="AC497">
        <f t="shared" si="141"/>
        <v>5074.365600000001</v>
      </c>
      <c r="AD497">
        <f t="shared" si="150"/>
        <v>0.28013029315960919</v>
      </c>
      <c r="AE497">
        <f t="shared" si="152"/>
        <v>2.484546988464802E-5</v>
      </c>
      <c r="AF497">
        <f t="shared" si="142"/>
        <v>1.2576157333817254E-5</v>
      </c>
      <c r="AG497">
        <f t="shared" si="143"/>
        <v>12.576157333817253</v>
      </c>
      <c r="AH497">
        <f t="shared" si="153"/>
        <v>1.2607499769849392E-5</v>
      </c>
      <c r="AI497">
        <f t="shared" si="144"/>
        <v>9.2676177846847843</v>
      </c>
    </row>
    <row r="498" spans="1:35" hidden="1" x14ac:dyDescent="0.35">
      <c r="A498" s="2">
        <v>44804</v>
      </c>
      <c r="B498" s="6" t="s">
        <v>18</v>
      </c>
      <c r="C498" s="6" t="s">
        <v>232</v>
      </c>
      <c r="D498" t="s">
        <v>123</v>
      </c>
      <c r="E498" t="s">
        <v>21</v>
      </c>
      <c r="F498">
        <v>7</v>
      </c>
      <c r="G498" t="s">
        <v>22</v>
      </c>
      <c r="H498" t="s">
        <v>96</v>
      </c>
      <c r="I498" t="str">
        <f t="shared" si="136"/>
        <v>M1FsaF3</v>
      </c>
      <c r="J498" t="s">
        <v>459</v>
      </c>
      <c r="K498" t="s">
        <v>234</v>
      </c>
      <c r="L498" s="1">
        <v>0.84399999999999997</v>
      </c>
      <c r="M498">
        <v>7.92</v>
      </c>
      <c r="N498">
        <f t="shared" si="146"/>
        <v>-0.79200000000000004</v>
      </c>
      <c r="O498" t="s">
        <v>32</v>
      </c>
      <c r="P498">
        <v>0.71099999999999997</v>
      </c>
      <c r="Q498" s="1">
        <f t="shared" si="151"/>
        <v>0.13300000000000001</v>
      </c>
      <c r="R498">
        <v>19.05</v>
      </c>
      <c r="S498">
        <f t="shared" si="147"/>
        <v>-1.905</v>
      </c>
      <c r="T498">
        <f t="shared" si="137"/>
        <v>-1.113</v>
      </c>
      <c r="U498">
        <v>39.5</v>
      </c>
      <c r="V498">
        <v>39.65</v>
      </c>
      <c r="W498">
        <v>47.6</v>
      </c>
      <c r="X498">
        <v>43.2</v>
      </c>
      <c r="Y498">
        <v>43.2</v>
      </c>
      <c r="Z498">
        <f t="shared" si="138"/>
        <v>45.400000000000006</v>
      </c>
      <c r="AA498">
        <f t="shared" si="139"/>
        <v>164.10509554140128</v>
      </c>
      <c r="AB498">
        <f t="shared" si="140"/>
        <v>1224.7962500000001</v>
      </c>
      <c r="AC498">
        <f t="shared" si="141"/>
        <v>1234.1161625</v>
      </c>
      <c r="AD498">
        <f t="shared" si="150"/>
        <v>0.18706047819971872</v>
      </c>
      <c r="AE498">
        <f t="shared" si="152"/>
        <v>1.5113214731211767E-5</v>
      </c>
      <c r="AF498">
        <f t="shared" si="142"/>
        <v>1.8510608728232933E-6</v>
      </c>
      <c r="AG498">
        <f t="shared" si="143"/>
        <v>1.8510608728232933</v>
      </c>
      <c r="AH498">
        <f t="shared" si="153"/>
        <v>1.8651462567121533E-6</v>
      </c>
      <c r="AI498">
        <f t="shared" si="144"/>
        <v>1.6631274688439293</v>
      </c>
    </row>
    <row r="499" spans="1:35" hidden="1" x14ac:dyDescent="0.35">
      <c r="A499" s="2">
        <v>44792</v>
      </c>
      <c r="B499" s="6" t="s">
        <v>18</v>
      </c>
      <c r="C499" s="6" t="s">
        <v>214</v>
      </c>
      <c r="D499" t="s">
        <v>20</v>
      </c>
      <c r="E499" t="s">
        <v>21</v>
      </c>
      <c r="F499">
        <v>2</v>
      </c>
      <c r="G499" t="s">
        <v>22</v>
      </c>
      <c r="H499" t="s">
        <v>113</v>
      </c>
      <c r="I499" t="str">
        <f t="shared" si="136"/>
        <v>K6FsaA10</v>
      </c>
      <c r="J499" t="s">
        <v>421</v>
      </c>
      <c r="K499" t="s">
        <v>225</v>
      </c>
      <c r="L499" s="1">
        <v>0.622</v>
      </c>
      <c r="M499">
        <v>7.32</v>
      </c>
      <c r="N499">
        <f t="shared" si="146"/>
        <v>-0.73199999999999998</v>
      </c>
      <c r="O499" t="s">
        <v>175</v>
      </c>
      <c r="P499">
        <v>0.52300000000000002</v>
      </c>
      <c r="Q499" s="1">
        <f t="shared" si="151"/>
        <v>9.8999999999999977E-2</v>
      </c>
      <c r="R499">
        <v>19.05</v>
      </c>
      <c r="S499">
        <f t="shared" si="147"/>
        <v>-1.905</v>
      </c>
      <c r="T499">
        <f t="shared" si="137"/>
        <v>-1.173</v>
      </c>
      <c r="U499">
        <v>46</v>
      </c>
      <c r="V499">
        <v>44.75</v>
      </c>
      <c r="W499" s="13">
        <v>46</v>
      </c>
      <c r="X499">
        <v>44.75</v>
      </c>
      <c r="Y499">
        <v>46</v>
      </c>
      <c r="Z499">
        <f t="shared" si="138"/>
        <v>45.375</v>
      </c>
      <c r="AA499">
        <f t="shared" si="139"/>
        <v>163.92441281847132</v>
      </c>
      <c r="AB499">
        <f t="shared" si="140"/>
        <v>1661.0600000000002</v>
      </c>
      <c r="AC499">
        <f t="shared" si="141"/>
        <v>1572.0115625000001</v>
      </c>
      <c r="AD499">
        <f t="shared" si="150"/>
        <v>0.18929254302103246</v>
      </c>
      <c r="AE499">
        <f t="shared" si="152"/>
        <v>1.5335512945881796E-5</v>
      </c>
      <c r="AF499">
        <f t="shared" si="142"/>
        <v>2.5473207133886418E-6</v>
      </c>
      <c r="AG499">
        <f t="shared" si="143"/>
        <v>2.547320713388642</v>
      </c>
      <c r="AH499">
        <f t="shared" si="153"/>
        <v>2.410760366779462E-6</v>
      </c>
      <c r="AI499">
        <f t="shared" si="144"/>
        <v>2.1716289116697713</v>
      </c>
    </row>
    <row r="500" spans="1:35" hidden="1" x14ac:dyDescent="0.35">
      <c r="A500" s="2">
        <v>44721</v>
      </c>
      <c r="B500" t="s">
        <v>18</v>
      </c>
      <c r="C500" t="s">
        <v>19</v>
      </c>
      <c r="D500" t="s">
        <v>20</v>
      </c>
      <c r="E500" t="s">
        <v>21</v>
      </c>
      <c r="F500">
        <v>5</v>
      </c>
      <c r="G500" t="s">
        <v>37</v>
      </c>
      <c r="H500" t="s">
        <v>54</v>
      </c>
      <c r="I500" t="str">
        <f t="shared" si="136"/>
        <v>K6PfaA6</v>
      </c>
      <c r="J500" t="s">
        <v>429</v>
      </c>
      <c r="K500" t="s">
        <v>23</v>
      </c>
      <c r="L500" s="1">
        <v>0.75</v>
      </c>
      <c r="M500">
        <v>3.34</v>
      </c>
      <c r="N500">
        <f t="shared" si="146"/>
        <v>-0.33399999999999996</v>
      </c>
      <c r="O500" t="s">
        <v>32</v>
      </c>
      <c r="P500">
        <v>0.57999999999999996</v>
      </c>
      <c r="Q500" s="1">
        <f t="shared" si="151"/>
        <v>0.17000000000000004</v>
      </c>
      <c r="R500">
        <v>19.07</v>
      </c>
      <c r="S500">
        <f t="shared" si="147"/>
        <v>-1.907</v>
      </c>
      <c r="T500">
        <f t="shared" si="137"/>
        <v>-1.573</v>
      </c>
      <c r="U500">
        <v>80.5</v>
      </c>
      <c r="V500">
        <v>81.25</v>
      </c>
      <c r="W500">
        <v>26</v>
      </c>
      <c r="X500">
        <v>26.2</v>
      </c>
      <c r="Y500" s="13">
        <f>(W500+X500)/2</f>
        <v>26.1</v>
      </c>
      <c r="Z500">
        <f t="shared" si="138"/>
        <v>26.1</v>
      </c>
      <c r="AA500">
        <f t="shared" si="139"/>
        <v>54.236464968152866</v>
      </c>
      <c r="AB500">
        <f t="shared" si="140"/>
        <v>5086.9962500000001</v>
      </c>
      <c r="AC500">
        <f t="shared" si="141"/>
        <v>5182.2265625</v>
      </c>
      <c r="AD500">
        <f t="shared" si="150"/>
        <v>0.29310344827586216</v>
      </c>
      <c r="AE500">
        <f t="shared" si="152"/>
        <v>2.6269373992430034E-5</v>
      </c>
      <c r="AF500">
        <f t="shared" si="142"/>
        <v>1.3363220698933911E-5</v>
      </c>
      <c r="AG500">
        <f t="shared" si="143"/>
        <v>13.363220698933912</v>
      </c>
      <c r="AH500">
        <f t="shared" si="153"/>
        <v>1.3613384768381759E-5</v>
      </c>
      <c r="AI500">
        <f t="shared" si="144"/>
        <v>8.4953723451582412</v>
      </c>
    </row>
    <row r="501" spans="1:35" hidden="1" x14ac:dyDescent="0.35">
      <c r="A501" s="2">
        <v>44790</v>
      </c>
      <c r="B501" s="6" t="s">
        <v>18</v>
      </c>
      <c r="C501" s="6" t="s">
        <v>214</v>
      </c>
      <c r="D501" t="s">
        <v>123</v>
      </c>
      <c r="E501" t="s">
        <v>21</v>
      </c>
      <c r="F501">
        <v>4</v>
      </c>
      <c r="G501" t="s">
        <v>37</v>
      </c>
      <c r="H501" t="s">
        <v>132</v>
      </c>
      <c r="I501" t="str">
        <f t="shared" si="136"/>
        <v>M1PfaD5</v>
      </c>
      <c r="J501" t="s">
        <v>466</v>
      </c>
      <c r="K501" t="s">
        <v>69</v>
      </c>
      <c r="L501" s="1">
        <v>0.91100000000000003</v>
      </c>
      <c r="M501">
        <v>11.45</v>
      </c>
      <c r="N501">
        <f t="shared" si="146"/>
        <v>-1.145</v>
      </c>
      <c r="O501" t="s">
        <v>129</v>
      </c>
      <c r="P501">
        <v>0.74199999999999999</v>
      </c>
      <c r="Q501" s="1">
        <f t="shared" si="151"/>
        <v>0.16900000000000004</v>
      </c>
      <c r="R501">
        <v>19.12</v>
      </c>
      <c r="S501">
        <f t="shared" si="147"/>
        <v>-1.9120000000000001</v>
      </c>
      <c r="T501">
        <f t="shared" si="137"/>
        <v>-0.76700000000000013</v>
      </c>
      <c r="U501">
        <v>67.400000000000006</v>
      </c>
      <c r="V501">
        <v>65.400000000000006</v>
      </c>
      <c r="W501" s="13">
        <v>67.400000000000006</v>
      </c>
      <c r="X501">
        <v>65.400000000000006</v>
      </c>
      <c r="Y501">
        <v>67.400000000000006</v>
      </c>
      <c r="Z501">
        <f t="shared" si="138"/>
        <v>66.400000000000006</v>
      </c>
      <c r="AA501">
        <f t="shared" si="139"/>
        <v>351.03184713375805</v>
      </c>
      <c r="AB501">
        <f t="shared" si="140"/>
        <v>3566.066600000001</v>
      </c>
      <c r="AC501">
        <f t="shared" si="141"/>
        <v>3357.5706000000009</v>
      </c>
      <c r="AD501">
        <f t="shared" si="150"/>
        <v>0.2277628032345014</v>
      </c>
      <c r="AE501">
        <f t="shared" si="152"/>
        <v>1.925787162707545E-5</v>
      </c>
      <c r="AF501">
        <f t="shared" si="142"/>
        <v>6.867485279640143E-6</v>
      </c>
      <c r="AG501">
        <f t="shared" si="143"/>
        <v>6.8674852796401433</v>
      </c>
      <c r="AH501">
        <f t="shared" si="153"/>
        <v>6.4659663593642717E-6</v>
      </c>
      <c r="AI501">
        <f t="shared" si="144"/>
        <v>8.953696583624696</v>
      </c>
    </row>
    <row r="502" spans="1:35" hidden="1" x14ac:dyDescent="0.35">
      <c r="A502" s="2">
        <v>44772</v>
      </c>
      <c r="B502" t="s">
        <v>56</v>
      </c>
      <c r="C502" t="s">
        <v>196</v>
      </c>
      <c r="D502" t="s">
        <v>57</v>
      </c>
      <c r="E502" t="s">
        <v>46</v>
      </c>
      <c r="F502">
        <v>6</v>
      </c>
      <c r="G502" t="s">
        <v>28</v>
      </c>
      <c r="H502" t="s">
        <v>64</v>
      </c>
      <c r="I502" t="str">
        <f t="shared" si="136"/>
        <v>L1DtoA2</v>
      </c>
      <c r="J502" t="s">
        <v>499</v>
      </c>
      <c r="L502" s="1">
        <v>0.68600000000000005</v>
      </c>
      <c r="M502">
        <v>10.45</v>
      </c>
      <c r="N502">
        <f t="shared" si="146"/>
        <v>-1.0449999999999999</v>
      </c>
      <c r="O502" t="s">
        <v>198</v>
      </c>
      <c r="P502">
        <v>0.501</v>
      </c>
      <c r="Q502" s="1">
        <f t="shared" si="151"/>
        <v>0.18500000000000005</v>
      </c>
      <c r="R502">
        <v>19.12</v>
      </c>
      <c r="S502">
        <f t="shared" si="147"/>
        <v>-1.9120000000000001</v>
      </c>
      <c r="T502">
        <f t="shared" si="137"/>
        <v>-0.86700000000000021</v>
      </c>
      <c r="U502">
        <v>38.71</v>
      </c>
      <c r="Y502" s="13">
        <v>38.71</v>
      </c>
      <c r="Z502">
        <f t="shared" si="138"/>
        <v>0</v>
      </c>
      <c r="AA502">
        <f t="shared" si="139"/>
        <v>0</v>
      </c>
      <c r="AB502">
        <f t="shared" si="140"/>
        <v>1176.2943185000001</v>
      </c>
      <c r="AC502">
        <f t="shared" si="141"/>
        <v>0</v>
      </c>
      <c r="AD502">
        <f t="shared" si="150"/>
        <v>0.36926147704590828</v>
      </c>
      <c r="AE502">
        <f t="shared" si="152"/>
        <v>3.4908815950748209E-5</v>
      </c>
      <c r="AF502">
        <f t="shared" si="142"/>
        <v>4.1063041868427306E-6</v>
      </c>
      <c r="AG502">
        <f t="shared" si="143"/>
        <v>4.1063041868427304</v>
      </c>
      <c r="AH502">
        <f t="shared" si="153"/>
        <v>0</v>
      </c>
      <c r="AI502">
        <f t="shared" si="144"/>
        <v>4.7362216687920755</v>
      </c>
    </row>
    <row r="503" spans="1:35" hidden="1" x14ac:dyDescent="0.35">
      <c r="A503" s="2">
        <v>44743</v>
      </c>
      <c r="B503" t="s">
        <v>56</v>
      </c>
      <c r="C503" t="s">
        <v>155</v>
      </c>
      <c r="D503" t="s">
        <v>67</v>
      </c>
      <c r="E503" t="s">
        <v>46</v>
      </c>
      <c r="F503">
        <v>13</v>
      </c>
      <c r="G503" t="s">
        <v>28</v>
      </c>
      <c r="H503" t="s">
        <v>35</v>
      </c>
      <c r="I503" t="str">
        <f t="shared" si="136"/>
        <v>L6DtoD4</v>
      </c>
      <c r="J503" t="s">
        <v>506</v>
      </c>
      <c r="K503" t="s">
        <v>157</v>
      </c>
      <c r="L503" s="1">
        <v>0.755</v>
      </c>
      <c r="M503">
        <v>2.63</v>
      </c>
      <c r="N503">
        <f t="shared" si="146"/>
        <v>-0.26300000000000001</v>
      </c>
      <c r="O503" t="s">
        <v>158</v>
      </c>
      <c r="P503">
        <v>0.745</v>
      </c>
      <c r="Q503" s="1">
        <f t="shared" si="151"/>
        <v>1.0000000000000009E-2</v>
      </c>
      <c r="R503">
        <v>19.16</v>
      </c>
      <c r="S503">
        <f t="shared" si="147"/>
        <v>-1.9159999999999999</v>
      </c>
      <c r="T503">
        <f t="shared" si="137"/>
        <v>-1.653</v>
      </c>
      <c r="U503">
        <v>52.41</v>
      </c>
      <c r="Y503" s="13">
        <v>52.41</v>
      </c>
      <c r="Z503">
        <f t="shared" si="138"/>
        <v>0</v>
      </c>
      <c r="AA503">
        <f t="shared" si="139"/>
        <v>0</v>
      </c>
      <c r="AB503">
        <f t="shared" si="140"/>
        <v>2156.2443585000001</v>
      </c>
      <c r="AC503">
        <f t="shared" si="141"/>
        <v>0</v>
      </c>
      <c r="AD503">
        <f t="shared" si="150"/>
        <v>1.3422818791946321E-2</v>
      </c>
      <c r="AE503">
        <f t="shared" si="152"/>
        <v>5.9009588977955892E-7</v>
      </c>
      <c r="AF503">
        <f t="shared" si="142"/>
        <v>1.2723909333112118E-7</v>
      </c>
      <c r="AG503">
        <f t="shared" si="143"/>
        <v>0.12723909333112118</v>
      </c>
      <c r="AH503">
        <f t="shared" si="153"/>
        <v>0</v>
      </c>
      <c r="AI503">
        <f t="shared" si="144"/>
        <v>7.6974648113200955E-2</v>
      </c>
    </row>
    <row r="504" spans="1:35" hidden="1" x14ac:dyDescent="0.35">
      <c r="A504" s="2">
        <v>44806</v>
      </c>
      <c r="B504" s="6" t="s">
        <v>18</v>
      </c>
      <c r="C504" s="6" t="s">
        <v>232</v>
      </c>
      <c r="D504" t="s">
        <v>20</v>
      </c>
      <c r="E504" t="s">
        <v>21</v>
      </c>
      <c r="F504">
        <v>8</v>
      </c>
      <c r="G504" t="s">
        <v>37</v>
      </c>
      <c r="H504" t="s">
        <v>54</v>
      </c>
      <c r="I504" t="str">
        <f t="shared" si="136"/>
        <v>K6PfaA6</v>
      </c>
      <c r="J504" t="s">
        <v>429</v>
      </c>
      <c r="K504" t="s">
        <v>222</v>
      </c>
      <c r="L504" s="1">
        <v>0.83499999999999996</v>
      </c>
      <c r="M504">
        <v>9.06</v>
      </c>
      <c r="N504">
        <f t="shared" si="146"/>
        <v>-0.90600000000000003</v>
      </c>
      <c r="O504" t="s">
        <v>211</v>
      </c>
      <c r="P504">
        <v>0.60899999999999999</v>
      </c>
      <c r="Q504" s="1">
        <f t="shared" si="151"/>
        <v>0.22599999999999998</v>
      </c>
      <c r="R504">
        <v>19.21</v>
      </c>
      <c r="S504">
        <f t="shared" si="147"/>
        <v>-1.921</v>
      </c>
      <c r="T504">
        <f t="shared" si="137"/>
        <v>-1.0150000000000001</v>
      </c>
      <c r="U504">
        <v>80.5</v>
      </c>
      <c r="V504">
        <v>81.25</v>
      </c>
      <c r="W504">
        <v>80.5</v>
      </c>
      <c r="X504">
        <v>81.25</v>
      </c>
      <c r="Y504">
        <v>81.25</v>
      </c>
      <c r="Z504">
        <f t="shared" si="138"/>
        <v>80.875</v>
      </c>
      <c r="AA504">
        <f t="shared" si="139"/>
        <v>520.76159434713372</v>
      </c>
      <c r="AB504">
        <f t="shared" si="140"/>
        <v>5086.9962500000001</v>
      </c>
      <c r="AC504">
        <f t="shared" si="141"/>
        <v>5182.2265625</v>
      </c>
      <c r="AD504">
        <f t="shared" si="150"/>
        <v>0.37110016420361247</v>
      </c>
      <c r="AE504">
        <f t="shared" si="152"/>
        <v>3.5122915814969853E-5</v>
      </c>
      <c r="AF504">
        <f t="shared" si="142"/>
        <v>1.7867014103981733E-5</v>
      </c>
      <c r="AG504">
        <f t="shared" si="143"/>
        <v>17.867014103981731</v>
      </c>
      <c r="AH504">
        <f t="shared" si="153"/>
        <v>1.8201490728878808E-5</v>
      </c>
      <c r="AI504">
        <f t="shared" si="144"/>
        <v>17.602969560573133</v>
      </c>
    </row>
    <row r="505" spans="1:35" hidden="1" x14ac:dyDescent="0.35">
      <c r="A505" s="2">
        <v>44720</v>
      </c>
      <c r="B505" t="s">
        <v>18</v>
      </c>
      <c r="C505" t="s">
        <v>19</v>
      </c>
      <c r="D505" t="s">
        <v>86</v>
      </c>
      <c r="E505" t="s">
        <v>46</v>
      </c>
      <c r="F505">
        <v>9</v>
      </c>
      <c r="G505" t="s">
        <v>27</v>
      </c>
      <c r="H505" t="s">
        <v>98</v>
      </c>
      <c r="I505" t="str">
        <f t="shared" si="136"/>
        <v>K5CmeI6</v>
      </c>
      <c r="J505" t="s">
        <v>398</v>
      </c>
      <c r="K505" t="s">
        <v>99</v>
      </c>
      <c r="L505" s="1">
        <v>0.504</v>
      </c>
      <c r="M505">
        <v>9.01</v>
      </c>
      <c r="N505">
        <f t="shared" si="146"/>
        <v>-0.90100000000000002</v>
      </c>
      <c r="O505" t="s">
        <v>100</v>
      </c>
      <c r="P505">
        <v>0.52200000000000002</v>
      </c>
      <c r="Q505" s="1">
        <f t="shared" si="151"/>
        <v>-1.8000000000000016E-2</v>
      </c>
      <c r="R505">
        <v>19.23</v>
      </c>
      <c r="S505">
        <f t="shared" si="147"/>
        <v>-1.923</v>
      </c>
      <c r="T505">
        <f t="shared" si="137"/>
        <v>-1.022</v>
      </c>
      <c r="U505">
        <v>89.65</v>
      </c>
      <c r="V505">
        <v>83.35</v>
      </c>
      <c r="W505">
        <v>26</v>
      </c>
      <c r="X505">
        <v>27</v>
      </c>
      <c r="Y505" s="13">
        <f>(W505+X505)/2</f>
        <v>26.5</v>
      </c>
      <c r="Z505">
        <f t="shared" si="138"/>
        <v>26.5</v>
      </c>
      <c r="AA505">
        <f t="shared" si="139"/>
        <v>55.911624203821653</v>
      </c>
      <c r="AB505">
        <f t="shared" si="140"/>
        <v>6309.141162500001</v>
      </c>
      <c r="AC505">
        <f t="shared" si="141"/>
        <v>5453.5696624999991</v>
      </c>
      <c r="AD505">
        <f>(P505-L505)/L505</f>
        <v>3.5714285714285747E-2</v>
      </c>
      <c r="AE505">
        <f t="shared" si="152"/>
        <v>1.9683187285601463E-6</v>
      </c>
      <c r="AF505">
        <f t="shared" si="142"/>
        <v>1.2418400711278485E-6</v>
      </c>
      <c r="AG505">
        <f t="shared" si="143"/>
        <v>1.2418400711278486</v>
      </c>
      <c r="AH505">
        <f t="shared" si="153"/>
        <v>1.0734363304206186E-6</v>
      </c>
      <c r="AI505">
        <f t="shared" si="144"/>
        <v>1.2151077016906542</v>
      </c>
    </row>
    <row r="506" spans="1:35" x14ac:dyDescent="0.35">
      <c r="A506" s="2">
        <v>44792</v>
      </c>
      <c r="B506" s="6" t="s">
        <v>18</v>
      </c>
      <c r="C506" s="6" t="s">
        <v>214</v>
      </c>
      <c r="D506" t="s">
        <v>20</v>
      </c>
      <c r="E506" t="s">
        <v>21</v>
      </c>
      <c r="F506">
        <v>6</v>
      </c>
      <c r="G506" t="s">
        <v>26</v>
      </c>
      <c r="H506" t="s">
        <v>164</v>
      </c>
      <c r="I506" t="str">
        <f t="shared" si="136"/>
        <v>K6MlaC2</v>
      </c>
      <c r="J506" t="s">
        <v>425</v>
      </c>
      <c r="K506" t="s">
        <v>225</v>
      </c>
      <c r="L506" s="1">
        <v>0.90600000000000003</v>
      </c>
      <c r="M506">
        <v>4.5599999999999996</v>
      </c>
      <c r="N506">
        <f t="shared" si="146"/>
        <v>-0.45599999999999996</v>
      </c>
      <c r="O506" t="s">
        <v>175</v>
      </c>
      <c r="P506">
        <v>0.85699999999999998</v>
      </c>
      <c r="Q506" s="1">
        <f t="shared" si="151"/>
        <v>4.9000000000000044E-2</v>
      </c>
      <c r="R506">
        <v>19.34</v>
      </c>
      <c r="S506">
        <f t="shared" si="147"/>
        <v>-1.9339999999999999</v>
      </c>
      <c r="T506">
        <f t="shared" si="137"/>
        <v>-1.478</v>
      </c>
      <c r="U506">
        <v>35.6</v>
      </c>
      <c r="V506">
        <v>35.4</v>
      </c>
      <c r="W506" s="13">
        <v>35.6</v>
      </c>
      <c r="X506">
        <v>35.4</v>
      </c>
      <c r="Y506">
        <v>35.6</v>
      </c>
      <c r="Z506">
        <f t="shared" si="138"/>
        <v>35.5</v>
      </c>
      <c r="AA506">
        <f t="shared" si="139"/>
        <v>100.33837579617834</v>
      </c>
      <c r="AB506">
        <f t="shared" si="140"/>
        <v>994.87760000000014</v>
      </c>
      <c r="AC506">
        <f t="shared" si="141"/>
        <v>983.73059999999998</v>
      </c>
      <c r="AD506">
        <f t="shared" ref="AD506:AD526" si="154">(L506-P506)/P506</f>
        <v>5.7176196032672162E-2</v>
      </c>
      <c r="AE506">
        <f t="shared" si="152"/>
        <v>3.5130064253115235E-6</v>
      </c>
      <c r="AF506">
        <f t="shared" si="142"/>
        <v>3.4950114011985083E-7</v>
      </c>
      <c r="AG506">
        <f t="shared" si="143"/>
        <v>0.34950114011985084</v>
      </c>
      <c r="AH506">
        <f t="shared" si="153"/>
        <v>3.4558519185755599E-7</v>
      </c>
      <c r="AI506">
        <f t="shared" si="144"/>
        <v>0.23646897166431044</v>
      </c>
    </row>
    <row r="507" spans="1:35" hidden="1" x14ac:dyDescent="0.35">
      <c r="A507" s="2">
        <v>44776</v>
      </c>
      <c r="B507" t="s">
        <v>18</v>
      </c>
      <c r="C507" t="s">
        <v>196</v>
      </c>
      <c r="D507" t="s">
        <v>123</v>
      </c>
      <c r="E507" t="s">
        <v>21</v>
      </c>
      <c r="F507">
        <v>4</v>
      </c>
      <c r="G507" t="s">
        <v>27</v>
      </c>
      <c r="H507" t="s">
        <v>52</v>
      </c>
      <c r="I507" t="str">
        <f t="shared" si="136"/>
        <v>M1CmeF9</v>
      </c>
      <c r="J507" t="s">
        <v>456</v>
      </c>
      <c r="K507" t="s">
        <v>87</v>
      </c>
      <c r="L507" s="1">
        <v>0.69099999999999995</v>
      </c>
      <c r="M507">
        <v>2.34</v>
      </c>
      <c r="N507">
        <f t="shared" si="146"/>
        <v>-0.23399999999999999</v>
      </c>
      <c r="O507" t="s">
        <v>201</v>
      </c>
      <c r="P507">
        <v>0.52100000000000002</v>
      </c>
      <c r="Q507" s="1">
        <f t="shared" si="151"/>
        <v>0.16999999999999993</v>
      </c>
      <c r="R507">
        <v>19.36</v>
      </c>
      <c r="S507">
        <f t="shared" si="147"/>
        <v>-1.9359999999999999</v>
      </c>
      <c r="T507">
        <f t="shared" si="137"/>
        <v>-1.702</v>
      </c>
      <c r="U507">
        <v>119.2</v>
      </c>
      <c r="V507">
        <v>115.05</v>
      </c>
      <c r="W507" s="13">
        <v>119.2</v>
      </c>
      <c r="X507">
        <v>115.05</v>
      </c>
      <c r="Y507">
        <v>119.2</v>
      </c>
      <c r="Z507">
        <f t="shared" si="138"/>
        <v>117.125</v>
      </c>
      <c r="AA507">
        <f t="shared" si="139"/>
        <v>1092.2186007165606</v>
      </c>
      <c r="AB507">
        <f t="shared" si="140"/>
        <v>11153.782400000002</v>
      </c>
      <c r="AC507">
        <f t="shared" si="141"/>
        <v>10390.654462499999</v>
      </c>
      <c r="AD507">
        <f t="shared" si="154"/>
        <v>0.32629558541266779</v>
      </c>
      <c r="AE507">
        <f t="shared" si="152"/>
        <v>2.9977978668070552E-5</v>
      </c>
      <c r="AF507">
        <f t="shared" si="142"/>
        <v>3.3436785085550081E-5</v>
      </c>
      <c r="AG507">
        <f t="shared" si="143"/>
        <v>33.436785085550078</v>
      </c>
      <c r="AH507">
        <f t="shared" si="153"/>
        <v>3.114908178241171E-5</v>
      </c>
      <c r="AI507">
        <f t="shared" si="144"/>
        <v>19.645584656609916</v>
      </c>
    </row>
    <row r="508" spans="1:35" hidden="1" x14ac:dyDescent="0.35">
      <c r="A508" s="2">
        <v>44733</v>
      </c>
      <c r="B508" t="s">
        <v>18</v>
      </c>
      <c r="C508" t="s">
        <v>141</v>
      </c>
      <c r="D508" t="s">
        <v>123</v>
      </c>
      <c r="E508" t="s">
        <v>21</v>
      </c>
      <c r="F508">
        <v>7</v>
      </c>
      <c r="G508" t="s">
        <v>28</v>
      </c>
      <c r="H508" t="s">
        <v>122</v>
      </c>
      <c r="I508" t="str">
        <f t="shared" si="136"/>
        <v>M1DtoH3</v>
      </c>
      <c r="J508" t="s">
        <v>458</v>
      </c>
      <c r="K508" t="s">
        <v>145</v>
      </c>
      <c r="L508" s="1">
        <v>0.85199999999999998</v>
      </c>
      <c r="M508">
        <v>5.73</v>
      </c>
      <c r="N508">
        <f t="shared" si="146"/>
        <v>-0.57300000000000006</v>
      </c>
      <c r="O508" t="s">
        <v>146</v>
      </c>
      <c r="P508">
        <v>0.67100000000000004</v>
      </c>
      <c r="Q508" s="1">
        <f t="shared" si="151"/>
        <v>0.18099999999999994</v>
      </c>
      <c r="R508">
        <v>19.399999999999999</v>
      </c>
      <c r="S508">
        <f t="shared" si="147"/>
        <v>-1.94</v>
      </c>
      <c r="T508">
        <f t="shared" si="137"/>
        <v>-1.367</v>
      </c>
      <c r="U508">
        <v>67.3</v>
      </c>
      <c r="V508">
        <v>67.2</v>
      </c>
      <c r="W508">
        <v>20.5</v>
      </c>
      <c r="X508">
        <v>20.5</v>
      </c>
      <c r="Y508" s="13">
        <f>(W508+X508)/2</f>
        <v>20.5</v>
      </c>
      <c r="Z508">
        <f t="shared" si="138"/>
        <v>20.5</v>
      </c>
      <c r="AA508">
        <f t="shared" si="139"/>
        <v>33.459394904458598</v>
      </c>
      <c r="AB508">
        <f t="shared" si="140"/>
        <v>3555.4926500000001</v>
      </c>
      <c r="AC508">
        <f t="shared" si="141"/>
        <v>3544.9344000000001</v>
      </c>
      <c r="AD508">
        <f t="shared" si="154"/>
        <v>0.26974664679582699</v>
      </c>
      <c r="AE508">
        <f t="shared" si="152"/>
        <v>2.3716678409262443E-5</v>
      </c>
      <c r="AF508">
        <f t="shared" si="142"/>
        <v>8.4324475766546308E-6</v>
      </c>
      <c r="AG508">
        <f t="shared" si="143"/>
        <v>8.4324475766546314</v>
      </c>
      <c r="AH508">
        <f t="shared" si="153"/>
        <v>8.4074069146731714E-6</v>
      </c>
      <c r="AI508">
        <f t="shared" si="144"/>
        <v>6.1685790611957803</v>
      </c>
    </row>
    <row r="509" spans="1:35" hidden="1" x14ac:dyDescent="0.35">
      <c r="A509" s="2">
        <v>44733</v>
      </c>
      <c r="B509" t="s">
        <v>18</v>
      </c>
      <c r="C509" t="s">
        <v>141</v>
      </c>
      <c r="D509" t="s">
        <v>133</v>
      </c>
      <c r="E509" t="s">
        <v>46</v>
      </c>
      <c r="F509">
        <v>15</v>
      </c>
      <c r="G509" t="s">
        <v>28</v>
      </c>
      <c r="H509" t="s">
        <v>44</v>
      </c>
      <c r="I509" t="str">
        <f t="shared" si="136"/>
        <v>K1DtoD10</v>
      </c>
      <c r="J509" t="s">
        <v>472</v>
      </c>
      <c r="K509" t="s">
        <v>143</v>
      </c>
      <c r="L509" s="1">
        <v>0.78</v>
      </c>
      <c r="M509">
        <v>7.78</v>
      </c>
      <c r="N509">
        <f t="shared" si="146"/>
        <v>-0.77800000000000002</v>
      </c>
      <c r="O509" t="s">
        <v>144</v>
      </c>
      <c r="P509">
        <v>0.61599999999999999</v>
      </c>
      <c r="Q509" s="1">
        <f t="shared" si="151"/>
        <v>0.16400000000000003</v>
      </c>
      <c r="R509">
        <v>19.48</v>
      </c>
      <c r="S509">
        <f t="shared" si="147"/>
        <v>-1.948</v>
      </c>
      <c r="T509">
        <f t="shared" si="137"/>
        <v>-1.17</v>
      </c>
      <c r="U509">
        <v>80</v>
      </c>
      <c r="V509">
        <v>80.2</v>
      </c>
      <c r="W509">
        <v>24.5</v>
      </c>
      <c r="X509">
        <v>24.5</v>
      </c>
      <c r="Y509" s="13">
        <f>(W509+X509)/2</f>
        <v>24.5</v>
      </c>
      <c r="Z509">
        <f t="shared" si="138"/>
        <v>24.5</v>
      </c>
      <c r="AA509">
        <f t="shared" si="139"/>
        <v>47.790605095541402</v>
      </c>
      <c r="AB509">
        <f t="shared" si="140"/>
        <v>5024</v>
      </c>
      <c r="AC509">
        <f t="shared" si="141"/>
        <v>5049.1514000000006</v>
      </c>
      <c r="AD509">
        <f t="shared" si="154"/>
        <v>0.26623376623376627</v>
      </c>
      <c r="AE509">
        <f t="shared" si="152"/>
        <v>2.3337045968348584E-5</v>
      </c>
      <c r="AF509">
        <f t="shared" si="142"/>
        <v>1.1724531894498328E-5</v>
      </c>
      <c r="AG509">
        <f t="shared" si="143"/>
        <v>11.724531894498329</v>
      </c>
      <c r="AH509">
        <f t="shared" si="153"/>
        <v>1.1783227832295162E-5</v>
      </c>
      <c r="AI509">
        <f t="shared" si="144"/>
        <v>10.020967431195153</v>
      </c>
    </row>
    <row r="510" spans="1:35" hidden="1" x14ac:dyDescent="0.35">
      <c r="A510" s="2">
        <v>44791</v>
      </c>
      <c r="B510" s="6" t="s">
        <v>18</v>
      </c>
      <c r="C510" s="6" t="s">
        <v>214</v>
      </c>
      <c r="D510" t="s">
        <v>123</v>
      </c>
      <c r="E510" t="s">
        <v>21</v>
      </c>
      <c r="F510">
        <v>5</v>
      </c>
      <c r="G510" t="s">
        <v>37</v>
      </c>
      <c r="H510" t="s">
        <v>76</v>
      </c>
      <c r="I510" t="str">
        <f t="shared" si="136"/>
        <v>M1PfaH5</v>
      </c>
      <c r="J510" t="s">
        <v>467</v>
      </c>
      <c r="K510" t="s">
        <v>222</v>
      </c>
      <c r="L510" s="1">
        <v>0.78600000000000003</v>
      </c>
      <c r="M510">
        <v>6.21</v>
      </c>
      <c r="N510">
        <f t="shared" si="146"/>
        <v>-0.621</v>
      </c>
      <c r="O510" t="s">
        <v>223</v>
      </c>
      <c r="P510">
        <v>0.66100000000000003</v>
      </c>
      <c r="Q510" s="1">
        <f t="shared" si="151"/>
        <v>0.125</v>
      </c>
      <c r="R510">
        <v>19.559999999999999</v>
      </c>
      <c r="S510">
        <f t="shared" si="147"/>
        <v>-1.956</v>
      </c>
      <c r="T510">
        <f t="shared" si="137"/>
        <v>-1.335</v>
      </c>
      <c r="U510">
        <v>105.9</v>
      </c>
      <c r="V510">
        <v>101.5</v>
      </c>
      <c r="W510" s="13">
        <v>105.9</v>
      </c>
      <c r="X510">
        <v>101.5</v>
      </c>
      <c r="Y510">
        <v>105.9</v>
      </c>
      <c r="Z510">
        <f t="shared" si="138"/>
        <v>103.7</v>
      </c>
      <c r="AA510">
        <f t="shared" si="139"/>
        <v>856.18550955414014</v>
      </c>
      <c r="AB510">
        <f t="shared" si="140"/>
        <v>8803.6258500000022</v>
      </c>
      <c r="AC510">
        <f t="shared" si="141"/>
        <v>8087.2662500000006</v>
      </c>
      <c r="AD510">
        <f t="shared" si="154"/>
        <v>0.18910741301059</v>
      </c>
      <c r="AE510">
        <f t="shared" si="152"/>
        <v>1.5317052142079523E-5</v>
      </c>
      <c r="AF510">
        <f t="shared" si="142"/>
        <v>1.3484559618380919E-5</v>
      </c>
      <c r="AG510">
        <f t="shared" si="143"/>
        <v>13.484559618380919</v>
      </c>
      <c r="AH510">
        <f t="shared" si="153"/>
        <v>1.2387307883812993E-5</v>
      </c>
      <c r="AI510">
        <f t="shared" si="144"/>
        <v>10.100793721633647</v>
      </c>
    </row>
    <row r="511" spans="1:35" hidden="1" x14ac:dyDescent="0.35">
      <c r="A511" s="2">
        <v>44804</v>
      </c>
      <c r="B511" s="6" t="s">
        <v>18</v>
      </c>
      <c r="C511" s="6" t="s">
        <v>232</v>
      </c>
      <c r="D511" t="s">
        <v>109</v>
      </c>
      <c r="E511" t="s">
        <v>21</v>
      </c>
      <c r="F511">
        <v>7</v>
      </c>
      <c r="G511" t="s">
        <v>39</v>
      </c>
      <c r="H511" t="s">
        <v>119</v>
      </c>
      <c r="I511" t="str">
        <f t="shared" si="136"/>
        <v>L3BbrI7</v>
      </c>
      <c r="J511" t="s">
        <v>441</v>
      </c>
      <c r="K511" t="s">
        <v>236</v>
      </c>
      <c r="L511" s="1">
        <v>0.73499999999999999</v>
      </c>
      <c r="M511" s="4">
        <v>11.2</v>
      </c>
      <c r="N511">
        <f t="shared" si="146"/>
        <v>-1.1199999999999999</v>
      </c>
      <c r="O511" t="s">
        <v>135</v>
      </c>
      <c r="P511">
        <v>0.53800000000000003</v>
      </c>
      <c r="Q511" s="1">
        <f t="shared" si="151"/>
        <v>0.19699999999999995</v>
      </c>
      <c r="R511">
        <v>19.579999999999998</v>
      </c>
      <c r="S511">
        <f t="shared" si="147"/>
        <v>-1.9579999999999997</v>
      </c>
      <c r="T511">
        <f t="shared" si="137"/>
        <v>-0.83799999999999986</v>
      </c>
      <c r="U511">
        <v>85.5</v>
      </c>
      <c r="V511">
        <v>87.15</v>
      </c>
      <c r="W511">
        <v>85.5</v>
      </c>
      <c r="X511">
        <v>87.15</v>
      </c>
      <c r="Y511">
        <v>87.15</v>
      </c>
      <c r="Z511">
        <f t="shared" si="138"/>
        <v>86.325000000000003</v>
      </c>
      <c r="AA511">
        <f t="shared" si="139"/>
        <v>593.31254976114656</v>
      </c>
      <c r="AB511">
        <f t="shared" si="140"/>
        <v>5738.5462500000003</v>
      </c>
      <c r="AC511">
        <f t="shared" si="141"/>
        <v>5962.1711625000016</v>
      </c>
      <c r="AD511">
        <f t="shared" si="154"/>
        <v>0.36617100371747202</v>
      </c>
      <c r="AE511">
        <f t="shared" si="152"/>
        <v>3.4549510962554749E-5</v>
      </c>
      <c r="AF511">
        <f t="shared" si="142"/>
        <v>1.9826396657350245E-5</v>
      </c>
      <c r="AG511">
        <f t="shared" si="143"/>
        <v>19.826396657350244</v>
      </c>
      <c r="AH511">
        <f t="shared" si="153"/>
        <v>2.0599009793942161E-5</v>
      </c>
      <c r="AI511">
        <f t="shared" si="144"/>
        <v>23.65918455531056</v>
      </c>
    </row>
    <row r="512" spans="1:35" hidden="1" x14ac:dyDescent="0.35">
      <c r="A512" s="2">
        <v>44733</v>
      </c>
      <c r="B512" t="s">
        <v>18</v>
      </c>
      <c r="C512" t="s">
        <v>141</v>
      </c>
      <c r="D512" t="s">
        <v>133</v>
      </c>
      <c r="E512" t="s">
        <v>46</v>
      </c>
      <c r="F512">
        <v>14</v>
      </c>
      <c r="G512" t="s">
        <v>27</v>
      </c>
      <c r="H512" t="s">
        <v>140</v>
      </c>
      <c r="I512" t="str">
        <f t="shared" si="136"/>
        <v>K1CmeG8</v>
      </c>
      <c r="J512" t="s">
        <v>471</v>
      </c>
      <c r="K512" t="s">
        <v>143</v>
      </c>
      <c r="L512" s="1">
        <v>0.53800000000000003</v>
      </c>
      <c r="M512">
        <v>1.26</v>
      </c>
      <c r="N512">
        <f t="shared" si="146"/>
        <v>-0.126</v>
      </c>
      <c r="O512" t="s">
        <v>144</v>
      </c>
      <c r="P512">
        <v>0.39400000000000002</v>
      </c>
      <c r="Q512" s="1">
        <f t="shared" si="151"/>
        <v>0.14400000000000002</v>
      </c>
      <c r="R512">
        <v>19.600000000000001</v>
      </c>
      <c r="S512">
        <f t="shared" si="147"/>
        <v>-1.9600000000000002</v>
      </c>
      <c r="T512">
        <f t="shared" si="137"/>
        <v>-1.8340000000000001</v>
      </c>
      <c r="U512">
        <v>98.2</v>
      </c>
      <c r="V512">
        <v>88.9</v>
      </c>
      <c r="W512">
        <v>27</v>
      </c>
      <c r="X512">
        <v>28.5</v>
      </c>
      <c r="Y512" s="13">
        <f>(W512+X512)/2</f>
        <v>27.75</v>
      </c>
      <c r="Z512">
        <f t="shared" si="138"/>
        <v>27.75</v>
      </c>
      <c r="AA512">
        <f t="shared" si="139"/>
        <v>61.310708598726109</v>
      </c>
      <c r="AB512">
        <f t="shared" si="140"/>
        <v>7569.9434000000001</v>
      </c>
      <c r="AC512">
        <f t="shared" si="141"/>
        <v>6204.0198500000006</v>
      </c>
      <c r="AD512">
        <f t="shared" si="154"/>
        <v>0.36548223350253811</v>
      </c>
      <c r="AE512">
        <f t="shared" si="152"/>
        <v>3.446952828179669E-5</v>
      </c>
      <c r="AF512">
        <f t="shared" si="142"/>
        <v>2.6093237811790018E-5</v>
      </c>
      <c r="AG512">
        <f t="shared" si="143"/>
        <v>26.093237811790019</v>
      </c>
      <c r="AH512">
        <f t="shared" si="153"/>
        <v>2.138496376804031E-5</v>
      </c>
      <c r="AI512">
        <f t="shared" si="144"/>
        <v>14.227501533146139</v>
      </c>
    </row>
    <row r="513" spans="1:35" hidden="1" x14ac:dyDescent="0.35">
      <c r="A513" s="2">
        <v>44733</v>
      </c>
      <c r="B513" t="s">
        <v>18</v>
      </c>
      <c r="C513" t="s">
        <v>141</v>
      </c>
      <c r="D513" t="s">
        <v>123</v>
      </c>
      <c r="E513" t="s">
        <v>21</v>
      </c>
      <c r="F513">
        <v>3</v>
      </c>
      <c r="G513" t="s">
        <v>29</v>
      </c>
      <c r="H513" t="s">
        <v>124</v>
      </c>
      <c r="I513" t="str">
        <f t="shared" si="136"/>
        <v>M1PafJ5</v>
      </c>
      <c r="J513" t="s">
        <v>465</v>
      </c>
      <c r="K513" t="s">
        <v>145</v>
      </c>
      <c r="L513" s="1">
        <v>0.75600000000000001</v>
      </c>
      <c r="M513">
        <v>2.84</v>
      </c>
      <c r="N513">
        <f t="shared" si="146"/>
        <v>-0.28399999999999997</v>
      </c>
      <c r="O513" t="s">
        <v>146</v>
      </c>
      <c r="P513">
        <v>0.58699999999999997</v>
      </c>
      <c r="Q513" s="1">
        <f t="shared" si="151"/>
        <v>0.16900000000000004</v>
      </c>
      <c r="R513">
        <v>19.77</v>
      </c>
      <c r="S513">
        <f t="shared" si="147"/>
        <v>-1.9769999999999999</v>
      </c>
      <c r="T513">
        <f t="shared" si="137"/>
        <v>-1.6929999999999998</v>
      </c>
      <c r="U513">
        <v>69.05</v>
      </c>
      <c r="V513">
        <v>69.95</v>
      </c>
      <c r="W513">
        <v>20.5</v>
      </c>
      <c r="X513">
        <v>20.5</v>
      </c>
      <c r="Y513" s="13">
        <f>(W513+X513)/2</f>
        <v>20.5</v>
      </c>
      <c r="Z513">
        <f t="shared" si="138"/>
        <v>20.5</v>
      </c>
      <c r="AA513">
        <f t="shared" si="139"/>
        <v>33.459394904458598</v>
      </c>
      <c r="AB513">
        <f t="shared" si="140"/>
        <v>3742.8034624999996</v>
      </c>
      <c r="AC513">
        <f t="shared" si="141"/>
        <v>3841.0069625000006</v>
      </c>
      <c r="AD513">
        <f t="shared" si="154"/>
        <v>0.28790459965928455</v>
      </c>
      <c r="AE513">
        <f t="shared" si="152"/>
        <v>2.5696974416167819E-5</v>
      </c>
      <c r="AF513">
        <f t="shared" si="142"/>
        <v>9.6178724820606821E-6</v>
      </c>
      <c r="AG513">
        <f t="shared" si="143"/>
        <v>9.6178724820606813</v>
      </c>
      <c r="AH513">
        <f t="shared" si="153"/>
        <v>9.8702257647684984E-6</v>
      </c>
      <c r="AI513">
        <f t="shared" si="144"/>
        <v>5.6809642540228484</v>
      </c>
    </row>
    <row r="514" spans="1:35" hidden="1" x14ac:dyDescent="0.35">
      <c r="A514" s="2">
        <v>44750</v>
      </c>
      <c r="B514" t="s">
        <v>18</v>
      </c>
      <c r="C514" t="s">
        <v>155</v>
      </c>
      <c r="D514" t="s">
        <v>123</v>
      </c>
      <c r="E514" t="s">
        <v>21</v>
      </c>
      <c r="F514">
        <v>11</v>
      </c>
      <c r="G514" t="s">
        <v>28</v>
      </c>
      <c r="H514" t="s">
        <v>122</v>
      </c>
      <c r="I514" t="str">
        <f t="shared" ref="I514:I577" si="155">D514&amp;G514&amp;H514</f>
        <v>M1DtoH3</v>
      </c>
      <c r="J514" t="s">
        <v>458</v>
      </c>
      <c r="K514" t="s">
        <v>169</v>
      </c>
      <c r="L514" s="1">
        <v>0.91700000000000004</v>
      </c>
      <c r="M514">
        <v>4.82</v>
      </c>
      <c r="N514">
        <f t="shared" si="146"/>
        <v>-0.48200000000000004</v>
      </c>
      <c r="O514" t="s">
        <v>180</v>
      </c>
      <c r="P514">
        <v>0.76300000000000001</v>
      </c>
      <c r="Q514" s="1">
        <f t="shared" si="151"/>
        <v>0.15400000000000003</v>
      </c>
      <c r="R514">
        <v>19.809999999999999</v>
      </c>
      <c r="S514">
        <f t="shared" si="147"/>
        <v>-1.9809999999999999</v>
      </c>
      <c r="T514">
        <f t="shared" ref="T514:T577" si="156">S514-N514</f>
        <v>-1.4989999999999999</v>
      </c>
      <c r="U514">
        <v>67.3</v>
      </c>
      <c r="V514">
        <v>67.2</v>
      </c>
      <c r="W514">
        <v>20.5</v>
      </c>
      <c r="X514">
        <v>20.5</v>
      </c>
      <c r="Y514" s="13">
        <f>(W514+X514)/2</f>
        <v>20.5</v>
      </c>
      <c r="Z514">
        <f t="shared" ref="Z514:Z577" si="157">(W514+X514)/2</f>
        <v>20.5</v>
      </c>
      <c r="AA514">
        <f t="shared" ref="AA514:AA577" si="158">(Z514)^2/(4*3.14)</f>
        <v>33.459394904458598</v>
      </c>
      <c r="AB514">
        <f t="shared" ref="AB514:AB577" si="159">3.14*(U514/2)^2</f>
        <v>3555.4926500000001</v>
      </c>
      <c r="AC514">
        <f t="shared" ref="AC514:AC577" si="160">3.14*(V514/2)^2</f>
        <v>3544.9344000000001</v>
      </c>
      <c r="AD514">
        <f t="shared" si="154"/>
        <v>0.20183486238532114</v>
      </c>
      <c r="AE514">
        <f t="shared" si="152"/>
        <v>1.6595764466275835E-5</v>
      </c>
      <c r="AF514">
        <f t="shared" ref="AF514:AF577" si="161">AE514*(AB514/10000)</f>
        <v>5.9006118580974904E-6</v>
      </c>
      <c r="AG514">
        <f t="shared" ref="AG514:AG577" si="162">AF514*10^6</f>
        <v>5.9006118580974904</v>
      </c>
      <c r="AH514">
        <f t="shared" si="153"/>
        <v>5.8830896350798848E-6</v>
      </c>
      <c r="AI514">
        <f t="shared" ref="AI514:AI577" si="163">AG514/ABS(T514)</f>
        <v>3.9363654823865848</v>
      </c>
    </row>
    <row r="515" spans="1:35" hidden="1" x14ac:dyDescent="0.35">
      <c r="A515" s="2">
        <v>44723</v>
      </c>
      <c r="B515" t="s">
        <v>18</v>
      </c>
      <c r="C515" t="s">
        <v>19</v>
      </c>
      <c r="D515" t="s">
        <v>133</v>
      </c>
      <c r="E515" t="s">
        <v>46</v>
      </c>
      <c r="F515">
        <v>3</v>
      </c>
      <c r="G515" t="s">
        <v>22</v>
      </c>
      <c r="H515" t="s">
        <v>102</v>
      </c>
      <c r="I515" t="str">
        <f t="shared" si="155"/>
        <v>K1FsaB9</v>
      </c>
      <c r="J515" t="s">
        <v>473</v>
      </c>
      <c r="K515" t="s">
        <v>134</v>
      </c>
      <c r="L515" s="1">
        <v>0.71099999999999997</v>
      </c>
      <c r="M515">
        <v>8.89</v>
      </c>
      <c r="N515">
        <f t="shared" si="146"/>
        <v>-0.88900000000000001</v>
      </c>
      <c r="O515" t="s">
        <v>135</v>
      </c>
      <c r="P515">
        <v>0.64800000000000002</v>
      </c>
      <c r="Q515" s="1">
        <f t="shared" si="151"/>
        <v>6.2999999999999945E-2</v>
      </c>
      <c r="R515">
        <v>19.86</v>
      </c>
      <c r="S515">
        <f t="shared" si="147"/>
        <v>-1.986</v>
      </c>
      <c r="T515">
        <f t="shared" si="156"/>
        <v>-1.097</v>
      </c>
      <c r="U515">
        <v>51.75</v>
      </c>
      <c r="V515">
        <v>41.05</v>
      </c>
      <c r="W515">
        <v>14</v>
      </c>
      <c r="X515">
        <v>15</v>
      </c>
      <c r="Y515" s="13">
        <f>(W515+X515)/2</f>
        <v>14.5</v>
      </c>
      <c r="Z515">
        <f t="shared" si="157"/>
        <v>14.5</v>
      </c>
      <c r="AA515">
        <f t="shared" si="158"/>
        <v>16.739649681528661</v>
      </c>
      <c r="AB515">
        <f t="shared" si="159"/>
        <v>2102.2790625000002</v>
      </c>
      <c r="AC515">
        <f t="shared" si="160"/>
        <v>1322.8054624999997</v>
      </c>
      <c r="AD515">
        <f t="shared" si="154"/>
        <v>9.722222222222214E-2</v>
      </c>
      <c r="AE515">
        <f t="shared" si="152"/>
        <v>6.7528382236740597E-6</v>
      </c>
      <c r="AF515">
        <f t="shared" si="161"/>
        <v>1.4196350410079669E-6</v>
      </c>
      <c r="AG515">
        <f t="shared" si="162"/>
        <v>1.4196350410079668</v>
      </c>
      <c r="AH515">
        <f t="shared" si="153"/>
        <v>8.9326912896548406E-7</v>
      </c>
      <c r="AI515">
        <f t="shared" si="163"/>
        <v>1.2941066918942268</v>
      </c>
    </row>
    <row r="516" spans="1:35" hidden="1" x14ac:dyDescent="0.35">
      <c r="A516" s="2">
        <v>44791</v>
      </c>
      <c r="B516" s="6" t="s">
        <v>18</v>
      </c>
      <c r="C516" s="6" t="s">
        <v>214</v>
      </c>
      <c r="D516" t="s">
        <v>109</v>
      </c>
      <c r="E516" t="s">
        <v>21</v>
      </c>
      <c r="F516">
        <v>15</v>
      </c>
      <c r="G516" t="s">
        <v>37</v>
      </c>
      <c r="H516" t="s">
        <v>121</v>
      </c>
      <c r="I516" t="str">
        <f t="shared" si="155"/>
        <v>L3PfaG7</v>
      </c>
      <c r="J516" t="s">
        <v>451</v>
      </c>
      <c r="K516" t="s">
        <v>221</v>
      </c>
      <c r="L516" s="1">
        <v>0.79900000000000004</v>
      </c>
      <c r="M516">
        <v>8.4499999999999993</v>
      </c>
      <c r="N516">
        <f t="shared" si="146"/>
        <v>-0.84499999999999997</v>
      </c>
      <c r="O516" t="s">
        <v>88</v>
      </c>
      <c r="P516">
        <v>0.628</v>
      </c>
      <c r="Q516" s="1">
        <f t="shared" si="151"/>
        <v>0.17100000000000004</v>
      </c>
      <c r="R516">
        <v>19.87</v>
      </c>
      <c r="S516">
        <f t="shared" si="147"/>
        <v>-1.9870000000000001</v>
      </c>
      <c r="T516">
        <f t="shared" si="156"/>
        <v>-1.1420000000000001</v>
      </c>
      <c r="U516">
        <v>66.3</v>
      </c>
      <c r="V516">
        <v>63.35</v>
      </c>
      <c r="W516" s="13">
        <v>66.3</v>
      </c>
      <c r="X516">
        <v>63.35</v>
      </c>
      <c r="Y516">
        <v>66.3</v>
      </c>
      <c r="Z516">
        <f t="shared" si="157"/>
        <v>64.825000000000003</v>
      </c>
      <c r="AA516">
        <f t="shared" si="158"/>
        <v>334.57648288216564</v>
      </c>
      <c r="AB516">
        <f t="shared" si="159"/>
        <v>3450.6166499999999</v>
      </c>
      <c r="AC516">
        <f t="shared" si="160"/>
        <v>3150.3796625000004</v>
      </c>
      <c r="AD516">
        <f t="shared" si="154"/>
        <v>0.2722929936305733</v>
      </c>
      <c r="AE516">
        <f t="shared" si="152"/>
        <v>2.3992574490453456E-5</v>
      </c>
      <c r="AF516">
        <f t="shared" si="161"/>
        <v>8.278917701312397E-6</v>
      </c>
      <c r="AG516">
        <f t="shared" si="162"/>
        <v>8.2789177013123965</v>
      </c>
      <c r="AH516">
        <f t="shared" si="153"/>
        <v>7.5585718725740871E-6</v>
      </c>
      <c r="AI516">
        <f t="shared" si="163"/>
        <v>7.2494901062280173</v>
      </c>
    </row>
    <row r="517" spans="1:35" hidden="1" x14ac:dyDescent="0.35">
      <c r="A517" s="2">
        <v>44772</v>
      </c>
      <c r="B517" t="s">
        <v>56</v>
      </c>
      <c r="C517" t="s">
        <v>196</v>
      </c>
      <c r="D517" t="s">
        <v>57</v>
      </c>
      <c r="E517" t="s">
        <v>46</v>
      </c>
      <c r="F517">
        <v>3</v>
      </c>
      <c r="G517" t="s">
        <v>37</v>
      </c>
      <c r="H517" t="s">
        <v>63</v>
      </c>
      <c r="I517" t="str">
        <f t="shared" si="155"/>
        <v>L1PfaF7</v>
      </c>
      <c r="J517" t="s">
        <v>502</v>
      </c>
      <c r="L517" s="1">
        <v>0.69899999999999995</v>
      </c>
      <c r="M517">
        <v>9.0399999999999991</v>
      </c>
      <c r="N517">
        <f t="shared" si="146"/>
        <v>-0.90399999999999991</v>
      </c>
      <c r="O517" t="s">
        <v>198</v>
      </c>
      <c r="P517">
        <v>0.56000000000000005</v>
      </c>
      <c r="Q517" s="1">
        <f t="shared" si="151"/>
        <v>0.1389999999999999</v>
      </c>
      <c r="R517">
        <v>19.91</v>
      </c>
      <c r="S517">
        <f t="shared" si="147"/>
        <v>-1.9910000000000001</v>
      </c>
      <c r="T517">
        <f t="shared" si="156"/>
        <v>-1.0870000000000002</v>
      </c>
      <c r="U517">
        <v>35.465000000000003</v>
      </c>
      <c r="Y517" s="13">
        <v>35.465000000000003</v>
      </c>
      <c r="Z517">
        <f t="shared" si="157"/>
        <v>0</v>
      </c>
      <c r="AA517">
        <f t="shared" si="158"/>
        <v>0</v>
      </c>
      <c r="AB517">
        <f t="shared" si="159"/>
        <v>987.34648662500024</v>
      </c>
      <c r="AC517">
        <f t="shared" si="160"/>
        <v>0</v>
      </c>
      <c r="AD517">
        <f t="shared" si="154"/>
        <v>0.24821428571428553</v>
      </c>
      <c r="AE517">
        <f t="shared" si="152"/>
        <v>2.140812930640074E-5</v>
      </c>
      <c r="AF517">
        <f t="shared" si="161"/>
        <v>2.1137241255888475E-6</v>
      </c>
      <c r="AG517">
        <f t="shared" si="162"/>
        <v>2.1137241255888477</v>
      </c>
      <c r="AH517">
        <f t="shared" si="153"/>
        <v>0</v>
      </c>
      <c r="AI517">
        <f t="shared" si="163"/>
        <v>1.9445484136051954</v>
      </c>
    </row>
    <row r="518" spans="1:35" hidden="1" x14ac:dyDescent="0.35">
      <c r="A518" s="2">
        <v>44778</v>
      </c>
      <c r="B518" s="6" t="s">
        <v>18</v>
      </c>
      <c r="C518" s="6" t="s">
        <v>196</v>
      </c>
      <c r="D518" t="s">
        <v>45</v>
      </c>
      <c r="E518" t="s">
        <v>46</v>
      </c>
      <c r="F518">
        <v>11</v>
      </c>
      <c r="G518" t="s">
        <v>22</v>
      </c>
      <c r="H518" t="s">
        <v>55</v>
      </c>
      <c r="I518" t="str">
        <f t="shared" si="155"/>
        <v>L4FsaI1</v>
      </c>
      <c r="J518" t="s">
        <v>435</v>
      </c>
      <c r="K518" t="s">
        <v>171</v>
      </c>
      <c r="L518" s="1">
        <v>0.68</v>
      </c>
      <c r="M518">
        <v>4.6500000000000004</v>
      </c>
      <c r="N518">
        <f t="shared" si="146"/>
        <v>-0.46500000000000002</v>
      </c>
      <c r="O518" s="6" t="s">
        <v>175</v>
      </c>
      <c r="P518">
        <v>0.58499999999999996</v>
      </c>
      <c r="Q518" s="1">
        <f t="shared" si="151"/>
        <v>9.5000000000000084E-2</v>
      </c>
      <c r="R518">
        <v>20.05</v>
      </c>
      <c r="S518">
        <f t="shared" si="147"/>
        <v>-2.0049999999999999</v>
      </c>
      <c r="T518">
        <f t="shared" si="156"/>
        <v>-1.5399999999999998</v>
      </c>
      <c r="U518">
        <v>36.4</v>
      </c>
      <c r="V518">
        <v>35.35</v>
      </c>
      <c r="W518" s="13">
        <v>36.4</v>
      </c>
      <c r="X518">
        <v>35.35</v>
      </c>
      <c r="Y518">
        <v>36.4</v>
      </c>
      <c r="Z518">
        <f t="shared" si="157"/>
        <v>35.875</v>
      </c>
      <c r="AA518">
        <f t="shared" si="158"/>
        <v>102.46939689490445</v>
      </c>
      <c r="AB518">
        <f t="shared" si="159"/>
        <v>1040.0935999999999</v>
      </c>
      <c r="AC518">
        <f t="shared" si="160"/>
        <v>980.95366250000018</v>
      </c>
      <c r="AD518">
        <f t="shared" si="154"/>
        <v>0.16239316239316254</v>
      </c>
      <c r="AE518">
        <f t="shared" si="152"/>
        <v>1.2698600146818248E-5</v>
      </c>
      <c r="AF518">
        <f t="shared" si="161"/>
        <v>1.320773274166472E-6</v>
      </c>
      <c r="AG518">
        <f t="shared" si="162"/>
        <v>1.3207732741664719</v>
      </c>
      <c r="AH518">
        <f t="shared" si="153"/>
        <v>1.24567383226444E-6</v>
      </c>
      <c r="AI518">
        <f t="shared" si="163"/>
        <v>0.85764498322498184</v>
      </c>
    </row>
    <row r="519" spans="1:35" hidden="1" x14ac:dyDescent="0.35">
      <c r="A519" s="2">
        <v>44790</v>
      </c>
      <c r="B519" s="6" t="s">
        <v>18</v>
      </c>
      <c r="C519" s="6" t="s">
        <v>214</v>
      </c>
      <c r="D519" t="s">
        <v>109</v>
      </c>
      <c r="E519" t="s">
        <v>21</v>
      </c>
      <c r="F519">
        <v>12</v>
      </c>
      <c r="G519" t="s">
        <v>39</v>
      </c>
      <c r="H519" t="s">
        <v>113</v>
      </c>
      <c r="I519" t="str">
        <f t="shared" si="155"/>
        <v>L3BbrA10</v>
      </c>
      <c r="J519" t="s">
        <v>440</v>
      </c>
      <c r="K519" t="s">
        <v>215</v>
      </c>
      <c r="L519" s="1">
        <v>0.61899999999999999</v>
      </c>
      <c r="M519">
        <v>13.61</v>
      </c>
      <c r="N519">
        <f t="shared" ref="N519:N582" si="164">M519/-10</f>
        <v>-1.361</v>
      </c>
      <c r="O519" s="6" t="s">
        <v>160</v>
      </c>
      <c r="P519">
        <v>0.48599999999999999</v>
      </c>
      <c r="Q519" s="1">
        <f t="shared" si="151"/>
        <v>0.13300000000000001</v>
      </c>
      <c r="R519">
        <v>20.07</v>
      </c>
      <c r="S519">
        <f t="shared" ref="S519:S582" si="165">R519/-10</f>
        <v>-2.0070000000000001</v>
      </c>
      <c r="T519">
        <f t="shared" si="156"/>
        <v>-0.64600000000000013</v>
      </c>
      <c r="U519">
        <v>96.25</v>
      </c>
      <c r="V519">
        <v>90.3</v>
      </c>
      <c r="W519" s="13">
        <v>96.25</v>
      </c>
      <c r="X519">
        <v>90.3</v>
      </c>
      <c r="Y519">
        <v>96.25</v>
      </c>
      <c r="Z519">
        <f t="shared" si="157"/>
        <v>93.275000000000006</v>
      </c>
      <c r="AA519">
        <f t="shared" si="158"/>
        <v>692.69312300955414</v>
      </c>
      <c r="AB519">
        <f t="shared" si="159"/>
        <v>7272.2890625</v>
      </c>
      <c r="AC519">
        <f t="shared" si="160"/>
        <v>6400.96065</v>
      </c>
      <c r="AD519">
        <f t="shared" si="154"/>
        <v>0.27366255144032925</v>
      </c>
      <c r="AE519">
        <f t="shared" si="152"/>
        <v>2.4141212782099159E-5</v>
      </c>
      <c r="AF519">
        <f t="shared" si="161"/>
        <v>1.7556187767074491E-5</v>
      </c>
      <c r="AG519">
        <f t="shared" si="162"/>
        <v>17.556187767074491</v>
      </c>
      <c r="AH519">
        <f t="shared" si="153"/>
        <v>1.5452695306149374E-5</v>
      </c>
      <c r="AI519">
        <f t="shared" si="163"/>
        <v>27.176761249341311</v>
      </c>
    </row>
    <row r="520" spans="1:35" hidden="1" x14ac:dyDescent="0.35">
      <c r="A520" s="2">
        <v>44792</v>
      </c>
      <c r="B520" s="6" t="s">
        <v>18</v>
      </c>
      <c r="C520" s="6" t="s">
        <v>214</v>
      </c>
      <c r="D520" t="s">
        <v>45</v>
      </c>
      <c r="E520" t="s">
        <v>46</v>
      </c>
      <c r="F520">
        <v>8</v>
      </c>
      <c r="G520" t="s">
        <v>22</v>
      </c>
      <c r="H520" t="s">
        <v>55</v>
      </c>
      <c r="I520" t="str">
        <f t="shared" si="155"/>
        <v>L4FsaI1</v>
      </c>
      <c r="J520" t="s">
        <v>435</v>
      </c>
      <c r="K520" t="s">
        <v>226</v>
      </c>
      <c r="L520" s="1">
        <v>0.80800000000000005</v>
      </c>
      <c r="M520">
        <v>6.71</v>
      </c>
      <c r="N520">
        <f t="shared" si="164"/>
        <v>-0.67100000000000004</v>
      </c>
      <c r="O520" t="s">
        <v>60</v>
      </c>
      <c r="P520">
        <v>0.61199999999999999</v>
      </c>
      <c r="Q520" s="1">
        <f t="shared" si="151"/>
        <v>0.19600000000000006</v>
      </c>
      <c r="R520">
        <v>20.23</v>
      </c>
      <c r="S520">
        <f t="shared" si="165"/>
        <v>-2.0230000000000001</v>
      </c>
      <c r="T520">
        <f t="shared" si="156"/>
        <v>-1.3520000000000001</v>
      </c>
      <c r="U520">
        <v>36.4</v>
      </c>
      <c r="V520">
        <v>35.35</v>
      </c>
      <c r="W520" s="13">
        <v>36.4</v>
      </c>
      <c r="X520">
        <v>35.35</v>
      </c>
      <c r="Y520">
        <v>36.4</v>
      </c>
      <c r="Z520">
        <f t="shared" si="157"/>
        <v>35.875</v>
      </c>
      <c r="AA520">
        <f t="shared" si="158"/>
        <v>102.46939689490445</v>
      </c>
      <c r="AB520">
        <f t="shared" si="159"/>
        <v>1040.0935999999999</v>
      </c>
      <c r="AC520">
        <f t="shared" si="160"/>
        <v>980.95366250000018</v>
      </c>
      <c r="AD520">
        <f t="shared" si="154"/>
        <v>0.32026143790849682</v>
      </c>
      <c r="AE520">
        <f t="shared" si="152"/>
        <v>2.9297002260240756E-5</v>
      </c>
      <c r="AF520">
        <f t="shared" si="161"/>
        <v>3.0471624550061944E-6</v>
      </c>
      <c r="AG520">
        <f t="shared" si="162"/>
        <v>3.0471624550061946</v>
      </c>
      <c r="AH520">
        <f t="shared" si="153"/>
        <v>2.8739001667453954E-6</v>
      </c>
      <c r="AI520">
        <f t="shared" si="163"/>
        <v>2.2538183838803212</v>
      </c>
    </row>
    <row r="521" spans="1:35" x14ac:dyDescent="0.35">
      <c r="A521" s="2">
        <v>44750</v>
      </c>
      <c r="B521" t="s">
        <v>18</v>
      </c>
      <c r="C521" t="s">
        <v>155</v>
      </c>
      <c r="D521" t="s">
        <v>133</v>
      </c>
      <c r="E521" t="s">
        <v>21</v>
      </c>
      <c r="F521">
        <v>5</v>
      </c>
      <c r="G521" t="s">
        <v>26</v>
      </c>
      <c r="H521" t="s">
        <v>82</v>
      </c>
      <c r="I521" t="str">
        <f t="shared" si="155"/>
        <v>K1MlaH7</v>
      </c>
      <c r="J521" t="s">
        <v>479</v>
      </c>
      <c r="K521" t="s">
        <v>177</v>
      </c>
      <c r="L521" s="1">
        <v>0.753</v>
      </c>
      <c r="M521">
        <v>21.23</v>
      </c>
      <c r="N521">
        <f t="shared" si="164"/>
        <v>-2.1230000000000002</v>
      </c>
      <c r="O521" t="s">
        <v>178</v>
      </c>
      <c r="P521">
        <v>0.752</v>
      </c>
      <c r="Q521" s="1">
        <f t="shared" si="151"/>
        <v>1.0000000000000009E-3</v>
      </c>
      <c r="R521">
        <v>20.23</v>
      </c>
      <c r="S521">
        <f t="shared" si="165"/>
        <v>-2.0230000000000001</v>
      </c>
      <c r="T521">
        <f t="shared" si="156"/>
        <v>0.10000000000000009</v>
      </c>
      <c r="U521">
        <v>38.4</v>
      </c>
      <c r="V521">
        <v>33.4</v>
      </c>
      <c r="W521">
        <v>10.5</v>
      </c>
      <c r="Y521" s="13">
        <f>(W521+X521)/2</f>
        <v>5.25</v>
      </c>
      <c r="Z521">
        <f t="shared" si="157"/>
        <v>5.25</v>
      </c>
      <c r="AA521">
        <f t="shared" si="158"/>
        <v>2.1944665605095541</v>
      </c>
      <c r="AB521">
        <f t="shared" si="159"/>
        <v>1157.5296000000001</v>
      </c>
      <c r="AC521">
        <f t="shared" si="160"/>
        <v>875.71460000000002</v>
      </c>
      <c r="AD521">
        <f t="shared" si="154"/>
        <v>1.3297872340425545E-3</v>
      </c>
      <c r="AE521">
        <f t="shared" si="152"/>
        <v>3.4270686141099928E-8</v>
      </c>
      <c r="AF521">
        <f t="shared" si="161"/>
        <v>3.9669333620632947E-9</v>
      </c>
      <c r="AG521">
        <f t="shared" si="162"/>
        <v>3.9669333620632949E-3</v>
      </c>
      <c r="AH521">
        <f t="shared" si="153"/>
        <v>3.0011340205778871E-9</v>
      </c>
      <c r="AI521">
        <f t="shared" si="163"/>
        <v>3.9669333620632914E-2</v>
      </c>
    </row>
    <row r="522" spans="1:35" hidden="1" x14ac:dyDescent="0.35">
      <c r="A522" s="2">
        <v>44743</v>
      </c>
      <c r="B522" t="s">
        <v>56</v>
      </c>
      <c r="C522" t="s">
        <v>155</v>
      </c>
      <c r="D522" t="s">
        <v>77</v>
      </c>
      <c r="E522" t="s">
        <v>46</v>
      </c>
      <c r="F522">
        <v>4</v>
      </c>
      <c r="G522" t="s">
        <v>37</v>
      </c>
      <c r="H522" t="s">
        <v>68</v>
      </c>
      <c r="I522" t="str">
        <f t="shared" si="155"/>
        <v>M3PfaG6</v>
      </c>
      <c r="J522" t="s">
        <v>517</v>
      </c>
      <c r="K522" t="s">
        <v>159</v>
      </c>
      <c r="L522" s="1">
        <v>0.73099999999999998</v>
      </c>
      <c r="M522">
        <v>5.77</v>
      </c>
      <c r="N522">
        <f t="shared" si="164"/>
        <v>-0.57699999999999996</v>
      </c>
      <c r="O522" t="s">
        <v>160</v>
      </c>
      <c r="P522">
        <v>0.61499999999999999</v>
      </c>
      <c r="Q522" s="1">
        <f t="shared" si="151"/>
        <v>0.11599999999999999</v>
      </c>
      <c r="R522">
        <v>20.32</v>
      </c>
      <c r="S522">
        <f t="shared" si="165"/>
        <v>-2.032</v>
      </c>
      <c r="T522">
        <f t="shared" si="156"/>
        <v>-1.4550000000000001</v>
      </c>
      <c r="U522">
        <v>42.994999999999997</v>
      </c>
      <c r="Y522" s="13">
        <v>42.994999999999997</v>
      </c>
      <c r="Z522">
        <f t="shared" si="157"/>
        <v>0</v>
      </c>
      <c r="AA522">
        <f t="shared" si="158"/>
        <v>0</v>
      </c>
      <c r="AB522">
        <f t="shared" si="159"/>
        <v>1451.1274696249998</v>
      </c>
      <c r="AC522">
        <f t="shared" si="160"/>
        <v>0</v>
      </c>
      <c r="AD522">
        <f t="shared" si="154"/>
        <v>0.18861788617886177</v>
      </c>
      <c r="AE522">
        <f t="shared" si="152"/>
        <v>1.5268257600978207E-5</v>
      </c>
      <c r="AF522">
        <f t="shared" si="161"/>
        <v>2.2156188018090176E-6</v>
      </c>
      <c r="AG522">
        <f t="shared" si="162"/>
        <v>2.2156188018090175</v>
      </c>
      <c r="AH522">
        <f t="shared" si="153"/>
        <v>0</v>
      </c>
      <c r="AI522">
        <f t="shared" si="163"/>
        <v>1.5227620630989811</v>
      </c>
    </row>
    <row r="523" spans="1:35" hidden="1" x14ac:dyDescent="0.35">
      <c r="A523" s="2">
        <v>44791</v>
      </c>
      <c r="B523" s="6" t="s">
        <v>18</v>
      </c>
      <c r="C523" s="6" t="s">
        <v>214</v>
      </c>
      <c r="D523" t="s">
        <v>123</v>
      </c>
      <c r="E523" t="s">
        <v>21</v>
      </c>
      <c r="F523">
        <v>3</v>
      </c>
      <c r="G523" t="s">
        <v>22</v>
      </c>
      <c r="H523" t="s">
        <v>130</v>
      </c>
      <c r="I523" t="str">
        <f t="shared" si="155"/>
        <v>M1FsaH4</v>
      </c>
      <c r="J523" t="s">
        <v>460</v>
      </c>
      <c r="K523" t="s">
        <v>222</v>
      </c>
      <c r="L523" s="1">
        <v>0.76500000000000001</v>
      </c>
      <c r="M523">
        <v>5.85</v>
      </c>
      <c r="N523">
        <f t="shared" si="164"/>
        <v>-0.58499999999999996</v>
      </c>
      <c r="O523" t="s">
        <v>223</v>
      </c>
      <c r="P523">
        <v>0.73899999999999999</v>
      </c>
      <c r="Q523" s="1">
        <f t="shared" si="151"/>
        <v>2.6000000000000023E-2</v>
      </c>
      <c r="R523">
        <v>20.34</v>
      </c>
      <c r="S523">
        <f t="shared" si="165"/>
        <v>-2.0339999999999998</v>
      </c>
      <c r="T523">
        <f t="shared" si="156"/>
        <v>-1.4489999999999998</v>
      </c>
      <c r="U523">
        <v>47.6</v>
      </c>
      <c r="V523">
        <v>43.2</v>
      </c>
      <c r="W523" s="13">
        <v>47.6</v>
      </c>
      <c r="X523">
        <v>43.2</v>
      </c>
      <c r="Y523">
        <v>47.6</v>
      </c>
      <c r="Z523">
        <f t="shared" si="157"/>
        <v>45.400000000000006</v>
      </c>
      <c r="AA523">
        <f t="shared" si="158"/>
        <v>164.10509554140128</v>
      </c>
      <c r="AB523">
        <f t="shared" si="159"/>
        <v>1778.6216000000002</v>
      </c>
      <c r="AC523">
        <f t="shared" si="160"/>
        <v>1464.9984000000002</v>
      </c>
      <c r="AD523">
        <f t="shared" si="154"/>
        <v>3.5182679296346449E-2</v>
      </c>
      <c r="AE523">
        <f t="shared" si="152"/>
        <v>1.9323146613623944E-6</v>
      </c>
      <c r="AF523">
        <f t="shared" si="161"/>
        <v>3.4368565946958406E-7</v>
      </c>
      <c r="AG523">
        <f t="shared" si="162"/>
        <v>0.34368565946958407</v>
      </c>
      <c r="AH523">
        <f t="shared" si="153"/>
        <v>2.83083788719245E-7</v>
      </c>
      <c r="AI523">
        <f t="shared" si="163"/>
        <v>0.23718817078646245</v>
      </c>
    </row>
    <row r="524" spans="1:35" hidden="1" x14ac:dyDescent="0.35">
      <c r="A524" s="2">
        <v>44791</v>
      </c>
      <c r="B524" s="6" t="s">
        <v>18</v>
      </c>
      <c r="C524" s="6" t="s">
        <v>214</v>
      </c>
      <c r="D524" t="s">
        <v>86</v>
      </c>
      <c r="E524" t="s">
        <v>46</v>
      </c>
      <c r="F524">
        <v>8</v>
      </c>
      <c r="G524" t="s">
        <v>28</v>
      </c>
      <c r="H524" t="s">
        <v>75</v>
      </c>
      <c r="I524" t="str">
        <f t="shared" si="155"/>
        <v>K5DtoJ7</v>
      </c>
      <c r="J524" t="s">
        <v>399</v>
      </c>
      <c r="K524" t="s">
        <v>219</v>
      </c>
      <c r="L524" s="1">
        <v>1.0009999999999999</v>
      </c>
      <c r="M524">
        <v>11.43</v>
      </c>
      <c r="N524">
        <f t="shared" si="164"/>
        <v>-1.143</v>
      </c>
      <c r="O524" t="s">
        <v>220</v>
      </c>
      <c r="P524">
        <v>0.89</v>
      </c>
      <c r="Q524" s="1">
        <f t="shared" si="151"/>
        <v>0.11099999999999988</v>
      </c>
      <c r="R524">
        <v>20.36</v>
      </c>
      <c r="S524">
        <f t="shared" si="165"/>
        <v>-2.036</v>
      </c>
      <c r="T524">
        <f t="shared" si="156"/>
        <v>-0.89300000000000002</v>
      </c>
      <c r="U524">
        <v>77.900000000000006</v>
      </c>
      <c r="V524">
        <v>71.25</v>
      </c>
      <c r="W524" s="13">
        <v>77.900000000000006</v>
      </c>
      <c r="X524">
        <v>71.25</v>
      </c>
      <c r="Y524">
        <v>77.900000000000006</v>
      </c>
      <c r="Z524">
        <f t="shared" si="157"/>
        <v>74.575000000000003</v>
      </c>
      <c r="AA524">
        <f t="shared" si="158"/>
        <v>442.78906250000006</v>
      </c>
      <c r="AB524">
        <f t="shared" si="159"/>
        <v>4763.7018500000004</v>
      </c>
      <c r="AC524">
        <f t="shared" si="160"/>
        <v>3985.1015625</v>
      </c>
      <c r="AD524">
        <f t="shared" si="154"/>
        <v>0.12471910112359537</v>
      </c>
      <c r="AE524">
        <f t="shared" si="152"/>
        <v>9.1757262884436129E-6</v>
      </c>
      <c r="AF524">
        <f t="shared" si="161"/>
        <v>4.3710424295352476E-6</v>
      </c>
      <c r="AG524">
        <f t="shared" si="162"/>
        <v>4.3710424295352475</v>
      </c>
      <c r="AH524">
        <f t="shared" si="153"/>
        <v>3.6566201169148968E-6</v>
      </c>
      <c r="AI524">
        <f t="shared" si="163"/>
        <v>4.8947843555825843</v>
      </c>
    </row>
    <row r="525" spans="1:35" s="4" customFormat="1" hidden="1" x14ac:dyDescent="0.35">
      <c r="A525" s="2">
        <v>44764</v>
      </c>
      <c r="B525" t="s">
        <v>18</v>
      </c>
      <c r="C525" t="s">
        <v>181</v>
      </c>
      <c r="D525" t="s">
        <v>109</v>
      </c>
      <c r="E525" t="s">
        <v>21</v>
      </c>
      <c r="F525">
        <v>11</v>
      </c>
      <c r="G525" t="s">
        <v>33</v>
      </c>
      <c r="H525" t="s">
        <v>104</v>
      </c>
      <c r="I525" t="str">
        <f t="shared" si="155"/>
        <v>L3HmaE8</v>
      </c>
      <c r="J525" t="s">
        <v>446</v>
      </c>
      <c r="K525" t="s">
        <v>193</v>
      </c>
      <c r="L525" s="1">
        <v>0.85699999999999998</v>
      </c>
      <c r="M525">
        <v>14.34</v>
      </c>
      <c r="N525">
        <f t="shared" si="164"/>
        <v>-1.4339999999999999</v>
      </c>
      <c r="O525" t="s">
        <v>163</v>
      </c>
      <c r="P525">
        <v>0.75900000000000001</v>
      </c>
      <c r="Q525" s="1">
        <f t="shared" si="151"/>
        <v>9.7999999999999976E-2</v>
      </c>
      <c r="R525">
        <v>20.45</v>
      </c>
      <c r="S525">
        <f t="shared" si="165"/>
        <v>-2.0449999999999999</v>
      </c>
      <c r="T525">
        <f t="shared" si="156"/>
        <v>-0.61099999999999999</v>
      </c>
      <c r="U525">
        <v>56.95</v>
      </c>
      <c r="V525">
        <v>55.85</v>
      </c>
      <c r="W525">
        <v>28.5</v>
      </c>
      <c r="X525">
        <v>29</v>
      </c>
      <c r="Y525" s="13">
        <f>(W525+X525)/2</f>
        <v>28.75</v>
      </c>
      <c r="Z525">
        <f t="shared" si="157"/>
        <v>28.75</v>
      </c>
      <c r="AA525">
        <f t="shared" si="158"/>
        <v>65.809116242038215</v>
      </c>
      <c r="AB525">
        <f t="shared" si="159"/>
        <v>2545.9924625000003</v>
      </c>
      <c r="AC525">
        <f t="shared" si="160"/>
        <v>2448.5896625000005</v>
      </c>
      <c r="AD525">
        <f t="shared" si="154"/>
        <v>0.12911725955204212</v>
      </c>
      <c r="AE525">
        <f t="shared" si="152"/>
        <v>9.5756581728290843E-6</v>
      </c>
      <c r="AF525">
        <f t="shared" si="161"/>
        <v>2.4379553531499375E-6</v>
      </c>
      <c r="AG525">
        <f t="shared" si="162"/>
        <v>2.4379553531499374</v>
      </c>
      <c r="AH525">
        <f t="shared" si="153"/>
        <v>2.3446857613622939E-6</v>
      </c>
      <c r="AI525">
        <f t="shared" si="163"/>
        <v>3.9901069609655275</v>
      </c>
    </row>
    <row r="526" spans="1:35" hidden="1" x14ac:dyDescent="0.35">
      <c r="A526" s="2">
        <v>44791</v>
      </c>
      <c r="B526" s="6" t="s">
        <v>18</v>
      </c>
      <c r="C526" s="6" t="s">
        <v>214</v>
      </c>
      <c r="D526" t="s">
        <v>86</v>
      </c>
      <c r="E526" t="s">
        <v>46</v>
      </c>
      <c r="F526">
        <v>2</v>
      </c>
      <c r="G526" t="s">
        <v>37</v>
      </c>
      <c r="H526" t="s">
        <v>96</v>
      </c>
      <c r="I526" t="str">
        <f t="shared" si="155"/>
        <v>K5PfaF3</v>
      </c>
      <c r="J526" t="s">
        <v>405</v>
      </c>
      <c r="K526" t="s">
        <v>219</v>
      </c>
      <c r="L526" s="1">
        <v>0.84899999999999998</v>
      </c>
      <c r="M526">
        <v>10.57</v>
      </c>
      <c r="N526">
        <f t="shared" si="164"/>
        <v>-1.0569999999999999</v>
      </c>
      <c r="O526" t="s">
        <v>220</v>
      </c>
      <c r="P526">
        <v>0.71899999999999997</v>
      </c>
      <c r="Q526" s="1">
        <f t="shared" si="151"/>
        <v>0.13</v>
      </c>
      <c r="R526">
        <v>20.45</v>
      </c>
      <c r="S526">
        <f t="shared" si="165"/>
        <v>-2.0449999999999999</v>
      </c>
      <c r="T526">
        <f t="shared" si="156"/>
        <v>-0.98799999999999999</v>
      </c>
      <c r="U526">
        <v>91.85</v>
      </c>
      <c r="V526">
        <v>92.15</v>
      </c>
      <c r="W526" s="13">
        <v>91.85</v>
      </c>
      <c r="X526">
        <v>92.15</v>
      </c>
      <c r="Y526">
        <v>91.85</v>
      </c>
      <c r="Z526">
        <f t="shared" si="157"/>
        <v>92</v>
      </c>
      <c r="AA526">
        <f t="shared" si="158"/>
        <v>673.8853503184713</v>
      </c>
      <c r="AB526">
        <f t="shared" si="159"/>
        <v>6622.5916624999991</v>
      </c>
      <c r="AC526">
        <f t="shared" si="160"/>
        <v>6665.9236625000012</v>
      </c>
      <c r="AD526">
        <f t="shared" si="154"/>
        <v>0.1808066759388039</v>
      </c>
      <c r="AE526">
        <f t="shared" si="152"/>
        <v>1.4493656490192659E-5</v>
      </c>
      <c r="AF526">
        <f t="shared" si="161"/>
        <v>9.5985568631088901E-6</v>
      </c>
      <c r="AG526">
        <f t="shared" si="162"/>
        <v>9.5985568631088896</v>
      </c>
      <c r="AH526">
        <f t="shared" si="153"/>
        <v>9.6613607754121959E-6</v>
      </c>
      <c r="AI526">
        <f t="shared" si="163"/>
        <v>9.715138525413856</v>
      </c>
    </row>
    <row r="527" spans="1:35" hidden="1" x14ac:dyDescent="0.35">
      <c r="A527" s="2">
        <v>44804</v>
      </c>
      <c r="B527" s="6" t="s">
        <v>18</v>
      </c>
      <c r="C527" s="6" t="s">
        <v>232</v>
      </c>
      <c r="D527" t="s">
        <v>109</v>
      </c>
      <c r="E527" t="s">
        <v>21</v>
      </c>
      <c r="F527">
        <v>16</v>
      </c>
      <c r="G527" t="s">
        <v>41</v>
      </c>
      <c r="H527" t="s">
        <v>116</v>
      </c>
      <c r="I527" t="str">
        <f t="shared" si="155"/>
        <v>L3MluG10</v>
      </c>
      <c r="J527" t="s">
        <v>449</v>
      </c>
      <c r="K527" t="s">
        <v>226</v>
      </c>
      <c r="L527" s="1" t="s">
        <v>51</v>
      </c>
      <c r="M527">
        <v>2.91</v>
      </c>
      <c r="N527">
        <f t="shared" si="164"/>
        <v>-0.29100000000000004</v>
      </c>
      <c r="O527" t="s">
        <v>233</v>
      </c>
      <c r="P527">
        <v>0.63100000000000001</v>
      </c>
      <c r="Q527" s="1" t="e">
        <f t="shared" si="151"/>
        <v>#VALUE!</v>
      </c>
      <c r="R527">
        <v>20.51</v>
      </c>
      <c r="S527">
        <f t="shared" si="165"/>
        <v>-2.0510000000000002</v>
      </c>
      <c r="T527">
        <f t="shared" si="156"/>
        <v>-1.7600000000000002</v>
      </c>
      <c r="U527">
        <v>82.3</v>
      </c>
      <c r="V527">
        <v>79.900000000000006</v>
      </c>
      <c r="W527">
        <v>82.3</v>
      </c>
      <c r="X527">
        <v>79.900000000000006</v>
      </c>
      <c r="Y527">
        <v>79.900000000000006</v>
      </c>
      <c r="Z527">
        <f t="shared" si="157"/>
        <v>81.099999999999994</v>
      </c>
      <c r="AA527">
        <f t="shared" si="158"/>
        <v>523.66321656050945</v>
      </c>
      <c r="AB527">
        <f t="shared" si="159"/>
        <v>5317.0326500000001</v>
      </c>
      <c r="AC527">
        <f t="shared" si="160"/>
        <v>5011.4478500000014</v>
      </c>
      <c r="AD527" t="s">
        <v>50</v>
      </c>
      <c r="AE527" t="s">
        <v>50</v>
      </c>
      <c r="AF527" t="e">
        <f t="shared" si="161"/>
        <v>#VALUE!</v>
      </c>
      <c r="AG527" t="e">
        <f t="shared" si="162"/>
        <v>#VALUE!</v>
      </c>
      <c r="AH527" t="s">
        <v>103</v>
      </c>
      <c r="AI527" t="e">
        <f t="shared" si="163"/>
        <v>#VALUE!</v>
      </c>
    </row>
    <row r="528" spans="1:35" hidden="1" x14ac:dyDescent="0.35">
      <c r="A528" s="2">
        <v>44792</v>
      </c>
      <c r="B528" s="6" t="s">
        <v>18</v>
      </c>
      <c r="C528" s="6" t="s">
        <v>214</v>
      </c>
      <c r="D528" t="s">
        <v>20</v>
      </c>
      <c r="E528" t="s">
        <v>21</v>
      </c>
      <c r="F528">
        <v>10</v>
      </c>
      <c r="G528" t="s">
        <v>25</v>
      </c>
      <c r="H528" t="s">
        <v>31</v>
      </c>
      <c r="I528" t="str">
        <f t="shared" si="155"/>
        <v>K6SguA8</v>
      </c>
      <c r="J528" t="s">
        <v>431</v>
      </c>
      <c r="K528" t="s">
        <v>227</v>
      </c>
      <c r="L528" s="1">
        <v>0.51700000000000002</v>
      </c>
      <c r="M528">
        <v>9.4600000000000009</v>
      </c>
      <c r="N528">
        <f t="shared" si="164"/>
        <v>-0.94600000000000006</v>
      </c>
      <c r="O528" t="s">
        <v>228</v>
      </c>
      <c r="P528">
        <v>0.42699999999999999</v>
      </c>
      <c r="Q528" s="1">
        <f t="shared" si="151"/>
        <v>9.0000000000000024E-2</v>
      </c>
      <c r="R528">
        <v>20.53</v>
      </c>
      <c r="S528">
        <f t="shared" si="165"/>
        <v>-2.0529999999999999</v>
      </c>
      <c r="T528">
        <f t="shared" si="156"/>
        <v>-1.1069999999999998</v>
      </c>
      <c r="U528">
        <v>50.055</v>
      </c>
      <c r="V528">
        <v>46.5</v>
      </c>
      <c r="W528" s="13">
        <v>50.055</v>
      </c>
      <c r="X528">
        <v>46.5</v>
      </c>
      <c r="Y528">
        <v>50.055</v>
      </c>
      <c r="Z528">
        <f t="shared" si="157"/>
        <v>48.277500000000003</v>
      </c>
      <c r="AA528">
        <f t="shared" si="158"/>
        <v>185.56664062500002</v>
      </c>
      <c r="AB528">
        <f t="shared" si="159"/>
        <v>1966.819874625</v>
      </c>
      <c r="AC528">
        <f t="shared" si="160"/>
        <v>1697.36625</v>
      </c>
      <c r="AD528">
        <f>(L528-P528)/P528</f>
        <v>0.21077283372365346</v>
      </c>
      <c r="AE528">
        <f t="shared" ref="AE528:AE559" si="166">119*(10^-6)*(AD528^1.231)</f>
        <v>1.7505026653081129E-5</v>
      </c>
      <c r="AF528">
        <f t="shared" si="161"/>
        <v>3.4429234327120311E-6</v>
      </c>
      <c r="AG528">
        <f t="shared" si="162"/>
        <v>3.4429234327120311</v>
      </c>
      <c r="AH528">
        <f t="shared" ref="AH528:AH559" si="167">AE528*(AC528/10000)</f>
        <v>2.9712441446290368E-6</v>
      </c>
      <c r="AI528">
        <f t="shared" si="163"/>
        <v>3.1101386022692248</v>
      </c>
    </row>
    <row r="529" spans="1:35" hidden="1" x14ac:dyDescent="0.35">
      <c r="A529" s="2">
        <v>44749</v>
      </c>
      <c r="B529" t="s">
        <v>18</v>
      </c>
      <c r="C529" t="s">
        <v>155</v>
      </c>
      <c r="D529" t="s">
        <v>109</v>
      </c>
      <c r="E529" t="s">
        <v>21</v>
      </c>
      <c r="F529">
        <v>14</v>
      </c>
      <c r="G529" t="s">
        <v>22</v>
      </c>
      <c r="H529" t="s">
        <v>110</v>
      </c>
      <c r="I529" t="str">
        <f t="shared" si="155"/>
        <v>L3FsaA7</v>
      </c>
      <c r="J529" t="s">
        <v>444</v>
      </c>
      <c r="K529" t="s">
        <v>153</v>
      </c>
      <c r="L529" s="1">
        <v>0.70199999999999996</v>
      </c>
      <c r="M529">
        <v>8.82</v>
      </c>
      <c r="N529">
        <f t="shared" si="164"/>
        <v>-0.88200000000000001</v>
      </c>
      <c r="O529" t="s">
        <v>176</v>
      </c>
      <c r="P529">
        <v>0.68300000000000005</v>
      </c>
      <c r="Q529" s="1">
        <f t="shared" si="151"/>
        <v>1.8999999999999906E-2</v>
      </c>
      <c r="R529">
        <v>20.55</v>
      </c>
      <c r="S529">
        <f t="shared" si="165"/>
        <v>-2.0550000000000002</v>
      </c>
      <c r="T529">
        <f t="shared" si="156"/>
        <v>-1.173</v>
      </c>
      <c r="U529">
        <v>39.75</v>
      </c>
      <c r="V529">
        <v>35.049999999999997</v>
      </c>
      <c r="W529">
        <v>10</v>
      </c>
      <c r="X529">
        <v>11</v>
      </c>
      <c r="Y529" s="13">
        <f>(W529+X529)/2</f>
        <v>10.5</v>
      </c>
      <c r="Z529">
        <f t="shared" si="157"/>
        <v>10.5</v>
      </c>
      <c r="AA529">
        <f t="shared" si="158"/>
        <v>8.7778662420382165</v>
      </c>
      <c r="AB529">
        <f t="shared" si="159"/>
        <v>1240.3490624999999</v>
      </c>
      <c r="AC529">
        <f t="shared" si="160"/>
        <v>964.37446249999994</v>
      </c>
      <c r="AD529">
        <f>(L529-P529)/P529</f>
        <v>2.781844802342592E-2</v>
      </c>
      <c r="AE529">
        <f t="shared" si="166"/>
        <v>1.4471740218857953E-6</v>
      </c>
      <c r="AF529">
        <f t="shared" si="161"/>
        <v>1.7950009413204006E-7</v>
      </c>
      <c r="AG529">
        <f t="shared" si="162"/>
        <v>0.17950009413204004</v>
      </c>
      <c r="AH529">
        <f t="shared" si="167"/>
        <v>1.3956176695000768E-7</v>
      </c>
      <c r="AI529">
        <f t="shared" si="163"/>
        <v>0.15302650821145783</v>
      </c>
    </row>
    <row r="530" spans="1:35" hidden="1" x14ac:dyDescent="0.35">
      <c r="A530" s="2">
        <v>44764</v>
      </c>
      <c r="B530" t="s">
        <v>18</v>
      </c>
      <c r="C530" t="s">
        <v>181</v>
      </c>
      <c r="D530" t="s">
        <v>109</v>
      </c>
      <c r="E530" t="s">
        <v>21</v>
      </c>
      <c r="F530">
        <v>14</v>
      </c>
      <c r="G530" t="s">
        <v>39</v>
      </c>
      <c r="H530" t="s">
        <v>119</v>
      </c>
      <c r="I530" t="str">
        <f t="shared" si="155"/>
        <v>L3BbrI7</v>
      </c>
      <c r="J530" t="s">
        <v>441</v>
      </c>
      <c r="K530" t="s">
        <v>193</v>
      </c>
      <c r="L530" s="1">
        <v>0.749</v>
      </c>
      <c r="M530">
        <v>13.45</v>
      </c>
      <c r="N530">
        <f t="shared" si="164"/>
        <v>-1.345</v>
      </c>
      <c r="O530" t="s">
        <v>163</v>
      </c>
      <c r="P530">
        <v>0.59299999999999997</v>
      </c>
      <c r="Q530" s="1">
        <f t="shared" si="151"/>
        <v>0.15600000000000003</v>
      </c>
      <c r="R530">
        <v>20.64</v>
      </c>
      <c r="S530">
        <f t="shared" si="165"/>
        <v>-2.0640000000000001</v>
      </c>
      <c r="T530">
        <f t="shared" si="156"/>
        <v>-0.71900000000000008</v>
      </c>
      <c r="U530">
        <v>85.5</v>
      </c>
      <c r="V530">
        <v>87.15</v>
      </c>
      <c r="W530">
        <v>27</v>
      </c>
      <c r="X530">
        <v>27.5</v>
      </c>
      <c r="Y530" s="13">
        <f>(W530+X530)/2</f>
        <v>27.25</v>
      </c>
      <c r="Z530">
        <f t="shared" si="157"/>
        <v>27.25</v>
      </c>
      <c r="AA530">
        <f t="shared" si="158"/>
        <v>59.121218152866241</v>
      </c>
      <c r="AB530">
        <f t="shared" si="159"/>
        <v>5738.5462500000003</v>
      </c>
      <c r="AC530">
        <f t="shared" si="160"/>
        <v>5962.1711625000016</v>
      </c>
      <c r="AD530">
        <f>(L530-P530)/P530</f>
        <v>0.26306913996627324</v>
      </c>
      <c r="AE530">
        <f t="shared" si="166"/>
        <v>2.2996037830945378E-5</v>
      </c>
      <c r="AF530">
        <f t="shared" si="161"/>
        <v>1.3196382665962975E-5</v>
      </c>
      <c r="AG530">
        <f t="shared" si="162"/>
        <v>13.196382665962975</v>
      </c>
      <c r="AH530">
        <f t="shared" si="167"/>
        <v>1.3710631360742163E-5</v>
      </c>
      <c r="AI530">
        <f t="shared" si="163"/>
        <v>18.353800648070894</v>
      </c>
    </row>
    <row r="531" spans="1:35" hidden="1" x14ac:dyDescent="0.35">
      <c r="A531" s="2">
        <v>44806</v>
      </c>
      <c r="B531" s="6" t="s">
        <v>18</v>
      </c>
      <c r="C531" s="6" t="s">
        <v>232</v>
      </c>
      <c r="D531" t="s">
        <v>20</v>
      </c>
      <c r="E531" t="s">
        <v>21</v>
      </c>
      <c r="F531">
        <v>15</v>
      </c>
      <c r="G531" t="s">
        <v>29</v>
      </c>
      <c r="H531" t="s">
        <v>76</v>
      </c>
      <c r="I531" t="str">
        <f t="shared" si="155"/>
        <v>K6PafH5</v>
      </c>
      <c r="J531" t="s">
        <v>427</v>
      </c>
      <c r="K531" t="s">
        <v>241</v>
      </c>
      <c r="L531" s="1">
        <v>0.64100000000000001</v>
      </c>
      <c r="M531">
        <v>7.84</v>
      </c>
      <c r="N531">
        <f t="shared" si="164"/>
        <v>-0.78400000000000003</v>
      </c>
      <c r="O531" t="s">
        <v>32</v>
      </c>
      <c r="P531">
        <v>0.41799999999999998</v>
      </c>
      <c r="Q531" s="1">
        <f t="shared" si="151"/>
        <v>0.22300000000000003</v>
      </c>
      <c r="R531">
        <v>20.64</v>
      </c>
      <c r="S531">
        <f t="shared" si="165"/>
        <v>-2.0640000000000001</v>
      </c>
      <c r="T531">
        <f t="shared" si="156"/>
        <v>-1.28</v>
      </c>
      <c r="U531">
        <v>75.5</v>
      </c>
      <c r="V531">
        <v>78.75</v>
      </c>
      <c r="W531">
        <v>75.5</v>
      </c>
      <c r="X531">
        <v>78.75</v>
      </c>
      <c r="Y531">
        <v>78.75</v>
      </c>
      <c r="Z531">
        <f t="shared" si="157"/>
        <v>77.125</v>
      </c>
      <c r="AA531">
        <f t="shared" si="158"/>
        <v>473.58802746815286</v>
      </c>
      <c r="AB531">
        <f t="shared" si="159"/>
        <v>4474.69625</v>
      </c>
      <c r="AC531">
        <f t="shared" si="160"/>
        <v>4868.2265625</v>
      </c>
      <c r="AD531">
        <f>(L531-P531)/P531</f>
        <v>0.53349282296650724</v>
      </c>
      <c r="AE531">
        <f t="shared" si="166"/>
        <v>5.4908836966362465E-5</v>
      </c>
      <c r="AF531">
        <f t="shared" si="161"/>
        <v>2.457003668652435E-5</v>
      </c>
      <c r="AG531">
        <f t="shared" si="162"/>
        <v>24.57003668652435</v>
      </c>
      <c r="AH531">
        <f t="shared" si="167"/>
        <v>2.6730865863562768E-5</v>
      </c>
      <c r="AI531">
        <f t="shared" si="163"/>
        <v>19.195341161347148</v>
      </c>
    </row>
    <row r="532" spans="1:35" hidden="1" x14ac:dyDescent="0.35">
      <c r="A532" s="2">
        <v>44772</v>
      </c>
      <c r="B532" t="s">
        <v>56</v>
      </c>
      <c r="C532" t="s">
        <v>196</v>
      </c>
      <c r="D532" t="s">
        <v>67</v>
      </c>
      <c r="E532" t="s">
        <v>46</v>
      </c>
      <c r="F532">
        <v>4</v>
      </c>
      <c r="G532" t="s">
        <v>28</v>
      </c>
      <c r="H532" t="s">
        <v>35</v>
      </c>
      <c r="I532" t="str">
        <f t="shared" si="155"/>
        <v>L6DtoD4</v>
      </c>
      <c r="J532" t="s">
        <v>506</v>
      </c>
      <c r="L532" s="1">
        <v>0.72499999999999998</v>
      </c>
      <c r="M532">
        <v>25.14</v>
      </c>
      <c r="N532">
        <f t="shared" si="164"/>
        <v>-2.5140000000000002</v>
      </c>
      <c r="O532" t="s">
        <v>170</v>
      </c>
      <c r="P532">
        <v>0.81</v>
      </c>
      <c r="Q532" s="1">
        <f t="shared" si="151"/>
        <v>-8.5000000000000075E-2</v>
      </c>
      <c r="R532">
        <v>20.74</v>
      </c>
      <c r="S532">
        <f t="shared" si="165"/>
        <v>-2.0739999999999998</v>
      </c>
      <c r="T532">
        <f t="shared" si="156"/>
        <v>0.44000000000000039</v>
      </c>
      <c r="U532">
        <v>52.41</v>
      </c>
      <c r="Y532" s="13">
        <v>52.41</v>
      </c>
      <c r="Z532">
        <f t="shared" si="157"/>
        <v>0</v>
      </c>
      <c r="AA532">
        <f t="shared" si="158"/>
        <v>0</v>
      </c>
      <c r="AB532">
        <f t="shared" si="159"/>
        <v>2156.2443585000001</v>
      </c>
      <c r="AC532">
        <f t="shared" si="160"/>
        <v>0</v>
      </c>
      <c r="AD532">
        <f>(P532-L532)/L532</f>
        <v>0.11724137931034494</v>
      </c>
      <c r="AE532">
        <f t="shared" si="166"/>
        <v>8.5032622392961857E-6</v>
      </c>
      <c r="AF532">
        <f t="shared" si="161"/>
        <v>1.833511123232848E-6</v>
      </c>
      <c r="AG532">
        <f t="shared" si="162"/>
        <v>1.833511123232848</v>
      </c>
      <c r="AH532">
        <f t="shared" si="167"/>
        <v>0</v>
      </c>
      <c r="AI532">
        <f t="shared" si="163"/>
        <v>4.1670707346201059</v>
      </c>
    </row>
    <row r="533" spans="1:35" hidden="1" x14ac:dyDescent="0.35">
      <c r="A533" s="2">
        <v>44778</v>
      </c>
      <c r="B533" s="6" t="s">
        <v>18</v>
      </c>
      <c r="C533" s="6" t="s">
        <v>196</v>
      </c>
      <c r="D533" t="s">
        <v>86</v>
      </c>
      <c r="E533" t="s">
        <v>46</v>
      </c>
      <c r="F533">
        <v>8</v>
      </c>
      <c r="G533" t="s">
        <v>37</v>
      </c>
      <c r="H533" t="s">
        <v>97</v>
      </c>
      <c r="I533" t="str">
        <f t="shared" si="155"/>
        <v>K5PfaJ1</v>
      </c>
      <c r="J533" t="s">
        <v>406</v>
      </c>
      <c r="K533" t="s">
        <v>208</v>
      </c>
      <c r="L533" s="1">
        <v>0.84399999999999997</v>
      </c>
      <c r="M533">
        <v>6.58</v>
      </c>
      <c r="N533">
        <f t="shared" si="164"/>
        <v>-0.65800000000000003</v>
      </c>
      <c r="O533" s="6" t="s">
        <v>168</v>
      </c>
      <c r="P533">
        <v>0.66700000000000004</v>
      </c>
      <c r="Q533" s="1">
        <f t="shared" si="151"/>
        <v>0.17699999999999994</v>
      </c>
      <c r="R533">
        <v>20.76</v>
      </c>
      <c r="S533">
        <f t="shared" si="165"/>
        <v>-2.0760000000000001</v>
      </c>
      <c r="T533">
        <f t="shared" si="156"/>
        <v>-1.4180000000000001</v>
      </c>
      <c r="U533">
        <v>50.2</v>
      </c>
      <c r="V533">
        <v>49.7</v>
      </c>
      <c r="W533" s="13">
        <v>50.2</v>
      </c>
      <c r="X533">
        <v>49.7</v>
      </c>
      <c r="Y533">
        <v>50.2</v>
      </c>
      <c r="Z533">
        <f t="shared" si="157"/>
        <v>49.95</v>
      </c>
      <c r="AA533">
        <f t="shared" si="158"/>
        <v>198.64669585987264</v>
      </c>
      <c r="AB533">
        <f t="shared" si="159"/>
        <v>1978.2314000000003</v>
      </c>
      <c r="AC533">
        <f t="shared" si="160"/>
        <v>1939.0206500000002</v>
      </c>
      <c r="AD533">
        <f t="shared" ref="AD533:AD546" si="168">(L533-P533)/P533</f>
        <v>0.26536731634182897</v>
      </c>
      <c r="AE533">
        <f t="shared" si="166"/>
        <v>2.3243587031586431E-5</v>
      </c>
      <c r="AF533">
        <f t="shared" si="161"/>
        <v>4.5981193714517076E-6</v>
      </c>
      <c r="AG533">
        <f t="shared" si="162"/>
        <v>4.5981193714517072</v>
      </c>
      <c r="AH533">
        <f t="shared" si="167"/>
        <v>4.5069795234318298E-6</v>
      </c>
      <c r="AI533">
        <f t="shared" si="163"/>
        <v>3.2426793874835731</v>
      </c>
    </row>
    <row r="534" spans="1:35" hidden="1" x14ac:dyDescent="0.35">
      <c r="A534" s="2">
        <v>44777</v>
      </c>
      <c r="B534" t="s">
        <v>18</v>
      </c>
      <c r="C534" t="s">
        <v>196</v>
      </c>
      <c r="D534" t="s">
        <v>123</v>
      </c>
      <c r="E534" t="s">
        <v>21</v>
      </c>
      <c r="F534">
        <v>2</v>
      </c>
      <c r="G534" t="s">
        <v>41</v>
      </c>
      <c r="H534" t="s">
        <v>127</v>
      </c>
      <c r="I534" t="str">
        <f t="shared" si="155"/>
        <v>M1MluB3</v>
      </c>
      <c r="J534" t="s">
        <v>464</v>
      </c>
      <c r="K534" t="s">
        <v>165</v>
      </c>
      <c r="L534" s="1">
        <v>0.85699999999999998</v>
      </c>
      <c r="M534">
        <v>9.51</v>
      </c>
      <c r="N534">
        <f t="shared" si="164"/>
        <v>-0.95099999999999996</v>
      </c>
      <c r="O534" s="6" t="s">
        <v>168</v>
      </c>
      <c r="P534">
        <v>0.628</v>
      </c>
      <c r="Q534" s="1">
        <f t="shared" si="151"/>
        <v>0.22899999999999998</v>
      </c>
      <c r="R534">
        <v>20.82</v>
      </c>
      <c r="S534">
        <f t="shared" si="165"/>
        <v>-2.0819999999999999</v>
      </c>
      <c r="T534">
        <f t="shared" si="156"/>
        <v>-1.1309999999999998</v>
      </c>
      <c r="U534">
        <v>77.400000000000006</v>
      </c>
      <c r="V534">
        <v>77.099999999999994</v>
      </c>
      <c r="W534" s="13">
        <v>77.400000000000006</v>
      </c>
      <c r="X534">
        <v>77.099999999999994</v>
      </c>
      <c r="Y534">
        <v>77.400000000000006</v>
      </c>
      <c r="Z534">
        <f t="shared" si="157"/>
        <v>77.25</v>
      </c>
      <c r="AA534">
        <f t="shared" si="158"/>
        <v>475.12440286624201</v>
      </c>
      <c r="AB534">
        <f t="shared" si="159"/>
        <v>4702.7466000000013</v>
      </c>
      <c r="AC534">
        <f t="shared" si="160"/>
        <v>4666.3618499999993</v>
      </c>
      <c r="AD534">
        <f t="shared" si="168"/>
        <v>0.36464968152866239</v>
      </c>
      <c r="AE534">
        <f t="shared" si="166"/>
        <v>3.4372895578027295E-5</v>
      </c>
      <c r="AF534">
        <f t="shared" si="161"/>
        <v>1.6164701781172294E-5</v>
      </c>
      <c r="AG534">
        <f t="shared" si="162"/>
        <v>16.164701781172294</v>
      </c>
      <c r="AH534">
        <f t="shared" si="167"/>
        <v>1.6039636859934025E-5</v>
      </c>
      <c r="AI534">
        <f t="shared" si="163"/>
        <v>14.292397684502474</v>
      </c>
    </row>
    <row r="535" spans="1:35" hidden="1" x14ac:dyDescent="0.35">
      <c r="A535" s="2">
        <v>44733</v>
      </c>
      <c r="B535" t="s">
        <v>18</v>
      </c>
      <c r="C535" t="s">
        <v>141</v>
      </c>
      <c r="D535" t="s">
        <v>133</v>
      </c>
      <c r="E535" t="s">
        <v>46</v>
      </c>
      <c r="F535">
        <v>12</v>
      </c>
      <c r="G535" t="s">
        <v>37</v>
      </c>
      <c r="H535" t="s">
        <v>98</v>
      </c>
      <c r="I535" t="str">
        <f t="shared" si="155"/>
        <v>K1PfaI6</v>
      </c>
      <c r="J535" t="s">
        <v>482</v>
      </c>
      <c r="K535" t="s">
        <v>143</v>
      </c>
      <c r="L535" s="1">
        <v>0.72199999999999998</v>
      </c>
      <c r="M535">
        <v>10.53</v>
      </c>
      <c r="N535">
        <f t="shared" si="164"/>
        <v>-1.0529999999999999</v>
      </c>
      <c r="O535" t="s">
        <v>144</v>
      </c>
      <c r="P535">
        <v>0.69499999999999995</v>
      </c>
      <c r="Q535" s="1">
        <f t="shared" si="151"/>
        <v>2.7000000000000024E-2</v>
      </c>
      <c r="R535">
        <v>20.86</v>
      </c>
      <c r="S535">
        <f t="shared" si="165"/>
        <v>-2.0859999999999999</v>
      </c>
      <c r="T535">
        <f t="shared" si="156"/>
        <v>-1.0329999999999999</v>
      </c>
      <c r="U535">
        <v>57.95</v>
      </c>
      <c r="V535">
        <v>55</v>
      </c>
      <c r="W535">
        <v>17</v>
      </c>
      <c r="X535">
        <v>18</v>
      </c>
      <c r="Y535" s="13">
        <f>(W535+X535)/2</f>
        <v>17.5</v>
      </c>
      <c r="Z535">
        <f t="shared" si="157"/>
        <v>17.5</v>
      </c>
      <c r="AA535">
        <f t="shared" si="158"/>
        <v>24.382961783439491</v>
      </c>
      <c r="AB535">
        <f t="shared" si="159"/>
        <v>2636.1889625000003</v>
      </c>
      <c r="AC535">
        <f t="shared" si="160"/>
        <v>2374.625</v>
      </c>
      <c r="AD535">
        <f t="shared" si="168"/>
        <v>3.8848920863309391E-2</v>
      </c>
      <c r="AE535">
        <f t="shared" si="166"/>
        <v>2.1830941236126529E-6</v>
      </c>
      <c r="AF535">
        <f t="shared" si="161"/>
        <v>5.7550486327662868E-7</v>
      </c>
      <c r="AG535">
        <f t="shared" si="162"/>
        <v>0.57550486327662864</v>
      </c>
      <c r="AH535">
        <f t="shared" si="167"/>
        <v>5.184029883283696E-7</v>
      </c>
      <c r="AI535">
        <f t="shared" si="163"/>
        <v>0.55711990636653308</v>
      </c>
    </row>
    <row r="536" spans="1:35" hidden="1" x14ac:dyDescent="0.35">
      <c r="A536" s="2">
        <v>44778</v>
      </c>
      <c r="B536" s="6" t="s">
        <v>18</v>
      </c>
      <c r="C536" s="6" t="s">
        <v>196</v>
      </c>
      <c r="D536" t="s">
        <v>20</v>
      </c>
      <c r="E536" t="s">
        <v>21</v>
      </c>
      <c r="F536">
        <v>3</v>
      </c>
      <c r="G536" t="s">
        <v>22</v>
      </c>
      <c r="H536" t="s">
        <v>113</v>
      </c>
      <c r="I536" t="str">
        <f t="shared" si="155"/>
        <v>K6FsaA10</v>
      </c>
      <c r="J536" t="s">
        <v>421</v>
      </c>
      <c r="K536" t="s">
        <v>207</v>
      </c>
      <c r="L536" s="1">
        <v>0.48399999999999999</v>
      </c>
      <c r="M536">
        <v>3.34</v>
      </c>
      <c r="N536">
        <f t="shared" si="164"/>
        <v>-0.33399999999999996</v>
      </c>
      <c r="O536" s="6" t="s">
        <v>163</v>
      </c>
      <c r="P536">
        <v>0.42699999999999999</v>
      </c>
      <c r="Q536" s="1">
        <f t="shared" si="151"/>
        <v>5.6999999999999995E-2</v>
      </c>
      <c r="R536">
        <v>21.04</v>
      </c>
      <c r="S536">
        <f t="shared" si="165"/>
        <v>-2.1040000000000001</v>
      </c>
      <c r="T536">
        <f t="shared" si="156"/>
        <v>-1.77</v>
      </c>
      <c r="U536">
        <v>46</v>
      </c>
      <c r="V536">
        <v>44.75</v>
      </c>
      <c r="W536" s="13">
        <v>46</v>
      </c>
      <c r="X536">
        <v>44.75</v>
      </c>
      <c r="Y536">
        <v>46</v>
      </c>
      <c r="Z536">
        <f t="shared" si="157"/>
        <v>45.375</v>
      </c>
      <c r="AA536">
        <f t="shared" si="158"/>
        <v>163.92441281847132</v>
      </c>
      <c r="AB536">
        <f t="shared" si="159"/>
        <v>1661.0600000000002</v>
      </c>
      <c r="AC536">
        <f t="shared" si="160"/>
        <v>1572.0115625000001</v>
      </c>
      <c r="AD536">
        <f t="shared" si="168"/>
        <v>0.1334894613583138</v>
      </c>
      <c r="AE536">
        <f t="shared" si="166"/>
        <v>9.9763618874969172E-6</v>
      </c>
      <c r="AF536">
        <f t="shared" si="161"/>
        <v>1.657133567684563E-6</v>
      </c>
      <c r="AG536">
        <f t="shared" si="162"/>
        <v>1.6571335676845631</v>
      </c>
      <c r="AH536">
        <f t="shared" si="167"/>
        <v>1.5682956238829478E-6</v>
      </c>
      <c r="AI536">
        <f t="shared" si="163"/>
        <v>0.93623365405907522</v>
      </c>
    </row>
    <row r="537" spans="1:35" hidden="1" x14ac:dyDescent="0.35">
      <c r="A537" s="2">
        <v>44734</v>
      </c>
      <c r="B537" t="s">
        <v>18</v>
      </c>
      <c r="C537" t="s">
        <v>141</v>
      </c>
      <c r="D537" t="s">
        <v>109</v>
      </c>
      <c r="E537" t="s">
        <v>21</v>
      </c>
      <c r="F537">
        <v>1</v>
      </c>
      <c r="G537" t="s">
        <v>29</v>
      </c>
      <c r="H537" t="s">
        <v>66</v>
      </c>
      <c r="I537" t="str">
        <f t="shared" si="155"/>
        <v>L3PafI10</v>
      </c>
      <c r="J537" t="s">
        <v>450</v>
      </c>
      <c r="K537" t="s">
        <v>69</v>
      </c>
      <c r="L537" s="1">
        <v>0.70499999999999996</v>
      </c>
      <c r="M537">
        <v>4.49</v>
      </c>
      <c r="N537">
        <f t="shared" si="164"/>
        <v>-0.44900000000000001</v>
      </c>
      <c r="O537" t="s">
        <v>135</v>
      </c>
      <c r="P537">
        <v>0.498</v>
      </c>
      <c r="Q537" s="1">
        <f t="shared" si="151"/>
        <v>0.20699999999999996</v>
      </c>
      <c r="R537">
        <v>21.08</v>
      </c>
      <c r="S537">
        <f t="shared" si="165"/>
        <v>-2.1079999999999997</v>
      </c>
      <c r="T537">
        <f t="shared" si="156"/>
        <v>-1.6589999999999996</v>
      </c>
      <c r="U537">
        <v>90.85</v>
      </c>
      <c r="V537">
        <v>86.8</v>
      </c>
      <c r="W537">
        <v>27.5</v>
      </c>
      <c r="X537">
        <v>28</v>
      </c>
      <c r="Y537" s="13">
        <f>(W537+X537)/2</f>
        <v>27.75</v>
      </c>
      <c r="Z537">
        <f t="shared" si="157"/>
        <v>27.75</v>
      </c>
      <c r="AA537">
        <f t="shared" si="158"/>
        <v>61.310708598726109</v>
      </c>
      <c r="AB537">
        <f t="shared" si="159"/>
        <v>6479.1721625</v>
      </c>
      <c r="AC537">
        <f t="shared" si="160"/>
        <v>5914.3784000000005</v>
      </c>
      <c r="AD537">
        <f t="shared" si="168"/>
        <v>0.41566265060240959</v>
      </c>
      <c r="AE537">
        <f t="shared" si="166"/>
        <v>4.0384725540821458E-5</v>
      </c>
      <c r="AF537">
        <f t="shared" si="161"/>
        <v>2.6165958951429316E-5</v>
      </c>
      <c r="AG537">
        <f t="shared" si="162"/>
        <v>26.165958951429317</v>
      </c>
      <c r="AH537">
        <f t="shared" si="167"/>
        <v>2.3885054842856279E-5</v>
      </c>
      <c r="AI537">
        <f t="shared" si="163"/>
        <v>15.772127155774156</v>
      </c>
    </row>
    <row r="538" spans="1:35" hidden="1" x14ac:dyDescent="0.35">
      <c r="A538" s="2">
        <v>44750</v>
      </c>
      <c r="B538" t="s">
        <v>18</v>
      </c>
      <c r="C538" t="s">
        <v>155</v>
      </c>
      <c r="D538" t="s">
        <v>123</v>
      </c>
      <c r="E538" t="s">
        <v>21</v>
      </c>
      <c r="F538">
        <v>4</v>
      </c>
      <c r="G538" t="s">
        <v>22</v>
      </c>
      <c r="H538" t="s">
        <v>96</v>
      </c>
      <c r="I538" t="str">
        <f t="shared" si="155"/>
        <v>M1FsaF3</v>
      </c>
      <c r="J538" t="s">
        <v>459</v>
      </c>
      <c r="K538" t="s">
        <v>134</v>
      </c>
      <c r="L538" s="1">
        <v>0.85099999999999998</v>
      </c>
      <c r="M538">
        <v>8.15</v>
      </c>
      <c r="N538">
        <f t="shared" si="164"/>
        <v>-0.81500000000000006</v>
      </c>
      <c r="O538" t="s">
        <v>179</v>
      </c>
      <c r="P538">
        <v>0.65900000000000003</v>
      </c>
      <c r="Q538" s="1">
        <f t="shared" si="151"/>
        <v>0.19199999999999995</v>
      </c>
      <c r="R538">
        <v>21.16</v>
      </c>
      <c r="S538">
        <f t="shared" si="165"/>
        <v>-2.1160000000000001</v>
      </c>
      <c r="T538">
        <f t="shared" si="156"/>
        <v>-1.3010000000000002</v>
      </c>
      <c r="U538">
        <v>39.5</v>
      </c>
      <c r="V538">
        <v>39.65</v>
      </c>
      <c r="W538">
        <v>10</v>
      </c>
      <c r="X538">
        <v>12</v>
      </c>
      <c r="Y538" s="13">
        <f>(W538+X538)/2</f>
        <v>11</v>
      </c>
      <c r="Z538">
        <f t="shared" si="157"/>
        <v>11</v>
      </c>
      <c r="AA538">
        <f t="shared" si="158"/>
        <v>9.6337579617834397</v>
      </c>
      <c r="AB538">
        <f t="shared" si="159"/>
        <v>1224.7962500000001</v>
      </c>
      <c r="AC538">
        <f t="shared" si="160"/>
        <v>1234.1161625</v>
      </c>
      <c r="AD538">
        <f t="shared" si="168"/>
        <v>0.2913505311077389</v>
      </c>
      <c r="AE538">
        <f t="shared" si="166"/>
        <v>2.6076111450179491E-5</v>
      </c>
      <c r="AF538">
        <f t="shared" si="161"/>
        <v>3.1937923518761905E-6</v>
      </c>
      <c r="AG538">
        <f t="shared" si="162"/>
        <v>3.1937923518761906</v>
      </c>
      <c r="AH538">
        <f t="shared" si="167"/>
        <v>3.2180950595817822E-6</v>
      </c>
      <c r="AI538">
        <f t="shared" si="163"/>
        <v>2.4548749822261264</v>
      </c>
    </row>
    <row r="539" spans="1:35" x14ac:dyDescent="0.35">
      <c r="A539" s="2">
        <v>44804</v>
      </c>
      <c r="B539" s="6" t="s">
        <v>18</v>
      </c>
      <c r="C539" s="6" t="s">
        <v>232</v>
      </c>
      <c r="D539" t="s">
        <v>109</v>
      </c>
      <c r="E539" t="s">
        <v>21</v>
      </c>
      <c r="F539">
        <v>14</v>
      </c>
      <c r="G539" t="s">
        <v>26</v>
      </c>
      <c r="H539" t="s">
        <v>203</v>
      </c>
      <c r="I539" t="str">
        <f t="shared" si="155"/>
        <v>L3MlaI3</v>
      </c>
      <c r="J539" t="s">
        <v>495</v>
      </c>
      <c r="K539" t="s">
        <v>226</v>
      </c>
      <c r="L539" s="1">
        <v>0.91700000000000004</v>
      </c>
      <c r="M539">
        <v>14.63</v>
      </c>
      <c r="N539">
        <f t="shared" si="164"/>
        <v>-1.4630000000000001</v>
      </c>
      <c r="O539" t="s">
        <v>233</v>
      </c>
      <c r="P539">
        <v>0.88</v>
      </c>
      <c r="Q539" s="1">
        <f t="shared" si="151"/>
        <v>3.7000000000000033E-2</v>
      </c>
      <c r="R539">
        <v>21.16</v>
      </c>
      <c r="S539">
        <f t="shared" si="165"/>
        <v>-2.1160000000000001</v>
      </c>
      <c r="T539">
        <f t="shared" si="156"/>
        <v>-0.65300000000000002</v>
      </c>
      <c r="U539">
        <v>35.799999999999997</v>
      </c>
      <c r="V539">
        <v>34.299999999999997</v>
      </c>
      <c r="W539">
        <v>35.799999999999997</v>
      </c>
      <c r="X539">
        <v>34.299999999999997</v>
      </c>
      <c r="Y539">
        <v>34.299999999999997</v>
      </c>
      <c r="Z539">
        <f t="shared" si="157"/>
        <v>35.049999999999997</v>
      </c>
      <c r="AA539">
        <f t="shared" si="158"/>
        <v>97.810708598726094</v>
      </c>
      <c r="AB539">
        <f t="shared" si="159"/>
        <v>1006.0873999999999</v>
      </c>
      <c r="AC539">
        <f t="shared" si="160"/>
        <v>923.54464999999982</v>
      </c>
      <c r="AD539">
        <f t="shared" si="168"/>
        <v>4.204545454545458E-2</v>
      </c>
      <c r="AE539">
        <f t="shared" si="166"/>
        <v>2.4062741983925743E-6</v>
      </c>
      <c r="AF539">
        <f t="shared" si="161"/>
        <v>2.4209221519478688E-7</v>
      </c>
      <c r="AG539">
        <f t="shared" si="162"/>
        <v>0.24209221519478688</v>
      </c>
      <c r="AH539">
        <f t="shared" si="167"/>
        <v>2.2223016623585002E-7</v>
      </c>
      <c r="AI539">
        <f t="shared" si="163"/>
        <v>0.37073846124775939</v>
      </c>
    </row>
    <row r="540" spans="1:35" hidden="1" x14ac:dyDescent="0.35">
      <c r="A540" s="2">
        <v>44791</v>
      </c>
      <c r="B540" s="6" t="s">
        <v>18</v>
      </c>
      <c r="C540" s="6" t="s">
        <v>214</v>
      </c>
      <c r="D540" t="s">
        <v>86</v>
      </c>
      <c r="E540" t="s">
        <v>46</v>
      </c>
      <c r="F540">
        <v>7</v>
      </c>
      <c r="G540" t="s">
        <v>94</v>
      </c>
      <c r="H540" t="s">
        <v>95</v>
      </c>
      <c r="I540" t="str">
        <f t="shared" si="155"/>
        <v>K5AguF10</v>
      </c>
      <c r="J540" t="s">
        <v>394</v>
      </c>
      <c r="K540" t="s">
        <v>219</v>
      </c>
      <c r="L540" s="1">
        <v>0.751</v>
      </c>
      <c r="M540">
        <v>7.15</v>
      </c>
      <c r="N540">
        <f t="shared" si="164"/>
        <v>-0.71500000000000008</v>
      </c>
      <c r="O540" t="s">
        <v>220</v>
      </c>
      <c r="P540">
        <v>0.72099999999999997</v>
      </c>
      <c r="Q540" s="1">
        <f t="shared" si="151"/>
        <v>3.0000000000000027E-2</v>
      </c>
      <c r="R540">
        <v>21.18</v>
      </c>
      <c r="S540">
        <f t="shared" si="165"/>
        <v>-2.1179999999999999</v>
      </c>
      <c r="T540">
        <f t="shared" si="156"/>
        <v>-1.4029999999999998</v>
      </c>
      <c r="U540">
        <v>79.349999999999994</v>
      </c>
      <c r="V540">
        <v>77.45</v>
      </c>
      <c r="W540" s="13">
        <v>79.349999999999994</v>
      </c>
      <c r="X540">
        <v>77.45</v>
      </c>
      <c r="Y540">
        <v>79.349999999999994</v>
      </c>
      <c r="Z540">
        <f t="shared" si="157"/>
        <v>78.400000000000006</v>
      </c>
      <c r="AA540">
        <f t="shared" si="158"/>
        <v>489.37579617834405</v>
      </c>
      <c r="AB540">
        <f t="shared" si="159"/>
        <v>4942.6916624999994</v>
      </c>
      <c r="AC540">
        <f t="shared" si="160"/>
        <v>4708.8244625000007</v>
      </c>
      <c r="AD540">
        <f t="shared" si="168"/>
        <v>4.1608876560332908E-2</v>
      </c>
      <c r="AE540">
        <f t="shared" si="166"/>
        <v>2.3755540439406038E-6</v>
      </c>
      <c r="AF540">
        <f t="shared" si="161"/>
        <v>1.1741631166803381E-6</v>
      </c>
      <c r="AG540">
        <f t="shared" si="162"/>
        <v>1.1741631166803381</v>
      </c>
      <c r="AH540">
        <f t="shared" si="167"/>
        <v>1.1186066994098318E-6</v>
      </c>
      <c r="AI540">
        <f t="shared" si="163"/>
        <v>0.83689459492540152</v>
      </c>
    </row>
    <row r="541" spans="1:35" hidden="1" x14ac:dyDescent="0.35">
      <c r="A541" s="2">
        <v>44804</v>
      </c>
      <c r="B541" s="6" t="s">
        <v>18</v>
      </c>
      <c r="C541" s="6" t="s">
        <v>232</v>
      </c>
      <c r="D541" t="s">
        <v>109</v>
      </c>
      <c r="E541" t="s">
        <v>21</v>
      </c>
      <c r="F541">
        <v>6</v>
      </c>
      <c r="G541" t="s">
        <v>25</v>
      </c>
      <c r="H541" t="s">
        <v>122</v>
      </c>
      <c r="I541" t="str">
        <f t="shared" si="155"/>
        <v>L3SguH3</v>
      </c>
      <c r="J541" t="s">
        <v>454</v>
      </c>
      <c r="K541" t="s">
        <v>236</v>
      </c>
      <c r="L541" s="1">
        <v>0.71599999999999997</v>
      </c>
      <c r="M541">
        <v>10.86</v>
      </c>
      <c r="N541">
        <f t="shared" si="164"/>
        <v>-1.0859999999999999</v>
      </c>
      <c r="O541" t="s">
        <v>135</v>
      </c>
      <c r="P541">
        <v>0.69599999999999995</v>
      </c>
      <c r="Q541" s="1">
        <f t="shared" si="151"/>
        <v>2.0000000000000018E-2</v>
      </c>
      <c r="R541">
        <v>21.23</v>
      </c>
      <c r="S541">
        <f t="shared" si="165"/>
        <v>-2.1230000000000002</v>
      </c>
      <c r="T541">
        <f t="shared" si="156"/>
        <v>-1.0370000000000004</v>
      </c>
      <c r="U541">
        <v>51.05</v>
      </c>
      <c r="V541">
        <v>40.450000000000003</v>
      </c>
      <c r="W541">
        <v>51.05</v>
      </c>
      <c r="X541">
        <v>40.450000000000003</v>
      </c>
      <c r="Y541">
        <v>40.450000000000003</v>
      </c>
      <c r="Z541">
        <f t="shared" si="157"/>
        <v>45.75</v>
      </c>
      <c r="AA541">
        <f t="shared" si="158"/>
        <v>166.64510350318471</v>
      </c>
      <c r="AB541">
        <f t="shared" si="159"/>
        <v>2045.7904624999996</v>
      </c>
      <c r="AC541">
        <f t="shared" si="160"/>
        <v>1284.4189625000004</v>
      </c>
      <c r="AD541">
        <f t="shared" si="168"/>
        <v>2.8735632183908073E-2</v>
      </c>
      <c r="AE541">
        <f t="shared" si="166"/>
        <v>1.5061315708212936E-6</v>
      </c>
      <c r="AF541">
        <f t="shared" si="161"/>
        <v>3.0812296028563452E-7</v>
      </c>
      <c r="AG541">
        <f t="shared" si="162"/>
        <v>0.30812296028563452</v>
      </c>
      <c r="AH541">
        <f t="shared" si="167"/>
        <v>1.9345039495827818E-7</v>
      </c>
      <c r="AI541">
        <f t="shared" si="163"/>
        <v>0.29712918060331189</v>
      </c>
    </row>
    <row r="542" spans="1:35" hidden="1" x14ac:dyDescent="0.35">
      <c r="A542" s="2">
        <v>44772</v>
      </c>
      <c r="B542" t="s">
        <v>56</v>
      </c>
      <c r="C542" t="s">
        <v>196</v>
      </c>
      <c r="D542" t="s">
        <v>57</v>
      </c>
      <c r="E542" t="s">
        <v>46</v>
      </c>
      <c r="F542">
        <v>1</v>
      </c>
      <c r="G542" t="s">
        <v>37</v>
      </c>
      <c r="H542" t="s">
        <v>38</v>
      </c>
      <c r="I542" t="str">
        <f t="shared" si="155"/>
        <v>L1PfaA5</v>
      </c>
      <c r="J542" t="s">
        <v>501</v>
      </c>
      <c r="L542" s="1">
        <v>0.71899999999999997</v>
      </c>
      <c r="M542">
        <v>10.51</v>
      </c>
      <c r="N542">
        <f t="shared" si="164"/>
        <v>-1.0509999999999999</v>
      </c>
      <c r="O542" t="s">
        <v>198</v>
      </c>
      <c r="P542">
        <v>0.60599999999999998</v>
      </c>
      <c r="Q542" s="1">
        <f t="shared" si="151"/>
        <v>0.11299999999999999</v>
      </c>
      <c r="R542">
        <v>21.23</v>
      </c>
      <c r="S542">
        <f t="shared" si="165"/>
        <v>-2.1230000000000002</v>
      </c>
      <c r="T542">
        <f t="shared" si="156"/>
        <v>-1.0720000000000003</v>
      </c>
      <c r="U542">
        <v>49.884999999999998</v>
      </c>
      <c r="Y542" s="13">
        <v>49.884999999999998</v>
      </c>
      <c r="Z542">
        <f t="shared" si="157"/>
        <v>0</v>
      </c>
      <c r="AA542">
        <f t="shared" si="158"/>
        <v>0</v>
      </c>
      <c r="AB542">
        <f t="shared" si="159"/>
        <v>1953.4828816249999</v>
      </c>
      <c r="AC542">
        <f t="shared" si="160"/>
        <v>0</v>
      </c>
      <c r="AD542">
        <f t="shared" si="168"/>
        <v>0.18646864686468645</v>
      </c>
      <c r="AE542">
        <f t="shared" si="166"/>
        <v>1.505437482642566E-5</v>
      </c>
      <c r="AF542">
        <f t="shared" si="161"/>
        <v>2.9408463516988856E-6</v>
      </c>
      <c r="AG542">
        <f t="shared" si="162"/>
        <v>2.9408463516988856</v>
      </c>
      <c r="AH542">
        <f t="shared" si="167"/>
        <v>0</v>
      </c>
      <c r="AI542">
        <f t="shared" si="163"/>
        <v>2.7433268206146315</v>
      </c>
    </row>
    <row r="543" spans="1:35" hidden="1" x14ac:dyDescent="0.35">
      <c r="A543" s="2">
        <v>44804</v>
      </c>
      <c r="B543" s="6" t="s">
        <v>18</v>
      </c>
      <c r="C543" s="6" t="s">
        <v>232</v>
      </c>
      <c r="D543" t="s">
        <v>109</v>
      </c>
      <c r="E543" t="s">
        <v>21</v>
      </c>
      <c r="F543">
        <v>5</v>
      </c>
      <c r="G543" t="s">
        <v>37</v>
      </c>
      <c r="H543" t="s">
        <v>121</v>
      </c>
      <c r="I543" t="str">
        <f t="shared" si="155"/>
        <v>L3PfaG7</v>
      </c>
      <c r="J543" t="s">
        <v>451</v>
      </c>
      <c r="K543" t="s">
        <v>236</v>
      </c>
      <c r="L543" s="1">
        <v>0.75700000000000001</v>
      </c>
      <c r="M543">
        <v>7.97</v>
      </c>
      <c r="N543">
        <f t="shared" si="164"/>
        <v>-0.79699999999999993</v>
      </c>
      <c r="O543" t="s">
        <v>135</v>
      </c>
      <c r="P543">
        <v>0.60699999999999998</v>
      </c>
      <c r="Q543" s="1">
        <f t="shared" si="151"/>
        <v>0.15000000000000002</v>
      </c>
      <c r="R543">
        <v>21.24</v>
      </c>
      <c r="S543">
        <f t="shared" si="165"/>
        <v>-2.1239999999999997</v>
      </c>
      <c r="T543">
        <f t="shared" si="156"/>
        <v>-1.3269999999999997</v>
      </c>
      <c r="U543">
        <v>66.3</v>
      </c>
      <c r="V543">
        <v>63.35</v>
      </c>
      <c r="W543">
        <v>66.3</v>
      </c>
      <c r="X543">
        <v>63.35</v>
      </c>
      <c r="Y543">
        <v>63.35</v>
      </c>
      <c r="Z543">
        <f t="shared" si="157"/>
        <v>64.825000000000003</v>
      </c>
      <c r="AA543">
        <f t="shared" si="158"/>
        <v>334.57648288216564</v>
      </c>
      <c r="AB543">
        <f t="shared" si="159"/>
        <v>3450.6166499999999</v>
      </c>
      <c r="AC543">
        <f t="shared" si="160"/>
        <v>3150.3796625000004</v>
      </c>
      <c r="AD543">
        <f t="shared" si="168"/>
        <v>0.24711696869851735</v>
      </c>
      <c r="AE543">
        <f t="shared" si="166"/>
        <v>2.1291684519609306E-5</v>
      </c>
      <c r="AF543">
        <f t="shared" si="161"/>
        <v>7.3469441109911124E-6</v>
      </c>
      <c r="AG543">
        <f t="shared" si="162"/>
        <v>7.3469441109911129</v>
      </c>
      <c r="AH543">
        <f t="shared" si="167"/>
        <v>6.7076889890943247E-6</v>
      </c>
      <c r="AI543">
        <f t="shared" si="163"/>
        <v>5.5365064890664009</v>
      </c>
    </row>
    <row r="544" spans="1:35" hidden="1" x14ac:dyDescent="0.35">
      <c r="A544" s="2">
        <v>44733</v>
      </c>
      <c r="B544" t="s">
        <v>18</v>
      </c>
      <c r="C544" t="s">
        <v>141</v>
      </c>
      <c r="D544" t="s">
        <v>133</v>
      </c>
      <c r="E544" t="s">
        <v>46</v>
      </c>
      <c r="F544">
        <v>11</v>
      </c>
      <c r="G544" t="s">
        <v>22</v>
      </c>
      <c r="H544" t="s">
        <v>93</v>
      </c>
      <c r="I544" t="str">
        <f t="shared" si="155"/>
        <v>K1FsaH9</v>
      </c>
      <c r="J544" t="s">
        <v>474</v>
      </c>
      <c r="K544" t="s">
        <v>143</v>
      </c>
      <c r="L544" s="1">
        <v>0.72499999999999998</v>
      </c>
      <c r="M544">
        <v>10.73</v>
      </c>
      <c r="N544">
        <f t="shared" si="164"/>
        <v>-1.073</v>
      </c>
      <c r="O544" t="s">
        <v>144</v>
      </c>
      <c r="P544">
        <v>0.72</v>
      </c>
      <c r="Q544" s="1">
        <f t="shared" si="151"/>
        <v>5.0000000000000044E-3</v>
      </c>
      <c r="R544">
        <v>21.32</v>
      </c>
      <c r="S544">
        <f t="shared" si="165"/>
        <v>-2.1320000000000001</v>
      </c>
      <c r="T544">
        <f t="shared" si="156"/>
        <v>-1.0590000000000002</v>
      </c>
      <c r="U544">
        <v>30.6</v>
      </c>
      <c r="V544">
        <v>26.7</v>
      </c>
      <c r="W544">
        <v>8.5</v>
      </c>
      <c r="X544">
        <v>10</v>
      </c>
      <c r="Y544" s="13">
        <f>(W544+X544)/2</f>
        <v>9.25</v>
      </c>
      <c r="Z544">
        <f t="shared" si="157"/>
        <v>9.25</v>
      </c>
      <c r="AA544">
        <f t="shared" si="158"/>
        <v>6.8123009554140124</v>
      </c>
      <c r="AB544">
        <f t="shared" si="159"/>
        <v>735.04260000000011</v>
      </c>
      <c r="AC544">
        <f t="shared" si="160"/>
        <v>559.61865</v>
      </c>
      <c r="AD544">
        <f t="shared" si="168"/>
        <v>6.944444444444451E-3</v>
      </c>
      <c r="AE544">
        <f t="shared" si="166"/>
        <v>2.6218191642376052E-7</v>
      </c>
      <c r="AF544">
        <f t="shared" si="161"/>
        <v>1.9271487752110366E-8</v>
      </c>
      <c r="AG544">
        <f t="shared" si="162"/>
        <v>1.9271487752110367E-2</v>
      </c>
      <c r="AH544">
        <f t="shared" si="167"/>
        <v>1.467218901234777E-8</v>
      </c>
      <c r="AI544">
        <f t="shared" si="163"/>
        <v>1.8197816574230752E-2</v>
      </c>
    </row>
    <row r="545" spans="1:35" hidden="1" x14ac:dyDescent="0.35">
      <c r="A545" s="2">
        <v>44779</v>
      </c>
      <c r="B545" s="6" t="s">
        <v>18</v>
      </c>
      <c r="C545" s="6" t="s">
        <v>196</v>
      </c>
      <c r="D545" t="s">
        <v>45</v>
      </c>
      <c r="E545" t="s">
        <v>46</v>
      </c>
      <c r="F545">
        <v>15</v>
      </c>
      <c r="G545" t="s">
        <v>41</v>
      </c>
      <c r="H545" t="s">
        <v>104</v>
      </c>
      <c r="I545" t="str">
        <f t="shared" si="155"/>
        <v>L4MluE8</v>
      </c>
      <c r="J545" t="s">
        <v>416</v>
      </c>
      <c r="K545" t="s">
        <v>212</v>
      </c>
      <c r="L545" s="1">
        <v>0.86499999999999999</v>
      </c>
      <c r="M545">
        <v>8.0399999999999991</v>
      </c>
      <c r="N545">
        <f t="shared" si="164"/>
        <v>-0.80399999999999994</v>
      </c>
      <c r="O545" s="6" t="s">
        <v>178</v>
      </c>
      <c r="P545">
        <v>0.65300000000000002</v>
      </c>
      <c r="Q545" s="1">
        <f t="shared" si="151"/>
        <v>0.21199999999999997</v>
      </c>
      <c r="R545">
        <v>21.34</v>
      </c>
      <c r="S545">
        <f t="shared" si="165"/>
        <v>-2.1339999999999999</v>
      </c>
      <c r="T545">
        <f t="shared" si="156"/>
        <v>-1.33</v>
      </c>
      <c r="U545">
        <v>107.6</v>
      </c>
      <c r="V545">
        <v>115.05</v>
      </c>
      <c r="W545" s="13">
        <v>107.6</v>
      </c>
      <c r="X545">
        <v>115.05</v>
      </c>
      <c r="Y545">
        <v>107.6</v>
      </c>
      <c r="Z545">
        <f t="shared" si="157"/>
        <v>111.32499999999999</v>
      </c>
      <c r="AA545">
        <f t="shared" si="158"/>
        <v>986.72417396496792</v>
      </c>
      <c r="AB545">
        <f t="shared" si="159"/>
        <v>9088.5415999999987</v>
      </c>
      <c r="AC545">
        <f t="shared" si="160"/>
        <v>10390.654462499999</v>
      </c>
      <c r="AD545">
        <f t="shared" si="168"/>
        <v>0.32465543644716688</v>
      </c>
      <c r="AE545">
        <f t="shared" si="166"/>
        <v>2.9792591377034631E-5</v>
      </c>
      <c r="AF545">
        <f t="shared" si="161"/>
        <v>2.7077120610198049E-5</v>
      </c>
      <c r="AG545">
        <f t="shared" si="162"/>
        <v>27.077120610198051</v>
      </c>
      <c r="AH545">
        <f t="shared" si="167"/>
        <v>3.0956452254122389E-5</v>
      </c>
      <c r="AI545">
        <f t="shared" si="163"/>
        <v>20.358737300900788</v>
      </c>
    </row>
    <row r="546" spans="1:35" hidden="1" x14ac:dyDescent="0.35">
      <c r="A546" s="2">
        <v>44747</v>
      </c>
      <c r="B546" t="s">
        <v>18</v>
      </c>
      <c r="C546" t="s">
        <v>155</v>
      </c>
      <c r="D546" t="s">
        <v>20</v>
      </c>
      <c r="E546" t="s">
        <v>21</v>
      </c>
      <c r="F546">
        <v>8</v>
      </c>
      <c r="G546" t="s">
        <v>41</v>
      </c>
      <c r="H546" t="s">
        <v>42</v>
      </c>
      <c r="I546" t="str">
        <f t="shared" si="155"/>
        <v>K6MluI8</v>
      </c>
      <c r="J546" t="s">
        <v>426</v>
      </c>
      <c r="K546" t="s">
        <v>165</v>
      </c>
      <c r="L546" s="1">
        <v>0.71</v>
      </c>
      <c r="M546">
        <v>17.21</v>
      </c>
      <c r="N546">
        <f t="shared" si="164"/>
        <v>-1.7210000000000001</v>
      </c>
      <c r="O546" t="s">
        <v>146</v>
      </c>
      <c r="P546">
        <v>0.53300000000000003</v>
      </c>
      <c r="Q546" s="1">
        <f t="shared" si="151"/>
        <v>0.17699999999999994</v>
      </c>
      <c r="R546">
        <v>21.42</v>
      </c>
      <c r="S546">
        <f t="shared" si="165"/>
        <v>-2.1420000000000003</v>
      </c>
      <c r="T546">
        <f t="shared" si="156"/>
        <v>-0.42100000000000026</v>
      </c>
      <c r="U546">
        <v>119.55</v>
      </c>
      <c r="V546">
        <v>1116.7</v>
      </c>
      <c r="W546">
        <v>34</v>
      </c>
      <c r="X546">
        <v>33</v>
      </c>
      <c r="Y546" s="13">
        <f>(W546+X546)/2</f>
        <v>33.5</v>
      </c>
      <c r="Z546">
        <f t="shared" si="157"/>
        <v>33.5</v>
      </c>
      <c r="AA546">
        <f t="shared" si="158"/>
        <v>89.35111464968152</v>
      </c>
      <c r="AB546">
        <f t="shared" si="159"/>
        <v>11219.378962500001</v>
      </c>
      <c r="AC546">
        <f t="shared" si="160"/>
        <v>978909.82865000016</v>
      </c>
      <c r="AD546">
        <f t="shared" si="168"/>
        <v>0.33208255159474659</v>
      </c>
      <c r="AE546">
        <f t="shared" si="166"/>
        <v>3.0633798965628801E-5</v>
      </c>
      <c r="AF546">
        <f t="shared" si="161"/>
        <v>3.4369219965643006E-5</v>
      </c>
      <c r="AG546">
        <f t="shared" si="162"/>
        <v>34.369219965643005</v>
      </c>
      <c r="AH546">
        <f t="shared" si="167"/>
        <v>2.9987726896342241E-3</v>
      </c>
      <c r="AI546">
        <f t="shared" si="163"/>
        <v>81.637102056159108</v>
      </c>
    </row>
    <row r="547" spans="1:35" hidden="1" x14ac:dyDescent="0.35">
      <c r="A547" s="2">
        <v>44749</v>
      </c>
      <c r="B547" t="s">
        <v>18</v>
      </c>
      <c r="C547" t="s">
        <v>155</v>
      </c>
      <c r="D547" t="s">
        <v>133</v>
      </c>
      <c r="E547" t="s">
        <v>46</v>
      </c>
      <c r="F547">
        <v>7</v>
      </c>
      <c r="G547" t="s">
        <v>25</v>
      </c>
      <c r="H547" t="s">
        <v>116</v>
      </c>
      <c r="I547" t="str">
        <f t="shared" si="155"/>
        <v>K1SguG10</v>
      </c>
      <c r="J547" t="s">
        <v>484</v>
      </c>
      <c r="K547" t="s">
        <v>173</v>
      </c>
      <c r="L547" s="1">
        <v>0.59599999999999997</v>
      </c>
      <c r="M547">
        <v>10.050000000000001</v>
      </c>
      <c r="N547">
        <f t="shared" si="164"/>
        <v>-1.0050000000000001</v>
      </c>
      <c r="O547" t="s">
        <v>32</v>
      </c>
      <c r="P547">
        <v>0.70099999999999996</v>
      </c>
      <c r="Q547" s="1">
        <f t="shared" si="151"/>
        <v>-0.10499999999999998</v>
      </c>
      <c r="R547">
        <v>21.42</v>
      </c>
      <c r="S547">
        <f t="shared" si="165"/>
        <v>-2.1420000000000003</v>
      </c>
      <c r="T547">
        <f t="shared" si="156"/>
        <v>-1.1370000000000002</v>
      </c>
      <c r="U547">
        <v>34.14</v>
      </c>
      <c r="V547">
        <v>30.25</v>
      </c>
      <c r="W547">
        <v>9.5</v>
      </c>
      <c r="X547">
        <v>10</v>
      </c>
      <c r="Y547" s="13">
        <f>(W547+X547)/2</f>
        <v>9.75</v>
      </c>
      <c r="Z547">
        <f t="shared" si="157"/>
        <v>9.75</v>
      </c>
      <c r="AA547">
        <f t="shared" si="158"/>
        <v>7.5686703821656049</v>
      </c>
      <c r="AB547">
        <f t="shared" si="159"/>
        <v>914.94858600000009</v>
      </c>
      <c r="AC547">
        <f t="shared" si="160"/>
        <v>718.32406250000008</v>
      </c>
      <c r="AD547">
        <f>(P547-L547)/L547</f>
        <v>0.17617449664429527</v>
      </c>
      <c r="AE547">
        <f t="shared" si="166"/>
        <v>1.4037922576288432E-5</v>
      </c>
      <c r="AF547">
        <f t="shared" si="161"/>
        <v>1.2843977411552579E-6</v>
      </c>
      <c r="AG547">
        <f t="shared" si="162"/>
        <v>1.2843977411552578</v>
      </c>
      <c r="AH547">
        <f t="shared" si="167"/>
        <v>1.0083777574059973E-6</v>
      </c>
      <c r="AI547">
        <f t="shared" si="163"/>
        <v>1.1296374152640787</v>
      </c>
    </row>
    <row r="548" spans="1:35" hidden="1" x14ac:dyDescent="0.35">
      <c r="A548" s="2">
        <v>44749</v>
      </c>
      <c r="B548" t="s">
        <v>18</v>
      </c>
      <c r="C548" t="s">
        <v>155</v>
      </c>
      <c r="D548" t="s">
        <v>109</v>
      </c>
      <c r="E548" t="s">
        <v>21</v>
      </c>
      <c r="F548">
        <v>13</v>
      </c>
      <c r="G548" t="s">
        <v>41</v>
      </c>
      <c r="H548" t="s">
        <v>101</v>
      </c>
      <c r="I548" t="str">
        <f t="shared" si="155"/>
        <v>L3MluB10</v>
      </c>
      <c r="J548" t="s">
        <v>448</v>
      </c>
      <c r="K548" t="s">
        <v>153</v>
      </c>
      <c r="L548" s="1">
        <v>0.72599999999999998</v>
      </c>
      <c r="M548">
        <v>2.33</v>
      </c>
      <c r="N548">
        <f t="shared" si="164"/>
        <v>-0.23300000000000001</v>
      </c>
      <c r="O548" t="s">
        <v>176</v>
      </c>
      <c r="P548">
        <v>0.53200000000000003</v>
      </c>
      <c r="Q548" s="1">
        <f t="shared" si="151"/>
        <v>0.19399999999999995</v>
      </c>
      <c r="R548">
        <v>21.45</v>
      </c>
      <c r="S548">
        <f t="shared" si="165"/>
        <v>-2.145</v>
      </c>
      <c r="T548">
        <f t="shared" si="156"/>
        <v>-1.9119999999999999</v>
      </c>
      <c r="U548">
        <v>112.9</v>
      </c>
      <c r="V548">
        <v>109.95</v>
      </c>
      <c r="W548">
        <v>34</v>
      </c>
      <c r="X548">
        <v>34.5</v>
      </c>
      <c r="Y548" s="13">
        <f>(W548+X548)/2</f>
        <v>34.25</v>
      </c>
      <c r="Z548">
        <f t="shared" si="157"/>
        <v>34.25</v>
      </c>
      <c r="AA548">
        <f t="shared" si="158"/>
        <v>93.396695859872608</v>
      </c>
      <c r="AB548">
        <f t="shared" si="159"/>
        <v>10005.931850000001</v>
      </c>
      <c r="AC548">
        <f t="shared" si="160"/>
        <v>9489.8669625000002</v>
      </c>
      <c r="AD548">
        <f t="shared" ref="AD548:AD556" si="169">(L548-P548)/P548</f>
        <v>0.36466165413533824</v>
      </c>
      <c r="AE548">
        <f t="shared" si="166"/>
        <v>3.437428485454553E-5</v>
      </c>
      <c r="AF548">
        <f t="shared" si="161"/>
        <v>3.4394675164706976E-5</v>
      </c>
      <c r="AG548">
        <f t="shared" si="162"/>
        <v>34.394675164706975</v>
      </c>
      <c r="AH548">
        <f t="shared" si="167"/>
        <v>3.2620739020071575E-5</v>
      </c>
      <c r="AI548">
        <f t="shared" si="163"/>
        <v>17.988846843465993</v>
      </c>
    </row>
    <row r="549" spans="1:35" hidden="1" x14ac:dyDescent="0.35">
      <c r="A549" s="2">
        <v>44792</v>
      </c>
      <c r="B549" s="6" t="s">
        <v>18</v>
      </c>
      <c r="C549" s="6" t="s">
        <v>214</v>
      </c>
      <c r="D549" t="s">
        <v>20</v>
      </c>
      <c r="E549" t="s">
        <v>21</v>
      </c>
      <c r="F549">
        <v>7</v>
      </c>
      <c r="G549" t="s">
        <v>39</v>
      </c>
      <c r="H549" t="s">
        <v>40</v>
      </c>
      <c r="I549" t="str">
        <f t="shared" si="155"/>
        <v>K6BbrG4</v>
      </c>
      <c r="J549" t="s">
        <v>418</v>
      </c>
      <c r="K549" t="s">
        <v>225</v>
      </c>
      <c r="L549" s="1">
        <v>0.77900000000000003</v>
      </c>
      <c r="M549">
        <v>11.21</v>
      </c>
      <c r="N549">
        <f t="shared" si="164"/>
        <v>-1.121</v>
      </c>
      <c r="O549" t="s">
        <v>175</v>
      </c>
      <c r="P549">
        <v>0.67800000000000005</v>
      </c>
      <c r="Q549" s="1">
        <f t="shared" si="151"/>
        <v>0.10099999999999998</v>
      </c>
      <c r="R549">
        <v>21.45</v>
      </c>
      <c r="S549">
        <f t="shared" si="165"/>
        <v>-2.145</v>
      </c>
      <c r="T549">
        <f t="shared" si="156"/>
        <v>-1.024</v>
      </c>
      <c r="U549">
        <v>69.400000000000006</v>
      </c>
      <c r="V549">
        <v>72.400000000000006</v>
      </c>
      <c r="W549" s="13">
        <v>69.400000000000006</v>
      </c>
      <c r="X549">
        <v>72.400000000000006</v>
      </c>
      <c r="Y549">
        <v>69.400000000000006</v>
      </c>
      <c r="Z549">
        <f t="shared" si="157"/>
        <v>70.900000000000006</v>
      </c>
      <c r="AA549">
        <f t="shared" si="158"/>
        <v>400.22372611464971</v>
      </c>
      <c r="AB549">
        <f t="shared" si="159"/>
        <v>3780.8426000000004</v>
      </c>
      <c r="AC549">
        <f t="shared" si="160"/>
        <v>4114.7816000000012</v>
      </c>
      <c r="AD549">
        <f t="shared" si="169"/>
        <v>0.14896755162241884</v>
      </c>
      <c r="AE549">
        <f t="shared" si="166"/>
        <v>1.1418861867122085E-5</v>
      </c>
      <c r="AF549">
        <f t="shared" si="161"/>
        <v>4.3172919390730725E-6</v>
      </c>
      <c r="AG549">
        <f t="shared" si="162"/>
        <v>4.3172919390730726</v>
      </c>
      <c r="AH549">
        <f t="shared" si="167"/>
        <v>4.6986122703775616E-6</v>
      </c>
      <c r="AI549">
        <f t="shared" si="163"/>
        <v>4.216105409251047</v>
      </c>
    </row>
    <row r="550" spans="1:35" hidden="1" x14ac:dyDescent="0.35">
      <c r="A550" s="2">
        <v>44779</v>
      </c>
      <c r="B550" s="6" t="s">
        <v>18</v>
      </c>
      <c r="C550" s="6" t="s">
        <v>196</v>
      </c>
      <c r="D550" t="s">
        <v>86</v>
      </c>
      <c r="E550" t="s">
        <v>46</v>
      </c>
      <c r="F550">
        <v>6</v>
      </c>
      <c r="G550" t="s">
        <v>41</v>
      </c>
      <c r="H550" t="s">
        <v>52</v>
      </c>
      <c r="I550" t="str">
        <f t="shared" si="155"/>
        <v>K5MluF9</v>
      </c>
      <c r="J550" t="s">
        <v>403</v>
      </c>
      <c r="K550" t="s">
        <v>150</v>
      </c>
      <c r="L550" s="1">
        <v>0.70899999999999996</v>
      </c>
      <c r="M550">
        <v>6.56</v>
      </c>
      <c r="N550">
        <f t="shared" si="164"/>
        <v>-0.65599999999999992</v>
      </c>
      <c r="O550" s="6" t="s">
        <v>211</v>
      </c>
      <c r="P550">
        <v>0.51100000000000001</v>
      </c>
      <c r="Q550" s="1">
        <f t="shared" si="151"/>
        <v>0.19799999999999995</v>
      </c>
      <c r="R550">
        <v>21.45</v>
      </c>
      <c r="S550">
        <f t="shared" si="165"/>
        <v>-2.145</v>
      </c>
      <c r="T550">
        <f t="shared" si="156"/>
        <v>-1.4890000000000001</v>
      </c>
      <c r="U550">
        <v>117.25</v>
      </c>
      <c r="V550">
        <v>126.8</v>
      </c>
      <c r="W550" s="13">
        <v>117.25</v>
      </c>
      <c r="X550">
        <v>126.8</v>
      </c>
      <c r="Y550">
        <v>117.25</v>
      </c>
      <c r="Z550">
        <f t="shared" si="157"/>
        <v>122.02500000000001</v>
      </c>
      <c r="AA550">
        <f t="shared" si="158"/>
        <v>1185.5175656847134</v>
      </c>
      <c r="AB550">
        <f t="shared" si="159"/>
        <v>10791.836562500001</v>
      </c>
      <c r="AC550">
        <f t="shared" si="160"/>
        <v>12621.4184</v>
      </c>
      <c r="AD550">
        <f t="shared" si="169"/>
        <v>0.38747553816046959</v>
      </c>
      <c r="AE550">
        <f t="shared" si="166"/>
        <v>3.7040401240853576E-5</v>
      </c>
      <c r="AF550">
        <f t="shared" si="161"/>
        <v>3.9973395640071403E-5</v>
      </c>
      <c r="AG550">
        <f t="shared" si="162"/>
        <v>39.973395640071402</v>
      </c>
      <c r="AH550">
        <f t="shared" si="167"/>
        <v>4.6750240176469212E-5</v>
      </c>
      <c r="AI550">
        <f t="shared" si="163"/>
        <v>26.845799623956616</v>
      </c>
    </row>
    <row r="551" spans="1:35" hidden="1" x14ac:dyDescent="0.35">
      <c r="A551" s="2">
        <v>44778</v>
      </c>
      <c r="B551" s="6" t="s">
        <v>18</v>
      </c>
      <c r="C551" s="6" t="s">
        <v>196</v>
      </c>
      <c r="D551" t="s">
        <v>45</v>
      </c>
      <c r="E551" t="s">
        <v>46</v>
      </c>
      <c r="F551">
        <v>12</v>
      </c>
      <c r="G551" t="s">
        <v>22</v>
      </c>
      <c r="H551" t="s">
        <v>44</v>
      </c>
      <c r="I551" t="str">
        <f t="shared" si="155"/>
        <v>L4FsaD10</v>
      </c>
      <c r="J551" t="s">
        <v>434</v>
      </c>
      <c r="K551" t="s">
        <v>171</v>
      </c>
      <c r="L551" s="1">
        <v>0.626</v>
      </c>
      <c r="M551">
        <v>5.23</v>
      </c>
      <c r="N551">
        <f t="shared" si="164"/>
        <v>-0.52300000000000002</v>
      </c>
      <c r="O551" s="6" t="s">
        <v>175</v>
      </c>
      <c r="P551">
        <v>0.61299999999999999</v>
      </c>
      <c r="Q551" s="1">
        <f t="shared" si="151"/>
        <v>1.3000000000000012E-2</v>
      </c>
      <c r="R551">
        <v>21.54</v>
      </c>
      <c r="S551">
        <f t="shared" si="165"/>
        <v>-2.1539999999999999</v>
      </c>
      <c r="T551">
        <f t="shared" si="156"/>
        <v>-1.6309999999999998</v>
      </c>
      <c r="U551">
        <v>28.85</v>
      </c>
      <c r="V551">
        <v>25.8</v>
      </c>
      <c r="W551" s="13">
        <v>28.85</v>
      </c>
      <c r="X551">
        <v>25.8</v>
      </c>
      <c r="Y551">
        <v>28.85</v>
      </c>
      <c r="Z551">
        <f t="shared" si="157"/>
        <v>27.325000000000003</v>
      </c>
      <c r="AA551">
        <f t="shared" si="158"/>
        <v>59.447103901273891</v>
      </c>
      <c r="AB551">
        <f t="shared" si="159"/>
        <v>653.37316250000015</v>
      </c>
      <c r="AC551">
        <f t="shared" si="160"/>
        <v>522.52740000000006</v>
      </c>
      <c r="AD551">
        <f t="shared" si="169"/>
        <v>2.1207177814029383E-2</v>
      </c>
      <c r="AE551">
        <f t="shared" si="166"/>
        <v>1.0362090570603425E-6</v>
      </c>
      <c r="AF551">
        <f t="shared" si="161"/>
        <v>6.7703118862265907E-8</v>
      </c>
      <c r="AG551">
        <f t="shared" si="162"/>
        <v>6.7703118862265904E-2</v>
      </c>
      <c r="AH551">
        <f t="shared" si="167"/>
        <v>5.4144762444219246E-8</v>
      </c>
      <c r="AI551">
        <f t="shared" si="163"/>
        <v>4.151018936987487E-2</v>
      </c>
    </row>
    <row r="552" spans="1:35" hidden="1" x14ac:dyDescent="0.35">
      <c r="A552" s="2">
        <v>44790</v>
      </c>
      <c r="B552" s="6" t="s">
        <v>18</v>
      </c>
      <c r="C552" s="6" t="s">
        <v>214</v>
      </c>
      <c r="D552" t="s">
        <v>133</v>
      </c>
      <c r="E552" t="s">
        <v>46</v>
      </c>
      <c r="F552">
        <v>8</v>
      </c>
      <c r="G552" t="s">
        <v>41</v>
      </c>
      <c r="H552" t="s">
        <v>136</v>
      </c>
      <c r="I552" t="str">
        <f t="shared" si="155"/>
        <v>K1MluD7</v>
      </c>
      <c r="J552" t="s">
        <v>480</v>
      </c>
      <c r="K552" t="s">
        <v>216</v>
      </c>
      <c r="L552" s="1">
        <v>1.046</v>
      </c>
      <c r="M552">
        <v>13.67</v>
      </c>
      <c r="N552">
        <f t="shared" si="164"/>
        <v>-1.367</v>
      </c>
      <c r="O552" s="6" t="s">
        <v>217</v>
      </c>
      <c r="P552">
        <v>0.86899999999999999</v>
      </c>
      <c r="Q552" s="1">
        <f t="shared" si="151"/>
        <v>0.17700000000000005</v>
      </c>
      <c r="R552">
        <v>21.54</v>
      </c>
      <c r="S552">
        <f t="shared" si="165"/>
        <v>-2.1539999999999999</v>
      </c>
      <c r="T552">
        <f t="shared" si="156"/>
        <v>-0.78699999999999992</v>
      </c>
      <c r="U552">
        <v>131.5</v>
      </c>
      <c r="V552">
        <v>130.75</v>
      </c>
      <c r="W552" s="13">
        <v>131.5</v>
      </c>
      <c r="X552">
        <v>130.75</v>
      </c>
      <c r="Y552">
        <v>131.5</v>
      </c>
      <c r="Z552">
        <f t="shared" si="157"/>
        <v>131.125</v>
      </c>
      <c r="AA552">
        <f t="shared" si="158"/>
        <v>1368.9303841560509</v>
      </c>
      <c r="AB552">
        <f t="shared" si="159"/>
        <v>13574.41625</v>
      </c>
      <c r="AC552">
        <f t="shared" si="160"/>
        <v>13420.016562500001</v>
      </c>
      <c r="AD552">
        <f t="shared" si="169"/>
        <v>0.20368239355581133</v>
      </c>
      <c r="AE552">
        <f t="shared" si="166"/>
        <v>1.6782965718780025E-5</v>
      </c>
      <c r="AF552">
        <f t="shared" si="161"/>
        <v>2.2781896257620052E-5</v>
      </c>
      <c r="AG552">
        <f t="shared" si="162"/>
        <v>22.781896257620051</v>
      </c>
      <c r="AH552">
        <f t="shared" si="167"/>
        <v>2.2522767791389768E-5</v>
      </c>
      <c r="AI552">
        <f t="shared" si="163"/>
        <v>28.947771610698926</v>
      </c>
    </row>
    <row r="553" spans="1:35" hidden="1" x14ac:dyDescent="0.35">
      <c r="A553" s="2">
        <v>44747</v>
      </c>
      <c r="B553" t="s">
        <v>18</v>
      </c>
      <c r="C553" t="s">
        <v>155</v>
      </c>
      <c r="D553" t="s">
        <v>20</v>
      </c>
      <c r="E553" t="s">
        <v>21</v>
      </c>
      <c r="F553">
        <v>13</v>
      </c>
      <c r="G553" t="s">
        <v>39</v>
      </c>
      <c r="H553" t="s">
        <v>40</v>
      </c>
      <c r="I553" t="str">
        <f t="shared" si="155"/>
        <v>K6BbrG4</v>
      </c>
      <c r="J553" t="s">
        <v>418</v>
      </c>
      <c r="K553" t="s">
        <v>143</v>
      </c>
      <c r="L553" s="1">
        <v>0.76300000000000001</v>
      </c>
      <c r="M553">
        <v>18.34</v>
      </c>
      <c r="N553">
        <f t="shared" si="164"/>
        <v>-1.8340000000000001</v>
      </c>
      <c r="O553" t="s">
        <v>163</v>
      </c>
      <c r="P553">
        <v>0.61499999999999999</v>
      </c>
      <c r="Q553" s="1">
        <f t="shared" si="151"/>
        <v>0.14800000000000002</v>
      </c>
      <c r="R553">
        <v>21.57</v>
      </c>
      <c r="S553">
        <f t="shared" si="165"/>
        <v>-2.157</v>
      </c>
      <c r="T553">
        <f t="shared" si="156"/>
        <v>-0.32299999999999995</v>
      </c>
      <c r="U553">
        <v>69.400000000000006</v>
      </c>
      <c r="V553">
        <v>72.400000000000006</v>
      </c>
      <c r="W553">
        <v>23.5</v>
      </c>
      <c r="X553">
        <v>23.5</v>
      </c>
      <c r="Y553" s="13">
        <f>(W553+X553)/2</f>
        <v>23.5</v>
      </c>
      <c r="Z553">
        <f t="shared" si="157"/>
        <v>23.5</v>
      </c>
      <c r="AA553">
        <f t="shared" si="158"/>
        <v>43.968949044585983</v>
      </c>
      <c r="AB553">
        <f t="shared" si="159"/>
        <v>3780.8426000000004</v>
      </c>
      <c r="AC553">
        <f t="shared" si="160"/>
        <v>4114.7816000000012</v>
      </c>
      <c r="AD553">
        <f t="shared" si="169"/>
        <v>0.24065040650406508</v>
      </c>
      <c r="AE553">
        <f t="shared" si="166"/>
        <v>2.0607906038520198E-5</v>
      </c>
      <c r="AF553">
        <f t="shared" si="161"/>
        <v>7.7915249047234419E-6</v>
      </c>
      <c r="AG553">
        <f t="shared" si="162"/>
        <v>7.7915249047234418</v>
      </c>
      <c r="AH553">
        <f t="shared" si="167"/>
        <v>8.4797032581831819E-6</v>
      </c>
      <c r="AI553">
        <f t="shared" si="163"/>
        <v>24.122368126078772</v>
      </c>
    </row>
    <row r="554" spans="1:35" hidden="1" x14ac:dyDescent="0.35">
      <c r="A554" s="2">
        <v>44734</v>
      </c>
      <c r="B554" t="s">
        <v>18</v>
      </c>
      <c r="C554" t="s">
        <v>141</v>
      </c>
      <c r="D554" t="s">
        <v>109</v>
      </c>
      <c r="E554" t="s">
        <v>21</v>
      </c>
      <c r="F554">
        <v>13</v>
      </c>
      <c r="G554" t="s">
        <v>41</v>
      </c>
      <c r="H554" t="s">
        <v>101</v>
      </c>
      <c r="I554" t="str">
        <f t="shared" si="155"/>
        <v>L3MluB10</v>
      </c>
      <c r="J554" t="s">
        <v>448</v>
      </c>
      <c r="K554" t="s">
        <v>145</v>
      </c>
      <c r="L554" s="1">
        <v>0.621</v>
      </c>
      <c r="M554">
        <v>2.31</v>
      </c>
      <c r="N554">
        <f t="shared" si="164"/>
        <v>-0.23100000000000001</v>
      </c>
      <c r="O554" t="s">
        <v>147</v>
      </c>
      <c r="P554">
        <v>0.41499999999999998</v>
      </c>
      <c r="Q554" s="1">
        <f t="shared" si="151"/>
        <v>0.20600000000000002</v>
      </c>
      <c r="R554">
        <v>21.61</v>
      </c>
      <c r="S554">
        <f t="shared" si="165"/>
        <v>-2.161</v>
      </c>
      <c r="T554">
        <f t="shared" si="156"/>
        <v>-1.93</v>
      </c>
      <c r="U554">
        <v>112.9</v>
      </c>
      <c r="V554">
        <v>109.95</v>
      </c>
      <c r="W554">
        <v>34</v>
      </c>
      <c r="X554">
        <v>34.5</v>
      </c>
      <c r="Y554" s="13">
        <f>(W554+X554)/2</f>
        <v>34.25</v>
      </c>
      <c r="Z554">
        <f t="shared" si="157"/>
        <v>34.25</v>
      </c>
      <c r="AA554">
        <f t="shared" si="158"/>
        <v>93.396695859872608</v>
      </c>
      <c r="AB554">
        <f t="shared" si="159"/>
        <v>10005.931850000001</v>
      </c>
      <c r="AC554">
        <f t="shared" si="160"/>
        <v>9489.8669625000002</v>
      </c>
      <c r="AD554">
        <f t="shared" si="169"/>
        <v>0.49638554216867475</v>
      </c>
      <c r="AE554">
        <f t="shared" si="166"/>
        <v>5.0245862160678202E-5</v>
      </c>
      <c r="AF554">
        <f t="shared" si="161"/>
        <v>5.0275667252423984E-5</v>
      </c>
      <c r="AG554">
        <f t="shared" si="162"/>
        <v>50.275667252423986</v>
      </c>
      <c r="AH554">
        <f t="shared" si="167"/>
        <v>4.768265473209489E-5</v>
      </c>
      <c r="AI554">
        <f t="shared" si="163"/>
        <v>26.049568524572013</v>
      </c>
    </row>
    <row r="555" spans="1:35" hidden="1" x14ac:dyDescent="0.35">
      <c r="A555" s="2">
        <v>44763</v>
      </c>
      <c r="B555" t="s">
        <v>18</v>
      </c>
      <c r="C555" t="s">
        <v>181</v>
      </c>
      <c r="D555" t="s">
        <v>86</v>
      </c>
      <c r="E555" t="s">
        <v>46</v>
      </c>
      <c r="F555">
        <v>4</v>
      </c>
      <c r="G555" t="s">
        <v>41</v>
      </c>
      <c r="H555" t="s">
        <v>52</v>
      </c>
      <c r="I555" t="str">
        <f t="shared" si="155"/>
        <v>K5MluF9</v>
      </c>
      <c r="J555" t="s">
        <v>403</v>
      </c>
      <c r="K555" t="s">
        <v>186</v>
      </c>
      <c r="L555" s="1">
        <v>0.72199999999999998</v>
      </c>
      <c r="M555">
        <v>17.86</v>
      </c>
      <c r="N555">
        <f t="shared" si="164"/>
        <v>-1.786</v>
      </c>
      <c r="O555" t="s">
        <v>187</v>
      </c>
      <c r="P555">
        <v>0.52100000000000002</v>
      </c>
      <c r="Q555" s="1">
        <f t="shared" ref="Q555:Q618" si="170">L555-P555</f>
        <v>0.20099999999999996</v>
      </c>
      <c r="R555">
        <v>21.62</v>
      </c>
      <c r="S555">
        <f t="shared" si="165"/>
        <v>-2.1619999999999999</v>
      </c>
      <c r="T555">
        <f t="shared" si="156"/>
        <v>-0.37599999999999989</v>
      </c>
      <c r="U555">
        <v>117.25</v>
      </c>
      <c r="V555">
        <v>126.8</v>
      </c>
      <c r="W555">
        <v>38.5</v>
      </c>
      <c r="X555">
        <v>40</v>
      </c>
      <c r="Y555" s="13">
        <f>(W555+X555)/2</f>
        <v>39.25</v>
      </c>
      <c r="Z555">
        <f t="shared" si="157"/>
        <v>39.25</v>
      </c>
      <c r="AA555">
        <f t="shared" si="158"/>
        <v>122.65625</v>
      </c>
      <c r="AB555">
        <f t="shared" si="159"/>
        <v>10791.836562500001</v>
      </c>
      <c r="AC555">
        <f t="shared" si="160"/>
        <v>12621.4184</v>
      </c>
      <c r="AD555">
        <f t="shared" si="169"/>
        <v>0.3857965451055661</v>
      </c>
      <c r="AE555">
        <f t="shared" si="166"/>
        <v>3.684292234378804E-5</v>
      </c>
      <c r="AF555">
        <f t="shared" si="161"/>
        <v>3.9760279641903999E-5</v>
      </c>
      <c r="AG555">
        <f t="shared" si="162"/>
        <v>39.760279641903999</v>
      </c>
      <c r="AH555">
        <f t="shared" si="167"/>
        <v>4.6500993797965747E-5</v>
      </c>
      <c r="AI555">
        <f t="shared" si="163"/>
        <v>105.74542457953194</v>
      </c>
    </row>
    <row r="556" spans="1:35" hidden="1" x14ac:dyDescent="0.35">
      <c r="A556" s="2">
        <v>44778</v>
      </c>
      <c r="B556" s="6" t="s">
        <v>18</v>
      </c>
      <c r="C556" s="6" t="s">
        <v>196</v>
      </c>
      <c r="D556" t="s">
        <v>45</v>
      </c>
      <c r="E556" t="s">
        <v>46</v>
      </c>
      <c r="F556">
        <v>14</v>
      </c>
      <c r="G556" t="s">
        <v>37</v>
      </c>
      <c r="H556" t="s">
        <v>49</v>
      </c>
      <c r="I556" t="str">
        <f t="shared" si="155"/>
        <v>L4PfaJ8</v>
      </c>
      <c r="J556" t="s">
        <v>437</v>
      </c>
      <c r="K556" t="s">
        <v>171</v>
      </c>
      <c r="L556" s="1">
        <v>0.90400000000000003</v>
      </c>
      <c r="M556">
        <v>5.67</v>
      </c>
      <c r="N556">
        <f t="shared" si="164"/>
        <v>-0.56699999999999995</v>
      </c>
      <c r="O556" s="6" t="s">
        <v>175</v>
      </c>
      <c r="P556">
        <v>0.80500000000000005</v>
      </c>
      <c r="Q556" s="1">
        <f t="shared" si="170"/>
        <v>9.8999999999999977E-2</v>
      </c>
      <c r="R556">
        <v>21.74</v>
      </c>
      <c r="S556">
        <f t="shared" si="165"/>
        <v>-2.1739999999999999</v>
      </c>
      <c r="T556">
        <f t="shared" si="156"/>
        <v>-1.607</v>
      </c>
      <c r="U556">
        <v>60.25</v>
      </c>
      <c r="V556">
        <v>61.45</v>
      </c>
      <c r="W556" s="13">
        <v>60.25</v>
      </c>
      <c r="X556">
        <v>61.45</v>
      </c>
      <c r="Y556">
        <v>60.25</v>
      </c>
      <c r="Z556">
        <f t="shared" si="157"/>
        <v>60.85</v>
      </c>
      <c r="AA556">
        <f t="shared" si="158"/>
        <v>294.80274681528664</v>
      </c>
      <c r="AB556">
        <f t="shared" si="159"/>
        <v>2849.5990624999999</v>
      </c>
      <c r="AC556">
        <f t="shared" si="160"/>
        <v>2964.2404625000004</v>
      </c>
      <c r="AD556">
        <f t="shared" si="169"/>
        <v>0.12298136645962729</v>
      </c>
      <c r="AE556">
        <f t="shared" si="166"/>
        <v>9.0186006650303142E-6</v>
      </c>
      <c r="AF556">
        <f t="shared" si="161"/>
        <v>2.5699396000132262E-6</v>
      </c>
      <c r="AG556">
        <f t="shared" si="162"/>
        <v>2.5699396000132264</v>
      </c>
      <c r="AH556">
        <f t="shared" si="167"/>
        <v>2.6733301006412266E-6</v>
      </c>
      <c r="AI556">
        <f t="shared" si="163"/>
        <v>1.5992156814021321</v>
      </c>
    </row>
    <row r="557" spans="1:35" x14ac:dyDescent="0.35">
      <c r="A557" s="2">
        <v>44805</v>
      </c>
      <c r="B557" s="6" t="s">
        <v>18</v>
      </c>
      <c r="C557" s="6" t="s">
        <v>232</v>
      </c>
      <c r="D557" t="s">
        <v>123</v>
      </c>
      <c r="E557" t="s">
        <v>21</v>
      </c>
      <c r="F557">
        <v>5</v>
      </c>
      <c r="G557" t="s">
        <v>26</v>
      </c>
      <c r="H557" t="s">
        <v>92</v>
      </c>
      <c r="I557" t="str">
        <f t="shared" si="155"/>
        <v>M1MlaC6</v>
      </c>
      <c r="J557" t="s">
        <v>463</v>
      </c>
      <c r="K557" t="s">
        <v>188</v>
      </c>
      <c r="L557" s="1">
        <v>0.69799999999999995</v>
      </c>
      <c r="M557">
        <v>14.96</v>
      </c>
      <c r="N557">
        <f t="shared" si="164"/>
        <v>-1.496</v>
      </c>
      <c r="O557" t="s">
        <v>240</v>
      </c>
      <c r="P557">
        <v>0.747</v>
      </c>
      <c r="Q557" s="1">
        <f t="shared" si="170"/>
        <v>-4.9000000000000044E-2</v>
      </c>
      <c r="R557">
        <v>21.81</v>
      </c>
      <c r="S557">
        <f t="shared" si="165"/>
        <v>-2.181</v>
      </c>
      <c r="T557">
        <f t="shared" si="156"/>
        <v>-0.68500000000000005</v>
      </c>
      <c r="U557">
        <v>39.85</v>
      </c>
      <c r="V557">
        <v>41.7</v>
      </c>
      <c r="W557">
        <v>39.85</v>
      </c>
      <c r="X557">
        <v>41.7</v>
      </c>
      <c r="Y557">
        <v>41.7</v>
      </c>
      <c r="Z557">
        <f t="shared" si="157"/>
        <v>40.775000000000006</v>
      </c>
      <c r="AA557">
        <f t="shared" si="158"/>
        <v>132.37266122611467</v>
      </c>
      <c r="AB557">
        <f t="shared" si="159"/>
        <v>1246.5976625000001</v>
      </c>
      <c r="AC557">
        <f t="shared" si="160"/>
        <v>1365.0286500000002</v>
      </c>
      <c r="AD557">
        <f>(P557-L557)/L557</f>
        <v>7.0200573065902647E-2</v>
      </c>
      <c r="AE557">
        <f t="shared" si="166"/>
        <v>4.5226430321941094E-6</v>
      </c>
      <c r="AF557">
        <f t="shared" si="161"/>
        <v>5.6379162322550898E-7</v>
      </c>
      <c r="AG557">
        <f t="shared" si="162"/>
        <v>0.56379162322550902</v>
      </c>
      <c r="AH557">
        <f t="shared" si="167"/>
        <v>6.1735373126678328E-7</v>
      </c>
      <c r="AI557">
        <f t="shared" si="163"/>
        <v>0.82305346456278683</v>
      </c>
    </row>
    <row r="558" spans="1:35" hidden="1" x14ac:dyDescent="0.35">
      <c r="A558" s="2">
        <v>44749</v>
      </c>
      <c r="B558" t="s">
        <v>18</v>
      </c>
      <c r="C558" t="s">
        <v>155</v>
      </c>
      <c r="D558" t="s">
        <v>133</v>
      </c>
      <c r="E558" t="s">
        <v>46</v>
      </c>
      <c r="F558">
        <v>3</v>
      </c>
      <c r="G558" t="s">
        <v>28</v>
      </c>
      <c r="H558" t="s">
        <v>44</v>
      </c>
      <c r="I558" t="str">
        <f t="shared" si="155"/>
        <v>K1DtoD10</v>
      </c>
      <c r="J558" t="s">
        <v>472</v>
      </c>
      <c r="K558" t="s">
        <v>173</v>
      </c>
      <c r="L558" s="1">
        <v>0.85799999999999998</v>
      </c>
      <c r="M558">
        <v>5.48</v>
      </c>
      <c r="N558">
        <f t="shared" si="164"/>
        <v>-0.54800000000000004</v>
      </c>
      <c r="O558" t="s">
        <v>32</v>
      </c>
      <c r="P558">
        <v>0.65</v>
      </c>
      <c r="Q558" s="1">
        <f t="shared" si="170"/>
        <v>0.20799999999999996</v>
      </c>
      <c r="R558">
        <v>21.87</v>
      </c>
      <c r="S558">
        <f t="shared" si="165"/>
        <v>-2.1870000000000003</v>
      </c>
      <c r="T558">
        <f t="shared" si="156"/>
        <v>-1.6390000000000002</v>
      </c>
      <c r="U558">
        <v>80</v>
      </c>
      <c r="V558">
        <v>80.2</v>
      </c>
      <c r="W558">
        <v>24.5</v>
      </c>
      <c r="X558">
        <v>24.5</v>
      </c>
      <c r="Y558" s="13">
        <f>(W558+X558)/2</f>
        <v>24.5</v>
      </c>
      <c r="Z558">
        <f t="shared" si="157"/>
        <v>24.5</v>
      </c>
      <c r="AA558">
        <f t="shared" si="158"/>
        <v>47.790605095541402</v>
      </c>
      <c r="AB558">
        <f t="shared" si="159"/>
        <v>5024</v>
      </c>
      <c r="AC558">
        <f t="shared" si="160"/>
        <v>5049.1514000000006</v>
      </c>
      <c r="AD558">
        <f t="shared" ref="AD558:AD563" si="171">(L558-P558)/P558</f>
        <v>0.31999999999999995</v>
      </c>
      <c r="AE558">
        <f t="shared" si="166"/>
        <v>2.9267564538858643E-5</v>
      </c>
      <c r="AF558">
        <f t="shared" si="161"/>
        <v>1.470402442432258E-5</v>
      </c>
      <c r="AG558">
        <f t="shared" si="162"/>
        <v>14.704024424322581</v>
      </c>
      <c r="AH558">
        <f t="shared" si="167"/>
        <v>1.4777636446596848E-5</v>
      </c>
      <c r="AI558">
        <f t="shared" si="163"/>
        <v>8.9713388800015732</v>
      </c>
    </row>
    <row r="559" spans="1:35" hidden="1" x14ac:dyDescent="0.35">
      <c r="A559" s="2">
        <v>44750</v>
      </c>
      <c r="B559" t="s">
        <v>18</v>
      </c>
      <c r="C559" t="s">
        <v>155</v>
      </c>
      <c r="D559" t="s">
        <v>123</v>
      </c>
      <c r="E559" t="s">
        <v>21</v>
      </c>
      <c r="F559">
        <v>5</v>
      </c>
      <c r="G559" t="s">
        <v>22</v>
      </c>
      <c r="H559" t="s">
        <v>130</v>
      </c>
      <c r="I559" t="str">
        <f t="shared" si="155"/>
        <v>M1FsaH4</v>
      </c>
      <c r="J559" t="s">
        <v>460</v>
      </c>
      <c r="K559" t="s">
        <v>134</v>
      </c>
      <c r="L559" s="1">
        <v>0.78200000000000003</v>
      </c>
      <c r="M559">
        <v>10.85</v>
      </c>
      <c r="N559">
        <f t="shared" si="164"/>
        <v>-1.085</v>
      </c>
      <c r="O559" t="s">
        <v>179</v>
      </c>
      <c r="P559">
        <v>0.76300000000000001</v>
      </c>
      <c r="Q559" s="1">
        <f t="shared" si="170"/>
        <v>1.9000000000000017E-2</v>
      </c>
      <c r="R559">
        <v>21.98</v>
      </c>
      <c r="S559">
        <f t="shared" si="165"/>
        <v>-2.198</v>
      </c>
      <c r="T559">
        <f t="shared" si="156"/>
        <v>-1.113</v>
      </c>
      <c r="U559">
        <v>47.6</v>
      </c>
      <c r="V559">
        <v>43.2</v>
      </c>
      <c r="W559">
        <v>11</v>
      </c>
      <c r="X559">
        <v>14</v>
      </c>
      <c r="Y559" s="13">
        <f>(W559+X559)/2</f>
        <v>12.5</v>
      </c>
      <c r="Z559">
        <f t="shared" si="157"/>
        <v>12.5</v>
      </c>
      <c r="AA559">
        <f t="shared" si="158"/>
        <v>12.440286624203821</v>
      </c>
      <c r="AB559">
        <f t="shared" si="159"/>
        <v>1778.6216000000002</v>
      </c>
      <c r="AC559">
        <f t="shared" si="160"/>
        <v>1464.9984000000002</v>
      </c>
      <c r="AD559">
        <f t="shared" si="171"/>
        <v>2.4901703800786393E-2</v>
      </c>
      <c r="AE559">
        <f t="shared" si="166"/>
        <v>1.2627138323125007E-6</v>
      </c>
      <c r="AF559">
        <f t="shared" si="161"/>
        <v>2.245890096769792E-7</v>
      </c>
      <c r="AG559">
        <f t="shared" si="162"/>
        <v>0.2245890096769792</v>
      </c>
      <c r="AH559">
        <f t="shared" si="167"/>
        <v>1.849873743995682E-7</v>
      </c>
      <c r="AI559">
        <f t="shared" si="163"/>
        <v>0.20178707068910981</v>
      </c>
    </row>
    <row r="560" spans="1:35" hidden="1" x14ac:dyDescent="0.35">
      <c r="A560" s="2">
        <v>44749</v>
      </c>
      <c r="B560" t="s">
        <v>18</v>
      </c>
      <c r="C560" t="s">
        <v>155</v>
      </c>
      <c r="D560" t="s">
        <v>133</v>
      </c>
      <c r="E560" t="s">
        <v>46</v>
      </c>
      <c r="F560">
        <v>5</v>
      </c>
      <c r="G560" t="s">
        <v>25</v>
      </c>
      <c r="H560" t="s">
        <v>83</v>
      </c>
      <c r="I560" t="str">
        <f t="shared" si="155"/>
        <v>K1SguH8</v>
      </c>
      <c r="J560" t="s">
        <v>485</v>
      </c>
      <c r="K560" t="s">
        <v>173</v>
      </c>
      <c r="L560" s="1">
        <v>0.79900000000000004</v>
      </c>
      <c r="M560">
        <v>19.05</v>
      </c>
      <c r="N560">
        <f t="shared" si="164"/>
        <v>-1.905</v>
      </c>
      <c r="O560" t="s">
        <v>32</v>
      </c>
      <c r="P560">
        <v>0.67100000000000004</v>
      </c>
      <c r="Q560" s="1">
        <f t="shared" si="170"/>
        <v>0.128</v>
      </c>
      <c r="R560">
        <v>22.01</v>
      </c>
      <c r="S560">
        <f t="shared" si="165"/>
        <v>-2.2010000000000001</v>
      </c>
      <c r="T560">
        <f t="shared" si="156"/>
        <v>-0.29600000000000004</v>
      </c>
      <c r="U560">
        <v>28.45</v>
      </c>
      <c r="V560">
        <v>27.25</v>
      </c>
      <c r="W560">
        <v>9</v>
      </c>
      <c r="X560">
        <v>9.5</v>
      </c>
      <c r="Y560" s="13">
        <f>(W560+X560)/2</f>
        <v>9.25</v>
      </c>
      <c r="Z560">
        <f t="shared" si="157"/>
        <v>9.25</v>
      </c>
      <c r="AA560">
        <f t="shared" si="158"/>
        <v>6.8123009554140124</v>
      </c>
      <c r="AB560">
        <f t="shared" si="159"/>
        <v>635.38096250000001</v>
      </c>
      <c r="AC560">
        <f t="shared" si="160"/>
        <v>582.91156250000006</v>
      </c>
      <c r="AD560">
        <f t="shared" si="171"/>
        <v>0.19076005961251863</v>
      </c>
      <c r="AE560">
        <f t="shared" ref="AE560:AE591" si="172">119*(10^-6)*(AD560^1.231)</f>
        <v>1.5481998166960968E-5</v>
      </c>
      <c r="AF560">
        <f t="shared" si="161"/>
        <v>9.8369668967468944E-7</v>
      </c>
      <c r="AG560">
        <f t="shared" si="162"/>
        <v>0.98369668967468948</v>
      </c>
      <c r="AH560">
        <f t="shared" ref="AH560:AH591" si="173">AE560*(AC560/10000)</f>
        <v>9.0246357421253543E-7</v>
      </c>
      <c r="AI560">
        <f t="shared" si="163"/>
        <v>3.323299627279356</v>
      </c>
    </row>
    <row r="561" spans="1:35" hidden="1" x14ac:dyDescent="0.35">
      <c r="A561" s="2">
        <v>44772</v>
      </c>
      <c r="B561" t="s">
        <v>56</v>
      </c>
      <c r="C561" t="s">
        <v>196</v>
      </c>
      <c r="D561" t="s">
        <v>77</v>
      </c>
      <c r="E561" t="s">
        <v>46</v>
      </c>
      <c r="F561">
        <v>16</v>
      </c>
      <c r="G561" t="s">
        <v>37</v>
      </c>
      <c r="H561" t="s">
        <v>68</v>
      </c>
      <c r="I561" t="str">
        <f t="shared" si="155"/>
        <v>M3PfaG6</v>
      </c>
      <c r="J561" t="s">
        <v>517</v>
      </c>
      <c r="L561" s="1">
        <v>0.879</v>
      </c>
      <c r="M561">
        <v>5.91</v>
      </c>
      <c r="N561">
        <f t="shared" si="164"/>
        <v>-0.59099999999999997</v>
      </c>
      <c r="O561" t="s">
        <v>197</v>
      </c>
      <c r="P561">
        <v>0.70299999999999996</v>
      </c>
      <c r="Q561" s="1">
        <f t="shared" si="170"/>
        <v>0.17600000000000005</v>
      </c>
      <c r="R561">
        <v>22.04</v>
      </c>
      <c r="S561">
        <f t="shared" si="165"/>
        <v>-2.2039999999999997</v>
      </c>
      <c r="T561">
        <f t="shared" si="156"/>
        <v>-1.6129999999999998</v>
      </c>
      <c r="U561">
        <v>42.994999999999997</v>
      </c>
      <c r="Y561" s="13">
        <v>42.994999999999997</v>
      </c>
      <c r="Z561">
        <f t="shared" si="157"/>
        <v>0</v>
      </c>
      <c r="AA561">
        <f t="shared" si="158"/>
        <v>0</v>
      </c>
      <c r="AB561">
        <f t="shared" si="159"/>
        <v>1451.1274696249998</v>
      </c>
      <c r="AC561">
        <f t="shared" si="160"/>
        <v>0</v>
      </c>
      <c r="AD561">
        <f t="shared" si="171"/>
        <v>0.25035561877667151</v>
      </c>
      <c r="AE561">
        <f t="shared" si="172"/>
        <v>2.1635704955674377E-5</v>
      </c>
      <c r="AF561">
        <f t="shared" si="161"/>
        <v>3.1396165785880829E-6</v>
      </c>
      <c r="AG561">
        <f t="shared" si="162"/>
        <v>3.139616578588083</v>
      </c>
      <c r="AH561">
        <f t="shared" si="173"/>
        <v>0</v>
      </c>
      <c r="AI561">
        <f t="shared" si="163"/>
        <v>1.946445491995092</v>
      </c>
    </row>
    <row r="562" spans="1:35" hidden="1" x14ac:dyDescent="0.35">
      <c r="A562" s="2">
        <v>44806</v>
      </c>
      <c r="B562" s="6" t="s">
        <v>18</v>
      </c>
      <c r="C562" s="6" t="s">
        <v>232</v>
      </c>
      <c r="D562" t="s">
        <v>20</v>
      </c>
      <c r="E562" t="s">
        <v>21</v>
      </c>
      <c r="F562">
        <v>16</v>
      </c>
      <c r="G562" t="s">
        <v>29</v>
      </c>
      <c r="H562" t="s">
        <v>36</v>
      </c>
      <c r="I562" t="str">
        <f t="shared" si="155"/>
        <v>K6PafI4</v>
      </c>
      <c r="J562" t="s">
        <v>428</v>
      </c>
      <c r="K562" t="s">
        <v>241</v>
      </c>
      <c r="L562" s="1">
        <v>0.59099999999999997</v>
      </c>
      <c r="M562">
        <v>9.4499999999999993</v>
      </c>
      <c r="N562">
        <f t="shared" si="164"/>
        <v>-0.94499999999999995</v>
      </c>
      <c r="O562" t="s">
        <v>32</v>
      </c>
      <c r="P562">
        <v>0.50900000000000001</v>
      </c>
      <c r="Q562" s="1">
        <f t="shared" si="170"/>
        <v>8.1999999999999962E-2</v>
      </c>
      <c r="R562">
        <v>22.08</v>
      </c>
      <c r="S562">
        <f t="shared" si="165"/>
        <v>-2.2079999999999997</v>
      </c>
      <c r="T562">
        <f t="shared" si="156"/>
        <v>-1.2629999999999999</v>
      </c>
      <c r="U562">
        <v>80.45</v>
      </c>
      <c r="V562">
        <v>79</v>
      </c>
      <c r="W562">
        <v>80.45</v>
      </c>
      <c r="X562">
        <v>79</v>
      </c>
      <c r="Y562">
        <v>79</v>
      </c>
      <c r="Z562">
        <f t="shared" si="157"/>
        <v>79.724999999999994</v>
      </c>
      <c r="AA562">
        <f t="shared" si="158"/>
        <v>506.0569765127388</v>
      </c>
      <c r="AB562">
        <f t="shared" si="159"/>
        <v>5080.6789625000001</v>
      </c>
      <c r="AC562">
        <f t="shared" si="160"/>
        <v>4899.1850000000004</v>
      </c>
      <c r="AD562">
        <f t="shared" si="171"/>
        <v>0.16110019646365414</v>
      </c>
      <c r="AE562">
        <f t="shared" si="172"/>
        <v>1.2574253848476909E-5</v>
      </c>
      <c r="AF562">
        <f t="shared" si="161"/>
        <v>6.38857469970913E-6</v>
      </c>
      <c r="AG562">
        <f t="shared" si="162"/>
        <v>6.3885746997091299</v>
      </c>
      <c r="AH562">
        <f t="shared" si="173"/>
        <v>6.1603595840650346E-6</v>
      </c>
      <c r="AI562">
        <f t="shared" si="163"/>
        <v>5.0582539190096041</v>
      </c>
    </row>
    <row r="563" spans="1:35" hidden="1" x14ac:dyDescent="0.35">
      <c r="A563" s="2">
        <v>44779</v>
      </c>
      <c r="B563" s="6" t="s">
        <v>18</v>
      </c>
      <c r="C563" s="6" t="s">
        <v>196</v>
      </c>
      <c r="D563" t="s">
        <v>20</v>
      </c>
      <c r="E563" t="s">
        <v>21</v>
      </c>
      <c r="F563">
        <v>2</v>
      </c>
      <c r="G563" t="s">
        <v>37</v>
      </c>
      <c r="H563" t="s">
        <v>54</v>
      </c>
      <c r="I563" t="str">
        <f t="shared" si="155"/>
        <v>K6PfaA6</v>
      </c>
      <c r="J563" t="s">
        <v>429</v>
      </c>
      <c r="K563" t="s">
        <v>117</v>
      </c>
      <c r="L563" s="1">
        <v>0.80700000000000005</v>
      </c>
      <c r="M563">
        <v>5.7</v>
      </c>
      <c r="N563">
        <f t="shared" si="164"/>
        <v>-0.57000000000000006</v>
      </c>
      <c r="O563" s="6" t="s">
        <v>213</v>
      </c>
      <c r="P563">
        <v>0.64100000000000001</v>
      </c>
      <c r="Q563" s="1">
        <f t="shared" si="170"/>
        <v>0.16600000000000004</v>
      </c>
      <c r="R563">
        <v>22.12</v>
      </c>
      <c r="S563">
        <f t="shared" si="165"/>
        <v>-2.2120000000000002</v>
      </c>
      <c r="T563">
        <f t="shared" si="156"/>
        <v>-1.6420000000000001</v>
      </c>
      <c r="U563">
        <v>80.5</v>
      </c>
      <c r="V563">
        <v>81.25</v>
      </c>
      <c r="W563" s="13">
        <v>80.5</v>
      </c>
      <c r="X563">
        <v>81.25</v>
      </c>
      <c r="Y563">
        <v>80.5</v>
      </c>
      <c r="Z563">
        <f t="shared" si="157"/>
        <v>80.875</v>
      </c>
      <c r="AA563">
        <f t="shared" si="158"/>
        <v>520.76159434713372</v>
      </c>
      <c r="AB563">
        <f t="shared" si="159"/>
        <v>5086.9962500000001</v>
      </c>
      <c r="AC563">
        <f t="shared" si="160"/>
        <v>5182.2265625</v>
      </c>
      <c r="AD563">
        <f t="shared" si="171"/>
        <v>0.25897035881435265</v>
      </c>
      <c r="AE563">
        <f t="shared" si="172"/>
        <v>2.2555776542517535E-5</v>
      </c>
      <c r="AF563">
        <f t="shared" si="161"/>
        <v>1.1474115068762467E-5</v>
      </c>
      <c r="AG563">
        <f t="shared" si="162"/>
        <v>11.474115068762467</v>
      </c>
      <c r="AH563">
        <f t="shared" si="173"/>
        <v>1.1688914433644878E-5</v>
      </c>
      <c r="AI563">
        <f t="shared" si="163"/>
        <v>6.9878898104521721</v>
      </c>
    </row>
    <row r="564" spans="1:35" x14ac:dyDescent="0.35">
      <c r="A564" s="2">
        <v>44790</v>
      </c>
      <c r="B564" s="6" t="s">
        <v>18</v>
      </c>
      <c r="C564" s="6" t="s">
        <v>214</v>
      </c>
      <c r="D564" t="s">
        <v>133</v>
      </c>
      <c r="E564" t="s">
        <v>46</v>
      </c>
      <c r="F564">
        <v>9</v>
      </c>
      <c r="G564" t="s">
        <v>26</v>
      </c>
      <c r="H564" t="s">
        <v>82</v>
      </c>
      <c r="I564" t="str">
        <f t="shared" si="155"/>
        <v>K1MlaH7</v>
      </c>
      <c r="J564" t="s">
        <v>479</v>
      </c>
      <c r="K564" t="s">
        <v>188</v>
      </c>
      <c r="L564" s="1">
        <v>0.73899999999999999</v>
      </c>
      <c r="M564">
        <v>24.12</v>
      </c>
      <c r="N564">
        <f t="shared" si="164"/>
        <v>-2.4119999999999999</v>
      </c>
      <c r="O564" t="s">
        <v>218</v>
      </c>
      <c r="P564">
        <v>0.78200000000000003</v>
      </c>
      <c r="Q564" s="1">
        <f t="shared" si="170"/>
        <v>-4.3000000000000038E-2</v>
      </c>
      <c r="R564">
        <v>22.17</v>
      </c>
      <c r="S564">
        <f t="shared" si="165"/>
        <v>-2.2170000000000001</v>
      </c>
      <c r="T564">
        <f t="shared" si="156"/>
        <v>0.19499999999999984</v>
      </c>
      <c r="U564">
        <v>38.4</v>
      </c>
      <c r="V564">
        <v>33.4</v>
      </c>
      <c r="W564" s="13">
        <v>38.4</v>
      </c>
      <c r="X564">
        <v>33.4</v>
      </c>
      <c r="Y564">
        <v>38.4</v>
      </c>
      <c r="Z564">
        <f t="shared" si="157"/>
        <v>35.9</v>
      </c>
      <c r="AA564">
        <f t="shared" si="158"/>
        <v>102.61226114649681</v>
      </c>
      <c r="AB564">
        <f t="shared" si="159"/>
        <v>1157.5296000000001</v>
      </c>
      <c r="AC564">
        <f t="shared" si="160"/>
        <v>875.71460000000002</v>
      </c>
      <c r="AD564">
        <f>(P564-L564)/L564</f>
        <v>5.8186738836265274E-2</v>
      </c>
      <c r="AE564">
        <f t="shared" si="172"/>
        <v>3.5895939664741269E-6</v>
      </c>
      <c r="AF564">
        <f t="shared" si="161"/>
        <v>4.1550612681752097E-7</v>
      </c>
      <c r="AG564">
        <f t="shared" si="162"/>
        <v>0.41550612681752097</v>
      </c>
      <c r="AH564">
        <f t="shared" si="173"/>
        <v>3.1434598445133038E-7</v>
      </c>
      <c r="AI564">
        <f t="shared" si="163"/>
        <v>2.1308006503462633</v>
      </c>
    </row>
    <row r="565" spans="1:35" hidden="1" x14ac:dyDescent="0.35">
      <c r="A565" s="2">
        <v>44791</v>
      </c>
      <c r="B565" s="6" t="s">
        <v>18</v>
      </c>
      <c r="C565" s="6" t="s">
        <v>214</v>
      </c>
      <c r="D565" t="s">
        <v>86</v>
      </c>
      <c r="E565" t="s">
        <v>46</v>
      </c>
      <c r="F565">
        <v>15</v>
      </c>
      <c r="G565" t="s">
        <v>41</v>
      </c>
      <c r="H565" t="s">
        <v>52</v>
      </c>
      <c r="I565" t="str">
        <f t="shared" si="155"/>
        <v>K5MluF9</v>
      </c>
      <c r="J565" t="s">
        <v>403</v>
      </c>
      <c r="K565" t="s">
        <v>23</v>
      </c>
      <c r="L565" s="1">
        <v>0.65700000000000003</v>
      </c>
      <c r="M565">
        <v>3.44</v>
      </c>
      <c r="N565">
        <f t="shared" si="164"/>
        <v>-0.34399999999999997</v>
      </c>
      <c r="O565" t="s">
        <v>224</v>
      </c>
      <c r="P565">
        <v>0.52300000000000002</v>
      </c>
      <c r="Q565" s="1">
        <f t="shared" si="170"/>
        <v>0.13400000000000001</v>
      </c>
      <c r="R565">
        <v>22.25</v>
      </c>
      <c r="S565">
        <f t="shared" si="165"/>
        <v>-2.2250000000000001</v>
      </c>
      <c r="T565">
        <f t="shared" si="156"/>
        <v>-1.8810000000000002</v>
      </c>
      <c r="U565">
        <v>117.25</v>
      </c>
      <c r="V565">
        <v>126.8</v>
      </c>
      <c r="W565" s="13">
        <v>117.25</v>
      </c>
      <c r="X565">
        <v>126.8</v>
      </c>
      <c r="Y565">
        <v>117.25</v>
      </c>
      <c r="Z565">
        <f t="shared" si="157"/>
        <v>122.02500000000001</v>
      </c>
      <c r="AA565">
        <f t="shared" si="158"/>
        <v>1185.5175656847134</v>
      </c>
      <c r="AB565">
        <f t="shared" si="159"/>
        <v>10791.836562500001</v>
      </c>
      <c r="AC565">
        <f t="shared" si="160"/>
        <v>12621.4184</v>
      </c>
      <c r="AD565">
        <f>(L565-P565)/P565</f>
        <v>0.25621414913957935</v>
      </c>
      <c r="AE565">
        <f t="shared" si="172"/>
        <v>2.2260626822372778E-5</v>
      </c>
      <c r="AF565">
        <f t="shared" si="161"/>
        <v>2.4023304644585078E-5</v>
      </c>
      <c r="AG565">
        <f t="shared" si="162"/>
        <v>24.023304644585078</v>
      </c>
      <c r="AH565">
        <f t="shared" si="173"/>
        <v>2.8096068497142932E-5</v>
      </c>
      <c r="AI565">
        <f t="shared" si="163"/>
        <v>12.771560151294564</v>
      </c>
    </row>
    <row r="566" spans="1:35" hidden="1" x14ac:dyDescent="0.35">
      <c r="A566" s="9">
        <v>44777</v>
      </c>
      <c r="B566" s="4" t="s">
        <v>18</v>
      </c>
      <c r="C566" s="4" t="s">
        <v>196</v>
      </c>
      <c r="D566" s="4" t="s">
        <v>123</v>
      </c>
      <c r="E566" s="4" t="s">
        <v>21</v>
      </c>
      <c r="F566" s="4">
        <v>7</v>
      </c>
      <c r="G566" s="4" t="s">
        <v>37</v>
      </c>
      <c r="H566" s="4" t="s">
        <v>132</v>
      </c>
      <c r="I566" t="str">
        <f t="shared" si="155"/>
        <v>M1PfaD5</v>
      </c>
      <c r="J566" t="s">
        <v>466</v>
      </c>
      <c r="K566" s="4" t="s">
        <v>165</v>
      </c>
      <c r="L566" s="3">
        <v>0.89400000000000002</v>
      </c>
      <c r="M566" s="4">
        <v>4.18</v>
      </c>
      <c r="N566">
        <f t="shared" si="164"/>
        <v>-0.41799999999999998</v>
      </c>
      <c r="O566" s="4" t="s">
        <v>168</v>
      </c>
      <c r="P566" s="4">
        <v>0.83899999999999997</v>
      </c>
      <c r="Q566" s="1">
        <f t="shared" si="170"/>
        <v>5.5000000000000049E-2</v>
      </c>
      <c r="R566" s="4">
        <v>22.29</v>
      </c>
      <c r="S566">
        <f t="shared" si="165"/>
        <v>-2.2290000000000001</v>
      </c>
      <c r="T566">
        <f t="shared" si="156"/>
        <v>-1.8110000000000002</v>
      </c>
      <c r="U566">
        <v>67.400000000000006</v>
      </c>
      <c r="V566">
        <v>65.400000000000006</v>
      </c>
      <c r="W566" s="13">
        <v>67.400000000000006</v>
      </c>
      <c r="X566">
        <v>65.400000000000006</v>
      </c>
      <c r="Y566">
        <v>67.400000000000006</v>
      </c>
      <c r="Z566">
        <f t="shared" si="157"/>
        <v>66.400000000000006</v>
      </c>
      <c r="AA566">
        <f t="shared" si="158"/>
        <v>351.03184713375805</v>
      </c>
      <c r="AB566">
        <f t="shared" si="159"/>
        <v>3566.066600000001</v>
      </c>
      <c r="AC566">
        <f t="shared" si="160"/>
        <v>3357.5706000000009</v>
      </c>
      <c r="AD566">
        <f>(L566-P566)/P566</f>
        <v>6.5554231227652027E-2</v>
      </c>
      <c r="AE566">
        <f t="shared" si="172"/>
        <v>4.157023296729131E-6</v>
      </c>
      <c r="AF566">
        <f t="shared" si="161"/>
        <v>1.4824221933887647E-6</v>
      </c>
      <c r="AG566">
        <f t="shared" si="162"/>
        <v>1.4824221933887647</v>
      </c>
      <c r="AH566">
        <f t="shared" si="173"/>
        <v>1.3957499204612811E-6</v>
      </c>
      <c r="AI566">
        <f t="shared" si="163"/>
        <v>0.81856554024779926</v>
      </c>
    </row>
    <row r="567" spans="1:35" hidden="1" x14ac:dyDescent="0.35">
      <c r="A567" s="2">
        <v>44776</v>
      </c>
      <c r="B567" t="s">
        <v>18</v>
      </c>
      <c r="C567" t="s">
        <v>196</v>
      </c>
      <c r="D567" t="s">
        <v>133</v>
      </c>
      <c r="E567" t="s">
        <v>46</v>
      </c>
      <c r="F567">
        <v>7</v>
      </c>
      <c r="G567" t="s">
        <v>22</v>
      </c>
      <c r="H567" t="s">
        <v>93</v>
      </c>
      <c r="I567" t="str">
        <f t="shared" si="155"/>
        <v>K1FsaH9</v>
      </c>
      <c r="J567" t="s">
        <v>474</v>
      </c>
      <c r="K567" t="s">
        <v>199</v>
      </c>
      <c r="L567" s="1">
        <v>0.71499999999999997</v>
      </c>
      <c r="M567">
        <v>6.84</v>
      </c>
      <c r="N567">
        <f t="shared" si="164"/>
        <v>-0.68399999999999994</v>
      </c>
      <c r="O567" t="s">
        <v>200</v>
      </c>
      <c r="P567">
        <v>0.72899999999999998</v>
      </c>
      <c r="Q567" s="1">
        <f t="shared" si="170"/>
        <v>-1.4000000000000012E-2</v>
      </c>
      <c r="R567">
        <v>22.34</v>
      </c>
      <c r="S567">
        <f t="shared" si="165"/>
        <v>-2.234</v>
      </c>
      <c r="T567">
        <f t="shared" si="156"/>
        <v>-1.55</v>
      </c>
      <c r="U567">
        <v>30.6</v>
      </c>
      <c r="V567">
        <v>26.7</v>
      </c>
      <c r="W567" s="13">
        <v>30.6</v>
      </c>
      <c r="X567">
        <v>26.7</v>
      </c>
      <c r="Y567">
        <v>30.6</v>
      </c>
      <c r="Z567">
        <f t="shared" si="157"/>
        <v>28.65</v>
      </c>
      <c r="AA567">
        <f t="shared" si="158"/>
        <v>65.35210987261145</v>
      </c>
      <c r="AB567">
        <f t="shared" si="159"/>
        <v>735.04260000000011</v>
      </c>
      <c r="AC567">
        <f t="shared" si="160"/>
        <v>559.61865</v>
      </c>
      <c r="AD567">
        <f>(P567-L567)/L567</f>
        <v>1.9580419580419599E-2</v>
      </c>
      <c r="AE567">
        <f t="shared" si="172"/>
        <v>9.3924704168617346E-7</v>
      </c>
      <c r="AF567">
        <f t="shared" si="161"/>
        <v>6.9038658756331353E-8</v>
      </c>
      <c r="AG567">
        <f t="shared" si="162"/>
        <v>6.9038658756331348E-2</v>
      </c>
      <c r="AH567">
        <f t="shared" si="173"/>
        <v>5.2562016148491013E-8</v>
      </c>
      <c r="AI567">
        <f t="shared" si="163"/>
        <v>4.4541070165375063E-2</v>
      </c>
    </row>
    <row r="568" spans="1:35" hidden="1" x14ac:dyDescent="0.35">
      <c r="A568" s="2">
        <v>44764</v>
      </c>
      <c r="B568" t="s">
        <v>18</v>
      </c>
      <c r="C568" t="s">
        <v>181</v>
      </c>
      <c r="D568" t="s">
        <v>109</v>
      </c>
      <c r="E568" t="s">
        <v>21</v>
      </c>
      <c r="F568">
        <v>13</v>
      </c>
      <c r="G568" t="s">
        <v>41</v>
      </c>
      <c r="H568" t="s">
        <v>116</v>
      </c>
      <c r="I568" t="str">
        <f t="shared" si="155"/>
        <v>L3MluG10</v>
      </c>
      <c r="J568" t="s">
        <v>449</v>
      </c>
      <c r="K568" t="s">
        <v>193</v>
      </c>
      <c r="L568" s="1">
        <v>0.74299999999999999</v>
      </c>
      <c r="M568">
        <v>14.63</v>
      </c>
      <c r="N568">
        <f t="shared" si="164"/>
        <v>-1.4630000000000001</v>
      </c>
      <c r="O568" t="s">
        <v>163</v>
      </c>
      <c r="P568">
        <v>0.59499999999999997</v>
      </c>
      <c r="Q568" s="1">
        <f t="shared" si="170"/>
        <v>0.14800000000000002</v>
      </c>
      <c r="R568">
        <v>22.43</v>
      </c>
      <c r="S568">
        <f t="shared" si="165"/>
        <v>-2.2429999999999999</v>
      </c>
      <c r="T568">
        <f t="shared" si="156"/>
        <v>-0.7799999999999998</v>
      </c>
      <c r="U568">
        <v>82.3</v>
      </c>
      <c r="V568">
        <v>79.900000000000006</v>
      </c>
      <c r="W568">
        <v>25</v>
      </c>
      <c r="X568">
        <v>25.5</v>
      </c>
      <c r="Y568" s="13">
        <f>(W568+X568)/2</f>
        <v>25.25</v>
      </c>
      <c r="Z568">
        <f t="shared" si="157"/>
        <v>25.25</v>
      </c>
      <c r="AA568">
        <f t="shared" si="158"/>
        <v>50.761345541401269</v>
      </c>
      <c r="AB568">
        <f t="shared" si="159"/>
        <v>5317.0326500000001</v>
      </c>
      <c r="AC568">
        <f t="shared" si="160"/>
        <v>5011.4478500000014</v>
      </c>
      <c r="AD568">
        <f>(L568-P568)/P568</f>
        <v>0.24873949579831936</v>
      </c>
      <c r="AE568">
        <f t="shared" si="172"/>
        <v>2.1463905532103319E-5</v>
      </c>
      <c r="AF568">
        <f t="shared" si="161"/>
        <v>1.1412428651070897E-5</v>
      </c>
      <c r="AG568">
        <f t="shared" si="162"/>
        <v>11.412428651070897</v>
      </c>
      <c r="AH568">
        <f t="shared" si="173"/>
        <v>1.0756524323146232E-5</v>
      </c>
      <c r="AI568">
        <f t="shared" si="163"/>
        <v>14.631318783424231</v>
      </c>
    </row>
    <row r="569" spans="1:35" hidden="1" x14ac:dyDescent="0.35">
      <c r="A569" s="2">
        <v>44804</v>
      </c>
      <c r="B569" s="6" t="s">
        <v>18</v>
      </c>
      <c r="C569" s="6" t="s">
        <v>232</v>
      </c>
      <c r="D569" t="s">
        <v>123</v>
      </c>
      <c r="E569" t="s">
        <v>21</v>
      </c>
      <c r="F569">
        <v>1</v>
      </c>
      <c r="G569" t="s">
        <v>29</v>
      </c>
      <c r="H569" t="s">
        <v>124</v>
      </c>
      <c r="I569" t="str">
        <f t="shared" si="155"/>
        <v>M1PafJ5</v>
      </c>
      <c r="J569" t="s">
        <v>465</v>
      </c>
      <c r="K569" t="s">
        <v>234</v>
      </c>
      <c r="L569" s="1">
        <v>0.80600000000000005</v>
      </c>
      <c r="M569">
        <v>12.53</v>
      </c>
      <c r="N569">
        <f t="shared" si="164"/>
        <v>-1.2529999999999999</v>
      </c>
      <c r="O569" t="s">
        <v>32</v>
      </c>
      <c r="P569">
        <v>0.63100000000000001</v>
      </c>
      <c r="Q569" s="1">
        <f t="shared" si="170"/>
        <v>0.17500000000000004</v>
      </c>
      <c r="R569">
        <v>22.45</v>
      </c>
      <c r="S569">
        <f t="shared" si="165"/>
        <v>-2.2450000000000001</v>
      </c>
      <c r="T569">
        <f t="shared" si="156"/>
        <v>-0.99200000000000021</v>
      </c>
      <c r="U569">
        <v>69.05</v>
      </c>
      <c r="V569">
        <v>69.95</v>
      </c>
      <c r="W569">
        <v>69.05</v>
      </c>
      <c r="X569">
        <v>69.95</v>
      </c>
      <c r="Y569">
        <v>69.95</v>
      </c>
      <c r="Z569">
        <f t="shared" si="157"/>
        <v>69.5</v>
      </c>
      <c r="AA569">
        <f t="shared" si="158"/>
        <v>384.57404458598722</v>
      </c>
      <c r="AB569">
        <f t="shared" si="159"/>
        <v>3742.8034624999996</v>
      </c>
      <c r="AC569">
        <f t="shared" si="160"/>
        <v>3841.0069625000006</v>
      </c>
      <c r="AD569">
        <f>(L569-P569)/P569</f>
        <v>0.27733755942947708</v>
      </c>
      <c r="AE569">
        <f t="shared" si="172"/>
        <v>2.454090973773915E-5</v>
      </c>
      <c r="AF569">
        <f t="shared" si="161"/>
        <v>9.1851801939310038E-6</v>
      </c>
      <c r="AG569">
        <f t="shared" si="162"/>
        <v>9.1851801939310036</v>
      </c>
      <c r="AH569">
        <f t="shared" si="173"/>
        <v>9.426180516874014E-6</v>
      </c>
      <c r="AI569">
        <f t="shared" si="163"/>
        <v>9.2592542277530256</v>
      </c>
    </row>
    <row r="570" spans="1:35" hidden="1" x14ac:dyDescent="0.35">
      <c r="A570" s="2">
        <v>44748</v>
      </c>
      <c r="B570" t="s">
        <v>18</v>
      </c>
      <c r="C570" t="s">
        <v>155</v>
      </c>
      <c r="D570" t="s">
        <v>45</v>
      </c>
      <c r="E570" t="s">
        <v>46</v>
      </c>
      <c r="F570">
        <v>9</v>
      </c>
      <c r="G570" t="s">
        <v>94</v>
      </c>
      <c r="H570" t="s">
        <v>71</v>
      </c>
      <c r="I570" t="str">
        <f t="shared" si="155"/>
        <v>L4AguJ4</v>
      </c>
      <c r="J570" t="s">
        <v>491</v>
      </c>
      <c r="K570" t="s">
        <v>171</v>
      </c>
      <c r="L570" s="1">
        <v>0.90700000000000003</v>
      </c>
      <c r="M570">
        <v>6.69</v>
      </c>
      <c r="N570">
        <f t="shared" si="164"/>
        <v>-0.66900000000000004</v>
      </c>
      <c r="O570" t="s">
        <v>112</v>
      </c>
      <c r="P570">
        <v>0.92100000000000004</v>
      </c>
      <c r="Q570" s="1">
        <f t="shared" si="170"/>
        <v>-1.4000000000000012E-2</v>
      </c>
      <c r="R570">
        <v>22.45</v>
      </c>
      <c r="S570">
        <f t="shared" si="165"/>
        <v>-2.2450000000000001</v>
      </c>
      <c r="T570">
        <f t="shared" si="156"/>
        <v>-1.5760000000000001</v>
      </c>
      <c r="U570">
        <v>37.450000000000003</v>
      </c>
      <c r="V570">
        <v>38.1</v>
      </c>
      <c r="W570">
        <v>37.450000000000003</v>
      </c>
      <c r="X570">
        <v>38.1</v>
      </c>
      <c r="Y570">
        <v>38.1</v>
      </c>
      <c r="Z570">
        <f t="shared" si="157"/>
        <v>37.775000000000006</v>
      </c>
      <c r="AA570">
        <f t="shared" si="158"/>
        <v>113.61071855095544</v>
      </c>
      <c r="AB570">
        <f t="shared" si="159"/>
        <v>1100.9644625000003</v>
      </c>
      <c r="AC570">
        <f t="shared" si="160"/>
        <v>1139.51385</v>
      </c>
      <c r="AD570">
        <f>(P570-L570)/L570</f>
        <v>1.5435501653803762E-2</v>
      </c>
      <c r="AE570">
        <f t="shared" si="172"/>
        <v>7.0083535564642723E-7</v>
      </c>
      <c r="AF570">
        <f t="shared" si="161"/>
        <v>7.7159482063026528E-8</v>
      </c>
      <c r="AG570">
        <f t="shared" si="162"/>
        <v>7.715948206302653E-2</v>
      </c>
      <c r="AH570">
        <f t="shared" si="173"/>
        <v>7.9861159432877958E-8</v>
      </c>
      <c r="AI570">
        <f t="shared" si="163"/>
        <v>4.8959062222732566E-2</v>
      </c>
    </row>
    <row r="571" spans="1:35" hidden="1" x14ac:dyDescent="0.35">
      <c r="A571" s="2">
        <v>44790</v>
      </c>
      <c r="B571" s="6" t="s">
        <v>18</v>
      </c>
      <c r="C571" s="6" t="s">
        <v>214</v>
      </c>
      <c r="D571" t="s">
        <v>133</v>
      </c>
      <c r="E571" t="s">
        <v>46</v>
      </c>
      <c r="F571">
        <v>5</v>
      </c>
      <c r="G571" t="s">
        <v>39</v>
      </c>
      <c r="H571" t="s">
        <v>95</v>
      </c>
      <c r="I571" t="str">
        <f t="shared" si="155"/>
        <v>K1BbrF10</v>
      </c>
      <c r="J571" t="s">
        <v>470</v>
      </c>
      <c r="K571" t="s">
        <v>216</v>
      </c>
      <c r="L571" s="1">
        <v>0.56799999999999995</v>
      </c>
      <c r="M571">
        <v>18.43</v>
      </c>
      <c r="N571">
        <f t="shared" si="164"/>
        <v>-1.843</v>
      </c>
      <c r="O571" s="6" t="s">
        <v>217</v>
      </c>
      <c r="P571">
        <v>0.56100000000000005</v>
      </c>
      <c r="Q571" s="1">
        <f t="shared" si="170"/>
        <v>6.9999999999998952E-3</v>
      </c>
      <c r="R571">
        <v>22.45</v>
      </c>
      <c r="S571">
        <f t="shared" si="165"/>
        <v>-2.2450000000000001</v>
      </c>
      <c r="T571">
        <f t="shared" si="156"/>
        <v>-0.40200000000000014</v>
      </c>
      <c r="U571">
        <v>97.65</v>
      </c>
      <c r="V571">
        <v>96.6</v>
      </c>
      <c r="W571" s="13">
        <v>97.65</v>
      </c>
      <c r="X571">
        <v>96.6</v>
      </c>
      <c r="Y571">
        <v>97.65</v>
      </c>
      <c r="Z571">
        <f t="shared" si="157"/>
        <v>97.125</v>
      </c>
      <c r="AA571">
        <f t="shared" si="158"/>
        <v>751.05618033439487</v>
      </c>
      <c r="AB571">
        <f t="shared" si="159"/>
        <v>7485.3851625000007</v>
      </c>
      <c r="AC571">
        <f t="shared" si="160"/>
        <v>7325.2745999999997</v>
      </c>
      <c r="AD571">
        <f t="shared" ref="AD571:AD577" si="174">(L571-P571)/P571</f>
        <v>1.2477718360071114E-2</v>
      </c>
      <c r="AE571">
        <f t="shared" si="172"/>
        <v>5.3937320336892728E-7</v>
      </c>
      <c r="AF571">
        <f t="shared" si="161"/>
        <v>4.037416173547864E-7</v>
      </c>
      <c r="AG571">
        <f t="shared" si="162"/>
        <v>0.40374161735478642</v>
      </c>
      <c r="AH571">
        <f t="shared" si="173"/>
        <v>3.9510568265590378E-7</v>
      </c>
      <c r="AI571">
        <f t="shared" si="163"/>
        <v>1.0043323814795679</v>
      </c>
    </row>
    <row r="572" spans="1:35" hidden="1" x14ac:dyDescent="0.35">
      <c r="A572" s="2">
        <v>44805</v>
      </c>
      <c r="B572" s="6" t="s">
        <v>18</v>
      </c>
      <c r="C572" s="6" t="s">
        <v>232</v>
      </c>
      <c r="D572" t="s">
        <v>45</v>
      </c>
      <c r="E572" t="s">
        <v>46</v>
      </c>
      <c r="F572">
        <v>14</v>
      </c>
      <c r="G572" t="s">
        <v>94</v>
      </c>
      <c r="H572" t="s">
        <v>36</v>
      </c>
      <c r="I572" t="str">
        <f t="shared" si="155"/>
        <v>L4AguI4</v>
      </c>
      <c r="J572" t="s">
        <v>411</v>
      </c>
      <c r="K572" t="s">
        <v>237</v>
      </c>
      <c r="L572">
        <v>0.86099999999999999</v>
      </c>
      <c r="M572">
        <v>14.63</v>
      </c>
      <c r="N572">
        <f t="shared" si="164"/>
        <v>-1.4630000000000001</v>
      </c>
      <c r="O572" t="s">
        <v>163</v>
      </c>
      <c r="P572">
        <v>0.74099999999999999</v>
      </c>
      <c r="Q572" s="1">
        <f t="shared" si="170"/>
        <v>0.12</v>
      </c>
      <c r="R572">
        <v>22.73</v>
      </c>
      <c r="S572">
        <f t="shared" si="165"/>
        <v>-2.2730000000000001</v>
      </c>
      <c r="T572">
        <f t="shared" si="156"/>
        <v>-0.81</v>
      </c>
      <c r="U572">
        <v>37.450000000000003</v>
      </c>
      <c r="V572">
        <v>38.1</v>
      </c>
      <c r="W572">
        <v>37.450000000000003</v>
      </c>
      <c r="X572">
        <v>38.1</v>
      </c>
      <c r="Y572">
        <v>38.1</v>
      </c>
      <c r="Z572">
        <f t="shared" si="157"/>
        <v>37.775000000000006</v>
      </c>
      <c r="AA572">
        <f t="shared" si="158"/>
        <v>113.61071855095544</v>
      </c>
      <c r="AB572">
        <f t="shared" si="159"/>
        <v>1100.9644625000003</v>
      </c>
      <c r="AC572">
        <f t="shared" si="160"/>
        <v>1139.51385</v>
      </c>
      <c r="AD572">
        <f t="shared" si="174"/>
        <v>0.16194331983805668</v>
      </c>
      <c r="AE572">
        <f t="shared" si="172"/>
        <v>1.2655312136129728E-5</v>
      </c>
      <c r="AF572">
        <f t="shared" si="161"/>
        <v>1.3933048923723796E-6</v>
      </c>
      <c r="AG572">
        <f t="shared" si="162"/>
        <v>1.3933048923723796</v>
      </c>
      <c r="AH572">
        <f t="shared" si="173"/>
        <v>1.4420903455192911E-6</v>
      </c>
      <c r="AI572">
        <f t="shared" si="163"/>
        <v>1.7201294967560241</v>
      </c>
    </row>
    <row r="573" spans="1:35" hidden="1" x14ac:dyDescent="0.35">
      <c r="A573" s="2">
        <v>44763</v>
      </c>
      <c r="B573" t="s">
        <v>18</v>
      </c>
      <c r="C573" t="s">
        <v>181</v>
      </c>
      <c r="D573" t="s">
        <v>45</v>
      </c>
      <c r="E573" t="s">
        <v>46</v>
      </c>
      <c r="F573">
        <v>3</v>
      </c>
      <c r="G573" t="s">
        <v>94</v>
      </c>
      <c r="H573" t="s">
        <v>93</v>
      </c>
      <c r="I573" t="str">
        <f t="shared" si="155"/>
        <v>L4AguH9</v>
      </c>
      <c r="J573" t="s">
        <v>410</v>
      </c>
      <c r="K573" t="s">
        <v>190</v>
      </c>
      <c r="L573" s="1">
        <v>0.65900000000000003</v>
      </c>
      <c r="M573">
        <v>3.71</v>
      </c>
      <c r="N573">
        <f t="shared" si="164"/>
        <v>-0.371</v>
      </c>
      <c r="O573" t="s">
        <v>163</v>
      </c>
      <c r="P573">
        <v>0.50800000000000001</v>
      </c>
      <c r="Q573" s="1">
        <f t="shared" si="170"/>
        <v>0.15100000000000002</v>
      </c>
      <c r="R573">
        <v>22.81</v>
      </c>
      <c r="S573">
        <f t="shared" si="165"/>
        <v>-2.2809999999999997</v>
      </c>
      <c r="T573">
        <f t="shared" si="156"/>
        <v>-1.9099999999999997</v>
      </c>
      <c r="U573">
        <v>90.2</v>
      </c>
      <c r="V573">
        <v>92.7</v>
      </c>
      <c r="W573">
        <v>34.5</v>
      </c>
      <c r="X573">
        <v>31.5</v>
      </c>
      <c r="Y573" s="13">
        <f>(W573+X573)/2</f>
        <v>33</v>
      </c>
      <c r="Z573">
        <f t="shared" si="157"/>
        <v>33</v>
      </c>
      <c r="AA573">
        <f t="shared" si="158"/>
        <v>86.703821656050948</v>
      </c>
      <c r="AB573">
        <f t="shared" si="159"/>
        <v>6386.791400000001</v>
      </c>
      <c r="AC573">
        <f t="shared" si="160"/>
        <v>6745.7326500000008</v>
      </c>
      <c r="AD573">
        <f t="shared" si="174"/>
        <v>0.297244094488189</v>
      </c>
      <c r="AE573">
        <f t="shared" si="172"/>
        <v>2.6726947076716277E-5</v>
      </c>
      <c r="AF573">
        <f t="shared" si="161"/>
        <v>1.7069943573782671E-5</v>
      </c>
      <c r="AG573">
        <f t="shared" si="162"/>
        <v>17.06994357378267</v>
      </c>
      <c r="AH573">
        <f t="shared" si="173"/>
        <v>1.8029283953022706E-5</v>
      </c>
      <c r="AI573">
        <f t="shared" si="163"/>
        <v>8.9371432323469495</v>
      </c>
    </row>
    <row r="574" spans="1:35" hidden="1" x14ac:dyDescent="0.35">
      <c r="A574" s="2">
        <v>44747</v>
      </c>
      <c r="B574" t="s">
        <v>18</v>
      </c>
      <c r="C574" t="s">
        <v>155</v>
      </c>
      <c r="D574" t="s">
        <v>20</v>
      </c>
      <c r="E574" t="s">
        <v>21</v>
      </c>
      <c r="F574">
        <v>14</v>
      </c>
      <c r="G574" t="s">
        <v>37</v>
      </c>
      <c r="H574" t="s">
        <v>54</v>
      </c>
      <c r="I574" t="str">
        <f t="shared" si="155"/>
        <v>K6PfaA6</v>
      </c>
      <c r="J574" t="s">
        <v>429</v>
      </c>
      <c r="K574" t="s">
        <v>143</v>
      </c>
      <c r="L574" s="1">
        <v>0.78400000000000003</v>
      </c>
      <c r="M574">
        <v>12.23</v>
      </c>
      <c r="N574">
        <f t="shared" si="164"/>
        <v>-1.2230000000000001</v>
      </c>
      <c r="O574" t="s">
        <v>163</v>
      </c>
      <c r="P574">
        <v>0.58799999999999997</v>
      </c>
      <c r="Q574" s="1">
        <f t="shared" si="170"/>
        <v>0.19600000000000006</v>
      </c>
      <c r="R574">
        <v>22.88</v>
      </c>
      <c r="S574">
        <f t="shared" si="165"/>
        <v>-2.2879999999999998</v>
      </c>
      <c r="T574">
        <f t="shared" si="156"/>
        <v>-1.0649999999999997</v>
      </c>
      <c r="U574">
        <v>80.5</v>
      </c>
      <c r="V574">
        <v>81.25</v>
      </c>
      <c r="W574">
        <v>26</v>
      </c>
      <c r="X574">
        <v>26.2</v>
      </c>
      <c r="Y574" s="13">
        <f>(W574+X574)/2</f>
        <v>26.1</v>
      </c>
      <c r="Z574">
        <f t="shared" si="157"/>
        <v>26.1</v>
      </c>
      <c r="AA574">
        <f t="shared" si="158"/>
        <v>54.236464968152866</v>
      </c>
      <c r="AB574">
        <f t="shared" si="159"/>
        <v>5086.9962500000001</v>
      </c>
      <c r="AC574">
        <f t="shared" si="160"/>
        <v>5182.2265625</v>
      </c>
      <c r="AD574">
        <f t="shared" si="174"/>
        <v>0.33333333333333348</v>
      </c>
      <c r="AE574">
        <f t="shared" si="172"/>
        <v>3.0775895371352042E-5</v>
      </c>
      <c r="AF574">
        <f t="shared" si="161"/>
        <v>1.5655686434446019E-5</v>
      </c>
      <c r="AG574">
        <f t="shared" si="162"/>
        <v>15.65568643444602</v>
      </c>
      <c r="AH574">
        <f t="shared" si="173"/>
        <v>1.5948766247814135E-5</v>
      </c>
      <c r="AI574">
        <f t="shared" si="163"/>
        <v>14.700175055817862</v>
      </c>
    </row>
    <row r="575" spans="1:35" hidden="1" x14ac:dyDescent="0.35">
      <c r="A575" s="2">
        <v>44790</v>
      </c>
      <c r="B575" s="6" t="s">
        <v>18</v>
      </c>
      <c r="C575" s="6" t="s">
        <v>214</v>
      </c>
      <c r="D575" t="s">
        <v>133</v>
      </c>
      <c r="E575" t="s">
        <v>46</v>
      </c>
      <c r="F575">
        <v>13</v>
      </c>
      <c r="G575" t="s">
        <v>28</v>
      </c>
      <c r="H575" t="s">
        <v>44</v>
      </c>
      <c r="I575" t="str">
        <f t="shared" si="155"/>
        <v>K1DtoD10</v>
      </c>
      <c r="J575" t="s">
        <v>472</v>
      </c>
      <c r="K575" t="s">
        <v>188</v>
      </c>
      <c r="L575" s="1">
        <v>0.81899999999999995</v>
      </c>
      <c r="M575">
        <v>18.12</v>
      </c>
      <c r="N575">
        <f t="shared" si="164"/>
        <v>-1.8120000000000001</v>
      </c>
      <c r="O575" t="s">
        <v>218</v>
      </c>
      <c r="P575">
        <v>0.76300000000000001</v>
      </c>
      <c r="Q575" s="1">
        <f t="shared" si="170"/>
        <v>5.5999999999999939E-2</v>
      </c>
      <c r="R575">
        <v>22.91</v>
      </c>
      <c r="S575">
        <f t="shared" si="165"/>
        <v>-2.2909999999999999</v>
      </c>
      <c r="T575">
        <f t="shared" si="156"/>
        <v>-0.47899999999999987</v>
      </c>
      <c r="U575">
        <v>80</v>
      </c>
      <c r="V575">
        <v>80.2</v>
      </c>
      <c r="W575" s="13">
        <v>80</v>
      </c>
      <c r="X575">
        <v>80.2</v>
      </c>
      <c r="Y575">
        <v>80</v>
      </c>
      <c r="Z575">
        <f t="shared" si="157"/>
        <v>80.099999999999994</v>
      </c>
      <c r="AA575">
        <f t="shared" si="158"/>
        <v>510.82882165605088</v>
      </c>
      <c r="AB575">
        <f t="shared" si="159"/>
        <v>5024</v>
      </c>
      <c r="AC575">
        <f t="shared" si="160"/>
        <v>5049.1514000000006</v>
      </c>
      <c r="AD575">
        <f t="shared" si="174"/>
        <v>7.3394495412843958E-2</v>
      </c>
      <c r="AE575">
        <f t="shared" si="172"/>
        <v>4.7772582204886063E-6</v>
      </c>
      <c r="AF575">
        <f t="shared" si="161"/>
        <v>2.4000945299734755E-6</v>
      </c>
      <c r="AG575">
        <f t="shared" si="162"/>
        <v>2.4000945299734755</v>
      </c>
      <c r="AH575">
        <f t="shared" si="173"/>
        <v>2.4121100032141559E-6</v>
      </c>
      <c r="AI575">
        <f t="shared" si="163"/>
        <v>5.0106357619488016</v>
      </c>
    </row>
    <row r="576" spans="1:35" hidden="1" x14ac:dyDescent="0.35">
      <c r="A576" s="2">
        <v>44747</v>
      </c>
      <c r="B576" t="s">
        <v>18</v>
      </c>
      <c r="C576" t="s">
        <v>155</v>
      </c>
      <c r="D576" t="s">
        <v>20</v>
      </c>
      <c r="E576" t="s">
        <v>21</v>
      </c>
      <c r="F576">
        <v>6</v>
      </c>
      <c r="G576" t="s">
        <v>28</v>
      </c>
      <c r="H576" t="s">
        <v>92</v>
      </c>
      <c r="I576" t="str">
        <f t="shared" si="155"/>
        <v>K6DtoC6</v>
      </c>
      <c r="J576" t="s">
        <v>420</v>
      </c>
      <c r="K576" t="s">
        <v>165</v>
      </c>
      <c r="L576" s="1">
        <v>0.79700000000000004</v>
      </c>
      <c r="M576">
        <v>9.4499999999999993</v>
      </c>
      <c r="N576">
        <f t="shared" si="164"/>
        <v>-0.94499999999999995</v>
      </c>
      <c r="O576" t="s">
        <v>146</v>
      </c>
      <c r="P576">
        <v>0.59399999999999997</v>
      </c>
      <c r="Q576" s="1">
        <f t="shared" si="170"/>
        <v>0.20300000000000007</v>
      </c>
      <c r="R576">
        <v>22.97</v>
      </c>
      <c r="S576">
        <f t="shared" si="165"/>
        <v>-2.2969999999999997</v>
      </c>
      <c r="T576">
        <f t="shared" si="156"/>
        <v>-1.3519999999999999</v>
      </c>
      <c r="U576">
        <v>80.3</v>
      </c>
      <c r="V576">
        <v>80.400000000000006</v>
      </c>
      <c r="W576">
        <v>26</v>
      </c>
      <c r="X576">
        <v>26</v>
      </c>
      <c r="Y576" s="13">
        <f>(W576+X576)/2</f>
        <v>26</v>
      </c>
      <c r="Z576">
        <f t="shared" si="157"/>
        <v>26</v>
      </c>
      <c r="AA576">
        <f t="shared" si="158"/>
        <v>53.821656050955411</v>
      </c>
      <c r="AB576">
        <f t="shared" si="159"/>
        <v>5061.75065</v>
      </c>
      <c r="AC576">
        <f t="shared" si="160"/>
        <v>5074.365600000001</v>
      </c>
      <c r="AD576">
        <f t="shared" si="174"/>
        <v>0.34175084175084186</v>
      </c>
      <c r="AE576">
        <f t="shared" si="172"/>
        <v>3.1735363000275123E-5</v>
      </c>
      <c r="AF576">
        <f t="shared" si="161"/>
        <v>1.6063649429462856E-5</v>
      </c>
      <c r="AG576">
        <f t="shared" si="162"/>
        <v>16.063649429462856</v>
      </c>
      <c r="AH576">
        <f t="shared" si="173"/>
        <v>1.6103683431210894E-5</v>
      </c>
      <c r="AI576">
        <f t="shared" si="163"/>
        <v>11.881397506999155</v>
      </c>
    </row>
    <row r="577" spans="1:35" hidden="1" x14ac:dyDescent="0.35">
      <c r="A577" s="2">
        <v>44792</v>
      </c>
      <c r="B577" s="6" t="s">
        <v>18</v>
      </c>
      <c r="C577" s="6" t="s">
        <v>214</v>
      </c>
      <c r="D577" t="s">
        <v>45</v>
      </c>
      <c r="E577" t="s">
        <v>46</v>
      </c>
      <c r="F577">
        <v>16</v>
      </c>
      <c r="G577" t="s">
        <v>27</v>
      </c>
      <c r="H577" t="s">
        <v>34</v>
      </c>
      <c r="I577" t="str">
        <f t="shared" si="155"/>
        <v>L4CmeC8</v>
      </c>
      <c r="J577" t="s">
        <v>432</v>
      </c>
      <c r="K577" t="s">
        <v>207</v>
      </c>
      <c r="L577" s="1">
        <v>0.72799999999999998</v>
      </c>
      <c r="M577">
        <v>4.76</v>
      </c>
      <c r="N577">
        <f t="shared" si="164"/>
        <v>-0.47599999999999998</v>
      </c>
      <c r="O577" t="s">
        <v>105</v>
      </c>
      <c r="P577">
        <v>0.54300000000000004</v>
      </c>
      <c r="Q577" s="1">
        <f t="shared" si="170"/>
        <v>0.18499999999999994</v>
      </c>
      <c r="R577">
        <v>23.23</v>
      </c>
      <c r="S577">
        <f t="shared" si="165"/>
        <v>-2.323</v>
      </c>
      <c r="T577">
        <f t="shared" si="156"/>
        <v>-1.847</v>
      </c>
      <c r="U577">
        <v>117.65</v>
      </c>
      <c r="V577">
        <v>112.25</v>
      </c>
      <c r="W577" s="13">
        <v>117.65</v>
      </c>
      <c r="X577">
        <v>112.25</v>
      </c>
      <c r="Y577">
        <v>117.65</v>
      </c>
      <c r="Z577">
        <f t="shared" si="157"/>
        <v>114.95</v>
      </c>
      <c r="AA577">
        <f t="shared" si="158"/>
        <v>1052.030453821656</v>
      </c>
      <c r="AB577">
        <f t="shared" si="159"/>
        <v>10865.595162500002</v>
      </c>
      <c r="AC577">
        <f t="shared" si="160"/>
        <v>9891.0490625000002</v>
      </c>
      <c r="AD577">
        <f t="shared" si="174"/>
        <v>0.34069981583793724</v>
      </c>
      <c r="AE577">
        <f t="shared" si="172"/>
        <v>3.161526080692204E-5</v>
      </c>
      <c r="AF577">
        <f t="shared" si="161"/>
        <v>3.4351862488486803E-5</v>
      </c>
      <c r="AG577">
        <f t="shared" si="162"/>
        <v>34.351862488486802</v>
      </c>
      <c r="AH577">
        <f t="shared" si="173"/>
        <v>3.1270809576499924E-5</v>
      </c>
      <c r="AI577">
        <f t="shared" si="163"/>
        <v>18.598734427984191</v>
      </c>
    </row>
    <row r="578" spans="1:35" hidden="1" x14ac:dyDescent="0.35">
      <c r="A578" s="2">
        <v>44804</v>
      </c>
      <c r="B578" s="6" t="s">
        <v>18</v>
      </c>
      <c r="C578" s="6" t="s">
        <v>232</v>
      </c>
      <c r="D578" t="s">
        <v>133</v>
      </c>
      <c r="E578" t="s">
        <v>46</v>
      </c>
      <c r="F578">
        <v>7</v>
      </c>
      <c r="G578" t="s">
        <v>39</v>
      </c>
      <c r="H578" t="s">
        <v>95</v>
      </c>
      <c r="I578" t="str">
        <f t="shared" ref="I578:I641" si="175">D578&amp;G578&amp;H578</f>
        <v>K1BbrF10</v>
      </c>
      <c r="J578" t="s">
        <v>470</v>
      </c>
      <c r="K578" t="s">
        <v>235</v>
      </c>
      <c r="L578" s="3">
        <v>0.54100000000000004</v>
      </c>
      <c r="M578">
        <v>19.760000000000002</v>
      </c>
      <c r="N578">
        <f t="shared" si="164"/>
        <v>-1.9760000000000002</v>
      </c>
      <c r="O578" t="s">
        <v>200</v>
      </c>
      <c r="P578">
        <v>0.60199999999999998</v>
      </c>
      <c r="Q578" s="1">
        <f t="shared" si="170"/>
        <v>-6.0999999999999943E-2</v>
      </c>
      <c r="R578">
        <v>23.25</v>
      </c>
      <c r="S578">
        <f t="shared" si="165"/>
        <v>-2.3250000000000002</v>
      </c>
      <c r="T578">
        <f t="shared" ref="T578:T641" si="176">S578-N578</f>
        <v>-0.34899999999999998</v>
      </c>
      <c r="U578">
        <v>97.65</v>
      </c>
      <c r="V578">
        <v>96.6</v>
      </c>
      <c r="W578">
        <v>97.65</v>
      </c>
      <c r="X578">
        <v>96.6</v>
      </c>
      <c r="Y578">
        <v>96.6</v>
      </c>
      <c r="Z578">
        <f t="shared" ref="Z578:Z641" si="177">(W578+X578)/2</f>
        <v>97.125</v>
      </c>
      <c r="AA578">
        <f t="shared" ref="AA578:AA641" si="178">(Z578)^2/(4*3.14)</f>
        <v>751.05618033439487</v>
      </c>
      <c r="AB578">
        <f t="shared" ref="AB578:AB641" si="179">3.14*(U578/2)^2</f>
        <v>7485.3851625000007</v>
      </c>
      <c r="AC578">
        <f t="shared" ref="AC578:AC641" si="180">3.14*(V578/2)^2</f>
        <v>7325.2745999999997</v>
      </c>
      <c r="AD578">
        <f>(P578-L578)/L578</f>
        <v>0.11275415896487974</v>
      </c>
      <c r="AE578">
        <f t="shared" si="172"/>
        <v>8.1044240180652075E-6</v>
      </c>
      <c r="AF578">
        <f t="shared" ref="AF578:AF641" si="181">AE578*(AB578/10000)</f>
        <v>6.0664735295433948E-6</v>
      </c>
      <c r="AG578">
        <f t="shared" ref="AG578:AG641" si="182">AF578*10^6</f>
        <v>6.0664735295433951</v>
      </c>
      <c r="AH578">
        <f t="shared" si="173"/>
        <v>5.9367131407163011E-6</v>
      </c>
      <c r="AI578">
        <f t="shared" ref="AI578:AI641" si="183">AG578/ABS(T578)</f>
        <v>17.382445643390817</v>
      </c>
    </row>
    <row r="579" spans="1:35" hidden="1" x14ac:dyDescent="0.35">
      <c r="A579" s="2">
        <v>44748</v>
      </c>
      <c r="B579" t="s">
        <v>18</v>
      </c>
      <c r="C579" t="s">
        <v>155</v>
      </c>
      <c r="D579" t="s">
        <v>45</v>
      </c>
      <c r="E579" t="s">
        <v>46</v>
      </c>
      <c r="F579">
        <v>11</v>
      </c>
      <c r="G579" t="s">
        <v>22</v>
      </c>
      <c r="H579" t="s">
        <v>55</v>
      </c>
      <c r="I579" t="str">
        <f t="shared" si="175"/>
        <v>L4FsaI1</v>
      </c>
      <c r="J579" t="s">
        <v>435</v>
      </c>
      <c r="K579" t="s">
        <v>171</v>
      </c>
      <c r="L579" s="1">
        <v>0.78800000000000003</v>
      </c>
      <c r="M579">
        <v>14.53</v>
      </c>
      <c r="N579">
        <f t="shared" si="164"/>
        <v>-1.4529999999999998</v>
      </c>
      <c r="O579" t="s">
        <v>112</v>
      </c>
      <c r="P579">
        <v>0.60299999999999998</v>
      </c>
      <c r="Q579" s="1">
        <f t="shared" si="170"/>
        <v>0.18500000000000005</v>
      </c>
      <c r="R579">
        <v>23.26</v>
      </c>
      <c r="S579">
        <f t="shared" si="165"/>
        <v>-2.3260000000000001</v>
      </c>
      <c r="T579">
        <f t="shared" si="176"/>
        <v>-0.87300000000000022</v>
      </c>
      <c r="U579">
        <v>36.4</v>
      </c>
      <c r="V579">
        <v>35.35</v>
      </c>
      <c r="W579">
        <v>10</v>
      </c>
      <c r="X579">
        <v>10.5</v>
      </c>
      <c r="Y579" s="13">
        <f>(W579+X579)/2</f>
        <v>10.25</v>
      </c>
      <c r="Z579">
        <f t="shared" si="177"/>
        <v>10.25</v>
      </c>
      <c r="AA579">
        <f t="shared" si="178"/>
        <v>8.3648487261146496</v>
      </c>
      <c r="AB579">
        <f t="shared" si="179"/>
        <v>1040.0935999999999</v>
      </c>
      <c r="AC579">
        <f t="shared" si="180"/>
        <v>980.95366250000018</v>
      </c>
      <c r="AD579">
        <f t="shared" ref="AD579:AD584" si="184">(L579-P579)/P579</f>
        <v>0.30679933665008302</v>
      </c>
      <c r="AE579">
        <f t="shared" si="172"/>
        <v>2.7788477173551485E-5</v>
      </c>
      <c r="AF579">
        <f t="shared" si="181"/>
        <v>2.8902617261956989E-6</v>
      </c>
      <c r="AG579">
        <f t="shared" si="182"/>
        <v>2.8902617261956989</v>
      </c>
      <c r="AH579">
        <f t="shared" si="173"/>
        <v>2.7259208458692982E-6</v>
      </c>
      <c r="AI579">
        <f t="shared" si="183"/>
        <v>3.310723626799196</v>
      </c>
    </row>
    <row r="580" spans="1:35" hidden="1" x14ac:dyDescent="0.35">
      <c r="A580" s="2">
        <v>44790</v>
      </c>
      <c r="B580" s="6" t="s">
        <v>18</v>
      </c>
      <c r="C580" s="6" t="s">
        <v>214</v>
      </c>
      <c r="D580" t="s">
        <v>123</v>
      </c>
      <c r="E580" t="s">
        <v>21</v>
      </c>
      <c r="F580">
        <v>8</v>
      </c>
      <c r="G580" t="s">
        <v>28</v>
      </c>
      <c r="H580" t="s">
        <v>64</v>
      </c>
      <c r="I580" t="str">
        <f t="shared" si="175"/>
        <v>M1DtoA2</v>
      </c>
      <c r="J580" t="s">
        <v>457</v>
      </c>
      <c r="K580" t="s">
        <v>69</v>
      </c>
      <c r="L580" s="1">
        <v>0.79900000000000004</v>
      </c>
      <c r="M580">
        <v>12.86</v>
      </c>
      <c r="N580">
        <f t="shared" si="164"/>
        <v>-1.286</v>
      </c>
      <c r="O580" t="s">
        <v>129</v>
      </c>
      <c r="P580">
        <v>0.69299999999999995</v>
      </c>
      <c r="Q580" s="1">
        <f t="shared" si="170"/>
        <v>0.10600000000000009</v>
      </c>
      <c r="R580">
        <v>23.28</v>
      </c>
      <c r="S580">
        <f t="shared" si="165"/>
        <v>-2.3280000000000003</v>
      </c>
      <c r="T580">
        <f t="shared" si="176"/>
        <v>-1.0420000000000003</v>
      </c>
      <c r="U580">
        <v>46.05</v>
      </c>
      <c r="V580">
        <v>44.25</v>
      </c>
      <c r="W580" s="13">
        <v>46.05</v>
      </c>
      <c r="X580">
        <v>44.25</v>
      </c>
      <c r="Y580">
        <v>46.05</v>
      </c>
      <c r="Z580">
        <f t="shared" si="177"/>
        <v>45.15</v>
      </c>
      <c r="AA580">
        <f t="shared" si="178"/>
        <v>162.30274681528661</v>
      </c>
      <c r="AB580">
        <f t="shared" si="179"/>
        <v>1664.6729625</v>
      </c>
      <c r="AC580">
        <f t="shared" si="180"/>
        <v>1537.0790625</v>
      </c>
      <c r="AD580">
        <f t="shared" si="184"/>
        <v>0.1529581529581531</v>
      </c>
      <c r="AE580">
        <f t="shared" si="172"/>
        <v>1.1796573276028565E-5</v>
      </c>
      <c r="AF580">
        <f t="shared" si="181"/>
        <v>1.9637436582754802E-6</v>
      </c>
      <c r="AG580">
        <f t="shared" si="182"/>
        <v>1.9637436582754801</v>
      </c>
      <c r="AH580">
        <f t="shared" si="173"/>
        <v>1.813226579183054E-6</v>
      </c>
      <c r="AI580">
        <f t="shared" si="183"/>
        <v>1.8845908428747407</v>
      </c>
    </row>
    <row r="581" spans="1:35" hidden="1" x14ac:dyDescent="0.35">
      <c r="A581" s="2">
        <v>44762</v>
      </c>
      <c r="B581" t="s">
        <v>18</v>
      </c>
      <c r="C581" t="s">
        <v>181</v>
      </c>
      <c r="D581" t="s">
        <v>20</v>
      </c>
      <c r="E581" t="s">
        <v>21</v>
      </c>
      <c r="F581">
        <v>7</v>
      </c>
      <c r="G581" t="s">
        <v>33</v>
      </c>
      <c r="H581" t="s">
        <v>34</v>
      </c>
      <c r="I581" t="str">
        <f t="shared" si="175"/>
        <v>K6HmaC8</v>
      </c>
      <c r="J581" t="s">
        <v>424</v>
      </c>
      <c r="K581" t="s">
        <v>153</v>
      </c>
      <c r="L581" s="1">
        <v>0.92600000000000005</v>
      </c>
      <c r="M581">
        <v>20.87</v>
      </c>
      <c r="N581">
        <f t="shared" si="164"/>
        <v>-2.0870000000000002</v>
      </c>
      <c r="O581" t="s">
        <v>183</v>
      </c>
      <c r="P581">
        <v>0.80300000000000005</v>
      </c>
      <c r="Q581" s="1">
        <f t="shared" si="170"/>
        <v>0.123</v>
      </c>
      <c r="R581">
        <v>23.28</v>
      </c>
      <c r="S581">
        <f t="shared" si="165"/>
        <v>-2.3280000000000003</v>
      </c>
      <c r="T581">
        <f t="shared" si="176"/>
        <v>-0.2410000000000001</v>
      </c>
      <c r="U581">
        <v>65</v>
      </c>
      <c r="V581">
        <v>61.85</v>
      </c>
      <c r="W581">
        <v>19</v>
      </c>
      <c r="X581">
        <v>20</v>
      </c>
      <c r="Y581" s="13">
        <f>(W581+X581)/2</f>
        <v>19.5</v>
      </c>
      <c r="Z581">
        <f t="shared" si="177"/>
        <v>19.5</v>
      </c>
      <c r="AA581">
        <f t="shared" si="178"/>
        <v>30.27468152866242</v>
      </c>
      <c r="AB581">
        <f t="shared" si="179"/>
        <v>3316.625</v>
      </c>
      <c r="AC581">
        <f t="shared" si="180"/>
        <v>3002.9566625000002</v>
      </c>
      <c r="AD581">
        <f t="shared" si="184"/>
        <v>0.15317559153175592</v>
      </c>
      <c r="AE581">
        <f t="shared" si="172"/>
        <v>1.1817219905185621E-5</v>
      </c>
      <c r="AF581">
        <f t="shared" si="181"/>
        <v>3.9193286968036266E-6</v>
      </c>
      <c r="AG581">
        <f t="shared" si="182"/>
        <v>3.9193286968036265</v>
      </c>
      <c r="AH581">
        <f t="shared" si="173"/>
        <v>3.5486599246504784E-6</v>
      </c>
      <c r="AI581">
        <f t="shared" si="183"/>
        <v>16.262774675533713</v>
      </c>
    </row>
    <row r="582" spans="1:35" hidden="1" x14ac:dyDescent="0.35">
      <c r="A582" s="2">
        <v>44790</v>
      </c>
      <c r="B582" s="6" t="s">
        <v>18</v>
      </c>
      <c r="C582" s="6" t="s">
        <v>214</v>
      </c>
      <c r="D582" t="s">
        <v>123</v>
      </c>
      <c r="E582" t="s">
        <v>21</v>
      </c>
      <c r="F582">
        <v>3</v>
      </c>
      <c r="G582" t="s">
        <v>28</v>
      </c>
      <c r="H582" t="s">
        <v>122</v>
      </c>
      <c r="I582" t="str">
        <f t="shared" si="175"/>
        <v>M1DtoH3</v>
      </c>
      <c r="J582" t="s">
        <v>458</v>
      </c>
      <c r="K582" t="s">
        <v>69</v>
      </c>
      <c r="L582" s="1">
        <v>0.92100000000000004</v>
      </c>
      <c r="M582">
        <v>13.65</v>
      </c>
      <c r="N582">
        <f t="shared" si="164"/>
        <v>-1.365</v>
      </c>
      <c r="O582" t="s">
        <v>129</v>
      </c>
      <c r="P582">
        <v>0.90600000000000003</v>
      </c>
      <c r="Q582" s="1">
        <f t="shared" si="170"/>
        <v>1.5000000000000013E-2</v>
      </c>
      <c r="R582">
        <v>23.31</v>
      </c>
      <c r="S582">
        <f t="shared" si="165"/>
        <v>-2.331</v>
      </c>
      <c r="T582">
        <f t="shared" si="176"/>
        <v>-0.96599999999999997</v>
      </c>
      <c r="U582">
        <v>67.3</v>
      </c>
      <c r="V582">
        <v>67.2</v>
      </c>
      <c r="W582" s="13">
        <v>67.3</v>
      </c>
      <c r="X582">
        <v>67.2</v>
      </c>
      <c r="Y582">
        <v>67.3</v>
      </c>
      <c r="Z582">
        <f t="shared" si="177"/>
        <v>67.25</v>
      </c>
      <c r="AA582">
        <f t="shared" si="178"/>
        <v>360.07663216560508</v>
      </c>
      <c r="AB582">
        <f t="shared" si="179"/>
        <v>3555.4926500000001</v>
      </c>
      <c r="AC582">
        <f t="shared" si="180"/>
        <v>3544.9344000000001</v>
      </c>
      <c r="AD582">
        <f t="shared" si="184"/>
        <v>1.6556291390728492E-2</v>
      </c>
      <c r="AE582">
        <f t="shared" si="172"/>
        <v>7.639949536018921E-7</v>
      </c>
      <c r="AF582">
        <f t="shared" si="181"/>
        <v>2.7163784421686185E-7</v>
      </c>
      <c r="AG582">
        <f t="shared" si="182"/>
        <v>0.27163784421686188</v>
      </c>
      <c r="AH582">
        <f t="shared" si="173"/>
        <v>2.7083119924497512E-7</v>
      </c>
      <c r="AI582">
        <f t="shared" si="183"/>
        <v>0.28119859649778661</v>
      </c>
    </row>
    <row r="583" spans="1:35" hidden="1" x14ac:dyDescent="0.35">
      <c r="A583" s="2">
        <v>44764</v>
      </c>
      <c r="B583" t="s">
        <v>18</v>
      </c>
      <c r="C583" t="s">
        <v>181</v>
      </c>
      <c r="D583" t="s">
        <v>109</v>
      </c>
      <c r="E583" t="s">
        <v>21</v>
      </c>
      <c r="F583">
        <v>15</v>
      </c>
      <c r="G583" t="s">
        <v>37</v>
      </c>
      <c r="H583" t="s">
        <v>121</v>
      </c>
      <c r="I583" t="str">
        <f t="shared" si="175"/>
        <v>L3PfaG7</v>
      </c>
      <c r="J583" t="s">
        <v>451</v>
      </c>
      <c r="K583" t="s">
        <v>193</v>
      </c>
      <c r="L583" s="1">
        <v>0.79200000000000004</v>
      </c>
      <c r="M583" t="s">
        <v>103</v>
      </c>
      <c r="N583" t="e">
        <f t="shared" ref="N583:N646" si="185">M583/-10</f>
        <v>#VALUE!</v>
      </c>
      <c r="O583" t="s">
        <v>163</v>
      </c>
      <c r="P583">
        <v>0.65500000000000003</v>
      </c>
      <c r="Q583" s="1">
        <f t="shared" si="170"/>
        <v>0.13700000000000001</v>
      </c>
      <c r="R583">
        <v>23.32</v>
      </c>
      <c r="S583">
        <f t="shared" ref="S583:S646" si="186">R583/-10</f>
        <v>-2.3319999999999999</v>
      </c>
      <c r="T583" t="e">
        <f t="shared" si="176"/>
        <v>#VALUE!</v>
      </c>
      <c r="U583">
        <v>66.3</v>
      </c>
      <c r="V583">
        <v>63.35</v>
      </c>
      <c r="W583">
        <v>29</v>
      </c>
      <c r="X583">
        <v>29.5</v>
      </c>
      <c r="Y583" s="13">
        <f>(W583+X583)/2</f>
        <v>29.25</v>
      </c>
      <c r="Z583">
        <f t="shared" si="177"/>
        <v>29.25</v>
      </c>
      <c r="AA583">
        <f t="shared" si="178"/>
        <v>68.118033439490446</v>
      </c>
      <c r="AB583">
        <f t="shared" si="179"/>
        <v>3450.6166499999999</v>
      </c>
      <c r="AC583">
        <f t="shared" si="180"/>
        <v>3150.3796625000004</v>
      </c>
      <c r="AD583">
        <f t="shared" si="184"/>
        <v>0.20916030534351146</v>
      </c>
      <c r="AE583">
        <f t="shared" si="172"/>
        <v>1.7340313273972806E-5</v>
      </c>
      <c r="AF583">
        <f t="shared" si="181"/>
        <v>5.9834773699386581E-6</v>
      </c>
      <c r="AG583">
        <f t="shared" si="182"/>
        <v>5.9834773699386581</v>
      </c>
      <c r="AH583">
        <f t="shared" si="173"/>
        <v>5.4628570279702728E-6</v>
      </c>
      <c r="AI583" t="e">
        <f t="shared" si="183"/>
        <v>#VALUE!</v>
      </c>
    </row>
    <row r="584" spans="1:35" hidden="1" x14ac:dyDescent="0.35">
      <c r="A584" s="2">
        <v>44805</v>
      </c>
      <c r="B584" s="6" t="s">
        <v>18</v>
      </c>
      <c r="C584" s="6" t="s">
        <v>232</v>
      </c>
      <c r="D584" t="s">
        <v>133</v>
      </c>
      <c r="E584" t="s">
        <v>46</v>
      </c>
      <c r="F584">
        <v>6</v>
      </c>
      <c r="G584" t="s">
        <v>37</v>
      </c>
      <c r="H584" t="s">
        <v>98</v>
      </c>
      <c r="I584" t="str">
        <f t="shared" si="175"/>
        <v>K1PfaI6</v>
      </c>
      <c r="J584" t="s">
        <v>482</v>
      </c>
      <c r="K584" t="s">
        <v>238</v>
      </c>
      <c r="L584" s="1">
        <v>0.79900000000000004</v>
      </c>
      <c r="M584">
        <v>16.09</v>
      </c>
      <c r="N584">
        <f t="shared" si="185"/>
        <v>-1.609</v>
      </c>
      <c r="O584" t="s">
        <v>239</v>
      </c>
      <c r="P584">
        <v>0.77100000000000002</v>
      </c>
      <c r="Q584" s="1">
        <f t="shared" si="170"/>
        <v>2.8000000000000025E-2</v>
      </c>
      <c r="R584">
        <v>23.56</v>
      </c>
      <c r="S584">
        <f t="shared" si="186"/>
        <v>-2.3559999999999999</v>
      </c>
      <c r="T584">
        <f t="shared" si="176"/>
        <v>-0.74699999999999989</v>
      </c>
      <c r="U584">
        <v>57.95</v>
      </c>
      <c r="V584">
        <v>55</v>
      </c>
      <c r="W584">
        <v>57.95</v>
      </c>
      <c r="X584">
        <v>55</v>
      </c>
      <c r="Y584">
        <v>55</v>
      </c>
      <c r="Z584">
        <f t="shared" si="177"/>
        <v>56.475000000000001</v>
      </c>
      <c r="AA584">
        <f t="shared" si="178"/>
        <v>253.93516122611467</v>
      </c>
      <c r="AB584">
        <f t="shared" si="179"/>
        <v>2636.1889625000003</v>
      </c>
      <c r="AC584">
        <f t="shared" si="180"/>
        <v>2374.625</v>
      </c>
      <c r="AD584">
        <f t="shared" si="184"/>
        <v>3.6316472114137514E-2</v>
      </c>
      <c r="AE584">
        <f t="shared" si="172"/>
        <v>2.0092526907292379E-6</v>
      </c>
      <c r="AF584">
        <f t="shared" si="181"/>
        <v>5.2967697661738432E-7</v>
      </c>
      <c r="AG584">
        <f t="shared" si="182"/>
        <v>0.52967697661738433</v>
      </c>
      <c r="AH584">
        <f t="shared" si="173"/>
        <v>4.7712216707229161E-7</v>
      </c>
      <c r="AI584">
        <f t="shared" si="183"/>
        <v>0.7090722578545976</v>
      </c>
    </row>
    <row r="585" spans="1:35" hidden="1" x14ac:dyDescent="0.35">
      <c r="A585" s="2">
        <v>44763</v>
      </c>
      <c r="B585" t="s">
        <v>18</v>
      </c>
      <c r="C585" t="s">
        <v>181</v>
      </c>
      <c r="D585" t="s">
        <v>109</v>
      </c>
      <c r="E585" t="s">
        <v>21</v>
      </c>
      <c r="F585">
        <v>14</v>
      </c>
      <c r="G585" t="s">
        <v>33</v>
      </c>
      <c r="H585" t="s">
        <v>114</v>
      </c>
      <c r="I585" t="str">
        <f t="shared" si="175"/>
        <v>L3HmaJ9</v>
      </c>
      <c r="J585" t="s">
        <v>447</v>
      </c>
      <c r="K585" t="s">
        <v>188</v>
      </c>
      <c r="L585" s="1">
        <v>0.79400000000000004</v>
      </c>
      <c r="M585">
        <v>17.559999999999999</v>
      </c>
      <c r="N585">
        <f t="shared" si="185"/>
        <v>-1.7559999999999998</v>
      </c>
      <c r="O585" t="s">
        <v>189</v>
      </c>
      <c r="P585">
        <v>0.85099999999999998</v>
      </c>
      <c r="Q585" s="1">
        <f t="shared" si="170"/>
        <v>-5.699999999999994E-2</v>
      </c>
      <c r="R585">
        <v>23.61</v>
      </c>
      <c r="S585">
        <f t="shared" si="186"/>
        <v>-2.3609999999999998</v>
      </c>
      <c r="T585">
        <f t="shared" si="176"/>
        <v>-0.60499999999999998</v>
      </c>
      <c r="U585">
        <v>60.45</v>
      </c>
      <c r="V585">
        <v>56.85</v>
      </c>
      <c r="W585">
        <v>19</v>
      </c>
      <c r="X585">
        <v>20</v>
      </c>
      <c r="Y585" s="13">
        <f>(W585+X585)/2</f>
        <v>19.5</v>
      </c>
      <c r="Z585">
        <f t="shared" si="177"/>
        <v>19.5</v>
      </c>
      <c r="AA585">
        <f t="shared" si="178"/>
        <v>30.27468152866242</v>
      </c>
      <c r="AB585">
        <f t="shared" si="179"/>
        <v>2868.5489625000005</v>
      </c>
      <c r="AC585">
        <f t="shared" si="180"/>
        <v>2537.0591625000002</v>
      </c>
      <c r="AD585">
        <f>(P585-L585)/L585</f>
        <v>7.1788413098236692E-2</v>
      </c>
      <c r="AE585">
        <f t="shared" si="172"/>
        <v>4.6488964228851939E-6</v>
      </c>
      <c r="AF585">
        <f t="shared" si="181"/>
        <v>1.3335587010637287E-6</v>
      </c>
      <c r="AG585">
        <f t="shared" si="182"/>
        <v>1.3335587010637286</v>
      </c>
      <c r="AH585">
        <f t="shared" si="173"/>
        <v>1.1794525265194356E-6</v>
      </c>
      <c r="AI585">
        <f t="shared" si="183"/>
        <v>2.2042292579565763</v>
      </c>
    </row>
    <row r="586" spans="1:35" hidden="1" x14ac:dyDescent="0.35">
      <c r="A586" s="2">
        <v>44747</v>
      </c>
      <c r="B586" t="s">
        <v>18</v>
      </c>
      <c r="C586" t="s">
        <v>155</v>
      </c>
      <c r="D586" t="s">
        <v>86</v>
      </c>
      <c r="E586" t="s">
        <v>46</v>
      </c>
      <c r="F586">
        <v>2</v>
      </c>
      <c r="G586" t="s">
        <v>39</v>
      </c>
      <c r="H586" t="s">
        <v>91</v>
      </c>
      <c r="I586" t="str">
        <f t="shared" si="175"/>
        <v>K5BbrA3</v>
      </c>
      <c r="J586" t="s">
        <v>396</v>
      </c>
      <c r="K586" t="s">
        <v>161</v>
      </c>
      <c r="L586" s="1">
        <v>0.72599999999999998</v>
      </c>
      <c r="M586">
        <v>20.65</v>
      </c>
      <c r="N586">
        <f t="shared" si="185"/>
        <v>-2.0649999999999999</v>
      </c>
      <c r="O586" t="s">
        <v>162</v>
      </c>
      <c r="P586">
        <v>0.61399999999999999</v>
      </c>
      <c r="Q586" s="1">
        <f t="shared" si="170"/>
        <v>0.11199999999999999</v>
      </c>
      <c r="R586">
        <v>23.65</v>
      </c>
      <c r="S586">
        <f t="shared" si="186"/>
        <v>-2.3649999999999998</v>
      </c>
      <c r="T586">
        <f t="shared" si="176"/>
        <v>-0.29999999999999982</v>
      </c>
      <c r="U586">
        <v>78.25</v>
      </c>
      <c r="V586">
        <v>77.150000000000006</v>
      </c>
      <c r="W586">
        <v>23</v>
      </c>
      <c r="X586">
        <v>24</v>
      </c>
      <c r="Y586" s="13">
        <f>(W586+X586)/2</f>
        <v>23.5</v>
      </c>
      <c r="Z586">
        <f t="shared" si="177"/>
        <v>23.5</v>
      </c>
      <c r="AA586">
        <f t="shared" si="178"/>
        <v>43.968949044585983</v>
      </c>
      <c r="AB586">
        <f t="shared" si="179"/>
        <v>4806.6040625000005</v>
      </c>
      <c r="AC586">
        <f t="shared" si="180"/>
        <v>4672.4161625000015</v>
      </c>
      <c r="AD586">
        <f>(L586-P586)/P586</f>
        <v>0.18241042345276873</v>
      </c>
      <c r="AE586">
        <f t="shared" si="172"/>
        <v>1.4652073292565559E-5</v>
      </c>
      <c r="AF586">
        <f t="shared" si="181"/>
        <v>7.0426715012093376E-6</v>
      </c>
      <c r="AG586">
        <f t="shared" si="182"/>
        <v>7.0426715012093375</v>
      </c>
      <c r="AH586">
        <f t="shared" si="173"/>
        <v>6.8460584066317931E-6</v>
      </c>
      <c r="AI586">
        <f t="shared" si="183"/>
        <v>23.475571670697807</v>
      </c>
    </row>
    <row r="587" spans="1:35" hidden="1" x14ac:dyDescent="0.35">
      <c r="A587" s="2">
        <v>44747</v>
      </c>
      <c r="B587" t="s">
        <v>18</v>
      </c>
      <c r="C587" t="s">
        <v>155</v>
      </c>
      <c r="D587" t="s">
        <v>86</v>
      </c>
      <c r="E587" t="s">
        <v>46</v>
      </c>
      <c r="F587">
        <v>6</v>
      </c>
      <c r="G587" t="s">
        <v>33</v>
      </c>
      <c r="H587" t="s">
        <v>54</v>
      </c>
      <c r="I587" t="str">
        <f t="shared" si="175"/>
        <v>K5HmaA6</v>
      </c>
      <c r="J587" t="s">
        <v>402</v>
      </c>
      <c r="K587" t="s">
        <v>161</v>
      </c>
      <c r="L587" s="1">
        <v>0.78700000000000003</v>
      </c>
      <c r="M587">
        <v>19.850000000000001</v>
      </c>
      <c r="N587">
        <f t="shared" si="185"/>
        <v>-1.9850000000000001</v>
      </c>
      <c r="O587" t="s">
        <v>162</v>
      </c>
      <c r="P587">
        <v>0.82899999999999996</v>
      </c>
      <c r="Q587" s="1">
        <f t="shared" si="170"/>
        <v>-4.1999999999999926E-2</v>
      </c>
      <c r="R587">
        <v>23.81</v>
      </c>
      <c r="S587">
        <f t="shared" si="186"/>
        <v>-2.3809999999999998</v>
      </c>
      <c r="T587">
        <f t="shared" si="176"/>
        <v>-0.39599999999999969</v>
      </c>
      <c r="U587">
        <v>47.95</v>
      </c>
      <c r="V587">
        <v>47.9</v>
      </c>
      <c r="W587">
        <v>17.5</v>
      </c>
      <c r="X587">
        <v>17.5</v>
      </c>
      <c r="Y587" s="13">
        <f>(W587+X587)/2</f>
        <v>17.5</v>
      </c>
      <c r="Z587">
        <f t="shared" si="177"/>
        <v>17.5</v>
      </c>
      <c r="AA587">
        <f t="shared" si="178"/>
        <v>24.382961783439491</v>
      </c>
      <c r="AB587">
        <f t="shared" si="179"/>
        <v>1804.8739625000003</v>
      </c>
      <c r="AC587">
        <f t="shared" si="180"/>
        <v>1801.11185</v>
      </c>
      <c r="AD587">
        <f>(P587-L587)/L587</f>
        <v>5.3367217280813117E-2</v>
      </c>
      <c r="AE587">
        <f t="shared" si="172"/>
        <v>3.2271707332972135E-6</v>
      </c>
      <c r="AF587">
        <f t="shared" si="181"/>
        <v>5.8246364290701725E-7</v>
      </c>
      <c r="AG587">
        <f t="shared" si="182"/>
        <v>0.58246364290701724</v>
      </c>
      <c r="AH587">
        <f t="shared" si="173"/>
        <v>5.8124954497148007E-7</v>
      </c>
      <c r="AI587">
        <f t="shared" si="183"/>
        <v>1.4708677851187315</v>
      </c>
    </row>
    <row r="588" spans="1:35" hidden="1" x14ac:dyDescent="0.35">
      <c r="A588" s="2">
        <v>44805</v>
      </c>
      <c r="B588" s="6" t="s">
        <v>18</v>
      </c>
      <c r="C588" s="6" t="s">
        <v>232</v>
      </c>
      <c r="D588" t="s">
        <v>123</v>
      </c>
      <c r="E588" t="s">
        <v>21</v>
      </c>
      <c r="F588">
        <v>1</v>
      </c>
      <c r="G588" t="s">
        <v>37</v>
      </c>
      <c r="H588" t="s">
        <v>76</v>
      </c>
      <c r="I588" t="str">
        <f t="shared" si="175"/>
        <v>M1PfaH5</v>
      </c>
      <c r="J588" t="s">
        <v>467</v>
      </c>
      <c r="K588" t="s">
        <v>188</v>
      </c>
      <c r="L588" s="1">
        <v>0.748</v>
      </c>
      <c r="M588">
        <v>11.72</v>
      </c>
      <c r="N588">
        <f t="shared" si="185"/>
        <v>-1.1720000000000002</v>
      </c>
      <c r="O588" t="s">
        <v>240</v>
      </c>
      <c r="P588">
        <v>0.66200000000000003</v>
      </c>
      <c r="Q588" s="1">
        <f t="shared" si="170"/>
        <v>8.5999999999999965E-2</v>
      </c>
      <c r="R588">
        <v>23.97</v>
      </c>
      <c r="S588">
        <f t="shared" si="186"/>
        <v>-2.3969999999999998</v>
      </c>
      <c r="T588">
        <f t="shared" si="176"/>
        <v>-1.2249999999999996</v>
      </c>
      <c r="U588">
        <v>105.9</v>
      </c>
      <c r="V588">
        <v>101.5</v>
      </c>
      <c r="W588">
        <v>105.9</v>
      </c>
      <c r="X588">
        <v>101.5</v>
      </c>
      <c r="Y588">
        <v>101.5</v>
      </c>
      <c r="Z588">
        <f t="shared" si="177"/>
        <v>103.7</v>
      </c>
      <c r="AA588">
        <f t="shared" si="178"/>
        <v>856.18550955414014</v>
      </c>
      <c r="AB588">
        <f t="shared" si="179"/>
        <v>8803.6258500000022</v>
      </c>
      <c r="AC588">
        <f t="shared" si="180"/>
        <v>8087.2662500000006</v>
      </c>
      <c r="AD588">
        <f>(L588-P588)/P588</f>
        <v>0.12990936555891233</v>
      </c>
      <c r="AE588">
        <f t="shared" si="172"/>
        <v>9.6480238832320397E-6</v>
      </c>
      <c r="AF588">
        <f t="shared" si="181"/>
        <v>8.4937592459838984E-6</v>
      </c>
      <c r="AG588">
        <f t="shared" si="182"/>
        <v>8.4937592459838989</v>
      </c>
      <c r="AH588">
        <f t="shared" si="173"/>
        <v>7.8026137930056412E-6</v>
      </c>
      <c r="AI588">
        <f t="shared" si="183"/>
        <v>6.9336810171297154</v>
      </c>
    </row>
    <row r="589" spans="1:35" hidden="1" x14ac:dyDescent="0.35">
      <c r="A589" s="2">
        <v>44778</v>
      </c>
      <c r="B589" s="6" t="s">
        <v>18</v>
      </c>
      <c r="C589" s="6" t="s">
        <v>196</v>
      </c>
      <c r="D589" t="s">
        <v>20</v>
      </c>
      <c r="E589" t="s">
        <v>21</v>
      </c>
      <c r="F589">
        <v>7</v>
      </c>
      <c r="G589" t="s">
        <v>41</v>
      </c>
      <c r="H589" t="s">
        <v>42</v>
      </c>
      <c r="I589" t="str">
        <f t="shared" si="175"/>
        <v>K6MluI8</v>
      </c>
      <c r="J589" t="s">
        <v>426</v>
      </c>
      <c r="K589" t="s">
        <v>207</v>
      </c>
      <c r="L589" s="1">
        <v>0.72899999999999998</v>
      </c>
      <c r="M589">
        <v>11.23</v>
      </c>
      <c r="N589">
        <f t="shared" si="185"/>
        <v>-1.123</v>
      </c>
      <c r="O589" s="6" t="s">
        <v>163</v>
      </c>
      <c r="P589">
        <v>0.53900000000000003</v>
      </c>
      <c r="Q589" s="1">
        <f t="shared" si="170"/>
        <v>0.18999999999999995</v>
      </c>
      <c r="R589">
        <v>23.97</v>
      </c>
      <c r="S589">
        <f t="shared" si="186"/>
        <v>-2.3969999999999998</v>
      </c>
      <c r="T589">
        <f t="shared" si="176"/>
        <v>-1.2739999999999998</v>
      </c>
      <c r="U589">
        <v>119.55</v>
      </c>
      <c r="V589">
        <v>1116.7</v>
      </c>
      <c r="W589" s="13">
        <v>119.55</v>
      </c>
      <c r="X589">
        <v>1116.7</v>
      </c>
      <c r="Y589">
        <v>119.55</v>
      </c>
      <c r="Z589">
        <f t="shared" si="177"/>
        <v>618.125</v>
      </c>
      <c r="AA589">
        <f t="shared" si="178"/>
        <v>30420.263982882163</v>
      </c>
      <c r="AB589">
        <f t="shared" si="179"/>
        <v>11219.378962500001</v>
      </c>
      <c r="AC589">
        <f t="shared" si="180"/>
        <v>978909.82865000016</v>
      </c>
      <c r="AD589">
        <f>(L589-P589)/P589</f>
        <v>0.3525046382189238</v>
      </c>
      <c r="AE589">
        <f t="shared" si="172"/>
        <v>3.296908348196669E-5</v>
      </c>
      <c r="AF589">
        <f t="shared" si="181"/>
        <v>3.6989264163048337E-5</v>
      </c>
      <c r="AG589">
        <f t="shared" si="182"/>
        <v>36.98926416304834</v>
      </c>
      <c r="AH589">
        <f t="shared" si="173"/>
        <v>3.2273759862079562E-3</v>
      </c>
      <c r="AI589">
        <f t="shared" si="183"/>
        <v>29.033959311654904</v>
      </c>
    </row>
    <row r="590" spans="1:35" hidden="1" x14ac:dyDescent="0.35">
      <c r="A590" s="2">
        <v>44762</v>
      </c>
      <c r="B590" t="s">
        <v>18</v>
      </c>
      <c r="C590" t="s">
        <v>181</v>
      </c>
      <c r="D590" t="s">
        <v>20</v>
      </c>
      <c r="E590" t="s">
        <v>21</v>
      </c>
      <c r="F590">
        <v>3</v>
      </c>
      <c r="G590" t="s">
        <v>25</v>
      </c>
      <c r="H590" t="s">
        <v>31</v>
      </c>
      <c r="I590" t="str">
        <f t="shared" si="175"/>
        <v>K6SguA8</v>
      </c>
      <c r="J590" t="s">
        <v>431</v>
      </c>
      <c r="K590" t="s">
        <v>153</v>
      </c>
      <c r="L590" s="1">
        <v>0.61199999999999999</v>
      </c>
      <c r="M590">
        <v>9.68</v>
      </c>
      <c r="N590">
        <f t="shared" si="185"/>
        <v>-0.96799999999999997</v>
      </c>
      <c r="O590" t="s">
        <v>183</v>
      </c>
      <c r="P590">
        <v>0.438</v>
      </c>
      <c r="Q590" s="1">
        <f t="shared" si="170"/>
        <v>0.17399999999999999</v>
      </c>
      <c r="R590">
        <v>24.04</v>
      </c>
      <c r="S590">
        <f t="shared" si="186"/>
        <v>-2.4039999999999999</v>
      </c>
      <c r="T590">
        <f t="shared" si="176"/>
        <v>-1.4359999999999999</v>
      </c>
      <c r="U590">
        <v>50.055</v>
      </c>
      <c r="V590">
        <v>46.5</v>
      </c>
      <c r="W590" s="4">
        <v>15</v>
      </c>
      <c r="X590" s="4">
        <v>15</v>
      </c>
      <c r="Y590" s="13">
        <f>(W590+X590)/2</f>
        <v>15</v>
      </c>
      <c r="Z590">
        <f t="shared" si="177"/>
        <v>15</v>
      </c>
      <c r="AA590">
        <f t="shared" si="178"/>
        <v>17.914012738853504</v>
      </c>
      <c r="AB590">
        <f t="shared" si="179"/>
        <v>1966.819874625</v>
      </c>
      <c r="AC590">
        <f t="shared" si="180"/>
        <v>1697.36625</v>
      </c>
      <c r="AD590">
        <f>(L590-P590)/P590</f>
        <v>0.39726027397260272</v>
      </c>
      <c r="AE590">
        <f t="shared" si="172"/>
        <v>3.8195170761743087E-5</v>
      </c>
      <c r="AF590">
        <f t="shared" si="181"/>
        <v>7.5123020968892008E-6</v>
      </c>
      <c r="AG590">
        <f t="shared" si="182"/>
        <v>7.5123020968892007</v>
      </c>
      <c r="AH590">
        <f t="shared" si="173"/>
        <v>6.4831193763969508E-6</v>
      </c>
      <c r="AI590">
        <f t="shared" si="183"/>
        <v>5.2314081454660171</v>
      </c>
    </row>
    <row r="591" spans="1:35" x14ac:dyDescent="0.35">
      <c r="A591" s="2">
        <v>44790</v>
      </c>
      <c r="B591" s="6" t="s">
        <v>18</v>
      </c>
      <c r="C591" s="6" t="s">
        <v>214</v>
      </c>
      <c r="D591" t="s">
        <v>123</v>
      </c>
      <c r="E591" t="s">
        <v>21</v>
      </c>
      <c r="F591">
        <v>2</v>
      </c>
      <c r="G591" t="s">
        <v>26</v>
      </c>
      <c r="H591" t="s">
        <v>54</v>
      </c>
      <c r="I591" t="str">
        <f t="shared" si="175"/>
        <v>M1MlaA6</v>
      </c>
      <c r="J591" t="s">
        <v>496</v>
      </c>
      <c r="K591" t="s">
        <v>69</v>
      </c>
      <c r="L591" s="1">
        <v>0.76200000000000001</v>
      </c>
      <c r="M591">
        <v>25.76</v>
      </c>
      <c r="N591">
        <f t="shared" si="185"/>
        <v>-2.5760000000000001</v>
      </c>
      <c r="O591" t="s">
        <v>129</v>
      </c>
      <c r="P591">
        <v>0.79600000000000004</v>
      </c>
      <c r="Q591" s="1">
        <f t="shared" si="170"/>
        <v>-3.400000000000003E-2</v>
      </c>
      <c r="R591">
        <v>24.12</v>
      </c>
      <c r="S591">
        <f t="shared" si="186"/>
        <v>-2.4119999999999999</v>
      </c>
      <c r="T591">
        <f t="shared" si="176"/>
        <v>0.16400000000000015</v>
      </c>
      <c r="U591">
        <v>40.549999999999997</v>
      </c>
      <c r="V591">
        <v>39.9</v>
      </c>
      <c r="W591" s="13">
        <v>40.549999999999997</v>
      </c>
      <c r="X591">
        <v>39.9</v>
      </c>
      <c r="Y591">
        <v>40.549999999999997</v>
      </c>
      <c r="Z591">
        <f t="shared" si="177"/>
        <v>40.224999999999994</v>
      </c>
      <c r="AA591">
        <f t="shared" si="178"/>
        <v>128.82568670382162</v>
      </c>
      <c r="AB591">
        <f t="shared" si="179"/>
        <v>1290.7774625</v>
      </c>
      <c r="AC591">
        <f t="shared" si="180"/>
        <v>1249.72785</v>
      </c>
      <c r="AD591">
        <f>(P591-L591)/L591</f>
        <v>4.4619422572178519E-2</v>
      </c>
      <c r="AE591">
        <f t="shared" si="172"/>
        <v>2.5888741468353099E-6</v>
      </c>
      <c r="AF591">
        <f t="shared" si="181"/>
        <v>3.3416604019839334E-7</v>
      </c>
      <c r="AG591">
        <f t="shared" si="182"/>
        <v>0.33416604019839335</v>
      </c>
      <c r="AH591">
        <f t="shared" si="173"/>
        <v>3.2353881214450761E-7</v>
      </c>
      <c r="AI591">
        <f t="shared" si="183"/>
        <v>2.0375978060877626</v>
      </c>
    </row>
    <row r="592" spans="1:35" hidden="1" x14ac:dyDescent="0.35">
      <c r="A592" s="2">
        <v>44750</v>
      </c>
      <c r="B592" t="s">
        <v>18</v>
      </c>
      <c r="C592" t="s">
        <v>155</v>
      </c>
      <c r="D592" t="s">
        <v>123</v>
      </c>
      <c r="E592" t="s">
        <v>21</v>
      </c>
      <c r="F592">
        <v>3</v>
      </c>
      <c r="G592" t="s">
        <v>29</v>
      </c>
      <c r="H592" t="s">
        <v>124</v>
      </c>
      <c r="I592" t="str">
        <f t="shared" si="175"/>
        <v>M1PafJ5</v>
      </c>
      <c r="J592" t="s">
        <v>465</v>
      </c>
      <c r="K592" t="s">
        <v>134</v>
      </c>
      <c r="L592" s="1">
        <v>0.80300000000000005</v>
      </c>
      <c r="M592">
        <v>13.35</v>
      </c>
      <c r="N592">
        <f t="shared" si="185"/>
        <v>-1.335</v>
      </c>
      <c r="O592" t="s">
        <v>179</v>
      </c>
      <c r="P592">
        <v>0.60699999999999998</v>
      </c>
      <c r="Q592" s="1">
        <f t="shared" si="170"/>
        <v>0.19600000000000006</v>
      </c>
      <c r="R592">
        <v>24.13</v>
      </c>
      <c r="S592">
        <f t="shared" si="186"/>
        <v>-2.4129999999999998</v>
      </c>
      <c r="T592">
        <f t="shared" si="176"/>
        <v>-1.0779999999999998</v>
      </c>
      <c r="U592">
        <v>69.05</v>
      </c>
      <c r="V592">
        <v>69.95</v>
      </c>
      <c r="W592">
        <v>20.5</v>
      </c>
      <c r="X592">
        <v>20.5</v>
      </c>
      <c r="Y592" s="13">
        <f>(W592+X592)/2</f>
        <v>20.5</v>
      </c>
      <c r="Z592">
        <f t="shared" si="177"/>
        <v>20.5</v>
      </c>
      <c r="AA592">
        <f t="shared" si="178"/>
        <v>33.459394904458598</v>
      </c>
      <c r="AB592">
        <f t="shared" si="179"/>
        <v>3742.8034624999996</v>
      </c>
      <c r="AC592">
        <f t="shared" si="180"/>
        <v>3841.0069625000006</v>
      </c>
      <c r="AD592">
        <f>(L592-P592)/P592</f>
        <v>0.32289950576606269</v>
      </c>
      <c r="AE592">
        <f t="shared" ref="AE592:AE623" si="187">119*(10^-6)*(AD592^1.231)</f>
        <v>2.9594356868790647E-5</v>
      </c>
      <c r="AF592">
        <f t="shared" si="181"/>
        <v>1.1076586135897028E-5</v>
      </c>
      <c r="AG592">
        <f t="shared" si="182"/>
        <v>11.076586135897028</v>
      </c>
      <c r="AH592">
        <f t="shared" ref="AH592:AH623" si="188">AE592*(AC592/10000)</f>
        <v>1.1367213078373459E-5</v>
      </c>
      <c r="AI592">
        <f t="shared" si="183"/>
        <v>10.275126285618766</v>
      </c>
    </row>
    <row r="593" spans="1:35" hidden="1" x14ac:dyDescent="0.35">
      <c r="A593" s="2">
        <v>44764</v>
      </c>
      <c r="B593" t="s">
        <v>18</v>
      </c>
      <c r="C593" t="s">
        <v>181</v>
      </c>
      <c r="D593" t="s">
        <v>133</v>
      </c>
      <c r="E593" t="s">
        <v>46</v>
      </c>
      <c r="F593">
        <v>2</v>
      </c>
      <c r="G593" t="s">
        <v>33</v>
      </c>
      <c r="H593" t="s">
        <v>89</v>
      </c>
      <c r="I593" t="str">
        <f t="shared" si="175"/>
        <v>K1HmaD9</v>
      </c>
      <c r="J593" t="s">
        <v>478</v>
      </c>
      <c r="K593" t="s">
        <v>191</v>
      </c>
      <c r="L593" s="1">
        <v>0.62</v>
      </c>
      <c r="M593">
        <v>18.86</v>
      </c>
      <c r="N593">
        <f t="shared" si="185"/>
        <v>-1.8859999999999999</v>
      </c>
      <c r="O593" t="s">
        <v>189</v>
      </c>
      <c r="P593">
        <v>0.70799999999999996</v>
      </c>
      <c r="Q593" s="1">
        <f t="shared" si="170"/>
        <v>-8.7999999999999967E-2</v>
      </c>
      <c r="R593">
        <v>24.15</v>
      </c>
      <c r="S593">
        <f t="shared" si="186"/>
        <v>-2.415</v>
      </c>
      <c r="T593">
        <f t="shared" si="176"/>
        <v>-0.52900000000000014</v>
      </c>
      <c r="U593">
        <v>75.5</v>
      </c>
      <c r="V593">
        <v>75</v>
      </c>
      <c r="W593">
        <v>26</v>
      </c>
      <c r="X593">
        <v>26.5</v>
      </c>
      <c r="Y593" s="13">
        <f>(W593+X593)/2</f>
        <v>26.25</v>
      </c>
      <c r="Z593">
        <f t="shared" si="177"/>
        <v>26.25</v>
      </c>
      <c r="AA593">
        <f t="shared" si="178"/>
        <v>54.861664012738849</v>
      </c>
      <c r="AB593">
        <f t="shared" si="179"/>
        <v>4474.69625</v>
      </c>
      <c r="AC593">
        <f t="shared" si="180"/>
        <v>4415.625</v>
      </c>
      <c r="AD593">
        <f>(P593-L593)/L593</f>
        <v>0.14193548387096769</v>
      </c>
      <c r="AE593">
        <f t="shared" si="187"/>
        <v>1.0758976552466153E-5</v>
      </c>
      <c r="AF593">
        <f t="shared" si="181"/>
        <v>4.8143152033158222E-6</v>
      </c>
      <c r="AG593">
        <f t="shared" si="182"/>
        <v>4.8143152033158225</v>
      </c>
      <c r="AH593">
        <f t="shared" si="188"/>
        <v>4.7507605839483357E-6</v>
      </c>
      <c r="AI593">
        <f t="shared" si="183"/>
        <v>9.1007848833947467</v>
      </c>
    </row>
    <row r="594" spans="1:35" hidden="1" x14ac:dyDescent="0.35">
      <c r="A594" s="2">
        <v>44748</v>
      </c>
      <c r="B594" t="s">
        <v>18</v>
      </c>
      <c r="C594" t="s">
        <v>155</v>
      </c>
      <c r="D594" t="s">
        <v>86</v>
      </c>
      <c r="E594" t="s">
        <v>46</v>
      </c>
      <c r="F594">
        <v>7</v>
      </c>
      <c r="G594" t="s">
        <v>37</v>
      </c>
      <c r="H594" t="s">
        <v>97</v>
      </c>
      <c r="I594" t="str">
        <f t="shared" si="175"/>
        <v>K5PfaJ1</v>
      </c>
      <c r="J594" t="s">
        <v>406</v>
      </c>
      <c r="K594" t="s">
        <v>165</v>
      </c>
      <c r="L594" s="1">
        <v>0.82699999999999996</v>
      </c>
      <c r="M594">
        <v>3.47</v>
      </c>
      <c r="N594">
        <f t="shared" si="185"/>
        <v>-0.34700000000000003</v>
      </c>
      <c r="O594" t="s">
        <v>168</v>
      </c>
      <c r="P594">
        <v>0.745</v>
      </c>
      <c r="Q594" s="1">
        <f t="shared" si="170"/>
        <v>8.1999999999999962E-2</v>
      </c>
      <c r="R594">
        <v>24.26</v>
      </c>
      <c r="S594">
        <f t="shared" si="186"/>
        <v>-2.4260000000000002</v>
      </c>
      <c r="T594">
        <f t="shared" si="176"/>
        <v>-2.0790000000000002</v>
      </c>
      <c r="U594">
        <v>50.2</v>
      </c>
      <c r="V594">
        <v>49.7</v>
      </c>
      <c r="W594">
        <v>16</v>
      </c>
      <c r="X594">
        <v>17</v>
      </c>
      <c r="Y594" s="13">
        <f>(W594+X594)/2</f>
        <v>16.5</v>
      </c>
      <c r="Z594">
        <f t="shared" si="177"/>
        <v>16.5</v>
      </c>
      <c r="AA594">
        <f t="shared" si="178"/>
        <v>21.675955414012737</v>
      </c>
      <c r="AB594">
        <f t="shared" si="179"/>
        <v>1978.2314000000003</v>
      </c>
      <c r="AC594">
        <f t="shared" si="180"/>
        <v>1939.0206500000002</v>
      </c>
      <c r="AD594">
        <f>(L594-P594)/P594</f>
        <v>0.11006711409395968</v>
      </c>
      <c r="AE594">
        <f t="shared" si="187"/>
        <v>7.8673313518130338E-6</v>
      </c>
      <c r="AF594">
        <f t="shared" si="181"/>
        <v>1.5563401914360994E-6</v>
      </c>
      <c r="AG594">
        <f t="shared" si="182"/>
        <v>1.5563401914360995</v>
      </c>
      <c r="AH594">
        <f t="shared" si="188"/>
        <v>1.5254917951557889E-6</v>
      </c>
      <c r="AI594">
        <f t="shared" si="183"/>
        <v>0.74860038068114443</v>
      </c>
    </row>
    <row r="595" spans="1:35" hidden="1" x14ac:dyDescent="0.35">
      <c r="A595" s="2">
        <v>44790</v>
      </c>
      <c r="B595" s="6" t="s">
        <v>18</v>
      </c>
      <c r="C595" s="6" t="s">
        <v>214</v>
      </c>
      <c r="D595" t="s">
        <v>133</v>
      </c>
      <c r="E595" t="s">
        <v>46</v>
      </c>
      <c r="F595">
        <v>11</v>
      </c>
      <c r="G595" t="s">
        <v>33</v>
      </c>
      <c r="H595" t="s">
        <v>89</v>
      </c>
      <c r="I595" t="str">
        <f t="shared" si="175"/>
        <v>K1HmaD9</v>
      </c>
      <c r="J595" t="s">
        <v>478</v>
      </c>
      <c r="K595" t="s">
        <v>188</v>
      </c>
      <c r="L595" s="1">
        <v>0.65600000000000003</v>
      </c>
      <c r="M595">
        <v>21.46</v>
      </c>
      <c r="N595">
        <f t="shared" si="185"/>
        <v>-2.1459999999999999</v>
      </c>
      <c r="O595" t="s">
        <v>218</v>
      </c>
      <c r="P595">
        <v>0.71799999999999997</v>
      </c>
      <c r="Q595" s="1">
        <f t="shared" si="170"/>
        <v>-6.1999999999999944E-2</v>
      </c>
      <c r="R595">
        <v>24.32</v>
      </c>
      <c r="S595">
        <f t="shared" si="186"/>
        <v>-2.4319999999999999</v>
      </c>
      <c r="T595">
        <f t="shared" si="176"/>
        <v>-0.28600000000000003</v>
      </c>
      <c r="U595">
        <v>75.5</v>
      </c>
      <c r="V595">
        <v>75</v>
      </c>
      <c r="W595" s="13">
        <v>75.5</v>
      </c>
      <c r="X595">
        <v>75</v>
      </c>
      <c r="Y595">
        <v>75.5</v>
      </c>
      <c r="Z595">
        <f t="shared" si="177"/>
        <v>75.25</v>
      </c>
      <c r="AA595">
        <f t="shared" si="178"/>
        <v>450.84096337579615</v>
      </c>
      <c r="AB595">
        <f t="shared" si="179"/>
        <v>4474.69625</v>
      </c>
      <c r="AC595">
        <f t="shared" si="180"/>
        <v>4415.625</v>
      </c>
      <c r="AD595">
        <f>(P595-L595)/L595</f>
        <v>9.4512195121951137E-2</v>
      </c>
      <c r="AE595">
        <f t="shared" si="187"/>
        <v>6.5218755128048366E-6</v>
      </c>
      <c r="AF595">
        <f t="shared" si="181"/>
        <v>2.9183411900114627E-6</v>
      </c>
      <c r="AG595">
        <f t="shared" si="182"/>
        <v>2.9183411900114629</v>
      </c>
      <c r="AH595">
        <f t="shared" si="188"/>
        <v>2.8798156561228858E-6</v>
      </c>
      <c r="AI595">
        <f t="shared" si="183"/>
        <v>10.203990174865254</v>
      </c>
    </row>
    <row r="596" spans="1:35" hidden="1" x14ac:dyDescent="0.35">
      <c r="A596" s="2">
        <v>44749</v>
      </c>
      <c r="B596" t="s">
        <v>18</v>
      </c>
      <c r="C596" t="s">
        <v>155</v>
      </c>
      <c r="D596" t="s">
        <v>109</v>
      </c>
      <c r="E596" t="s">
        <v>21</v>
      </c>
      <c r="F596">
        <v>9</v>
      </c>
      <c r="G596" t="s">
        <v>29</v>
      </c>
      <c r="H596" t="s">
        <v>66</v>
      </c>
      <c r="I596" t="str">
        <f t="shared" si="175"/>
        <v>L3PafI10</v>
      </c>
      <c r="J596" t="s">
        <v>450</v>
      </c>
      <c r="K596" t="s">
        <v>153</v>
      </c>
      <c r="L596" s="1">
        <v>0.74299999999999999</v>
      </c>
      <c r="M596">
        <v>10.57</v>
      </c>
      <c r="N596">
        <f t="shared" si="185"/>
        <v>-1.0569999999999999</v>
      </c>
      <c r="O596" t="s">
        <v>176</v>
      </c>
      <c r="P596">
        <v>0.53200000000000003</v>
      </c>
      <c r="Q596" s="1">
        <f t="shared" si="170"/>
        <v>0.21099999999999997</v>
      </c>
      <c r="R596">
        <v>24.34</v>
      </c>
      <c r="S596">
        <f t="shared" si="186"/>
        <v>-2.4340000000000002</v>
      </c>
      <c r="T596">
        <f t="shared" si="176"/>
        <v>-1.3770000000000002</v>
      </c>
      <c r="U596">
        <v>90.85</v>
      </c>
      <c r="V596">
        <v>86.8</v>
      </c>
      <c r="W596">
        <v>27.5</v>
      </c>
      <c r="X596">
        <v>28</v>
      </c>
      <c r="Y596" s="13">
        <f>(W596+X596)/2</f>
        <v>27.75</v>
      </c>
      <c r="Z596">
        <f t="shared" si="177"/>
        <v>27.75</v>
      </c>
      <c r="AA596">
        <f t="shared" si="178"/>
        <v>61.310708598726109</v>
      </c>
      <c r="AB596">
        <f t="shared" si="179"/>
        <v>6479.1721625</v>
      </c>
      <c r="AC596">
        <f t="shared" si="180"/>
        <v>5914.3784000000005</v>
      </c>
      <c r="AD596">
        <f t="shared" ref="AD596:AD604" si="189">(L596-P596)/P596</f>
        <v>0.39661654135338337</v>
      </c>
      <c r="AE596">
        <f t="shared" si="187"/>
        <v>3.811899521788311E-5</v>
      </c>
      <c r="AF596">
        <f t="shared" si="181"/>
        <v>2.4697953267817887E-5</v>
      </c>
      <c r="AG596">
        <f t="shared" si="182"/>
        <v>24.697953267817887</v>
      </c>
      <c r="AH596">
        <f t="shared" si="188"/>
        <v>2.2545016194635119E-5</v>
      </c>
      <c r="AI596">
        <f t="shared" si="183"/>
        <v>17.936059018023155</v>
      </c>
    </row>
    <row r="597" spans="1:35" hidden="1" x14ac:dyDescent="0.35">
      <c r="A597" s="2">
        <v>44790</v>
      </c>
      <c r="B597" s="6" t="s">
        <v>18</v>
      </c>
      <c r="C597" s="6" t="s">
        <v>214</v>
      </c>
      <c r="D597" t="s">
        <v>133</v>
      </c>
      <c r="E597" t="s">
        <v>46</v>
      </c>
      <c r="F597">
        <v>1</v>
      </c>
      <c r="G597" t="s">
        <v>25</v>
      </c>
      <c r="H597" t="s">
        <v>83</v>
      </c>
      <c r="I597" t="str">
        <f t="shared" si="175"/>
        <v>K1SguH8</v>
      </c>
      <c r="J597" t="s">
        <v>485</v>
      </c>
      <c r="K597" t="s">
        <v>216</v>
      </c>
      <c r="L597" s="1">
        <v>0.83399999999999996</v>
      </c>
      <c r="M597">
        <v>18.43</v>
      </c>
      <c r="N597">
        <f t="shared" si="185"/>
        <v>-1.843</v>
      </c>
      <c r="O597" s="6" t="s">
        <v>217</v>
      </c>
      <c r="P597">
        <v>0.71199999999999997</v>
      </c>
      <c r="Q597" s="1">
        <f t="shared" si="170"/>
        <v>0.122</v>
      </c>
      <c r="R597">
        <v>24.34</v>
      </c>
      <c r="S597">
        <f t="shared" si="186"/>
        <v>-2.4340000000000002</v>
      </c>
      <c r="T597">
        <f t="shared" si="176"/>
        <v>-0.59100000000000019</v>
      </c>
      <c r="U597">
        <v>28.45</v>
      </c>
      <c r="V597">
        <v>27.25</v>
      </c>
      <c r="W597" s="13">
        <v>28.45</v>
      </c>
      <c r="X597">
        <v>27.25</v>
      </c>
      <c r="Y597">
        <v>28.45</v>
      </c>
      <c r="Z597">
        <f t="shared" si="177"/>
        <v>27.85</v>
      </c>
      <c r="AA597">
        <f t="shared" si="178"/>
        <v>61.753383757961785</v>
      </c>
      <c r="AB597">
        <f t="shared" si="179"/>
        <v>635.38096250000001</v>
      </c>
      <c r="AC597">
        <f t="shared" si="180"/>
        <v>582.91156250000006</v>
      </c>
      <c r="AD597">
        <f t="shared" si="189"/>
        <v>0.17134831460674158</v>
      </c>
      <c r="AE597">
        <f t="shared" si="187"/>
        <v>1.3566038360715705E-5</v>
      </c>
      <c r="AF597">
        <f t="shared" si="181"/>
        <v>8.6196025109434664E-7</v>
      </c>
      <c r="AG597">
        <f t="shared" si="182"/>
        <v>0.8619602510943466</v>
      </c>
      <c r="AH597">
        <f t="shared" si="188"/>
        <v>7.9078006177797308E-7</v>
      </c>
      <c r="AI597">
        <f t="shared" si="183"/>
        <v>1.4584775822239362</v>
      </c>
    </row>
    <row r="598" spans="1:35" hidden="1" x14ac:dyDescent="0.35">
      <c r="A598" s="2">
        <v>44805</v>
      </c>
      <c r="B598" s="6" t="s">
        <v>18</v>
      </c>
      <c r="C598" s="6" t="s">
        <v>232</v>
      </c>
      <c r="D598" t="s">
        <v>123</v>
      </c>
      <c r="E598" t="s">
        <v>21</v>
      </c>
      <c r="F598">
        <v>4</v>
      </c>
      <c r="G598" t="s">
        <v>37</v>
      </c>
      <c r="H598" t="s">
        <v>132</v>
      </c>
      <c r="I598" t="str">
        <f t="shared" si="175"/>
        <v>M1PfaD5</v>
      </c>
      <c r="J598" t="s">
        <v>466</v>
      </c>
      <c r="K598" t="s">
        <v>188</v>
      </c>
      <c r="L598" s="1">
        <v>0.85599999999999998</v>
      </c>
      <c r="M598">
        <v>10.87</v>
      </c>
      <c r="N598">
        <f t="shared" si="185"/>
        <v>-1.087</v>
      </c>
      <c r="O598" t="s">
        <v>240</v>
      </c>
      <c r="P598">
        <v>0.72399999999999998</v>
      </c>
      <c r="Q598" s="1">
        <f t="shared" si="170"/>
        <v>0.13200000000000001</v>
      </c>
      <c r="R598">
        <v>24.35</v>
      </c>
      <c r="S598">
        <f t="shared" si="186"/>
        <v>-2.4350000000000001</v>
      </c>
      <c r="T598">
        <f t="shared" si="176"/>
        <v>-1.3480000000000001</v>
      </c>
      <c r="U598">
        <v>67.400000000000006</v>
      </c>
      <c r="V598">
        <v>65.400000000000006</v>
      </c>
      <c r="W598">
        <v>67.400000000000006</v>
      </c>
      <c r="X598">
        <v>65.400000000000006</v>
      </c>
      <c r="Y598">
        <v>65.400000000000006</v>
      </c>
      <c r="Z598">
        <f t="shared" si="177"/>
        <v>66.400000000000006</v>
      </c>
      <c r="AA598">
        <f t="shared" si="178"/>
        <v>351.03184713375805</v>
      </c>
      <c r="AB598">
        <f t="shared" si="179"/>
        <v>3566.066600000001</v>
      </c>
      <c r="AC598">
        <f t="shared" si="180"/>
        <v>3357.5706000000009</v>
      </c>
      <c r="AD598">
        <f t="shared" si="189"/>
        <v>0.18232044198895028</v>
      </c>
      <c r="AE598">
        <f t="shared" si="187"/>
        <v>1.4643176452367464E-5</v>
      </c>
      <c r="AF598">
        <f t="shared" si="181"/>
        <v>5.2218542464694114E-6</v>
      </c>
      <c r="AG598">
        <f t="shared" si="182"/>
        <v>5.2218542464694115</v>
      </c>
      <c r="AH598">
        <f t="shared" si="188"/>
        <v>4.9165498747081311E-6</v>
      </c>
      <c r="AI598">
        <f t="shared" si="183"/>
        <v>3.8737791145915512</v>
      </c>
    </row>
    <row r="599" spans="1:35" hidden="1" x14ac:dyDescent="0.35">
      <c r="A599" s="2">
        <v>44749</v>
      </c>
      <c r="B599" t="s">
        <v>18</v>
      </c>
      <c r="C599" t="s">
        <v>155</v>
      </c>
      <c r="D599" t="s">
        <v>133</v>
      </c>
      <c r="E599" t="s">
        <v>46</v>
      </c>
      <c r="F599">
        <v>8</v>
      </c>
      <c r="G599" t="s">
        <v>39</v>
      </c>
      <c r="H599" t="s">
        <v>95</v>
      </c>
      <c r="I599" t="str">
        <f t="shared" si="175"/>
        <v>K1BbrF10</v>
      </c>
      <c r="J599" t="s">
        <v>470</v>
      </c>
      <c r="K599" t="s">
        <v>173</v>
      </c>
      <c r="L599" s="1">
        <v>0.55500000000000005</v>
      </c>
      <c r="M599">
        <v>2.2799999999999998</v>
      </c>
      <c r="N599">
        <f t="shared" si="185"/>
        <v>-0.22799999999999998</v>
      </c>
      <c r="O599" t="s">
        <v>32</v>
      </c>
      <c r="P599">
        <v>0.49199999999999999</v>
      </c>
      <c r="Q599" s="1">
        <f t="shared" si="170"/>
        <v>6.3000000000000056E-2</v>
      </c>
      <c r="R599">
        <v>24.39</v>
      </c>
      <c r="S599">
        <f t="shared" si="186"/>
        <v>-2.4390000000000001</v>
      </c>
      <c r="T599">
        <f t="shared" si="176"/>
        <v>-2.2110000000000003</v>
      </c>
      <c r="U599">
        <v>97.65</v>
      </c>
      <c r="V599">
        <v>96.6</v>
      </c>
      <c r="W599" s="13">
        <v>29</v>
      </c>
      <c r="X599" s="13">
        <v>29</v>
      </c>
      <c r="Y599" s="13">
        <f>(W599+X599)/2</f>
        <v>29</v>
      </c>
      <c r="Z599">
        <f t="shared" si="177"/>
        <v>29</v>
      </c>
      <c r="AA599">
        <f t="shared" si="178"/>
        <v>66.958598726114644</v>
      </c>
      <c r="AB599">
        <f t="shared" si="179"/>
        <v>7485.3851625000007</v>
      </c>
      <c r="AC599">
        <f t="shared" si="180"/>
        <v>7325.2745999999997</v>
      </c>
      <c r="AD599">
        <f t="shared" si="189"/>
        <v>0.12804878048780499</v>
      </c>
      <c r="AE599">
        <f t="shared" si="187"/>
        <v>9.4782058430894215E-6</v>
      </c>
      <c r="AF599">
        <f t="shared" si="181"/>
        <v>7.0948021384982368E-6</v>
      </c>
      <c r="AG599">
        <f t="shared" si="182"/>
        <v>7.0948021384982365</v>
      </c>
      <c r="AH599">
        <f t="shared" si="188"/>
        <v>6.9430460515954529E-6</v>
      </c>
      <c r="AI599">
        <f t="shared" si="183"/>
        <v>3.2088657342823317</v>
      </c>
    </row>
    <row r="600" spans="1:35" x14ac:dyDescent="0.35">
      <c r="A600" s="2">
        <v>44764</v>
      </c>
      <c r="B600" t="s">
        <v>18</v>
      </c>
      <c r="C600" t="s">
        <v>181</v>
      </c>
      <c r="D600" t="s">
        <v>133</v>
      </c>
      <c r="E600" t="s">
        <v>21</v>
      </c>
      <c r="F600">
        <v>4</v>
      </c>
      <c r="G600" t="s">
        <v>26</v>
      </c>
      <c r="H600" t="s">
        <v>82</v>
      </c>
      <c r="I600" t="str">
        <f t="shared" si="175"/>
        <v>K1MlaH7</v>
      </c>
      <c r="J600" t="s">
        <v>479</v>
      </c>
      <c r="K600" t="s">
        <v>191</v>
      </c>
      <c r="L600" s="1">
        <v>0.78200000000000003</v>
      </c>
      <c r="M600" t="s">
        <v>103</v>
      </c>
      <c r="N600" t="e">
        <f t="shared" si="185"/>
        <v>#VALUE!</v>
      </c>
      <c r="O600" t="s">
        <v>192</v>
      </c>
      <c r="P600">
        <v>0.70199999999999996</v>
      </c>
      <c r="Q600" s="1">
        <f t="shared" si="170"/>
        <v>8.0000000000000071E-2</v>
      </c>
      <c r="R600">
        <v>24.48</v>
      </c>
      <c r="S600">
        <f t="shared" si="186"/>
        <v>-2.448</v>
      </c>
      <c r="T600" t="e">
        <f t="shared" si="176"/>
        <v>#VALUE!</v>
      </c>
      <c r="U600">
        <v>38.4</v>
      </c>
      <c r="V600">
        <v>33.4</v>
      </c>
      <c r="W600">
        <v>10.5</v>
      </c>
      <c r="Y600" s="13">
        <f>(W600+X600)/2</f>
        <v>5.25</v>
      </c>
      <c r="Z600">
        <f t="shared" si="177"/>
        <v>5.25</v>
      </c>
      <c r="AA600">
        <f t="shared" si="178"/>
        <v>2.1944665605095541</v>
      </c>
      <c r="AB600">
        <f t="shared" si="179"/>
        <v>1157.5296000000001</v>
      </c>
      <c r="AC600">
        <f t="shared" si="180"/>
        <v>875.71460000000002</v>
      </c>
      <c r="AD600">
        <f t="shared" si="189"/>
        <v>0.11396011396011407</v>
      </c>
      <c r="AE600">
        <f t="shared" si="187"/>
        <v>8.2112589898026144E-6</v>
      </c>
      <c r="AF600">
        <f t="shared" si="181"/>
        <v>9.5047753339626242E-7</v>
      </c>
      <c r="AG600">
        <f t="shared" si="182"/>
        <v>0.9504775333962624</v>
      </c>
      <c r="AH600">
        <f t="shared" si="188"/>
        <v>7.1907193817514003E-7</v>
      </c>
      <c r="AI600" t="e">
        <f t="shared" si="183"/>
        <v>#VALUE!</v>
      </c>
    </row>
    <row r="601" spans="1:35" hidden="1" x14ac:dyDescent="0.35">
      <c r="A601" s="2">
        <v>44790</v>
      </c>
      <c r="B601" s="6" t="s">
        <v>18</v>
      </c>
      <c r="C601" s="6" t="s">
        <v>214</v>
      </c>
      <c r="D601" t="s">
        <v>133</v>
      </c>
      <c r="E601" t="s">
        <v>46</v>
      </c>
      <c r="F601">
        <v>4</v>
      </c>
      <c r="G601" t="s">
        <v>25</v>
      </c>
      <c r="H601" t="s">
        <v>116</v>
      </c>
      <c r="I601" t="str">
        <f t="shared" si="175"/>
        <v>K1SguG10</v>
      </c>
      <c r="J601" t="s">
        <v>484</v>
      </c>
      <c r="K601" t="s">
        <v>216</v>
      </c>
      <c r="L601" s="1">
        <v>0.79</v>
      </c>
      <c r="M601">
        <v>21.22</v>
      </c>
      <c r="N601">
        <f t="shared" si="185"/>
        <v>-2.1219999999999999</v>
      </c>
      <c r="O601" s="6" t="s">
        <v>217</v>
      </c>
      <c r="P601">
        <v>0.78700000000000003</v>
      </c>
      <c r="Q601" s="1">
        <f t="shared" si="170"/>
        <v>3.0000000000000027E-3</v>
      </c>
      <c r="R601">
        <v>24.53</v>
      </c>
      <c r="S601">
        <f t="shared" si="186"/>
        <v>-2.4530000000000003</v>
      </c>
      <c r="T601">
        <f t="shared" si="176"/>
        <v>-0.33100000000000041</v>
      </c>
      <c r="U601">
        <v>34.14</v>
      </c>
      <c r="V601">
        <v>30.25</v>
      </c>
      <c r="W601" s="13">
        <v>34.14</v>
      </c>
      <c r="X601">
        <v>30.25</v>
      </c>
      <c r="Y601">
        <v>34.14</v>
      </c>
      <c r="Z601">
        <f t="shared" si="177"/>
        <v>32.195</v>
      </c>
      <c r="AA601">
        <f t="shared" si="178"/>
        <v>82.525320461783437</v>
      </c>
      <c r="AB601">
        <f t="shared" si="179"/>
        <v>914.94858600000009</v>
      </c>
      <c r="AC601">
        <f t="shared" si="180"/>
        <v>718.32406250000008</v>
      </c>
      <c r="AD601">
        <f t="shared" si="189"/>
        <v>3.8119440914866614E-3</v>
      </c>
      <c r="AE601">
        <f t="shared" si="187"/>
        <v>1.2529632422057211E-7</v>
      </c>
      <c r="AF601">
        <f t="shared" si="181"/>
        <v>1.1463969467661001E-8</v>
      </c>
      <c r="AG601">
        <f t="shared" si="182"/>
        <v>1.1463969467661001E-2</v>
      </c>
      <c r="AH601">
        <f t="shared" si="188"/>
        <v>9.0003364630438525E-9</v>
      </c>
      <c r="AI601">
        <f t="shared" si="183"/>
        <v>3.4634348844897245E-2</v>
      </c>
    </row>
    <row r="602" spans="1:35" hidden="1" x14ac:dyDescent="0.35">
      <c r="A602" s="2">
        <v>44792</v>
      </c>
      <c r="B602" s="6" t="s">
        <v>18</v>
      </c>
      <c r="C602" s="6" t="s">
        <v>214</v>
      </c>
      <c r="D602" t="s">
        <v>45</v>
      </c>
      <c r="E602" t="s">
        <v>46</v>
      </c>
      <c r="F602">
        <v>12</v>
      </c>
      <c r="G602" t="s">
        <v>41</v>
      </c>
      <c r="H602" t="s">
        <v>108</v>
      </c>
      <c r="I602" t="str">
        <f t="shared" si="175"/>
        <v>L4MluE5</v>
      </c>
      <c r="J602" t="s">
        <v>415</v>
      </c>
      <c r="K602" t="s">
        <v>207</v>
      </c>
      <c r="L602" s="1">
        <v>0.79100000000000004</v>
      </c>
      <c r="M602">
        <v>4.57</v>
      </c>
      <c r="N602">
        <f t="shared" si="185"/>
        <v>-0.45700000000000002</v>
      </c>
      <c r="O602" t="s">
        <v>105</v>
      </c>
      <c r="P602">
        <v>0.61399999999999999</v>
      </c>
      <c r="Q602" s="1">
        <f t="shared" si="170"/>
        <v>0.17700000000000005</v>
      </c>
      <c r="R602">
        <v>24.54</v>
      </c>
      <c r="S602">
        <f t="shared" si="186"/>
        <v>-2.4539999999999997</v>
      </c>
      <c r="T602">
        <f t="shared" si="176"/>
        <v>-1.9969999999999997</v>
      </c>
      <c r="U602">
        <v>93.65</v>
      </c>
      <c r="V602">
        <v>90.6</v>
      </c>
      <c r="W602" s="13">
        <v>93.65</v>
      </c>
      <c r="X602">
        <v>90.6</v>
      </c>
      <c r="Y602">
        <v>93.65</v>
      </c>
      <c r="Z602">
        <f t="shared" si="177"/>
        <v>92.125</v>
      </c>
      <c r="AA602">
        <f t="shared" si="178"/>
        <v>675.71780453821657</v>
      </c>
      <c r="AB602">
        <f t="shared" si="179"/>
        <v>6884.7031625000009</v>
      </c>
      <c r="AC602">
        <f t="shared" si="180"/>
        <v>6443.5625999999993</v>
      </c>
      <c r="AD602">
        <f t="shared" si="189"/>
        <v>0.28827361563517923</v>
      </c>
      <c r="AE602">
        <f t="shared" si="187"/>
        <v>2.573752535162688E-5</v>
      </c>
      <c r="AF602">
        <f t="shared" si="181"/>
        <v>1.7719522218326952E-5</v>
      </c>
      <c r="AG602">
        <f t="shared" si="182"/>
        <v>17.719522218326951</v>
      </c>
      <c r="AH602">
        <f t="shared" si="188"/>
        <v>1.6584135577229479E-5</v>
      </c>
      <c r="AI602">
        <f t="shared" si="183"/>
        <v>8.8730707152363308</v>
      </c>
    </row>
    <row r="603" spans="1:35" hidden="1" x14ac:dyDescent="0.35">
      <c r="A603" s="2">
        <v>44779</v>
      </c>
      <c r="B603" s="6" t="s">
        <v>18</v>
      </c>
      <c r="C603" s="6" t="s">
        <v>196</v>
      </c>
      <c r="D603" t="s">
        <v>86</v>
      </c>
      <c r="E603" t="s">
        <v>46</v>
      </c>
      <c r="F603">
        <v>7</v>
      </c>
      <c r="G603" t="s">
        <v>29</v>
      </c>
      <c r="H603" t="s">
        <v>38</v>
      </c>
      <c r="I603" t="str">
        <f t="shared" si="175"/>
        <v>K5PafA5</v>
      </c>
      <c r="J603" t="s">
        <v>404</v>
      </c>
      <c r="K603" t="s">
        <v>150</v>
      </c>
      <c r="L603" s="1">
        <v>0.70499999999999996</v>
      </c>
      <c r="M603">
        <v>8.14</v>
      </c>
      <c r="N603">
        <f t="shared" si="185"/>
        <v>-0.81400000000000006</v>
      </c>
      <c r="O603" s="6" t="s">
        <v>211</v>
      </c>
      <c r="P603">
        <v>0.53800000000000003</v>
      </c>
      <c r="Q603" s="1">
        <f t="shared" si="170"/>
        <v>0.16699999999999993</v>
      </c>
      <c r="R603">
        <v>24.54</v>
      </c>
      <c r="S603">
        <f t="shared" si="186"/>
        <v>-2.4539999999999997</v>
      </c>
      <c r="T603">
        <f t="shared" si="176"/>
        <v>-1.6399999999999997</v>
      </c>
      <c r="U603">
        <v>51.9</v>
      </c>
      <c r="V603">
        <v>52.8</v>
      </c>
      <c r="W603" s="13">
        <v>51.9</v>
      </c>
      <c r="X603">
        <v>52.8</v>
      </c>
      <c r="Y603">
        <v>51.9</v>
      </c>
      <c r="Z603">
        <f t="shared" si="177"/>
        <v>52.349999999999994</v>
      </c>
      <c r="AA603">
        <f t="shared" si="178"/>
        <v>218.19446656050951</v>
      </c>
      <c r="AB603">
        <f t="shared" si="179"/>
        <v>2114.4838499999996</v>
      </c>
      <c r="AC603">
        <f t="shared" si="180"/>
        <v>2188.4543999999996</v>
      </c>
      <c r="AD603">
        <f t="shared" si="189"/>
        <v>0.31040892193308534</v>
      </c>
      <c r="AE603">
        <f t="shared" si="187"/>
        <v>2.8191485187307792E-5</v>
      </c>
      <c r="AF603">
        <f t="shared" si="181"/>
        <v>5.9610440136076543E-6</v>
      </c>
      <c r="AG603">
        <f t="shared" si="182"/>
        <v>5.9610440136076539</v>
      </c>
      <c r="AH603">
        <f t="shared" si="188"/>
        <v>6.1695779800698552E-6</v>
      </c>
      <c r="AI603">
        <f t="shared" si="183"/>
        <v>3.6347829351266188</v>
      </c>
    </row>
    <row r="604" spans="1:35" hidden="1" x14ac:dyDescent="0.35">
      <c r="A604" s="2">
        <v>44764</v>
      </c>
      <c r="B604" t="s">
        <v>18</v>
      </c>
      <c r="C604" t="s">
        <v>181</v>
      </c>
      <c r="D604" t="s">
        <v>133</v>
      </c>
      <c r="E604" t="s">
        <v>46</v>
      </c>
      <c r="F604">
        <v>7</v>
      </c>
      <c r="G604" t="s">
        <v>39</v>
      </c>
      <c r="H604" t="s">
        <v>95</v>
      </c>
      <c r="I604" t="str">
        <f t="shared" si="175"/>
        <v>K1BbrF10</v>
      </c>
      <c r="J604" t="s">
        <v>470</v>
      </c>
      <c r="K604" t="s">
        <v>191</v>
      </c>
      <c r="L604" s="1">
        <v>0.58299999999999996</v>
      </c>
      <c r="M604">
        <v>21.26</v>
      </c>
      <c r="N604">
        <f t="shared" si="185"/>
        <v>-2.1260000000000003</v>
      </c>
      <c r="O604" t="s">
        <v>189</v>
      </c>
      <c r="P604">
        <v>0.57699999999999996</v>
      </c>
      <c r="Q604" s="1">
        <f t="shared" si="170"/>
        <v>6.0000000000000053E-3</v>
      </c>
      <c r="R604">
        <v>24.54</v>
      </c>
      <c r="S604">
        <f t="shared" si="186"/>
        <v>-2.4539999999999997</v>
      </c>
      <c r="T604">
        <f t="shared" si="176"/>
        <v>-0.3279999999999994</v>
      </c>
      <c r="U604">
        <v>97.65</v>
      </c>
      <c r="V604">
        <v>96.6</v>
      </c>
      <c r="W604" s="13">
        <v>97.65</v>
      </c>
      <c r="X604">
        <v>96.6</v>
      </c>
      <c r="Y604">
        <v>97.65</v>
      </c>
      <c r="Z604">
        <f t="shared" si="177"/>
        <v>97.125</v>
      </c>
      <c r="AA604">
        <f t="shared" si="178"/>
        <v>751.05618033439487</v>
      </c>
      <c r="AB604">
        <f t="shared" si="179"/>
        <v>7485.3851625000007</v>
      </c>
      <c r="AC604">
        <f t="shared" si="180"/>
        <v>7325.2745999999997</v>
      </c>
      <c r="AD604">
        <f t="shared" si="189"/>
        <v>1.0398613518197583E-2</v>
      </c>
      <c r="AE604">
        <f t="shared" si="187"/>
        <v>4.3096671021564985E-7</v>
      </c>
      <c r="AF604">
        <f t="shared" si="181"/>
        <v>3.225951818179663E-7</v>
      </c>
      <c r="AG604">
        <f t="shared" si="182"/>
        <v>0.32259518181796631</v>
      </c>
      <c r="AH604">
        <f t="shared" si="188"/>
        <v>3.1569494957882605E-7</v>
      </c>
      <c r="AI604">
        <f t="shared" si="183"/>
        <v>0.98352189578648441</v>
      </c>
    </row>
    <row r="605" spans="1:35" x14ac:dyDescent="0.35">
      <c r="A605" s="2">
        <v>44804</v>
      </c>
      <c r="B605" s="6" t="s">
        <v>18</v>
      </c>
      <c r="C605" s="6" t="s">
        <v>232</v>
      </c>
      <c r="D605" t="s">
        <v>123</v>
      </c>
      <c r="E605" t="s">
        <v>21</v>
      </c>
      <c r="F605">
        <v>5</v>
      </c>
      <c r="G605" t="s">
        <v>26</v>
      </c>
      <c r="H605" t="s">
        <v>54</v>
      </c>
      <c r="I605" t="str">
        <f t="shared" si="175"/>
        <v>M1MlaA6</v>
      </c>
      <c r="J605" t="s">
        <v>496</v>
      </c>
      <c r="K605" t="s">
        <v>234</v>
      </c>
      <c r="L605" s="1">
        <v>0.75900000000000001</v>
      </c>
      <c r="M605">
        <v>15.23</v>
      </c>
      <c r="N605">
        <f t="shared" si="185"/>
        <v>-1.5230000000000001</v>
      </c>
      <c r="O605" t="s">
        <v>32</v>
      </c>
      <c r="P605">
        <v>0.76600000000000001</v>
      </c>
      <c r="Q605" s="1">
        <f t="shared" si="170"/>
        <v>-7.0000000000000062E-3</v>
      </c>
      <c r="R605">
        <v>24.56</v>
      </c>
      <c r="S605">
        <f t="shared" si="186"/>
        <v>-2.456</v>
      </c>
      <c r="T605">
        <f t="shared" si="176"/>
        <v>-0.93299999999999983</v>
      </c>
      <c r="U605">
        <v>40.549999999999997</v>
      </c>
      <c r="V605">
        <v>39.9</v>
      </c>
      <c r="W605">
        <v>40.549999999999997</v>
      </c>
      <c r="X605">
        <v>39.9</v>
      </c>
      <c r="Y605">
        <v>39.9</v>
      </c>
      <c r="Z605">
        <f t="shared" si="177"/>
        <v>40.224999999999994</v>
      </c>
      <c r="AA605">
        <f t="shared" si="178"/>
        <v>128.82568670382162</v>
      </c>
      <c r="AB605">
        <f t="shared" si="179"/>
        <v>1290.7774625</v>
      </c>
      <c r="AC605">
        <f t="shared" si="180"/>
        <v>1249.72785</v>
      </c>
      <c r="AD605">
        <f>(P605-L605)/L605</f>
        <v>9.2226613965744487E-3</v>
      </c>
      <c r="AE605">
        <f t="shared" si="187"/>
        <v>3.717791434673575E-7</v>
      </c>
      <c r="AF605">
        <f t="shared" si="181"/>
        <v>4.798841394152191E-8</v>
      </c>
      <c r="AG605">
        <f t="shared" si="182"/>
        <v>4.798841394152191E-2</v>
      </c>
      <c r="AH605">
        <f t="shared" si="188"/>
        <v>4.6462274964030224E-8</v>
      </c>
      <c r="AI605">
        <f t="shared" si="183"/>
        <v>5.1434527268512241E-2</v>
      </c>
    </row>
    <row r="606" spans="1:35" hidden="1" x14ac:dyDescent="0.35">
      <c r="A606" s="2">
        <v>44747</v>
      </c>
      <c r="B606" t="s">
        <v>18</v>
      </c>
      <c r="C606" t="s">
        <v>155</v>
      </c>
      <c r="D606" t="s">
        <v>86</v>
      </c>
      <c r="E606" t="s">
        <v>46</v>
      </c>
      <c r="F606">
        <v>7</v>
      </c>
      <c r="G606" t="s">
        <v>37</v>
      </c>
      <c r="H606" t="s">
        <v>96</v>
      </c>
      <c r="I606" t="str">
        <f t="shared" si="175"/>
        <v>K5PfaF3</v>
      </c>
      <c r="J606" t="s">
        <v>405</v>
      </c>
      <c r="K606" t="s">
        <v>161</v>
      </c>
      <c r="L606" s="1">
        <v>0.76500000000000001</v>
      </c>
      <c r="M606">
        <v>6.89</v>
      </c>
      <c r="N606">
        <f t="shared" si="185"/>
        <v>-0.68899999999999995</v>
      </c>
      <c r="O606" t="s">
        <v>162</v>
      </c>
      <c r="P606">
        <v>0.61699999999999999</v>
      </c>
      <c r="Q606" s="1">
        <f t="shared" si="170"/>
        <v>0.14800000000000002</v>
      </c>
      <c r="R606">
        <v>24.62</v>
      </c>
      <c r="S606">
        <f t="shared" si="186"/>
        <v>-2.4620000000000002</v>
      </c>
      <c r="T606">
        <f t="shared" si="176"/>
        <v>-1.7730000000000001</v>
      </c>
      <c r="U606">
        <v>91.85</v>
      </c>
      <c r="V606">
        <v>92.15</v>
      </c>
      <c r="W606">
        <v>29</v>
      </c>
      <c r="X606">
        <v>29</v>
      </c>
      <c r="Y606" s="13">
        <f>(W606+X606)/2</f>
        <v>29</v>
      </c>
      <c r="Z606">
        <f t="shared" si="177"/>
        <v>29</v>
      </c>
      <c r="AA606">
        <f t="shared" si="178"/>
        <v>66.958598726114644</v>
      </c>
      <c r="AB606">
        <f t="shared" si="179"/>
        <v>6622.5916624999991</v>
      </c>
      <c r="AC606">
        <f t="shared" si="180"/>
        <v>6665.9236625000012</v>
      </c>
      <c r="AD606">
        <f t="shared" ref="AD606:AD612" si="190">(L606-P606)/P606</f>
        <v>0.23987034035656404</v>
      </c>
      <c r="AE606">
        <f t="shared" si="187"/>
        <v>2.0525705627744993E-5</v>
      </c>
      <c r="AF606">
        <f t="shared" si="181"/>
        <v>1.3593336695723331E-5</v>
      </c>
      <c r="AG606">
        <f t="shared" si="182"/>
        <v>13.59333669572333</v>
      </c>
      <c r="AH606">
        <f t="shared" si="188"/>
        <v>1.3682278683349477E-5</v>
      </c>
      <c r="AI606">
        <f t="shared" si="183"/>
        <v>7.6668565683718723</v>
      </c>
    </row>
    <row r="607" spans="1:35" hidden="1" x14ac:dyDescent="0.35">
      <c r="A607" s="2">
        <v>44805</v>
      </c>
      <c r="B607" s="6" t="s">
        <v>18</v>
      </c>
      <c r="C607" s="6" t="s">
        <v>232</v>
      </c>
      <c r="D607" t="s">
        <v>45</v>
      </c>
      <c r="E607" t="s">
        <v>46</v>
      </c>
      <c r="F607">
        <v>11</v>
      </c>
      <c r="G607" t="s">
        <v>28</v>
      </c>
      <c r="H607" t="s">
        <v>47</v>
      </c>
      <c r="I607" t="str">
        <f t="shared" si="175"/>
        <v>L4DtoA1</v>
      </c>
      <c r="J607" t="s">
        <v>433</v>
      </c>
      <c r="K607" t="s">
        <v>237</v>
      </c>
      <c r="L607">
        <v>1.1120000000000001</v>
      </c>
      <c r="M607">
        <v>24.75</v>
      </c>
      <c r="N607">
        <f t="shared" si="185"/>
        <v>-2.4750000000000001</v>
      </c>
      <c r="O607" t="s">
        <v>163</v>
      </c>
      <c r="P607">
        <v>1.0569999999999999</v>
      </c>
      <c r="Q607" s="1">
        <f t="shared" si="170"/>
        <v>5.500000000000016E-2</v>
      </c>
      <c r="R607">
        <v>24.65</v>
      </c>
      <c r="S607">
        <f t="shared" si="186"/>
        <v>-2.4649999999999999</v>
      </c>
      <c r="T607">
        <f t="shared" si="176"/>
        <v>1.0000000000000231E-2</v>
      </c>
      <c r="U607">
        <v>52.65</v>
      </c>
      <c r="V607">
        <v>55.85</v>
      </c>
      <c r="W607">
        <v>52.65</v>
      </c>
      <c r="X607">
        <v>55.85</v>
      </c>
      <c r="Y607">
        <v>55.85</v>
      </c>
      <c r="Z607">
        <f t="shared" si="177"/>
        <v>54.25</v>
      </c>
      <c r="AA607">
        <f t="shared" si="178"/>
        <v>234.3202627388535</v>
      </c>
      <c r="AB607">
        <f t="shared" si="179"/>
        <v>2176.0376624999999</v>
      </c>
      <c r="AC607">
        <f t="shared" si="180"/>
        <v>2448.5896625000005</v>
      </c>
      <c r="AD607">
        <f t="shared" si="190"/>
        <v>5.2034058656575365E-2</v>
      </c>
      <c r="AE607">
        <f t="shared" si="187"/>
        <v>3.1282188076346645E-6</v>
      </c>
      <c r="AF607">
        <f t="shared" si="181"/>
        <v>6.8071219419538729E-7</v>
      </c>
      <c r="AG607">
        <f t="shared" si="182"/>
        <v>0.68071219419538731</v>
      </c>
      <c r="AH607">
        <f t="shared" si="188"/>
        <v>7.6597242344123172E-7</v>
      </c>
      <c r="AI607">
        <f t="shared" si="183"/>
        <v>68.071219419537158</v>
      </c>
    </row>
    <row r="608" spans="1:35" hidden="1" x14ac:dyDescent="0.35">
      <c r="A608" s="2">
        <v>44762</v>
      </c>
      <c r="B608" t="s">
        <v>18</v>
      </c>
      <c r="C608" t="s">
        <v>181</v>
      </c>
      <c r="D608" t="s">
        <v>20</v>
      </c>
      <c r="E608" t="s">
        <v>21</v>
      </c>
      <c r="F608">
        <v>16</v>
      </c>
      <c r="G608" t="s">
        <v>39</v>
      </c>
      <c r="H608" t="s">
        <v>40</v>
      </c>
      <c r="I608" t="str">
        <f t="shared" si="175"/>
        <v>K6BbrG4</v>
      </c>
      <c r="J608" t="s">
        <v>418</v>
      </c>
      <c r="K608" t="s">
        <v>184</v>
      </c>
      <c r="L608" s="1">
        <v>0.78100000000000003</v>
      </c>
      <c r="M608">
        <v>24.32</v>
      </c>
      <c r="N608">
        <f t="shared" si="185"/>
        <v>-2.4319999999999999</v>
      </c>
      <c r="O608" t="s">
        <v>185</v>
      </c>
      <c r="P608">
        <v>0.749</v>
      </c>
      <c r="Q608" s="1">
        <f t="shared" si="170"/>
        <v>3.2000000000000028E-2</v>
      </c>
      <c r="R608">
        <v>24.65</v>
      </c>
      <c r="S608">
        <f t="shared" si="186"/>
        <v>-2.4649999999999999</v>
      </c>
      <c r="T608">
        <f t="shared" si="176"/>
        <v>-3.2999999999999918E-2</v>
      </c>
      <c r="U608">
        <v>69.400000000000006</v>
      </c>
      <c r="V608">
        <v>72.400000000000006</v>
      </c>
      <c r="W608">
        <v>23.5</v>
      </c>
      <c r="X608">
        <v>23.5</v>
      </c>
      <c r="Y608" s="13">
        <f>(W608+X608)/2</f>
        <v>23.5</v>
      </c>
      <c r="Z608">
        <f t="shared" si="177"/>
        <v>23.5</v>
      </c>
      <c r="AA608">
        <f t="shared" si="178"/>
        <v>43.968949044585983</v>
      </c>
      <c r="AB608">
        <f t="shared" si="179"/>
        <v>3780.8426000000004</v>
      </c>
      <c r="AC608">
        <f t="shared" si="180"/>
        <v>4114.7816000000012</v>
      </c>
      <c r="AD608">
        <f t="shared" si="190"/>
        <v>4.2723631508678278E-2</v>
      </c>
      <c r="AE608">
        <f t="shared" si="187"/>
        <v>2.4541407518801376E-6</v>
      </c>
      <c r="AF608">
        <f t="shared" si="181"/>
        <v>9.2787199011044555E-7</v>
      </c>
      <c r="AG608">
        <f t="shared" si="182"/>
        <v>0.92787199011044552</v>
      </c>
      <c r="AH608">
        <f t="shared" si="188"/>
        <v>1.0098253209646558E-6</v>
      </c>
      <c r="AI608">
        <f t="shared" si="183"/>
        <v>28.117333033649935</v>
      </c>
    </row>
    <row r="609" spans="1:35" hidden="1" x14ac:dyDescent="0.35">
      <c r="A609" s="2">
        <v>44733</v>
      </c>
      <c r="B609" t="s">
        <v>18</v>
      </c>
      <c r="C609" t="s">
        <v>141</v>
      </c>
      <c r="D609" t="s">
        <v>133</v>
      </c>
      <c r="E609" t="s">
        <v>46</v>
      </c>
      <c r="F609">
        <v>3</v>
      </c>
      <c r="G609" t="s">
        <v>22</v>
      </c>
      <c r="H609" t="s">
        <v>102</v>
      </c>
      <c r="I609" t="str">
        <f t="shared" si="175"/>
        <v>K1FsaB9</v>
      </c>
      <c r="J609" t="s">
        <v>473</v>
      </c>
      <c r="K609" t="s">
        <v>142</v>
      </c>
      <c r="L609" s="1">
        <v>0.72099999999999997</v>
      </c>
      <c r="M609">
        <v>12.63</v>
      </c>
      <c r="N609">
        <f t="shared" si="185"/>
        <v>-1.2630000000000001</v>
      </c>
      <c r="O609" t="s">
        <v>100</v>
      </c>
      <c r="P609">
        <v>0.66700000000000004</v>
      </c>
      <c r="Q609" s="1">
        <f t="shared" si="170"/>
        <v>5.3999999999999937E-2</v>
      </c>
      <c r="R609">
        <v>24.69</v>
      </c>
      <c r="S609">
        <f t="shared" si="186"/>
        <v>-2.4690000000000003</v>
      </c>
      <c r="T609">
        <f t="shared" si="176"/>
        <v>-1.2060000000000002</v>
      </c>
      <c r="U609">
        <v>51.75</v>
      </c>
      <c r="V609">
        <v>41.05</v>
      </c>
      <c r="W609">
        <v>14</v>
      </c>
      <c r="X609">
        <v>15</v>
      </c>
      <c r="Y609" s="13">
        <f>(W609+X609)/2</f>
        <v>14.5</v>
      </c>
      <c r="Z609">
        <f t="shared" si="177"/>
        <v>14.5</v>
      </c>
      <c r="AA609">
        <f t="shared" si="178"/>
        <v>16.739649681528661</v>
      </c>
      <c r="AB609">
        <f t="shared" si="179"/>
        <v>2102.2790625000002</v>
      </c>
      <c r="AC609">
        <f t="shared" si="180"/>
        <v>1322.8054624999997</v>
      </c>
      <c r="AD609">
        <f t="shared" si="190"/>
        <v>8.0959520239879956E-2</v>
      </c>
      <c r="AE609">
        <f t="shared" si="187"/>
        <v>5.3904469734432372E-6</v>
      </c>
      <c r="AF609">
        <f t="shared" si="181"/>
        <v>1.1332223809786211E-6</v>
      </c>
      <c r="AG609">
        <f t="shared" si="182"/>
        <v>1.133222380978621</v>
      </c>
      <c r="AH609">
        <f t="shared" si="188"/>
        <v>7.1305127017873046E-7</v>
      </c>
      <c r="AI609">
        <f t="shared" si="183"/>
        <v>0.93965371557099575</v>
      </c>
    </row>
    <row r="610" spans="1:35" hidden="1" x14ac:dyDescent="0.35">
      <c r="A610" s="2">
        <v>44805</v>
      </c>
      <c r="B610" s="6" t="s">
        <v>18</v>
      </c>
      <c r="C610" s="6" t="s">
        <v>232</v>
      </c>
      <c r="D610" t="s">
        <v>133</v>
      </c>
      <c r="E610" t="s">
        <v>46</v>
      </c>
      <c r="F610">
        <v>2</v>
      </c>
      <c r="G610" t="s">
        <v>41</v>
      </c>
      <c r="H610" t="s">
        <v>136</v>
      </c>
      <c r="I610" t="str">
        <f t="shared" si="175"/>
        <v>K1MluD7</v>
      </c>
      <c r="J610" t="s">
        <v>480</v>
      </c>
      <c r="K610" t="s">
        <v>238</v>
      </c>
      <c r="L610" s="1">
        <v>1.0660000000000001</v>
      </c>
      <c r="M610">
        <v>13.32</v>
      </c>
      <c r="N610">
        <f t="shared" si="185"/>
        <v>-1.3320000000000001</v>
      </c>
      <c r="O610" t="s">
        <v>239</v>
      </c>
      <c r="P610">
        <v>0.90200000000000002</v>
      </c>
      <c r="Q610" s="1">
        <f t="shared" si="170"/>
        <v>0.16400000000000003</v>
      </c>
      <c r="R610">
        <v>24.89</v>
      </c>
      <c r="S610">
        <f t="shared" si="186"/>
        <v>-2.4889999999999999</v>
      </c>
      <c r="T610">
        <f t="shared" si="176"/>
        <v>-1.1569999999999998</v>
      </c>
      <c r="U610">
        <v>131.5</v>
      </c>
      <c r="V610">
        <v>130.75</v>
      </c>
      <c r="W610">
        <v>131.5</v>
      </c>
      <c r="X610">
        <v>130.75</v>
      </c>
      <c r="Y610">
        <v>130.75</v>
      </c>
      <c r="Z610">
        <f t="shared" si="177"/>
        <v>131.125</v>
      </c>
      <c r="AA610">
        <f t="shared" si="178"/>
        <v>1368.9303841560509</v>
      </c>
      <c r="AB610">
        <f t="shared" si="179"/>
        <v>13574.41625</v>
      </c>
      <c r="AC610">
        <f t="shared" si="180"/>
        <v>13420.016562500001</v>
      </c>
      <c r="AD610">
        <f t="shared" si="190"/>
        <v>0.18181818181818185</v>
      </c>
      <c r="AE610">
        <f t="shared" si="187"/>
        <v>1.4593534549635143E-5</v>
      </c>
      <c r="AF610">
        <f t="shared" si="181"/>
        <v>1.9809871253550374E-5</v>
      </c>
      <c r="AG610">
        <f t="shared" si="182"/>
        <v>19.809871253550373</v>
      </c>
      <c r="AH610">
        <f t="shared" si="188"/>
        <v>1.9584547536151961E-5</v>
      </c>
      <c r="AI610">
        <f t="shared" si="183"/>
        <v>17.121755621046134</v>
      </c>
    </row>
    <row r="611" spans="1:35" hidden="1" x14ac:dyDescent="0.35">
      <c r="A611" s="2">
        <v>44806</v>
      </c>
      <c r="B611" s="6" t="s">
        <v>18</v>
      </c>
      <c r="C611" s="6" t="s">
        <v>232</v>
      </c>
      <c r="D611" t="s">
        <v>86</v>
      </c>
      <c r="E611" t="s">
        <v>46</v>
      </c>
      <c r="F611">
        <v>12</v>
      </c>
      <c r="G611" t="s">
        <v>41</v>
      </c>
      <c r="H611" t="s">
        <v>52</v>
      </c>
      <c r="I611" t="str">
        <f t="shared" si="175"/>
        <v>K5MluF9</v>
      </c>
      <c r="J611" t="s">
        <v>403</v>
      </c>
      <c r="K611" t="s">
        <v>235</v>
      </c>
      <c r="L611" s="1">
        <v>0.69499999999999995</v>
      </c>
      <c r="M611">
        <v>19.649999999999999</v>
      </c>
      <c r="N611">
        <f t="shared" si="185"/>
        <v>-1.9649999999999999</v>
      </c>
      <c r="O611" t="s">
        <v>243</v>
      </c>
      <c r="P611">
        <v>0.40699999999999997</v>
      </c>
      <c r="Q611" s="1">
        <f t="shared" si="170"/>
        <v>0.28799999999999998</v>
      </c>
      <c r="R611">
        <v>25.03</v>
      </c>
      <c r="S611">
        <f t="shared" si="186"/>
        <v>-2.5030000000000001</v>
      </c>
      <c r="T611">
        <f t="shared" si="176"/>
        <v>-0.53800000000000026</v>
      </c>
      <c r="U611">
        <v>117.25</v>
      </c>
      <c r="V611">
        <v>126.8</v>
      </c>
      <c r="W611">
        <v>117.25</v>
      </c>
      <c r="X611">
        <v>126.8</v>
      </c>
      <c r="Y611">
        <v>126.8</v>
      </c>
      <c r="Z611">
        <f t="shared" si="177"/>
        <v>122.02500000000001</v>
      </c>
      <c r="AA611">
        <f t="shared" si="178"/>
        <v>1185.5175656847134</v>
      </c>
      <c r="AB611">
        <f t="shared" si="179"/>
        <v>10791.836562500001</v>
      </c>
      <c r="AC611">
        <f t="shared" si="180"/>
        <v>12621.4184</v>
      </c>
      <c r="AD611">
        <f t="shared" si="190"/>
        <v>0.70761670761670759</v>
      </c>
      <c r="AE611">
        <f t="shared" si="187"/>
        <v>7.7740690913819373E-5</v>
      </c>
      <c r="AF611">
        <f t="shared" si="181"/>
        <v>8.3896483059776747E-5</v>
      </c>
      <c r="AG611">
        <f t="shared" si="182"/>
        <v>83.896483059776742</v>
      </c>
      <c r="AH611">
        <f t="shared" si="188"/>
        <v>9.8119778672839261E-5</v>
      </c>
      <c r="AI611">
        <f t="shared" si="183"/>
        <v>155.9414183267225</v>
      </c>
    </row>
    <row r="612" spans="1:35" hidden="1" x14ac:dyDescent="0.35">
      <c r="A612" s="2">
        <v>44764</v>
      </c>
      <c r="B612" t="s">
        <v>18</v>
      </c>
      <c r="C612" t="s">
        <v>181</v>
      </c>
      <c r="D612" t="s">
        <v>133</v>
      </c>
      <c r="E612" t="s">
        <v>46</v>
      </c>
      <c r="F612">
        <v>4</v>
      </c>
      <c r="G612" t="s">
        <v>41</v>
      </c>
      <c r="H612" t="s">
        <v>136</v>
      </c>
      <c r="I612" t="str">
        <f t="shared" si="175"/>
        <v>K1MluD7</v>
      </c>
      <c r="J612" t="s">
        <v>480</v>
      </c>
      <c r="K612" t="s">
        <v>191</v>
      </c>
      <c r="L612" s="1">
        <v>0.95299999999999996</v>
      </c>
      <c r="M612">
        <v>18.260000000000002</v>
      </c>
      <c r="N612">
        <f t="shared" si="185"/>
        <v>-1.8260000000000001</v>
      </c>
      <c r="O612" t="s">
        <v>189</v>
      </c>
      <c r="P612">
        <v>0.878</v>
      </c>
      <c r="Q612" s="1">
        <f t="shared" si="170"/>
        <v>7.4999999999999956E-2</v>
      </c>
      <c r="R612">
        <v>25.04</v>
      </c>
      <c r="S612">
        <f t="shared" si="186"/>
        <v>-2.504</v>
      </c>
      <c r="T612">
        <f t="shared" si="176"/>
        <v>-0.67799999999999994</v>
      </c>
      <c r="U612">
        <v>131.5</v>
      </c>
      <c r="V612">
        <v>130.75</v>
      </c>
      <c r="W612">
        <v>46</v>
      </c>
      <c r="X612">
        <v>44.5</v>
      </c>
      <c r="Y612" s="13">
        <f>(W612+X612)/2</f>
        <v>45.25</v>
      </c>
      <c r="Z612">
        <f t="shared" si="177"/>
        <v>45.25</v>
      </c>
      <c r="AA612">
        <f t="shared" si="178"/>
        <v>163.02249203821654</v>
      </c>
      <c r="AB612">
        <f t="shared" si="179"/>
        <v>13574.41625</v>
      </c>
      <c r="AC612">
        <f t="shared" si="180"/>
        <v>13420.016562500001</v>
      </c>
      <c r="AD612">
        <f t="shared" si="190"/>
        <v>8.5421412300683314E-2</v>
      </c>
      <c r="AE612">
        <f t="shared" si="187"/>
        <v>5.7584503618464661E-6</v>
      </c>
      <c r="AF612">
        <f t="shared" si="181"/>
        <v>7.8167602166667047E-6</v>
      </c>
      <c r="AG612">
        <f t="shared" si="182"/>
        <v>7.8167602166667045</v>
      </c>
      <c r="AH612">
        <f t="shared" si="188"/>
        <v>7.7278499230313706E-6</v>
      </c>
      <c r="AI612">
        <f t="shared" si="183"/>
        <v>11.529144862340273</v>
      </c>
    </row>
    <row r="613" spans="1:35" hidden="1" x14ac:dyDescent="0.35">
      <c r="A613" s="2">
        <v>44764</v>
      </c>
      <c r="B613" t="s">
        <v>18</v>
      </c>
      <c r="C613" t="s">
        <v>181</v>
      </c>
      <c r="D613" t="s">
        <v>133</v>
      </c>
      <c r="E613" t="s">
        <v>46</v>
      </c>
      <c r="F613">
        <v>3</v>
      </c>
      <c r="G613" t="s">
        <v>33</v>
      </c>
      <c r="H613" t="s">
        <v>54</v>
      </c>
      <c r="I613" t="str">
        <f t="shared" si="175"/>
        <v>K1HmaA6</v>
      </c>
      <c r="J613" t="s">
        <v>477</v>
      </c>
      <c r="K613" t="s">
        <v>191</v>
      </c>
      <c r="L613" s="1">
        <v>0.746</v>
      </c>
      <c r="M613">
        <v>21.65</v>
      </c>
      <c r="N613">
        <f t="shared" si="185"/>
        <v>-2.165</v>
      </c>
      <c r="O613" t="s">
        <v>189</v>
      </c>
      <c r="P613">
        <v>0.88200000000000001</v>
      </c>
      <c r="Q613" s="1">
        <f t="shared" si="170"/>
        <v>-0.13600000000000001</v>
      </c>
      <c r="R613">
        <v>25.28</v>
      </c>
      <c r="S613">
        <f t="shared" si="186"/>
        <v>-2.528</v>
      </c>
      <c r="T613">
        <f t="shared" si="176"/>
        <v>-0.36299999999999999</v>
      </c>
      <c r="U613">
        <v>83.9</v>
      </c>
      <c r="V613">
        <v>82.1</v>
      </c>
      <c r="W613">
        <v>26.5</v>
      </c>
      <c r="X613">
        <v>27.5</v>
      </c>
      <c r="Y613" s="13">
        <f>(W613+X613)/2</f>
        <v>27</v>
      </c>
      <c r="Z613">
        <f t="shared" si="177"/>
        <v>27</v>
      </c>
      <c r="AA613">
        <f t="shared" si="178"/>
        <v>58.041401273885349</v>
      </c>
      <c r="AB613">
        <f t="shared" si="179"/>
        <v>5525.7798500000008</v>
      </c>
      <c r="AC613">
        <f t="shared" si="180"/>
        <v>5291.221849999999</v>
      </c>
      <c r="AD613">
        <f>(P613-L613)/L613</f>
        <v>0.18230563002680966</v>
      </c>
      <c r="AE613">
        <f t="shared" si="187"/>
        <v>1.4641712029500706E-5</v>
      </c>
      <c r="AF613">
        <f t="shared" si="181"/>
        <v>8.0906877302117621E-6</v>
      </c>
      <c r="AG613">
        <f t="shared" si="182"/>
        <v>8.0906877302117621</v>
      </c>
      <c r="AH613">
        <f t="shared" si="188"/>
        <v>7.7472546611901954E-6</v>
      </c>
      <c r="AI613">
        <f t="shared" si="183"/>
        <v>22.288395950996591</v>
      </c>
    </row>
    <row r="614" spans="1:35" hidden="1" x14ac:dyDescent="0.35">
      <c r="A614" s="2">
        <v>44779</v>
      </c>
      <c r="B614" s="6" t="s">
        <v>18</v>
      </c>
      <c r="C614" s="6" t="s">
        <v>196</v>
      </c>
      <c r="D614" t="s">
        <v>20</v>
      </c>
      <c r="E614" t="s">
        <v>21</v>
      </c>
      <c r="F614">
        <v>1</v>
      </c>
      <c r="G614" t="s">
        <v>29</v>
      </c>
      <c r="H614" t="s">
        <v>36</v>
      </c>
      <c r="I614" t="str">
        <f t="shared" si="175"/>
        <v>K6PafI4</v>
      </c>
      <c r="J614" t="s">
        <v>428</v>
      </c>
      <c r="K614" t="s">
        <v>117</v>
      </c>
      <c r="L614" s="1">
        <v>0.61899999999999999</v>
      </c>
      <c r="M614">
        <v>9.7200000000000006</v>
      </c>
      <c r="N614">
        <f t="shared" si="185"/>
        <v>-0.97200000000000009</v>
      </c>
      <c r="O614" s="6" t="s">
        <v>213</v>
      </c>
      <c r="P614">
        <v>0.497</v>
      </c>
      <c r="Q614" s="1">
        <f t="shared" si="170"/>
        <v>0.122</v>
      </c>
      <c r="R614">
        <v>25.35</v>
      </c>
      <c r="S614">
        <f t="shared" si="186"/>
        <v>-2.5350000000000001</v>
      </c>
      <c r="T614">
        <f t="shared" si="176"/>
        <v>-1.5630000000000002</v>
      </c>
      <c r="U614">
        <v>80.45</v>
      </c>
      <c r="V614">
        <v>79</v>
      </c>
      <c r="W614" s="13">
        <v>80.45</v>
      </c>
      <c r="X614">
        <v>79</v>
      </c>
      <c r="Y614">
        <v>80.45</v>
      </c>
      <c r="Z614">
        <f t="shared" si="177"/>
        <v>79.724999999999994</v>
      </c>
      <c r="AA614">
        <f t="shared" si="178"/>
        <v>506.0569765127388</v>
      </c>
      <c r="AB614">
        <f t="shared" si="179"/>
        <v>5080.6789625000001</v>
      </c>
      <c r="AC614">
        <f t="shared" si="180"/>
        <v>4899.1850000000004</v>
      </c>
      <c r="AD614">
        <f t="shared" ref="AD614:AD628" si="191">(L614-P614)/P614</f>
        <v>0.24547283702213279</v>
      </c>
      <c r="AE614">
        <f t="shared" si="187"/>
        <v>2.1117436572283984E-5</v>
      </c>
      <c r="AF614">
        <f t="shared" si="181"/>
        <v>1.0729091573473136E-5</v>
      </c>
      <c r="AG614">
        <f t="shared" si="182"/>
        <v>10.729091573473136</v>
      </c>
      <c r="AH614">
        <f t="shared" si="188"/>
        <v>1.0345822849338512E-5</v>
      </c>
      <c r="AI614">
        <f t="shared" si="183"/>
        <v>6.8644219919853713</v>
      </c>
    </row>
    <row r="615" spans="1:35" hidden="1" x14ac:dyDescent="0.35">
      <c r="A615" s="2">
        <v>44763</v>
      </c>
      <c r="B615" t="s">
        <v>18</v>
      </c>
      <c r="C615" t="s">
        <v>181</v>
      </c>
      <c r="D615" t="s">
        <v>109</v>
      </c>
      <c r="E615" t="s">
        <v>21</v>
      </c>
      <c r="F615">
        <v>9</v>
      </c>
      <c r="G615" t="s">
        <v>28</v>
      </c>
      <c r="H615" t="s">
        <v>90</v>
      </c>
      <c r="I615" t="str">
        <f t="shared" si="175"/>
        <v>L3DtoA4</v>
      </c>
      <c r="J615" t="s">
        <v>443</v>
      </c>
      <c r="K615" t="s">
        <v>188</v>
      </c>
      <c r="L615" s="1">
        <v>0.95899999999999996</v>
      </c>
      <c r="M615">
        <v>8.27</v>
      </c>
      <c r="N615">
        <f t="shared" si="185"/>
        <v>-0.82699999999999996</v>
      </c>
      <c r="O615" t="s">
        <v>189</v>
      </c>
      <c r="P615">
        <v>0.78700000000000003</v>
      </c>
      <c r="Q615" s="1">
        <f t="shared" si="170"/>
        <v>0.17199999999999993</v>
      </c>
      <c r="R615">
        <v>25.41</v>
      </c>
      <c r="S615">
        <f t="shared" si="186"/>
        <v>-2.5409999999999999</v>
      </c>
      <c r="T615">
        <f t="shared" si="176"/>
        <v>-1.714</v>
      </c>
      <c r="U615">
        <v>53.3</v>
      </c>
      <c r="V615">
        <v>54.3</v>
      </c>
      <c r="W615">
        <v>17.5</v>
      </c>
      <c r="X615">
        <v>18</v>
      </c>
      <c r="Y615" s="13">
        <f>(W615+X615)/2</f>
        <v>17.75</v>
      </c>
      <c r="Z615">
        <f t="shared" si="177"/>
        <v>17.75</v>
      </c>
      <c r="AA615">
        <f t="shared" si="178"/>
        <v>25.084593949044585</v>
      </c>
      <c r="AB615">
        <f t="shared" si="179"/>
        <v>2230.0986499999999</v>
      </c>
      <c r="AC615">
        <f t="shared" si="180"/>
        <v>2314.5646499999998</v>
      </c>
      <c r="AD615">
        <f t="shared" si="191"/>
        <v>0.21855146124523497</v>
      </c>
      <c r="AE615">
        <f t="shared" si="187"/>
        <v>1.8303644998638017E-5</v>
      </c>
      <c r="AF615">
        <f t="shared" si="181"/>
        <v>4.0818934001541892E-6</v>
      </c>
      <c r="AG615">
        <f t="shared" si="182"/>
        <v>4.0818934001541889</v>
      </c>
      <c r="AH615">
        <f t="shared" si="188"/>
        <v>4.2364969679996849E-6</v>
      </c>
      <c r="AI615">
        <f t="shared" si="183"/>
        <v>2.3815014003233306</v>
      </c>
    </row>
    <row r="616" spans="1:35" hidden="1" x14ac:dyDescent="0.35">
      <c r="A616" s="2">
        <v>44779</v>
      </c>
      <c r="B616" s="6" t="s">
        <v>18</v>
      </c>
      <c r="C616" s="6" t="s">
        <v>196</v>
      </c>
      <c r="D616" t="s">
        <v>45</v>
      </c>
      <c r="E616" t="s">
        <v>46</v>
      </c>
      <c r="F616">
        <v>12</v>
      </c>
      <c r="G616" t="s">
        <v>29</v>
      </c>
      <c r="H616" t="s">
        <v>107</v>
      </c>
      <c r="I616" t="str">
        <f t="shared" si="175"/>
        <v>L4PafB8</v>
      </c>
      <c r="J616" t="s">
        <v>417</v>
      </c>
      <c r="K616" t="s">
        <v>212</v>
      </c>
      <c r="L616" s="1">
        <v>0.72799999999999998</v>
      </c>
      <c r="M616">
        <v>10.41</v>
      </c>
      <c r="N616">
        <f t="shared" si="185"/>
        <v>-1.0409999999999999</v>
      </c>
      <c r="O616" s="6" t="s">
        <v>178</v>
      </c>
      <c r="P616">
        <v>0.58799999999999997</v>
      </c>
      <c r="Q616" s="1">
        <f t="shared" si="170"/>
        <v>0.14000000000000001</v>
      </c>
      <c r="R616">
        <v>25.57</v>
      </c>
      <c r="S616">
        <f t="shared" si="186"/>
        <v>-2.5569999999999999</v>
      </c>
      <c r="T616">
        <f t="shared" si="176"/>
        <v>-1.516</v>
      </c>
      <c r="U616">
        <v>50.9</v>
      </c>
      <c r="V616">
        <v>51.25</v>
      </c>
      <c r="W616" s="13">
        <v>50.9</v>
      </c>
      <c r="X616">
        <v>51.25</v>
      </c>
      <c r="Y616">
        <v>50.9</v>
      </c>
      <c r="Z616">
        <f t="shared" si="177"/>
        <v>51.075000000000003</v>
      </c>
      <c r="AA616">
        <f t="shared" si="178"/>
        <v>207.695511544586</v>
      </c>
      <c r="AB616">
        <f t="shared" si="179"/>
        <v>2033.78585</v>
      </c>
      <c r="AC616">
        <f t="shared" si="180"/>
        <v>2061.8515625</v>
      </c>
      <c r="AD616">
        <f t="shared" si="191"/>
        <v>0.23809523809523814</v>
      </c>
      <c r="AE616">
        <f t="shared" si="187"/>
        <v>2.0338882385537271E-5</v>
      </c>
      <c r="AF616">
        <f t="shared" si="181"/>
        <v>4.1364931200519948E-6</v>
      </c>
      <c r="AG616">
        <f t="shared" si="182"/>
        <v>4.1364931200519948</v>
      </c>
      <c r="AH616">
        <f t="shared" si="188"/>
        <v>4.1935756426123747E-6</v>
      </c>
      <c r="AI616">
        <f t="shared" si="183"/>
        <v>2.728557467052767</v>
      </c>
    </row>
    <row r="617" spans="1:35" hidden="1" x14ac:dyDescent="0.35">
      <c r="A617" s="2">
        <v>44747</v>
      </c>
      <c r="B617" t="s">
        <v>18</v>
      </c>
      <c r="C617" t="s">
        <v>155</v>
      </c>
      <c r="D617" t="s">
        <v>20</v>
      </c>
      <c r="E617" t="s">
        <v>21</v>
      </c>
      <c r="F617">
        <v>2</v>
      </c>
      <c r="G617" t="s">
        <v>22</v>
      </c>
      <c r="H617" t="s">
        <v>113</v>
      </c>
      <c r="I617" t="str">
        <f t="shared" si="175"/>
        <v>K6FsaA10</v>
      </c>
      <c r="J617" t="s">
        <v>421</v>
      </c>
      <c r="K617" t="s">
        <v>165</v>
      </c>
      <c r="L617" s="1">
        <v>0.61399999999999999</v>
      </c>
      <c r="M617">
        <v>17.559999999999999</v>
      </c>
      <c r="N617">
        <f t="shared" si="185"/>
        <v>-1.7559999999999998</v>
      </c>
      <c r="O617" t="s">
        <v>146</v>
      </c>
      <c r="P617">
        <v>0.53600000000000003</v>
      </c>
      <c r="Q617" s="1">
        <f t="shared" si="170"/>
        <v>7.7999999999999958E-2</v>
      </c>
      <c r="R617">
        <v>25.65</v>
      </c>
      <c r="S617">
        <f t="shared" si="186"/>
        <v>-2.5649999999999999</v>
      </c>
      <c r="T617">
        <f t="shared" si="176"/>
        <v>-0.80900000000000016</v>
      </c>
      <c r="U617">
        <v>46</v>
      </c>
      <c r="V617">
        <v>44.75</v>
      </c>
      <c r="W617">
        <v>14.5</v>
      </c>
      <c r="X617">
        <v>15.5</v>
      </c>
      <c r="Y617" s="13">
        <f>(W617+X617)/2</f>
        <v>15</v>
      </c>
      <c r="Z617">
        <f t="shared" si="177"/>
        <v>15</v>
      </c>
      <c r="AA617">
        <f t="shared" si="178"/>
        <v>17.914012738853504</v>
      </c>
      <c r="AB617">
        <f t="shared" si="179"/>
        <v>1661.0600000000002</v>
      </c>
      <c r="AC617">
        <f t="shared" si="180"/>
        <v>1572.0115625000001</v>
      </c>
      <c r="AD617">
        <f t="shared" si="191"/>
        <v>0.14552238805970141</v>
      </c>
      <c r="AE617">
        <f t="shared" si="187"/>
        <v>1.1094648849957529E-5</v>
      </c>
      <c r="AF617">
        <f t="shared" si="181"/>
        <v>1.8428877418710453E-6</v>
      </c>
      <c r="AG617">
        <f t="shared" si="182"/>
        <v>1.8428877418710454</v>
      </c>
      <c r="AH617">
        <f t="shared" si="188"/>
        <v>1.7440916274010563E-6</v>
      </c>
      <c r="AI617">
        <f t="shared" si="183"/>
        <v>2.2779823756131581</v>
      </c>
    </row>
    <row r="618" spans="1:35" hidden="1" x14ac:dyDescent="0.35">
      <c r="A618" s="2">
        <v>44792</v>
      </c>
      <c r="B618" s="6" t="s">
        <v>18</v>
      </c>
      <c r="C618" s="6" t="s">
        <v>214</v>
      </c>
      <c r="D618" t="s">
        <v>45</v>
      </c>
      <c r="E618" t="s">
        <v>46</v>
      </c>
      <c r="F618">
        <v>5</v>
      </c>
      <c r="G618" t="s">
        <v>22</v>
      </c>
      <c r="H618" t="s">
        <v>44</v>
      </c>
      <c r="I618" t="str">
        <f t="shared" si="175"/>
        <v>L4FsaD10</v>
      </c>
      <c r="J618" t="s">
        <v>434</v>
      </c>
      <c r="K618" t="s">
        <v>226</v>
      </c>
      <c r="L618" s="1">
        <v>0.76100000000000001</v>
      </c>
      <c r="M618">
        <v>10.94</v>
      </c>
      <c r="N618">
        <f t="shared" si="185"/>
        <v>-1.0939999999999999</v>
      </c>
      <c r="O618" t="s">
        <v>60</v>
      </c>
      <c r="P618">
        <v>0.69799999999999995</v>
      </c>
      <c r="Q618" s="1">
        <f t="shared" si="170"/>
        <v>6.3000000000000056E-2</v>
      </c>
      <c r="R618">
        <v>25.76</v>
      </c>
      <c r="S618">
        <f t="shared" si="186"/>
        <v>-2.5760000000000001</v>
      </c>
      <c r="T618">
        <f t="shared" si="176"/>
        <v>-1.4820000000000002</v>
      </c>
      <c r="U618">
        <v>28.85</v>
      </c>
      <c r="V618">
        <v>25.8</v>
      </c>
      <c r="W618" s="13">
        <v>28.85</v>
      </c>
      <c r="X618">
        <v>25.8</v>
      </c>
      <c r="Y618">
        <v>28.85</v>
      </c>
      <c r="Z618">
        <f t="shared" si="177"/>
        <v>27.325000000000003</v>
      </c>
      <c r="AA618">
        <f t="shared" si="178"/>
        <v>59.447103901273891</v>
      </c>
      <c r="AB618">
        <f t="shared" si="179"/>
        <v>653.37316250000015</v>
      </c>
      <c r="AC618">
        <f t="shared" si="180"/>
        <v>522.52740000000006</v>
      </c>
      <c r="AD618">
        <f t="shared" si="191"/>
        <v>9.0257879656160542E-2</v>
      </c>
      <c r="AE618">
        <f t="shared" si="187"/>
        <v>6.1623896086149714E-6</v>
      </c>
      <c r="AF618">
        <f t="shared" si="181"/>
        <v>4.0263399871379021E-7</v>
      </c>
      <c r="AG618">
        <f t="shared" si="182"/>
        <v>0.40263399871379024</v>
      </c>
      <c r="AH618">
        <f t="shared" si="188"/>
        <v>3.2200174199765988E-7</v>
      </c>
      <c r="AI618">
        <f t="shared" si="183"/>
        <v>0.27168286013076259</v>
      </c>
    </row>
    <row r="619" spans="1:35" hidden="1" x14ac:dyDescent="0.35">
      <c r="A619" s="2">
        <v>44733</v>
      </c>
      <c r="B619" t="s">
        <v>18</v>
      </c>
      <c r="C619" t="s">
        <v>141</v>
      </c>
      <c r="D619" t="s">
        <v>133</v>
      </c>
      <c r="E619" t="s">
        <v>46</v>
      </c>
      <c r="F619">
        <v>6</v>
      </c>
      <c r="G619" t="s">
        <v>29</v>
      </c>
      <c r="H619" t="s">
        <v>52</v>
      </c>
      <c r="I619" t="str">
        <f t="shared" si="175"/>
        <v>K1PafF9</v>
      </c>
      <c r="J619" t="s">
        <v>481</v>
      </c>
      <c r="K619" t="s">
        <v>142</v>
      </c>
      <c r="L619" s="1">
        <v>0.60299999999999998</v>
      </c>
      <c r="M619">
        <v>10.130000000000001</v>
      </c>
      <c r="N619">
        <f t="shared" si="185"/>
        <v>-1.0130000000000001</v>
      </c>
      <c r="O619" t="s">
        <v>100</v>
      </c>
      <c r="P619">
        <v>0.42799999999999999</v>
      </c>
      <c r="Q619" s="1">
        <f t="shared" ref="Q619:Q682" si="192">L619-P619</f>
        <v>0.17499999999999999</v>
      </c>
      <c r="R619">
        <v>25.86</v>
      </c>
      <c r="S619">
        <f t="shared" si="186"/>
        <v>-2.5859999999999999</v>
      </c>
      <c r="T619">
        <f t="shared" si="176"/>
        <v>-1.5729999999999997</v>
      </c>
      <c r="U619">
        <v>93.95</v>
      </c>
      <c r="V619">
        <v>94.4</v>
      </c>
      <c r="W619">
        <v>30</v>
      </c>
      <c r="Y619">
        <v>30</v>
      </c>
      <c r="Z619">
        <f t="shared" si="177"/>
        <v>15</v>
      </c>
      <c r="AA619">
        <f t="shared" si="178"/>
        <v>17.914012738853504</v>
      </c>
      <c r="AB619">
        <f t="shared" si="179"/>
        <v>6928.8829625000008</v>
      </c>
      <c r="AC619">
        <f t="shared" si="180"/>
        <v>6995.4176000000007</v>
      </c>
      <c r="AD619">
        <f t="shared" si="191"/>
        <v>0.40887850467289716</v>
      </c>
      <c r="AE619">
        <f t="shared" si="187"/>
        <v>3.9574872073350732E-5</v>
      </c>
      <c r="AF619">
        <f t="shared" si="181"/>
        <v>2.7420965685215697E-5</v>
      </c>
      <c r="AG619">
        <f t="shared" si="182"/>
        <v>27.420965685215698</v>
      </c>
      <c r="AH619">
        <f t="shared" si="188"/>
        <v>2.768427566196662E-5</v>
      </c>
      <c r="AI619">
        <f t="shared" si="183"/>
        <v>17.432273162883472</v>
      </c>
    </row>
    <row r="620" spans="1:35" hidden="1" x14ac:dyDescent="0.35">
      <c r="A620" s="2">
        <v>44791</v>
      </c>
      <c r="B620" s="6" t="s">
        <v>18</v>
      </c>
      <c r="C620" s="6" t="s">
        <v>214</v>
      </c>
      <c r="D620" t="s">
        <v>86</v>
      </c>
      <c r="E620" t="s">
        <v>46</v>
      </c>
      <c r="F620">
        <v>10</v>
      </c>
      <c r="G620" t="s">
        <v>37</v>
      </c>
      <c r="H620" t="s">
        <v>97</v>
      </c>
      <c r="I620" t="str">
        <f t="shared" si="175"/>
        <v>K5PfaJ1</v>
      </c>
      <c r="J620" t="s">
        <v>406</v>
      </c>
      <c r="K620" t="s">
        <v>23</v>
      </c>
      <c r="L620" s="1">
        <v>0.71799999999999997</v>
      </c>
      <c r="M620">
        <v>10.029999999999999</v>
      </c>
      <c r="N620">
        <f t="shared" si="185"/>
        <v>-1.0029999999999999</v>
      </c>
      <c r="O620" t="s">
        <v>224</v>
      </c>
      <c r="P620">
        <v>0.61</v>
      </c>
      <c r="Q620" s="1">
        <f t="shared" si="192"/>
        <v>0.10799999999999998</v>
      </c>
      <c r="R620">
        <v>25.95</v>
      </c>
      <c r="S620">
        <f t="shared" si="186"/>
        <v>-2.5949999999999998</v>
      </c>
      <c r="T620">
        <f t="shared" si="176"/>
        <v>-1.5919999999999999</v>
      </c>
      <c r="U620">
        <v>50.2</v>
      </c>
      <c r="V620">
        <v>49.7</v>
      </c>
      <c r="W620" s="13">
        <v>50.2</v>
      </c>
      <c r="X620">
        <v>49.7</v>
      </c>
      <c r="Y620">
        <v>50.2</v>
      </c>
      <c r="Z620">
        <f t="shared" si="177"/>
        <v>49.95</v>
      </c>
      <c r="AA620">
        <f t="shared" si="178"/>
        <v>198.64669585987264</v>
      </c>
      <c r="AB620">
        <f t="shared" si="179"/>
        <v>1978.2314000000003</v>
      </c>
      <c r="AC620">
        <f t="shared" si="180"/>
        <v>1939.0206500000002</v>
      </c>
      <c r="AD620">
        <f t="shared" si="191"/>
        <v>0.17704918032786884</v>
      </c>
      <c r="AE620">
        <f t="shared" si="187"/>
        <v>1.4123768076817111E-5</v>
      </c>
      <c r="AF620">
        <f t="shared" si="181"/>
        <v>2.7940081495877224E-6</v>
      </c>
      <c r="AG620">
        <f t="shared" si="182"/>
        <v>2.7940081495877225</v>
      </c>
      <c r="AH620">
        <f t="shared" si="188"/>
        <v>2.7386277956759167E-6</v>
      </c>
      <c r="AI620">
        <f t="shared" si="183"/>
        <v>1.7550302447159063</v>
      </c>
    </row>
    <row r="621" spans="1:35" hidden="1" x14ac:dyDescent="0.35">
      <c r="A621" s="2">
        <v>44806</v>
      </c>
      <c r="B621" s="6" t="s">
        <v>18</v>
      </c>
      <c r="C621" s="6" t="s">
        <v>232</v>
      </c>
      <c r="D621" t="s">
        <v>86</v>
      </c>
      <c r="E621" t="s">
        <v>46</v>
      </c>
      <c r="F621">
        <v>3</v>
      </c>
      <c r="G621" t="s">
        <v>25</v>
      </c>
      <c r="H621" t="s">
        <v>93</v>
      </c>
      <c r="I621" t="str">
        <f t="shared" si="175"/>
        <v>K5SguH9</v>
      </c>
      <c r="J621" t="s">
        <v>409</v>
      </c>
      <c r="K621" t="s">
        <v>59</v>
      </c>
      <c r="L621" s="1">
        <v>0.89400000000000002</v>
      </c>
      <c r="M621">
        <v>19.670000000000002</v>
      </c>
      <c r="N621">
        <f t="shared" si="185"/>
        <v>-1.9670000000000001</v>
      </c>
      <c r="O621" t="s">
        <v>224</v>
      </c>
      <c r="P621">
        <v>0.83099999999999996</v>
      </c>
      <c r="Q621" s="1">
        <f t="shared" si="192"/>
        <v>6.3000000000000056E-2</v>
      </c>
      <c r="R621">
        <v>26.01</v>
      </c>
      <c r="S621">
        <f t="shared" si="186"/>
        <v>-2.601</v>
      </c>
      <c r="T621">
        <f t="shared" si="176"/>
        <v>-0.6339999999999999</v>
      </c>
      <c r="U621">
        <v>37.549999999999997</v>
      </c>
      <c r="V621">
        <v>32.9</v>
      </c>
      <c r="W621">
        <v>37.549999999999997</v>
      </c>
      <c r="X621">
        <v>32.9</v>
      </c>
      <c r="Y621">
        <v>32.9</v>
      </c>
      <c r="Z621">
        <f t="shared" si="177"/>
        <v>35.224999999999994</v>
      </c>
      <c r="AA621">
        <f t="shared" si="178"/>
        <v>98.789858678343919</v>
      </c>
      <c r="AB621">
        <f t="shared" si="179"/>
        <v>1106.8519624999999</v>
      </c>
      <c r="AC621">
        <f t="shared" si="180"/>
        <v>849.69184999999993</v>
      </c>
      <c r="AD621">
        <f t="shared" si="191"/>
        <v>7.5812274368231111E-2</v>
      </c>
      <c r="AE621">
        <f t="shared" si="187"/>
        <v>4.9717160581027881E-6</v>
      </c>
      <c r="AF621">
        <f t="shared" si="181"/>
        <v>5.5029536759038342E-7</v>
      </c>
      <c r="AG621">
        <f t="shared" si="182"/>
        <v>0.55029536759038344</v>
      </c>
      <c r="AH621">
        <f t="shared" si="188"/>
        <v>4.2244266150840647E-7</v>
      </c>
      <c r="AI621">
        <f t="shared" si="183"/>
        <v>0.86797376591543141</v>
      </c>
    </row>
    <row r="622" spans="1:35" hidden="1" x14ac:dyDescent="0.35">
      <c r="A622" s="2">
        <v>44792</v>
      </c>
      <c r="B622" s="6" t="s">
        <v>18</v>
      </c>
      <c r="C622" s="6" t="s">
        <v>214</v>
      </c>
      <c r="D622" t="s">
        <v>20</v>
      </c>
      <c r="E622" t="s">
        <v>21</v>
      </c>
      <c r="F622">
        <v>12</v>
      </c>
      <c r="G622" t="s">
        <v>41</v>
      </c>
      <c r="H622" t="s">
        <v>42</v>
      </c>
      <c r="I622" t="str">
        <f t="shared" si="175"/>
        <v>K6MluI8</v>
      </c>
      <c r="J622" t="s">
        <v>426</v>
      </c>
      <c r="K622" t="s">
        <v>227</v>
      </c>
      <c r="L622" s="1">
        <v>0.69599999999999995</v>
      </c>
      <c r="M622">
        <v>5.46</v>
      </c>
      <c r="N622">
        <f t="shared" si="185"/>
        <v>-0.54600000000000004</v>
      </c>
      <c r="O622" t="s">
        <v>228</v>
      </c>
      <c r="P622">
        <v>0.54100000000000004</v>
      </c>
      <c r="Q622" s="1">
        <f t="shared" si="192"/>
        <v>0.15499999999999992</v>
      </c>
      <c r="R622">
        <v>26.22</v>
      </c>
      <c r="S622">
        <f t="shared" si="186"/>
        <v>-2.6219999999999999</v>
      </c>
      <c r="T622">
        <f t="shared" si="176"/>
        <v>-2.0759999999999996</v>
      </c>
      <c r="U622">
        <v>119.55</v>
      </c>
      <c r="V622">
        <v>1116.7</v>
      </c>
      <c r="W622" s="13">
        <v>119.55</v>
      </c>
      <c r="X622">
        <v>1116.7</v>
      </c>
      <c r="Y622">
        <v>119.55</v>
      </c>
      <c r="Z622">
        <f t="shared" si="177"/>
        <v>618.125</v>
      </c>
      <c r="AA622">
        <f t="shared" si="178"/>
        <v>30420.263982882163</v>
      </c>
      <c r="AB622">
        <f t="shared" si="179"/>
        <v>11219.378962500001</v>
      </c>
      <c r="AC622">
        <f t="shared" si="180"/>
        <v>978909.82865000016</v>
      </c>
      <c r="AD622">
        <f t="shared" si="191"/>
        <v>0.28650646950092407</v>
      </c>
      <c r="AE622">
        <f t="shared" si="187"/>
        <v>2.5543443769277136E-5</v>
      </c>
      <c r="AF622">
        <f t="shared" si="181"/>
        <v>2.8658157565482965E-5</v>
      </c>
      <c r="AG622">
        <f t="shared" si="182"/>
        <v>28.658157565482966</v>
      </c>
      <c r="AH622">
        <f t="shared" si="188"/>
        <v>2.5004728163313993E-3</v>
      </c>
      <c r="AI622">
        <f t="shared" si="183"/>
        <v>13.804507497824167</v>
      </c>
    </row>
    <row r="623" spans="1:35" hidden="1" x14ac:dyDescent="0.35">
      <c r="A623" s="2">
        <v>44805</v>
      </c>
      <c r="B623" s="6" t="s">
        <v>18</v>
      </c>
      <c r="C623" s="6" t="s">
        <v>232</v>
      </c>
      <c r="D623" t="s">
        <v>133</v>
      </c>
      <c r="E623" t="s">
        <v>46</v>
      </c>
      <c r="F623">
        <v>5</v>
      </c>
      <c r="G623" t="s">
        <v>25</v>
      </c>
      <c r="H623" t="s">
        <v>83</v>
      </c>
      <c r="I623" t="str">
        <f t="shared" si="175"/>
        <v>K1SguH8</v>
      </c>
      <c r="J623" t="s">
        <v>485</v>
      </c>
      <c r="K623" t="s">
        <v>238</v>
      </c>
      <c r="L623" s="1">
        <v>0.85399999999999998</v>
      </c>
      <c r="M623">
        <v>23.19</v>
      </c>
      <c r="N623">
        <f t="shared" si="185"/>
        <v>-2.319</v>
      </c>
      <c r="O623" t="s">
        <v>239</v>
      </c>
      <c r="P623">
        <v>0.77500000000000002</v>
      </c>
      <c r="Q623" s="1">
        <f t="shared" si="192"/>
        <v>7.8999999999999959E-2</v>
      </c>
      <c r="R623">
        <v>26.23</v>
      </c>
      <c r="S623">
        <f t="shared" si="186"/>
        <v>-2.6230000000000002</v>
      </c>
      <c r="T623">
        <f t="shared" si="176"/>
        <v>-0.30400000000000027</v>
      </c>
      <c r="U623">
        <v>28.45</v>
      </c>
      <c r="V623">
        <v>27.25</v>
      </c>
      <c r="W623">
        <v>28.45</v>
      </c>
      <c r="X623">
        <v>27.25</v>
      </c>
      <c r="Y623">
        <v>27.25</v>
      </c>
      <c r="Z623">
        <f t="shared" si="177"/>
        <v>27.85</v>
      </c>
      <c r="AA623">
        <f t="shared" si="178"/>
        <v>61.753383757961785</v>
      </c>
      <c r="AB623">
        <f t="shared" si="179"/>
        <v>635.38096250000001</v>
      </c>
      <c r="AC623">
        <f t="shared" si="180"/>
        <v>582.91156250000006</v>
      </c>
      <c r="AD623">
        <f t="shared" si="191"/>
        <v>0.10193548387096768</v>
      </c>
      <c r="AE623">
        <f t="shared" si="187"/>
        <v>7.158062976508687E-6</v>
      </c>
      <c r="AF623">
        <f t="shared" si="181"/>
        <v>4.5480969436497039E-7</v>
      </c>
      <c r="AG623">
        <f t="shared" si="182"/>
        <v>0.45480969436497037</v>
      </c>
      <c r="AH623">
        <f t="shared" si="188"/>
        <v>4.1725176741100798E-7</v>
      </c>
      <c r="AI623">
        <f t="shared" si="183"/>
        <v>1.4960845209374012</v>
      </c>
    </row>
    <row r="624" spans="1:35" hidden="1" x14ac:dyDescent="0.35">
      <c r="A624" s="2">
        <v>44763</v>
      </c>
      <c r="B624" t="s">
        <v>18</v>
      </c>
      <c r="C624" t="s">
        <v>181</v>
      </c>
      <c r="D624" t="s">
        <v>86</v>
      </c>
      <c r="E624" t="s">
        <v>46</v>
      </c>
      <c r="F624">
        <v>6</v>
      </c>
      <c r="G624" t="s">
        <v>37</v>
      </c>
      <c r="H624" t="s">
        <v>96</v>
      </c>
      <c r="I624" t="str">
        <f t="shared" si="175"/>
        <v>K5PfaF3</v>
      </c>
      <c r="J624" t="s">
        <v>405</v>
      </c>
      <c r="K624" t="s">
        <v>186</v>
      </c>
      <c r="L624" s="1">
        <v>0.77600000000000002</v>
      </c>
      <c r="M624">
        <v>23.75</v>
      </c>
      <c r="N624">
        <f t="shared" si="185"/>
        <v>-2.375</v>
      </c>
      <c r="O624" t="s">
        <v>187</v>
      </c>
      <c r="P624">
        <v>0.63300000000000001</v>
      </c>
      <c r="Q624" s="1">
        <f t="shared" si="192"/>
        <v>0.14300000000000002</v>
      </c>
      <c r="R624">
        <v>26.27</v>
      </c>
      <c r="S624">
        <f t="shared" si="186"/>
        <v>-2.6269999999999998</v>
      </c>
      <c r="T624">
        <f t="shared" si="176"/>
        <v>-0.25199999999999978</v>
      </c>
      <c r="U624">
        <v>91.85</v>
      </c>
      <c r="V624">
        <v>92.15</v>
      </c>
      <c r="W624">
        <v>29</v>
      </c>
      <c r="X624">
        <v>29</v>
      </c>
      <c r="Y624" s="13">
        <f>(W624+X624)/2</f>
        <v>29</v>
      </c>
      <c r="Z624">
        <f t="shared" si="177"/>
        <v>29</v>
      </c>
      <c r="AA624">
        <f t="shared" si="178"/>
        <v>66.958598726114644</v>
      </c>
      <c r="AB624">
        <f t="shared" si="179"/>
        <v>6622.5916624999991</v>
      </c>
      <c r="AC624">
        <f t="shared" si="180"/>
        <v>6665.9236625000012</v>
      </c>
      <c r="AD624">
        <f t="shared" si="191"/>
        <v>0.22590837282780413</v>
      </c>
      <c r="AE624">
        <f t="shared" ref="AE624:AE655" si="193">119*(10^-6)*(AD624^1.231)</f>
        <v>1.9065037176642635E-5</v>
      </c>
      <c r="AF624">
        <f t="shared" si="181"/>
        <v>1.2625995625128605E-5</v>
      </c>
      <c r="AG624">
        <f t="shared" si="182"/>
        <v>12.625995625128605</v>
      </c>
      <c r="AH624">
        <f t="shared" ref="AH624:AH655" si="194">AE624*(AC624/10000)</f>
        <v>1.2708608244222436E-5</v>
      </c>
      <c r="AI624">
        <f t="shared" si="183"/>
        <v>50.103157242573872</v>
      </c>
    </row>
    <row r="625" spans="1:35" hidden="1" x14ac:dyDescent="0.35">
      <c r="A625" s="2">
        <v>44804</v>
      </c>
      <c r="B625" s="6" t="s">
        <v>18</v>
      </c>
      <c r="C625" s="6" t="s">
        <v>232</v>
      </c>
      <c r="D625" t="s">
        <v>109</v>
      </c>
      <c r="E625" t="s">
        <v>21</v>
      </c>
      <c r="F625">
        <v>3</v>
      </c>
      <c r="G625" t="s">
        <v>41</v>
      </c>
      <c r="H625" t="s">
        <v>101</v>
      </c>
      <c r="I625" t="str">
        <f t="shared" si="175"/>
        <v>L3MluB10</v>
      </c>
      <c r="J625" t="s">
        <v>448</v>
      </c>
      <c r="K625" t="s">
        <v>236</v>
      </c>
      <c r="L625" s="1">
        <v>0.70899999999999996</v>
      </c>
      <c r="M625">
        <v>4.16</v>
      </c>
      <c r="N625">
        <f t="shared" si="185"/>
        <v>-0.41600000000000004</v>
      </c>
      <c r="O625" t="s">
        <v>135</v>
      </c>
      <c r="P625">
        <v>0.57099999999999995</v>
      </c>
      <c r="Q625" s="1">
        <f t="shared" si="192"/>
        <v>0.13800000000000001</v>
      </c>
      <c r="R625">
        <v>26.34</v>
      </c>
      <c r="S625">
        <f t="shared" si="186"/>
        <v>-2.6339999999999999</v>
      </c>
      <c r="T625">
        <f t="shared" si="176"/>
        <v>-2.218</v>
      </c>
      <c r="U625">
        <v>112.9</v>
      </c>
      <c r="V625">
        <v>109.95</v>
      </c>
      <c r="W625">
        <v>112.9</v>
      </c>
      <c r="X625">
        <v>109.95</v>
      </c>
      <c r="Y625">
        <v>109.95</v>
      </c>
      <c r="Z625">
        <f t="shared" si="177"/>
        <v>111.42500000000001</v>
      </c>
      <c r="AA625">
        <f t="shared" si="178"/>
        <v>988.49766122611481</v>
      </c>
      <c r="AB625">
        <f t="shared" si="179"/>
        <v>10005.931850000001</v>
      </c>
      <c r="AC625">
        <f t="shared" si="180"/>
        <v>9489.8669625000002</v>
      </c>
      <c r="AD625">
        <f t="shared" si="191"/>
        <v>0.24168126094570933</v>
      </c>
      <c r="AE625">
        <f t="shared" si="193"/>
        <v>2.0716627992102056E-5</v>
      </c>
      <c r="AF625">
        <f t="shared" si="181"/>
        <v>2.072891678507755E-5</v>
      </c>
      <c r="AG625">
        <f t="shared" si="182"/>
        <v>20.728916785077551</v>
      </c>
      <c r="AH625">
        <f t="shared" si="194"/>
        <v>1.96598043556652E-5</v>
      </c>
      <c r="AI625">
        <f t="shared" si="183"/>
        <v>9.3457695153640898</v>
      </c>
    </row>
    <row r="626" spans="1:35" hidden="1" x14ac:dyDescent="0.35">
      <c r="A626" s="2">
        <v>44804</v>
      </c>
      <c r="B626" s="6" t="s">
        <v>18</v>
      </c>
      <c r="C626" s="6" t="s">
        <v>232</v>
      </c>
      <c r="D626" t="s">
        <v>109</v>
      </c>
      <c r="E626" t="s">
        <v>21</v>
      </c>
      <c r="F626">
        <v>12</v>
      </c>
      <c r="G626" t="s">
        <v>29</v>
      </c>
      <c r="H626" t="s">
        <v>66</v>
      </c>
      <c r="I626" t="str">
        <f t="shared" si="175"/>
        <v>L3PafI10</v>
      </c>
      <c r="J626" t="s">
        <v>450</v>
      </c>
      <c r="K626" t="s">
        <v>226</v>
      </c>
      <c r="L626" s="1">
        <v>0.748</v>
      </c>
      <c r="M626">
        <v>8.76</v>
      </c>
      <c r="N626">
        <f t="shared" si="185"/>
        <v>-0.876</v>
      </c>
      <c r="O626" t="s">
        <v>233</v>
      </c>
      <c r="P626">
        <v>0.54800000000000004</v>
      </c>
      <c r="Q626" s="1">
        <f t="shared" si="192"/>
        <v>0.19999999999999996</v>
      </c>
      <c r="R626">
        <v>26.41</v>
      </c>
      <c r="S626">
        <f t="shared" si="186"/>
        <v>-2.641</v>
      </c>
      <c r="T626">
        <f t="shared" si="176"/>
        <v>-1.7650000000000001</v>
      </c>
      <c r="U626">
        <v>90.85</v>
      </c>
      <c r="V626">
        <v>86.8</v>
      </c>
      <c r="W626">
        <v>90.85</v>
      </c>
      <c r="X626">
        <v>86.8</v>
      </c>
      <c r="Y626">
        <v>86.8</v>
      </c>
      <c r="Z626">
        <f t="shared" si="177"/>
        <v>88.824999999999989</v>
      </c>
      <c r="AA626">
        <f t="shared" si="178"/>
        <v>628.17520899681506</v>
      </c>
      <c r="AB626">
        <f t="shared" si="179"/>
        <v>6479.1721625</v>
      </c>
      <c r="AC626">
        <f t="shared" si="180"/>
        <v>5914.3784000000005</v>
      </c>
      <c r="AD626">
        <f t="shared" si="191"/>
        <v>0.36496350364963492</v>
      </c>
      <c r="AE626">
        <f t="shared" si="193"/>
        <v>3.4409314328732451E-5</v>
      </c>
      <c r="AF626">
        <f t="shared" si="181"/>
        <v>2.2294387152943568E-5</v>
      </c>
      <c r="AG626">
        <f t="shared" si="182"/>
        <v>22.294387152943568</v>
      </c>
      <c r="AH626">
        <f t="shared" si="194"/>
        <v>2.0350970542466574E-5</v>
      </c>
      <c r="AI626">
        <f t="shared" si="183"/>
        <v>12.631380823197487</v>
      </c>
    </row>
    <row r="627" spans="1:35" hidden="1" x14ac:dyDescent="0.35">
      <c r="A627" s="2">
        <v>44764</v>
      </c>
      <c r="B627" t="s">
        <v>18</v>
      </c>
      <c r="C627" t="s">
        <v>181</v>
      </c>
      <c r="D627" t="s">
        <v>133</v>
      </c>
      <c r="E627" t="s">
        <v>46</v>
      </c>
      <c r="F627">
        <v>5</v>
      </c>
      <c r="G627" t="s">
        <v>25</v>
      </c>
      <c r="H627" t="s">
        <v>83</v>
      </c>
      <c r="I627" t="str">
        <f t="shared" si="175"/>
        <v>K1SguH8</v>
      </c>
      <c r="J627" t="s">
        <v>485</v>
      </c>
      <c r="K627" t="s">
        <v>191</v>
      </c>
      <c r="L627" s="1">
        <v>0.82499999999999996</v>
      </c>
      <c r="M627">
        <v>20.74</v>
      </c>
      <c r="N627">
        <f t="shared" si="185"/>
        <v>-2.0739999999999998</v>
      </c>
      <c r="O627" t="s">
        <v>189</v>
      </c>
      <c r="P627">
        <v>0.72099999999999997</v>
      </c>
      <c r="Q627" s="1">
        <f t="shared" si="192"/>
        <v>0.10399999999999998</v>
      </c>
      <c r="R627">
        <v>26.46</v>
      </c>
      <c r="S627">
        <f t="shared" si="186"/>
        <v>-2.6459999999999999</v>
      </c>
      <c r="T627">
        <f t="shared" si="176"/>
        <v>-0.57200000000000006</v>
      </c>
      <c r="U627">
        <v>28.45</v>
      </c>
      <c r="V627">
        <v>27.25</v>
      </c>
      <c r="W627">
        <v>9</v>
      </c>
      <c r="X627">
        <v>9.5</v>
      </c>
      <c r="Y627" s="13">
        <f>(W627+X627)/2</f>
        <v>9.25</v>
      </c>
      <c r="Z627">
        <f t="shared" si="177"/>
        <v>9.25</v>
      </c>
      <c r="AA627">
        <f t="shared" si="178"/>
        <v>6.8123009554140124</v>
      </c>
      <c r="AB627">
        <f t="shared" si="179"/>
        <v>635.38096250000001</v>
      </c>
      <c r="AC627">
        <f t="shared" si="180"/>
        <v>582.91156250000006</v>
      </c>
      <c r="AD627">
        <f t="shared" si="191"/>
        <v>0.14424410540915394</v>
      </c>
      <c r="AE627">
        <f t="shared" si="193"/>
        <v>1.0974801935913417E-5</v>
      </c>
      <c r="AF627">
        <f t="shared" si="181"/>
        <v>6.9731802172875297E-7</v>
      </c>
      <c r="AG627">
        <f t="shared" si="182"/>
        <v>0.69731802172875301</v>
      </c>
      <c r="AH627">
        <f t="shared" si="194"/>
        <v>6.3973389445913147E-7</v>
      </c>
      <c r="AI627">
        <f t="shared" si="183"/>
        <v>1.2190874505747429</v>
      </c>
    </row>
    <row r="628" spans="1:35" hidden="1" x14ac:dyDescent="0.35">
      <c r="A628" s="2">
        <v>44762</v>
      </c>
      <c r="B628" t="s">
        <v>18</v>
      </c>
      <c r="C628" t="s">
        <v>181</v>
      </c>
      <c r="D628" t="s">
        <v>20</v>
      </c>
      <c r="E628" t="s">
        <v>21</v>
      </c>
      <c r="F628">
        <v>4</v>
      </c>
      <c r="G628" t="s">
        <v>41</v>
      </c>
      <c r="H628" t="s">
        <v>42</v>
      </c>
      <c r="I628" t="str">
        <f t="shared" si="175"/>
        <v>K6MluI8</v>
      </c>
      <c r="J628" t="s">
        <v>426</v>
      </c>
      <c r="K628" t="s">
        <v>153</v>
      </c>
      <c r="L628" s="1">
        <v>0.624</v>
      </c>
      <c r="M628">
        <v>12.81</v>
      </c>
      <c r="N628">
        <f t="shared" si="185"/>
        <v>-1.2810000000000001</v>
      </c>
      <c r="O628" t="s">
        <v>183</v>
      </c>
      <c r="P628">
        <v>0.55900000000000005</v>
      </c>
      <c r="Q628" s="1">
        <f t="shared" si="192"/>
        <v>6.4999999999999947E-2</v>
      </c>
      <c r="R628">
        <v>26.51</v>
      </c>
      <c r="S628">
        <f t="shared" si="186"/>
        <v>-2.6510000000000002</v>
      </c>
      <c r="T628">
        <f t="shared" si="176"/>
        <v>-1.37</v>
      </c>
      <c r="U628">
        <v>119.55</v>
      </c>
      <c r="V628">
        <v>1116.7</v>
      </c>
      <c r="W628">
        <v>34</v>
      </c>
      <c r="X628">
        <v>33</v>
      </c>
      <c r="Y628" s="13">
        <f>(W628+X628)/2</f>
        <v>33.5</v>
      </c>
      <c r="Z628">
        <f t="shared" si="177"/>
        <v>33.5</v>
      </c>
      <c r="AA628">
        <f t="shared" si="178"/>
        <v>89.35111464968152</v>
      </c>
      <c r="AB628">
        <f t="shared" si="179"/>
        <v>11219.378962500001</v>
      </c>
      <c r="AC628">
        <f t="shared" si="180"/>
        <v>978909.82865000016</v>
      </c>
      <c r="AD628">
        <f t="shared" si="191"/>
        <v>0.11627906976744175</v>
      </c>
      <c r="AE628">
        <f t="shared" si="193"/>
        <v>8.4174271792265124E-6</v>
      </c>
      <c r="AF628">
        <f t="shared" si="181"/>
        <v>9.443830541298966E-6</v>
      </c>
      <c r="AG628">
        <f t="shared" si="182"/>
        <v>9.4438305412989667</v>
      </c>
      <c r="AH628">
        <f t="shared" si="194"/>
        <v>8.2399021976904793E-4</v>
      </c>
      <c r="AI628">
        <f t="shared" si="183"/>
        <v>6.8933069644518001</v>
      </c>
    </row>
    <row r="629" spans="1:35" hidden="1" x14ac:dyDescent="0.35">
      <c r="A629" s="2">
        <v>44806</v>
      </c>
      <c r="B629" s="6" t="s">
        <v>18</v>
      </c>
      <c r="C629" s="6" t="s">
        <v>232</v>
      </c>
      <c r="D629" t="s">
        <v>86</v>
      </c>
      <c r="E629" t="s">
        <v>46</v>
      </c>
      <c r="F629">
        <v>8</v>
      </c>
      <c r="G629" t="s">
        <v>37</v>
      </c>
      <c r="H629" t="s">
        <v>97</v>
      </c>
      <c r="I629" t="str">
        <f t="shared" si="175"/>
        <v>K5PfaJ1</v>
      </c>
      <c r="J629" t="s">
        <v>406</v>
      </c>
      <c r="K629" t="s">
        <v>59</v>
      </c>
      <c r="L629" s="1">
        <v>0.71399999999999997</v>
      </c>
      <c r="M629">
        <v>16.149999999999999</v>
      </c>
      <c r="N629">
        <f t="shared" si="185"/>
        <v>-1.6149999999999998</v>
      </c>
      <c r="O629" t="s">
        <v>224</v>
      </c>
      <c r="P629">
        <v>0.71899999999999997</v>
      </c>
      <c r="Q629" s="1">
        <f t="shared" si="192"/>
        <v>-5.0000000000000044E-3</v>
      </c>
      <c r="R629">
        <v>26.56</v>
      </c>
      <c r="S629">
        <f t="shared" si="186"/>
        <v>-2.6559999999999997</v>
      </c>
      <c r="T629">
        <f t="shared" si="176"/>
        <v>-1.0409999999999999</v>
      </c>
      <c r="U629">
        <v>50.2</v>
      </c>
      <c r="V629">
        <v>49.7</v>
      </c>
      <c r="W629">
        <v>50.2</v>
      </c>
      <c r="X629">
        <v>49.7</v>
      </c>
      <c r="Y629">
        <v>49.7</v>
      </c>
      <c r="Z629">
        <f t="shared" si="177"/>
        <v>49.95</v>
      </c>
      <c r="AA629">
        <f t="shared" si="178"/>
        <v>198.64669585987264</v>
      </c>
      <c r="AB629">
        <f t="shared" si="179"/>
        <v>1978.2314000000003</v>
      </c>
      <c r="AC629">
        <f t="shared" si="180"/>
        <v>1939.0206500000002</v>
      </c>
      <c r="AD629">
        <f>(P629-L629)/L629</f>
        <v>7.0028011204481856E-3</v>
      </c>
      <c r="AE629">
        <f t="shared" si="193"/>
        <v>2.6489669390492084E-7</v>
      </c>
      <c r="AF629">
        <f t="shared" si="181"/>
        <v>5.2402695763890312E-8</v>
      </c>
      <c r="AG629">
        <f t="shared" si="182"/>
        <v>5.2402695763890311E-2</v>
      </c>
      <c r="AH629">
        <f t="shared" si="194"/>
        <v>5.1364015959837067E-8</v>
      </c>
      <c r="AI629">
        <f t="shared" si="183"/>
        <v>5.0338804768386466E-2</v>
      </c>
    </row>
    <row r="630" spans="1:35" hidden="1" x14ac:dyDescent="0.35">
      <c r="A630" s="2">
        <v>44777</v>
      </c>
      <c r="B630" t="s">
        <v>18</v>
      </c>
      <c r="C630" t="s">
        <v>196</v>
      </c>
      <c r="D630" t="s">
        <v>109</v>
      </c>
      <c r="E630" t="s">
        <v>21</v>
      </c>
      <c r="F630">
        <v>9</v>
      </c>
      <c r="G630" t="s">
        <v>41</v>
      </c>
      <c r="H630" t="s">
        <v>101</v>
      </c>
      <c r="I630" t="str">
        <f t="shared" si="175"/>
        <v>L3MluB10</v>
      </c>
      <c r="J630" t="s">
        <v>448</v>
      </c>
      <c r="K630" t="s">
        <v>87</v>
      </c>
      <c r="L630" s="1">
        <v>0.73399999999999999</v>
      </c>
      <c r="M630">
        <v>5.67</v>
      </c>
      <c r="N630">
        <f t="shared" si="185"/>
        <v>-0.56699999999999995</v>
      </c>
      <c r="O630" t="s">
        <v>180</v>
      </c>
      <c r="P630">
        <v>0.54300000000000004</v>
      </c>
      <c r="Q630" s="1">
        <f t="shared" si="192"/>
        <v>0.19099999999999995</v>
      </c>
      <c r="R630">
        <v>26.67</v>
      </c>
      <c r="S630">
        <f t="shared" si="186"/>
        <v>-2.6670000000000003</v>
      </c>
      <c r="T630">
        <f t="shared" si="176"/>
        <v>-2.1000000000000005</v>
      </c>
      <c r="U630">
        <v>112.9</v>
      </c>
      <c r="V630">
        <v>109.95</v>
      </c>
      <c r="W630" s="13">
        <v>112.9</v>
      </c>
      <c r="X630">
        <v>109.95</v>
      </c>
      <c r="Y630">
        <v>112.9</v>
      </c>
      <c r="Z630">
        <f t="shared" si="177"/>
        <v>111.42500000000001</v>
      </c>
      <c r="AA630">
        <f t="shared" si="178"/>
        <v>988.49766122611481</v>
      </c>
      <c r="AB630">
        <f t="shared" si="179"/>
        <v>10005.931850000001</v>
      </c>
      <c r="AC630">
        <f t="shared" si="180"/>
        <v>9489.8669625000002</v>
      </c>
      <c r="AD630">
        <f>(L630-P630)/P630</f>
        <v>0.35174953959484334</v>
      </c>
      <c r="AE630">
        <f t="shared" si="193"/>
        <v>3.288216817902198E-5</v>
      </c>
      <c r="AF630">
        <f t="shared" si="181"/>
        <v>3.2901673387953257E-5</v>
      </c>
      <c r="AG630">
        <f t="shared" si="182"/>
        <v>32.901673387953259</v>
      </c>
      <c r="AH630">
        <f t="shared" si="194"/>
        <v>3.1204740145746946E-5</v>
      </c>
      <c r="AI630">
        <f t="shared" si="183"/>
        <v>15.667463518072976</v>
      </c>
    </row>
    <row r="631" spans="1:35" hidden="1" x14ac:dyDescent="0.35">
      <c r="A631" s="2">
        <v>44750</v>
      </c>
      <c r="B631" t="s">
        <v>18</v>
      </c>
      <c r="C631" t="s">
        <v>155</v>
      </c>
      <c r="D631" t="s">
        <v>133</v>
      </c>
      <c r="E631" t="s">
        <v>46</v>
      </c>
      <c r="F631">
        <v>2</v>
      </c>
      <c r="G631" t="s">
        <v>37</v>
      </c>
      <c r="H631" t="s">
        <v>98</v>
      </c>
      <c r="I631" t="str">
        <f t="shared" si="175"/>
        <v>K1PfaI6</v>
      </c>
      <c r="J631" t="s">
        <v>482</v>
      </c>
      <c r="K631" t="s">
        <v>177</v>
      </c>
      <c r="L631" s="1">
        <v>0.77200000000000002</v>
      </c>
      <c r="M631">
        <v>16.760000000000002</v>
      </c>
      <c r="N631">
        <f t="shared" si="185"/>
        <v>-1.6760000000000002</v>
      </c>
      <c r="O631" t="s">
        <v>178</v>
      </c>
      <c r="P631">
        <v>0.72599999999999998</v>
      </c>
      <c r="Q631" s="1">
        <f t="shared" si="192"/>
        <v>4.6000000000000041E-2</v>
      </c>
      <c r="R631">
        <v>26.67</v>
      </c>
      <c r="S631">
        <f t="shared" si="186"/>
        <v>-2.6670000000000003</v>
      </c>
      <c r="T631">
        <f t="shared" si="176"/>
        <v>-0.9910000000000001</v>
      </c>
      <c r="U631">
        <v>57.95</v>
      </c>
      <c r="V631">
        <v>55</v>
      </c>
      <c r="W631">
        <v>17</v>
      </c>
      <c r="X631">
        <v>18</v>
      </c>
      <c r="Y631" s="13">
        <f>(W631+X631)/2</f>
        <v>17.5</v>
      </c>
      <c r="Z631">
        <f t="shared" si="177"/>
        <v>17.5</v>
      </c>
      <c r="AA631">
        <f t="shared" si="178"/>
        <v>24.382961783439491</v>
      </c>
      <c r="AB631">
        <f t="shared" si="179"/>
        <v>2636.1889625000003</v>
      </c>
      <c r="AC631">
        <f t="shared" si="180"/>
        <v>2374.625</v>
      </c>
      <c r="AD631">
        <f>(L631-P631)/P631</f>
        <v>6.3360881542699782E-2</v>
      </c>
      <c r="AE631">
        <f t="shared" si="193"/>
        <v>3.9864734140398988E-6</v>
      </c>
      <c r="AF631">
        <f t="shared" si="181"/>
        <v>1.0509097213391674E-6</v>
      </c>
      <c r="AG631">
        <f t="shared" si="182"/>
        <v>1.0509097213391674</v>
      </c>
      <c r="AH631">
        <f t="shared" si="194"/>
        <v>9.4663794308144948E-7</v>
      </c>
      <c r="AI631">
        <f t="shared" si="183"/>
        <v>1.0604538055894726</v>
      </c>
    </row>
    <row r="632" spans="1:35" hidden="1" x14ac:dyDescent="0.35">
      <c r="A632" s="2">
        <v>44806</v>
      </c>
      <c r="B632" s="6" t="s">
        <v>18</v>
      </c>
      <c r="C632" s="6" t="s">
        <v>232</v>
      </c>
      <c r="D632" t="s">
        <v>86</v>
      </c>
      <c r="E632" t="s">
        <v>46</v>
      </c>
      <c r="F632">
        <v>16</v>
      </c>
      <c r="G632" t="s">
        <v>37</v>
      </c>
      <c r="H632" t="s">
        <v>96</v>
      </c>
      <c r="I632" t="str">
        <f t="shared" si="175"/>
        <v>K5PfaF3</v>
      </c>
      <c r="J632" t="s">
        <v>405</v>
      </c>
      <c r="K632" t="s">
        <v>235</v>
      </c>
      <c r="L632" s="1">
        <v>0.74299999999999999</v>
      </c>
      <c r="M632">
        <v>23.23</v>
      </c>
      <c r="N632">
        <f t="shared" si="185"/>
        <v>-2.323</v>
      </c>
      <c r="O632" t="s">
        <v>243</v>
      </c>
      <c r="P632">
        <v>0.67400000000000004</v>
      </c>
      <c r="Q632" s="1">
        <f t="shared" si="192"/>
        <v>6.899999999999995E-2</v>
      </c>
      <c r="R632">
        <v>26.76</v>
      </c>
      <c r="S632">
        <f t="shared" si="186"/>
        <v>-2.6760000000000002</v>
      </c>
      <c r="T632">
        <f t="shared" si="176"/>
        <v>-0.3530000000000002</v>
      </c>
      <c r="U632">
        <v>91.85</v>
      </c>
      <c r="V632">
        <v>92.15</v>
      </c>
      <c r="W632">
        <v>91.85</v>
      </c>
      <c r="X632">
        <v>92.15</v>
      </c>
      <c r="Y632">
        <v>92.15</v>
      </c>
      <c r="Z632">
        <f t="shared" si="177"/>
        <v>92</v>
      </c>
      <c r="AA632">
        <f t="shared" si="178"/>
        <v>673.8853503184713</v>
      </c>
      <c r="AB632">
        <f t="shared" si="179"/>
        <v>6622.5916624999991</v>
      </c>
      <c r="AC632">
        <f t="shared" si="180"/>
        <v>6665.9236625000012</v>
      </c>
      <c r="AD632">
        <f>(L632-P632)/P632</f>
        <v>0.10237388724035601</v>
      </c>
      <c r="AE632">
        <f t="shared" si="193"/>
        <v>7.1959785390372148E-6</v>
      </c>
      <c r="AF632">
        <f t="shared" si="181"/>
        <v>4.7656027476156782E-6</v>
      </c>
      <c r="AG632">
        <f t="shared" si="182"/>
        <v>4.7656027476156781</v>
      </c>
      <c r="AH632">
        <f t="shared" si="194"/>
        <v>4.7967843618210357E-6</v>
      </c>
      <c r="AI632">
        <f t="shared" si="183"/>
        <v>13.500291069732791</v>
      </c>
    </row>
    <row r="633" spans="1:35" hidden="1" x14ac:dyDescent="0.35">
      <c r="A633" s="2">
        <v>44764</v>
      </c>
      <c r="B633" t="s">
        <v>18</v>
      </c>
      <c r="C633" t="s">
        <v>181</v>
      </c>
      <c r="D633" t="s">
        <v>133</v>
      </c>
      <c r="E633" t="s">
        <v>46</v>
      </c>
      <c r="F633">
        <v>2</v>
      </c>
      <c r="G633" t="s">
        <v>28</v>
      </c>
      <c r="H633" t="s">
        <v>44</v>
      </c>
      <c r="I633" t="str">
        <f t="shared" si="175"/>
        <v>K1DtoD10</v>
      </c>
      <c r="J633" t="s">
        <v>472</v>
      </c>
      <c r="K633" t="s">
        <v>191</v>
      </c>
      <c r="L633" s="1">
        <v>0.86199999999999999</v>
      </c>
      <c r="M633">
        <v>24.51</v>
      </c>
      <c r="N633">
        <f t="shared" si="185"/>
        <v>-2.4510000000000001</v>
      </c>
      <c r="O633" t="s">
        <v>192</v>
      </c>
      <c r="P633">
        <v>0.69099999999999995</v>
      </c>
      <c r="Q633" s="1">
        <f t="shared" si="192"/>
        <v>0.17100000000000004</v>
      </c>
      <c r="R633">
        <v>26.83</v>
      </c>
      <c r="S633">
        <f t="shared" si="186"/>
        <v>-2.6829999999999998</v>
      </c>
      <c r="T633">
        <f t="shared" si="176"/>
        <v>-0.23199999999999976</v>
      </c>
      <c r="U633">
        <v>80</v>
      </c>
      <c r="V633">
        <v>80.2</v>
      </c>
      <c r="W633">
        <v>24.5</v>
      </c>
      <c r="X633">
        <v>24.5</v>
      </c>
      <c r="Y633" s="13">
        <f>(W633+X633)/2</f>
        <v>24.5</v>
      </c>
      <c r="Z633">
        <f t="shared" si="177"/>
        <v>24.5</v>
      </c>
      <c r="AA633">
        <f t="shared" si="178"/>
        <v>47.790605095541402</v>
      </c>
      <c r="AB633">
        <f t="shared" si="179"/>
        <v>5024</v>
      </c>
      <c r="AC633">
        <f t="shared" si="180"/>
        <v>5049.1514000000006</v>
      </c>
      <c r="AD633">
        <f>(L633-P633)/P633</f>
        <v>0.24746743849493497</v>
      </c>
      <c r="AE633">
        <f t="shared" si="193"/>
        <v>2.1328862621407437E-5</v>
      </c>
      <c r="AF633">
        <f t="shared" si="181"/>
        <v>1.0715620580995095E-5</v>
      </c>
      <c r="AG633">
        <f t="shared" si="182"/>
        <v>10.715620580995095</v>
      </c>
      <c r="AH633">
        <f t="shared" si="194"/>
        <v>1.0769265656528705E-5</v>
      </c>
      <c r="AI633">
        <f t="shared" si="183"/>
        <v>46.188019745668562</v>
      </c>
    </row>
    <row r="634" spans="1:35" hidden="1" x14ac:dyDescent="0.35">
      <c r="A634" s="2">
        <v>44748</v>
      </c>
      <c r="B634" t="s">
        <v>18</v>
      </c>
      <c r="C634" t="s">
        <v>155</v>
      </c>
      <c r="D634" t="s">
        <v>86</v>
      </c>
      <c r="E634" t="s">
        <v>46</v>
      </c>
      <c r="F634">
        <v>1</v>
      </c>
      <c r="G634" t="s">
        <v>25</v>
      </c>
      <c r="H634" t="s">
        <v>93</v>
      </c>
      <c r="I634" t="str">
        <f t="shared" si="175"/>
        <v>K5SguH9</v>
      </c>
      <c r="J634" t="s">
        <v>409</v>
      </c>
      <c r="K634" t="s">
        <v>165</v>
      </c>
      <c r="L634" s="1">
        <v>0.85299999999999998</v>
      </c>
      <c r="M634">
        <v>19.63</v>
      </c>
      <c r="N634">
        <f t="shared" si="185"/>
        <v>-1.9629999999999999</v>
      </c>
      <c r="O634" t="s">
        <v>168</v>
      </c>
      <c r="P634">
        <v>0.86399999999999999</v>
      </c>
      <c r="Q634" s="1">
        <f t="shared" si="192"/>
        <v>-1.100000000000001E-2</v>
      </c>
      <c r="R634">
        <v>26.87</v>
      </c>
      <c r="S634">
        <f t="shared" si="186"/>
        <v>-2.6870000000000003</v>
      </c>
      <c r="T634">
        <f t="shared" si="176"/>
        <v>-0.72400000000000042</v>
      </c>
      <c r="U634">
        <v>37.549999999999997</v>
      </c>
      <c r="V634">
        <v>32.9</v>
      </c>
      <c r="W634">
        <v>10</v>
      </c>
      <c r="X634">
        <v>10.1</v>
      </c>
      <c r="Y634" s="13">
        <f>(W634+X634)/2</f>
        <v>10.050000000000001</v>
      </c>
      <c r="Z634">
        <f t="shared" si="177"/>
        <v>10.050000000000001</v>
      </c>
      <c r="AA634">
        <f t="shared" si="178"/>
        <v>8.0416003184713389</v>
      </c>
      <c r="AB634">
        <f t="shared" si="179"/>
        <v>1106.8519624999999</v>
      </c>
      <c r="AC634">
        <f t="shared" si="180"/>
        <v>849.69184999999993</v>
      </c>
      <c r="AD634">
        <f>(P634-L634)/L634</f>
        <v>1.2895662368112557E-2</v>
      </c>
      <c r="AE634">
        <f t="shared" si="193"/>
        <v>5.6169828704668262E-7</v>
      </c>
      <c r="AF634">
        <f t="shared" si="181"/>
        <v>6.2171685135050898E-8</v>
      </c>
      <c r="AG634">
        <f t="shared" si="182"/>
        <v>6.2171685135050898E-2</v>
      </c>
      <c r="AH634">
        <f t="shared" si="194"/>
        <v>4.772704566625267E-8</v>
      </c>
      <c r="AI634">
        <f t="shared" si="183"/>
        <v>8.5872493280456985E-2</v>
      </c>
    </row>
    <row r="635" spans="1:35" hidden="1" x14ac:dyDescent="0.35">
      <c r="A635" s="2">
        <v>44778</v>
      </c>
      <c r="B635" s="6" t="s">
        <v>18</v>
      </c>
      <c r="C635" s="6" t="s">
        <v>196</v>
      </c>
      <c r="D635" t="s">
        <v>86</v>
      </c>
      <c r="E635" t="s">
        <v>46</v>
      </c>
      <c r="F635">
        <v>7</v>
      </c>
      <c r="G635" t="s">
        <v>33</v>
      </c>
      <c r="H635" t="s">
        <v>54</v>
      </c>
      <c r="I635" t="str">
        <f t="shared" si="175"/>
        <v>K5HmaA6</v>
      </c>
      <c r="J635" t="s">
        <v>402</v>
      </c>
      <c r="K635" t="s">
        <v>208</v>
      </c>
      <c r="L635" s="1">
        <v>0.79100000000000004</v>
      </c>
      <c r="N635">
        <f t="shared" si="185"/>
        <v>0</v>
      </c>
      <c r="O635" s="6" t="s">
        <v>168</v>
      </c>
      <c r="P635">
        <v>0.74399999999999999</v>
      </c>
      <c r="Q635" s="1">
        <f t="shared" si="192"/>
        <v>4.7000000000000042E-2</v>
      </c>
      <c r="R635">
        <v>26.93</v>
      </c>
      <c r="S635">
        <f t="shared" si="186"/>
        <v>-2.6930000000000001</v>
      </c>
      <c r="T635">
        <f t="shared" si="176"/>
        <v>-2.6930000000000001</v>
      </c>
      <c r="U635">
        <v>47.95</v>
      </c>
      <c r="V635">
        <v>47.9</v>
      </c>
      <c r="W635" s="13">
        <v>47.95</v>
      </c>
      <c r="X635">
        <v>47.9</v>
      </c>
      <c r="Y635">
        <v>47.95</v>
      </c>
      <c r="Z635">
        <f t="shared" si="177"/>
        <v>47.924999999999997</v>
      </c>
      <c r="AA635">
        <f t="shared" si="178"/>
        <v>182.86668988853498</v>
      </c>
      <c r="AB635">
        <f t="shared" si="179"/>
        <v>1804.8739625000003</v>
      </c>
      <c r="AC635">
        <f t="shared" si="180"/>
        <v>1801.11185</v>
      </c>
      <c r="AD635">
        <f>(L635-P635)/P635</f>
        <v>6.3172043010752743E-2</v>
      </c>
      <c r="AE635">
        <f t="shared" si="193"/>
        <v>3.9718527636844711E-6</v>
      </c>
      <c r="AF635">
        <f t="shared" si="181"/>
        <v>7.1686936360577679E-7</v>
      </c>
      <c r="AG635">
        <f t="shared" si="182"/>
        <v>0.7168693636057768</v>
      </c>
      <c r="AH635">
        <f t="shared" si="194"/>
        <v>7.1537510791273505E-7</v>
      </c>
      <c r="AI635">
        <f t="shared" si="183"/>
        <v>0.26619731288740317</v>
      </c>
    </row>
    <row r="636" spans="1:35" hidden="1" x14ac:dyDescent="0.35">
      <c r="A636" s="10">
        <v>44777</v>
      </c>
      <c r="B636" s="6" t="s">
        <v>18</v>
      </c>
      <c r="C636" s="6" t="s">
        <v>196</v>
      </c>
      <c r="D636" t="s">
        <v>133</v>
      </c>
      <c r="E636" t="s">
        <v>46</v>
      </c>
      <c r="F636">
        <v>3</v>
      </c>
      <c r="G636" t="s">
        <v>29</v>
      </c>
      <c r="H636" t="s">
        <v>52</v>
      </c>
      <c r="I636" t="str">
        <f t="shared" si="175"/>
        <v>K1PafF9</v>
      </c>
      <c r="J636" t="s">
        <v>481</v>
      </c>
      <c r="K636" t="s">
        <v>204</v>
      </c>
      <c r="L636" s="1">
        <v>0.67600000000000005</v>
      </c>
      <c r="M636">
        <v>5.27</v>
      </c>
      <c r="N636">
        <f t="shared" si="185"/>
        <v>-0.52699999999999991</v>
      </c>
      <c r="O636" s="6" t="s">
        <v>205</v>
      </c>
      <c r="P636">
        <v>0.497</v>
      </c>
      <c r="Q636" s="1">
        <f t="shared" si="192"/>
        <v>0.17900000000000005</v>
      </c>
      <c r="R636">
        <v>27.01</v>
      </c>
      <c r="S636">
        <f t="shared" si="186"/>
        <v>-2.7010000000000001</v>
      </c>
      <c r="T636">
        <f t="shared" si="176"/>
        <v>-2.1740000000000004</v>
      </c>
      <c r="U636">
        <v>93.95</v>
      </c>
      <c r="V636">
        <v>94.4</v>
      </c>
      <c r="W636" s="13">
        <v>93.95</v>
      </c>
      <c r="X636">
        <v>94.4</v>
      </c>
      <c r="Y636">
        <v>93.95</v>
      </c>
      <c r="Z636">
        <f t="shared" si="177"/>
        <v>94.175000000000011</v>
      </c>
      <c r="AA636">
        <f t="shared" si="178"/>
        <v>706.12504976114667</v>
      </c>
      <c r="AB636">
        <f t="shared" si="179"/>
        <v>6928.8829625000008</v>
      </c>
      <c r="AC636">
        <f t="shared" si="180"/>
        <v>6995.4176000000007</v>
      </c>
      <c r="AD636">
        <f>(L636-P636)/P636</f>
        <v>0.36016096579476869</v>
      </c>
      <c r="AE636">
        <f t="shared" si="193"/>
        <v>3.385277915230899E-5</v>
      </c>
      <c r="AF636">
        <f t="shared" si="181"/>
        <v>2.3456194470170897E-5</v>
      </c>
      <c r="AG636">
        <f t="shared" si="182"/>
        <v>23.456194470170896</v>
      </c>
      <c r="AH636">
        <f t="shared" si="194"/>
        <v>2.3681432709097539E-5</v>
      </c>
      <c r="AI636">
        <f t="shared" si="183"/>
        <v>10.789417879563429</v>
      </c>
    </row>
    <row r="637" spans="1:35" hidden="1" x14ac:dyDescent="0.35">
      <c r="A637" s="2">
        <v>44750</v>
      </c>
      <c r="B637" t="s">
        <v>18</v>
      </c>
      <c r="C637" t="s">
        <v>155</v>
      </c>
      <c r="D637" t="s">
        <v>133</v>
      </c>
      <c r="E637" t="s">
        <v>46</v>
      </c>
      <c r="F637">
        <v>1</v>
      </c>
      <c r="G637" t="s">
        <v>41</v>
      </c>
      <c r="H637" t="s">
        <v>136</v>
      </c>
      <c r="I637" t="str">
        <f t="shared" si="175"/>
        <v>K1MluD7</v>
      </c>
      <c r="J637" t="s">
        <v>480</v>
      </c>
      <c r="K637" t="s">
        <v>177</v>
      </c>
      <c r="L637" s="1">
        <v>1.0529999999999999</v>
      </c>
      <c r="M637">
        <v>12.39</v>
      </c>
      <c r="N637">
        <f t="shared" si="185"/>
        <v>-1.2390000000000001</v>
      </c>
      <c r="O637" t="s">
        <v>178</v>
      </c>
      <c r="P637">
        <v>0.85699999999999998</v>
      </c>
      <c r="Q637" s="1">
        <f t="shared" si="192"/>
        <v>0.19599999999999995</v>
      </c>
      <c r="R637">
        <v>27.24</v>
      </c>
      <c r="S637">
        <f t="shared" si="186"/>
        <v>-2.7239999999999998</v>
      </c>
      <c r="T637">
        <f t="shared" si="176"/>
        <v>-1.4849999999999997</v>
      </c>
      <c r="U637">
        <v>131.5</v>
      </c>
      <c r="V637">
        <v>130.75</v>
      </c>
      <c r="W637">
        <v>46</v>
      </c>
      <c r="X637">
        <v>44.5</v>
      </c>
      <c r="Y637" s="13">
        <f>(W637+X637)/2</f>
        <v>45.25</v>
      </c>
      <c r="Z637">
        <f t="shared" si="177"/>
        <v>45.25</v>
      </c>
      <c r="AA637">
        <f t="shared" si="178"/>
        <v>163.02249203821654</v>
      </c>
      <c r="AB637">
        <f t="shared" si="179"/>
        <v>13574.41625</v>
      </c>
      <c r="AC637">
        <f t="shared" si="180"/>
        <v>13420.016562500001</v>
      </c>
      <c r="AD637">
        <f>(L637-P637)/P637</f>
        <v>0.2287047841306884</v>
      </c>
      <c r="AE637">
        <f t="shared" si="193"/>
        <v>1.9355963453958449E-5</v>
      </c>
      <c r="AF637">
        <f t="shared" si="181"/>
        <v>2.6274590484381971E-5</v>
      </c>
      <c r="AG637">
        <f t="shared" si="182"/>
        <v>26.274590484381971</v>
      </c>
      <c r="AH637">
        <f t="shared" si="194"/>
        <v>2.5975735013526711E-5</v>
      </c>
      <c r="AI637">
        <f t="shared" si="183"/>
        <v>17.693326925509748</v>
      </c>
    </row>
    <row r="638" spans="1:35" hidden="1" x14ac:dyDescent="0.35">
      <c r="A638" s="2">
        <v>44763</v>
      </c>
      <c r="B638" t="s">
        <v>18</v>
      </c>
      <c r="C638" t="s">
        <v>181</v>
      </c>
      <c r="D638" t="s">
        <v>45</v>
      </c>
      <c r="E638" t="s">
        <v>46</v>
      </c>
      <c r="F638">
        <v>8</v>
      </c>
      <c r="G638" t="s">
        <v>28</v>
      </c>
      <c r="H638" t="s">
        <v>47</v>
      </c>
      <c r="I638" t="str">
        <f t="shared" si="175"/>
        <v>L4DtoA1</v>
      </c>
      <c r="J638" t="s">
        <v>433</v>
      </c>
      <c r="K638" t="s">
        <v>190</v>
      </c>
      <c r="L638" s="1">
        <v>1.1020000000000001</v>
      </c>
      <c r="M638">
        <v>20.149999999999999</v>
      </c>
      <c r="N638">
        <f t="shared" si="185"/>
        <v>-2.0149999999999997</v>
      </c>
      <c r="O638" t="s">
        <v>163</v>
      </c>
      <c r="P638">
        <v>0.98799999999999999</v>
      </c>
      <c r="Q638" s="1">
        <f t="shared" si="192"/>
        <v>0.1140000000000001</v>
      </c>
      <c r="R638">
        <v>27.26</v>
      </c>
      <c r="S638">
        <f t="shared" si="186"/>
        <v>-2.726</v>
      </c>
      <c r="T638">
        <f t="shared" si="176"/>
        <v>-0.7110000000000003</v>
      </c>
      <c r="U638">
        <v>52.65</v>
      </c>
      <c r="V638">
        <v>55.85</v>
      </c>
      <c r="W638">
        <v>17</v>
      </c>
      <c r="X638">
        <v>18</v>
      </c>
      <c r="Y638" s="13">
        <f>(W638+X638)/2</f>
        <v>17.5</v>
      </c>
      <c r="Z638">
        <f t="shared" si="177"/>
        <v>17.5</v>
      </c>
      <c r="AA638">
        <f t="shared" si="178"/>
        <v>24.382961783439491</v>
      </c>
      <c r="AB638">
        <f t="shared" si="179"/>
        <v>2176.0376624999999</v>
      </c>
      <c r="AC638">
        <f t="shared" si="180"/>
        <v>2448.5896625000005</v>
      </c>
      <c r="AD638">
        <f>(L638-P638)/P638</f>
        <v>0.11538461538461549</v>
      </c>
      <c r="AE638">
        <f t="shared" si="193"/>
        <v>8.337791575108668E-6</v>
      </c>
      <c r="AF638">
        <f t="shared" si="181"/>
        <v>1.8143348489511658E-6</v>
      </c>
      <c r="AG638">
        <f t="shared" si="182"/>
        <v>1.8143348489511659</v>
      </c>
      <c r="AH638">
        <f t="shared" si="194"/>
        <v>2.041583025889068E-6</v>
      </c>
      <c r="AI638">
        <f t="shared" si="183"/>
        <v>2.5518071011971379</v>
      </c>
    </row>
    <row r="639" spans="1:35" hidden="1" x14ac:dyDescent="0.35">
      <c r="A639" s="2">
        <v>44790</v>
      </c>
      <c r="B639" s="6" t="s">
        <v>18</v>
      </c>
      <c r="C639" s="6" t="s">
        <v>214</v>
      </c>
      <c r="D639" t="s">
        <v>133</v>
      </c>
      <c r="E639" t="s">
        <v>46</v>
      </c>
      <c r="F639">
        <v>6</v>
      </c>
      <c r="G639" t="s">
        <v>33</v>
      </c>
      <c r="H639" t="s">
        <v>54</v>
      </c>
      <c r="I639" t="str">
        <f t="shared" si="175"/>
        <v>K1HmaA6</v>
      </c>
      <c r="J639" t="s">
        <v>477</v>
      </c>
      <c r="K639" t="s">
        <v>216</v>
      </c>
      <c r="L639" s="1">
        <v>0.80300000000000005</v>
      </c>
      <c r="M639">
        <v>22.16</v>
      </c>
      <c r="N639">
        <f t="shared" si="185"/>
        <v>-2.2160000000000002</v>
      </c>
      <c r="O639" s="6" t="s">
        <v>217</v>
      </c>
      <c r="P639">
        <v>0.83199999999999996</v>
      </c>
      <c r="Q639" s="1">
        <f t="shared" si="192"/>
        <v>-2.8999999999999915E-2</v>
      </c>
      <c r="R639">
        <v>27.34</v>
      </c>
      <c r="S639">
        <f t="shared" si="186"/>
        <v>-2.734</v>
      </c>
      <c r="T639">
        <f t="shared" si="176"/>
        <v>-0.51799999999999979</v>
      </c>
      <c r="U639">
        <v>83.9</v>
      </c>
      <c r="V639">
        <v>82.1</v>
      </c>
      <c r="W639" s="13">
        <v>83.9</v>
      </c>
      <c r="X639">
        <v>82.1</v>
      </c>
      <c r="Y639">
        <v>83.9</v>
      </c>
      <c r="Z639">
        <f t="shared" si="177"/>
        <v>83</v>
      </c>
      <c r="AA639">
        <f t="shared" si="178"/>
        <v>548.48726114649685</v>
      </c>
      <c r="AB639">
        <f t="shared" si="179"/>
        <v>5525.7798500000008</v>
      </c>
      <c r="AC639">
        <f t="shared" si="180"/>
        <v>5291.221849999999</v>
      </c>
      <c r="AD639">
        <f>(P639-L639)/L639</f>
        <v>3.6114570361145598E-2</v>
      </c>
      <c r="AE639">
        <f t="shared" si="193"/>
        <v>1.9955106988016763E-6</v>
      </c>
      <c r="AF639">
        <f t="shared" si="181"/>
        <v>1.1026752809897723E-6</v>
      </c>
      <c r="AG639">
        <f t="shared" si="182"/>
        <v>1.1026752809897724</v>
      </c>
      <c r="AH639">
        <f t="shared" si="194"/>
        <v>1.0558689811408196E-6</v>
      </c>
      <c r="AI639">
        <f t="shared" si="183"/>
        <v>2.1287167586675153</v>
      </c>
    </row>
    <row r="640" spans="1:35" hidden="1" x14ac:dyDescent="0.35">
      <c r="A640" s="2">
        <v>44779</v>
      </c>
      <c r="B640" s="6" t="s">
        <v>18</v>
      </c>
      <c r="C640" s="6" t="s">
        <v>196</v>
      </c>
      <c r="D640" t="s">
        <v>45</v>
      </c>
      <c r="E640" t="s">
        <v>46</v>
      </c>
      <c r="F640">
        <v>10</v>
      </c>
      <c r="G640" t="s">
        <v>29</v>
      </c>
      <c r="H640" t="s">
        <v>54</v>
      </c>
      <c r="I640" t="str">
        <f t="shared" si="175"/>
        <v>L4PafA6</v>
      </c>
      <c r="J640" t="s">
        <v>436</v>
      </c>
      <c r="K640" t="s">
        <v>212</v>
      </c>
      <c r="L640" s="1">
        <v>0.69199999999999995</v>
      </c>
      <c r="M640">
        <v>12.36</v>
      </c>
      <c r="N640">
        <f t="shared" si="185"/>
        <v>-1.236</v>
      </c>
      <c r="O640" s="6" t="s">
        <v>178</v>
      </c>
      <c r="P640">
        <v>0.54900000000000004</v>
      </c>
      <c r="Q640" s="1">
        <f t="shared" si="192"/>
        <v>0.1429999999999999</v>
      </c>
      <c r="R640">
        <v>27.45</v>
      </c>
      <c r="S640">
        <f t="shared" si="186"/>
        <v>-2.7450000000000001</v>
      </c>
      <c r="T640">
        <f t="shared" si="176"/>
        <v>-1.5090000000000001</v>
      </c>
      <c r="U640">
        <v>53.6</v>
      </c>
      <c r="V640">
        <v>51.65</v>
      </c>
      <c r="W640" s="13">
        <v>53.6</v>
      </c>
      <c r="X640">
        <v>51.65</v>
      </c>
      <c r="Y640">
        <v>53.6</v>
      </c>
      <c r="Z640">
        <f t="shared" si="177"/>
        <v>52.625</v>
      </c>
      <c r="AA640">
        <f t="shared" si="178"/>
        <v>220.49288415605093</v>
      </c>
      <c r="AB640">
        <f t="shared" si="179"/>
        <v>2255.2736</v>
      </c>
      <c r="AC640">
        <f t="shared" si="180"/>
        <v>2094.1621624999998</v>
      </c>
      <c r="AD640">
        <f>(L640-P640)/P640</f>
        <v>0.26047358834244061</v>
      </c>
      <c r="AE640">
        <f t="shared" si="193"/>
        <v>2.2717056987532365E-5</v>
      </c>
      <c r="AF640">
        <f t="shared" si="181"/>
        <v>5.1233178893677272E-6</v>
      </c>
      <c r="AG640">
        <f t="shared" si="182"/>
        <v>5.1233178893677271</v>
      </c>
      <c r="AH640">
        <f t="shared" si="194"/>
        <v>4.7573201186646512E-6</v>
      </c>
      <c r="AI640">
        <f t="shared" si="183"/>
        <v>3.3951742142927279</v>
      </c>
    </row>
    <row r="641" spans="1:35" x14ac:dyDescent="0.35">
      <c r="A641" s="2">
        <v>44790</v>
      </c>
      <c r="B641" s="6" t="s">
        <v>18</v>
      </c>
      <c r="C641" s="6" t="s">
        <v>214</v>
      </c>
      <c r="D641" t="s">
        <v>109</v>
      </c>
      <c r="E641" t="s">
        <v>21</v>
      </c>
      <c r="F641">
        <v>10</v>
      </c>
      <c r="G641" t="s">
        <v>26</v>
      </c>
      <c r="H641" t="s">
        <v>203</v>
      </c>
      <c r="I641" t="str">
        <f t="shared" si="175"/>
        <v>L3MlaI3</v>
      </c>
      <c r="J641" t="s">
        <v>495</v>
      </c>
      <c r="K641" t="s">
        <v>215</v>
      </c>
      <c r="L641" s="1">
        <v>0.90300000000000002</v>
      </c>
      <c r="M641">
        <v>23.55</v>
      </c>
      <c r="N641">
        <f t="shared" si="185"/>
        <v>-2.355</v>
      </c>
      <c r="O641" s="6" t="s">
        <v>160</v>
      </c>
      <c r="P641">
        <v>0.94499999999999995</v>
      </c>
      <c r="Q641" s="1">
        <f t="shared" si="192"/>
        <v>-4.1999999999999926E-2</v>
      </c>
      <c r="R641">
        <v>27.45</v>
      </c>
      <c r="S641">
        <f t="shared" si="186"/>
        <v>-2.7450000000000001</v>
      </c>
      <c r="T641">
        <f t="shared" si="176"/>
        <v>-0.39000000000000012</v>
      </c>
      <c r="U641">
        <v>35.799999999999997</v>
      </c>
      <c r="V641">
        <v>34.299999999999997</v>
      </c>
      <c r="W641" s="13">
        <v>35.799999999999997</v>
      </c>
      <c r="X641">
        <v>34.299999999999997</v>
      </c>
      <c r="Y641">
        <v>35.799999999999997</v>
      </c>
      <c r="Z641">
        <f t="shared" si="177"/>
        <v>35.049999999999997</v>
      </c>
      <c r="AA641">
        <f t="shared" si="178"/>
        <v>97.810708598726094</v>
      </c>
      <c r="AB641">
        <f t="shared" si="179"/>
        <v>1006.0873999999999</v>
      </c>
      <c r="AC641">
        <f t="shared" si="180"/>
        <v>923.54464999999982</v>
      </c>
      <c r="AD641">
        <f>(P641-L641)/L641</f>
        <v>4.651162790697666E-2</v>
      </c>
      <c r="AE641">
        <f t="shared" si="193"/>
        <v>2.7246782015349072E-6</v>
      </c>
      <c r="AF641">
        <f t="shared" si="181"/>
        <v>2.7412644076189304E-7</v>
      </c>
      <c r="AG641">
        <f t="shared" si="182"/>
        <v>0.27412644076189302</v>
      </c>
      <c r="AH641">
        <f t="shared" si="194"/>
        <v>2.5163619759991846E-7</v>
      </c>
      <c r="AI641">
        <f t="shared" si="183"/>
        <v>0.70288830964587934</v>
      </c>
    </row>
    <row r="642" spans="1:35" x14ac:dyDescent="0.35">
      <c r="A642" s="2">
        <v>44804</v>
      </c>
      <c r="B642" s="6" t="s">
        <v>18</v>
      </c>
      <c r="C642" s="6" t="s">
        <v>232</v>
      </c>
      <c r="D642" t="s">
        <v>133</v>
      </c>
      <c r="E642" t="s">
        <v>46</v>
      </c>
      <c r="F642">
        <v>5</v>
      </c>
      <c r="G642" t="s">
        <v>26</v>
      </c>
      <c r="H642" t="s">
        <v>82</v>
      </c>
      <c r="I642" t="str">
        <f t="shared" ref="I642:I705" si="195">D642&amp;G642&amp;H642</f>
        <v>K1MlaH7</v>
      </c>
      <c r="J642" t="s">
        <v>479</v>
      </c>
      <c r="K642" t="s">
        <v>235</v>
      </c>
      <c r="L642" s="1">
        <v>0.80500000000000005</v>
      </c>
      <c r="M642">
        <v>30.54</v>
      </c>
      <c r="N642">
        <f t="shared" si="185"/>
        <v>-3.0539999999999998</v>
      </c>
      <c r="O642" t="s">
        <v>200</v>
      </c>
      <c r="P642">
        <v>0.78300000000000003</v>
      </c>
      <c r="Q642" s="1">
        <f t="shared" si="192"/>
        <v>2.200000000000002E-2</v>
      </c>
      <c r="R642">
        <v>27.46</v>
      </c>
      <c r="S642">
        <f t="shared" si="186"/>
        <v>-2.746</v>
      </c>
      <c r="T642">
        <f t="shared" ref="T642:T705" si="196">S642-N642</f>
        <v>0.30799999999999983</v>
      </c>
      <c r="U642">
        <v>38.4</v>
      </c>
      <c r="V642">
        <v>33.4</v>
      </c>
      <c r="W642">
        <v>38.4</v>
      </c>
      <c r="X642">
        <v>33.4</v>
      </c>
      <c r="Y642">
        <v>33.4</v>
      </c>
      <c r="Z642">
        <f t="shared" ref="Z642:Z705" si="197">(W642+X642)/2</f>
        <v>35.9</v>
      </c>
      <c r="AA642">
        <f t="shared" ref="AA642:AA705" si="198">(Z642)^2/(4*3.14)</f>
        <v>102.61226114649681</v>
      </c>
      <c r="AB642">
        <f t="shared" ref="AB642:AB705" si="199">3.14*(U642/2)^2</f>
        <v>1157.5296000000001</v>
      </c>
      <c r="AC642">
        <f t="shared" ref="AC642:AC705" si="200">3.14*(V642/2)^2</f>
        <v>875.71460000000002</v>
      </c>
      <c r="AD642">
        <f>(L642-P642)/P642</f>
        <v>2.8097062579821225E-2</v>
      </c>
      <c r="AE642">
        <f t="shared" si="193"/>
        <v>1.4650368627379616E-6</v>
      </c>
      <c r="AF642">
        <f t="shared" ref="AF642:AF705" si="201">AE642*(AB642/10000)</f>
        <v>1.6958235337103278E-7</v>
      </c>
      <c r="AG642">
        <f t="shared" ref="AG642:AG705" si="202">AF642*10^6</f>
        <v>0.16958235337103278</v>
      </c>
      <c r="AH642">
        <f t="shared" si="194"/>
        <v>1.2829541702378291E-7</v>
      </c>
      <c r="AI642">
        <f t="shared" ref="AI642:AI705" si="203">AG642/ABS(T642)</f>
        <v>0.55059205639945741</v>
      </c>
    </row>
    <row r="643" spans="1:35" hidden="1" x14ac:dyDescent="0.35">
      <c r="A643" s="2">
        <v>44763</v>
      </c>
      <c r="B643" t="s">
        <v>18</v>
      </c>
      <c r="C643" t="s">
        <v>181</v>
      </c>
      <c r="D643" t="s">
        <v>109</v>
      </c>
      <c r="E643" t="s">
        <v>21</v>
      </c>
      <c r="F643">
        <v>11</v>
      </c>
      <c r="G643" t="s">
        <v>22</v>
      </c>
      <c r="H643" t="s">
        <v>110</v>
      </c>
      <c r="I643" t="str">
        <f t="shared" si="195"/>
        <v>L3FsaA7</v>
      </c>
      <c r="J643" t="s">
        <v>444</v>
      </c>
      <c r="K643" t="s">
        <v>188</v>
      </c>
      <c r="L643" s="1">
        <v>0.71699999999999997</v>
      </c>
      <c r="M643">
        <v>14.95</v>
      </c>
      <c r="N643">
        <f t="shared" si="185"/>
        <v>-1.4949999999999999</v>
      </c>
      <c r="O643" t="s">
        <v>189</v>
      </c>
      <c r="P643">
        <v>0.70499999999999996</v>
      </c>
      <c r="Q643" s="1">
        <f t="shared" si="192"/>
        <v>1.2000000000000011E-2</v>
      </c>
      <c r="R643">
        <v>27.54</v>
      </c>
      <c r="S643">
        <f t="shared" si="186"/>
        <v>-2.754</v>
      </c>
      <c r="T643">
        <f t="shared" si="196"/>
        <v>-1.2590000000000001</v>
      </c>
      <c r="U643">
        <v>39.75</v>
      </c>
      <c r="V643">
        <v>35.049999999999997</v>
      </c>
      <c r="W643">
        <v>10</v>
      </c>
      <c r="X643">
        <v>11</v>
      </c>
      <c r="Y643" s="13">
        <f>(W643+X643)/2</f>
        <v>10.5</v>
      </c>
      <c r="Z643">
        <f t="shared" si="197"/>
        <v>10.5</v>
      </c>
      <c r="AA643">
        <f t="shared" si="198"/>
        <v>8.7778662420382165</v>
      </c>
      <c r="AB643">
        <f t="shared" si="199"/>
        <v>1240.3490624999999</v>
      </c>
      <c r="AC643">
        <f t="shared" si="200"/>
        <v>964.37446249999994</v>
      </c>
      <c r="AD643">
        <f>(L643-P643)/P643</f>
        <v>1.7021276595744698E-2</v>
      </c>
      <c r="AE643">
        <f t="shared" si="193"/>
        <v>7.9049344367652482E-7</v>
      </c>
      <c r="AF643">
        <f t="shared" si="201"/>
        <v>9.8048780177657408E-8</v>
      </c>
      <c r="AG643">
        <f t="shared" si="202"/>
        <v>9.8048780177657405E-2</v>
      </c>
      <c r="AH643">
        <f t="shared" si="194"/>
        <v>7.623316898553225E-8</v>
      </c>
      <c r="AI643">
        <f t="shared" si="203"/>
        <v>7.7878300379394277E-2</v>
      </c>
    </row>
    <row r="644" spans="1:35" hidden="1" x14ac:dyDescent="0.35">
      <c r="A644" s="2">
        <v>44790</v>
      </c>
      <c r="B644" s="6" t="s">
        <v>18</v>
      </c>
      <c r="C644" s="6" t="s">
        <v>214</v>
      </c>
      <c r="D644" t="s">
        <v>133</v>
      </c>
      <c r="E644" t="s">
        <v>46</v>
      </c>
      <c r="F644">
        <v>10</v>
      </c>
      <c r="G644" t="s">
        <v>37</v>
      </c>
      <c r="H644" t="s">
        <v>98</v>
      </c>
      <c r="I644" t="str">
        <f t="shared" si="195"/>
        <v>K1PfaI6</v>
      </c>
      <c r="J644" t="s">
        <v>482</v>
      </c>
      <c r="K644" t="s">
        <v>188</v>
      </c>
      <c r="L644" s="1">
        <v>0.76700000000000002</v>
      </c>
      <c r="M644">
        <v>14.12</v>
      </c>
      <c r="N644">
        <f t="shared" si="185"/>
        <v>-1.4119999999999999</v>
      </c>
      <c r="O644" t="s">
        <v>218</v>
      </c>
      <c r="P644">
        <v>0.74199999999999999</v>
      </c>
      <c r="Q644" s="1">
        <f t="shared" si="192"/>
        <v>2.5000000000000022E-2</v>
      </c>
      <c r="R644">
        <v>27.54</v>
      </c>
      <c r="S644">
        <f t="shared" si="186"/>
        <v>-2.754</v>
      </c>
      <c r="T644">
        <f t="shared" si="196"/>
        <v>-1.3420000000000001</v>
      </c>
      <c r="U644">
        <v>57.95</v>
      </c>
      <c r="V644">
        <v>55</v>
      </c>
      <c r="W644" s="13">
        <v>57.95</v>
      </c>
      <c r="X644">
        <v>55</v>
      </c>
      <c r="Y644">
        <v>57.95</v>
      </c>
      <c r="Z644">
        <f t="shared" si="197"/>
        <v>56.475000000000001</v>
      </c>
      <c r="AA644">
        <f t="shared" si="198"/>
        <v>253.93516122611467</v>
      </c>
      <c r="AB644">
        <f t="shared" si="199"/>
        <v>2636.1889625000003</v>
      </c>
      <c r="AC644">
        <f t="shared" si="200"/>
        <v>2374.625</v>
      </c>
      <c r="AD644">
        <f>(L644-P644)/P644</f>
        <v>3.3692722371967687E-2</v>
      </c>
      <c r="AE644">
        <f t="shared" si="193"/>
        <v>1.8320777680963829E-6</v>
      </c>
      <c r="AF644">
        <f t="shared" si="201"/>
        <v>4.8297031906973197E-7</v>
      </c>
      <c r="AG644">
        <f t="shared" si="202"/>
        <v>0.48297031906973198</v>
      </c>
      <c r="AH644">
        <f t="shared" si="194"/>
        <v>4.3504976700658729E-7</v>
      </c>
      <c r="AI644">
        <f t="shared" si="203"/>
        <v>0.35988846428445004</v>
      </c>
    </row>
    <row r="645" spans="1:35" hidden="1" x14ac:dyDescent="0.35">
      <c r="A645" s="2">
        <v>44792</v>
      </c>
      <c r="B645" s="6" t="s">
        <v>18</v>
      </c>
      <c r="C645" s="6" t="s">
        <v>214</v>
      </c>
      <c r="D645" t="s">
        <v>20</v>
      </c>
      <c r="E645" t="s">
        <v>21</v>
      </c>
      <c r="F645">
        <v>3</v>
      </c>
      <c r="G645" t="s">
        <v>37</v>
      </c>
      <c r="H645" t="s">
        <v>54</v>
      </c>
      <c r="I645" t="str">
        <f t="shared" si="195"/>
        <v>K6PfaA6</v>
      </c>
      <c r="J645" t="s">
        <v>429</v>
      </c>
      <c r="K645" t="s">
        <v>225</v>
      </c>
      <c r="L645" s="1">
        <v>0.82499999999999996</v>
      </c>
      <c r="M645">
        <v>9.83</v>
      </c>
      <c r="N645">
        <f t="shared" si="185"/>
        <v>-0.98299999999999998</v>
      </c>
      <c r="O645" t="s">
        <v>175</v>
      </c>
      <c r="P645">
        <v>0.64400000000000002</v>
      </c>
      <c r="Q645" s="1">
        <f t="shared" si="192"/>
        <v>0.18099999999999994</v>
      </c>
      <c r="R645">
        <v>27.56</v>
      </c>
      <c r="S645">
        <f t="shared" si="186"/>
        <v>-2.7559999999999998</v>
      </c>
      <c r="T645">
        <f t="shared" si="196"/>
        <v>-1.7729999999999997</v>
      </c>
      <c r="U645">
        <v>80.5</v>
      </c>
      <c r="V645">
        <v>81.25</v>
      </c>
      <c r="W645" s="13">
        <v>80.5</v>
      </c>
      <c r="X645">
        <v>81.25</v>
      </c>
      <c r="Y645">
        <v>80.5</v>
      </c>
      <c r="Z645">
        <f t="shared" si="197"/>
        <v>80.875</v>
      </c>
      <c r="AA645">
        <f t="shared" si="198"/>
        <v>520.76159434713372</v>
      </c>
      <c r="AB645">
        <f t="shared" si="199"/>
        <v>5086.9962500000001</v>
      </c>
      <c r="AC645">
        <f t="shared" si="200"/>
        <v>5182.2265625</v>
      </c>
      <c r="AD645">
        <f>(L645-P645)/P645</f>
        <v>0.2810559006211179</v>
      </c>
      <c r="AE645">
        <f t="shared" si="193"/>
        <v>2.4946566731206741E-5</v>
      </c>
      <c r="AF645">
        <f t="shared" si="201"/>
        <v>1.2690309141202345E-5</v>
      </c>
      <c r="AG645">
        <f t="shared" si="202"/>
        <v>12.690309141202345</v>
      </c>
      <c r="AH645">
        <f t="shared" si="194"/>
        <v>1.2927876075763836E-5</v>
      </c>
      <c r="AI645">
        <f t="shared" si="203"/>
        <v>7.1575347666115894</v>
      </c>
    </row>
    <row r="646" spans="1:35" hidden="1" x14ac:dyDescent="0.35">
      <c r="A646" s="2">
        <v>44792</v>
      </c>
      <c r="B646" s="6" t="s">
        <v>18</v>
      </c>
      <c r="C646" s="6" t="s">
        <v>214</v>
      </c>
      <c r="D646" t="s">
        <v>20</v>
      </c>
      <c r="E646" t="s">
        <v>21</v>
      </c>
      <c r="F646">
        <v>14</v>
      </c>
      <c r="G646" t="s">
        <v>27</v>
      </c>
      <c r="H646" t="s">
        <v>35</v>
      </c>
      <c r="I646" t="str">
        <f t="shared" si="195"/>
        <v>K6CmeD4</v>
      </c>
      <c r="J646" t="s">
        <v>419</v>
      </c>
      <c r="K646" t="s">
        <v>227</v>
      </c>
      <c r="L646" s="1">
        <v>0.58699999999999997</v>
      </c>
      <c r="M646">
        <v>2.38</v>
      </c>
      <c r="N646">
        <f t="shared" si="185"/>
        <v>-0.23799999999999999</v>
      </c>
      <c r="O646" t="s">
        <v>228</v>
      </c>
      <c r="P646">
        <v>0.379</v>
      </c>
      <c r="Q646" s="1">
        <f t="shared" si="192"/>
        <v>0.20799999999999996</v>
      </c>
      <c r="R646">
        <v>27.56</v>
      </c>
      <c r="S646">
        <f t="shared" si="186"/>
        <v>-2.7559999999999998</v>
      </c>
      <c r="T646">
        <f t="shared" si="196"/>
        <v>-2.5179999999999998</v>
      </c>
      <c r="U646">
        <v>115.65</v>
      </c>
      <c r="V646">
        <v>115.35</v>
      </c>
      <c r="W646" s="13">
        <v>115.65</v>
      </c>
      <c r="X646">
        <v>115.35</v>
      </c>
      <c r="Y646">
        <v>115.65</v>
      </c>
      <c r="Z646">
        <f t="shared" si="197"/>
        <v>115.5</v>
      </c>
      <c r="AA646">
        <f t="shared" si="198"/>
        <v>1062.1218152866243</v>
      </c>
      <c r="AB646">
        <f t="shared" si="199"/>
        <v>10499.314162500001</v>
      </c>
      <c r="AC646">
        <f t="shared" si="200"/>
        <v>10444.913662499999</v>
      </c>
      <c r="AD646">
        <f>(L646-P646)/P646</f>
        <v>0.54881266490765157</v>
      </c>
      <c r="AE646">
        <f t="shared" si="193"/>
        <v>5.6856229996789293E-5</v>
      </c>
      <c r="AF646">
        <f t="shared" si="201"/>
        <v>5.9695142083164716E-5</v>
      </c>
      <c r="AG646">
        <f t="shared" si="202"/>
        <v>59.695142083164718</v>
      </c>
      <c r="AH646">
        <f t="shared" si="194"/>
        <v>5.9385841349170679E-5</v>
      </c>
      <c r="AI646">
        <f t="shared" si="203"/>
        <v>23.707363813806484</v>
      </c>
    </row>
    <row r="647" spans="1:35" hidden="1" x14ac:dyDescent="0.35">
      <c r="A647" s="2">
        <v>44805</v>
      </c>
      <c r="B647" s="6" t="s">
        <v>18</v>
      </c>
      <c r="C647" s="6" t="s">
        <v>232</v>
      </c>
      <c r="D647" t="s">
        <v>133</v>
      </c>
      <c r="E647" t="s">
        <v>46</v>
      </c>
      <c r="F647">
        <v>3</v>
      </c>
      <c r="G647" t="s">
        <v>25</v>
      </c>
      <c r="H647" t="s">
        <v>116</v>
      </c>
      <c r="I647" t="str">
        <f t="shared" si="195"/>
        <v>K1SguG10</v>
      </c>
      <c r="J647" t="s">
        <v>484</v>
      </c>
      <c r="K647" t="s">
        <v>238</v>
      </c>
      <c r="L647" s="1">
        <v>0.79700000000000004</v>
      </c>
      <c r="M647">
        <v>26.23</v>
      </c>
      <c r="N647">
        <f t="shared" ref="N647:N710" si="204">M647/-10</f>
        <v>-2.6230000000000002</v>
      </c>
      <c r="O647" t="s">
        <v>239</v>
      </c>
      <c r="P647">
        <v>0.81200000000000006</v>
      </c>
      <c r="Q647" s="1">
        <f t="shared" si="192"/>
        <v>-1.5000000000000013E-2</v>
      </c>
      <c r="R647">
        <v>27.68</v>
      </c>
      <c r="S647">
        <f t="shared" ref="S647:S710" si="205">R647/-10</f>
        <v>-2.7679999999999998</v>
      </c>
      <c r="T647">
        <f t="shared" si="196"/>
        <v>-0.14499999999999957</v>
      </c>
      <c r="U647">
        <v>34.14</v>
      </c>
      <c r="V647">
        <v>30.25</v>
      </c>
      <c r="W647">
        <v>34.14</v>
      </c>
      <c r="X647">
        <v>30.25</v>
      </c>
      <c r="Y647">
        <v>30.25</v>
      </c>
      <c r="Z647">
        <f t="shared" si="197"/>
        <v>32.195</v>
      </c>
      <c r="AA647">
        <f t="shared" si="198"/>
        <v>82.525320461783437</v>
      </c>
      <c r="AB647">
        <f t="shared" si="199"/>
        <v>914.94858600000009</v>
      </c>
      <c r="AC647">
        <f t="shared" si="200"/>
        <v>718.32406250000008</v>
      </c>
      <c r="AD647">
        <f>(P647-L647)/L647</f>
        <v>1.882057716436639E-2</v>
      </c>
      <c r="AE647">
        <f t="shared" si="193"/>
        <v>8.9458190158503175E-7</v>
      </c>
      <c r="AF647">
        <f t="shared" si="201"/>
        <v>8.1849644591641596E-8</v>
      </c>
      <c r="AG647">
        <f t="shared" si="202"/>
        <v>8.1849644591641596E-2</v>
      </c>
      <c r="AH647">
        <f t="shared" si="194"/>
        <v>6.4259970578553524E-8</v>
      </c>
      <c r="AI647">
        <f t="shared" si="203"/>
        <v>0.56448030752856437</v>
      </c>
    </row>
    <row r="648" spans="1:35" hidden="1" x14ac:dyDescent="0.35">
      <c r="A648" s="2">
        <v>44763</v>
      </c>
      <c r="B648" t="s">
        <v>18</v>
      </c>
      <c r="C648" t="s">
        <v>181</v>
      </c>
      <c r="D648" t="s">
        <v>45</v>
      </c>
      <c r="E648" t="s">
        <v>46</v>
      </c>
      <c r="F648">
        <v>7</v>
      </c>
      <c r="G648" t="s">
        <v>39</v>
      </c>
      <c r="H648" t="s">
        <v>130</v>
      </c>
      <c r="I648" t="str">
        <f t="shared" si="195"/>
        <v>L4BbrH4</v>
      </c>
      <c r="J648" t="s">
        <v>492</v>
      </c>
      <c r="K648" t="s">
        <v>190</v>
      </c>
      <c r="L648" s="1">
        <v>0.66800000000000004</v>
      </c>
      <c r="M648">
        <v>20.87</v>
      </c>
      <c r="N648">
        <f t="shared" si="204"/>
        <v>-2.0870000000000002</v>
      </c>
      <c r="O648" t="s">
        <v>163</v>
      </c>
      <c r="P648">
        <v>0.51900000000000002</v>
      </c>
      <c r="Q648" s="1">
        <f t="shared" si="192"/>
        <v>0.14900000000000002</v>
      </c>
      <c r="R648">
        <v>27.75</v>
      </c>
      <c r="S648">
        <f t="shared" si="205"/>
        <v>-2.7749999999999999</v>
      </c>
      <c r="T648">
        <f t="shared" si="196"/>
        <v>-0.68799999999999972</v>
      </c>
      <c r="U648">
        <v>51</v>
      </c>
      <c r="V648">
        <v>47.2</v>
      </c>
      <c r="W648">
        <v>51</v>
      </c>
      <c r="X648">
        <v>47.2</v>
      </c>
      <c r="Y648">
        <v>47.2</v>
      </c>
      <c r="Z648">
        <f t="shared" si="197"/>
        <v>49.1</v>
      </c>
      <c r="AA648">
        <f t="shared" si="198"/>
        <v>191.94347133757961</v>
      </c>
      <c r="AB648">
        <f t="shared" si="199"/>
        <v>2041.7850000000001</v>
      </c>
      <c r="AC648">
        <f t="shared" si="200"/>
        <v>1748.8544000000002</v>
      </c>
      <c r="AD648">
        <f>(L648-P648)/P648</f>
        <v>0.28709055876685935</v>
      </c>
      <c r="AE648">
        <f t="shared" si="193"/>
        <v>2.5607562436913273E-5</v>
      </c>
      <c r="AF648">
        <f t="shared" si="201"/>
        <v>5.2285136870252968E-6</v>
      </c>
      <c r="AG648">
        <f t="shared" si="202"/>
        <v>5.2285136870252966</v>
      </c>
      <c r="AH648">
        <f t="shared" si="194"/>
        <v>4.4783898241070503E-6</v>
      </c>
      <c r="AI648">
        <f t="shared" si="203"/>
        <v>7.599583847420492</v>
      </c>
    </row>
    <row r="649" spans="1:35" hidden="1" x14ac:dyDescent="0.35">
      <c r="A649" s="2">
        <v>44790</v>
      </c>
      <c r="B649" s="6" t="s">
        <v>18</v>
      </c>
      <c r="C649" s="6" t="s">
        <v>214</v>
      </c>
      <c r="D649" t="s">
        <v>123</v>
      </c>
      <c r="E649" t="s">
        <v>21</v>
      </c>
      <c r="F649">
        <v>1</v>
      </c>
      <c r="G649" t="s">
        <v>22</v>
      </c>
      <c r="H649" t="s">
        <v>96</v>
      </c>
      <c r="I649" t="str">
        <f t="shared" si="195"/>
        <v>M1FsaF3</v>
      </c>
      <c r="J649" t="s">
        <v>459</v>
      </c>
      <c r="K649" t="s">
        <v>69</v>
      </c>
      <c r="L649" s="1">
        <v>0.86099999999999999</v>
      </c>
      <c r="M649">
        <v>14.28</v>
      </c>
      <c r="N649">
        <f t="shared" si="204"/>
        <v>-1.4279999999999999</v>
      </c>
      <c r="O649" t="s">
        <v>129</v>
      </c>
      <c r="P649">
        <v>0.74099999999999999</v>
      </c>
      <c r="Q649" s="1">
        <f t="shared" si="192"/>
        <v>0.12</v>
      </c>
      <c r="R649">
        <v>27.87</v>
      </c>
      <c r="S649">
        <f t="shared" si="205"/>
        <v>-2.7869999999999999</v>
      </c>
      <c r="T649">
        <f t="shared" si="196"/>
        <v>-1.359</v>
      </c>
      <c r="U649">
        <v>39.5</v>
      </c>
      <c r="V649">
        <v>39.65</v>
      </c>
      <c r="W649" s="13">
        <v>39.5</v>
      </c>
      <c r="X649">
        <v>39.65</v>
      </c>
      <c r="Y649">
        <v>39.5</v>
      </c>
      <c r="Z649">
        <f t="shared" si="197"/>
        <v>39.575000000000003</v>
      </c>
      <c r="AA649">
        <f t="shared" si="198"/>
        <v>124.69590963375798</v>
      </c>
      <c r="AB649">
        <f t="shared" si="199"/>
        <v>1224.7962500000001</v>
      </c>
      <c r="AC649">
        <f t="shared" si="200"/>
        <v>1234.1161625</v>
      </c>
      <c r="AD649">
        <f>(L649-P649)/P649</f>
        <v>0.16194331983805668</v>
      </c>
      <c r="AE649">
        <f t="shared" si="193"/>
        <v>1.2655312136129728E-5</v>
      </c>
      <c r="AF649">
        <f t="shared" si="201"/>
        <v>1.5500178846911182E-6</v>
      </c>
      <c r="AG649">
        <f t="shared" si="202"/>
        <v>1.5500178846911181</v>
      </c>
      <c r="AH649">
        <f t="shared" si="194"/>
        <v>1.5618125248680096E-6</v>
      </c>
      <c r="AI649">
        <f t="shared" si="203"/>
        <v>1.1405576782127433</v>
      </c>
    </row>
    <row r="650" spans="1:35" hidden="1" x14ac:dyDescent="0.35">
      <c r="A650" s="2">
        <v>44805</v>
      </c>
      <c r="B650" s="6" t="s">
        <v>18</v>
      </c>
      <c r="C650" s="6" t="s">
        <v>232</v>
      </c>
      <c r="D650" t="s">
        <v>133</v>
      </c>
      <c r="E650" t="s">
        <v>46</v>
      </c>
      <c r="F650">
        <v>1</v>
      </c>
      <c r="G650" t="s">
        <v>33</v>
      </c>
      <c r="H650" t="s">
        <v>89</v>
      </c>
      <c r="I650" t="str">
        <f t="shared" si="195"/>
        <v>K1HmaD9</v>
      </c>
      <c r="J650" t="s">
        <v>478</v>
      </c>
      <c r="K650" t="s">
        <v>238</v>
      </c>
      <c r="L650" s="1">
        <v>0.7</v>
      </c>
      <c r="M650">
        <v>25.19</v>
      </c>
      <c r="N650">
        <f t="shared" si="204"/>
        <v>-2.5190000000000001</v>
      </c>
      <c r="O650" t="s">
        <v>239</v>
      </c>
      <c r="P650">
        <v>0.73099999999999998</v>
      </c>
      <c r="Q650" s="1">
        <f t="shared" si="192"/>
        <v>-3.1000000000000028E-2</v>
      </c>
      <c r="R650">
        <v>28.34</v>
      </c>
      <c r="S650">
        <f t="shared" si="205"/>
        <v>-2.8340000000000001</v>
      </c>
      <c r="T650">
        <f t="shared" si="196"/>
        <v>-0.31499999999999995</v>
      </c>
      <c r="U650">
        <v>75.5</v>
      </c>
      <c r="V650">
        <v>75</v>
      </c>
      <c r="W650">
        <v>75.5</v>
      </c>
      <c r="X650">
        <v>75</v>
      </c>
      <c r="Y650">
        <v>75</v>
      </c>
      <c r="Z650">
        <f t="shared" si="197"/>
        <v>75.25</v>
      </c>
      <c r="AA650">
        <f t="shared" si="198"/>
        <v>450.84096337579615</v>
      </c>
      <c r="AB650">
        <f t="shared" si="199"/>
        <v>4474.69625</v>
      </c>
      <c r="AC650">
        <f t="shared" si="200"/>
        <v>4415.625</v>
      </c>
      <c r="AD650">
        <f>(P650-L650)/L650</f>
        <v>4.4285714285714331E-2</v>
      </c>
      <c r="AE650">
        <f t="shared" si="193"/>
        <v>2.5650599467296045E-6</v>
      </c>
      <c r="AF650">
        <f t="shared" si="201"/>
        <v>1.147786412465616E-6</v>
      </c>
      <c r="AG650">
        <f t="shared" si="202"/>
        <v>1.1477864124656161</v>
      </c>
      <c r="AH650">
        <f t="shared" si="194"/>
        <v>1.1326342827277911E-6</v>
      </c>
      <c r="AI650">
        <f t="shared" si="203"/>
        <v>3.643766388779734</v>
      </c>
    </row>
    <row r="651" spans="1:35" hidden="1" x14ac:dyDescent="0.35">
      <c r="A651" s="2">
        <v>44804</v>
      </c>
      <c r="B651" s="6" t="s">
        <v>18</v>
      </c>
      <c r="C651" s="6" t="s">
        <v>232</v>
      </c>
      <c r="D651" t="s">
        <v>133</v>
      </c>
      <c r="E651" t="s">
        <v>46</v>
      </c>
      <c r="F651">
        <v>3</v>
      </c>
      <c r="G651" t="s">
        <v>22</v>
      </c>
      <c r="H651" t="s">
        <v>93</v>
      </c>
      <c r="I651" t="str">
        <f t="shared" si="195"/>
        <v>K1FsaH9</v>
      </c>
      <c r="J651" t="s">
        <v>474</v>
      </c>
      <c r="K651" t="s">
        <v>235</v>
      </c>
      <c r="L651" s="1">
        <v>0.76900000000000002</v>
      </c>
      <c r="M651">
        <v>17.559999999999999</v>
      </c>
      <c r="N651">
        <f t="shared" si="204"/>
        <v>-1.7559999999999998</v>
      </c>
      <c r="O651" t="s">
        <v>200</v>
      </c>
      <c r="P651">
        <v>0.78400000000000003</v>
      </c>
      <c r="Q651" s="1">
        <f t="shared" si="192"/>
        <v>-1.5000000000000013E-2</v>
      </c>
      <c r="R651">
        <v>28.51</v>
      </c>
      <c r="S651">
        <f t="shared" si="205"/>
        <v>-2.851</v>
      </c>
      <c r="T651">
        <f t="shared" si="196"/>
        <v>-1.0950000000000002</v>
      </c>
      <c r="U651">
        <v>30.6</v>
      </c>
      <c r="V651">
        <v>26.7</v>
      </c>
      <c r="W651">
        <v>30.6</v>
      </c>
      <c r="X651">
        <v>26.7</v>
      </c>
      <c r="Y651">
        <v>26.7</v>
      </c>
      <c r="Z651">
        <f t="shared" si="197"/>
        <v>28.65</v>
      </c>
      <c r="AA651">
        <f t="shared" si="198"/>
        <v>65.35210987261145</v>
      </c>
      <c r="AB651">
        <f t="shared" si="199"/>
        <v>735.04260000000011</v>
      </c>
      <c r="AC651">
        <f t="shared" si="200"/>
        <v>559.61865</v>
      </c>
      <c r="AD651">
        <f>(P651-L651)/L651</f>
        <v>1.9505851755526674E-2</v>
      </c>
      <c r="AE651">
        <f t="shared" si="193"/>
        <v>9.3484579092004169E-7</v>
      </c>
      <c r="AF651">
        <f t="shared" si="201"/>
        <v>6.8715148075692397E-8</v>
      </c>
      <c r="AG651">
        <f t="shared" si="202"/>
        <v>6.87151480756924E-2</v>
      </c>
      <c r="AH651">
        <f t="shared" si="194"/>
        <v>5.2315713947285598E-8</v>
      </c>
      <c r="AI651">
        <f t="shared" si="203"/>
        <v>6.2753559886477073E-2</v>
      </c>
    </row>
    <row r="652" spans="1:35" hidden="1" x14ac:dyDescent="0.35">
      <c r="A652" s="2">
        <v>44792</v>
      </c>
      <c r="B652" s="6" t="s">
        <v>18</v>
      </c>
      <c r="C652" s="6" t="s">
        <v>214</v>
      </c>
      <c r="D652" t="s">
        <v>45</v>
      </c>
      <c r="E652" t="s">
        <v>46</v>
      </c>
      <c r="F652">
        <v>15</v>
      </c>
      <c r="G652" t="s">
        <v>41</v>
      </c>
      <c r="H652" t="s">
        <v>104</v>
      </c>
      <c r="I652" t="str">
        <f t="shared" si="195"/>
        <v>L4MluE8</v>
      </c>
      <c r="J652" t="s">
        <v>416</v>
      </c>
      <c r="K652" t="s">
        <v>207</v>
      </c>
      <c r="L652" s="1">
        <v>0.86799999999999999</v>
      </c>
      <c r="M652">
        <v>7.48</v>
      </c>
      <c r="N652">
        <f t="shared" si="204"/>
        <v>-0.748</v>
      </c>
      <c r="O652" t="s">
        <v>105</v>
      </c>
      <c r="P652">
        <v>0.64700000000000002</v>
      </c>
      <c r="Q652" s="1">
        <f t="shared" si="192"/>
        <v>0.22099999999999997</v>
      </c>
      <c r="R652">
        <v>28.54</v>
      </c>
      <c r="S652">
        <f t="shared" si="205"/>
        <v>-2.8540000000000001</v>
      </c>
      <c r="T652">
        <f t="shared" si="196"/>
        <v>-2.1059999999999999</v>
      </c>
      <c r="U652">
        <v>107.6</v>
      </c>
      <c r="V652">
        <v>115.05</v>
      </c>
      <c r="W652" s="13">
        <v>107.6</v>
      </c>
      <c r="X652">
        <v>115.05</v>
      </c>
      <c r="Y652">
        <v>107.6</v>
      </c>
      <c r="Z652">
        <f t="shared" si="197"/>
        <v>111.32499999999999</v>
      </c>
      <c r="AA652">
        <f t="shared" si="198"/>
        <v>986.72417396496792</v>
      </c>
      <c r="AB652">
        <f t="shared" si="199"/>
        <v>9088.5415999999987</v>
      </c>
      <c r="AC652">
        <f t="shared" si="200"/>
        <v>10390.654462499999</v>
      </c>
      <c r="AD652">
        <f t="shared" ref="AD652:AD662" si="206">(L652-P652)/P652</f>
        <v>0.34157650695517772</v>
      </c>
      <c r="AE652">
        <f t="shared" si="193"/>
        <v>3.1715435610527728E-5</v>
      </c>
      <c r="AF652">
        <f t="shared" si="201"/>
        <v>2.8824705590840262E-5</v>
      </c>
      <c r="AG652">
        <f t="shared" si="202"/>
        <v>28.824705590840264</v>
      </c>
      <c r="AH652">
        <f t="shared" si="194"/>
        <v>3.2954413255666134E-5</v>
      </c>
      <c r="AI652">
        <f t="shared" si="203"/>
        <v>13.686944724995378</v>
      </c>
    </row>
    <row r="653" spans="1:35" hidden="1" x14ac:dyDescent="0.35">
      <c r="A653" s="2">
        <v>44764</v>
      </c>
      <c r="B653" t="s">
        <v>18</v>
      </c>
      <c r="C653" t="s">
        <v>181</v>
      </c>
      <c r="D653" t="s">
        <v>45</v>
      </c>
      <c r="E653" t="s">
        <v>46</v>
      </c>
      <c r="F653">
        <v>7</v>
      </c>
      <c r="G653" t="s">
        <v>28</v>
      </c>
      <c r="H653" t="s">
        <v>68</v>
      </c>
      <c r="I653" t="str">
        <f t="shared" si="195"/>
        <v>L4DtoG6</v>
      </c>
      <c r="J653" t="s">
        <v>413</v>
      </c>
      <c r="K653" t="s">
        <v>194</v>
      </c>
      <c r="L653" s="1">
        <v>0.90800000000000003</v>
      </c>
      <c r="N653">
        <f t="shared" si="204"/>
        <v>0</v>
      </c>
      <c r="O653" t="s">
        <v>187</v>
      </c>
      <c r="P653">
        <v>0.83399999999999996</v>
      </c>
      <c r="Q653" s="1">
        <f t="shared" si="192"/>
        <v>7.4000000000000066E-2</v>
      </c>
      <c r="R653">
        <v>28.61</v>
      </c>
      <c r="S653">
        <f t="shared" si="205"/>
        <v>-2.8609999999999998</v>
      </c>
      <c r="T653">
        <f t="shared" si="196"/>
        <v>-2.8609999999999998</v>
      </c>
      <c r="U653">
        <v>56.05</v>
      </c>
      <c r="V653">
        <v>56.55</v>
      </c>
      <c r="W653">
        <v>18</v>
      </c>
      <c r="X653">
        <v>18.5</v>
      </c>
      <c r="Y653" s="13">
        <f>(W653+X653)/2</f>
        <v>18.25</v>
      </c>
      <c r="Z653">
        <f t="shared" si="197"/>
        <v>18.25</v>
      </c>
      <c r="AA653">
        <f t="shared" si="198"/>
        <v>26.517714968152866</v>
      </c>
      <c r="AB653">
        <f t="shared" si="199"/>
        <v>2466.1579624999995</v>
      </c>
      <c r="AC653">
        <f t="shared" si="200"/>
        <v>2510.3534624999998</v>
      </c>
      <c r="AD653">
        <f t="shared" si="206"/>
        <v>8.872901678657083E-2</v>
      </c>
      <c r="AE653">
        <f t="shared" si="193"/>
        <v>6.0341458061632528E-6</v>
      </c>
      <c r="AF653">
        <f t="shared" si="201"/>
        <v>1.4881156726755483E-6</v>
      </c>
      <c r="AG653">
        <f t="shared" si="202"/>
        <v>1.4881156726755482</v>
      </c>
      <c r="AH653">
        <f t="shared" si="194"/>
        <v>1.5147838817731774E-6</v>
      </c>
      <c r="AI653">
        <f t="shared" si="203"/>
        <v>0.5201382987331522</v>
      </c>
    </row>
    <row r="654" spans="1:35" hidden="1" x14ac:dyDescent="0.35">
      <c r="A654" s="2">
        <v>44805</v>
      </c>
      <c r="B654" s="6" t="s">
        <v>18</v>
      </c>
      <c r="C654" s="6" t="s">
        <v>232</v>
      </c>
      <c r="D654" t="s">
        <v>45</v>
      </c>
      <c r="E654" t="s">
        <v>46</v>
      </c>
      <c r="F654">
        <v>16</v>
      </c>
      <c r="G654" t="s">
        <v>41</v>
      </c>
      <c r="H654" t="s">
        <v>108</v>
      </c>
      <c r="I654" t="str">
        <f t="shared" si="195"/>
        <v>L4MluE5</v>
      </c>
      <c r="J654" t="s">
        <v>415</v>
      </c>
      <c r="K654" t="s">
        <v>241</v>
      </c>
      <c r="L654" s="1">
        <v>1.0449999999999999</v>
      </c>
      <c r="M654">
        <v>21.51</v>
      </c>
      <c r="N654">
        <f t="shared" si="204"/>
        <v>-2.1510000000000002</v>
      </c>
      <c r="O654" t="s">
        <v>242</v>
      </c>
      <c r="P654">
        <v>0.63700000000000001</v>
      </c>
      <c r="Q654" s="1">
        <f t="shared" si="192"/>
        <v>0.40799999999999992</v>
      </c>
      <c r="R654">
        <v>28.67</v>
      </c>
      <c r="S654">
        <f t="shared" si="205"/>
        <v>-2.867</v>
      </c>
      <c r="T654">
        <f t="shared" si="196"/>
        <v>-0.71599999999999975</v>
      </c>
      <c r="U654">
        <v>93.65</v>
      </c>
      <c r="V654">
        <v>90.6</v>
      </c>
      <c r="W654">
        <v>93.65</v>
      </c>
      <c r="X654">
        <v>90.6</v>
      </c>
      <c r="Y654">
        <v>90.6</v>
      </c>
      <c r="Z654">
        <f t="shared" si="197"/>
        <v>92.125</v>
      </c>
      <c r="AA654">
        <f t="shared" si="198"/>
        <v>675.71780453821657</v>
      </c>
      <c r="AB654">
        <f t="shared" si="199"/>
        <v>6884.7031625000009</v>
      </c>
      <c r="AC654">
        <f t="shared" si="200"/>
        <v>6443.5625999999993</v>
      </c>
      <c r="AD654">
        <f t="shared" si="206"/>
        <v>0.64050235478806894</v>
      </c>
      <c r="AE654">
        <f t="shared" si="193"/>
        <v>6.8766034524054743E-5</v>
      </c>
      <c r="AF654">
        <f t="shared" si="201"/>
        <v>4.7343373536034397E-5</v>
      </c>
      <c r="AG654">
        <f t="shared" si="202"/>
        <v>47.343373536034399</v>
      </c>
      <c r="AH654">
        <f t="shared" si="194"/>
        <v>4.430982482095079E-5</v>
      </c>
      <c r="AI654">
        <f t="shared" si="203"/>
        <v>66.122030078260352</v>
      </c>
    </row>
    <row r="655" spans="1:35" hidden="1" x14ac:dyDescent="0.35">
      <c r="A655" s="2">
        <v>44748</v>
      </c>
      <c r="B655" t="s">
        <v>18</v>
      </c>
      <c r="C655" t="s">
        <v>155</v>
      </c>
      <c r="D655" t="s">
        <v>45</v>
      </c>
      <c r="E655" t="s">
        <v>46</v>
      </c>
      <c r="F655">
        <v>5</v>
      </c>
      <c r="G655" t="s">
        <v>94</v>
      </c>
      <c r="H655" t="s">
        <v>93</v>
      </c>
      <c r="I655" t="str">
        <f t="shared" si="195"/>
        <v>L4AguH9</v>
      </c>
      <c r="J655" t="s">
        <v>410</v>
      </c>
      <c r="K655" t="s">
        <v>169</v>
      </c>
      <c r="L655" s="1">
        <v>0.58299999999999996</v>
      </c>
      <c r="M655">
        <v>17.600000000000001</v>
      </c>
      <c r="N655">
        <f t="shared" si="204"/>
        <v>-1.7600000000000002</v>
      </c>
      <c r="O655" t="s">
        <v>170</v>
      </c>
      <c r="P655">
        <v>0.44800000000000001</v>
      </c>
      <c r="Q655" s="1">
        <f t="shared" si="192"/>
        <v>0.13499999999999995</v>
      </c>
      <c r="R655">
        <v>28.75</v>
      </c>
      <c r="S655">
        <f t="shared" si="205"/>
        <v>-2.875</v>
      </c>
      <c r="T655">
        <f t="shared" si="196"/>
        <v>-1.1149999999999998</v>
      </c>
      <c r="U655">
        <v>90.2</v>
      </c>
      <c r="V655">
        <v>92.7</v>
      </c>
      <c r="W655">
        <v>34.5</v>
      </c>
      <c r="X655">
        <v>31.5</v>
      </c>
      <c r="Y655" s="13">
        <f>(W655+X655)/2</f>
        <v>33</v>
      </c>
      <c r="Z655">
        <f t="shared" si="197"/>
        <v>33</v>
      </c>
      <c r="AA655">
        <f t="shared" si="198"/>
        <v>86.703821656050948</v>
      </c>
      <c r="AB655">
        <f t="shared" si="199"/>
        <v>6386.791400000001</v>
      </c>
      <c r="AC655">
        <f t="shared" si="200"/>
        <v>6745.7326500000008</v>
      </c>
      <c r="AD655">
        <f t="shared" si="206"/>
        <v>0.30133928571428559</v>
      </c>
      <c r="AE655">
        <f t="shared" si="193"/>
        <v>2.718094771635154E-5</v>
      </c>
      <c r="AF655">
        <f t="shared" si="201"/>
        <v>1.7359904311864369E-5</v>
      </c>
      <c r="AG655">
        <f t="shared" si="202"/>
        <v>17.359904311864369</v>
      </c>
      <c r="AH655">
        <f t="shared" si="194"/>
        <v>1.8335540646813553E-5</v>
      </c>
      <c r="AI655">
        <f t="shared" si="203"/>
        <v>15.56942090750168</v>
      </c>
    </row>
    <row r="656" spans="1:35" hidden="1" x14ac:dyDescent="0.35">
      <c r="A656" s="2">
        <v>44805</v>
      </c>
      <c r="B656" s="6" t="s">
        <v>18</v>
      </c>
      <c r="C656" s="6" t="s">
        <v>232</v>
      </c>
      <c r="D656" t="s">
        <v>45</v>
      </c>
      <c r="E656" t="s">
        <v>46</v>
      </c>
      <c r="F656">
        <v>14</v>
      </c>
      <c r="G656" t="s">
        <v>39</v>
      </c>
      <c r="H656" t="s">
        <v>40</v>
      </c>
      <c r="I656" t="str">
        <f t="shared" si="195"/>
        <v>L4BbrG4</v>
      </c>
      <c r="J656" t="s">
        <v>412</v>
      </c>
      <c r="K656" t="s">
        <v>241</v>
      </c>
      <c r="L656" s="1">
        <v>0.621</v>
      </c>
      <c r="M656">
        <v>23.67</v>
      </c>
      <c r="N656">
        <f t="shared" si="204"/>
        <v>-2.367</v>
      </c>
      <c r="O656" t="s">
        <v>242</v>
      </c>
      <c r="P656">
        <v>0.53400000000000003</v>
      </c>
      <c r="Q656" s="1">
        <f t="shared" si="192"/>
        <v>8.6999999999999966E-2</v>
      </c>
      <c r="R656">
        <v>28.76</v>
      </c>
      <c r="S656">
        <f t="shared" si="205"/>
        <v>-2.8760000000000003</v>
      </c>
      <c r="T656">
        <f t="shared" si="196"/>
        <v>-0.50900000000000034</v>
      </c>
      <c r="U656">
        <v>51</v>
      </c>
      <c r="V656">
        <v>47.2</v>
      </c>
      <c r="W656">
        <v>51</v>
      </c>
      <c r="X656">
        <v>47.2</v>
      </c>
      <c r="Y656">
        <v>47.2</v>
      </c>
      <c r="Z656">
        <f t="shared" si="197"/>
        <v>49.1</v>
      </c>
      <c r="AA656">
        <f t="shared" si="198"/>
        <v>191.94347133757961</v>
      </c>
      <c r="AB656">
        <f t="shared" si="199"/>
        <v>2041.7850000000001</v>
      </c>
      <c r="AC656">
        <f t="shared" si="200"/>
        <v>1748.8544000000002</v>
      </c>
      <c r="AD656">
        <f t="shared" si="206"/>
        <v>0.16292134831460667</v>
      </c>
      <c r="AE656">
        <f t="shared" ref="AE656:AE687" si="207">119*(10^-6)*(AD656^1.231)</f>
        <v>1.2749462443421158E-5</v>
      </c>
      <c r="AF656">
        <f t="shared" si="201"/>
        <v>2.6031661175040673E-6</v>
      </c>
      <c r="AG656">
        <f t="shared" si="202"/>
        <v>2.6031661175040672</v>
      </c>
      <c r="AH656">
        <f t="shared" ref="AH656:AH687" si="208">AE656*(AC656/10000)</f>
        <v>2.2296953491811846E-6</v>
      </c>
      <c r="AI656">
        <f t="shared" si="203"/>
        <v>5.1142752799686946</v>
      </c>
    </row>
    <row r="657" spans="1:35" hidden="1" x14ac:dyDescent="0.35">
      <c r="A657" s="2">
        <v>44763</v>
      </c>
      <c r="B657" t="s">
        <v>18</v>
      </c>
      <c r="C657" t="s">
        <v>181</v>
      </c>
      <c r="D657" t="s">
        <v>109</v>
      </c>
      <c r="E657" t="s">
        <v>21</v>
      </c>
      <c r="F657">
        <v>15</v>
      </c>
      <c r="G657" t="s">
        <v>27</v>
      </c>
      <c r="H657" t="s">
        <v>120</v>
      </c>
      <c r="I657" t="str">
        <f t="shared" si="195"/>
        <v>L3CmeF6</v>
      </c>
      <c r="J657" t="s">
        <v>442</v>
      </c>
      <c r="K657" t="s">
        <v>188</v>
      </c>
      <c r="L657" s="1">
        <v>0.67800000000000005</v>
      </c>
      <c r="M657">
        <v>2.19</v>
      </c>
      <c r="N657">
        <f t="shared" si="204"/>
        <v>-0.219</v>
      </c>
      <c r="O657" t="s">
        <v>189</v>
      </c>
      <c r="P657">
        <v>0.505</v>
      </c>
      <c r="Q657" s="1">
        <f t="shared" si="192"/>
        <v>0.17300000000000004</v>
      </c>
      <c r="R657">
        <v>28.76</v>
      </c>
      <c r="S657">
        <f t="shared" si="205"/>
        <v>-2.8760000000000003</v>
      </c>
      <c r="T657">
        <f t="shared" si="196"/>
        <v>-2.6570000000000005</v>
      </c>
      <c r="U657">
        <v>91.25</v>
      </c>
      <c r="V657">
        <v>88.2</v>
      </c>
      <c r="W657">
        <v>30</v>
      </c>
      <c r="X657">
        <v>28</v>
      </c>
      <c r="Y657" s="13">
        <f>(W657+X657)/2</f>
        <v>29</v>
      </c>
      <c r="Z657">
        <f t="shared" si="197"/>
        <v>29</v>
      </c>
      <c r="AA657">
        <f t="shared" si="198"/>
        <v>66.958598726114644</v>
      </c>
      <c r="AB657">
        <f t="shared" si="199"/>
        <v>6536.3515625</v>
      </c>
      <c r="AC657">
        <f t="shared" si="200"/>
        <v>6106.7034000000012</v>
      </c>
      <c r="AD657">
        <f t="shared" si="206"/>
        <v>0.34257425742574266</v>
      </c>
      <c r="AE657">
        <f t="shared" si="207"/>
        <v>3.1829515493994892E-5</v>
      </c>
      <c r="AF657">
        <f t="shared" si="201"/>
        <v>2.0804890333279147E-5</v>
      </c>
      <c r="AG657">
        <f t="shared" si="202"/>
        <v>20.804890333279147</v>
      </c>
      <c r="AH657">
        <f t="shared" si="208"/>
        <v>1.9437341048753133E-5</v>
      </c>
      <c r="AI657">
        <f t="shared" si="203"/>
        <v>7.8302184167403626</v>
      </c>
    </row>
    <row r="658" spans="1:35" hidden="1" x14ac:dyDescent="0.35">
      <c r="A658" s="2">
        <v>44750</v>
      </c>
      <c r="B658" t="s">
        <v>18</v>
      </c>
      <c r="C658" t="s">
        <v>155</v>
      </c>
      <c r="D658" t="s">
        <v>133</v>
      </c>
      <c r="E658" t="s">
        <v>46</v>
      </c>
      <c r="F658">
        <v>8</v>
      </c>
      <c r="G658" t="s">
        <v>22</v>
      </c>
      <c r="H658" t="s">
        <v>93</v>
      </c>
      <c r="I658" t="str">
        <f t="shared" si="195"/>
        <v>K1FsaH9</v>
      </c>
      <c r="J658" t="s">
        <v>474</v>
      </c>
      <c r="K658" t="s">
        <v>177</v>
      </c>
      <c r="L658" s="1">
        <v>0.77800000000000002</v>
      </c>
      <c r="M658">
        <v>17.87</v>
      </c>
      <c r="N658">
        <f t="shared" si="204"/>
        <v>-1.7870000000000001</v>
      </c>
      <c r="O658" t="s">
        <v>178</v>
      </c>
      <c r="P658">
        <v>0.75700000000000001</v>
      </c>
      <c r="Q658" s="1">
        <f t="shared" si="192"/>
        <v>2.1000000000000019E-2</v>
      </c>
      <c r="R658">
        <v>28.81</v>
      </c>
      <c r="S658">
        <f t="shared" si="205"/>
        <v>-2.8809999999999998</v>
      </c>
      <c r="T658">
        <f t="shared" si="196"/>
        <v>-1.0939999999999996</v>
      </c>
      <c r="U658">
        <v>30.6</v>
      </c>
      <c r="V658">
        <v>26.7</v>
      </c>
      <c r="W658">
        <v>8.5</v>
      </c>
      <c r="X658">
        <v>10</v>
      </c>
      <c r="Y658" s="13">
        <f>(W658+X658)/2</f>
        <v>9.25</v>
      </c>
      <c r="Z658">
        <f t="shared" si="197"/>
        <v>9.25</v>
      </c>
      <c r="AA658">
        <f t="shared" si="198"/>
        <v>6.8123009554140124</v>
      </c>
      <c r="AB658">
        <f t="shared" si="199"/>
        <v>735.04260000000011</v>
      </c>
      <c r="AC658">
        <f t="shared" si="200"/>
        <v>559.61865</v>
      </c>
      <c r="AD658">
        <f t="shared" si="206"/>
        <v>2.7741083223249693E-2</v>
      </c>
      <c r="AE658">
        <f t="shared" si="207"/>
        <v>1.4422212343404887E-6</v>
      </c>
      <c r="AF658">
        <f t="shared" si="201"/>
        <v>1.0600940458648423E-7</v>
      </c>
      <c r="AG658">
        <f t="shared" si="202"/>
        <v>0.10600940458648422</v>
      </c>
      <c r="AH658">
        <f t="shared" si="208"/>
        <v>8.0709390016295786E-8</v>
      </c>
      <c r="AI658">
        <f t="shared" si="203"/>
        <v>9.690073545382473E-2</v>
      </c>
    </row>
    <row r="659" spans="1:35" hidden="1" x14ac:dyDescent="0.35">
      <c r="A659" s="2">
        <v>44763</v>
      </c>
      <c r="B659" t="s">
        <v>18</v>
      </c>
      <c r="C659" t="s">
        <v>181</v>
      </c>
      <c r="D659" t="s">
        <v>45</v>
      </c>
      <c r="E659" t="s">
        <v>46</v>
      </c>
      <c r="F659">
        <v>2</v>
      </c>
      <c r="G659" t="s">
        <v>22</v>
      </c>
      <c r="H659" t="s">
        <v>55</v>
      </c>
      <c r="I659" t="str">
        <f t="shared" si="195"/>
        <v>L4FsaI1</v>
      </c>
      <c r="J659" t="s">
        <v>435</v>
      </c>
      <c r="K659" t="s">
        <v>190</v>
      </c>
      <c r="L659" s="1">
        <v>0.79500000000000004</v>
      </c>
      <c r="M659">
        <v>18.86</v>
      </c>
      <c r="N659">
        <f t="shared" si="204"/>
        <v>-1.8859999999999999</v>
      </c>
      <c r="O659" t="s">
        <v>163</v>
      </c>
      <c r="P659">
        <v>0.63200000000000001</v>
      </c>
      <c r="Q659" s="1">
        <f t="shared" si="192"/>
        <v>0.16300000000000003</v>
      </c>
      <c r="R659">
        <v>28.91</v>
      </c>
      <c r="S659">
        <f t="shared" si="205"/>
        <v>-2.891</v>
      </c>
      <c r="T659">
        <f t="shared" si="196"/>
        <v>-1.0050000000000001</v>
      </c>
      <c r="U659">
        <v>36.4</v>
      </c>
      <c r="V659">
        <v>35.35</v>
      </c>
      <c r="W659">
        <v>10</v>
      </c>
      <c r="X659">
        <v>10.5</v>
      </c>
      <c r="Y659" s="13">
        <f>(W659+X659)/2</f>
        <v>10.25</v>
      </c>
      <c r="Z659">
        <f t="shared" si="197"/>
        <v>10.25</v>
      </c>
      <c r="AA659">
        <f t="shared" si="198"/>
        <v>8.3648487261146496</v>
      </c>
      <c r="AB659">
        <f t="shared" si="199"/>
        <v>1040.0935999999999</v>
      </c>
      <c r="AC659">
        <f t="shared" si="200"/>
        <v>980.95366250000018</v>
      </c>
      <c r="AD659">
        <f t="shared" si="206"/>
        <v>0.25791139240506333</v>
      </c>
      <c r="AE659">
        <f t="shared" si="207"/>
        <v>2.2442290465705378E-5</v>
      </c>
      <c r="AF659">
        <f t="shared" si="201"/>
        <v>2.3342082682721182E-6</v>
      </c>
      <c r="AG659">
        <f t="shared" si="202"/>
        <v>2.3342082682721181</v>
      </c>
      <c r="AH659">
        <f t="shared" si="208"/>
        <v>2.2014847027222525E-6</v>
      </c>
      <c r="AI659">
        <f t="shared" si="203"/>
        <v>2.3225952918130526</v>
      </c>
    </row>
    <row r="660" spans="1:35" hidden="1" x14ac:dyDescent="0.35">
      <c r="A660" s="2">
        <v>44805</v>
      </c>
      <c r="B660" s="6" t="s">
        <v>18</v>
      </c>
      <c r="C660" s="6" t="s">
        <v>232</v>
      </c>
      <c r="D660" t="s">
        <v>45</v>
      </c>
      <c r="E660" t="s">
        <v>46</v>
      </c>
      <c r="F660">
        <v>9</v>
      </c>
      <c r="G660" t="s">
        <v>37</v>
      </c>
      <c r="H660" t="s">
        <v>49</v>
      </c>
      <c r="I660" t="str">
        <f t="shared" si="195"/>
        <v>L4PfaJ8</v>
      </c>
      <c r="J660" t="s">
        <v>437</v>
      </c>
      <c r="K660" t="s">
        <v>237</v>
      </c>
      <c r="L660">
        <v>1.0429999999999999</v>
      </c>
      <c r="M660">
        <v>24.21</v>
      </c>
      <c r="N660">
        <f t="shared" si="204"/>
        <v>-2.4210000000000003</v>
      </c>
      <c r="O660" t="s">
        <v>163</v>
      </c>
      <c r="P660">
        <v>0.96499999999999997</v>
      </c>
      <c r="Q660" s="1">
        <f t="shared" si="192"/>
        <v>7.7999999999999958E-2</v>
      </c>
      <c r="R660">
        <v>29.05</v>
      </c>
      <c r="S660">
        <f t="shared" si="205"/>
        <v>-2.9050000000000002</v>
      </c>
      <c r="T660">
        <f t="shared" si="196"/>
        <v>-0.48399999999999999</v>
      </c>
      <c r="U660">
        <v>60.25</v>
      </c>
      <c r="V660">
        <v>61.45</v>
      </c>
      <c r="W660">
        <v>60.25</v>
      </c>
      <c r="X660">
        <v>61.45</v>
      </c>
      <c r="Y660">
        <v>61.45</v>
      </c>
      <c r="Z660">
        <f t="shared" si="197"/>
        <v>60.85</v>
      </c>
      <c r="AA660">
        <f t="shared" si="198"/>
        <v>294.80274681528664</v>
      </c>
      <c r="AB660">
        <f t="shared" si="199"/>
        <v>2849.5990624999999</v>
      </c>
      <c r="AC660">
        <f t="shared" si="200"/>
        <v>2964.2404625000004</v>
      </c>
      <c r="AD660">
        <f t="shared" si="206"/>
        <v>8.0829015544041413E-2</v>
      </c>
      <c r="AE660">
        <f t="shared" si="207"/>
        <v>5.3797524818170095E-6</v>
      </c>
      <c r="AF660">
        <f t="shared" si="201"/>
        <v>1.53301376286678E-6</v>
      </c>
      <c r="AG660">
        <f t="shared" si="202"/>
        <v>1.5330137628667799</v>
      </c>
      <c r="AH660">
        <f t="shared" si="208"/>
        <v>1.5946879984836777E-6</v>
      </c>
      <c r="AI660">
        <f t="shared" si="203"/>
        <v>3.1673838075759915</v>
      </c>
    </row>
    <row r="661" spans="1:35" hidden="1" x14ac:dyDescent="0.35">
      <c r="A661" s="2">
        <v>44806</v>
      </c>
      <c r="B661" s="6" t="s">
        <v>18</v>
      </c>
      <c r="C661" s="6" t="s">
        <v>232</v>
      </c>
      <c r="D661" t="s">
        <v>86</v>
      </c>
      <c r="E661" t="s">
        <v>46</v>
      </c>
      <c r="F661">
        <v>4</v>
      </c>
      <c r="G661" t="s">
        <v>94</v>
      </c>
      <c r="H661" t="s">
        <v>95</v>
      </c>
      <c r="I661" t="str">
        <f t="shared" si="195"/>
        <v>K5AguF10</v>
      </c>
      <c r="J661" t="s">
        <v>394</v>
      </c>
      <c r="K661" t="s">
        <v>59</v>
      </c>
      <c r="L661" s="1">
        <v>1.0429999999999999</v>
      </c>
      <c r="M661">
        <v>22.61</v>
      </c>
      <c r="N661">
        <f t="shared" si="204"/>
        <v>-2.2610000000000001</v>
      </c>
      <c r="O661" t="s">
        <v>224</v>
      </c>
      <c r="P661">
        <v>0.98299999999999998</v>
      </c>
      <c r="Q661" s="1">
        <f t="shared" si="192"/>
        <v>5.9999999999999942E-2</v>
      </c>
      <c r="R661">
        <v>29.56</v>
      </c>
      <c r="S661">
        <f t="shared" si="205"/>
        <v>-2.956</v>
      </c>
      <c r="T661">
        <f t="shared" si="196"/>
        <v>-0.69499999999999984</v>
      </c>
      <c r="U661">
        <v>79.349999999999994</v>
      </c>
      <c r="V661">
        <v>77.45</v>
      </c>
      <c r="W661">
        <v>79.349999999999994</v>
      </c>
      <c r="X661">
        <v>77.45</v>
      </c>
      <c r="Y661">
        <v>77.45</v>
      </c>
      <c r="Z661">
        <f t="shared" si="197"/>
        <v>78.400000000000006</v>
      </c>
      <c r="AA661">
        <f t="shared" si="198"/>
        <v>489.37579617834405</v>
      </c>
      <c r="AB661">
        <f t="shared" si="199"/>
        <v>4942.6916624999994</v>
      </c>
      <c r="AC661">
        <f t="shared" si="200"/>
        <v>4708.8244625000007</v>
      </c>
      <c r="AD661">
        <f t="shared" si="206"/>
        <v>6.1037639877924661E-2</v>
      </c>
      <c r="AE661">
        <f t="shared" si="207"/>
        <v>3.8073058853429022E-6</v>
      </c>
      <c r="AF661">
        <f t="shared" si="201"/>
        <v>1.8818339056071543E-6</v>
      </c>
      <c r="AG661">
        <f t="shared" si="202"/>
        <v>1.8818339056071542</v>
      </c>
      <c r="AH661">
        <f t="shared" si="208"/>
        <v>1.7927935089122881E-6</v>
      </c>
      <c r="AI661">
        <f t="shared" si="203"/>
        <v>2.7076746843268413</v>
      </c>
    </row>
    <row r="662" spans="1:35" hidden="1" x14ac:dyDescent="0.35">
      <c r="A662" s="2">
        <v>44790</v>
      </c>
      <c r="B662" s="6" t="s">
        <v>18</v>
      </c>
      <c r="C662" s="6" t="s">
        <v>214</v>
      </c>
      <c r="D662" t="s">
        <v>109</v>
      </c>
      <c r="E662" t="s">
        <v>21</v>
      </c>
      <c r="F662">
        <v>11</v>
      </c>
      <c r="G662" t="s">
        <v>22</v>
      </c>
      <c r="H662" t="s">
        <v>110</v>
      </c>
      <c r="I662" t="str">
        <f t="shared" si="195"/>
        <v>L3FsaA7</v>
      </c>
      <c r="J662" t="s">
        <v>444</v>
      </c>
      <c r="K662" t="s">
        <v>215</v>
      </c>
      <c r="L662" s="1">
        <v>0.70099999999999996</v>
      </c>
      <c r="M662">
        <v>16.57</v>
      </c>
      <c r="N662">
        <f t="shared" si="204"/>
        <v>-1.657</v>
      </c>
      <c r="O662" s="6" t="s">
        <v>160</v>
      </c>
      <c r="P662">
        <v>0.65400000000000003</v>
      </c>
      <c r="Q662" s="1">
        <f t="shared" si="192"/>
        <v>4.6999999999999931E-2</v>
      </c>
      <c r="R662">
        <v>29.61</v>
      </c>
      <c r="S662">
        <f t="shared" si="205"/>
        <v>-2.9609999999999999</v>
      </c>
      <c r="T662">
        <f t="shared" si="196"/>
        <v>-1.3039999999999998</v>
      </c>
      <c r="U662">
        <v>39.75</v>
      </c>
      <c r="V662">
        <v>35.049999999999997</v>
      </c>
      <c r="W662" s="13">
        <v>39.75</v>
      </c>
      <c r="X662">
        <v>35.049999999999997</v>
      </c>
      <c r="Y662">
        <v>39.75</v>
      </c>
      <c r="Z662">
        <f t="shared" si="197"/>
        <v>37.4</v>
      </c>
      <c r="AA662">
        <f t="shared" si="198"/>
        <v>111.36624203821655</v>
      </c>
      <c r="AB662">
        <f t="shared" si="199"/>
        <v>1240.3490624999999</v>
      </c>
      <c r="AC662">
        <f t="shared" si="200"/>
        <v>964.37446249999994</v>
      </c>
      <c r="AD662">
        <f t="shared" si="206"/>
        <v>7.186544342507635E-2</v>
      </c>
      <c r="AE662">
        <f t="shared" si="207"/>
        <v>4.6550378473695944E-6</v>
      </c>
      <c r="AF662">
        <f t="shared" si="201"/>
        <v>5.7738718298868942E-7</v>
      </c>
      <c r="AG662">
        <f t="shared" si="202"/>
        <v>0.57738718298868941</v>
      </c>
      <c r="AH662">
        <f t="shared" si="208"/>
        <v>4.4891996219742093E-7</v>
      </c>
      <c r="AI662">
        <f t="shared" si="203"/>
        <v>0.442781582046541</v>
      </c>
    </row>
    <row r="663" spans="1:35" hidden="1" x14ac:dyDescent="0.35">
      <c r="A663" s="2">
        <v>44805</v>
      </c>
      <c r="B663" s="6" t="s">
        <v>18</v>
      </c>
      <c r="C663" s="6" t="s">
        <v>232</v>
      </c>
      <c r="D663" t="s">
        <v>133</v>
      </c>
      <c r="E663" t="s">
        <v>46</v>
      </c>
      <c r="F663">
        <v>8</v>
      </c>
      <c r="G663" t="s">
        <v>33</v>
      </c>
      <c r="H663" t="s">
        <v>54</v>
      </c>
      <c r="I663" t="str">
        <f t="shared" si="195"/>
        <v>K1HmaA6</v>
      </c>
      <c r="J663" t="s">
        <v>477</v>
      </c>
      <c r="K663" t="s">
        <v>238</v>
      </c>
      <c r="L663" s="1">
        <v>0.84</v>
      </c>
      <c r="M663">
        <v>27.23</v>
      </c>
      <c r="N663">
        <f t="shared" si="204"/>
        <v>-2.7229999999999999</v>
      </c>
      <c r="O663" t="s">
        <v>239</v>
      </c>
      <c r="P663">
        <v>0.90200000000000002</v>
      </c>
      <c r="Q663" s="1">
        <f t="shared" si="192"/>
        <v>-6.2000000000000055E-2</v>
      </c>
      <c r="R663">
        <v>29.84</v>
      </c>
      <c r="S663">
        <f t="shared" si="205"/>
        <v>-2.984</v>
      </c>
      <c r="T663">
        <f t="shared" si="196"/>
        <v>-0.26100000000000012</v>
      </c>
      <c r="U663">
        <v>83.9</v>
      </c>
      <c r="V663">
        <v>82.1</v>
      </c>
      <c r="W663">
        <v>83.9</v>
      </c>
      <c r="X663">
        <v>82.1</v>
      </c>
      <c r="Y663">
        <v>82.1</v>
      </c>
      <c r="Z663">
        <f t="shared" si="197"/>
        <v>83</v>
      </c>
      <c r="AA663">
        <f t="shared" si="198"/>
        <v>548.48726114649685</v>
      </c>
      <c r="AB663">
        <f t="shared" si="199"/>
        <v>5525.7798500000008</v>
      </c>
      <c r="AC663">
        <f t="shared" si="200"/>
        <v>5291.221849999999</v>
      </c>
      <c r="AD663">
        <f>(P663-L663)/L663</f>
        <v>7.380952380952388E-2</v>
      </c>
      <c r="AE663">
        <f t="shared" si="207"/>
        <v>4.8105344598085706E-6</v>
      </c>
      <c r="AF663">
        <f t="shared" si="201"/>
        <v>2.6581954385740838E-6</v>
      </c>
      <c r="AG663">
        <f t="shared" si="202"/>
        <v>2.6581954385740838</v>
      </c>
      <c r="AH663">
        <f t="shared" si="208"/>
        <v>2.545360504391705E-6</v>
      </c>
      <c r="AI663">
        <f t="shared" si="203"/>
        <v>10.184656852774262</v>
      </c>
    </row>
    <row r="664" spans="1:35" hidden="1" x14ac:dyDescent="0.35">
      <c r="A664" s="2">
        <v>44791</v>
      </c>
      <c r="B664" s="6" t="s">
        <v>18</v>
      </c>
      <c r="C664" s="6" t="s">
        <v>214</v>
      </c>
      <c r="D664" t="s">
        <v>86</v>
      </c>
      <c r="E664" t="s">
        <v>46</v>
      </c>
      <c r="F664">
        <v>3</v>
      </c>
      <c r="G664" t="s">
        <v>29</v>
      </c>
      <c r="H664" t="s">
        <v>38</v>
      </c>
      <c r="I664" t="str">
        <f t="shared" si="195"/>
        <v>K5PafA5</v>
      </c>
      <c r="J664" t="s">
        <v>404</v>
      </c>
      <c r="K664" t="s">
        <v>219</v>
      </c>
      <c r="L664" s="1">
        <v>0.71</v>
      </c>
      <c r="M664">
        <v>14.65</v>
      </c>
      <c r="N664">
        <f t="shared" si="204"/>
        <v>-1.4650000000000001</v>
      </c>
      <c r="O664" t="s">
        <v>220</v>
      </c>
      <c r="P664">
        <v>0.57299999999999995</v>
      </c>
      <c r="Q664" s="1">
        <f t="shared" si="192"/>
        <v>0.13700000000000001</v>
      </c>
      <c r="R664">
        <v>29.92</v>
      </c>
      <c r="S664">
        <f t="shared" si="205"/>
        <v>-2.992</v>
      </c>
      <c r="T664">
        <f t="shared" si="196"/>
        <v>-1.5269999999999999</v>
      </c>
      <c r="U664">
        <v>51.9</v>
      </c>
      <c r="V664">
        <v>52.8</v>
      </c>
      <c r="W664" s="13">
        <v>51.9</v>
      </c>
      <c r="X664">
        <v>52.8</v>
      </c>
      <c r="Y664">
        <v>51.9</v>
      </c>
      <c r="Z664">
        <f t="shared" si="197"/>
        <v>52.349999999999994</v>
      </c>
      <c r="AA664">
        <f t="shared" si="198"/>
        <v>218.19446656050951</v>
      </c>
      <c r="AB664">
        <f t="shared" si="199"/>
        <v>2114.4838499999996</v>
      </c>
      <c r="AC664">
        <f t="shared" si="200"/>
        <v>2188.4543999999996</v>
      </c>
      <c r="AD664">
        <f t="shared" ref="AD664:AD671" si="209">(L664-P664)/P664</f>
        <v>0.2390924956369983</v>
      </c>
      <c r="AE664">
        <f t="shared" si="207"/>
        <v>2.0443800766505371E-5</v>
      </c>
      <c r="AF664">
        <f t="shared" si="201"/>
        <v>4.3228086553393223E-6</v>
      </c>
      <c r="AG664">
        <f t="shared" si="202"/>
        <v>4.3228086553393226</v>
      </c>
      <c r="AH664">
        <f t="shared" si="208"/>
        <v>4.4740325740182049E-6</v>
      </c>
      <c r="AI664">
        <f t="shared" si="203"/>
        <v>2.8309159497965442</v>
      </c>
    </row>
    <row r="665" spans="1:35" hidden="1" x14ac:dyDescent="0.35">
      <c r="A665" s="2">
        <v>44779</v>
      </c>
      <c r="B665" s="6" t="s">
        <v>18</v>
      </c>
      <c r="C665" s="6" t="s">
        <v>196</v>
      </c>
      <c r="D665" t="s">
        <v>20</v>
      </c>
      <c r="E665" t="s">
        <v>21</v>
      </c>
      <c r="F665">
        <v>4</v>
      </c>
      <c r="G665" t="s">
        <v>29</v>
      </c>
      <c r="H665" t="s">
        <v>76</v>
      </c>
      <c r="I665" t="str">
        <f t="shared" si="195"/>
        <v>K6PafH5</v>
      </c>
      <c r="J665" t="s">
        <v>427</v>
      </c>
      <c r="K665" t="s">
        <v>117</v>
      </c>
      <c r="L665" s="1">
        <v>0.56799999999999995</v>
      </c>
      <c r="M665">
        <v>10.26</v>
      </c>
      <c r="N665">
        <f t="shared" si="204"/>
        <v>-1.026</v>
      </c>
      <c r="O665" s="6" t="s">
        <v>213</v>
      </c>
      <c r="P665">
        <v>0.39600000000000002</v>
      </c>
      <c r="Q665" s="1">
        <f t="shared" si="192"/>
        <v>0.17199999999999993</v>
      </c>
      <c r="R665">
        <v>30.01</v>
      </c>
      <c r="S665">
        <f t="shared" si="205"/>
        <v>-3.0010000000000003</v>
      </c>
      <c r="T665">
        <f t="shared" si="196"/>
        <v>-1.9750000000000003</v>
      </c>
      <c r="U665">
        <v>75.5</v>
      </c>
      <c r="V665">
        <v>78.75</v>
      </c>
      <c r="W665" s="13">
        <v>75.5</v>
      </c>
      <c r="X665">
        <v>78.75</v>
      </c>
      <c r="Y665">
        <v>75.5</v>
      </c>
      <c r="Z665">
        <f t="shared" si="197"/>
        <v>77.125</v>
      </c>
      <c r="AA665">
        <f t="shared" si="198"/>
        <v>473.58802746815286</v>
      </c>
      <c r="AB665">
        <f t="shared" si="199"/>
        <v>4474.69625</v>
      </c>
      <c r="AC665">
        <f t="shared" si="200"/>
        <v>4868.2265625</v>
      </c>
      <c r="AD665">
        <f t="shared" si="209"/>
        <v>0.43434343434343414</v>
      </c>
      <c r="AE665">
        <f t="shared" si="207"/>
        <v>4.2630429253755964E-5</v>
      </c>
      <c r="AF665">
        <f t="shared" si="201"/>
        <v>1.907582219176721E-5</v>
      </c>
      <c r="AG665">
        <f t="shared" si="202"/>
        <v>19.075822191767209</v>
      </c>
      <c r="AH665">
        <f t="shared" si="208"/>
        <v>2.0753458806391184E-5</v>
      </c>
      <c r="AI665">
        <f t="shared" si="203"/>
        <v>9.6586441477302305</v>
      </c>
    </row>
    <row r="666" spans="1:35" hidden="1" x14ac:dyDescent="0.35">
      <c r="A666" s="2">
        <v>44763</v>
      </c>
      <c r="B666" t="s">
        <v>18</v>
      </c>
      <c r="C666" t="s">
        <v>181</v>
      </c>
      <c r="D666" t="s">
        <v>86</v>
      </c>
      <c r="E666" t="s">
        <v>46</v>
      </c>
      <c r="F666">
        <v>5</v>
      </c>
      <c r="G666" t="s">
        <v>94</v>
      </c>
      <c r="H666" t="s">
        <v>82</v>
      </c>
      <c r="I666" t="str">
        <f t="shared" si="195"/>
        <v>K5AguH7</v>
      </c>
      <c r="J666" t="s">
        <v>395</v>
      </c>
      <c r="K666" t="s">
        <v>186</v>
      </c>
      <c r="L666" s="1">
        <v>0.86099999999999999</v>
      </c>
      <c r="M666">
        <v>4.72</v>
      </c>
      <c r="N666">
        <f t="shared" si="204"/>
        <v>-0.47199999999999998</v>
      </c>
      <c r="O666" t="s">
        <v>187</v>
      </c>
      <c r="P666">
        <v>0.67100000000000004</v>
      </c>
      <c r="Q666" s="1">
        <f t="shared" si="192"/>
        <v>0.18999999999999995</v>
      </c>
      <c r="R666">
        <v>30.35</v>
      </c>
      <c r="S666">
        <f t="shared" si="205"/>
        <v>-3.0350000000000001</v>
      </c>
      <c r="T666">
        <f t="shared" si="196"/>
        <v>-2.5630000000000002</v>
      </c>
      <c r="U666">
        <v>81</v>
      </c>
      <c r="V666">
        <v>86</v>
      </c>
      <c r="W666">
        <v>29</v>
      </c>
      <c r="X666">
        <v>27</v>
      </c>
      <c r="Y666" s="13">
        <f>(W666+X666)/2</f>
        <v>28</v>
      </c>
      <c r="Z666">
        <f t="shared" si="197"/>
        <v>28</v>
      </c>
      <c r="AA666">
        <f t="shared" si="198"/>
        <v>62.420382165605091</v>
      </c>
      <c r="AB666">
        <f t="shared" si="199"/>
        <v>5150.3850000000002</v>
      </c>
      <c r="AC666">
        <f t="shared" si="200"/>
        <v>5805.8600000000006</v>
      </c>
      <c r="AD666">
        <f t="shared" si="209"/>
        <v>0.28315946348733223</v>
      </c>
      <c r="AE666">
        <f t="shared" si="207"/>
        <v>2.5176608223425662E-5</v>
      </c>
      <c r="AF666">
        <f t="shared" si="201"/>
        <v>1.296692253448082E-5</v>
      </c>
      <c r="AG666">
        <f t="shared" si="202"/>
        <v>12.966922534480821</v>
      </c>
      <c r="AH666">
        <f t="shared" si="208"/>
        <v>1.4617186262005813E-5</v>
      </c>
      <c r="AI666">
        <f t="shared" si="203"/>
        <v>5.0592752768165505</v>
      </c>
    </row>
    <row r="667" spans="1:35" hidden="1" x14ac:dyDescent="0.35">
      <c r="A667" s="2">
        <v>44748</v>
      </c>
      <c r="B667" t="s">
        <v>18</v>
      </c>
      <c r="C667" t="s">
        <v>155</v>
      </c>
      <c r="D667" t="s">
        <v>45</v>
      </c>
      <c r="E667" t="s">
        <v>46</v>
      </c>
      <c r="F667">
        <v>8</v>
      </c>
      <c r="G667" t="s">
        <v>22</v>
      </c>
      <c r="H667" t="s">
        <v>44</v>
      </c>
      <c r="I667" t="str">
        <f t="shared" si="195"/>
        <v>L4FsaD10</v>
      </c>
      <c r="J667" t="s">
        <v>434</v>
      </c>
      <c r="K667" t="s">
        <v>169</v>
      </c>
      <c r="L667" s="1">
        <v>0.76100000000000001</v>
      </c>
      <c r="M667">
        <v>24.37</v>
      </c>
      <c r="N667">
        <f t="shared" si="204"/>
        <v>-2.4370000000000003</v>
      </c>
      <c r="O667" t="s">
        <v>170</v>
      </c>
      <c r="P667">
        <v>0.71499999999999997</v>
      </c>
      <c r="Q667" s="1">
        <f t="shared" si="192"/>
        <v>4.6000000000000041E-2</v>
      </c>
      <c r="R667">
        <v>30.45</v>
      </c>
      <c r="S667">
        <f t="shared" si="205"/>
        <v>-3.0449999999999999</v>
      </c>
      <c r="T667">
        <f t="shared" si="196"/>
        <v>-0.60799999999999965</v>
      </c>
      <c r="U667">
        <v>28.85</v>
      </c>
      <c r="V667">
        <v>25.8</v>
      </c>
      <c r="W667">
        <v>8.5</v>
      </c>
      <c r="X667">
        <v>10</v>
      </c>
      <c r="Y667" s="13">
        <f>(W667+X667)/2</f>
        <v>9.25</v>
      </c>
      <c r="Z667">
        <f t="shared" si="197"/>
        <v>9.25</v>
      </c>
      <c r="AA667">
        <f t="shared" si="198"/>
        <v>6.8123009554140124</v>
      </c>
      <c r="AB667">
        <f t="shared" si="199"/>
        <v>653.37316250000015</v>
      </c>
      <c r="AC667">
        <f t="shared" si="200"/>
        <v>522.52740000000006</v>
      </c>
      <c r="AD667">
        <f t="shared" si="209"/>
        <v>6.43356643356644E-2</v>
      </c>
      <c r="AE667">
        <f t="shared" si="207"/>
        <v>4.0621047155465403E-6</v>
      </c>
      <c r="AF667">
        <f t="shared" si="201"/>
        <v>2.6540702044028067E-7</v>
      </c>
      <c r="AG667">
        <f t="shared" si="202"/>
        <v>0.26540702044028069</v>
      </c>
      <c r="AH667">
        <f t="shared" si="208"/>
        <v>2.1225610155422736E-7</v>
      </c>
      <c r="AI667">
        <f t="shared" si="203"/>
        <v>0.43652470467151455</v>
      </c>
    </row>
    <row r="668" spans="1:35" hidden="1" x14ac:dyDescent="0.35">
      <c r="A668" s="2">
        <v>44762</v>
      </c>
      <c r="B668" t="s">
        <v>18</v>
      </c>
      <c r="C668" t="s">
        <v>181</v>
      </c>
      <c r="D668" t="s">
        <v>86</v>
      </c>
      <c r="E668" t="s">
        <v>46</v>
      </c>
      <c r="F668">
        <v>2</v>
      </c>
      <c r="G668" t="s">
        <v>39</v>
      </c>
      <c r="H668" t="s">
        <v>91</v>
      </c>
      <c r="I668" t="str">
        <f t="shared" si="195"/>
        <v>K5BbrA3</v>
      </c>
      <c r="J668" t="s">
        <v>396</v>
      </c>
      <c r="K668" t="s">
        <v>182</v>
      </c>
      <c r="L668" s="1">
        <v>0.81299999999999994</v>
      </c>
      <c r="M668">
        <v>26.71</v>
      </c>
      <c r="N668">
        <f t="shared" si="204"/>
        <v>-2.6710000000000003</v>
      </c>
      <c r="O668" t="s">
        <v>154</v>
      </c>
      <c r="P668">
        <v>0.72599999999999998</v>
      </c>
      <c r="Q668" s="1">
        <f t="shared" si="192"/>
        <v>8.6999999999999966E-2</v>
      </c>
      <c r="R668">
        <v>30.59</v>
      </c>
      <c r="S668">
        <f t="shared" si="205"/>
        <v>-3.0590000000000002</v>
      </c>
      <c r="T668">
        <f t="shared" si="196"/>
        <v>-0.3879999999999999</v>
      </c>
      <c r="U668">
        <v>78.25</v>
      </c>
      <c r="V668">
        <v>77.150000000000006</v>
      </c>
      <c r="W668">
        <v>23</v>
      </c>
      <c r="X668">
        <v>24</v>
      </c>
      <c r="Y668" s="13">
        <f>(W668+X668)/2</f>
        <v>23.5</v>
      </c>
      <c r="Z668">
        <f t="shared" si="197"/>
        <v>23.5</v>
      </c>
      <c r="AA668">
        <f t="shared" si="198"/>
        <v>43.968949044585983</v>
      </c>
      <c r="AB668">
        <f t="shared" si="199"/>
        <v>4806.6040625000005</v>
      </c>
      <c r="AC668">
        <f t="shared" si="200"/>
        <v>4672.4161625000015</v>
      </c>
      <c r="AD668">
        <f t="shared" si="209"/>
        <v>0.11983471074380161</v>
      </c>
      <c r="AE668">
        <f t="shared" si="207"/>
        <v>8.7353876271951822E-6</v>
      </c>
      <c r="AF668">
        <f t="shared" si="201"/>
        <v>4.1987549656388606E-6</v>
      </c>
      <c r="AG668">
        <f t="shared" si="202"/>
        <v>4.1987549656388605</v>
      </c>
      <c r="AH668">
        <f t="shared" si="208"/>
        <v>4.0815366335009311E-6</v>
      </c>
      <c r="AI668">
        <f t="shared" si="203"/>
        <v>10.821533416595004</v>
      </c>
    </row>
    <row r="669" spans="1:35" hidden="1" x14ac:dyDescent="0.35">
      <c r="A669" s="2">
        <v>44762</v>
      </c>
      <c r="B669" t="s">
        <v>18</v>
      </c>
      <c r="C669" t="s">
        <v>181</v>
      </c>
      <c r="D669" t="s">
        <v>20</v>
      </c>
      <c r="E669" t="s">
        <v>21</v>
      </c>
      <c r="F669">
        <v>12</v>
      </c>
      <c r="G669" t="s">
        <v>28</v>
      </c>
      <c r="H669" t="s">
        <v>92</v>
      </c>
      <c r="I669" t="str">
        <f t="shared" si="195"/>
        <v>K6DtoC6</v>
      </c>
      <c r="J669" t="s">
        <v>420</v>
      </c>
      <c r="K669" t="s">
        <v>184</v>
      </c>
      <c r="L669" s="1">
        <v>0.82799999999999996</v>
      </c>
      <c r="M669">
        <v>25.98</v>
      </c>
      <c r="N669">
        <f t="shared" si="204"/>
        <v>-2.5979999999999999</v>
      </c>
      <c r="O669" t="s">
        <v>185</v>
      </c>
      <c r="P669">
        <v>0.66400000000000003</v>
      </c>
      <c r="Q669" s="1">
        <f t="shared" si="192"/>
        <v>0.16399999999999992</v>
      </c>
      <c r="R669">
        <v>30.74</v>
      </c>
      <c r="S669">
        <f t="shared" si="205"/>
        <v>-3.0739999999999998</v>
      </c>
      <c r="T669">
        <f t="shared" si="196"/>
        <v>-0.47599999999999998</v>
      </c>
      <c r="U669">
        <v>80.3</v>
      </c>
      <c r="V669">
        <v>80.400000000000006</v>
      </c>
      <c r="W669">
        <v>26</v>
      </c>
      <c r="X669">
        <v>26</v>
      </c>
      <c r="Y669" s="13">
        <f>(W669+X669)/2</f>
        <v>26</v>
      </c>
      <c r="Z669">
        <f t="shared" si="197"/>
        <v>26</v>
      </c>
      <c r="AA669">
        <f t="shared" si="198"/>
        <v>53.821656050955411</v>
      </c>
      <c r="AB669">
        <f t="shared" si="199"/>
        <v>5061.75065</v>
      </c>
      <c r="AC669">
        <f t="shared" si="200"/>
        <v>5074.365600000001</v>
      </c>
      <c r="AD669">
        <f t="shared" si="209"/>
        <v>0.24698795180722879</v>
      </c>
      <c r="AE669">
        <f t="shared" si="207"/>
        <v>2.1278001375908985E-5</v>
      </c>
      <c r="AF669">
        <f t="shared" si="201"/>
        <v>1.0770393729520819E-5</v>
      </c>
      <c r="AG669">
        <f t="shared" si="202"/>
        <v>10.770393729520819</v>
      </c>
      <c r="AH669">
        <f t="shared" si="208"/>
        <v>1.0797235821866526E-5</v>
      </c>
      <c r="AI669">
        <f t="shared" si="203"/>
        <v>22.626877583026932</v>
      </c>
    </row>
    <row r="670" spans="1:35" hidden="1" x14ac:dyDescent="0.35">
      <c r="A670" s="2">
        <v>44748</v>
      </c>
      <c r="B670" t="s">
        <v>18</v>
      </c>
      <c r="C670" t="s">
        <v>155</v>
      </c>
      <c r="D670" t="s">
        <v>45</v>
      </c>
      <c r="E670" t="s">
        <v>46</v>
      </c>
      <c r="F670">
        <v>13</v>
      </c>
      <c r="G670" t="s">
        <v>41</v>
      </c>
      <c r="H670" t="s">
        <v>104</v>
      </c>
      <c r="I670" t="str">
        <f t="shared" si="195"/>
        <v>L4MluE8</v>
      </c>
      <c r="J670" t="s">
        <v>416</v>
      </c>
      <c r="K670" t="s">
        <v>171</v>
      </c>
      <c r="L670" s="1">
        <v>0.85799999999999998</v>
      </c>
      <c r="M670">
        <v>21.63</v>
      </c>
      <c r="N670">
        <f t="shared" si="204"/>
        <v>-2.1629999999999998</v>
      </c>
      <c r="O670" t="s">
        <v>112</v>
      </c>
      <c r="P670">
        <v>0.629</v>
      </c>
      <c r="Q670" s="1">
        <f t="shared" si="192"/>
        <v>0.22899999999999998</v>
      </c>
      <c r="R670">
        <v>31.23</v>
      </c>
      <c r="S670">
        <f t="shared" si="205"/>
        <v>-3.1230000000000002</v>
      </c>
      <c r="T670">
        <f t="shared" si="196"/>
        <v>-0.96000000000000041</v>
      </c>
      <c r="U670">
        <v>107.6</v>
      </c>
      <c r="V670">
        <v>115.05</v>
      </c>
      <c r="W670">
        <v>35.5</v>
      </c>
      <c r="X670">
        <v>36</v>
      </c>
      <c r="Y670" s="13">
        <f>(W670+X670)/2</f>
        <v>35.75</v>
      </c>
      <c r="Z670">
        <f t="shared" si="197"/>
        <v>35.75</v>
      </c>
      <c r="AA670">
        <f t="shared" si="198"/>
        <v>101.75656847133757</v>
      </c>
      <c r="AB670">
        <f t="shared" si="199"/>
        <v>9088.5415999999987</v>
      </c>
      <c r="AC670">
        <f t="shared" si="200"/>
        <v>10390.654462499999</v>
      </c>
      <c r="AD670">
        <f t="shared" si="209"/>
        <v>0.36406995230524641</v>
      </c>
      <c r="AE670">
        <f t="shared" si="207"/>
        <v>3.4305637610514698E-5</v>
      </c>
      <c r="AF670">
        <f t="shared" si="201"/>
        <v>3.1178821453768741E-5</v>
      </c>
      <c r="AG670">
        <f t="shared" si="202"/>
        <v>31.178821453768741</v>
      </c>
      <c r="AH670">
        <f t="shared" si="208"/>
        <v>3.564580265266024E-5</v>
      </c>
      <c r="AI670">
        <f t="shared" si="203"/>
        <v>32.477939014342425</v>
      </c>
    </row>
    <row r="671" spans="1:35" hidden="1" x14ac:dyDescent="0.35">
      <c r="A671" s="2">
        <v>44790</v>
      </c>
      <c r="B671" s="6" t="s">
        <v>18</v>
      </c>
      <c r="C671" s="6" t="s">
        <v>214</v>
      </c>
      <c r="D671" t="s">
        <v>133</v>
      </c>
      <c r="E671" t="s">
        <v>46</v>
      </c>
      <c r="F671">
        <v>3</v>
      </c>
      <c r="G671" t="s">
        <v>22</v>
      </c>
      <c r="H671" t="s">
        <v>102</v>
      </c>
      <c r="I671" t="str">
        <f t="shared" si="195"/>
        <v>K1FsaB9</v>
      </c>
      <c r="J671" t="s">
        <v>473</v>
      </c>
      <c r="K671" t="s">
        <v>216</v>
      </c>
      <c r="L671" s="1">
        <v>0.77600000000000002</v>
      </c>
      <c r="M671">
        <v>24.08</v>
      </c>
      <c r="N671">
        <f t="shared" si="204"/>
        <v>-2.4079999999999999</v>
      </c>
      <c r="O671" s="6" t="s">
        <v>217</v>
      </c>
      <c r="P671">
        <v>0.67300000000000004</v>
      </c>
      <c r="Q671" s="1">
        <f t="shared" si="192"/>
        <v>0.10299999999999998</v>
      </c>
      <c r="R671">
        <v>31.52</v>
      </c>
      <c r="S671">
        <f t="shared" si="205"/>
        <v>-3.1520000000000001</v>
      </c>
      <c r="T671">
        <f t="shared" si="196"/>
        <v>-0.74400000000000022</v>
      </c>
      <c r="U671">
        <v>51.75</v>
      </c>
      <c r="V671">
        <v>41.05</v>
      </c>
      <c r="W671" s="13">
        <v>51.75</v>
      </c>
      <c r="X671">
        <v>41.05</v>
      </c>
      <c r="Y671">
        <v>51.75</v>
      </c>
      <c r="Z671">
        <f t="shared" si="197"/>
        <v>46.4</v>
      </c>
      <c r="AA671">
        <f t="shared" si="198"/>
        <v>171.4140127388535</v>
      </c>
      <c r="AB671">
        <f t="shared" si="199"/>
        <v>2102.2790625000002</v>
      </c>
      <c r="AC671">
        <f t="shared" si="200"/>
        <v>1322.8054624999997</v>
      </c>
      <c r="AD671">
        <f t="shared" si="209"/>
        <v>0.1530460624071322</v>
      </c>
      <c r="AE671">
        <f t="shared" si="207"/>
        <v>1.1804919800550362E-5</v>
      </c>
      <c r="AF671">
        <f t="shared" si="201"/>
        <v>2.4817235731188702E-6</v>
      </c>
      <c r="AG671">
        <f t="shared" si="202"/>
        <v>2.4817235731188703</v>
      </c>
      <c r="AH671">
        <f t="shared" si="208"/>
        <v>1.5615612396542426E-6</v>
      </c>
      <c r="AI671">
        <f t="shared" si="203"/>
        <v>3.3356499638694483</v>
      </c>
    </row>
    <row r="672" spans="1:35" hidden="1" x14ac:dyDescent="0.35">
      <c r="A672" s="2">
        <v>44790</v>
      </c>
      <c r="B672" s="6" t="s">
        <v>18</v>
      </c>
      <c r="C672" s="6" t="s">
        <v>214</v>
      </c>
      <c r="D672" t="s">
        <v>133</v>
      </c>
      <c r="E672" t="s">
        <v>46</v>
      </c>
      <c r="F672">
        <v>16</v>
      </c>
      <c r="G672" t="s">
        <v>22</v>
      </c>
      <c r="H672" t="s">
        <v>93</v>
      </c>
      <c r="I672" t="str">
        <f t="shared" si="195"/>
        <v>K1FsaH9</v>
      </c>
      <c r="J672" t="s">
        <v>474</v>
      </c>
      <c r="K672" t="s">
        <v>188</v>
      </c>
      <c r="L672" s="1">
        <v>0.72399999999999998</v>
      </c>
      <c r="M672">
        <v>18.02</v>
      </c>
      <c r="N672">
        <f t="shared" si="204"/>
        <v>-1.802</v>
      </c>
      <c r="O672" t="s">
        <v>218</v>
      </c>
      <c r="P672">
        <v>0.755</v>
      </c>
      <c r="Q672" s="1">
        <f t="shared" si="192"/>
        <v>-3.1000000000000028E-2</v>
      </c>
      <c r="R672">
        <v>31.56</v>
      </c>
      <c r="S672">
        <f t="shared" si="205"/>
        <v>-3.1559999999999997</v>
      </c>
      <c r="T672">
        <f t="shared" si="196"/>
        <v>-1.3539999999999996</v>
      </c>
      <c r="U672">
        <v>30.6</v>
      </c>
      <c r="V672">
        <v>26.7</v>
      </c>
      <c r="W672" s="13">
        <v>30.6</v>
      </c>
      <c r="X672">
        <v>26.7</v>
      </c>
      <c r="Y672">
        <v>30.6</v>
      </c>
      <c r="Z672">
        <f t="shared" si="197"/>
        <v>28.65</v>
      </c>
      <c r="AA672">
        <f t="shared" si="198"/>
        <v>65.35210987261145</v>
      </c>
      <c r="AB672">
        <f t="shared" si="199"/>
        <v>735.04260000000011</v>
      </c>
      <c r="AC672">
        <f t="shared" si="200"/>
        <v>559.61865</v>
      </c>
      <c r="AD672">
        <f>(P672-L672)/L672</f>
        <v>4.2817679558011086E-2</v>
      </c>
      <c r="AE672">
        <f t="shared" si="207"/>
        <v>2.4607927098335617E-6</v>
      </c>
      <c r="AF672">
        <f t="shared" si="201"/>
        <v>1.8087874714971071E-7</v>
      </c>
      <c r="AG672">
        <f t="shared" si="202"/>
        <v>0.18087874714971072</v>
      </c>
      <c r="AH672">
        <f t="shared" si="208"/>
        <v>1.3771054942068994E-7</v>
      </c>
      <c r="AI672">
        <f t="shared" si="203"/>
        <v>0.13358843954926941</v>
      </c>
    </row>
    <row r="673" spans="1:35" hidden="1" x14ac:dyDescent="0.35">
      <c r="A673" s="2">
        <v>44748</v>
      </c>
      <c r="B673" t="s">
        <v>18</v>
      </c>
      <c r="C673" t="s">
        <v>155</v>
      </c>
      <c r="D673" t="s">
        <v>45</v>
      </c>
      <c r="E673" t="s">
        <v>46</v>
      </c>
      <c r="F673">
        <v>1</v>
      </c>
      <c r="G673" t="s">
        <v>29</v>
      </c>
      <c r="H673" t="s">
        <v>54</v>
      </c>
      <c r="I673" t="str">
        <f t="shared" si="195"/>
        <v>L4PafA6</v>
      </c>
      <c r="J673" t="s">
        <v>436</v>
      </c>
      <c r="K673" t="s">
        <v>169</v>
      </c>
      <c r="L673" s="1">
        <v>0.70799999999999996</v>
      </c>
      <c r="M673">
        <v>15.64</v>
      </c>
      <c r="N673">
        <f t="shared" si="204"/>
        <v>-1.5640000000000001</v>
      </c>
      <c r="O673" t="s">
        <v>170</v>
      </c>
      <c r="P673">
        <v>0.53800000000000003</v>
      </c>
      <c r="Q673" s="1">
        <f t="shared" si="192"/>
        <v>0.16999999999999993</v>
      </c>
      <c r="R673">
        <v>31.73</v>
      </c>
      <c r="S673">
        <f t="shared" si="205"/>
        <v>-3.173</v>
      </c>
      <c r="T673">
        <f t="shared" si="196"/>
        <v>-1.609</v>
      </c>
      <c r="U673">
        <v>53.6</v>
      </c>
      <c r="V673">
        <v>51.65</v>
      </c>
      <c r="W673">
        <v>16</v>
      </c>
      <c r="X673">
        <v>16</v>
      </c>
      <c r="Y673" s="13">
        <f>(W673+X673)/2</f>
        <v>16</v>
      </c>
      <c r="Z673">
        <f t="shared" si="197"/>
        <v>16</v>
      </c>
      <c r="AA673">
        <f t="shared" si="198"/>
        <v>20.38216560509554</v>
      </c>
      <c r="AB673">
        <f t="shared" si="199"/>
        <v>2255.2736</v>
      </c>
      <c r="AC673">
        <f t="shared" si="200"/>
        <v>2094.1621624999998</v>
      </c>
      <c r="AD673">
        <f t="shared" ref="AD673:AD685" si="210">(L673-P673)/P673</f>
        <v>0.31598513011152402</v>
      </c>
      <c r="AE673">
        <f t="shared" si="207"/>
        <v>2.8816192869811644E-5</v>
      </c>
      <c r="AF673">
        <f t="shared" si="201"/>
        <v>6.4988399031794439E-6</v>
      </c>
      <c r="AG673">
        <f t="shared" si="202"/>
        <v>6.4988399031794435</v>
      </c>
      <c r="AH673">
        <f t="shared" si="208"/>
        <v>6.0345780775261826E-6</v>
      </c>
      <c r="AI673">
        <f t="shared" si="203"/>
        <v>4.0390552536851727</v>
      </c>
    </row>
    <row r="674" spans="1:35" hidden="1" x14ac:dyDescent="0.35">
      <c r="A674" s="2">
        <v>44791</v>
      </c>
      <c r="B674" s="6" t="s">
        <v>18</v>
      </c>
      <c r="C674" s="6" t="s">
        <v>214</v>
      </c>
      <c r="D674" t="s">
        <v>109</v>
      </c>
      <c r="E674" t="s">
        <v>21</v>
      </c>
      <c r="F674">
        <v>12</v>
      </c>
      <c r="G674" t="s">
        <v>41</v>
      </c>
      <c r="H674" t="s">
        <v>101</v>
      </c>
      <c r="I674" t="str">
        <f t="shared" si="195"/>
        <v>L3MluB10</v>
      </c>
      <c r="J674" t="s">
        <v>448</v>
      </c>
      <c r="K674" t="s">
        <v>221</v>
      </c>
      <c r="L674" s="1">
        <v>0.72499999999999998</v>
      </c>
      <c r="M674">
        <v>5.78</v>
      </c>
      <c r="N674">
        <f t="shared" si="204"/>
        <v>-0.57800000000000007</v>
      </c>
      <c r="O674" t="s">
        <v>88</v>
      </c>
      <c r="P674">
        <v>0.53800000000000003</v>
      </c>
      <c r="Q674" s="1">
        <f t="shared" si="192"/>
        <v>0.18699999999999994</v>
      </c>
      <c r="R674">
        <v>31.75</v>
      </c>
      <c r="S674">
        <f t="shared" si="205"/>
        <v>-3.1749999999999998</v>
      </c>
      <c r="T674">
        <f t="shared" si="196"/>
        <v>-2.5969999999999995</v>
      </c>
      <c r="U674">
        <v>112.9</v>
      </c>
      <c r="V674">
        <v>109.95</v>
      </c>
      <c r="W674" s="13">
        <v>112.9</v>
      </c>
      <c r="X674">
        <v>109.95</v>
      </c>
      <c r="Y674">
        <v>112.9</v>
      </c>
      <c r="Z674">
        <f t="shared" si="197"/>
        <v>111.42500000000001</v>
      </c>
      <c r="AA674">
        <f t="shared" si="198"/>
        <v>988.49766122611481</v>
      </c>
      <c r="AB674">
        <f t="shared" si="199"/>
        <v>10005.931850000001</v>
      </c>
      <c r="AC674">
        <f t="shared" si="200"/>
        <v>9489.8669625000002</v>
      </c>
      <c r="AD674">
        <f t="shared" si="210"/>
        <v>0.34758364312267648</v>
      </c>
      <c r="AE674">
        <f t="shared" si="207"/>
        <v>3.2403431020959919E-5</v>
      </c>
      <c r="AF674">
        <f t="shared" si="201"/>
        <v>3.2422652250190086E-5</v>
      </c>
      <c r="AG674">
        <f t="shared" si="202"/>
        <v>32.422652250190083</v>
      </c>
      <c r="AH674">
        <f t="shared" si="208"/>
        <v>3.075042495174552E-5</v>
      </c>
      <c r="AI674">
        <f t="shared" si="203"/>
        <v>12.484656238040081</v>
      </c>
    </row>
    <row r="675" spans="1:35" hidden="1" x14ac:dyDescent="0.35">
      <c r="A675" s="2">
        <v>44762</v>
      </c>
      <c r="B675" t="s">
        <v>18</v>
      </c>
      <c r="C675" t="s">
        <v>181</v>
      </c>
      <c r="D675" t="s">
        <v>20</v>
      </c>
      <c r="E675" t="s">
        <v>21</v>
      </c>
      <c r="F675">
        <v>2</v>
      </c>
      <c r="G675" t="s">
        <v>22</v>
      </c>
      <c r="H675" t="s">
        <v>113</v>
      </c>
      <c r="I675" t="str">
        <f t="shared" si="195"/>
        <v>K6FsaA10</v>
      </c>
      <c r="J675" t="s">
        <v>421</v>
      </c>
      <c r="K675" t="s">
        <v>153</v>
      </c>
      <c r="L675" s="1">
        <v>0.65400000000000003</v>
      </c>
      <c r="M675">
        <v>26.12</v>
      </c>
      <c r="N675">
        <f t="shared" si="204"/>
        <v>-2.6120000000000001</v>
      </c>
      <c r="O675" t="s">
        <v>183</v>
      </c>
      <c r="P675">
        <v>0.60599999999999998</v>
      </c>
      <c r="Q675" s="1">
        <f t="shared" si="192"/>
        <v>4.8000000000000043E-2</v>
      </c>
      <c r="R675">
        <v>31.82</v>
      </c>
      <c r="S675">
        <f t="shared" si="205"/>
        <v>-3.1819999999999999</v>
      </c>
      <c r="T675">
        <f t="shared" si="196"/>
        <v>-0.56999999999999984</v>
      </c>
      <c r="U675">
        <v>46</v>
      </c>
      <c r="V675">
        <v>44.75</v>
      </c>
      <c r="W675">
        <v>14.5</v>
      </c>
      <c r="X675">
        <v>15.5</v>
      </c>
      <c r="Y675" s="13">
        <f>(W675+X675)/2</f>
        <v>15</v>
      </c>
      <c r="Z675">
        <f t="shared" si="197"/>
        <v>15</v>
      </c>
      <c r="AA675">
        <f t="shared" si="198"/>
        <v>17.914012738853504</v>
      </c>
      <c r="AB675">
        <f t="shared" si="199"/>
        <v>1661.0600000000002</v>
      </c>
      <c r="AC675">
        <f t="shared" si="200"/>
        <v>1572.0115625000001</v>
      </c>
      <c r="AD675">
        <f t="shared" si="210"/>
        <v>7.9207920792079278E-2</v>
      </c>
      <c r="AE675">
        <f t="shared" si="207"/>
        <v>5.2472423644394376E-6</v>
      </c>
      <c r="AF675">
        <f t="shared" si="201"/>
        <v>8.7159844018757725E-7</v>
      </c>
      <c r="AG675">
        <f t="shared" si="202"/>
        <v>0.87159844018757726</v>
      </c>
      <c r="AH675">
        <f t="shared" si="208"/>
        <v>8.248725668138635E-7</v>
      </c>
      <c r="AI675">
        <f t="shared" si="203"/>
        <v>1.529120070504522</v>
      </c>
    </row>
    <row r="676" spans="1:35" hidden="1" x14ac:dyDescent="0.35">
      <c r="A676" s="2">
        <v>44805</v>
      </c>
      <c r="B676" s="6" t="s">
        <v>18</v>
      </c>
      <c r="C676" s="6" t="s">
        <v>232</v>
      </c>
      <c r="D676" t="s">
        <v>45</v>
      </c>
      <c r="E676" t="s">
        <v>46</v>
      </c>
      <c r="F676">
        <v>15</v>
      </c>
      <c r="G676" t="s">
        <v>41</v>
      </c>
      <c r="H676" t="s">
        <v>104</v>
      </c>
      <c r="I676" t="str">
        <f t="shared" si="195"/>
        <v>L4MluE8</v>
      </c>
      <c r="J676" t="s">
        <v>416</v>
      </c>
      <c r="K676" t="s">
        <v>241</v>
      </c>
      <c r="L676" s="1">
        <v>0.81899999999999995</v>
      </c>
      <c r="M676">
        <v>24.43</v>
      </c>
      <c r="N676">
        <f t="shared" si="204"/>
        <v>-2.4430000000000001</v>
      </c>
      <c r="O676" t="s">
        <v>242</v>
      </c>
      <c r="P676">
        <v>0.66900000000000004</v>
      </c>
      <c r="Q676" s="1">
        <f t="shared" si="192"/>
        <v>0.14999999999999991</v>
      </c>
      <c r="R676">
        <v>32.119999999999997</v>
      </c>
      <c r="S676">
        <f t="shared" si="205"/>
        <v>-3.2119999999999997</v>
      </c>
      <c r="T676">
        <f t="shared" si="196"/>
        <v>-0.76899999999999968</v>
      </c>
      <c r="U676">
        <v>107.6</v>
      </c>
      <c r="V676">
        <v>115.05</v>
      </c>
      <c r="W676">
        <v>107.6</v>
      </c>
      <c r="X676">
        <v>115.05</v>
      </c>
      <c r="Y676">
        <v>115.05</v>
      </c>
      <c r="Z676">
        <f t="shared" si="197"/>
        <v>111.32499999999999</v>
      </c>
      <c r="AA676">
        <f t="shared" si="198"/>
        <v>986.72417396496792</v>
      </c>
      <c r="AB676">
        <f t="shared" si="199"/>
        <v>9088.5415999999987</v>
      </c>
      <c r="AC676">
        <f t="shared" si="200"/>
        <v>10390.654462499999</v>
      </c>
      <c r="AD676">
        <f t="shared" si="210"/>
        <v>0.22421524663677114</v>
      </c>
      <c r="AE676">
        <f t="shared" si="207"/>
        <v>1.8889295049929115E-5</v>
      </c>
      <c r="AF676">
        <f t="shared" si="201"/>
        <v>1.7167614385595479E-5</v>
      </c>
      <c r="AG676">
        <f t="shared" si="202"/>
        <v>17.167614385595478</v>
      </c>
      <c r="AH676">
        <f t="shared" si="208"/>
        <v>1.9627213790402509E-5</v>
      </c>
      <c r="AI676">
        <f t="shared" si="203"/>
        <v>22.324596080098161</v>
      </c>
    </row>
    <row r="677" spans="1:35" hidden="1" x14ac:dyDescent="0.35">
      <c r="A677" s="2">
        <v>44763</v>
      </c>
      <c r="B677" t="s">
        <v>18</v>
      </c>
      <c r="C677" t="s">
        <v>181</v>
      </c>
      <c r="D677" t="s">
        <v>109</v>
      </c>
      <c r="E677" t="s">
        <v>21</v>
      </c>
      <c r="F677">
        <v>13</v>
      </c>
      <c r="G677" t="s">
        <v>29</v>
      </c>
      <c r="H677" t="s">
        <v>66</v>
      </c>
      <c r="I677" t="str">
        <f t="shared" si="195"/>
        <v>L3PafI10</v>
      </c>
      <c r="J677" t="s">
        <v>450</v>
      </c>
      <c r="K677" t="s">
        <v>188</v>
      </c>
      <c r="L677" s="1">
        <v>0.67800000000000005</v>
      </c>
      <c r="M677">
        <v>22.09</v>
      </c>
      <c r="N677">
        <f t="shared" si="204"/>
        <v>-2.2090000000000001</v>
      </c>
      <c r="O677" t="s">
        <v>189</v>
      </c>
      <c r="P677">
        <v>0.56599999999999995</v>
      </c>
      <c r="Q677" s="1">
        <f t="shared" si="192"/>
        <v>0.1120000000000001</v>
      </c>
      <c r="R677">
        <v>32.36</v>
      </c>
      <c r="S677">
        <f t="shared" si="205"/>
        <v>-3.2359999999999998</v>
      </c>
      <c r="T677">
        <f t="shared" si="196"/>
        <v>-1.0269999999999997</v>
      </c>
      <c r="U677">
        <v>90.85</v>
      </c>
      <c r="V677">
        <v>86.8</v>
      </c>
      <c r="W677">
        <v>27.5</v>
      </c>
      <c r="X677">
        <v>28</v>
      </c>
      <c r="Y677" s="13">
        <f>(W677+X677)/2</f>
        <v>27.75</v>
      </c>
      <c r="Z677">
        <f t="shared" si="197"/>
        <v>27.75</v>
      </c>
      <c r="AA677">
        <f t="shared" si="198"/>
        <v>61.310708598726109</v>
      </c>
      <c r="AB677">
        <f t="shared" si="199"/>
        <v>6479.1721625</v>
      </c>
      <c r="AC677">
        <f t="shared" si="200"/>
        <v>5914.3784000000005</v>
      </c>
      <c r="AD677">
        <f t="shared" si="210"/>
        <v>0.197879858657244</v>
      </c>
      <c r="AE677">
        <f t="shared" si="207"/>
        <v>1.6196356238788508E-5</v>
      </c>
      <c r="AF677">
        <f t="shared" si="201"/>
        <v>1.049389804762917E-5</v>
      </c>
      <c r="AG677">
        <f t="shared" si="202"/>
        <v>10.49389804762917</v>
      </c>
      <c r="AH677">
        <f t="shared" si="208"/>
        <v>9.579137949739601E-6</v>
      </c>
      <c r="AI677">
        <f t="shared" si="203"/>
        <v>10.218011730895007</v>
      </c>
    </row>
    <row r="678" spans="1:35" hidden="1" x14ac:dyDescent="0.35">
      <c r="A678" s="2">
        <v>44750</v>
      </c>
      <c r="B678" t="s">
        <v>18</v>
      </c>
      <c r="C678" t="s">
        <v>155</v>
      </c>
      <c r="D678" t="s">
        <v>133</v>
      </c>
      <c r="E678" t="s">
        <v>46</v>
      </c>
      <c r="F678">
        <v>7</v>
      </c>
      <c r="G678" t="s">
        <v>29</v>
      </c>
      <c r="H678" t="s">
        <v>52</v>
      </c>
      <c r="I678" t="str">
        <f t="shared" si="195"/>
        <v>K1PafF9</v>
      </c>
      <c r="J678" t="s">
        <v>481</v>
      </c>
      <c r="K678" t="s">
        <v>177</v>
      </c>
      <c r="L678" s="1">
        <v>0.61199999999999999</v>
      </c>
      <c r="M678">
        <v>22.15</v>
      </c>
      <c r="N678">
        <f t="shared" si="204"/>
        <v>-2.2149999999999999</v>
      </c>
      <c r="O678" t="s">
        <v>178</v>
      </c>
      <c r="P678">
        <v>0.50900000000000001</v>
      </c>
      <c r="Q678" s="1">
        <f t="shared" si="192"/>
        <v>0.10299999999999998</v>
      </c>
      <c r="R678">
        <v>32.54</v>
      </c>
      <c r="S678">
        <f t="shared" si="205"/>
        <v>-3.254</v>
      </c>
      <c r="T678">
        <f t="shared" si="196"/>
        <v>-1.0390000000000001</v>
      </c>
      <c r="U678">
        <v>93.95</v>
      </c>
      <c r="V678">
        <v>94.4</v>
      </c>
      <c r="W678">
        <v>30</v>
      </c>
      <c r="Y678">
        <v>30</v>
      </c>
      <c r="Z678">
        <f t="shared" si="197"/>
        <v>15</v>
      </c>
      <c r="AA678">
        <f t="shared" si="198"/>
        <v>17.914012738853504</v>
      </c>
      <c r="AB678">
        <f t="shared" si="199"/>
        <v>6928.8829625000008</v>
      </c>
      <c r="AC678">
        <f t="shared" si="200"/>
        <v>6995.4176000000007</v>
      </c>
      <c r="AD678">
        <f t="shared" si="210"/>
        <v>0.20235756385068759</v>
      </c>
      <c r="AE678">
        <f t="shared" si="207"/>
        <v>1.6648687246241517E-5</v>
      </c>
      <c r="AF678">
        <f t="shared" si="201"/>
        <v>1.153568054084739E-5</v>
      </c>
      <c r="AG678">
        <f t="shared" si="202"/>
        <v>11.535680540847389</v>
      </c>
      <c r="AH678">
        <f t="shared" si="208"/>
        <v>1.1646451977925344E-5</v>
      </c>
      <c r="AI678">
        <f t="shared" si="203"/>
        <v>11.102676170209227</v>
      </c>
    </row>
    <row r="679" spans="1:35" hidden="1" x14ac:dyDescent="0.35">
      <c r="A679" s="2">
        <v>44792</v>
      </c>
      <c r="B679" s="6" t="s">
        <v>18</v>
      </c>
      <c r="C679" s="6" t="s">
        <v>214</v>
      </c>
      <c r="D679" t="s">
        <v>20</v>
      </c>
      <c r="E679" t="s">
        <v>21</v>
      </c>
      <c r="F679">
        <v>16</v>
      </c>
      <c r="G679" t="s">
        <v>29</v>
      </c>
      <c r="H679" t="s">
        <v>36</v>
      </c>
      <c r="I679" t="str">
        <f t="shared" si="195"/>
        <v>K6PafI4</v>
      </c>
      <c r="J679" t="s">
        <v>428</v>
      </c>
      <c r="K679" t="s">
        <v>227</v>
      </c>
      <c r="L679" s="1">
        <v>0.58399999999999996</v>
      </c>
      <c r="M679">
        <v>8.7799999999999994</v>
      </c>
      <c r="N679">
        <f t="shared" si="204"/>
        <v>-0.87799999999999989</v>
      </c>
      <c r="O679" t="s">
        <v>228</v>
      </c>
      <c r="P679">
        <v>0.505</v>
      </c>
      <c r="Q679" s="1">
        <f t="shared" si="192"/>
        <v>7.8999999999999959E-2</v>
      </c>
      <c r="R679">
        <v>32.56</v>
      </c>
      <c r="S679">
        <f t="shared" si="205"/>
        <v>-3.2560000000000002</v>
      </c>
      <c r="T679">
        <f t="shared" si="196"/>
        <v>-2.3780000000000001</v>
      </c>
      <c r="U679">
        <v>80.45</v>
      </c>
      <c r="V679">
        <v>79</v>
      </c>
      <c r="W679" s="13">
        <v>80.45</v>
      </c>
      <c r="X679">
        <v>79</v>
      </c>
      <c r="Y679">
        <v>80.45</v>
      </c>
      <c r="Z679">
        <f t="shared" si="197"/>
        <v>79.724999999999994</v>
      </c>
      <c r="AA679">
        <f t="shared" si="198"/>
        <v>506.0569765127388</v>
      </c>
      <c r="AB679">
        <f t="shared" si="199"/>
        <v>5080.6789625000001</v>
      </c>
      <c r="AC679">
        <f t="shared" si="200"/>
        <v>4899.1850000000004</v>
      </c>
      <c r="AD679">
        <f t="shared" si="210"/>
        <v>0.15643564356435635</v>
      </c>
      <c r="AE679">
        <f t="shared" si="207"/>
        <v>1.2127582126777042E-5</v>
      </c>
      <c r="AF679">
        <f t="shared" si="201"/>
        <v>6.1616351377507129E-6</v>
      </c>
      <c r="AG679">
        <f t="shared" si="202"/>
        <v>6.1616351377507126</v>
      </c>
      <c r="AH679">
        <f t="shared" si="208"/>
        <v>5.9415268441774188E-6</v>
      </c>
      <c r="AI679">
        <f t="shared" si="203"/>
        <v>2.5910997215099716</v>
      </c>
    </row>
    <row r="680" spans="1:35" hidden="1" x14ac:dyDescent="0.35">
      <c r="A680" s="2">
        <v>44804</v>
      </c>
      <c r="B680" s="6" t="s">
        <v>18</v>
      </c>
      <c r="C680" s="6" t="s">
        <v>232</v>
      </c>
      <c r="D680" t="s">
        <v>133</v>
      </c>
      <c r="E680" t="s">
        <v>46</v>
      </c>
      <c r="F680">
        <v>2</v>
      </c>
      <c r="G680" t="s">
        <v>22</v>
      </c>
      <c r="H680" t="s">
        <v>102</v>
      </c>
      <c r="I680" t="str">
        <f t="shared" si="195"/>
        <v>K1FsaB9</v>
      </c>
      <c r="J680" t="s">
        <v>473</v>
      </c>
      <c r="K680" t="s">
        <v>235</v>
      </c>
      <c r="L680" s="1">
        <v>0.79900000000000004</v>
      </c>
      <c r="M680">
        <v>21.43</v>
      </c>
      <c r="N680">
        <f t="shared" si="204"/>
        <v>-2.1429999999999998</v>
      </c>
      <c r="O680" t="s">
        <v>200</v>
      </c>
      <c r="P680">
        <v>0.70099999999999996</v>
      </c>
      <c r="Q680" s="1">
        <f t="shared" si="192"/>
        <v>9.8000000000000087E-2</v>
      </c>
      <c r="R680">
        <v>32.64</v>
      </c>
      <c r="S680">
        <f t="shared" si="205"/>
        <v>-3.2640000000000002</v>
      </c>
      <c r="T680">
        <f t="shared" si="196"/>
        <v>-1.1210000000000004</v>
      </c>
      <c r="U680">
        <v>51.75</v>
      </c>
      <c r="V680">
        <v>41.05</v>
      </c>
      <c r="W680">
        <v>51.75</v>
      </c>
      <c r="X680">
        <v>41.05</v>
      </c>
      <c r="Y680">
        <v>41.05</v>
      </c>
      <c r="Z680">
        <f t="shared" si="197"/>
        <v>46.4</v>
      </c>
      <c r="AA680">
        <f t="shared" si="198"/>
        <v>171.4140127388535</v>
      </c>
      <c r="AB680">
        <f t="shared" si="199"/>
        <v>2102.2790625000002</v>
      </c>
      <c r="AC680">
        <f t="shared" si="200"/>
        <v>1322.8054624999997</v>
      </c>
      <c r="AD680">
        <f t="shared" si="210"/>
        <v>0.13980028530670485</v>
      </c>
      <c r="AE680">
        <f t="shared" si="207"/>
        <v>1.0560084186105551E-5</v>
      </c>
      <c r="AF680">
        <f t="shared" si="201"/>
        <v>2.2200243882687054E-6</v>
      </c>
      <c r="AG680">
        <f t="shared" si="202"/>
        <v>2.2200243882687052</v>
      </c>
      <c r="AH680">
        <f t="shared" si="208"/>
        <v>1.3968937045840285E-6</v>
      </c>
      <c r="AI680">
        <f t="shared" si="203"/>
        <v>1.9803964212923322</v>
      </c>
    </row>
    <row r="681" spans="1:35" hidden="1" x14ac:dyDescent="0.35">
      <c r="A681" s="2">
        <v>44762</v>
      </c>
      <c r="B681" t="s">
        <v>18</v>
      </c>
      <c r="C681" t="s">
        <v>181</v>
      </c>
      <c r="D681" t="s">
        <v>86</v>
      </c>
      <c r="E681" t="s">
        <v>46</v>
      </c>
      <c r="F681">
        <v>4</v>
      </c>
      <c r="G681" t="s">
        <v>94</v>
      </c>
      <c r="H681" t="s">
        <v>95</v>
      </c>
      <c r="I681" t="str">
        <f t="shared" si="195"/>
        <v>K5AguF10</v>
      </c>
      <c r="J681" t="s">
        <v>394</v>
      </c>
      <c r="K681" t="s">
        <v>182</v>
      </c>
      <c r="L681" s="1">
        <v>1.036</v>
      </c>
      <c r="M681">
        <v>23.36</v>
      </c>
      <c r="N681">
        <f t="shared" si="204"/>
        <v>-2.3359999999999999</v>
      </c>
      <c r="O681" t="s">
        <v>154</v>
      </c>
      <c r="P681">
        <v>0.86099999999999999</v>
      </c>
      <c r="Q681" s="1">
        <f t="shared" si="192"/>
        <v>0.17500000000000004</v>
      </c>
      <c r="R681">
        <v>32.75</v>
      </c>
      <c r="S681">
        <f t="shared" si="205"/>
        <v>-3.2749999999999999</v>
      </c>
      <c r="T681">
        <f t="shared" si="196"/>
        <v>-0.93900000000000006</v>
      </c>
      <c r="U681">
        <v>79.349999999999994</v>
      </c>
      <c r="V681">
        <v>77.45</v>
      </c>
      <c r="W681">
        <v>25</v>
      </c>
      <c r="X681">
        <v>25.5</v>
      </c>
      <c r="Y681" s="13">
        <f>(W681+X681)/2</f>
        <v>25.25</v>
      </c>
      <c r="Z681">
        <f t="shared" si="197"/>
        <v>25.25</v>
      </c>
      <c r="AA681">
        <f t="shared" si="198"/>
        <v>50.761345541401269</v>
      </c>
      <c r="AB681">
        <f t="shared" si="199"/>
        <v>4942.6916624999994</v>
      </c>
      <c r="AC681">
        <f t="shared" si="200"/>
        <v>4708.8244625000007</v>
      </c>
      <c r="AD681">
        <f t="shared" si="210"/>
        <v>0.20325203252032525</v>
      </c>
      <c r="AE681">
        <f t="shared" si="207"/>
        <v>1.6739324169614526E-5</v>
      </c>
      <c r="AF681">
        <f t="shared" si="201"/>
        <v>8.2737318009038445E-6</v>
      </c>
      <c r="AG681">
        <f t="shared" si="202"/>
        <v>8.2737318009038443</v>
      </c>
      <c r="AH681">
        <f t="shared" si="208"/>
        <v>7.8822539135598387E-6</v>
      </c>
      <c r="AI681">
        <f t="shared" si="203"/>
        <v>8.8112159754034547</v>
      </c>
    </row>
    <row r="682" spans="1:35" hidden="1" x14ac:dyDescent="0.35">
      <c r="A682" s="2">
        <v>44790</v>
      </c>
      <c r="B682" s="6" t="s">
        <v>18</v>
      </c>
      <c r="C682" s="6" t="s">
        <v>214</v>
      </c>
      <c r="D682" t="s">
        <v>109</v>
      </c>
      <c r="E682" t="s">
        <v>21</v>
      </c>
      <c r="F682">
        <v>14</v>
      </c>
      <c r="G682" t="s">
        <v>29</v>
      </c>
      <c r="H682" t="s">
        <v>66</v>
      </c>
      <c r="I682" t="str">
        <f t="shared" si="195"/>
        <v>L3PafI10</v>
      </c>
      <c r="J682" t="s">
        <v>450</v>
      </c>
      <c r="K682" t="s">
        <v>215</v>
      </c>
      <c r="L682" s="1">
        <v>0.74299999999999999</v>
      </c>
      <c r="M682">
        <v>21.15</v>
      </c>
      <c r="N682">
        <f t="shared" si="204"/>
        <v>-2.1149999999999998</v>
      </c>
      <c r="O682" s="6" t="s">
        <v>160</v>
      </c>
      <c r="P682">
        <v>0.55400000000000005</v>
      </c>
      <c r="Q682" s="1">
        <f t="shared" si="192"/>
        <v>0.18899999999999995</v>
      </c>
      <c r="R682">
        <v>32.869999999999997</v>
      </c>
      <c r="S682">
        <f t="shared" si="205"/>
        <v>-3.2869999999999999</v>
      </c>
      <c r="T682">
        <f t="shared" si="196"/>
        <v>-1.1720000000000002</v>
      </c>
      <c r="U682">
        <v>90.85</v>
      </c>
      <c r="V682">
        <v>86.8</v>
      </c>
      <c r="W682" s="13">
        <v>90.85</v>
      </c>
      <c r="X682">
        <v>86.8</v>
      </c>
      <c r="Y682">
        <v>90.85</v>
      </c>
      <c r="Z682">
        <f t="shared" si="197"/>
        <v>88.824999999999989</v>
      </c>
      <c r="AA682">
        <f t="shared" si="198"/>
        <v>628.17520899681506</v>
      </c>
      <c r="AB682">
        <f t="shared" si="199"/>
        <v>6479.1721625</v>
      </c>
      <c r="AC682">
        <f t="shared" si="200"/>
        <v>5914.3784000000005</v>
      </c>
      <c r="AD682">
        <f t="shared" si="210"/>
        <v>0.34115523465703956</v>
      </c>
      <c r="AE682">
        <f t="shared" si="207"/>
        <v>3.1667291656668502E-5</v>
      </c>
      <c r="AF682">
        <f t="shared" si="201"/>
        <v>2.0517783456365508E-5</v>
      </c>
      <c r="AG682">
        <f t="shared" si="202"/>
        <v>20.517783456365507</v>
      </c>
      <c r="AH682">
        <f t="shared" si="208"/>
        <v>1.8729234576070045E-5</v>
      </c>
      <c r="AI682">
        <f t="shared" si="203"/>
        <v>17.506641174373296</v>
      </c>
    </row>
    <row r="683" spans="1:35" hidden="1" x14ac:dyDescent="0.35">
      <c r="A683" s="2">
        <v>44748</v>
      </c>
      <c r="B683" t="s">
        <v>18</v>
      </c>
      <c r="C683" t="s">
        <v>155</v>
      </c>
      <c r="D683" t="s">
        <v>45</v>
      </c>
      <c r="E683" t="s">
        <v>46</v>
      </c>
      <c r="F683">
        <v>14</v>
      </c>
      <c r="G683" t="s">
        <v>28</v>
      </c>
      <c r="H683" t="s">
        <v>68</v>
      </c>
      <c r="I683" t="str">
        <f t="shared" si="195"/>
        <v>L4DtoG6</v>
      </c>
      <c r="J683" t="s">
        <v>413</v>
      </c>
      <c r="K683" t="s">
        <v>171</v>
      </c>
      <c r="L683" s="1">
        <v>0.95099999999999996</v>
      </c>
      <c r="M683">
        <v>21.39</v>
      </c>
      <c r="N683">
        <f t="shared" si="204"/>
        <v>-2.1390000000000002</v>
      </c>
      <c r="O683" t="s">
        <v>112</v>
      </c>
      <c r="P683">
        <v>0.78100000000000003</v>
      </c>
      <c r="Q683" s="1">
        <f t="shared" ref="Q683:Q718" si="211">L683-P683</f>
        <v>0.16999999999999993</v>
      </c>
      <c r="R683">
        <v>33.21</v>
      </c>
      <c r="S683">
        <f t="shared" si="205"/>
        <v>-3.3210000000000002</v>
      </c>
      <c r="T683">
        <f t="shared" si="196"/>
        <v>-1.1819999999999999</v>
      </c>
      <c r="U683">
        <v>56.05</v>
      </c>
      <c r="V683">
        <v>56.55</v>
      </c>
      <c r="W683">
        <v>18</v>
      </c>
      <c r="X683">
        <v>18.5</v>
      </c>
      <c r="Y683" s="13">
        <f>(W683+X683)/2</f>
        <v>18.25</v>
      </c>
      <c r="Z683">
        <f t="shared" si="197"/>
        <v>18.25</v>
      </c>
      <c r="AA683">
        <f t="shared" si="198"/>
        <v>26.517714968152866</v>
      </c>
      <c r="AB683">
        <f t="shared" si="199"/>
        <v>2466.1579624999995</v>
      </c>
      <c r="AC683">
        <f t="shared" si="200"/>
        <v>2510.3534624999998</v>
      </c>
      <c r="AD683">
        <f t="shared" si="210"/>
        <v>0.21766965428937249</v>
      </c>
      <c r="AE683">
        <f t="shared" si="207"/>
        <v>1.8212776616217388E-5</v>
      </c>
      <c r="AF683">
        <f t="shared" si="201"/>
        <v>4.4915584071318304E-6</v>
      </c>
      <c r="AG683">
        <f t="shared" si="202"/>
        <v>4.4915584071318309</v>
      </c>
      <c r="AH683">
        <f t="shared" si="208"/>
        <v>4.5720506840260345E-6</v>
      </c>
      <c r="AI683">
        <f t="shared" si="203"/>
        <v>3.7999648114482496</v>
      </c>
    </row>
    <row r="684" spans="1:35" hidden="1" x14ac:dyDescent="0.35">
      <c r="A684" s="2">
        <v>44748</v>
      </c>
      <c r="B684" t="s">
        <v>18</v>
      </c>
      <c r="C684" t="s">
        <v>155</v>
      </c>
      <c r="D684" t="s">
        <v>86</v>
      </c>
      <c r="E684" t="s">
        <v>46</v>
      </c>
      <c r="F684">
        <v>5</v>
      </c>
      <c r="G684" t="s">
        <v>27</v>
      </c>
      <c r="H684" t="s">
        <v>98</v>
      </c>
      <c r="I684" t="str">
        <f t="shared" si="195"/>
        <v>K5CmeI6</v>
      </c>
      <c r="J684" t="s">
        <v>398</v>
      </c>
      <c r="K684" t="s">
        <v>165</v>
      </c>
      <c r="L684" s="1">
        <v>0.624</v>
      </c>
      <c r="M684">
        <v>3.76</v>
      </c>
      <c r="N684">
        <f t="shared" si="204"/>
        <v>-0.376</v>
      </c>
      <c r="O684" t="s">
        <v>168</v>
      </c>
      <c r="P684">
        <v>0.47699999999999998</v>
      </c>
      <c r="Q684" s="1">
        <f t="shared" si="211"/>
        <v>0.14700000000000002</v>
      </c>
      <c r="R684">
        <v>33.21</v>
      </c>
      <c r="S684">
        <f t="shared" si="205"/>
        <v>-3.3210000000000002</v>
      </c>
      <c r="T684">
        <f t="shared" si="196"/>
        <v>-2.9450000000000003</v>
      </c>
      <c r="U684">
        <v>89.65</v>
      </c>
      <c r="V684">
        <v>83.35</v>
      </c>
      <c r="W684">
        <v>26</v>
      </c>
      <c r="X684">
        <v>27</v>
      </c>
      <c r="Y684" s="13">
        <f>(W684+X684)/2</f>
        <v>26.5</v>
      </c>
      <c r="Z684">
        <f t="shared" si="197"/>
        <v>26.5</v>
      </c>
      <c r="AA684">
        <f t="shared" si="198"/>
        <v>55.911624203821653</v>
      </c>
      <c r="AB684">
        <f t="shared" si="199"/>
        <v>6309.141162500001</v>
      </c>
      <c r="AC684">
        <f t="shared" si="200"/>
        <v>5453.5696624999991</v>
      </c>
      <c r="AD684">
        <f t="shared" si="210"/>
        <v>0.30817610062893086</v>
      </c>
      <c r="AE684">
        <f t="shared" si="207"/>
        <v>2.7942063538065327E-5</v>
      </c>
      <c r="AF684">
        <f t="shared" si="201"/>
        <v>1.7629042323319837E-5</v>
      </c>
      <c r="AG684">
        <f t="shared" si="202"/>
        <v>17.629042323319837</v>
      </c>
      <c r="AH684">
        <f t="shared" si="208"/>
        <v>1.5238399001884047E-5</v>
      </c>
      <c r="AI684">
        <f t="shared" si="203"/>
        <v>5.9860924697181108</v>
      </c>
    </row>
    <row r="685" spans="1:35" hidden="1" x14ac:dyDescent="0.35">
      <c r="A685" s="2">
        <v>44806</v>
      </c>
      <c r="B685" s="6" t="s">
        <v>18</v>
      </c>
      <c r="C685" s="6" t="s">
        <v>232</v>
      </c>
      <c r="D685" t="s">
        <v>86</v>
      </c>
      <c r="E685" t="s">
        <v>46</v>
      </c>
      <c r="F685">
        <v>2</v>
      </c>
      <c r="G685" t="s">
        <v>39</v>
      </c>
      <c r="H685" t="s">
        <v>91</v>
      </c>
      <c r="I685" t="str">
        <f t="shared" si="195"/>
        <v>K5BbrA3</v>
      </c>
      <c r="J685" t="s">
        <v>396</v>
      </c>
      <c r="K685" t="s">
        <v>59</v>
      </c>
      <c r="L685" s="1">
        <v>0.82399999999999995</v>
      </c>
      <c r="M685">
        <v>27.04</v>
      </c>
      <c r="N685">
        <f t="shared" si="204"/>
        <v>-2.7039999999999997</v>
      </c>
      <c r="O685" t="s">
        <v>224</v>
      </c>
      <c r="P685">
        <v>0.69199999999999995</v>
      </c>
      <c r="Q685" s="1">
        <f t="shared" si="211"/>
        <v>0.13200000000000001</v>
      </c>
      <c r="R685">
        <v>33.229999999999997</v>
      </c>
      <c r="S685">
        <f t="shared" si="205"/>
        <v>-3.3229999999999995</v>
      </c>
      <c r="T685">
        <f t="shared" si="196"/>
        <v>-0.61899999999999977</v>
      </c>
      <c r="U685">
        <v>78.25</v>
      </c>
      <c r="V685">
        <v>77.150000000000006</v>
      </c>
      <c r="W685">
        <v>78.25</v>
      </c>
      <c r="X685">
        <v>77.150000000000006</v>
      </c>
      <c r="Y685">
        <v>77.150000000000006</v>
      </c>
      <c r="Z685">
        <f t="shared" si="197"/>
        <v>77.7</v>
      </c>
      <c r="AA685">
        <f t="shared" si="198"/>
        <v>480.67595541401278</v>
      </c>
      <c r="AB685">
        <f t="shared" si="199"/>
        <v>4806.6040625000005</v>
      </c>
      <c r="AC685">
        <f t="shared" si="200"/>
        <v>4672.4161625000015</v>
      </c>
      <c r="AD685">
        <f t="shared" si="210"/>
        <v>0.19075144508670522</v>
      </c>
      <c r="AE685">
        <f t="shared" si="207"/>
        <v>1.548113751665675E-5</v>
      </c>
      <c r="AF685">
        <f t="shared" si="201"/>
        <v>7.4411698479683505E-6</v>
      </c>
      <c r="AG685">
        <f t="shared" si="202"/>
        <v>7.4411698479683501</v>
      </c>
      <c r="AH685">
        <f t="shared" si="208"/>
        <v>7.2334317146712132E-6</v>
      </c>
      <c r="AI685">
        <f t="shared" si="203"/>
        <v>12.021276006410909</v>
      </c>
    </row>
    <row r="686" spans="1:35" hidden="1" x14ac:dyDescent="0.35">
      <c r="A686" s="2">
        <v>44763</v>
      </c>
      <c r="B686" t="s">
        <v>18</v>
      </c>
      <c r="C686" t="s">
        <v>181</v>
      </c>
      <c r="D686" t="s">
        <v>86</v>
      </c>
      <c r="E686" t="s">
        <v>46</v>
      </c>
      <c r="F686">
        <v>8</v>
      </c>
      <c r="G686" t="s">
        <v>33</v>
      </c>
      <c r="H686" t="s">
        <v>54</v>
      </c>
      <c r="I686" t="str">
        <f t="shared" si="195"/>
        <v>K5HmaA6</v>
      </c>
      <c r="J686" t="s">
        <v>402</v>
      </c>
      <c r="K686" t="s">
        <v>186</v>
      </c>
      <c r="L686" s="1">
        <v>0.57699999999999996</v>
      </c>
      <c r="M686">
        <v>30.23</v>
      </c>
      <c r="N686">
        <f t="shared" si="204"/>
        <v>-3.0230000000000001</v>
      </c>
      <c r="O686" t="s">
        <v>187</v>
      </c>
      <c r="P686">
        <v>0.65400000000000003</v>
      </c>
      <c r="Q686" s="1">
        <f t="shared" si="211"/>
        <v>-7.7000000000000068E-2</v>
      </c>
      <c r="R686">
        <v>33.65</v>
      </c>
      <c r="S686">
        <f t="shared" si="205"/>
        <v>-3.3649999999999998</v>
      </c>
      <c r="T686">
        <f t="shared" si="196"/>
        <v>-0.34199999999999964</v>
      </c>
      <c r="U686">
        <v>47.95</v>
      </c>
      <c r="V686">
        <v>47.9</v>
      </c>
      <c r="W686">
        <v>17.5</v>
      </c>
      <c r="X686">
        <v>17.5</v>
      </c>
      <c r="Y686" s="13">
        <f>(W686+X686)/2</f>
        <v>17.5</v>
      </c>
      <c r="Z686">
        <f t="shared" si="197"/>
        <v>17.5</v>
      </c>
      <c r="AA686">
        <f t="shared" si="198"/>
        <v>24.382961783439491</v>
      </c>
      <c r="AB686">
        <f t="shared" si="199"/>
        <v>1804.8739625000003</v>
      </c>
      <c r="AC686">
        <f t="shared" si="200"/>
        <v>1801.11185</v>
      </c>
      <c r="AD686">
        <f>(P686-L686)/L686</f>
        <v>0.13344887348353565</v>
      </c>
      <c r="AE686">
        <f t="shared" si="207"/>
        <v>9.9726279733713339E-6</v>
      </c>
      <c r="AF686">
        <f t="shared" si="201"/>
        <v>1.7999336566837066E-6</v>
      </c>
      <c r="AG686">
        <f t="shared" si="202"/>
        <v>1.7999336566837065</v>
      </c>
      <c r="AH686">
        <f t="shared" si="208"/>
        <v>1.7961818418480595E-6</v>
      </c>
      <c r="AI686">
        <f t="shared" si="203"/>
        <v>5.262963908431896</v>
      </c>
    </row>
    <row r="687" spans="1:35" hidden="1" x14ac:dyDescent="0.35">
      <c r="A687" s="2">
        <v>44747</v>
      </c>
      <c r="B687" t="s">
        <v>18</v>
      </c>
      <c r="C687" t="s">
        <v>155</v>
      </c>
      <c r="D687" t="s">
        <v>20</v>
      </c>
      <c r="E687" t="s">
        <v>21</v>
      </c>
      <c r="F687">
        <v>15</v>
      </c>
      <c r="G687" t="s">
        <v>29</v>
      </c>
      <c r="H687" t="s">
        <v>76</v>
      </c>
      <c r="I687" t="str">
        <f t="shared" si="195"/>
        <v>K6PafH5</v>
      </c>
      <c r="J687" t="s">
        <v>427</v>
      </c>
      <c r="K687" t="s">
        <v>143</v>
      </c>
      <c r="L687" s="1">
        <v>0.58099999999999996</v>
      </c>
      <c r="M687">
        <v>21.09</v>
      </c>
      <c r="N687">
        <f t="shared" si="204"/>
        <v>-2.109</v>
      </c>
      <c r="O687" t="s">
        <v>163</v>
      </c>
      <c r="P687">
        <v>0.41699999999999998</v>
      </c>
      <c r="Q687" s="1">
        <f t="shared" si="211"/>
        <v>0.16399999999999998</v>
      </c>
      <c r="R687">
        <v>33.83</v>
      </c>
      <c r="S687">
        <f t="shared" si="205"/>
        <v>-3.383</v>
      </c>
      <c r="T687">
        <f t="shared" si="196"/>
        <v>-1.274</v>
      </c>
      <c r="U687">
        <v>75.5</v>
      </c>
      <c r="V687">
        <v>78.75</v>
      </c>
      <c r="W687">
        <v>23.5</v>
      </c>
      <c r="X687">
        <v>23.5</v>
      </c>
      <c r="Y687" s="13">
        <f>(W687+X687)/2</f>
        <v>23.5</v>
      </c>
      <c r="Z687">
        <f t="shared" si="197"/>
        <v>23.5</v>
      </c>
      <c r="AA687">
        <f t="shared" si="198"/>
        <v>43.968949044585983</v>
      </c>
      <c r="AB687">
        <f t="shared" si="199"/>
        <v>4474.69625</v>
      </c>
      <c r="AC687">
        <f t="shared" si="200"/>
        <v>4868.2265625</v>
      </c>
      <c r="AD687">
        <f>(L687-P687)/P687</f>
        <v>0.39328537170263783</v>
      </c>
      <c r="AE687">
        <f t="shared" si="207"/>
        <v>3.7725261136178648E-5</v>
      </c>
      <c r="AF687">
        <f t="shared" si="201"/>
        <v>1.6880908453632931E-5</v>
      </c>
      <c r="AG687">
        <f t="shared" si="202"/>
        <v>16.88090845363293</v>
      </c>
      <c r="AH687">
        <f t="shared" si="208"/>
        <v>1.8365511834039383E-5</v>
      </c>
      <c r="AI687">
        <f t="shared" si="203"/>
        <v>13.250320607247197</v>
      </c>
    </row>
    <row r="688" spans="1:35" hidden="1" x14ac:dyDescent="0.35">
      <c r="A688" s="2">
        <v>44792</v>
      </c>
      <c r="B688" s="6" t="s">
        <v>18</v>
      </c>
      <c r="C688" s="6" t="s">
        <v>214</v>
      </c>
      <c r="D688" t="s">
        <v>20</v>
      </c>
      <c r="E688" t="s">
        <v>21</v>
      </c>
      <c r="F688">
        <v>15</v>
      </c>
      <c r="G688" t="s">
        <v>29</v>
      </c>
      <c r="H688" t="s">
        <v>76</v>
      </c>
      <c r="I688" t="str">
        <f t="shared" si="195"/>
        <v>K6PafH5</v>
      </c>
      <c r="J688" t="s">
        <v>427</v>
      </c>
      <c r="K688" t="s">
        <v>227</v>
      </c>
      <c r="L688" s="1">
        <v>0.53800000000000003</v>
      </c>
      <c r="M688">
        <v>10.72</v>
      </c>
      <c r="N688">
        <f t="shared" si="204"/>
        <v>-1.0720000000000001</v>
      </c>
      <c r="O688" t="s">
        <v>228</v>
      </c>
      <c r="P688">
        <v>0.41699999999999998</v>
      </c>
      <c r="Q688" s="1">
        <f t="shared" si="211"/>
        <v>0.12100000000000005</v>
      </c>
      <c r="R688">
        <v>33.840000000000003</v>
      </c>
      <c r="S688">
        <f t="shared" si="205"/>
        <v>-3.3840000000000003</v>
      </c>
      <c r="T688">
        <f t="shared" si="196"/>
        <v>-2.3120000000000003</v>
      </c>
      <c r="U688">
        <v>75.5</v>
      </c>
      <c r="V688">
        <v>78.75</v>
      </c>
      <c r="W688" s="13">
        <v>75.5</v>
      </c>
      <c r="X688">
        <v>78.75</v>
      </c>
      <c r="Y688">
        <v>75.5</v>
      </c>
      <c r="Z688">
        <f t="shared" si="197"/>
        <v>77.125</v>
      </c>
      <c r="AA688">
        <f t="shared" si="198"/>
        <v>473.58802746815286</v>
      </c>
      <c r="AB688">
        <f t="shared" si="199"/>
        <v>4474.69625</v>
      </c>
      <c r="AC688">
        <f t="shared" si="200"/>
        <v>4868.2265625</v>
      </c>
      <c r="AD688">
        <f>(L688-P688)/P688</f>
        <v>0.29016786570743419</v>
      </c>
      <c r="AE688">
        <f t="shared" ref="AE688:AE718" si="212">119*(10^-6)*(AD688^1.231)</f>
        <v>2.5945871841553677E-5</v>
      </c>
      <c r="AF688">
        <f t="shared" si="201"/>
        <v>1.1609989543238083E-5</v>
      </c>
      <c r="AG688">
        <f t="shared" si="202"/>
        <v>11.609989543238083</v>
      </c>
      <c r="AH688">
        <f t="shared" ref="AH688:AH718" si="213">AE688*(AC688/10000)</f>
        <v>1.263103824862724E-5</v>
      </c>
      <c r="AI688">
        <f t="shared" si="203"/>
        <v>5.0216217747569551</v>
      </c>
    </row>
    <row r="689" spans="1:35" hidden="1" x14ac:dyDescent="0.35">
      <c r="A689" s="2">
        <v>44764</v>
      </c>
      <c r="B689" t="s">
        <v>18</v>
      </c>
      <c r="C689" t="s">
        <v>181</v>
      </c>
      <c r="D689" t="s">
        <v>45</v>
      </c>
      <c r="E689" t="s">
        <v>46</v>
      </c>
      <c r="F689">
        <v>3</v>
      </c>
      <c r="G689" t="s">
        <v>37</v>
      </c>
      <c r="H689" t="s">
        <v>195</v>
      </c>
      <c r="I689" t="str">
        <f t="shared" si="195"/>
        <v>L4Pfaj8</v>
      </c>
      <c r="J689" t="s">
        <v>494</v>
      </c>
      <c r="K689" t="s">
        <v>194</v>
      </c>
      <c r="L689" s="1">
        <v>0.97</v>
      </c>
      <c r="M689">
        <v>22.76</v>
      </c>
      <c r="N689">
        <f t="shared" si="204"/>
        <v>-2.2760000000000002</v>
      </c>
      <c r="O689" t="s">
        <v>187</v>
      </c>
      <c r="P689">
        <v>0.94499999999999995</v>
      </c>
      <c r="Q689" s="1">
        <f t="shared" si="211"/>
        <v>2.5000000000000022E-2</v>
      </c>
      <c r="R689">
        <v>33.85</v>
      </c>
      <c r="S689">
        <f t="shared" si="205"/>
        <v>-3.3850000000000002</v>
      </c>
      <c r="T689">
        <f t="shared" si="196"/>
        <v>-1.109</v>
      </c>
      <c r="U689">
        <v>60.25</v>
      </c>
      <c r="V689">
        <v>61.45</v>
      </c>
      <c r="W689">
        <v>19</v>
      </c>
      <c r="X689">
        <v>20</v>
      </c>
      <c r="Y689" s="13">
        <f>(W689+X689)/2</f>
        <v>19.5</v>
      </c>
      <c r="Z689">
        <f t="shared" si="197"/>
        <v>19.5</v>
      </c>
      <c r="AA689">
        <f t="shared" si="198"/>
        <v>30.27468152866242</v>
      </c>
      <c r="AB689">
        <f t="shared" si="199"/>
        <v>2849.5990624999999</v>
      </c>
      <c r="AC689">
        <f t="shared" si="200"/>
        <v>2964.2404625000004</v>
      </c>
      <c r="AD689">
        <f>(L689-P689)/P689</f>
        <v>2.6455026455026481E-2</v>
      </c>
      <c r="AE689">
        <f t="shared" si="212"/>
        <v>1.3603621999454916E-6</v>
      </c>
      <c r="AF689">
        <f t="shared" si="201"/>
        <v>3.8764868496251101E-7</v>
      </c>
      <c r="AG689">
        <f t="shared" si="202"/>
        <v>0.38764868496251104</v>
      </c>
      <c r="AH689">
        <f t="shared" si="213"/>
        <v>4.0324406767339414E-7</v>
      </c>
      <c r="AI689">
        <f t="shared" si="203"/>
        <v>0.3495479575856727</v>
      </c>
    </row>
    <row r="690" spans="1:35" hidden="1" x14ac:dyDescent="0.35">
      <c r="A690" s="2">
        <v>44762</v>
      </c>
      <c r="B690" t="s">
        <v>18</v>
      </c>
      <c r="C690" t="s">
        <v>181</v>
      </c>
      <c r="D690" t="s">
        <v>86</v>
      </c>
      <c r="E690" t="s">
        <v>46</v>
      </c>
      <c r="F690">
        <v>5</v>
      </c>
      <c r="G690" t="s">
        <v>25</v>
      </c>
      <c r="H690" t="s">
        <v>93</v>
      </c>
      <c r="I690" t="str">
        <f t="shared" si="195"/>
        <v>K5SguH9</v>
      </c>
      <c r="J690" t="s">
        <v>409</v>
      </c>
      <c r="K690" t="s">
        <v>182</v>
      </c>
      <c r="L690" s="1">
        <v>0.875</v>
      </c>
      <c r="M690">
        <v>19.95</v>
      </c>
      <c r="N690">
        <f t="shared" si="204"/>
        <v>-1.9949999999999999</v>
      </c>
      <c r="O690" t="s">
        <v>154</v>
      </c>
      <c r="P690">
        <v>0.89700000000000002</v>
      </c>
      <c r="Q690" s="1">
        <f t="shared" si="211"/>
        <v>-2.200000000000002E-2</v>
      </c>
      <c r="R690">
        <v>33.869999999999997</v>
      </c>
      <c r="S690">
        <f t="shared" si="205"/>
        <v>-3.3869999999999996</v>
      </c>
      <c r="T690">
        <f t="shared" si="196"/>
        <v>-1.3919999999999997</v>
      </c>
      <c r="U690">
        <v>37.549999999999997</v>
      </c>
      <c r="V690">
        <v>32.9</v>
      </c>
      <c r="W690">
        <v>10</v>
      </c>
      <c r="X690">
        <v>10.1</v>
      </c>
      <c r="Y690" s="13">
        <f>(W690+X690)/2</f>
        <v>10.050000000000001</v>
      </c>
      <c r="Z690">
        <f t="shared" si="197"/>
        <v>10.050000000000001</v>
      </c>
      <c r="AA690">
        <f t="shared" si="198"/>
        <v>8.0416003184713389</v>
      </c>
      <c r="AB690">
        <f t="shared" si="199"/>
        <v>1106.8519624999999</v>
      </c>
      <c r="AC690">
        <f t="shared" si="200"/>
        <v>849.69184999999993</v>
      </c>
      <c r="AD690">
        <f>(P690-L690)/L690</f>
        <v>2.5142857142857165E-2</v>
      </c>
      <c r="AE690">
        <f t="shared" si="212"/>
        <v>1.2777837719194707E-6</v>
      </c>
      <c r="AF690">
        <f t="shared" si="201"/>
        <v>1.4143174755997184E-7</v>
      </c>
      <c r="AG690">
        <f t="shared" si="202"/>
        <v>0.14143174755997184</v>
      </c>
      <c r="AH690">
        <f t="shared" si="213"/>
        <v>1.085722457062233E-7</v>
      </c>
      <c r="AI690">
        <f t="shared" si="203"/>
        <v>0.10160326692526715</v>
      </c>
    </row>
    <row r="691" spans="1:35" hidden="1" x14ac:dyDescent="0.35">
      <c r="A691" s="2">
        <v>44762</v>
      </c>
      <c r="B691" t="s">
        <v>18</v>
      </c>
      <c r="C691" t="s">
        <v>181</v>
      </c>
      <c r="D691" t="s">
        <v>20</v>
      </c>
      <c r="E691" t="s">
        <v>21</v>
      </c>
      <c r="F691">
        <v>6</v>
      </c>
      <c r="G691" t="s">
        <v>29</v>
      </c>
      <c r="H691" t="s">
        <v>76</v>
      </c>
      <c r="I691" t="str">
        <f t="shared" si="195"/>
        <v>K6PafH5</v>
      </c>
      <c r="J691" t="s">
        <v>427</v>
      </c>
      <c r="K691" t="s">
        <v>153</v>
      </c>
      <c r="L691" s="1">
        <v>0.59599999999999997</v>
      </c>
      <c r="M691" t="s">
        <v>103</v>
      </c>
      <c r="N691" t="e">
        <f t="shared" si="204"/>
        <v>#VALUE!</v>
      </c>
      <c r="O691" t="s">
        <v>183</v>
      </c>
      <c r="P691">
        <v>0.46800000000000003</v>
      </c>
      <c r="Q691" s="1">
        <f t="shared" si="211"/>
        <v>0.12799999999999995</v>
      </c>
      <c r="R691">
        <v>34.15</v>
      </c>
      <c r="S691">
        <f t="shared" si="205"/>
        <v>-3.415</v>
      </c>
      <c r="T691" t="e">
        <f t="shared" si="196"/>
        <v>#VALUE!</v>
      </c>
      <c r="U691">
        <v>75.5</v>
      </c>
      <c r="V691">
        <v>78.75</v>
      </c>
      <c r="W691">
        <v>23.5</v>
      </c>
      <c r="X691">
        <v>23.5</v>
      </c>
      <c r="Y691" s="13">
        <f>(W691+X691)/2</f>
        <v>23.5</v>
      </c>
      <c r="Z691">
        <f t="shared" si="197"/>
        <v>23.5</v>
      </c>
      <c r="AA691">
        <f t="shared" si="198"/>
        <v>43.968949044585983</v>
      </c>
      <c r="AB691">
        <f t="shared" si="199"/>
        <v>4474.69625</v>
      </c>
      <c r="AC691">
        <f t="shared" si="200"/>
        <v>4868.2265625</v>
      </c>
      <c r="AD691">
        <f t="shared" ref="AD691:AD718" si="214">(L691-P691)/P691</f>
        <v>0.27350427350427337</v>
      </c>
      <c r="AE691">
        <f t="shared" si="212"/>
        <v>2.4124026057147727E-5</v>
      </c>
      <c r="AF691">
        <f t="shared" si="201"/>
        <v>1.0794768893282121E-5</v>
      </c>
      <c r="AG691">
        <f t="shared" si="202"/>
        <v>10.794768893282122</v>
      </c>
      <c r="AH691">
        <f t="shared" si="213"/>
        <v>1.174412244458487E-5</v>
      </c>
      <c r="AI691" t="e">
        <f t="shared" si="203"/>
        <v>#VALUE!</v>
      </c>
    </row>
    <row r="692" spans="1:35" hidden="1" x14ac:dyDescent="0.35">
      <c r="A692" s="2">
        <v>44790</v>
      </c>
      <c r="B692" s="6" t="s">
        <v>18</v>
      </c>
      <c r="C692" s="6" t="s">
        <v>214</v>
      </c>
      <c r="D692" t="s">
        <v>123</v>
      </c>
      <c r="E692" t="s">
        <v>21</v>
      </c>
      <c r="F692">
        <v>5</v>
      </c>
      <c r="G692" t="s">
        <v>29</v>
      </c>
      <c r="H692" t="s">
        <v>124</v>
      </c>
      <c r="I692" t="str">
        <f t="shared" si="195"/>
        <v>M1PafJ5</v>
      </c>
      <c r="J692" t="s">
        <v>465</v>
      </c>
      <c r="K692" t="s">
        <v>69</v>
      </c>
      <c r="L692" s="1">
        <v>0.79600000000000004</v>
      </c>
      <c r="M692">
        <v>22.65</v>
      </c>
      <c r="N692">
        <f t="shared" si="204"/>
        <v>-2.2649999999999997</v>
      </c>
      <c r="O692" t="s">
        <v>129</v>
      </c>
      <c r="P692">
        <v>0.60499999999999998</v>
      </c>
      <c r="Q692" s="1">
        <f t="shared" si="211"/>
        <v>0.19100000000000006</v>
      </c>
      <c r="R692">
        <v>34.24</v>
      </c>
      <c r="S692">
        <f t="shared" si="205"/>
        <v>-3.4240000000000004</v>
      </c>
      <c r="T692">
        <f t="shared" si="196"/>
        <v>-1.1590000000000007</v>
      </c>
      <c r="U692">
        <v>69.05</v>
      </c>
      <c r="V692">
        <v>69.95</v>
      </c>
      <c r="W692" s="13">
        <v>69.05</v>
      </c>
      <c r="X692">
        <v>69.95</v>
      </c>
      <c r="Y692">
        <v>69.05</v>
      </c>
      <c r="Z692">
        <f t="shared" si="197"/>
        <v>69.5</v>
      </c>
      <c r="AA692">
        <f t="shared" si="198"/>
        <v>384.57404458598722</v>
      </c>
      <c r="AB692">
        <f t="shared" si="199"/>
        <v>3742.8034624999996</v>
      </c>
      <c r="AC692">
        <f t="shared" si="200"/>
        <v>3841.0069625000006</v>
      </c>
      <c r="AD692">
        <f t="shared" si="214"/>
        <v>0.3157024793388431</v>
      </c>
      <c r="AE692">
        <f t="shared" si="212"/>
        <v>2.8784465555973341E-5</v>
      </c>
      <c r="AF692">
        <f t="shared" si="201"/>
        <v>1.0773459734910898E-5</v>
      </c>
      <c r="AG692">
        <f t="shared" si="202"/>
        <v>10.773459734910899</v>
      </c>
      <c r="AH692">
        <f t="shared" si="213"/>
        <v>1.1056133261233505E-5</v>
      </c>
      <c r="AI692">
        <f t="shared" si="203"/>
        <v>9.2954786323648779</v>
      </c>
    </row>
    <row r="693" spans="1:35" hidden="1" x14ac:dyDescent="0.35">
      <c r="A693" s="2">
        <v>44790</v>
      </c>
      <c r="B693" s="6" t="s">
        <v>18</v>
      </c>
      <c r="C693" s="6" t="s">
        <v>214</v>
      </c>
      <c r="D693" t="s">
        <v>133</v>
      </c>
      <c r="E693" t="s">
        <v>46</v>
      </c>
      <c r="F693">
        <v>12</v>
      </c>
      <c r="G693" t="s">
        <v>29</v>
      </c>
      <c r="H693" t="s">
        <v>52</v>
      </c>
      <c r="I693" t="str">
        <f t="shared" si="195"/>
        <v>K1PafF9</v>
      </c>
      <c r="J693" t="s">
        <v>481</v>
      </c>
      <c r="K693" t="s">
        <v>188</v>
      </c>
      <c r="L693" s="1">
        <v>0.66700000000000004</v>
      </c>
      <c r="M693">
        <v>23.56</v>
      </c>
      <c r="N693">
        <f t="shared" si="204"/>
        <v>-2.3559999999999999</v>
      </c>
      <c r="O693" t="s">
        <v>218</v>
      </c>
      <c r="P693">
        <v>0.52400000000000002</v>
      </c>
      <c r="Q693" s="1">
        <f t="shared" si="211"/>
        <v>0.14300000000000002</v>
      </c>
      <c r="R693">
        <v>34.43</v>
      </c>
      <c r="S693">
        <f t="shared" si="205"/>
        <v>-3.4430000000000001</v>
      </c>
      <c r="T693">
        <f t="shared" si="196"/>
        <v>-1.0870000000000002</v>
      </c>
      <c r="U693">
        <v>93.95</v>
      </c>
      <c r="V693">
        <v>94.4</v>
      </c>
      <c r="W693" s="13">
        <v>93.95</v>
      </c>
      <c r="X693">
        <v>94.4</v>
      </c>
      <c r="Y693">
        <v>93.95</v>
      </c>
      <c r="Z693">
        <f t="shared" si="197"/>
        <v>94.175000000000011</v>
      </c>
      <c r="AA693">
        <f t="shared" si="198"/>
        <v>706.12504976114667</v>
      </c>
      <c r="AB693">
        <f t="shared" si="199"/>
        <v>6928.8829625000008</v>
      </c>
      <c r="AC693">
        <f t="shared" si="200"/>
        <v>6995.4176000000007</v>
      </c>
      <c r="AD693">
        <f t="shared" si="214"/>
        <v>0.27290076335877866</v>
      </c>
      <c r="AE693">
        <f t="shared" si="212"/>
        <v>2.4058514557775497E-5</v>
      </c>
      <c r="AF693">
        <f t="shared" si="201"/>
        <v>1.6669863162242886E-5</v>
      </c>
      <c r="AG693">
        <f t="shared" si="202"/>
        <v>16.669863162242887</v>
      </c>
      <c r="AH693">
        <f t="shared" si="213"/>
        <v>1.6829935616731894E-5</v>
      </c>
      <c r="AI693">
        <f t="shared" si="203"/>
        <v>15.33566068283614</v>
      </c>
    </row>
    <row r="694" spans="1:35" hidden="1" x14ac:dyDescent="0.35">
      <c r="A694" s="2">
        <v>44805</v>
      </c>
      <c r="B694" s="6" t="s">
        <v>18</v>
      </c>
      <c r="C694" s="6" t="s">
        <v>232</v>
      </c>
      <c r="D694" t="s">
        <v>45</v>
      </c>
      <c r="E694" t="s">
        <v>46</v>
      </c>
      <c r="F694">
        <v>10</v>
      </c>
      <c r="G694" t="s">
        <v>22</v>
      </c>
      <c r="H694" t="s">
        <v>55</v>
      </c>
      <c r="I694" t="str">
        <f t="shared" si="195"/>
        <v>L4FsaI1</v>
      </c>
      <c r="J694" t="s">
        <v>435</v>
      </c>
      <c r="K694" t="s">
        <v>241</v>
      </c>
      <c r="L694" s="1">
        <v>0.72299999999999998</v>
      </c>
      <c r="M694">
        <v>22.58</v>
      </c>
      <c r="N694">
        <f t="shared" si="204"/>
        <v>-2.258</v>
      </c>
      <c r="O694" t="s">
        <v>242</v>
      </c>
      <c r="P694">
        <v>0.63700000000000001</v>
      </c>
      <c r="Q694" s="1">
        <f t="shared" si="211"/>
        <v>8.5999999999999965E-2</v>
      </c>
      <c r="R694">
        <v>34.46</v>
      </c>
      <c r="S694">
        <f t="shared" si="205"/>
        <v>-3.4460000000000002</v>
      </c>
      <c r="T694">
        <f t="shared" si="196"/>
        <v>-1.1880000000000002</v>
      </c>
      <c r="U694">
        <v>36.4</v>
      </c>
      <c r="V694">
        <v>35.35</v>
      </c>
      <c r="W694">
        <v>36.4</v>
      </c>
      <c r="X694">
        <v>35.35</v>
      </c>
      <c r="Y694">
        <v>35.35</v>
      </c>
      <c r="Z694">
        <f t="shared" si="197"/>
        <v>35.875</v>
      </c>
      <c r="AA694">
        <f t="shared" si="198"/>
        <v>102.46939689490445</v>
      </c>
      <c r="AB694">
        <f t="shared" si="199"/>
        <v>1040.0935999999999</v>
      </c>
      <c r="AC694">
        <f t="shared" si="200"/>
        <v>980.95366250000018</v>
      </c>
      <c r="AD694">
        <f t="shared" si="214"/>
        <v>0.13500784929356352</v>
      </c>
      <c r="AE694">
        <f t="shared" si="212"/>
        <v>1.0116235098395256E-5</v>
      </c>
      <c r="AF694">
        <f t="shared" si="201"/>
        <v>1.0521831381936276E-6</v>
      </c>
      <c r="AG694">
        <f t="shared" si="202"/>
        <v>1.0521831381936275</v>
      </c>
      <c r="AH694">
        <f t="shared" si="213"/>
        <v>9.9235578704818775E-7</v>
      </c>
      <c r="AI694">
        <f t="shared" si="203"/>
        <v>0.88567604225052809</v>
      </c>
    </row>
    <row r="695" spans="1:35" hidden="1" x14ac:dyDescent="0.35">
      <c r="A695" s="2">
        <v>44748</v>
      </c>
      <c r="B695" t="s">
        <v>18</v>
      </c>
      <c r="C695" t="s">
        <v>155</v>
      </c>
      <c r="D695" t="s">
        <v>86</v>
      </c>
      <c r="E695" t="s">
        <v>46</v>
      </c>
      <c r="F695">
        <v>2</v>
      </c>
      <c r="G695" t="s">
        <v>28</v>
      </c>
      <c r="H695" t="s">
        <v>75</v>
      </c>
      <c r="I695" t="str">
        <f t="shared" si="195"/>
        <v>K5DtoJ7</v>
      </c>
      <c r="J695" t="s">
        <v>399</v>
      </c>
      <c r="K695" t="s">
        <v>165</v>
      </c>
      <c r="L695" s="1">
        <v>0.746</v>
      </c>
      <c r="M695">
        <v>32.14</v>
      </c>
      <c r="N695">
        <f t="shared" si="204"/>
        <v>-3.214</v>
      </c>
      <c r="O695" t="s">
        <v>168</v>
      </c>
      <c r="P695">
        <v>0.63600000000000001</v>
      </c>
      <c r="Q695" s="1">
        <f t="shared" si="211"/>
        <v>0.10999999999999999</v>
      </c>
      <c r="R695">
        <v>34.56</v>
      </c>
      <c r="S695">
        <f t="shared" si="205"/>
        <v>-3.4560000000000004</v>
      </c>
      <c r="T695">
        <f t="shared" si="196"/>
        <v>-0.24200000000000044</v>
      </c>
      <c r="U695">
        <v>77.900000000000006</v>
      </c>
      <c r="V695">
        <v>71.25</v>
      </c>
      <c r="W695">
        <v>24.5</v>
      </c>
      <c r="X695">
        <v>24</v>
      </c>
      <c r="Y695" s="13">
        <f>(W695+X695)/2</f>
        <v>24.25</v>
      </c>
      <c r="Z695">
        <f t="shared" si="197"/>
        <v>24.25</v>
      </c>
      <c r="AA695">
        <f t="shared" si="198"/>
        <v>46.820262738853501</v>
      </c>
      <c r="AB695">
        <f t="shared" si="199"/>
        <v>4763.7018500000004</v>
      </c>
      <c r="AC695">
        <f t="shared" si="200"/>
        <v>3985.1015625</v>
      </c>
      <c r="AD695">
        <f t="shared" si="214"/>
        <v>0.17295597484276728</v>
      </c>
      <c r="AE695">
        <f t="shared" si="212"/>
        <v>1.3722892064127716E-5</v>
      </c>
      <c r="AF695">
        <f t="shared" si="201"/>
        <v>6.5371766313235525E-6</v>
      </c>
      <c r="AG695">
        <f t="shared" si="202"/>
        <v>6.5371766313235522</v>
      </c>
      <c r="AH695">
        <f t="shared" si="213"/>
        <v>5.4687118606774215E-6</v>
      </c>
      <c r="AI695">
        <f t="shared" si="203"/>
        <v>27.013126575717109</v>
      </c>
    </row>
    <row r="696" spans="1:35" hidden="1" x14ac:dyDescent="0.35">
      <c r="A696" s="2">
        <v>44792</v>
      </c>
      <c r="B696" s="6" t="s">
        <v>18</v>
      </c>
      <c r="C696" s="6" t="s">
        <v>214</v>
      </c>
      <c r="D696" t="s">
        <v>45</v>
      </c>
      <c r="E696" t="s">
        <v>46</v>
      </c>
      <c r="F696">
        <v>9</v>
      </c>
      <c r="G696" t="s">
        <v>29</v>
      </c>
      <c r="H696" t="s">
        <v>107</v>
      </c>
      <c r="I696" t="str">
        <f t="shared" si="195"/>
        <v>L4PafB8</v>
      </c>
      <c r="J696" t="s">
        <v>417</v>
      </c>
      <c r="K696" t="s">
        <v>207</v>
      </c>
      <c r="L696" s="1">
        <v>0.752</v>
      </c>
      <c r="M696">
        <v>17.86</v>
      </c>
      <c r="N696">
        <f t="shared" si="204"/>
        <v>-1.786</v>
      </c>
      <c r="O696" t="s">
        <v>105</v>
      </c>
      <c r="P696">
        <v>0.63300000000000001</v>
      </c>
      <c r="Q696" s="1">
        <f t="shared" si="211"/>
        <v>0.11899999999999999</v>
      </c>
      <c r="R696">
        <v>34.67</v>
      </c>
      <c r="S696">
        <f t="shared" si="205"/>
        <v>-3.4670000000000001</v>
      </c>
      <c r="T696">
        <f t="shared" si="196"/>
        <v>-1.681</v>
      </c>
      <c r="U696">
        <v>50.9</v>
      </c>
      <c r="V696">
        <v>51.25</v>
      </c>
      <c r="W696" s="13">
        <v>50.9</v>
      </c>
      <c r="X696">
        <v>51.25</v>
      </c>
      <c r="Y696">
        <v>50.9</v>
      </c>
      <c r="Z696">
        <f t="shared" si="197"/>
        <v>51.075000000000003</v>
      </c>
      <c r="AA696">
        <f t="shared" si="198"/>
        <v>207.695511544586</v>
      </c>
      <c r="AB696">
        <f t="shared" si="199"/>
        <v>2033.78585</v>
      </c>
      <c r="AC696">
        <f t="shared" si="200"/>
        <v>2061.8515625</v>
      </c>
      <c r="AD696">
        <f t="shared" si="214"/>
        <v>0.18799368088467613</v>
      </c>
      <c r="AE696">
        <f t="shared" si="212"/>
        <v>1.5206081149561188E-5</v>
      </c>
      <c r="AF696">
        <f t="shared" si="201"/>
        <v>3.0925912675929277E-6</v>
      </c>
      <c r="AG696">
        <f t="shared" si="202"/>
        <v>3.0925912675929279</v>
      </c>
      <c r="AH696">
        <f t="shared" si="213"/>
        <v>3.1352682177724531E-6</v>
      </c>
      <c r="AI696">
        <f t="shared" si="203"/>
        <v>1.839733056271819</v>
      </c>
    </row>
    <row r="697" spans="1:35" hidden="1" x14ac:dyDescent="0.35">
      <c r="A697" s="2">
        <v>44764</v>
      </c>
      <c r="B697" t="s">
        <v>18</v>
      </c>
      <c r="C697" t="s">
        <v>181</v>
      </c>
      <c r="D697" t="s">
        <v>45</v>
      </c>
      <c r="E697" t="s">
        <v>46</v>
      </c>
      <c r="F697">
        <v>4</v>
      </c>
      <c r="G697" t="s">
        <v>41</v>
      </c>
      <c r="H697" t="s">
        <v>104</v>
      </c>
      <c r="I697" t="str">
        <f t="shared" si="195"/>
        <v>L4MluE8</v>
      </c>
      <c r="J697" t="s">
        <v>416</v>
      </c>
      <c r="K697" t="s">
        <v>194</v>
      </c>
      <c r="L697" s="1">
        <v>0.80400000000000005</v>
      </c>
      <c r="M697">
        <v>28.12</v>
      </c>
      <c r="N697">
        <f t="shared" si="204"/>
        <v>-2.8120000000000003</v>
      </c>
      <c r="O697" t="s">
        <v>187</v>
      </c>
      <c r="P697">
        <v>0.64800000000000002</v>
      </c>
      <c r="Q697" s="1">
        <f t="shared" si="211"/>
        <v>0.15600000000000003</v>
      </c>
      <c r="R697">
        <v>34.840000000000003</v>
      </c>
      <c r="S697">
        <f t="shared" si="205"/>
        <v>-3.4840000000000004</v>
      </c>
      <c r="T697">
        <f t="shared" si="196"/>
        <v>-0.67200000000000015</v>
      </c>
      <c r="U697">
        <v>107.6</v>
      </c>
      <c r="V697">
        <v>115.05</v>
      </c>
      <c r="W697">
        <v>35.5</v>
      </c>
      <c r="X697">
        <v>36</v>
      </c>
      <c r="Y697" s="13">
        <f>(W697+X697)/2</f>
        <v>35.75</v>
      </c>
      <c r="Z697">
        <f t="shared" si="197"/>
        <v>35.75</v>
      </c>
      <c r="AA697">
        <f t="shared" si="198"/>
        <v>101.75656847133757</v>
      </c>
      <c r="AB697">
        <f t="shared" si="199"/>
        <v>9088.5415999999987</v>
      </c>
      <c r="AC697">
        <f t="shared" si="200"/>
        <v>10390.654462499999</v>
      </c>
      <c r="AD697">
        <f t="shared" si="214"/>
        <v>0.24074074074074078</v>
      </c>
      <c r="AE697">
        <f t="shared" si="212"/>
        <v>2.0617429098615299E-5</v>
      </c>
      <c r="AF697">
        <f t="shared" si="201"/>
        <v>1.873823620478156E-5</v>
      </c>
      <c r="AG697">
        <f t="shared" si="202"/>
        <v>18.738236204781561</v>
      </c>
      <c r="AH697">
        <f t="shared" si="213"/>
        <v>2.1422858166880439E-5</v>
      </c>
      <c r="AI697">
        <f t="shared" si="203"/>
        <v>27.884280066639221</v>
      </c>
    </row>
    <row r="698" spans="1:35" hidden="1" x14ac:dyDescent="0.35">
      <c r="A698" s="2">
        <v>44806</v>
      </c>
      <c r="B698" s="6" t="s">
        <v>18</v>
      </c>
      <c r="C698" s="6" t="s">
        <v>232</v>
      </c>
      <c r="D698" t="s">
        <v>86</v>
      </c>
      <c r="E698" t="s">
        <v>46</v>
      </c>
      <c r="F698" s="7">
        <v>11</v>
      </c>
      <c r="G698" t="s">
        <v>94</v>
      </c>
      <c r="H698" t="s">
        <v>82</v>
      </c>
      <c r="I698" t="str">
        <f t="shared" si="195"/>
        <v>K5AguH7</v>
      </c>
      <c r="J698" t="s">
        <v>395</v>
      </c>
      <c r="K698" t="s">
        <v>235</v>
      </c>
      <c r="L698" s="1">
        <v>0.74299999999999999</v>
      </c>
      <c r="M698">
        <v>25.23</v>
      </c>
      <c r="N698">
        <f t="shared" si="204"/>
        <v>-2.5230000000000001</v>
      </c>
      <c r="O698" t="s">
        <v>243</v>
      </c>
      <c r="P698">
        <v>0.57999999999999996</v>
      </c>
      <c r="Q698" s="1">
        <f t="shared" si="211"/>
        <v>0.16300000000000003</v>
      </c>
      <c r="R698">
        <v>35.65</v>
      </c>
      <c r="S698">
        <f t="shared" si="205"/>
        <v>-3.5649999999999999</v>
      </c>
      <c r="T698">
        <f t="shared" si="196"/>
        <v>-1.0419999999999998</v>
      </c>
      <c r="U698">
        <v>81</v>
      </c>
      <c r="V698">
        <v>86</v>
      </c>
      <c r="W698">
        <v>81</v>
      </c>
      <c r="X698">
        <v>86</v>
      </c>
      <c r="Y698">
        <v>86</v>
      </c>
      <c r="Z698">
        <f t="shared" si="197"/>
        <v>83.5</v>
      </c>
      <c r="AA698">
        <f t="shared" si="198"/>
        <v>555.11544585987258</v>
      </c>
      <c r="AB698">
        <f t="shared" si="199"/>
        <v>5150.3850000000002</v>
      </c>
      <c r="AC698">
        <f t="shared" si="200"/>
        <v>5805.8600000000006</v>
      </c>
      <c r="AD698">
        <f t="shared" si="214"/>
        <v>0.28103448275862075</v>
      </c>
      <c r="AE698">
        <f t="shared" si="212"/>
        <v>2.4944226555680138E-5</v>
      </c>
      <c r="AF698">
        <f t="shared" si="201"/>
        <v>1.2847237028897667E-5</v>
      </c>
      <c r="AG698">
        <f t="shared" si="202"/>
        <v>12.847237028897666</v>
      </c>
      <c r="AH698">
        <f t="shared" si="213"/>
        <v>1.4482268719056109E-5</v>
      </c>
      <c r="AI698">
        <f t="shared" si="203"/>
        <v>12.329402139057263</v>
      </c>
    </row>
    <row r="699" spans="1:35" hidden="1" x14ac:dyDescent="0.35">
      <c r="A699" s="2">
        <v>44792</v>
      </c>
      <c r="B699" s="6" t="s">
        <v>18</v>
      </c>
      <c r="C699" s="6" t="s">
        <v>214</v>
      </c>
      <c r="D699" t="s">
        <v>45</v>
      </c>
      <c r="E699" t="s">
        <v>46</v>
      </c>
      <c r="F699">
        <v>4</v>
      </c>
      <c r="G699" t="s">
        <v>29</v>
      </c>
      <c r="H699" t="s">
        <v>54</v>
      </c>
      <c r="I699" t="str">
        <f t="shared" si="195"/>
        <v>L4PafA6</v>
      </c>
      <c r="J699" t="s">
        <v>436</v>
      </c>
      <c r="K699" t="s">
        <v>226</v>
      </c>
      <c r="L699" s="1">
        <v>0.70799999999999996</v>
      </c>
      <c r="M699">
        <v>15.94</v>
      </c>
      <c r="N699">
        <f t="shared" si="204"/>
        <v>-1.5939999999999999</v>
      </c>
      <c r="O699" t="s">
        <v>60</v>
      </c>
      <c r="P699">
        <v>0.54900000000000004</v>
      </c>
      <c r="Q699" s="1">
        <f t="shared" si="211"/>
        <v>0.15899999999999992</v>
      </c>
      <c r="R699">
        <v>35.68</v>
      </c>
      <c r="S699">
        <f t="shared" si="205"/>
        <v>-3.5680000000000001</v>
      </c>
      <c r="T699">
        <f t="shared" si="196"/>
        <v>-1.9740000000000002</v>
      </c>
      <c r="U699">
        <v>53.6</v>
      </c>
      <c r="V699">
        <v>51.65</v>
      </c>
      <c r="W699" s="13">
        <v>53.6</v>
      </c>
      <c r="X699">
        <v>51.65</v>
      </c>
      <c r="Y699">
        <v>53.6</v>
      </c>
      <c r="Z699">
        <f t="shared" si="197"/>
        <v>52.625</v>
      </c>
      <c r="AA699">
        <f t="shared" si="198"/>
        <v>220.49288415605093</v>
      </c>
      <c r="AB699">
        <f t="shared" si="199"/>
        <v>2255.2736</v>
      </c>
      <c r="AC699">
        <f t="shared" si="200"/>
        <v>2094.1621624999998</v>
      </c>
      <c r="AD699">
        <f t="shared" si="214"/>
        <v>0.28961748633879764</v>
      </c>
      <c r="AE699">
        <f t="shared" si="212"/>
        <v>2.5885303741355889E-5</v>
      </c>
      <c r="AF699">
        <f t="shared" si="201"/>
        <v>5.8378442155861165E-6</v>
      </c>
      <c r="AG699">
        <f t="shared" si="202"/>
        <v>5.8378442155861165</v>
      </c>
      <c r="AH699">
        <f t="shared" si="213"/>
        <v>5.4208023659967188E-6</v>
      </c>
      <c r="AI699">
        <f t="shared" si="203"/>
        <v>2.95736789036784</v>
      </c>
    </row>
    <row r="700" spans="1:35" hidden="1" x14ac:dyDescent="0.35">
      <c r="A700" s="2">
        <v>44762</v>
      </c>
      <c r="B700" t="s">
        <v>18</v>
      </c>
      <c r="C700" t="s">
        <v>181</v>
      </c>
      <c r="D700" t="s">
        <v>86</v>
      </c>
      <c r="E700" t="s">
        <v>46</v>
      </c>
      <c r="F700">
        <v>1</v>
      </c>
      <c r="G700" t="s">
        <v>27</v>
      </c>
      <c r="H700" t="s">
        <v>101</v>
      </c>
      <c r="I700" t="str">
        <f t="shared" si="195"/>
        <v>K5CmeB10</v>
      </c>
      <c r="J700" t="s">
        <v>397</v>
      </c>
      <c r="K700" t="s">
        <v>182</v>
      </c>
      <c r="L700" s="1">
        <v>0.75600000000000001</v>
      </c>
      <c r="M700">
        <v>1.49</v>
      </c>
      <c r="N700">
        <f t="shared" si="204"/>
        <v>-0.14899999999999999</v>
      </c>
      <c r="O700" t="s">
        <v>154</v>
      </c>
      <c r="P700">
        <v>0.57399999999999995</v>
      </c>
      <c r="Q700" s="1">
        <f t="shared" si="211"/>
        <v>0.18200000000000005</v>
      </c>
      <c r="R700">
        <v>36.049999999999997</v>
      </c>
      <c r="S700">
        <f t="shared" si="205"/>
        <v>-3.6049999999999995</v>
      </c>
      <c r="T700">
        <f t="shared" si="196"/>
        <v>-3.4559999999999995</v>
      </c>
      <c r="U700">
        <v>91.25</v>
      </c>
      <c r="V700">
        <v>78.099999999999994</v>
      </c>
      <c r="W700">
        <v>26</v>
      </c>
      <c r="X700">
        <v>26.5</v>
      </c>
      <c r="Y700" s="13">
        <f>(W700+X700)/2</f>
        <v>26.25</v>
      </c>
      <c r="Z700">
        <f t="shared" si="197"/>
        <v>26.25</v>
      </c>
      <c r="AA700">
        <f t="shared" si="198"/>
        <v>54.861664012738849</v>
      </c>
      <c r="AB700">
        <f t="shared" si="199"/>
        <v>6536.3515625</v>
      </c>
      <c r="AC700">
        <f t="shared" si="200"/>
        <v>4788.1938499999997</v>
      </c>
      <c r="AD700">
        <f t="shared" si="214"/>
        <v>0.31707317073170743</v>
      </c>
      <c r="AE700">
        <f t="shared" si="212"/>
        <v>2.8938385680096417E-5</v>
      </c>
      <c r="AF700">
        <f t="shared" si="201"/>
        <v>1.8915146245632586E-5</v>
      </c>
      <c r="AG700">
        <f t="shared" si="202"/>
        <v>18.915146245632585</v>
      </c>
      <c r="AH700">
        <f t="shared" si="213"/>
        <v>1.3856260034236572E-5</v>
      </c>
      <c r="AI700">
        <f t="shared" si="203"/>
        <v>5.4731325942223918</v>
      </c>
    </row>
    <row r="701" spans="1:35" hidden="1" x14ac:dyDescent="0.35">
      <c r="A701" s="2">
        <v>44791</v>
      </c>
      <c r="B701" s="6" t="s">
        <v>18</v>
      </c>
      <c r="C701" s="6" t="s">
        <v>214</v>
      </c>
      <c r="D701" t="s">
        <v>86</v>
      </c>
      <c r="E701" t="s">
        <v>46</v>
      </c>
      <c r="F701">
        <v>4</v>
      </c>
      <c r="G701" t="s">
        <v>94</v>
      </c>
      <c r="H701" t="s">
        <v>82</v>
      </c>
      <c r="I701" t="str">
        <f t="shared" si="195"/>
        <v>K5AguH7</v>
      </c>
      <c r="J701" t="s">
        <v>395</v>
      </c>
      <c r="K701" t="s">
        <v>219</v>
      </c>
      <c r="L701" s="1">
        <v>0.72</v>
      </c>
      <c r="M701">
        <v>5.89</v>
      </c>
      <c r="N701">
        <f t="shared" si="204"/>
        <v>-0.58899999999999997</v>
      </c>
      <c r="O701" t="s">
        <v>220</v>
      </c>
      <c r="P701">
        <v>0.70799999999999996</v>
      </c>
      <c r="Q701" s="1">
        <f t="shared" si="211"/>
        <v>1.2000000000000011E-2</v>
      </c>
      <c r="R701">
        <v>36.119999999999997</v>
      </c>
      <c r="S701">
        <f t="shared" si="205"/>
        <v>-3.6119999999999997</v>
      </c>
      <c r="T701">
        <f t="shared" si="196"/>
        <v>-3.0229999999999997</v>
      </c>
      <c r="U701">
        <v>81</v>
      </c>
      <c r="V701">
        <v>86</v>
      </c>
      <c r="W701" s="13">
        <v>81</v>
      </c>
      <c r="X701">
        <v>86</v>
      </c>
      <c r="Y701">
        <v>81</v>
      </c>
      <c r="Z701">
        <f t="shared" si="197"/>
        <v>83.5</v>
      </c>
      <c r="AA701">
        <f t="shared" si="198"/>
        <v>555.11544585987258</v>
      </c>
      <c r="AB701">
        <f t="shared" si="199"/>
        <v>5150.3850000000002</v>
      </c>
      <c r="AC701">
        <f t="shared" si="200"/>
        <v>5805.8600000000006</v>
      </c>
      <c r="AD701">
        <f t="shared" si="214"/>
        <v>1.6949152542372899E-2</v>
      </c>
      <c r="AE701">
        <f t="shared" si="212"/>
        <v>7.863721696492254E-7</v>
      </c>
      <c r="AF701">
        <f t="shared" si="201"/>
        <v>4.0501194269788262E-7</v>
      </c>
      <c r="AG701">
        <f t="shared" si="202"/>
        <v>0.4050119426978826</v>
      </c>
      <c r="AH701">
        <f t="shared" si="213"/>
        <v>4.565566724879652E-7</v>
      </c>
      <c r="AI701">
        <f t="shared" si="203"/>
        <v>0.13397682523912757</v>
      </c>
    </row>
    <row r="702" spans="1:35" hidden="1" x14ac:dyDescent="0.35">
      <c r="A702" s="2">
        <v>44747</v>
      </c>
      <c r="B702" t="s">
        <v>18</v>
      </c>
      <c r="C702" t="s">
        <v>155</v>
      </c>
      <c r="D702" t="s">
        <v>86</v>
      </c>
      <c r="E702" t="s">
        <v>46</v>
      </c>
      <c r="F702">
        <v>5</v>
      </c>
      <c r="G702" t="s">
        <v>29</v>
      </c>
      <c r="H702" t="s">
        <v>38</v>
      </c>
      <c r="I702" t="str">
        <f t="shared" si="195"/>
        <v>K5PafA5</v>
      </c>
      <c r="J702" t="s">
        <v>404</v>
      </c>
      <c r="K702" t="s">
        <v>161</v>
      </c>
      <c r="L702" s="1">
        <v>0.73</v>
      </c>
      <c r="M702">
        <v>22.13</v>
      </c>
      <c r="N702">
        <f t="shared" si="204"/>
        <v>-2.2130000000000001</v>
      </c>
      <c r="O702" t="s">
        <v>162</v>
      </c>
      <c r="P702">
        <v>0.55000000000000004</v>
      </c>
      <c r="Q702" s="1">
        <f t="shared" si="211"/>
        <v>0.17999999999999994</v>
      </c>
      <c r="R702">
        <v>36.520000000000003</v>
      </c>
      <c r="S702">
        <f t="shared" si="205"/>
        <v>-3.6520000000000001</v>
      </c>
      <c r="T702">
        <f t="shared" si="196"/>
        <v>-1.4390000000000001</v>
      </c>
      <c r="U702">
        <v>51.9</v>
      </c>
      <c r="V702">
        <v>52.8</v>
      </c>
      <c r="W702">
        <v>18</v>
      </c>
      <c r="X702">
        <v>18</v>
      </c>
      <c r="Y702" s="13">
        <f>(W702+X702)/2</f>
        <v>18</v>
      </c>
      <c r="Z702">
        <f t="shared" si="197"/>
        <v>18</v>
      </c>
      <c r="AA702">
        <f t="shared" si="198"/>
        <v>25.796178343949045</v>
      </c>
      <c r="AB702">
        <f t="shared" si="199"/>
        <v>2114.4838499999996</v>
      </c>
      <c r="AC702">
        <f t="shared" si="200"/>
        <v>2188.4543999999996</v>
      </c>
      <c r="AD702">
        <f t="shared" si="214"/>
        <v>0.32727272727272716</v>
      </c>
      <c r="AE702">
        <f t="shared" si="212"/>
        <v>3.0088528196241757E-5</v>
      </c>
      <c r="AF702">
        <f t="shared" si="201"/>
        <v>6.3621706941222815E-6</v>
      </c>
      <c r="AG702">
        <f t="shared" si="202"/>
        <v>6.3621706941222813</v>
      </c>
      <c r="AH702">
        <f t="shared" si="213"/>
        <v>6.5847371920589332E-6</v>
      </c>
      <c r="AI702">
        <f t="shared" si="203"/>
        <v>4.4212444017528014</v>
      </c>
    </row>
    <row r="703" spans="1:35" hidden="1" x14ac:dyDescent="0.35">
      <c r="A703" s="2">
        <v>44747</v>
      </c>
      <c r="B703" t="s">
        <v>18</v>
      </c>
      <c r="C703" t="s">
        <v>155</v>
      </c>
      <c r="D703" t="s">
        <v>20</v>
      </c>
      <c r="E703" t="s">
        <v>21</v>
      </c>
      <c r="F703">
        <v>7</v>
      </c>
      <c r="G703" t="s">
        <v>29</v>
      </c>
      <c r="H703" t="s">
        <v>36</v>
      </c>
      <c r="I703" t="str">
        <f t="shared" si="195"/>
        <v>K6PafI4</v>
      </c>
      <c r="J703" t="s">
        <v>428</v>
      </c>
      <c r="K703" t="s">
        <v>165</v>
      </c>
      <c r="L703" s="1">
        <v>0.627</v>
      </c>
      <c r="M703">
        <v>24.06</v>
      </c>
      <c r="N703">
        <f t="shared" si="204"/>
        <v>-2.4059999999999997</v>
      </c>
      <c r="O703" t="s">
        <v>146</v>
      </c>
      <c r="P703">
        <v>0.48299999999999998</v>
      </c>
      <c r="Q703" s="1">
        <f t="shared" si="211"/>
        <v>0.14400000000000002</v>
      </c>
      <c r="R703">
        <v>36.54</v>
      </c>
      <c r="S703">
        <f t="shared" si="205"/>
        <v>-3.6539999999999999</v>
      </c>
      <c r="T703">
        <f t="shared" si="196"/>
        <v>-1.2480000000000002</v>
      </c>
      <c r="U703">
        <v>80.45</v>
      </c>
      <c r="V703">
        <v>79</v>
      </c>
      <c r="W703">
        <v>25</v>
      </c>
      <c r="X703">
        <v>25</v>
      </c>
      <c r="Y703" s="13">
        <f>(W703+X703)/2</f>
        <v>25</v>
      </c>
      <c r="Z703">
        <f t="shared" si="197"/>
        <v>25</v>
      </c>
      <c r="AA703">
        <f t="shared" si="198"/>
        <v>49.761146496815286</v>
      </c>
      <c r="AB703">
        <f t="shared" si="199"/>
        <v>5080.6789625000001</v>
      </c>
      <c r="AC703">
        <f t="shared" si="200"/>
        <v>4899.1850000000004</v>
      </c>
      <c r="AD703">
        <f t="shared" si="214"/>
        <v>0.29813664596273298</v>
      </c>
      <c r="AE703">
        <f t="shared" si="212"/>
        <v>2.6825774602547108E-5</v>
      </c>
      <c r="AF703">
        <f t="shared" si="201"/>
        <v>1.362931486759279E-5</v>
      </c>
      <c r="AG703">
        <f t="shared" si="202"/>
        <v>13.62931486759279</v>
      </c>
      <c r="AH703">
        <f t="shared" si="213"/>
        <v>1.3142443254617976E-5</v>
      </c>
      <c r="AI703">
        <f t="shared" si="203"/>
        <v>10.920925374673708</v>
      </c>
    </row>
    <row r="704" spans="1:35" hidden="1" x14ac:dyDescent="0.35">
      <c r="A704" s="2">
        <v>44805</v>
      </c>
      <c r="B704" s="6" t="s">
        <v>18</v>
      </c>
      <c r="C704" s="6" t="s">
        <v>232</v>
      </c>
      <c r="D704" t="s">
        <v>133</v>
      </c>
      <c r="E704" t="s">
        <v>46</v>
      </c>
      <c r="F704">
        <v>7</v>
      </c>
      <c r="G704" t="s">
        <v>29</v>
      </c>
      <c r="H704" t="s">
        <v>52</v>
      </c>
      <c r="I704" t="str">
        <f t="shared" si="195"/>
        <v>K1PafF9</v>
      </c>
      <c r="J704" t="s">
        <v>481</v>
      </c>
      <c r="K704" t="s">
        <v>238</v>
      </c>
      <c r="L704" s="1">
        <v>0.72099999999999997</v>
      </c>
      <c r="M704">
        <v>27.14</v>
      </c>
      <c r="N704">
        <f t="shared" si="204"/>
        <v>-2.714</v>
      </c>
      <c r="O704" t="s">
        <v>239</v>
      </c>
      <c r="P704">
        <v>0.56699999999999995</v>
      </c>
      <c r="Q704" s="1">
        <f t="shared" si="211"/>
        <v>0.15400000000000003</v>
      </c>
      <c r="R704">
        <v>36.89</v>
      </c>
      <c r="S704">
        <f t="shared" si="205"/>
        <v>-3.6890000000000001</v>
      </c>
      <c r="T704">
        <f t="shared" si="196"/>
        <v>-0.97500000000000009</v>
      </c>
      <c r="U704">
        <v>93.95</v>
      </c>
      <c r="V704">
        <v>94.4</v>
      </c>
      <c r="W704">
        <v>93.95</v>
      </c>
      <c r="X704">
        <v>94.4</v>
      </c>
      <c r="Y704">
        <v>94.4</v>
      </c>
      <c r="Z704">
        <f t="shared" si="197"/>
        <v>94.175000000000011</v>
      </c>
      <c r="AA704">
        <f t="shared" si="198"/>
        <v>706.12504976114667</v>
      </c>
      <c r="AB704">
        <f t="shared" si="199"/>
        <v>6928.8829625000008</v>
      </c>
      <c r="AC704">
        <f t="shared" si="200"/>
        <v>6995.4176000000007</v>
      </c>
      <c r="AD704">
        <f t="shared" si="214"/>
        <v>0.27160493827160503</v>
      </c>
      <c r="AE704">
        <f t="shared" si="212"/>
        <v>2.3917964846479044E-5</v>
      </c>
      <c r="AF704">
        <f t="shared" si="201"/>
        <v>1.6572477912244257E-5</v>
      </c>
      <c r="AG704">
        <f t="shared" si="202"/>
        <v>16.572477912244256</v>
      </c>
      <c r="AH704">
        <f t="shared" si="213"/>
        <v>1.6731615224324081E-5</v>
      </c>
      <c r="AI704">
        <f t="shared" si="203"/>
        <v>16.99741324332744</v>
      </c>
    </row>
    <row r="705" spans="1:35" hidden="1" x14ac:dyDescent="0.35">
      <c r="A705" s="2">
        <v>44748</v>
      </c>
      <c r="B705" t="s">
        <v>18</v>
      </c>
      <c r="C705" t="s">
        <v>155</v>
      </c>
      <c r="D705" t="s">
        <v>45</v>
      </c>
      <c r="E705" t="s">
        <v>46</v>
      </c>
      <c r="F705">
        <v>7</v>
      </c>
      <c r="G705" t="s">
        <v>29</v>
      </c>
      <c r="H705" t="s">
        <v>107</v>
      </c>
      <c r="I705" t="str">
        <f t="shared" si="195"/>
        <v>L4PafB8</v>
      </c>
      <c r="J705" t="s">
        <v>417</v>
      </c>
      <c r="K705" t="s">
        <v>169</v>
      </c>
      <c r="L705" s="1">
        <v>0.751</v>
      </c>
      <c r="M705">
        <v>13.89</v>
      </c>
      <c r="N705">
        <f t="shared" si="204"/>
        <v>-1.389</v>
      </c>
      <c r="O705" t="s">
        <v>170</v>
      </c>
      <c r="P705">
        <v>0.57699999999999996</v>
      </c>
      <c r="Q705" s="1">
        <f t="shared" si="211"/>
        <v>0.17400000000000004</v>
      </c>
      <c r="R705">
        <v>38.74</v>
      </c>
      <c r="S705">
        <f t="shared" si="205"/>
        <v>-3.8740000000000001</v>
      </c>
      <c r="T705">
        <f t="shared" si="196"/>
        <v>-2.4850000000000003</v>
      </c>
      <c r="U705">
        <v>50.9</v>
      </c>
      <c r="V705">
        <v>51.25</v>
      </c>
      <c r="W705">
        <v>16</v>
      </c>
      <c r="X705">
        <v>18</v>
      </c>
      <c r="Y705" s="13">
        <f>(W705+X705)/2</f>
        <v>17</v>
      </c>
      <c r="Z705">
        <f t="shared" si="197"/>
        <v>17</v>
      </c>
      <c r="AA705">
        <f t="shared" si="198"/>
        <v>23.009554140127388</v>
      </c>
      <c r="AB705">
        <f t="shared" si="199"/>
        <v>2033.78585</v>
      </c>
      <c r="AC705">
        <f t="shared" si="200"/>
        <v>2061.8515625</v>
      </c>
      <c r="AD705">
        <f t="shared" si="214"/>
        <v>0.30155979202772976</v>
      </c>
      <c r="AE705">
        <f t="shared" si="212"/>
        <v>2.7205434098284457E-5</v>
      </c>
      <c r="AF705">
        <f t="shared" si="201"/>
        <v>5.5330026912198439E-6</v>
      </c>
      <c r="AG705">
        <f t="shared" si="202"/>
        <v>5.5330026912198438</v>
      </c>
      <c r="AH705">
        <f t="shared" si="213"/>
        <v>5.609356680403859E-6</v>
      </c>
      <c r="AI705">
        <f t="shared" si="203"/>
        <v>2.2265604391226734</v>
      </c>
    </row>
    <row r="706" spans="1:35" hidden="1" x14ac:dyDescent="0.35">
      <c r="A706" s="2">
        <v>44806</v>
      </c>
      <c r="B706" s="6" t="s">
        <v>18</v>
      </c>
      <c r="C706" s="6" t="s">
        <v>232</v>
      </c>
      <c r="D706" t="s">
        <v>86</v>
      </c>
      <c r="E706" t="s">
        <v>46</v>
      </c>
      <c r="F706">
        <v>5</v>
      </c>
      <c r="G706" t="s">
        <v>29</v>
      </c>
      <c r="H706" t="s">
        <v>38</v>
      </c>
      <c r="I706" t="str">
        <f t="shared" ref="I706:I718" si="215">D706&amp;G706&amp;H706</f>
        <v>K5PafA5</v>
      </c>
      <c r="J706" t="s">
        <v>404</v>
      </c>
      <c r="K706" t="s">
        <v>59</v>
      </c>
      <c r="L706" s="1">
        <v>0.76200000000000001</v>
      </c>
      <c r="M706">
        <v>31.23</v>
      </c>
      <c r="N706">
        <f t="shared" si="204"/>
        <v>-3.1230000000000002</v>
      </c>
      <c r="O706" t="s">
        <v>224</v>
      </c>
      <c r="P706">
        <v>0.61099999999999999</v>
      </c>
      <c r="Q706" s="1">
        <f t="shared" si="211"/>
        <v>0.15100000000000002</v>
      </c>
      <c r="R706">
        <v>38.76</v>
      </c>
      <c r="S706">
        <f t="shared" si="205"/>
        <v>-3.8759999999999999</v>
      </c>
      <c r="T706">
        <f t="shared" ref="T706:T718" si="216">S706-N706</f>
        <v>-0.75299999999999967</v>
      </c>
      <c r="U706">
        <v>51.9</v>
      </c>
      <c r="V706">
        <v>52.8</v>
      </c>
      <c r="W706">
        <v>51.9</v>
      </c>
      <c r="X706">
        <v>52.8</v>
      </c>
      <c r="Y706">
        <v>52.8</v>
      </c>
      <c r="Z706">
        <f t="shared" ref="Z706:Z718" si="217">(W706+X706)/2</f>
        <v>52.349999999999994</v>
      </c>
      <c r="AA706">
        <f t="shared" ref="AA706:AA718" si="218">(Z706)^2/(4*3.14)</f>
        <v>218.19446656050951</v>
      </c>
      <c r="AB706">
        <f t="shared" ref="AB706:AB718" si="219">3.14*(U706/2)^2</f>
        <v>2114.4838499999996</v>
      </c>
      <c r="AC706">
        <f t="shared" ref="AC706:AC718" si="220">3.14*(V706/2)^2</f>
        <v>2188.4543999999996</v>
      </c>
      <c r="AD706">
        <f t="shared" si="214"/>
        <v>0.24713584288052379</v>
      </c>
      <c r="AE706">
        <f t="shared" si="212"/>
        <v>2.1293686397012231E-5</v>
      </c>
      <c r="AF706">
        <f t="shared" ref="AF706:AF718" si="221">AE706*(AB706/10000)</f>
        <v>4.5025155993447043E-6</v>
      </c>
      <c r="AG706">
        <f t="shared" ref="AG706:AG718" si="222">AF706*10^6</f>
        <v>4.5025155993447044</v>
      </c>
      <c r="AH706">
        <f t="shared" si="213"/>
        <v>4.6600261687761561E-6</v>
      </c>
      <c r="AI706">
        <f t="shared" ref="AI706:AI718" si="223">AG706/ABS(T706)</f>
        <v>5.9794363869119609</v>
      </c>
    </row>
    <row r="707" spans="1:35" hidden="1" x14ac:dyDescent="0.35">
      <c r="A707" s="2">
        <v>44763</v>
      </c>
      <c r="B707" t="s">
        <v>18</v>
      </c>
      <c r="C707" t="s">
        <v>181</v>
      </c>
      <c r="D707" t="s">
        <v>45</v>
      </c>
      <c r="E707" t="s">
        <v>46</v>
      </c>
      <c r="F707">
        <v>6</v>
      </c>
      <c r="G707" t="s">
        <v>27</v>
      </c>
      <c r="H707" t="s">
        <v>34</v>
      </c>
      <c r="I707" t="str">
        <f t="shared" si="215"/>
        <v>L4CmeC8</v>
      </c>
      <c r="J707" t="s">
        <v>432</v>
      </c>
      <c r="K707" t="s">
        <v>190</v>
      </c>
      <c r="L707" s="1">
        <v>0.74299999999999999</v>
      </c>
      <c r="M707">
        <v>2.63</v>
      </c>
      <c r="N707">
        <f t="shared" si="204"/>
        <v>-0.26300000000000001</v>
      </c>
      <c r="O707" t="s">
        <v>163</v>
      </c>
      <c r="P707">
        <v>0.54400000000000004</v>
      </c>
      <c r="Q707" s="1">
        <f t="shared" si="211"/>
        <v>0.19899999999999995</v>
      </c>
      <c r="R707">
        <v>39.32</v>
      </c>
      <c r="S707">
        <f t="shared" si="205"/>
        <v>-3.9319999999999999</v>
      </c>
      <c r="T707">
        <f t="shared" si="216"/>
        <v>-3.669</v>
      </c>
      <c r="U707">
        <v>117.65</v>
      </c>
      <c r="V707">
        <v>112.25</v>
      </c>
      <c r="W707">
        <v>38.5</v>
      </c>
      <c r="X707">
        <v>36</v>
      </c>
      <c r="Y707" s="13">
        <f>(W707+X707)/2</f>
        <v>37.25</v>
      </c>
      <c r="Z707">
        <f t="shared" si="217"/>
        <v>37.25</v>
      </c>
      <c r="AA707">
        <f t="shared" si="218"/>
        <v>110.47472133757961</v>
      </c>
      <c r="AB707">
        <f t="shared" si="219"/>
        <v>10865.595162500002</v>
      </c>
      <c r="AC707">
        <f t="shared" si="220"/>
        <v>9891.0490625000002</v>
      </c>
      <c r="AD707">
        <f t="shared" si="214"/>
        <v>0.36580882352941163</v>
      </c>
      <c r="AE707">
        <f t="shared" si="212"/>
        <v>3.4507448851369098E-5</v>
      </c>
      <c r="AF707">
        <f t="shared" si="221"/>
        <v>3.7494396930965232E-5</v>
      </c>
      <c r="AG707">
        <f t="shared" si="222"/>
        <v>37.49439693096523</v>
      </c>
      <c r="AH707">
        <f t="shared" si="213"/>
        <v>3.4131486961060101E-5</v>
      </c>
      <c r="AI707">
        <f t="shared" si="223"/>
        <v>10.219241463877141</v>
      </c>
    </row>
    <row r="708" spans="1:35" hidden="1" x14ac:dyDescent="0.35">
      <c r="A708" s="2">
        <v>44763</v>
      </c>
      <c r="B708" t="s">
        <v>18</v>
      </c>
      <c r="C708" t="s">
        <v>181</v>
      </c>
      <c r="D708" t="s">
        <v>45</v>
      </c>
      <c r="E708" t="s">
        <v>46</v>
      </c>
      <c r="F708">
        <v>4</v>
      </c>
      <c r="G708" t="s">
        <v>22</v>
      </c>
      <c r="H708" t="s">
        <v>44</v>
      </c>
      <c r="I708" t="str">
        <f t="shared" si="215"/>
        <v>L4FsaD10</v>
      </c>
      <c r="J708" t="s">
        <v>434</v>
      </c>
      <c r="K708" t="s">
        <v>190</v>
      </c>
      <c r="L708" s="1">
        <v>0.76400000000000001</v>
      </c>
      <c r="M708">
        <v>21.56</v>
      </c>
      <c r="N708">
        <f t="shared" si="204"/>
        <v>-2.1559999999999997</v>
      </c>
      <c r="O708" t="s">
        <v>163</v>
      </c>
      <c r="P708">
        <v>0.70799999999999996</v>
      </c>
      <c r="Q708" s="1">
        <f t="shared" si="211"/>
        <v>5.600000000000005E-2</v>
      </c>
      <c r="R708">
        <v>39.729999999999997</v>
      </c>
      <c r="S708">
        <f t="shared" si="205"/>
        <v>-3.9729999999999999</v>
      </c>
      <c r="T708">
        <f t="shared" si="216"/>
        <v>-1.8170000000000002</v>
      </c>
      <c r="U708">
        <v>28.85</v>
      </c>
      <c r="V708">
        <v>25.8</v>
      </c>
      <c r="W708">
        <v>8.5</v>
      </c>
      <c r="X708">
        <v>10</v>
      </c>
      <c r="Y708" s="13">
        <f>(W708+X708)/2</f>
        <v>9.25</v>
      </c>
      <c r="Z708">
        <f t="shared" si="217"/>
        <v>9.25</v>
      </c>
      <c r="AA708">
        <f t="shared" si="218"/>
        <v>6.8123009554140124</v>
      </c>
      <c r="AB708">
        <f t="shared" si="219"/>
        <v>653.37316250000015</v>
      </c>
      <c r="AC708">
        <f t="shared" si="220"/>
        <v>522.52740000000006</v>
      </c>
      <c r="AD708">
        <f t="shared" si="214"/>
        <v>7.9096045197740189E-2</v>
      </c>
      <c r="AE708">
        <f t="shared" si="212"/>
        <v>5.2381204700635823E-6</v>
      </c>
      <c r="AF708">
        <f t="shared" si="221"/>
        <v>3.4224473370814299E-7</v>
      </c>
      <c r="AG708">
        <f t="shared" si="222"/>
        <v>0.34224473370814301</v>
      </c>
      <c r="AH708">
        <f t="shared" si="213"/>
        <v>2.7370614701091019E-7</v>
      </c>
      <c r="AI708">
        <f t="shared" si="223"/>
        <v>0.18835703561262684</v>
      </c>
    </row>
    <row r="709" spans="1:35" hidden="1" x14ac:dyDescent="0.35">
      <c r="A709" s="2">
        <v>44805</v>
      </c>
      <c r="B709" s="6" t="s">
        <v>18</v>
      </c>
      <c r="C709" s="6" t="s">
        <v>232</v>
      </c>
      <c r="D709" t="s">
        <v>45</v>
      </c>
      <c r="E709" t="s">
        <v>46</v>
      </c>
      <c r="F709">
        <v>16</v>
      </c>
      <c r="G709" t="s">
        <v>28</v>
      </c>
      <c r="H709" t="s">
        <v>68</v>
      </c>
      <c r="I709" t="str">
        <f t="shared" si="215"/>
        <v>L4DtoG6</v>
      </c>
      <c r="J709" t="s">
        <v>413</v>
      </c>
      <c r="K709" t="s">
        <v>237</v>
      </c>
      <c r="L709">
        <v>0.94199999999999995</v>
      </c>
      <c r="M709">
        <v>27.78</v>
      </c>
      <c r="N709">
        <f t="shared" si="204"/>
        <v>-2.778</v>
      </c>
      <c r="O709" t="s">
        <v>163</v>
      </c>
      <c r="P709">
        <v>0.88100000000000001</v>
      </c>
      <c r="Q709" s="1">
        <f t="shared" si="211"/>
        <v>6.0999999999999943E-2</v>
      </c>
      <c r="R709">
        <v>40.06</v>
      </c>
      <c r="S709">
        <f t="shared" si="205"/>
        <v>-4.0060000000000002</v>
      </c>
      <c r="T709">
        <f t="shared" si="216"/>
        <v>-1.2280000000000002</v>
      </c>
      <c r="U709">
        <v>56.05</v>
      </c>
      <c r="V709">
        <v>56.55</v>
      </c>
      <c r="W709">
        <v>56.05</v>
      </c>
      <c r="X709">
        <v>56.55</v>
      </c>
      <c r="Y709">
        <v>56.55</v>
      </c>
      <c r="Z709">
        <f t="shared" si="217"/>
        <v>56.3</v>
      </c>
      <c r="AA709">
        <f t="shared" si="218"/>
        <v>252.36385350318469</v>
      </c>
      <c r="AB709">
        <f t="shared" si="219"/>
        <v>2466.1579624999995</v>
      </c>
      <c r="AC709">
        <f t="shared" si="220"/>
        <v>2510.3534624999998</v>
      </c>
      <c r="AD709">
        <f t="shared" si="214"/>
        <v>6.9239500567536819E-2</v>
      </c>
      <c r="AE709">
        <f t="shared" si="212"/>
        <v>4.4465445209103116E-6</v>
      </c>
      <c r="AF709">
        <f t="shared" si="221"/>
        <v>1.0965881175853709E-6</v>
      </c>
      <c r="AG709">
        <f t="shared" si="222"/>
        <v>1.0965881175853709</v>
      </c>
      <c r="AH709">
        <f t="shared" si="213"/>
        <v>1.1162398434227603E-6</v>
      </c>
      <c r="AI709">
        <f t="shared" si="223"/>
        <v>0.89298706643759829</v>
      </c>
    </row>
    <row r="710" spans="1:35" hidden="1" x14ac:dyDescent="0.35">
      <c r="A710" s="2">
        <v>44763</v>
      </c>
      <c r="B710" t="s">
        <v>18</v>
      </c>
      <c r="C710" t="s">
        <v>181</v>
      </c>
      <c r="D710" t="s">
        <v>45</v>
      </c>
      <c r="E710" t="s">
        <v>46</v>
      </c>
      <c r="F710">
        <v>1</v>
      </c>
      <c r="G710" t="s">
        <v>29</v>
      </c>
      <c r="H710" t="s">
        <v>107</v>
      </c>
      <c r="I710" t="str">
        <f t="shared" si="215"/>
        <v>L4PafB8</v>
      </c>
      <c r="J710" t="s">
        <v>417</v>
      </c>
      <c r="K710" t="s">
        <v>190</v>
      </c>
      <c r="L710" s="1">
        <v>0.755</v>
      </c>
      <c r="M710">
        <v>26.23</v>
      </c>
      <c r="N710">
        <f t="shared" si="204"/>
        <v>-2.6230000000000002</v>
      </c>
      <c r="O710" t="s">
        <v>163</v>
      </c>
      <c r="P710">
        <v>0.64900000000000002</v>
      </c>
      <c r="Q710" s="1">
        <f t="shared" si="211"/>
        <v>0.10599999999999998</v>
      </c>
      <c r="R710">
        <v>40.74</v>
      </c>
      <c r="S710">
        <f t="shared" si="205"/>
        <v>-4.0739999999999998</v>
      </c>
      <c r="T710">
        <f t="shared" si="216"/>
        <v>-1.4509999999999996</v>
      </c>
      <c r="U710">
        <v>50.9</v>
      </c>
      <c r="V710">
        <v>51.25</v>
      </c>
      <c r="W710">
        <v>16</v>
      </c>
      <c r="X710">
        <v>18</v>
      </c>
      <c r="Y710" s="13">
        <f>(W710+X710)/2</f>
        <v>17</v>
      </c>
      <c r="Z710">
        <f t="shared" si="217"/>
        <v>17</v>
      </c>
      <c r="AA710">
        <f t="shared" si="218"/>
        <v>23.009554140127388</v>
      </c>
      <c r="AB710">
        <f t="shared" si="219"/>
        <v>2033.78585</v>
      </c>
      <c r="AC710">
        <f t="shared" si="220"/>
        <v>2061.8515625</v>
      </c>
      <c r="AD710">
        <f t="shared" si="214"/>
        <v>0.16332819722650227</v>
      </c>
      <c r="AE710">
        <f t="shared" si="212"/>
        <v>1.2788666432054903E-5</v>
      </c>
      <c r="AF710">
        <f t="shared" si="221"/>
        <v>2.600940882988325E-6</v>
      </c>
      <c r="AG710">
        <f t="shared" si="222"/>
        <v>2.6009408829883252</v>
      </c>
      <c r="AH710">
        <f t="shared" si="213"/>
        <v>2.6368331865223701E-6</v>
      </c>
      <c r="AI710">
        <f t="shared" si="223"/>
        <v>1.7925161150849938</v>
      </c>
    </row>
    <row r="711" spans="1:35" hidden="1" x14ac:dyDescent="0.35">
      <c r="A711" s="2">
        <v>44762</v>
      </c>
      <c r="B711" t="s">
        <v>18</v>
      </c>
      <c r="C711" t="s">
        <v>181</v>
      </c>
      <c r="D711" t="s">
        <v>20</v>
      </c>
      <c r="E711" t="s">
        <v>21</v>
      </c>
      <c r="F711">
        <v>13</v>
      </c>
      <c r="G711" t="s">
        <v>29</v>
      </c>
      <c r="H711" t="s">
        <v>36</v>
      </c>
      <c r="I711" t="str">
        <f t="shared" si="215"/>
        <v>K6PafI4</v>
      </c>
      <c r="J711" t="s">
        <v>428</v>
      </c>
      <c r="K711" t="s">
        <v>184</v>
      </c>
      <c r="L711" s="1">
        <v>0.64500000000000002</v>
      </c>
      <c r="M711">
        <v>38.71</v>
      </c>
      <c r="N711">
        <f t="shared" ref="N711:N718" si="224">M711/-10</f>
        <v>-3.871</v>
      </c>
      <c r="O711" t="s">
        <v>185</v>
      </c>
      <c r="P711">
        <v>0.52500000000000002</v>
      </c>
      <c r="Q711" s="1">
        <f t="shared" si="211"/>
        <v>0.12</v>
      </c>
      <c r="R711">
        <v>40.82</v>
      </c>
      <c r="S711">
        <f t="shared" ref="S711:S718" si="225">R711/-10</f>
        <v>-4.0819999999999999</v>
      </c>
      <c r="T711">
        <f t="shared" si="216"/>
        <v>-0.21099999999999985</v>
      </c>
      <c r="U711">
        <v>80.45</v>
      </c>
      <c r="V711">
        <v>79</v>
      </c>
      <c r="W711">
        <v>25</v>
      </c>
      <c r="X711">
        <v>25</v>
      </c>
      <c r="Y711" s="13">
        <f>(W711+X711)/2</f>
        <v>25</v>
      </c>
      <c r="Z711">
        <f t="shared" si="217"/>
        <v>25</v>
      </c>
      <c r="AA711">
        <f t="shared" si="218"/>
        <v>49.761146496815286</v>
      </c>
      <c r="AB711">
        <f t="shared" si="219"/>
        <v>5080.6789625000001</v>
      </c>
      <c r="AC711">
        <f t="shared" si="220"/>
        <v>4899.1850000000004</v>
      </c>
      <c r="AD711">
        <f t="shared" si="214"/>
        <v>0.22857142857142856</v>
      </c>
      <c r="AE711">
        <f t="shared" si="212"/>
        <v>1.9342070983938893E-5</v>
      </c>
      <c r="AF711">
        <f t="shared" si="221"/>
        <v>9.8270853139280016E-6</v>
      </c>
      <c r="AG711">
        <f t="shared" si="222"/>
        <v>9.8270853139280021</v>
      </c>
      <c r="AH711">
        <f t="shared" si="213"/>
        <v>9.4760384033448678E-6</v>
      </c>
      <c r="AI711">
        <f t="shared" si="223"/>
        <v>46.573864047052176</v>
      </c>
    </row>
    <row r="712" spans="1:35" hidden="1" x14ac:dyDescent="0.35">
      <c r="A712" s="2">
        <v>44805</v>
      </c>
      <c r="B712" s="6" t="s">
        <v>18</v>
      </c>
      <c r="C712" s="6" t="s">
        <v>232</v>
      </c>
      <c r="D712" t="s">
        <v>45</v>
      </c>
      <c r="E712" t="s">
        <v>46</v>
      </c>
      <c r="F712">
        <v>12</v>
      </c>
      <c r="G712" t="s">
        <v>29</v>
      </c>
      <c r="H712" t="s">
        <v>107</v>
      </c>
      <c r="I712" t="str">
        <f t="shared" si="215"/>
        <v>L4PafB8</v>
      </c>
      <c r="J712" t="s">
        <v>417</v>
      </c>
      <c r="K712" t="s">
        <v>237</v>
      </c>
      <c r="L712">
        <v>0.76800000000000002</v>
      </c>
      <c r="M712">
        <v>31.59</v>
      </c>
      <c r="N712">
        <f t="shared" si="224"/>
        <v>-3.1589999999999998</v>
      </c>
      <c r="O712" t="s">
        <v>163</v>
      </c>
      <c r="P712">
        <v>0.70299999999999996</v>
      </c>
      <c r="Q712" s="1">
        <f t="shared" si="211"/>
        <v>6.5000000000000058E-2</v>
      </c>
      <c r="R712">
        <v>41.05</v>
      </c>
      <c r="S712">
        <f t="shared" si="225"/>
        <v>-4.1049999999999995</v>
      </c>
      <c r="T712">
        <f t="shared" si="216"/>
        <v>-0.94599999999999973</v>
      </c>
      <c r="U712">
        <v>50.9</v>
      </c>
      <c r="V712">
        <v>51.25</v>
      </c>
      <c r="W712">
        <v>50.9</v>
      </c>
      <c r="X712">
        <v>51.25</v>
      </c>
      <c r="Y712">
        <v>51.25</v>
      </c>
      <c r="Z712">
        <f t="shared" si="217"/>
        <v>51.075000000000003</v>
      </c>
      <c r="AA712">
        <f t="shared" si="218"/>
        <v>207.695511544586</v>
      </c>
      <c r="AB712">
        <f t="shared" si="219"/>
        <v>2033.78585</v>
      </c>
      <c r="AC712">
        <f t="shared" si="220"/>
        <v>2061.8515625</v>
      </c>
      <c r="AD712">
        <f t="shared" si="214"/>
        <v>9.2460881934566239E-2</v>
      </c>
      <c r="AE712">
        <f t="shared" si="212"/>
        <v>6.3480640254254355E-6</v>
      </c>
      <c r="AF712">
        <f t="shared" si="221"/>
        <v>1.2910602789804291E-6</v>
      </c>
      <c r="AG712">
        <f t="shared" si="222"/>
        <v>1.2910602789804291</v>
      </c>
      <c r="AH712">
        <f t="shared" si="213"/>
        <v>1.3088765729673474E-6</v>
      </c>
      <c r="AI712">
        <f t="shared" si="223"/>
        <v>1.3647571659412574</v>
      </c>
    </row>
    <row r="713" spans="1:35" hidden="1" x14ac:dyDescent="0.35">
      <c r="A713" s="2">
        <v>44805</v>
      </c>
      <c r="B713" s="6" t="s">
        <v>18</v>
      </c>
      <c r="C713" s="6" t="s">
        <v>232</v>
      </c>
      <c r="D713" t="s">
        <v>45</v>
      </c>
      <c r="E713" t="s">
        <v>46</v>
      </c>
      <c r="F713">
        <v>13</v>
      </c>
      <c r="G713" t="s">
        <v>22</v>
      </c>
      <c r="H713" t="s">
        <v>44</v>
      </c>
      <c r="I713" t="str">
        <f t="shared" si="215"/>
        <v>L4FsaD10</v>
      </c>
      <c r="J713" t="s">
        <v>434</v>
      </c>
      <c r="K713" t="s">
        <v>241</v>
      </c>
      <c r="L713" s="1">
        <v>0.68899999999999995</v>
      </c>
      <c r="M713">
        <v>35.14</v>
      </c>
      <c r="N713">
        <f t="shared" si="224"/>
        <v>-3.5140000000000002</v>
      </c>
      <c r="O713" t="s">
        <v>242</v>
      </c>
      <c r="P713">
        <v>0.68500000000000005</v>
      </c>
      <c r="Q713" s="1">
        <f t="shared" si="211"/>
        <v>3.9999999999998925E-3</v>
      </c>
      <c r="R713">
        <v>41.08</v>
      </c>
      <c r="S713">
        <f t="shared" si="225"/>
        <v>-4.1079999999999997</v>
      </c>
      <c r="T713">
        <f t="shared" si="216"/>
        <v>-0.59399999999999942</v>
      </c>
      <c r="U713">
        <v>28.85</v>
      </c>
      <c r="V713">
        <v>25.8</v>
      </c>
      <c r="W713">
        <v>28.85</v>
      </c>
      <c r="X713">
        <v>25.8</v>
      </c>
      <c r="Y713">
        <v>25.8</v>
      </c>
      <c r="Z713">
        <f t="shared" si="217"/>
        <v>27.325000000000003</v>
      </c>
      <c r="AA713">
        <f t="shared" si="218"/>
        <v>59.447103901273891</v>
      </c>
      <c r="AB713">
        <f t="shared" si="219"/>
        <v>653.37316250000015</v>
      </c>
      <c r="AC713">
        <f t="shared" si="220"/>
        <v>522.52740000000006</v>
      </c>
      <c r="AD713">
        <f t="shared" si="214"/>
        <v>5.8394160583940032E-3</v>
      </c>
      <c r="AE713">
        <f t="shared" si="212"/>
        <v>2.118106130479739E-7</v>
      </c>
      <c r="AF713">
        <f t="shared" si="221"/>
        <v>1.383913700982185E-8</v>
      </c>
      <c r="AG713">
        <f t="shared" si="222"/>
        <v>1.383913700982185E-2</v>
      </c>
      <c r="AH713">
        <f t="shared" si="213"/>
        <v>1.1067684892836388E-8</v>
      </c>
      <c r="AI713">
        <f t="shared" si="223"/>
        <v>2.3298210454245561E-2</v>
      </c>
    </row>
    <row r="714" spans="1:35" hidden="1" x14ac:dyDescent="0.35">
      <c r="A714" s="2">
        <v>44764</v>
      </c>
      <c r="B714" t="s">
        <v>18</v>
      </c>
      <c r="C714" t="s">
        <v>181</v>
      </c>
      <c r="D714" t="s">
        <v>133</v>
      </c>
      <c r="E714" t="s">
        <v>46</v>
      </c>
      <c r="F714">
        <v>3</v>
      </c>
      <c r="G714" t="s">
        <v>22</v>
      </c>
      <c r="H714" t="s">
        <v>102</v>
      </c>
      <c r="I714" t="str">
        <f t="shared" si="215"/>
        <v>K1FsaB9</v>
      </c>
      <c r="J714" t="s">
        <v>473</v>
      </c>
      <c r="K714" t="s">
        <v>191</v>
      </c>
      <c r="L714" s="1">
        <v>0.79200000000000004</v>
      </c>
      <c r="M714">
        <v>29.21</v>
      </c>
      <c r="N714">
        <f t="shared" si="224"/>
        <v>-2.9210000000000003</v>
      </c>
      <c r="O714" t="s">
        <v>192</v>
      </c>
      <c r="P714">
        <v>0.68300000000000005</v>
      </c>
      <c r="Q714" s="1">
        <f t="shared" si="211"/>
        <v>0.10899999999999999</v>
      </c>
      <c r="R714">
        <v>41.23</v>
      </c>
      <c r="S714">
        <f t="shared" si="225"/>
        <v>-4.1229999999999993</v>
      </c>
      <c r="T714">
        <f t="shared" si="216"/>
        <v>-1.2019999999999991</v>
      </c>
      <c r="U714">
        <v>51.75</v>
      </c>
      <c r="V714">
        <v>41.05</v>
      </c>
      <c r="W714">
        <v>14</v>
      </c>
      <c r="X714">
        <v>15</v>
      </c>
      <c r="Y714" s="13">
        <f>(W714+X714)/2</f>
        <v>14.5</v>
      </c>
      <c r="Z714">
        <f t="shared" si="217"/>
        <v>14.5</v>
      </c>
      <c r="AA714">
        <f t="shared" si="218"/>
        <v>16.739649681528661</v>
      </c>
      <c r="AB714">
        <f t="shared" si="219"/>
        <v>2102.2790625000002</v>
      </c>
      <c r="AC714">
        <f t="shared" si="220"/>
        <v>1322.8054624999997</v>
      </c>
      <c r="AD714">
        <f t="shared" si="214"/>
        <v>0.15959004392386528</v>
      </c>
      <c r="AE714">
        <f t="shared" si="212"/>
        <v>1.2429312123957316E-5</v>
      </c>
      <c r="AF714">
        <f t="shared" si="221"/>
        <v>2.6129882639472874E-6</v>
      </c>
      <c r="AG714">
        <f t="shared" si="222"/>
        <v>2.6129882639472877</v>
      </c>
      <c r="AH714">
        <f t="shared" si="213"/>
        <v>1.644156197268821E-6</v>
      </c>
      <c r="AI714">
        <f t="shared" si="223"/>
        <v>2.173867108109226</v>
      </c>
    </row>
    <row r="715" spans="1:35" hidden="1" x14ac:dyDescent="0.35">
      <c r="A715" s="2">
        <v>44806</v>
      </c>
      <c r="B715" s="6" t="s">
        <v>18</v>
      </c>
      <c r="C715" s="6" t="s">
        <v>232</v>
      </c>
      <c r="D715" t="s">
        <v>86</v>
      </c>
      <c r="E715" t="s">
        <v>46</v>
      </c>
      <c r="F715">
        <v>14</v>
      </c>
      <c r="G715" t="s">
        <v>28</v>
      </c>
      <c r="H715" t="s">
        <v>75</v>
      </c>
      <c r="I715" t="str">
        <f t="shared" si="215"/>
        <v>K5DtoJ7</v>
      </c>
      <c r="J715" t="s">
        <v>399</v>
      </c>
      <c r="K715" t="s">
        <v>235</v>
      </c>
      <c r="L715" s="1">
        <v>0.73099999999999998</v>
      </c>
      <c r="M715">
        <v>32.450000000000003</v>
      </c>
      <c r="N715">
        <f t="shared" si="224"/>
        <v>-3.2450000000000001</v>
      </c>
      <c r="O715" t="s">
        <v>243</v>
      </c>
      <c r="P715">
        <v>0.61199999999999999</v>
      </c>
      <c r="Q715" s="1">
        <f t="shared" si="211"/>
        <v>0.11899999999999999</v>
      </c>
      <c r="R715">
        <v>43.23</v>
      </c>
      <c r="S715">
        <f t="shared" si="225"/>
        <v>-4.3229999999999995</v>
      </c>
      <c r="T715">
        <f t="shared" si="216"/>
        <v>-1.0779999999999994</v>
      </c>
      <c r="U715">
        <v>77.900000000000006</v>
      </c>
      <c r="V715">
        <v>71.25</v>
      </c>
      <c r="W715">
        <v>77.900000000000006</v>
      </c>
      <c r="X715">
        <v>71.25</v>
      </c>
      <c r="Y715">
        <v>71.25</v>
      </c>
      <c r="Z715">
        <f t="shared" si="217"/>
        <v>74.575000000000003</v>
      </c>
      <c r="AA715">
        <f t="shared" si="218"/>
        <v>442.78906250000006</v>
      </c>
      <c r="AB715">
        <f t="shared" si="219"/>
        <v>4763.7018500000004</v>
      </c>
      <c r="AC715">
        <f t="shared" si="220"/>
        <v>3985.1015625</v>
      </c>
      <c r="AD715">
        <f t="shared" si="214"/>
        <v>0.19444444444444445</v>
      </c>
      <c r="AE715">
        <f t="shared" si="212"/>
        <v>1.5850912558887501E-5</v>
      </c>
      <c r="AF715">
        <f t="shared" si="221"/>
        <v>7.5509021480960634E-6</v>
      </c>
      <c r="AG715">
        <f t="shared" si="222"/>
        <v>7.5509021480960632</v>
      </c>
      <c r="AH715">
        <f t="shared" si="213"/>
        <v>6.3167496405473456E-6</v>
      </c>
      <c r="AI715">
        <f t="shared" si="223"/>
        <v>7.0045474472134206</v>
      </c>
    </row>
    <row r="716" spans="1:35" hidden="1" x14ac:dyDescent="0.35">
      <c r="A716" s="2">
        <v>44805</v>
      </c>
      <c r="B716" s="6" t="s">
        <v>18</v>
      </c>
      <c r="C716" s="6" t="s">
        <v>232</v>
      </c>
      <c r="D716" t="s">
        <v>45</v>
      </c>
      <c r="E716" t="s">
        <v>46</v>
      </c>
      <c r="F716">
        <v>11</v>
      </c>
      <c r="G716" t="s">
        <v>29</v>
      </c>
      <c r="H716" t="s">
        <v>54</v>
      </c>
      <c r="I716" t="str">
        <f t="shared" si="215"/>
        <v>L4PafA6</v>
      </c>
      <c r="J716" t="s">
        <v>436</v>
      </c>
      <c r="K716" t="s">
        <v>241</v>
      </c>
      <c r="L716" s="1">
        <v>0.67</v>
      </c>
      <c r="M716">
        <v>34.36</v>
      </c>
      <c r="N716">
        <f t="shared" si="224"/>
        <v>-3.4359999999999999</v>
      </c>
      <c r="O716" t="s">
        <v>242</v>
      </c>
      <c r="P716">
        <v>0.55700000000000005</v>
      </c>
      <c r="Q716" s="1">
        <f t="shared" si="211"/>
        <v>0.11299999999999999</v>
      </c>
      <c r="R716">
        <v>44.34</v>
      </c>
      <c r="S716">
        <f t="shared" si="225"/>
        <v>-4.4340000000000002</v>
      </c>
      <c r="T716">
        <f t="shared" si="216"/>
        <v>-0.99800000000000022</v>
      </c>
      <c r="U716">
        <v>53.6</v>
      </c>
      <c r="V716">
        <v>51.65</v>
      </c>
      <c r="W716">
        <v>53.6</v>
      </c>
      <c r="X716">
        <v>51.65</v>
      </c>
      <c r="Y716">
        <v>51.65</v>
      </c>
      <c r="Z716">
        <f t="shared" si="217"/>
        <v>52.625</v>
      </c>
      <c r="AA716">
        <f t="shared" si="218"/>
        <v>220.49288415605093</v>
      </c>
      <c r="AB716">
        <f t="shared" si="219"/>
        <v>2255.2736</v>
      </c>
      <c r="AC716">
        <f t="shared" si="220"/>
        <v>2094.1621624999998</v>
      </c>
      <c r="AD716">
        <f t="shared" si="214"/>
        <v>0.20287253141831235</v>
      </c>
      <c r="AE716">
        <f t="shared" si="212"/>
        <v>1.6700857870526277E-5</v>
      </c>
      <c r="AF716">
        <f t="shared" si="221"/>
        <v>3.7665003852750133E-6</v>
      </c>
      <c r="AG716">
        <f t="shared" si="222"/>
        <v>3.7665003852750134</v>
      </c>
      <c r="AH716">
        <f t="shared" si="213"/>
        <v>3.497430463374645E-6</v>
      </c>
      <c r="AI716">
        <f t="shared" si="223"/>
        <v>3.7740484822394915</v>
      </c>
    </row>
    <row r="717" spans="1:35" hidden="1" x14ac:dyDescent="0.35">
      <c r="A717" s="2">
        <v>44762</v>
      </c>
      <c r="B717" t="s">
        <v>18</v>
      </c>
      <c r="C717" t="s">
        <v>181</v>
      </c>
      <c r="D717" t="s">
        <v>86</v>
      </c>
      <c r="E717" t="s">
        <v>46</v>
      </c>
      <c r="F717">
        <v>8</v>
      </c>
      <c r="G717" t="s">
        <v>29</v>
      </c>
      <c r="H717" t="s">
        <v>38</v>
      </c>
      <c r="I717" t="str">
        <f t="shared" si="215"/>
        <v>K5PafA5</v>
      </c>
      <c r="J717" t="s">
        <v>404</v>
      </c>
      <c r="K717" t="s">
        <v>182</v>
      </c>
      <c r="L717" s="1">
        <v>0.75600000000000001</v>
      </c>
      <c r="M717">
        <v>34.229999999999997</v>
      </c>
      <c r="N717">
        <f t="shared" si="224"/>
        <v>-3.4229999999999996</v>
      </c>
      <c r="O717" t="s">
        <v>154</v>
      </c>
      <c r="P717">
        <v>0.60099999999999998</v>
      </c>
      <c r="Q717" s="1">
        <f t="shared" si="211"/>
        <v>0.15500000000000003</v>
      </c>
      <c r="R717">
        <v>44.87</v>
      </c>
      <c r="S717">
        <f t="shared" si="225"/>
        <v>-4.4870000000000001</v>
      </c>
      <c r="T717">
        <f t="shared" si="216"/>
        <v>-1.0640000000000005</v>
      </c>
      <c r="U717">
        <v>51.9</v>
      </c>
      <c r="V717">
        <v>52.8</v>
      </c>
      <c r="W717">
        <v>18</v>
      </c>
      <c r="X717">
        <v>18</v>
      </c>
      <c r="Y717" s="13">
        <f>(W717+X717)/2</f>
        <v>18</v>
      </c>
      <c r="Z717">
        <f t="shared" si="217"/>
        <v>18</v>
      </c>
      <c r="AA717">
        <f t="shared" si="218"/>
        <v>25.796178343949045</v>
      </c>
      <c r="AB717">
        <f t="shared" si="219"/>
        <v>2114.4838499999996</v>
      </c>
      <c r="AC717">
        <f t="shared" si="220"/>
        <v>2188.4543999999996</v>
      </c>
      <c r="AD717">
        <f t="shared" si="214"/>
        <v>0.25790349417637276</v>
      </c>
      <c r="AE717">
        <f t="shared" si="212"/>
        <v>2.2441444441333536E-5</v>
      </c>
      <c r="AF717">
        <f t="shared" si="221"/>
        <v>4.7452071841872025E-6</v>
      </c>
      <c r="AG717">
        <f t="shared" si="222"/>
        <v>4.7452071841872021</v>
      </c>
      <c r="AH717">
        <f t="shared" si="213"/>
        <v>4.9112077829991916E-6</v>
      </c>
      <c r="AI717">
        <f t="shared" si="223"/>
        <v>4.4597811881458647</v>
      </c>
    </row>
    <row r="718" spans="1:35" hidden="1" x14ac:dyDescent="0.35">
      <c r="A718" s="2">
        <v>44762</v>
      </c>
      <c r="B718" t="s">
        <v>18</v>
      </c>
      <c r="C718" t="s">
        <v>181</v>
      </c>
      <c r="D718" t="s">
        <v>86</v>
      </c>
      <c r="E718" t="s">
        <v>46</v>
      </c>
      <c r="F718">
        <v>3</v>
      </c>
      <c r="G718" t="s">
        <v>28</v>
      </c>
      <c r="H718" t="s">
        <v>75</v>
      </c>
      <c r="I718" t="str">
        <f t="shared" si="215"/>
        <v>K5DtoJ7</v>
      </c>
      <c r="J718" t="s">
        <v>399</v>
      </c>
      <c r="K718" t="s">
        <v>182</v>
      </c>
      <c r="L718" s="1">
        <v>0.78</v>
      </c>
      <c r="M718">
        <v>14.12</v>
      </c>
      <c r="N718">
        <f t="shared" si="224"/>
        <v>-1.4119999999999999</v>
      </c>
      <c r="O718" t="s">
        <v>154</v>
      </c>
      <c r="P718">
        <v>0.754</v>
      </c>
      <c r="Q718" s="1">
        <f t="shared" si="211"/>
        <v>2.6000000000000023E-2</v>
      </c>
      <c r="R718">
        <v>53.34</v>
      </c>
      <c r="S718">
        <f t="shared" si="225"/>
        <v>-5.3340000000000005</v>
      </c>
      <c r="T718">
        <f t="shared" si="216"/>
        <v>-3.9220000000000006</v>
      </c>
      <c r="U718">
        <v>77.900000000000006</v>
      </c>
      <c r="V718">
        <v>71.25</v>
      </c>
      <c r="W718">
        <v>24.5</v>
      </c>
      <c r="X718">
        <v>24</v>
      </c>
      <c r="Y718" s="13">
        <f>(W718+X718)/2</f>
        <v>24.25</v>
      </c>
      <c r="Z718">
        <f t="shared" si="217"/>
        <v>24.25</v>
      </c>
      <c r="AA718">
        <f t="shared" si="218"/>
        <v>46.820262738853501</v>
      </c>
      <c r="AB718">
        <f t="shared" si="219"/>
        <v>4763.7018500000004</v>
      </c>
      <c r="AC718">
        <f t="shared" si="220"/>
        <v>3985.1015625</v>
      </c>
      <c r="AD718">
        <f t="shared" si="214"/>
        <v>3.4482758620689682E-2</v>
      </c>
      <c r="AE718">
        <f t="shared" si="212"/>
        <v>1.8851027456641959E-6</v>
      </c>
      <c r="AF718">
        <f t="shared" si="221"/>
        <v>8.9800674369606099E-7</v>
      </c>
      <c r="AG718">
        <f t="shared" si="222"/>
        <v>0.89800674369606104</v>
      </c>
      <c r="AH718">
        <f t="shared" si="213"/>
        <v>7.5123258972194276E-7</v>
      </c>
      <c r="AI718">
        <f t="shared" si="223"/>
        <v>0.22896653332382991</v>
      </c>
    </row>
  </sheetData>
  <autoFilter ref="A1:AI718" xr:uid="{0F9A0610-4A51-4E67-8A37-5ED8A1B7BBE3}">
    <filterColumn colId="6">
      <filters>
        <filter val="Mla"/>
      </filters>
    </filterColumn>
  </autoFilter>
  <sortState xmlns:xlrd2="http://schemas.microsoft.com/office/spreadsheetml/2017/richdata2" ref="A2:AI718">
    <sortCondition descending="1" ref="S2:S718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169A-ADE0-4414-9E3D-4560381B1E30}">
  <dimension ref="A1:AE152"/>
  <sheetViews>
    <sheetView workbookViewId="0">
      <selection activeCell="W3" sqref="W3"/>
    </sheetView>
  </sheetViews>
  <sheetFormatPr defaultRowHeight="14.5" x14ac:dyDescent="0.35"/>
  <cols>
    <col min="1" max="1" width="10.08984375" bestFit="1" customWidth="1"/>
    <col min="2" max="2" width="6.90625" bestFit="1" customWidth="1"/>
    <col min="3" max="3" width="9.6328125" bestFit="1" customWidth="1"/>
    <col min="4" max="4" width="4" bestFit="1" customWidth="1"/>
    <col min="5" max="5" width="9.1796875" bestFit="1" customWidth="1"/>
    <col min="6" max="6" width="8.1796875" bestFit="1" customWidth="1"/>
    <col min="7" max="7" width="7.1796875" bestFit="1" customWidth="1"/>
    <col min="8" max="8" width="7.36328125" bestFit="1" customWidth="1"/>
    <col min="9" max="10" width="9.453125" bestFit="1" customWidth="1"/>
    <col min="11" max="11" width="4.81640625" bestFit="1" customWidth="1"/>
    <col min="12" max="12" width="5.36328125" bestFit="1" customWidth="1"/>
    <col min="13" max="13" width="7.81640625" bestFit="1" customWidth="1"/>
    <col min="14" max="14" width="10.54296875" style="1" bestFit="1" customWidth="1"/>
    <col min="15" max="15" width="6.08984375" bestFit="1" customWidth="1"/>
    <col min="16" max="16" width="5.81640625" bestFit="1" customWidth="1"/>
    <col min="17" max="17" width="7.81640625" bestFit="1" customWidth="1"/>
    <col min="18" max="18" width="6.54296875" bestFit="1" customWidth="1"/>
    <col min="19" max="19" width="9.26953125" style="1" bestFit="1" customWidth="1"/>
    <col min="20" max="20" width="6" style="1" bestFit="1" customWidth="1"/>
    <col min="21" max="21" width="8.26953125" bestFit="1" customWidth="1"/>
    <col min="22" max="22" width="11.36328125" style="21" bestFit="1" customWidth="1"/>
    <col min="23" max="23" width="9.36328125" style="23" bestFit="1" customWidth="1"/>
    <col min="24" max="25" width="10.54296875" style="27" bestFit="1" customWidth="1"/>
    <col min="26" max="26" width="9.36328125" style="22" bestFit="1" customWidth="1"/>
    <col min="27" max="27" width="12.36328125" style="22" customWidth="1"/>
    <col min="28" max="28" width="7.81640625" bestFit="1" customWidth="1"/>
    <col min="29" max="29" width="5.81640625" bestFit="1" customWidth="1"/>
    <col min="30" max="30" width="6.08984375" bestFit="1" customWidth="1"/>
    <col min="31" max="31" width="10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522</v>
      </c>
      <c r="J1" t="s">
        <v>8</v>
      </c>
      <c r="K1" t="s">
        <v>9</v>
      </c>
      <c r="L1" s="1" t="s">
        <v>10</v>
      </c>
      <c r="M1" t="s">
        <v>11</v>
      </c>
      <c r="N1" s="1" t="s">
        <v>12</v>
      </c>
      <c r="O1" t="s">
        <v>9</v>
      </c>
      <c r="P1" t="s">
        <v>13</v>
      </c>
      <c r="Q1" t="s">
        <v>14</v>
      </c>
      <c r="R1" t="s">
        <v>15</v>
      </c>
      <c r="S1" s="1" t="s">
        <v>16</v>
      </c>
      <c r="T1" s="1" t="s">
        <v>17</v>
      </c>
      <c r="U1" t="s">
        <v>382</v>
      </c>
      <c r="V1" s="21" t="s">
        <v>385</v>
      </c>
      <c r="W1" s="23" t="s">
        <v>387</v>
      </c>
      <c r="X1" s="27" t="s">
        <v>538</v>
      </c>
      <c r="Y1" s="27" t="s">
        <v>95</v>
      </c>
      <c r="Z1" s="22" t="s">
        <v>389</v>
      </c>
      <c r="AA1" s="22" t="s">
        <v>391</v>
      </c>
      <c r="AB1" t="s">
        <v>531</v>
      </c>
      <c r="AC1" t="s">
        <v>535</v>
      </c>
      <c r="AD1" t="s">
        <v>536</v>
      </c>
      <c r="AE1" t="s">
        <v>388</v>
      </c>
    </row>
    <row r="2" spans="1:31" x14ac:dyDescent="0.35">
      <c r="A2" s="2">
        <v>44715</v>
      </c>
      <c r="B2" t="s">
        <v>56</v>
      </c>
      <c r="C2" t="s">
        <v>19</v>
      </c>
      <c r="D2" t="s">
        <v>67</v>
      </c>
      <c r="E2" t="s">
        <v>46</v>
      </c>
      <c r="F2">
        <v>2</v>
      </c>
      <c r="G2" t="s">
        <v>39</v>
      </c>
      <c r="H2" t="s">
        <v>71</v>
      </c>
      <c r="I2" t="str">
        <f t="shared" ref="I2:I33" si="0">D2&amp;G2&amp;H2</f>
        <v>L6BbrJ4</v>
      </c>
      <c r="J2" t="s">
        <v>505</v>
      </c>
      <c r="K2" t="s">
        <v>69</v>
      </c>
      <c r="L2" s="1">
        <v>0.6</v>
      </c>
      <c r="M2">
        <v>2.95</v>
      </c>
      <c r="N2" s="1">
        <f t="shared" ref="N2:N33" si="1">M2/-10</f>
        <v>-0.29500000000000004</v>
      </c>
      <c r="O2" t="s">
        <v>70</v>
      </c>
      <c r="P2">
        <v>0.40300000000000002</v>
      </c>
      <c r="Q2" s="1">
        <f t="shared" ref="Q2:Q33" si="2">L2-P2</f>
        <v>0.19699999999999995</v>
      </c>
      <c r="R2">
        <v>8.23</v>
      </c>
      <c r="S2" s="1">
        <f t="shared" ref="S2:S33" si="3">R2/-10</f>
        <v>-0.82300000000000006</v>
      </c>
      <c r="T2" s="1">
        <f t="shared" ref="T2:T33" si="4">S2-N2</f>
        <v>-0.52800000000000002</v>
      </c>
      <c r="U2">
        <v>60.91</v>
      </c>
      <c r="V2" s="21">
        <f t="shared" ref="V2:V33" si="5">3.14*(U2/2)^2</f>
        <v>2912.3720584999996</v>
      </c>
      <c r="W2" s="23">
        <f t="shared" ref="W2:W21" si="6">(L2-P2)/P2</f>
        <v>0.48883374689826287</v>
      </c>
      <c r="X2" s="27">
        <f t="shared" ref="X2:X33" si="7">119*(10^-6)*(W2^1.231)</f>
        <v>4.930652254451948E-5</v>
      </c>
      <c r="Y2" s="27">
        <f t="shared" ref="Y2:Y33" si="8">X2*(V2/10000)</f>
        <v>1.4359893856045883E-5</v>
      </c>
      <c r="Z2" s="22">
        <f t="shared" ref="Z2:Z33" si="9">Y2*10^6</f>
        <v>14.359893856045883</v>
      </c>
      <c r="AA2" s="22">
        <f>Z2/ABS(T2)</f>
        <v>27.196768666753563</v>
      </c>
      <c r="AB2">
        <v>24.828800000000001</v>
      </c>
      <c r="AC2" s="36">
        <v>51.2</v>
      </c>
      <c r="AD2" s="36">
        <v>410</v>
      </c>
      <c r="AE2" s="27">
        <f t="shared" ref="AE2:AE33" si="10">X2*10^6</f>
        <v>49.306522544519481</v>
      </c>
    </row>
    <row r="3" spans="1:31" x14ac:dyDescent="0.35">
      <c r="A3" s="2">
        <v>44715</v>
      </c>
      <c r="B3" t="s">
        <v>56</v>
      </c>
      <c r="C3" t="s">
        <v>19</v>
      </c>
      <c r="D3" t="s">
        <v>77</v>
      </c>
      <c r="E3" t="s">
        <v>46</v>
      </c>
      <c r="F3">
        <v>14</v>
      </c>
      <c r="G3" t="s">
        <v>39</v>
      </c>
      <c r="H3" t="s">
        <v>84</v>
      </c>
      <c r="I3" t="str">
        <f t="shared" si="0"/>
        <v>M3BbrG5</v>
      </c>
      <c r="J3" t="s">
        <v>513</v>
      </c>
      <c r="K3" t="s">
        <v>23</v>
      </c>
      <c r="L3" s="1">
        <v>0.65300000000000002</v>
      </c>
      <c r="M3">
        <v>2.76</v>
      </c>
      <c r="N3" s="1">
        <f t="shared" si="1"/>
        <v>-0.27599999999999997</v>
      </c>
      <c r="O3" t="s">
        <v>80</v>
      </c>
      <c r="P3">
        <v>0.44900000000000001</v>
      </c>
      <c r="Q3" s="1">
        <f t="shared" si="2"/>
        <v>0.20400000000000001</v>
      </c>
      <c r="R3">
        <v>6.58</v>
      </c>
      <c r="S3" s="1">
        <f t="shared" si="3"/>
        <v>-0.65800000000000003</v>
      </c>
      <c r="T3" s="1">
        <f t="shared" si="4"/>
        <v>-0.38200000000000006</v>
      </c>
      <c r="U3">
        <v>70.305000000000007</v>
      </c>
      <c r="V3" s="21">
        <f t="shared" si="5"/>
        <v>3880.0925246250008</v>
      </c>
      <c r="W3" s="23">
        <f t="shared" si="6"/>
        <v>0.45434298440979959</v>
      </c>
      <c r="X3" s="27">
        <f t="shared" si="7"/>
        <v>4.5059508655774608E-5</v>
      </c>
      <c r="Y3" s="27">
        <f t="shared" si="8"/>
        <v>1.7483506269854657E-5</v>
      </c>
      <c r="Z3" s="22">
        <f t="shared" si="9"/>
        <v>17.483506269854658</v>
      </c>
      <c r="AA3" s="22">
        <f>Z3/ABS(T3)</f>
        <v>45.768341020561927</v>
      </c>
      <c r="AB3">
        <v>24.828800000000001</v>
      </c>
      <c r="AC3" s="36">
        <v>57.8</v>
      </c>
      <c r="AD3" s="36">
        <v>500</v>
      </c>
      <c r="AE3" s="27">
        <f t="shared" si="10"/>
        <v>45.059508655774607</v>
      </c>
    </row>
    <row r="4" spans="1:31" x14ac:dyDescent="0.35">
      <c r="A4" s="2">
        <v>44715</v>
      </c>
      <c r="B4" t="s">
        <v>56</v>
      </c>
      <c r="C4" t="s">
        <v>19</v>
      </c>
      <c r="D4" t="s">
        <v>57</v>
      </c>
      <c r="E4" t="s">
        <v>46</v>
      </c>
      <c r="F4">
        <v>2</v>
      </c>
      <c r="G4" t="s">
        <v>39</v>
      </c>
      <c r="H4" t="s">
        <v>61</v>
      </c>
      <c r="I4" t="str">
        <f t="shared" si="0"/>
        <v>L1BbrE6</v>
      </c>
      <c r="J4" t="s">
        <v>498</v>
      </c>
      <c r="K4" t="s">
        <v>59</v>
      </c>
      <c r="L4" s="1">
        <v>0.77100000000000002</v>
      </c>
      <c r="M4">
        <v>3.07</v>
      </c>
      <c r="N4" s="1">
        <f t="shared" si="1"/>
        <v>-0.307</v>
      </c>
      <c r="O4" t="s">
        <v>60</v>
      </c>
      <c r="P4">
        <v>0.45800000000000002</v>
      </c>
      <c r="Q4" s="1">
        <f t="shared" si="2"/>
        <v>0.313</v>
      </c>
      <c r="R4">
        <v>6.52</v>
      </c>
      <c r="S4" s="1">
        <f t="shared" si="3"/>
        <v>-0.65199999999999991</v>
      </c>
      <c r="T4" s="1">
        <f t="shared" si="4"/>
        <v>-0.34499999999999992</v>
      </c>
      <c r="U4">
        <v>51.97</v>
      </c>
      <c r="V4" s="21">
        <f t="shared" si="5"/>
        <v>2120.1915064999998</v>
      </c>
      <c r="W4" s="23">
        <f t="shared" si="6"/>
        <v>0.68340611353711789</v>
      </c>
      <c r="X4" s="27">
        <f t="shared" si="7"/>
        <v>7.4479480284327015E-5</v>
      </c>
      <c r="Y4" s="27">
        <f t="shared" si="8"/>
        <v>1.5791076150736435E-5</v>
      </c>
      <c r="Z4" s="22">
        <f t="shared" si="9"/>
        <v>15.791076150736435</v>
      </c>
      <c r="AA4" s="22">
        <f>Z4/ABS(T4)</f>
        <v>45.771235219525913</v>
      </c>
      <c r="AB4">
        <v>24.828800000000001</v>
      </c>
      <c r="AC4" s="36">
        <v>39.799999999999997</v>
      </c>
      <c r="AD4" s="36">
        <v>470</v>
      </c>
      <c r="AE4" s="27">
        <f t="shared" si="10"/>
        <v>74.479480284327011</v>
      </c>
    </row>
    <row r="5" spans="1:31" x14ac:dyDescent="0.35">
      <c r="A5" s="2">
        <v>44715</v>
      </c>
      <c r="B5" t="s">
        <v>56</v>
      </c>
      <c r="C5" t="s">
        <v>19</v>
      </c>
      <c r="D5" t="s">
        <v>57</v>
      </c>
      <c r="E5" t="s">
        <v>46</v>
      </c>
      <c r="F5">
        <v>7</v>
      </c>
      <c r="G5" t="s">
        <v>39</v>
      </c>
      <c r="H5" t="s">
        <v>65</v>
      </c>
      <c r="I5" t="str">
        <f t="shared" si="0"/>
        <v>L1BbrC5</v>
      </c>
      <c r="J5" t="s">
        <v>497</v>
      </c>
      <c r="K5" t="s">
        <v>59</v>
      </c>
      <c r="L5" s="1">
        <v>0.61899999999999999</v>
      </c>
      <c r="M5">
        <v>2.16</v>
      </c>
      <c r="N5" s="1">
        <f t="shared" si="1"/>
        <v>-0.21600000000000003</v>
      </c>
      <c r="O5" t="s">
        <v>60</v>
      </c>
      <c r="P5">
        <v>0.40400000000000003</v>
      </c>
      <c r="Q5" s="1">
        <f t="shared" si="2"/>
        <v>0.21499999999999997</v>
      </c>
      <c r="R5">
        <v>3.86</v>
      </c>
      <c r="S5" s="1">
        <f t="shared" si="3"/>
        <v>-0.38600000000000001</v>
      </c>
      <c r="T5" s="1">
        <f t="shared" si="4"/>
        <v>-0.16999999999999998</v>
      </c>
      <c r="U5">
        <v>57.875</v>
      </c>
      <c r="V5" s="21">
        <f t="shared" si="5"/>
        <v>2629.3697656250001</v>
      </c>
      <c r="W5" s="23">
        <f t="shared" si="6"/>
        <v>0.5321782178217821</v>
      </c>
      <c r="X5" s="27">
        <f t="shared" si="7"/>
        <v>5.4742325807164835E-5</v>
      </c>
      <c r="Y5" s="27">
        <f t="shared" si="8"/>
        <v>1.4393781637735242E-5</v>
      </c>
      <c r="Z5" s="22">
        <f t="shared" si="9"/>
        <v>14.393781637735241</v>
      </c>
      <c r="AA5" s="22" t="s">
        <v>103</v>
      </c>
      <c r="AB5">
        <v>24.828800000000001</v>
      </c>
      <c r="AC5" s="36">
        <v>47.1</v>
      </c>
      <c r="AD5" s="36">
        <v>530</v>
      </c>
      <c r="AE5" s="27">
        <f t="shared" si="10"/>
        <v>54.742325807164832</v>
      </c>
    </row>
    <row r="6" spans="1:31" x14ac:dyDescent="0.35">
      <c r="A6" s="2">
        <v>44720</v>
      </c>
      <c r="B6" t="s">
        <v>18</v>
      </c>
      <c r="C6" t="s">
        <v>19</v>
      </c>
      <c r="D6" t="s">
        <v>45</v>
      </c>
      <c r="E6" t="s">
        <v>46</v>
      </c>
      <c r="F6">
        <v>5</v>
      </c>
      <c r="G6" t="s">
        <v>39</v>
      </c>
      <c r="H6" t="s">
        <v>40</v>
      </c>
      <c r="I6" t="str">
        <f t="shared" si="0"/>
        <v>L4BbrG4</v>
      </c>
      <c r="J6" t="s">
        <v>412</v>
      </c>
      <c r="K6" t="s">
        <v>23</v>
      </c>
      <c r="L6" s="1">
        <v>0.60599999999999998</v>
      </c>
      <c r="M6">
        <v>7.47</v>
      </c>
      <c r="N6" s="1">
        <f t="shared" si="1"/>
        <v>-0.747</v>
      </c>
      <c r="O6" t="s">
        <v>105</v>
      </c>
      <c r="P6">
        <v>0.434</v>
      </c>
      <c r="Q6" s="1">
        <f t="shared" si="2"/>
        <v>0.17199999999999999</v>
      </c>
      <c r="R6">
        <v>10.01</v>
      </c>
      <c r="S6" s="1">
        <f t="shared" si="3"/>
        <v>-1.0009999999999999</v>
      </c>
      <c r="T6" s="1">
        <f t="shared" si="4"/>
        <v>-0.25399999999999989</v>
      </c>
      <c r="U6">
        <v>51</v>
      </c>
      <c r="V6" s="21">
        <f t="shared" si="5"/>
        <v>2041.7850000000001</v>
      </c>
      <c r="W6" s="23">
        <f t="shared" si="6"/>
        <v>0.39631336405529949</v>
      </c>
      <c r="X6" s="27">
        <f t="shared" si="7"/>
        <v>3.8083128882939194E-5</v>
      </c>
      <c r="Y6" s="27">
        <f t="shared" si="8"/>
        <v>7.7757561306252002E-6</v>
      </c>
      <c r="Z6" s="22">
        <f t="shared" si="9"/>
        <v>7.7757561306251999</v>
      </c>
      <c r="AA6" s="22">
        <f t="shared" ref="AA6:AA21" si="11">Z6/ABS(T6)</f>
        <v>30.61321311269765</v>
      </c>
      <c r="AB6">
        <v>26.9267</v>
      </c>
      <c r="AC6" s="36">
        <v>32.1</v>
      </c>
      <c r="AD6" s="36">
        <v>370</v>
      </c>
      <c r="AE6" s="27">
        <f t="shared" si="10"/>
        <v>38.083128882939192</v>
      </c>
    </row>
    <row r="7" spans="1:31" x14ac:dyDescent="0.35">
      <c r="A7" s="2">
        <v>44723</v>
      </c>
      <c r="B7" t="s">
        <v>18</v>
      </c>
      <c r="C7" t="s">
        <v>19</v>
      </c>
      <c r="D7" t="s">
        <v>133</v>
      </c>
      <c r="E7" t="s">
        <v>46</v>
      </c>
      <c r="F7">
        <v>1</v>
      </c>
      <c r="G7" t="s">
        <v>39</v>
      </c>
      <c r="H7" t="s">
        <v>95</v>
      </c>
      <c r="I7" t="str">
        <f t="shared" si="0"/>
        <v>K1BbrF10</v>
      </c>
      <c r="J7" t="s">
        <v>470</v>
      </c>
      <c r="K7" t="s">
        <v>134</v>
      </c>
      <c r="L7" s="1">
        <v>0.495</v>
      </c>
      <c r="M7">
        <v>2.65</v>
      </c>
      <c r="N7" s="1">
        <f t="shared" si="1"/>
        <v>-0.26500000000000001</v>
      </c>
      <c r="O7" t="s">
        <v>135</v>
      </c>
      <c r="P7">
        <v>0.378</v>
      </c>
      <c r="Q7" s="1">
        <f t="shared" si="2"/>
        <v>0.11699999999999999</v>
      </c>
      <c r="R7">
        <v>11.48</v>
      </c>
      <c r="S7" s="1">
        <f t="shared" si="3"/>
        <v>-1.1480000000000001</v>
      </c>
      <c r="T7" s="1">
        <f t="shared" si="4"/>
        <v>-0.88300000000000012</v>
      </c>
      <c r="U7">
        <v>97.65</v>
      </c>
      <c r="V7" s="21">
        <f t="shared" si="5"/>
        <v>7485.3851625000007</v>
      </c>
      <c r="W7" s="23">
        <f t="shared" si="6"/>
        <v>0.30952380952380948</v>
      </c>
      <c r="X7" s="27">
        <f t="shared" si="7"/>
        <v>2.8092562231696774E-5</v>
      </c>
      <c r="Y7" s="27">
        <f t="shared" si="8"/>
        <v>2.1028364850575095E-5</v>
      </c>
      <c r="Z7" s="22">
        <f t="shared" si="9"/>
        <v>21.028364850575095</v>
      </c>
      <c r="AA7" s="22">
        <f t="shared" si="11"/>
        <v>23.814682729983115</v>
      </c>
      <c r="AB7">
        <v>31.959900000000001</v>
      </c>
      <c r="AC7">
        <v>81.5</v>
      </c>
      <c r="AD7">
        <v>800</v>
      </c>
      <c r="AE7" s="27">
        <f t="shared" si="10"/>
        <v>28.092562231696775</v>
      </c>
    </row>
    <row r="8" spans="1:31" x14ac:dyDescent="0.35">
      <c r="A8" s="18">
        <v>44743</v>
      </c>
      <c r="B8" s="19" t="s">
        <v>56</v>
      </c>
      <c r="C8" s="19" t="s">
        <v>155</v>
      </c>
      <c r="D8" s="19" t="s">
        <v>57</v>
      </c>
      <c r="E8" s="19" t="s">
        <v>46</v>
      </c>
      <c r="F8" s="19">
        <v>4</v>
      </c>
      <c r="G8" s="19" t="s">
        <v>39</v>
      </c>
      <c r="H8" s="19" t="s">
        <v>65</v>
      </c>
      <c r="I8" s="19" t="str">
        <f t="shared" si="0"/>
        <v>L1BbrC5</v>
      </c>
      <c r="J8" s="19" t="s">
        <v>497</v>
      </c>
      <c r="K8" s="19" t="s">
        <v>87</v>
      </c>
      <c r="L8" s="20">
        <v>0.64100000000000001</v>
      </c>
      <c r="M8" s="19">
        <v>5.94</v>
      </c>
      <c r="N8" s="20">
        <f t="shared" si="1"/>
        <v>-0.59400000000000008</v>
      </c>
      <c r="O8" s="19" t="s">
        <v>156</v>
      </c>
      <c r="P8" s="19">
        <v>0.442</v>
      </c>
      <c r="Q8" s="20">
        <f t="shared" si="2"/>
        <v>0.19900000000000001</v>
      </c>
      <c r="R8" s="19">
        <v>15.43</v>
      </c>
      <c r="S8" s="20">
        <f t="shared" si="3"/>
        <v>-1.5429999999999999</v>
      </c>
      <c r="T8" s="20">
        <f t="shared" si="4"/>
        <v>-0.94899999999999984</v>
      </c>
      <c r="U8" s="19">
        <v>57.875</v>
      </c>
      <c r="V8" s="21">
        <f t="shared" si="5"/>
        <v>2629.3697656250001</v>
      </c>
      <c r="W8" s="26">
        <f t="shared" si="6"/>
        <v>0.45022624434389141</v>
      </c>
      <c r="X8" s="30">
        <f t="shared" si="7"/>
        <v>4.4557445532671879E-5</v>
      </c>
      <c r="Y8" s="30">
        <f t="shared" si="8"/>
        <v>1.1715800011709018E-5</v>
      </c>
      <c r="Z8" s="22">
        <f t="shared" si="9"/>
        <v>11.715800011709018</v>
      </c>
      <c r="AA8" s="22">
        <f t="shared" si="11"/>
        <v>12.34541623994628</v>
      </c>
      <c r="AB8">
        <v>26.544899999999998</v>
      </c>
      <c r="AC8" s="36">
        <v>47.1</v>
      </c>
      <c r="AD8" s="36">
        <v>530</v>
      </c>
      <c r="AE8" s="27">
        <f t="shared" si="10"/>
        <v>44.557445532671878</v>
      </c>
    </row>
    <row r="9" spans="1:31" x14ac:dyDescent="0.35">
      <c r="A9" s="2">
        <v>44743</v>
      </c>
      <c r="B9" t="s">
        <v>56</v>
      </c>
      <c r="C9" t="s">
        <v>155</v>
      </c>
      <c r="D9" t="s">
        <v>77</v>
      </c>
      <c r="E9" t="s">
        <v>46</v>
      </c>
      <c r="F9">
        <v>1</v>
      </c>
      <c r="G9" t="s">
        <v>39</v>
      </c>
      <c r="H9" t="s">
        <v>84</v>
      </c>
      <c r="I9" t="str">
        <f t="shared" si="0"/>
        <v>M3BbrG5</v>
      </c>
      <c r="J9" t="s">
        <v>513</v>
      </c>
      <c r="K9" t="s">
        <v>159</v>
      </c>
      <c r="L9" s="1">
        <v>0.65900000000000003</v>
      </c>
      <c r="M9">
        <v>2.21</v>
      </c>
      <c r="N9" s="1">
        <f t="shared" si="1"/>
        <v>-0.221</v>
      </c>
      <c r="O9" t="s">
        <v>160</v>
      </c>
      <c r="P9">
        <v>0.497</v>
      </c>
      <c r="Q9" s="1">
        <f t="shared" si="2"/>
        <v>0.16200000000000003</v>
      </c>
      <c r="R9">
        <v>13.22</v>
      </c>
      <c r="S9" s="1">
        <f t="shared" si="3"/>
        <v>-1.3220000000000001</v>
      </c>
      <c r="T9" s="1">
        <f t="shared" si="4"/>
        <v>-1.101</v>
      </c>
      <c r="U9">
        <v>70.305000000000007</v>
      </c>
      <c r="V9" s="21">
        <f t="shared" si="5"/>
        <v>3880.0925246250008</v>
      </c>
      <c r="W9" s="23">
        <f t="shared" si="6"/>
        <v>0.32595573440643871</v>
      </c>
      <c r="X9" s="27">
        <f t="shared" si="7"/>
        <v>2.9939547330566929E-5</v>
      </c>
      <c r="Y9" s="27">
        <f t="shared" si="8"/>
        <v>1.1616821378798914E-5</v>
      </c>
      <c r="Z9" s="22">
        <f t="shared" si="9"/>
        <v>11.616821378798914</v>
      </c>
      <c r="AA9" s="22">
        <f t="shared" si="11"/>
        <v>10.551154749136161</v>
      </c>
      <c r="AB9">
        <v>26.544899999999998</v>
      </c>
      <c r="AC9" s="36">
        <v>57.8</v>
      </c>
      <c r="AD9" s="36">
        <v>500</v>
      </c>
      <c r="AE9" s="27">
        <f t="shared" si="10"/>
        <v>29.939547330566928</v>
      </c>
    </row>
    <row r="10" spans="1:31" x14ac:dyDescent="0.35">
      <c r="A10" s="2">
        <v>44743</v>
      </c>
      <c r="B10" t="s">
        <v>56</v>
      </c>
      <c r="C10" t="s">
        <v>155</v>
      </c>
      <c r="D10" t="s">
        <v>67</v>
      </c>
      <c r="E10" t="s">
        <v>46</v>
      </c>
      <c r="F10">
        <v>9</v>
      </c>
      <c r="G10" t="s">
        <v>39</v>
      </c>
      <c r="H10" t="s">
        <v>71</v>
      </c>
      <c r="I10" t="str">
        <f t="shared" si="0"/>
        <v>L6BbrJ4</v>
      </c>
      <c r="J10" t="s">
        <v>505</v>
      </c>
      <c r="K10" t="s">
        <v>157</v>
      </c>
      <c r="L10" s="1">
        <v>0.59899999999999998</v>
      </c>
      <c r="M10">
        <v>3.53</v>
      </c>
      <c r="N10" s="1">
        <f t="shared" si="1"/>
        <v>-0.35299999999999998</v>
      </c>
      <c r="O10" t="s">
        <v>158</v>
      </c>
      <c r="P10">
        <v>0.40500000000000003</v>
      </c>
      <c r="Q10" s="1">
        <f t="shared" si="2"/>
        <v>0.19399999999999995</v>
      </c>
      <c r="R10">
        <v>12.87</v>
      </c>
      <c r="S10" s="1">
        <f t="shared" si="3"/>
        <v>-1.2869999999999999</v>
      </c>
      <c r="T10" s="1">
        <f t="shared" si="4"/>
        <v>-0.93399999999999994</v>
      </c>
      <c r="U10">
        <v>60.91</v>
      </c>
      <c r="V10" s="21">
        <f t="shared" si="5"/>
        <v>2912.3720584999996</v>
      </c>
      <c r="W10" s="23">
        <f t="shared" si="6"/>
        <v>0.47901234567901219</v>
      </c>
      <c r="X10" s="27">
        <f t="shared" si="7"/>
        <v>4.8089887085811146E-5</v>
      </c>
      <c r="Y10" s="27">
        <f t="shared" si="8"/>
        <v>1.4005564344513634E-5</v>
      </c>
      <c r="Z10" s="22">
        <f t="shared" si="9"/>
        <v>14.005564344513635</v>
      </c>
      <c r="AA10" s="22">
        <f t="shared" si="11"/>
        <v>14.995250904190188</v>
      </c>
      <c r="AB10">
        <v>26.544899999999998</v>
      </c>
      <c r="AC10" s="36">
        <v>51.2</v>
      </c>
      <c r="AD10" s="36">
        <v>410</v>
      </c>
      <c r="AE10" s="27">
        <f t="shared" si="10"/>
        <v>48.089887085811142</v>
      </c>
    </row>
    <row r="11" spans="1:31" x14ac:dyDescent="0.35">
      <c r="A11" s="2">
        <v>44743</v>
      </c>
      <c r="B11" t="s">
        <v>56</v>
      </c>
      <c r="C11" t="s">
        <v>155</v>
      </c>
      <c r="D11" t="s">
        <v>57</v>
      </c>
      <c r="E11" t="s">
        <v>46</v>
      </c>
      <c r="F11">
        <v>7</v>
      </c>
      <c r="G11" t="s">
        <v>39</v>
      </c>
      <c r="H11" t="s">
        <v>61</v>
      </c>
      <c r="I11" t="str">
        <f t="shared" si="0"/>
        <v>L1BbrE6</v>
      </c>
      <c r="J11" t="s">
        <v>498</v>
      </c>
      <c r="K11" t="s">
        <v>87</v>
      </c>
      <c r="L11" s="1">
        <v>0.82699999999999996</v>
      </c>
      <c r="M11">
        <v>3.71</v>
      </c>
      <c r="N11" s="1">
        <f t="shared" si="1"/>
        <v>-0.371</v>
      </c>
      <c r="O11" t="s">
        <v>156</v>
      </c>
      <c r="P11">
        <v>0.60699999999999998</v>
      </c>
      <c r="Q11" s="1">
        <f t="shared" si="2"/>
        <v>0.21999999999999997</v>
      </c>
      <c r="R11">
        <v>12.34</v>
      </c>
      <c r="S11" s="1">
        <f t="shared" si="3"/>
        <v>-1.234</v>
      </c>
      <c r="T11" s="1">
        <f t="shared" si="4"/>
        <v>-0.86299999999999999</v>
      </c>
      <c r="U11">
        <v>51.97</v>
      </c>
      <c r="V11" s="21">
        <f t="shared" si="5"/>
        <v>2120.1915064999998</v>
      </c>
      <c r="W11" s="23">
        <f t="shared" si="6"/>
        <v>0.36243822075782534</v>
      </c>
      <c r="X11" s="27">
        <f t="shared" si="7"/>
        <v>3.4116463244527939E-5</v>
      </c>
      <c r="Y11" s="27">
        <f t="shared" si="8"/>
        <v>7.2333435602867565E-6</v>
      </c>
      <c r="Z11" s="22">
        <f t="shared" si="9"/>
        <v>7.2333435602867562</v>
      </c>
      <c r="AA11" s="22">
        <f t="shared" si="11"/>
        <v>8.3816263734493113</v>
      </c>
      <c r="AB11">
        <v>26.544899999999998</v>
      </c>
      <c r="AC11" s="36">
        <v>39.799999999999997</v>
      </c>
      <c r="AD11" s="36">
        <v>470</v>
      </c>
      <c r="AE11" s="27">
        <f t="shared" si="10"/>
        <v>34.116463244527942</v>
      </c>
    </row>
    <row r="12" spans="1:31" x14ac:dyDescent="0.35">
      <c r="A12" s="2">
        <v>44747</v>
      </c>
      <c r="B12" t="s">
        <v>18</v>
      </c>
      <c r="C12" t="s">
        <v>155</v>
      </c>
      <c r="D12" t="s">
        <v>86</v>
      </c>
      <c r="E12" t="s">
        <v>46</v>
      </c>
      <c r="F12">
        <v>2</v>
      </c>
      <c r="G12" t="s">
        <v>39</v>
      </c>
      <c r="H12" t="s">
        <v>91</v>
      </c>
      <c r="I12" t="str">
        <f t="shared" si="0"/>
        <v>K5BbrA3</v>
      </c>
      <c r="J12" t="s">
        <v>396</v>
      </c>
      <c r="K12" t="s">
        <v>161</v>
      </c>
      <c r="L12" s="1">
        <v>0.72599999999999998</v>
      </c>
      <c r="M12">
        <v>20.65</v>
      </c>
      <c r="N12" s="1">
        <f t="shared" si="1"/>
        <v>-2.0649999999999999</v>
      </c>
      <c r="O12" t="s">
        <v>162</v>
      </c>
      <c r="P12">
        <v>0.61399999999999999</v>
      </c>
      <c r="Q12" s="1">
        <f t="shared" si="2"/>
        <v>0.11199999999999999</v>
      </c>
      <c r="R12">
        <v>23.65</v>
      </c>
      <c r="S12" s="1">
        <f t="shared" si="3"/>
        <v>-2.3649999999999998</v>
      </c>
      <c r="T12" s="1">
        <f t="shared" si="4"/>
        <v>-0.29999999999999982</v>
      </c>
      <c r="U12">
        <v>78.25</v>
      </c>
      <c r="V12" s="21">
        <f t="shared" si="5"/>
        <v>4806.6040625000005</v>
      </c>
      <c r="W12" s="23">
        <f t="shared" si="6"/>
        <v>0.18241042345276873</v>
      </c>
      <c r="X12" s="27">
        <f t="shared" si="7"/>
        <v>1.4652073292565559E-5</v>
      </c>
      <c r="Y12" s="27">
        <f t="shared" si="8"/>
        <v>7.0426715012093376E-6</v>
      </c>
      <c r="Z12" s="22">
        <f t="shared" si="9"/>
        <v>7.0426715012093375</v>
      </c>
      <c r="AA12" s="22">
        <f t="shared" si="11"/>
        <v>23.475571670697807</v>
      </c>
      <c r="AB12">
        <v>33.278799999999997</v>
      </c>
      <c r="AC12" s="13">
        <v>62.2</v>
      </c>
      <c r="AD12" s="13">
        <v>560</v>
      </c>
      <c r="AE12" s="27">
        <f t="shared" si="10"/>
        <v>14.652073292565559</v>
      </c>
    </row>
    <row r="13" spans="1:31" x14ac:dyDescent="0.35">
      <c r="A13" s="2">
        <v>44748</v>
      </c>
      <c r="B13" t="s">
        <v>18</v>
      </c>
      <c r="C13" t="s">
        <v>155</v>
      </c>
      <c r="D13" t="s">
        <v>45</v>
      </c>
      <c r="E13" t="s">
        <v>46</v>
      </c>
      <c r="F13">
        <v>4</v>
      </c>
      <c r="G13" t="s">
        <v>39</v>
      </c>
      <c r="H13" t="s">
        <v>40</v>
      </c>
      <c r="I13" t="str">
        <f t="shared" si="0"/>
        <v>L4BbrG4</v>
      </c>
      <c r="J13" t="s">
        <v>492</v>
      </c>
      <c r="K13" t="s">
        <v>169</v>
      </c>
      <c r="L13" s="1">
        <v>0.58899999999999997</v>
      </c>
      <c r="M13">
        <v>15.31</v>
      </c>
      <c r="N13" s="1">
        <f t="shared" si="1"/>
        <v>-1.5310000000000001</v>
      </c>
      <c r="O13" t="s">
        <v>170</v>
      </c>
      <c r="P13">
        <v>0.49199999999999999</v>
      </c>
      <c r="Q13" s="1">
        <f t="shared" si="2"/>
        <v>9.6999999999999975E-2</v>
      </c>
      <c r="R13">
        <v>13.34</v>
      </c>
      <c r="S13" s="1">
        <f t="shared" si="3"/>
        <v>-1.3340000000000001</v>
      </c>
      <c r="T13" s="1">
        <f t="shared" si="4"/>
        <v>0.19700000000000006</v>
      </c>
      <c r="U13">
        <v>51</v>
      </c>
      <c r="V13" s="21">
        <f t="shared" si="5"/>
        <v>2041.7850000000001</v>
      </c>
      <c r="W13" s="23">
        <f t="shared" si="6"/>
        <v>0.19715447154471541</v>
      </c>
      <c r="X13" s="27">
        <f t="shared" si="7"/>
        <v>1.6123299627223888E-5</v>
      </c>
      <c r="Y13" s="27">
        <f t="shared" si="8"/>
        <v>3.292031132937133E-6</v>
      </c>
      <c r="Z13" s="22">
        <f t="shared" si="9"/>
        <v>3.292031132937133</v>
      </c>
      <c r="AA13" s="22">
        <f t="shared" si="11"/>
        <v>16.710817933691025</v>
      </c>
      <c r="AB13">
        <v>33.4651</v>
      </c>
      <c r="AC13" s="36">
        <v>32.1</v>
      </c>
      <c r="AD13" s="36">
        <v>370</v>
      </c>
      <c r="AE13" s="27">
        <f t="shared" si="10"/>
        <v>16.12329962722389</v>
      </c>
    </row>
    <row r="14" spans="1:31" x14ac:dyDescent="0.35">
      <c r="A14" s="2">
        <v>44749</v>
      </c>
      <c r="B14" t="s">
        <v>18</v>
      </c>
      <c r="C14" t="s">
        <v>155</v>
      </c>
      <c r="D14" t="s">
        <v>133</v>
      </c>
      <c r="E14" t="s">
        <v>46</v>
      </c>
      <c r="F14">
        <v>8</v>
      </c>
      <c r="G14" t="s">
        <v>39</v>
      </c>
      <c r="H14" t="s">
        <v>95</v>
      </c>
      <c r="I14" t="str">
        <f t="shared" si="0"/>
        <v>K1BbrF10</v>
      </c>
      <c r="J14" t="s">
        <v>470</v>
      </c>
      <c r="K14" t="s">
        <v>173</v>
      </c>
      <c r="L14" s="1">
        <v>0.55500000000000005</v>
      </c>
      <c r="M14">
        <v>2.2799999999999998</v>
      </c>
      <c r="N14" s="1">
        <f t="shared" si="1"/>
        <v>-0.22799999999999998</v>
      </c>
      <c r="O14" t="s">
        <v>32</v>
      </c>
      <c r="P14">
        <v>0.49199999999999999</v>
      </c>
      <c r="Q14" s="1">
        <f t="shared" si="2"/>
        <v>6.3000000000000056E-2</v>
      </c>
      <c r="R14">
        <v>24.39</v>
      </c>
      <c r="S14" s="1">
        <f t="shared" si="3"/>
        <v>-2.4390000000000001</v>
      </c>
      <c r="T14" s="1">
        <f t="shared" si="4"/>
        <v>-2.2110000000000003</v>
      </c>
      <c r="U14">
        <v>97.65</v>
      </c>
      <c r="V14" s="21">
        <f t="shared" si="5"/>
        <v>7485.3851625000007</v>
      </c>
      <c r="W14" s="23">
        <f t="shared" si="6"/>
        <v>0.12804878048780499</v>
      </c>
      <c r="X14" s="27">
        <f t="shared" si="7"/>
        <v>9.4782058430894215E-6</v>
      </c>
      <c r="Y14" s="27">
        <f t="shared" si="8"/>
        <v>7.0948021384982368E-6</v>
      </c>
      <c r="Z14" s="22">
        <f t="shared" si="9"/>
        <v>7.0948021384982365</v>
      </c>
      <c r="AA14" s="22">
        <f t="shared" si="11"/>
        <v>3.2088657342823317</v>
      </c>
      <c r="AB14">
        <v>34.081400000000002</v>
      </c>
      <c r="AC14">
        <v>81.5</v>
      </c>
      <c r="AD14">
        <v>800</v>
      </c>
      <c r="AE14" s="27">
        <f t="shared" si="10"/>
        <v>9.4782058430894214</v>
      </c>
    </row>
    <row r="15" spans="1:31" x14ac:dyDescent="0.35">
      <c r="A15" s="2">
        <v>44772</v>
      </c>
      <c r="B15" t="s">
        <v>56</v>
      </c>
      <c r="C15" t="s">
        <v>196</v>
      </c>
      <c r="D15" t="s">
        <v>57</v>
      </c>
      <c r="E15" t="s">
        <v>46</v>
      </c>
      <c r="F15">
        <v>2</v>
      </c>
      <c r="G15" t="s">
        <v>39</v>
      </c>
      <c r="H15" t="s">
        <v>65</v>
      </c>
      <c r="I15" t="str">
        <f t="shared" si="0"/>
        <v>L1BbrC5</v>
      </c>
      <c r="J15" t="s">
        <v>497</v>
      </c>
      <c r="L15" s="1">
        <v>0.68400000000000005</v>
      </c>
      <c r="M15">
        <v>3.58</v>
      </c>
      <c r="N15" s="1">
        <f t="shared" si="1"/>
        <v>-0.35799999999999998</v>
      </c>
      <c r="O15" t="s">
        <v>198</v>
      </c>
      <c r="P15">
        <v>0.48299999999999998</v>
      </c>
      <c r="Q15" s="1">
        <f t="shared" si="2"/>
        <v>0.20100000000000007</v>
      </c>
      <c r="R15">
        <v>16.71</v>
      </c>
      <c r="S15" s="1">
        <f t="shared" si="3"/>
        <v>-1.671</v>
      </c>
      <c r="T15" s="1">
        <f t="shared" si="4"/>
        <v>-1.3130000000000002</v>
      </c>
      <c r="U15">
        <v>57.875</v>
      </c>
      <c r="V15" s="21">
        <f t="shared" si="5"/>
        <v>2629.3697656250001</v>
      </c>
      <c r="W15" s="23">
        <f t="shared" si="6"/>
        <v>0.41614906832298154</v>
      </c>
      <c r="X15" s="27">
        <f t="shared" si="7"/>
        <v>4.0442909363654138E-5</v>
      </c>
      <c r="Y15" s="27">
        <f t="shared" si="8"/>
        <v>1.063393631147044E-5</v>
      </c>
      <c r="Z15" s="22">
        <f t="shared" si="9"/>
        <v>10.633936311470441</v>
      </c>
      <c r="AA15" s="22">
        <f t="shared" si="11"/>
        <v>8.098961394874669</v>
      </c>
      <c r="AB15">
        <v>27.192399999999999</v>
      </c>
      <c r="AC15" s="36">
        <v>47.1</v>
      </c>
      <c r="AD15" s="36">
        <v>530</v>
      </c>
      <c r="AE15" s="27">
        <f t="shared" si="10"/>
        <v>40.442909363654138</v>
      </c>
    </row>
    <row r="16" spans="1:31" x14ac:dyDescent="0.35">
      <c r="A16" s="2">
        <v>44772</v>
      </c>
      <c r="B16" t="s">
        <v>56</v>
      </c>
      <c r="C16" t="s">
        <v>196</v>
      </c>
      <c r="D16" t="s">
        <v>57</v>
      </c>
      <c r="E16" t="s">
        <v>46</v>
      </c>
      <c r="F16">
        <v>4</v>
      </c>
      <c r="G16" t="s">
        <v>39</v>
      </c>
      <c r="H16" t="s">
        <v>61</v>
      </c>
      <c r="I16" t="str">
        <f t="shared" si="0"/>
        <v>L1BbrE6</v>
      </c>
      <c r="J16" t="s">
        <v>498</v>
      </c>
      <c r="L16" s="1">
        <v>0.81599999999999995</v>
      </c>
      <c r="M16">
        <v>6.38</v>
      </c>
      <c r="N16" s="1">
        <f t="shared" si="1"/>
        <v>-0.63800000000000001</v>
      </c>
      <c r="O16" t="s">
        <v>198</v>
      </c>
      <c r="P16">
        <v>0.57199999999999995</v>
      </c>
      <c r="Q16" s="1">
        <f t="shared" si="2"/>
        <v>0.24399999999999999</v>
      </c>
      <c r="R16">
        <v>16.64</v>
      </c>
      <c r="S16" s="1">
        <f t="shared" si="3"/>
        <v>-1.6640000000000001</v>
      </c>
      <c r="T16" s="1">
        <f t="shared" si="4"/>
        <v>-1.0260000000000002</v>
      </c>
      <c r="U16">
        <v>51.97</v>
      </c>
      <c r="V16" s="21">
        <f t="shared" si="5"/>
        <v>2120.1915064999998</v>
      </c>
      <c r="W16" s="23">
        <f t="shared" si="6"/>
        <v>0.42657342657342662</v>
      </c>
      <c r="X16" s="27">
        <f t="shared" si="7"/>
        <v>4.1693593339499334E-5</v>
      </c>
      <c r="Y16" s="27">
        <f t="shared" si="8"/>
        <v>8.8398402473871453E-6</v>
      </c>
      <c r="Z16" s="22">
        <f t="shared" si="9"/>
        <v>8.839840247387146</v>
      </c>
      <c r="AA16" s="22">
        <f t="shared" si="11"/>
        <v>8.61582870115706</v>
      </c>
      <c r="AB16">
        <v>27.192399999999999</v>
      </c>
      <c r="AC16" s="36">
        <v>39.799999999999997</v>
      </c>
      <c r="AD16" s="36">
        <v>470</v>
      </c>
      <c r="AE16" s="27">
        <f t="shared" si="10"/>
        <v>41.693593339499337</v>
      </c>
    </row>
    <row r="17" spans="1:31" x14ac:dyDescent="0.35">
      <c r="A17" s="2">
        <v>44772</v>
      </c>
      <c r="B17" t="s">
        <v>56</v>
      </c>
      <c r="C17" t="s">
        <v>196</v>
      </c>
      <c r="D17" t="s">
        <v>77</v>
      </c>
      <c r="E17" t="s">
        <v>46</v>
      </c>
      <c r="F17">
        <v>13</v>
      </c>
      <c r="G17" t="s">
        <v>39</v>
      </c>
      <c r="H17" t="s">
        <v>84</v>
      </c>
      <c r="I17" t="str">
        <f t="shared" si="0"/>
        <v>M3BbrG5</v>
      </c>
      <c r="J17" t="s">
        <v>513</v>
      </c>
      <c r="L17" s="1">
        <v>0.70499999999999996</v>
      </c>
      <c r="M17">
        <v>5.76</v>
      </c>
      <c r="N17" s="1">
        <f t="shared" si="1"/>
        <v>-0.57599999999999996</v>
      </c>
      <c r="O17" t="s">
        <v>197</v>
      </c>
      <c r="P17">
        <v>0.53400000000000003</v>
      </c>
      <c r="Q17" s="1">
        <f t="shared" si="2"/>
        <v>0.17099999999999993</v>
      </c>
      <c r="R17">
        <v>15.91</v>
      </c>
      <c r="S17" s="1">
        <f t="shared" si="3"/>
        <v>-1.591</v>
      </c>
      <c r="T17" s="1">
        <f t="shared" si="4"/>
        <v>-1.0150000000000001</v>
      </c>
      <c r="U17">
        <v>70.305000000000007</v>
      </c>
      <c r="V17" s="21">
        <f t="shared" si="5"/>
        <v>3880.0925246250008</v>
      </c>
      <c r="W17" s="23">
        <f t="shared" si="6"/>
        <v>0.32022471910112343</v>
      </c>
      <c r="X17" s="27">
        <f t="shared" si="7"/>
        <v>2.9292867413624449E-5</v>
      </c>
      <c r="Y17" s="27">
        <f t="shared" si="8"/>
        <v>1.136590358764355E-5</v>
      </c>
      <c r="Z17" s="22">
        <f t="shared" si="9"/>
        <v>11.365903587643549</v>
      </c>
      <c r="AA17" s="22">
        <f t="shared" si="11"/>
        <v>11.197934569106943</v>
      </c>
      <c r="AB17">
        <v>27.192399999999999</v>
      </c>
      <c r="AC17" s="36">
        <v>57.8</v>
      </c>
      <c r="AD17" s="36">
        <v>500</v>
      </c>
      <c r="AE17" s="27">
        <f t="shared" si="10"/>
        <v>29.29286741362445</v>
      </c>
    </row>
    <row r="18" spans="1:31" x14ac:dyDescent="0.35">
      <c r="A18" s="2">
        <v>44772</v>
      </c>
      <c r="B18" t="s">
        <v>56</v>
      </c>
      <c r="C18" t="s">
        <v>196</v>
      </c>
      <c r="D18" t="s">
        <v>67</v>
      </c>
      <c r="E18" t="s">
        <v>46</v>
      </c>
      <c r="F18">
        <v>3</v>
      </c>
      <c r="G18" t="s">
        <v>39</v>
      </c>
      <c r="H18" t="s">
        <v>71</v>
      </c>
      <c r="I18" t="str">
        <f t="shared" si="0"/>
        <v>L6BbrJ4</v>
      </c>
      <c r="J18" t="s">
        <v>505</v>
      </c>
      <c r="L18" s="1">
        <v>0.66100000000000003</v>
      </c>
      <c r="M18">
        <v>2.73</v>
      </c>
      <c r="N18" s="1">
        <f t="shared" si="1"/>
        <v>-0.27300000000000002</v>
      </c>
      <c r="O18" t="s">
        <v>170</v>
      </c>
      <c r="P18">
        <v>0.45900000000000002</v>
      </c>
      <c r="Q18" s="1">
        <f t="shared" si="2"/>
        <v>0.20200000000000001</v>
      </c>
      <c r="R18">
        <v>15.89</v>
      </c>
      <c r="S18" s="1">
        <f t="shared" si="3"/>
        <v>-1.589</v>
      </c>
      <c r="T18" s="1">
        <f t="shared" si="4"/>
        <v>-1.3159999999999998</v>
      </c>
      <c r="U18">
        <v>60.91</v>
      </c>
      <c r="V18" s="21">
        <f t="shared" si="5"/>
        <v>2912.3720584999996</v>
      </c>
      <c r="W18" s="23">
        <f t="shared" si="6"/>
        <v>0.44008714596949894</v>
      </c>
      <c r="X18" s="27">
        <f t="shared" si="7"/>
        <v>4.3325449907601635E-5</v>
      </c>
      <c r="Y18" s="27">
        <f t="shared" si="8"/>
        <v>1.2617982973284039E-5</v>
      </c>
      <c r="Z18" s="22">
        <f t="shared" si="9"/>
        <v>12.61798297328404</v>
      </c>
      <c r="AA18" s="22">
        <f t="shared" si="11"/>
        <v>9.5881329584225234</v>
      </c>
      <c r="AB18">
        <v>27.192399999999999</v>
      </c>
      <c r="AC18" s="36">
        <v>51.2</v>
      </c>
      <c r="AD18" s="36">
        <v>410</v>
      </c>
      <c r="AE18" s="27">
        <f t="shared" si="10"/>
        <v>43.325449907601637</v>
      </c>
    </row>
    <row r="19" spans="1:31" x14ac:dyDescent="0.35">
      <c r="A19" s="2">
        <v>44776</v>
      </c>
      <c r="B19" t="s">
        <v>18</v>
      </c>
      <c r="C19" t="s">
        <v>196</v>
      </c>
      <c r="D19" t="s">
        <v>133</v>
      </c>
      <c r="E19" t="s">
        <v>46</v>
      </c>
      <c r="F19">
        <v>3</v>
      </c>
      <c r="G19" t="s">
        <v>39</v>
      </c>
      <c r="H19" t="s">
        <v>95</v>
      </c>
      <c r="I19" t="str">
        <f t="shared" si="0"/>
        <v>K1BbrF10</v>
      </c>
      <c r="J19" t="s">
        <v>470</v>
      </c>
      <c r="K19" t="s">
        <v>199</v>
      </c>
      <c r="L19" s="1">
        <v>0.55400000000000005</v>
      </c>
      <c r="M19">
        <v>3.79</v>
      </c>
      <c r="N19" s="1">
        <f t="shared" si="1"/>
        <v>-0.379</v>
      </c>
      <c r="O19" t="s">
        <v>200</v>
      </c>
      <c r="P19">
        <v>0.41099999999999998</v>
      </c>
      <c r="Q19" s="1">
        <f t="shared" si="2"/>
        <v>0.14300000000000007</v>
      </c>
      <c r="R19">
        <v>18.95</v>
      </c>
      <c r="S19" s="1">
        <f t="shared" si="3"/>
        <v>-1.895</v>
      </c>
      <c r="T19" s="1">
        <f t="shared" si="4"/>
        <v>-1.516</v>
      </c>
      <c r="U19">
        <v>97.65</v>
      </c>
      <c r="V19" s="21">
        <f t="shared" si="5"/>
        <v>7485.3851625000007</v>
      </c>
      <c r="W19" s="23">
        <f t="shared" si="6"/>
        <v>0.34793187347931892</v>
      </c>
      <c r="X19" s="27">
        <f t="shared" si="7"/>
        <v>3.2443398484359131E-5</v>
      </c>
      <c r="Y19" s="27">
        <f t="shared" si="8"/>
        <v>2.4285133363589688E-5</v>
      </c>
      <c r="Z19" s="22">
        <f t="shared" si="9"/>
        <v>24.285133363589686</v>
      </c>
      <c r="AA19" s="22">
        <f t="shared" si="11"/>
        <v>16.019217258304543</v>
      </c>
      <c r="AB19">
        <v>28.545300000000001</v>
      </c>
      <c r="AC19">
        <v>81.5</v>
      </c>
      <c r="AD19">
        <v>800</v>
      </c>
      <c r="AE19" s="27">
        <f t="shared" si="10"/>
        <v>32.443398484359129</v>
      </c>
    </row>
    <row r="20" spans="1:31" x14ac:dyDescent="0.35">
      <c r="A20" s="2">
        <v>44778</v>
      </c>
      <c r="B20" s="6" t="s">
        <v>18</v>
      </c>
      <c r="C20" s="6" t="s">
        <v>196</v>
      </c>
      <c r="D20" t="s">
        <v>86</v>
      </c>
      <c r="E20" t="s">
        <v>46</v>
      </c>
      <c r="F20">
        <v>2</v>
      </c>
      <c r="G20" t="s">
        <v>39</v>
      </c>
      <c r="H20" t="s">
        <v>91</v>
      </c>
      <c r="I20" t="str">
        <f t="shared" si="0"/>
        <v>K5BbrA3</v>
      </c>
      <c r="J20" t="s">
        <v>396</v>
      </c>
      <c r="K20" t="s">
        <v>208</v>
      </c>
      <c r="L20" s="1">
        <v>0.77800000000000002</v>
      </c>
      <c r="M20">
        <v>4.71</v>
      </c>
      <c r="N20" s="1">
        <f t="shared" si="1"/>
        <v>-0.47099999999999997</v>
      </c>
      <c r="O20" s="6" t="s">
        <v>168</v>
      </c>
      <c r="P20">
        <v>0.57399999999999995</v>
      </c>
      <c r="Q20" s="1">
        <f t="shared" si="2"/>
        <v>0.20400000000000007</v>
      </c>
      <c r="R20">
        <v>16.61</v>
      </c>
      <c r="S20" s="1">
        <f t="shared" si="3"/>
        <v>-1.661</v>
      </c>
      <c r="T20" s="1">
        <f t="shared" si="4"/>
        <v>-1.19</v>
      </c>
      <c r="U20">
        <v>78.25</v>
      </c>
      <c r="V20" s="21">
        <f t="shared" si="5"/>
        <v>4806.6040625000005</v>
      </c>
      <c r="W20" s="23">
        <f t="shared" si="6"/>
        <v>0.35540069686411163</v>
      </c>
      <c r="X20" s="27">
        <f t="shared" si="7"/>
        <v>3.3302831342237618E-5</v>
      </c>
      <c r="Y20" s="27">
        <f t="shared" si="8"/>
        <v>1.6007352442235167E-5</v>
      </c>
      <c r="Z20" s="22">
        <f t="shared" si="9"/>
        <v>16.007352442235167</v>
      </c>
      <c r="AA20" s="22">
        <f t="shared" si="11"/>
        <v>13.4515566741472</v>
      </c>
      <c r="AB20">
        <v>33.254899999999999</v>
      </c>
      <c r="AC20" s="13">
        <v>62.2</v>
      </c>
      <c r="AD20" s="13">
        <v>560</v>
      </c>
      <c r="AE20" s="27">
        <f t="shared" si="10"/>
        <v>33.302831342237617</v>
      </c>
    </row>
    <row r="21" spans="1:31" x14ac:dyDescent="0.35">
      <c r="A21" s="2">
        <v>44779</v>
      </c>
      <c r="B21" s="6" t="s">
        <v>18</v>
      </c>
      <c r="C21" s="6" t="s">
        <v>196</v>
      </c>
      <c r="D21" t="s">
        <v>45</v>
      </c>
      <c r="E21" t="s">
        <v>46</v>
      </c>
      <c r="F21">
        <v>9</v>
      </c>
      <c r="G21" t="s">
        <v>39</v>
      </c>
      <c r="H21" t="s">
        <v>40</v>
      </c>
      <c r="I21" t="str">
        <f t="shared" si="0"/>
        <v>L4BbrG4</v>
      </c>
      <c r="J21" t="s">
        <v>412</v>
      </c>
      <c r="K21" t="s">
        <v>212</v>
      </c>
      <c r="L21" s="1">
        <v>0.64300000000000002</v>
      </c>
      <c r="M21">
        <v>5.48</v>
      </c>
      <c r="N21" s="1">
        <f t="shared" si="1"/>
        <v>-0.54800000000000004</v>
      </c>
      <c r="O21" s="6" t="s">
        <v>178</v>
      </c>
      <c r="P21">
        <v>0.47099999999999997</v>
      </c>
      <c r="Q21" s="1">
        <f t="shared" si="2"/>
        <v>0.17200000000000004</v>
      </c>
      <c r="R21">
        <v>7.78</v>
      </c>
      <c r="S21" s="1">
        <f t="shared" si="3"/>
        <v>-0.77800000000000002</v>
      </c>
      <c r="T21" s="1">
        <f t="shared" si="4"/>
        <v>-0.22999999999999998</v>
      </c>
      <c r="U21">
        <v>51</v>
      </c>
      <c r="V21" s="21">
        <f t="shared" si="5"/>
        <v>2041.7850000000001</v>
      </c>
      <c r="W21" s="23">
        <f t="shared" si="6"/>
        <v>0.3651804670912952</v>
      </c>
      <c r="X21" s="27">
        <f t="shared" si="7"/>
        <v>3.4434496954399089E-5</v>
      </c>
      <c r="Y21" s="27">
        <f t="shared" si="8"/>
        <v>7.0307839364037745E-6</v>
      </c>
      <c r="Z21" s="22">
        <f t="shared" si="9"/>
        <v>7.0307839364037745</v>
      </c>
      <c r="AA21" s="22">
        <f t="shared" si="11"/>
        <v>30.568625810451195</v>
      </c>
      <c r="AB21">
        <v>31.516500000000001</v>
      </c>
      <c r="AC21" s="36">
        <v>32.1</v>
      </c>
      <c r="AD21" s="36">
        <v>370</v>
      </c>
      <c r="AE21" s="27">
        <f t="shared" si="10"/>
        <v>34.434496954399087</v>
      </c>
    </row>
    <row r="22" spans="1:31" x14ac:dyDescent="0.35">
      <c r="A22" s="2">
        <v>44715</v>
      </c>
      <c r="B22" t="s">
        <v>56</v>
      </c>
      <c r="C22" t="s">
        <v>19</v>
      </c>
      <c r="D22" t="s">
        <v>57</v>
      </c>
      <c r="E22" t="s">
        <v>46</v>
      </c>
      <c r="F22">
        <v>6</v>
      </c>
      <c r="G22" t="s">
        <v>28</v>
      </c>
      <c r="H22" t="s">
        <v>64</v>
      </c>
      <c r="I22" t="str">
        <f t="shared" si="0"/>
        <v>L1DtoA2</v>
      </c>
      <c r="J22" t="s">
        <v>499</v>
      </c>
      <c r="K22" t="s">
        <v>59</v>
      </c>
      <c r="L22" s="1">
        <v>0.129</v>
      </c>
      <c r="M22">
        <v>6.92</v>
      </c>
      <c r="N22" s="1">
        <f t="shared" si="1"/>
        <v>-0.69199999999999995</v>
      </c>
      <c r="O22" t="s">
        <v>60</v>
      </c>
      <c r="P22">
        <v>0.52100000000000002</v>
      </c>
      <c r="Q22" s="1">
        <f t="shared" si="2"/>
        <v>-0.39200000000000002</v>
      </c>
      <c r="R22">
        <v>15.27</v>
      </c>
      <c r="S22" s="1">
        <f t="shared" si="3"/>
        <v>-1.5269999999999999</v>
      </c>
      <c r="T22" s="1">
        <f t="shared" si="4"/>
        <v>-0.83499999999999996</v>
      </c>
      <c r="U22">
        <v>38.71</v>
      </c>
      <c r="V22" s="21">
        <f t="shared" si="5"/>
        <v>1176.2943185000001</v>
      </c>
      <c r="W22" s="23">
        <f>(P22-L22)/L22</f>
        <v>3.0387596899224807</v>
      </c>
      <c r="X22" s="27">
        <f t="shared" si="7"/>
        <v>4.6746185327387562E-4</v>
      </c>
      <c r="Y22" s="27">
        <f t="shared" si="8"/>
        <v>5.4987272212154063E-5</v>
      </c>
      <c r="Z22" s="22">
        <f t="shared" si="9"/>
        <v>54.98727221215406</v>
      </c>
      <c r="AA22" s="22" t="s">
        <v>103</v>
      </c>
      <c r="AB22">
        <v>24.828800000000001</v>
      </c>
      <c r="AC22" s="36">
        <v>30.7</v>
      </c>
      <c r="AD22" s="36">
        <v>335</v>
      </c>
      <c r="AE22" s="27">
        <f t="shared" si="10"/>
        <v>467.46185327387559</v>
      </c>
    </row>
    <row r="23" spans="1:31" x14ac:dyDescent="0.35">
      <c r="A23" s="2">
        <v>44715</v>
      </c>
      <c r="B23" t="s">
        <v>56</v>
      </c>
      <c r="C23" t="s">
        <v>19</v>
      </c>
      <c r="D23" t="s">
        <v>77</v>
      </c>
      <c r="E23" t="s">
        <v>46</v>
      </c>
      <c r="F23">
        <v>10</v>
      </c>
      <c r="G23" t="s">
        <v>28</v>
      </c>
      <c r="H23" t="s">
        <v>79</v>
      </c>
      <c r="I23" t="str">
        <f t="shared" si="0"/>
        <v>M3DtoD2</v>
      </c>
      <c r="J23" t="s">
        <v>514</v>
      </c>
      <c r="K23" t="s">
        <v>23</v>
      </c>
      <c r="L23" s="1">
        <v>0.57099999999999995</v>
      </c>
      <c r="M23">
        <v>5.93</v>
      </c>
      <c r="N23" s="1">
        <f t="shared" si="1"/>
        <v>-0.59299999999999997</v>
      </c>
      <c r="O23" t="s">
        <v>80</v>
      </c>
      <c r="P23">
        <v>0.56200000000000006</v>
      </c>
      <c r="Q23" s="1">
        <f t="shared" si="2"/>
        <v>8.999999999999897E-3</v>
      </c>
      <c r="R23">
        <v>13.19</v>
      </c>
      <c r="S23" s="1">
        <f t="shared" si="3"/>
        <v>-1.319</v>
      </c>
      <c r="T23" s="1">
        <f t="shared" si="4"/>
        <v>-0.72599999999999998</v>
      </c>
      <c r="U23">
        <v>34.164999999999999</v>
      </c>
      <c r="V23" s="21">
        <f t="shared" si="5"/>
        <v>916.28907162499991</v>
      </c>
      <c r="W23" s="23">
        <f>(L23-P23)/P23</f>
        <v>1.6014234875444656E-2</v>
      </c>
      <c r="X23" s="27">
        <f t="shared" si="7"/>
        <v>7.3332093929594788E-7</v>
      </c>
      <c r="Y23" s="27">
        <f t="shared" si="8"/>
        <v>6.7193396267065708E-8</v>
      </c>
      <c r="Z23" s="22">
        <f t="shared" si="9"/>
        <v>6.7193396267065705E-2</v>
      </c>
      <c r="AA23" s="22">
        <f t="shared" ref="AA23:AA32" si="12">Z23/ABS(T23)</f>
        <v>9.2552887420200694E-2</v>
      </c>
      <c r="AB23">
        <v>24.828800000000001</v>
      </c>
      <c r="AC23" s="36">
        <v>26</v>
      </c>
      <c r="AD23" s="36">
        <v>300</v>
      </c>
      <c r="AE23" s="27">
        <f t="shared" si="10"/>
        <v>0.73332093929594788</v>
      </c>
    </row>
    <row r="24" spans="1:31" x14ac:dyDescent="0.35">
      <c r="A24" s="2">
        <v>44715</v>
      </c>
      <c r="B24" t="s">
        <v>56</v>
      </c>
      <c r="C24" t="s">
        <v>19</v>
      </c>
      <c r="D24" t="s">
        <v>67</v>
      </c>
      <c r="E24" t="s">
        <v>46</v>
      </c>
      <c r="F24">
        <v>6</v>
      </c>
      <c r="G24" t="s">
        <v>28</v>
      </c>
      <c r="H24" t="s">
        <v>35</v>
      </c>
      <c r="I24" t="str">
        <f t="shared" si="0"/>
        <v>L6DtoD4</v>
      </c>
      <c r="J24" t="s">
        <v>506</v>
      </c>
      <c r="K24" t="s">
        <v>69</v>
      </c>
      <c r="L24" s="1">
        <v>0.69499999999999995</v>
      </c>
      <c r="M24">
        <v>7.54</v>
      </c>
      <c r="N24" s="1">
        <f t="shared" si="1"/>
        <v>-0.754</v>
      </c>
      <c r="O24" t="s">
        <v>70</v>
      </c>
      <c r="P24">
        <v>0.69299999999999995</v>
      </c>
      <c r="Q24" s="1">
        <f t="shared" si="2"/>
        <v>2.0000000000000018E-3</v>
      </c>
      <c r="R24">
        <v>12.68</v>
      </c>
      <c r="S24" s="1">
        <f t="shared" si="3"/>
        <v>-1.268</v>
      </c>
      <c r="T24" s="1">
        <f t="shared" si="4"/>
        <v>-0.51400000000000001</v>
      </c>
      <c r="U24">
        <v>52.41</v>
      </c>
      <c r="V24" s="21">
        <f t="shared" si="5"/>
        <v>2156.2443585000001</v>
      </c>
      <c r="W24" s="23">
        <f>(L24-P24)/P24</f>
        <v>2.8860028860028886E-3</v>
      </c>
      <c r="X24" s="27">
        <f t="shared" si="7"/>
        <v>8.8955391267066253E-8</v>
      </c>
      <c r="Y24" s="27">
        <f t="shared" si="8"/>
        <v>1.918095605777718E-8</v>
      </c>
      <c r="Z24" s="22">
        <f t="shared" si="9"/>
        <v>1.9180956057777181E-2</v>
      </c>
      <c r="AA24" s="22">
        <f t="shared" si="12"/>
        <v>3.7317035131862221E-2</v>
      </c>
      <c r="AB24">
        <v>24.828800000000001</v>
      </c>
      <c r="AC24" s="36">
        <v>23.6</v>
      </c>
      <c r="AD24" s="36">
        <v>300</v>
      </c>
      <c r="AE24" s="27">
        <f t="shared" si="10"/>
        <v>8.8955391267066253E-2</v>
      </c>
    </row>
    <row r="25" spans="1:31" x14ac:dyDescent="0.35">
      <c r="A25" s="2">
        <v>44715</v>
      </c>
      <c r="B25" t="s">
        <v>56</v>
      </c>
      <c r="C25" t="s">
        <v>19</v>
      </c>
      <c r="D25" t="s">
        <v>77</v>
      </c>
      <c r="E25" t="s">
        <v>46</v>
      </c>
      <c r="F25">
        <v>12</v>
      </c>
      <c r="G25" t="s">
        <v>28</v>
      </c>
      <c r="H25" t="s">
        <v>82</v>
      </c>
      <c r="I25" t="str">
        <f t="shared" si="0"/>
        <v>M3DtoH7</v>
      </c>
      <c r="J25" t="s">
        <v>515</v>
      </c>
      <c r="K25" t="s">
        <v>23</v>
      </c>
      <c r="L25" s="1">
        <v>0.80600000000000005</v>
      </c>
      <c r="M25">
        <v>26.73</v>
      </c>
      <c r="N25" s="1">
        <f t="shared" si="1"/>
        <v>-2.673</v>
      </c>
      <c r="O25" t="s">
        <v>80</v>
      </c>
      <c r="P25">
        <v>0.76900000000000002</v>
      </c>
      <c r="Q25" s="1">
        <f t="shared" si="2"/>
        <v>3.7000000000000033E-2</v>
      </c>
      <c r="R25">
        <v>9.08</v>
      </c>
      <c r="S25" s="1">
        <f t="shared" si="3"/>
        <v>-0.90800000000000003</v>
      </c>
      <c r="T25" s="1">
        <f t="shared" si="4"/>
        <v>1.7650000000000001</v>
      </c>
      <c r="U25">
        <v>33.85</v>
      </c>
      <c r="V25" s="21">
        <f t="shared" si="5"/>
        <v>899.4706625</v>
      </c>
      <c r="W25" s="23">
        <f>(L25-P25)/P25</f>
        <v>4.8114434330299133E-2</v>
      </c>
      <c r="X25" s="27">
        <f t="shared" si="7"/>
        <v>2.8407169290307863E-6</v>
      </c>
      <c r="Y25" s="27">
        <f t="shared" si="8"/>
        <v>2.5551415381302867E-7</v>
      </c>
      <c r="Z25" s="22">
        <f t="shared" si="9"/>
        <v>0.25551415381302867</v>
      </c>
      <c r="AA25" s="22">
        <f t="shared" si="12"/>
        <v>0.14476722595639016</v>
      </c>
      <c r="AB25">
        <v>24.828800000000001</v>
      </c>
      <c r="AC25" s="36">
        <v>36.200000000000003</v>
      </c>
      <c r="AD25" s="36">
        <v>390</v>
      </c>
      <c r="AE25" s="27">
        <f t="shared" si="10"/>
        <v>2.8407169290307865</v>
      </c>
    </row>
    <row r="26" spans="1:31" x14ac:dyDescent="0.35">
      <c r="A26" s="2">
        <v>44720</v>
      </c>
      <c r="B26" t="s">
        <v>18</v>
      </c>
      <c r="C26" t="s">
        <v>19</v>
      </c>
      <c r="D26" t="s">
        <v>86</v>
      </c>
      <c r="E26" t="s">
        <v>46</v>
      </c>
      <c r="F26">
        <v>10</v>
      </c>
      <c r="G26" t="s">
        <v>28</v>
      </c>
      <c r="H26" t="s">
        <v>75</v>
      </c>
      <c r="I26" t="str">
        <f t="shared" si="0"/>
        <v>K5DtoJ7</v>
      </c>
      <c r="J26" t="s">
        <v>399</v>
      </c>
      <c r="K26" t="s">
        <v>99</v>
      </c>
      <c r="L26" s="1">
        <v>0.49299999999999999</v>
      </c>
      <c r="M26">
        <v>11.63</v>
      </c>
      <c r="N26" s="1">
        <f t="shared" si="1"/>
        <v>-1.163</v>
      </c>
      <c r="O26" t="s">
        <v>100</v>
      </c>
      <c r="P26">
        <v>0.57399999999999995</v>
      </c>
      <c r="Q26" s="1">
        <f t="shared" si="2"/>
        <v>-8.0999999999999961E-2</v>
      </c>
      <c r="R26">
        <v>17.670000000000002</v>
      </c>
      <c r="S26" s="1">
        <f t="shared" si="3"/>
        <v>-1.7670000000000001</v>
      </c>
      <c r="T26" s="1">
        <f t="shared" si="4"/>
        <v>-0.60400000000000009</v>
      </c>
      <c r="U26">
        <v>77.900000000000006</v>
      </c>
      <c r="V26" s="21">
        <f t="shared" si="5"/>
        <v>4763.7018500000004</v>
      </c>
      <c r="W26" s="23">
        <f>(P26-L26)/L26</f>
        <v>0.16430020283975652</v>
      </c>
      <c r="X26" s="27">
        <f t="shared" si="7"/>
        <v>1.2882420232406085E-5</v>
      </c>
      <c r="Y26" s="27">
        <f t="shared" si="8"/>
        <v>6.1368009093590302E-6</v>
      </c>
      <c r="Z26" s="22">
        <f t="shared" si="9"/>
        <v>6.1368009093590299</v>
      </c>
      <c r="AA26" s="22">
        <f t="shared" si="12"/>
        <v>10.160266406223558</v>
      </c>
      <c r="AB26">
        <v>26.9267</v>
      </c>
      <c r="AC26" s="13">
        <v>74.8</v>
      </c>
      <c r="AD26" s="13">
        <v>661</v>
      </c>
      <c r="AE26" s="27">
        <f t="shared" si="10"/>
        <v>12.882420232406085</v>
      </c>
    </row>
    <row r="27" spans="1:31" x14ac:dyDescent="0.35">
      <c r="A27" s="2">
        <v>44720</v>
      </c>
      <c r="B27" t="s">
        <v>18</v>
      </c>
      <c r="C27" t="s">
        <v>19</v>
      </c>
      <c r="D27" t="s">
        <v>45</v>
      </c>
      <c r="E27" t="s">
        <v>46</v>
      </c>
      <c r="F27">
        <v>4</v>
      </c>
      <c r="G27" t="s">
        <v>28</v>
      </c>
      <c r="H27" t="s">
        <v>68</v>
      </c>
      <c r="I27" t="str">
        <f t="shared" si="0"/>
        <v>L4DtoG6</v>
      </c>
      <c r="J27" t="s">
        <v>413</v>
      </c>
      <c r="K27" t="s">
        <v>23</v>
      </c>
      <c r="L27" s="1">
        <v>0.86099999999999999</v>
      </c>
      <c r="M27">
        <v>10.47</v>
      </c>
      <c r="N27" s="1">
        <f t="shared" si="1"/>
        <v>-1.0470000000000002</v>
      </c>
      <c r="O27" t="s">
        <v>105</v>
      </c>
      <c r="P27">
        <v>0.70099999999999996</v>
      </c>
      <c r="Q27" s="1">
        <f t="shared" si="2"/>
        <v>0.16000000000000003</v>
      </c>
      <c r="R27">
        <v>12.51</v>
      </c>
      <c r="S27" s="1">
        <f t="shared" si="3"/>
        <v>-1.2509999999999999</v>
      </c>
      <c r="T27" s="1">
        <f t="shared" si="4"/>
        <v>-0.20399999999999974</v>
      </c>
      <c r="U27">
        <v>56.05</v>
      </c>
      <c r="V27" s="21">
        <f t="shared" si="5"/>
        <v>2466.1579624999995</v>
      </c>
      <c r="W27" s="23">
        <f t="shared" ref="W27:W37" si="13">(L27-P27)/P27</f>
        <v>0.22824536376604856</v>
      </c>
      <c r="X27" s="27">
        <f t="shared" si="7"/>
        <v>1.9308110691663001E-5</v>
      </c>
      <c r="Y27" s="27">
        <f t="shared" si="8"/>
        <v>4.7616850923076079E-6</v>
      </c>
      <c r="Z27" s="22">
        <f t="shared" si="9"/>
        <v>4.7616850923076077</v>
      </c>
      <c r="AA27" s="22">
        <f t="shared" si="12"/>
        <v>23.341593589743205</v>
      </c>
      <c r="AB27">
        <v>26.9267</v>
      </c>
      <c r="AC27" s="36">
        <v>42.8</v>
      </c>
      <c r="AD27" s="36">
        <v>570</v>
      </c>
      <c r="AE27" s="27">
        <f t="shared" si="10"/>
        <v>19.308110691663</v>
      </c>
    </row>
    <row r="28" spans="1:31" x14ac:dyDescent="0.35">
      <c r="A28" s="2">
        <v>44721</v>
      </c>
      <c r="B28" t="s">
        <v>18</v>
      </c>
      <c r="C28" t="s">
        <v>19</v>
      </c>
      <c r="D28" t="s">
        <v>45</v>
      </c>
      <c r="E28" t="s">
        <v>46</v>
      </c>
      <c r="F28">
        <v>1</v>
      </c>
      <c r="G28" t="s">
        <v>28</v>
      </c>
      <c r="H28" t="s">
        <v>47</v>
      </c>
      <c r="I28" t="str">
        <f t="shared" si="0"/>
        <v>L4DtoA1</v>
      </c>
      <c r="J28" t="s">
        <v>433</v>
      </c>
      <c r="K28" t="s">
        <v>23</v>
      </c>
      <c r="L28" s="1">
        <v>1.0620000000000001</v>
      </c>
      <c r="M28">
        <v>6.84</v>
      </c>
      <c r="N28" s="1">
        <f t="shared" si="1"/>
        <v>-0.68399999999999994</v>
      </c>
      <c r="O28" t="s">
        <v>48</v>
      </c>
      <c r="P28">
        <v>0.90400000000000003</v>
      </c>
      <c r="Q28" s="1">
        <f t="shared" si="2"/>
        <v>0.15800000000000003</v>
      </c>
      <c r="R28">
        <v>13.34</v>
      </c>
      <c r="S28" s="1">
        <f t="shared" si="3"/>
        <v>-1.3340000000000001</v>
      </c>
      <c r="T28" s="1">
        <f t="shared" si="4"/>
        <v>-0.65000000000000013</v>
      </c>
      <c r="U28">
        <v>52.65</v>
      </c>
      <c r="V28" s="21">
        <f t="shared" si="5"/>
        <v>2176.0376624999999</v>
      </c>
      <c r="W28" s="23">
        <f t="shared" si="13"/>
        <v>0.17477876106194692</v>
      </c>
      <c r="X28" s="27">
        <f t="shared" si="7"/>
        <v>1.390114257119425E-5</v>
      </c>
      <c r="Y28" s="27">
        <f t="shared" si="8"/>
        <v>3.0249409786700774E-6</v>
      </c>
      <c r="Z28" s="22">
        <f t="shared" si="9"/>
        <v>3.0249409786700774</v>
      </c>
      <c r="AA28" s="22">
        <f t="shared" si="12"/>
        <v>4.6537553518001182</v>
      </c>
      <c r="AB28">
        <v>24.548100000000002</v>
      </c>
      <c r="AC28" s="36">
        <v>33.200000000000003</v>
      </c>
      <c r="AD28" s="36">
        <v>460</v>
      </c>
      <c r="AE28" s="27">
        <f t="shared" si="10"/>
        <v>13.901142571194249</v>
      </c>
    </row>
    <row r="29" spans="1:31" x14ac:dyDescent="0.35">
      <c r="A29" s="2">
        <v>44723</v>
      </c>
      <c r="B29" t="s">
        <v>18</v>
      </c>
      <c r="C29" t="s">
        <v>19</v>
      </c>
      <c r="D29" t="s">
        <v>133</v>
      </c>
      <c r="E29" t="s">
        <v>46</v>
      </c>
      <c r="F29">
        <v>10</v>
      </c>
      <c r="G29" t="s">
        <v>28</v>
      </c>
      <c r="H29" t="s">
        <v>44</v>
      </c>
      <c r="I29" t="str">
        <f t="shared" si="0"/>
        <v>K1DtoD10</v>
      </c>
      <c r="J29" t="s">
        <v>472</v>
      </c>
      <c r="K29" t="s">
        <v>138</v>
      </c>
      <c r="L29" s="1">
        <v>0.75</v>
      </c>
      <c r="M29">
        <v>10.85</v>
      </c>
      <c r="N29" s="1">
        <f t="shared" si="1"/>
        <v>-1.085</v>
      </c>
      <c r="O29" t="s">
        <v>139</v>
      </c>
      <c r="P29">
        <v>0.56799999999999995</v>
      </c>
      <c r="Q29" s="1">
        <f t="shared" si="2"/>
        <v>0.18200000000000005</v>
      </c>
      <c r="R29">
        <v>15.95</v>
      </c>
      <c r="S29" s="1">
        <f t="shared" si="3"/>
        <v>-1.595</v>
      </c>
      <c r="T29" s="1">
        <f t="shared" si="4"/>
        <v>-0.51</v>
      </c>
      <c r="U29">
        <v>80</v>
      </c>
      <c r="V29" s="21">
        <f t="shared" si="5"/>
        <v>5024</v>
      </c>
      <c r="W29" s="23">
        <f t="shared" si="13"/>
        <v>0.32042253521126773</v>
      </c>
      <c r="X29" s="27">
        <f t="shared" si="7"/>
        <v>2.9315144465882253E-5</v>
      </c>
      <c r="Y29" s="27">
        <f t="shared" si="8"/>
        <v>1.4727928579659242E-5</v>
      </c>
      <c r="Z29" s="22">
        <f t="shared" si="9"/>
        <v>14.727928579659242</v>
      </c>
      <c r="AA29" s="22">
        <f t="shared" si="12"/>
        <v>28.878291332665178</v>
      </c>
      <c r="AB29">
        <v>31.959900000000001</v>
      </c>
      <c r="AC29">
        <v>77.099999999999994</v>
      </c>
      <c r="AD29">
        <v>720</v>
      </c>
      <c r="AE29" s="27">
        <f t="shared" si="10"/>
        <v>29.315144465882252</v>
      </c>
    </row>
    <row r="30" spans="1:31" x14ac:dyDescent="0.35">
      <c r="A30" s="2">
        <v>44743</v>
      </c>
      <c r="B30" t="s">
        <v>56</v>
      </c>
      <c r="C30" t="s">
        <v>155</v>
      </c>
      <c r="D30" t="s">
        <v>67</v>
      </c>
      <c r="E30" t="s">
        <v>46</v>
      </c>
      <c r="F30">
        <v>13</v>
      </c>
      <c r="G30" t="s">
        <v>28</v>
      </c>
      <c r="H30" t="s">
        <v>35</v>
      </c>
      <c r="I30" t="str">
        <f t="shared" si="0"/>
        <v>L6DtoD4</v>
      </c>
      <c r="J30" t="s">
        <v>506</v>
      </c>
      <c r="K30" t="s">
        <v>157</v>
      </c>
      <c r="L30" s="1">
        <v>0.755</v>
      </c>
      <c r="M30">
        <v>2.63</v>
      </c>
      <c r="N30" s="1">
        <f t="shared" si="1"/>
        <v>-0.26300000000000001</v>
      </c>
      <c r="O30" t="s">
        <v>158</v>
      </c>
      <c r="P30">
        <v>0.745</v>
      </c>
      <c r="Q30" s="1">
        <f t="shared" si="2"/>
        <v>1.0000000000000009E-2</v>
      </c>
      <c r="R30">
        <v>19.16</v>
      </c>
      <c r="S30" s="1">
        <f t="shared" si="3"/>
        <v>-1.9159999999999999</v>
      </c>
      <c r="T30" s="1">
        <f t="shared" si="4"/>
        <v>-1.653</v>
      </c>
      <c r="U30">
        <v>52.41</v>
      </c>
      <c r="V30" s="21">
        <f t="shared" si="5"/>
        <v>2156.2443585000001</v>
      </c>
      <c r="W30" s="23">
        <f t="shared" si="13"/>
        <v>1.3422818791946321E-2</v>
      </c>
      <c r="X30" s="27">
        <f t="shared" si="7"/>
        <v>5.9009588977955892E-7</v>
      </c>
      <c r="Y30" s="27">
        <f t="shared" si="8"/>
        <v>1.2723909333112118E-7</v>
      </c>
      <c r="Z30" s="22">
        <f t="shared" si="9"/>
        <v>0.12723909333112118</v>
      </c>
      <c r="AA30" s="22">
        <f t="shared" si="12"/>
        <v>7.6974648113200955E-2</v>
      </c>
      <c r="AB30">
        <v>26.544899999999998</v>
      </c>
      <c r="AC30" s="36">
        <v>23.6</v>
      </c>
      <c r="AD30" s="36">
        <v>300</v>
      </c>
      <c r="AE30" s="27">
        <f t="shared" si="10"/>
        <v>0.59009588977955896</v>
      </c>
    </row>
    <row r="31" spans="1:31" x14ac:dyDescent="0.35">
      <c r="A31" s="2">
        <v>44743</v>
      </c>
      <c r="B31" t="s">
        <v>56</v>
      </c>
      <c r="C31" t="s">
        <v>155</v>
      </c>
      <c r="D31" t="s">
        <v>77</v>
      </c>
      <c r="E31" t="s">
        <v>46</v>
      </c>
      <c r="F31">
        <v>7</v>
      </c>
      <c r="G31" t="s">
        <v>28</v>
      </c>
      <c r="H31" t="s">
        <v>79</v>
      </c>
      <c r="I31" t="str">
        <f t="shared" si="0"/>
        <v>M3DtoD2</v>
      </c>
      <c r="J31" t="s">
        <v>514</v>
      </c>
      <c r="K31" t="s">
        <v>159</v>
      </c>
      <c r="L31" s="1">
        <v>0.71799999999999997</v>
      </c>
      <c r="M31">
        <v>2.5099999999999998</v>
      </c>
      <c r="N31" s="1">
        <f t="shared" si="1"/>
        <v>-0.251</v>
      </c>
      <c r="O31" t="s">
        <v>160</v>
      </c>
      <c r="P31">
        <v>0.63900000000000001</v>
      </c>
      <c r="Q31" s="1">
        <f t="shared" si="2"/>
        <v>7.8999999999999959E-2</v>
      </c>
      <c r="R31">
        <v>15.64</v>
      </c>
      <c r="S31" s="1">
        <f t="shared" si="3"/>
        <v>-1.5640000000000001</v>
      </c>
      <c r="T31" s="1">
        <f t="shared" si="4"/>
        <v>-1.3130000000000002</v>
      </c>
      <c r="U31">
        <v>34.164999999999999</v>
      </c>
      <c r="V31" s="21">
        <f t="shared" si="5"/>
        <v>916.28907162499991</v>
      </c>
      <c r="W31" s="23">
        <f t="shared" si="13"/>
        <v>0.12363067292644751</v>
      </c>
      <c r="X31" s="27">
        <f t="shared" si="7"/>
        <v>9.0772512059581326E-6</v>
      </c>
      <c r="Y31" s="27">
        <f t="shared" si="8"/>
        <v>8.317386080414289E-7</v>
      </c>
      <c r="Z31" s="22">
        <f t="shared" si="9"/>
        <v>0.83173860804142885</v>
      </c>
      <c r="AA31" s="22">
        <f t="shared" si="12"/>
        <v>0.63346428639865093</v>
      </c>
      <c r="AB31">
        <v>26.544899999999998</v>
      </c>
      <c r="AC31" s="36">
        <v>26</v>
      </c>
      <c r="AD31" s="36">
        <v>300</v>
      </c>
      <c r="AE31" s="27">
        <f t="shared" si="10"/>
        <v>9.0772512059581327</v>
      </c>
    </row>
    <row r="32" spans="1:31" x14ac:dyDescent="0.35">
      <c r="A32" s="2">
        <v>44743</v>
      </c>
      <c r="B32" t="s">
        <v>56</v>
      </c>
      <c r="C32" t="s">
        <v>155</v>
      </c>
      <c r="D32" t="s">
        <v>77</v>
      </c>
      <c r="E32" t="s">
        <v>46</v>
      </c>
      <c r="F32">
        <v>5</v>
      </c>
      <c r="G32" t="s">
        <v>28</v>
      </c>
      <c r="H32" t="s">
        <v>82</v>
      </c>
      <c r="I32" t="str">
        <f t="shared" si="0"/>
        <v>M3DtoH7</v>
      </c>
      <c r="J32" t="s">
        <v>515</v>
      </c>
      <c r="K32" t="s">
        <v>159</v>
      </c>
      <c r="L32" s="1">
        <v>0.84499999999999997</v>
      </c>
      <c r="M32">
        <v>6.31</v>
      </c>
      <c r="N32" s="1">
        <f t="shared" si="1"/>
        <v>-0.63100000000000001</v>
      </c>
      <c r="O32" t="s">
        <v>160</v>
      </c>
      <c r="P32">
        <v>0.70499999999999996</v>
      </c>
      <c r="Q32" s="1">
        <f t="shared" si="2"/>
        <v>0.14000000000000001</v>
      </c>
      <c r="R32">
        <v>10.83</v>
      </c>
      <c r="S32" s="1">
        <f t="shared" si="3"/>
        <v>-1.083</v>
      </c>
      <c r="T32" s="1">
        <f t="shared" si="4"/>
        <v>-0.45199999999999996</v>
      </c>
      <c r="U32">
        <v>33.85</v>
      </c>
      <c r="V32" s="21">
        <f t="shared" si="5"/>
        <v>899.4706625</v>
      </c>
      <c r="W32" s="23">
        <f t="shared" si="13"/>
        <v>0.19858156028368798</v>
      </c>
      <c r="X32" s="27">
        <f t="shared" si="7"/>
        <v>1.626708628523406E-5</v>
      </c>
      <c r="Y32" s="27">
        <f t="shared" si="8"/>
        <v>1.4631766877924144E-6</v>
      </c>
      <c r="Z32" s="22">
        <f t="shared" si="9"/>
        <v>1.4631766877924144</v>
      </c>
      <c r="AA32" s="22">
        <f t="shared" si="12"/>
        <v>3.2371165659124217</v>
      </c>
      <c r="AB32">
        <v>26.544899999999998</v>
      </c>
      <c r="AC32" s="36">
        <v>36.200000000000003</v>
      </c>
      <c r="AD32" s="36">
        <v>390</v>
      </c>
      <c r="AE32" s="27">
        <f t="shared" si="10"/>
        <v>16.267086285234061</v>
      </c>
    </row>
    <row r="33" spans="1:31" x14ac:dyDescent="0.35">
      <c r="A33" s="2">
        <v>44743</v>
      </c>
      <c r="B33" t="s">
        <v>56</v>
      </c>
      <c r="C33" t="s">
        <v>155</v>
      </c>
      <c r="D33" t="s">
        <v>57</v>
      </c>
      <c r="E33" t="s">
        <v>46</v>
      </c>
      <c r="F33">
        <v>2</v>
      </c>
      <c r="G33" t="s">
        <v>28</v>
      </c>
      <c r="H33" t="s">
        <v>64</v>
      </c>
      <c r="I33" t="str">
        <f t="shared" si="0"/>
        <v>L1DtoA2</v>
      </c>
      <c r="J33" t="s">
        <v>499</v>
      </c>
      <c r="K33" t="s">
        <v>87</v>
      </c>
      <c r="L33" s="1">
        <v>0.67900000000000005</v>
      </c>
      <c r="M33">
        <v>3.15</v>
      </c>
      <c r="N33" s="1">
        <f t="shared" si="1"/>
        <v>-0.315</v>
      </c>
      <c r="O33" t="s">
        <v>156</v>
      </c>
      <c r="P33">
        <v>0.49199999999999999</v>
      </c>
      <c r="Q33" s="1">
        <f t="shared" si="2"/>
        <v>0.18700000000000006</v>
      </c>
      <c r="R33">
        <v>5.36</v>
      </c>
      <c r="S33" s="1">
        <f t="shared" si="3"/>
        <v>-0.53600000000000003</v>
      </c>
      <c r="T33" s="1">
        <f t="shared" si="4"/>
        <v>-0.22100000000000003</v>
      </c>
      <c r="U33">
        <v>38.71</v>
      </c>
      <c r="V33" s="21">
        <f t="shared" si="5"/>
        <v>1176.2943185000001</v>
      </c>
      <c r="W33" s="23">
        <f t="shared" si="13"/>
        <v>0.38008130081300823</v>
      </c>
      <c r="X33" s="27">
        <f t="shared" si="7"/>
        <v>3.6172201174004442E-5</v>
      </c>
      <c r="Y33" s="27">
        <f t="shared" si="8"/>
        <v>4.2549154728620465E-6</v>
      </c>
      <c r="Z33" s="22">
        <f t="shared" si="9"/>
        <v>4.2549154728620469</v>
      </c>
      <c r="AA33" s="22" t="s">
        <v>103</v>
      </c>
      <c r="AB33">
        <v>26.544899999999998</v>
      </c>
      <c r="AC33" s="36">
        <v>30.7</v>
      </c>
      <c r="AD33" s="36">
        <v>335</v>
      </c>
      <c r="AE33" s="27">
        <f t="shared" si="10"/>
        <v>36.172201174004442</v>
      </c>
    </row>
    <row r="34" spans="1:31" x14ac:dyDescent="0.35">
      <c r="A34" s="2">
        <v>44748</v>
      </c>
      <c r="B34" t="s">
        <v>18</v>
      </c>
      <c r="C34" t="s">
        <v>155</v>
      </c>
      <c r="D34" t="s">
        <v>86</v>
      </c>
      <c r="E34" t="s">
        <v>46</v>
      </c>
      <c r="F34">
        <v>2</v>
      </c>
      <c r="G34" t="s">
        <v>28</v>
      </c>
      <c r="H34" t="s">
        <v>75</v>
      </c>
      <c r="I34" t="str">
        <f t="shared" ref="I34:I65" si="14">D34&amp;G34&amp;H34</f>
        <v>K5DtoJ7</v>
      </c>
      <c r="J34" t="s">
        <v>399</v>
      </c>
      <c r="K34" t="s">
        <v>165</v>
      </c>
      <c r="L34" s="1">
        <v>0.746</v>
      </c>
      <c r="M34">
        <v>32.14</v>
      </c>
      <c r="N34" s="1">
        <f t="shared" ref="N34:N65" si="15">M34/-10</f>
        <v>-3.214</v>
      </c>
      <c r="O34" t="s">
        <v>168</v>
      </c>
      <c r="P34">
        <v>0.63600000000000001</v>
      </c>
      <c r="Q34" s="1">
        <f t="shared" ref="Q34:Q65" si="16">L34-P34</f>
        <v>0.10999999999999999</v>
      </c>
      <c r="R34">
        <v>34.56</v>
      </c>
      <c r="S34" s="1">
        <f t="shared" ref="S34:S64" si="17">R34/-10</f>
        <v>-3.4560000000000004</v>
      </c>
      <c r="T34" s="1">
        <f t="shared" ref="T34:T64" si="18">S34-N34</f>
        <v>-0.24200000000000044</v>
      </c>
      <c r="U34">
        <v>77.900000000000006</v>
      </c>
      <c r="V34" s="21">
        <f t="shared" ref="V34:V65" si="19">3.14*(U34/2)^2</f>
        <v>4763.7018500000004</v>
      </c>
      <c r="W34" s="23">
        <f t="shared" si="13"/>
        <v>0.17295597484276728</v>
      </c>
      <c r="X34" s="27">
        <f t="shared" ref="X34:X65" si="20">119*(10^-6)*(W34^1.231)</f>
        <v>1.3722892064127716E-5</v>
      </c>
      <c r="Y34" s="27">
        <f t="shared" ref="Y34:Y65" si="21">X34*(V34/10000)</f>
        <v>6.5371766313235525E-6</v>
      </c>
      <c r="Z34" s="22">
        <f t="shared" ref="Z34:Z65" si="22">Y34*10^6</f>
        <v>6.5371766313235522</v>
      </c>
      <c r="AA34" s="22">
        <f t="shared" ref="AA34:AA41" si="23">Z34/ABS(T34)</f>
        <v>27.013126575717109</v>
      </c>
      <c r="AB34">
        <v>33.4651</v>
      </c>
      <c r="AC34" s="13">
        <v>74.8</v>
      </c>
      <c r="AD34" s="13">
        <v>661</v>
      </c>
      <c r="AE34" s="27">
        <f t="shared" ref="AE34:AE65" si="24">X34*10^6</f>
        <v>13.722892064127716</v>
      </c>
    </row>
    <row r="35" spans="1:31" x14ac:dyDescent="0.35">
      <c r="A35" s="2">
        <v>44748</v>
      </c>
      <c r="B35" t="s">
        <v>18</v>
      </c>
      <c r="C35" t="s">
        <v>155</v>
      </c>
      <c r="D35" t="s">
        <v>45</v>
      </c>
      <c r="E35" t="s">
        <v>46</v>
      </c>
      <c r="F35">
        <v>14</v>
      </c>
      <c r="G35" t="s">
        <v>28</v>
      </c>
      <c r="H35" t="s">
        <v>68</v>
      </c>
      <c r="I35" t="str">
        <f t="shared" si="14"/>
        <v>L4DtoG6</v>
      </c>
      <c r="J35" t="s">
        <v>413</v>
      </c>
      <c r="K35" t="s">
        <v>171</v>
      </c>
      <c r="L35" s="1">
        <v>0.95099999999999996</v>
      </c>
      <c r="M35">
        <v>21.39</v>
      </c>
      <c r="N35" s="1">
        <f t="shared" si="15"/>
        <v>-2.1390000000000002</v>
      </c>
      <c r="O35" t="s">
        <v>112</v>
      </c>
      <c r="P35">
        <v>0.78100000000000003</v>
      </c>
      <c r="Q35" s="1">
        <f t="shared" si="16"/>
        <v>0.16999999999999993</v>
      </c>
      <c r="R35">
        <v>33.21</v>
      </c>
      <c r="S35" s="1">
        <f t="shared" si="17"/>
        <v>-3.3210000000000002</v>
      </c>
      <c r="T35" s="1">
        <f t="shared" si="18"/>
        <v>-1.1819999999999999</v>
      </c>
      <c r="U35">
        <v>56.05</v>
      </c>
      <c r="V35" s="21">
        <f t="shared" si="19"/>
        <v>2466.1579624999995</v>
      </c>
      <c r="W35" s="23">
        <f t="shared" si="13"/>
        <v>0.21766965428937249</v>
      </c>
      <c r="X35" s="27">
        <f t="shared" si="20"/>
        <v>1.8212776616217388E-5</v>
      </c>
      <c r="Y35" s="27">
        <f t="shared" si="21"/>
        <v>4.4915584071318304E-6</v>
      </c>
      <c r="Z35" s="22">
        <f t="shared" si="22"/>
        <v>4.4915584071318309</v>
      </c>
      <c r="AA35" s="22">
        <f t="shared" si="23"/>
        <v>3.7999648114482496</v>
      </c>
      <c r="AB35">
        <v>33.4651</v>
      </c>
      <c r="AC35" s="36">
        <v>42.8</v>
      </c>
      <c r="AD35" s="36">
        <v>570</v>
      </c>
      <c r="AE35" s="27">
        <f t="shared" si="24"/>
        <v>18.212776616217386</v>
      </c>
    </row>
    <row r="36" spans="1:31" x14ac:dyDescent="0.35">
      <c r="A36" s="2">
        <v>44748</v>
      </c>
      <c r="B36" t="s">
        <v>18</v>
      </c>
      <c r="C36" t="s">
        <v>155</v>
      </c>
      <c r="D36" t="s">
        <v>45</v>
      </c>
      <c r="E36" t="s">
        <v>46</v>
      </c>
      <c r="F36">
        <v>3</v>
      </c>
      <c r="G36" t="s">
        <v>28</v>
      </c>
      <c r="H36" t="s">
        <v>47</v>
      </c>
      <c r="I36" t="str">
        <f t="shared" si="14"/>
        <v>L4DtoA1</v>
      </c>
      <c r="J36" t="s">
        <v>433</v>
      </c>
      <c r="K36" t="s">
        <v>169</v>
      </c>
      <c r="L36" s="1">
        <v>1.1120000000000001</v>
      </c>
      <c r="M36">
        <v>8.74</v>
      </c>
      <c r="N36" s="1">
        <f t="shared" si="15"/>
        <v>-0.874</v>
      </c>
      <c r="O36" t="s">
        <v>170</v>
      </c>
      <c r="P36">
        <v>0.94</v>
      </c>
      <c r="Q36" s="1">
        <f t="shared" si="16"/>
        <v>0.17200000000000015</v>
      </c>
      <c r="R36">
        <v>3.87</v>
      </c>
      <c r="S36" s="1">
        <f t="shared" si="17"/>
        <v>-0.38700000000000001</v>
      </c>
      <c r="T36" s="1">
        <f t="shared" si="18"/>
        <v>0.48699999999999999</v>
      </c>
      <c r="U36">
        <v>52.65</v>
      </c>
      <c r="V36" s="21">
        <f t="shared" si="19"/>
        <v>2176.0376624999999</v>
      </c>
      <c r="W36" s="23">
        <f t="shared" si="13"/>
        <v>0.1829787234042555</v>
      </c>
      <c r="X36" s="27">
        <f t="shared" si="20"/>
        <v>1.4708286870274375E-5</v>
      </c>
      <c r="Y36" s="27">
        <f t="shared" si="21"/>
        <v>3.200578618057129E-6</v>
      </c>
      <c r="Z36" s="22">
        <f t="shared" si="22"/>
        <v>3.2005786180571292</v>
      </c>
      <c r="AA36" s="22">
        <f t="shared" si="23"/>
        <v>6.5720300165444137</v>
      </c>
      <c r="AB36">
        <v>33.4651</v>
      </c>
      <c r="AC36" s="36">
        <v>33.200000000000003</v>
      </c>
      <c r="AD36" s="36">
        <v>460</v>
      </c>
      <c r="AE36" s="27">
        <f t="shared" si="24"/>
        <v>14.708286870274376</v>
      </c>
    </row>
    <row r="37" spans="1:31" x14ac:dyDescent="0.35">
      <c r="A37" s="2">
        <v>44749</v>
      </c>
      <c r="B37" t="s">
        <v>18</v>
      </c>
      <c r="C37" t="s">
        <v>155</v>
      </c>
      <c r="D37" t="s">
        <v>133</v>
      </c>
      <c r="E37" t="s">
        <v>46</v>
      </c>
      <c r="F37">
        <v>3</v>
      </c>
      <c r="G37" t="s">
        <v>28</v>
      </c>
      <c r="H37" t="s">
        <v>44</v>
      </c>
      <c r="I37" t="str">
        <f t="shared" si="14"/>
        <v>K1DtoD10</v>
      </c>
      <c r="J37" t="s">
        <v>472</v>
      </c>
      <c r="K37" t="s">
        <v>173</v>
      </c>
      <c r="L37" s="1">
        <v>0.85799999999999998</v>
      </c>
      <c r="M37">
        <v>5.48</v>
      </c>
      <c r="N37" s="1">
        <f t="shared" si="15"/>
        <v>-0.54800000000000004</v>
      </c>
      <c r="O37" t="s">
        <v>32</v>
      </c>
      <c r="P37">
        <v>0.65</v>
      </c>
      <c r="Q37" s="1">
        <f t="shared" si="16"/>
        <v>0.20799999999999996</v>
      </c>
      <c r="R37">
        <v>21.87</v>
      </c>
      <c r="S37" s="1">
        <f t="shared" si="17"/>
        <v>-2.1870000000000003</v>
      </c>
      <c r="T37" s="1">
        <f t="shared" si="18"/>
        <v>-1.6390000000000002</v>
      </c>
      <c r="U37">
        <v>80</v>
      </c>
      <c r="V37" s="21">
        <f t="shared" si="19"/>
        <v>5024</v>
      </c>
      <c r="W37" s="23">
        <f t="shared" si="13"/>
        <v>0.31999999999999995</v>
      </c>
      <c r="X37" s="27">
        <f t="shared" si="20"/>
        <v>2.9267564538858643E-5</v>
      </c>
      <c r="Y37" s="27">
        <f t="shared" si="21"/>
        <v>1.470402442432258E-5</v>
      </c>
      <c r="Z37" s="22">
        <f t="shared" si="22"/>
        <v>14.704024424322581</v>
      </c>
      <c r="AA37" s="22">
        <f t="shared" si="23"/>
        <v>8.9713388800015732</v>
      </c>
      <c r="AB37">
        <v>34.081400000000002</v>
      </c>
      <c r="AC37">
        <v>77.099999999999994</v>
      </c>
      <c r="AD37">
        <v>720</v>
      </c>
      <c r="AE37" s="27">
        <f t="shared" si="24"/>
        <v>29.267564538858643</v>
      </c>
    </row>
    <row r="38" spans="1:31" x14ac:dyDescent="0.35">
      <c r="A38" s="2">
        <v>44772</v>
      </c>
      <c r="B38" t="s">
        <v>56</v>
      </c>
      <c r="C38" t="s">
        <v>196</v>
      </c>
      <c r="D38" t="s">
        <v>67</v>
      </c>
      <c r="E38" t="s">
        <v>46</v>
      </c>
      <c r="F38">
        <v>4</v>
      </c>
      <c r="G38" t="s">
        <v>28</v>
      </c>
      <c r="H38" t="s">
        <v>35</v>
      </c>
      <c r="I38" t="str">
        <f t="shared" si="14"/>
        <v>L6DtoD4</v>
      </c>
      <c r="J38" t="s">
        <v>506</v>
      </c>
      <c r="L38" s="1">
        <v>0.72499999999999998</v>
      </c>
      <c r="M38">
        <v>25.14</v>
      </c>
      <c r="N38" s="1">
        <f t="shared" si="15"/>
        <v>-2.5140000000000002</v>
      </c>
      <c r="O38" t="s">
        <v>170</v>
      </c>
      <c r="P38">
        <v>0.81</v>
      </c>
      <c r="Q38" s="1">
        <f t="shared" si="16"/>
        <v>-8.5000000000000075E-2</v>
      </c>
      <c r="R38">
        <v>20.74</v>
      </c>
      <c r="S38" s="1">
        <f t="shared" si="17"/>
        <v>-2.0739999999999998</v>
      </c>
      <c r="T38" s="1">
        <f t="shared" si="18"/>
        <v>0.44000000000000039</v>
      </c>
      <c r="U38">
        <v>52.41</v>
      </c>
      <c r="V38" s="21">
        <f t="shared" si="19"/>
        <v>2156.2443585000001</v>
      </c>
      <c r="W38" s="23">
        <f>(P38-L38)/L38</f>
        <v>0.11724137931034494</v>
      </c>
      <c r="X38" s="27">
        <f t="shared" si="20"/>
        <v>8.5032622392961857E-6</v>
      </c>
      <c r="Y38" s="27">
        <f t="shared" si="21"/>
        <v>1.833511123232848E-6</v>
      </c>
      <c r="Z38" s="22">
        <f t="shared" si="22"/>
        <v>1.833511123232848</v>
      </c>
      <c r="AA38" s="22">
        <f t="shared" si="23"/>
        <v>4.1670707346201059</v>
      </c>
      <c r="AB38">
        <v>27.192399999999999</v>
      </c>
      <c r="AC38" s="36">
        <v>23.6</v>
      </c>
      <c r="AD38" s="36">
        <v>300</v>
      </c>
      <c r="AE38" s="27">
        <f t="shared" si="24"/>
        <v>8.5032622392961859</v>
      </c>
    </row>
    <row r="39" spans="1:31" x14ac:dyDescent="0.35">
      <c r="A39" s="2">
        <v>44772</v>
      </c>
      <c r="B39" t="s">
        <v>56</v>
      </c>
      <c r="C39" t="s">
        <v>196</v>
      </c>
      <c r="D39" t="s">
        <v>57</v>
      </c>
      <c r="E39" t="s">
        <v>46</v>
      </c>
      <c r="F39">
        <v>6</v>
      </c>
      <c r="G39" t="s">
        <v>28</v>
      </c>
      <c r="H39" t="s">
        <v>64</v>
      </c>
      <c r="I39" t="str">
        <f t="shared" si="14"/>
        <v>L1DtoA2</v>
      </c>
      <c r="J39" t="s">
        <v>499</v>
      </c>
      <c r="L39" s="1">
        <v>0.68600000000000005</v>
      </c>
      <c r="M39">
        <v>10.45</v>
      </c>
      <c r="N39" s="1">
        <f t="shared" si="15"/>
        <v>-1.0449999999999999</v>
      </c>
      <c r="O39" t="s">
        <v>198</v>
      </c>
      <c r="P39">
        <v>0.501</v>
      </c>
      <c r="Q39" s="1">
        <f t="shared" si="16"/>
        <v>0.18500000000000005</v>
      </c>
      <c r="R39">
        <v>19.12</v>
      </c>
      <c r="S39" s="1">
        <f t="shared" si="17"/>
        <v>-1.9120000000000001</v>
      </c>
      <c r="T39" s="1">
        <f t="shared" si="18"/>
        <v>-0.86700000000000021</v>
      </c>
      <c r="U39">
        <v>38.71</v>
      </c>
      <c r="V39" s="21">
        <f t="shared" si="19"/>
        <v>1176.2943185000001</v>
      </c>
      <c r="W39" s="23">
        <f>(L39-P39)/P39</f>
        <v>0.36926147704590828</v>
      </c>
      <c r="X39" s="27">
        <f t="shared" si="20"/>
        <v>3.4908815950748209E-5</v>
      </c>
      <c r="Y39" s="27">
        <f t="shared" si="21"/>
        <v>4.1063041868427306E-6</v>
      </c>
      <c r="Z39" s="22">
        <f t="shared" si="22"/>
        <v>4.1063041868427304</v>
      </c>
      <c r="AA39" s="22">
        <f t="shared" si="23"/>
        <v>4.7362216687920755</v>
      </c>
      <c r="AB39">
        <v>27.192399999999999</v>
      </c>
      <c r="AC39" s="36">
        <v>30.7</v>
      </c>
      <c r="AD39" s="36">
        <v>335</v>
      </c>
      <c r="AE39" s="27">
        <f t="shared" si="24"/>
        <v>34.908815950748206</v>
      </c>
    </row>
    <row r="40" spans="1:31" x14ac:dyDescent="0.35">
      <c r="A40" s="2">
        <v>44772</v>
      </c>
      <c r="B40" t="s">
        <v>56</v>
      </c>
      <c r="C40" t="s">
        <v>196</v>
      </c>
      <c r="D40" t="s">
        <v>77</v>
      </c>
      <c r="E40" t="s">
        <v>46</v>
      </c>
      <c r="F40">
        <v>10</v>
      </c>
      <c r="G40" t="s">
        <v>28</v>
      </c>
      <c r="H40" t="s">
        <v>79</v>
      </c>
      <c r="I40" t="str">
        <f t="shared" si="14"/>
        <v>M3DtoD2</v>
      </c>
      <c r="J40" t="s">
        <v>514</v>
      </c>
      <c r="L40" s="1">
        <v>0.76700000000000002</v>
      </c>
      <c r="M40">
        <v>17.559999999999999</v>
      </c>
      <c r="N40" s="1">
        <f t="shared" si="15"/>
        <v>-1.7559999999999998</v>
      </c>
      <c r="O40" t="s">
        <v>197</v>
      </c>
      <c r="P40">
        <v>0.81200000000000006</v>
      </c>
      <c r="Q40" s="1">
        <f t="shared" si="16"/>
        <v>-4.500000000000004E-2</v>
      </c>
      <c r="R40">
        <v>16.27</v>
      </c>
      <c r="S40" s="1">
        <f t="shared" si="17"/>
        <v>-1.627</v>
      </c>
      <c r="T40" s="1">
        <f t="shared" si="18"/>
        <v>0.12899999999999978</v>
      </c>
      <c r="U40">
        <v>34.164999999999999</v>
      </c>
      <c r="V40" s="21">
        <f t="shared" si="19"/>
        <v>916.28907162499991</v>
      </c>
      <c r="W40" s="23">
        <f>(P40-L40)/L40</f>
        <v>5.8670143415906179E-2</v>
      </c>
      <c r="X40" s="27">
        <f t="shared" si="20"/>
        <v>3.6263396024164101E-6</v>
      </c>
      <c r="Y40" s="27">
        <f t="shared" si="21"/>
        <v>3.3227753476951038E-7</v>
      </c>
      <c r="Z40" s="22">
        <f t="shared" si="22"/>
        <v>0.33227753476951039</v>
      </c>
      <c r="AA40" s="22">
        <f t="shared" si="23"/>
        <v>2.5757948431745037</v>
      </c>
      <c r="AB40">
        <v>27.192399999999999</v>
      </c>
      <c r="AC40" s="36">
        <v>26</v>
      </c>
      <c r="AD40" s="36">
        <v>300</v>
      </c>
      <c r="AE40" s="27">
        <f t="shared" si="24"/>
        <v>3.6263396024164103</v>
      </c>
    </row>
    <row r="41" spans="1:31" x14ac:dyDescent="0.35">
      <c r="A41" s="2">
        <v>44772</v>
      </c>
      <c r="B41" t="s">
        <v>56</v>
      </c>
      <c r="C41" t="s">
        <v>196</v>
      </c>
      <c r="D41" t="s">
        <v>77</v>
      </c>
      <c r="E41" t="s">
        <v>46</v>
      </c>
      <c r="F41">
        <v>15</v>
      </c>
      <c r="G41" t="s">
        <v>28</v>
      </c>
      <c r="H41" t="s">
        <v>82</v>
      </c>
      <c r="I41" t="str">
        <f t="shared" si="14"/>
        <v>M3DtoH7</v>
      </c>
      <c r="J41" t="s">
        <v>515</v>
      </c>
      <c r="L41" s="1">
        <v>0.76800000000000002</v>
      </c>
      <c r="M41">
        <v>6.67</v>
      </c>
      <c r="N41" s="1">
        <f t="shared" si="15"/>
        <v>-0.66700000000000004</v>
      </c>
      <c r="O41" t="s">
        <v>197</v>
      </c>
      <c r="P41">
        <v>0.80400000000000005</v>
      </c>
      <c r="Q41" s="1">
        <f t="shared" si="16"/>
        <v>-3.6000000000000032E-2</v>
      </c>
      <c r="R41">
        <v>15.21</v>
      </c>
      <c r="S41" s="1">
        <f t="shared" si="17"/>
        <v>-1.5210000000000001</v>
      </c>
      <c r="T41" s="1">
        <f t="shared" si="18"/>
        <v>-0.85400000000000009</v>
      </c>
      <c r="U41">
        <v>33.85</v>
      </c>
      <c r="V41" s="21">
        <f t="shared" si="19"/>
        <v>899.4706625</v>
      </c>
      <c r="W41" s="23">
        <f>(P41-L41)/L41</f>
        <v>4.6875000000000042E-2</v>
      </c>
      <c r="X41" s="27">
        <f t="shared" si="20"/>
        <v>2.750905540270043E-6</v>
      </c>
      <c r="Y41" s="27">
        <f t="shared" si="21"/>
        <v>2.4743588287816161E-7</v>
      </c>
      <c r="Z41" s="22">
        <f t="shared" si="22"/>
        <v>0.24743588287816159</v>
      </c>
      <c r="AA41" s="22">
        <f t="shared" si="23"/>
        <v>0.2897375677730229</v>
      </c>
      <c r="AB41">
        <v>27.192399999999999</v>
      </c>
      <c r="AC41" s="36">
        <v>36.200000000000003</v>
      </c>
      <c r="AD41" s="36">
        <v>390</v>
      </c>
      <c r="AE41" s="27">
        <f t="shared" si="24"/>
        <v>2.7509055402700429</v>
      </c>
    </row>
    <row r="42" spans="1:31" x14ac:dyDescent="0.35">
      <c r="A42" s="2">
        <v>44776</v>
      </c>
      <c r="B42" t="s">
        <v>18</v>
      </c>
      <c r="C42" t="s">
        <v>196</v>
      </c>
      <c r="D42" t="s">
        <v>133</v>
      </c>
      <c r="E42" t="s">
        <v>46</v>
      </c>
      <c r="F42">
        <v>2</v>
      </c>
      <c r="G42" t="s">
        <v>28</v>
      </c>
      <c r="H42" t="s">
        <v>44</v>
      </c>
      <c r="I42" t="str">
        <f t="shared" si="14"/>
        <v>K1DtoD10</v>
      </c>
      <c r="J42" t="s">
        <v>472</v>
      </c>
      <c r="K42" t="s">
        <v>199</v>
      </c>
      <c r="L42" s="1">
        <v>0.81499999999999995</v>
      </c>
      <c r="M42">
        <v>5.98</v>
      </c>
      <c r="N42" s="1">
        <f t="shared" si="15"/>
        <v>-0.59800000000000009</v>
      </c>
      <c r="O42" t="s">
        <v>200</v>
      </c>
      <c r="P42">
        <v>0.64800000000000002</v>
      </c>
      <c r="Q42" s="1">
        <f t="shared" si="16"/>
        <v>0.16699999999999993</v>
      </c>
      <c r="R42">
        <v>6.94</v>
      </c>
      <c r="S42" s="1">
        <f t="shared" si="17"/>
        <v>-0.69400000000000006</v>
      </c>
      <c r="T42" s="1">
        <f t="shared" si="18"/>
        <v>-9.5999999999999974E-2</v>
      </c>
      <c r="U42">
        <v>80</v>
      </c>
      <c r="V42" s="21">
        <f t="shared" si="19"/>
        <v>5024</v>
      </c>
      <c r="W42" s="23">
        <f t="shared" ref="W42:W47" si="25">(L42-P42)/P42</f>
        <v>0.25771604938271592</v>
      </c>
      <c r="X42" s="27">
        <f t="shared" si="20"/>
        <v>2.2421367916036369E-5</v>
      </c>
      <c r="Y42" s="27">
        <f t="shared" si="21"/>
        <v>1.1264495241016671E-5</v>
      </c>
      <c r="Z42" s="22">
        <f t="shared" si="22"/>
        <v>11.26449524101667</v>
      </c>
      <c r="AA42" s="22" t="s">
        <v>103</v>
      </c>
      <c r="AB42">
        <v>28.545300000000001</v>
      </c>
      <c r="AC42">
        <v>77.099999999999994</v>
      </c>
      <c r="AD42">
        <v>720</v>
      </c>
      <c r="AE42" s="27">
        <f t="shared" si="24"/>
        <v>22.42136791603637</v>
      </c>
    </row>
    <row r="43" spans="1:31" x14ac:dyDescent="0.35">
      <c r="A43" s="2">
        <v>44778</v>
      </c>
      <c r="B43" s="6" t="s">
        <v>18</v>
      </c>
      <c r="C43" s="6" t="s">
        <v>196</v>
      </c>
      <c r="D43" t="s">
        <v>45</v>
      </c>
      <c r="E43" t="s">
        <v>46</v>
      </c>
      <c r="F43">
        <v>13</v>
      </c>
      <c r="G43" t="s">
        <v>28</v>
      </c>
      <c r="H43" t="s">
        <v>68</v>
      </c>
      <c r="I43" t="str">
        <f t="shared" si="14"/>
        <v>L4DtoG6</v>
      </c>
      <c r="J43" t="s">
        <v>413</v>
      </c>
      <c r="K43" t="s">
        <v>171</v>
      </c>
      <c r="L43" s="1">
        <v>0.82799999999999996</v>
      </c>
      <c r="M43">
        <v>5.84</v>
      </c>
      <c r="N43" s="1">
        <f t="shared" si="15"/>
        <v>-0.58399999999999996</v>
      </c>
      <c r="O43" s="6" t="s">
        <v>175</v>
      </c>
      <c r="P43">
        <v>0.76200000000000001</v>
      </c>
      <c r="Q43" s="1">
        <f t="shared" si="16"/>
        <v>6.5999999999999948E-2</v>
      </c>
      <c r="R43">
        <v>16.18</v>
      </c>
      <c r="S43" s="1">
        <f t="shared" si="17"/>
        <v>-1.6179999999999999</v>
      </c>
      <c r="T43" s="1">
        <f t="shared" si="18"/>
        <v>-1.0339999999999998</v>
      </c>
      <c r="U43">
        <v>56.05</v>
      </c>
      <c r="V43" s="21">
        <f t="shared" si="19"/>
        <v>2466.1579624999995</v>
      </c>
      <c r="W43" s="23">
        <f t="shared" si="25"/>
        <v>8.6614173228346386E-2</v>
      </c>
      <c r="X43" s="27">
        <f t="shared" si="20"/>
        <v>5.8575900837474212E-6</v>
      </c>
      <c r="Y43" s="27">
        <f t="shared" si="21"/>
        <v>1.4445742426094741E-6</v>
      </c>
      <c r="Z43" s="22">
        <f t="shared" si="22"/>
        <v>1.4445742426094741</v>
      </c>
      <c r="AA43" s="22">
        <f>Z43/ABS(T43)</f>
        <v>1.3970737355991047</v>
      </c>
      <c r="AB43">
        <v>33.254899999999999</v>
      </c>
      <c r="AC43" s="36">
        <v>42.8</v>
      </c>
      <c r="AD43" s="36">
        <v>570</v>
      </c>
      <c r="AE43" s="27">
        <f t="shared" si="24"/>
        <v>5.8575900837474215</v>
      </c>
    </row>
    <row r="44" spans="1:31" x14ac:dyDescent="0.35">
      <c r="A44" s="2">
        <v>44778</v>
      </c>
      <c r="B44" s="6" t="s">
        <v>18</v>
      </c>
      <c r="C44" s="6" t="s">
        <v>196</v>
      </c>
      <c r="D44" t="s">
        <v>86</v>
      </c>
      <c r="E44" t="s">
        <v>46</v>
      </c>
      <c r="F44">
        <v>1</v>
      </c>
      <c r="G44" t="s">
        <v>28</v>
      </c>
      <c r="H44" t="s">
        <v>75</v>
      </c>
      <c r="I44" t="str">
        <f t="shared" si="14"/>
        <v>K5DtoJ7</v>
      </c>
      <c r="J44" t="s">
        <v>399</v>
      </c>
      <c r="K44" t="s">
        <v>208</v>
      </c>
      <c r="L44" s="1">
        <v>0.747</v>
      </c>
      <c r="M44">
        <v>4.9400000000000004</v>
      </c>
      <c r="N44" s="1">
        <f t="shared" si="15"/>
        <v>-0.49400000000000005</v>
      </c>
      <c r="O44" s="6" t="s">
        <v>168</v>
      </c>
      <c r="P44">
        <v>0.66900000000000004</v>
      </c>
      <c r="Q44" s="1">
        <f t="shared" si="16"/>
        <v>7.7999999999999958E-2</v>
      </c>
      <c r="R44">
        <v>9.64</v>
      </c>
      <c r="S44" s="1">
        <f t="shared" si="17"/>
        <v>-0.96400000000000008</v>
      </c>
      <c r="T44" s="1">
        <f t="shared" si="18"/>
        <v>-0.47000000000000003</v>
      </c>
      <c r="U44">
        <v>77.900000000000006</v>
      </c>
      <c r="V44" s="21">
        <f t="shared" si="19"/>
        <v>4763.7018500000004</v>
      </c>
      <c r="W44" s="23">
        <f t="shared" si="25"/>
        <v>0.11659192825112101</v>
      </c>
      <c r="X44" s="27">
        <f t="shared" si="20"/>
        <v>8.4453152618623478E-6</v>
      </c>
      <c r="Y44" s="27">
        <f t="shared" si="21"/>
        <v>4.0230963936766908E-6</v>
      </c>
      <c r="Z44" s="22">
        <f t="shared" si="22"/>
        <v>4.023096393676691</v>
      </c>
      <c r="AA44" s="22">
        <f>Z44/ABS(T44)</f>
        <v>8.5597795610142349</v>
      </c>
      <c r="AB44">
        <v>33.254899999999999</v>
      </c>
      <c r="AC44" s="13">
        <v>74.8</v>
      </c>
      <c r="AD44" s="13">
        <v>661</v>
      </c>
      <c r="AE44" s="27">
        <f t="shared" si="24"/>
        <v>8.4453152618623477</v>
      </c>
    </row>
    <row r="45" spans="1:31" x14ac:dyDescent="0.35">
      <c r="A45" s="2">
        <v>44778</v>
      </c>
      <c r="B45" s="6" t="s">
        <v>18</v>
      </c>
      <c r="C45" s="6" t="s">
        <v>196</v>
      </c>
      <c r="D45" t="s">
        <v>45</v>
      </c>
      <c r="E45" t="s">
        <v>46</v>
      </c>
      <c r="F45">
        <v>10</v>
      </c>
      <c r="G45" t="s">
        <v>28</v>
      </c>
      <c r="H45" t="s">
        <v>47</v>
      </c>
      <c r="I45" t="str">
        <f t="shared" si="14"/>
        <v>L4DtoA1</v>
      </c>
      <c r="J45" t="s">
        <v>433</v>
      </c>
      <c r="K45" t="s">
        <v>171</v>
      </c>
      <c r="L45" s="1">
        <v>1.036</v>
      </c>
      <c r="M45">
        <v>5.12</v>
      </c>
      <c r="N45" s="1">
        <f t="shared" si="15"/>
        <v>-0.51200000000000001</v>
      </c>
      <c r="O45" s="6" t="s">
        <v>175</v>
      </c>
      <c r="P45">
        <v>0.96399999999999997</v>
      </c>
      <c r="Q45" s="1">
        <f t="shared" si="16"/>
        <v>7.2000000000000064E-2</v>
      </c>
      <c r="R45">
        <v>8.83</v>
      </c>
      <c r="S45" s="1">
        <f t="shared" si="17"/>
        <v>-0.88300000000000001</v>
      </c>
      <c r="T45" s="1">
        <f t="shared" si="18"/>
        <v>-0.371</v>
      </c>
      <c r="U45">
        <v>52.65</v>
      </c>
      <c r="V45" s="21">
        <f t="shared" si="19"/>
        <v>2176.0376624999999</v>
      </c>
      <c r="W45" s="23">
        <f t="shared" si="25"/>
        <v>7.4688796680497993E-2</v>
      </c>
      <c r="X45" s="27">
        <f t="shared" si="20"/>
        <v>4.8811756461878955E-6</v>
      </c>
      <c r="Y45" s="27">
        <f t="shared" si="21"/>
        <v>1.0621622043382635E-6</v>
      </c>
      <c r="Z45" s="22">
        <f t="shared" si="22"/>
        <v>1.0621622043382635</v>
      </c>
      <c r="AA45" s="22">
        <f>Z45/ABS(T45)</f>
        <v>2.8629709011813032</v>
      </c>
      <c r="AB45">
        <v>33.254899999999999</v>
      </c>
      <c r="AC45" s="36">
        <v>33.200000000000003</v>
      </c>
      <c r="AD45" s="36">
        <v>460</v>
      </c>
      <c r="AE45" s="27">
        <f t="shared" si="24"/>
        <v>4.8811756461878959</v>
      </c>
    </row>
    <row r="46" spans="1:31" x14ac:dyDescent="0.35">
      <c r="A46" s="2">
        <v>44715</v>
      </c>
      <c r="B46" t="s">
        <v>56</v>
      </c>
      <c r="C46" t="s">
        <v>19</v>
      </c>
      <c r="D46" t="s">
        <v>77</v>
      </c>
      <c r="E46" t="s">
        <v>46</v>
      </c>
      <c r="F46">
        <v>13</v>
      </c>
      <c r="G46" t="s">
        <v>30</v>
      </c>
      <c r="H46" t="s">
        <v>93</v>
      </c>
      <c r="I46" t="str">
        <f t="shared" si="14"/>
        <v>M3FthH9</v>
      </c>
      <c r="J46" t="s">
        <v>516</v>
      </c>
      <c r="K46" t="s">
        <v>23</v>
      </c>
      <c r="L46" s="1">
        <v>0.61399999999999999</v>
      </c>
      <c r="M46">
        <v>6.51</v>
      </c>
      <c r="N46" s="1">
        <f t="shared" si="15"/>
        <v>-0.65100000000000002</v>
      </c>
      <c r="O46" t="s">
        <v>80</v>
      </c>
      <c r="P46">
        <v>0.432</v>
      </c>
      <c r="Q46" s="1">
        <f t="shared" si="16"/>
        <v>0.182</v>
      </c>
      <c r="R46">
        <v>12.54</v>
      </c>
      <c r="S46" s="1">
        <f t="shared" si="17"/>
        <v>-1.254</v>
      </c>
      <c r="T46" s="1">
        <f t="shared" si="18"/>
        <v>-0.60299999999999998</v>
      </c>
      <c r="U46">
        <v>39.945</v>
      </c>
      <c r="V46" s="21">
        <f t="shared" si="19"/>
        <v>1252.5483746250002</v>
      </c>
      <c r="W46" s="23">
        <f t="shared" si="25"/>
        <v>0.42129629629629628</v>
      </c>
      <c r="X46" s="27">
        <f t="shared" si="20"/>
        <v>4.1059565348686452E-5</v>
      </c>
      <c r="Y46" s="27">
        <f t="shared" si="21"/>
        <v>5.1429091840306192E-6</v>
      </c>
      <c r="Z46" s="22">
        <f t="shared" si="22"/>
        <v>5.1429091840306196</v>
      </c>
      <c r="AA46" s="22">
        <f>Z46/ABS(T46)</f>
        <v>8.5288709519579093</v>
      </c>
      <c r="AB46">
        <v>24.828800000000001</v>
      </c>
      <c r="AC46" s="36">
        <v>40.700000000000003</v>
      </c>
      <c r="AD46" s="36">
        <v>335</v>
      </c>
      <c r="AE46" s="27">
        <f t="shared" si="24"/>
        <v>41.059565348686455</v>
      </c>
    </row>
    <row r="47" spans="1:31" x14ac:dyDescent="0.35">
      <c r="A47" s="2">
        <v>44715</v>
      </c>
      <c r="B47" t="s">
        <v>56</v>
      </c>
      <c r="C47" t="s">
        <v>19</v>
      </c>
      <c r="D47" t="s">
        <v>67</v>
      </c>
      <c r="E47" t="s">
        <v>46</v>
      </c>
      <c r="F47">
        <v>7</v>
      </c>
      <c r="G47" t="s">
        <v>30</v>
      </c>
      <c r="H47" t="s">
        <v>75</v>
      </c>
      <c r="I47" t="str">
        <f t="shared" si="14"/>
        <v>L6FthJ7</v>
      </c>
      <c r="J47" t="s">
        <v>508</v>
      </c>
      <c r="K47" t="s">
        <v>69</v>
      </c>
      <c r="L47" s="1">
        <v>0.59899999999999998</v>
      </c>
      <c r="M47">
        <v>6.76</v>
      </c>
      <c r="N47" s="1">
        <f t="shared" si="15"/>
        <v>-0.67599999999999993</v>
      </c>
      <c r="O47" t="s">
        <v>70</v>
      </c>
      <c r="P47">
        <v>0.50900000000000001</v>
      </c>
      <c r="Q47" s="1">
        <f t="shared" si="16"/>
        <v>8.9999999999999969E-2</v>
      </c>
      <c r="R47">
        <v>10.43</v>
      </c>
      <c r="S47" s="1">
        <f t="shared" si="17"/>
        <v>-1.0429999999999999</v>
      </c>
      <c r="T47" s="1">
        <f t="shared" si="18"/>
        <v>-0.36699999999999999</v>
      </c>
      <c r="U47">
        <v>72.885000000000005</v>
      </c>
      <c r="V47" s="21">
        <f t="shared" si="19"/>
        <v>4170.0952316250005</v>
      </c>
      <c r="W47" s="23">
        <f t="shared" si="25"/>
        <v>0.17681728880157163</v>
      </c>
      <c r="X47" s="27">
        <f t="shared" si="20"/>
        <v>1.4100999606008172E-5</v>
      </c>
      <c r="Y47" s="27">
        <f t="shared" si="21"/>
        <v>5.8802511218160691E-6</v>
      </c>
      <c r="Z47" s="22">
        <f t="shared" si="22"/>
        <v>5.8802511218160687</v>
      </c>
      <c r="AA47" s="22">
        <f>Z47/ABS(T47)</f>
        <v>16.022482620752232</v>
      </c>
      <c r="AB47">
        <v>24.828800000000001</v>
      </c>
      <c r="AC47">
        <v>43.1</v>
      </c>
      <c r="AD47">
        <v>395</v>
      </c>
      <c r="AE47" s="27">
        <f t="shared" si="24"/>
        <v>14.100999606008171</v>
      </c>
    </row>
    <row r="48" spans="1:31" x14ac:dyDescent="0.35">
      <c r="A48" s="2">
        <v>44715</v>
      </c>
      <c r="B48" t="s">
        <v>56</v>
      </c>
      <c r="C48" t="s">
        <v>19</v>
      </c>
      <c r="D48" t="s">
        <v>57</v>
      </c>
      <c r="E48" t="s">
        <v>46</v>
      </c>
      <c r="F48">
        <v>4</v>
      </c>
      <c r="G48" t="s">
        <v>30</v>
      </c>
      <c r="H48" t="s">
        <v>62</v>
      </c>
      <c r="I48" t="str">
        <f t="shared" si="14"/>
        <v>L1FthF5</v>
      </c>
      <c r="J48" t="s">
        <v>500</v>
      </c>
      <c r="K48" t="s">
        <v>59</v>
      </c>
      <c r="L48" s="1">
        <v>0.128</v>
      </c>
      <c r="M48">
        <v>3.06</v>
      </c>
      <c r="N48" s="1">
        <f t="shared" si="15"/>
        <v>-0.30599999999999999</v>
      </c>
      <c r="O48" t="s">
        <v>60</v>
      </c>
      <c r="P48">
        <v>0.53600000000000003</v>
      </c>
      <c r="Q48" s="1">
        <f t="shared" si="16"/>
        <v>-0.40800000000000003</v>
      </c>
      <c r="R48">
        <v>8.52</v>
      </c>
      <c r="S48" s="1">
        <f t="shared" si="17"/>
        <v>-0.85199999999999998</v>
      </c>
      <c r="T48" s="1">
        <f t="shared" si="18"/>
        <v>-0.54600000000000004</v>
      </c>
      <c r="U48">
        <v>42.6</v>
      </c>
      <c r="V48" s="21">
        <f t="shared" si="19"/>
        <v>1424.5866000000003</v>
      </c>
      <c r="W48" s="23">
        <f>(P48-L48)/L48</f>
        <v>3.1875</v>
      </c>
      <c r="X48" s="27">
        <f t="shared" si="20"/>
        <v>4.9578587501633489E-4</v>
      </c>
      <c r="Y48" s="27">
        <f t="shared" si="21"/>
        <v>7.062899140175457E-5</v>
      </c>
      <c r="Z48" s="22">
        <f t="shared" si="22"/>
        <v>70.628991401754575</v>
      </c>
      <c r="AA48" s="22" t="s">
        <v>103</v>
      </c>
      <c r="AB48">
        <v>24.828800000000001</v>
      </c>
      <c r="AC48" s="36">
        <v>20</v>
      </c>
      <c r="AD48" s="36">
        <v>340</v>
      </c>
      <c r="AE48" s="27">
        <f t="shared" si="24"/>
        <v>495.7858750163349</v>
      </c>
    </row>
    <row r="49" spans="1:31" x14ac:dyDescent="0.35">
      <c r="A49" s="2">
        <v>44715</v>
      </c>
      <c r="B49" t="s">
        <v>56</v>
      </c>
      <c r="C49" t="s">
        <v>19</v>
      </c>
      <c r="D49" t="s">
        <v>67</v>
      </c>
      <c r="E49" t="s">
        <v>46</v>
      </c>
      <c r="F49">
        <v>1</v>
      </c>
      <c r="G49" t="s">
        <v>30</v>
      </c>
      <c r="H49" t="s">
        <v>68</v>
      </c>
      <c r="I49" t="str">
        <f t="shared" si="14"/>
        <v>L6FthG6</v>
      </c>
      <c r="J49" t="s">
        <v>507</v>
      </c>
      <c r="K49" t="s">
        <v>69</v>
      </c>
      <c r="L49" s="1">
        <v>0.63500000000000001</v>
      </c>
      <c r="M49">
        <v>6.51</v>
      </c>
      <c r="N49" s="1">
        <f t="shared" si="15"/>
        <v>-0.65100000000000002</v>
      </c>
      <c r="O49" t="s">
        <v>70</v>
      </c>
      <c r="P49">
        <v>0.44900000000000001</v>
      </c>
      <c r="Q49" s="1">
        <f t="shared" si="16"/>
        <v>0.186</v>
      </c>
      <c r="R49">
        <v>7.95</v>
      </c>
      <c r="S49" s="1">
        <f t="shared" si="17"/>
        <v>-0.79500000000000004</v>
      </c>
      <c r="T49" s="1">
        <f t="shared" si="18"/>
        <v>-0.14400000000000002</v>
      </c>
      <c r="U49">
        <v>44.314999999999998</v>
      </c>
      <c r="V49" s="21">
        <f t="shared" si="19"/>
        <v>1541.5980916249998</v>
      </c>
      <c r="W49" s="23">
        <f>(L49-P49)/P49</f>
        <v>0.41425389755011133</v>
      </c>
      <c r="X49" s="27">
        <f t="shared" si="20"/>
        <v>4.0216303521411329E-5</v>
      </c>
      <c r="Y49" s="27">
        <f t="shared" si="21"/>
        <v>6.199737676081947E-6</v>
      </c>
      <c r="Z49" s="22">
        <f t="shared" si="22"/>
        <v>6.1997376760819467</v>
      </c>
      <c r="AA49" s="22">
        <f t="shared" ref="AA49:AA64" si="26">Z49/ABS(T49)</f>
        <v>43.053733861680179</v>
      </c>
      <c r="AB49">
        <v>24.828800000000001</v>
      </c>
      <c r="AC49" s="36">
        <v>40</v>
      </c>
      <c r="AD49" s="36">
        <v>295</v>
      </c>
      <c r="AE49" s="27">
        <f t="shared" si="24"/>
        <v>40.216303521411326</v>
      </c>
    </row>
    <row r="50" spans="1:31" x14ac:dyDescent="0.35">
      <c r="A50" s="2">
        <v>44720</v>
      </c>
      <c r="B50" t="s">
        <v>18</v>
      </c>
      <c r="C50" t="s">
        <v>19</v>
      </c>
      <c r="D50" t="s">
        <v>45</v>
      </c>
      <c r="E50" t="s">
        <v>46</v>
      </c>
      <c r="F50">
        <v>3</v>
      </c>
      <c r="G50" t="s">
        <v>30</v>
      </c>
      <c r="H50" t="s">
        <v>106</v>
      </c>
      <c r="I50" t="str">
        <f t="shared" si="14"/>
        <v>L4FthC7</v>
      </c>
      <c r="J50" t="s">
        <v>414</v>
      </c>
      <c r="K50" t="s">
        <v>23</v>
      </c>
      <c r="L50" s="1">
        <v>0.66100000000000003</v>
      </c>
      <c r="M50">
        <v>12.35</v>
      </c>
      <c r="N50" s="1">
        <f t="shared" si="15"/>
        <v>-1.2349999999999999</v>
      </c>
      <c r="O50" t="s">
        <v>105</v>
      </c>
      <c r="P50">
        <v>0.73599999999999999</v>
      </c>
      <c r="Q50" s="1">
        <f t="shared" si="16"/>
        <v>-7.4999999999999956E-2</v>
      </c>
      <c r="R50">
        <v>11.53</v>
      </c>
      <c r="S50" s="1">
        <f t="shared" si="17"/>
        <v>-1.153</v>
      </c>
      <c r="T50" s="1">
        <f t="shared" si="18"/>
        <v>8.1999999999999851E-2</v>
      </c>
      <c r="U50">
        <v>83.45</v>
      </c>
      <c r="V50" s="21">
        <f t="shared" si="19"/>
        <v>5466.6634625000006</v>
      </c>
      <c r="W50" s="23">
        <f>(P50-L50)/L50</f>
        <v>0.11346444780635394</v>
      </c>
      <c r="X50" s="27">
        <f t="shared" si="20"/>
        <v>8.1673163927777997E-6</v>
      </c>
      <c r="Y50" s="27">
        <f t="shared" si="21"/>
        <v>4.4647970111075701E-6</v>
      </c>
      <c r="Z50" s="22">
        <f t="shared" si="22"/>
        <v>4.4647970111075699</v>
      </c>
      <c r="AA50" s="22">
        <f t="shared" si="26"/>
        <v>54.448744037897292</v>
      </c>
      <c r="AB50">
        <v>26.9267</v>
      </c>
      <c r="AC50" s="36">
        <v>55</v>
      </c>
      <c r="AD50" s="36">
        <v>715</v>
      </c>
      <c r="AE50" s="27">
        <f t="shared" si="24"/>
        <v>8.1673163927777992</v>
      </c>
    </row>
    <row r="51" spans="1:31" x14ac:dyDescent="0.35">
      <c r="A51" s="2">
        <v>44720</v>
      </c>
      <c r="B51" t="s">
        <v>18</v>
      </c>
      <c r="C51" t="s">
        <v>19</v>
      </c>
      <c r="D51" t="s">
        <v>86</v>
      </c>
      <c r="E51" t="s">
        <v>46</v>
      </c>
      <c r="F51">
        <v>2</v>
      </c>
      <c r="G51" t="s">
        <v>30</v>
      </c>
      <c r="H51" t="s">
        <v>90</v>
      </c>
      <c r="I51" t="str">
        <f t="shared" si="14"/>
        <v>K5FthA4</v>
      </c>
      <c r="J51" t="s">
        <v>400</v>
      </c>
      <c r="K51" t="s">
        <v>87</v>
      </c>
      <c r="L51" s="1">
        <v>0.77700000000000002</v>
      </c>
      <c r="M51">
        <v>10.72</v>
      </c>
      <c r="N51" s="1">
        <f t="shared" si="15"/>
        <v>-1.0720000000000001</v>
      </c>
      <c r="O51" t="s">
        <v>88</v>
      </c>
      <c r="P51">
        <v>0.67600000000000005</v>
      </c>
      <c r="Q51" s="1">
        <f t="shared" si="16"/>
        <v>0.10099999999999998</v>
      </c>
      <c r="R51">
        <v>11.04</v>
      </c>
      <c r="S51" s="1">
        <f t="shared" si="17"/>
        <v>-1.1039999999999999</v>
      </c>
      <c r="T51" s="1">
        <f t="shared" si="18"/>
        <v>-3.1999999999999806E-2</v>
      </c>
      <c r="U51">
        <v>83.3</v>
      </c>
      <c r="V51" s="21">
        <f t="shared" si="19"/>
        <v>5447.0286500000002</v>
      </c>
      <c r="W51" s="23">
        <f>(L51-P51)/P51</f>
        <v>0.1494082840236686</v>
      </c>
      <c r="X51" s="27">
        <f t="shared" si="20"/>
        <v>1.1460463697570792E-5</v>
      </c>
      <c r="Y51" s="27">
        <f t="shared" si="21"/>
        <v>6.2425474102953043E-6</v>
      </c>
      <c r="Z51" s="22">
        <f t="shared" si="22"/>
        <v>6.2425474102953045</v>
      </c>
      <c r="AA51" s="22">
        <f t="shared" si="26"/>
        <v>195.07960657172944</v>
      </c>
      <c r="AB51">
        <v>26.9267</v>
      </c>
      <c r="AC51" s="13">
        <v>57.9</v>
      </c>
      <c r="AD51" s="13">
        <v>680</v>
      </c>
      <c r="AE51" s="27">
        <f t="shared" si="24"/>
        <v>11.460463697570793</v>
      </c>
    </row>
    <row r="52" spans="1:31" x14ac:dyDescent="0.35">
      <c r="A52" s="2">
        <v>44720</v>
      </c>
      <c r="B52" t="s">
        <v>18</v>
      </c>
      <c r="C52" t="s">
        <v>19</v>
      </c>
      <c r="D52" t="s">
        <v>86</v>
      </c>
      <c r="E52" t="s">
        <v>46</v>
      </c>
      <c r="F52">
        <v>6</v>
      </c>
      <c r="G52" t="s">
        <v>30</v>
      </c>
      <c r="H52" t="s">
        <v>65</v>
      </c>
      <c r="I52" t="str">
        <f t="shared" si="14"/>
        <v>K5FthC5</v>
      </c>
      <c r="J52" t="s">
        <v>401</v>
      </c>
      <c r="K52" t="s">
        <v>87</v>
      </c>
      <c r="L52" s="1">
        <v>0.622</v>
      </c>
      <c r="M52">
        <v>10.24</v>
      </c>
      <c r="N52" s="1">
        <f t="shared" si="15"/>
        <v>-1.024</v>
      </c>
      <c r="O52" t="s">
        <v>88</v>
      </c>
      <c r="P52">
        <v>0.71099999999999997</v>
      </c>
      <c r="Q52" s="1">
        <f t="shared" si="16"/>
        <v>-8.8999999999999968E-2</v>
      </c>
      <c r="R52">
        <v>5.16</v>
      </c>
      <c r="S52" s="1">
        <f t="shared" si="17"/>
        <v>-0.51600000000000001</v>
      </c>
      <c r="T52" s="1">
        <f t="shared" si="18"/>
        <v>0.50800000000000001</v>
      </c>
      <c r="U52">
        <v>80.05</v>
      </c>
      <c r="V52" s="21">
        <f t="shared" si="19"/>
        <v>5030.2819625000002</v>
      </c>
      <c r="W52" s="23">
        <f>(P52-L52)/L52</f>
        <v>0.14308681672025719</v>
      </c>
      <c r="X52" s="27">
        <f t="shared" si="20"/>
        <v>1.0866510300645401E-5</v>
      </c>
      <c r="Y52" s="27">
        <f t="shared" si="21"/>
        <v>5.4661610760657019E-6</v>
      </c>
      <c r="Z52" s="22">
        <f t="shared" si="22"/>
        <v>5.4661610760657018</v>
      </c>
      <c r="AA52" s="22">
        <f t="shared" si="26"/>
        <v>10.76015959855453</v>
      </c>
      <c r="AB52">
        <v>26.9267</v>
      </c>
      <c r="AC52" s="13">
        <v>86.4</v>
      </c>
      <c r="AD52" s="13">
        <v>632</v>
      </c>
      <c r="AE52" s="27">
        <f t="shared" si="24"/>
        <v>10.8665103006454</v>
      </c>
    </row>
    <row r="53" spans="1:31" x14ac:dyDescent="0.35">
      <c r="A53" s="2">
        <v>44723</v>
      </c>
      <c r="B53" t="s">
        <v>18</v>
      </c>
      <c r="C53" t="s">
        <v>19</v>
      </c>
      <c r="D53" t="s">
        <v>133</v>
      </c>
      <c r="E53" t="s">
        <v>46</v>
      </c>
      <c r="F53">
        <v>9</v>
      </c>
      <c r="G53" t="s">
        <v>30</v>
      </c>
      <c r="H53" t="s">
        <v>137</v>
      </c>
      <c r="I53" t="str">
        <f t="shared" si="14"/>
        <v>K1FthH1</v>
      </c>
      <c r="J53" t="s">
        <v>475</v>
      </c>
      <c r="K53" t="s">
        <v>138</v>
      </c>
      <c r="L53" s="1">
        <v>0.64500000000000002</v>
      </c>
      <c r="M53">
        <v>4.71</v>
      </c>
      <c r="N53" s="1">
        <f t="shared" si="15"/>
        <v>-0.47099999999999997</v>
      </c>
      <c r="O53" t="s">
        <v>139</v>
      </c>
      <c r="P53">
        <v>0.65100000000000002</v>
      </c>
      <c r="Q53" s="1">
        <f t="shared" si="16"/>
        <v>-6.0000000000000053E-3</v>
      </c>
      <c r="R53">
        <v>5.46</v>
      </c>
      <c r="S53" s="1">
        <f t="shared" si="17"/>
        <v>-0.54600000000000004</v>
      </c>
      <c r="T53" s="1">
        <f t="shared" si="18"/>
        <v>-7.5000000000000067E-2</v>
      </c>
      <c r="U53">
        <v>104.2</v>
      </c>
      <c r="V53" s="21">
        <f t="shared" si="19"/>
        <v>8523.247400000002</v>
      </c>
      <c r="W53" s="23">
        <f>(P53-L53)/L53</f>
        <v>9.3023255813953574E-3</v>
      </c>
      <c r="X53" s="27">
        <f t="shared" si="20"/>
        <v>3.757362891720048E-7</v>
      </c>
      <c r="Y53" s="27">
        <f t="shared" si="21"/>
        <v>3.202493349770939E-7</v>
      </c>
      <c r="Z53" s="22">
        <f t="shared" si="22"/>
        <v>0.3202493349770939</v>
      </c>
      <c r="AA53" s="22">
        <f t="shared" si="26"/>
        <v>4.269991133027915</v>
      </c>
      <c r="AB53">
        <v>31.959900000000001</v>
      </c>
      <c r="AC53">
        <v>128</v>
      </c>
      <c r="AD53">
        <v>930</v>
      </c>
      <c r="AE53" s="27">
        <f t="shared" si="24"/>
        <v>0.3757362891720048</v>
      </c>
    </row>
    <row r="54" spans="1:31" x14ac:dyDescent="0.35">
      <c r="A54" s="2">
        <v>44743</v>
      </c>
      <c r="B54" t="s">
        <v>56</v>
      </c>
      <c r="C54" t="s">
        <v>155</v>
      </c>
      <c r="D54" t="s">
        <v>67</v>
      </c>
      <c r="E54" t="s">
        <v>46</v>
      </c>
      <c r="F54">
        <v>11</v>
      </c>
      <c r="G54" t="s">
        <v>30</v>
      </c>
      <c r="H54" t="s">
        <v>75</v>
      </c>
      <c r="I54" t="str">
        <f t="shared" si="14"/>
        <v>L6FthJ7</v>
      </c>
      <c r="J54" t="s">
        <v>508</v>
      </c>
      <c r="K54" t="s">
        <v>157</v>
      </c>
      <c r="L54" s="1">
        <v>0.65800000000000003</v>
      </c>
      <c r="M54">
        <v>1.53</v>
      </c>
      <c r="N54" s="1">
        <f t="shared" si="15"/>
        <v>-0.153</v>
      </c>
      <c r="O54" t="s">
        <v>158</v>
      </c>
      <c r="P54">
        <v>0.53900000000000003</v>
      </c>
      <c r="Q54" s="1">
        <f t="shared" si="16"/>
        <v>0.11899999999999999</v>
      </c>
      <c r="R54">
        <v>10.47</v>
      </c>
      <c r="S54" s="1">
        <f t="shared" si="17"/>
        <v>-1.0470000000000002</v>
      </c>
      <c r="T54" s="1">
        <f t="shared" si="18"/>
        <v>-0.89400000000000013</v>
      </c>
      <c r="U54">
        <v>72.885000000000005</v>
      </c>
      <c r="V54" s="21">
        <f t="shared" si="19"/>
        <v>4170.0952316250005</v>
      </c>
      <c r="W54" s="23">
        <f>(L54-P54)/P54</f>
        <v>0.22077922077922074</v>
      </c>
      <c r="X54" s="27">
        <f t="shared" si="20"/>
        <v>1.8533587848796164E-5</v>
      </c>
      <c r="Y54" s="27">
        <f t="shared" si="21"/>
        <v>7.7286826313167933E-6</v>
      </c>
      <c r="Z54" s="22">
        <f t="shared" si="22"/>
        <v>7.7286826313167936</v>
      </c>
      <c r="AA54" s="22">
        <f t="shared" si="26"/>
        <v>8.6450588717190069</v>
      </c>
      <c r="AB54">
        <v>26.544899999999998</v>
      </c>
      <c r="AC54">
        <v>43.1</v>
      </c>
      <c r="AD54">
        <v>395</v>
      </c>
      <c r="AE54" s="27">
        <f t="shared" si="24"/>
        <v>18.533587848796163</v>
      </c>
    </row>
    <row r="55" spans="1:31" x14ac:dyDescent="0.35">
      <c r="A55" s="2">
        <v>44743</v>
      </c>
      <c r="B55" t="s">
        <v>56</v>
      </c>
      <c r="C55" t="s">
        <v>155</v>
      </c>
      <c r="D55" t="s">
        <v>57</v>
      </c>
      <c r="E55" t="s">
        <v>46</v>
      </c>
      <c r="F55">
        <v>1</v>
      </c>
      <c r="G55" t="s">
        <v>30</v>
      </c>
      <c r="H55" t="s">
        <v>62</v>
      </c>
      <c r="I55" t="str">
        <f t="shared" si="14"/>
        <v>L1FthF5</v>
      </c>
      <c r="J55" t="s">
        <v>500</v>
      </c>
      <c r="K55" t="s">
        <v>87</v>
      </c>
      <c r="L55" s="1">
        <v>0.68200000000000005</v>
      </c>
      <c r="M55">
        <v>3.84</v>
      </c>
      <c r="N55" s="1">
        <f t="shared" si="15"/>
        <v>-0.38400000000000001</v>
      </c>
      <c r="O55" t="s">
        <v>156</v>
      </c>
      <c r="P55">
        <v>0.64300000000000002</v>
      </c>
      <c r="Q55" s="1">
        <f t="shared" si="16"/>
        <v>3.9000000000000035E-2</v>
      </c>
      <c r="R55">
        <v>8.73</v>
      </c>
      <c r="S55" s="1">
        <f t="shared" si="17"/>
        <v>-0.873</v>
      </c>
      <c r="T55" s="1">
        <f t="shared" si="18"/>
        <v>-0.48899999999999999</v>
      </c>
      <c r="U55">
        <v>42.6</v>
      </c>
      <c r="V55" s="21">
        <f t="shared" si="19"/>
        <v>1424.5866000000003</v>
      </c>
      <c r="W55" s="23">
        <f>(L55-P55)/P55</f>
        <v>6.065318818040441E-2</v>
      </c>
      <c r="X55" s="27">
        <f t="shared" si="20"/>
        <v>3.7778071564634458E-6</v>
      </c>
      <c r="Y55" s="27">
        <f t="shared" si="21"/>
        <v>5.3818134524819302E-7</v>
      </c>
      <c r="Z55" s="22">
        <f t="shared" si="22"/>
        <v>0.53818134524819305</v>
      </c>
      <c r="AA55" s="22">
        <f t="shared" si="26"/>
        <v>1.100575348155814</v>
      </c>
      <c r="AB55">
        <v>26.544899999999998</v>
      </c>
      <c r="AC55" s="36">
        <v>20</v>
      </c>
      <c r="AD55" s="36">
        <v>340</v>
      </c>
      <c r="AE55" s="27">
        <f t="shared" si="24"/>
        <v>3.7778071564634459</v>
      </c>
    </row>
    <row r="56" spans="1:31" x14ac:dyDescent="0.35">
      <c r="A56" s="2">
        <v>44743</v>
      </c>
      <c r="B56" t="s">
        <v>56</v>
      </c>
      <c r="C56" t="s">
        <v>155</v>
      </c>
      <c r="D56" t="s">
        <v>77</v>
      </c>
      <c r="E56" t="s">
        <v>46</v>
      </c>
      <c r="F56">
        <v>2</v>
      </c>
      <c r="G56" t="s">
        <v>30</v>
      </c>
      <c r="H56" t="s">
        <v>93</v>
      </c>
      <c r="I56" t="str">
        <f t="shared" si="14"/>
        <v>M3FthH9</v>
      </c>
      <c r="J56" t="s">
        <v>516</v>
      </c>
      <c r="K56" t="s">
        <v>159</v>
      </c>
      <c r="L56" s="1">
        <v>0.60099999999999998</v>
      </c>
      <c r="M56">
        <v>2.83</v>
      </c>
      <c r="N56" s="1">
        <f t="shared" si="15"/>
        <v>-0.28300000000000003</v>
      </c>
      <c r="O56" t="s">
        <v>160</v>
      </c>
      <c r="P56">
        <v>0.40699999999999997</v>
      </c>
      <c r="Q56" s="1">
        <f t="shared" si="16"/>
        <v>0.19400000000000001</v>
      </c>
      <c r="R56">
        <v>8.42</v>
      </c>
      <c r="S56" s="1">
        <f t="shared" si="17"/>
        <v>-0.84199999999999997</v>
      </c>
      <c r="T56" s="1">
        <f t="shared" si="18"/>
        <v>-0.55899999999999994</v>
      </c>
      <c r="U56">
        <v>39.945</v>
      </c>
      <c r="V56" s="21">
        <f t="shared" si="19"/>
        <v>1252.5483746250002</v>
      </c>
      <c r="W56" s="23">
        <f>(L56-P56)/P56</f>
        <v>0.47665847665847672</v>
      </c>
      <c r="X56" s="27">
        <f t="shared" si="20"/>
        <v>4.7799149939110052E-5</v>
      </c>
      <c r="Y56" s="27">
        <f t="shared" si="21"/>
        <v>5.9870747564688973E-6</v>
      </c>
      <c r="Z56" s="22">
        <f t="shared" si="22"/>
        <v>5.9870747564688971</v>
      </c>
      <c r="AA56" s="22">
        <f t="shared" si="26"/>
        <v>10.710330512466722</v>
      </c>
      <c r="AB56">
        <v>26.544899999999998</v>
      </c>
      <c r="AC56" s="36">
        <v>40.700000000000003</v>
      </c>
      <c r="AD56" s="36">
        <v>335</v>
      </c>
      <c r="AE56" s="27">
        <f t="shared" si="24"/>
        <v>47.799149939110052</v>
      </c>
    </row>
    <row r="57" spans="1:31" x14ac:dyDescent="0.35">
      <c r="A57" s="2">
        <v>44743</v>
      </c>
      <c r="B57" t="s">
        <v>56</v>
      </c>
      <c r="C57" t="s">
        <v>155</v>
      </c>
      <c r="D57" t="s">
        <v>67</v>
      </c>
      <c r="E57" t="s">
        <v>46</v>
      </c>
      <c r="F57">
        <v>14</v>
      </c>
      <c r="G57" t="s">
        <v>30</v>
      </c>
      <c r="H57" t="s">
        <v>68</v>
      </c>
      <c r="I57" t="str">
        <f t="shared" si="14"/>
        <v>L6FthG6</v>
      </c>
      <c r="J57" t="s">
        <v>507</v>
      </c>
      <c r="K57" t="s">
        <v>157</v>
      </c>
      <c r="L57" s="1">
        <v>0.58699999999999997</v>
      </c>
      <c r="M57">
        <v>4.0599999999999996</v>
      </c>
      <c r="N57" s="1">
        <f t="shared" si="15"/>
        <v>-0.40599999999999997</v>
      </c>
      <c r="O57" t="s">
        <v>158</v>
      </c>
      <c r="P57">
        <v>0.39</v>
      </c>
      <c r="Q57" s="1">
        <f t="shared" si="16"/>
        <v>0.19699999999999995</v>
      </c>
      <c r="R57">
        <v>8.0299999999999994</v>
      </c>
      <c r="S57" s="1">
        <f t="shared" si="17"/>
        <v>-0.80299999999999994</v>
      </c>
      <c r="T57" s="1">
        <f t="shared" si="18"/>
        <v>-0.39699999999999996</v>
      </c>
      <c r="U57">
        <v>44.314999999999998</v>
      </c>
      <c r="V57" s="21">
        <f t="shared" si="19"/>
        <v>1541.5980916249998</v>
      </c>
      <c r="W57" s="23">
        <f>(L57-P57)/P57</f>
        <v>0.505128205128205</v>
      </c>
      <c r="X57" s="27">
        <f t="shared" si="20"/>
        <v>5.1337457289479232E-5</v>
      </c>
      <c r="Y57" s="27">
        <f t="shared" si="21"/>
        <v>7.9141726186341125E-6</v>
      </c>
      <c r="Z57" s="22">
        <f t="shared" si="22"/>
        <v>7.9141726186341126</v>
      </c>
      <c r="AA57" s="22">
        <f t="shared" si="26"/>
        <v>19.934943623763509</v>
      </c>
      <c r="AB57">
        <v>26.544899999999998</v>
      </c>
      <c r="AC57" s="36">
        <v>40</v>
      </c>
      <c r="AD57" s="36">
        <v>295</v>
      </c>
      <c r="AE57" s="27">
        <f t="shared" si="24"/>
        <v>51.337457289479232</v>
      </c>
    </row>
    <row r="58" spans="1:31" x14ac:dyDescent="0.35">
      <c r="A58" s="2">
        <v>44747</v>
      </c>
      <c r="B58" t="s">
        <v>18</v>
      </c>
      <c r="C58" t="s">
        <v>155</v>
      </c>
      <c r="D58" t="s">
        <v>86</v>
      </c>
      <c r="E58" t="s">
        <v>46</v>
      </c>
      <c r="F58">
        <v>4</v>
      </c>
      <c r="G58" t="s">
        <v>30</v>
      </c>
      <c r="H58" t="s">
        <v>65</v>
      </c>
      <c r="I58" t="str">
        <f t="shared" si="14"/>
        <v>K5FthC5</v>
      </c>
      <c r="J58" t="s">
        <v>401</v>
      </c>
      <c r="K58" t="s">
        <v>161</v>
      </c>
      <c r="L58" s="1">
        <v>0.58199999999999996</v>
      </c>
      <c r="M58">
        <v>6.76</v>
      </c>
      <c r="N58" s="1">
        <f t="shared" si="15"/>
        <v>-0.67599999999999993</v>
      </c>
      <c r="O58" t="s">
        <v>162</v>
      </c>
      <c r="P58">
        <v>0.64700000000000002</v>
      </c>
      <c r="Q58" s="1">
        <f t="shared" si="16"/>
        <v>-6.5000000000000058E-2</v>
      </c>
      <c r="R58">
        <v>5.83</v>
      </c>
      <c r="S58" s="1">
        <f t="shared" si="17"/>
        <v>-0.58299999999999996</v>
      </c>
      <c r="T58" s="1">
        <f t="shared" si="18"/>
        <v>9.2999999999999972E-2</v>
      </c>
      <c r="U58">
        <v>80.05</v>
      </c>
      <c r="V58" s="21">
        <f t="shared" si="19"/>
        <v>5030.2819625000002</v>
      </c>
      <c r="W58" s="23">
        <f>(P58-L58)/L58</f>
        <v>0.11168384879725096</v>
      </c>
      <c r="X58" s="27">
        <f t="shared" si="20"/>
        <v>8.0098265062032237E-6</v>
      </c>
      <c r="Y58" s="27">
        <f t="shared" si="21"/>
        <v>4.0291685796908476E-6</v>
      </c>
      <c r="Z58" s="22">
        <f t="shared" si="22"/>
        <v>4.0291685796908476</v>
      </c>
      <c r="AA58" s="22">
        <f t="shared" si="26"/>
        <v>43.32439333000913</v>
      </c>
      <c r="AB58">
        <v>33.278799999999997</v>
      </c>
      <c r="AC58" s="13">
        <v>86.4</v>
      </c>
      <c r="AD58" s="13">
        <v>632</v>
      </c>
      <c r="AE58" s="27">
        <f t="shared" si="24"/>
        <v>8.0098265062032237</v>
      </c>
    </row>
    <row r="59" spans="1:31" x14ac:dyDescent="0.35">
      <c r="A59" s="2">
        <v>44747</v>
      </c>
      <c r="B59" t="s">
        <v>18</v>
      </c>
      <c r="C59" t="s">
        <v>155</v>
      </c>
      <c r="D59" t="s">
        <v>86</v>
      </c>
      <c r="E59" t="s">
        <v>46</v>
      </c>
      <c r="F59">
        <v>8</v>
      </c>
      <c r="G59" t="s">
        <v>30</v>
      </c>
      <c r="H59" t="s">
        <v>90</v>
      </c>
      <c r="I59" t="str">
        <f t="shared" si="14"/>
        <v>K5FthA4</v>
      </c>
      <c r="J59" t="s">
        <v>400</v>
      </c>
      <c r="K59" t="s">
        <v>161</v>
      </c>
      <c r="L59" s="1">
        <v>0.82199999999999995</v>
      </c>
      <c r="M59">
        <v>11.67</v>
      </c>
      <c r="N59" s="1">
        <f t="shared" si="15"/>
        <v>-1.167</v>
      </c>
      <c r="O59" t="s">
        <v>162</v>
      </c>
      <c r="P59">
        <v>0.82199999999999995</v>
      </c>
      <c r="Q59" s="1">
        <f t="shared" si="16"/>
        <v>0</v>
      </c>
      <c r="R59">
        <v>4.63</v>
      </c>
      <c r="S59" s="1">
        <f t="shared" si="17"/>
        <v>-0.46299999999999997</v>
      </c>
      <c r="T59" s="1">
        <f t="shared" si="18"/>
        <v>0.70400000000000007</v>
      </c>
      <c r="U59">
        <v>83.3</v>
      </c>
      <c r="V59" s="21">
        <f t="shared" si="19"/>
        <v>5447.0286500000002</v>
      </c>
      <c r="W59" s="23">
        <f>(L59-P59)/P59</f>
        <v>0</v>
      </c>
      <c r="X59" s="27">
        <f t="shared" si="20"/>
        <v>0</v>
      </c>
      <c r="Y59" s="27">
        <f t="shared" si="21"/>
        <v>0</v>
      </c>
      <c r="Z59" s="22">
        <f t="shared" si="22"/>
        <v>0</v>
      </c>
      <c r="AA59" s="22">
        <f t="shared" si="26"/>
        <v>0</v>
      </c>
      <c r="AB59">
        <v>33.278799999999997</v>
      </c>
      <c r="AC59" s="13">
        <v>57.9</v>
      </c>
      <c r="AD59" s="13">
        <v>680</v>
      </c>
      <c r="AE59" s="27">
        <f t="shared" si="24"/>
        <v>0</v>
      </c>
    </row>
    <row r="60" spans="1:31" x14ac:dyDescent="0.35">
      <c r="A60" s="2">
        <v>44748</v>
      </c>
      <c r="B60" t="s">
        <v>18</v>
      </c>
      <c r="C60" t="s">
        <v>155</v>
      </c>
      <c r="D60" t="s">
        <v>45</v>
      </c>
      <c r="E60" t="s">
        <v>46</v>
      </c>
      <c r="F60">
        <v>6</v>
      </c>
      <c r="G60" t="s">
        <v>30</v>
      </c>
      <c r="H60" t="s">
        <v>106</v>
      </c>
      <c r="I60" t="str">
        <f t="shared" si="14"/>
        <v>L4FthC7</v>
      </c>
      <c r="J60" t="s">
        <v>414</v>
      </c>
      <c r="K60" t="s">
        <v>169</v>
      </c>
      <c r="L60" s="1">
        <v>0.66700000000000004</v>
      </c>
      <c r="M60">
        <v>2.63</v>
      </c>
      <c r="N60" s="1">
        <f t="shared" si="15"/>
        <v>-0.26300000000000001</v>
      </c>
      <c r="O60" t="s">
        <v>170</v>
      </c>
      <c r="P60">
        <v>0.75800000000000001</v>
      </c>
      <c r="Q60" s="1">
        <f t="shared" si="16"/>
        <v>-9.099999999999997E-2</v>
      </c>
      <c r="R60">
        <v>7.01</v>
      </c>
      <c r="S60" s="1">
        <f t="shared" si="17"/>
        <v>-0.70099999999999996</v>
      </c>
      <c r="T60" s="1">
        <f t="shared" si="18"/>
        <v>-0.43799999999999994</v>
      </c>
      <c r="U60">
        <v>83.45</v>
      </c>
      <c r="V60" s="21">
        <f t="shared" si="19"/>
        <v>5466.6634625000006</v>
      </c>
      <c r="W60" s="23">
        <f>(P60-L60)/L60</f>
        <v>0.13643178410794599</v>
      </c>
      <c r="X60" s="27">
        <f t="shared" si="20"/>
        <v>1.0247738008281305E-5</v>
      </c>
      <c r="Y60" s="27">
        <f t="shared" si="21"/>
        <v>5.6020934943143945E-6</v>
      </c>
      <c r="Z60" s="22">
        <f t="shared" si="22"/>
        <v>5.6020934943143947</v>
      </c>
      <c r="AA60" s="22">
        <f t="shared" si="26"/>
        <v>12.790167795238347</v>
      </c>
      <c r="AB60">
        <v>33.4651</v>
      </c>
      <c r="AC60" s="36">
        <v>55</v>
      </c>
      <c r="AD60" s="36">
        <v>715</v>
      </c>
      <c r="AE60" s="27">
        <f t="shared" si="24"/>
        <v>10.247738008281305</v>
      </c>
    </row>
    <row r="61" spans="1:31" x14ac:dyDescent="0.35">
      <c r="A61" s="2">
        <v>44749</v>
      </c>
      <c r="B61" t="s">
        <v>18</v>
      </c>
      <c r="C61" t="s">
        <v>155</v>
      </c>
      <c r="D61" t="s">
        <v>133</v>
      </c>
      <c r="E61" t="s">
        <v>46</v>
      </c>
      <c r="F61">
        <v>2</v>
      </c>
      <c r="G61" t="s">
        <v>30</v>
      </c>
      <c r="H61" t="s">
        <v>137</v>
      </c>
      <c r="I61" t="str">
        <f t="shared" si="14"/>
        <v>K1FthH1</v>
      </c>
      <c r="J61" t="s">
        <v>475</v>
      </c>
      <c r="K61" t="s">
        <v>173</v>
      </c>
      <c r="L61" s="1">
        <v>0.68799999999999994</v>
      </c>
      <c r="M61">
        <v>3.82</v>
      </c>
      <c r="N61" s="1">
        <f t="shared" si="15"/>
        <v>-0.38200000000000001</v>
      </c>
      <c r="O61" t="s">
        <v>32</v>
      </c>
      <c r="P61">
        <v>0.76100000000000001</v>
      </c>
      <c r="Q61" s="1">
        <f t="shared" si="16"/>
        <v>-7.3000000000000065E-2</v>
      </c>
      <c r="R61">
        <v>7.01</v>
      </c>
      <c r="S61" s="1">
        <f t="shared" si="17"/>
        <v>-0.70099999999999996</v>
      </c>
      <c r="T61" s="1">
        <f t="shared" si="18"/>
        <v>-0.31899999999999995</v>
      </c>
      <c r="U61">
        <v>104.2</v>
      </c>
      <c r="V61" s="21">
        <f t="shared" si="19"/>
        <v>8523.247400000002</v>
      </c>
      <c r="W61" s="23">
        <f>(P61-L61)/L61</f>
        <v>0.1061046511627908</v>
      </c>
      <c r="X61" s="27">
        <f t="shared" si="20"/>
        <v>7.5201418864989709E-6</v>
      </c>
      <c r="Y61" s="27">
        <f t="shared" si="21"/>
        <v>6.409602978173347E-6</v>
      </c>
      <c r="Z61" s="22">
        <f t="shared" si="22"/>
        <v>6.4096029781733472</v>
      </c>
      <c r="AA61" s="22">
        <f t="shared" si="26"/>
        <v>20.092799304618648</v>
      </c>
      <c r="AB61">
        <v>34.081400000000002</v>
      </c>
      <c r="AC61">
        <v>128</v>
      </c>
      <c r="AD61">
        <v>930</v>
      </c>
      <c r="AE61" s="27">
        <f t="shared" si="24"/>
        <v>7.5201418864989709</v>
      </c>
    </row>
    <row r="62" spans="1:31" x14ac:dyDescent="0.35">
      <c r="A62" s="2">
        <v>44772</v>
      </c>
      <c r="B62" t="s">
        <v>56</v>
      </c>
      <c r="C62" t="s">
        <v>196</v>
      </c>
      <c r="D62" t="s">
        <v>67</v>
      </c>
      <c r="E62" t="s">
        <v>46</v>
      </c>
      <c r="F62">
        <v>2</v>
      </c>
      <c r="G62" t="s">
        <v>30</v>
      </c>
      <c r="H62" t="s">
        <v>75</v>
      </c>
      <c r="I62" t="str">
        <f t="shared" si="14"/>
        <v>L6FthJ7</v>
      </c>
      <c r="J62" t="s">
        <v>508</v>
      </c>
      <c r="L62" s="1">
        <v>0.67700000000000005</v>
      </c>
      <c r="M62">
        <v>10.67</v>
      </c>
      <c r="N62" s="1">
        <f t="shared" si="15"/>
        <v>-1.0669999999999999</v>
      </c>
      <c r="O62" t="s">
        <v>170</v>
      </c>
      <c r="P62">
        <v>0.65500000000000003</v>
      </c>
      <c r="Q62" s="1">
        <f t="shared" si="16"/>
        <v>2.200000000000002E-2</v>
      </c>
      <c r="R62">
        <v>12.12</v>
      </c>
      <c r="S62" s="1">
        <f t="shared" si="17"/>
        <v>-1.212</v>
      </c>
      <c r="T62" s="1">
        <f t="shared" si="18"/>
        <v>-0.14500000000000002</v>
      </c>
      <c r="U62">
        <v>72.885000000000005</v>
      </c>
      <c r="V62" s="21">
        <f t="shared" si="19"/>
        <v>4170.0952316250005</v>
      </c>
      <c r="W62" s="23">
        <f>(L62-P62)/P62</f>
        <v>3.3587786259542014E-2</v>
      </c>
      <c r="X62" s="27">
        <f t="shared" si="20"/>
        <v>1.8250561946119968E-6</v>
      </c>
      <c r="Y62" s="27">
        <f t="shared" si="21"/>
        <v>7.6106581345991568E-7</v>
      </c>
      <c r="Z62" s="22">
        <f t="shared" si="22"/>
        <v>0.76106581345991564</v>
      </c>
      <c r="AA62" s="22">
        <f t="shared" si="26"/>
        <v>5.2487297479994179</v>
      </c>
      <c r="AB62">
        <v>27.192399999999999</v>
      </c>
      <c r="AC62">
        <v>43.1</v>
      </c>
      <c r="AD62">
        <v>395</v>
      </c>
      <c r="AE62" s="27">
        <f t="shared" si="24"/>
        <v>1.8250561946119968</v>
      </c>
    </row>
    <row r="63" spans="1:31" x14ac:dyDescent="0.35">
      <c r="A63" s="2">
        <v>44772</v>
      </c>
      <c r="B63" t="s">
        <v>56</v>
      </c>
      <c r="C63" t="s">
        <v>196</v>
      </c>
      <c r="D63" t="s">
        <v>67</v>
      </c>
      <c r="E63" t="s">
        <v>46</v>
      </c>
      <c r="F63">
        <v>7</v>
      </c>
      <c r="G63" t="s">
        <v>30</v>
      </c>
      <c r="H63" t="s">
        <v>68</v>
      </c>
      <c r="I63" t="str">
        <f t="shared" si="14"/>
        <v>L6FthG6</v>
      </c>
      <c r="J63" t="s">
        <v>507</v>
      </c>
      <c r="L63" s="1">
        <v>0.60699999999999998</v>
      </c>
      <c r="M63">
        <v>8.2100000000000009</v>
      </c>
      <c r="N63" s="1">
        <f t="shared" si="15"/>
        <v>-0.82100000000000006</v>
      </c>
      <c r="O63" t="s">
        <v>170</v>
      </c>
      <c r="P63">
        <v>0.39800000000000002</v>
      </c>
      <c r="Q63" s="1">
        <f t="shared" si="16"/>
        <v>0.20899999999999996</v>
      </c>
      <c r="R63">
        <v>11.31</v>
      </c>
      <c r="S63" s="1">
        <f t="shared" si="17"/>
        <v>-1.131</v>
      </c>
      <c r="T63" s="1">
        <f t="shared" si="18"/>
        <v>-0.30999999999999994</v>
      </c>
      <c r="U63">
        <v>44.314999999999998</v>
      </c>
      <c r="V63" s="21">
        <f t="shared" si="19"/>
        <v>1541.5980916249998</v>
      </c>
      <c r="W63" s="23">
        <f>(L63-P63)/P63</f>
        <v>0.5251256281407034</v>
      </c>
      <c r="X63" s="27">
        <f t="shared" si="20"/>
        <v>5.385065348301339E-5</v>
      </c>
      <c r="Y63" s="27">
        <f t="shared" si="21"/>
        <v>8.3016064642172606E-6</v>
      </c>
      <c r="Z63" s="22">
        <f t="shared" si="22"/>
        <v>8.3016064642172598</v>
      </c>
      <c r="AA63" s="22">
        <f t="shared" si="26"/>
        <v>26.779375691023425</v>
      </c>
      <c r="AB63">
        <v>27.192399999999999</v>
      </c>
      <c r="AC63" s="36">
        <v>40</v>
      </c>
      <c r="AD63" s="36">
        <v>295</v>
      </c>
      <c r="AE63" s="27">
        <f t="shared" si="24"/>
        <v>53.850653483013389</v>
      </c>
    </row>
    <row r="64" spans="1:31" x14ac:dyDescent="0.35">
      <c r="A64" s="2">
        <v>44772</v>
      </c>
      <c r="B64" t="s">
        <v>56</v>
      </c>
      <c r="C64" t="s">
        <v>196</v>
      </c>
      <c r="D64" t="s">
        <v>77</v>
      </c>
      <c r="E64" t="s">
        <v>46</v>
      </c>
      <c r="F64">
        <v>12</v>
      </c>
      <c r="G64" t="s">
        <v>30</v>
      </c>
      <c r="H64" t="s">
        <v>93</v>
      </c>
      <c r="I64" t="str">
        <f t="shared" si="14"/>
        <v>M3FthH9</v>
      </c>
      <c r="J64" t="s">
        <v>516</v>
      </c>
      <c r="L64" s="1">
        <v>0.63100000000000001</v>
      </c>
      <c r="M64">
        <v>6.13</v>
      </c>
      <c r="N64" s="1">
        <f t="shared" si="15"/>
        <v>-0.61299999999999999</v>
      </c>
      <c r="O64" t="s">
        <v>197</v>
      </c>
      <c r="P64">
        <v>0.40600000000000003</v>
      </c>
      <c r="Q64" s="1">
        <f t="shared" si="16"/>
        <v>0.22499999999999998</v>
      </c>
      <c r="R64">
        <v>10.56</v>
      </c>
      <c r="S64" s="1">
        <f t="shared" si="17"/>
        <v>-1.056</v>
      </c>
      <c r="T64" s="1">
        <f t="shared" si="18"/>
        <v>-0.44300000000000006</v>
      </c>
      <c r="U64">
        <v>39.945</v>
      </c>
      <c r="V64" s="21">
        <f t="shared" si="19"/>
        <v>1252.5483746250002</v>
      </c>
      <c r="W64" s="23">
        <f>(L64-P64)/P64</f>
        <v>0.55418719211822653</v>
      </c>
      <c r="X64" s="27">
        <f t="shared" si="20"/>
        <v>5.7542416191695682E-5</v>
      </c>
      <c r="Y64" s="27">
        <f t="shared" si="21"/>
        <v>7.2074659872903718E-6</v>
      </c>
      <c r="Z64" s="22">
        <f t="shared" si="22"/>
        <v>7.2074659872903721</v>
      </c>
      <c r="AA64" s="22">
        <f t="shared" si="26"/>
        <v>16.269674914876685</v>
      </c>
      <c r="AB64">
        <v>27.192399999999999</v>
      </c>
      <c r="AC64" s="36">
        <v>40.700000000000003</v>
      </c>
      <c r="AD64" s="36">
        <v>335</v>
      </c>
      <c r="AE64" s="27">
        <f t="shared" si="24"/>
        <v>57.542416191695679</v>
      </c>
    </row>
    <row r="65" spans="1:31" x14ac:dyDescent="0.35">
      <c r="A65" s="2">
        <v>44772</v>
      </c>
      <c r="B65" t="s">
        <v>56</v>
      </c>
      <c r="C65" t="s">
        <v>196</v>
      </c>
      <c r="D65" t="s">
        <v>57</v>
      </c>
      <c r="E65" t="s">
        <v>46</v>
      </c>
      <c r="F65">
        <v>7</v>
      </c>
      <c r="G65" t="s">
        <v>30</v>
      </c>
      <c r="H65" t="s">
        <v>62</v>
      </c>
      <c r="I65" t="str">
        <f t="shared" si="14"/>
        <v>L1FthF5</v>
      </c>
      <c r="J65" t="s">
        <v>500</v>
      </c>
      <c r="L65" s="1">
        <v>0.67900000000000005</v>
      </c>
      <c r="M65">
        <v>5.68</v>
      </c>
      <c r="N65" s="1">
        <f t="shared" si="15"/>
        <v>-0.56799999999999995</v>
      </c>
      <c r="O65" t="s">
        <v>198</v>
      </c>
      <c r="P65">
        <v>0.58599999999999997</v>
      </c>
      <c r="Q65" s="1">
        <f t="shared" si="16"/>
        <v>9.3000000000000083E-2</v>
      </c>
      <c r="S65" s="1" t="s">
        <v>103</v>
      </c>
      <c r="T65" s="1" t="s">
        <v>103</v>
      </c>
      <c r="U65">
        <v>42.6</v>
      </c>
      <c r="V65" s="21">
        <f t="shared" si="19"/>
        <v>1424.5866000000003</v>
      </c>
      <c r="W65" s="23">
        <f>(L65-P65)/P65</f>
        <v>0.15870307167235509</v>
      </c>
      <c r="X65" s="27">
        <f t="shared" si="20"/>
        <v>1.234432950467869E-5</v>
      </c>
      <c r="Y65" s="27">
        <f t="shared" si="21"/>
        <v>1.7585566398349904E-6</v>
      </c>
      <c r="Z65" s="22">
        <f t="shared" si="22"/>
        <v>1.7585566398349903</v>
      </c>
      <c r="AA65" s="22" t="s">
        <v>103</v>
      </c>
      <c r="AB65">
        <v>27.192399999999999</v>
      </c>
      <c r="AC65" s="36">
        <v>20</v>
      </c>
      <c r="AD65" s="36">
        <v>340</v>
      </c>
      <c r="AE65" s="27">
        <f t="shared" si="24"/>
        <v>12.34432950467869</v>
      </c>
    </row>
    <row r="66" spans="1:31" x14ac:dyDescent="0.35">
      <c r="A66" s="2">
        <v>44776</v>
      </c>
      <c r="B66" t="s">
        <v>18</v>
      </c>
      <c r="C66" t="s">
        <v>196</v>
      </c>
      <c r="D66" t="s">
        <v>133</v>
      </c>
      <c r="E66" t="s">
        <v>46</v>
      </c>
      <c r="F66">
        <v>1</v>
      </c>
      <c r="G66" t="s">
        <v>30</v>
      </c>
      <c r="H66" t="s">
        <v>137</v>
      </c>
      <c r="I66" t="str">
        <f t="shared" ref="I66:I97" si="27">D66&amp;G66&amp;H66</f>
        <v>K1FthH1</v>
      </c>
      <c r="J66" t="s">
        <v>475</v>
      </c>
      <c r="K66" t="s">
        <v>199</v>
      </c>
      <c r="L66" s="1">
        <v>0.64300000000000002</v>
      </c>
      <c r="M66">
        <v>4.54</v>
      </c>
      <c r="N66" s="1">
        <f t="shared" ref="N66:N97" si="28">M66/-10</f>
        <v>-0.45400000000000001</v>
      </c>
      <c r="O66" t="s">
        <v>200</v>
      </c>
      <c r="P66">
        <v>0.68700000000000006</v>
      </c>
      <c r="Q66" s="1">
        <f t="shared" ref="Q66:Q87" si="29">L66-P66</f>
        <v>-4.4000000000000039E-2</v>
      </c>
      <c r="R66">
        <v>5.93</v>
      </c>
      <c r="S66" s="1">
        <f t="shared" ref="S66:S97" si="30">R66/-10</f>
        <v>-0.59299999999999997</v>
      </c>
      <c r="T66" s="1">
        <f t="shared" ref="T66:T97" si="31">S66-N66</f>
        <v>-0.13899999999999996</v>
      </c>
      <c r="U66">
        <v>104.2</v>
      </c>
      <c r="V66" s="21">
        <f t="shared" ref="V66:V97" si="32">3.14*(U66/2)^2</f>
        <v>8523.247400000002</v>
      </c>
      <c r="W66" s="23">
        <f>(P66-L66)/L66</f>
        <v>6.8429237947122926E-2</v>
      </c>
      <c r="X66" s="27">
        <f t="shared" ref="X66:X87" si="33">119*(10^-6)*(W66^1.231)</f>
        <v>4.3825764275885476E-6</v>
      </c>
      <c r="Y66" s="27">
        <f t="shared" ref="Y66:Y87" si="34">X66*(V66/10000)</f>
        <v>3.7353783141745389E-6</v>
      </c>
      <c r="Z66" s="22">
        <f t="shared" ref="Z66:Z87" si="35">Y66*10^6</f>
        <v>3.7353783141745391</v>
      </c>
      <c r="AA66" s="22">
        <f>Z66/ABS(T66)</f>
        <v>26.873225281831225</v>
      </c>
      <c r="AB66">
        <v>28.545300000000001</v>
      </c>
      <c r="AC66">
        <v>128</v>
      </c>
      <c r="AD66">
        <v>930</v>
      </c>
      <c r="AE66" s="27">
        <f t="shared" ref="AE66:AE97" si="36">X66*10^6</f>
        <v>4.3825764275885479</v>
      </c>
    </row>
    <row r="67" spans="1:31" x14ac:dyDescent="0.35">
      <c r="A67" s="2">
        <v>44778</v>
      </c>
      <c r="B67" s="6" t="s">
        <v>18</v>
      </c>
      <c r="C67" s="6" t="s">
        <v>196</v>
      </c>
      <c r="D67" t="s">
        <v>86</v>
      </c>
      <c r="E67" t="s">
        <v>46</v>
      </c>
      <c r="F67">
        <v>3</v>
      </c>
      <c r="G67" t="s">
        <v>30</v>
      </c>
      <c r="H67" t="s">
        <v>65</v>
      </c>
      <c r="I67" t="str">
        <f t="shared" si="27"/>
        <v>K5FthC5</v>
      </c>
      <c r="J67" t="s">
        <v>401</v>
      </c>
      <c r="K67" t="s">
        <v>208</v>
      </c>
      <c r="L67" s="1">
        <v>0.59099999999999997</v>
      </c>
      <c r="M67">
        <v>5.01</v>
      </c>
      <c r="N67" s="1">
        <f t="shared" si="28"/>
        <v>-0.501</v>
      </c>
      <c r="O67" s="6" t="s">
        <v>168</v>
      </c>
      <c r="P67">
        <v>0.65600000000000003</v>
      </c>
      <c r="Q67" s="1">
        <f t="shared" si="29"/>
        <v>-6.5000000000000058E-2</v>
      </c>
      <c r="R67">
        <v>6.16</v>
      </c>
      <c r="S67" s="1">
        <f t="shared" si="30"/>
        <v>-0.61599999999999999</v>
      </c>
      <c r="T67" s="1">
        <f t="shared" si="31"/>
        <v>-0.11499999999999999</v>
      </c>
      <c r="U67">
        <v>80.05</v>
      </c>
      <c r="V67" s="21">
        <f t="shared" si="32"/>
        <v>5030.2819625000002</v>
      </c>
      <c r="W67" s="23">
        <f>(P67-L67)/L67</f>
        <v>0.10998307952622684</v>
      </c>
      <c r="X67" s="27">
        <f t="shared" si="33"/>
        <v>7.859937894337759E-6</v>
      </c>
      <c r="Y67" s="27">
        <f t="shared" si="34"/>
        <v>3.9537703816257466E-6</v>
      </c>
      <c r="Z67" s="22">
        <f t="shared" si="35"/>
        <v>3.9537703816257466</v>
      </c>
      <c r="AA67" s="22">
        <f>Z67/ABS(T67)</f>
        <v>34.380612014136929</v>
      </c>
      <c r="AB67">
        <v>33.254899999999999</v>
      </c>
      <c r="AC67" s="13">
        <v>86.4</v>
      </c>
      <c r="AD67" s="13">
        <v>632</v>
      </c>
      <c r="AE67" s="27">
        <f t="shared" si="36"/>
        <v>7.8599378943377589</v>
      </c>
    </row>
    <row r="68" spans="1:31" x14ac:dyDescent="0.35">
      <c r="A68" s="2">
        <v>44779</v>
      </c>
      <c r="B68" s="6" t="s">
        <v>18</v>
      </c>
      <c r="C68" s="6" t="s">
        <v>196</v>
      </c>
      <c r="D68" t="s">
        <v>45</v>
      </c>
      <c r="E68" t="s">
        <v>46</v>
      </c>
      <c r="F68">
        <v>16</v>
      </c>
      <c r="G68" t="s">
        <v>30</v>
      </c>
      <c r="H68" t="s">
        <v>106</v>
      </c>
      <c r="I68" t="str">
        <f t="shared" si="27"/>
        <v>L4FthC7</v>
      </c>
      <c r="J68" t="s">
        <v>414</v>
      </c>
      <c r="K68" t="s">
        <v>212</v>
      </c>
      <c r="L68" s="1">
        <v>0.74199999999999999</v>
      </c>
      <c r="M68">
        <v>6.67</v>
      </c>
      <c r="N68" s="1">
        <f t="shared" si="28"/>
        <v>-0.66700000000000004</v>
      </c>
      <c r="O68" s="6" t="s">
        <v>178</v>
      </c>
      <c r="P68">
        <v>0.77100000000000002</v>
      </c>
      <c r="Q68" s="1">
        <f t="shared" si="29"/>
        <v>-2.9000000000000026E-2</v>
      </c>
      <c r="R68">
        <v>5.75</v>
      </c>
      <c r="S68" s="1">
        <f t="shared" si="30"/>
        <v>-0.57499999999999996</v>
      </c>
      <c r="T68" s="1">
        <f t="shared" si="31"/>
        <v>9.2000000000000082E-2</v>
      </c>
      <c r="U68">
        <v>83.45</v>
      </c>
      <c r="V68" s="21">
        <f t="shared" si="32"/>
        <v>5466.6634625000006</v>
      </c>
      <c r="W68" s="23">
        <f>(P68-L68)/L68</f>
        <v>3.9083557951482516E-2</v>
      </c>
      <c r="X68" s="27">
        <f t="shared" si="33"/>
        <v>2.1993365385287235E-6</v>
      </c>
      <c r="Y68" s="27">
        <f t="shared" si="34"/>
        <v>1.2023032696916198E-6</v>
      </c>
      <c r="Z68" s="22">
        <f t="shared" si="35"/>
        <v>1.2023032696916198</v>
      </c>
      <c r="AA68" s="22">
        <f>Z68/ABS(T68)</f>
        <v>13.068513800995856</v>
      </c>
      <c r="AB68">
        <v>31.516500000000001</v>
      </c>
      <c r="AC68" s="36">
        <v>55</v>
      </c>
      <c r="AD68" s="36">
        <v>715</v>
      </c>
      <c r="AE68" s="27">
        <f t="shared" si="36"/>
        <v>2.1993365385287236</v>
      </c>
    </row>
    <row r="69" spans="1:31" x14ac:dyDescent="0.35">
      <c r="A69" s="2">
        <v>44779</v>
      </c>
      <c r="B69" s="6" t="s">
        <v>18</v>
      </c>
      <c r="C69" s="6" t="s">
        <v>196</v>
      </c>
      <c r="D69" t="s">
        <v>86</v>
      </c>
      <c r="E69" t="s">
        <v>46</v>
      </c>
      <c r="F69">
        <v>2</v>
      </c>
      <c r="G69" t="s">
        <v>30</v>
      </c>
      <c r="H69" t="s">
        <v>90</v>
      </c>
      <c r="I69" t="str">
        <f t="shared" si="27"/>
        <v>K5FthA4</v>
      </c>
      <c r="J69" t="s">
        <v>400</v>
      </c>
      <c r="K69" t="s">
        <v>150</v>
      </c>
      <c r="L69" s="1">
        <v>0.54600000000000004</v>
      </c>
      <c r="M69">
        <v>4.46</v>
      </c>
      <c r="N69" s="1">
        <f t="shared" si="28"/>
        <v>-0.44600000000000001</v>
      </c>
      <c r="O69" s="6" t="s">
        <v>211</v>
      </c>
      <c r="P69">
        <v>0.59199999999999997</v>
      </c>
      <c r="Q69" s="1">
        <f t="shared" si="29"/>
        <v>-4.599999999999993E-2</v>
      </c>
      <c r="R69">
        <v>4.32</v>
      </c>
      <c r="S69" s="1">
        <f t="shared" si="30"/>
        <v>-0.43200000000000005</v>
      </c>
      <c r="T69" s="1">
        <f t="shared" si="31"/>
        <v>1.3999999999999957E-2</v>
      </c>
      <c r="U69">
        <v>83.3</v>
      </c>
      <c r="V69" s="21">
        <f t="shared" si="32"/>
        <v>5447.0286500000002</v>
      </c>
      <c r="W69" s="23">
        <f>(P69-L69)/L69</f>
        <v>8.4249084249084116E-2</v>
      </c>
      <c r="X69" s="27">
        <f t="shared" si="33"/>
        <v>5.6613200706269429E-6</v>
      </c>
      <c r="Y69" s="27">
        <f t="shared" si="34"/>
        <v>3.0837372621524982E-6</v>
      </c>
      <c r="Z69" s="22">
        <f t="shared" si="35"/>
        <v>3.0837372621524981</v>
      </c>
      <c r="AA69" s="22" t="s">
        <v>103</v>
      </c>
      <c r="AB69">
        <v>31.516500000000001</v>
      </c>
      <c r="AC69" s="13">
        <v>57.9</v>
      </c>
      <c r="AD69" s="13">
        <v>680</v>
      </c>
      <c r="AE69" s="27">
        <f t="shared" si="36"/>
        <v>5.6613200706269433</v>
      </c>
    </row>
    <row r="70" spans="1:31" x14ac:dyDescent="0.35">
      <c r="A70" s="2">
        <v>44720</v>
      </c>
      <c r="B70" t="s">
        <v>18</v>
      </c>
      <c r="C70" t="s">
        <v>19</v>
      </c>
      <c r="D70" t="s">
        <v>45</v>
      </c>
      <c r="E70" t="s">
        <v>46</v>
      </c>
      <c r="F70">
        <v>1</v>
      </c>
      <c r="G70" t="s">
        <v>41</v>
      </c>
      <c r="H70" t="s">
        <v>104</v>
      </c>
      <c r="I70" t="str">
        <f t="shared" si="27"/>
        <v>L4MluE8</v>
      </c>
      <c r="J70" t="s">
        <v>416</v>
      </c>
      <c r="K70" t="s">
        <v>23</v>
      </c>
      <c r="L70" s="1">
        <v>0.74399999999999999</v>
      </c>
      <c r="M70">
        <v>10.67</v>
      </c>
      <c r="N70" s="1">
        <f t="shared" si="28"/>
        <v>-1.0669999999999999</v>
      </c>
      <c r="O70" t="s">
        <v>105</v>
      </c>
      <c r="P70">
        <v>0.60399999999999998</v>
      </c>
      <c r="Q70" s="1">
        <f t="shared" si="29"/>
        <v>0.14000000000000001</v>
      </c>
      <c r="R70">
        <v>17.559999999999999</v>
      </c>
      <c r="S70" s="1">
        <f t="shared" si="30"/>
        <v>-1.7559999999999998</v>
      </c>
      <c r="T70" s="1">
        <f t="shared" si="31"/>
        <v>-0.68899999999999983</v>
      </c>
      <c r="U70">
        <v>107.6</v>
      </c>
      <c r="V70" s="21">
        <f t="shared" si="32"/>
        <v>9088.5415999999987</v>
      </c>
      <c r="W70" s="23">
        <f t="shared" ref="W70:W84" si="37">(L70-P70)/P70</f>
        <v>0.23178807947019869</v>
      </c>
      <c r="X70" s="27">
        <f t="shared" si="33"/>
        <v>1.967768942934387E-5</v>
      </c>
      <c r="Y70" s="27">
        <f t="shared" si="34"/>
        <v>1.7884149897047198E-5</v>
      </c>
      <c r="Z70" s="22">
        <f t="shared" si="35"/>
        <v>17.884149897047198</v>
      </c>
      <c r="AA70" s="22">
        <f t="shared" ref="AA70:AA75" si="38">Z70/ABS(T70)</f>
        <v>25.956676193101892</v>
      </c>
      <c r="AB70">
        <v>26.9267</v>
      </c>
      <c r="AC70" s="36">
        <v>94</v>
      </c>
      <c r="AD70" s="36">
        <v>800</v>
      </c>
      <c r="AE70" s="27">
        <f t="shared" si="36"/>
        <v>19.677689429343872</v>
      </c>
    </row>
    <row r="71" spans="1:31" x14ac:dyDescent="0.35">
      <c r="A71" s="2">
        <v>44720</v>
      </c>
      <c r="B71" t="s">
        <v>18</v>
      </c>
      <c r="C71" t="s">
        <v>19</v>
      </c>
      <c r="D71" t="s">
        <v>45</v>
      </c>
      <c r="E71" t="s">
        <v>46</v>
      </c>
      <c r="F71">
        <v>7</v>
      </c>
      <c r="G71" t="s">
        <v>41</v>
      </c>
      <c r="H71" t="s">
        <v>108</v>
      </c>
      <c r="I71" t="str">
        <f t="shared" si="27"/>
        <v>L4MluE5</v>
      </c>
      <c r="J71" t="s">
        <v>415</v>
      </c>
      <c r="K71" t="s">
        <v>23</v>
      </c>
      <c r="L71" s="1">
        <v>0.53700000000000003</v>
      </c>
      <c r="M71">
        <v>5.18</v>
      </c>
      <c r="N71" s="1">
        <f t="shared" si="28"/>
        <v>-0.51800000000000002</v>
      </c>
      <c r="O71" t="s">
        <v>105</v>
      </c>
      <c r="P71">
        <v>0.46700000000000003</v>
      </c>
      <c r="Q71" s="1">
        <f t="shared" si="29"/>
        <v>7.0000000000000007E-2</v>
      </c>
      <c r="R71">
        <v>15.54</v>
      </c>
      <c r="S71" s="1">
        <f t="shared" si="30"/>
        <v>-1.5539999999999998</v>
      </c>
      <c r="T71" s="1">
        <f t="shared" si="31"/>
        <v>-1.0359999999999998</v>
      </c>
      <c r="U71">
        <v>93.65</v>
      </c>
      <c r="V71" s="21">
        <f t="shared" si="32"/>
        <v>6884.7031625000009</v>
      </c>
      <c r="W71" s="23">
        <f t="shared" si="37"/>
        <v>0.14989293361884368</v>
      </c>
      <c r="X71" s="27">
        <f t="shared" si="33"/>
        <v>1.15062437162617E-5</v>
      </c>
      <c r="Y71" s="27">
        <f t="shared" si="34"/>
        <v>7.9217072501842692E-6</v>
      </c>
      <c r="Z71" s="22">
        <f t="shared" si="35"/>
        <v>7.9217072501842694</v>
      </c>
      <c r="AA71" s="22">
        <f t="shared" si="38"/>
        <v>7.646435569675937</v>
      </c>
      <c r="AB71">
        <v>26.9267</v>
      </c>
      <c r="AC71" s="36">
        <v>80</v>
      </c>
      <c r="AD71" s="36">
        <v>710</v>
      </c>
      <c r="AE71" s="27">
        <f t="shared" si="36"/>
        <v>11.5062437162617</v>
      </c>
    </row>
    <row r="72" spans="1:31" x14ac:dyDescent="0.35">
      <c r="A72" s="2">
        <v>44720</v>
      </c>
      <c r="B72" t="s">
        <v>18</v>
      </c>
      <c r="C72" t="s">
        <v>19</v>
      </c>
      <c r="D72" t="s">
        <v>86</v>
      </c>
      <c r="E72" t="s">
        <v>46</v>
      </c>
      <c r="F72">
        <v>14</v>
      </c>
      <c r="G72" t="s">
        <v>41</v>
      </c>
      <c r="H72" t="s">
        <v>52</v>
      </c>
      <c r="I72" t="str">
        <f t="shared" si="27"/>
        <v>K5MluF9</v>
      </c>
      <c r="J72" t="s">
        <v>403</v>
      </c>
      <c r="K72" t="s">
        <v>99</v>
      </c>
      <c r="L72" s="1">
        <v>0.56299999999999994</v>
      </c>
      <c r="M72">
        <v>8.15</v>
      </c>
      <c r="N72" s="1">
        <f t="shared" si="28"/>
        <v>-0.81500000000000006</v>
      </c>
      <c r="O72" t="s">
        <v>100</v>
      </c>
      <c r="P72">
        <v>0.433</v>
      </c>
      <c r="Q72" s="1">
        <f t="shared" si="29"/>
        <v>0.12999999999999995</v>
      </c>
      <c r="R72">
        <v>14.72</v>
      </c>
      <c r="S72" s="1">
        <f t="shared" si="30"/>
        <v>-1.472</v>
      </c>
      <c r="T72" s="1">
        <f t="shared" si="31"/>
        <v>-0.65699999999999992</v>
      </c>
      <c r="U72">
        <v>117.25</v>
      </c>
      <c r="V72" s="21">
        <f t="shared" si="32"/>
        <v>10791.836562500001</v>
      </c>
      <c r="W72" s="23">
        <f t="shared" si="37"/>
        <v>0.30023094688221696</v>
      </c>
      <c r="X72" s="27">
        <f t="shared" si="33"/>
        <v>2.705793366117415E-5</v>
      </c>
      <c r="Y72" s="27">
        <f t="shared" si="34"/>
        <v>2.9200479779035872E-5</v>
      </c>
      <c r="Z72" s="22">
        <f t="shared" si="35"/>
        <v>29.20047977903587</v>
      </c>
      <c r="AA72" s="22">
        <f t="shared" si="38"/>
        <v>44.445174701728881</v>
      </c>
      <c r="AB72">
        <v>26.9267</v>
      </c>
      <c r="AC72" s="13">
        <v>99.7</v>
      </c>
      <c r="AD72" s="13">
        <v>730</v>
      </c>
      <c r="AE72" s="27">
        <f t="shared" si="36"/>
        <v>27.05793366117415</v>
      </c>
    </row>
    <row r="73" spans="1:31" x14ac:dyDescent="0.35">
      <c r="A73" s="2">
        <v>44723</v>
      </c>
      <c r="B73" t="s">
        <v>18</v>
      </c>
      <c r="C73" t="s">
        <v>19</v>
      </c>
      <c r="D73" t="s">
        <v>133</v>
      </c>
      <c r="E73" t="s">
        <v>46</v>
      </c>
      <c r="F73">
        <v>6</v>
      </c>
      <c r="G73" t="s">
        <v>41</v>
      </c>
      <c r="H73" t="s">
        <v>136</v>
      </c>
      <c r="I73" t="str">
        <f t="shared" si="27"/>
        <v>K1MluD7</v>
      </c>
      <c r="J73" t="s">
        <v>480</v>
      </c>
      <c r="K73" t="s">
        <v>134</v>
      </c>
      <c r="L73" s="1">
        <v>0.95699999999999996</v>
      </c>
      <c r="M73">
        <v>4.83</v>
      </c>
      <c r="N73" s="1">
        <f t="shared" si="28"/>
        <v>-0.48299999999999998</v>
      </c>
      <c r="O73" t="s">
        <v>135</v>
      </c>
      <c r="P73">
        <v>0.80100000000000005</v>
      </c>
      <c r="Q73" s="1">
        <f t="shared" si="29"/>
        <v>0.15599999999999992</v>
      </c>
      <c r="R73">
        <v>8.84</v>
      </c>
      <c r="S73" s="1">
        <f t="shared" si="30"/>
        <v>-0.88400000000000001</v>
      </c>
      <c r="T73" s="1">
        <f t="shared" si="31"/>
        <v>-0.40100000000000002</v>
      </c>
      <c r="U73">
        <v>131.5</v>
      </c>
      <c r="V73" s="21">
        <f t="shared" si="32"/>
        <v>13574.41625</v>
      </c>
      <c r="W73" s="23">
        <f t="shared" si="37"/>
        <v>0.194756554307116</v>
      </c>
      <c r="X73" s="27">
        <f t="shared" si="33"/>
        <v>1.5882238545008922E-5</v>
      </c>
      <c r="Y73" s="27">
        <f t="shared" si="34"/>
        <v>2.1559211699174549E-5</v>
      </c>
      <c r="Z73" s="22">
        <f t="shared" si="35"/>
        <v>21.559211699174551</v>
      </c>
      <c r="AA73" s="22">
        <f t="shared" si="38"/>
        <v>53.763620197442769</v>
      </c>
      <c r="AB73">
        <v>31.959900000000001</v>
      </c>
      <c r="AC73">
        <v>136.30000000000001</v>
      </c>
      <c r="AD73">
        <v>832</v>
      </c>
      <c r="AE73" s="27">
        <f t="shared" si="36"/>
        <v>15.882238545008923</v>
      </c>
    </row>
    <row r="74" spans="1:31" x14ac:dyDescent="0.35">
      <c r="A74" s="2">
        <v>44748</v>
      </c>
      <c r="B74" t="s">
        <v>18</v>
      </c>
      <c r="C74" t="s">
        <v>155</v>
      </c>
      <c r="D74" t="s">
        <v>45</v>
      </c>
      <c r="E74" t="s">
        <v>46</v>
      </c>
      <c r="F74">
        <v>13</v>
      </c>
      <c r="G74" t="s">
        <v>41</v>
      </c>
      <c r="H74" t="s">
        <v>104</v>
      </c>
      <c r="I74" t="str">
        <f t="shared" si="27"/>
        <v>L4MluE8</v>
      </c>
      <c r="J74" t="s">
        <v>416</v>
      </c>
      <c r="K74" t="s">
        <v>171</v>
      </c>
      <c r="L74" s="1">
        <v>0.85799999999999998</v>
      </c>
      <c r="M74">
        <v>21.63</v>
      </c>
      <c r="N74" s="1">
        <f t="shared" si="28"/>
        <v>-2.1629999999999998</v>
      </c>
      <c r="O74" t="s">
        <v>112</v>
      </c>
      <c r="P74">
        <v>0.629</v>
      </c>
      <c r="Q74" s="1">
        <f t="shared" si="29"/>
        <v>0.22899999999999998</v>
      </c>
      <c r="R74">
        <v>31.23</v>
      </c>
      <c r="S74" s="1">
        <f t="shared" si="30"/>
        <v>-3.1230000000000002</v>
      </c>
      <c r="T74" s="1">
        <f t="shared" si="31"/>
        <v>-0.96000000000000041</v>
      </c>
      <c r="U74">
        <v>107.6</v>
      </c>
      <c r="V74" s="21">
        <f t="shared" si="32"/>
        <v>9088.5415999999987</v>
      </c>
      <c r="W74" s="23">
        <f t="shared" si="37"/>
        <v>0.36406995230524641</v>
      </c>
      <c r="X74" s="27">
        <f t="shared" si="33"/>
        <v>3.4305637610514698E-5</v>
      </c>
      <c r="Y74" s="27">
        <f t="shared" si="34"/>
        <v>3.1178821453768741E-5</v>
      </c>
      <c r="Z74" s="22">
        <f t="shared" si="35"/>
        <v>31.178821453768741</v>
      </c>
      <c r="AA74" s="22">
        <f t="shared" si="38"/>
        <v>32.477939014342425</v>
      </c>
      <c r="AB74">
        <v>33.4651</v>
      </c>
      <c r="AC74" s="36">
        <v>94</v>
      </c>
      <c r="AD74" s="36">
        <v>800</v>
      </c>
      <c r="AE74" s="27">
        <f t="shared" si="36"/>
        <v>34.305637610514701</v>
      </c>
    </row>
    <row r="75" spans="1:31" x14ac:dyDescent="0.35">
      <c r="A75" s="2">
        <v>44748</v>
      </c>
      <c r="B75" t="s">
        <v>18</v>
      </c>
      <c r="C75" t="s">
        <v>155</v>
      </c>
      <c r="D75" t="s">
        <v>45</v>
      </c>
      <c r="E75" t="s">
        <v>46</v>
      </c>
      <c r="F75">
        <v>12</v>
      </c>
      <c r="G75" t="s">
        <v>41</v>
      </c>
      <c r="H75" t="s">
        <v>108</v>
      </c>
      <c r="I75" t="str">
        <f t="shared" si="27"/>
        <v>L4MluE5</v>
      </c>
      <c r="J75" t="s">
        <v>415</v>
      </c>
      <c r="K75" t="s">
        <v>171</v>
      </c>
      <c r="L75" s="1">
        <v>0.75600000000000001</v>
      </c>
      <c r="M75">
        <v>15.64</v>
      </c>
      <c r="N75" s="1">
        <f t="shared" si="28"/>
        <v>-1.5640000000000001</v>
      </c>
      <c r="O75" t="s">
        <v>112</v>
      </c>
      <c r="P75">
        <v>0.58699999999999997</v>
      </c>
      <c r="Q75" s="1">
        <f t="shared" si="29"/>
        <v>0.16900000000000004</v>
      </c>
      <c r="R75">
        <v>18.32</v>
      </c>
      <c r="S75" s="1">
        <f t="shared" si="30"/>
        <v>-1.8320000000000001</v>
      </c>
      <c r="T75" s="1">
        <f t="shared" si="31"/>
        <v>-0.26800000000000002</v>
      </c>
      <c r="U75">
        <v>93.65</v>
      </c>
      <c r="V75" s="21">
        <f t="shared" si="32"/>
        <v>6884.7031625000009</v>
      </c>
      <c r="W75" s="23">
        <f t="shared" si="37"/>
        <v>0.28790459965928455</v>
      </c>
      <c r="X75" s="27">
        <f t="shared" si="33"/>
        <v>2.5696974416167819E-5</v>
      </c>
      <c r="Y75" s="27">
        <f t="shared" si="34"/>
        <v>1.7691604102967222E-5</v>
      </c>
      <c r="Z75" s="22">
        <f t="shared" si="35"/>
        <v>17.691604102967222</v>
      </c>
      <c r="AA75" s="22">
        <f t="shared" si="38"/>
        <v>66.013448145400076</v>
      </c>
      <c r="AB75">
        <v>33.4651</v>
      </c>
      <c r="AC75" s="36">
        <v>80</v>
      </c>
      <c r="AD75" s="36">
        <v>710</v>
      </c>
      <c r="AE75" s="27">
        <f t="shared" si="36"/>
        <v>25.696974416167819</v>
      </c>
    </row>
    <row r="76" spans="1:31" x14ac:dyDescent="0.35">
      <c r="A76" s="2">
        <v>44748</v>
      </c>
      <c r="B76" t="s">
        <v>18</v>
      </c>
      <c r="C76" t="s">
        <v>155</v>
      </c>
      <c r="D76" t="s">
        <v>86</v>
      </c>
      <c r="E76" t="s">
        <v>46</v>
      </c>
      <c r="F76">
        <v>6</v>
      </c>
      <c r="G76" t="s">
        <v>41</v>
      </c>
      <c r="H76" t="s">
        <v>52</v>
      </c>
      <c r="I76" t="str">
        <f t="shared" si="27"/>
        <v>K5MluF9</v>
      </c>
      <c r="J76" t="s">
        <v>403</v>
      </c>
      <c r="K76" t="s">
        <v>165</v>
      </c>
      <c r="L76" s="1">
        <v>0.70399999999999996</v>
      </c>
      <c r="M76">
        <v>13.51</v>
      </c>
      <c r="N76" s="1">
        <f t="shared" si="28"/>
        <v>-1.351</v>
      </c>
      <c r="O76" t="s">
        <v>168</v>
      </c>
      <c r="P76">
        <v>0.52400000000000002</v>
      </c>
      <c r="Q76" s="1">
        <f t="shared" si="29"/>
        <v>0.17999999999999994</v>
      </c>
      <c r="R76">
        <v>11.64</v>
      </c>
      <c r="S76" s="1">
        <f t="shared" si="30"/>
        <v>-1.1640000000000001</v>
      </c>
      <c r="T76" s="1">
        <f t="shared" si="31"/>
        <v>0.18699999999999983</v>
      </c>
      <c r="U76">
        <v>117.25</v>
      </c>
      <c r="V76" s="21">
        <f t="shared" si="32"/>
        <v>10791.836562500001</v>
      </c>
      <c r="W76" s="23">
        <f t="shared" si="37"/>
        <v>0.34351145038167924</v>
      </c>
      <c r="X76" s="27">
        <f t="shared" si="33"/>
        <v>3.1936741339902356E-5</v>
      </c>
      <c r="Y76" s="27">
        <f t="shared" si="34"/>
        <v>3.4465609287906352E-5</v>
      </c>
      <c r="Z76" s="22">
        <f t="shared" si="35"/>
        <v>34.465609287906354</v>
      </c>
      <c r="AA76" s="22" t="s">
        <v>103</v>
      </c>
      <c r="AB76">
        <v>33.4651</v>
      </c>
      <c r="AC76" s="13">
        <v>99.7</v>
      </c>
      <c r="AD76" s="13">
        <v>730</v>
      </c>
      <c r="AE76" s="27">
        <f t="shared" si="36"/>
        <v>31.936741339902355</v>
      </c>
    </row>
    <row r="77" spans="1:31" x14ac:dyDescent="0.35">
      <c r="A77" s="2">
        <v>44750</v>
      </c>
      <c r="B77" t="s">
        <v>18</v>
      </c>
      <c r="C77" t="s">
        <v>155</v>
      </c>
      <c r="D77" t="s">
        <v>133</v>
      </c>
      <c r="E77" t="s">
        <v>46</v>
      </c>
      <c r="F77">
        <v>1</v>
      </c>
      <c r="G77" t="s">
        <v>41</v>
      </c>
      <c r="H77" t="s">
        <v>136</v>
      </c>
      <c r="I77" t="str">
        <f t="shared" si="27"/>
        <v>K1MluD7</v>
      </c>
      <c r="J77" t="s">
        <v>480</v>
      </c>
      <c r="K77" t="s">
        <v>177</v>
      </c>
      <c r="L77" s="1">
        <v>1.0529999999999999</v>
      </c>
      <c r="M77">
        <v>12.39</v>
      </c>
      <c r="N77" s="1">
        <f t="shared" si="28"/>
        <v>-1.2390000000000001</v>
      </c>
      <c r="O77" t="s">
        <v>178</v>
      </c>
      <c r="P77">
        <v>0.85699999999999998</v>
      </c>
      <c r="Q77" s="1">
        <f t="shared" si="29"/>
        <v>0.19599999999999995</v>
      </c>
      <c r="R77">
        <v>27.24</v>
      </c>
      <c r="S77" s="1">
        <f t="shared" si="30"/>
        <v>-2.7239999999999998</v>
      </c>
      <c r="T77" s="1">
        <f t="shared" si="31"/>
        <v>-1.4849999999999997</v>
      </c>
      <c r="U77">
        <v>131.5</v>
      </c>
      <c r="V77" s="21">
        <f t="shared" si="32"/>
        <v>13574.41625</v>
      </c>
      <c r="W77" s="23">
        <f t="shared" si="37"/>
        <v>0.2287047841306884</v>
      </c>
      <c r="X77" s="27">
        <f t="shared" si="33"/>
        <v>1.9355963453958449E-5</v>
      </c>
      <c r="Y77" s="27">
        <f t="shared" si="34"/>
        <v>2.6274590484381971E-5</v>
      </c>
      <c r="Z77" s="22">
        <f t="shared" si="35"/>
        <v>26.274590484381971</v>
      </c>
      <c r="AA77" s="22">
        <f t="shared" ref="AA77:AA84" si="39">Z77/ABS(T77)</f>
        <v>17.693326925509748</v>
      </c>
      <c r="AB77">
        <v>33.388599999999997</v>
      </c>
      <c r="AC77">
        <v>136.30000000000001</v>
      </c>
      <c r="AD77">
        <v>832</v>
      </c>
      <c r="AE77" s="27">
        <f t="shared" si="36"/>
        <v>19.355963453958449</v>
      </c>
    </row>
    <row r="78" spans="1:31" x14ac:dyDescent="0.35">
      <c r="A78" s="10">
        <v>44777</v>
      </c>
      <c r="B78" s="6" t="s">
        <v>18</v>
      </c>
      <c r="C78" s="6" t="s">
        <v>196</v>
      </c>
      <c r="D78" t="s">
        <v>133</v>
      </c>
      <c r="E78" t="s">
        <v>46</v>
      </c>
      <c r="F78">
        <v>4</v>
      </c>
      <c r="G78" t="s">
        <v>41</v>
      </c>
      <c r="H78" t="s">
        <v>136</v>
      </c>
      <c r="I78" t="str">
        <f t="shared" si="27"/>
        <v>K1MluD7</v>
      </c>
      <c r="J78" t="s">
        <v>480</v>
      </c>
      <c r="K78" t="s">
        <v>204</v>
      </c>
      <c r="L78" s="1">
        <v>0.98699999999999999</v>
      </c>
      <c r="M78">
        <v>4.6900000000000004</v>
      </c>
      <c r="N78" s="1">
        <f t="shared" si="28"/>
        <v>-0.46900000000000003</v>
      </c>
      <c r="O78" s="6" t="s">
        <v>205</v>
      </c>
      <c r="P78">
        <v>0.84899999999999998</v>
      </c>
      <c r="Q78" s="1">
        <f t="shared" si="29"/>
        <v>0.13800000000000001</v>
      </c>
      <c r="R78">
        <v>17.47</v>
      </c>
      <c r="S78" s="1">
        <f t="shared" si="30"/>
        <v>-1.7469999999999999</v>
      </c>
      <c r="T78" s="1">
        <f t="shared" si="31"/>
        <v>-1.2779999999999998</v>
      </c>
      <c r="U78">
        <v>131.5</v>
      </c>
      <c r="V78" s="21">
        <f t="shared" si="32"/>
        <v>13574.41625</v>
      </c>
      <c r="W78" s="23">
        <f t="shared" si="37"/>
        <v>0.16254416961130744</v>
      </c>
      <c r="X78" s="27">
        <f t="shared" si="33"/>
        <v>1.271313767265483E-5</v>
      </c>
      <c r="Y78" s="27">
        <f t="shared" si="34"/>
        <v>1.725734226121729E-5</v>
      </c>
      <c r="Z78" s="22">
        <f t="shared" si="35"/>
        <v>17.257342261217289</v>
      </c>
      <c r="AA78" s="22">
        <f t="shared" si="39"/>
        <v>13.503397700483013</v>
      </c>
      <c r="AB78">
        <v>29.967099999999999</v>
      </c>
      <c r="AC78">
        <v>136.30000000000001</v>
      </c>
      <c r="AD78">
        <v>832</v>
      </c>
      <c r="AE78" s="27">
        <f t="shared" si="36"/>
        <v>12.713137672654829</v>
      </c>
    </row>
    <row r="79" spans="1:31" x14ac:dyDescent="0.35">
      <c r="A79" s="2">
        <v>44779</v>
      </c>
      <c r="B79" s="6" t="s">
        <v>18</v>
      </c>
      <c r="C79" s="6" t="s">
        <v>196</v>
      </c>
      <c r="D79" t="s">
        <v>86</v>
      </c>
      <c r="E79" t="s">
        <v>46</v>
      </c>
      <c r="F79">
        <v>6</v>
      </c>
      <c r="G79" t="s">
        <v>41</v>
      </c>
      <c r="H79" t="s">
        <v>52</v>
      </c>
      <c r="I79" t="str">
        <f t="shared" si="27"/>
        <v>K5MluF9</v>
      </c>
      <c r="J79" t="s">
        <v>403</v>
      </c>
      <c r="K79" t="s">
        <v>150</v>
      </c>
      <c r="L79" s="1">
        <v>0.70899999999999996</v>
      </c>
      <c r="M79">
        <v>6.56</v>
      </c>
      <c r="N79" s="1">
        <f t="shared" si="28"/>
        <v>-0.65599999999999992</v>
      </c>
      <c r="O79" s="6" t="s">
        <v>211</v>
      </c>
      <c r="P79">
        <v>0.51100000000000001</v>
      </c>
      <c r="Q79" s="1">
        <f t="shared" si="29"/>
        <v>0.19799999999999995</v>
      </c>
      <c r="R79">
        <v>21.45</v>
      </c>
      <c r="S79" s="1">
        <f t="shared" si="30"/>
        <v>-2.145</v>
      </c>
      <c r="T79" s="1">
        <f t="shared" si="31"/>
        <v>-1.4890000000000001</v>
      </c>
      <c r="U79">
        <v>117.25</v>
      </c>
      <c r="V79" s="21">
        <f t="shared" si="32"/>
        <v>10791.836562500001</v>
      </c>
      <c r="W79" s="23">
        <f t="shared" si="37"/>
        <v>0.38747553816046959</v>
      </c>
      <c r="X79" s="27">
        <f t="shared" si="33"/>
        <v>3.7040401240853576E-5</v>
      </c>
      <c r="Y79" s="27">
        <f t="shared" si="34"/>
        <v>3.9973395640071403E-5</v>
      </c>
      <c r="Z79" s="22">
        <f t="shared" si="35"/>
        <v>39.973395640071402</v>
      </c>
      <c r="AA79" s="22">
        <f t="shared" si="39"/>
        <v>26.845799623956616</v>
      </c>
      <c r="AB79">
        <v>31.516500000000001</v>
      </c>
      <c r="AC79" s="13">
        <v>99.7</v>
      </c>
      <c r="AD79" s="13">
        <v>730</v>
      </c>
      <c r="AE79" s="27">
        <f t="shared" si="36"/>
        <v>37.040401240853576</v>
      </c>
    </row>
    <row r="80" spans="1:31" x14ac:dyDescent="0.35">
      <c r="A80" s="2">
        <v>44779</v>
      </c>
      <c r="B80" s="6" t="s">
        <v>18</v>
      </c>
      <c r="C80" s="6" t="s">
        <v>196</v>
      </c>
      <c r="D80" t="s">
        <v>45</v>
      </c>
      <c r="E80" t="s">
        <v>46</v>
      </c>
      <c r="F80">
        <v>15</v>
      </c>
      <c r="G80" t="s">
        <v>41</v>
      </c>
      <c r="H80" t="s">
        <v>104</v>
      </c>
      <c r="I80" t="str">
        <f t="shared" si="27"/>
        <v>L4MluE8</v>
      </c>
      <c r="J80" t="s">
        <v>416</v>
      </c>
      <c r="K80" t="s">
        <v>212</v>
      </c>
      <c r="L80" s="1">
        <v>0.86499999999999999</v>
      </c>
      <c r="M80">
        <v>8.0399999999999991</v>
      </c>
      <c r="N80" s="1">
        <f t="shared" si="28"/>
        <v>-0.80399999999999994</v>
      </c>
      <c r="O80" s="6" t="s">
        <v>178</v>
      </c>
      <c r="P80">
        <v>0.65300000000000002</v>
      </c>
      <c r="Q80" s="1">
        <f t="shared" si="29"/>
        <v>0.21199999999999997</v>
      </c>
      <c r="R80">
        <v>21.34</v>
      </c>
      <c r="S80" s="1">
        <f t="shared" si="30"/>
        <v>-2.1339999999999999</v>
      </c>
      <c r="T80" s="1">
        <f t="shared" si="31"/>
        <v>-1.33</v>
      </c>
      <c r="U80">
        <v>107.6</v>
      </c>
      <c r="V80" s="21">
        <f t="shared" si="32"/>
        <v>9088.5415999999987</v>
      </c>
      <c r="W80" s="23">
        <f t="shared" si="37"/>
        <v>0.32465543644716688</v>
      </c>
      <c r="X80" s="27">
        <f t="shared" si="33"/>
        <v>2.9792591377034631E-5</v>
      </c>
      <c r="Y80" s="27">
        <f t="shared" si="34"/>
        <v>2.7077120610198049E-5</v>
      </c>
      <c r="Z80" s="22">
        <f t="shared" si="35"/>
        <v>27.077120610198051</v>
      </c>
      <c r="AA80" s="22">
        <f t="shared" si="39"/>
        <v>20.358737300900788</v>
      </c>
      <c r="AB80">
        <v>31.516500000000001</v>
      </c>
      <c r="AC80" s="36">
        <v>94</v>
      </c>
      <c r="AD80" s="36">
        <v>800</v>
      </c>
      <c r="AE80" s="27">
        <f t="shared" si="36"/>
        <v>29.792591377034633</v>
      </c>
    </row>
    <row r="81" spans="1:31" x14ac:dyDescent="0.35">
      <c r="A81" s="2">
        <v>44779</v>
      </c>
      <c r="B81" s="6" t="s">
        <v>18</v>
      </c>
      <c r="C81" s="6" t="s">
        <v>196</v>
      </c>
      <c r="D81" t="s">
        <v>45</v>
      </c>
      <c r="E81" t="s">
        <v>46</v>
      </c>
      <c r="F81">
        <v>13</v>
      </c>
      <c r="G81" t="s">
        <v>41</v>
      </c>
      <c r="H81" t="s">
        <v>108</v>
      </c>
      <c r="I81" t="str">
        <f t="shared" si="27"/>
        <v>L4MluE5</v>
      </c>
      <c r="J81" t="s">
        <v>415</v>
      </c>
      <c r="K81" t="s">
        <v>212</v>
      </c>
      <c r="L81" s="1">
        <v>0.77200000000000002</v>
      </c>
      <c r="M81">
        <v>5.53</v>
      </c>
      <c r="N81" s="1">
        <f t="shared" si="28"/>
        <v>-0.55300000000000005</v>
      </c>
      <c r="O81" s="6" t="s">
        <v>178</v>
      </c>
      <c r="P81">
        <v>0.60099999999999998</v>
      </c>
      <c r="Q81" s="1">
        <f t="shared" si="29"/>
        <v>0.17100000000000004</v>
      </c>
      <c r="R81">
        <v>14.78</v>
      </c>
      <c r="S81" s="1">
        <f t="shared" si="30"/>
        <v>-1.478</v>
      </c>
      <c r="T81" s="1">
        <f t="shared" si="31"/>
        <v>-0.92499999999999993</v>
      </c>
      <c r="U81">
        <v>93.65</v>
      </c>
      <c r="V81" s="21">
        <f t="shared" si="32"/>
        <v>6884.7031625000009</v>
      </c>
      <c r="W81" s="23">
        <f t="shared" si="37"/>
        <v>0.28452579034941772</v>
      </c>
      <c r="X81" s="27">
        <f t="shared" si="33"/>
        <v>2.5326238843668762E-5</v>
      </c>
      <c r="Y81" s="27">
        <f t="shared" si="34"/>
        <v>1.7436363666123671E-5</v>
      </c>
      <c r="Z81" s="22">
        <f t="shared" si="35"/>
        <v>17.436363666123672</v>
      </c>
      <c r="AA81" s="22">
        <f t="shared" si="39"/>
        <v>18.850122882295864</v>
      </c>
      <c r="AB81">
        <v>31.516500000000001</v>
      </c>
      <c r="AC81" s="36">
        <v>80</v>
      </c>
      <c r="AD81" s="36">
        <v>710</v>
      </c>
      <c r="AE81" s="27">
        <f t="shared" si="36"/>
        <v>25.326238843668762</v>
      </c>
    </row>
    <row r="82" spans="1:31" x14ac:dyDescent="0.35">
      <c r="A82" s="2">
        <v>44715</v>
      </c>
      <c r="B82" t="s">
        <v>56</v>
      </c>
      <c r="C82" t="s">
        <v>19</v>
      </c>
      <c r="D82" t="s">
        <v>67</v>
      </c>
      <c r="E82" t="s">
        <v>46</v>
      </c>
      <c r="F82">
        <v>8</v>
      </c>
      <c r="G82" t="s">
        <v>37</v>
      </c>
      <c r="H82" t="s">
        <v>76</v>
      </c>
      <c r="I82" t="str">
        <f t="shared" si="27"/>
        <v>L6PfaH5</v>
      </c>
      <c r="J82" t="s">
        <v>509</v>
      </c>
      <c r="K82" t="s">
        <v>69</v>
      </c>
      <c r="L82" s="1">
        <v>0.72</v>
      </c>
      <c r="M82">
        <v>4.6900000000000004</v>
      </c>
      <c r="N82" s="1">
        <f t="shared" si="28"/>
        <v>-0.46900000000000003</v>
      </c>
      <c r="O82" t="s">
        <v>70</v>
      </c>
      <c r="P82">
        <v>0.53500000000000003</v>
      </c>
      <c r="Q82" s="1">
        <f t="shared" si="29"/>
        <v>0.18499999999999994</v>
      </c>
      <c r="R82">
        <v>13.64</v>
      </c>
      <c r="S82" s="1">
        <f t="shared" si="30"/>
        <v>-1.3640000000000001</v>
      </c>
      <c r="T82" s="1">
        <f t="shared" si="31"/>
        <v>-0.89500000000000002</v>
      </c>
      <c r="U82">
        <v>58.085000000000001</v>
      </c>
      <c r="V82" s="21">
        <f t="shared" si="32"/>
        <v>2648.4857716249999</v>
      </c>
      <c r="W82" s="23">
        <f t="shared" si="37"/>
        <v>0.34579439252336436</v>
      </c>
      <c r="X82" s="27">
        <f t="shared" si="33"/>
        <v>3.2198219254117729E-5</v>
      </c>
      <c r="Y82" s="27">
        <f t="shared" si="34"/>
        <v>8.527652556619292E-6</v>
      </c>
      <c r="Z82" s="22">
        <f t="shared" si="35"/>
        <v>8.5276525566192927</v>
      </c>
      <c r="AA82" s="22">
        <f t="shared" si="39"/>
        <v>9.5281034152170871</v>
      </c>
      <c r="AB82">
        <v>24.828800000000001</v>
      </c>
      <c r="AC82" s="36">
        <v>36.9</v>
      </c>
      <c r="AD82" s="36">
        <v>400</v>
      </c>
      <c r="AE82" s="27">
        <f t="shared" si="36"/>
        <v>32.198219254117731</v>
      </c>
    </row>
    <row r="83" spans="1:31" x14ac:dyDescent="0.35">
      <c r="A83" s="2">
        <v>44715</v>
      </c>
      <c r="B83" t="s">
        <v>56</v>
      </c>
      <c r="C83" t="s">
        <v>19</v>
      </c>
      <c r="D83" t="s">
        <v>57</v>
      </c>
      <c r="E83" t="s">
        <v>46</v>
      </c>
      <c r="F83">
        <v>3</v>
      </c>
      <c r="G83" t="s">
        <v>37</v>
      </c>
      <c r="H83" t="s">
        <v>38</v>
      </c>
      <c r="I83" t="str">
        <f t="shared" si="27"/>
        <v>L1PfaA5</v>
      </c>
      <c r="J83" t="s">
        <v>501</v>
      </c>
      <c r="K83" t="s">
        <v>59</v>
      </c>
      <c r="L83" s="1">
        <v>0.64900000000000002</v>
      </c>
      <c r="M83">
        <v>3.16</v>
      </c>
      <c r="N83" s="1">
        <f t="shared" si="28"/>
        <v>-0.316</v>
      </c>
      <c r="O83" t="s">
        <v>60</v>
      </c>
      <c r="P83">
        <v>0.55300000000000005</v>
      </c>
      <c r="Q83" s="1">
        <f t="shared" si="29"/>
        <v>9.5999999999999974E-2</v>
      </c>
      <c r="R83">
        <v>12.63</v>
      </c>
      <c r="S83" s="1">
        <f t="shared" si="30"/>
        <v>-1.2630000000000001</v>
      </c>
      <c r="T83" s="1">
        <f t="shared" si="31"/>
        <v>-0.94700000000000006</v>
      </c>
      <c r="U83">
        <v>49.884999999999998</v>
      </c>
      <c r="V83" s="21">
        <f t="shared" si="32"/>
        <v>1953.4828816249999</v>
      </c>
      <c r="W83" s="23">
        <f t="shared" si="37"/>
        <v>0.17359855334538873</v>
      </c>
      <c r="X83" s="27">
        <f t="shared" si="33"/>
        <v>1.3785680616144627E-5</v>
      </c>
      <c r="Y83" s="27">
        <f t="shared" si="34"/>
        <v>2.6930091095188109E-6</v>
      </c>
      <c r="Z83" s="22">
        <f t="shared" si="35"/>
        <v>2.6930091095188109</v>
      </c>
      <c r="AA83" s="22">
        <f t="shared" si="39"/>
        <v>2.8437266204000111</v>
      </c>
      <c r="AB83">
        <v>24.828800000000001</v>
      </c>
      <c r="AC83" s="36">
        <v>39.799999999999997</v>
      </c>
      <c r="AD83" s="36">
        <v>470</v>
      </c>
      <c r="AE83" s="27">
        <f t="shared" si="36"/>
        <v>13.785680616144626</v>
      </c>
    </row>
    <row r="84" spans="1:31" x14ac:dyDescent="0.35">
      <c r="A84" s="2">
        <v>44715</v>
      </c>
      <c r="B84" t="s">
        <v>56</v>
      </c>
      <c r="C84" t="s">
        <v>19</v>
      </c>
      <c r="D84" t="s">
        <v>77</v>
      </c>
      <c r="E84" t="s">
        <v>46</v>
      </c>
      <c r="F84">
        <v>15</v>
      </c>
      <c r="G84" t="s">
        <v>37</v>
      </c>
      <c r="H84" t="s">
        <v>68</v>
      </c>
      <c r="I84" t="str">
        <f t="shared" si="27"/>
        <v>M3PfaG6</v>
      </c>
      <c r="J84" t="s">
        <v>517</v>
      </c>
      <c r="K84" t="s">
        <v>23</v>
      </c>
      <c r="L84" s="1">
        <v>0.71199999999999997</v>
      </c>
      <c r="M84">
        <v>10.4</v>
      </c>
      <c r="N84" s="1">
        <f t="shared" si="28"/>
        <v>-1.04</v>
      </c>
      <c r="O84" t="s">
        <v>80</v>
      </c>
      <c r="P84">
        <v>0.63500000000000001</v>
      </c>
      <c r="Q84" s="1">
        <f t="shared" si="29"/>
        <v>7.6999999999999957E-2</v>
      </c>
      <c r="R84">
        <v>12.49</v>
      </c>
      <c r="S84" s="1">
        <f t="shared" si="30"/>
        <v>-1.2490000000000001</v>
      </c>
      <c r="T84" s="1">
        <f t="shared" si="31"/>
        <v>-0.20900000000000007</v>
      </c>
      <c r="U84">
        <v>42.994999999999997</v>
      </c>
      <c r="V84" s="21">
        <f t="shared" si="32"/>
        <v>1451.1274696249998</v>
      </c>
      <c r="W84" s="23">
        <f t="shared" si="37"/>
        <v>0.12125984251968497</v>
      </c>
      <c r="X84" s="27">
        <f t="shared" si="33"/>
        <v>8.8634456962035135E-6</v>
      </c>
      <c r="Y84" s="27">
        <f t="shared" si="34"/>
        <v>1.2861989525290399E-6</v>
      </c>
      <c r="Z84" s="22">
        <f t="shared" si="35"/>
        <v>1.2861989525290398</v>
      </c>
      <c r="AA84" s="22">
        <f t="shared" si="39"/>
        <v>6.154061973823155</v>
      </c>
      <c r="AB84">
        <v>24.828800000000001</v>
      </c>
      <c r="AC84" s="36">
        <v>33</v>
      </c>
      <c r="AD84" s="36">
        <v>390</v>
      </c>
      <c r="AE84" s="27">
        <f t="shared" si="36"/>
        <v>8.8634456962035131</v>
      </c>
    </row>
    <row r="85" spans="1:31" x14ac:dyDescent="0.35">
      <c r="A85" s="2">
        <v>44715</v>
      </c>
      <c r="B85" t="s">
        <v>56</v>
      </c>
      <c r="C85" t="s">
        <v>19</v>
      </c>
      <c r="D85" t="s">
        <v>57</v>
      </c>
      <c r="E85" t="s">
        <v>46</v>
      </c>
      <c r="F85">
        <v>5</v>
      </c>
      <c r="G85" t="s">
        <v>37</v>
      </c>
      <c r="H85" t="s">
        <v>63</v>
      </c>
      <c r="I85" t="str">
        <f t="shared" si="27"/>
        <v>L1PfaF7</v>
      </c>
      <c r="J85" t="s">
        <v>502</v>
      </c>
      <c r="K85" t="s">
        <v>59</v>
      </c>
      <c r="L85" s="1">
        <v>0.14499999999999999</v>
      </c>
      <c r="M85">
        <v>3.43</v>
      </c>
      <c r="N85" s="1">
        <f t="shared" si="28"/>
        <v>-0.34300000000000003</v>
      </c>
      <c r="O85" t="s">
        <v>60</v>
      </c>
      <c r="P85">
        <v>0.60299999999999998</v>
      </c>
      <c r="Q85" s="1">
        <f t="shared" si="29"/>
        <v>-0.45799999999999996</v>
      </c>
      <c r="R85">
        <v>10.48</v>
      </c>
      <c r="S85" s="1">
        <f t="shared" si="30"/>
        <v>-1.048</v>
      </c>
      <c r="T85" s="1">
        <f t="shared" si="31"/>
        <v>-0.70500000000000007</v>
      </c>
      <c r="U85">
        <v>35.465000000000003</v>
      </c>
      <c r="V85" s="21">
        <f t="shared" si="32"/>
        <v>987.34648662500024</v>
      </c>
      <c r="W85" s="23">
        <f>(P85-L85)/L85</f>
        <v>3.1586206896551725</v>
      </c>
      <c r="X85" s="27">
        <f t="shared" si="33"/>
        <v>4.9026213715178265E-4</v>
      </c>
      <c r="Y85" s="27">
        <f t="shared" si="34"/>
        <v>4.8405859864207656E-5</v>
      </c>
      <c r="Z85" s="22">
        <f t="shared" si="35"/>
        <v>48.405859864207656</v>
      </c>
      <c r="AA85" s="22" t="s">
        <v>103</v>
      </c>
      <c r="AB85">
        <v>24.828800000000001</v>
      </c>
      <c r="AC85" s="36">
        <v>23.8</v>
      </c>
      <c r="AD85" s="36">
        <v>370</v>
      </c>
      <c r="AE85" s="27">
        <f t="shared" si="36"/>
        <v>490.26213715178267</v>
      </c>
    </row>
    <row r="86" spans="1:31" x14ac:dyDescent="0.35">
      <c r="A86" s="2">
        <v>44720</v>
      </c>
      <c r="B86" t="s">
        <v>18</v>
      </c>
      <c r="C86" t="s">
        <v>19</v>
      </c>
      <c r="D86" t="s">
        <v>86</v>
      </c>
      <c r="E86" t="s">
        <v>46</v>
      </c>
      <c r="F86">
        <v>8</v>
      </c>
      <c r="G86" t="s">
        <v>37</v>
      </c>
      <c r="H86" t="s">
        <v>97</v>
      </c>
      <c r="I86" t="str">
        <f t="shared" si="27"/>
        <v>K5PfaJ1</v>
      </c>
      <c r="J86" t="s">
        <v>406</v>
      </c>
      <c r="K86" t="s">
        <v>87</v>
      </c>
      <c r="L86" s="1">
        <v>0.73599999999999999</v>
      </c>
      <c r="M86">
        <v>7.09</v>
      </c>
      <c r="N86" s="1">
        <f t="shared" si="28"/>
        <v>-0.70899999999999996</v>
      </c>
      <c r="O86" t="s">
        <v>88</v>
      </c>
      <c r="P86">
        <v>0.65400000000000003</v>
      </c>
      <c r="Q86" s="1">
        <f t="shared" si="29"/>
        <v>8.1999999999999962E-2</v>
      </c>
      <c r="R86">
        <v>15.18</v>
      </c>
      <c r="S86" s="1">
        <f t="shared" si="30"/>
        <v>-1.518</v>
      </c>
      <c r="T86" s="1">
        <f t="shared" si="31"/>
        <v>-0.80900000000000005</v>
      </c>
      <c r="U86">
        <v>50.2</v>
      </c>
      <c r="V86" s="21">
        <f t="shared" si="32"/>
        <v>1978.2314000000003</v>
      </c>
      <c r="W86" s="23">
        <f>(L86-P86)/P86</f>
        <v>0.12538226299694183</v>
      </c>
      <c r="X86" s="27">
        <f t="shared" si="33"/>
        <v>9.2358230894186392E-6</v>
      </c>
      <c r="Y86" s="27">
        <f t="shared" si="34"/>
        <v>1.8270595240332964E-6</v>
      </c>
      <c r="Z86" s="22">
        <f t="shared" si="35"/>
        <v>1.8270595240332965</v>
      </c>
      <c r="AA86" s="22">
        <f>Z86/ABS(T86)</f>
        <v>2.2584172114132217</v>
      </c>
      <c r="AB86">
        <v>26.9267</v>
      </c>
      <c r="AC86" s="13">
        <v>39.1</v>
      </c>
      <c r="AD86">
        <v>510</v>
      </c>
      <c r="AE86" s="27">
        <f t="shared" si="36"/>
        <v>9.2358230894186395</v>
      </c>
    </row>
    <row r="87" spans="1:31" x14ac:dyDescent="0.35">
      <c r="A87" s="2">
        <v>44720</v>
      </c>
      <c r="B87" t="s">
        <v>18</v>
      </c>
      <c r="C87" t="s">
        <v>19</v>
      </c>
      <c r="D87" t="s">
        <v>86</v>
      </c>
      <c r="E87" t="s">
        <v>46</v>
      </c>
      <c r="F87">
        <v>16</v>
      </c>
      <c r="G87" t="s">
        <v>37</v>
      </c>
      <c r="H87" t="s">
        <v>96</v>
      </c>
      <c r="I87" t="str">
        <f t="shared" si="27"/>
        <v>K5PfaF3</v>
      </c>
      <c r="J87" t="s">
        <v>405</v>
      </c>
      <c r="K87" t="s">
        <v>99</v>
      </c>
      <c r="L87" s="1">
        <v>0.70599999999999996</v>
      </c>
      <c r="M87">
        <v>5.54</v>
      </c>
      <c r="N87" s="1">
        <f t="shared" si="28"/>
        <v>-0.55400000000000005</v>
      </c>
      <c r="O87" t="s">
        <v>100</v>
      </c>
      <c r="P87">
        <v>0.55100000000000005</v>
      </c>
      <c r="Q87" s="1">
        <f t="shared" si="29"/>
        <v>0.15499999999999992</v>
      </c>
      <c r="R87">
        <v>13.01</v>
      </c>
      <c r="S87" s="1">
        <f t="shared" si="30"/>
        <v>-1.3009999999999999</v>
      </c>
      <c r="T87" s="1">
        <f t="shared" si="31"/>
        <v>-0.74699999999999989</v>
      </c>
      <c r="U87">
        <v>91.85</v>
      </c>
      <c r="V87" s="21">
        <f t="shared" si="32"/>
        <v>6622.5916624999991</v>
      </c>
      <c r="W87" s="23">
        <f>(L87-P87)/P87</f>
        <v>0.28130671506352067</v>
      </c>
      <c r="X87" s="27">
        <f t="shared" si="33"/>
        <v>2.4973974483551032E-5</v>
      </c>
      <c r="Y87" s="27">
        <f t="shared" si="34"/>
        <v>1.6539243519425279E-5</v>
      </c>
      <c r="Z87" s="22">
        <f t="shared" si="35"/>
        <v>16.53924351942528</v>
      </c>
      <c r="AA87" s="22">
        <f>Z87/ABS(T87)</f>
        <v>22.140888245549242</v>
      </c>
      <c r="AB87">
        <v>26.9267</v>
      </c>
      <c r="AC87" s="13">
        <v>77.599999999999994</v>
      </c>
      <c r="AE87" s="27">
        <f t="shared" si="36"/>
        <v>24.973974483551032</v>
      </c>
    </row>
    <row r="88" spans="1:31" x14ac:dyDescent="0.35">
      <c r="A88" s="2">
        <v>44721</v>
      </c>
      <c r="B88" t="s">
        <v>18</v>
      </c>
      <c r="C88" t="s">
        <v>19</v>
      </c>
      <c r="D88" t="s">
        <v>45</v>
      </c>
      <c r="E88" t="s">
        <v>46</v>
      </c>
      <c r="F88">
        <v>2</v>
      </c>
      <c r="G88" t="s">
        <v>37</v>
      </c>
      <c r="H88" t="s">
        <v>49</v>
      </c>
      <c r="I88" t="str">
        <f t="shared" si="27"/>
        <v>L4PfaJ8</v>
      </c>
      <c r="J88" t="s">
        <v>437</v>
      </c>
      <c r="K88" t="s">
        <v>23</v>
      </c>
      <c r="L88" s="1" t="s">
        <v>50</v>
      </c>
      <c r="M88">
        <v>6.54</v>
      </c>
      <c r="N88" s="1">
        <f t="shared" si="28"/>
        <v>-0.65400000000000003</v>
      </c>
      <c r="O88" t="s">
        <v>48</v>
      </c>
      <c r="P88" t="s">
        <v>51</v>
      </c>
      <c r="Q88" s="1" t="s">
        <v>50</v>
      </c>
      <c r="R88">
        <v>10.49</v>
      </c>
      <c r="S88" s="1">
        <f t="shared" si="30"/>
        <v>-1.0489999999999999</v>
      </c>
      <c r="T88" s="1">
        <f t="shared" si="31"/>
        <v>-0.39499999999999991</v>
      </c>
      <c r="U88">
        <v>60.25</v>
      </c>
      <c r="V88" s="21">
        <f t="shared" si="32"/>
        <v>2849.5990624999999</v>
      </c>
      <c r="W88" s="23" t="s">
        <v>50</v>
      </c>
      <c r="X88" s="27" t="s">
        <v>103</v>
      </c>
      <c r="Y88" s="27" t="s">
        <v>103</v>
      </c>
      <c r="Z88" s="22" t="s">
        <v>103</v>
      </c>
      <c r="AA88" s="22" t="s">
        <v>103</v>
      </c>
      <c r="AB88">
        <v>24.548100000000002</v>
      </c>
      <c r="AC88" s="36">
        <v>52</v>
      </c>
      <c r="AD88" s="36">
        <v>575</v>
      </c>
      <c r="AE88" s="27" t="e">
        <f t="shared" si="36"/>
        <v>#VALUE!</v>
      </c>
    </row>
    <row r="89" spans="1:31" x14ac:dyDescent="0.35">
      <c r="A89" s="2">
        <v>44723</v>
      </c>
      <c r="B89" t="s">
        <v>18</v>
      </c>
      <c r="C89" t="s">
        <v>19</v>
      </c>
      <c r="D89" t="s">
        <v>133</v>
      </c>
      <c r="E89" t="s">
        <v>46</v>
      </c>
      <c r="F89">
        <v>2</v>
      </c>
      <c r="G89" t="s">
        <v>37</v>
      </c>
      <c r="H89" t="s">
        <v>98</v>
      </c>
      <c r="I89" t="str">
        <f t="shared" si="27"/>
        <v>K1PfaI6</v>
      </c>
      <c r="J89" t="s">
        <v>482</v>
      </c>
      <c r="K89" t="s">
        <v>134</v>
      </c>
      <c r="L89" s="1">
        <v>0.70799999999999996</v>
      </c>
      <c r="M89">
        <v>6.04</v>
      </c>
      <c r="N89" s="1">
        <f t="shared" si="28"/>
        <v>-0.60399999999999998</v>
      </c>
      <c r="O89" t="s">
        <v>135</v>
      </c>
      <c r="P89">
        <v>0.71</v>
      </c>
      <c r="Q89" s="1">
        <f t="shared" ref="Q89:Q120" si="40">L89-P89</f>
        <v>-2.0000000000000018E-3</v>
      </c>
      <c r="R89">
        <v>15.71</v>
      </c>
      <c r="S89" s="1">
        <f t="shared" si="30"/>
        <v>-1.5710000000000002</v>
      </c>
      <c r="T89" s="1">
        <f t="shared" si="31"/>
        <v>-0.96700000000000019</v>
      </c>
      <c r="U89">
        <v>57.95</v>
      </c>
      <c r="V89" s="21">
        <f t="shared" si="32"/>
        <v>2636.1889625000003</v>
      </c>
      <c r="W89" s="23">
        <f>(P89-L89)/L89</f>
        <v>2.8248587570621495E-3</v>
      </c>
      <c r="X89" s="27">
        <f t="shared" ref="X89:X110" si="41">119*(10^-6)*(W89^1.231)</f>
        <v>8.66410976779867E-8</v>
      </c>
      <c r="Y89" s="27">
        <f t="shared" ref="Y89:Y110" si="42">X89*(V89/10000)</f>
        <v>2.2840230539759293E-8</v>
      </c>
      <c r="Z89" s="22">
        <f t="shared" ref="Z89:Z110" si="43">Y89*10^6</f>
        <v>2.2840230539759292E-2</v>
      </c>
      <c r="AA89" s="22">
        <f t="shared" ref="AA89:AA110" si="44">Z89/ABS(T89)</f>
        <v>2.361967997906855E-2</v>
      </c>
      <c r="AB89">
        <v>31.959900000000001</v>
      </c>
      <c r="AC89">
        <v>51.9</v>
      </c>
      <c r="AD89">
        <v>645</v>
      </c>
      <c r="AE89" s="27">
        <f t="shared" si="36"/>
        <v>8.6641097677986695E-2</v>
      </c>
    </row>
    <row r="90" spans="1:31" x14ac:dyDescent="0.35">
      <c r="A90" s="2">
        <v>44743</v>
      </c>
      <c r="B90" t="s">
        <v>56</v>
      </c>
      <c r="C90" t="s">
        <v>155</v>
      </c>
      <c r="D90" t="s">
        <v>77</v>
      </c>
      <c r="E90" t="s">
        <v>46</v>
      </c>
      <c r="F90">
        <v>4</v>
      </c>
      <c r="G90" t="s">
        <v>37</v>
      </c>
      <c r="H90" t="s">
        <v>68</v>
      </c>
      <c r="I90" t="str">
        <f t="shared" si="27"/>
        <v>M3PfaG6</v>
      </c>
      <c r="J90" t="s">
        <v>517</v>
      </c>
      <c r="K90" t="s">
        <v>159</v>
      </c>
      <c r="L90" s="1">
        <v>0.73099999999999998</v>
      </c>
      <c r="M90">
        <v>5.77</v>
      </c>
      <c r="N90" s="1">
        <f t="shared" si="28"/>
        <v>-0.57699999999999996</v>
      </c>
      <c r="O90" t="s">
        <v>160</v>
      </c>
      <c r="P90">
        <v>0.61499999999999999</v>
      </c>
      <c r="Q90" s="1">
        <f t="shared" si="40"/>
        <v>0.11599999999999999</v>
      </c>
      <c r="R90">
        <v>20.32</v>
      </c>
      <c r="S90" s="1">
        <f t="shared" si="30"/>
        <v>-2.032</v>
      </c>
      <c r="T90" s="1">
        <f t="shared" si="31"/>
        <v>-1.4550000000000001</v>
      </c>
      <c r="U90">
        <v>42.994999999999997</v>
      </c>
      <c r="V90" s="21">
        <f t="shared" si="32"/>
        <v>1451.1274696249998</v>
      </c>
      <c r="W90" s="23">
        <f t="shared" ref="W90:W109" si="45">(L90-P90)/P90</f>
        <v>0.18861788617886177</v>
      </c>
      <c r="X90" s="27">
        <f t="shared" si="41"/>
        <v>1.5268257600978207E-5</v>
      </c>
      <c r="Y90" s="27">
        <f t="shared" si="42"/>
        <v>2.2156188018090176E-6</v>
      </c>
      <c r="Z90" s="22">
        <f t="shared" si="43"/>
        <v>2.2156188018090175</v>
      </c>
      <c r="AA90" s="22">
        <f t="shared" si="44"/>
        <v>1.5227620630989811</v>
      </c>
      <c r="AB90">
        <v>26.544899999999998</v>
      </c>
      <c r="AC90" s="36">
        <v>33</v>
      </c>
      <c r="AD90" s="36">
        <v>390</v>
      </c>
      <c r="AE90" s="27">
        <f t="shared" si="36"/>
        <v>15.268257600978208</v>
      </c>
    </row>
    <row r="91" spans="1:31" x14ac:dyDescent="0.35">
      <c r="A91" s="2">
        <v>44743</v>
      </c>
      <c r="B91" t="s">
        <v>56</v>
      </c>
      <c r="C91" t="s">
        <v>155</v>
      </c>
      <c r="D91" t="s">
        <v>57</v>
      </c>
      <c r="E91" t="s">
        <v>46</v>
      </c>
      <c r="F91">
        <v>3</v>
      </c>
      <c r="G91" t="s">
        <v>37</v>
      </c>
      <c r="H91" t="s">
        <v>38</v>
      </c>
      <c r="I91" t="str">
        <f t="shared" si="27"/>
        <v>L1PfaA5</v>
      </c>
      <c r="J91" t="s">
        <v>501</v>
      </c>
      <c r="K91" t="s">
        <v>87</v>
      </c>
      <c r="L91" s="1">
        <v>0.69799999999999995</v>
      </c>
      <c r="M91">
        <v>5.08</v>
      </c>
      <c r="N91" s="1">
        <f t="shared" si="28"/>
        <v>-0.50800000000000001</v>
      </c>
      <c r="O91" t="s">
        <v>156</v>
      </c>
      <c r="P91">
        <v>0.53900000000000003</v>
      </c>
      <c r="Q91" s="1">
        <f t="shared" si="40"/>
        <v>0.15899999999999992</v>
      </c>
      <c r="R91">
        <v>12.49</v>
      </c>
      <c r="S91" s="1">
        <f t="shared" si="30"/>
        <v>-1.2490000000000001</v>
      </c>
      <c r="T91" s="1">
        <f t="shared" si="31"/>
        <v>-0.7410000000000001</v>
      </c>
      <c r="U91">
        <v>49.884999999999998</v>
      </c>
      <c r="V91" s="21">
        <f t="shared" si="32"/>
        <v>1953.4828816249999</v>
      </c>
      <c r="W91" s="23">
        <f t="shared" si="45"/>
        <v>0.29499072356215195</v>
      </c>
      <c r="X91" s="27">
        <f t="shared" si="41"/>
        <v>2.6477748426837958E-5</v>
      </c>
      <c r="Y91" s="27">
        <f t="shared" si="42"/>
        <v>5.1723828295801219E-6</v>
      </c>
      <c r="Z91" s="22">
        <f t="shared" si="43"/>
        <v>5.1723828295801217</v>
      </c>
      <c r="AA91" s="22">
        <f t="shared" si="44"/>
        <v>6.9802737241297184</v>
      </c>
      <c r="AB91">
        <v>26.544899999999998</v>
      </c>
      <c r="AC91" s="36">
        <v>39.799999999999997</v>
      </c>
      <c r="AD91" s="36">
        <v>470</v>
      </c>
      <c r="AE91" s="27">
        <f t="shared" si="36"/>
        <v>26.477748426837959</v>
      </c>
    </row>
    <row r="92" spans="1:31" x14ac:dyDescent="0.35">
      <c r="A92" s="2">
        <v>44743</v>
      </c>
      <c r="B92" t="s">
        <v>56</v>
      </c>
      <c r="C92" t="s">
        <v>155</v>
      </c>
      <c r="D92" t="s">
        <v>67</v>
      </c>
      <c r="E92" t="s">
        <v>46</v>
      </c>
      <c r="F92">
        <v>12</v>
      </c>
      <c r="G92" t="s">
        <v>37</v>
      </c>
      <c r="H92" t="s">
        <v>76</v>
      </c>
      <c r="I92" t="str">
        <f t="shared" si="27"/>
        <v>L6PfaH5</v>
      </c>
      <c r="J92" t="s">
        <v>509</v>
      </c>
      <c r="K92" t="s">
        <v>157</v>
      </c>
      <c r="L92" s="1">
        <v>0.74</v>
      </c>
      <c r="M92">
        <v>3.11</v>
      </c>
      <c r="N92" s="1">
        <f t="shared" si="28"/>
        <v>-0.311</v>
      </c>
      <c r="O92" t="s">
        <v>158</v>
      </c>
      <c r="P92">
        <v>0.56200000000000006</v>
      </c>
      <c r="Q92" s="1">
        <f t="shared" si="40"/>
        <v>0.17799999999999994</v>
      </c>
      <c r="R92">
        <v>11.87</v>
      </c>
      <c r="S92" s="1">
        <f t="shared" si="30"/>
        <v>-1.1869999999999998</v>
      </c>
      <c r="T92" s="1">
        <f t="shared" si="31"/>
        <v>-0.87599999999999989</v>
      </c>
      <c r="U92">
        <v>58.085000000000001</v>
      </c>
      <c r="V92" s="21">
        <f t="shared" si="32"/>
        <v>2648.4857716249999</v>
      </c>
      <c r="W92" s="23">
        <f t="shared" si="45"/>
        <v>0.3167259786476867</v>
      </c>
      <c r="X92" s="27">
        <f t="shared" si="41"/>
        <v>2.8899383603778563E-5</v>
      </c>
      <c r="Y92" s="27">
        <f t="shared" si="42"/>
        <v>7.6539606283340332E-6</v>
      </c>
      <c r="Z92" s="22">
        <f t="shared" si="43"/>
        <v>7.6539606283340333</v>
      </c>
      <c r="AA92" s="22">
        <f t="shared" si="44"/>
        <v>8.7373979775502679</v>
      </c>
      <c r="AB92">
        <v>26.544899999999998</v>
      </c>
      <c r="AC92" s="31">
        <v>36.9</v>
      </c>
      <c r="AD92" s="32">
        <v>400</v>
      </c>
      <c r="AE92" s="27">
        <f t="shared" si="36"/>
        <v>28.899383603778563</v>
      </c>
    </row>
    <row r="93" spans="1:31" x14ac:dyDescent="0.35">
      <c r="A93" s="2">
        <v>44743</v>
      </c>
      <c r="B93" t="s">
        <v>56</v>
      </c>
      <c r="C93" t="s">
        <v>155</v>
      </c>
      <c r="D93" t="s">
        <v>57</v>
      </c>
      <c r="E93" t="s">
        <v>46</v>
      </c>
      <c r="F93">
        <v>6</v>
      </c>
      <c r="G93" t="s">
        <v>37</v>
      </c>
      <c r="H93" t="s">
        <v>63</v>
      </c>
      <c r="I93" t="str">
        <f t="shared" si="27"/>
        <v>L1PfaF7</v>
      </c>
      <c r="J93" t="s">
        <v>502</v>
      </c>
      <c r="K93" t="s">
        <v>87</v>
      </c>
      <c r="L93" s="1">
        <v>0.67800000000000005</v>
      </c>
      <c r="M93">
        <v>4.24</v>
      </c>
      <c r="N93" s="1">
        <f t="shared" si="28"/>
        <v>-0.42400000000000004</v>
      </c>
      <c r="O93" t="s">
        <v>156</v>
      </c>
      <c r="P93">
        <v>0.502</v>
      </c>
      <c r="Q93" s="1">
        <f t="shared" si="40"/>
        <v>0.17600000000000005</v>
      </c>
      <c r="R93">
        <v>11.24</v>
      </c>
      <c r="S93" s="1">
        <f t="shared" si="30"/>
        <v>-1.1240000000000001</v>
      </c>
      <c r="T93" s="1">
        <f t="shared" si="31"/>
        <v>-0.70000000000000007</v>
      </c>
      <c r="U93">
        <v>35.465000000000003</v>
      </c>
      <c r="V93" s="21">
        <f t="shared" si="32"/>
        <v>987.34648662500024</v>
      </c>
      <c r="W93" s="23">
        <f t="shared" si="45"/>
        <v>0.35059760956175307</v>
      </c>
      <c r="X93" s="27">
        <f t="shared" si="41"/>
        <v>3.2749658798578544E-5</v>
      </c>
      <c r="Y93" s="27">
        <f t="shared" si="42"/>
        <v>3.2335260552944052E-6</v>
      </c>
      <c r="Z93" s="22">
        <f t="shared" si="43"/>
        <v>3.233526055294405</v>
      </c>
      <c r="AA93" s="22">
        <f t="shared" si="44"/>
        <v>4.6193229361348642</v>
      </c>
      <c r="AB93">
        <v>26.544899999999998</v>
      </c>
      <c r="AC93" s="31">
        <v>23.8</v>
      </c>
      <c r="AD93" s="32">
        <v>370</v>
      </c>
      <c r="AE93" s="27">
        <f t="shared" si="36"/>
        <v>32.749658798578544</v>
      </c>
    </row>
    <row r="94" spans="1:31" x14ac:dyDescent="0.35">
      <c r="A94" s="2">
        <v>44747</v>
      </c>
      <c r="B94" t="s">
        <v>18</v>
      </c>
      <c r="C94" t="s">
        <v>155</v>
      </c>
      <c r="D94" t="s">
        <v>86</v>
      </c>
      <c r="E94" t="s">
        <v>46</v>
      </c>
      <c r="F94">
        <v>7</v>
      </c>
      <c r="G94" t="s">
        <v>37</v>
      </c>
      <c r="H94" t="s">
        <v>96</v>
      </c>
      <c r="I94" t="str">
        <f t="shared" si="27"/>
        <v>K5PfaF3</v>
      </c>
      <c r="J94" t="s">
        <v>405</v>
      </c>
      <c r="K94" t="s">
        <v>161</v>
      </c>
      <c r="L94" s="1">
        <v>0.76500000000000001</v>
      </c>
      <c r="M94">
        <v>6.89</v>
      </c>
      <c r="N94" s="1">
        <f t="shared" si="28"/>
        <v>-0.68899999999999995</v>
      </c>
      <c r="O94" t="s">
        <v>162</v>
      </c>
      <c r="P94">
        <v>0.61699999999999999</v>
      </c>
      <c r="Q94" s="1">
        <f t="shared" si="40"/>
        <v>0.14800000000000002</v>
      </c>
      <c r="R94">
        <v>24.62</v>
      </c>
      <c r="S94" s="1">
        <f t="shared" si="30"/>
        <v>-2.4620000000000002</v>
      </c>
      <c r="T94" s="1">
        <f t="shared" si="31"/>
        <v>-1.7730000000000001</v>
      </c>
      <c r="U94">
        <v>91.85</v>
      </c>
      <c r="V94" s="21">
        <f t="shared" si="32"/>
        <v>6622.5916624999991</v>
      </c>
      <c r="W94" s="23">
        <f t="shared" si="45"/>
        <v>0.23987034035656404</v>
      </c>
      <c r="X94" s="27">
        <f t="shared" si="41"/>
        <v>2.0525705627744993E-5</v>
      </c>
      <c r="Y94" s="27">
        <f t="shared" si="42"/>
        <v>1.3593336695723331E-5</v>
      </c>
      <c r="Z94" s="22">
        <f t="shared" si="43"/>
        <v>13.59333669572333</v>
      </c>
      <c r="AA94" s="22">
        <f t="shared" si="44"/>
        <v>7.6668565683718723</v>
      </c>
      <c r="AB94">
        <v>33.278799999999997</v>
      </c>
      <c r="AC94" s="37">
        <v>77.599999999999994</v>
      </c>
      <c r="AD94" s="40"/>
      <c r="AE94" s="27">
        <f t="shared" si="36"/>
        <v>20.525705627744994</v>
      </c>
    </row>
    <row r="95" spans="1:31" x14ac:dyDescent="0.35">
      <c r="A95" s="2">
        <v>44748</v>
      </c>
      <c r="B95" t="s">
        <v>18</v>
      </c>
      <c r="C95" t="s">
        <v>155</v>
      </c>
      <c r="D95" t="s">
        <v>86</v>
      </c>
      <c r="E95" t="s">
        <v>46</v>
      </c>
      <c r="F95">
        <v>7</v>
      </c>
      <c r="G95" t="s">
        <v>37</v>
      </c>
      <c r="H95" t="s">
        <v>97</v>
      </c>
      <c r="I95" t="str">
        <f t="shared" si="27"/>
        <v>K5PfaJ1</v>
      </c>
      <c r="J95" t="s">
        <v>406</v>
      </c>
      <c r="K95" t="s">
        <v>165</v>
      </c>
      <c r="L95" s="1">
        <v>0.82699999999999996</v>
      </c>
      <c r="M95">
        <v>3.47</v>
      </c>
      <c r="N95" s="1">
        <f t="shared" si="28"/>
        <v>-0.34700000000000003</v>
      </c>
      <c r="O95" t="s">
        <v>168</v>
      </c>
      <c r="P95">
        <v>0.745</v>
      </c>
      <c r="Q95" s="1">
        <f t="shared" si="40"/>
        <v>8.1999999999999962E-2</v>
      </c>
      <c r="R95">
        <v>24.26</v>
      </c>
      <c r="S95" s="1">
        <f t="shared" si="30"/>
        <v>-2.4260000000000002</v>
      </c>
      <c r="T95" s="1">
        <f t="shared" si="31"/>
        <v>-2.0790000000000002</v>
      </c>
      <c r="U95">
        <v>50.2</v>
      </c>
      <c r="V95" s="21">
        <f t="shared" si="32"/>
        <v>1978.2314000000003</v>
      </c>
      <c r="W95" s="23">
        <f t="shared" si="45"/>
        <v>0.11006711409395968</v>
      </c>
      <c r="X95" s="27">
        <f t="shared" si="41"/>
        <v>7.8673313518130338E-6</v>
      </c>
      <c r="Y95" s="27">
        <f t="shared" si="42"/>
        <v>1.5563401914360994E-6</v>
      </c>
      <c r="Z95" s="22">
        <f t="shared" si="43"/>
        <v>1.5563401914360995</v>
      </c>
      <c r="AA95" s="22">
        <f t="shared" si="44"/>
        <v>0.74860038068114443</v>
      </c>
      <c r="AB95">
        <v>33.4651</v>
      </c>
      <c r="AC95" s="37">
        <v>39.1</v>
      </c>
      <c r="AD95" s="35">
        <v>510</v>
      </c>
      <c r="AE95" s="27">
        <f t="shared" si="36"/>
        <v>7.8673313518130339</v>
      </c>
    </row>
    <row r="96" spans="1:31" x14ac:dyDescent="0.35">
      <c r="A96" s="2">
        <v>44748</v>
      </c>
      <c r="B96" t="s">
        <v>18</v>
      </c>
      <c r="C96" t="s">
        <v>155</v>
      </c>
      <c r="D96" t="s">
        <v>45</v>
      </c>
      <c r="E96" t="s">
        <v>46</v>
      </c>
      <c r="F96">
        <v>10</v>
      </c>
      <c r="G96" t="s">
        <v>37</v>
      </c>
      <c r="H96" t="s">
        <v>49</v>
      </c>
      <c r="I96" t="str">
        <f t="shared" si="27"/>
        <v>L4PfaJ8</v>
      </c>
      <c r="J96" t="s">
        <v>437</v>
      </c>
      <c r="K96" t="s">
        <v>171</v>
      </c>
      <c r="L96" s="1">
        <v>0.96699999999999997</v>
      </c>
      <c r="M96">
        <v>3.08</v>
      </c>
      <c r="N96" s="1">
        <f t="shared" si="28"/>
        <v>-0.308</v>
      </c>
      <c r="O96" t="s">
        <v>112</v>
      </c>
      <c r="P96">
        <v>0.90100000000000002</v>
      </c>
      <c r="Q96" s="1">
        <f t="shared" si="40"/>
        <v>6.5999999999999948E-2</v>
      </c>
      <c r="R96">
        <v>11.58</v>
      </c>
      <c r="S96" s="1">
        <f t="shared" si="30"/>
        <v>-1.1579999999999999</v>
      </c>
      <c r="T96" s="1">
        <f t="shared" si="31"/>
        <v>-0.84999999999999987</v>
      </c>
      <c r="U96">
        <v>60.25</v>
      </c>
      <c r="V96" s="21">
        <f t="shared" si="32"/>
        <v>2849.5990624999999</v>
      </c>
      <c r="W96" s="23">
        <f t="shared" si="45"/>
        <v>7.3251942286348445E-2</v>
      </c>
      <c r="X96" s="27">
        <f t="shared" si="41"/>
        <v>4.7658385771395993E-6</v>
      </c>
      <c r="Y96" s="27">
        <f t="shared" si="42"/>
        <v>1.3580729141443337E-6</v>
      </c>
      <c r="Z96" s="22">
        <f t="shared" si="43"/>
        <v>1.3580729141443337</v>
      </c>
      <c r="AA96" s="22">
        <f t="shared" si="44"/>
        <v>1.5977328401698045</v>
      </c>
      <c r="AB96">
        <v>33.4651</v>
      </c>
      <c r="AC96" s="31">
        <v>52</v>
      </c>
      <c r="AD96" s="32">
        <v>575</v>
      </c>
      <c r="AE96" s="27">
        <f t="shared" si="36"/>
        <v>4.7658385771395997</v>
      </c>
    </row>
    <row r="97" spans="1:31" x14ac:dyDescent="0.35">
      <c r="A97" s="2">
        <v>44750</v>
      </c>
      <c r="B97" t="s">
        <v>18</v>
      </c>
      <c r="C97" t="s">
        <v>155</v>
      </c>
      <c r="D97" t="s">
        <v>133</v>
      </c>
      <c r="E97" t="s">
        <v>46</v>
      </c>
      <c r="F97">
        <v>2</v>
      </c>
      <c r="G97" t="s">
        <v>37</v>
      </c>
      <c r="H97" t="s">
        <v>98</v>
      </c>
      <c r="I97" t="str">
        <f t="shared" si="27"/>
        <v>K1PfaI6</v>
      </c>
      <c r="J97" t="s">
        <v>482</v>
      </c>
      <c r="K97" t="s">
        <v>177</v>
      </c>
      <c r="L97" s="1">
        <v>0.77200000000000002</v>
      </c>
      <c r="M97">
        <v>16.760000000000002</v>
      </c>
      <c r="N97" s="1">
        <f t="shared" si="28"/>
        <v>-1.6760000000000002</v>
      </c>
      <c r="O97" t="s">
        <v>178</v>
      </c>
      <c r="P97">
        <v>0.72599999999999998</v>
      </c>
      <c r="Q97" s="1">
        <f t="shared" si="40"/>
        <v>4.6000000000000041E-2</v>
      </c>
      <c r="R97">
        <v>26.67</v>
      </c>
      <c r="S97" s="1">
        <f t="shared" si="30"/>
        <v>-2.6670000000000003</v>
      </c>
      <c r="T97" s="1">
        <f t="shared" si="31"/>
        <v>-0.9910000000000001</v>
      </c>
      <c r="U97">
        <v>57.95</v>
      </c>
      <c r="V97" s="21">
        <f t="shared" si="32"/>
        <v>2636.1889625000003</v>
      </c>
      <c r="W97" s="23">
        <f t="shared" si="45"/>
        <v>6.3360881542699782E-2</v>
      </c>
      <c r="X97" s="27">
        <f t="shared" si="41"/>
        <v>3.9864734140398988E-6</v>
      </c>
      <c r="Y97" s="27">
        <f t="shared" si="42"/>
        <v>1.0509097213391674E-6</v>
      </c>
      <c r="Z97" s="22">
        <f t="shared" si="43"/>
        <v>1.0509097213391674</v>
      </c>
      <c r="AA97" s="22">
        <f t="shared" si="44"/>
        <v>1.0604538055894726</v>
      </c>
      <c r="AB97">
        <v>33.388599999999997</v>
      </c>
      <c r="AC97" s="34">
        <v>51.9</v>
      </c>
      <c r="AD97" s="35">
        <v>645</v>
      </c>
      <c r="AE97" s="27">
        <f t="shared" si="36"/>
        <v>3.986473414039899</v>
      </c>
    </row>
    <row r="98" spans="1:31" x14ac:dyDescent="0.35">
      <c r="A98" s="2">
        <v>44772</v>
      </c>
      <c r="B98" t="s">
        <v>56</v>
      </c>
      <c r="C98" t="s">
        <v>196</v>
      </c>
      <c r="D98" t="s">
        <v>77</v>
      </c>
      <c r="E98" t="s">
        <v>46</v>
      </c>
      <c r="F98">
        <v>16</v>
      </c>
      <c r="G98" t="s">
        <v>37</v>
      </c>
      <c r="H98" t="s">
        <v>68</v>
      </c>
      <c r="I98" t="str">
        <f t="shared" ref="I98:I129" si="46">D98&amp;G98&amp;H98</f>
        <v>M3PfaG6</v>
      </c>
      <c r="J98" t="s">
        <v>517</v>
      </c>
      <c r="L98" s="1">
        <v>0.879</v>
      </c>
      <c r="M98">
        <v>5.91</v>
      </c>
      <c r="N98" s="1">
        <f t="shared" ref="N98:N116" si="47">M98/-10</f>
        <v>-0.59099999999999997</v>
      </c>
      <c r="O98" t="s">
        <v>197</v>
      </c>
      <c r="P98">
        <v>0.70299999999999996</v>
      </c>
      <c r="Q98" s="1">
        <f t="shared" si="40"/>
        <v>0.17600000000000005</v>
      </c>
      <c r="R98">
        <v>22.04</v>
      </c>
      <c r="S98" s="1">
        <f t="shared" ref="S98:S129" si="48">R98/-10</f>
        <v>-2.2039999999999997</v>
      </c>
      <c r="T98" s="1">
        <f t="shared" ref="T98:T116" si="49">S98-N98</f>
        <v>-1.6129999999999998</v>
      </c>
      <c r="U98">
        <v>42.994999999999997</v>
      </c>
      <c r="V98" s="21">
        <f t="shared" ref="V98:V129" si="50">3.14*(U98/2)^2</f>
        <v>1451.1274696249998</v>
      </c>
      <c r="W98" s="23">
        <f t="shared" si="45"/>
        <v>0.25035561877667151</v>
      </c>
      <c r="X98" s="27">
        <f t="shared" si="41"/>
        <v>2.1635704955674377E-5</v>
      </c>
      <c r="Y98" s="27">
        <f t="shared" si="42"/>
        <v>3.1396165785880829E-6</v>
      </c>
      <c r="Z98" s="22">
        <f t="shared" si="43"/>
        <v>3.139616578588083</v>
      </c>
      <c r="AA98" s="22">
        <f t="shared" si="44"/>
        <v>1.946445491995092</v>
      </c>
      <c r="AB98">
        <v>27.192399999999999</v>
      </c>
      <c r="AC98" s="31">
        <v>33</v>
      </c>
      <c r="AD98" s="32">
        <v>390</v>
      </c>
      <c r="AE98" s="27">
        <f t="shared" ref="AE98:AE129" si="51">X98*10^6</f>
        <v>21.635704955674377</v>
      </c>
    </row>
    <row r="99" spans="1:31" x14ac:dyDescent="0.35">
      <c r="A99" s="2">
        <v>44772</v>
      </c>
      <c r="B99" t="s">
        <v>56</v>
      </c>
      <c r="C99" t="s">
        <v>196</v>
      </c>
      <c r="D99" t="s">
        <v>57</v>
      </c>
      <c r="E99" t="s">
        <v>46</v>
      </c>
      <c r="F99">
        <v>1</v>
      </c>
      <c r="G99" t="s">
        <v>37</v>
      </c>
      <c r="H99" t="s">
        <v>38</v>
      </c>
      <c r="I99" t="str">
        <f t="shared" si="46"/>
        <v>L1PfaA5</v>
      </c>
      <c r="J99" t="s">
        <v>501</v>
      </c>
      <c r="L99" s="1">
        <v>0.71899999999999997</v>
      </c>
      <c r="M99">
        <v>10.51</v>
      </c>
      <c r="N99" s="1">
        <f t="shared" si="47"/>
        <v>-1.0509999999999999</v>
      </c>
      <c r="O99" t="s">
        <v>198</v>
      </c>
      <c r="P99">
        <v>0.60599999999999998</v>
      </c>
      <c r="Q99" s="1">
        <f t="shared" si="40"/>
        <v>0.11299999999999999</v>
      </c>
      <c r="R99">
        <v>21.23</v>
      </c>
      <c r="S99" s="1">
        <f t="shared" si="48"/>
        <v>-2.1230000000000002</v>
      </c>
      <c r="T99" s="1">
        <f t="shared" si="49"/>
        <v>-1.0720000000000003</v>
      </c>
      <c r="U99">
        <v>49.884999999999998</v>
      </c>
      <c r="V99" s="21">
        <f t="shared" si="50"/>
        <v>1953.4828816249999</v>
      </c>
      <c r="W99" s="23">
        <f t="shared" si="45"/>
        <v>0.18646864686468645</v>
      </c>
      <c r="X99" s="27">
        <f t="shared" si="41"/>
        <v>1.505437482642566E-5</v>
      </c>
      <c r="Y99" s="27">
        <f t="shared" si="42"/>
        <v>2.9408463516988856E-6</v>
      </c>
      <c r="Z99" s="22">
        <f t="shared" si="43"/>
        <v>2.9408463516988856</v>
      </c>
      <c r="AA99" s="22">
        <f t="shared" si="44"/>
        <v>2.7433268206146315</v>
      </c>
      <c r="AB99">
        <v>27.192399999999999</v>
      </c>
      <c r="AC99" s="31">
        <v>39.799999999999997</v>
      </c>
      <c r="AD99" s="32">
        <v>470</v>
      </c>
      <c r="AE99" s="27">
        <f t="shared" si="51"/>
        <v>15.054374826425661</v>
      </c>
    </row>
    <row r="100" spans="1:31" x14ac:dyDescent="0.35">
      <c r="A100" s="2">
        <v>44772</v>
      </c>
      <c r="B100" t="s">
        <v>56</v>
      </c>
      <c r="C100" t="s">
        <v>196</v>
      </c>
      <c r="D100" t="s">
        <v>57</v>
      </c>
      <c r="E100" t="s">
        <v>46</v>
      </c>
      <c r="F100">
        <v>3</v>
      </c>
      <c r="G100" t="s">
        <v>37</v>
      </c>
      <c r="H100" t="s">
        <v>63</v>
      </c>
      <c r="I100" t="str">
        <f t="shared" si="46"/>
        <v>L1PfaF7</v>
      </c>
      <c r="J100" t="s">
        <v>502</v>
      </c>
      <c r="L100" s="1">
        <v>0.69899999999999995</v>
      </c>
      <c r="M100">
        <v>9.0399999999999991</v>
      </c>
      <c r="N100" s="1">
        <f t="shared" si="47"/>
        <v>-0.90399999999999991</v>
      </c>
      <c r="O100" t="s">
        <v>198</v>
      </c>
      <c r="P100">
        <v>0.56000000000000005</v>
      </c>
      <c r="Q100" s="1">
        <f t="shared" si="40"/>
        <v>0.1389999999999999</v>
      </c>
      <c r="R100">
        <v>19.91</v>
      </c>
      <c r="S100" s="1">
        <f t="shared" si="48"/>
        <v>-1.9910000000000001</v>
      </c>
      <c r="T100" s="1">
        <f t="shared" si="49"/>
        <v>-1.0870000000000002</v>
      </c>
      <c r="U100">
        <v>35.465000000000003</v>
      </c>
      <c r="V100" s="21">
        <f t="shared" si="50"/>
        <v>987.34648662500024</v>
      </c>
      <c r="W100" s="23">
        <f t="shared" si="45"/>
        <v>0.24821428571428553</v>
      </c>
      <c r="X100" s="27">
        <f t="shared" si="41"/>
        <v>2.140812930640074E-5</v>
      </c>
      <c r="Y100" s="27">
        <f t="shared" si="42"/>
        <v>2.1137241255888475E-6</v>
      </c>
      <c r="Z100" s="22">
        <f t="shared" si="43"/>
        <v>2.1137241255888477</v>
      </c>
      <c r="AA100" s="22">
        <f t="shared" si="44"/>
        <v>1.9445484136051954</v>
      </c>
      <c r="AB100">
        <v>27.192399999999999</v>
      </c>
      <c r="AC100" s="31">
        <v>23.8</v>
      </c>
      <c r="AD100" s="32">
        <v>370</v>
      </c>
      <c r="AE100" s="27">
        <f t="shared" si="51"/>
        <v>21.408129306400738</v>
      </c>
    </row>
    <row r="101" spans="1:31" x14ac:dyDescent="0.35">
      <c r="A101" s="2">
        <v>44772</v>
      </c>
      <c r="B101" t="s">
        <v>56</v>
      </c>
      <c r="C101" t="s">
        <v>196</v>
      </c>
      <c r="D101" t="s">
        <v>67</v>
      </c>
      <c r="E101" t="s">
        <v>46</v>
      </c>
      <c r="F101">
        <v>8</v>
      </c>
      <c r="G101" t="s">
        <v>37</v>
      </c>
      <c r="H101" t="s">
        <v>76</v>
      </c>
      <c r="I101" t="str">
        <f t="shared" si="46"/>
        <v>L6PfaH5</v>
      </c>
      <c r="J101" t="s">
        <v>509</v>
      </c>
      <c r="L101" s="1">
        <v>0.76800000000000002</v>
      </c>
      <c r="M101">
        <v>7.87</v>
      </c>
      <c r="N101" s="1">
        <f t="shared" si="47"/>
        <v>-0.78700000000000003</v>
      </c>
      <c r="O101" t="s">
        <v>170</v>
      </c>
      <c r="P101">
        <v>0.55700000000000005</v>
      </c>
      <c r="Q101" s="1">
        <f t="shared" si="40"/>
        <v>0.21099999999999997</v>
      </c>
      <c r="R101">
        <v>17.79</v>
      </c>
      <c r="S101" s="1">
        <f t="shared" si="48"/>
        <v>-1.7789999999999999</v>
      </c>
      <c r="T101" s="1">
        <f t="shared" si="49"/>
        <v>-0.99199999999999988</v>
      </c>
      <c r="U101">
        <v>58.085000000000001</v>
      </c>
      <c r="V101" s="21">
        <f t="shared" si="50"/>
        <v>2648.4857716249999</v>
      </c>
      <c r="W101" s="23">
        <f t="shared" si="45"/>
        <v>0.37881508078994602</v>
      </c>
      <c r="X101" s="27">
        <f t="shared" si="41"/>
        <v>3.6023915778537296E-5</v>
      </c>
      <c r="Y101" s="27">
        <f t="shared" si="42"/>
        <v>9.5408828377673364E-6</v>
      </c>
      <c r="Z101" s="22">
        <f t="shared" si="43"/>
        <v>9.5408828377673363</v>
      </c>
      <c r="AA101" s="22">
        <f t="shared" si="44"/>
        <v>9.61782544129772</v>
      </c>
      <c r="AB101">
        <v>27.192399999999999</v>
      </c>
      <c r="AC101" s="31">
        <v>36.9</v>
      </c>
      <c r="AD101" s="32">
        <v>400</v>
      </c>
      <c r="AE101" s="27">
        <f t="shared" si="51"/>
        <v>36.023915778537294</v>
      </c>
    </row>
    <row r="102" spans="1:31" x14ac:dyDescent="0.35">
      <c r="A102" s="10">
        <v>44777</v>
      </c>
      <c r="B102" s="6" t="s">
        <v>18</v>
      </c>
      <c r="C102" s="6" t="s">
        <v>196</v>
      </c>
      <c r="D102" t="s">
        <v>133</v>
      </c>
      <c r="E102" t="s">
        <v>46</v>
      </c>
      <c r="F102">
        <v>1</v>
      </c>
      <c r="G102" t="s">
        <v>37</v>
      </c>
      <c r="H102" t="s">
        <v>98</v>
      </c>
      <c r="I102" t="str">
        <f t="shared" si="46"/>
        <v>K1PfaI6</v>
      </c>
      <c r="J102" t="s">
        <v>482</v>
      </c>
      <c r="K102" t="s">
        <v>204</v>
      </c>
      <c r="L102" s="1">
        <v>0.78500000000000003</v>
      </c>
      <c r="M102">
        <v>4.97</v>
      </c>
      <c r="N102" s="1">
        <f t="shared" si="47"/>
        <v>-0.497</v>
      </c>
      <c r="O102" s="6" t="s">
        <v>205</v>
      </c>
      <c r="P102">
        <v>0.65700000000000003</v>
      </c>
      <c r="Q102" s="1">
        <f t="shared" si="40"/>
        <v>0.128</v>
      </c>
      <c r="R102">
        <v>14.56</v>
      </c>
      <c r="S102" s="1">
        <f t="shared" si="48"/>
        <v>-1.456</v>
      </c>
      <c r="T102" s="1">
        <f t="shared" si="49"/>
        <v>-0.95899999999999996</v>
      </c>
      <c r="U102">
        <v>57.95</v>
      </c>
      <c r="V102" s="21">
        <f t="shared" si="50"/>
        <v>2636.1889625000003</v>
      </c>
      <c r="W102" s="23">
        <f t="shared" si="45"/>
        <v>0.19482496194824961</v>
      </c>
      <c r="X102" s="27">
        <f t="shared" si="41"/>
        <v>1.5889106064764417E-5</v>
      </c>
      <c r="Y102" s="27">
        <f t="shared" si="42"/>
        <v>4.1886686031923764E-6</v>
      </c>
      <c r="Z102" s="22">
        <f t="shared" si="43"/>
        <v>4.1886686031923768</v>
      </c>
      <c r="AA102" s="22">
        <f t="shared" si="44"/>
        <v>4.3677461972808933</v>
      </c>
      <c r="AB102">
        <v>29.967099999999999</v>
      </c>
      <c r="AC102">
        <v>51.9</v>
      </c>
      <c r="AD102" s="35">
        <v>645</v>
      </c>
      <c r="AE102" s="27">
        <f t="shared" si="51"/>
        <v>15.889106064764416</v>
      </c>
    </row>
    <row r="103" spans="1:31" x14ac:dyDescent="0.35">
      <c r="A103" s="2">
        <v>44778</v>
      </c>
      <c r="B103" s="6" t="s">
        <v>18</v>
      </c>
      <c r="C103" s="6" t="s">
        <v>196</v>
      </c>
      <c r="D103" t="s">
        <v>45</v>
      </c>
      <c r="E103" t="s">
        <v>46</v>
      </c>
      <c r="F103">
        <v>14</v>
      </c>
      <c r="G103" t="s">
        <v>37</v>
      </c>
      <c r="H103" t="s">
        <v>49</v>
      </c>
      <c r="I103" t="str">
        <f t="shared" si="46"/>
        <v>L4PfaJ8</v>
      </c>
      <c r="J103" t="s">
        <v>437</v>
      </c>
      <c r="K103" t="s">
        <v>171</v>
      </c>
      <c r="L103" s="1">
        <v>0.90400000000000003</v>
      </c>
      <c r="M103">
        <v>5.67</v>
      </c>
      <c r="N103" s="1">
        <f t="shared" si="47"/>
        <v>-0.56699999999999995</v>
      </c>
      <c r="O103" s="6" t="s">
        <v>175</v>
      </c>
      <c r="P103">
        <v>0.80500000000000005</v>
      </c>
      <c r="Q103" s="1">
        <f t="shared" si="40"/>
        <v>9.8999999999999977E-2</v>
      </c>
      <c r="R103">
        <v>21.74</v>
      </c>
      <c r="S103" s="1">
        <f t="shared" si="48"/>
        <v>-2.1739999999999999</v>
      </c>
      <c r="T103" s="1">
        <f t="shared" si="49"/>
        <v>-1.607</v>
      </c>
      <c r="U103">
        <v>60.25</v>
      </c>
      <c r="V103" s="21">
        <f t="shared" si="50"/>
        <v>2849.5990624999999</v>
      </c>
      <c r="W103" s="23">
        <f t="shared" si="45"/>
        <v>0.12298136645962729</v>
      </c>
      <c r="X103" s="27">
        <f t="shared" si="41"/>
        <v>9.0186006650303142E-6</v>
      </c>
      <c r="Y103" s="27">
        <f t="shared" si="42"/>
        <v>2.5699396000132262E-6</v>
      </c>
      <c r="Z103" s="22">
        <f t="shared" si="43"/>
        <v>2.5699396000132264</v>
      </c>
      <c r="AA103" s="22">
        <f t="shared" si="44"/>
        <v>1.5992156814021321</v>
      </c>
      <c r="AB103">
        <v>33.254899999999999</v>
      </c>
      <c r="AC103" s="36">
        <v>52</v>
      </c>
      <c r="AD103" s="32">
        <v>575</v>
      </c>
      <c r="AE103" s="27">
        <f t="shared" si="51"/>
        <v>9.0186006650303145</v>
      </c>
    </row>
    <row r="104" spans="1:31" x14ac:dyDescent="0.35">
      <c r="A104" s="2">
        <v>44778</v>
      </c>
      <c r="B104" s="6" t="s">
        <v>18</v>
      </c>
      <c r="C104" s="6" t="s">
        <v>196</v>
      </c>
      <c r="D104" t="s">
        <v>86</v>
      </c>
      <c r="E104" t="s">
        <v>46</v>
      </c>
      <c r="F104">
        <v>8</v>
      </c>
      <c r="G104" t="s">
        <v>37</v>
      </c>
      <c r="H104" t="s">
        <v>97</v>
      </c>
      <c r="I104" t="str">
        <f t="shared" si="46"/>
        <v>K5PfaJ1</v>
      </c>
      <c r="J104" t="s">
        <v>406</v>
      </c>
      <c r="K104" t="s">
        <v>208</v>
      </c>
      <c r="L104" s="1">
        <v>0.84399999999999997</v>
      </c>
      <c r="M104">
        <v>6.58</v>
      </c>
      <c r="N104" s="1">
        <f t="shared" si="47"/>
        <v>-0.65800000000000003</v>
      </c>
      <c r="O104" s="6" t="s">
        <v>168</v>
      </c>
      <c r="P104">
        <v>0.66700000000000004</v>
      </c>
      <c r="Q104" s="1">
        <f t="shared" si="40"/>
        <v>0.17699999999999994</v>
      </c>
      <c r="R104">
        <v>20.76</v>
      </c>
      <c r="S104" s="1">
        <f t="shared" si="48"/>
        <v>-2.0760000000000001</v>
      </c>
      <c r="T104" s="1">
        <f t="shared" si="49"/>
        <v>-1.4180000000000001</v>
      </c>
      <c r="U104">
        <v>50.2</v>
      </c>
      <c r="V104" s="21">
        <f t="shared" si="50"/>
        <v>1978.2314000000003</v>
      </c>
      <c r="W104" s="23">
        <f t="shared" si="45"/>
        <v>0.26536731634182897</v>
      </c>
      <c r="X104" s="27">
        <f t="shared" si="41"/>
        <v>2.3243587031586431E-5</v>
      </c>
      <c r="Y104" s="27">
        <f t="shared" si="42"/>
        <v>4.5981193714517076E-6</v>
      </c>
      <c r="Z104" s="22">
        <f t="shared" si="43"/>
        <v>4.5981193714517072</v>
      </c>
      <c r="AA104" s="22">
        <f t="shared" si="44"/>
        <v>3.2426793874835731</v>
      </c>
      <c r="AB104">
        <v>33.254899999999999</v>
      </c>
      <c r="AC104" s="13">
        <v>39.1</v>
      </c>
      <c r="AD104" s="35">
        <v>510</v>
      </c>
      <c r="AE104" s="27">
        <f t="shared" si="51"/>
        <v>23.243587031586433</v>
      </c>
    </row>
    <row r="105" spans="1:31" x14ac:dyDescent="0.35">
      <c r="A105" s="2">
        <v>44779</v>
      </c>
      <c r="B105" s="6" t="s">
        <v>18</v>
      </c>
      <c r="C105" s="6" t="s">
        <v>196</v>
      </c>
      <c r="D105" t="s">
        <v>86</v>
      </c>
      <c r="E105" t="s">
        <v>46</v>
      </c>
      <c r="F105">
        <v>8</v>
      </c>
      <c r="G105" t="s">
        <v>37</v>
      </c>
      <c r="H105" t="s">
        <v>96</v>
      </c>
      <c r="I105" t="str">
        <f t="shared" si="46"/>
        <v>K5PfaF3</v>
      </c>
      <c r="J105" t="s">
        <v>405</v>
      </c>
      <c r="K105" t="s">
        <v>150</v>
      </c>
      <c r="L105" s="1">
        <v>0.752</v>
      </c>
      <c r="M105">
        <v>4.87</v>
      </c>
      <c r="N105" s="1">
        <f t="shared" si="47"/>
        <v>-0.48699999999999999</v>
      </c>
      <c r="O105" s="6" t="s">
        <v>211</v>
      </c>
      <c r="P105">
        <v>0.56399999999999995</v>
      </c>
      <c r="Q105" s="1">
        <f t="shared" si="40"/>
        <v>0.18800000000000006</v>
      </c>
      <c r="R105">
        <v>9.56</v>
      </c>
      <c r="S105" s="1">
        <f t="shared" si="48"/>
        <v>-0.95600000000000007</v>
      </c>
      <c r="T105" s="1">
        <f t="shared" si="49"/>
        <v>-0.46900000000000008</v>
      </c>
      <c r="U105">
        <v>91.85</v>
      </c>
      <c r="V105" s="21">
        <f t="shared" si="50"/>
        <v>6622.5916624999991</v>
      </c>
      <c r="W105" s="23">
        <f t="shared" si="45"/>
        <v>0.33333333333333348</v>
      </c>
      <c r="X105" s="27">
        <f t="shared" si="41"/>
        <v>3.0775895371352042E-5</v>
      </c>
      <c r="Y105" s="27">
        <f t="shared" si="42"/>
        <v>2.0381618809228834E-5</v>
      </c>
      <c r="Z105" s="22">
        <f t="shared" si="43"/>
        <v>20.381618809228833</v>
      </c>
      <c r="AA105" s="22">
        <f t="shared" si="44"/>
        <v>43.45760940134079</v>
      </c>
      <c r="AB105">
        <v>31.516500000000001</v>
      </c>
      <c r="AC105" s="13">
        <v>77.599999999999994</v>
      </c>
      <c r="AD105" s="35"/>
      <c r="AE105" s="27">
        <f t="shared" si="51"/>
        <v>30.775895371352043</v>
      </c>
    </row>
    <row r="106" spans="1:31" x14ac:dyDescent="0.35">
      <c r="A106" s="2">
        <v>44715</v>
      </c>
      <c r="B106" t="s">
        <v>56</v>
      </c>
      <c r="C106" t="s">
        <v>19</v>
      </c>
      <c r="D106" t="s">
        <v>57</v>
      </c>
      <c r="E106" t="s">
        <v>46</v>
      </c>
      <c r="F106">
        <v>1</v>
      </c>
      <c r="G106" t="s">
        <v>43</v>
      </c>
      <c r="H106" t="s">
        <v>58</v>
      </c>
      <c r="I106" t="str">
        <f t="shared" si="46"/>
        <v>L1PfuD3</v>
      </c>
      <c r="J106" t="s">
        <v>503</v>
      </c>
      <c r="K106" t="s">
        <v>59</v>
      </c>
      <c r="L106" s="1">
        <v>0.59099999999999997</v>
      </c>
      <c r="M106">
        <v>11.01</v>
      </c>
      <c r="N106" s="1">
        <f t="shared" si="47"/>
        <v>-1.101</v>
      </c>
      <c r="O106" t="s">
        <v>60</v>
      </c>
      <c r="P106">
        <v>0.495</v>
      </c>
      <c r="Q106" s="1">
        <f t="shared" si="40"/>
        <v>9.5999999999999974E-2</v>
      </c>
      <c r="R106">
        <v>16.350000000000001</v>
      </c>
      <c r="S106" s="1">
        <f t="shared" si="48"/>
        <v>-1.6350000000000002</v>
      </c>
      <c r="T106" s="1">
        <f t="shared" si="49"/>
        <v>-0.53400000000000025</v>
      </c>
      <c r="U106">
        <v>130.74</v>
      </c>
      <c r="V106" s="21">
        <f t="shared" si="50"/>
        <v>13417.963866000004</v>
      </c>
      <c r="W106" s="23">
        <f t="shared" si="45"/>
        <v>0.19393939393939388</v>
      </c>
      <c r="X106" s="27">
        <f t="shared" si="41"/>
        <v>1.5800246024560036E-5</v>
      </c>
      <c r="Y106" s="27">
        <f t="shared" si="42"/>
        <v>2.1200713023145677E-5</v>
      </c>
      <c r="Z106" s="22">
        <f t="shared" si="43"/>
        <v>21.200713023145678</v>
      </c>
      <c r="AA106" s="22">
        <f t="shared" si="44"/>
        <v>39.701709781171665</v>
      </c>
      <c r="AB106">
        <v>24.828800000000001</v>
      </c>
      <c r="AC106" s="36">
        <v>115.1</v>
      </c>
      <c r="AD106" s="32">
        <v>810</v>
      </c>
      <c r="AE106" s="27">
        <f t="shared" si="51"/>
        <v>15.800246024560035</v>
      </c>
    </row>
    <row r="107" spans="1:31" s="4" customFormat="1" x14ac:dyDescent="0.35">
      <c r="A107" s="2">
        <v>44715</v>
      </c>
      <c r="B107" t="s">
        <v>56</v>
      </c>
      <c r="C107" t="s">
        <v>19</v>
      </c>
      <c r="D107" t="s">
        <v>67</v>
      </c>
      <c r="E107" t="s">
        <v>46</v>
      </c>
      <c r="F107">
        <v>3</v>
      </c>
      <c r="G107" t="s">
        <v>43</v>
      </c>
      <c r="H107" t="s">
        <v>72</v>
      </c>
      <c r="I107" t="str">
        <f t="shared" si="46"/>
        <v>L6PfuC4</v>
      </c>
      <c r="J107" t="s">
        <v>510</v>
      </c>
      <c r="K107" t="s">
        <v>69</v>
      </c>
      <c r="L107" s="1">
        <v>0.64900000000000002</v>
      </c>
      <c r="M107">
        <v>8.7899999999999991</v>
      </c>
      <c r="N107" s="1">
        <f t="shared" si="47"/>
        <v>-0.87899999999999989</v>
      </c>
      <c r="O107" t="s">
        <v>70</v>
      </c>
      <c r="P107">
        <v>0.45600000000000002</v>
      </c>
      <c r="Q107" s="1">
        <f t="shared" si="40"/>
        <v>0.193</v>
      </c>
      <c r="R107">
        <v>15.23</v>
      </c>
      <c r="S107" s="1">
        <f t="shared" si="48"/>
        <v>-1.5230000000000001</v>
      </c>
      <c r="T107" s="1">
        <f t="shared" si="49"/>
        <v>-0.64400000000000024</v>
      </c>
      <c r="U107">
        <v>116.83499999999999</v>
      </c>
      <c r="V107" s="21">
        <f t="shared" si="50"/>
        <v>10715.577521625</v>
      </c>
      <c r="W107" s="23">
        <f t="shared" si="45"/>
        <v>0.4232456140350877</v>
      </c>
      <c r="X107" s="27">
        <f t="shared" si="41"/>
        <v>4.1293556347020169E-5</v>
      </c>
      <c r="Y107" s="27">
        <f t="shared" si="42"/>
        <v>4.4248430418008466E-5</v>
      </c>
      <c r="Z107" s="22">
        <f t="shared" si="43"/>
        <v>44.248430418008468</v>
      </c>
      <c r="AA107" s="22">
        <f t="shared" si="44"/>
        <v>68.70874288510629</v>
      </c>
      <c r="AB107">
        <v>24.828800000000001</v>
      </c>
      <c r="AC107" s="36">
        <v>94.2</v>
      </c>
      <c r="AD107" s="32">
        <v>590</v>
      </c>
      <c r="AE107" s="27">
        <f t="shared" si="51"/>
        <v>41.293556347020171</v>
      </c>
    </row>
    <row r="108" spans="1:31" x14ac:dyDescent="0.35">
      <c r="A108" s="2">
        <v>44715</v>
      </c>
      <c r="B108" t="s">
        <v>56</v>
      </c>
      <c r="C108" t="s">
        <v>19</v>
      </c>
      <c r="D108" t="s">
        <v>67</v>
      </c>
      <c r="E108" t="s">
        <v>46</v>
      </c>
      <c r="F108">
        <v>5</v>
      </c>
      <c r="G108" t="s">
        <v>43</v>
      </c>
      <c r="H108" t="s">
        <v>74</v>
      </c>
      <c r="I108" t="str">
        <f t="shared" si="46"/>
        <v>L6PfuC9</v>
      </c>
      <c r="J108" t="s">
        <v>511</v>
      </c>
      <c r="K108" t="s">
        <v>69</v>
      </c>
      <c r="L108" s="1">
        <v>0.747</v>
      </c>
      <c r="M108">
        <v>10.23</v>
      </c>
      <c r="N108" s="1">
        <f t="shared" si="47"/>
        <v>-1.0230000000000001</v>
      </c>
      <c r="O108" t="s">
        <v>70</v>
      </c>
      <c r="P108">
        <v>0.60299999999999998</v>
      </c>
      <c r="Q108" s="1">
        <f t="shared" si="40"/>
        <v>0.14400000000000002</v>
      </c>
      <c r="R108">
        <v>14.84</v>
      </c>
      <c r="S108" s="1">
        <f t="shared" si="48"/>
        <v>-1.484</v>
      </c>
      <c r="T108" s="1">
        <f t="shared" si="49"/>
        <v>-0.46099999999999985</v>
      </c>
      <c r="U108">
        <v>82.38</v>
      </c>
      <c r="V108" s="21">
        <f t="shared" si="50"/>
        <v>5327.3745539999991</v>
      </c>
      <c r="W108" s="23">
        <f t="shared" si="45"/>
        <v>0.23880597014925375</v>
      </c>
      <c r="X108" s="27">
        <f t="shared" si="41"/>
        <v>2.0413645937287933E-5</v>
      </c>
      <c r="Y108" s="27">
        <f t="shared" si="42"/>
        <v>1.087511379206732E-5</v>
      </c>
      <c r="Z108" s="22">
        <f t="shared" si="43"/>
        <v>10.875113792067319</v>
      </c>
      <c r="AA108" s="22">
        <f t="shared" si="44"/>
        <v>23.590268529430201</v>
      </c>
      <c r="AB108">
        <v>24.828800000000001</v>
      </c>
      <c r="AC108" s="31">
        <v>72</v>
      </c>
      <c r="AD108" s="32">
        <v>355</v>
      </c>
      <c r="AE108" s="27">
        <f t="shared" si="51"/>
        <v>20.413645937287935</v>
      </c>
    </row>
    <row r="109" spans="1:31" x14ac:dyDescent="0.35">
      <c r="A109" s="2">
        <v>44715</v>
      </c>
      <c r="B109" t="s">
        <v>56</v>
      </c>
      <c r="C109" t="s">
        <v>19</v>
      </c>
      <c r="D109" t="s">
        <v>77</v>
      </c>
      <c r="E109" t="s">
        <v>46</v>
      </c>
      <c r="F109">
        <v>11</v>
      </c>
      <c r="G109" t="s">
        <v>43</v>
      </c>
      <c r="H109" t="s">
        <v>81</v>
      </c>
      <c r="I109" t="str">
        <f t="shared" si="46"/>
        <v>M3PfuB4</v>
      </c>
      <c r="J109" t="s">
        <v>518</v>
      </c>
      <c r="K109" t="s">
        <v>23</v>
      </c>
      <c r="L109" s="1">
        <v>0.54400000000000004</v>
      </c>
      <c r="M109">
        <v>3.67</v>
      </c>
      <c r="N109" s="1">
        <f t="shared" si="47"/>
        <v>-0.36699999999999999</v>
      </c>
      <c r="O109" t="s">
        <v>80</v>
      </c>
      <c r="P109">
        <v>0.40300000000000002</v>
      </c>
      <c r="Q109" s="1">
        <f t="shared" si="40"/>
        <v>0.14100000000000001</v>
      </c>
      <c r="R109">
        <v>14.45</v>
      </c>
      <c r="S109" s="1">
        <f t="shared" si="48"/>
        <v>-1.4449999999999998</v>
      </c>
      <c r="T109" s="1">
        <f t="shared" si="49"/>
        <v>-1.0779999999999998</v>
      </c>
      <c r="U109">
        <v>71.13</v>
      </c>
      <c r="V109" s="21">
        <f t="shared" si="50"/>
        <v>3971.6893664999998</v>
      </c>
      <c r="W109" s="23">
        <f t="shared" si="45"/>
        <v>0.34987593052109184</v>
      </c>
      <c r="X109" s="27">
        <f t="shared" si="41"/>
        <v>3.2666693466679691E-5</v>
      </c>
      <c r="Y109" s="27">
        <f t="shared" si="42"/>
        <v>1.2974195908032674E-5</v>
      </c>
      <c r="Z109" s="22">
        <f t="shared" si="43"/>
        <v>12.974195908032673</v>
      </c>
      <c r="AA109" s="22">
        <f t="shared" si="44"/>
        <v>12.035432196690794</v>
      </c>
      <c r="AB109">
        <v>24.828800000000001</v>
      </c>
      <c r="AC109" s="31">
        <v>57.7</v>
      </c>
      <c r="AD109" s="32">
        <v>360</v>
      </c>
      <c r="AE109" s="27">
        <f t="shared" si="51"/>
        <v>32.666693466679689</v>
      </c>
    </row>
    <row r="110" spans="1:31" x14ac:dyDescent="0.35">
      <c r="A110" s="2">
        <v>44720</v>
      </c>
      <c r="B110" t="s">
        <v>18</v>
      </c>
      <c r="C110" t="s">
        <v>19</v>
      </c>
      <c r="D110" t="s">
        <v>86</v>
      </c>
      <c r="E110" t="s">
        <v>46</v>
      </c>
      <c r="F110">
        <v>11</v>
      </c>
      <c r="G110" t="s">
        <v>43</v>
      </c>
      <c r="H110" t="s">
        <v>92</v>
      </c>
      <c r="I110" t="str">
        <f t="shared" si="46"/>
        <v>K5PfuC6</v>
      </c>
      <c r="J110" t="s">
        <v>408</v>
      </c>
      <c r="K110" t="s">
        <v>99</v>
      </c>
      <c r="L110" s="1">
        <v>0.54900000000000004</v>
      </c>
      <c r="M110">
        <v>6.83</v>
      </c>
      <c r="N110" s="1">
        <f t="shared" si="47"/>
        <v>-0.68300000000000005</v>
      </c>
      <c r="O110" t="s">
        <v>100</v>
      </c>
      <c r="P110">
        <v>0.69399999999999995</v>
      </c>
      <c r="Q110" s="1">
        <f t="shared" si="40"/>
        <v>-0.14499999999999991</v>
      </c>
      <c r="R110">
        <v>9.06</v>
      </c>
      <c r="S110" s="1">
        <f t="shared" si="48"/>
        <v>-0.90600000000000003</v>
      </c>
      <c r="T110" s="1">
        <f t="shared" si="49"/>
        <v>-0.22299999999999998</v>
      </c>
      <c r="U110">
        <v>137.75</v>
      </c>
      <c r="V110" s="21">
        <f t="shared" si="50"/>
        <v>14895.4240625</v>
      </c>
      <c r="W110" s="23">
        <f>(P110-L110)/L110</f>
        <v>0.26411657559198526</v>
      </c>
      <c r="X110" s="27">
        <f t="shared" si="41"/>
        <v>2.3108801182437071E-5</v>
      </c>
      <c r="Y110" s="27">
        <f t="shared" si="42"/>
        <v>3.4421539318840158E-5</v>
      </c>
      <c r="Z110" s="22">
        <f t="shared" si="43"/>
        <v>34.421539318840161</v>
      </c>
      <c r="AA110" s="22">
        <f t="shared" si="44"/>
        <v>154.35667855982138</v>
      </c>
      <c r="AB110">
        <v>26.9267</v>
      </c>
      <c r="AC110" s="37">
        <v>125.1</v>
      </c>
      <c r="AD110" s="35">
        <v>751</v>
      </c>
      <c r="AE110" s="27">
        <f t="shared" si="51"/>
        <v>23.10880118243707</v>
      </c>
    </row>
    <row r="111" spans="1:31" x14ac:dyDescent="0.35">
      <c r="A111" s="2">
        <v>44720</v>
      </c>
      <c r="B111" t="s">
        <v>18</v>
      </c>
      <c r="C111" t="s">
        <v>19</v>
      </c>
      <c r="D111" t="s">
        <v>86</v>
      </c>
      <c r="E111" t="s">
        <v>46</v>
      </c>
      <c r="F111">
        <v>15</v>
      </c>
      <c r="G111" t="s">
        <v>43</v>
      </c>
      <c r="H111" t="s">
        <v>102</v>
      </c>
      <c r="I111" t="str">
        <f t="shared" si="46"/>
        <v>K5PfuB9</v>
      </c>
      <c r="J111" t="s">
        <v>407</v>
      </c>
      <c r="K111" t="s">
        <v>99</v>
      </c>
      <c r="L111" s="1" t="s">
        <v>103</v>
      </c>
      <c r="M111">
        <v>8.52</v>
      </c>
      <c r="N111" s="1">
        <f t="shared" si="47"/>
        <v>-0.85199999999999998</v>
      </c>
      <c r="O111" t="s">
        <v>100</v>
      </c>
      <c r="P111" t="s">
        <v>51</v>
      </c>
      <c r="Q111" s="1" t="e">
        <f t="shared" si="40"/>
        <v>#VALUE!</v>
      </c>
      <c r="R111">
        <v>4.13</v>
      </c>
      <c r="S111" s="1">
        <f t="shared" si="48"/>
        <v>-0.41299999999999998</v>
      </c>
      <c r="T111" s="1">
        <f t="shared" si="49"/>
        <v>0.439</v>
      </c>
      <c r="U111">
        <v>153.6</v>
      </c>
      <c r="V111" s="21">
        <f t="shared" si="50"/>
        <v>18520.473600000001</v>
      </c>
      <c r="W111" s="23" t="s">
        <v>50</v>
      </c>
      <c r="X111" s="27" t="s">
        <v>103</v>
      </c>
      <c r="Y111" s="27" t="s">
        <v>103</v>
      </c>
      <c r="Z111" s="22" t="s">
        <v>103</v>
      </c>
      <c r="AA111" s="22" t="s">
        <v>103</v>
      </c>
      <c r="AB111">
        <v>26.9267</v>
      </c>
      <c r="AC111" s="37">
        <v>135</v>
      </c>
      <c r="AD111" s="35">
        <v>770</v>
      </c>
      <c r="AE111" s="27" t="e">
        <f t="shared" si="51"/>
        <v>#VALUE!</v>
      </c>
    </row>
    <row r="112" spans="1:31" x14ac:dyDescent="0.35">
      <c r="A112" s="2">
        <v>44721</v>
      </c>
      <c r="B112" t="s">
        <v>18</v>
      </c>
      <c r="C112" t="s">
        <v>19</v>
      </c>
      <c r="D112" t="s">
        <v>45</v>
      </c>
      <c r="E112" t="s">
        <v>46</v>
      </c>
      <c r="F112">
        <v>4</v>
      </c>
      <c r="G112" t="s">
        <v>43</v>
      </c>
      <c r="H112" t="s">
        <v>52</v>
      </c>
      <c r="I112" t="str">
        <f t="shared" si="46"/>
        <v>L4PfuF9</v>
      </c>
      <c r="J112" t="s">
        <v>438</v>
      </c>
      <c r="K112" t="s">
        <v>23</v>
      </c>
      <c r="L112" s="1">
        <v>0.752</v>
      </c>
      <c r="M112">
        <v>6.14</v>
      </c>
      <c r="N112" s="1">
        <f t="shared" si="47"/>
        <v>-0.61399999999999999</v>
      </c>
      <c r="O112" t="s">
        <v>48</v>
      </c>
      <c r="P112">
        <v>0.67900000000000005</v>
      </c>
      <c r="Q112" s="1">
        <f t="shared" si="40"/>
        <v>7.2999999999999954E-2</v>
      </c>
      <c r="R112">
        <v>13.27</v>
      </c>
      <c r="S112" s="1">
        <f t="shared" si="48"/>
        <v>-1.327</v>
      </c>
      <c r="T112" s="1">
        <f t="shared" si="49"/>
        <v>-0.71299999999999997</v>
      </c>
      <c r="U112">
        <v>96.75</v>
      </c>
      <c r="V112" s="21">
        <f t="shared" si="50"/>
        <v>7348.0415625000005</v>
      </c>
      <c r="W112" s="23">
        <f>(L112-P112)/P112</f>
        <v>0.10751104565537548</v>
      </c>
      <c r="X112" s="27">
        <f t="shared" ref="X112:X118" si="52">119*(10^-6)*(W112^1.231)</f>
        <v>7.6430325659728942E-6</v>
      </c>
      <c r="Y112" s="27">
        <f t="shared" ref="Y112:Y118" si="53">X112*(V112/10000)</f>
        <v>5.6161320958309854E-6</v>
      </c>
      <c r="Z112" s="22">
        <f t="shared" ref="Z112:Z118" si="54">Y112*10^6</f>
        <v>5.6161320958309853</v>
      </c>
      <c r="AA112" s="22">
        <f>Z112/ABS(T112)</f>
        <v>7.876763107757343</v>
      </c>
      <c r="AB112">
        <v>24.548100000000002</v>
      </c>
      <c r="AC112" s="31">
        <v>83</v>
      </c>
      <c r="AD112" s="32">
        <v>620</v>
      </c>
      <c r="AE112" s="27">
        <f t="shared" si="51"/>
        <v>7.6430325659728942</v>
      </c>
    </row>
    <row r="113" spans="1:31" x14ac:dyDescent="0.35">
      <c r="A113" s="2">
        <v>44723</v>
      </c>
      <c r="B113" t="s">
        <v>18</v>
      </c>
      <c r="C113" t="s">
        <v>19</v>
      </c>
      <c r="D113" t="s">
        <v>133</v>
      </c>
      <c r="E113" t="s">
        <v>46</v>
      </c>
      <c r="F113">
        <v>13</v>
      </c>
      <c r="G113" t="s">
        <v>43</v>
      </c>
      <c r="H113" t="s">
        <v>121</v>
      </c>
      <c r="I113" t="str">
        <f t="shared" si="46"/>
        <v>K1PfuG7</v>
      </c>
      <c r="J113" t="s">
        <v>483</v>
      </c>
      <c r="K113" t="s">
        <v>138</v>
      </c>
      <c r="L113" s="1">
        <v>0.85399999999999998</v>
      </c>
      <c r="M113">
        <v>5.58</v>
      </c>
      <c r="N113" s="1">
        <f t="shared" si="47"/>
        <v>-0.55800000000000005</v>
      </c>
      <c r="O113" t="s">
        <v>139</v>
      </c>
      <c r="P113">
        <v>0.91500000000000004</v>
      </c>
      <c r="Q113" s="1">
        <f t="shared" si="40"/>
        <v>-6.1000000000000054E-2</v>
      </c>
      <c r="R113">
        <v>9.51</v>
      </c>
      <c r="S113" s="1">
        <f t="shared" si="48"/>
        <v>-0.95099999999999996</v>
      </c>
      <c r="T113" s="1">
        <f t="shared" si="49"/>
        <v>-0.3929999999999999</v>
      </c>
      <c r="U113">
        <v>89.35</v>
      </c>
      <c r="V113" s="21">
        <f t="shared" si="50"/>
        <v>6266.9866624999995</v>
      </c>
      <c r="W113" s="23">
        <f>(P113-L113)/L113</f>
        <v>7.1428571428571494E-2</v>
      </c>
      <c r="X113" s="27">
        <f t="shared" si="52"/>
        <v>4.6202273801033669E-6</v>
      </c>
      <c r="Y113" s="27">
        <f t="shared" si="53"/>
        <v>2.8954903368825115E-6</v>
      </c>
      <c r="Z113" s="22">
        <f t="shared" si="54"/>
        <v>2.8954903368825113</v>
      </c>
      <c r="AA113" s="22">
        <f>Z113/ABS(T113)</f>
        <v>7.3676598902862898</v>
      </c>
      <c r="AB113">
        <v>31.959900000000001</v>
      </c>
      <c r="AC113" s="34">
        <v>90</v>
      </c>
      <c r="AD113" s="35">
        <v>735</v>
      </c>
      <c r="AE113" s="27">
        <f t="shared" si="51"/>
        <v>4.6202273801033664</v>
      </c>
    </row>
    <row r="114" spans="1:31" x14ac:dyDescent="0.35">
      <c r="A114" s="2">
        <v>44743</v>
      </c>
      <c r="B114" t="s">
        <v>56</v>
      </c>
      <c r="C114" t="s">
        <v>155</v>
      </c>
      <c r="D114" t="s">
        <v>67</v>
      </c>
      <c r="E114" t="s">
        <v>46</v>
      </c>
      <c r="F114">
        <v>10</v>
      </c>
      <c r="G114" t="s">
        <v>43</v>
      </c>
      <c r="H114" t="s">
        <v>74</v>
      </c>
      <c r="I114" t="str">
        <f t="shared" si="46"/>
        <v>L6PfuC9</v>
      </c>
      <c r="J114" t="s">
        <v>511</v>
      </c>
      <c r="K114" t="s">
        <v>157</v>
      </c>
      <c r="L114" s="1">
        <v>0.79800000000000004</v>
      </c>
      <c r="M114">
        <v>5.29</v>
      </c>
      <c r="N114" s="1">
        <f t="shared" si="47"/>
        <v>-0.52900000000000003</v>
      </c>
      <c r="O114" t="s">
        <v>158</v>
      </c>
      <c r="P114">
        <v>0.60799999999999998</v>
      </c>
      <c r="Q114" s="1">
        <f t="shared" si="40"/>
        <v>0.19000000000000006</v>
      </c>
      <c r="R114">
        <v>16.75</v>
      </c>
      <c r="S114" s="1">
        <f t="shared" si="48"/>
        <v>-1.675</v>
      </c>
      <c r="T114" s="1">
        <f t="shared" si="49"/>
        <v>-1.1459999999999999</v>
      </c>
      <c r="U114">
        <v>82.38</v>
      </c>
      <c r="V114" s="21">
        <f t="shared" si="50"/>
        <v>5327.3745539999991</v>
      </c>
      <c r="W114" s="23">
        <f>(L114-P114)/P114</f>
        <v>0.31250000000000011</v>
      </c>
      <c r="X114" s="27">
        <f t="shared" si="52"/>
        <v>2.8425449306273583E-5</v>
      </c>
      <c r="Y114" s="27">
        <f t="shared" si="53"/>
        <v>1.5143301532025882E-5</v>
      </c>
      <c r="Z114" s="22">
        <f t="shared" si="54"/>
        <v>15.143301532025882</v>
      </c>
      <c r="AA114" s="22">
        <f>Z114/ABS(T114)</f>
        <v>13.214050202465867</v>
      </c>
      <c r="AB114">
        <v>26.544899999999998</v>
      </c>
      <c r="AC114" s="31">
        <v>72</v>
      </c>
      <c r="AD114" s="32">
        <v>355</v>
      </c>
      <c r="AE114" s="27">
        <f t="shared" si="51"/>
        <v>28.425449306273581</v>
      </c>
    </row>
    <row r="115" spans="1:31" x14ac:dyDescent="0.35">
      <c r="A115" s="2">
        <v>44743</v>
      </c>
      <c r="B115" t="s">
        <v>56</v>
      </c>
      <c r="C115" t="s">
        <v>155</v>
      </c>
      <c r="D115" t="s">
        <v>57</v>
      </c>
      <c r="E115" t="s">
        <v>46</v>
      </c>
      <c r="F115">
        <v>5</v>
      </c>
      <c r="G115" t="s">
        <v>43</v>
      </c>
      <c r="H115" t="s">
        <v>58</v>
      </c>
      <c r="I115" t="str">
        <f t="shared" si="46"/>
        <v>L1PfuD3</v>
      </c>
      <c r="J115" t="s">
        <v>503</v>
      </c>
      <c r="K115" t="s">
        <v>87</v>
      </c>
      <c r="L115" s="1">
        <v>0.64800000000000002</v>
      </c>
      <c r="M115">
        <v>5.09</v>
      </c>
      <c r="N115" s="1">
        <f t="shared" si="47"/>
        <v>-0.50900000000000001</v>
      </c>
      <c r="O115" t="s">
        <v>156</v>
      </c>
      <c r="P115">
        <v>0.499</v>
      </c>
      <c r="Q115" s="1">
        <f t="shared" si="40"/>
        <v>0.14900000000000002</v>
      </c>
      <c r="R115">
        <v>15.23</v>
      </c>
      <c r="S115" s="1">
        <f t="shared" si="48"/>
        <v>-1.5230000000000001</v>
      </c>
      <c r="T115" s="1">
        <f t="shared" si="49"/>
        <v>-1.0140000000000002</v>
      </c>
      <c r="U115">
        <v>130.74</v>
      </c>
      <c r="V115" s="21">
        <f t="shared" si="50"/>
        <v>13417.963866000004</v>
      </c>
      <c r="W115" s="23">
        <f>(L115-P115)/P115</f>
        <v>0.29859719438877758</v>
      </c>
      <c r="X115" s="27">
        <f t="shared" si="52"/>
        <v>2.6876795455431814E-5</v>
      </c>
      <c r="Y115" s="27">
        <f t="shared" si="53"/>
        <v>3.6063187025485719E-5</v>
      </c>
      <c r="Z115" s="22">
        <f t="shared" si="54"/>
        <v>36.063187025485718</v>
      </c>
      <c r="AA115" s="22">
        <f>Z115/ABS(T115)</f>
        <v>35.565273200676245</v>
      </c>
      <c r="AB115">
        <v>26.544899999999998</v>
      </c>
      <c r="AC115" s="31">
        <v>115.1</v>
      </c>
      <c r="AD115" s="32">
        <v>810</v>
      </c>
      <c r="AE115" s="27">
        <f t="shared" si="51"/>
        <v>26.876795455431814</v>
      </c>
    </row>
    <row r="116" spans="1:31" x14ac:dyDescent="0.35">
      <c r="A116" s="2">
        <v>44743</v>
      </c>
      <c r="B116" t="s">
        <v>56</v>
      </c>
      <c r="C116" t="s">
        <v>155</v>
      </c>
      <c r="D116" t="s">
        <v>67</v>
      </c>
      <c r="E116" t="s">
        <v>46</v>
      </c>
      <c r="F116">
        <v>16</v>
      </c>
      <c r="G116" t="s">
        <v>43</v>
      </c>
      <c r="H116" t="s">
        <v>72</v>
      </c>
      <c r="I116" t="str">
        <f t="shared" si="46"/>
        <v>L6PfuC4</v>
      </c>
      <c r="J116" t="s">
        <v>510</v>
      </c>
      <c r="K116" t="s">
        <v>157</v>
      </c>
      <c r="L116" s="1">
        <v>0.78100000000000003</v>
      </c>
      <c r="M116">
        <v>4.34</v>
      </c>
      <c r="N116" s="1">
        <f t="shared" si="47"/>
        <v>-0.434</v>
      </c>
      <c r="O116" t="s">
        <v>158</v>
      </c>
      <c r="P116">
        <v>0.55300000000000005</v>
      </c>
      <c r="Q116" s="1">
        <f t="shared" si="40"/>
        <v>0.22799999999999998</v>
      </c>
      <c r="R116">
        <v>13.53</v>
      </c>
      <c r="S116" s="1">
        <f t="shared" si="48"/>
        <v>-1.353</v>
      </c>
      <c r="T116" s="1">
        <f t="shared" si="49"/>
        <v>-0.91900000000000004</v>
      </c>
      <c r="U116">
        <v>116.83499999999999</v>
      </c>
      <c r="V116" s="21">
        <f t="shared" si="50"/>
        <v>10715.577521625</v>
      </c>
      <c r="W116" s="23">
        <f>(L116-P116)/P116</f>
        <v>0.41229656419529831</v>
      </c>
      <c r="X116" s="27">
        <f t="shared" si="52"/>
        <v>3.9982516156834068E-5</v>
      </c>
      <c r="Y116" s="27">
        <f t="shared" si="53"/>
        <v>4.2843575138817949E-5</v>
      </c>
      <c r="Z116" s="22">
        <f t="shared" si="54"/>
        <v>42.843575138817947</v>
      </c>
      <c r="AA116" s="22">
        <f>Z116/ABS(T116)</f>
        <v>46.619777082500484</v>
      </c>
      <c r="AB116">
        <v>26.544899999999998</v>
      </c>
      <c r="AC116" s="31">
        <v>94.2</v>
      </c>
      <c r="AD116" s="32">
        <v>590</v>
      </c>
      <c r="AE116" s="27">
        <f t="shared" si="51"/>
        <v>39.982516156834066</v>
      </c>
    </row>
    <row r="117" spans="1:31" x14ac:dyDescent="0.35">
      <c r="A117" s="2">
        <v>44743</v>
      </c>
      <c r="B117" t="s">
        <v>56</v>
      </c>
      <c r="C117" t="s">
        <v>155</v>
      </c>
      <c r="D117" t="s">
        <v>77</v>
      </c>
      <c r="E117" t="s">
        <v>46</v>
      </c>
      <c r="F117">
        <v>6</v>
      </c>
      <c r="G117" t="s">
        <v>43</v>
      </c>
      <c r="H117" t="s">
        <v>81</v>
      </c>
      <c r="I117" t="str">
        <f t="shared" si="46"/>
        <v>M3PfuB4</v>
      </c>
      <c r="J117" t="s">
        <v>518</v>
      </c>
      <c r="K117" t="s">
        <v>159</v>
      </c>
      <c r="L117" s="1">
        <v>0.60899999999999999</v>
      </c>
      <c r="N117" s="1" t="s">
        <v>103</v>
      </c>
      <c r="O117" t="s">
        <v>160</v>
      </c>
      <c r="P117">
        <v>0.44500000000000001</v>
      </c>
      <c r="Q117" s="1">
        <f t="shared" si="40"/>
        <v>0.16399999999999998</v>
      </c>
      <c r="R117">
        <v>5.23</v>
      </c>
      <c r="S117" s="1">
        <f t="shared" si="48"/>
        <v>-0.52300000000000002</v>
      </c>
      <c r="T117" s="1" t="s">
        <v>103</v>
      </c>
      <c r="U117">
        <v>71.13</v>
      </c>
      <c r="V117" s="21">
        <f t="shared" si="50"/>
        <v>3971.6893664999998</v>
      </c>
      <c r="W117" s="23">
        <f>(L117-P117)/P117</f>
        <v>0.36853932584269655</v>
      </c>
      <c r="X117" s="27">
        <f t="shared" si="52"/>
        <v>3.4824794698545018E-5</v>
      </c>
      <c r="Y117" s="27">
        <f t="shared" si="53"/>
        <v>1.3831326679475682E-5</v>
      </c>
      <c r="Z117" s="22">
        <f t="shared" si="54"/>
        <v>13.831326679475682</v>
      </c>
      <c r="AA117" s="22" t="s">
        <v>103</v>
      </c>
      <c r="AB117">
        <v>26.544899999999998</v>
      </c>
      <c r="AC117" s="31">
        <v>57.7</v>
      </c>
      <c r="AD117" s="32">
        <v>360</v>
      </c>
      <c r="AE117" s="27">
        <f t="shared" si="51"/>
        <v>34.82479469854502</v>
      </c>
    </row>
    <row r="118" spans="1:31" x14ac:dyDescent="0.35">
      <c r="A118" s="2">
        <v>44747</v>
      </c>
      <c r="B118" t="s">
        <v>18</v>
      </c>
      <c r="C118" t="s">
        <v>155</v>
      </c>
      <c r="D118" t="s">
        <v>86</v>
      </c>
      <c r="E118" t="s">
        <v>46</v>
      </c>
      <c r="F118">
        <v>1</v>
      </c>
      <c r="G118" t="s">
        <v>43</v>
      </c>
      <c r="H118" t="s">
        <v>102</v>
      </c>
      <c r="I118" t="str">
        <f t="shared" si="46"/>
        <v>K5PfuB9</v>
      </c>
      <c r="J118" t="s">
        <v>407</v>
      </c>
      <c r="K118" t="s">
        <v>161</v>
      </c>
      <c r="L118" s="1">
        <v>0.67500000000000004</v>
      </c>
      <c r="M118">
        <v>7.95</v>
      </c>
      <c r="N118" s="1">
        <f t="shared" ref="N118:N152" si="55">M118/-10</f>
        <v>-0.79500000000000004</v>
      </c>
      <c r="O118" t="s">
        <v>162</v>
      </c>
      <c r="P118">
        <v>0.85499999999999998</v>
      </c>
      <c r="Q118" s="1">
        <f t="shared" si="40"/>
        <v>-0.17999999999999994</v>
      </c>
      <c r="R118">
        <v>10.78</v>
      </c>
      <c r="S118" s="1">
        <f t="shared" si="48"/>
        <v>-1.0779999999999998</v>
      </c>
      <c r="T118" s="1">
        <f t="shared" ref="T118:T152" si="56">S118-N118</f>
        <v>-0.28299999999999981</v>
      </c>
      <c r="U118">
        <v>153.6</v>
      </c>
      <c r="V118" s="21">
        <f t="shared" si="50"/>
        <v>18520.473600000001</v>
      </c>
      <c r="W118" s="23">
        <f>(P118-L118)/L118</f>
        <v>0.26666666666666655</v>
      </c>
      <c r="X118" s="27">
        <f t="shared" si="52"/>
        <v>2.3383766775796265E-5</v>
      </c>
      <c r="Y118" s="27">
        <f t="shared" si="53"/>
        <v>4.3307843523969184E-5</v>
      </c>
      <c r="Z118" s="22">
        <f t="shared" si="54"/>
        <v>43.307843523969183</v>
      </c>
      <c r="AA118" s="22">
        <f>Z118/ABS(T118)</f>
        <v>153.03124920130463</v>
      </c>
      <c r="AB118">
        <v>33.278799999999997</v>
      </c>
      <c r="AC118" s="37">
        <v>135</v>
      </c>
      <c r="AD118" s="35">
        <v>770</v>
      </c>
      <c r="AE118" s="27">
        <f t="shared" si="51"/>
        <v>23.383766775796264</v>
      </c>
    </row>
    <row r="119" spans="1:31" x14ac:dyDescent="0.35">
      <c r="A119" s="2">
        <v>44747</v>
      </c>
      <c r="B119" t="s">
        <v>18</v>
      </c>
      <c r="C119" t="s">
        <v>155</v>
      </c>
      <c r="D119" t="s">
        <v>86</v>
      </c>
      <c r="E119" t="s">
        <v>46</v>
      </c>
      <c r="F119">
        <v>3</v>
      </c>
      <c r="G119" t="s">
        <v>43</v>
      </c>
      <c r="H119" t="s">
        <v>92</v>
      </c>
      <c r="I119" t="str">
        <f t="shared" si="46"/>
        <v>K5PfuC6</v>
      </c>
      <c r="J119" t="s">
        <v>408</v>
      </c>
      <c r="K119" t="s">
        <v>161</v>
      </c>
      <c r="L119" s="1" t="s">
        <v>50</v>
      </c>
      <c r="M119">
        <v>7.53</v>
      </c>
      <c r="N119" s="1">
        <f t="shared" si="55"/>
        <v>-0.753</v>
      </c>
      <c r="O119" t="s">
        <v>162</v>
      </c>
      <c r="P119" t="s">
        <v>50</v>
      </c>
      <c r="Q119" s="1" t="e">
        <f t="shared" si="40"/>
        <v>#VALUE!</v>
      </c>
      <c r="R119">
        <v>10.35</v>
      </c>
      <c r="S119" s="1">
        <f t="shared" si="48"/>
        <v>-1.0349999999999999</v>
      </c>
      <c r="T119" s="1">
        <f t="shared" si="56"/>
        <v>-0.28199999999999992</v>
      </c>
      <c r="U119">
        <v>137.75</v>
      </c>
      <c r="V119" s="21">
        <f t="shared" si="50"/>
        <v>14895.4240625</v>
      </c>
      <c r="W119" s="23" t="s">
        <v>50</v>
      </c>
      <c r="X119" s="27" t="s">
        <v>103</v>
      </c>
      <c r="Y119" s="27" t="s">
        <v>103</v>
      </c>
      <c r="Z119" s="22" t="s">
        <v>103</v>
      </c>
      <c r="AA119" s="22" t="s">
        <v>103</v>
      </c>
      <c r="AB119">
        <v>33.278799999999997</v>
      </c>
      <c r="AC119" s="37">
        <v>125.1</v>
      </c>
      <c r="AD119" s="35">
        <v>751</v>
      </c>
      <c r="AE119" s="27" t="e">
        <f t="shared" si="51"/>
        <v>#VALUE!</v>
      </c>
    </row>
    <row r="120" spans="1:31" x14ac:dyDescent="0.35">
      <c r="A120" s="2">
        <v>44748</v>
      </c>
      <c r="B120" t="s">
        <v>18</v>
      </c>
      <c r="C120" t="s">
        <v>155</v>
      </c>
      <c r="D120" t="s">
        <v>45</v>
      </c>
      <c r="E120" t="s">
        <v>46</v>
      </c>
      <c r="F120">
        <v>15</v>
      </c>
      <c r="G120" t="s">
        <v>43</v>
      </c>
      <c r="H120" t="s">
        <v>52</v>
      </c>
      <c r="I120" t="str">
        <f t="shared" si="46"/>
        <v>L4PfuF9</v>
      </c>
      <c r="J120" t="s">
        <v>438</v>
      </c>
      <c r="K120" t="s">
        <v>171</v>
      </c>
      <c r="L120" s="1">
        <v>0.81299999999999994</v>
      </c>
      <c r="M120">
        <v>9.43</v>
      </c>
      <c r="N120" s="1">
        <f t="shared" si="55"/>
        <v>-0.94299999999999995</v>
      </c>
      <c r="O120" t="s">
        <v>112</v>
      </c>
      <c r="P120">
        <v>0.88200000000000001</v>
      </c>
      <c r="Q120" s="1">
        <f t="shared" si="40"/>
        <v>-6.9000000000000061E-2</v>
      </c>
      <c r="R120">
        <v>8.2100000000000009</v>
      </c>
      <c r="S120" s="1">
        <f t="shared" si="48"/>
        <v>-0.82100000000000006</v>
      </c>
      <c r="T120" s="1">
        <f t="shared" si="56"/>
        <v>0.12199999999999989</v>
      </c>
      <c r="U120">
        <v>96.75</v>
      </c>
      <c r="V120" s="21">
        <f t="shared" si="50"/>
        <v>7348.0415625000005</v>
      </c>
      <c r="W120" s="23">
        <f>(P120-L120)/L120</f>
        <v>8.487084870848717E-2</v>
      </c>
      <c r="X120" s="27">
        <f t="shared" ref="X120:X152" si="57">119*(10^-6)*(W120^1.231)</f>
        <v>5.7127961905042189E-6</v>
      </c>
      <c r="Y120" s="27">
        <f t="shared" ref="Y120:Y152" si="58">X120*(V120/10000)</f>
        <v>4.1977863845916674E-6</v>
      </c>
      <c r="Z120" s="22">
        <f t="shared" ref="Z120:Z152" si="59">Y120*10^6</f>
        <v>4.1977863845916676</v>
      </c>
      <c r="AA120" s="22">
        <f t="shared" ref="AA120:AA152" si="60">Z120/ABS(T120)</f>
        <v>34.408085119603868</v>
      </c>
      <c r="AB120">
        <v>33.4651</v>
      </c>
      <c r="AC120" s="31">
        <v>83</v>
      </c>
      <c r="AD120" s="32">
        <v>620</v>
      </c>
      <c r="AE120" s="27">
        <f t="shared" si="51"/>
        <v>5.7127961905042186</v>
      </c>
    </row>
    <row r="121" spans="1:31" x14ac:dyDescent="0.35">
      <c r="A121" s="2">
        <v>44750</v>
      </c>
      <c r="B121" t="s">
        <v>18</v>
      </c>
      <c r="C121" t="s">
        <v>155</v>
      </c>
      <c r="D121" t="s">
        <v>133</v>
      </c>
      <c r="E121" t="s">
        <v>46</v>
      </c>
      <c r="F121">
        <v>4</v>
      </c>
      <c r="G121" t="s">
        <v>43</v>
      </c>
      <c r="H121" t="s">
        <v>121</v>
      </c>
      <c r="I121" t="str">
        <f t="shared" si="46"/>
        <v>K1PfuG7</v>
      </c>
      <c r="J121" t="s">
        <v>483</v>
      </c>
      <c r="K121" t="s">
        <v>177</v>
      </c>
      <c r="L121" s="1">
        <v>0.97399999999999998</v>
      </c>
      <c r="M121">
        <v>6.98</v>
      </c>
      <c r="N121" s="1">
        <f t="shared" si="55"/>
        <v>-0.69800000000000006</v>
      </c>
      <c r="O121" t="s">
        <v>178</v>
      </c>
      <c r="P121">
        <v>0.96899999999999997</v>
      </c>
      <c r="Q121" s="1">
        <f t="shared" ref="Q121:Q152" si="61">L121-P121</f>
        <v>5.0000000000000044E-3</v>
      </c>
      <c r="R121">
        <v>10.09</v>
      </c>
      <c r="S121" s="1">
        <f t="shared" si="48"/>
        <v>-1.0089999999999999</v>
      </c>
      <c r="T121" s="1">
        <f t="shared" si="56"/>
        <v>-0.31099999999999983</v>
      </c>
      <c r="U121">
        <v>89.35</v>
      </c>
      <c r="V121" s="21">
        <f t="shared" si="50"/>
        <v>6266.9866624999995</v>
      </c>
      <c r="W121" s="23">
        <f>(L121-P121)/P121</f>
        <v>5.1599587203302417E-3</v>
      </c>
      <c r="X121" s="27">
        <f t="shared" si="57"/>
        <v>1.8189236391432558E-7</v>
      </c>
      <c r="Y121" s="27">
        <f t="shared" si="58"/>
        <v>1.1399170186616745E-7</v>
      </c>
      <c r="Z121" s="22">
        <f t="shared" si="59"/>
        <v>0.11399170186616746</v>
      </c>
      <c r="AA121" s="22">
        <f t="shared" si="60"/>
        <v>0.36653280342819139</v>
      </c>
      <c r="AB121">
        <v>33.388599999999997</v>
      </c>
      <c r="AC121" s="34">
        <v>90</v>
      </c>
      <c r="AD121" s="35">
        <v>735</v>
      </c>
      <c r="AE121" s="27">
        <f t="shared" si="51"/>
        <v>0.18189236391432559</v>
      </c>
    </row>
    <row r="122" spans="1:31" x14ac:dyDescent="0.35">
      <c r="A122" s="2">
        <v>44772</v>
      </c>
      <c r="B122" t="s">
        <v>56</v>
      </c>
      <c r="C122" t="s">
        <v>196</v>
      </c>
      <c r="D122" t="s">
        <v>67</v>
      </c>
      <c r="E122" t="s">
        <v>46</v>
      </c>
      <c r="F122">
        <v>5</v>
      </c>
      <c r="G122" t="s">
        <v>43</v>
      </c>
      <c r="H122" t="s">
        <v>74</v>
      </c>
      <c r="I122" t="str">
        <f t="shared" si="46"/>
        <v>L6PfuC9</v>
      </c>
      <c r="J122" t="s">
        <v>511</v>
      </c>
      <c r="L122" s="1">
        <v>0.747</v>
      </c>
      <c r="M122">
        <v>10.45</v>
      </c>
      <c r="N122" s="1">
        <f t="shared" si="55"/>
        <v>-1.0449999999999999</v>
      </c>
      <c r="O122" t="s">
        <v>170</v>
      </c>
      <c r="P122">
        <v>0.627</v>
      </c>
      <c r="Q122" s="1">
        <f t="shared" si="61"/>
        <v>0.12</v>
      </c>
      <c r="R122">
        <v>13.54</v>
      </c>
      <c r="S122" s="1">
        <f t="shared" si="48"/>
        <v>-1.3539999999999999</v>
      </c>
      <c r="T122" s="1">
        <f t="shared" si="56"/>
        <v>-0.30899999999999994</v>
      </c>
      <c r="U122">
        <v>82.38</v>
      </c>
      <c r="V122" s="21">
        <f t="shared" si="50"/>
        <v>5327.3745539999991</v>
      </c>
      <c r="W122" s="23">
        <f>(L122-P122)/P122</f>
        <v>0.19138755980861244</v>
      </c>
      <c r="X122" s="27">
        <f t="shared" si="57"/>
        <v>1.5544713872757374E-5</v>
      </c>
      <c r="Y122" s="27">
        <f t="shared" si="58"/>
        <v>8.2812513134938419E-6</v>
      </c>
      <c r="Z122" s="22">
        <f t="shared" si="59"/>
        <v>8.2812513134938417</v>
      </c>
      <c r="AA122" s="22">
        <f t="shared" si="60"/>
        <v>26.80016606308687</v>
      </c>
      <c r="AB122">
        <v>27.192399999999999</v>
      </c>
      <c r="AC122" s="31">
        <v>72</v>
      </c>
      <c r="AD122" s="32">
        <v>355</v>
      </c>
      <c r="AE122" s="27">
        <f t="shared" si="51"/>
        <v>15.544713872757374</v>
      </c>
    </row>
    <row r="123" spans="1:31" x14ac:dyDescent="0.35">
      <c r="A123" s="2">
        <v>44772</v>
      </c>
      <c r="B123" t="s">
        <v>56</v>
      </c>
      <c r="C123" t="s">
        <v>196</v>
      </c>
      <c r="D123" t="s">
        <v>57</v>
      </c>
      <c r="E123" t="s">
        <v>46</v>
      </c>
      <c r="F123">
        <v>5</v>
      </c>
      <c r="G123" t="s">
        <v>43</v>
      </c>
      <c r="H123" t="s">
        <v>58</v>
      </c>
      <c r="I123" t="str">
        <f t="shared" si="46"/>
        <v>L1PfuD3</v>
      </c>
      <c r="J123" t="s">
        <v>503</v>
      </c>
      <c r="L123" s="1">
        <v>0.63900000000000001</v>
      </c>
      <c r="M123">
        <v>7.39</v>
      </c>
      <c r="N123" s="1">
        <f t="shared" si="55"/>
        <v>-0.73899999999999999</v>
      </c>
      <c r="O123" t="s">
        <v>198</v>
      </c>
      <c r="P123">
        <v>0.58099999999999996</v>
      </c>
      <c r="Q123" s="1">
        <f t="shared" si="61"/>
        <v>5.8000000000000052E-2</v>
      </c>
      <c r="R123">
        <v>13.05</v>
      </c>
      <c r="S123" s="1">
        <f t="shared" si="48"/>
        <v>-1.3050000000000002</v>
      </c>
      <c r="T123" s="1">
        <f t="shared" si="56"/>
        <v>-0.56600000000000017</v>
      </c>
      <c r="U123">
        <v>130.74</v>
      </c>
      <c r="V123" s="21">
        <f t="shared" si="50"/>
        <v>13417.963866000004</v>
      </c>
      <c r="W123" s="23">
        <f>(L123-P123)/P123</f>
        <v>9.9827882960413172E-2</v>
      </c>
      <c r="X123" s="27">
        <f t="shared" si="57"/>
        <v>6.9763137233744143E-6</v>
      </c>
      <c r="Y123" s="27">
        <f t="shared" si="58"/>
        <v>9.3607925458117834E-6</v>
      </c>
      <c r="Z123" s="22">
        <f t="shared" si="59"/>
        <v>9.3607925458117833</v>
      </c>
      <c r="AA123" s="22">
        <f t="shared" si="60"/>
        <v>16.538502731116221</v>
      </c>
      <c r="AB123">
        <v>27.192399999999999</v>
      </c>
      <c r="AC123" s="31">
        <v>115.1</v>
      </c>
      <c r="AD123" s="32">
        <v>810</v>
      </c>
      <c r="AE123" s="27">
        <f t="shared" si="51"/>
        <v>6.9763137233744139</v>
      </c>
    </row>
    <row r="124" spans="1:31" x14ac:dyDescent="0.35">
      <c r="A124" s="2">
        <v>44772</v>
      </c>
      <c r="B124" t="s">
        <v>56</v>
      </c>
      <c r="C124" t="s">
        <v>196</v>
      </c>
      <c r="D124" t="s">
        <v>77</v>
      </c>
      <c r="E124" t="s">
        <v>46</v>
      </c>
      <c r="F124">
        <v>9</v>
      </c>
      <c r="G124" t="s">
        <v>43</v>
      </c>
      <c r="H124" t="s">
        <v>81</v>
      </c>
      <c r="I124" t="str">
        <f t="shared" si="46"/>
        <v>M3PfuB4</v>
      </c>
      <c r="J124" t="s">
        <v>518</v>
      </c>
      <c r="L124" s="1">
        <v>0.70399999999999996</v>
      </c>
      <c r="M124">
        <v>5.94</v>
      </c>
      <c r="N124" s="1">
        <f t="shared" si="55"/>
        <v>-0.59400000000000008</v>
      </c>
      <c r="O124" t="s">
        <v>197</v>
      </c>
      <c r="P124">
        <v>0.58599999999999997</v>
      </c>
      <c r="Q124" s="1">
        <f t="shared" si="61"/>
        <v>0.11799999999999999</v>
      </c>
      <c r="R124">
        <v>8.75</v>
      </c>
      <c r="S124" s="1">
        <f t="shared" si="48"/>
        <v>-0.875</v>
      </c>
      <c r="T124" s="1">
        <f t="shared" si="56"/>
        <v>-0.28099999999999992</v>
      </c>
      <c r="U124">
        <v>71.13</v>
      </c>
      <c r="V124" s="21">
        <f t="shared" si="50"/>
        <v>3971.6893664999998</v>
      </c>
      <c r="W124" s="23">
        <f>(L124-P124)/P124</f>
        <v>0.20136518771331058</v>
      </c>
      <c r="X124" s="27">
        <f t="shared" si="57"/>
        <v>1.6548237569100654E-5</v>
      </c>
      <c r="Y124" s="27">
        <f t="shared" si="58"/>
        <v>6.5724459187512876E-6</v>
      </c>
      <c r="Z124" s="22">
        <f t="shared" si="59"/>
        <v>6.5724459187512876</v>
      </c>
      <c r="AA124" s="22">
        <f t="shared" si="60"/>
        <v>23.389487255342669</v>
      </c>
      <c r="AB124">
        <v>27.192399999999999</v>
      </c>
      <c r="AC124" s="31">
        <v>57.7</v>
      </c>
      <c r="AD124" s="32">
        <v>360</v>
      </c>
      <c r="AE124" s="27">
        <f t="shared" si="51"/>
        <v>16.548237569100653</v>
      </c>
    </row>
    <row r="125" spans="1:31" x14ac:dyDescent="0.35">
      <c r="A125" s="10">
        <v>44777</v>
      </c>
      <c r="B125" s="6" t="s">
        <v>18</v>
      </c>
      <c r="C125" s="6" t="s">
        <v>196</v>
      </c>
      <c r="D125" t="s">
        <v>133</v>
      </c>
      <c r="E125" t="s">
        <v>46</v>
      </c>
      <c r="F125">
        <v>6</v>
      </c>
      <c r="G125" t="s">
        <v>43</v>
      </c>
      <c r="H125" t="s">
        <v>121</v>
      </c>
      <c r="I125" t="str">
        <f t="shared" si="46"/>
        <v>K1PfuG7</v>
      </c>
      <c r="J125" t="s">
        <v>483</v>
      </c>
      <c r="K125" t="s">
        <v>204</v>
      </c>
      <c r="L125" s="1">
        <v>0.88400000000000001</v>
      </c>
      <c r="M125">
        <v>11.87</v>
      </c>
      <c r="N125" s="1">
        <f t="shared" si="55"/>
        <v>-1.1869999999999998</v>
      </c>
      <c r="O125" s="6" t="s">
        <v>205</v>
      </c>
      <c r="P125">
        <v>0.92900000000000005</v>
      </c>
      <c r="Q125" s="1">
        <f t="shared" si="61"/>
        <v>-4.500000000000004E-2</v>
      </c>
      <c r="R125">
        <v>9.4499999999999993</v>
      </c>
      <c r="S125" s="1">
        <f t="shared" si="48"/>
        <v>-0.94499999999999995</v>
      </c>
      <c r="T125" s="1">
        <f t="shared" si="56"/>
        <v>0.24199999999999988</v>
      </c>
      <c r="U125">
        <v>89.35</v>
      </c>
      <c r="V125" s="21">
        <f t="shared" si="50"/>
        <v>6266.9866624999995</v>
      </c>
      <c r="W125" s="23">
        <f>(P125-L125)/L125</f>
        <v>5.0904977375565659E-2</v>
      </c>
      <c r="X125" s="27">
        <f t="shared" si="57"/>
        <v>3.0448705072772365E-6</v>
      </c>
      <c r="Y125" s="27">
        <f t="shared" si="58"/>
        <v>1.908216285814605E-6</v>
      </c>
      <c r="Z125" s="22">
        <f t="shared" si="59"/>
        <v>1.908216285814605</v>
      </c>
      <c r="AA125" s="22">
        <f t="shared" si="60"/>
        <v>7.8851912636967185</v>
      </c>
      <c r="AB125">
        <v>29.967099999999999</v>
      </c>
      <c r="AC125" s="38">
        <v>90</v>
      </c>
      <c r="AD125" s="35">
        <v>735</v>
      </c>
      <c r="AE125" s="27">
        <f t="shared" si="51"/>
        <v>3.0448705072772366</v>
      </c>
    </row>
    <row r="126" spans="1:31" x14ac:dyDescent="0.35">
      <c r="A126" s="2">
        <v>44778</v>
      </c>
      <c r="B126" s="6" t="s">
        <v>18</v>
      </c>
      <c r="C126" s="6" t="s">
        <v>196</v>
      </c>
      <c r="D126" t="s">
        <v>45</v>
      </c>
      <c r="E126" t="s">
        <v>46</v>
      </c>
      <c r="F126">
        <v>15</v>
      </c>
      <c r="G126" t="s">
        <v>43</v>
      </c>
      <c r="H126" t="s">
        <v>52</v>
      </c>
      <c r="I126" t="str">
        <f t="shared" si="46"/>
        <v>L4PfuF9</v>
      </c>
      <c r="J126" t="s">
        <v>438</v>
      </c>
      <c r="K126" t="s">
        <v>171</v>
      </c>
      <c r="L126" s="1">
        <v>0.82699999999999996</v>
      </c>
      <c r="M126">
        <v>4.67</v>
      </c>
      <c r="N126" s="1">
        <f t="shared" si="55"/>
        <v>-0.46699999999999997</v>
      </c>
      <c r="O126" s="6" t="s">
        <v>175</v>
      </c>
      <c r="P126">
        <v>0.81599999999999995</v>
      </c>
      <c r="Q126" s="1">
        <f t="shared" si="61"/>
        <v>1.100000000000001E-2</v>
      </c>
      <c r="R126">
        <v>11.54</v>
      </c>
      <c r="S126" s="1">
        <f t="shared" si="48"/>
        <v>-1.1539999999999999</v>
      </c>
      <c r="T126" s="1">
        <f t="shared" si="56"/>
        <v>-0.68699999999999994</v>
      </c>
      <c r="U126">
        <v>96.75</v>
      </c>
      <c r="V126" s="21">
        <f t="shared" si="50"/>
        <v>7348.0415625000005</v>
      </c>
      <c r="W126" s="23">
        <f t="shared" ref="W126:W132" si="62">(L126-P126)/P126</f>
        <v>1.3480392156862758E-2</v>
      </c>
      <c r="X126" s="27">
        <f t="shared" si="57"/>
        <v>5.9321315238867584E-7</v>
      </c>
      <c r="Y126" s="27">
        <f t="shared" si="58"/>
        <v>4.3589548991736365E-7</v>
      </c>
      <c r="Z126" s="22">
        <f t="shared" si="59"/>
        <v>0.43589548991736365</v>
      </c>
      <c r="AA126" s="22">
        <f t="shared" si="60"/>
        <v>0.63449125169921938</v>
      </c>
      <c r="AB126">
        <v>33.254899999999999</v>
      </c>
      <c r="AC126" s="33">
        <v>83</v>
      </c>
      <c r="AD126" s="32">
        <v>620</v>
      </c>
      <c r="AE126" s="27">
        <f t="shared" si="51"/>
        <v>0.59321315238867589</v>
      </c>
    </row>
    <row r="127" spans="1:31" x14ac:dyDescent="0.35">
      <c r="A127" s="2">
        <v>44779</v>
      </c>
      <c r="B127" s="6" t="s">
        <v>18</v>
      </c>
      <c r="C127" s="6" t="s">
        <v>196</v>
      </c>
      <c r="D127" t="s">
        <v>86</v>
      </c>
      <c r="E127" t="s">
        <v>46</v>
      </c>
      <c r="F127">
        <v>3</v>
      </c>
      <c r="G127" t="s">
        <v>43</v>
      </c>
      <c r="H127" t="s">
        <v>92</v>
      </c>
      <c r="I127" t="str">
        <f t="shared" si="46"/>
        <v>K5PfuC6</v>
      </c>
      <c r="J127" t="s">
        <v>408</v>
      </c>
      <c r="K127" t="s">
        <v>150</v>
      </c>
      <c r="L127" s="1">
        <v>1.0820000000000001</v>
      </c>
      <c r="M127">
        <v>5.12</v>
      </c>
      <c r="N127" s="1">
        <f t="shared" si="55"/>
        <v>-0.51200000000000001</v>
      </c>
      <c r="O127" s="6" t="s">
        <v>211</v>
      </c>
      <c r="P127">
        <v>0.98299999999999998</v>
      </c>
      <c r="Q127" s="1">
        <f t="shared" si="61"/>
        <v>9.9000000000000088E-2</v>
      </c>
      <c r="R127">
        <v>10.73</v>
      </c>
      <c r="S127" s="1">
        <f t="shared" si="48"/>
        <v>-1.073</v>
      </c>
      <c r="T127" s="1">
        <f t="shared" si="56"/>
        <v>-0.56099999999999994</v>
      </c>
      <c r="U127">
        <v>137.75</v>
      </c>
      <c r="V127" s="21">
        <f t="shared" si="50"/>
        <v>14895.4240625</v>
      </c>
      <c r="W127" s="23">
        <f t="shared" si="62"/>
        <v>0.10071210579857588</v>
      </c>
      <c r="X127" s="27">
        <f t="shared" si="57"/>
        <v>7.0524579519357701E-6</v>
      </c>
      <c r="Y127" s="27">
        <f t="shared" si="58"/>
        <v>1.0504935187703354E-5</v>
      </c>
      <c r="Z127" s="22">
        <f t="shared" si="59"/>
        <v>10.504935187703355</v>
      </c>
      <c r="AA127" s="22">
        <f t="shared" si="60"/>
        <v>18.725374666137888</v>
      </c>
      <c r="AB127">
        <v>31.516500000000001</v>
      </c>
      <c r="AC127" s="41">
        <v>125.1</v>
      </c>
      <c r="AD127" s="35">
        <v>751</v>
      </c>
      <c r="AE127" s="27">
        <f t="shared" si="51"/>
        <v>7.0524579519357697</v>
      </c>
    </row>
    <row r="128" spans="1:31" x14ac:dyDescent="0.35">
      <c r="A128" s="2">
        <v>44779</v>
      </c>
      <c r="B128" s="6" t="s">
        <v>18</v>
      </c>
      <c r="C128" s="6" t="s">
        <v>196</v>
      </c>
      <c r="D128" t="s">
        <v>86</v>
      </c>
      <c r="E128" t="s">
        <v>46</v>
      </c>
      <c r="F128">
        <v>5</v>
      </c>
      <c r="G128" t="s">
        <v>43</v>
      </c>
      <c r="H128" t="s">
        <v>102</v>
      </c>
      <c r="I128" t="str">
        <f t="shared" si="46"/>
        <v>K5PfuB9</v>
      </c>
      <c r="J128" t="s">
        <v>407</v>
      </c>
      <c r="K128" t="s">
        <v>150</v>
      </c>
      <c r="L128" s="1">
        <v>0.76600000000000001</v>
      </c>
      <c r="M128">
        <v>6.34</v>
      </c>
      <c r="N128" s="1">
        <f t="shared" si="55"/>
        <v>-0.63400000000000001</v>
      </c>
      <c r="O128" s="6" t="s">
        <v>211</v>
      </c>
      <c r="P128">
        <v>0.69299999999999995</v>
      </c>
      <c r="Q128" s="1">
        <f t="shared" si="61"/>
        <v>7.3000000000000065E-2</v>
      </c>
      <c r="R128">
        <v>7.34</v>
      </c>
      <c r="S128" s="1">
        <f t="shared" si="48"/>
        <v>-0.73399999999999999</v>
      </c>
      <c r="T128" s="1">
        <f t="shared" si="56"/>
        <v>-9.9999999999999978E-2</v>
      </c>
      <c r="U128">
        <v>153.6</v>
      </c>
      <c r="V128" s="21">
        <f t="shared" si="50"/>
        <v>18520.473600000001</v>
      </c>
      <c r="W128" s="23">
        <f t="shared" si="62"/>
        <v>0.10533910533910544</v>
      </c>
      <c r="X128" s="27">
        <f t="shared" si="57"/>
        <v>7.4534062015281323E-6</v>
      </c>
      <c r="Y128" s="27">
        <f t="shared" si="58"/>
        <v>1.3804061278547805E-5</v>
      </c>
      <c r="Z128" s="22">
        <f t="shared" si="59"/>
        <v>13.804061278547804</v>
      </c>
      <c r="AA128" s="22">
        <f t="shared" si="60"/>
        <v>138.04061278547806</v>
      </c>
      <c r="AB128">
        <v>31.516500000000001</v>
      </c>
      <c r="AC128" s="41">
        <v>135</v>
      </c>
      <c r="AD128" s="35">
        <v>770</v>
      </c>
      <c r="AE128" s="27">
        <f t="shared" si="51"/>
        <v>7.4534062015281322</v>
      </c>
    </row>
    <row r="129" spans="1:31" x14ac:dyDescent="0.35">
      <c r="A129" s="2">
        <v>44715</v>
      </c>
      <c r="B129" t="s">
        <v>56</v>
      </c>
      <c r="C129" t="s">
        <v>19</v>
      </c>
      <c r="D129" t="s">
        <v>77</v>
      </c>
      <c r="E129" t="s">
        <v>46</v>
      </c>
      <c r="F129">
        <v>16</v>
      </c>
      <c r="G129" t="s">
        <v>25</v>
      </c>
      <c r="H129" t="s">
        <v>85</v>
      </c>
      <c r="I129" t="str">
        <f t="shared" si="46"/>
        <v>M3SguH10</v>
      </c>
      <c r="J129" t="s">
        <v>520</v>
      </c>
      <c r="K129" t="s">
        <v>23</v>
      </c>
      <c r="L129" s="1">
        <v>0.627</v>
      </c>
      <c r="M129">
        <v>6.01</v>
      </c>
      <c r="N129" s="1">
        <f t="shared" si="55"/>
        <v>-0.60099999999999998</v>
      </c>
      <c r="O129" t="s">
        <v>80</v>
      </c>
      <c r="P129">
        <v>0.497</v>
      </c>
      <c r="Q129" s="1">
        <f t="shared" si="61"/>
        <v>0.13</v>
      </c>
      <c r="R129">
        <v>7.58</v>
      </c>
      <c r="S129" s="1">
        <f t="shared" si="48"/>
        <v>-0.75800000000000001</v>
      </c>
      <c r="T129" s="1">
        <f t="shared" si="56"/>
        <v>-0.15700000000000003</v>
      </c>
      <c r="U129">
        <v>75.954999999999998</v>
      </c>
      <c r="V129" s="21">
        <f t="shared" si="50"/>
        <v>4528.792189625</v>
      </c>
      <c r="W129" s="23">
        <f t="shared" si="62"/>
        <v>0.26156941649899396</v>
      </c>
      <c r="X129" s="27">
        <f t="shared" si="57"/>
        <v>2.2834763267595244E-5</v>
      </c>
      <c r="Y129" s="27">
        <f t="shared" si="58"/>
        <v>1.0341389753822119E-5</v>
      </c>
      <c r="Z129" s="22">
        <f t="shared" si="59"/>
        <v>10.341389753822119</v>
      </c>
      <c r="AA129" s="22">
        <f t="shared" si="60"/>
        <v>65.868724546637694</v>
      </c>
      <c r="AB129">
        <v>24.828800000000001</v>
      </c>
      <c r="AC129" s="33">
        <v>31</v>
      </c>
      <c r="AD129" s="32">
        <v>440</v>
      </c>
      <c r="AE129" s="27">
        <f t="shared" si="51"/>
        <v>22.834763267595243</v>
      </c>
    </row>
    <row r="130" spans="1:31" x14ac:dyDescent="0.35">
      <c r="A130" s="2">
        <v>44715</v>
      </c>
      <c r="B130" t="s">
        <v>56</v>
      </c>
      <c r="C130" t="s">
        <v>19</v>
      </c>
      <c r="D130" t="s">
        <v>67</v>
      </c>
      <c r="E130" t="s">
        <v>46</v>
      </c>
      <c r="F130">
        <v>4</v>
      </c>
      <c r="G130" t="s">
        <v>25</v>
      </c>
      <c r="H130" t="s">
        <v>73</v>
      </c>
      <c r="I130" t="str">
        <f t="shared" ref="I130:I152" si="63">D130&amp;G130&amp;H130</f>
        <v>L6SguD1</v>
      </c>
      <c r="J130" t="s">
        <v>512</v>
      </c>
      <c r="K130" t="s">
        <v>69</v>
      </c>
      <c r="L130" s="1">
        <v>0.63</v>
      </c>
      <c r="M130">
        <v>2.68</v>
      </c>
      <c r="N130" s="1">
        <f t="shared" si="55"/>
        <v>-0.26800000000000002</v>
      </c>
      <c r="O130" t="s">
        <v>70</v>
      </c>
      <c r="P130">
        <v>0.52</v>
      </c>
      <c r="Q130" s="1">
        <f t="shared" si="61"/>
        <v>0.10999999999999999</v>
      </c>
      <c r="R130">
        <v>7.53</v>
      </c>
      <c r="S130" s="1">
        <f t="shared" ref="S130:S152" si="64">R130/-10</f>
        <v>-0.753</v>
      </c>
      <c r="T130" s="1">
        <f t="shared" si="56"/>
        <v>-0.48499999999999999</v>
      </c>
      <c r="U130">
        <v>46.674999999999997</v>
      </c>
      <c r="V130" s="21">
        <f t="shared" ref="V130:V152" si="65">3.14*(U130/2)^2</f>
        <v>1710.1661656249996</v>
      </c>
      <c r="W130" s="23">
        <f t="shared" si="62"/>
        <v>0.21153846153846151</v>
      </c>
      <c r="X130" s="27">
        <f t="shared" si="57"/>
        <v>1.7583334611017856E-5</v>
      </c>
      <c r="Y130" s="27">
        <f t="shared" si="58"/>
        <v>3.0070423930625755E-6</v>
      </c>
      <c r="Z130" s="22">
        <f t="shared" si="59"/>
        <v>3.0070423930625756</v>
      </c>
      <c r="AA130" s="22">
        <f t="shared" si="60"/>
        <v>6.2000874083764446</v>
      </c>
      <c r="AB130">
        <v>24.828800000000001</v>
      </c>
      <c r="AC130" s="33">
        <v>36.299999999999997</v>
      </c>
      <c r="AD130" s="32">
        <v>410</v>
      </c>
      <c r="AE130" s="27">
        <f t="shared" ref="AE130:AE152" si="66">X130*10^6</f>
        <v>17.583334611017857</v>
      </c>
    </row>
    <row r="131" spans="1:31" x14ac:dyDescent="0.35">
      <c r="A131" s="2">
        <v>44715</v>
      </c>
      <c r="B131" t="s">
        <v>56</v>
      </c>
      <c r="C131" t="s">
        <v>19</v>
      </c>
      <c r="D131" t="s">
        <v>77</v>
      </c>
      <c r="E131" t="s">
        <v>46</v>
      </c>
      <c r="F131">
        <v>9</v>
      </c>
      <c r="G131" t="s">
        <v>25</v>
      </c>
      <c r="H131" t="s">
        <v>78</v>
      </c>
      <c r="I131" t="str">
        <f t="shared" si="63"/>
        <v>M3SguE1</v>
      </c>
      <c r="J131" t="s">
        <v>519</v>
      </c>
      <c r="K131" t="s">
        <v>23</v>
      </c>
      <c r="L131" s="1">
        <v>0.6</v>
      </c>
      <c r="M131">
        <v>1.1299999999999999</v>
      </c>
      <c r="N131" s="1">
        <f t="shared" si="55"/>
        <v>-0.11299999999999999</v>
      </c>
      <c r="O131" t="s">
        <v>60</v>
      </c>
      <c r="P131">
        <v>0.38400000000000001</v>
      </c>
      <c r="Q131" s="1">
        <f t="shared" si="61"/>
        <v>0.21599999999999997</v>
      </c>
      <c r="R131">
        <v>6.12</v>
      </c>
      <c r="S131" s="1">
        <f t="shared" si="64"/>
        <v>-0.61199999999999999</v>
      </c>
      <c r="T131" s="1">
        <f t="shared" si="56"/>
        <v>-0.499</v>
      </c>
      <c r="U131">
        <v>40.335000000000001</v>
      </c>
      <c r="V131" s="21">
        <f t="shared" si="65"/>
        <v>1277.1260966250002</v>
      </c>
      <c r="W131" s="23">
        <f t="shared" si="62"/>
        <v>0.56249999999999989</v>
      </c>
      <c r="X131" s="27">
        <f t="shared" si="57"/>
        <v>5.860677069243904E-5</v>
      </c>
      <c r="Y131" s="27">
        <f t="shared" si="58"/>
        <v>7.4848236290231121E-6</v>
      </c>
      <c r="Z131" s="22">
        <f t="shared" si="59"/>
        <v>7.4848236290231123</v>
      </c>
      <c r="AA131" s="22">
        <f t="shared" si="60"/>
        <v>14.999646551148521</v>
      </c>
      <c r="AB131">
        <v>24.828800000000001</v>
      </c>
      <c r="AC131" s="31">
        <v>20.2</v>
      </c>
      <c r="AD131" s="32">
        <v>300</v>
      </c>
      <c r="AE131" s="27">
        <f t="shared" si="66"/>
        <v>58.606770692439042</v>
      </c>
    </row>
    <row r="132" spans="1:31" x14ac:dyDescent="0.35">
      <c r="A132" s="2">
        <v>44715</v>
      </c>
      <c r="B132" t="s">
        <v>56</v>
      </c>
      <c r="C132" t="s">
        <v>19</v>
      </c>
      <c r="D132" t="s">
        <v>57</v>
      </c>
      <c r="E132" t="s">
        <v>46</v>
      </c>
      <c r="F132">
        <v>8</v>
      </c>
      <c r="G132" t="s">
        <v>25</v>
      </c>
      <c r="H132" t="s">
        <v>66</v>
      </c>
      <c r="I132" t="str">
        <f t="shared" si="63"/>
        <v>L1SguI10</v>
      </c>
      <c r="J132" t="s">
        <v>504</v>
      </c>
      <c r="K132" t="s">
        <v>59</v>
      </c>
      <c r="L132" s="1">
        <v>0.51700000000000002</v>
      </c>
      <c r="M132">
        <v>2.91</v>
      </c>
      <c r="N132" s="1">
        <f t="shared" si="55"/>
        <v>-0.29100000000000004</v>
      </c>
      <c r="O132" t="s">
        <v>60</v>
      </c>
      <c r="P132">
        <v>0.437</v>
      </c>
      <c r="Q132" s="1">
        <f t="shared" si="61"/>
        <v>8.0000000000000016E-2</v>
      </c>
      <c r="R132">
        <v>4.78</v>
      </c>
      <c r="S132" s="1">
        <f t="shared" si="64"/>
        <v>-0.47800000000000004</v>
      </c>
      <c r="T132" s="1">
        <f t="shared" si="56"/>
        <v>-0.187</v>
      </c>
      <c r="U132">
        <v>47.21</v>
      </c>
      <c r="V132" s="21">
        <f t="shared" si="65"/>
        <v>1749.5955185</v>
      </c>
      <c r="W132" s="23">
        <f t="shared" si="62"/>
        <v>0.18306636155606412</v>
      </c>
      <c r="X132" s="27">
        <f t="shared" si="57"/>
        <v>1.4716959219991688E-5</v>
      </c>
      <c r="Y132" s="27">
        <f t="shared" si="58"/>
        <v>2.5748725897244712E-6</v>
      </c>
      <c r="Z132" s="22">
        <f t="shared" si="59"/>
        <v>2.5748725897244711</v>
      </c>
      <c r="AA132" s="22">
        <f t="shared" si="60"/>
        <v>13.769372137564016</v>
      </c>
      <c r="AB132">
        <v>24.828800000000001</v>
      </c>
      <c r="AC132" s="31">
        <v>33.1</v>
      </c>
      <c r="AD132" s="32">
        <v>410</v>
      </c>
      <c r="AE132" s="27">
        <f t="shared" si="66"/>
        <v>14.716959219991688</v>
      </c>
    </row>
    <row r="133" spans="1:31" x14ac:dyDescent="0.35">
      <c r="A133" s="2">
        <v>44720</v>
      </c>
      <c r="B133" t="s">
        <v>18</v>
      </c>
      <c r="C133" t="s">
        <v>19</v>
      </c>
      <c r="D133" t="s">
        <v>86</v>
      </c>
      <c r="E133" t="s">
        <v>46</v>
      </c>
      <c r="F133">
        <v>5</v>
      </c>
      <c r="G133" t="s">
        <v>25</v>
      </c>
      <c r="H133" t="s">
        <v>93</v>
      </c>
      <c r="I133" t="str">
        <f t="shared" si="63"/>
        <v>K5SguH9</v>
      </c>
      <c r="J133" t="s">
        <v>409</v>
      </c>
      <c r="K133" t="s">
        <v>87</v>
      </c>
      <c r="L133" s="1">
        <v>0.78200000000000003</v>
      </c>
      <c r="M133">
        <v>9.06</v>
      </c>
      <c r="N133" s="1">
        <f t="shared" si="55"/>
        <v>-0.90600000000000003</v>
      </c>
      <c r="O133" t="s">
        <v>88</v>
      </c>
      <c r="P133">
        <v>0.84599999999999997</v>
      </c>
      <c r="Q133" s="1">
        <f t="shared" si="61"/>
        <v>-6.3999999999999946E-2</v>
      </c>
      <c r="R133">
        <v>14.78</v>
      </c>
      <c r="S133" s="1">
        <f t="shared" si="64"/>
        <v>-1.478</v>
      </c>
      <c r="T133" s="1">
        <f t="shared" si="56"/>
        <v>-0.57199999999999995</v>
      </c>
      <c r="U133">
        <v>37.549999999999997</v>
      </c>
      <c r="V133" s="21">
        <f t="shared" si="65"/>
        <v>1106.8519624999999</v>
      </c>
      <c r="W133" s="23">
        <f>(P133-L133)/L133</f>
        <v>8.1841432225063862E-2</v>
      </c>
      <c r="X133" s="27">
        <f t="shared" si="57"/>
        <v>5.4628213284182097E-6</v>
      </c>
      <c r="Y133" s="27">
        <f t="shared" si="58"/>
        <v>6.0465345081465524E-7</v>
      </c>
      <c r="Z133" s="22">
        <f t="shared" si="59"/>
        <v>0.60465345081465527</v>
      </c>
      <c r="AA133" s="22">
        <f t="shared" si="60"/>
        <v>1.0570864524731736</v>
      </c>
      <c r="AB133">
        <v>26.9267</v>
      </c>
      <c r="AC133" s="37">
        <v>19.8</v>
      </c>
      <c r="AD133" s="35">
        <v>320</v>
      </c>
      <c r="AE133" s="27">
        <f t="shared" si="66"/>
        <v>5.4628213284182099</v>
      </c>
    </row>
    <row r="134" spans="1:31" x14ac:dyDescent="0.35">
      <c r="A134" s="2">
        <v>44721</v>
      </c>
      <c r="B134" t="s">
        <v>18</v>
      </c>
      <c r="C134" t="s">
        <v>19</v>
      </c>
      <c r="D134" t="s">
        <v>45</v>
      </c>
      <c r="E134" t="s">
        <v>46</v>
      </c>
      <c r="F134">
        <v>5</v>
      </c>
      <c r="G134" t="s">
        <v>25</v>
      </c>
      <c r="H134" t="s">
        <v>53</v>
      </c>
      <c r="I134" t="str">
        <f t="shared" si="63"/>
        <v>L4SguG1</v>
      </c>
      <c r="J134" t="s">
        <v>439</v>
      </c>
      <c r="K134" t="s">
        <v>23</v>
      </c>
      <c r="L134" s="1">
        <v>0.71799999999999997</v>
      </c>
      <c r="M134">
        <v>4.54</v>
      </c>
      <c r="N134" s="1">
        <f t="shared" si="55"/>
        <v>-0.45400000000000001</v>
      </c>
      <c r="O134" t="s">
        <v>48</v>
      </c>
      <c r="P134">
        <v>0.51200000000000001</v>
      </c>
      <c r="Q134" s="1">
        <f t="shared" si="61"/>
        <v>0.20599999999999996</v>
      </c>
      <c r="R134">
        <v>10.53</v>
      </c>
      <c r="S134" s="1">
        <f t="shared" si="64"/>
        <v>-1.0529999999999999</v>
      </c>
      <c r="T134" s="1">
        <f t="shared" si="56"/>
        <v>-0.59899999999999998</v>
      </c>
      <c r="U134">
        <v>33.5</v>
      </c>
      <c r="V134" s="21">
        <f t="shared" si="65"/>
        <v>880.96625000000006</v>
      </c>
      <c r="W134" s="23">
        <f>(L134-P134)/P134</f>
        <v>0.40234374999999989</v>
      </c>
      <c r="X134" s="27">
        <f t="shared" si="57"/>
        <v>3.8797718504419517E-5</v>
      </c>
      <c r="Y134" s="27">
        <f t="shared" si="58"/>
        <v>3.4179480579394075E-6</v>
      </c>
      <c r="Z134" s="22">
        <f t="shared" si="59"/>
        <v>3.4179480579394075</v>
      </c>
      <c r="AA134" s="22">
        <f t="shared" si="60"/>
        <v>5.7060902469773085</v>
      </c>
      <c r="AB134">
        <v>24.548100000000002</v>
      </c>
      <c r="AC134" s="31">
        <v>23.8</v>
      </c>
      <c r="AD134" s="32">
        <v>350</v>
      </c>
      <c r="AE134" s="27">
        <f t="shared" si="66"/>
        <v>38.797718504419514</v>
      </c>
    </row>
    <row r="135" spans="1:31" x14ac:dyDescent="0.35">
      <c r="A135" s="2">
        <v>44723</v>
      </c>
      <c r="B135" t="s">
        <v>18</v>
      </c>
      <c r="C135" t="s">
        <v>19</v>
      </c>
      <c r="D135" t="s">
        <v>133</v>
      </c>
      <c r="E135" t="s">
        <v>46</v>
      </c>
      <c r="F135">
        <v>5</v>
      </c>
      <c r="G135" t="s">
        <v>25</v>
      </c>
      <c r="H135" t="s">
        <v>116</v>
      </c>
      <c r="I135" t="str">
        <f t="shared" si="63"/>
        <v>K1SguG10</v>
      </c>
      <c r="J135" t="s">
        <v>484</v>
      </c>
      <c r="K135" t="s">
        <v>134</v>
      </c>
      <c r="L135" s="1">
        <v>0.71099999999999997</v>
      </c>
      <c r="M135">
        <v>4.2699999999999996</v>
      </c>
      <c r="N135" s="1">
        <f t="shared" si="55"/>
        <v>-0.42699999999999994</v>
      </c>
      <c r="O135" t="s">
        <v>135</v>
      </c>
      <c r="P135">
        <v>0.72899999999999998</v>
      </c>
      <c r="Q135" s="1">
        <f t="shared" si="61"/>
        <v>-1.8000000000000016E-2</v>
      </c>
      <c r="R135">
        <v>12.05</v>
      </c>
      <c r="S135" s="1">
        <f t="shared" si="64"/>
        <v>-1.2050000000000001</v>
      </c>
      <c r="T135" s="1">
        <f t="shared" si="56"/>
        <v>-0.77800000000000014</v>
      </c>
      <c r="U135">
        <v>34.14</v>
      </c>
      <c r="V135" s="21">
        <f t="shared" si="65"/>
        <v>914.94858600000009</v>
      </c>
      <c r="W135" s="23">
        <f>(P135-L135)/L135</f>
        <v>2.5316455696202556E-2</v>
      </c>
      <c r="X135" s="27">
        <f t="shared" si="57"/>
        <v>1.2886528443421936E-6</v>
      </c>
      <c r="Y135" s="27">
        <f t="shared" si="58"/>
        <v>1.1790510977757682E-7</v>
      </c>
      <c r="Z135" s="22">
        <f t="shared" si="59"/>
        <v>0.11790510977757682</v>
      </c>
      <c r="AA135" s="22">
        <f t="shared" si="60"/>
        <v>0.15154898428994446</v>
      </c>
      <c r="AB135">
        <v>31.959900000000001</v>
      </c>
      <c r="AC135" s="37">
        <v>20</v>
      </c>
      <c r="AD135" s="39">
        <v>384</v>
      </c>
      <c r="AE135" s="27">
        <f t="shared" si="66"/>
        <v>1.2886528443421936</v>
      </c>
    </row>
    <row r="136" spans="1:31" x14ac:dyDescent="0.35">
      <c r="A136" s="2">
        <v>44723</v>
      </c>
      <c r="B136" t="s">
        <v>18</v>
      </c>
      <c r="C136" t="s">
        <v>19</v>
      </c>
      <c r="D136" t="s">
        <v>133</v>
      </c>
      <c r="E136" t="s">
        <v>46</v>
      </c>
      <c r="F136">
        <v>4</v>
      </c>
      <c r="G136" t="s">
        <v>25</v>
      </c>
      <c r="H136" t="s">
        <v>83</v>
      </c>
      <c r="I136" t="str">
        <f t="shared" si="63"/>
        <v>K1SguH8</v>
      </c>
      <c r="J136" t="s">
        <v>485</v>
      </c>
      <c r="K136" t="s">
        <v>134</v>
      </c>
      <c r="L136" s="1">
        <v>0.69099999999999995</v>
      </c>
      <c r="M136">
        <v>5.42</v>
      </c>
      <c r="N136" s="1">
        <f t="shared" si="55"/>
        <v>-0.54200000000000004</v>
      </c>
      <c r="O136" t="s">
        <v>135</v>
      </c>
      <c r="P136">
        <v>0.57499999999999996</v>
      </c>
      <c r="Q136" s="1">
        <f t="shared" si="61"/>
        <v>0.11599999999999999</v>
      </c>
      <c r="R136">
        <v>6.92</v>
      </c>
      <c r="S136" s="1">
        <f t="shared" si="64"/>
        <v>-0.69199999999999995</v>
      </c>
      <c r="T136" s="1">
        <f t="shared" si="56"/>
        <v>-0.14999999999999991</v>
      </c>
      <c r="U136">
        <v>28.45</v>
      </c>
      <c r="V136" s="21">
        <f t="shared" si="65"/>
        <v>635.38096250000001</v>
      </c>
      <c r="W136" s="23">
        <f>(L136-P136)/P136</f>
        <v>0.20173913043478262</v>
      </c>
      <c r="X136" s="27">
        <f t="shared" si="57"/>
        <v>1.6586075169795125E-5</v>
      </c>
      <c r="Y136" s="27">
        <f t="shared" si="58"/>
        <v>1.0538476405481777E-6</v>
      </c>
      <c r="Z136" s="22">
        <f t="shared" si="59"/>
        <v>1.0538476405481776</v>
      </c>
      <c r="AA136" s="22">
        <f t="shared" si="60"/>
        <v>7.025650936987855</v>
      </c>
      <c r="AB136">
        <v>31.959900000000001</v>
      </c>
      <c r="AC136" s="37">
        <v>24.6</v>
      </c>
      <c r="AD136" s="39">
        <v>490</v>
      </c>
      <c r="AE136" s="27">
        <f t="shared" si="66"/>
        <v>16.586075169795127</v>
      </c>
    </row>
    <row r="137" spans="1:31" x14ac:dyDescent="0.35">
      <c r="A137" s="2">
        <v>44743</v>
      </c>
      <c r="B137" t="s">
        <v>56</v>
      </c>
      <c r="C137" t="s">
        <v>155</v>
      </c>
      <c r="D137" t="s">
        <v>77</v>
      </c>
      <c r="E137" t="s">
        <v>46</v>
      </c>
      <c r="F137">
        <v>3</v>
      </c>
      <c r="G137" t="s">
        <v>25</v>
      </c>
      <c r="H137" t="s">
        <v>85</v>
      </c>
      <c r="I137" t="str">
        <f t="shared" si="63"/>
        <v>M3SguH10</v>
      </c>
      <c r="J137" t="s">
        <v>520</v>
      </c>
      <c r="K137" t="s">
        <v>159</v>
      </c>
      <c r="L137" s="1">
        <v>0.66</v>
      </c>
      <c r="M137">
        <v>1.98</v>
      </c>
      <c r="N137" s="1">
        <f t="shared" si="55"/>
        <v>-0.19800000000000001</v>
      </c>
      <c r="O137" t="s">
        <v>160</v>
      </c>
      <c r="P137">
        <v>0.55200000000000005</v>
      </c>
      <c r="Q137" s="1">
        <f t="shared" si="61"/>
        <v>0.10799999999999998</v>
      </c>
      <c r="R137">
        <v>14.13</v>
      </c>
      <c r="S137" s="1">
        <f t="shared" si="64"/>
        <v>-1.413</v>
      </c>
      <c r="T137" s="1">
        <f t="shared" si="56"/>
        <v>-1.2150000000000001</v>
      </c>
      <c r="U137">
        <v>75.954999999999998</v>
      </c>
      <c r="V137" s="21">
        <f t="shared" si="65"/>
        <v>4528.792189625</v>
      </c>
      <c r="W137" s="23">
        <f>(L137-P137)/P137</f>
        <v>0.19565217391304343</v>
      </c>
      <c r="X137" s="27">
        <f t="shared" si="57"/>
        <v>1.5972194852135439E-5</v>
      </c>
      <c r="Y137" s="27">
        <f t="shared" si="58"/>
        <v>7.2334751297519613E-6</v>
      </c>
      <c r="Z137" s="22">
        <f t="shared" si="59"/>
        <v>7.2334751297519615</v>
      </c>
      <c r="AA137" s="22">
        <f t="shared" si="60"/>
        <v>5.9534774730468811</v>
      </c>
      <c r="AB137">
        <v>26.544899999999998</v>
      </c>
      <c r="AC137" s="31">
        <v>31</v>
      </c>
      <c r="AD137" s="32">
        <v>440</v>
      </c>
      <c r="AE137" s="27">
        <f t="shared" si="66"/>
        <v>15.97219485213544</v>
      </c>
    </row>
    <row r="138" spans="1:31" x14ac:dyDescent="0.35">
      <c r="A138" s="2">
        <v>44743</v>
      </c>
      <c r="B138" t="s">
        <v>56</v>
      </c>
      <c r="C138" t="s">
        <v>155</v>
      </c>
      <c r="D138" t="s">
        <v>57</v>
      </c>
      <c r="E138" t="s">
        <v>46</v>
      </c>
      <c r="F138">
        <v>8</v>
      </c>
      <c r="G138" t="s">
        <v>25</v>
      </c>
      <c r="H138" t="s">
        <v>66</v>
      </c>
      <c r="I138" t="str">
        <f t="shared" si="63"/>
        <v>L1SguI10</v>
      </c>
      <c r="J138" t="s">
        <v>504</v>
      </c>
      <c r="K138" t="s">
        <v>87</v>
      </c>
      <c r="L138" s="1">
        <v>0.56299999999999994</v>
      </c>
      <c r="M138">
        <v>1.24</v>
      </c>
      <c r="N138" s="1">
        <f t="shared" si="55"/>
        <v>-0.124</v>
      </c>
      <c r="O138" t="s">
        <v>156</v>
      </c>
      <c r="P138">
        <v>0.38900000000000001</v>
      </c>
      <c r="Q138" s="1">
        <f t="shared" si="61"/>
        <v>0.17399999999999993</v>
      </c>
      <c r="R138">
        <v>10.09</v>
      </c>
      <c r="S138" s="1">
        <f t="shared" si="64"/>
        <v>-1.0089999999999999</v>
      </c>
      <c r="T138" s="1">
        <f t="shared" si="56"/>
        <v>-0.8849999999999999</v>
      </c>
      <c r="U138">
        <v>47.21</v>
      </c>
      <c r="V138" s="21">
        <f t="shared" si="65"/>
        <v>1749.5955185</v>
      </c>
      <c r="W138" s="23">
        <f>(L138-P138)/P138</f>
        <v>0.44730077120822603</v>
      </c>
      <c r="X138" s="27">
        <f t="shared" si="57"/>
        <v>4.4201308576576461E-5</v>
      </c>
      <c r="Y138" s="27">
        <f t="shared" si="58"/>
        <v>7.7334411397413798E-6</v>
      </c>
      <c r="Z138" s="22">
        <f t="shared" si="59"/>
        <v>7.7334411397413794</v>
      </c>
      <c r="AA138" s="22">
        <f t="shared" si="60"/>
        <v>8.7383515703292431</v>
      </c>
      <c r="AB138">
        <v>26.544899999999998</v>
      </c>
      <c r="AC138" s="31">
        <v>33.1</v>
      </c>
      <c r="AD138" s="32">
        <v>410</v>
      </c>
      <c r="AE138" s="27">
        <f t="shared" si="66"/>
        <v>44.201308576576459</v>
      </c>
    </row>
    <row r="139" spans="1:31" x14ac:dyDescent="0.35">
      <c r="A139" s="2">
        <v>44743</v>
      </c>
      <c r="B139" t="s">
        <v>56</v>
      </c>
      <c r="C139" t="s">
        <v>155</v>
      </c>
      <c r="D139" t="s">
        <v>67</v>
      </c>
      <c r="E139" t="s">
        <v>46</v>
      </c>
      <c r="F139">
        <v>15</v>
      </c>
      <c r="G139" t="s">
        <v>25</v>
      </c>
      <c r="H139" t="s">
        <v>73</v>
      </c>
      <c r="I139" t="str">
        <f t="shared" si="63"/>
        <v>L6SguD1</v>
      </c>
      <c r="J139" t="s">
        <v>512</v>
      </c>
      <c r="K139" t="s">
        <v>157</v>
      </c>
      <c r="L139" s="1">
        <v>0.69499999999999995</v>
      </c>
      <c r="M139">
        <v>2.86</v>
      </c>
      <c r="N139" s="1">
        <f t="shared" si="55"/>
        <v>-0.28599999999999998</v>
      </c>
      <c r="O139" t="s">
        <v>158</v>
      </c>
      <c r="P139">
        <v>0.50900000000000001</v>
      </c>
      <c r="Q139" s="1">
        <f t="shared" si="61"/>
        <v>0.18599999999999994</v>
      </c>
      <c r="R139">
        <v>5.83</v>
      </c>
      <c r="S139" s="1">
        <f t="shared" si="64"/>
        <v>-0.58299999999999996</v>
      </c>
      <c r="T139" s="1">
        <f t="shared" si="56"/>
        <v>-0.29699999999999999</v>
      </c>
      <c r="U139">
        <v>46.674999999999997</v>
      </c>
      <c r="V139" s="21">
        <f t="shared" si="65"/>
        <v>1710.1661656249996</v>
      </c>
      <c r="W139" s="23">
        <f>(L139-P139)/P139</f>
        <v>0.3654223968565814</v>
      </c>
      <c r="X139" s="27">
        <f t="shared" si="57"/>
        <v>3.4462581460102489E-5</v>
      </c>
      <c r="Y139" s="27">
        <f t="shared" si="58"/>
        <v>5.8936740793162674E-6</v>
      </c>
      <c r="Z139" s="22">
        <f t="shared" si="59"/>
        <v>5.8936740793162672</v>
      </c>
      <c r="AA139" s="22">
        <f t="shared" si="60"/>
        <v>19.844020469078341</v>
      </c>
      <c r="AB139">
        <v>26.544899999999998</v>
      </c>
      <c r="AC139" s="31">
        <v>36.299999999999997</v>
      </c>
      <c r="AD139" s="32">
        <v>410</v>
      </c>
      <c r="AE139" s="27">
        <f t="shared" si="66"/>
        <v>34.462581460102491</v>
      </c>
    </row>
    <row r="140" spans="1:31" x14ac:dyDescent="0.35">
      <c r="A140" s="2">
        <v>44743</v>
      </c>
      <c r="B140" t="s">
        <v>56</v>
      </c>
      <c r="C140" t="s">
        <v>155</v>
      </c>
      <c r="D140" t="s">
        <v>77</v>
      </c>
      <c r="E140" t="s">
        <v>46</v>
      </c>
      <c r="F140">
        <v>8</v>
      </c>
      <c r="G140" t="s">
        <v>25</v>
      </c>
      <c r="H140" t="s">
        <v>78</v>
      </c>
      <c r="I140" t="str">
        <f t="shared" si="63"/>
        <v>M3SguE1</v>
      </c>
      <c r="J140" t="s">
        <v>519</v>
      </c>
      <c r="K140" t="s">
        <v>159</v>
      </c>
      <c r="L140" s="1">
        <v>0.65300000000000002</v>
      </c>
      <c r="M140">
        <v>3.32</v>
      </c>
      <c r="N140" s="1">
        <f t="shared" si="55"/>
        <v>-0.33199999999999996</v>
      </c>
      <c r="O140" t="s">
        <v>160</v>
      </c>
      <c r="P140">
        <v>0.40899999999999997</v>
      </c>
      <c r="Q140" s="1">
        <f t="shared" si="61"/>
        <v>0.24400000000000005</v>
      </c>
      <c r="R140">
        <v>5.44</v>
      </c>
      <c r="S140" s="1">
        <f t="shared" si="64"/>
        <v>-0.54400000000000004</v>
      </c>
      <c r="T140" s="1">
        <f t="shared" si="56"/>
        <v>-0.21200000000000008</v>
      </c>
      <c r="U140">
        <v>40.335000000000001</v>
      </c>
      <c r="V140" s="21">
        <f t="shared" si="65"/>
        <v>1277.1260966250002</v>
      </c>
      <c r="W140" s="23">
        <f>(L140-P140)/P140</f>
        <v>0.59657701711491462</v>
      </c>
      <c r="X140" s="27">
        <f t="shared" si="57"/>
        <v>6.3007528632743999E-5</v>
      </c>
      <c r="Y140" s="27">
        <f t="shared" si="58"/>
        <v>8.0468559100724267E-6</v>
      </c>
      <c r="Z140" s="22">
        <f t="shared" si="59"/>
        <v>8.0468559100724271</v>
      </c>
      <c r="AA140" s="22">
        <f t="shared" si="60"/>
        <v>37.956867500341623</v>
      </c>
      <c r="AB140">
        <v>26.544899999999998</v>
      </c>
      <c r="AC140" s="31">
        <v>20.2</v>
      </c>
      <c r="AD140" s="32">
        <v>300</v>
      </c>
      <c r="AE140" s="27">
        <f t="shared" si="66"/>
        <v>63.007528632743998</v>
      </c>
    </row>
    <row r="141" spans="1:31" x14ac:dyDescent="0.35">
      <c r="A141" s="2">
        <v>44748</v>
      </c>
      <c r="B141" t="s">
        <v>18</v>
      </c>
      <c r="C141" t="s">
        <v>155</v>
      </c>
      <c r="D141" t="s">
        <v>86</v>
      </c>
      <c r="E141" t="s">
        <v>46</v>
      </c>
      <c r="F141">
        <v>1</v>
      </c>
      <c r="G141" t="s">
        <v>25</v>
      </c>
      <c r="H141" t="s">
        <v>93</v>
      </c>
      <c r="I141" t="str">
        <f t="shared" si="63"/>
        <v>K5SguH9</v>
      </c>
      <c r="J141" t="s">
        <v>409</v>
      </c>
      <c r="K141" t="s">
        <v>165</v>
      </c>
      <c r="L141" s="1">
        <v>0.85299999999999998</v>
      </c>
      <c r="M141">
        <v>19.63</v>
      </c>
      <c r="N141" s="1">
        <f t="shared" si="55"/>
        <v>-1.9629999999999999</v>
      </c>
      <c r="O141" t="s">
        <v>168</v>
      </c>
      <c r="P141">
        <v>0.86399999999999999</v>
      </c>
      <c r="Q141" s="1">
        <f t="shared" si="61"/>
        <v>-1.100000000000001E-2</v>
      </c>
      <c r="R141">
        <v>26.87</v>
      </c>
      <c r="S141" s="1">
        <f t="shared" si="64"/>
        <v>-2.6870000000000003</v>
      </c>
      <c r="T141" s="1">
        <f t="shared" si="56"/>
        <v>-0.72400000000000042</v>
      </c>
      <c r="U141">
        <v>37.549999999999997</v>
      </c>
      <c r="V141" s="21">
        <f t="shared" si="65"/>
        <v>1106.8519624999999</v>
      </c>
      <c r="W141" s="23">
        <f>(P141-L141)/L141</f>
        <v>1.2895662368112557E-2</v>
      </c>
      <c r="X141" s="27">
        <f t="shared" si="57"/>
        <v>5.6169828704668262E-7</v>
      </c>
      <c r="Y141" s="27">
        <f t="shared" si="58"/>
        <v>6.2171685135050898E-8</v>
      </c>
      <c r="Z141" s="22">
        <f t="shared" si="59"/>
        <v>6.2171685135050898E-2</v>
      </c>
      <c r="AA141" s="22">
        <f t="shared" si="60"/>
        <v>8.5872493280456985E-2</v>
      </c>
      <c r="AB141">
        <v>33.4651</v>
      </c>
      <c r="AC141" s="37">
        <v>19.8</v>
      </c>
      <c r="AD141" s="35">
        <v>320</v>
      </c>
      <c r="AE141" s="27">
        <f t="shared" si="66"/>
        <v>0.56169828704668257</v>
      </c>
    </row>
    <row r="142" spans="1:31" x14ac:dyDescent="0.35">
      <c r="A142" s="2">
        <v>44748</v>
      </c>
      <c r="B142" t="s">
        <v>18</v>
      </c>
      <c r="C142" t="s">
        <v>155</v>
      </c>
      <c r="D142" s="6" t="s">
        <v>45</v>
      </c>
      <c r="E142" t="s">
        <v>46</v>
      </c>
      <c r="F142" s="6">
        <v>2</v>
      </c>
      <c r="G142" s="6" t="s">
        <v>25</v>
      </c>
      <c r="H142" s="6" t="s">
        <v>53</v>
      </c>
      <c r="I142" t="str">
        <f t="shared" si="63"/>
        <v>L4SguG1</v>
      </c>
      <c r="J142" t="s">
        <v>493</v>
      </c>
      <c r="K142" s="6" t="s">
        <v>169</v>
      </c>
      <c r="L142" s="8">
        <v>0.753</v>
      </c>
      <c r="M142">
        <v>6.59</v>
      </c>
      <c r="N142" s="1">
        <f t="shared" si="55"/>
        <v>-0.65900000000000003</v>
      </c>
      <c r="O142" t="s">
        <v>170</v>
      </c>
      <c r="P142">
        <v>0.60299999999999998</v>
      </c>
      <c r="Q142" s="1">
        <f t="shared" si="61"/>
        <v>0.15000000000000002</v>
      </c>
      <c r="R142" s="6">
        <v>13.24</v>
      </c>
      <c r="S142" s="1">
        <f t="shared" si="64"/>
        <v>-1.3240000000000001</v>
      </c>
      <c r="T142" s="1">
        <f t="shared" si="56"/>
        <v>-0.66500000000000004</v>
      </c>
      <c r="U142">
        <v>33.5</v>
      </c>
      <c r="V142" s="21">
        <f t="shared" si="65"/>
        <v>880.96625000000006</v>
      </c>
      <c r="W142" s="23">
        <f>(L142-P142)/P142</f>
        <v>0.24875621890547267</v>
      </c>
      <c r="X142" s="27">
        <f t="shared" si="57"/>
        <v>2.1465681938778045E-5</v>
      </c>
      <c r="Y142" s="27">
        <f t="shared" si="58"/>
        <v>1.8910541321298025E-6</v>
      </c>
      <c r="Z142" s="22">
        <f t="shared" si="59"/>
        <v>1.8910541321298024</v>
      </c>
      <c r="AA142" s="22">
        <f t="shared" si="60"/>
        <v>2.843690424255342</v>
      </c>
      <c r="AB142">
        <v>33.4651</v>
      </c>
      <c r="AC142" s="31">
        <v>23.8</v>
      </c>
      <c r="AD142" s="32">
        <v>350</v>
      </c>
      <c r="AE142" s="27">
        <f t="shared" si="66"/>
        <v>21.465681938778044</v>
      </c>
    </row>
    <row r="143" spans="1:31" x14ac:dyDescent="0.35">
      <c r="A143" s="2">
        <v>44749</v>
      </c>
      <c r="B143" t="s">
        <v>18</v>
      </c>
      <c r="C143" t="s">
        <v>155</v>
      </c>
      <c r="D143" t="s">
        <v>133</v>
      </c>
      <c r="E143" t="s">
        <v>46</v>
      </c>
      <c r="F143">
        <v>5</v>
      </c>
      <c r="G143" t="s">
        <v>25</v>
      </c>
      <c r="H143" t="s">
        <v>83</v>
      </c>
      <c r="I143" t="str">
        <f t="shared" si="63"/>
        <v>K1SguH8</v>
      </c>
      <c r="J143" t="s">
        <v>485</v>
      </c>
      <c r="K143" t="s">
        <v>173</v>
      </c>
      <c r="L143" s="1">
        <v>0.79900000000000004</v>
      </c>
      <c r="M143">
        <v>19.05</v>
      </c>
      <c r="N143" s="1">
        <f t="shared" si="55"/>
        <v>-1.905</v>
      </c>
      <c r="O143" t="s">
        <v>32</v>
      </c>
      <c r="P143">
        <v>0.67100000000000004</v>
      </c>
      <c r="Q143" s="1">
        <f t="shared" si="61"/>
        <v>0.128</v>
      </c>
      <c r="R143">
        <v>22.01</v>
      </c>
      <c r="S143" s="1">
        <f t="shared" si="64"/>
        <v>-2.2010000000000001</v>
      </c>
      <c r="T143" s="1">
        <f t="shared" si="56"/>
        <v>-0.29600000000000004</v>
      </c>
      <c r="U143">
        <v>28.45</v>
      </c>
      <c r="V143" s="21">
        <f t="shared" si="65"/>
        <v>635.38096250000001</v>
      </c>
      <c r="W143" s="23">
        <f>(L143-P143)/P143</f>
        <v>0.19076005961251863</v>
      </c>
      <c r="X143" s="27">
        <f t="shared" si="57"/>
        <v>1.5481998166960968E-5</v>
      </c>
      <c r="Y143" s="27">
        <f t="shared" si="58"/>
        <v>9.8369668967468944E-7</v>
      </c>
      <c r="Z143" s="22">
        <f t="shared" si="59"/>
        <v>0.98369668967468948</v>
      </c>
      <c r="AA143" s="22">
        <f t="shared" si="60"/>
        <v>3.323299627279356</v>
      </c>
      <c r="AB143">
        <v>34.081400000000002</v>
      </c>
      <c r="AC143" s="37">
        <v>24.6</v>
      </c>
      <c r="AD143" s="39">
        <v>490</v>
      </c>
      <c r="AE143" s="27">
        <f t="shared" si="66"/>
        <v>15.481998166960969</v>
      </c>
    </row>
    <row r="144" spans="1:31" x14ac:dyDescent="0.35">
      <c r="A144" s="2">
        <v>44749</v>
      </c>
      <c r="B144" t="s">
        <v>18</v>
      </c>
      <c r="C144" t="s">
        <v>155</v>
      </c>
      <c r="D144" t="s">
        <v>133</v>
      </c>
      <c r="E144" t="s">
        <v>46</v>
      </c>
      <c r="F144">
        <v>7</v>
      </c>
      <c r="G144" t="s">
        <v>25</v>
      </c>
      <c r="H144" t="s">
        <v>116</v>
      </c>
      <c r="I144" t="str">
        <f t="shared" si="63"/>
        <v>K1SguG10</v>
      </c>
      <c r="J144" t="s">
        <v>484</v>
      </c>
      <c r="K144" t="s">
        <v>173</v>
      </c>
      <c r="L144" s="1">
        <v>0.59599999999999997</v>
      </c>
      <c r="M144">
        <v>10.050000000000001</v>
      </c>
      <c r="N144" s="1">
        <f t="shared" si="55"/>
        <v>-1.0050000000000001</v>
      </c>
      <c r="O144" t="s">
        <v>32</v>
      </c>
      <c r="P144">
        <v>0.70099999999999996</v>
      </c>
      <c r="Q144" s="1">
        <f t="shared" si="61"/>
        <v>-0.10499999999999998</v>
      </c>
      <c r="R144">
        <v>21.42</v>
      </c>
      <c r="S144" s="1">
        <f t="shared" si="64"/>
        <v>-2.1420000000000003</v>
      </c>
      <c r="T144" s="1">
        <f t="shared" si="56"/>
        <v>-1.1370000000000002</v>
      </c>
      <c r="U144">
        <v>34.14</v>
      </c>
      <c r="V144" s="21">
        <f t="shared" si="65"/>
        <v>914.94858600000009</v>
      </c>
      <c r="W144" s="23">
        <f>(P144-L144)/L144</f>
        <v>0.17617449664429527</v>
      </c>
      <c r="X144" s="27">
        <f t="shared" si="57"/>
        <v>1.4037922576288432E-5</v>
      </c>
      <c r="Y144" s="27">
        <f t="shared" si="58"/>
        <v>1.2843977411552579E-6</v>
      </c>
      <c r="Z144" s="22">
        <f t="shared" si="59"/>
        <v>1.2843977411552578</v>
      </c>
      <c r="AA144" s="22">
        <f t="shared" si="60"/>
        <v>1.1296374152640787</v>
      </c>
      <c r="AB144">
        <v>34.081400000000002</v>
      </c>
      <c r="AC144" s="37">
        <v>20</v>
      </c>
      <c r="AD144" s="39">
        <v>384</v>
      </c>
      <c r="AE144" s="27">
        <f t="shared" si="66"/>
        <v>14.037922576288432</v>
      </c>
    </row>
    <row r="145" spans="1:31" x14ac:dyDescent="0.35">
      <c r="A145" s="2">
        <v>44772</v>
      </c>
      <c r="B145" t="s">
        <v>56</v>
      </c>
      <c r="C145" t="s">
        <v>196</v>
      </c>
      <c r="D145" t="s">
        <v>77</v>
      </c>
      <c r="E145" t="s">
        <v>46</v>
      </c>
      <c r="F145">
        <v>14</v>
      </c>
      <c r="G145" t="s">
        <v>25</v>
      </c>
      <c r="H145" t="s">
        <v>85</v>
      </c>
      <c r="I145" t="str">
        <f t="shared" si="63"/>
        <v>M3SguH10</v>
      </c>
      <c r="J145" t="s">
        <v>520</v>
      </c>
      <c r="L145" s="1">
        <v>0.68700000000000006</v>
      </c>
      <c r="M145">
        <v>8.85</v>
      </c>
      <c r="N145" s="1">
        <f t="shared" si="55"/>
        <v>-0.88500000000000001</v>
      </c>
      <c r="O145" t="s">
        <v>197</v>
      </c>
      <c r="P145">
        <v>0.56200000000000006</v>
      </c>
      <c r="Q145" s="1">
        <f t="shared" si="61"/>
        <v>0.125</v>
      </c>
      <c r="R145">
        <v>14.87</v>
      </c>
      <c r="S145" s="1">
        <f t="shared" si="64"/>
        <v>-1.4869999999999999</v>
      </c>
      <c r="T145" s="1">
        <f t="shared" si="56"/>
        <v>-0.60199999999999987</v>
      </c>
      <c r="U145">
        <v>75.954999999999998</v>
      </c>
      <c r="V145" s="21">
        <f t="shared" si="65"/>
        <v>4528.792189625</v>
      </c>
      <c r="W145" s="23">
        <f t="shared" ref="W145:W151" si="67">(L145-P145)/P145</f>
        <v>0.22241992882562275</v>
      </c>
      <c r="X145" s="27">
        <f t="shared" si="57"/>
        <v>1.8703280317253222E-5</v>
      </c>
      <c r="Y145" s="27">
        <f t="shared" si="58"/>
        <v>8.4703269821143383E-6</v>
      </c>
      <c r="Z145" s="22">
        <f t="shared" si="59"/>
        <v>8.4703269821143383</v>
      </c>
      <c r="AA145" s="22">
        <f t="shared" si="60"/>
        <v>14.070310601518838</v>
      </c>
      <c r="AB145">
        <v>27.192399999999999</v>
      </c>
      <c r="AC145" s="31">
        <v>31</v>
      </c>
      <c r="AD145" s="32">
        <v>440</v>
      </c>
      <c r="AE145" s="27">
        <f t="shared" si="66"/>
        <v>18.70328031725322</v>
      </c>
    </row>
    <row r="146" spans="1:31" x14ac:dyDescent="0.35">
      <c r="A146" s="2">
        <v>44772</v>
      </c>
      <c r="B146" t="s">
        <v>56</v>
      </c>
      <c r="C146" t="s">
        <v>196</v>
      </c>
      <c r="D146" t="s">
        <v>67</v>
      </c>
      <c r="E146" t="s">
        <v>46</v>
      </c>
      <c r="F146">
        <v>1</v>
      </c>
      <c r="G146" t="s">
        <v>25</v>
      </c>
      <c r="H146" t="s">
        <v>73</v>
      </c>
      <c r="I146" t="str">
        <f t="shared" si="63"/>
        <v>L6SguD1</v>
      </c>
      <c r="J146" t="s">
        <v>512</v>
      </c>
      <c r="L146" s="1">
        <v>0.71599999999999997</v>
      </c>
      <c r="M146">
        <v>2.17</v>
      </c>
      <c r="N146" s="1">
        <f t="shared" si="55"/>
        <v>-0.217</v>
      </c>
      <c r="O146" t="s">
        <v>170</v>
      </c>
      <c r="P146">
        <v>0.54700000000000004</v>
      </c>
      <c r="Q146" s="1">
        <f t="shared" si="61"/>
        <v>0.16899999999999993</v>
      </c>
      <c r="R146">
        <v>10.73</v>
      </c>
      <c r="S146" s="1">
        <f t="shared" si="64"/>
        <v>-1.073</v>
      </c>
      <c r="T146" s="1">
        <f t="shared" si="56"/>
        <v>-0.85599999999999998</v>
      </c>
      <c r="U146">
        <v>46.674999999999997</v>
      </c>
      <c r="V146" s="21">
        <f t="shared" si="65"/>
        <v>1710.1661656249996</v>
      </c>
      <c r="W146" s="23">
        <f t="shared" si="67"/>
        <v>0.30895795246800717</v>
      </c>
      <c r="X146" s="27">
        <f t="shared" si="57"/>
        <v>2.8029354482802736E-5</v>
      </c>
      <c r="Y146" s="27">
        <f t="shared" si="58"/>
        <v>4.7934853680798653E-6</v>
      </c>
      <c r="Z146" s="22">
        <f t="shared" si="59"/>
        <v>4.7934853680798657</v>
      </c>
      <c r="AA146" s="22">
        <f t="shared" si="60"/>
        <v>5.5998660842054511</v>
      </c>
      <c r="AB146">
        <v>27.192399999999999</v>
      </c>
      <c r="AC146" s="31">
        <v>36.299999999999997</v>
      </c>
      <c r="AD146" s="32">
        <v>410</v>
      </c>
      <c r="AE146" s="27">
        <f t="shared" si="66"/>
        <v>28.029354482802734</v>
      </c>
    </row>
    <row r="147" spans="1:31" x14ac:dyDescent="0.35">
      <c r="A147" s="2">
        <v>44772</v>
      </c>
      <c r="B147" t="s">
        <v>56</v>
      </c>
      <c r="C147" t="s">
        <v>196</v>
      </c>
      <c r="D147" t="s">
        <v>77</v>
      </c>
      <c r="E147" t="s">
        <v>46</v>
      </c>
      <c r="F147">
        <v>11</v>
      </c>
      <c r="G147" t="s">
        <v>25</v>
      </c>
      <c r="H147" t="s">
        <v>78</v>
      </c>
      <c r="I147" t="str">
        <f t="shared" si="63"/>
        <v>M3SguE1</v>
      </c>
      <c r="J147" t="s">
        <v>519</v>
      </c>
      <c r="L147" s="1">
        <v>0.65900000000000003</v>
      </c>
      <c r="M147">
        <v>4.4400000000000004</v>
      </c>
      <c r="N147" s="1">
        <f t="shared" si="55"/>
        <v>-0.44400000000000006</v>
      </c>
      <c r="O147" t="s">
        <v>197</v>
      </c>
      <c r="P147">
        <v>0.42499999999999999</v>
      </c>
      <c r="Q147" s="1">
        <f t="shared" si="61"/>
        <v>0.23400000000000004</v>
      </c>
      <c r="R147">
        <v>10.19</v>
      </c>
      <c r="S147" s="1">
        <f t="shared" si="64"/>
        <v>-1.0189999999999999</v>
      </c>
      <c r="T147" s="1">
        <f t="shared" si="56"/>
        <v>-0.57499999999999984</v>
      </c>
      <c r="U147">
        <v>40.335000000000001</v>
      </c>
      <c r="V147" s="21">
        <f t="shared" si="65"/>
        <v>1277.1260966250002</v>
      </c>
      <c r="W147" s="23">
        <f t="shared" si="67"/>
        <v>0.55058823529411771</v>
      </c>
      <c r="X147" s="27">
        <f t="shared" si="57"/>
        <v>5.708275283855365E-5</v>
      </c>
      <c r="Y147" s="27">
        <f t="shared" si="58"/>
        <v>7.2901873317311665E-6</v>
      </c>
      <c r="Z147" s="22">
        <f t="shared" si="59"/>
        <v>7.2901873317311665</v>
      </c>
      <c r="AA147" s="22">
        <f t="shared" si="60"/>
        <v>12.678586663880292</v>
      </c>
      <c r="AB147">
        <v>27.192399999999999</v>
      </c>
      <c r="AC147" s="31">
        <v>20.2</v>
      </c>
      <c r="AD147" s="32">
        <v>300</v>
      </c>
      <c r="AE147" s="27">
        <f t="shared" si="66"/>
        <v>57.082752838553652</v>
      </c>
    </row>
    <row r="148" spans="1:31" x14ac:dyDescent="0.35">
      <c r="A148" s="2">
        <v>44772</v>
      </c>
      <c r="B148" t="s">
        <v>56</v>
      </c>
      <c r="C148" t="s">
        <v>196</v>
      </c>
      <c r="D148" t="s">
        <v>57</v>
      </c>
      <c r="E148" t="s">
        <v>46</v>
      </c>
      <c r="F148">
        <v>8</v>
      </c>
      <c r="G148" t="s">
        <v>25</v>
      </c>
      <c r="H148" t="s">
        <v>66</v>
      </c>
      <c r="I148" t="str">
        <f t="shared" si="63"/>
        <v>L1SguI10</v>
      </c>
      <c r="J148" t="s">
        <v>504</v>
      </c>
      <c r="L148" s="1">
        <v>0.59799999999999998</v>
      </c>
      <c r="M148">
        <v>3.29</v>
      </c>
      <c r="N148" s="1">
        <f t="shared" si="55"/>
        <v>-0.32900000000000001</v>
      </c>
      <c r="O148" t="s">
        <v>198</v>
      </c>
      <c r="P148">
        <v>0.42899999999999999</v>
      </c>
      <c r="Q148" s="1">
        <f t="shared" si="61"/>
        <v>0.16899999999999998</v>
      </c>
      <c r="R148">
        <v>9.39</v>
      </c>
      <c r="S148" s="1">
        <f t="shared" si="64"/>
        <v>-0.93900000000000006</v>
      </c>
      <c r="T148" s="1">
        <f t="shared" si="56"/>
        <v>-0.6100000000000001</v>
      </c>
      <c r="U148">
        <v>47.21</v>
      </c>
      <c r="V148" s="21">
        <f t="shared" si="65"/>
        <v>1749.5955185</v>
      </c>
      <c r="W148" s="23">
        <f t="shared" si="67"/>
        <v>0.39393939393939392</v>
      </c>
      <c r="X148" s="27">
        <f t="shared" si="57"/>
        <v>3.7802504006186553E-5</v>
      </c>
      <c r="Y148" s="27">
        <f t="shared" si="58"/>
        <v>6.613909159730229E-6</v>
      </c>
      <c r="Z148" s="22">
        <f t="shared" si="59"/>
        <v>6.6139091597302286</v>
      </c>
      <c r="AA148" s="22">
        <f t="shared" si="60"/>
        <v>10.842474032344635</v>
      </c>
      <c r="AB148">
        <v>27.192399999999999</v>
      </c>
      <c r="AC148" s="31">
        <v>33.1</v>
      </c>
      <c r="AD148" s="32">
        <v>410</v>
      </c>
      <c r="AE148" s="27">
        <f t="shared" si="66"/>
        <v>37.802504006186552</v>
      </c>
    </row>
    <row r="149" spans="1:31" x14ac:dyDescent="0.35">
      <c r="A149" s="2">
        <v>44776</v>
      </c>
      <c r="B149" t="s">
        <v>18</v>
      </c>
      <c r="C149" t="s">
        <v>196</v>
      </c>
      <c r="D149" t="s">
        <v>133</v>
      </c>
      <c r="E149" t="s">
        <v>46</v>
      </c>
      <c r="F149">
        <v>5</v>
      </c>
      <c r="G149" t="s">
        <v>25</v>
      </c>
      <c r="H149" t="s">
        <v>83</v>
      </c>
      <c r="I149" t="str">
        <f t="shared" si="63"/>
        <v>K1SguH8</v>
      </c>
      <c r="J149" t="s">
        <v>485</v>
      </c>
      <c r="K149" t="s">
        <v>199</v>
      </c>
      <c r="L149" s="1">
        <v>0.79900000000000004</v>
      </c>
      <c r="M149">
        <v>1.35</v>
      </c>
      <c r="N149" s="1">
        <f t="shared" si="55"/>
        <v>-0.13500000000000001</v>
      </c>
      <c r="O149" t="s">
        <v>200</v>
      </c>
      <c r="P149">
        <v>0.68799999999999994</v>
      </c>
      <c r="Q149" s="1">
        <f t="shared" si="61"/>
        <v>0.1110000000000001</v>
      </c>
      <c r="R149">
        <v>6.31</v>
      </c>
      <c r="S149" s="1">
        <f t="shared" si="64"/>
        <v>-0.63100000000000001</v>
      </c>
      <c r="T149" s="1">
        <f t="shared" si="56"/>
        <v>-0.496</v>
      </c>
      <c r="U149">
        <v>28.45</v>
      </c>
      <c r="V149" s="21">
        <f t="shared" si="65"/>
        <v>635.38096250000001</v>
      </c>
      <c r="W149" s="23">
        <f t="shared" si="67"/>
        <v>0.16133720930232573</v>
      </c>
      <c r="X149" s="27">
        <f t="shared" si="57"/>
        <v>1.2597030498141096E-5</v>
      </c>
      <c r="Y149" s="27">
        <f t="shared" si="58"/>
        <v>8.0039133625507435E-7</v>
      </c>
      <c r="Z149" s="22">
        <f t="shared" si="59"/>
        <v>0.8003913362550743</v>
      </c>
      <c r="AA149" s="22">
        <f t="shared" si="60"/>
        <v>1.6136922101916822</v>
      </c>
      <c r="AB149">
        <v>28.545300000000001</v>
      </c>
      <c r="AC149" s="37">
        <v>24.6</v>
      </c>
      <c r="AD149" s="39">
        <v>490</v>
      </c>
      <c r="AE149" s="27">
        <f t="shared" si="66"/>
        <v>12.597030498141097</v>
      </c>
    </row>
    <row r="150" spans="1:31" x14ac:dyDescent="0.35">
      <c r="A150" s="10">
        <v>44777</v>
      </c>
      <c r="B150" s="6" t="s">
        <v>18</v>
      </c>
      <c r="C150" s="6" t="s">
        <v>196</v>
      </c>
      <c r="D150" t="s">
        <v>133</v>
      </c>
      <c r="E150" t="s">
        <v>46</v>
      </c>
      <c r="F150">
        <v>7</v>
      </c>
      <c r="G150" t="s">
        <v>25</v>
      </c>
      <c r="H150" t="s">
        <v>116</v>
      </c>
      <c r="I150" t="str">
        <f t="shared" si="63"/>
        <v>K1SguG10</v>
      </c>
      <c r="J150" t="s">
        <v>484</v>
      </c>
      <c r="K150" t="s">
        <v>204</v>
      </c>
      <c r="L150" s="1">
        <v>0.79400000000000004</v>
      </c>
      <c r="M150">
        <v>4.08</v>
      </c>
      <c r="N150" s="1">
        <f t="shared" si="55"/>
        <v>-0.40800000000000003</v>
      </c>
      <c r="O150" s="6" t="s">
        <v>205</v>
      </c>
      <c r="P150">
        <v>0.77400000000000002</v>
      </c>
      <c r="Q150" s="1">
        <f t="shared" si="61"/>
        <v>2.0000000000000018E-2</v>
      </c>
      <c r="R150">
        <v>14.76</v>
      </c>
      <c r="S150" s="1">
        <f t="shared" si="64"/>
        <v>-1.476</v>
      </c>
      <c r="T150" s="1">
        <f t="shared" si="56"/>
        <v>-1.0680000000000001</v>
      </c>
      <c r="U150">
        <v>34.14</v>
      </c>
      <c r="V150" s="21">
        <f t="shared" si="65"/>
        <v>914.94858600000009</v>
      </c>
      <c r="W150" s="23">
        <f t="shared" si="67"/>
        <v>2.583979328165377E-2</v>
      </c>
      <c r="X150" s="27">
        <f t="shared" si="57"/>
        <v>1.321523113772781E-6</v>
      </c>
      <c r="Y150" s="27">
        <f t="shared" si="58"/>
        <v>1.2091257043127232E-7</v>
      </c>
      <c r="Z150" s="22">
        <f t="shared" si="59"/>
        <v>0.12091257043127232</v>
      </c>
      <c r="AA150" s="22">
        <f t="shared" si="60"/>
        <v>0.11321401725774562</v>
      </c>
      <c r="AB150">
        <v>29.967099999999999</v>
      </c>
      <c r="AC150" s="37">
        <v>20</v>
      </c>
      <c r="AD150" s="39">
        <v>384</v>
      </c>
      <c r="AE150" s="27">
        <f t="shared" si="66"/>
        <v>1.321523113772781</v>
      </c>
    </row>
    <row r="151" spans="1:31" x14ac:dyDescent="0.35">
      <c r="A151" s="2">
        <v>44779</v>
      </c>
      <c r="B151" s="6" t="s">
        <v>18</v>
      </c>
      <c r="C151" s="6" t="s">
        <v>196</v>
      </c>
      <c r="D151" t="s">
        <v>45</v>
      </c>
      <c r="E151" t="s">
        <v>46</v>
      </c>
      <c r="F151">
        <v>11</v>
      </c>
      <c r="G151" t="s">
        <v>25</v>
      </c>
      <c r="H151" t="s">
        <v>53</v>
      </c>
      <c r="I151" t="str">
        <f t="shared" si="63"/>
        <v>L4SguG1</v>
      </c>
      <c r="J151" t="s">
        <v>439</v>
      </c>
      <c r="K151" t="s">
        <v>212</v>
      </c>
      <c r="L151" s="1">
        <v>0.73899999999999999</v>
      </c>
      <c r="M151">
        <v>7.16</v>
      </c>
      <c r="N151" s="1">
        <f t="shared" si="55"/>
        <v>-0.71599999999999997</v>
      </c>
      <c r="O151" s="6" t="s">
        <v>178</v>
      </c>
      <c r="P151">
        <v>0.59099999999999997</v>
      </c>
      <c r="Q151" s="1">
        <f t="shared" si="61"/>
        <v>0.14800000000000002</v>
      </c>
      <c r="R151">
        <v>14.11</v>
      </c>
      <c r="S151" s="1">
        <f t="shared" si="64"/>
        <v>-1.411</v>
      </c>
      <c r="T151" s="1">
        <f t="shared" si="56"/>
        <v>-0.69500000000000006</v>
      </c>
      <c r="U151">
        <v>33.5</v>
      </c>
      <c r="V151" s="21">
        <f t="shared" si="65"/>
        <v>880.96625000000006</v>
      </c>
      <c r="W151" s="23">
        <f t="shared" si="67"/>
        <v>0.25042301184433169</v>
      </c>
      <c r="X151" s="27">
        <f t="shared" si="57"/>
        <v>2.1642874647480199E-5</v>
      </c>
      <c r="Y151" s="27">
        <f t="shared" si="58"/>
        <v>1.9066642117410706E-6</v>
      </c>
      <c r="Z151" s="22">
        <f t="shared" si="59"/>
        <v>1.9066642117410706</v>
      </c>
      <c r="AA151" s="22">
        <f t="shared" si="60"/>
        <v>2.7434017435123317</v>
      </c>
      <c r="AB151">
        <v>31.516500000000001</v>
      </c>
      <c r="AC151" s="31">
        <v>23.8</v>
      </c>
      <c r="AD151" s="32">
        <v>350</v>
      </c>
      <c r="AE151" s="27">
        <f t="shared" si="66"/>
        <v>21.642874647480198</v>
      </c>
    </row>
    <row r="152" spans="1:31" x14ac:dyDescent="0.35">
      <c r="A152" s="2">
        <v>44779</v>
      </c>
      <c r="B152" s="6" t="s">
        <v>18</v>
      </c>
      <c r="C152" s="6" t="s">
        <v>196</v>
      </c>
      <c r="D152" t="s">
        <v>86</v>
      </c>
      <c r="E152" t="s">
        <v>46</v>
      </c>
      <c r="F152">
        <v>1</v>
      </c>
      <c r="G152" t="s">
        <v>25</v>
      </c>
      <c r="H152" t="s">
        <v>93</v>
      </c>
      <c r="I152" t="str">
        <f t="shared" si="63"/>
        <v>K5SguH9</v>
      </c>
      <c r="J152" t="s">
        <v>409</v>
      </c>
      <c r="K152" t="s">
        <v>150</v>
      </c>
      <c r="L152" s="1">
        <v>0.82799999999999996</v>
      </c>
      <c r="M152">
        <v>2.67</v>
      </c>
      <c r="N152" s="1">
        <f t="shared" si="55"/>
        <v>-0.26700000000000002</v>
      </c>
      <c r="O152" s="6" t="s">
        <v>211</v>
      </c>
      <c r="P152">
        <v>0.85699999999999998</v>
      </c>
      <c r="Q152" s="1">
        <f t="shared" si="61"/>
        <v>-2.9000000000000026E-2</v>
      </c>
      <c r="R152">
        <v>12.39</v>
      </c>
      <c r="S152" s="1">
        <f t="shared" si="64"/>
        <v>-1.2390000000000001</v>
      </c>
      <c r="T152" s="1">
        <f t="shared" si="56"/>
        <v>-0.97200000000000009</v>
      </c>
      <c r="U152">
        <v>37.549999999999997</v>
      </c>
      <c r="V152" s="21">
        <f t="shared" si="65"/>
        <v>1106.8519624999999</v>
      </c>
      <c r="W152" s="23">
        <f>(P152-L152)/L152</f>
        <v>3.5024154589372011E-2</v>
      </c>
      <c r="X152" s="27">
        <f t="shared" si="57"/>
        <v>1.9216024873841444E-6</v>
      </c>
      <c r="Y152" s="27">
        <f t="shared" si="58"/>
        <v>2.1269294843060215E-7</v>
      </c>
      <c r="Z152" s="22">
        <f t="shared" si="59"/>
        <v>0.21269294843060216</v>
      </c>
      <c r="AA152" s="22">
        <f t="shared" si="60"/>
        <v>0.21881990579280056</v>
      </c>
      <c r="AB152">
        <v>31.516500000000001</v>
      </c>
      <c r="AC152" s="37">
        <v>19.8</v>
      </c>
      <c r="AD152" s="35">
        <v>320</v>
      </c>
      <c r="AE152" s="27">
        <f t="shared" si="66"/>
        <v>1.9216024873841444</v>
      </c>
    </row>
  </sheetData>
  <sortState xmlns:xlrd2="http://schemas.microsoft.com/office/spreadsheetml/2017/richdata2" ref="A2:AE152">
    <sortCondition ref="G1:G1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5BD2-22B5-4C03-8844-22F11E0D229A}">
  <dimension ref="A1:AE719"/>
  <sheetViews>
    <sheetView topLeftCell="I1" workbookViewId="0">
      <selection activeCell="G339" sqref="G339:G361"/>
    </sheetView>
  </sheetViews>
  <sheetFormatPr defaultRowHeight="14.5" x14ac:dyDescent="0.35"/>
  <cols>
    <col min="1" max="1" width="10.08984375" bestFit="1" customWidth="1"/>
    <col min="2" max="2" width="6.90625" bestFit="1" customWidth="1"/>
    <col min="3" max="3" width="9.6328125" bestFit="1" customWidth="1"/>
    <col min="4" max="4" width="4" bestFit="1" customWidth="1"/>
    <col min="5" max="5" width="9.1796875" bestFit="1" customWidth="1"/>
    <col min="6" max="6" width="8.1796875" bestFit="1" customWidth="1"/>
    <col min="7" max="7" width="7.1796875" bestFit="1" customWidth="1"/>
    <col min="8" max="8" width="8" bestFit="1" customWidth="1"/>
    <col min="9" max="10" width="12.6328125" bestFit="1" customWidth="1"/>
    <col min="11" max="11" width="4.81640625" bestFit="1" customWidth="1"/>
    <col min="12" max="12" width="5.81640625" bestFit="1" customWidth="1"/>
    <col min="13" max="13" width="7.81640625" bestFit="1" customWidth="1"/>
    <col min="14" max="14" width="10.54296875" style="1" bestFit="1" customWidth="1"/>
    <col min="15" max="15" width="6.08984375" bestFit="1" customWidth="1"/>
    <col min="16" max="16" width="5.81640625" bestFit="1" customWidth="1"/>
    <col min="17" max="17" width="7.81640625" bestFit="1" customWidth="1"/>
    <col min="18" max="18" width="6.54296875" bestFit="1" customWidth="1"/>
    <col min="19" max="19" width="9.26953125" style="42" bestFit="1" customWidth="1"/>
    <col min="20" max="20" width="7.81640625" style="1" bestFit="1" customWidth="1"/>
    <col min="21" max="21" width="8.26953125" bestFit="1" customWidth="1"/>
    <col min="22" max="22" width="11.36328125" bestFit="1" customWidth="1"/>
    <col min="23" max="23" width="11.36328125" style="21" bestFit="1" customWidth="1"/>
    <col min="24" max="24" width="9.36328125" style="23" bestFit="1" customWidth="1"/>
    <col min="25" max="26" width="10.54296875" style="27" bestFit="1" customWidth="1"/>
    <col min="27" max="27" width="9.36328125" style="22" bestFit="1" customWidth="1"/>
    <col min="28" max="28" width="11.36328125" style="22" bestFit="1" customWidth="1"/>
    <col min="29" max="29" width="7.8164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522</v>
      </c>
      <c r="J1" t="s">
        <v>8</v>
      </c>
      <c r="K1" t="s">
        <v>9</v>
      </c>
      <c r="L1" s="1" t="s">
        <v>10</v>
      </c>
      <c r="M1" t="s">
        <v>11</v>
      </c>
      <c r="N1" s="1" t="s">
        <v>12</v>
      </c>
      <c r="O1" t="s">
        <v>9</v>
      </c>
      <c r="P1" t="s">
        <v>13</v>
      </c>
      <c r="Q1" t="s">
        <v>14</v>
      </c>
      <c r="R1" t="s">
        <v>15</v>
      </c>
      <c r="S1" s="42" t="s">
        <v>16</v>
      </c>
      <c r="T1" s="1" t="s">
        <v>17</v>
      </c>
      <c r="U1" t="s">
        <v>382</v>
      </c>
      <c r="V1" t="s">
        <v>523</v>
      </c>
      <c r="W1" s="21" t="s">
        <v>385</v>
      </c>
      <c r="X1" s="23" t="s">
        <v>387</v>
      </c>
      <c r="Y1" s="27" t="s">
        <v>388</v>
      </c>
      <c r="Z1" s="27" t="s">
        <v>95</v>
      </c>
      <c r="AA1" s="22" t="s">
        <v>389</v>
      </c>
      <c r="AB1" s="22" t="s">
        <v>391</v>
      </c>
      <c r="AC1" t="s">
        <v>531</v>
      </c>
    </row>
    <row r="2" spans="1:31" x14ac:dyDescent="0.35">
      <c r="A2" s="2">
        <v>44791</v>
      </c>
      <c r="B2" s="6" t="s">
        <v>18</v>
      </c>
      <c r="C2" s="6" t="s">
        <v>214</v>
      </c>
      <c r="D2" t="s">
        <v>86</v>
      </c>
      <c r="E2" t="s">
        <v>46</v>
      </c>
      <c r="F2">
        <v>4</v>
      </c>
      <c r="G2" t="s">
        <v>94</v>
      </c>
      <c r="H2" t="s">
        <v>82</v>
      </c>
      <c r="I2" t="str">
        <f t="shared" ref="I2:I65" si="0">D2&amp;G2&amp;H2</f>
        <v>K5AguH7</v>
      </c>
      <c r="J2" t="s">
        <v>395</v>
      </c>
      <c r="K2" t="s">
        <v>219</v>
      </c>
      <c r="L2" s="1">
        <v>0.72</v>
      </c>
      <c r="M2">
        <v>5.89</v>
      </c>
      <c r="N2" s="1">
        <f t="shared" ref="N2:N27" si="1">M2/-10</f>
        <v>-0.58899999999999997</v>
      </c>
      <c r="O2" t="s">
        <v>220</v>
      </c>
      <c r="P2">
        <v>0.70799999999999996</v>
      </c>
      <c r="Q2" s="1">
        <f t="shared" ref="Q2:Q65" si="2">L2-P2</f>
        <v>1.2000000000000011E-2</v>
      </c>
      <c r="R2">
        <v>36.119999999999997</v>
      </c>
      <c r="S2" s="42">
        <f t="shared" ref="S2:S27" si="3">R2/-10</f>
        <v>-3.6119999999999997</v>
      </c>
      <c r="T2" s="1">
        <f t="shared" ref="T2:T27" si="4">S2-N2</f>
        <v>-3.0229999999999997</v>
      </c>
      <c r="U2">
        <v>81</v>
      </c>
      <c r="V2">
        <v>81</v>
      </c>
      <c r="W2" s="21">
        <f t="shared" ref="W2:W33" si="5">3.14*(U2/2)^2</f>
        <v>5150.3850000000002</v>
      </c>
      <c r="X2" s="23">
        <f t="shared" ref="X2:X9" si="6">(L2-P2)/P2</f>
        <v>1.6949152542372899E-2</v>
      </c>
      <c r="Y2" s="27">
        <f t="shared" ref="Y2:Y33" si="7">119*(10^-6)*(X2^1.231)</f>
        <v>7.863721696492254E-7</v>
      </c>
      <c r="Z2" s="27">
        <f t="shared" ref="Z2:Z33" si="8">Y2*(W2/10000)</f>
        <v>4.0501194269788262E-7</v>
      </c>
      <c r="AA2" s="22">
        <f t="shared" ref="AA2:AA33" si="9">Z2*10^6</f>
        <v>0.4050119426978826</v>
      </c>
      <c r="AB2" s="22">
        <f t="shared" ref="AB2:AB27" si="10">AA2/ABS(T2)</f>
        <v>0.13397682523912757</v>
      </c>
      <c r="AC2">
        <v>28.894600000000001</v>
      </c>
    </row>
    <row r="3" spans="1:31" x14ac:dyDescent="0.35">
      <c r="A3" s="2">
        <v>44806</v>
      </c>
      <c r="B3" s="6" t="s">
        <v>18</v>
      </c>
      <c r="C3" s="6" t="s">
        <v>232</v>
      </c>
      <c r="D3" t="s">
        <v>86</v>
      </c>
      <c r="E3" t="s">
        <v>46</v>
      </c>
      <c r="F3" s="7">
        <v>11</v>
      </c>
      <c r="G3" t="s">
        <v>94</v>
      </c>
      <c r="H3" t="s">
        <v>82</v>
      </c>
      <c r="I3" t="str">
        <f t="shared" si="0"/>
        <v>K5AguH7</v>
      </c>
      <c r="J3" t="s">
        <v>395</v>
      </c>
      <c r="K3" t="s">
        <v>235</v>
      </c>
      <c r="L3" s="1">
        <v>0.74299999999999999</v>
      </c>
      <c r="M3">
        <v>25.23</v>
      </c>
      <c r="N3" s="1">
        <f t="shared" si="1"/>
        <v>-2.5230000000000001</v>
      </c>
      <c r="O3" t="s">
        <v>243</v>
      </c>
      <c r="P3">
        <v>0.57999999999999996</v>
      </c>
      <c r="Q3" s="1">
        <f t="shared" si="2"/>
        <v>0.16300000000000003</v>
      </c>
      <c r="R3">
        <v>35.65</v>
      </c>
      <c r="S3" s="42">
        <f t="shared" si="3"/>
        <v>-3.5649999999999999</v>
      </c>
      <c r="T3" s="1">
        <f t="shared" si="4"/>
        <v>-1.0419999999999998</v>
      </c>
      <c r="U3">
        <v>81</v>
      </c>
      <c r="V3">
        <v>86</v>
      </c>
      <c r="W3" s="21">
        <f t="shared" si="5"/>
        <v>5150.3850000000002</v>
      </c>
      <c r="X3" s="23">
        <f t="shared" si="6"/>
        <v>0.28103448275862075</v>
      </c>
      <c r="Y3" s="27">
        <f t="shared" si="7"/>
        <v>2.4944226555680138E-5</v>
      </c>
      <c r="Z3" s="27">
        <f t="shared" si="8"/>
        <v>1.2847237028897667E-5</v>
      </c>
      <c r="AA3" s="22">
        <f t="shared" si="9"/>
        <v>12.847237028897666</v>
      </c>
      <c r="AB3" s="22">
        <f t="shared" si="10"/>
        <v>12.329402139057263</v>
      </c>
      <c r="AC3">
        <v>35.566600000000001</v>
      </c>
      <c r="AD3" s="36"/>
      <c r="AE3" s="36"/>
    </row>
    <row r="4" spans="1:31" x14ac:dyDescent="0.35">
      <c r="A4" s="2">
        <v>44762</v>
      </c>
      <c r="B4" t="s">
        <v>18</v>
      </c>
      <c r="C4" t="s">
        <v>181</v>
      </c>
      <c r="D4" t="s">
        <v>86</v>
      </c>
      <c r="E4" t="s">
        <v>46</v>
      </c>
      <c r="F4">
        <v>4</v>
      </c>
      <c r="G4" t="s">
        <v>94</v>
      </c>
      <c r="H4" t="s">
        <v>95</v>
      </c>
      <c r="I4" t="str">
        <f t="shared" si="0"/>
        <v>K5AguF10</v>
      </c>
      <c r="J4" t="s">
        <v>394</v>
      </c>
      <c r="K4" t="s">
        <v>182</v>
      </c>
      <c r="L4" s="1">
        <v>1.036</v>
      </c>
      <c r="M4">
        <v>23.36</v>
      </c>
      <c r="N4" s="1">
        <f t="shared" si="1"/>
        <v>-2.3359999999999999</v>
      </c>
      <c r="O4" t="s">
        <v>154</v>
      </c>
      <c r="P4">
        <v>0.86099999999999999</v>
      </c>
      <c r="Q4" s="1">
        <f t="shared" si="2"/>
        <v>0.17500000000000004</v>
      </c>
      <c r="R4">
        <v>32.75</v>
      </c>
      <c r="S4" s="42">
        <f t="shared" si="3"/>
        <v>-3.2749999999999999</v>
      </c>
      <c r="T4" s="1">
        <f t="shared" si="4"/>
        <v>-0.93900000000000006</v>
      </c>
      <c r="U4">
        <v>79.349999999999994</v>
      </c>
      <c r="V4" s="13">
        <f>(T4+U4)/2</f>
        <v>39.205500000000001</v>
      </c>
      <c r="W4" s="21">
        <f t="shared" si="5"/>
        <v>4942.6916624999994</v>
      </c>
      <c r="X4" s="23">
        <f t="shared" si="6"/>
        <v>0.20325203252032525</v>
      </c>
      <c r="Y4" s="27">
        <f t="shared" si="7"/>
        <v>1.6739324169614526E-5</v>
      </c>
      <c r="Z4" s="27">
        <f t="shared" si="8"/>
        <v>8.2737318009038445E-6</v>
      </c>
      <c r="AA4" s="22">
        <f t="shared" si="9"/>
        <v>8.2737318009038443</v>
      </c>
      <c r="AB4" s="22">
        <f t="shared" si="10"/>
        <v>8.8112159754034547</v>
      </c>
      <c r="AC4">
        <v>34.903799999999997</v>
      </c>
      <c r="AD4" s="13"/>
      <c r="AE4" s="13"/>
    </row>
    <row r="5" spans="1:31" x14ac:dyDescent="0.35">
      <c r="A5" s="2">
        <v>44763</v>
      </c>
      <c r="B5" t="s">
        <v>18</v>
      </c>
      <c r="C5" t="s">
        <v>181</v>
      </c>
      <c r="D5" t="s">
        <v>86</v>
      </c>
      <c r="E5" t="s">
        <v>46</v>
      </c>
      <c r="F5">
        <v>5</v>
      </c>
      <c r="G5" t="s">
        <v>94</v>
      </c>
      <c r="H5" t="s">
        <v>82</v>
      </c>
      <c r="I5" t="str">
        <f t="shared" si="0"/>
        <v>K5AguH7</v>
      </c>
      <c r="J5" t="s">
        <v>395</v>
      </c>
      <c r="K5" t="s">
        <v>186</v>
      </c>
      <c r="L5" s="1">
        <v>0.86099999999999999</v>
      </c>
      <c r="M5">
        <v>4.72</v>
      </c>
      <c r="N5" s="1">
        <f t="shared" si="1"/>
        <v>-0.47199999999999998</v>
      </c>
      <c r="O5" t="s">
        <v>187</v>
      </c>
      <c r="P5">
        <v>0.67100000000000004</v>
      </c>
      <c r="Q5" s="1">
        <f t="shared" si="2"/>
        <v>0.18999999999999995</v>
      </c>
      <c r="R5">
        <v>30.35</v>
      </c>
      <c r="S5" s="42">
        <f t="shared" si="3"/>
        <v>-3.0350000000000001</v>
      </c>
      <c r="T5" s="1">
        <f t="shared" si="4"/>
        <v>-2.5630000000000002</v>
      </c>
      <c r="U5">
        <v>81</v>
      </c>
      <c r="V5" s="13">
        <f>(T5+U5)/2</f>
        <v>39.218499999999999</v>
      </c>
      <c r="W5" s="21">
        <f t="shared" si="5"/>
        <v>5150.3850000000002</v>
      </c>
      <c r="X5" s="23">
        <f t="shared" si="6"/>
        <v>0.28315946348733223</v>
      </c>
      <c r="Y5" s="27">
        <f t="shared" si="7"/>
        <v>2.5176608223425662E-5</v>
      </c>
      <c r="Z5" s="27">
        <f t="shared" si="8"/>
        <v>1.296692253448082E-5</v>
      </c>
      <c r="AA5" s="22">
        <f t="shared" si="9"/>
        <v>12.966922534480821</v>
      </c>
      <c r="AB5" s="22">
        <f t="shared" si="10"/>
        <v>5.0592752768165505</v>
      </c>
      <c r="AC5">
        <v>31.981100000000001</v>
      </c>
    </row>
    <row r="6" spans="1:31" x14ac:dyDescent="0.35">
      <c r="A6" s="2">
        <v>44806</v>
      </c>
      <c r="B6" s="6" t="s">
        <v>18</v>
      </c>
      <c r="C6" s="6" t="s">
        <v>232</v>
      </c>
      <c r="D6" t="s">
        <v>86</v>
      </c>
      <c r="E6" t="s">
        <v>46</v>
      </c>
      <c r="F6">
        <v>4</v>
      </c>
      <c r="G6" t="s">
        <v>94</v>
      </c>
      <c r="H6" t="s">
        <v>95</v>
      </c>
      <c r="I6" t="str">
        <f t="shared" si="0"/>
        <v>K5AguF10</v>
      </c>
      <c r="J6" t="s">
        <v>394</v>
      </c>
      <c r="K6" t="s">
        <v>59</v>
      </c>
      <c r="L6" s="1">
        <v>1.0429999999999999</v>
      </c>
      <c r="M6">
        <v>22.61</v>
      </c>
      <c r="N6" s="1">
        <f t="shared" si="1"/>
        <v>-2.2610000000000001</v>
      </c>
      <c r="O6" t="s">
        <v>224</v>
      </c>
      <c r="P6">
        <v>0.98299999999999998</v>
      </c>
      <c r="Q6" s="1">
        <f t="shared" si="2"/>
        <v>5.9999999999999942E-2</v>
      </c>
      <c r="R6">
        <v>29.56</v>
      </c>
      <c r="S6" s="42">
        <f t="shared" si="3"/>
        <v>-2.956</v>
      </c>
      <c r="T6" s="1">
        <f t="shared" si="4"/>
        <v>-0.69499999999999984</v>
      </c>
      <c r="U6">
        <v>79.349999999999994</v>
      </c>
      <c r="V6">
        <v>77.45</v>
      </c>
      <c r="W6" s="21">
        <f t="shared" si="5"/>
        <v>4942.6916624999994</v>
      </c>
      <c r="X6" s="23">
        <f t="shared" si="6"/>
        <v>6.1037639877924661E-2</v>
      </c>
      <c r="Y6" s="27">
        <f t="shared" si="7"/>
        <v>3.8073058853429022E-6</v>
      </c>
      <c r="Z6" s="27">
        <f t="shared" si="8"/>
        <v>1.8818339056071543E-6</v>
      </c>
      <c r="AA6" s="22">
        <f t="shared" si="9"/>
        <v>1.8818339056071542</v>
      </c>
      <c r="AB6" s="22">
        <f t="shared" si="10"/>
        <v>2.7076746843268413</v>
      </c>
      <c r="AC6">
        <v>35.566600000000001</v>
      </c>
      <c r="AD6" s="36"/>
      <c r="AE6" s="36"/>
    </row>
    <row r="7" spans="1:31" x14ac:dyDescent="0.35">
      <c r="A7" s="2">
        <v>44748</v>
      </c>
      <c r="B7" t="s">
        <v>18</v>
      </c>
      <c r="C7" t="s">
        <v>155</v>
      </c>
      <c r="D7" t="s">
        <v>45</v>
      </c>
      <c r="E7" t="s">
        <v>46</v>
      </c>
      <c r="F7">
        <v>5</v>
      </c>
      <c r="G7" t="s">
        <v>94</v>
      </c>
      <c r="H7" t="s">
        <v>93</v>
      </c>
      <c r="I7" t="str">
        <f t="shared" si="0"/>
        <v>L4AguH9</v>
      </c>
      <c r="J7" t="s">
        <v>410</v>
      </c>
      <c r="K7" t="s">
        <v>169</v>
      </c>
      <c r="L7" s="1">
        <v>0.58299999999999996</v>
      </c>
      <c r="M7">
        <v>17.600000000000001</v>
      </c>
      <c r="N7" s="1">
        <f t="shared" si="1"/>
        <v>-1.7600000000000002</v>
      </c>
      <c r="O7" t="s">
        <v>170</v>
      </c>
      <c r="P7">
        <v>0.44800000000000001</v>
      </c>
      <c r="Q7" s="1">
        <f t="shared" si="2"/>
        <v>0.13499999999999995</v>
      </c>
      <c r="R7">
        <v>28.75</v>
      </c>
      <c r="S7" s="42">
        <f t="shared" si="3"/>
        <v>-2.875</v>
      </c>
      <c r="T7" s="1">
        <f t="shared" si="4"/>
        <v>-1.1149999999999998</v>
      </c>
      <c r="U7">
        <v>90.2</v>
      </c>
      <c r="V7" s="13">
        <f>(T7+U7)/2</f>
        <v>44.542500000000004</v>
      </c>
      <c r="W7" s="21">
        <f t="shared" si="5"/>
        <v>6386.791400000001</v>
      </c>
      <c r="X7" s="23">
        <f t="shared" si="6"/>
        <v>0.30133928571428559</v>
      </c>
      <c r="Y7" s="27">
        <f t="shared" si="7"/>
        <v>2.718094771635154E-5</v>
      </c>
      <c r="Z7" s="27">
        <f t="shared" si="8"/>
        <v>1.7359904311864369E-5</v>
      </c>
      <c r="AA7" s="22">
        <f t="shared" si="9"/>
        <v>17.359904311864369</v>
      </c>
      <c r="AB7" s="22">
        <f t="shared" si="10"/>
        <v>15.56942090750168</v>
      </c>
      <c r="AC7">
        <v>33.4651</v>
      </c>
      <c r="AD7" s="36"/>
      <c r="AE7" s="36"/>
    </row>
    <row r="8" spans="1:31" x14ac:dyDescent="0.35">
      <c r="A8" s="2">
        <v>44763</v>
      </c>
      <c r="B8" t="s">
        <v>18</v>
      </c>
      <c r="C8" t="s">
        <v>181</v>
      </c>
      <c r="D8" t="s">
        <v>45</v>
      </c>
      <c r="E8" t="s">
        <v>46</v>
      </c>
      <c r="F8">
        <v>3</v>
      </c>
      <c r="G8" t="s">
        <v>94</v>
      </c>
      <c r="H8" t="s">
        <v>93</v>
      </c>
      <c r="I8" t="str">
        <f t="shared" si="0"/>
        <v>L4AguH9</v>
      </c>
      <c r="J8" t="s">
        <v>410</v>
      </c>
      <c r="K8" t="s">
        <v>190</v>
      </c>
      <c r="L8" s="1">
        <v>0.65900000000000003</v>
      </c>
      <c r="M8">
        <v>3.71</v>
      </c>
      <c r="N8" s="1">
        <f t="shared" si="1"/>
        <v>-0.371</v>
      </c>
      <c r="O8" t="s">
        <v>163</v>
      </c>
      <c r="P8">
        <v>0.50800000000000001</v>
      </c>
      <c r="Q8" s="1">
        <f t="shared" si="2"/>
        <v>0.15100000000000002</v>
      </c>
      <c r="R8">
        <v>22.81</v>
      </c>
      <c r="S8" s="42">
        <f t="shared" si="3"/>
        <v>-2.2809999999999997</v>
      </c>
      <c r="T8" s="1">
        <f t="shared" si="4"/>
        <v>-1.9099999999999997</v>
      </c>
      <c r="U8">
        <v>90.2</v>
      </c>
      <c r="V8" s="13">
        <f>(T8+U8)/2</f>
        <v>44.145000000000003</v>
      </c>
      <c r="W8" s="21">
        <f t="shared" si="5"/>
        <v>6386.791400000001</v>
      </c>
      <c r="X8" s="23">
        <f t="shared" si="6"/>
        <v>0.297244094488189</v>
      </c>
      <c r="Y8" s="27">
        <f t="shared" si="7"/>
        <v>2.6726947076716277E-5</v>
      </c>
      <c r="Z8" s="27">
        <f t="shared" si="8"/>
        <v>1.7069943573782671E-5</v>
      </c>
      <c r="AA8" s="22">
        <f t="shared" si="9"/>
        <v>17.06994357378267</v>
      </c>
      <c r="AB8" s="22">
        <f t="shared" si="10"/>
        <v>8.9371432323469495</v>
      </c>
      <c r="AC8">
        <v>31.981100000000001</v>
      </c>
      <c r="AD8" s="36"/>
      <c r="AE8" s="36"/>
    </row>
    <row r="9" spans="1:31" x14ac:dyDescent="0.35">
      <c r="A9" s="2">
        <v>44805</v>
      </c>
      <c r="B9" s="6" t="s">
        <v>18</v>
      </c>
      <c r="C9" s="6" t="s">
        <v>232</v>
      </c>
      <c r="D9" t="s">
        <v>45</v>
      </c>
      <c r="E9" t="s">
        <v>46</v>
      </c>
      <c r="F9">
        <v>14</v>
      </c>
      <c r="G9" t="s">
        <v>94</v>
      </c>
      <c r="H9" t="s">
        <v>36</v>
      </c>
      <c r="I9" t="str">
        <f t="shared" si="0"/>
        <v>L4AguI4</v>
      </c>
      <c r="J9" t="s">
        <v>411</v>
      </c>
      <c r="K9" t="s">
        <v>237</v>
      </c>
      <c r="L9">
        <v>0.86099999999999999</v>
      </c>
      <c r="M9">
        <v>14.63</v>
      </c>
      <c r="N9" s="1">
        <f t="shared" si="1"/>
        <v>-1.4630000000000001</v>
      </c>
      <c r="O9" t="s">
        <v>163</v>
      </c>
      <c r="P9">
        <v>0.74099999999999999</v>
      </c>
      <c r="Q9" s="1">
        <f t="shared" si="2"/>
        <v>0.12</v>
      </c>
      <c r="R9">
        <v>22.73</v>
      </c>
      <c r="S9" s="42">
        <f t="shared" si="3"/>
        <v>-2.2730000000000001</v>
      </c>
      <c r="T9" s="1">
        <f t="shared" si="4"/>
        <v>-0.81</v>
      </c>
      <c r="U9">
        <v>37.450000000000003</v>
      </c>
      <c r="V9">
        <v>38.1</v>
      </c>
      <c r="W9" s="21">
        <f t="shared" si="5"/>
        <v>1100.9644625000003</v>
      </c>
      <c r="X9" s="23">
        <f t="shared" si="6"/>
        <v>0.16194331983805668</v>
      </c>
      <c r="Y9" s="27">
        <f t="shared" si="7"/>
        <v>1.2655312136129728E-5</v>
      </c>
      <c r="Z9" s="27">
        <f t="shared" si="8"/>
        <v>1.3933048923723796E-6</v>
      </c>
      <c r="AA9" s="22">
        <f t="shared" si="9"/>
        <v>1.3933048923723796</v>
      </c>
      <c r="AB9" s="22">
        <f t="shared" si="10"/>
        <v>1.7201294967560241</v>
      </c>
      <c r="AC9">
        <v>34.357199999999999</v>
      </c>
      <c r="AD9" s="13"/>
      <c r="AE9" s="13"/>
    </row>
    <row r="10" spans="1:31" x14ac:dyDescent="0.35">
      <c r="A10" s="2">
        <v>44748</v>
      </c>
      <c r="B10" t="s">
        <v>18</v>
      </c>
      <c r="C10" t="s">
        <v>155</v>
      </c>
      <c r="D10" t="s">
        <v>45</v>
      </c>
      <c r="E10" t="s">
        <v>46</v>
      </c>
      <c r="F10">
        <v>9</v>
      </c>
      <c r="G10" t="s">
        <v>94</v>
      </c>
      <c r="H10" t="s">
        <v>71</v>
      </c>
      <c r="I10" t="str">
        <f t="shared" si="0"/>
        <v>L4AguJ4</v>
      </c>
      <c r="J10" t="s">
        <v>491</v>
      </c>
      <c r="K10" t="s">
        <v>171</v>
      </c>
      <c r="L10" s="1">
        <v>0.90700000000000003</v>
      </c>
      <c r="M10">
        <v>6.69</v>
      </c>
      <c r="N10" s="1">
        <f t="shared" si="1"/>
        <v>-0.66900000000000004</v>
      </c>
      <c r="O10" t="s">
        <v>112</v>
      </c>
      <c r="P10">
        <v>0.92100000000000004</v>
      </c>
      <c r="Q10" s="1">
        <f t="shared" si="2"/>
        <v>-1.4000000000000012E-2</v>
      </c>
      <c r="R10">
        <v>22.45</v>
      </c>
      <c r="S10" s="42">
        <f t="shared" si="3"/>
        <v>-2.2450000000000001</v>
      </c>
      <c r="T10" s="1">
        <f t="shared" si="4"/>
        <v>-1.5760000000000001</v>
      </c>
      <c r="U10">
        <v>37.450000000000003</v>
      </c>
      <c r="V10">
        <v>38.1</v>
      </c>
      <c r="W10" s="21">
        <f t="shared" si="5"/>
        <v>1100.9644625000003</v>
      </c>
      <c r="X10" s="23">
        <f>(P10-L10)/L10</f>
        <v>1.5435501653803762E-2</v>
      </c>
      <c r="Y10" s="27">
        <f t="shared" si="7"/>
        <v>7.0083535564642723E-7</v>
      </c>
      <c r="Z10" s="27">
        <f t="shared" si="8"/>
        <v>7.7159482063026528E-8</v>
      </c>
      <c r="AA10" s="22">
        <f t="shared" si="9"/>
        <v>7.715948206302653E-2</v>
      </c>
      <c r="AB10" s="22">
        <f t="shared" si="10"/>
        <v>4.8959062222732566E-2</v>
      </c>
      <c r="AC10">
        <v>33.4651</v>
      </c>
      <c r="AD10" s="13"/>
    </row>
    <row r="11" spans="1:31" x14ac:dyDescent="0.35">
      <c r="A11" s="2">
        <v>44791</v>
      </c>
      <c r="B11" s="6" t="s">
        <v>18</v>
      </c>
      <c r="C11" s="6" t="s">
        <v>214</v>
      </c>
      <c r="D11" t="s">
        <v>86</v>
      </c>
      <c r="E11" t="s">
        <v>46</v>
      </c>
      <c r="F11">
        <v>7</v>
      </c>
      <c r="G11" t="s">
        <v>94</v>
      </c>
      <c r="H11" t="s">
        <v>95</v>
      </c>
      <c r="I11" t="str">
        <f t="shared" si="0"/>
        <v>K5AguF10</v>
      </c>
      <c r="J11" t="s">
        <v>394</v>
      </c>
      <c r="K11" t="s">
        <v>219</v>
      </c>
      <c r="L11" s="1">
        <v>0.751</v>
      </c>
      <c r="M11">
        <v>7.15</v>
      </c>
      <c r="N11" s="1">
        <f t="shared" si="1"/>
        <v>-0.71500000000000008</v>
      </c>
      <c r="O11" t="s">
        <v>220</v>
      </c>
      <c r="P11">
        <v>0.72099999999999997</v>
      </c>
      <c r="Q11" s="1">
        <f t="shared" si="2"/>
        <v>3.0000000000000027E-2</v>
      </c>
      <c r="R11">
        <v>21.18</v>
      </c>
      <c r="S11" s="42">
        <f t="shared" si="3"/>
        <v>-2.1179999999999999</v>
      </c>
      <c r="T11" s="1">
        <f t="shared" si="4"/>
        <v>-1.4029999999999998</v>
      </c>
      <c r="U11">
        <v>79.349999999999994</v>
      </c>
      <c r="V11">
        <v>79.349999999999994</v>
      </c>
      <c r="W11" s="21">
        <f t="shared" si="5"/>
        <v>4942.6916624999994</v>
      </c>
      <c r="X11" s="23">
        <f t="shared" ref="X11:X17" si="11">(L11-P11)/P11</f>
        <v>4.1608876560332908E-2</v>
      </c>
      <c r="Y11" s="27">
        <f t="shared" si="7"/>
        <v>2.3755540439406038E-6</v>
      </c>
      <c r="Z11" s="27">
        <f t="shared" si="8"/>
        <v>1.1741631166803381E-6</v>
      </c>
      <c r="AA11" s="22">
        <f t="shared" si="9"/>
        <v>1.1741631166803381</v>
      </c>
      <c r="AB11" s="22">
        <f t="shared" si="10"/>
        <v>0.83689459492540152</v>
      </c>
      <c r="AC11">
        <v>28.894600000000001</v>
      </c>
      <c r="AD11" s="4"/>
      <c r="AE11" s="36"/>
    </row>
    <row r="12" spans="1:31" x14ac:dyDescent="0.35">
      <c r="A12" s="2">
        <v>44720</v>
      </c>
      <c r="B12" t="s">
        <v>18</v>
      </c>
      <c r="C12" t="s">
        <v>19</v>
      </c>
      <c r="D12" t="s">
        <v>86</v>
      </c>
      <c r="E12" t="s">
        <v>46</v>
      </c>
      <c r="F12">
        <v>12</v>
      </c>
      <c r="G12" t="s">
        <v>94</v>
      </c>
      <c r="H12" t="s">
        <v>82</v>
      </c>
      <c r="I12" t="str">
        <f t="shared" si="0"/>
        <v>K5AguH7</v>
      </c>
      <c r="J12" t="s">
        <v>395</v>
      </c>
      <c r="K12" t="s">
        <v>99</v>
      </c>
      <c r="L12" s="1">
        <v>0.63400000000000001</v>
      </c>
      <c r="M12">
        <v>9.3800000000000008</v>
      </c>
      <c r="N12" s="1">
        <f t="shared" si="1"/>
        <v>-0.93800000000000006</v>
      </c>
      <c r="O12" t="s">
        <v>100</v>
      </c>
      <c r="P12">
        <v>0.51700000000000002</v>
      </c>
      <c r="Q12" s="1">
        <f t="shared" si="2"/>
        <v>0.11699999999999999</v>
      </c>
      <c r="R12">
        <v>18.559999999999999</v>
      </c>
      <c r="S12" s="42">
        <f t="shared" si="3"/>
        <v>-1.8559999999999999</v>
      </c>
      <c r="T12" s="1">
        <f t="shared" si="4"/>
        <v>-0.91799999999999982</v>
      </c>
      <c r="U12">
        <v>81</v>
      </c>
      <c r="V12" s="13">
        <f>(T12+U12)/2</f>
        <v>40.040999999999997</v>
      </c>
      <c r="W12" s="21">
        <f t="shared" si="5"/>
        <v>5150.3850000000002</v>
      </c>
      <c r="X12" s="23">
        <f t="shared" si="11"/>
        <v>0.22630560928433266</v>
      </c>
      <c r="Y12" s="27">
        <f t="shared" si="7"/>
        <v>1.9106313464775888E-5</v>
      </c>
      <c r="Z12" s="27">
        <f t="shared" si="8"/>
        <v>9.8404870274279783E-6</v>
      </c>
      <c r="AA12" s="22">
        <f t="shared" si="9"/>
        <v>9.8404870274279777</v>
      </c>
      <c r="AB12" s="22">
        <f t="shared" si="10"/>
        <v>10.71948477933331</v>
      </c>
      <c r="AC12">
        <v>26.9267</v>
      </c>
      <c r="AD12" s="36"/>
      <c r="AE12" s="36"/>
    </row>
    <row r="13" spans="1:31" x14ac:dyDescent="0.35">
      <c r="A13" s="2">
        <v>44792</v>
      </c>
      <c r="B13" s="6" t="s">
        <v>18</v>
      </c>
      <c r="C13" s="6" t="s">
        <v>214</v>
      </c>
      <c r="D13" t="s">
        <v>45</v>
      </c>
      <c r="E13" t="s">
        <v>46</v>
      </c>
      <c r="F13">
        <v>1</v>
      </c>
      <c r="G13" t="s">
        <v>94</v>
      </c>
      <c r="H13" t="s">
        <v>93</v>
      </c>
      <c r="I13" t="str">
        <f t="shared" si="0"/>
        <v>L4AguH9</v>
      </c>
      <c r="J13" t="s">
        <v>410</v>
      </c>
      <c r="K13" t="s">
        <v>226</v>
      </c>
      <c r="L13" s="1">
        <v>0.64500000000000002</v>
      </c>
      <c r="M13">
        <v>4.34</v>
      </c>
      <c r="N13" s="1">
        <f t="shared" si="1"/>
        <v>-0.434</v>
      </c>
      <c r="O13" t="s">
        <v>60</v>
      </c>
      <c r="P13">
        <v>0.46100000000000002</v>
      </c>
      <c r="Q13" s="1">
        <f t="shared" si="2"/>
        <v>0.184</v>
      </c>
      <c r="R13">
        <v>13.93</v>
      </c>
      <c r="S13" s="42">
        <f t="shared" si="3"/>
        <v>-1.393</v>
      </c>
      <c r="T13" s="1">
        <f t="shared" si="4"/>
        <v>-0.95900000000000007</v>
      </c>
      <c r="U13">
        <v>90.2</v>
      </c>
      <c r="V13">
        <v>90.2</v>
      </c>
      <c r="W13" s="21">
        <f t="shared" si="5"/>
        <v>6386.791400000001</v>
      </c>
      <c r="X13" s="23">
        <f t="shared" si="11"/>
        <v>0.39913232104121471</v>
      </c>
      <c r="Y13" s="27">
        <f t="shared" si="7"/>
        <v>3.8416859772010158E-5</v>
      </c>
      <c r="Z13" s="27">
        <f t="shared" si="8"/>
        <v>2.4536046960688048E-5</v>
      </c>
      <c r="AA13" s="22">
        <f t="shared" si="9"/>
        <v>24.536046960688047</v>
      </c>
      <c r="AB13" s="22">
        <f t="shared" si="10"/>
        <v>25.585033327099108</v>
      </c>
      <c r="AC13">
        <v>34.301699999999997</v>
      </c>
      <c r="AD13" s="36"/>
      <c r="AE13" s="36"/>
    </row>
    <row r="14" spans="1:31" x14ac:dyDescent="0.35">
      <c r="A14" s="2">
        <v>44779</v>
      </c>
      <c r="B14" s="6" t="s">
        <v>18</v>
      </c>
      <c r="C14" s="6" t="s">
        <v>196</v>
      </c>
      <c r="D14" t="s">
        <v>45</v>
      </c>
      <c r="E14" t="s">
        <v>46</v>
      </c>
      <c r="F14">
        <v>14</v>
      </c>
      <c r="G14" t="s">
        <v>94</v>
      </c>
      <c r="H14" t="s">
        <v>93</v>
      </c>
      <c r="I14" t="str">
        <f t="shared" si="0"/>
        <v>L4AguH9</v>
      </c>
      <c r="J14" t="s">
        <v>410</v>
      </c>
      <c r="K14" t="s">
        <v>212</v>
      </c>
      <c r="L14" s="1">
        <v>0.60599999999999998</v>
      </c>
      <c r="M14">
        <v>7.11</v>
      </c>
      <c r="N14" s="1">
        <f t="shared" si="1"/>
        <v>-0.71100000000000008</v>
      </c>
      <c r="O14" s="6" t="s">
        <v>178</v>
      </c>
      <c r="P14">
        <v>0.44400000000000001</v>
      </c>
      <c r="Q14" s="1">
        <f t="shared" si="2"/>
        <v>0.16199999999999998</v>
      </c>
      <c r="R14">
        <v>12.51</v>
      </c>
      <c r="S14" s="42">
        <f t="shared" si="3"/>
        <v>-1.2509999999999999</v>
      </c>
      <c r="T14" s="1">
        <f t="shared" si="4"/>
        <v>-0.53999999999999981</v>
      </c>
      <c r="U14">
        <v>90.2</v>
      </c>
      <c r="V14">
        <v>90.2</v>
      </c>
      <c r="W14" s="21">
        <f t="shared" si="5"/>
        <v>6386.791400000001</v>
      </c>
      <c r="X14" s="23">
        <f t="shared" si="11"/>
        <v>0.3648648648648648</v>
      </c>
      <c r="Y14" s="27">
        <f t="shared" si="7"/>
        <v>3.4397866614247394E-5</v>
      </c>
      <c r="Z14" s="27">
        <f t="shared" si="8"/>
        <v>2.1969199867022241E-5</v>
      </c>
      <c r="AA14" s="22">
        <f t="shared" si="9"/>
        <v>21.96919986702224</v>
      </c>
      <c r="AB14" s="22">
        <f t="shared" si="10"/>
        <v>40.683703457448608</v>
      </c>
      <c r="AC14">
        <v>31.516500000000001</v>
      </c>
      <c r="AD14" s="36"/>
      <c r="AE14" s="36"/>
    </row>
    <row r="15" spans="1:31" x14ac:dyDescent="0.35">
      <c r="A15" s="2">
        <v>44779</v>
      </c>
      <c r="B15" s="6" t="s">
        <v>18</v>
      </c>
      <c r="C15" s="6" t="s">
        <v>196</v>
      </c>
      <c r="D15" t="s">
        <v>86</v>
      </c>
      <c r="E15" t="s">
        <v>46</v>
      </c>
      <c r="F15">
        <v>4</v>
      </c>
      <c r="G15" t="s">
        <v>94</v>
      </c>
      <c r="H15" t="s">
        <v>82</v>
      </c>
      <c r="I15" t="str">
        <f t="shared" si="0"/>
        <v>K5AguH7</v>
      </c>
      <c r="J15" t="s">
        <v>395</v>
      </c>
      <c r="K15" t="s">
        <v>150</v>
      </c>
      <c r="L15" s="1">
        <v>0.63200000000000001</v>
      </c>
      <c r="M15">
        <v>4.76</v>
      </c>
      <c r="N15" s="1">
        <f t="shared" si="1"/>
        <v>-0.47599999999999998</v>
      </c>
      <c r="O15" s="6" t="s">
        <v>211</v>
      </c>
      <c r="P15">
        <v>0.53900000000000003</v>
      </c>
      <c r="Q15" s="1">
        <f t="shared" si="2"/>
        <v>9.2999999999999972E-2</v>
      </c>
      <c r="R15">
        <v>10.56</v>
      </c>
      <c r="S15" s="42">
        <f t="shared" si="3"/>
        <v>-1.056</v>
      </c>
      <c r="T15" s="1">
        <f t="shared" si="4"/>
        <v>-0.58000000000000007</v>
      </c>
      <c r="U15">
        <v>81</v>
      </c>
      <c r="V15">
        <v>81</v>
      </c>
      <c r="W15" s="21">
        <f t="shared" si="5"/>
        <v>5150.3850000000002</v>
      </c>
      <c r="X15" s="23">
        <f t="shared" si="11"/>
        <v>0.17254174397031533</v>
      </c>
      <c r="Y15" s="27">
        <f t="shared" si="7"/>
        <v>1.3682444686666402E-5</v>
      </c>
      <c r="Z15" s="27">
        <f t="shared" si="8"/>
        <v>7.0469857877536347E-6</v>
      </c>
      <c r="AA15" s="22">
        <f t="shared" si="9"/>
        <v>7.046985787753635</v>
      </c>
      <c r="AB15" s="22">
        <f t="shared" si="10"/>
        <v>12.149975496126956</v>
      </c>
      <c r="AC15">
        <v>31.516500000000001</v>
      </c>
      <c r="AD15" s="36"/>
      <c r="AE15" s="36"/>
    </row>
    <row r="16" spans="1:31" x14ac:dyDescent="0.35">
      <c r="A16" s="2">
        <v>44778</v>
      </c>
      <c r="B16" s="6" t="s">
        <v>18</v>
      </c>
      <c r="C16" s="6" t="s">
        <v>196</v>
      </c>
      <c r="D16" t="s">
        <v>86</v>
      </c>
      <c r="E16" t="s">
        <v>46</v>
      </c>
      <c r="F16">
        <v>6</v>
      </c>
      <c r="G16" t="s">
        <v>94</v>
      </c>
      <c r="H16" t="s">
        <v>95</v>
      </c>
      <c r="I16" t="str">
        <f t="shared" si="0"/>
        <v>K5AguF10</v>
      </c>
      <c r="J16" t="s">
        <v>394</v>
      </c>
      <c r="K16" t="s">
        <v>208</v>
      </c>
      <c r="L16" s="1">
        <v>0.98499999999999999</v>
      </c>
      <c r="M16">
        <v>1.1599999999999999</v>
      </c>
      <c r="N16" s="1">
        <f t="shared" si="1"/>
        <v>-0.11599999999999999</v>
      </c>
      <c r="O16" s="6" t="s">
        <v>168</v>
      </c>
      <c r="P16">
        <v>0.78100000000000003</v>
      </c>
      <c r="Q16" s="1">
        <f t="shared" si="2"/>
        <v>0.20399999999999996</v>
      </c>
      <c r="R16">
        <v>9.68</v>
      </c>
      <c r="S16" s="42">
        <f t="shared" si="3"/>
        <v>-0.96799999999999997</v>
      </c>
      <c r="T16" s="1">
        <f t="shared" si="4"/>
        <v>-0.85199999999999998</v>
      </c>
      <c r="U16">
        <v>79.349999999999994</v>
      </c>
      <c r="V16">
        <v>79.349999999999994</v>
      </c>
      <c r="W16" s="21">
        <f t="shared" si="5"/>
        <v>4942.6916624999994</v>
      </c>
      <c r="X16" s="23">
        <f t="shared" si="11"/>
        <v>0.26120358514724706</v>
      </c>
      <c r="Y16" s="27">
        <f t="shared" si="7"/>
        <v>2.2795455503716923E-5</v>
      </c>
      <c r="Z16" s="27">
        <f t="shared" si="8"/>
        <v>1.1267090786111136E-5</v>
      </c>
      <c r="AA16" s="22">
        <f t="shared" si="9"/>
        <v>11.267090786111137</v>
      </c>
      <c r="AB16" s="22">
        <f t="shared" si="10"/>
        <v>13.22428496022434</v>
      </c>
      <c r="AC16">
        <v>33.254899999999999</v>
      </c>
      <c r="AD16" s="36"/>
      <c r="AE16" s="36"/>
    </row>
    <row r="17" spans="1:31" x14ac:dyDescent="0.35">
      <c r="A17" s="2">
        <v>44748</v>
      </c>
      <c r="B17" t="s">
        <v>18</v>
      </c>
      <c r="C17" t="s">
        <v>155</v>
      </c>
      <c r="D17" t="s">
        <v>86</v>
      </c>
      <c r="E17" t="s">
        <v>46</v>
      </c>
      <c r="F17">
        <v>4</v>
      </c>
      <c r="G17" t="s">
        <v>94</v>
      </c>
      <c r="H17" t="s">
        <v>82</v>
      </c>
      <c r="I17" t="str">
        <f t="shared" si="0"/>
        <v>K5AguH7</v>
      </c>
      <c r="J17" t="s">
        <v>395</v>
      </c>
      <c r="K17" t="s">
        <v>165</v>
      </c>
      <c r="L17" s="1">
        <v>0.81899999999999995</v>
      </c>
      <c r="M17">
        <v>22.12</v>
      </c>
      <c r="N17" s="1">
        <f t="shared" si="1"/>
        <v>-2.2120000000000002</v>
      </c>
      <c r="O17" t="s">
        <v>168</v>
      </c>
      <c r="P17">
        <v>0.63</v>
      </c>
      <c r="Q17" s="1">
        <f t="shared" si="2"/>
        <v>0.18899999999999995</v>
      </c>
      <c r="R17">
        <v>9.5399999999999991</v>
      </c>
      <c r="S17" s="42">
        <f t="shared" si="3"/>
        <v>-0.95399999999999996</v>
      </c>
      <c r="T17" s="1">
        <f t="shared" si="4"/>
        <v>1.2580000000000002</v>
      </c>
      <c r="U17">
        <v>81</v>
      </c>
      <c r="V17" s="13">
        <f>(T17+U17)/2</f>
        <v>41.128999999999998</v>
      </c>
      <c r="W17" s="21">
        <f t="shared" si="5"/>
        <v>5150.3850000000002</v>
      </c>
      <c r="X17" s="23">
        <f t="shared" si="11"/>
        <v>0.29999999999999993</v>
      </c>
      <c r="Y17" s="27">
        <f t="shared" si="7"/>
        <v>2.7032314156222322E-5</v>
      </c>
      <c r="Z17" s="27">
        <f t="shared" si="8"/>
        <v>1.3922682534549512E-5</v>
      </c>
      <c r="AA17" s="22">
        <f t="shared" si="9"/>
        <v>13.922682534549512</v>
      </c>
      <c r="AB17" s="22">
        <f t="shared" si="10"/>
        <v>11.067315210293728</v>
      </c>
      <c r="AC17">
        <v>33.4651</v>
      </c>
      <c r="AD17" s="13"/>
    </row>
    <row r="18" spans="1:31" x14ac:dyDescent="0.35">
      <c r="A18" s="2">
        <v>44778</v>
      </c>
      <c r="B18" s="6" t="s">
        <v>18</v>
      </c>
      <c r="C18" s="6" t="s">
        <v>196</v>
      </c>
      <c r="D18" t="s">
        <v>45</v>
      </c>
      <c r="E18" t="s">
        <v>46</v>
      </c>
      <c r="F18">
        <v>9</v>
      </c>
      <c r="G18" t="s">
        <v>94</v>
      </c>
      <c r="H18" t="s">
        <v>36</v>
      </c>
      <c r="I18" t="str">
        <f t="shared" si="0"/>
        <v>L4AguI4</v>
      </c>
      <c r="J18" t="s">
        <v>411</v>
      </c>
      <c r="K18" t="s">
        <v>171</v>
      </c>
      <c r="L18" s="1">
        <v>0.75700000000000001</v>
      </c>
      <c r="M18">
        <v>4.1399999999999997</v>
      </c>
      <c r="N18" s="1">
        <f t="shared" si="1"/>
        <v>-0.41399999999999998</v>
      </c>
      <c r="O18" s="6" t="s">
        <v>175</v>
      </c>
      <c r="P18">
        <v>0.85199999999999998</v>
      </c>
      <c r="Q18" s="1">
        <f t="shared" si="2"/>
        <v>-9.4999999999999973E-2</v>
      </c>
      <c r="R18">
        <v>9.23</v>
      </c>
      <c r="S18" s="42">
        <f t="shared" si="3"/>
        <v>-0.92300000000000004</v>
      </c>
      <c r="T18" s="1">
        <f t="shared" si="4"/>
        <v>-0.50900000000000012</v>
      </c>
      <c r="U18">
        <v>37.450000000000003</v>
      </c>
      <c r="V18">
        <v>37.450000000000003</v>
      </c>
      <c r="W18" s="21">
        <f t="shared" si="5"/>
        <v>1100.9644625000003</v>
      </c>
      <c r="X18" s="23">
        <f>(P18-L18)/L18</f>
        <v>0.12549537648612943</v>
      </c>
      <c r="Y18" s="27">
        <f t="shared" si="7"/>
        <v>9.2460809594793676E-6</v>
      </c>
      <c r="Z18" s="27">
        <f t="shared" si="8"/>
        <v>1.0179606553784689E-6</v>
      </c>
      <c r="AA18" s="22">
        <f t="shared" si="9"/>
        <v>1.0179606553784688</v>
      </c>
      <c r="AB18" s="22">
        <f t="shared" si="10"/>
        <v>1.9999227021187989</v>
      </c>
      <c r="AC18">
        <v>33.254899999999999</v>
      </c>
      <c r="AD18" s="36"/>
      <c r="AE18" s="36"/>
    </row>
    <row r="19" spans="1:31" x14ac:dyDescent="0.35">
      <c r="A19" s="2">
        <v>44748</v>
      </c>
      <c r="B19" t="s">
        <v>18</v>
      </c>
      <c r="C19" t="s">
        <v>155</v>
      </c>
      <c r="D19" t="s">
        <v>86</v>
      </c>
      <c r="E19" t="s">
        <v>46</v>
      </c>
      <c r="F19">
        <v>3</v>
      </c>
      <c r="G19" t="s">
        <v>94</v>
      </c>
      <c r="H19" t="s">
        <v>95</v>
      </c>
      <c r="I19" t="str">
        <f t="shared" si="0"/>
        <v>K5AguF10</v>
      </c>
      <c r="J19" t="s">
        <v>394</v>
      </c>
      <c r="K19" t="s">
        <v>165</v>
      </c>
      <c r="L19" s="1">
        <v>0.98099999999999998</v>
      </c>
      <c r="M19">
        <v>19.16</v>
      </c>
      <c r="N19" s="1">
        <f t="shared" si="1"/>
        <v>-1.9159999999999999</v>
      </c>
      <c r="O19" t="s">
        <v>168</v>
      </c>
      <c r="P19">
        <v>0.79900000000000004</v>
      </c>
      <c r="Q19" s="1">
        <f t="shared" si="2"/>
        <v>0.18199999999999994</v>
      </c>
      <c r="R19">
        <v>8.7799999999999994</v>
      </c>
      <c r="S19" s="42">
        <f t="shared" si="3"/>
        <v>-0.87799999999999989</v>
      </c>
      <c r="T19" s="1">
        <f t="shared" si="4"/>
        <v>1.038</v>
      </c>
      <c r="U19">
        <v>79.349999999999994</v>
      </c>
      <c r="V19" s="13">
        <f>(T19+U19)/2</f>
        <v>40.193999999999996</v>
      </c>
      <c r="W19" s="21">
        <f t="shared" si="5"/>
        <v>4942.6916624999994</v>
      </c>
      <c r="X19" s="23">
        <f t="shared" ref="X19:X27" si="12">(L19-P19)/P19</f>
        <v>0.22778473091364196</v>
      </c>
      <c r="Y19" s="27">
        <f t="shared" si="7"/>
        <v>1.9260153970733297E-5</v>
      </c>
      <c r="Z19" s="27">
        <f t="shared" si="8"/>
        <v>9.5197002449609726E-6</v>
      </c>
      <c r="AA19" s="22">
        <f t="shared" si="9"/>
        <v>9.5197002449609727</v>
      </c>
      <c r="AB19" s="22">
        <f t="shared" si="10"/>
        <v>9.1711948410028636</v>
      </c>
      <c r="AC19">
        <v>33.4651</v>
      </c>
      <c r="AD19" s="36"/>
      <c r="AE19" s="36"/>
    </row>
    <row r="20" spans="1:31" x14ac:dyDescent="0.35">
      <c r="A20" s="2">
        <v>44805</v>
      </c>
      <c r="B20" s="6" t="s">
        <v>18</v>
      </c>
      <c r="C20" s="6" t="s">
        <v>232</v>
      </c>
      <c r="D20" t="s">
        <v>45</v>
      </c>
      <c r="E20" t="s">
        <v>46</v>
      </c>
      <c r="F20">
        <v>9</v>
      </c>
      <c r="G20" t="s">
        <v>94</v>
      </c>
      <c r="H20" t="s">
        <v>93</v>
      </c>
      <c r="I20" t="str">
        <f t="shared" si="0"/>
        <v>L4AguH9</v>
      </c>
      <c r="J20" t="s">
        <v>410</v>
      </c>
      <c r="K20" t="s">
        <v>241</v>
      </c>
      <c r="L20" s="1">
        <v>0.59099999999999997</v>
      </c>
      <c r="M20">
        <v>12.51</v>
      </c>
      <c r="N20" s="1">
        <f t="shared" si="1"/>
        <v>-1.2509999999999999</v>
      </c>
      <c r="O20" t="s">
        <v>242</v>
      </c>
      <c r="P20">
        <v>0.50800000000000001</v>
      </c>
      <c r="Q20" s="1">
        <f t="shared" si="2"/>
        <v>8.2999999999999963E-2</v>
      </c>
      <c r="R20">
        <v>7.48</v>
      </c>
      <c r="S20" s="42">
        <f t="shared" si="3"/>
        <v>-0.748</v>
      </c>
      <c r="T20" s="1">
        <f t="shared" si="4"/>
        <v>0.50299999999999989</v>
      </c>
      <c r="U20">
        <v>90.2</v>
      </c>
      <c r="V20">
        <v>92.7</v>
      </c>
      <c r="W20" s="21">
        <f t="shared" si="5"/>
        <v>6386.791400000001</v>
      </c>
      <c r="X20" s="23">
        <f t="shared" si="12"/>
        <v>0.16338582677165348</v>
      </c>
      <c r="Y20" s="27">
        <f t="shared" si="7"/>
        <v>1.2794221444461207E-5</v>
      </c>
      <c r="Z20" s="27">
        <f t="shared" si="8"/>
        <v>8.1714023491180444E-6</v>
      </c>
      <c r="AA20" s="22">
        <f t="shared" si="9"/>
        <v>8.1714023491180452</v>
      </c>
      <c r="AB20" s="22">
        <f t="shared" si="10"/>
        <v>16.245332702023951</v>
      </c>
      <c r="AC20">
        <v>34.357199999999999</v>
      </c>
      <c r="AD20" s="13"/>
      <c r="AE20" s="13"/>
    </row>
    <row r="21" spans="1:31" x14ac:dyDescent="0.35">
      <c r="A21" s="2">
        <v>44792</v>
      </c>
      <c r="B21" s="6" t="s">
        <v>18</v>
      </c>
      <c r="C21" s="6" t="s">
        <v>214</v>
      </c>
      <c r="D21" t="s">
        <v>45</v>
      </c>
      <c r="E21" t="s">
        <v>46</v>
      </c>
      <c r="F21">
        <v>3</v>
      </c>
      <c r="G21" t="s">
        <v>94</v>
      </c>
      <c r="H21" t="s">
        <v>36</v>
      </c>
      <c r="I21" t="str">
        <f t="shared" si="0"/>
        <v>L4AguI4</v>
      </c>
      <c r="J21" t="s">
        <v>411</v>
      </c>
      <c r="K21" t="s">
        <v>226</v>
      </c>
      <c r="L21" s="1">
        <v>0.85199999999999998</v>
      </c>
      <c r="M21">
        <v>4.5599999999999996</v>
      </c>
      <c r="N21" s="1">
        <f t="shared" si="1"/>
        <v>-0.45599999999999996</v>
      </c>
      <c r="O21" t="s">
        <v>60</v>
      </c>
      <c r="P21">
        <v>0.67100000000000004</v>
      </c>
      <c r="Q21" s="1">
        <f t="shared" si="2"/>
        <v>0.18099999999999994</v>
      </c>
      <c r="R21">
        <v>6.76</v>
      </c>
      <c r="S21" s="42">
        <f t="shared" si="3"/>
        <v>-0.67599999999999993</v>
      </c>
      <c r="T21" s="1">
        <f t="shared" si="4"/>
        <v>-0.21999999999999997</v>
      </c>
      <c r="U21">
        <v>37.450000000000003</v>
      </c>
      <c r="V21">
        <v>37.450000000000003</v>
      </c>
      <c r="W21" s="21">
        <f t="shared" si="5"/>
        <v>1100.9644625000003</v>
      </c>
      <c r="X21" s="23">
        <f t="shared" si="12"/>
        <v>0.26974664679582699</v>
      </c>
      <c r="Y21" s="27">
        <f t="shared" si="7"/>
        <v>2.3716678409262443E-5</v>
      </c>
      <c r="Z21" s="27">
        <f t="shared" si="8"/>
        <v>2.6111220097138988E-6</v>
      </c>
      <c r="AA21" s="22">
        <f t="shared" si="9"/>
        <v>2.611122009713899</v>
      </c>
      <c r="AB21" s="22">
        <f t="shared" si="10"/>
        <v>11.86873640779045</v>
      </c>
      <c r="AC21">
        <v>34.301699999999997</v>
      </c>
      <c r="AD21" s="36"/>
      <c r="AE21" s="36"/>
    </row>
    <row r="22" spans="1:31" x14ac:dyDescent="0.35">
      <c r="A22" s="2">
        <v>44720</v>
      </c>
      <c r="B22" t="s">
        <v>18</v>
      </c>
      <c r="C22" t="s">
        <v>19</v>
      </c>
      <c r="D22" t="s">
        <v>45</v>
      </c>
      <c r="E22" t="s">
        <v>46</v>
      </c>
      <c r="F22">
        <v>8</v>
      </c>
      <c r="G22" t="s">
        <v>94</v>
      </c>
      <c r="H22" t="s">
        <v>36</v>
      </c>
      <c r="I22" t="str">
        <f t="shared" si="0"/>
        <v>L4AguI4</v>
      </c>
      <c r="J22" t="s">
        <v>411</v>
      </c>
      <c r="K22" t="s">
        <v>23</v>
      </c>
      <c r="L22" s="1">
        <v>0.83</v>
      </c>
      <c r="M22">
        <v>6.74</v>
      </c>
      <c r="N22" s="1">
        <f t="shared" si="1"/>
        <v>-0.67400000000000004</v>
      </c>
      <c r="O22" t="s">
        <v>105</v>
      </c>
      <c r="P22">
        <v>0.68400000000000005</v>
      </c>
      <c r="Q22" s="1">
        <f t="shared" si="2"/>
        <v>0.14599999999999991</v>
      </c>
      <c r="R22">
        <v>4.75</v>
      </c>
      <c r="S22" s="42">
        <f t="shared" si="3"/>
        <v>-0.47499999999999998</v>
      </c>
      <c r="T22" s="1">
        <f t="shared" si="4"/>
        <v>0.19900000000000007</v>
      </c>
      <c r="U22">
        <v>37.450000000000003</v>
      </c>
      <c r="V22" s="13">
        <f>(T22+U22)/2</f>
        <v>18.8245</v>
      </c>
      <c r="W22" s="21">
        <f t="shared" si="5"/>
        <v>1100.9644625000003</v>
      </c>
      <c r="X22" s="23">
        <f t="shared" si="12"/>
        <v>0.21345029239766067</v>
      </c>
      <c r="Y22" s="27">
        <f t="shared" si="7"/>
        <v>1.7779161119480808E-5</v>
      </c>
      <c r="Z22" s="27">
        <f t="shared" si="8"/>
        <v>1.9574224565610092E-6</v>
      </c>
      <c r="AA22" s="22">
        <f t="shared" si="9"/>
        <v>1.9574224565610092</v>
      </c>
      <c r="AB22" s="22">
        <f t="shared" si="10"/>
        <v>9.8362937515628577</v>
      </c>
      <c r="AC22">
        <v>26.9267</v>
      </c>
      <c r="AD22" s="13"/>
      <c r="AE22" s="13"/>
    </row>
    <row r="23" spans="1:31" x14ac:dyDescent="0.35">
      <c r="A23" s="2">
        <v>44735</v>
      </c>
      <c r="B23" t="s">
        <v>18</v>
      </c>
      <c r="C23" t="s">
        <v>141</v>
      </c>
      <c r="D23" t="s">
        <v>45</v>
      </c>
      <c r="E23" t="s">
        <v>46</v>
      </c>
      <c r="F23">
        <v>1</v>
      </c>
      <c r="G23" t="s">
        <v>94</v>
      </c>
      <c r="H23" t="s">
        <v>90</v>
      </c>
      <c r="I23" t="str">
        <f t="shared" si="0"/>
        <v>L4AguA4</v>
      </c>
      <c r="J23" t="s">
        <v>487</v>
      </c>
      <c r="K23" t="s">
        <v>153</v>
      </c>
      <c r="L23" s="1">
        <v>0.89500000000000002</v>
      </c>
      <c r="M23">
        <v>3.45</v>
      </c>
      <c r="N23" s="1">
        <f t="shared" si="1"/>
        <v>-0.34500000000000003</v>
      </c>
      <c r="O23" t="s">
        <v>154</v>
      </c>
      <c r="P23">
        <v>0.73099999999999998</v>
      </c>
      <c r="Q23" s="1">
        <f t="shared" si="2"/>
        <v>0.16400000000000003</v>
      </c>
      <c r="R23">
        <v>4.49</v>
      </c>
      <c r="S23" s="42">
        <f t="shared" si="3"/>
        <v>-0.44900000000000001</v>
      </c>
      <c r="T23" s="1">
        <f t="shared" si="4"/>
        <v>-0.10399999999999998</v>
      </c>
      <c r="U23">
        <v>37.450000000000003</v>
      </c>
      <c r="V23">
        <v>40.450000000000003</v>
      </c>
      <c r="W23" s="21">
        <f t="shared" si="5"/>
        <v>1100.9644625000003</v>
      </c>
      <c r="X23" s="23">
        <f t="shared" si="12"/>
        <v>0.22435020519835847</v>
      </c>
      <c r="Y23" s="27">
        <f t="shared" si="7"/>
        <v>1.8903292189390581E-5</v>
      </c>
      <c r="Z23" s="27">
        <f t="shared" si="8"/>
        <v>2.0811852924772854E-6</v>
      </c>
      <c r="AA23" s="22">
        <f t="shared" si="9"/>
        <v>2.0811852924772856</v>
      </c>
      <c r="AB23" s="22">
        <f t="shared" si="10"/>
        <v>20.011397043050827</v>
      </c>
      <c r="AC23">
        <v>33.261499999999998</v>
      </c>
      <c r="AD23" s="13"/>
    </row>
    <row r="24" spans="1:31" x14ac:dyDescent="0.35">
      <c r="A24" s="2">
        <v>44720</v>
      </c>
      <c r="B24" t="s">
        <v>18</v>
      </c>
      <c r="C24" t="s">
        <v>19</v>
      </c>
      <c r="D24" t="s">
        <v>86</v>
      </c>
      <c r="E24" t="s">
        <v>46</v>
      </c>
      <c r="F24">
        <v>7</v>
      </c>
      <c r="G24" t="s">
        <v>94</v>
      </c>
      <c r="H24" t="s">
        <v>95</v>
      </c>
      <c r="I24" t="str">
        <f t="shared" si="0"/>
        <v>K5AguF10</v>
      </c>
      <c r="J24" t="s">
        <v>394</v>
      </c>
      <c r="K24" t="s">
        <v>87</v>
      </c>
      <c r="L24" s="1">
        <v>0.80200000000000005</v>
      </c>
      <c r="M24">
        <v>3.66</v>
      </c>
      <c r="N24" s="1">
        <f t="shared" si="1"/>
        <v>-0.36599999999999999</v>
      </c>
      <c r="O24" t="s">
        <v>88</v>
      </c>
      <c r="P24">
        <v>0.65900000000000003</v>
      </c>
      <c r="Q24" s="1">
        <f t="shared" si="2"/>
        <v>0.14300000000000002</v>
      </c>
      <c r="R24">
        <v>3.58</v>
      </c>
      <c r="S24" s="42">
        <f t="shared" si="3"/>
        <v>-0.35799999999999998</v>
      </c>
      <c r="T24" s="1">
        <f t="shared" si="4"/>
        <v>8.0000000000000071E-3</v>
      </c>
      <c r="U24">
        <v>79.349999999999994</v>
      </c>
      <c r="V24" s="13">
        <f>(T24+U24)/2</f>
        <v>39.678999999999995</v>
      </c>
      <c r="W24" s="21">
        <f t="shared" si="5"/>
        <v>4942.6916624999994</v>
      </c>
      <c r="X24" s="23">
        <f t="shared" si="12"/>
        <v>0.21699544764795145</v>
      </c>
      <c r="Y24" s="27">
        <f t="shared" si="7"/>
        <v>1.814335833869014E-5</v>
      </c>
      <c r="Z24" s="27">
        <f t="shared" si="8"/>
        <v>8.9677025990393603E-6</v>
      </c>
      <c r="AA24" s="22">
        <f t="shared" si="9"/>
        <v>8.9677025990393595</v>
      </c>
      <c r="AB24" s="22">
        <f t="shared" si="10"/>
        <v>1120.962824879919</v>
      </c>
      <c r="AC24">
        <v>26.9267</v>
      </c>
      <c r="AD24" s="36"/>
      <c r="AE24" s="36"/>
    </row>
    <row r="25" spans="1:31" x14ac:dyDescent="0.35">
      <c r="A25" s="2">
        <v>44720</v>
      </c>
      <c r="B25" t="s">
        <v>18</v>
      </c>
      <c r="C25" t="s">
        <v>19</v>
      </c>
      <c r="D25" t="s">
        <v>45</v>
      </c>
      <c r="E25" t="s">
        <v>46</v>
      </c>
      <c r="F25">
        <v>2</v>
      </c>
      <c r="G25" t="s">
        <v>94</v>
      </c>
      <c r="H25" t="s">
        <v>93</v>
      </c>
      <c r="I25" t="str">
        <f t="shared" si="0"/>
        <v>L4AguH9</v>
      </c>
      <c r="J25" t="s">
        <v>410</v>
      </c>
      <c r="K25" t="s">
        <v>23</v>
      </c>
      <c r="L25" s="1">
        <v>0.53100000000000003</v>
      </c>
      <c r="M25">
        <v>10.48</v>
      </c>
      <c r="N25" s="1">
        <f t="shared" si="1"/>
        <v>-1.048</v>
      </c>
      <c r="O25" t="s">
        <v>105</v>
      </c>
      <c r="P25">
        <v>0.40600000000000003</v>
      </c>
      <c r="Q25" s="1">
        <f t="shared" si="2"/>
        <v>0.125</v>
      </c>
      <c r="R25">
        <v>3.4</v>
      </c>
      <c r="S25" s="42">
        <f t="shared" si="3"/>
        <v>-0.33999999999999997</v>
      </c>
      <c r="T25" s="1">
        <f t="shared" si="4"/>
        <v>0.70800000000000007</v>
      </c>
      <c r="U25">
        <v>90.2</v>
      </c>
      <c r="V25" s="13">
        <f>(T25+U25)/2</f>
        <v>45.454000000000001</v>
      </c>
      <c r="W25" s="21">
        <f t="shared" si="5"/>
        <v>6386.791400000001</v>
      </c>
      <c r="X25" s="23">
        <f t="shared" si="12"/>
        <v>0.30788177339901474</v>
      </c>
      <c r="Y25" s="27">
        <f t="shared" si="7"/>
        <v>2.7909216206457201E-5</v>
      </c>
      <c r="Z25" s="27">
        <f t="shared" si="8"/>
        <v>1.7825034204814152E-5</v>
      </c>
      <c r="AA25" s="22">
        <f t="shared" si="9"/>
        <v>17.825034204814152</v>
      </c>
      <c r="AB25" s="22">
        <f t="shared" si="10"/>
        <v>25.176601984200776</v>
      </c>
      <c r="AC25">
        <v>26.9267</v>
      </c>
      <c r="AD25" s="36"/>
      <c r="AE25" s="36"/>
    </row>
    <row r="26" spans="1:31" x14ac:dyDescent="0.35">
      <c r="A26" s="2">
        <v>44735</v>
      </c>
      <c r="B26" t="s">
        <v>18</v>
      </c>
      <c r="C26" t="s">
        <v>141</v>
      </c>
      <c r="D26" t="s">
        <v>86</v>
      </c>
      <c r="E26" t="s">
        <v>46</v>
      </c>
      <c r="F26">
        <v>8</v>
      </c>
      <c r="G26" t="s">
        <v>94</v>
      </c>
      <c r="H26" t="s">
        <v>82</v>
      </c>
      <c r="I26" t="str">
        <f t="shared" si="0"/>
        <v>K5AguH7</v>
      </c>
      <c r="J26" t="s">
        <v>395</v>
      </c>
      <c r="K26" t="s">
        <v>152</v>
      </c>
      <c r="L26" s="1">
        <v>0.76500000000000001</v>
      </c>
      <c r="M26">
        <v>2.95</v>
      </c>
      <c r="N26" s="1">
        <f t="shared" si="1"/>
        <v>-0.29500000000000004</v>
      </c>
      <c r="O26" t="s">
        <v>146</v>
      </c>
      <c r="P26">
        <v>0.56299999999999994</v>
      </c>
      <c r="Q26" s="1">
        <f t="shared" si="2"/>
        <v>0.20200000000000007</v>
      </c>
      <c r="S26" s="42">
        <f t="shared" si="3"/>
        <v>0</v>
      </c>
      <c r="T26" s="1">
        <f t="shared" si="4"/>
        <v>0.29500000000000004</v>
      </c>
      <c r="U26">
        <v>81</v>
      </c>
      <c r="V26" s="13">
        <f>(T26+U26)/2</f>
        <v>40.647500000000001</v>
      </c>
      <c r="W26" s="21">
        <f t="shared" si="5"/>
        <v>5150.3850000000002</v>
      </c>
      <c r="X26" s="23">
        <f t="shared" si="12"/>
        <v>0.35879218472468932</v>
      </c>
      <c r="Y26" s="27">
        <f t="shared" si="7"/>
        <v>3.3694472609120526E-5</v>
      </c>
      <c r="Z26" s="27">
        <f t="shared" si="8"/>
        <v>1.7353950630892525E-5</v>
      </c>
      <c r="AA26" s="22">
        <f t="shared" si="9"/>
        <v>17.353950630892523</v>
      </c>
      <c r="AB26" s="22">
        <f t="shared" si="10"/>
        <v>58.826951291161087</v>
      </c>
      <c r="AC26">
        <v>33.261499999999998</v>
      </c>
      <c r="AD26" s="36"/>
      <c r="AE26" s="36"/>
    </row>
    <row r="27" spans="1:31" x14ac:dyDescent="0.35">
      <c r="A27" s="2">
        <v>44735</v>
      </c>
      <c r="B27" t="s">
        <v>18</v>
      </c>
      <c r="C27" t="s">
        <v>141</v>
      </c>
      <c r="D27" t="s">
        <v>86</v>
      </c>
      <c r="E27" t="s">
        <v>46</v>
      </c>
      <c r="F27">
        <v>4</v>
      </c>
      <c r="G27" t="s">
        <v>94</v>
      </c>
      <c r="H27" t="s">
        <v>95</v>
      </c>
      <c r="I27" t="str">
        <f t="shared" si="0"/>
        <v>K5AguF10</v>
      </c>
      <c r="J27" t="s">
        <v>394</v>
      </c>
      <c r="K27" t="s">
        <v>152</v>
      </c>
      <c r="L27" s="1">
        <v>0.77700000000000002</v>
      </c>
      <c r="M27">
        <v>2.67</v>
      </c>
      <c r="N27" s="1">
        <f t="shared" si="1"/>
        <v>-0.26700000000000002</v>
      </c>
      <c r="O27" t="s">
        <v>146</v>
      </c>
      <c r="P27">
        <v>0.69599999999999995</v>
      </c>
      <c r="Q27" s="1">
        <f t="shared" si="2"/>
        <v>8.1000000000000072E-2</v>
      </c>
      <c r="S27" s="42">
        <f t="shared" si="3"/>
        <v>0</v>
      </c>
      <c r="T27" s="1">
        <f t="shared" si="4"/>
        <v>0.26700000000000002</v>
      </c>
      <c r="U27">
        <v>79.349999999999994</v>
      </c>
      <c r="V27" s="13">
        <f>(T27+U27)/2</f>
        <v>39.808499999999995</v>
      </c>
      <c r="W27" s="21">
        <f t="shared" si="5"/>
        <v>4942.6916624999994</v>
      </c>
      <c r="X27" s="23">
        <f t="shared" si="12"/>
        <v>0.11637931034482769</v>
      </c>
      <c r="Y27" s="27">
        <f t="shared" si="7"/>
        <v>8.4263607002167893E-6</v>
      </c>
      <c r="Z27" s="27">
        <f t="shared" si="8"/>
        <v>4.1648902778179178E-6</v>
      </c>
      <c r="AA27" s="22">
        <f t="shared" si="9"/>
        <v>4.1648902778179178</v>
      </c>
      <c r="AB27" s="22">
        <f t="shared" si="10"/>
        <v>15.598839991827406</v>
      </c>
      <c r="AC27">
        <v>33.261499999999998</v>
      </c>
      <c r="AD27" s="36"/>
      <c r="AE27" s="36"/>
    </row>
    <row r="28" spans="1:31" x14ac:dyDescent="0.35">
      <c r="A28" s="2">
        <v>44764</v>
      </c>
      <c r="B28" t="s">
        <v>18</v>
      </c>
      <c r="C28" t="s">
        <v>181</v>
      </c>
      <c r="D28" t="s">
        <v>45</v>
      </c>
      <c r="E28" t="s">
        <v>46</v>
      </c>
      <c r="F28">
        <v>2</v>
      </c>
      <c r="G28" t="s">
        <v>94</v>
      </c>
      <c r="H28" t="s">
        <v>90</v>
      </c>
      <c r="I28" t="str">
        <f t="shared" si="0"/>
        <v>L4AguA4</v>
      </c>
      <c r="J28" t="s">
        <v>487</v>
      </c>
      <c r="K28" t="s">
        <v>194</v>
      </c>
      <c r="L28" s="1">
        <v>0.84699999999999998</v>
      </c>
      <c r="M28" t="s">
        <v>103</v>
      </c>
      <c r="N28" s="1" t="s">
        <v>103</v>
      </c>
      <c r="O28" t="s">
        <v>187</v>
      </c>
      <c r="P28">
        <v>0.874</v>
      </c>
      <c r="Q28" s="1">
        <f t="shared" si="2"/>
        <v>-2.7000000000000024E-2</v>
      </c>
      <c r="R28" t="s">
        <v>103</v>
      </c>
      <c r="S28" s="42" t="s">
        <v>103</v>
      </c>
      <c r="T28" s="1" t="s">
        <v>103</v>
      </c>
      <c r="U28">
        <v>37.450000000000003</v>
      </c>
      <c r="V28">
        <v>40.450000000000003</v>
      </c>
      <c r="W28" s="21">
        <f t="shared" si="5"/>
        <v>1100.9644625000003</v>
      </c>
      <c r="X28" s="23">
        <f>(P28-L28)/L28</f>
        <v>3.1877213695395541E-2</v>
      </c>
      <c r="Y28" s="27">
        <f t="shared" si="7"/>
        <v>1.7113202010658076E-6</v>
      </c>
      <c r="Z28" s="27">
        <f t="shared" si="8"/>
        <v>1.8841027253318094E-7</v>
      </c>
      <c r="AA28" s="22">
        <f t="shared" si="9"/>
        <v>0.18841027253318093</v>
      </c>
      <c r="AB28" s="22" t="s">
        <v>103</v>
      </c>
      <c r="AC28">
        <v>34.764699999999998</v>
      </c>
      <c r="AD28" s="36"/>
      <c r="AE28" s="36"/>
    </row>
    <row r="29" spans="1:31" s="4" customFormat="1" x14ac:dyDescent="0.35">
      <c r="A29" s="2">
        <v>44806</v>
      </c>
      <c r="B29" s="6" t="s">
        <v>18</v>
      </c>
      <c r="C29" s="6" t="s">
        <v>232</v>
      </c>
      <c r="D29" t="s">
        <v>86</v>
      </c>
      <c r="E29" t="s">
        <v>46</v>
      </c>
      <c r="F29">
        <v>2</v>
      </c>
      <c r="G29" t="s">
        <v>39</v>
      </c>
      <c r="H29" t="s">
        <v>91</v>
      </c>
      <c r="I29" t="str">
        <f t="shared" si="0"/>
        <v>K5BbrA3</v>
      </c>
      <c r="J29" t="s">
        <v>396</v>
      </c>
      <c r="K29" t="s">
        <v>59</v>
      </c>
      <c r="L29" s="1">
        <v>0.82399999999999995</v>
      </c>
      <c r="M29">
        <v>27.04</v>
      </c>
      <c r="N29" s="1">
        <f t="shared" ref="N29:N92" si="13">M29/-10</f>
        <v>-2.7039999999999997</v>
      </c>
      <c r="O29" t="s">
        <v>224</v>
      </c>
      <c r="P29">
        <v>0.69199999999999995</v>
      </c>
      <c r="Q29" s="1">
        <f t="shared" si="2"/>
        <v>0.13200000000000001</v>
      </c>
      <c r="R29">
        <v>33.229999999999997</v>
      </c>
      <c r="S29" s="42">
        <f t="shared" ref="S29:S92" si="14">R29/-10</f>
        <v>-3.3229999999999995</v>
      </c>
      <c r="T29" s="1">
        <f t="shared" ref="T29:T92" si="15">S29-N29</f>
        <v>-0.61899999999999977</v>
      </c>
      <c r="U29">
        <v>78.25</v>
      </c>
      <c r="V29">
        <v>77.150000000000006</v>
      </c>
      <c r="W29" s="21">
        <f t="shared" si="5"/>
        <v>4806.6040625000005</v>
      </c>
      <c r="X29" s="23">
        <f t="shared" ref="X29:X36" si="16">(L29-P29)/P29</f>
        <v>0.19075144508670522</v>
      </c>
      <c r="Y29" s="27">
        <f t="shared" si="7"/>
        <v>1.548113751665675E-5</v>
      </c>
      <c r="Z29" s="27">
        <f t="shared" si="8"/>
        <v>7.4411698479683505E-6</v>
      </c>
      <c r="AA29" s="22">
        <f t="shared" si="9"/>
        <v>7.4411698479683501</v>
      </c>
      <c r="AB29" s="22">
        <f t="shared" ref="AB29:AB60" si="17">AA29/ABS(T29)</f>
        <v>12.021276006410909</v>
      </c>
      <c r="AC29">
        <v>35.566600000000001</v>
      </c>
      <c r="AD29" s="36"/>
      <c r="AE29" s="36"/>
    </row>
    <row r="30" spans="1:31" x14ac:dyDescent="0.35">
      <c r="A30" s="2">
        <v>44762</v>
      </c>
      <c r="B30" t="s">
        <v>18</v>
      </c>
      <c r="C30" t="s">
        <v>181</v>
      </c>
      <c r="D30" t="s">
        <v>86</v>
      </c>
      <c r="E30" t="s">
        <v>46</v>
      </c>
      <c r="F30">
        <v>2</v>
      </c>
      <c r="G30" t="s">
        <v>39</v>
      </c>
      <c r="H30" t="s">
        <v>91</v>
      </c>
      <c r="I30" t="str">
        <f t="shared" si="0"/>
        <v>K5BbrA3</v>
      </c>
      <c r="J30" t="s">
        <v>396</v>
      </c>
      <c r="K30" t="s">
        <v>182</v>
      </c>
      <c r="L30" s="1">
        <v>0.81299999999999994</v>
      </c>
      <c r="M30">
        <v>26.71</v>
      </c>
      <c r="N30" s="1">
        <f t="shared" si="13"/>
        <v>-2.6710000000000003</v>
      </c>
      <c r="O30" t="s">
        <v>154</v>
      </c>
      <c r="P30">
        <v>0.72599999999999998</v>
      </c>
      <c r="Q30" s="1">
        <f t="shared" si="2"/>
        <v>8.6999999999999966E-2</v>
      </c>
      <c r="R30">
        <v>30.59</v>
      </c>
      <c r="S30" s="42">
        <f t="shared" si="14"/>
        <v>-3.0590000000000002</v>
      </c>
      <c r="T30" s="1">
        <f t="shared" si="15"/>
        <v>-0.3879999999999999</v>
      </c>
      <c r="U30">
        <v>78.25</v>
      </c>
      <c r="V30" s="13">
        <f>(T30+U30)/2</f>
        <v>38.930999999999997</v>
      </c>
      <c r="W30" s="21">
        <f t="shared" si="5"/>
        <v>4806.6040625000005</v>
      </c>
      <c r="X30" s="23">
        <f t="shared" si="16"/>
        <v>0.11983471074380161</v>
      </c>
      <c r="Y30" s="27">
        <f t="shared" si="7"/>
        <v>8.7353876271951822E-6</v>
      </c>
      <c r="Z30" s="27">
        <f t="shared" si="8"/>
        <v>4.1987549656388606E-6</v>
      </c>
      <c r="AA30" s="22">
        <f t="shared" si="9"/>
        <v>4.1987549656388605</v>
      </c>
      <c r="AB30" s="22">
        <f t="shared" si="17"/>
        <v>10.821533416595004</v>
      </c>
      <c r="AC30">
        <v>34.903799999999997</v>
      </c>
      <c r="AD30" s="36"/>
      <c r="AE30" s="36"/>
    </row>
    <row r="31" spans="1:31" x14ac:dyDescent="0.35">
      <c r="A31" s="2">
        <v>44805</v>
      </c>
      <c r="B31" s="6" t="s">
        <v>18</v>
      </c>
      <c r="C31" s="6" t="s">
        <v>232</v>
      </c>
      <c r="D31" t="s">
        <v>45</v>
      </c>
      <c r="E31" t="s">
        <v>46</v>
      </c>
      <c r="F31">
        <v>14</v>
      </c>
      <c r="G31" t="s">
        <v>39</v>
      </c>
      <c r="H31" t="s">
        <v>40</v>
      </c>
      <c r="I31" t="str">
        <f t="shared" si="0"/>
        <v>L4BbrG4</v>
      </c>
      <c r="J31" t="s">
        <v>412</v>
      </c>
      <c r="K31" t="s">
        <v>241</v>
      </c>
      <c r="L31" s="1">
        <v>0.621</v>
      </c>
      <c r="M31">
        <v>23.67</v>
      </c>
      <c r="N31" s="1">
        <f t="shared" si="13"/>
        <v>-2.367</v>
      </c>
      <c r="O31" t="s">
        <v>242</v>
      </c>
      <c r="P31">
        <v>0.53400000000000003</v>
      </c>
      <c r="Q31" s="1">
        <f t="shared" si="2"/>
        <v>8.6999999999999966E-2</v>
      </c>
      <c r="R31">
        <v>28.76</v>
      </c>
      <c r="S31" s="42">
        <f t="shared" si="14"/>
        <v>-2.8760000000000003</v>
      </c>
      <c r="T31" s="1">
        <f t="shared" si="15"/>
        <v>-0.50900000000000034</v>
      </c>
      <c r="U31">
        <v>51</v>
      </c>
      <c r="V31">
        <v>47.2</v>
      </c>
      <c r="W31" s="21">
        <f t="shared" si="5"/>
        <v>2041.7850000000001</v>
      </c>
      <c r="X31" s="23">
        <f t="shared" si="16"/>
        <v>0.16292134831460667</v>
      </c>
      <c r="Y31" s="27">
        <f t="shared" si="7"/>
        <v>1.2749462443421158E-5</v>
      </c>
      <c r="Z31" s="27">
        <f t="shared" si="8"/>
        <v>2.6031661175040673E-6</v>
      </c>
      <c r="AA31" s="22">
        <f t="shared" si="9"/>
        <v>2.6031661175040672</v>
      </c>
      <c r="AB31" s="22">
        <f t="shared" si="17"/>
        <v>5.1142752799686946</v>
      </c>
      <c r="AC31">
        <v>34.357199999999999</v>
      </c>
    </row>
    <row r="32" spans="1:31" x14ac:dyDescent="0.35">
      <c r="A32" s="2">
        <v>44763</v>
      </c>
      <c r="B32" t="s">
        <v>18</v>
      </c>
      <c r="C32" t="s">
        <v>181</v>
      </c>
      <c r="D32" t="s">
        <v>45</v>
      </c>
      <c r="E32" t="s">
        <v>46</v>
      </c>
      <c r="F32">
        <v>7</v>
      </c>
      <c r="G32" t="s">
        <v>39</v>
      </c>
      <c r="H32" t="s">
        <v>130</v>
      </c>
      <c r="I32" t="str">
        <f t="shared" si="0"/>
        <v>L4BbrH4</v>
      </c>
      <c r="J32" t="s">
        <v>492</v>
      </c>
      <c r="K32" t="s">
        <v>190</v>
      </c>
      <c r="L32" s="1">
        <v>0.66800000000000004</v>
      </c>
      <c r="M32">
        <v>20.87</v>
      </c>
      <c r="N32" s="1">
        <f t="shared" si="13"/>
        <v>-2.0870000000000002</v>
      </c>
      <c r="O32" t="s">
        <v>163</v>
      </c>
      <c r="P32">
        <v>0.51900000000000002</v>
      </c>
      <c r="Q32" s="1">
        <f t="shared" si="2"/>
        <v>0.14900000000000002</v>
      </c>
      <c r="R32">
        <v>27.75</v>
      </c>
      <c r="S32" s="42">
        <f t="shared" si="14"/>
        <v>-2.7749999999999999</v>
      </c>
      <c r="T32" s="1">
        <f t="shared" si="15"/>
        <v>-0.68799999999999972</v>
      </c>
      <c r="U32">
        <v>51</v>
      </c>
      <c r="V32">
        <v>47.2</v>
      </c>
      <c r="W32" s="21">
        <f t="shared" si="5"/>
        <v>2041.7850000000001</v>
      </c>
      <c r="X32" s="23">
        <f t="shared" si="16"/>
        <v>0.28709055876685935</v>
      </c>
      <c r="Y32" s="27">
        <f t="shared" si="7"/>
        <v>2.5607562436913273E-5</v>
      </c>
      <c r="Z32" s="27">
        <f t="shared" si="8"/>
        <v>5.2285136870252968E-6</v>
      </c>
      <c r="AA32" s="22">
        <f t="shared" si="9"/>
        <v>5.2285136870252966</v>
      </c>
      <c r="AB32" s="22">
        <f t="shared" si="17"/>
        <v>7.599583847420492</v>
      </c>
      <c r="AC32">
        <v>31.981100000000001</v>
      </c>
      <c r="AD32" s="36"/>
      <c r="AE32" s="36"/>
    </row>
    <row r="33" spans="1:31" x14ac:dyDescent="0.35">
      <c r="A33" s="2">
        <v>44762</v>
      </c>
      <c r="B33" t="s">
        <v>18</v>
      </c>
      <c r="C33" t="s">
        <v>181</v>
      </c>
      <c r="D33" t="s">
        <v>20</v>
      </c>
      <c r="E33" t="s">
        <v>21</v>
      </c>
      <c r="F33">
        <v>16</v>
      </c>
      <c r="G33" t="s">
        <v>39</v>
      </c>
      <c r="H33" t="s">
        <v>40</v>
      </c>
      <c r="I33" t="str">
        <f t="shared" si="0"/>
        <v>K6BbrG4</v>
      </c>
      <c r="J33" t="s">
        <v>418</v>
      </c>
      <c r="K33" t="s">
        <v>184</v>
      </c>
      <c r="L33" s="1">
        <v>0.78100000000000003</v>
      </c>
      <c r="M33">
        <v>24.32</v>
      </c>
      <c r="N33" s="1">
        <f t="shared" si="13"/>
        <v>-2.4319999999999999</v>
      </c>
      <c r="O33" t="s">
        <v>185</v>
      </c>
      <c r="P33">
        <v>0.749</v>
      </c>
      <c r="Q33" s="1">
        <f t="shared" si="2"/>
        <v>3.2000000000000028E-2</v>
      </c>
      <c r="R33">
        <v>24.65</v>
      </c>
      <c r="S33" s="42">
        <f t="shared" si="14"/>
        <v>-2.4649999999999999</v>
      </c>
      <c r="T33" s="1">
        <f t="shared" si="15"/>
        <v>-3.2999999999999918E-2</v>
      </c>
      <c r="U33">
        <v>69.400000000000006</v>
      </c>
      <c r="V33" s="13">
        <f>(T33+U33)/2</f>
        <v>34.683500000000002</v>
      </c>
      <c r="W33" s="21">
        <f t="shared" si="5"/>
        <v>3780.8426000000004</v>
      </c>
      <c r="X33" s="23">
        <f t="shared" si="16"/>
        <v>4.2723631508678278E-2</v>
      </c>
      <c r="Y33" s="27">
        <f t="shared" si="7"/>
        <v>2.4541407518801376E-6</v>
      </c>
      <c r="Z33" s="27">
        <f t="shared" si="8"/>
        <v>9.2787199011044555E-7</v>
      </c>
      <c r="AA33" s="22">
        <f t="shared" si="9"/>
        <v>0.92787199011044552</v>
      </c>
      <c r="AB33" s="22">
        <f t="shared" si="17"/>
        <v>28.117333033649935</v>
      </c>
      <c r="AC33">
        <v>34.903799999999997</v>
      </c>
      <c r="AD33" s="36"/>
      <c r="AE33" s="36"/>
    </row>
    <row r="34" spans="1:31" x14ac:dyDescent="0.35">
      <c r="A34" s="2">
        <v>44764</v>
      </c>
      <c r="B34" t="s">
        <v>18</v>
      </c>
      <c r="C34" t="s">
        <v>181</v>
      </c>
      <c r="D34" t="s">
        <v>133</v>
      </c>
      <c r="E34" t="s">
        <v>46</v>
      </c>
      <c r="F34">
        <v>7</v>
      </c>
      <c r="G34" t="s">
        <v>39</v>
      </c>
      <c r="H34" t="s">
        <v>95</v>
      </c>
      <c r="I34" t="str">
        <f t="shared" si="0"/>
        <v>K1BbrF10</v>
      </c>
      <c r="J34" t="s">
        <v>470</v>
      </c>
      <c r="K34" t="s">
        <v>191</v>
      </c>
      <c r="L34" s="1">
        <v>0.58299999999999996</v>
      </c>
      <c r="M34">
        <v>21.26</v>
      </c>
      <c r="N34" s="1">
        <f t="shared" si="13"/>
        <v>-2.1260000000000003</v>
      </c>
      <c r="O34" t="s">
        <v>189</v>
      </c>
      <c r="P34">
        <v>0.57699999999999996</v>
      </c>
      <c r="Q34" s="1">
        <f t="shared" si="2"/>
        <v>6.0000000000000053E-3</v>
      </c>
      <c r="R34">
        <v>24.54</v>
      </c>
      <c r="S34" s="42">
        <f t="shared" si="14"/>
        <v>-2.4539999999999997</v>
      </c>
      <c r="T34" s="1">
        <f t="shared" si="15"/>
        <v>-0.3279999999999994</v>
      </c>
      <c r="U34">
        <v>97.65</v>
      </c>
      <c r="V34">
        <v>97.65</v>
      </c>
      <c r="W34" s="21">
        <f t="shared" ref="W34:W65" si="18">3.14*(U34/2)^2</f>
        <v>7485.3851625000007</v>
      </c>
      <c r="X34" s="23">
        <f t="shared" si="16"/>
        <v>1.0398613518197583E-2</v>
      </c>
      <c r="Y34" s="27">
        <f t="shared" ref="Y34:Y65" si="19">119*(10^-6)*(X34^1.231)</f>
        <v>4.3096671021564985E-7</v>
      </c>
      <c r="Z34" s="27">
        <f t="shared" ref="Z34:Z65" si="20">Y34*(W34/10000)</f>
        <v>3.225951818179663E-7</v>
      </c>
      <c r="AA34" s="22">
        <f t="shared" ref="AA34:AA65" si="21">Z34*10^6</f>
        <v>0.32259518181796631</v>
      </c>
      <c r="AB34" s="22">
        <f t="shared" si="17"/>
        <v>0.98352189578648441</v>
      </c>
      <c r="AC34">
        <v>34.764699999999998</v>
      </c>
    </row>
    <row r="35" spans="1:31" x14ac:dyDescent="0.35">
      <c r="A35" s="2">
        <v>44749</v>
      </c>
      <c r="B35" t="s">
        <v>18</v>
      </c>
      <c r="C35" t="s">
        <v>155</v>
      </c>
      <c r="D35" t="s">
        <v>133</v>
      </c>
      <c r="E35" t="s">
        <v>46</v>
      </c>
      <c r="F35">
        <v>8</v>
      </c>
      <c r="G35" t="s">
        <v>39</v>
      </c>
      <c r="H35" t="s">
        <v>95</v>
      </c>
      <c r="I35" t="str">
        <f t="shared" si="0"/>
        <v>K1BbrF10</v>
      </c>
      <c r="J35" t="s">
        <v>470</v>
      </c>
      <c r="K35" t="s">
        <v>173</v>
      </c>
      <c r="L35" s="1">
        <v>0.55500000000000005</v>
      </c>
      <c r="M35">
        <v>2.2799999999999998</v>
      </c>
      <c r="N35" s="1">
        <f t="shared" si="13"/>
        <v>-0.22799999999999998</v>
      </c>
      <c r="O35" t="s">
        <v>32</v>
      </c>
      <c r="P35">
        <v>0.49199999999999999</v>
      </c>
      <c r="Q35" s="1">
        <f t="shared" si="2"/>
        <v>6.3000000000000056E-2</v>
      </c>
      <c r="R35">
        <v>24.39</v>
      </c>
      <c r="S35" s="42">
        <f t="shared" si="14"/>
        <v>-2.4390000000000001</v>
      </c>
      <c r="T35" s="1">
        <f t="shared" si="15"/>
        <v>-2.2110000000000003</v>
      </c>
      <c r="U35">
        <v>97.65</v>
      </c>
      <c r="V35" s="13">
        <f>(T35+U35)/2</f>
        <v>47.719500000000004</v>
      </c>
      <c r="W35" s="21">
        <f t="shared" si="18"/>
        <v>7485.3851625000007</v>
      </c>
      <c r="X35" s="23">
        <f t="shared" si="16"/>
        <v>0.12804878048780499</v>
      </c>
      <c r="Y35" s="27">
        <f t="shared" si="19"/>
        <v>9.4782058430894215E-6</v>
      </c>
      <c r="Z35" s="27">
        <f t="shared" si="20"/>
        <v>7.0948021384982368E-6</v>
      </c>
      <c r="AA35" s="22">
        <f t="shared" si="21"/>
        <v>7.0948021384982365</v>
      </c>
      <c r="AB35" s="22">
        <f t="shared" si="17"/>
        <v>3.2088657342823317</v>
      </c>
      <c r="AC35">
        <v>34.081400000000002</v>
      </c>
      <c r="AD35" s="13"/>
    </row>
    <row r="36" spans="1:31" x14ac:dyDescent="0.35">
      <c r="A36" s="2">
        <v>44747</v>
      </c>
      <c r="B36" t="s">
        <v>18</v>
      </c>
      <c r="C36" t="s">
        <v>155</v>
      </c>
      <c r="D36" t="s">
        <v>86</v>
      </c>
      <c r="E36" t="s">
        <v>46</v>
      </c>
      <c r="F36">
        <v>2</v>
      </c>
      <c r="G36" t="s">
        <v>39</v>
      </c>
      <c r="H36" t="s">
        <v>91</v>
      </c>
      <c r="I36" t="str">
        <f t="shared" si="0"/>
        <v>K5BbrA3</v>
      </c>
      <c r="J36" t="s">
        <v>396</v>
      </c>
      <c r="K36" t="s">
        <v>161</v>
      </c>
      <c r="L36" s="1">
        <v>0.72599999999999998</v>
      </c>
      <c r="M36">
        <v>20.65</v>
      </c>
      <c r="N36" s="1">
        <f t="shared" si="13"/>
        <v>-2.0649999999999999</v>
      </c>
      <c r="O36" t="s">
        <v>162</v>
      </c>
      <c r="P36">
        <v>0.61399999999999999</v>
      </c>
      <c r="Q36" s="1">
        <f t="shared" si="2"/>
        <v>0.11199999999999999</v>
      </c>
      <c r="R36">
        <v>23.65</v>
      </c>
      <c r="S36" s="42">
        <f t="shared" si="14"/>
        <v>-2.3649999999999998</v>
      </c>
      <c r="T36" s="1">
        <f t="shared" si="15"/>
        <v>-0.29999999999999982</v>
      </c>
      <c r="U36">
        <v>78.25</v>
      </c>
      <c r="V36" s="13">
        <f>(T36+U36)/2</f>
        <v>38.975000000000001</v>
      </c>
      <c r="W36" s="21">
        <f t="shared" si="18"/>
        <v>4806.6040625000005</v>
      </c>
      <c r="X36" s="23">
        <f t="shared" si="16"/>
        <v>0.18241042345276873</v>
      </c>
      <c r="Y36" s="27">
        <f t="shared" si="19"/>
        <v>1.4652073292565559E-5</v>
      </c>
      <c r="Z36" s="27">
        <f t="shared" si="20"/>
        <v>7.0426715012093376E-6</v>
      </c>
      <c r="AA36" s="22">
        <f t="shared" si="21"/>
        <v>7.0426715012093375</v>
      </c>
      <c r="AB36" s="22">
        <f t="shared" si="17"/>
        <v>23.475571670697807</v>
      </c>
      <c r="AC36">
        <v>33.278799999999997</v>
      </c>
      <c r="AD36" s="36"/>
      <c r="AE36" s="36"/>
    </row>
    <row r="37" spans="1:31" x14ac:dyDescent="0.35">
      <c r="A37" s="2">
        <v>44804</v>
      </c>
      <c r="B37" s="6" t="s">
        <v>18</v>
      </c>
      <c r="C37" s="6" t="s">
        <v>232</v>
      </c>
      <c r="D37" t="s">
        <v>133</v>
      </c>
      <c r="E37" t="s">
        <v>46</v>
      </c>
      <c r="F37">
        <v>7</v>
      </c>
      <c r="G37" t="s">
        <v>39</v>
      </c>
      <c r="H37" t="s">
        <v>95</v>
      </c>
      <c r="I37" t="str">
        <f t="shared" si="0"/>
        <v>K1BbrF10</v>
      </c>
      <c r="J37" t="s">
        <v>470</v>
      </c>
      <c r="K37" t="s">
        <v>235</v>
      </c>
      <c r="L37" s="3">
        <v>0.54100000000000004</v>
      </c>
      <c r="M37">
        <v>19.760000000000002</v>
      </c>
      <c r="N37" s="1">
        <f t="shared" si="13"/>
        <v>-1.9760000000000002</v>
      </c>
      <c r="O37" t="s">
        <v>200</v>
      </c>
      <c r="P37">
        <v>0.60199999999999998</v>
      </c>
      <c r="Q37" s="1">
        <f t="shared" si="2"/>
        <v>-6.0999999999999943E-2</v>
      </c>
      <c r="R37">
        <v>23.25</v>
      </c>
      <c r="S37" s="42">
        <f t="shared" si="14"/>
        <v>-2.3250000000000002</v>
      </c>
      <c r="T37" s="1">
        <f t="shared" si="15"/>
        <v>-0.34899999999999998</v>
      </c>
      <c r="U37">
        <v>97.65</v>
      </c>
      <c r="V37">
        <v>96.6</v>
      </c>
      <c r="W37" s="21">
        <f t="shared" si="18"/>
        <v>7485.3851625000007</v>
      </c>
      <c r="X37" s="23">
        <f>(P37-L37)/L37</f>
        <v>0.11275415896487974</v>
      </c>
      <c r="Y37" s="27">
        <f t="shared" si="19"/>
        <v>8.1044240180652075E-6</v>
      </c>
      <c r="Z37" s="27">
        <f t="shared" si="20"/>
        <v>6.0664735295433948E-6</v>
      </c>
      <c r="AA37" s="22">
        <f t="shared" si="21"/>
        <v>6.0664735295433951</v>
      </c>
      <c r="AB37" s="22">
        <f t="shared" si="17"/>
        <v>17.382445643390817</v>
      </c>
      <c r="AC37">
        <v>32.519599999999997</v>
      </c>
      <c r="AD37" s="36"/>
      <c r="AE37" s="36"/>
    </row>
    <row r="38" spans="1:31" x14ac:dyDescent="0.35">
      <c r="A38" s="2">
        <v>44790</v>
      </c>
      <c r="B38" s="6" t="s">
        <v>18</v>
      </c>
      <c r="C38" s="6" t="s">
        <v>214</v>
      </c>
      <c r="D38" t="s">
        <v>133</v>
      </c>
      <c r="E38" t="s">
        <v>46</v>
      </c>
      <c r="F38">
        <v>5</v>
      </c>
      <c r="G38" t="s">
        <v>39</v>
      </c>
      <c r="H38" t="s">
        <v>95</v>
      </c>
      <c r="I38" t="str">
        <f t="shared" si="0"/>
        <v>K1BbrF10</v>
      </c>
      <c r="J38" t="s">
        <v>470</v>
      </c>
      <c r="K38" t="s">
        <v>216</v>
      </c>
      <c r="L38" s="1">
        <v>0.56799999999999995</v>
      </c>
      <c r="M38">
        <v>18.43</v>
      </c>
      <c r="N38" s="1">
        <f t="shared" si="13"/>
        <v>-1.843</v>
      </c>
      <c r="O38" s="6" t="s">
        <v>217</v>
      </c>
      <c r="P38">
        <v>0.56100000000000005</v>
      </c>
      <c r="Q38" s="1">
        <f t="shared" si="2"/>
        <v>6.9999999999998952E-3</v>
      </c>
      <c r="R38">
        <v>22.45</v>
      </c>
      <c r="S38" s="42">
        <f t="shared" si="14"/>
        <v>-2.2450000000000001</v>
      </c>
      <c r="T38" s="1">
        <f t="shared" si="15"/>
        <v>-0.40200000000000014</v>
      </c>
      <c r="U38">
        <v>97.65</v>
      </c>
      <c r="V38">
        <v>97.65</v>
      </c>
      <c r="W38" s="21">
        <f t="shared" si="18"/>
        <v>7485.3851625000007</v>
      </c>
      <c r="X38" s="23">
        <f t="shared" ref="X38:X66" si="22">(L38-P38)/P38</f>
        <v>1.2477718360071114E-2</v>
      </c>
      <c r="Y38" s="27">
        <f t="shared" si="19"/>
        <v>5.3937320336892728E-7</v>
      </c>
      <c r="Z38" s="27">
        <f t="shared" si="20"/>
        <v>4.037416173547864E-7</v>
      </c>
      <c r="AA38" s="22">
        <f t="shared" si="21"/>
        <v>0.40374161735478642</v>
      </c>
      <c r="AB38" s="22">
        <f t="shared" si="17"/>
        <v>1.0043323814795679</v>
      </c>
      <c r="AC38">
        <v>32.178800000000003</v>
      </c>
      <c r="AD38" s="36"/>
      <c r="AE38" s="36"/>
    </row>
    <row r="39" spans="1:31" x14ac:dyDescent="0.35">
      <c r="A39" s="2">
        <v>44747</v>
      </c>
      <c r="B39" t="s">
        <v>18</v>
      </c>
      <c r="C39" t="s">
        <v>155</v>
      </c>
      <c r="D39" t="s">
        <v>20</v>
      </c>
      <c r="E39" t="s">
        <v>21</v>
      </c>
      <c r="F39">
        <v>13</v>
      </c>
      <c r="G39" t="s">
        <v>39</v>
      </c>
      <c r="H39" t="s">
        <v>40</v>
      </c>
      <c r="I39" t="str">
        <f t="shared" si="0"/>
        <v>K6BbrG4</v>
      </c>
      <c r="J39" t="s">
        <v>418</v>
      </c>
      <c r="K39" t="s">
        <v>143</v>
      </c>
      <c r="L39" s="1">
        <v>0.76300000000000001</v>
      </c>
      <c r="M39">
        <v>18.34</v>
      </c>
      <c r="N39" s="1">
        <f t="shared" si="13"/>
        <v>-1.8340000000000001</v>
      </c>
      <c r="O39" t="s">
        <v>163</v>
      </c>
      <c r="P39">
        <v>0.61499999999999999</v>
      </c>
      <c r="Q39" s="1">
        <f t="shared" si="2"/>
        <v>0.14800000000000002</v>
      </c>
      <c r="R39">
        <v>21.57</v>
      </c>
      <c r="S39" s="42">
        <f t="shared" si="14"/>
        <v>-2.157</v>
      </c>
      <c r="T39" s="1">
        <f t="shared" si="15"/>
        <v>-0.32299999999999995</v>
      </c>
      <c r="U39">
        <v>69.400000000000006</v>
      </c>
      <c r="V39" s="13">
        <f>(T39+U39)/2</f>
        <v>34.538500000000006</v>
      </c>
      <c r="W39" s="21">
        <f t="shared" si="18"/>
        <v>3780.8426000000004</v>
      </c>
      <c r="X39" s="23">
        <f t="shared" si="22"/>
        <v>0.24065040650406508</v>
      </c>
      <c r="Y39" s="27">
        <f t="shared" si="19"/>
        <v>2.0607906038520198E-5</v>
      </c>
      <c r="Z39" s="27">
        <f t="shared" si="20"/>
        <v>7.7915249047234419E-6</v>
      </c>
      <c r="AA39" s="22">
        <f t="shared" si="21"/>
        <v>7.7915249047234418</v>
      </c>
      <c r="AB39" s="22">
        <f t="shared" si="17"/>
        <v>24.122368126078772</v>
      </c>
      <c r="AC39">
        <v>33.278799999999997</v>
      </c>
      <c r="AD39" s="36"/>
      <c r="AE39" s="36"/>
    </row>
    <row r="40" spans="1:31" x14ac:dyDescent="0.35">
      <c r="A40" s="2">
        <v>44792</v>
      </c>
      <c r="B40" s="6" t="s">
        <v>18</v>
      </c>
      <c r="C40" s="6" t="s">
        <v>214</v>
      </c>
      <c r="D40" t="s">
        <v>20</v>
      </c>
      <c r="E40" t="s">
        <v>21</v>
      </c>
      <c r="F40">
        <v>7</v>
      </c>
      <c r="G40" t="s">
        <v>39</v>
      </c>
      <c r="H40" t="s">
        <v>40</v>
      </c>
      <c r="I40" t="str">
        <f t="shared" si="0"/>
        <v>K6BbrG4</v>
      </c>
      <c r="J40" t="s">
        <v>418</v>
      </c>
      <c r="K40" t="s">
        <v>225</v>
      </c>
      <c r="L40" s="1">
        <v>0.77900000000000003</v>
      </c>
      <c r="M40">
        <v>11.21</v>
      </c>
      <c r="N40" s="1">
        <f t="shared" si="13"/>
        <v>-1.121</v>
      </c>
      <c r="O40" t="s">
        <v>175</v>
      </c>
      <c r="P40">
        <v>0.67800000000000005</v>
      </c>
      <c r="Q40" s="1">
        <f t="shared" si="2"/>
        <v>0.10099999999999998</v>
      </c>
      <c r="R40">
        <v>21.45</v>
      </c>
      <c r="S40" s="42">
        <f t="shared" si="14"/>
        <v>-2.145</v>
      </c>
      <c r="T40" s="1">
        <f t="shared" si="15"/>
        <v>-1.024</v>
      </c>
      <c r="U40">
        <v>69.400000000000006</v>
      </c>
      <c r="V40">
        <v>69.400000000000006</v>
      </c>
      <c r="W40" s="21">
        <f t="shared" si="18"/>
        <v>3780.8426000000004</v>
      </c>
      <c r="X40" s="23">
        <f t="shared" si="22"/>
        <v>0.14896755162241884</v>
      </c>
      <c r="Y40" s="27">
        <f t="shared" si="19"/>
        <v>1.1418861867122085E-5</v>
      </c>
      <c r="Z40" s="27">
        <f t="shared" si="20"/>
        <v>4.3172919390730725E-6</v>
      </c>
      <c r="AA40" s="22">
        <f t="shared" si="21"/>
        <v>4.3172919390730726</v>
      </c>
      <c r="AB40" s="22">
        <f t="shared" si="17"/>
        <v>4.216105409251047</v>
      </c>
      <c r="AC40">
        <v>34.301699999999997</v>
      </c>
      <c r="AD40" s="36"/>
      <c r="AE40" s="36"/>
    </row>
    <row r="41" spans="1:31" x14ac:dyDescent="0.35">
      <c r="A41" s="2">
        <v>44764</v>
      </c>
      <c r="B41" t="s">
        <v>18</v>
      </c>
      <c r="C41" t="s">
        <v>181</v>
      </c>
      <c r="D41" t="s">
        <v>109</v>
      </c>
      <c r="E41" t="s">
        <v>21</v>
      </c>
      <c r="F41">
        <v>14</v>
      </c>
      <c r="G41" t="s">
        <v>39</v>
      </c>
      <c r="H41" t="s">
        <v>119</v>
      </c>
      <c r="I41" t="str">
        <f t="shared" si="0"/>
        <v>L3BbrI7</v>
      </c>
      <c r="J41" t="s">
        <v>441</v>
      </c>
      <c r="K41" t="s">
        <v>193</v>
      </c>
      <c r="L41" s="1">
        <v>0.749</v>
      </c>
      <c r="M41">
        <v>13.45</v>
      </c>
      <c r="N41" s="1">
        <f t="shared" si="13"/>
        <v>-1.345</v>
      </c>
      <c r="O41" t="s">
        <v>163</v>
      </c>
      <c r="P41">
        <v>0.59299999999999997</v>
      </c>
      <c r="Q41" s="1">
        <f t="shared" si="2"/>
        <v>0.15600000000000003</v>
      </c>
      <c r="R41">
        <v>20.64</v>
      </c>
      <c r="S41" s="42">
        <f t="shared" si="14"/>
        <v>-2.0640000000000001</v>
      </c>
      <c r="T41" s="1">
        <f t="shared" si="15"/>
        <v>-0.71900000000000008</v>
      </c>
      <c r="U41">
        <v>85.5</v>
      </c>
      <c r="V41" s="13">
        <f>(T41+U41)/2</f>
        <v>42.390500000000003</v>
      </c>
      <c r="W41" s="21">
        <f t="shared" si="18"/>
        <v>5738.5462500000003</v>
      </c>
      <c r="X41" s="23">
        <f t="shared" si="22"/>
        <v>0.26306913996627324</v>
      </c>
      <c r="Y41" s="27">
        <f t="shared" si="19"/>
        <v>2.2996037830945378E-5</v>
      </c>
      <c r="Z41" s="27">
        <f t="shared" si="20"/>
        <v>1.3196382665962975E-5</v>
      </c>
      <c r="AA41" s="22">
        <f t="shared" si="21"/>
        <v>13.196382665962975</v>
      </c>
      <c r="AB41" s="22">
        <f t="shared" si="17"/>
        <v>18.353800648070894</v>
      </c>
      <c r="AC41">
        <v>34.764699999999998</v>
      </c>
      <c r="AD41" s="36"/>
      <c r="AE41" s="36"/>
    </row>
    <row r="42" spans="1:31" s="4" customFormat="1" x14ac:dyDescent="0.35">
      <c r="A42" s="2">
        <v>44790</v>
      </c>
      <c r="B42" s="6" t="s">
        <v>18</v>
      </c>
      <c r="C42" s="6" t="s">
        <v>214</v>
      </c>
      <c r="D42" t="s">
        <v>109</v>
      </c>
      <c r="E42" t="s">
        <v>21</v>
      </c>
      <c r="F42">
        <v>12</v>
      </c>
      <c r="G42" t="s">
        <v>39</v>
      </c>
      <c r="H42" t="s">
        <v>113</v>
      </c>
      <c r="I42" t="str">
        <f t="shared" si="0"/>
        <v>L3BbrA10</v>
      </c>
      <c r="J42" t="s">
        <v>440</v>
      </c>
      <c r="K42" t="s">
        <v>215</v>
      </c>
      <c r="L42" s="1">
        <v>0.61899999999999999</v>
      </c>
      <c r="M42">
        <v>13.61</v>
      </c>
      <c r="N42" s="1">
        <f t="shared" si="13"/>
        <v>-1.361</v>
      </c>
      <c r="O42" s="6" t="s">
        <v>160</v>
      </c>
      <c r="P42">
        <v>0.48599999999999999</v>
      </c>
      <c r="Q42" s="1">
        <f t="shared" si="2"/>
        <v>0.13300000000000001</v>
      </c>
      <c r="R42">
        <v>20.07</v>
      </c>
      <c r="S42" s="42">
        <f t="shared" si="14"/>
        <v>-2.0070000000000001</v>
      </c>
      <c r="T42" s="1">
        <f t="shared" si="15"/>
        <v>-0.64600000000000013</v>
      </c>
      <c r="U42">
        <v>96.25</v>
      </c>
      <c r="V42">
        <v>96.25</v>
      </c>
      <c r="W42" s="21">
        <f t="shared" si="18"/>
        <v>7272.2890625</v>
      </c>
      <c r="X42" s="23">
        <f t="shared" si="22"/>
        <v>0.27366255144032925</v>
      </c>
      <c r="Y42" s="27">
        <f t="shared" si="19"/>
        <v>2.4141212782099159E-5</v>
      </c>
      <c r="Z42" s="27">
        <f t="shared" si="20"/>
        <v>1.7556187767074491E-5</v>
      </c>
      <c r="AA42" s="22">
        <f t="shared" si="21"/>
        <v>17.556187767074491</v>
      </c>
      <c r="AB42" s="22">
        <f t="shared" si="17"/>
        <v>27.176761249341311</v>
      </c>
      <c r="AC42">
        <v>32.178800000000003</v>
      </c>
      <c r="AD42" s="36"/>
      <c r="AE42" s="36"/>
    </row>
    <row r="43" spans="1:31" x14ac:dyDescent="0.35">
      <c r="A43" s="2">
        <v>44804</v>
      </c>
      <c r="B43" s="6" t="s">
        <v>18</v>
      </c>
      <c r="C43" s="6" t="s">
        <v>232</v>
      </c>
      <c r="D43" t="s">
        <v>109</v>
      </c>
      <c r="E43" t="s">
        <v>21</v>
      </c>
      <c r="F43">
        <v>7</v>
      </c>
      <c r="G43" t="s">
        <v>39</v>
      </c>
      <c r="H43" t="s">
        <v>119</v>
      </c>
      <c r="I43" t="str">
        <f t="shared" si="0"/>
        <v>L3BbrI7</v>
      </c>
      <c r="J43" t="s">
        <v>441</v>
      </c>
      <c r="K43" t="s">
        <v>236</v>
      </c>
      <c r="L43" s="1">
        <v>0.73499999999999999</v>
      </c>
      <c r="M43" s="4">
        <v>11.2</v>
      </c>
      <c r="N43" s="1">
        <f t="shared" si="13"/>
        <v>-1.1199999999999999</v>
      </c>
      <c r="O43" t="s">
        <v>135</v>
      </c>
      <c r="P43">
        <v>0.53800000000000003</v>
      </c>
      <c r="Q43" s="1">
        <f t="shared" si="2"/>
        <v>0.19699999999999995</v>
      </c>
      <c r="R43">
        <v>19.579999999999998</v>
      </c>
      <c r="S43" s="42">
        <f t="shared" si="14"/>
        <v>-1.9579999999999997</v>
      </c>
      <c r="T43" s="1">
        <f t="shared" si="15"/>
        <v>-0.83799999999999986</v>
      </c>
      <c r="U43">
        <v>85.5</v>
      </c>
      <c r="V43">
        <v>87.15</v>
      </c>
      <c r="W43" s="21">
        <f t="shared" si="18"/>
        <v>5738.5462500000003</v>
      </c>
      <c r="X43" s="23">
        <f t="shared" si="22"/>
        <v>0.36617100371747202</v>
      </c>
      <c r="Y43" s="27">
        <f t="shared" si="19"/>
        <v>3.4549510962554749E-5</v>
      </c>
      <c r="Z43" s="27">
        <f t="shared" si="20"/>
        <v>1.9826396657350245E-5</v>
      </c>
      <c r="AA43" s="22">
        <f t="shared" si="21"/>
        <v>19.826396657350244</v>
      </c>
      <c r="AB43" s="22">
        <f t="shared" si="17"/>
        <v>23.65918455531056</v>
      </c>
      <c r="AC43">
        <v>32.519599999999997</v>
      </c>
      <c r="AD43" s="36"/>
      <c r="AE43" s="36"/>
    </row>
    <row r="44" spans="1:31" x14ac:dyDescent="0.35">
      <c r="A44" s="2">
        <v>44763</v>
      </c>
      <c r="B44" t="s">
        <v>18</v>
      </c>
      <c r="C44" t="s">
        <v>181</v>
      </c>
      <c r="D44" t="s">
        <v>109</v>
      </c>
      <c r="E44" t="s">
        <v>21</v>
      </c>
      <c r="F44">
        <v>10</v>
      </c>
      <c r="G44" t="s">
        <v>39</v>
      </c>
      <c r="H44" t="s">
        <v>113</v>
      </c>
      <c r="I44" t="str">
        <f t="shared" si="0"/>
        <v>L3BbrA10</v>
      </c>
      <c r="J44" t="s">
        <v>440</v>
      </c>
      <c r="K44" t="s">
        <v>188</v>
      </c>
      <c r="L44" s="1">
        <v>0.64400000000000002</v>
      </c>
      <c r="N44" s="1">
        <f t="shared" si="13"/>
        <v>0</v>
      </c>
      <c r="O44" t="s">
        <v>189</v>
      </c>
      <c r="P44">
        <v>0.47899999999999998</v>
      </c>
      <c r="Q44" s="1">
        <f t="shared" si="2"/>
        <v>0.16500000000000004</v>
      </c>
      <c r="R44">
        <v>18.95</v>
      </c>
      <c r="S44" s="42">
        <f t="shared" si="14"/>
        <v>-1.895</v>
      </c>
      <c r="T44" s="1">
        <f t="shared" si="15"/>
        <v>-1.895</v>
      </c>
      <c r="U44">
        <v>96.25</v>
      </c>
      <c r="V44" s="13">
        <f>(T44+U44)/2</f>
        <v>47.177500000000002</v>
      </c>
      <c r="W44" s="21">
        <f t="shared" si="18"/>
        <v>7272.2890625</v>
      </c>
      <c r="X44" s="23">
        <f t="shared" si="22"/>
        <v>0.34446764091858045</v>
      </c>
      <c r="Y44" s="27">
        <f t="shared" si="19"/>
        <v>3.2046210398210787E-5</v>
      </c>
      <c r="Z44" s="27">
        <f t="shared" si="20"/>
        <v>2.3304930537348208E-5</v>
      </c>
      <c r="AA44" s="22">
        <f t="shared" si="21"/>
        <v>23.304930537348209</v>
      </c>
      <c r="AB44" s="22">
        <f t="shared" si="17"/>
        <v>12.298116378547867</v>
      </c>
      <c r="AC44">
        <v>31.981100000000001</v>
      </c>
      <c r="AD44" s="36"/>
      <c r="AE44" s="36"/>
    </row>
    <row r="45" spans="1:31" x14ac:dyDescent="0.35">
      <c r="A45" s="2">
        <v>44776</v>
      </c>
      <c r="B45" t="s">
        <v>18</v>
      </c>
      <c r="C45" t="s">
        <v>196</v>
      </c>
      <c r="D45" t="s">
        <v>133</v>
      </c>
      <c r="E45" t="s">
        <v>46</v>
      </c>
      <c r="F45">
        <v>3</v>
      </c>
      <c r="G45" t="s">
        <v>39</v>
      </c>
      <c r="H45" t="s">
        <v>95</v>
      </c>
      <c r="I45" t="str">
        <f t="shared" si="0"/>
        <v>K1BbrF10</v>
      </c>
      <c r="J45" t="s">
        <v>470</v>
      </c>
      <c r="K45" t="s">
        <v>199</v>
      </c>
      <c r="L45" s="1">
        <v>0.55400000000000005</v>
      </c>
      <c r="M45">
        <v>3.79</v>
      </c>
      <c r="N45" s="1">
        <f t="shared" si="13"/>
        <v>-0.379</v>
      </c>
      <c r="O45" t="s">
        <v>200</v>
      </c>
      <c r="P45">
        <v>0.41099999999999998</v>
      </c>
      <c r="Q45" s="1">
        <f t="shared" si="2"/>
        <v>0.14300000000000007</v>
      </c>
      <c r="R45">
        <v>18.95</v>
      </c>
      <c r="S45" s="42">
        <f t="shared" si="14"/>
        <v>-1.895</v>
      </c>
      <c r="T45" s="1">
        <f t="shared" si="15"/>
        <v>-1.516</v>
      </c>
      <c r="U45">
        <v>97.65</v>
      </c>
      <c r="V45">
        <v>97.65</v>
      </c>
      <c r="W45" s="21">
        <f t="shared" si="18"/>
        <v>7485.3851625000007</v>
      </c>
      <c r="X45" s="23">
        <f t="shared" si="22"/>
        <v>0.34793187347931892</v>
      </c>
      <c r="Y45" s="27">
        <f t="shared" si="19"/>
        <v>3.2443398484359131E-5</v>
      </c>
      <c r="Z45" s="27">
        <f t="shared" si="20"/>
        <v>2.4285133363589688E-5</v>
      </c>
      <c r="AA45" s="22">
        <f t="shared" si="21"/>
        <v>24.285133363589686</v>
      </c>
      <c r="AB45" s="22">
        <f t="shared" si="17"/>
        <v>16.019217258304543</v>
      </c>
      <c r="AC45">
        <v>28.545300000000001</v>
      </c>
      <c r="AD45" s="36"/>
      <c r="AE45" s="36"/>
    </row>
    <row r="46" spans="1:31" x14ac:dyDescent="0.35">
      <c r="A46" s="2">
        <v>44805</v>
      </c>
      <c r="B46" s="6" t="s">
        <v>18</v>
      </c>
      <c r="C46" s="6" t="s">
        <v>232</v>
      </c>
      <c r="D46" t="s">
        <v>123</v>
      </c>
      <c r="E46" t="s">
        <v>21</v>
      </c>
      <c r="F46">
        <v>2</v>
      </c>
      <c r="G46" t="s">
        <v>39</v>
      </c>
      <c r="H46" t="s">
        <v>131</v>
      </c>
      <c r="I46" t="str">
        <f t="shared" si="0"/>
        <v>M1BbrJ3</v>
      </c>
      <c r="J46" t="s">
        <v>455</v>
      </c>
      <c r="K46" t="s">
        <v>188</v>
      </c>
      <c r="L46" s="1">
        <v>0.82699999999999996</v>
      </c>
      <c r="M46">
        <v>10.45</v>
      </c>
      <c r="N46" s="1">
        <f t="shared" si="13"/>
        <v>-1.0449999999999999</v>
      </c>
      <c r="O46" t="s">
        <v>240</v>
      </c>
      <c r="P46">
        <v>0.72199999999999998</v>
      </c>
      <c r="Q46" s="1">
        <f t="shared" si="2"/>
        <v>0.10499999999999998</v>
      </c>
      <c r="R46">
        <v>18.32</v>
      </c>
      <c r="S46" s="42">
        <f t="shared" si="14"/>
        <v>-1.8320000000000001</v>
      </c>
      <c r="T46" s="1">
        <f t="shared" si="15"/>
        <v>-0.78700000000000014</v>
      </c>
      <c r="U46">
        <v>84.55</v>
      </c>
      <c r="V46">
        <v>86.55</v>
      </c>
      <c r="W46" s="21">
        <f t="shared" si="18"/>
        <v>5611.7314624999999</v>
      </c>
      <c r="X46" s="23">
        <f t="shared" si="22"/>
        <v>0.1454293628808864</v>
      </c>
      <c r="Y46" s="27">
        <f t="shared" si="19"/>
        <v>1.1085918930382308E-5</v>
      </c>
      <c r="Z46" s="27">
        <f t="shared" si="20"/>
        <v>6.2211200052350746E-6</v>
      </c>
      <c r="AA46" s="22">
        <f t="shared" si="21"/>
        <v>6.2211200052350746</v>
      </c>
      <c r="AB46" s="22">
        <f t="shared" si="17"/>
        <v>7.9048538821284291</v>
      </c>
      <c r="AC46">
        <v>34.357199999999999</v>
      </c>
      <c r="AD46" s="36"/>
      <c r="AE46" s="36"/>
    </row>
    <row r="47" spans="1:31" x14ac:dyDescent="0.35">
      <c r="A47" s="2">
        <v>44791</v>
      </c>
      <c r="B47" s="6" t="s">
        <v>18</v>
      </c>
      <c r="C47" s="6" t="s">
        <v>214</v>
      </c>
      <c r="D47" t="s">
        <v>109</v>
      </c>
      <c r="E47" t="s">
        <v>21</v>
      </c>
      <c r="F47">
        <v>13</v>
      </c>
      <c r="G47" t="s">
        <v>39</v>
      </c>
      <c r="H47" t="s">
        <v>119</v>
      </c>
      <c r="I47" t="str">
        <f t="shared" si="0"/>
        <v>L3BbrI7</v>
      </c>
      <c r="J47" t="s">
        <v>441</v>
      </c>
      <c r="K47" t="s">
        <v>221</v>
      </c>
      <c r="L47" s="1">
        <v>0.747</v>
      </c>
      <c r="M47">
        <v>4.04</v>
      </c>
      <c r="N47" s="1">
        <f t="shared" si="13"/>
        <v>-0.40400000000000003</v>
      </c>
      <c r="O47" t="s">
        <v>88</v>
      </c>
      <c r="P47">
        <v>0.54200000000000004</v>
      </c>
      <c r="Q47" s="1">
        <f t="shared" si="2"/>
        <v>0.20499999999999996</v>
      </c>
      <c r="R47">
        <v>18.16</v>
      </c>
      <c r="S47" s="42">
        <f t="shared" si="14"/>
        <v>-1.8160000000000001</v>
      </c>
      <c r="T47" s="1">
        <f t="shared" si="15"/>
        <v>-1.4119999999999999</v>
      </c>
      <c r="U47">
        <v>85.5</v>
      </c>
      <c r="V47">
        <v>85.5</v>
      </c>
      <c r="W47" s="21">
        <f t="shared" si="18"/>
        <v>5738.5462500000003</v>
      </c>
      <c r="X47" s="23">
        <f t="shared" si="22"/>
        <v>0.37822878228782275</v>
      </c>
      <c r="Y47" s="27">
        <f t="shared" si="19"/>
        <v>3.5955293865164106E-5</v>
      </c>
      <c r="Z47" s="27">
        <f t="shared" si="20"/>
        <v>2.063311167775855E-5</v>
      </c>
      <c r="AA47" s="22">
        <f t="shared" si="21"/>
        <v>20.633111677758549</v>
      </c>
      <c r="AB47" s="22">
        <f t="shared" si="17"/>
        <v>14.612685324191608</v>
      </c>
      <c r="AC47">
        <v>28.894600000000001</v>
      </c>
      <c r="AD47" s="36"/>
      <c r="AE47" s="36"/>
    </row>
    <row r="48" spans="1:31" x14ac:dyDescent="0.35">
      <c r="A48" s="2">
        <v>44791</v>
      </c>
      <c r="B48" s="6" t="s">
        <v>18</v>
      </c>
      <c r="C48" s="6" t="s">
        <v>214</v>
      </c>
      <c r="D48" t="s">
        <v>86</v>
      </c>
      <c r="E48" t="s">
        <v>46</v>
      </c>
      <c r="F48">
        <v>6</v>
      </c>
      <c r="G48" t="s">
        <v>39</v>
      </c>
      <c r="H48" t="s">
        <v>91</v>
      </c>
      <c r="I48" t="str">
        <f t="shared" si="0"/>
        <v>K5BbrA3</v>
      </c>
      <c r="J48" t="s">
        <v>396</v>
      </c>
      <c r="K48" t="s">
        <v>219</v>
      </c>
      <c r="L48" s="1">
        <v>0.78800000000000003</v>
      </c>
      <c r="M48">
        <v>9.7200000000000006</v>
      </c>
      <c r="N48" s="1">
        <f t="shared" si="13"/>
        <v>-0.97200000000000009</v>
      </c>
      <c r="O48" t="s">
        <v>220</v>
      </c>
      <c r="P48">
        <v>0.59199999999999997</v>
      </c>
      <c r="Q48" s="1">
        <f t="shared" si="2"/>
        <v>0.19600000000000006</v>
      </c>
      <c r="R48">
        <v>17.64</v>
      </c>
      <c r="S48" s="42">
        <f t="shared" si="14"/>
        <v>-1.764</v>
      </c>
      <c r="T48" s="1">
        <f t="shared" si="15"/>
        <v>-0.79199999999999993</v>
      </c>
      <c r="U48">
        <v>78.25</v>
      </c>
      <c r="V48">
        <v>78.25</v>
      </c>
      <c r="W48" s="21">
        <f t="shared" si="18"/>
        <v>4806.6040625000005</v>
      </c>
      <c r="X48" s="23">
        <f t="shared" si="22"/>
        <v>0.3310810810810812</v>
      </c>
      <c r="Y48" s="27">
        <f t="shared" si="19"/>
        <v>3.0520114897817388E-5</v>
      </c>
      <c r="Z48" s="27">
        <f t="shared" si="20"/>
        <v>1.4669810825581584E-5</v>
      </c>
      <c r="AA48" s="22">
        <f t="shared" si="21"/>
        <v>14.669810825581584</v>
      </c>
      <c r="AB48" s="22">
        <f t="shared" si="17"/>
        <v>18.522488416138366</v>
      </c>
      <c r="AC48">
        <v>28.894600000000001</v>
      </c>
      <c r="AD48" s="36"/>
      <c r="AE48" s="36"/>
    </row>
    <row r="49" spans="1:31" x14ac:dyDescent="0.35">
      <c r="A49" s="2">
        <v>44804</v>
      </c>
      <c r="B49" s="6" t="s">
        <v>18</v>
      </c>
      <c r="C49" s="6" t="s">
        <v>232</v>
      </c>
      <c r="D49" t="s">
        <v>109</v>
      </c>
      <c r="E49" t="s">
        <v>21</v>
      </c>
      <c r="F49">
        <v>11</v>
      </c>
      <c r="G49" t="s">
        <v>39</v>
      </c>
      <c r="H49" t="s">
        <v>113</v>
      </c>
      <c r="I49" t="str">
        <f t="shared" si="0"/>
        <v>L3BbrA10</v>
      </c>
      <c r="J49" t="s">
        <v>440</v>
      </c>
      <c r="K49" t="s">
        <v>226</v>
      </c>
      <c r="L49" s="1">
        <v>0.621</v>
      </c>
      <c r="M49">
        <v>5.61</v>
      </c>
      <c r="N49" s="1">
        <f t="shared" si="13"/>
        <v>-0.56100000000000005</v>
      </c>
      <c r="O49" t="s">
        <v>233</v>
      </c>
      <c r="P49">
        <v>0.48299999999999998</v>
      </c>
      <c r="Q49" s="1">
        <f t="shared" si="2"/>
        <v>0.13800000000000001</v>
      </c>
      <c r="R49">
        <v>17.23</v>
      </c>
      <c r="S49" s="42">
        <f t="shared" si="14"/>
        <v>-1.7230000000000001</v>
      </c>
      <c r="T49" s="1">
        <f t="shared" si="15"/>
        <v>-1.1619999999999999</v>
      </c>
      <c r="U49">
        <v>96.25</v>
      </c>
      <c r="V49">
        <v>90.3</v>
      </c>
      <c r="W49" s="21">
        <f t="shared" si="18"/>
        <v>7272.2890625</v>
      </c>
      <c r="X49" s="23">
        <f t="shared" si="22"/>
        <v>0.28571428571428575</v>
      </c>
      <c r="Y49" s="27">
        <f t="shared" si="19"/>
        <v>2.5456529676096076E-5</v>
      </c>
      <c r="Z49" s="27">
        <f t="shared" si="20"/>
        <v>1.8512724233268017E-5</v>
      </c>
      <c r="AA49" s="22">
        <f t="shared" si="21"/>
        <v>18.512724233268017</v>
      </c>
      <c r="AB49" s="22">
        <f t="shared" si="17"/>
        <v>15.93177644859554</v>
      </c>
      <c r="AC49">
        <v>32.519599999999997</v>
      </c>
      <c r="AD49" s="13"/>
    </row>
    <row r="50" spans="1:31" x14ac:dyDescent="0.35">
      <c r="A50" s="2">
        <v>44777</v>
      </c>
      <c r="B50" t="s">
        <v>18</v>
      </c>
      <c r="C50" t="s">
        <v>196</v>
      </c>
      <c r="D50" t="s">
        <v>109</v>
      </c>
      <c r="E50" t="s">
        <v>21</v>
      </c>
      <c r="F50">
        <v>16</v>
      </c>
      <c r="G50" t="s">
        <v>39</v>
      </c>
      <c r="H50" t="s">
        <v>119</v>
      </c>
      <c r="I50" t="str">
        <f t="shared" si="0"/>
        <v>L3BbrI7</v>
      </c>
      <c r="J50" t="s">
        <v>441</v>
      </c>
      <c r="K50" t="s">
        <v>87</v>
      </c>
      <c r="L50" s="1">
        <v>0.81899999999999995</v>
      </c>
      <c r="M50">
        <v>7.21</v>
      </c>
      <c r="N50" s="1">
        <f t="shared" si="13"/>
        <v>-0.72099999999999997</v>
      </c>
      <c r="O50" t="s">
        <v>180</v>
      </c>
      <c r="P50">
        <v>0.54900000000000004</v>
      </c>
      <c r="Q50" s="1">
        <f t="shared" si="2"/>
        <v>0.26999999999999991</v>
      </c>
      <c r="R50" s="4">
        <v>17.18</v>
      </c>
      <c r="S50" s="42">
        <f t="shared" si="14"/>
        <v>-1.718</v>
      </c>
      <c r="T50" s="1">
        <f t="shared" si="15"/>
        <v>-0.997</v>
      </c>
      <c r="U50">
        <v>85.5</v>
      </c>
      <c r="V50">
        <v>85.5</v>
      </c>
      <c r="W50" s="21">
        <f t="shared" si="18"/>
        <v>5738.5462500000003</v>
      </c>
      <c r="X50" s="23">
        <f t="shared" si="22"/>
        <v>0.49180327868852436</v>
      </c>
      <c r="Y50" s="27">
        <f t="shared" si="19"/>
        <v>4.9675494502303785E-5</v>
      </c>
      <c r="Z50" s="27">
        <f t="shared" si="20"/>
        <v>2.8506512269309103E-5</v>
      </c>
      <c r="AA50" s="22">
        <f t="shared" si="21"/>
        <v>28.506512269309102</v>
      </c>
      <c r="AB50" s="22">
        <f t="shared" si="17"/>
        <v>28.592289136719259</v>
      </c>
      <c r="AC50">
        <v>29.967099999999999</v>
      </c>
      <c r="AD50" s="36"/>
      <c r="AE50" s="36"/>
    </row>
    <row r="51" spans="1:31" x14ac:dyDescent="0.35">
      <c r="A51" s="2">
        <v>44750</v>
      </c>
      <c r="B51" t="s">
        <v>18</v>
      </c>
      <c r="C51" t="s">
        <v>155</v>
      </c>
      <c r="D51" t="s">
        <v>123</v>
      </c>
      <c r="E51" t="s">
        <v>21</v>
      </c>
      <c r="F51">
        <v>10</v>
      </c>
      <c r="G51" t="s">
        <v>39</v>
      </c>
      <c r="H51" t="s">
        <v>131</v>
      </c>
      <c r="I51" t="str">
        <f t="shared" si="0"/>
        <v>M1BbrJ3</v>
      </c>
      <c r="J51" t="s">
        <v>455</v>
      </c>
      <c r="K51" t="s">
        <v>169</v>
      </c>
      <c r="L51" s="1">
        <v>0.88100000000000001</v>
      </c>
      <c r="M51">
        <v>9.83</v>
      </c>
      <c r="N51" s="1">
        <f t="shared" si="13"/>
        <v>-0.98299999999999998</v>
      </c>
      <c r="O51" t="s">
        <v>180</v>
      </c>
      <c r="P51">
        <v>0.72299999999999998</v>
      </c>
      <c r="Q51" s="1">
        <f t="shared" si="2"/>
        <v>0.15800000000000003</v>
      </c>
      <c r="R51">
        <v>16.7</v>
      </c>
      <c r="S51" s="42">
        <f t="shared" si="14"/>
        <v>-1.67</v>
      </c>
      <c r="T51" s="1">
        <f t="shared" si="15"/>
        <v>-0.68699999999999994</v>
      </c>
      <c r="U51">
        <v>84.55</v>
      </c>
      <c r="V51" s="13">
        <f>(T51+U51)/2</f>
        <v>41.9315</v>
      </c>
      <c r="W51" s="21">
        <f t="shared" si="18"/>
        <v>5611.7314624999999</v>
      </c>
      <c r="X51" s="23">
        <f t="shared" si="22"/>
        <v>0.21853388658367917</v>
      </c>
      <c r="Y51" s="27">
        <f t="shared" si="19"/>
        <v>1.8301833137713176E-5</v>
      </c>
      <c r="Z51" s="27">
        <f t="shared" si="20"/>
        <v>1.0270497284033013E-5</v>
      </c>
      <c r="AA51" s="22">
        <f t="shared" si="21"/>
        <v>10.270497284033013</v>
      </c>
      <c r="AB51" s="22">
        <f t="shared" si="17"/>
        <v>14.949777706016032</v>
      </c>
      <c r="AC51">
        <v>33.388599999999997</v>
      </c>
      <c r="AD51" s="36"/>
      <c r="AE51" s="36"/>
    </row>
    <row r="52" spans="1:31" x14ac:dyDescent="0.35">
      <c r="A52" s="2">
        <v>44722</v>
      </c>
      <c r="B52" t="s">
        <v>18</v>
      </c>
      <c r="C52" t="s">
        <v>19</v>
      </c>
      <c r="D52" t="s">
        <v>123</v>
      </c>
      <c r="E52" t="s">
        <v>21</v>
      </c>
      <c r="F52">
        <v>11</v>
      </c>
      <c r="G52" t="s">
        <v>39</v>
      </c>
      <c r="H52" t="s">
        <v>131</v>
      </c>
      <c r="I52" t="str">
        <f t="shared" si="0"/>
        <v>M1BbrJ3</v>
      </c>
      <c r="J52" t="s">
        <v>455</v>
      </c>
      <c r="K52" t="s">
        <v>128</v>
      </c>
      <c r="L52" s="1">
        <v>0.78800000000000003</v>
      </c>
      <c r="M52">
        <v>0.98</v>
      </c>
      <c r="N52" s="1">
        <f t="shared" si="13"/>
        <v>-9.8000000000000004E-2</v>
      </c>
      <c r="O52" t="s">
        <v>129</v>
      </c>
      <c r="P52">
        <v>0.63800000000000001</v>
      </c>
      <c r="Q52" s="1">
        <f t="shared" si="2"/>
        <v>0.15000000000000002</v>
      </c>
      <c r="R52" s="6">
        <v>16.670000000000002</v>
      </c>
      <c r="S52" s="42">
        <f t="shared" si="14"/>
        <v>-1.6670000000000003</v>
      </c>
      <c r="T52" s="1">
        <f t="shared" si="15"/>
        <v>-1.5690000000000002</v>
      </c>
      <c r="U52">
        <v>84.55</v>
      </c>
      <c r="V52" s="13">
        <f>(T52+U52)/2</f>
        <v>41.490499999999997</v>
      </c>
      <c r="W52" s="21">
        <f t="shared" si="18"/>
        <v>5611.7314624999999</v>
      </c>
      <c r="X52" s="23">
        <f t="shared" si="22"/>
        <v>0.23510971786833859</v>
      </c>
      <c r="Y52" s="27">
        <f t="shared" si="19"/>
        <v>2.0025392902207458E-5</v>
      </c>
      <c r="Z52" s="27">
        <f t="shared" si="20"/>
        <v>1.1237712739824179E-5</v>
      </c>
      <c r="AA52" s="22">
        <f t="shared" si="21"/>
        <v>11.237712739824179</v>
      </c>
      <c r="AB52" s="22">
        <f t="shared" si="17"/>
        <v>7.1623408156941863</v>
      </c>
      <c r="AC52">
        <v>27.385200000000001</v>
      </c>
      <c r="AD52" s="36"/>
      <c r="AE52" s="36"/>
    </row>
    <row r="53" spans="1:31" x14ac:dyDescent="0.35">
      <c r="A53" s="2">
        <v>44778</v>
      </c>
      <c r="B53" s="6" t="s">
        <v>18</v>
      </c>
      <c r="C53" s="6" t="s">
        <v>196</v>
      </c>
      <c r="D53" t="s">
        <v>86</v>
      </c>
      <c r="E53" t="s">
        <v>46</v>
      </c>
      <c r="F53">
        <v>2</v>
      </c>
      <c r="G53" t="s">
        <v>39</v>
      </c>
      <c r="H53" t="s">
        <v>91</v>
      </c>
      <c r="I53" t="str">
        <f t="shared" si="0"/>
        <v>K5BbrA3</v>
      </c>
      <c r="J53" t="s">
        <v>396</v>
      </c>
      <c r="K53" t="s">
        <v>208</v>
      </c>
      <c r="L53" s="1">
        <v>0.77800000000000002</v>
      </c>
      <c r="M53">
        <v>4.71</v>
      </c>
      <c r="N53" s="1">
        <f t="shared" si="13"/>
        <v>-0.47099999999999997</v>
      </c>
      <c r="O53" s="6" t="s">
        <v>168</v>
      </c>
      <c r="P53">
        <v>0.57399999999999995</v>
      </c>
      <c r="Q53" s="1">
        <f t="shared" si="2"/>
        <v>0.20400000000000007</v>
      </c>
      <c r="R53">
        <v>16.61</v>
      </c>
      <c r="S53" s="42">
        <f t="shared" si="14"/>
        <v>-1.661</v>
      </c>
      <c r="T53" s="1">
        <f t="shared" si="15"/>
        <v>-1.19</v>
      </c>
      <c r="U53">
        <v>78.25</v>
      </c>
      <c r="V53">
        <v>78.25</v>
      </c>
      <c r="W53" s="21">
        <f t="shared" si="18"/>
        <v>4806.6040625000005</v>
      </c>
      <c r="X53" s="23">
        <f t="shared" si="22"/>
        <v>0.35540069686411163</v>
      </c>
      <c r="Y53" s="27">
        <f t="shared" si="19"/>
        <v>3.3302831342237618E-5</v>
      </c>
      <c r="Z53" s="27">
        <f t="shared" si="20"/>
        <v>1.6007352442235167E-5</v>
      </c>
      <c r="AA53" s="22">
        <f t="shared" si="21"/>
        <v>16.007352442235167</v>
      </c>
      <c r="AB53" s="22">
        <f t="shared" si="17"/>
        <v>13.4515566741472</v>
      </c>
      <c r="AC53">
        <v>33.254899999999999</v>
      </c>
      <c r="AD53" s="36"/>
      <c r="AE53" s="36"/>
    </row>
    <row r="54" spans="1:31" x14ac:dyDescent="0.35">
      <c r="A54" s="2">
        <v>44734</v>
      </c>
      <c r="B54" t="s">
        <v>18</v>
      </c>
      <c r="C54" t="s">
        <v>141</v>
      </c>
      <c r="D54" t="s">
        <v>123</v>
      </c>
      <c r="E54" t="s">
        <v>21</v>
      </c>
      <c r="F54">
        <v>8</v>
      </c>
      <c r="G54" t="s">
        <v>39</v>
      </c>
      <c r="H54" t="s">
        <v>131</v>
      </c>
      <c r="I54" t="str">
        <f t="shared" si="0"/>
        <v>M1BbrJ3</v>
      </c>
      <c r="J54" t="s">
        <v>455</v>
      </c>
      <c r="K54" t="s">
        <v>142</v>
      </c>
      <c r="L54" s="1">
        <v>0.84199999999999997</v>
      </c>
      <c r="M54">
        <v>3.51</v>
      </c>
      <c r="N54" s="1">
        <f t="shared" si="13"/>
        <v>-0.35099999999999998</v>
      </c>
      <c r="O54" t="s">
        <v>149</v>
      </c>
      <c r="P54">
        <v>0.624</v>
      </c>
      <c r="Q54" s="1">
        <f t="shared" si="2"/>
        <v>0.21799999999999997</v>
      </c>
      <c r="R54">
        <v>16.09</v>
      </c>
      <c r="S54" s="42">
        <f t="shared" si="14"/>
        <v>-1.609</v>
      </c>
      <c r="T54" s="1">
        <f t="shared" si="15"/>
        <v>-1.258</v>
      </c>
      <c r="U54">
        <v>84.55</v>
      </c>
      <c r="V54" s="13">
        <f>(T54+U54)/2</f>
        <v>41.646000000000001</v>
      </c>
      <c r="W54" s="21">
        <f t="shared" si="18"/>
        <v>5611.7314624999999</v>
      </c>
      <c r="X54" s="23">
        <f t="shared" si="22"/>
        <v>0.34935897435897434</v>
      </c>
      <c r="Y54" s="27">
        <f t="shared" si="19"/>
        <v>3.2607287682818819E-5</v>
      </c>
      <c r="Z54" s="27">
        <f t="shared" si="20"/>
        <v>1.8298334219646309E-5</v>
      </c>
      <c r="AA54" s="22">
        <f t="shared" si="21"/>
        <v>18.298334219646311</v>
      </c>
      <c r="AB54" s="22">
        <f t="shared" si="17"/>
        <v>14.545575691292775</v>
      </c>
      <c r="AC54">
        <v>31.695499999999999</v>
      </c>
      <c r="AD54" s="13"/>
      <c r="AE54" s="13"/>
    </row>
    <row r="55" spans="1:31" x14ac:dyDescent="0.35">
      <c r="A55" s="2">
        <v>44792</v>
      </c>
      <c r="B55" s="6" t="s">
        <v>18</v>
      </c>
      <c r="C55" s="6" t="s">
        <v>214</v>
      </c>
      <c r="D55" t="s">
        <v>45</v>
      </c>
      <c r="E55" t="s">
        <v>46</v>
      </c>
      <c r="F55">
        <v>7</v>
      </c>
      <c r="G55" t="s">
        <v>39</v>
      </c>
      <c r="H55" t="s">
        <v>40</v>
      </c>
      <c r="I55" t="str">
        <f t="shared" si="0"/>
        <v>L4BbrG4</v>
      </c>
      <c r="J55" t="s">
        <v>412</v>
      </c>
      <c r="K55" t="s">
        <v>226</v>
      </c>
      <c r="L55" s="1">
        <v>0.56100000000000005</v>
      </c>
      <c r="M55">
        <v>7.97</v>
      </c>
      <c r="N55" s="1">
        <f t="shared" si="13"/>
        <v>-0.79699999999999993</v>
      </c>
      <c r="O55" t="s">
        <v>60</v>
      </c>
      <c r="P55">
        <v>0.48499999999999999</v>
      </c>
      <c r="Q55" s="1">
        <f t="shared" si="2"/>
        <v>7.6000000000000068E-2</v>
      </c>
      <c r="R55">
        <v>15.64</v>
      </c>
      <c r="S55" s="42">
        <f t="shared" si="14"/>
        <v>-1.5640000000000001</v>
      </c>
      <c r="T55" s="1">
        <f t="shared" si="15"/>
        <v>-0.76700000000000013</v>
      </c>
      <c r="U55">
        <v>51</v>
      </c>
      <c r="V55">
        <v>51</v>
      </c>
      <c r="W55" s="21">
        <f t="shared" si="18"/>
        <v>2041.7850000000001</v>
      </c>
      <c r="X55" s="23">
        <f t="shared" si="22"/>
        <v>0.15670103092783519</v>
      </c>
      <c r="Y55" s="27">
        <f t="shared" si="19"/>
        <v>1.2152913682059939E-5</v>
      </c>
      <c r="Z55" s="27">
        <f t="shared" si="20"/>
        <v>2.4813636862324752E-6</v>
      </c>
      <c r="AA55" s="22">
        <f t="shared" si="21"/>
        <v>2.4813636862324753</v>
      </c>
      <c r="AB55" s="22">
        <f t="shared" si="17"/>
        <v>3.2351547408506844</v>
      </c>
      <c r="AC55">
        <v>34.301699999999997</v>
      </c>
      <c r="AD55" s="36"/>
      <c r="AE55" s="36"/>
    </row>
    <row r="56" spans="1:31" x14ac:dyDescent="0.35">
      <c r="A56" s="2">
        <v>44778</v>
      </c>
      <c r="B56" s="6" t="s">
        <v>18</v>
      </c>
      <c r="C56" s="6" t="s">
        <v>196</v>
      </c>
      <c r="D56" t="s">
        <v>20</v>
      </c>
      <c r="E56" t="s">
        <v>21</v>
      </c>
      <c r="F56">
        <v>4</v>
      </c>
      <c r="G56" t="s">
        <v>39</v>
      </c>
      <c r="H56" t="s">
        <v>40</v>
      </c>
      <c r="I56" t="str">
        <f t="shared" si="0"/>
        <v>K6BbrG4</v>
      </c>
      <c r="J56" t="s">
        <v>418</v>
      </c>
      <c r="K56" t="s">
        <v>207</v>
      </c>
      <c r="L56" s="1">
        <v>0.755</v>
      </c>
      <c r="M56">
        <v>6.31</v>
      </c>
      <c r="N56" s="1">
        <f t="shared" si="13"/>
        <v>-0.63100000000000001</v>
      </c>
      <c r="O56" s="6" t="s">
        <v>163</v>
      </c>
      <c r="P56">
        <v>0.65200000000000002</v>
      </c>
      <c r="Q56" s="1">
        <f t="shared" si="2"/>
        <v>0.10299999999999998</v>
      </c>
      <c r="R56">
        <v>14.82</v>
      </c>
      <c r="S56" s="42">
        <f t="shared" si="14"/>
        <v>-1.482</v>
      </c>
      <c r="T56" s="1">
        <f t="shared" si="15"/>
        <v>-0.85099999999999998</v>
      </c>
      <c r="U56">
        <v>69.400000000000006</v>
      </c>
      <c r="V56">
        <v>69.400000000000006</v>
      </c>
      <c r="W56" s="21">
        <f t="shared" si="18"/>
        <v>3780.8426000000004</v>
      </c>
      <c r="X56" s="23">
        <f t="shared" si="22"/>
        <v>0.15797546012269936</v>
      </c>
      <c r="Y56" s="27">
        <f t="shared" si="19"/>
        <v>1.2274697403006519E-5</v>
      </c>
      <c r="Z56" s="27">
        <f t="shared" si="20"/>
        <v>4.6408698843396419E-6</v>
      </c>
      <c r="AA56" s="22">
        <f t="shared" si="21"/>
        <v>4.6408698843396419</v>
      </c>
      <c r="AB56" s="22">
        <f t="shared" si="17"/>
        <v>5.4534311214331872</v>
      </c>
      <c r="AC56">
        <v>33.254899999999999</v>
      </c>
      <c r="AD56" s="13"/>
    </row>
    <row r="57" spans="1:31" x14ac:dyDescent="0.35">
      <c r="A57" s="2">
        <v>44734</v>
      </c>
      <c r="B57" t="s">
        <v>18</v>
      </c>
      <c r="C57" t="s">
        <v>141</v>
      </c>
      <c r="D57" t="s">
        <v>109</v>
      </c>
      <c r="E57" t="s">
        <v>21</v>
      </c>
      <c r="F57">
        <v>12</v>
      </c>
      <c r="G57" t="s">
        <v>39</v>
      </c>
      <c r="H57" t="s">
        <v>113</v>
      </c>
      <c r="I57" t="str">
        <f t="shared" si="0"/>
        <v>L3BbrA10</v>
      </c>
      <c r="J57" t="s">
        <v>440</v>
      </c>
      <c r="K57" t="s">
        <v>145</v>
      </c>
      <c r="L57" s="1">
        <v>0.72499999999999998</v>
      </c>
      <c r="M57">
        <v>2.73</v>
      </c>
      <c r="N57" s="1">
        <f t="shared" si="13"/>
        <v>-0.27300000000000002</v>
      </c>
      <c r="O57" t="s">
        <v>147</v>
      </c>
      <c r="P57">
        <v>0.50700000000000001</v>
      </c>
      <c r="Q57" s="1">
        <f t="shared" si="2"/>
        <v>0.21799999999999997</v>
      </c>
      <c r="R57">
        <v>14.64</v>
      </c>
      <c r="S57" s="42">
        <f t="shared" si="14"/>
        <v>-1.464</v>
      </c>
      <c r="T57" s="1">
        <f t="shared" si="15"/>
        <v>-1.1909999999999998</v>
      </c>
      <c r="U57">
        <v>96.25</v>
      </c>
      <c r="V57" s="13">
        <f>(T57+U57)/2</f>
        <v>47.529499999999999</v>
      </c>
      <c r="W57" s="21">
        <f t="shared" si="18"/>
        <v>7272.2890625</v>
      </c>
      <c r="X57" s="23">
        <f t="shared" si="22"/>
        <v>0.42998027613412221</v>
      </c>
      <c r="Y57" s="27">
        <f t="shared" si="19"/>
        <v>4.2103878822027655E-5</v>
      </c>
      <c r="Z57" s="27">
        <f t="shared" si="20"/>
        <v>3.0619157744625711E-5</v>
      </c>
      <c r="AA57" s="22">
        <f t="shared" si="21"/>
        <v>30.61915774462571</v>
      </c>
      <c r="AB57" s="22">
        <f t="shared" si="17"/>
        <v>25.70878064200312</v>
      </c>
      <c r="AC57">
        <v>31.695499999999999</v>
      </c>
      <c r="AD57" s="36"/>
      <c r="AE57" s="36"/>
    </row>
    <row r="58" spans="1:31" x14ac:dyDescent="0.35">
      <c r="A58" s="14">
        <v>44733</v>
      </c>
      <c r="B58" s="13" t="s">
        <v>18</v>
      </c>
      <c r="C58" s="13" t="s">
        <v>141</v>
      </c>
      <c r="D58" s="13" t="s">
        <v>133</v>
      </c>
      <c r="E58" s="13" t="s">
        <v>46</v>
      </c>
      <c r="F58" s="13">
        <v>9</v>
      </c>
      <c r="G58" s="13" t="s">
        <v>39</v>
      </c>
      <c r="H58" s="13" t="s">
        <v>95</v>
      </c>
      <c r="I58" s="13" t="str">
        <f t="shared" si="0"/>
        <v>K1BbrF10</v>
      </c>
      <c r="J58" s="13" t="s">
        <v>470</v>
      </c>
      <c r="K58" s="13" t="s">
        <v>143</v>
      </c>
      <c r="L58" s="17">
        <v>0.50700000000000001</v>
      </c>
      <c r="M58" s="13">
        <v>7.82</v>
      </c>
      <c r="N58" s="17">
        <f t="shared" si="13"/>
        <v>-0.78200000000000003</v>
      </c>
      <c r="O58" s="13" t="s">
        <v>144</v>
      </c>
      <c r="P58" s="13">
        <v>0.40600000000000003</v>
      </c>
      <c r="Q58" s="17">
        <f t="shared" si="2"/>
        <v>0.10099999999999998</v>
      </c>
      <c r="R58" s="13">
        <v>14.4</v>
      </c>
      <c r="S58" s="42">
        <f t="shared" si="14"/>
        <v>-1.44</v>
      </c>
      <c r="T58" s="17">
        <f t="shared" si="15"/>
        <v>-0.65799999999999992</v>
      </c>
      <c r="U58" s="13">
        <v>97.65</v>
      </c>
      <c r="V58" s="13">
        <f>(T58+U58)/2</f>
        <v>48.496000000000002</v>
      </c>
      <c r="W58" s="21">
        <f t="shared" si="18"/>
        <v>7485.3851625000007</v>
      </c>
      <c r="X58" s="25">
        <f t="shared" si="22"/>
        <v>0.24876847290640386</v>
      </c>
      <c r="Y58" s="29">
        <f t="shared" si="19"/>
        <v>2.1466983633596243E-5</v>
      </c>
      <c r="Z58" s="29">
        <f t="shared" si="20"/>
        <v>1.6068864077455169E-5</v>
      </c>
      <c r="AA58" s="22">
        <f t="shared" si="21"/>
        <v>16.068864077455167</v>
      </c>
      <c r="AB58" s="22">
        <f t="shared" si="17"/>
        <v>24.420766075159833</v>
      </c>
      <c r="AC58">
        <v>30.972899999999999</v>
      </c>
      <c r="AD58" s="36"/>
      <c r="AE58" s="36"/>
    </row>
    <row r="59" spans="1:31" x14ac:dyDescent="0.35">
      <c r="A59" s="2">
        <v>44806</v>
      </c>
      <c r="B59" s="6" t="s">
        <v>18</v>
      </c>
      <c r="C59" s="6" t="s">
        <v>232</v>
      </c>
      <c r="D59" t="s">
        <v>20</v>
      </c>
      <c r="E59" t="s">
        <v>21</v>
      </c>
      <c r="F59">
        <v>13</v>
      </c>
      <c r="G59" t="s">
        <v>39</v>
      </c>
      <c r="H59" t="s">
        <v>40</v>
      </c>
      <c r="I59" t="str">
        <f t="shared" si="0"/>
        <v>K6BbrG4</v>
      </c>
      <c r="J59" t="s">
        <v>418</v>
      </c>
      <c r="K59" t="s">
        <v>241</v>
      </c>
      <c r="L59" s="1">
        <v>0.79100000000000004</v>
      </c>
      <c r="M59">
        <v>9.34</v>
      </c>
      <c r="N59" s="1">
        <f t="shared" si="13"/>
        <v>-0.93399999999999994</v>
      </c>
      <c r="O59" t="s">
        <v>32</v>
      </c>
      <c r="P59">
        <v>0.63600000000000001</v>
      </c>
      <c r="Q59" s="1">
        <f t="shared" si="2"/>
        <v>0.15500000000000003</v>
      </c>
      <c r="R59">
        <v>14.38</v>
      </c>
      <c r="S59" s="42">
        <f t="shared" si="14"/>
        <v>-1.4380000000000002</v>
      </c>
      <c r="T59" s="1">
        <f t="shared" si="15"/>
        <v>-0.50400000000000023</v>
      </c>
      <c r="U59">
        <v>69.400000000000006</v>
      </c>
      <c r="V59">
        <v>72.400000000000006</v>
      </c>
      <c r="W59" s="21">
        <f t="shared" si="18"/>
        <v>3780.8426000000004</v>
      </c>
      <c r="X59" s="23">
        <f t="shared" si="22"/>
        <v>0.2437106918238994</v>
      </c>
      <c r="Y59" s="27">
        <f t="shared" si="19"/>
        <v>2.093098047017677E-5</v>
      </c>
      <c r="Z59" s="27">
        <f t="shared" si="20"/>
        <v>7.9136742621412378E-6</v>
      </c>
      <c r="AA59" s="22">
        <f t="shared" si="21"/>
        <v>7.9136742621412379</v>
      </c>
      <c r="AB59" s="22">
        <f t="shared" si="17"/>
        <v>15.701734647105624</v>
      </c>
      <c r="AC59">
        <v>35.566600000000001</v>
      </c>
      <c r="AD59" s="13"/>
    </row>
    <row r="60" spans="1:31" x14ac:dyDescent="0.35">
      <c r="A60" s="2">
        <v>44748</v>
      </c>
      <c r="B60" t="s">
        <v>18</v>
      </c>
      <c r="C60" t="s">
        <v>155</v>
      </c>
      <c r="D60" t="s">
        <v>45</v>
      </c>
      <c r="E60" t="s">
        <v>46</v>
      </c>
      <c r="F60">
        <v>4</v>
      </c>
      <c r="G60" t="s">
        <v>39</v>
      </c>
      <c r="H60" t="s">
        <v>130</v>
      </c>
      <c r="I60" t="str">
        <f t="shared" si="0"/>
        <v>L4BbrH4</v>
      </c>
      <c r="J60" t="s">
        <v>492</v>
      </c>
      <c r="K60" t="s">
        <v>169</v>
      </c>
      <c r="L60" s="1">
        <v>0.58899999999999997</v>
      </c>
      <c r="M60">
        <v>15.31</v>
      </c>
      <c r="N60" s="1">
        <f t="shared" si="13"/>
        <v>-1.5310000000000001</v>
      </c>
      <c r="O60" t="s">
        <v>170</v>
      </c>
      <c r="P60">
        <v>0.49199999999999999</v>
      </c>
      <c r="Q60" s="1">
        <f t="shared" si="2"/>
        <v>9.6999999999999975E-2</v>
      </c>
      <c r="R60">
        <v>13.34</v>
      </c>
      <c r="S60" s="42">
        <f t="shared" si="14"/>
        <v>-1.3340000000000001</v>
      </c>
      <c r="T60" s="1">
        <f t="shared" si="15"/>
        <v>0.19700000000000006</v>
      </c>
      <c r="U60">
        <v>51</v>
      </c>
      <c r="V60">
        <v>47.2</v>
      </c>
      <c r="W60" s="21">
        <f t="shared" si="18"/>
        <v>2041.7850000000001</v>
      </c>
      <c r="X60" s="23">
        <f t="shared" si="22"/>
        <v>0.19715447154471541</v>
      </c>
      <c r="Y60" s="27">
        <f t="shared" si="19"/>
        <v>1.6123299627223888E-5</v>
      </c>
      <c r="Z60" s="27">
        <f t="shared" si="20"/>
        <v>3.292031132937133E-6</v>
      </c>
      <c r="AA60" s="22">
        <f t="shared" si="21"/>
        <v>3.292031132937133</v>
      </c>
      <c r="AB60" s="22">
        <f t="shared" si="17"/>
        <v>16.710817933691025</v>
      </c>
      <c r="AC60">
        <v>33.4651</v>
      </c>
      <c r="AD60" s="36"/>
      <c r="AE60" s="36"/>
    </row>
    <row r="61" spans="1:31" x14ac:dyDescent="0.35">
      <c r="A61" s="2">
        <v>44776</v>
      </c>
      <c r="B61" t="s">
        <v>18</v>
      </c>
      <c r="C61" t="s">
        <v>196</v>
      </c>
      <c r="D61" t="s">
        <v>109</v>
      </c>
      <c r="E61" t="s">
        <v>21</v>
      </c>
      <c r="F61">
        <v>9</v>
      </c>
      <c r="G61" t="s">
        <v>39</v>
      </c>
      <c r="H61" t="s">
        <v>113</v>
      </c>
      <c r="I61" t="str">
        <f t="shared" si="0"/>
        <v>L3BbrA10</v>
      </c>
      <c r="J61" t="s">
        <v>440</v>
      </c>
      <c r="K61" t="s">
        <v>134</v>
      </c>
      <c r="L61" s="1">
        <v>0.61899999999999999</v>
      </c>
      <c r="M61">
        <v>3.43</v>
      </c>
      <c r="N61" s="1">
        <f t="shared" si="13"/>
        <v>-0.34300000000000003</v>
      </c>
      <c r="O61" t="s">
        <v>202</v>
      </c>
      <c r="P61">
        <v>0.437</v>
      </c>
      <c r="Q61" s="1">
        <f t="shared" si="2"/>
        <v>0.182</v>
      </c>
      <c r="R61">
        <v>13.29</v>
      </c>
      <c r="S61" s="42">
        <f t="shared" si="14"/>
        <v>-1.329</v>
      </c>
      <c r="T61" s="1">
        <f t="shared" si="15"/>
        <v>-0.98599999999999999</v>
      </c>
      <c r="U61">
        <v>96.25</v>
      </c>
      <c r="V61">
        <v>96.25</v>
      </c>
      <c r="W61" s="21">
        <f t="shared" si="18"/>
        <v>7272.2890625</v>
      </c>
      <c r="X61" s="23">
        <f t="shared" si="22"/>
        <v>0.41647597254004576</v>
      </c>
      <c r="Y61" s="27">
        <f t="shared" si="19"/>
        <v>4.0482021490565603E-5</v>
      </c>
      <c r="Z61" s="27">
        <f t="shared" si="20"/>
        <v>2.9439696211373021E-5</v>
      </c>
      <c r="AA61" s="22">
        <f t="shared" si="21"/>
        <v>29.439696211373022</v>
      </c>
      <c r="AB61" s="22">
        <f t="shared" ref="AB61:AB89" si="23">AA61/ABS(T61)</f>
        <v>29.857704068329639</v>
      </c>
      <c r="AC61">
        <v>28.545300000000001</v>
      </c>
      <c r="AD61" s="36"/>
      <c r="AE61" s="36"/>
    </row>
    <row r="62" spans="1:31" x14ac:dyDescent="0.35">
      <c r="A62" s="2">
        <v>44722</v>
      </c>
      <c r="B62" t="s">
        <v>18</v>
      </c>
      <c r="C62" t="s">
        <v>19</v>
      </c>
      <c r="D62" t="s">
        <v>109</v>
      </c>
      <c r="E62" t="s">
        <v>21</v>
      </c>
      <c r="F62">
        <v>12</v>
      </c>
      <c r="G62" s="5" t="s">
        <v>39</v>
      </c>
      <c r="H62" t="s">
        <v>113</v>
      </c>
      <c r="I62" t="str">
        <f t="shared" si="0"/>
        <v>L3BbrA10</v>
      </c>
      <c r="J62" t="s">
        <v>440</v>
      </c>
      <c r="K62" t="s">
        <v>111</v>
      </c>
      <c r="L62" s="1">
        <v>0.58899999999999997</v>
      </c>
      <c r="M62" s="5">
        <v>4.8499999999999996</v>
      </c>
      <c r="N62" s="1">
        <f t="shared" si="13"/>
        <v>-0.48499999999999999</v>
      </c>
      <c r="O62" t="s">
        <v>112</v>
      </c>
      <c r="P62">
        <v>0.41199999999999998</v>
      </c>
      <c r="Q62" s="1">
        <f t="shared" si="2"/>
        <v>0.17699999999999999</v>
      </c>
      <c r="R62">
        <v>12.73</v>
      </c>
      <c r="S62" s="42">
        <f t="shared" si="14"/>
        <v>-1.2730000000000001</v>
      </c>
      <c r="T62" s="1">
        <f t="shared" si="15"/>
        <v>-0.78800000000000014</v>
      </c>
      <c r="U62">
        <v>96.25</v>
      </c>
      <c r="V62" s="13">
        <f>(T62+U62)/2</f>
        <v>47.731000000000002</v>
      </c>
      <c r="W62" s="21">
        <f t="shared" si="18"/>
        <v>7272.2890625</v>
      </c>
      <c r="X62" s="23">
        <f t="shared" si="22"/>
        <v>0.42961165048543687</v>
      </c>
      <c r="Y62" s="27">
        <f t="shared" si="19"/>
        <v>4.2059449042259646E-5</v>
      </c>
      <c r="Z62" s="27">
        <f t="shared" si="20"/>
        <v>3.0586847124480096E-5</v>
      </c>
      <c r="AA62" s="22">
        <f t="shared" si="21"/>
        <v>30.586847124480094</v>
      </c>
      <c r="AB62" s="22">
        <f t="shared" si="23"/>
        <v>38.815795843248843</v>
      </c>
      <c r="AC62">
        <v>27.385200000000001</v>
      </c>
      <c r="AD62" s="36"/>
      <c r="AE62" s="36"/>
    </row>
    <row r="63" spans="1:31" x14ac:dyDescent="0.35">
      <c r="A63" s="2">
        <v>44777</v>
      </c>
      <c r="B63" t="s">
        <v>18</v>
      </c>
      <c r="C63" t="s">
        <v>196</v>
      </c>
      <c r="D63" t="s">
        <v>123</v>
      </c>
      <c r="E63" t="s">
        <v>21</v>
      </c>
      <c r="F63">
        <v>6</v>
      </c>
      <c r="G63" t="s">
        <v>39</v>
      </c>
      <c r="H63" t="s">
        <v>131</v>
      </c>
      <c r="I63" t="str">
        <f t="shared" si="0"/>
        <v>M1BbrJ3</v>
      </c>
      <c r="J63" t="s">
        <v>455</v>
      </c>
      <c r="K63" t="s">
        <v>165</v>
      </c>
      <c r="L63" s="1">
        <v>0.86599999999999999</v>
      </c>
      <c r="M63">
        <v>5.85</v>
      </c>
      <c r="N63" s="1">
        <f t="shared" si="13"/>
        <v>-0.58499999999999996</v>
      </c>
      <c r="O63" s="6" t="s">
        <v>168</v>
      </c>
      <c r="P63">
        <v>0.72599999999999998</v>
      </c>
      <c r="Q63" s="1">
        <f t="shared" si="2"/>
        <v>0.14000000000000001</v>
      </c>
      <c r="R63">
        <v>12.02</v>
      </c>
      <c r="S63" s="42">
        <f t="shared" si="14"/>
        <v>-1.202</v>
      </c>
      <c r="T63" s="1">
        <f t="shared" si="15"/>
        <v>-0.61699999999999999</v>
      </c>
      <c r="U63">
        <v>84.55</v>
      </c>
      <c r="V63">
        <v>84.55</v>
      </c>
      <c r="W63" s="21">
        <f t="shared" si="18"/>
        <v>5611.7314624999999</v>
      </c>
      <c r="X63" s="23">
        <f t="shared" si="22"/>
        <v>0.19283746556473833</v>
      </c>
      <c r="Y63" s="27">
        <f t="shared" si="19"/>
        <v>1.5689806705871461E-5</v>
      </c>
      <c r="Z63" s="27">
        <f t="shared" si="20"/>
        <v>8.8046981931882373E-6</v>
      </c>
      <c r="AA63" s="22">
        <f t="shared" si="21"/>
        <v>8.8046981931882371</v>
      </c>
      <c r="AB63" s="22">
        <f t="shared" si="23"/>
        <v>14.270175353627613</v>
      </c>
      <c r="AC63">
        <v>29.967099999999999</v>
      </c>
      <c r="AD63" s="36"/>
      <c r="AE63" s="36"/>
    </row>
    <row r="64" spans="1:31" x14ac:dyDescent="0.35">
      <c r="A64" s="2">
        <v>44749</v>
      </c>
      <c r="B64" t="s">
        <v>18</v>
      </c>
      <c r="C64" t="s">
        <v>155</v>
      </c>
      <c r="D64" t="s">
        <v>109</v>
      </c>
      <c r="E64" t="s">
        <v>21</v>
      </c>
      <c r="F64">
        <v>12</v>
      </c>
      <c r="G64" t="s">
        <v>39</v>
      </c>
      <c r="H64" t="s">
        <v>119</v>
      </c>
      <c r="I64" t="str">
        <f t="shared" si="0"/>
        <v>L3BbrI7</v>
      </c>
      <c r="J64" t="s">
        <v>441</v>
      </c>
      <c r="K64" t="s">
        <v>153</v>
      </c>
      <c r="L64" s="1">
        <v>0.745</v>
      </c>
      <c r="M64">
        <v>5.52</v>
      </c>
      <c r="N64" s="1">
        <f t="shared" si="13"/>
        <v>-0.55199999999999994</v>
      </c>
      <c r="O64" t="s">
        <v>176</v>
      </c>
      <c r="P64">
        <v>0.54400000000000004</v>
      </c>
      <c r="Q64" s="1">
        <f t="shared" si="2"/>
        <v>0.20099999999999996</v>
      </c>
      <c r="R64">
        <v>11.78</v>
      </c>
      <c r="S64" s="42">
        <f t="shared" si="14"/>
        <v>-1.1779999999999999</v>
      </c>
      <c r="T64" s="1">
        <f t="shared" si="15"/>
        <v>-0.626</v>
      </c>
      <c r="U64">
        <v>85.5</v>
      </c>
      <c r="V64" s="13">
        <f>(T64+U64)/2</f>
        <v>42.436999999999998</v>
      </c>
      <c r="W64" s="21">
        <f t="shared" si="18"/>
        <v>5738.5462500000003</v>
      </c>
      <c r="X64" s="23">
        <f t="shared" si="22"/>
        <v>0.36948529411764697</v>
      </c>
      <c r="Y64" s="27">
        <f t="shared" si="19"/>
        <v>3.493486445414584E-5</v>
      </c>
      <c r="Z64" s="27">
        <f t="shared" si="20"/>
        <v>2.0047533540759692E-5</v>
      </c>
      <c r="AA64" s="22">
        <f t="shared" si="21"/>
        <v>20.047533540759691</v>
      </c>
      <c r="AB64" s="22">
        <f t="shared" si="23"/>
        <v>32.024813962874909</v>
      </c>
      <c r="AC64">
        <v>34.081400000000002</v>
      </c>
      <c r="AD64" s="36"/>
      <c r="AE64" s="36"/>
    </row>
    <row r="65" spans="1:31" x14ac:dyDescent="0.35">
      <c r="A65" s="2">
        <v>44734</v>
      </c>
      <c r="B65" t="s">
        <v>18</v>
      </c>
      <c r="C65" t="s">
        <v>141</v>
      </c>
      <c r="D65" t="s">
        <v>109</v>
      </c>
      <c r="E65" t="s">
        <v>21</v>
      </c>
      <c r="F65">
        <v>6</v>
      </c>
      <c r="G65" t="s">
        <v>39</v>
      </c>
      <c r="H65" t="s">
        <v>113</v>
      </c>
      <c r="I65" t="str">
        <f t="shared" si="0"/>
        <v>L3BbrA10</v>
      </c>
      <c r="J65" t="s">
        <v>440</v>
      </c>
      <c r="K65" t="s">
        <v>69</v>
      </c>
      <c r="L65" s="1">
        <v>0.59299999999999997</v>
      </c>
      <c r="M65">
        <v>3.78</v>
      </c>
      <c r="N65" s="1">
        <f t="shared" si="13"/>
        <v>-0.378</v>
      </c>
      <c r="O65" t="s">
        <v>135</v>
      </c>
      <c r="P65">
        <v>0.41899999999999998</v>
      </c>
      <c r="Q65" s="1">
        <f t="shared" si="2"/>
        <v>0.17399999999999999</v>
      </c>
      <c r="R65">
        <v>11.74</v>
      </c>
      <c r="S65" s="42">
        <f t="shared" si="14"/>
        <v>-1.1739999999999999</v>
      </c>
      <c r="T65" s="1">
        <f t="shared" si="15"/>
        <v>-0.79599999999999993</v>
      </c>
      <c r="U65">
        <v>96.25</v>
      </c>
      <c r="V65" s="13">
        <f>(T65+U65)/2</f>
        <v>47.726999999999997</v>
      </c>
      <c r="W65" s="21">
        <f t="shared" si="18"/>
        <v>7272.2890625</v>
      </c>
      <c r="X65" s="23">
        <f t="shared" si="22"/>
        <v>0.41527446300715987</v>
      </c>
      <c r="Y65" s="27">
        <f t="shared" si="19"/>
        <v>4.0338302992179522E-5</v>
      </c>
      <c r="Z65" s="27">
        <f t="shared" si="20"/>
        <v>2.9335179964983816E-5</v>
      </c>
      <c r="AA65" s="22">
        <f t="shared" si="21"/>
        <v>29.335179964983816</v>
      </c>
      <c r="AB65" s="22">
        <f t="shared" si="23"/>
        <v>36.853241162039971</v>
      </c>
      <c r="AC65">
        <v>31.695499999999999</v>
      </c>
      <c r="AD65" s="36"/>
      <c r="AE65" s="36"/>
    </row>
    <row r="66" spans="1:31" x14ac:dyDescent="0.35">
      <c r="A66" s="2">
        <v>44723</v>
      </c>
      <c r="B66" t="s">
        <v>18</v>
      </c>
      <c r="C66" t="s">
        <v>19</v>
      </c>
      <c r="D66" t="s">
        <v>133</v>
      </c>
      <c r="E66" t="s">
        <v>46</v>
      </c>
      <c r="F66">
        <v>1</v>
      </c>
      <c r="G66" t="s">
        <v>39</v>
      </c>
      <c r="H66" t="s">
        <v>95</v>
      </c>
      <c r="I66" t="str">
        <f t="shared" ref="I66:I129" si="24">D66&amp;G66&amp;H66</f>
        <v>K1BbrF10</v>
      </c>
      <c r="J66" t="s">
        <v>470</v>
      </c>
      <c r="K66" t="s">
        <v>134</v>
      </c>
      <c r="L66" s="1">
        <v>0.495</v>
      </c>
      <c r="M66">
        <v>2.65</v>
      </c>
      <c r="N66" s="1">
        <f t="shared" si="13"/>
        <v>-0.26500000000000001</v>
      </c>
      <c r="O66" t="s">
        <v>135</v>
      </c>
      <c r="P66">
        <v>0.378</v>
      </c>
      <c r="Q66" s="1">
        <f t="shared" ref="Q66:Q129" si="25">L66-P66</f>
        <v>0.11699999999999999</v>
      </c>
      <c r="R66">
        <v>11.48</v>
      </c>
      <c r="S66" s="42">
        <f t="shared" si="14"/>
        <v>-1.1480000000000001</v>
      </c>
      <c r="T66" s="1">
        <f t="shared" si="15"/>
        <v>-0.88300000000000012</v>
      </c>
      <c r="U66">
        <v>97.65</v>
      </c>
      <c r="V66" s="13">
        <f>(T66+U66)/2</f>
        <v>48.383500000000005</v>
      </c>
      <c r="W66" s="21">
        <f t="shared" ref="W66:W89" si="26">3.14*(U66/2)^2</f>
        <v>7485.3851625000007</v>
      </c>
      <c r="X66" s="23">
        <f t="shared" si="22"/>
        <v>0.30952380952380948</v>
      </c>
      <c r="Y66" s="27">
        <f t="shared" ref="Y66:Y89" si="27">119*(10^-6)*(X66^1.231)</f>
        <v>2.8092562231696774E-5</v>
      </c>
      <c r="Z66" s="27">
        <f t="shared" ref="Z66:Z89" si="28">Y66*(W66/10000)</f>
        <v>2.1028364850575095E-5</v>
      </c>
      <c r="AA66" s="22">
        <f t="shared" ref="AA66:AA89" si="29">Z66*10^6</f>
        <v>21.028364850575095</v>
      </c>
      <c r="AB66" s="22">
        <f t="shared" si="23"/>
        <v>23.814682729983115</v>
      </c>
      <c r="AC66">
        <v>31.959900000000001</v>
      </c>
      <c r="AD66" s="36"/>
      <c r="AE66" s="36"/>
    </row>
    <row r="67" spans="1:31" x14ac:dyDescent="0.35">
      <c r="A67" s="9">
        <v>44790</v>
      </c>
      <c r="B67" s="4" t="s">
        <v>18</v>
      </c>
      <c r="C67" s="4" t="s">
        <v>214</v>
      </c>
      <c r="D67" s="4" t="s">
        <v>123</v>
      </c>
      <c r="E67" t="s">
        <v>21</v>
      </c>
      <c r="F67" s="4">
        <v>7</v>
      </c>
      <c r="G67" s="4" t="s">
        <v>39</v>
      </c>
      <c r="H67" s="4" t="s">
        <v>131</v>
      </c>
      <c r="I67" t="str">
        <f t="shared" si="24"/>
        <v>M1BbrJ3</v>
      </c>
      <c r="J67" t="s">
        <v>455</v>
      </c>
      <c r="K67" s="4" t="s">
        <v>69</v>
      </c>
      <c r="L67" s="3">
        <v>0.71299999999999997</v>
      </c>
      <c r="M67" s="4">
        <v>16.78</v>
      </c>
      <c r="N67" s="1">
        <f t="shared" si="13"/>
        <v>-1.6780000000000002</v>
      </c>
      <c r="O67" s="4" t="s">
        <v>129</v>
      </c>
      <c r="P67" s="4">
        <v>0.76500000000000001</v>
      </c>
      <c r="Q67" s="1">
        <f t="shared" si="25"/>
        <v>-5.2000000000000046E-2</v>
      </c>
      <c r="R67" s="4">
        <v>10.57</v>
      </c>
      <c r="S67" s="42">
        <f t="shared" si="14"/>
        <v>-1.0569999999999999</v>
      </c>
      <c r="T67" s="1">
        <f t="shared" si="15"/>
        <v>0.62100000000000022</v>
      </c>
      <c r="U67">
        <v>84.55</v>
      </c>
      <c r="V67">
        <v>84.55</v>
      </c>
      <c r="W67" s="21">
        <f t="shared" si="26"/>
        <v>5611.7314624999999</v>
      </c>
      <c r="X67" s="23">
        <f>(P67-L67)/L67</f>
        <v>7.2931276297335271E-2</v>
      </c>
      <c r="Y67" s="27">
        <f t="shared" si="27"/>
        <v>4.7401694411933094E-6</v>
      </c>
      <c r="Z67" s="27">
        <f t="shared" si="28"/>
        <v>2.6600557990725539E-6</v>
      </c>
      <c r="AA67" s="22">
        <f t="shared" si="29"/>
        <v>2.6600557990725537</v>
      </c>
      <c r="AB67" s="22">
        <f t="shared" si="23"/>
        <v>4.28350370221023</v>
      </c>
      <c r="AC67">
        <v>32.178800000000003</v>
      </c>
      <c r="AD67" s="36"/>
      <c r="AE67" s="36"/>
    </row>
    <row r="68" spans="1:31" x14ac:dyDescent="0.35">
      <c r="A68" s="2">
        <v>44720</v>
      </c>
      <c r="B68" t="s">
        <v>18</v>
      </c>
      <c r="C68" t="s">
        <v>19</v>
      </c>
      <c r="D68" t="s">
        <v>45</v>
      </c>
      <c r="E68" t="s">
        <v>46</v>
      </c>
      <c r="F68">
        <v>5</v>
      </c>
      <c r="G68" t="s">
        <v>39</v>
      </c>
      <c r="H68" t="s">
        <v>40</v>
      </c>
      <c r="I68" t="str">
        <f t="shared" si="24"/>
        <v>L4BbrG4</v>
      </c>
      <c r="J68" t="s">
        <v>412</v>
      </c>
      <c r="K68" t="s">
        <v>23</v>
      </c>
      <c r="L68" s="1">
        <v>0.60599999999999998</v>
      </c>
      <c r="M68">
        <v>7.47</v>
      </c>
      <c r="N68" s="1">
        <f t="shared" si="13"/>
        <v>-0.747</v>
      </c>
      <c r="O68" t="s">
        <v>105</v>
      </c>
      <c r="P68">
        <v>0.434</v>
      </c>
      <c r="Q68" s="1">
        <f t="shared" si="25"/>
        <v>0.17199999999999999</v>
      </c>
      <c r="R68">
        <v>10.01</v>
      </c>
      <c r="S68" s="42">
        <f t="shared" si="14"/>
        <v>-1.0009999999999999</v>
      </c>
      <c r="T68" s="1">
        <f t="shared" si="15"/>
        <v>-0.25399999999999989</v>
      </c>
      <c r="U68">
        <v>51</v>
      </c>
      <c r="V68" s="13">
        <f>(T68+U68)/2</f>
        <v>25.373000000000001</v>
      </c>
      <c r="W68" s="21">
        <f t="shared" si="26"/>
        <v>2041.7850000000001</v>
      </c>
      <c r="X68" s="23">
        <f t="shared" ref="X68:X82" si="30">(L68-P68)/P68</f>
        <v>0.39631336405529949</v>
      </c>
      <c r="Y68" s="27">
        <f t="shared" si="27"/>
        <v>3.8083128882939194E-5</v>
      </c>
      <c r="Z68" s="27">
        <f t="shared" si="28"/>
        <v>7.7757561306252002E-6</v>
      </c>
      <c r="AA68" s="22">
        <f t="shared" si="29"/>
        <v>7.7757561306251999</v>
      </c>
      <c r="AB68" s="22">
        <f t="shared" si="23"/>
        <v>30.61321311269765</v>
      </c>
      <c r="AC68">
        <v>26.9267</v>
      </c>
      <c r="AD68" s="36"/>
      <c r="AE68" s="36"/>
    </row>
    <row r="69" spans="1:31" x14ac:dyDescent="0.35">
      <c r="A69" s="2">
        <v>44721</v>
      </c>
      <c r="B69" t="s">
        <v>18</v>
      </c>
      <c r="C69" t="s">
        <v>19</v>
      </c>
      <c r="D69" t="s">
        <v>20</v>
      </c>
      <c r="E69" t="s">
        <v>21</v>
      </c>
      <c r="F69">
        <v>6</v>
      </c>
      <c r="G69" t="s">
        <v>39</v>
      </c>
      <c r="H69" t="s">
        <v>40</v>
      </c>
      <c r="I69" t="str">
        <f t="shared" si="24"/>
        <v>K6BbrG4</v>
      </c>
      <c r="J69" t="s">
        <v>418</v>
      </c>
      <c r="K69" t="s">
        <v>23</v>
      </c>
      <c r="L69" s="1">
        <v>0.63400000000000001</v>
      </c>
      <c r="M69">
        <v>2.34</v>
      </c>
      <c r="N69" s="1">
        <f t="shared" si="13"/>
        <v>-0.23399999999999999</v>
      </c>
      <c r="O69" t="s">
        <v>32</v>
      </c>
      <c r="P69">
        <v>0.499</v>
      </c>
      <c r="Q69" s="1">
        <f t="shared" si="25"/>
        <v>0.13500000000000001</v>
      </c>
      <c r="R69">
        <v>8.7899999999999991</v>
      </c>
      <c r="S69" s="42">
        <f t="shared" si="14"/>
        <v>-0.87899999999999989</v>
      </c>
      <c r="T69" s="1">
        <f t="shared" si="15"/>
        <v>-0.64499999999999991</v>
      </c>
      <c r="U69">
        <v>69.400000000000006</v>
      </c>
      <c r="V69" s="13">
        <f>(T69+U69)/2</f>
        <v>34.377500000000005</v>
      </c>
      <c r="W69" s="21">
        <f t="shared" si="26"/>
        <v>3780.8426000000004</v>
      </c>
      <c r="X69" s="23">
        <f t="shared" si="30"/>
        <v>0.27054108216432865</v>
      </c>
      <c r="Y69" s="27">
        <f t="shared" si="27"/>
        <v>2.3802690999676617E-5</v>
      </c>
      <c r="Z69" s="27">
        <f t="shared" si="28"/>
        <v>8.999422812621396E-6</v>
      </c>
      <c r="AA69" s="22">
        <f t="shared" si="29"/>
        <v>8.9994228126213969</v>
      </c>
      <c r="AB69" s="22">
        <f t="shared" si="23"/>
        <v>13.952593507940152</v>
      </c>
      <c r="AC69">
        <v>24.548100000000002</v>
      </c>
      <c r="AD69" s="13"/>
    </row>
    <row r="70" spans="1:31" x14ac:dyDescent="0.35">
      <c r="A70" s="2">
        <v>44722</v>
      </c>
      <c r="B70" t="s">
        <v>18</v>
      </c>
      <c r="C70" t="s">
        <v>19</v>
      </c>
      <c r="D70" t="s">
        <v>109</v>
      </c>
      <c r="E70" t="s">
        <v>21</v>
      </c>
      <c r="F70">
        <v>3</v>
      </c>
      <c r="G70" t="s">
        <v>39</v>
      </c>
      <c r="H70" t="s">
        <v>119</v>
      </c>
      <c r="I70" t="str">
        <f t="shared" si="24"/>
        <v>L3BbrI7</v>
      </c>
      <c r="J70" t="s">
        <v>441</v>
      </c>
      <c r="K70" t="s">
        <v>117</v>
      </c>
      <c r="L70" s="1">
        <v>0.69699999999999995</v>
      </c>
      <c r="M70">
        <v>3.21</v>
      </c>
      <c r="N70" s="1">
        <f t="shared" si="13"/>
        <v>-0.32100000000000001</v>
      </c>
      <c r="O70" t="s">
        <v>118</v>
      </c>
      <c r="P70">
        <v>0.498</v>
      </c>
      <c r="Q70" s="1">
        <f t="shared" si="25"/>
        <v>0.19899999999999995</v>
      </c>
      <c r="R70">
        <v>7.79</v>
      </c>
      <c r="S70" s="42">
        <f t="shared" si="14"/>
        <v>-0.77900000000000003</v>
      </c>
      <c r="T70" s="1">
        <f t="shared" si="15"/>
        <v>-0.45800000000000002</v>
      </c>
      <c r="U70">
        <v>85.5</v>
      </c>
      <c r="V70" s="13">
        <f>(T70+U70)/2</f>
        <v>42.521000000000001</v>
      </c>
      <c r="W70" s="21">
        <f t="shared" si="26"/>
        <v>5738.5462500000003</v>
      </c>
      <c r="X70" s="23">
        <f t="shared" si="30"/>
        <v>0.39959839357429711</v>
      </c>
      <c r="Y70" s="27">
        <f t="shared" si="27"/>
        <v>3.847208977662001E-5</v>
      </c>
      <c r="Z70" s="27">
        <f t="shared" si="28"/>
        <v>2.2077386651728612E-5</v>
      </c>
      <c r="AA70" s="22">
        <f t="shared" si="29"/>
        <v>22.077386651728613</v>
      </c>
      <c r="AB70" s="22">
        <f t="shared" si="23"/>
        <v>48.203900986307012</v>
      </c>
      <c r="AC70">
        <v>27.385200000000001</v>
      </c>
    </row>
    <row r="71" spans="1:31" x14ac:dyDescent="0.35">
      <c r="A71" s="2">
        <v>44779</v>
      </c>
      <c r="B71" s="6" t="s">
        <v>18</v>
      </c>
      <c r="C71" s="6" t="s">
        <v>196</v>
      </c>
      <c r="D71" t="s">
        <v>45</v>
      </c>
      <c r="E71" t="s">
        <v>46</v>
      </c>
      <c r="F71">
        <v>9</v>
      </c>
      <c r="G71" t="s">
        <v>39</v>
      </c>
      <c r="H71" t="s">
        <v>40</v>
      </c>
      <c r="I71" t="str">
        <f t="shared" si="24"/>
        <v>L4BbrG4</v>
      </c>
      <c r="J71" t="s">
        <v>412</v>
      </c>
      <c r="K71" t="s">
        <v>212</v>
      </c>
      <c r="L71" s="1">
        <v>0.64300000000000002</v>
      </c>
      <c r="M71">
        <v>5.48</v>
      </c>
      <c r="N71" s="1">
        <f t="shared" si="13"/>
        <v>-0.54800000000000004</v>
      </c>
      <c r="O71" s="6" t="s">
        <v>178</v>
      </c>
      <c r="P71">
        <v>0.47099999999999997</v>
      </c>
      <c r="Q71" s="1">
        <f t="shared" si="25"/>
        <v>0.17200000000000004</v>
      </c>
      <c r="R71">
        <v>7.78</v>
      </c>
      <c r="S71" s="42">
        <f t="shared" si="14"/>
        <v>-0.77800000000000002</v>
      </c>
      <c r="T71" s="1">
        <f t="shared" si="15"/>
        <v>-0.22999999999999998</v>
      </c>
      <c r="U71">
        <v>51</v>
      </c>
      <c r="V71">
        <v>51</v>
      </c>
      <c r="W71" s="21">
        <f t="shared" si="26"/>
        <v>2041.7850000000001</v>
      </c>
      <c r="X71" s="23">
        <f t="shared" si="30"/>
        <v>0.3651804670912952</v>
      </c>
      <c r="Y71" s="27">
        <f t="shared" si="27"/>
        <v>3.4434496954399089E-5</v>
      </c>
      <c r="Z71" s="27">
        <f t="shared" si="28"/>
        <v>7.0307839364037745E-6</v>
      </c>
      <c r="AA71" s="22">
        <f t="shared" si="29"/>
        <v>7.0307839364037745</v>
      </c>
      <c r="AB71" s="22">
        <f t="shared" si="23"/>
        <v>30.568625810451195</v>
      </c>
      <c r="AC71">
        <v>31.516500000000001</v>
      </c>
      <c r="AD71" s="36"/>
      <c r="AE71" s="36"/>
    </row>
    <row r="72" spans="1:31" x14ac:dyDescent="0.35">
      <c r="A72" s="2">
        <v>44749</v>
      </c>
      <c r="B72" t="s">
        <v>18</v>
      </c>
      <c r="C72" t="s">
        <v>155</v>
      </c>
      <c r="D72" t="s">
        <v>109</v>
      </c>
      <c r="E72" t="s">
        <v>21</v>
      </c>
      <c r="F72">
        <v>5</v>
      </c>
      <c r="G72" t="s">
        <v>39</v>
      </c>
      <c r="H72" t="s">
        <v>113</v>
      </c>
      <c r="I72" t="str">
        <f t="shared" si="24"/>
        <v>L3BbrA10</v>
      </c>
      <c r="J72" t="s">
        <v>440</v>
      </c>
      <c r="K72" t="s">
        <v>174</v>
      </c>
      <c r="L72" s="1">
        <v>0.623</v>
      </c>
      <c r="M72">
        <v>2.0099999999999998</v>
      </c>
      <c r="N72" s="1">
        <f t="shared" si="13"/>
        <v>-0.20099999999999998</v>
      </c>
      <c r="O72" t="s">
        <v>175</v>
      </c>
      <c r="P72">
        <v>0.44700000000000001</v>
      </c>
      <c r="Q72" s="1">
        <f t="shared" si="25"/>
        <v>0.17599999999999999</v>
      </c>
      <c r="R72">
        <v>7.24</v>
      </c>
      <c r="S72" s="42">
        <f t="shared" si="14"/>
        <v>-0.72399999999999998</v>
      </c>
      <c r="T72" s="1">
        <f t="shared" si="15"/>
        <v>-0.52300000000000002</v>
      </c>
      <c r="U72">
        <v>96.25</v>
      </c>
      <c r="V72" s="13">
        <f t="shared" ref="V72:V78" si="31">(T72+U72)/2</f>
        <v>47.863500000000002</v>
      </c>
      <c r="W72" s="21">
        <f t="shared" si="26"/>
        <v>7272.2890625</v>
      </c>
      <c r="X72" s="23">
        <f t="shared" si="30"/>
        <v>0.39373601789709167</v>
      </c>
      <c r="Y72" s="27">
        <f t="shared" si="27"/>
        <v>3.7778481235268218E-5</v>
      </c>
      <c r="Z72" s="27">
        <f t="shared" si="28"/>
        <v>2.7473603588510257E-5</v>
      </c>
      <c r="AA72" s="22">
        <f t="shared" si="29"/>
        <v>27.473603588510258</v>
      </c>
      <c r="AB72" s="22">
        <f t="shared" si="23"/>
        <v>52.530790800210816</v>
      </c>
      <c r="AC72">
        <v>34.081400000000002</v>
      </c>
      <c r="AD72" s="36"/>
      <c r="AE72" s="36"/>
    </row>
    <row r="73" spans="1:31" x14ac:dyDescent="0.35">
      <c r="A73" s="2">
        <v>44720</v>
      </c>
      <c r="B73" t="s">
        <v>18</v>
      </c>
      <c r="C73" t="s">
        <v>19</v>
      </c>
      <c r="D73" t="s">
        <v>86</v>
      </c>
      <c r="E73" t="s">
        <v>46</v>
      </c>
      <c r="F73">
        <v>3</v>
      </c>
      <c r="G73" t="s">
        <v>39</v>
      </c>
      <c r="H73" t="s">
        <v>91</v>
      </c>
      <c r="I73" t="str">
        <f t="shared" si="24"/>
        <v>K5BbrA3</v>
      </c>
      <c r="J73" t="s">
        <v>396</v>
      </c>
      <c r="K73" t="s">
        <v>87</v>
      </c>
      <c r="L73" s="1">
        <v>0.72299999999999998</v>
      </c>
      <c r="M73">
        <v>7.49</v>
      </c>
      <c r="N73" s="1">
        <f t="shared" si="13"/>
        <v>-0.749</v>
      </c>
      <c r="O73" t="s">
        <v>88</v>
      </c>
      <c r="P73">
        <v>0.54200000000000004</v>
      </c>
      <c r="Q73" s="1">
        <f t="shared" si="25"/>
        <v>0.18099999999999994</v>
      </c>
      <c r="R73">
        <v>5.67</v>
      </c>
      <c r="S73" s="42">
        <f t="shared" si="14"/>
        <v>-0.56699999999999995</v>
      </c>
      <c r="T73" s="1">
        <f t="shared" si="15"/>
        <v>0.18200000000000005</v>
      </c>
      <c r="U73">
        <v>78.25</v>
      </c>
      <c r="V73" s="13">
        <f t="shared" si="31"/>
        <v>39.216000000000001</v>
      </c>
      <c r="W73" s="21">
        <f t="shared" si="26"/>
        <v>4806.6040625000005</v>
      </c>
      <c r="X73" s="23">
        <f t="shared" si="30"/>
        <v>0.3339483394833947</v>
      </c>
      <c r="Y73" s="27">
        <f t="shared" si="27"/>
        <v>3.084580901838834E-5</v>
      </c>
      <c r="Z73" s="27">
        <f t="shared" si="28"/>
        <v>1.4826359093888454E-5</v>
      </c>
      <c r="AA73" s="22">
        <f t="shared" si="29"/>
        <v>14.826359093888454</v>
      </c>
      <c r="AB73" s="22">
        <f t="shared" si="23"/>
        <v>81.463511504881595</v>
      </c>
      <c r="AC73">
        <v>26.9267</v>
      </c>
      <c r="AD73" s="36"/>
      <c r="AE73" s="36"/>
    </row>
    <row r="74" spans="1:31" x14ac:dyDescent="0.35">
      <c r="A74" s="2">
        <v>44735</v>
      </c>
      <c r="B74" t="s">
        <v>18</v>
      </c>
      <c r="C74" t="s">
        <v>141</v>
      </c>
      <c r="D74" t="s">
        <v>86</v>
      </c>
      <c r="E74" t="s">
        <v>46</v>
      </c>
      <c r="F74">
        <v>14</v>
      </c>
      <c r="G74" t="s">
        <v>39</v>
      </c>
      <c r="H74" t="s">
        <v>91</v>
      </c>
      <c r="I74" t="str">
        <f t="shared" si="24"/>
        <v>K5BbrA3</v>
      </c>
      <c r="J74" t="s">
        <v>396</v>
      </c>
      <c r="K74" t="s">
        <v>150</v>
      </c>
      <c r="L74" s="1">
        <v>0.77600000000000002</v>
      </c>
      <c r="M74">
        <v>6.91</v>
      </c>
      <c r="N74" s="1">
        <f t="shared" si="13"/>
        <v>-0.69100000000000006</v>
      </c>
      <c r="O74" t="s">
        <v>151</v>
      </c>
      <c r="P74">
        <v>0.56799999999999995</v>
      </c>
      <c r="Q74" s="1">
        <f t="shared" si="25"/>
        <v>0.20800000000000007</v>
      </c>
      <c r="S74" s="42">
        <f t="shared" si="14"/>
        <v>0</v>
      </c>
      <c r="T74" s="1">
        <f t="shared" si="15"/>
        <v>0.69100000000000006</v>
      </c>
      <c r="U74">
        <v>78.25</v>
      </c>
      <c r="V74" s="13">
        <f t="shared" si="31"/>
        <v>39.470500000000001</v>
      </c>
      <c r="W74" s="21">
        <f t="shared" si="26"/>
        <v>4806.6040625000005</v>
      </c>
      <c r="X74" s="23">
        <f t="shared" si="30"/>
        <v>0.36619718309859173</v>
      </c>
      <c r="Y74" s="27">
        <f t="shared" si="27"/>
        <v>3.4552551700324914E-5</v>
      </c>
      <c r="Z74" s="27">
        <f t="shared" si="28"/>
        <v>1.6608043537252302E-5</v>
      </c>
      <c r="AA74" s="22">
        <f t="shared" si="29"/>
        <v>16.608043537252303</v>
      </c>
      <c r="AB74" s="22">
        <f t="shared" si="23"/>
        <v>24.034795278223303</v>
      </c>
      <c r="AC74">
        <v>33.261499999999998</v>
      </c>
      <c r="AD74" s="13"/>
    </row>
    <row r="75" spans="1:31" x14ac:dyDescent="0.35">
      <c r="A75" s="2">
        <v>44763</v>
      </c>
      <c r="B75" t="s">
        <v>18</v>
      </c>
      <c r="C75" t="s">
        <v>181</v>
      </c>
      <c r="D75" t="s">
        <v>45</v>
      </c>
      <c r="E75" t="s">
        <v>46</v>
      </c>
      <c r="F75">
        <v>6</v>
      </c>
      <c r="G75" t="s">
        <v>27</v>
      </c>
      <c r="H75" t="s">
        <v>34</v>
      </c>
      <c r="I75" t="str">
        <f t="shared" si="24"/>
        <v>L4CmeC8</v>
      </c>
      <c r="J75" t="s">
        <v>432</v>
      </c>
      <c r="K75" t="s">
        <v>190</v>
      </c>
      <c r="L75" s="1">
        <v>0.74299999999999999</v>
      </c>
      <c r="M75">
        <v>2.63</v>
      </c>
      <c r="N75" s="1">
        <f t="shared" si="13"/>
        <v>-0.26300000000000001</v>
      </c>
      <c r="O75" t="s">
        <v>163</v>
      </c>
      <c r="P75">
        <v>0.54400000000000004</v>
      </c>
      <c r="Q75" s="1">
        <f t="shared" si="25"/>
        <v>0.19899999999999995</v>
      </c>
      <c r="R75">
        <v>39.32</v>
      </c>
      <c r="S75" s="42">
        <f t="shared" si="14"/>
        <v>-3.9319999999999999</v>
      </c>
      <c r="T75" s="1">
        <f t="shared" si="15"/>
        <v>-3.669</v>
      </c>
      <c r="U75">
        <v>117.65</v>
      </c>
      <c r="V75" s="13">
        <f t="shared" si="31"/>
        <v>56.990500000000004</v>
      </c>
      <c r="W75" s="21">
        <f t="shared" si="26"/>
        <v>10865.595162500002</v>
      </c>
      <c r="X75" s="23">
        <f t="shared" si="30"/>
        <v>0.36580882352941163</v>
      </c>
      <c r="Y75" s="27">
        <f t="shared" si="27"/>
        <v>3.4507448851369098E-5</v>
      </c>
      <c r="Z75" s="27">
        <f t="shared" si="28"/>
        <v>3.7494396930965232E-5</v>
      </c>
      <c r="AA75" s="22">
        <f t="shared" si="29"/>
        <v>37.49439693096523</v>
      </c>
      <c r="AB75" s="22">
        <f t="shared" si="23"/>
        <v>10.219241463877141</v>
      </c>
      <c r="AC75">
        <v>31.981100000000001</v>
      </c>
      <c r="AD75" s="36"/>
      <c r="AE75" s="36"/>
    </row>
    <row r="76" spans="1:31" x14ac:dyDescent="0.35">
      <c r="A76" s="2">
        <v>44762</v>
      </c>
      <c r="B76" t="s">
        <v>18</v>
      </c>
      <c r="C76" t="s">
        <v>181</v>
      </c>
      <c r="D76" t="s">
        <v>86</v>
      </c>
      <c r="E76" t="s">
        <v>46</v>
      </c>
      <c r="F76">
        <v>1</v>
      </c>
      <c r="G76" t="s">
        <v>27</v>
      </c>
      <c r="H76" t="s">
        <v>101</v>
      </c>
      <c r="I76" t="str">
        <f t="shared" si="24"/>
        <v>K5CmeB10</v>
      </c>
      <c r="J76" t="s">
        <v>397</v>
      </c>
      <c r="K76" t="s">
        <v>182</v>
      </c>
      <c r="L76" s="1">
        <v>0.75600000000000001</v>
      </c>
      <c r="M76">
        <v>1.49</v>
      </c>
      <c r="N76" s="1">
        <f t="shared" si="13"/>
        <v>-0.14899999999999999</v>
      </c>
      <c r="O76" t="s">
        <v>154</v>
      </c>
      <c r="P76">
        <v>0.57399999999999995</v>
      </c>
      <c r="Q76" s="1">
        <f t="shared" si="25"/>
        <v>0.18200000000000005</v>
      </c>
      <c r="R76">
        <v>36.049999999999997</v>
      </c>
      <c r="S76" s="42">
        <f t="shared" si="14"/>
        <v>-3.6049999999999995</v>
      </c>
      <c r="T76" s="1">
        <f t="shared" si="15"/>
        <v>-3.4559999999999995</v>
      </c>
      <c r="U76">
        <v>91.25</v>
      </c>
      <c r="V76" s="13">
        <f t="shared" si="31"/>
        <v>43.896999999999998</v>
      </c>
      <c r="W76" s="21">
        <f t="shared" si="26"/>
        <v>6536.3515625</v>
      </c>
      <c r="X76" s="23">
        <f t="shared" si="30"/>
        <v>0.31707317073170743</v>
      </c>
      <c r="Y76" s="27">
        <f t="shared" si="27"/>
        <v>2.8938385680096417E-5</v>
      </c>
      <c r="Z76" s="27">
        <f t="shared" si="28"/>
        <v>1.8915146245632586E-5</v>
      </c>
      <c r="AA76" s="22">
        <f t="shared" si="29"/>
        <v>18.915146245632585</v>
      </c>
      <c r="AB76" s="22">
        <f t="shared" si="23"/>
        <v>5.4731325942223918</v>
      </c>
      <c r="AC76">
        <v>34.903799999999997</v>
      </c>
      <c r="AD76" s="36"/>
      <c r="AE76" s="36"/>
    </row>
    <row r="77" spans="1:31" x14ac:dyDescent="0.35">
      <c r="A77" s="2">
        <v>44748</v>
      </c>
      <c r="B77" t="s">
        <v>18</v>
      </c>
      <c r="C77" t="s">
        <v>155</v>
      </c>
      <c r="D77" t="s">
        <v>86</v>
      </c>
      <c r="E77" t="s">
        <v>46</v>
      </c>
      <c r="F77">
        <v>5</v>
      </c>
      <c r="G77" t="s">
        <v>27</v>
      </c>
      <c r="H77" t="s">
        <v>98</v>
      </c>
      <c r="I77" t="str">
        <f t="shared" si="24"/>
        <v>K5CmeI6</v>
      </c>
      <c r="J77" t="s">
        <v>398</v>
      </c>
      <c r="K77" t="s">
        <v>165</v>
      </c>
      <c r="L77" s="1">
        <v>0.624</v>
      </c>
      <c r="M77">
        <v>3.76</v>
      </c>
      <c r="N77" s="1">
        <f t="shared" si="13"/>
        <v>-0.376</v>
      </c>
      <c r="O77" t="s">
        <v>168</v>
      </c>
      <c r="P77">
        <v>0.47699999999999998</v>
      </c>
      <c r="Q77" s="1">
        <f t="shared" si="25"/>
        <v>0.14700000000000002</v>
      </c>
      <c r="R77">
        <v>33.21</v>
      </c>
      <c r="S77" s="42">
        <f t="shared" si="14"/>
        <v>-3.3210000000000002</v>
      </c>
      <c r="T77" s="1">
        <f t="shared" si="15"/>
        <v>-2.9450000000000003</v>
      </c>
      <c r="U77">
        <v>89.65</v>
      </c>
      <c r="V77" s="13">
        <f t="shared" si="31"/>
        <v>43.352500000000006</v>
      </c>
      <c r="W77" s="21">
        <f t="shared" si="26"/>
        <v>6309.141162500001</v>
      </c>
      <c r="X77" s="23">
        <f t="shared" si="30"/>
        <v>0.30817610062893086</v>
      </c>
      <c r="Y77" s="27">
        <f t="shared" si="27"/>
        <v>2.7942063538065327E-5</v>
      </c>
      <c r="Z77" s="27">
        <f t="shared" si="28"/>
        <v>1.7629042323319837E-5</v>
      </c>
      <c r="AA77" s="22">
        <f t="shared" si="29"/>
        <v>17.629042323319837</v>
      </c>
      <c r="AB77" s="22">
        <f t="shared" si="23"/>
        <v>5.9860924697181108</v>
      </c>
      <c r="AC77">
        <v>33.4651</v>
      </c>
      <c r="AD77" s="36"/>
      <c r="AE77" s="36"/>
    </row>
    <row r="78" spans="1:31" x14ac:dyDescent="0.35">
      <c r="A78" s="2">
        <v>44763</v>
      </c>
      <c r="B78" t="s">
        <v>18</v>
      </c>
      <c r="C78" t="s">
        <v>181</v>
      </c>
      <c r="D78" t="s">
        <v>109</v>
      </c>
      <c r="E78" t="s">
        <v>21</v>
      </c>
      <c r="F78">
        <v>15</v>
      </c>
      <c r="G78" t="s">
        <v>27</v>
      </c>
      <c r="H78" t="s">
        <v>120</v>
      </c>
      <c r="I78" t="str">
        <f t="shared" si="24"/>
        <v>L3CmeF6</v>
      </c>
      <c r="J78" t="s">
        <v>442</v>
      </c>
      <c r="K78" t="s">
        <v>188</v>
      </c>
      <c r="L78" s="1">
        <v>0.67800000000000005</v>
      </c>
      <c r="M78">
        <v>2.19</v>
      </c>
      <c r="N78" s="1">
        <f t="shared" si="13"/>
        <v>-0.219</v>
      </c>
      <c r="O78" t="s">
        <v>189</v>
      </c>
      <c r="P78">
        <v>0.505</v>
      </c>
      <c r="Q78" s="1">
        <f t="shared" si="25"/>
        <v>0.17300000000000004</v>
      </c>
      <c r="R78">
        <v>28.76</v>
      </c>
      <c r="S78" s="42">
        <f t="shared" si="14"/>
        <v>-2.8760000000000003</v>
      </c>
      <c r="T78" s="1">
        <f t="shared" si="15"/>
        <v>-2.6570000000000005</v>
      </c>
      <c r="U78">
        <v>91.25</v>
      </c>
      <c r="V78" s="13">
        <f t="shared" si="31"/>
        <v>44.296500000000002</v>
      </c>
      <c r="W78" s="21">
        <f t="shared" si="26"/>
        <v>6536.3515625</v>
      </c>
      <c r="X78" s="23">
        <f t="shared" si="30"/>
        <v>0.34257425742574266</v>
      </c>
      <c r="Y78" s="27">
        <f t="shared" si="27"/>
        <v>3.1829515493994892E-5</v>
      </c>
      <c r="Z78" s="27">
        <f t="shared" si="28"/>
        <v>2.0804890333279147E-5</v>
      </c>
      <c r="AA78" s="22">
        <f t="shared" si="29"/>
        <v>20.804890333279147</v>
      </c>
      <c r="AB78" s="22">
        <f t="shared" si="23"/>
        <v>7.8302184167403626</v>
      </c>
      <c r="AC78">
        <v>31.981100000000001</v>
      </c>
      <c r="AD78" s="36"/>
      <c r="AE78" s="36"/>
    </row>
    <row r="79" spans="1:31" x14ac:dyDescent="0.35">
      <c r="A79" s="2">
        <v>44792</v>
      </c>
      <c r="B79" s="6" t="s">
        <v>18</v>
      </c>
      <c r="C79" s="6" t="s">
        <v>214</v>
      </c>
      <c r="D79" t="s">
        <v>20</v>
      </c>
      <c r="E79" t="s">
        <v>21</v>
      </c>
      <c r="F79">
        <v>14</v>
      </c>
      <c r="G79" t="s">
        <v>27</v>
      </c>
      <c r="H79" t="s">
        <v>35</v>
      </c>
      <c r="I79" t="str">
        <f t="shared" si="24"/>
        <v>K6CmeD4</v>
      </c>
      <c r="J79" t="s">
        <v>419</v>
      </c>
      <c r="K79" t="s">
        <v>227</v>
      </c>
      <c r="L79" s="1">
        <v>0.58699999999999997</v>
      </c>
      <c r="M79">
        <v>2.38</v>
      </c>
      <c r="N79" s="1">
        <f t="shared" si="13"/>
        <v>-0.23799999999999999</v>
      </c>
      <c r="O79" t="s">
        <v>228</v>
      </c>
      <c r="P79">
        <v>0.379</v>
      </c>
      <c r="Q79" s="1">
        <f t="shared" si="25"/>
        <v>0.20799999999999996</v>
      </c>
      <c r="R79">
        <v>27.56</v>
      </c>
      <c r="S79" s="42">
        <f t="shared" si="14"/>
        <v>-2.7559999999999998</v>
      </c>
      <c r="T79" s="1">
        <f t="shared" si="15"/>
        <v>-2.5179999999999998</v>
      </c>
      <c r="U79">
        <v>115.65</v>
      </c>
      <c r="V79">
        <v>115.65</v>
      </c>
      <c r="W79" s="21">
        <f t="shared" si="26"/>
        <v>10499.314162500001</v>
      </c>
      <c r="X79" s="23">
        <f t="shared" si="30"/>
        <v>0.54881266490765157</v>
      </c>
      <c r="Y79" s="27">
        <f t="shared" si="27"/>
        <v>5.6856229996789293E-5</v>
      </c>
      <c r="Z79" s="27">
        <f t="shared" si="28"/>
        <v>5.9695142083164716E-5</v>
      </c>
      <c r="AA79" s="22">
        <f t="shared" si="29"/>
        <v>59.695142083164718</v>
      </c>
      <c r="AB79" s="22">
        <f t="shared" si="23"/>
        <v>23.707363813806484</v>
      </c>
      <c r="AC79">
        <v>34.301699999999997</v>
      </c>
      <c r="AD79" s="36"/>
      <c r="AE79" s="36"/>
    </row>
    <row r="80" spans="1:31" x14ac:dyDescent="0.35">
      <c r="A80" s="2">
        <v>44792</v>
      </c>
      <c r="B80" s="6" t="s">
        <v>18</v>
      </c>
      <c r="C80" s="6" t="s">
        <v>214</v>
      </c>
      <c r="D80" t="s">
        <v>45</v>
      </c>
      <c r="E80" t="s">
        <v>46</v>
      </c>
      <c r="F80">
        <v>16</v>
      </c>
      <c r="G80" t="s">
        <v>27</v>
      </c>
      <c r="H80" t="s">
        <v>34</v>
      </c>
      <c r="I80" t="str">
        <f t="shared" si="24"/>
        <v>L4CmeC8</v>
      </c>
      <c r="J80" t="s">
        <v>432</v>
      </c>
      <c r="K80" t="s">
        <v>207</v>
      </c>
      <c r="L80" s="1">
        <v>0.72799999999999998</v>
      </c>
      <c r="M80">
        <v>4.76</v>
      </c>
      <c r="N80" s="1">
        <f t="shared" si="13"/>
        <v>-0.47599999999999998</v>
      </c>
      <c r="O80" t="s">
        <v>105</v>
      </c>
      <c r="P80">
        <v>0.54300000000000004</v>
      </c>
      <c r="Q80" s="1">
        <f t="shared" si="25"/>
        <v>0.18499999999999994</v>
      </c>
      <c r="R80">
        <v>23.23</v>
      </c>
      <c r="S80" s="42">
        <f t="shared" si="14"/>
        <v>-2.323</v>
      </c>
      <c r="T80" s="1">
        <f t="shared" si="15"/>
        <v>-1.847</v>
      </c>
      <c r="U80">
        <v>117.65</v>
      </c>
      <c r="V80">
        <v>117.65</v>
      </c>
      <c r="W80" s="21">
        <f t="shared" si="26"/>
        <v>10865.595162500002</v>
      </c>
      <c r="X80" s="23">
        <f t="shared" si="30"/>
        <v>0.34069981583793724</v>
      </c>
      <c r="Y80" s="27">
        <f t="shared" si="27"/>
        <v>3.161526080692204E-5</v>
      </c>
      <c r="Z80" s="27">
        <f t="shared" si="28"/>
        <v>3.4351862488486803E-5</v>
      </c>
      <c r="AA80" s="22">
        <f t="shared" si="29"/>
        <v>34.351862488486802</v>
      </c>
      <c r="AB80" s="22">
        <f t="shared" si="23"/>
        <v>18.598734427984191</v>
      </c>
      <c r="AC80">
        <v>34.301699999999997</v>
      </c>
      <c r="AD80" s="36"/>
      <c r="AE80" s="36"/>
    </row>
    <row r="81" spans="1:31" x14ac:dyDescent="0.35">
      <c r="A81" s="2">
        <v>44733</v>
      </c>
      <c r="B81" t="s">
        <v>18</v>
      </c>
      <c r="C81" t="s">
        <v>141</v>
      </c>
      <c r="D81" t="s">
        <v>133</v>
      </c>
      <c r="E81" t="s">
        <v>46</v>
      </c>
      <c r="F81">
        <v>14</v>
      </c>
      <c r="G81" t="s">
        <v>27</v>
      </c>
      <c r="H81" t="s">
        <v>140</v>
      </c>
      <c r="I81" t="str">
        <f t="shared" si="24"/>
        <v>K1CmeG8</v>
      </c>
      <c r="J81" t="s">
        <v>471</v>
      </c>
      <c r="K81" t="s">
        <v>143</v>
      </c>
      <c r="L81" s="1">
        <v>0.53800000000000003</v>
      </c>
      <c r="M81">
        <v>1.26</v>
      </c>
      <c r="N81" s="1">
        <f t="shared" si="13"/>
        <v>-0.126</v>
      </c>
      <c r="O81" t="s">
        <v>144</v>
      </c>
      <c r="P81">
        <v>0.39400000000000002</v>
      </c>
      <c r="Q81" s="1">
        <f t="shared" si="25"/>
        <v>0.14400000000000002</v>
      </c>
      <c r="R81">
        <v>19.600000000000001</v>
      </c>
      <c r="S81" s="42">
        <f t="shared" si="14"/>
        <v>-1.9600000000000002</v>
      </c>
      <c r="T81" s="1">
        <f t="shared" si="15"/>
        <v>-1.8340000000000001</v>
      </c>
      <c r="U81">
        <v>98.2</v>
      </c>
      <c r="V81" s="13">
        <f>(T81+U81)/2</f>
        <v>48.183</v>
      </c>
      <c r="W81" s="21">
        <f t="shared" si="26"/>
        <v>7569.9434000000001</v>
      </c>
      <c r="X81" s="23">
        <f t="shared" si="30"/>
        <v>0.36548223350253811</v>
      </c>
      <c r="Y81" s="27">
        <f t="shared" si="27"/>
        <v>3.446952828179669E-5</v>
      </c>
      <c r="Z81" s="27">
        <f t="shared" si="28"/>
        <v>2.6093237811790018E-5</v>
      </c>
      <c r="AA81" s="22">
        <f t="shared" si="29"/>
        <v>26.093237811790019</v>
      </c>
      <c r="AB81" s="22">
        <f t="shared" si="23"/>
        <v>14.227501533146139</v>
      </c>
      <c r="AC81">
        <v>30.972899999999999</v>
      </c>
      <c r="AD81" s="36"/>
      <c r="AE81" s="36"/>
    </row>
    <row r="82" spans="1:31" x14ac:dyDescent="0.35">
      <c r="A82" s="2">
        <v>44776</v>
      </c>
      <c r="B82" t="s">
        <v>18</v>
      </c>
      <c r="C82" t="s">
        <v>196</v>
      </c>
      <c r="D82" t="s">
        <v>123</v>
      </c>
      <c r="E82" t="s">
        <v>21</v>
      </c>
      <c r="F82">
        <v>4</v>
      </c>
      <c r="G82" t="s">
        <v>27</v>
      </c>
      <c r="H82" t="s">
        <v>52</v>
      </c>
      <c r="I82" t="str">
        <f t="shared" si="24"/>
        <v>M1CmeF9</v>
      </c>
      <c r="J82" t="s">
        <v>456</v>
      </c>
      <c r="K82" t="s">
        <v>87</v>
      </c>
      <c r="L82" s="1">
        <v>0.69099999999999995</v>
      </c>
      <c r="M82">
        <v>2.34</v>
      </c>
      <c r="N82" s="1">
        <f t="shared" si="13"/>
        <v>-0.23399999999999999</v>
      </c>
      <c r="O82" t="s">
        <v>201</v>
      </c>
      <c r="P82">
        <v>0.52100000000000002</v>
      </c>
      <c r="Q82" s="1">
        <f t="shared" si="25"/>
        <v>0.16999999999999993</v>
      </c>
      <c r="R82">
        <v>19.36</v>
      </c>
      <c r="S82" s="42">
        <f t="shared" si="14"/>
        <v>-1.9359999999999999</v>
      </c>
      <c r="T82" s="1">
        <f t="shared" si="15"/>
        <v>-1.702</v>
      </c>
      <c r="U82">
        <v>119.2</v>
      </c>
      <c r="V82">
        <v>119.2</v>
      </c>
      <c r="W82" s="21">
        <f t="shared" si="26"/>
        <v>11153.782400000002</v>
      </c>
      <c r="X82" s="23">
        <f t="shared" si="30"/>
        <v>0.32629558541266779</v>
      </c>
      <c r="Y82" s="27">
        <f t="shared" si="27"/>
        <v>2.9977978668070552E-5</v>
      </c>
      <c r="Z82" s="27">
        <f t="shared" si="28"/>
        <v>3.3436785085550081E-5</v>
      </c>
      <c r="AA82" s="22">
        <f t="shared" si="29"/>
        <v>33.436785085550078</v>
      </c>
      <c r="AB82" s="22">
        <f t="shared" si="23"/>
        <v>19.645584656609916</v>
      </c>
      <c r="AC82">
        <v>28.545300000000001</v>
      </c>
      <c r="AD82" s="36"/>
      <c r="AE82" s="36"/>
    </row>
    <row r="83" spans="1:31" x14ac:dyDescent="0.35">
      <c r="A83" s="2">
        <v>44720</v>
      </c>
      <c r="B83" t="s">
        <v>18</v>
      </c>
      <c r="C83" t="s">
        <v>19</v>
      </c>
      <c r="D83" t="s">
        <v>86</v>
      </c>
      <c r="E83" t="s">
        <v>46</v>
      </c>
      <c r="F83">
        <v>9</v>
      </c>
      <c r="G83" t="s">
        <v>27</v>
      </c>
      <c r="H83" t="s">
        <v>98</v>
      </c>
      <c r="I83" t="str">
        <f t="shared" si="24"/>
        <v>K5CmeI6</v>
      </c>
      <c r="J83" t="s">
        <v>398</v>
      </c>
      <c r="K83" t="s">
        <v>99</v>
      </c>
      <c r="L83" s="1">
        <v>0.504</v>
      </c>
      <c r="M83">
        <v>9.01</v>
      </c>
      <c r="N83" s="1">
        <f t="shared" si="13"/>
        <v>-0.90100000000000002</v>
      </c>
      <c r="O83" t="s">
        <v>100</v>
      </c>
      <c r="P83">
        <v>0.52200000000000002</v>
      </c>
      <c r="Q83" s="1">
        <f t="shared" si="25"/>
        <v>-1.8000000000000016E-2</v>
      </c>
      <c r="R83">
        <v>19.23</v>
      </c>
      <c r="S83" s="42">
        <f t="shared" si="14"/>
        <v>-1.923</v>
      </c>
      <c r="T83" s="1">
        <f t="shared" si="15"/>
        <v>-1.022</v>
      </c>
      <c r="U83">
        <v>89.65</v>
      </c>
      <c r="V83" s="13">
        <f>(T83+U83)/2</f>
        <v>44.314</v>
      </c>
      <c r="W83" s="21">
        <f t="shared" si="26"/>
        <v>6309.141162500001</v>
      </c>
      <c r="X83" s="23">
        <f>(P83-L83)/L83</f>
        <v>3.5714285714285747E-2</v>
      </c>
      <c r="Y83" s="27">
        <f t="shared" si="27"/>
        <v>1.9683187285601463E-6</v>
      </c>
      <c r="Z83" s="27">
        <f t="shared" si="28"/>
        <v>1.2418400711278485E-6</v>
      </c>
      <c r="AA83" s="22">
        <f t="shared" si="29"/>
        <v>1.2418400711278486</v>
      </c>
      <c r="AB83" s="22">
        <f t="shared" si="23"/>
        <v>1.2151077016906542</v>
      </c>
      <c r="AC83">
        <v>26.9267</v>
      </c>
    </row>
    <row r="84" spans="1:31" x14ac:dyDescent="0.35">
      <c r="A84" s="2">
        <v>44805</v>
      </c>
      <c r="B84" s="6" t="s">
        <v>18</v>
      </c>
      <c r="C84" s="6" t="s">
        <v>232</v>
      </c>
      <c r="D84" t="s">
        <v>133</v>
      </c>
      <c r="E84" t="s">
        <v>46</v>
      </c>
      <c r="F84">
        <v>4</v>
      </c>
      <c r="G84" t="s">
        <v>27</v>
      </c>
      <c r="H84" t="s">
        <v>140</v>
      </c>
      <c r="I84" t="str">
        <f t="shared" si="24"/>
        <v>K1CmeG8</v>
      </c>
      <c r="J84" t="s">
        <v>471</v>
      </c>
      <c r="K84" t="s">
        <v>238</v>
      </c>
      <c r="L84" s="1">
        <v>0.64400000000000002</v>
      </c>
      <c r="M84">
        <v>4.18</v>
      </c>
      <c r="N84" s="1">
        <f t="shared" si="13"/>
        <v>-0.41799999999999998</v>
      </c>
      <c r="O84" t="s">
        <v>239</v>
      </c>
      <c r="P84">
        <v>0.45900000000000002</v>
      </c>
      <c r="Q84" s="1">
        <f t="shared" si="25"/>
        <v>0.185</v>
      </c>
      <c r="R84">
        <v>15.52</v>
      </c>
      <c r="S84" s="42">
        <f t="shared" si="14"/>
        <v>-1.552</v>
      </c>
      <c r="T84" s="1">
        <f t="shared" si="15"/>
        <v>-1.1340000000000001</v>
      </c>
      <c r="U84">
        <v>98.2</v>
      </c>
      <c r="V84">
        <v>88.9</v>
      </c>
      <c r="W84" s="21">
        <f t="shared" si="26"/>
        <v>7569.9434000000001</v>
      </c>
      <c r="X84" s="23">
        <f t="shared" ref="X84:X89" si="32">(L84-P84)/P84</f>
        <v>0.40305010893246185</v>
      </c>
      <c r="Y84" s="27">
        <f t="shared" si="27"/>
        <v>3.8881583443811319E-5</v>
      </c>
      <c r="Z84" s="27">
        <f t="shared" si="28"/>
        <v>2.9433138597202875E-5</v>
      </c>
      <c r="AA84" s="22">
        <f t="shared" si="29"/>
        <v>29.433138597202873</v>
      </c>
      <c r="AB84" s="22">
        <f t="shared" si="23"/>
        <v>25.955148674782073</v>
      </c>
      <c r="AC84">
        <v>34.357199999999999</v>
      </c>
      <c r="AD84" s="36"/>
      <c r="AE84" s="36"/>
    </row>
    <row r="85" spans="1:31" x14ac:dyDescent="0.35">
      <c r="A85" s="2">
        <v>44733</v>
      </c>
      <c r="B85" t="s">
        <v>18</v>
      </c>
      <c r="C85" t="s">
        <v>141</v>
      </c>
      <c r="D85" t="s">
        <v>123</v>
      </c>
      <c r="E85" t="s">
        <v>21</v>
      </c>
      <c r="F85">
        <v>1</v>
      </c>
      <c r="G85" t="s">
        <v>27</v>
      </c>
      <c r="H85" t="s">
        <v>52</v>
      </c>
      <c r="I85" t="str">
        <f t="shared" si="24"/>
        <v>M1CmeF9</v>
      </c>
      <c r="J85" t="s">
        <v>456</v>
      </c>
      <c r="K85" t="s">
        <v>145</v>
      </c>
      <c r="L85" s="1">
        <v>0.56799999999999995</v>
      </c>
      <c r="M85">
        <v>1.23</v>
      </c>
      <c r="N85" s="1">
        <f t="shared" si="13"/>
        <v>-0.123</v>
      </c>
      <c r="O85" t="s">
        <v>146</v>
      </c>
      <c r="P85">
        <v>0.41899999999999998</v>
      </c>
      <c r="Q85" s="1">
        <f t="shared" si="25"/>
        <v>0.14899999999999997</v>
      </c>
      <c r="R85">
        <v>14.72</v>
      </c>
      <c r="S85" s="42">
        <f t="shared" si="14"/>
        <v>-1.472</v>
      </c>
      <c r="T85" s="1">
        <f t="shared" si="15"/>
        <v>-1.349</v>
      </c>
      <c r="U85">
        <v>119.2</v>
      </c>
      <c r="V85" s="13">
        <f>(T85+U85)/2</f>
        <v>58.9255</v>
      </c>
      <c r="W85" s="21">
        <f t="shared" si="26"/>
        <v>11153.782400000002</v>
      </c>
      <c r="X85" s="23">
        <f t="shared" si="32"/>
        <v>0.35560859188544147</v>
      </c>
      <c r="Y85" s="27">
        <f t="shared" si="27"/>
        <v>3.3326813837182465E-5</v>
      </c>
      <c r="Z85" s="27">
        <f t="shared" si="28"/>
        <v>3.7172002962524224E-5</v>
      </c>
      <c r="AA85" s="22">
        <f t="shared" si="29"/>
        <v>37.172002962524225</v>
      </c>
      <c r="AB85" s="22">
        <f t="shared" si="23"/>
        <v>27.555228289491641</v>
      </c>
      <c r="AC85">
        <v>30.972899999999999</v>
      </c>
    </row>
    <row r="86" spans="1:31" x14ac:dyDescent="0.35">
      <c r="A86" s="2">
        <v>44734</v>
      </c>
      <c r="B86" t="s">
        <v>18</v>
      </c>
      <c r="C86" t="s">
        <v>141</v>
      </c>
      <c r="D86" t="s">
        <v>109</v>
      </c>
      <c r="E86" t="s">
        <v>21</v>
      </c>
      <c r="F86">
        <v>3</v>
      </c>
      <c r="G86" t="s">
        <v>27</v>
      </c>
      <c r="H86" t="s">
        <v>120</v>
      </c>
      <c r="I86" t="str">
        <f t="shared" si="24"/>
        <v>L3CmeF6</v>
      </c>
      <c r="J86" t="s">
        <v>442</v>
      </c>
      <c r="K86" t="s">
        <v>69</v>
      </c>
      <c r="L86" s="1">
        <v>0.64600000000000002</v>
      </c>
      <c r="M86">
        <v>1.46</v>
      </c>
      <c r="N86" s="1">
        <f t="shared" si="13"/>
        <v>-0.14599999999999999</v>
      </c>
      <c r="O86" t="s">
        <v>135</v>
      </c>
      <c r="P86">
        <v>0.47099999999999997</v>
      </c>
      <c r="Q86" s="1">
        <f t="shared" si="25"/>
        <v>0.17500000000000004</v>
      </c>
      <c r="R86">
        <v>14.24</v>
      </c>
      <c r="S86" s="42">
        <f t="shared" si="14"/>
        <v>-1.4239999999999999</v>
      </c>
      <c r="T86" s="1">
        <f t="shared" si="15"/>
        <v>-1.278</v>
      </c>
      <c r="U86">
        <v>91.25</v>
      </c>
      <c r="V86" s="13">
        <f>(T86+U86)/2</f>
        <v>44.985999999999997</v>
      </c>
      <c r="W86" s="21">
        <f t="shared" si="26"/>
        <v>6536.3515625</v>
      </c>
      <c r="X86" s="23">
        <f t="shared" si="32"/>
        <v>0.37154989384288761</v>
      </c>
      <c r="Y86" s="27">
        <f t="shared" si="27"/>
        <v>3.517532045544308E-5</v>
      </c>
      <c r="Z86" s="27">
        <f t="shared" si="28"/>
        <v>2.299182608203736E-5</v>
      </c>
      <c r="AA86" s="22">
        <f t="shared" si="29"/>
        <v>22.99182608203736</v>
      </c>
      <c r="AB86" s="22">
        <f t="shared" si="23"/>
        <v>17.990474242595742</v>
      </c>
      <c r="AC86">
        <v>31.695499999999999</v>
      </c>
      <c r="AD86" s="36"/>
      <c r="AE86" s="36"/>
    </row>
    <row r="87" spans="1:31" x14ac:dyDescent="0.35">
      <c r="A87" s="2">
        <v>44791</v>
      </c>
      <c r="B87" s="6" t="s">
        <v>18</v>
      </c>
      <c r="C87" s="6" t="s">
        <v>214</v>
      </c>
      <c r="D87" t="s">
        <v>86</v>
      </c>
      <c r="E87" t="s">
        <v>46</v>
      </c>
      <c r="F87">
        <v>16</v>
      </c>
      <c r="G87" t="s">
        <v>27</v>
      </c>
      <c r="H87" t="s">
        <v>98</v>
      </c>
      <c r="I87" t="str">
        <f t="shared" si="24"/>
        <v>K5CmeI6</v>
      </c>
      <c r="J87" t="s">
        <v>398</v>
      </c>
      <c r="K87" t="s">
        <v>23</v>
      </c>
      <c r="L87" s="1">
        <v>0.55300000000000005</v>
      </c>
      <c r="M87">
        <v>4.42</v>
      </c>
      <c r="N87" s="1">
        <f t="shared" si="13"/>
        <v>-0.442</v>
      </c>
      <c r="O87" t="s">
        <v>224</v>
      </c>
      <c r="P87">
        <v>0.432</v>
      </c>
      <c r="Q87" s="1">
        <f t="shared" si="25"/>
        <v>0.12100000000000005</v>
      </c>
      <c r="R87">
        <v>13.57</v>
      </c>
      <c r="S87" s="42">
        <f t="shared" si="14"/>
        <v>-1.357</v>
      </c>
      <c r="T87" s="1">
        <f t="shared" si="15"/>
        <v>-0.91500000000000004</v>
      </c>
      <c r="U87">
        <v>89.65</v>
      </c>
      <c r="V87">
        <v>89.65</v>
      </c>
      <c r="W87" s="21">
        <f t="shared" si="26"/>
        <v>6309.141162500001</v>
      </c>
      <c r="X87" s="23">
        <f t="shared" si="32"/>
        <v>0.28009259259259273</v>
      </c>
      <c r="Y87" s="27">
        <f t="shared" si="27"/>
        <v>2.4841353780805139E-5</v>
      </c>
      <c r="Z87" s="27">
        <f t="shared" si="28"/>
        <v>1.5672760767070273E-5</v>
      </c>
      <c r="AA87" s="22">
        <f t="shared" si="29"/>
        <v>15.672760767070272</v>
      </c>
      <c r="AB87" s="22">
        <f t="shared" si="23"/>
        <v>17.128700291880079</v>
      </c>
      <c r="AC87">
        <v>28.894600000000001</v>
      </c>
      <c r="AD87" s="36"/>
      <c r="AE87" s="36"/>
    </row>
    <row r="88" spans="1:31" x14ac:dyDescent="0.35">
      <c r="A88" s="2">
        <v>44722</v>
      </c>
      <c r="B88" t="s">
        <v>18</v>
      </c>
      <c r="C88" t="s">
        <v>19</v>
      </c>
      <c r="D88" t="s">
        <v>123</v>
      </c>
      <c r="E88" t="s">
        <v>21</v>
      </c>
      <c r="F88">
        <v>4</v>
      </c>
      <c r="G88" t="s">
        <v>27</v>
      </c>
      <c r="H88" t="s">
        <v>52</v>
      </c>
      <c r="I88" t="str">
        <f t="shared" si="24"/>
        <v>M1CmeF9</v>
      </c>
      <c r="J88" t="s">
        <v>456</v>
      </c>
      <c r="K88" t="s">
        <v>125</v>
      </c>
      <c r="L88" s="1">
        <v>0.53500000000000003</v>
      </c>
      <c r="M88">
        <v>1.43</v>
      </c>
      <c r="N88" s="1">
        <f t="shared" si="13"/>
        <v>-0.14299999999999999</v>
      </c>
      <c r="O88" t="s">
        <v>126</v>
      </c>
      <c r="P88">
        <v>0.36</v>
      </c>
      <c r="Q88" s="1">
        <f t="shared" si="25"/>
        <v>0.17500000000000004</v>
      </c>
      <c r="R88">
        <v>12.1</v>
      </c>
      <c r="S88" s="42">
        <f t="shared" si="14"/>
        <v>-1.21</v>
      </c>
      <c r="T88" s="1">
        <f t="shared" si="15"/>
        <v>-1.0669999999999999</v>
      </c>
      <c r="U88">
        <v>119.2</v>
      </c>
      <c r="V88" s="13">
        <f>(T88+U88)/2</f>
        <v>59.066500000000005</v>
      </c>
      <c r="W88" s="21">
        <f t="shared" si="26"/>
        <v>11153.782400000002</v>
      </c>
      <c r="X88" s="23">
        <f t="shared" si="32"/>
        <v>0.48611111111111127</v>
      </c>
      <c r="Y88" s="27">
        <f t="shared" si="27"/>
        <v>4.8968682655280221E-5</v>
      </c>
      <c r="Z88" s="27">
        <f t="shared" si="28"/>
        <v>5.4618603075164986E-5</v>
      </c>
      <c r="AA88" s="22">
        <f t="shared" si="29"/>
        <v>54.618603075164984</v>
      </c>
      <c r="AB88" s="22">
        <f t="shared" si="23"/>
        <v>51.188943838017792</v>
      </c>
      <c r="AC88">
        <v>27.385200000000001</v>
      </c>
      <c r="AD88" s="36"/>
      <c r="AE88" s="36"/>
    </row>
    <row r="89" spans="1:31" x14ac:dyDescent="0.35">
      <c r="A89" s="2">
        <v>44777</v>
      </c>
      <c r="B89" t="s">
        <v>18</v>
      </c>
      <c r="C89" t="s">
        <v>196</v>
      </c>
      <c r="D89" t="s">
        <v>109</v>
      </c>
      <c r="E89" t="s">
        <v>21</v>
      </c>
      <c r="F89">
        <v>11</v>
      </c>
      <c r="G89" t="s">
        <v>27</v>
      </c>
      <c r="H89" t="s">
        <v>120</v>
      </c>
      <c r="I89" t="str">
        <f t="shared" si="24"/>
        <v>L3CmeF6</v>
      </c>
      <c r="J89" t="s">
        <v>442</v>
      </c>
      <c r="K89" t="s">
        <v>87</v>
      </c>
      <c r="L89" s="1">
        <v>0.69499999999999995</v>
      </c>
      <c r="M89">
        <v>9.1300000000000008</v>
      </c>
      <c r="N89" s="1">
        <f t="shared" si="13"/>
        <v>-0.91300000000000003</v>
      </c>
      <c r="O89" t="s">
        <v>180</v>
      </c>
      <c r="P89">
        <v>0.50700000000000001</v>
      </c>
      <c r="Q89" s="1">
        <f t="shared" si="25"/>
        <v>0.18799999999999994</v>
      </c>
      <c r="R89">
        <v>11.35</v>
      </c>
      <c r="S89" s="42">
        <f t="shared" si="14"/>
        <v>-1.135</v>
      </c>
      <c r="T89" s="1">
        <f t="shared" si="15"/>
        <v>-0.22199999999999998</v>
      </c>
      <c r="U89">
        <v>91.25</v>
      </c>
      <c r="V89">
        <v>91.25</v>
      </c>
      <c r="W89" s="21">
        <f t="shared" si="26"/>
        <v>6536.3515625</v>
      </c>
      <c r="X89" s="23">
        <f t="shared" si="32"/>
        <v>0.37080867850098609</v>
      </c>
      <c r="Y89" s="27">
        <f t="shared" si="27"/>
        <v>3.5088958345628122E-5</v>
      </c>
      <c r="Z89" s="27">
        <f t="shared" si="28"/>
        <v>2.293537677089438E-5</v>
      </c>
      <c r="AA89" s="22">
        <f t="shared" si="29"/>
        <v>22.935376770894379</v>
      </c>
      <c r="AB89" s="22">
        <f t="shared" si="23"/>
        <v>103.31250797700172</v>
      </c>
      <c r="AC89">
        <v>29.967099999999999</v>
      </c>
      <c r="AD89" s="36"/>
      <c r="AE89" s="36"/>
    </row>
    <row r="90" spans="1:31" x14ac:dyDescent="0.35">
      <c r="A90" s="2">
        <v>44749</v>
      </c>
      <c r="B90" t="s">
        <v>18</v>
      </c>
      <c r="C90" t="s">
        <v>155</v>
      </c>
      <c r="D90" t="s">
        <v>133</v>
      </c>
      <c r="E90" t="s">
        <v>46</v>
      </c>
      <c r="F90">
        <v>4</v>
      </c>
      <c r="G90" t="s">
        <v>27</v>
      </c>
      <c r="H90" t="s">
        <v>140</v>
      </c>
      <c r="I90" t="str">
        <f t="shared" si="24"/>
        <v>K1CmeG8</v>
      </c>
      <c r="J90" t="s">
        <v>471</v>
      </c>
      <c r="K90" t="s">
        <v>173</v>
      </c>
      <c r="L90" s="1">
        <v>0.60799999999999998</v>
      </c>
      <c r="M90">
        <v>0.81</v>
      </c>
      <c r="N90" s="1">
        <f t="shared" si="13"/>
        <v>-8.1000000000000003E-2</v>
      </c>
      <c r="O90" t="s">
        <v>32</v>
      </c>
      <c r="P90">
        <v>0.41899999999999998</v>
      </c>
      <c r="Q90" s="1">
        <f t="shared" si="25"/>
        <v>0.189</v>
      </c>
      <c r="R90">
        <v>11.34</v>
      </c>
      <c r="S90" s="42">
        <f t="shared" si="14"/>
        <v>-1.1339999999999999</v>
      </c>
      <c r="T90" s="1">
        <f t="shared" si="15"/>
        <v>-1.0529999999999999</v>
      </c>
      <c r="U90">
        <v>98.2</v>
      </c>
      <c r="V90" s="21">
        <f>3.14*(U90/2)^2</f>
        <v>7569.9434000000001</v>
      </c>
      <c r="W90">
        <f>(L90-P90)/P90</f>
        <v>0.45107398568019097</v>
      </c>
      <c r="X90">
        <f>119*(10^-6)*(W90^1.231)</f>
        <v>4.4660746713126102E-5</v>
      </c>
      <c r="Y90">
        <f>X90*(V90/10000)</f>
        <v>3.3807932482010061E-5</v>
      </c>
      <c r="Z90" s="22">
        <f>Y90*10^6</f>
        <v>33.80793248201006</v>
      </c>
      <c r="AA90" s="22">
        <f>Z90/ABS(T90)</f>
        <v>32.106298653380875</v>
      </c>
      <c r="AB90">
        <v>34.081400000000002</v>
      </c>
      <c r="AC90">
        <v>73</v>
      </c>
      <c r="AD90">
        <v>794</v>
      </c>
      <c r="AE90">
        <f>X90*10^6</f>
        <v>44.660746713126102</v>
      </c>
    </row>
    <row r="91" spans="1:31" x14ac:dyDescent="0.35">
      <c r="A91" s="2">
        <v>44806</v>
      </c>
      <c r="B91" s="6" t="s">
        <v>18</v>
      </c>
      <c r="C91" s="6" t="s">
        <v>232</v>
      </c>
      <c r="D91" t="s">
        <v>20</v>
      </c>
      <c r="E91" t="s">
        <v>21</v>
      </c>
      <c r="F91">
        <v>14</v>
      </c>
      <c r="G91" t="s">
        <v>27</v>
      </c>
      <c r="H91" t="s">
        <v>35</v>
      </c>
      <c r="I91" t="str">
        <f t="shared" si="24"/>
        <v>K6CmeD4</v>
      </c>
      <c r="J91" t="s">
        <v>419</v>
      </c>
      <c r="K91" t="s">
        <v>241</v>
      </c>
      <c r="L91" s="1">
        <v>0.58199999999999996</v>
      </c>
      <c r="M91">
        <v>4.6100000000000003</v>
      </c>
      <c r="N91" s="1">
        <f t="shared" si="13"/>
        <v>-0.46100000000000002</v>
      </c>
      <c r="O91" t="s">
        <v>32</v>
      </c>
      <c r="P91">
        <v>0.36099999999999999</v>
      </c>
      <c r="Q91" s="1">
        <f t="shared" si="25"/>
        <v>0.22099999999999997</v>
      </c>
      <c r="R91">
        <v>10.23</v>
      </c>
      <c r="S91" s="42">
        <f t="shared" si="14"/>
        <v>-1.0230000000000001</v>
      </c>
      <c r="T91" s="1">
        <f t="shared" si="15"/>
        <v>-0.56200000000000006</v>
      </c>
      <c r="U91">
        <v>115.65</v>
      </c>
      <c r="V91">
        <v>115.35</v>
      </c>
      <c r="W91" s="21">
        <f t="shared" ref="W91:W98" si="33">3.14*(U91/2)^2</f>
        <v>10499.314162500001</v>
      </c>
      <c r="X91" s="23">
        <f t="shared" ref="X91:X98" si="34">(L91-P91)/P91</f>
        <v>0.61218836565096946</v>
      </c>
      <c r="Y91" s="27">
        <f t="shared" ref="Y91:Y98" si="35">119*(10^-6)*(X91^1.231)</f>
        <v>6.5043287642574236E-5</v>
      </c>
      <c r="Z91" s="27">
        <f t="shared" ref="Z91:Z98" si="36">Y91*(W91/10000)</f>
        <v>6.8290991112124092E-5</v>
      </c>
      <c r="AA91" s="22">
        <f t="shared" ref="AA91:AA98" si="37">Z91*10^6</f>
        <v>68.29099111212409</v>
      </c>
      <c r="AB91" s="22">
        <f t="shared" ref="AB91:AB98" si="38">AA91/ABS(T91)</f>
        <v>121.51421906071901</v>
      </c>
      <c r="AC91">
        <v>35.566600000000001</v>
      </c>
      <c r="AD91" s="36"/>
      <c r="AE91" s="36"/>
    </row>
    <row r="92" spans="1:31" x14ac:dyDescent="0.35">
      <c r="A92" s="2">
        <v>44806</v>
      </c>
      <c r="B92" s="6" t="s">
        <v>18</v>
      </c>
      <c r="C92" s="6" t="s">
        <v>232</v>
      </c>
      <c r="D92" t="s">
        <v>86</v>
      </c>
      <c r="E92" t="s">
        <v>46</v>
      </c>
      <c r="F92">
        <v>6</v>
      </c>
      <c r="G92" t="s">
        <v>27</v>
      </c>
      <c r="H92" t="s">
        <v>98</v>
      </c>
      <c r="I92" t="str">
        <f t="shared" si="24"/>
        <v>K5CmeI6</v>
      </c>
      <c r="J92" t="s">
        <v>398</v>
      </c>
      <c r="K92" t="s">
        <v>59</v>
      </c>
      <c r="L92" s="1">
        <v>0.63900000000000001</v>
      </c>
      <c r="M92">
        <v>3.18</v>
      </c>
      <c r="N92" s="1">
        <f t="shared" si="13"/>
        <v>-0.318</v>
      </c>
      <c r="O92" t="s">
        <v>224</v>
      </c>
      <c r="P92">
        <v>0.47799999999999998</v>
      </c>
      <c r="Q92" s="1">
        <f t="shared" si="25"/>
        <v>0.16100000000000003</v>
      </c>
      <c r="R92">
        <v>10.23</v>
      </c>
      <c r="S92" s="42">
        <f t="shared" si="14"/>
        <v>-1.0230000000000001</v>
      </c>
      <c r="T92" s="1">
        <f t="shared" si="15"/>
        <v>-0.70500000000000007</v>
      </c>
      <c r="U92">
        <v>89.65</v>
      </c>
      <c r="V92">
        <v>83.35</v>
      </c>
      <c r="W92" s="21">
        <f t="shared" si="33"/>
        <v>6309.141162500001</v>
      </c>
      <c r="X92" s="23">
        <f t="shared" si="34"/>
        <v>0.33682008368200844</v>
      </c>
      <c r="Y92" s="27">
        <f t="shared" si="35"/>
        <v>3.1172660813787891E-5</v>
      </c>
      <c r="Z92" s="27">
        <f t="shared" si="36"/>
        <v>1.9667271748491995E-5</v>
      </c>
      <c r="AA92" s="22">
        <f t="shared" si="37"/>
        <v>19.667271748491995</v>
      </c>
      <c r="AB92" s="22">
        <f t="shared" si="38"/>
        <v>27.89683935956311</v>
      </c>
      <c r="AC92">
        <v>35.566600000000001</v>
      </c>
      <c r="AD92" s="36"/>
      <c r="AE92" s="36"/>
    </row>
    <row r="93" spans="1:31" x14ac:dyDescent="0.35">
      <c r="A93" s="2">
        <v>44748</v>
      </c>
      <c r="B93" t="s">
        <v>18</v>
      </c>
      <c r="C93" t="s">
        <v>155</v>
      </c>
      <c r="D93" t="s">
        <v>45</v>
      </c>
      <c r="E93" t="s">
        <v>46</v>
      </c>
      <c r="F93">
        <v>16</v>
      </c>
      <c r="G93" t="s">
        <v>27</v>
      </c>
      <c r="H93" t="s">
        <v>34</v>
      </c>
      <c r="I93" t="str">
        <f t="shared" si="24"/>
        <v>L4CmeC8</v>
      </c>
      <c r="J93" t="s">
        <v>432</v>
      </c>
      <c r="K93" t="s">
        <v>171</v>
      </c>
      <c r="L93" s="1">
        <v>0.73899999999999999</v>
      </c>
      <c r="M93">
        <v>4.17</v>
      </c>
      <c r="N93" s="1">
        <f t="shared" ref="N93:N156" si="39">M93/-10</f>
        <v>-0.41699999999999998</v>
      </c>
      <c r="O93" t="s">
        <v>112</v>
      </c>
      <c r="P93">
        <v>0.52900000000000003</v>
      </c>
      <c r="Q93" s="1">
        <f t="shared" si="25"/>
        <v>0.20999999999999996</v>
      </c>
      <c r="R93">
        <v>10.029999999999999</v>
      </c>
      <c r="S93" s="42">
        <f t="shared" ref="S93:S156" si="40">R93/-10</f>
        <v>-1.0029999999999999</v>
      </c>
      <c r="T93" s="1">
        <f t="shared" ref="T93:T156" si="41">S93-N93</f>
        <v>-0.58599999999999985</v>
      </c>
      <c r="U93">
        <v>117.65</v>
      </c>
      <c r="V93" s="13">
        <f>(T93+U93)/2</f>
        <v>58.532000000000004</v>
      </c>
      <c r="W93" s="21">
        <f t="shared" si="33"/>
        <v>10865.595162500002</v>
      </c>
      <c r="X93" s="23">
        <f t="shared" si="34"/>
        <v>0.39697542533081276</v>
      </c>
      <c r="Y93" s="27">
        <f t="shared" si="35"/>
        <v>3.8161459923711531E-5</v>
      </c>
      <c r="Z93" s="27">
        <f t="shared" si="36"/>
        <v>4.1464697434101771E-5</v>
      </c>
      <c r="AA93" s="22">
        <f t="shared" si="37"/>
        <v>41.464697434101772</v>
      </c>
      <c r="AB93" s="22">
        <f t="shared" si="38"/>
        <v>70.758869341470614</v>
      </c>
      <c r="AC93">
        <v>33.4651</v>
      </c>
    </row>
    <row r="94" spans="1:31" x14ac:dyDescent="0.35">
      <c r="A94" s="2">
        <v>44778</v>
      </c>
      <c r="B94" s="6" t="s">
        <v>18</v>
      </c>
      <c r="C94" s="6" t="s">
        <v>196</v>
      </c>
      <c r="D94" t="s">
        <v>20</v>
      </c>
      <c r="E94" t="s">
        <v>21</v>
      </c>
      <c r="F94">
        <v>1</v>
      </c>
      <c r="G94" t="s">
        <v>27</v>
      </c>
      <c r="H94" t="s">
        <v>167</v>
      </c>
      <c r="I94" t="str">
        <f t="shared" si="24"/>
        <v>K6CmeI2</v>
      </c>
      <c r="J94" t="s">
        <v>488</v>
      </c>
      <c r="K94" t="s">
        <v>207</v>
      </c>
      <c r="L94" s="1">
        <v>0.58099999999999996</v>
      </c>
      <c r="M94">
        <v>2.23</v>
      </c>
      <c r="N94" s="1">
        <f t="shared" si="39"/>
        <v>-0.223</v>
      </c>
      <c r="O94" s="6" t="s">
        <v>163</v>
      </c>
      <c r="P94">
        <v>0.439</v>
      </c>
      <c r="Q94" s="1">
        <f t="shared" si="25"/>
        <v>0.14199999999999996</v>
      </c>
      <c r="R94">
        <v>10.01</v>
      </c>
      <c r="S94" s="42">
        <f t="shared" si="40"/>
        <v>-1.0009999999999999</v>
      </c>
      <c r="T94" s="1">
        <f t="shared" si="41"/>
        <v>-0.77799999999999991</v>
      </c>
      <c r="U94">
        <v>124.6</v>
      </c>
      <c r="V94">
        <v>124.6</v>
      </c>
      <c r="W94" s="21">
        <f t="shared" si="33"/>
        <v>12187.250599999999</v>
      </c>
      <c r="X94" s="23">
        <f t="shared" si="34"/>
        <v>0.3234624145785876</v>
      </c>
      <c r="Y94" s="27">
        <f t="shared" si="35"/>
        <v>2.965787899472505E-5</v>
      </c>
      <c r="Z94" s="27">
        <f t="shared" si="36"/>
        <v>3.6144800357319026E-5</v>
      </c>
      <c r="AA94" s="22">
        <f t="shared" si="37"/>
        <v>36.144800357319028</v>
      </c>
      <c r="AB94" s="22">
        <f t="shared" si="38"/>
        <v>46.458612284471762</v>
      </c>
      <c r="AC94">
        <v>33.254899999999999</v>
      </c>
      <c r="AD94" s="36"/>
      <c r="AE94" s="36"/>
    </row>
    <row r="95" spans="1:31" x14ac:dyDescent="0.35">
      <c r="A95" s="2">
        <v>44778</v>
      </c>
      <c r="B95" s="6" t="s">
        <v>18</v>
      </c>
      <c r="C95" s="6" t="s">
        <v>196</v>
      </c>
      <c r="D95" t="s">
        <v>86</v>
      </c>
      <c r="E95" t="s">
        <v>46</v>
      </c>
      <c r="F95">
        <v>5</v>
      </c>
      <c r="G95" t="s">
        <v>27</v>
      </c>
      <c r="H95" t="s">
        <v>101</v>
      </c>
      <c r="I95" t="str">
        <f t="shared" si="24"/>
        <v>K5CmeB10</v>
      </c>
      <c r="J95" t="s">
        <v>397</v>
      </c>
      <c r="K95" t="s">
        <v>208</v>
      </c>
      <c r="L95" s="1">
        <v>0.73499999999999999</v>
      </c>
      <c r="M95">
        <v>3.23</v>
      </c>
      <c r="N95" s="1">
        <f t="shared" si="39"/>
        <v>-0.32300000000000001</v>
      </c>
      <c r="O95" s="6" t="s">
        <v>168</v>
      </c>
      <c r="P95">
        <v>0.53900000000000003</v>
      </c>
      <c r="Q95" s="1">
        <f t="shared" si="25"/>
        <v>0.19599999999999995</v>
      </c>
      <c r="R95">
        <v>9.48</v>
      </c>
      <c r="S95" s="42">
        <f t="shared" si="40"/>
        <v>-0.94800000000000006</v>
      </c>
      <c r="T95" s="1">
        <f t="shared" si="41"/>
        <v>-0.625</v>
      </c>
      <c r="U95">
        <v>91.25</v>
      </c>
      <c r="V95">
        <v>91.25</v>
      </c>
      <c r="W95" s="21">
        <f t="shared" si="33"/>
        <v>6536.3515625</v>
      </c>
      <c r="X95" s="23">
        <f t="shared" si="34"/>
        <v>0.36363636363636354</v>
      </c>
      <c r="Y95" s="27">
        <f t="shared" si="35"/>
        <v>3.425535047773052E-5</v>
      </c>
      <c r="Z95" s="27">
        <f t="shared" si="36"/>
        <v>2.2390501361909902E-5</v>
      </c>
      <c r="AA95" s="22">
        <f t="shared" si="37"/>
        <v>22.390501361909902</v>
      </c>
      <c r="AB95" s="22">
        <f t="shared" si="38"/>
        <v>35.824802179055844</v>
      </c>
      <c r="AC95">
        <v>33.254899999999999</v>
      </c>
      <c r="AD95" s="36"/>
      <c r="AE95" s="36"/>
    </row>
    <row r="96" spans="1:31" x14ac:dyDescent="0.35">
      <c r="A96" s="2">
        <v>44749</v>
      </c>
      <c r="B96" t="s">
        <v>18</v>
      </c>
      <c r="C96" t="s">
        <v>155</v>
      </c>
      <c r="D96" t="s">
        <v>109</v>
      </c>
      <c r="E96" t="s">
        <v>21</v>
      </c>
      <c r="F96">
        <v>6</v>
      </c>
      <c r="G96" t="s">
        <v>27</v>
      </c>
      <c r="H96" t="s">
        <v>120</v>
      </c>
      <c r="I96" t="str">
        <f t="shared" si="24"/>
        <v>L3CmeF6</v>
      </c>
      <c r="J96" t="s">
        <v>442</v>
      </c>
      <c r="K96" t="s">
        <v>174</v>
      </c>
      <c r="L96" s="1">
        <v>0.68799999999999994</v>
      </c>
      <c r="M96">
        <v>1.58</v>
      </c>
      <c r="N96" s="1">
        <f t="shared" si="39"/>
        <v>-0.158</v>
      </c>
      <c r="O96" t="s">
        <v>175</v>
      </c>
      <c r="P96">
        <v>0.503</v>
      </c>
      <c r="Q96" s="1">
        <f t="shared" si="25"/>
        <v>0.18499999999999994</v>
      </c>
      <c r="R96">
        <v>8.7799999999999994</v>
      </c>
      <c r="S96" s="42">
        <f t="shared" si="40"/>
        <v>-0.87799999999999989</v>
      </c>
      <c r="T96" s="1">
        <f t="shared" si="41"/>
        <v>-0.71999999999999986</v>
      </c>
      <c r="U96">
        <v>91.25</v>
      </c>
      <c r="V96" s="13">
        <f>(T96+U96)/2</f>
        <v>45.265000000000001</v>
      </c>
      <c r="W96" s="21">
        <f t="shared" si="33"/>
        <v>6536.3515625</v>
      </c>
      <c r="X96" s="23">
        <f t="shared" si="34"/>
        <v>0.36779324055665991</v>
      </c>
      <c r="Y96" s="27">
        <f t="shared" si="35"/>
        <v>3.4738028685205285E-5</v>
      </c>
      <c r="Z96" s="27">
        <f t="shared" si="36"/>
        <v>2.270599680747114E-5</v>
      </c>
      <c r="AA96" s="22">
        <f t="shared" si="37"/>
        <v>22.705996807471141</v>
      </c>
      <c r="AB96" s="22">
        <f t="shared" si="38"/>
        <v>31.536106677043257</v>
      </c>
      <c r="AC96">
        <v>34.081400000000002</v>
      </c>
      <c r="AD96" s="13"/>
      <c r="AE96" s="13"/>
    </row>
    <row r="97" spans="1:31" x14ac:dyDescent="0.35">
      <c r="A97" s="2">
        <v>44762</v>
      </c>
      <c r="B97" t="s">
        <v>18</v>
      </c>
      <c r="C97" t="s">
        <v>181</v>
      </c>
      <c r="D97" t="s">
        <v>20</v>
      </c>
      <c r="E97" t="s">
        <v>21</v>
      </c>
      <c r="F97">
        <v>1</v>
      </c>
      <c r="G97" t="s">
        <v>27</v>
      </c>
      <c r="H97" t="s">
        <v>167</v>
      </c>
      <c r="I97" t="str">
        <f t="shared" si="24"/>
        <v>K6CmeI2</v>
      </c>
      <c r="J97" t="s">
        <v>488</v>
      </c>
      <c r="K97" t="s">
        <v>153</v>
      </c>
      <c r="L97" s="1">
        <v>0.497</v>
      </c>
      <c r="M97">
        <v>3.23</v>
      </c>
      <c r="N97" s="1">
        <f t="shared" si="39"/>
        <v>-0.32300000000000001</v>
      </c>
      <c r="O97" t="s">
        <v>183</v>
      </c>
      <c r="P97">
        <v>0.439</v>
      </c>
      <c r="Q97" s="1">
        <f t="shared" si="25"/>
        <v>5.7999999999999996E-2</v>
      </c>
      <c r="R97">
        <v>8.75</v>
      </c>
      <c r="S97" s="42">
        <f t="shared" si="40"/>
        <v>-0.875</v>
      </c>
      <c r="T97" s="1">
        <f t="shared" si="41"/>
        <v>-0.55200000000000005</v>
      </c>
      <c r="U97">
        <v>124.6</v>
      </c>
      <c r="V97">
        <v>124.6</v>
      </c>
      <c r="W97" s="21">
        <f t="shared" si="33"/>
        <v>12187.250599999999</v>
      </c>
      <c r="X97" s="23">
        <f t="shared" si="34"/>
        <v>0.13211845102505693</v>
      </c>
      <c r="Y97" s="27">
        <f t="shared" si="35"/>
        <v>9.8503802805247693E-6</v>
      </c>
      <c r="Z97" s="27">
        <f t="shared" si="36"/>
        <v>1.2004905298405365E-5</v>
      </c>
      <c r="AA97" s="22">
        <f t="shared" si="37"/>
        <v>12.004905298405365</v>
      </c>
      <c r="AB97" s="22">
        <f t="shared" si="38"/>
        <v>21.748016844937254</v>
      </c>
      <c r="AC97">
        <v>34.903799999999997</v>
      </c>
      <c r="AD97" s="36"/>
      <c r="AE97" s="36"/>
    </row>
    <row r="98" spans="1:31" s="13" customFormat="1" x14ac:dyDescent="0.35">
      <c r="A98" s="2">
        <v>44806</v>
      </c>
      <c r="B98" s="6" t="s">
        <v>18</v>
      </c>
      <c r="C98" s="6" t="s">
        <v>232</v>
      </c>
      <c r="D98" t="s">
        <v>86</v>
      </c>
      <c r="E98" t="s">
        <v>46</v>
      </c>
      <c r="F98">
        <v>1</v>
      </c>
      <c r="G98" t="s">
        <v>27</v>
      </c>
      <c r="H98" t="s">
        <v>101</v>
      </c>
      <c r="I98" t="str">
        <f t="shared" si="24"/>
        <v>K5CmeB10</v>
      </c>
      <c r="J98" t="s">
        <v>397</v>
      </c>
      <c r="K98" t="s">
        <v>59</v>
      </c>
      <c r="L98" s="1">
        <v>0.79200000000000004</v>
      </c>
      <c r="M98">
        <v>2.79</v>
      </c>
      <c r="N98" s="1">
        <f t="shared" si="39"/>
        <v>-0.27900000000000003</v>
      </c>
      <c r="O98" t="s">
        <v>224</v>
      </c>
      <c r="P98">
        <v>0.58599999999999997</v>
      </c>
      <c r="Q98" s="1">
        <f t="shared" si="25"/>
        <v>0.20600000000000007</v>
      </c>
      <c r="R98">
        <v>8.5399999999999991</v>
      </c>
      <c r="S98" s="42">
        <f t="shared" si="40"/>
        <v>-0.85399999999999987</v>
      </c>
      <c r="T98" s="1">
        <f t="shared" si="41"/>
        <v>-0.57499999999999984</v>
      </c>
      <c r="U98">
        <v>91.25</v>
      </c>
      <c r="V98">
        <v>78.099999999999994</v>
      </c>
      <c r="W98" s="21">
        <f t="shared" si="33"/>
        <v>6536.3515625</v>
      </c>
      <c r="X98" s="23">
        <f t="shared" si="34"/>
        <v>0.35153583617747453</v>
      </c>
      <c r="Y98" s="27">
        <f t="shared" si="35"/>
        <v>3.2857577758948682E-5</v>
      </c>
      <c r="Z98" s="27">
        <f t="shared" si="36"/>
        <v>2.1476867972466947E-5</v>
      </c>
      <c r="AA98" s="22">
        <f t="shared" si="37"/>
        <v>21.476867972466948</v>
      </c>
      <c r="AB98" s="22">
        <f t="shared" si="38"/>
        <v>37.351074734725138</v>
      </c>
      <c r="AC98">
        <v>35.566600000000001</v>
      </c>
      <c r="AD98" s="36"/>
      <c r="AE98" s="36"/>
    </row>
    <row r="99" spans="1:31" x14ac:dyDescent="0.35">
      <c r="A99" s="2">
        <v>44747</v>
      </c>
      <c r="B99" t="s">
        <v>18</v>
      </c>
      <c r="C99" t="s">
        <v>155</v>
      </c>
      <c r="D99" t="s">
        <v>20</v>
      </c>
      <c r="E99" t="s">
        <v>21</v>
      </c>
      <c r="F99">
        <v>16</v>
      </c>
      <c r="G99" t="s">
        <v>27</v>
      </c>
      <c r="H99" t="s">
        <v>35</v>
      </c>
      <c r="I99" t="str">
        <f t="shared" si="24"/>
        <v>K6CmeD4</v>
      </c>
      <c r="J99" t="s">
        <v>419</v>
      </c>
      <c r="K99" t="s">
        <v>143</v>
      </c>
      <c r="L99" s="1">
        <v>0.66900000000000004</v>
      </c>
      <c r="M99">
        <v>2.46</v>
      </c>
      <c r="N99" s="1">
        <f t="shared" si="39"/>
        <v>-0.246</v>
      </c>
      <c r="O99" t="s">
        <v>163</v>
      </c>
      <c r="P99">
        <v>0.38300000000000001</v>
      </c>
      <c r="Q99" s="1">
        <f t="shared" si="25"/>
        <v>0.28600000000000003</v>
      </c>
      <c r="R99">
        <v>7.79</v>
      </c>
      <c r="S99" s="42">
        <f t="shared" si="40"/>
        <v>-0.77900000000000003</v>
      </c>
      <c r="T99" s="1">
        <f t="shared" si="41"/>
        <v>-0.53300000000000003</v>
      </c>
      <c r="U99">
        <v>115.65</v>
      </c>
      <c r="V99" s="21">
        <f>3.14*(U99/2)^2</f>
        <v>10499.314162500001</v>
      </c>
      <c r="W99">
        <f>(L99-P99)/P99</f>
        <v>0.7467362924281985</v>
      </c>
      <c r="X99">
        <f>119*(10^-6)*(W99^1.231)</f>
        <v>8.3064576927022543E-5</v>
      </c>
      <c r="Y99">
        <f>X99*(V99/10000)</f>
        <v>8.7212108893195843E-5</v>
      </c>
      <c r="Z99" s="22">
        <f>Y99*10^6</f>
        <v>87.212108893195847</v>
      </c>
      <c r="AA99" s="22" t="s">
        <v>103</v>
      </c>
      <c r="AB99">
        <v>33.278799999999997</v>
      </c>
      <c r="AC99" s="13">
        <v>125</v>
      </c>
      <c r="AD99">
        <v>776</v>
      </c>
      <c r="AE99">
        <f>X99*10^6</f>
        <v>83.064576927022543</v>
      </c>
    </row>
    <row r="100" spans="1:31" x14ac:dyDescent="0.35">
      <c r="A100" s="2">
        <v>44790</v>
      </c>
      <c r="B100" s="6" t="s">
        <v>18</v>
      </c>
      <c r="C100" s="6" t="s">
        <v>214</v>
      </c>
      <c r="D100" t="s">
        <v>123</v>
      </c>
      <c r="E100" t="s">
        <v>21</v>
      </c>
      <c r="F100">
        <v>6</v>
      </c>
      <c r="G100" t="s">
        <v>27</v>
      </c>
      <c r="H100" t="s">
        <v>52</v>
      </c>
      <c r="I100" t="str">
        <f t="shared" si="24"/>
        <v>M1CmeF9</v>
      </c>
      <c r="J100" t="s">
        <v>456</v>
      </c>
      <c r="K100" t="s">
        <v>69</v>
      </c>
      <c r="L100" s="1">
        <v>0.74399999999999999</v>
      </c>
      <c r="M100">
        <v>6.33</v>
      </c>
      <c r="N100" s="1">
        <f t="shared" si="39"/>
        <v>-0.63300000000000001</v>
      </c>
      <c r="O100" t="s">
        <v>129</v>
      </c>
      <c r="P100">
        <v>0.59699999999999998</v>
      </c>
      <c r="Q100" s="1">
        <f t="shared" si="25"/>
        <v>0.14700000000000002</v>
      </c>
      <c r="R100">
        <v>7.24</v>
      </c>
      <c r="S100" s="42">
        <f t="shared" si="40"/>
        <v>-0.72399999999999998</v>
      </c>
      <c r="T100" s="1">
        <f t="shared" si="41"/>
        <v>-9.099999999999997E-2</v>
      </c>
      <c r="U100">
        <v>119.2</v>
      </c>
      <c r="V100">
        <v>119.2</v>
      </c>
      <c r="W100" s="21">
        <f>3.14*(U100/2)^2</f>
        <v>11153.782400000002</v>
      </c>
      <c r="X100" s="23">
        <f>(L100-P100)/P100</f>
        <v>0.24623115577889451</v>
      </c>
      <c r="Y100" s="27">
        <f>119*(10^-6)*(X100^1.231)</f>
        <v>2.1197771131618738E-5</v>
      </c>
      <c r="Z100" s="27">
        <f>Y100*(W100/10000)</f>
        <v>2.3643532656707719E-5</v>
      </c>
      <c r="AA100" s="22">
        <f>Z100*10^6</f>
        <v>23.64353265670772</v>
      </c>
      <c r="AB100" s="22">
        <f>AA100/ABS(T100)</f>
        <v>259.81904018360143</v>
      </c>
      <c r="AC100">
        <v>32.178800000000003</v>
      </c>
      <c r="AD100" s="36"/>
      <c r="AE100" s="36"/>
    </row>
    <row r="101" spans="1:31" x14ac:dyDescent="0.35">
      <c r="A101" s="2">
        <v>44805</v>
      </c>
      <c r="B101" s="6" t="s">
        <v>18</v>
      </c>
      <c r="C101" s="6" t="s">
        <v>232</v>
      </c>
      <c r="D101" t="s">
        <v>45</v>
      </c>
      <c r="E101" t="s">
        <v>46</v>
      </c>
      <c r="F101">
        <v>12</v>
      </c>
      <c r="G101" t="s">
        <v>27</v>
      </c>
      <c r="H101" t="s">
        <v>34</v>
      </c>
      <c r="I101" t="str">
        <f t="shared" si="24"/>
        <v>L4CmeC8</v>
      </c>
      <c r="J101" t="s">
        <v>432</v>
      </c>
      <c r="K101" t="s">
        <v>241</v>
      </c>
      <c r="L101" s="1">
        <v>0.68899999999999995</v>
      </c>
      <c r="M101">
        <v>6.46</v>
      </c>
      <c r="N101" s="1">
        <f t="shared" si="39"/>
        <v>-0.64600000000000002</v>
      </c>
      <c r="O101" t="s">
        <v>242</v>
      </c>
      <c r="P101">
        <v>0.55100000000000005</v>
      </c>
      <c r="Q101" s="1">
        <f t="shared" si="25"/>
        <v>0.1379999999999999</v>
      </c>
      <c r="R101">
        <v>7.14</v>
      </c>
      <c r="S101" s="42">
        <f t="shared" si="40"/>
        <v>-0.71399999999999997</v>
      </c>
      <c r="T101" s="1">
        <f t="shared" si="41"/>
        <v>-6.7999999999999949E-2</v>
      </c>
      <c r="U101">
        <v>117.65</v>
      </c>
      <c r="V101">
        <v>112.25</v>
      </c>
      <c r="W101" s="21">
        <f>3.14*(U101/2)^2</f>
        <v>10865.595162500002</v>
      </c>
      <c r="X101" s="23">
        <f>(L101-P101)/P101</f>
        <v>0.25045372050816678</v>
      </c>
      <c r="Y101" s="27">
        <f>119*(10^-6)*(X101^1.231)</f>
        <v>2.1646141773102731E-5</v>
      </c>
      <c r="Z101" s="27">
        <f>Y101*(W101/10000)</f>
        <v>2.3519821333661422E-5</v>
      </c>
      <c r="AA101" s="22">
        <f>Z101*10^6</f>
        <v>23.519821333661422</v>
      </c>
      <c r="AB101" s="22">
        <f>AA101/ABS(T101)</f>
        <v>345.87972549502115</v>
      </c>
      <c r="AC101">
        <v>34.357199999999999</v>
      </c>
      <c r="AD101" s="36"/>
      <c r="AE101" s="36"/>
    </row>
    <row r="102" spans="1:31" x14ac:dyDescent="0.35">
      <c r="A102" s="2">
        <v>44748</v>
      </c>
      <c r="B102" t="s">
        <v>18</v>
      </c>
      <c r="C102" t="s">
        <v>155</v>
      </c>
      <c r="D102" t="s">
        <v>86</v>
      </c>
      <c r="E102" t="s">
        <v>46</v>
      </c>
      <c r="F102">
        <v>8</v>
      </c>
      <c r="G102" t="s">
        <v>27</v>
      </c>
      <c r="H102" t="s">
        <v>101</v>
      </c>
      <c r="I102" t="str">
        <f t="shared" si="24"/>
        <v>K5CmeB10</v>
      </c>
      <c r="J102" t="s">
        <v>397</v>
      </c>
      <c r="K102" t="s">
        <v>165</v>
      </c>
      <c r="L102" s="1">
        <v>0.74199999999999999</v>
      </c>
      <c r="M102">
        <v>1.93</v>
      </c>
      <c r="N102" s="1">
        <f t="shared" si="39"/>
        <v>-0.193</v>
      </c>
      <c r="O102" t="s">
        <v>168</v>
      </c>
      <c r="P102">
        <v>0.56899999999999995</v>
      </c>
      <c r="Q102" s="1">
        <f t="shared" si="25"/>
        <v>0.17300000000000004</v>
      </c>
      <c r="R102">
        <v>6.48</v>
      </c>
      <c r="S102" s="42">
        <f t="shared" si="40"/>
        <v>-0.64800000000000002</v>
      </c>
      <c r="T102" s="1">
        <f t="shared" si="41"/>
        <v>-0.45500000000000002</v>
      </c>
      <c r="U102">
        <v>91.25</v>
      </c>
      <c r="V102" s="21">
        <f>3.14*(U102/2)^2</f>
        <v>6536.3515625</v>
      </c>
      <c r="W102">
        <f>(L102-P102)/P102</f>
        <v>0.304042179261863</v>
      </c>
      <c r="X102">
        <f>119*(10^-6)*(W102^1.231)</f>
        <v>2.748137854609545E-5</v>
      </c>
      <c r="Y102">
        <f>X102*(V102/10000)</f>
        <v>1.7962795159942497E-5</v>
      </c>
      <c r="Z102" s="22">
        <f>Y102*10^6</f>
        <v>17.962795159942498</v>
      </c>
      <c r="AA102" s="22">
        <f>Z102/ABS(T102)</f>
        <v>39.478670681192305</v>
      </c>
      <c r="AB102">
        <v>33.4651</v>
      </c>
      <c r="AC102" s="13">
        <v>83.6</v>
      </c>
      <c r="AD102" s="13">
        <v>660</v>
      </c>
      <c r="AE102">
        <f>X102*10^6</f>
        <v>27.481378546095449</v>
      </c>
    </row>
    <row r="103" spans="1:31" x14ac:dyDescent="0.35">
      <c r="A103" s="2">
        <v>44779</v>
      </c>
      <c r="B103" s="6" t="s">
        <v>18</v>
      </c>
      <c r="C103" s="6" t="s">
        <v>196</v>
      </c>
      <c r="D103" t="s">
        <v>20</v>
      </c>
      <c r="E103" t="s">
        <v>21</v>
      </c>
      <c r="F103">
        <v>6</v>
      </c>
      <c r="G103" t="s">
        <v>27</v>
      </c>
      <c r="H103" t="s">
        <v>35</v>
      </c>
      <c r="I103" t="str">
        <f t="shared" si="24"/>
        <v>K6CmeD4</v>
      </c>
      <c r="J103" t="s">
        <v>419</v>
      </c>
      <c r="K103" t="s">
        <v>117</v>
      </c>
      <c r="L103" s="1">
        <v>0.64400000000000002</v>
      </c>
      <c r="M103">
        <v>2.35</v>
      </c>
      <c r="N103" s="1">
        <f t="shared" si="39"/>
        <v>-0.23500000000000001</v>
      </c>
      <c r="O103" s="6" t="s">
        <v>213</v>
      </c>
      <c r="P103">
        <v>0.372</v>
      </c>
      <c r="Q103" s="1">
        <f t="shared" si="25"/>
        <v>0.27200000000000002</v>
      </c>
      <c r="R103">
        <v>6.37</v>
      </c>
      <c r="S103" s="42">
        <f t="shared" si="40"/>
        <v>-0.63700000000000001</v>
      </c>
      <c r="T103" s="1">
        <f t="shared" si="41"/>
        <v>-0.40200000000000002</v>
      </c>
      <c r="U103">
        <v>115.65</v>
      </c>
      <c r="V103">
        <v>115.65</v>
      </c>
      <c r="W103" s="21">
        <f t="shared" ref="W103:W166" si="42">3.14*(U103/2)^2</f>
        <v>10499.314162500001</v>
      </c>
      <c r="X103" s="23">
        <f t="shared" ref="X103:X134" si="43">(L103-P103)/P103</f>
        <v>0.73118279569892475</v>
      </c>
      <c r="Y103" s="27">
        <f t="shared" ref="Y103:Y134" si="44">119*(10^-6)*(X103^1.231)</f>
        <v>8.0939948414035666E-5</v>
      </c>
      <c r="Z103" s="27">
        <f t="shared" ref="Z103:Z134" si="45">Y103*(W103/10000)</f>
        <v>8.498139466955041E-5</v>
      </c>
      <c r="AA103" s="22">
        <f t="shared" ref="AA103:AA134" si="46">Z103*10^6</f>
        <v>84.981394669550411</v>
      </c>
      <c r="AB103" s="22">
        <f t="shared" ref="AB103:AB134" si="47">AA103/ABS(T103)</f>
        <v>211.39650415311047</v>
      </c>
      <c r="AC103">
        <v>31.516500000000001</v>
      </c>
      <c r="AD103" s="13"/>
      <c r="AE103" s="13"/>
    </row>
    <row r="104" spans="1:31" x14ac:dyDescent="0.35">
      <c r="A104" s="2">
        <v>44778</v>
      </c>
      <c r="B104" s="6" t="s">
        <v>18</v>
      </c>
      <c r="C104" s="6" t="s">
        <v>196</v>
      </c>
      <c r="D104" t="s">
        <v>86</v>
      </c>
      <c r="E104" t="s">
        <v>46</v>
      </c>
      <c r="F104">
        <v>4</v>
      </c>
      <c r="G104" t="s">
        <v>27</v>
      </c>
      <c r="H104" t="s">
        <v>98</v>
      </c>
      <c r="I104" t="str">
        <f t="shared" si="24"/>
        <v>K5CmeI6</v>
      </c>
      <c r="J104" t="s">
        <v>398</v>
      </c>
      <c r="K104" t="s">
        <v>208</v>
      </c>
      <c r="L104" s="1">
        <v>0.59899999999999998</v>
      </c>
      <c r="M104">
        <v>1.53</v>
      </c>
      <c r="N104" s="1">
        <f t="shared" si="39"/>
        <v>-0.153</v>
      </c>
      <c r="O104" s="6" t="s">
        <v>168</v>
      </c>
      <c r="P104">
        <v>0.434</v>
      </c>
      <c r="Q104" s="1">
        <f t="shared" si="25"/>
        <v>0.16499999999999998</v>
      </c>
      <c r="R104">
        <v>5.83</v>
      </c>
      <c r="S104" s="42">
        <f t="shared" si="40"/>
        <v>-0.58299999999999996</v>
      </c>
      <c r="T104" s="1">
        <f t="shared" si="41"/>
        <v>-0.42999999999999994</v>
      </c>
      <c r="U104">
        <v>89.65</v>
      </c>
      <c r="V104">
        <v>89.65</v>
      </c>
      <c r="W104" s="21">
        <f t="shared" si="42"/>
        <v>6309.141162500001</v>
      </c>
      <c r="X104" s="23">
        <f t="shared" si="43"/>
        <v>0.38018433179723499</v>
      </c>
      <c r="Y104" s="27">
        <f t="shared" si="44"/>
        <v>3.6184272026183369E-5</v>
      </c>
      <c r="Z104" s="27">
        <f t="shared" si="45"/>
        <v>2.282916800754908E-5</v>
      </c>
      <c r="AA104" s="22">
        <f t="shared" si="46"/>
        <v>22.829168007549079</v>
      </c>
      <c r="AB104" s="22">
        <f t="shared" si="47"/>
        <v>53.09108838964903</v>
      </c>
      <c r="AC104">
        <v>33.254899999999999</v>
      </c>
      <c r="AD104" s="36"/>
      <c r="AE104" s="36"/>
    </row>
    <row r="105" spans="1:31" x14ac:dyDescent="0.35">
      <c r="A105" s="2">
        <v>44778</v>
      </c>
      <c r="B105" s="6" t="s">
        <v>18</v>
      </c>
      <c r="C105" s="6" t="s">
        <v>196</v>
      </c>
      <c r="D105" t="s">
        <v>45</v>
      </c>
      <c r="E105" t="s">
        <v>46</v>
      </c>
      <c r="F105">
        <v>16</v>
      </c>
      <c r="G105" t="s">
        <v>27</v>
      </c>
      <c r="H105" t="s">
        <v>34</v>
      </c>
      <c r="I105" t="str">
        <f t="shared" si="24"/>
        <v>L4CmeC8</v>
      </c>
      <c r="J105" t="s">
        <v>432</v>
      </c>
      <c r="K105" t="s">
        <v>171</v>
      </c>
      <c r="L105" s="1">
        <v>0.73699999999999999</v>
      </c>
      <c r="M105">
        <v>3.75</v>
      </c>
      <c r="N105" s="1">
        <f t="shared" si="39"/>
        <v>-0.375</v>
      </c>
      <c r="O105" s="6" t="s">
        <v>175</v>
      </c>
      <c r="P105">
        <v>0.53100000000000003</v>
      </c>
      <c r="Q105" s="1">
        <f t="shared" si="25"/>
        <v>0.20599999999999996</v>
      </c>
      <c r="R105">
        <v>5.67</v>
      </c>
      <c r="S105" s="42">
        <f t="shared" si="40"/>
        <v>-0.56699999999999995</v>
      </c>
      <c r="T105" s="1">
        <f t="shared" si="41"/>
        <v>-0.19199999999999995</v>
      </c>
      <c r="U105">
        <v>117.65</v>
      </c>
      <c r="V105">
        <v>117.65</v>
      </c>
      <c r="W105" s="21">
        <f t="shared" si="42"/>
        <v>10865.595162500002</v>
      </c>
      <c r="X105" s="23">
        <f t="shared" si="43"/>
        <v>0.38794726930320139</v>
      </c>
      <c r="Y105" s="27">
        <f t="shared" si="44"/>
        <v>3.7095920675983669E-5</v>
      </c>
      <c r="Z105" s="27">
        <f t="shared" si="45"/>
        <v>4.0306925624545195E-5</v>
      </c>
      <c r="AA105" s="22">
        <f t="shared" si="46"/>
        <v>40.306925624545194</v>
      </c>
      <c r="AB105" s="22">
        <f t="shared" si="47"/>
        <v>209.93190429450627</v>
      </c>
      <c r="AC105">
        <v>33.254899999999999</v>
      </c>
      <c r="AD105" s="13"/>
      <c r="AE105" s="13"/>
    </row>
    <row r="106" spans="1:31" x14ac:dyDescent="0.35">
      <c r="A106" s="2">
        <v>44790</v>
      </c>
      <c r="B106" s="6" t="s">
        <v>18</v>
      </c>
      <c r="C106" s="6" t="s">
        <v>214</v>
      </c>
      <c r="D106" t="s">
        <v>133</v>
      </c>
      <c r="E106" t="s">
        <v>46</v>
      </c>
      <c r="F106">
        <v>15</v>
      </c>
      <c r="G106" t="s">
        <v>27</v>
      </c>
      <c r="H106" t="s">
        <v>140</v>
      </c>
      <c r="I106" t="str">
        <f t="shared" si="24"/>
        <v>K1CmeG8</v>
      </c>
      <c r="J106" t="s">
        <v>471</v>
      </c>
      <c r="K106" t="s">
        <v>188</v>
      </c>
      <c r="L106" s="1">
        <v>0.60799999999999998</v>
      </c>
      <c r="M106">
        <v>3.78</v>
      </c>
      <c r="N106" s="1">
        <f t="shared" si="39"/>
        <v>-0.378</v>
      </c>
      <c r="O106" t="s">
        <v>218</v>
      </c>
      <c r="P106">
        <v>0.437</v>
      </c>
      <c r="Q106" s="1">
        <f t="shared" si="25"/>
        <v>0.17099999999999999</v>
      </c>
      <c r="R106">
        <v>5.37</v>
      </c>
      <c r="S106" s="42">
        <f t="shared" si="40"/>
        <v>-0.53700000000000003</v>
      </c>
      <c r="T106" s="1">
        <f t="shared" si="41"/>
        <v>-0.15900000000000003</v>
      </c>
      <c r="U106">
        <v>98.2</v>
      </c>
      <c r="V106">
        <v>98.2</v>
      </c>
      <c r="W106" s="21">
        <f t="shared" si="42"/>
        <v>7569.9434000000001</v>
      </c>
      <c r="X106" s="23">
        <f t="shared" si="43"/>
        <v>0.39130434782608692</v>
      </c>
      <c r="Y106" s="27">
        <f t="shared" si="44"/>
        <v>3.7491474782727121E-5</v>
      </c>
      <c r="Z106" s="27">
        <f t="shared" si="45"/>
        <v>2.8380834208777159E-5</v>
      </c>
      <c r="AA106" s="22">
        <f t="shared" si="46"/>
        <v>28.380834208777159</v>
      </c>
      <c r="AB106" s="22">
        <f t="shared" si="47"/>
        <v>178.49581263381859</v>
      </c>
      <c r="AC106">
        <v>32.178800000000003</v>
      </c>
      <c r="AD106" s="36"/>
      <c r="AE106" s="36"/>
    </row>
    <row r="107" spans="1:31" x14ac:dyDescent="0.35">
      <c r="A107" s="2">
        <v>44792</v>
      </c>
      <c r="B107" s="6" t="s">
        <v>18</v>
      </c>
      <c r="C107" s="6" t="s">
        <v>214</v>
      </c>
      <c r="D107" t="s">
        <v>20</v>
      </c>
      <c r="E107" t="s">
        <v>21</v>
      </c>
      <c r="F107">
        <v>8</v>
      </c>
      <c r="G107" t="s">
        <v>27</v>
      </c>
      <c r="H107" t="s">
        <v>167</v>
      </c>
      <c r="I107" t="str">
        <f t="shared" si="24"/>
        <v>K6CmeI2</v>
      </c>
      <c r="J107" t="s">
        <v>488</v>
      </c>
      <c r="K107" t="s">
        <v>225</v>
      </c>
      <c r="L107" s="1">
        <v>0.57099999999999995</v>
      </c>
      <c r="M107">
        <v>4.97</v>
      </c>
      <c r="N107" s="1">
        <f t="shared" si="39"/>
        <v>-0.497</v>
      </c>
      <c r="O107" t="s">
        <v>175</v>
      </c>
      <c r="P107">
        <v>0.439</v>
      </c>
      <c r="Q107" s="1">
        <f t="shared" si="25"/>
        <v>0.13199999999999995</v>
      </c>
      <c r="R107">
        <v>5.37</v>
      </c>
      <c r="S107" s="42">
        <f t="shared" si="40"/>
        <v>-0.53700000000000003</v>
      </c>
      <c r="T107" s="1">
        <f t="shared" si="41"/>
        <v>-4.0000000000000036E-2</v>
      </c>
      <c r="U107">
        <v>124.6</v>
      </c>
      <c r="V107">
        <v>124.6</v>
      </c>
      <c r="W107" s="21">
        <f t="shared" si="42"/>
        <v>12187.250599999999</v>
      </c>
      <c r="X107" s="23">
        <f t="shared" si="43"/>
        <v>0.30068337129840533</v>
      </c>
      <c r="Y107" s="27">
        <f t="shared" si="44"/>
        <v>2.7108135406043761E-5</v>
      </c>
      <c r="Z107" s="27">
        <f t="shared" si="45"/>
        <v>3.3037363949218807E-5</v>
      </c>
      <c r="AA107" s="22">
        <f t="shared" si="46"/>
        <v>33.037363949218808</v>
      </c>
      <c r="AB107" s="22">
        <f t="shared" si="47"/>
        <v>825.93409873046949</v>
      </c>
      <c r="AC107">
        <v>34.301699999999997</v>
      </c>
      <c r="AD107" s="13"/>
      <c r="AE107" s="13"/>
    </row>
    <row r="108" spans="1:31" x14ac:dyDescent="0.35">
      <c r="A108" s="2">
        <v>44791</v>
      </c>
      <c r="B108" s="6" t="s">
        <v>18</v>
      </c>
      <c r="C108" s="6" t="s">
        <v>214</v>
      </c>
      <c r="D108" t="s">
        <v>86</v>
      </c>
      <c r="E108" t="s">
        <v>46</v>
      </c>
      <c r="F108">
        <v>5</v>
      </c>
      <c r="G108" t="s">
        <v>27</v>
      </c>
      <c r="H108" t="s">
        <v>101</v>
      </c>
      <c r="I108" t="str">
        <f t="shared" si="24"/>
        <v>K5CmeB10</v>
      </c>
      <c r="J108" t="s">
        <v>397</v>
      </c>
      <c r="K108" t="s">
        <v>219</v>
      </c>
      <c r="L108" s="1">
        <v>0.68600000000000005</v>
      </c>
      <c r="M108">
        <v>2.67</v>
      </c>
      <c r="N108" s="1">
        <f t="shared" si="39"/>
        <v>-0.26700000000000002</v>
      </c>
      <c r="O108" t="s">
        <v>220</v>
      </c>
      <c r="P108">
        <v>0.53400000000000003</v>
      </c>
      <c r="Q108" s="1">
        <f t="shared" si="25"/>
        <v>0.15200000000000002</v>
      </c>
      <c r="R108">
        <v>4.46</v>
      </c>
      <c r="S108" s="42">
        <f t="shared" si="40"/>
        <v>-0.44600000000000001</v>
      </c>
      <c r="T108" s="1">
        <f t="shared" si="41"/>
        <v>-0.17899999999999999</v>
      </c>
      <c r="U108">
        <v>91.25</v>
      </c>
      <c r="V108">
        <v>91.25</v>
      </c>
      <c r="W108" s="21">
        <f t="shared" si="42"/>
        <v>6536.3515625</v>
      </c>
      <c r="X108" s="23">
        <f t="shared" si="43"/>
        <v>0.28464419475655434</v>
      </c>
      <c r="Y108" s="27">
        <f t="shared" si="44"/>
        <v>2.5339213499664382E-5</v>
      </c>
      <c r="Z108" s="27">
        <f t="shared" si="45"/>
        <v>1.6562600775105237E-5</v>
      </c>
      <c r="AA108" s="22">
        <f t="shared" si="46"/>
        <v>16.562600775105235</v>
      </c>
      <c r="AB108" s="22">
        <f t="shared" si="47"/>
        <v>92.528495950308582</v>
      </c>
      <c r="AC108">
        <v>28.894600000000001</v>
      </c>
      <c r="AD108" s="36"/>
      <c r="AE108" s="36"/>
    </row>
    <row r="109" spans="1:31" x14ac:dyDescent="0.35">
      <c r="A109" s="2">
        <v>44804</v>
      </c>
      <c r="B109" s="6" t="s">
        <v>18</v>
      </c>
      <c r="C109" s="6" t="s">
        <v>232</v>
      </c>
      <c r="D109" t="s">
        <v>109</v>
      </c>
      <c r="E109" t="s">
        <v>21</v>
      </c>
      <c r="F109">
        <v>13</v>
      </c>
      <c r="G109" t="s">
        <v>27</v>
      </c>
      <c r="H109" t="s">
        <v>120</v>
      </c>
      <c r="I109" t="str">
        <f t="shared" si="24"/>
        <v>L3CmeF6</v>
      </c>
      <c r="J109" t="s">
        <v>442</v>
      </c>
      <c r="K109" t="s">
        <v>226</v>
      </c>
      <c r="L109" s="1">
        <v>0.68500000000000005</v>
      </c>
      <c r="M109">
        <v>3.28</v>
      </c>
      <c r="N109" s="1">
        <f t="shared" si="39"/>
        <v>-0.32799999999999996</v>
      </c>
      <c r="O109" t="s">
        <v>233</v>
      </c>
      <c r="P109">
        <v>0.52200000000000002</v>
      </c>
      <c r="Q109" s="1">
        <f t="shared" si="25"/>
        <v>0.16300000000000003</v>
      </c>
      <c r="R109">
        <v>4.1399999999999997</v>
      </c>
      <c r="S109" s="42">
        <f t="shared" si="40"/>
        <v>-0.41399999999999998</v>
      </c>
      <c r="T109" s="1">
        <f t="shared" si="41"/>
        <v>-8.6000000000000021E-2</v>
      </c>
      <c r="U109">
        <v>91.25</v>
      </c>
      <c r="V109">
        <v>88.2</v>
      </c>
      <c r="W109" s="21">
        <f t="shared" si="42"/>
        <v>6536.3515625</v>
      </c>
      <c r="X109" s="23">
        <f t="shared" si="43"/>
        <v>0.31226053639846746</v>
      </c>
      <c r="Y109" s="27">
        <f t="shared" si="44"/>
        <v>2.8398638095148312E-5</v>
      </c>
      <c r="Z109" s="27">
        <f t="shared" si="45"/>
        <v>1.8562348248609471E-5</v>
      </c>
      <c r="AA109" s="22">
        <f t="shared" si="46"/>
        <v>18.562348248609471</v>
      </c>
      <c r="AB109" s="22">
        <f t="shared" si="47"/>
        <v>215.84125870476123</v>
      </c>
      <c r="AC109">
        <v>32.519599999999997</v>
      </c>
      <c r="AD109" s="36"/>
      <c r="AE109" s="36"/>
    </row>
    <row r="110" spans="1:31" x14ac:dyDescent="0.35">
      <c r="A110" s="2">
        <v>44723</v>
      </c>
      <c r="B110" t="s">
        <v>18</v>
      </c>
      <c r="C110" t="s">
        <v>19</v>
      </c>
      <c r="D110" t="s">
        <v>133</v>
      </c>
      <c r="E110" t="s">
        <v>46</v>
      </c>
      <c r="F110">
        <v>16</v>
      </c>
      <c r="G110" t="s">
        <v>27</v>
      </c>
      <c r="H110" t="s">
        <v>140</v>
      </c>
      <c r="I110" t="str">
        <f t="shared" si="24"/>
        <v>K1CmeG8</v>
      </c>
      <c r="J110" t="s">
        <v>471</v>
      </c>
      <c r="K110" t="s">
        <v>138</v>
      </c>
      <c r="L110" s="1">
        <v>0.51100000000000001</v>
      </c>
      <c r="M110">
        <v>1.37</v>
      </c>
      <c r="N110" s="1">
        <f t="shared" si="39"/>
        <v>-0.13700000000000001</v>
      </c>
      <c r="O110" t="s">
        <v>139</v>
      </c>
      <c r="P110">
        <v>0.36799999999999999</v>
      </c>
      <c r="Q110" s="1">
        <f t="shared" si="25"/>
        <v>0.14300000000000002</v>
      </c>
      <c r="R110">
        <v>3.95</v>
      </c>
      <c r="S110" s="42">
        <f t="shared" si="40"/>
        <v>-0.39500000000000002</v>
      </c>
      <c r="T110" s="1">
        <f t="shared" si="41"/>
        <v>-0.25800000000000001</v>
      </c>
      <c r="U110">
        <v>98.2</v>
      </c>
      <c r="V110" s="13">
        <f>(T110+U110)/2</f>
        <v>48.971000000000004</v>
      </c>
      <c r="W110" s="21">
        <f t="shared" si="42"/>
        <v>7569.9434000000001</v>
      </c>
      <c r="X110" s="23">
        <f t="shared" si="43"/>
        <v>0.38858695652173919</v>
      </c>
      <c r="Y110" s="27">
        <f t="shared" si="44"/>
        <v>3.7171232271581499E-5</v>
      </c>
      <c r="Z110" s="27">
        <f t="shared" si="45"/>
        <v>2.8138412440412536E-5</v>
      </c>
      <c r="AA110" s="22">
        <f t="shared" si="46"/>
        <v>28.138412440412537</v>
      </c>
      <c r="AB110" s="22">
        <f t="shared" si="47"/>
        <v>109.06361411012611</v>
      </c>
      <c r="AC110">
        <v>31.959900000000001</v>
      </c>
      <c r="AD110" s="36"/>
      <c r="AE110" s="36"/>
    </row>
    <row r="111" spans="1:31" x14ac:dyDescent="0.35">
      <c r="A111" s="2">
        <v>44721</v>
      </c>
      <c r="B111" t="s">
        <v>18</v>
      </c>
      <c r="C111" t="s">
        <v>19</v>
      </c>
      <c r="D111" t="s">
        <v>20</v>
      </c>
      <c r="E111" t="s">
        <v>21</v>
      </c>
      <c r="F111">
        <v>12</v>
      </c>
      <c r="G111" t="s">
        <v>27</v>
      </c>
      <c r="H111" t="s">
        <v>35</v>
      </c>
      <c r="I111" t="str">
        <f t="shared" si="24"/>
        <v>K6CmeD4</v>
      </c>
      <c r="J111" t="s">
        <v>419</v>
      </c>
      <c r="K111" t="s">
        <v>23</v>
      </c>
      <c r="L111" s="1">
        <v>0.54900000000000004</v>
      </c>
      <c r="M111">
        <v>5.56</v>
      </c>
      <c r="N111" s="1">
        <f t="shared" si="39"/>
        <v>-0.55599999999999994</v>
      </c>
      <c r="O111" t="s">
        <v>24</v>
      </c>
      <c r="P111">
        <v>0.31</v>
      </c>
      <c r="Q111" s="1">
        <f t="shared" si="25"/>
        <v>0.23900000000000005</v>
      </c>
      <c r="R111">
        <v>3.81</v>
      </c>
      <c r="S111" s="42">
        <f t="shared" si="40"/>
        <v>-0.38100000000000001</v>
      </c>
      <c r="T111" s="1">
        <f t="shared" si="41"/>
        <v>0.17499999999999993</v>
      </c>
      <c r="U111">
        <v>115.65</v>
      </c>
      <c r="V111" s="13">
        <f>(T111+U111)/2</f>
        <v>57.912500000000001</v>
      </c>
      <c r="W111" s="21">
        <f t="shared" si="42"/>
        <v>10499.314162500001</v>
      </c>
      <c r="X111" s="23">
        <f t="shared" si="43"/>
        <v>0.77096774193548401</v>
      </c>
      <c r="Y111" s="27">
        <f t="shared" si="44"/>
        <v>8.6394984757957755E-5</v>
      </c>
      <c r="Z111" s="27">
        <f t="shared" si="45"/>
        <v>9.0708808703819744E-5</v>
      </c>
      <c r="AA111" s="22">
        <f t="shared" si="46"/>
        <v>90.708808703819741</v>
      </c>
      <c r="AB111" s="22">
        <f t="shared" si="47"/>
        <v>518.33604973611295</v>
      </c>
      <c r="AC111">
        <v>24.548100000000002</v>
      </c>
      <c r="AD111" s="36"/>
      <c r="AE111" s="36"/>
    </row>
    <row r="112" spans="1:31" x14ac:dyDescent="0.35">
      <c r="A112" s="2">
        <v>44806</v>
      </c>
      <c r="B112" s="6" t="s">
        <v>18</v>
      </c>
      <c r="C112" s="6" t="s">
        <v>232</v>
      </c>
      <c r="D112" t="s">
        <v>20</v>
      </c>
      <c r="E112" t="s">
        <v>21</v>
      </c>
      <c r="F112">
        <v>3</v>
      </c>
      <c r="G112" t="s">
        <v>27</v>
      </c>
      <c r="H112" t="s">
        <v>167</v>
      </c>
      <c r="I112" t="str">
        <f t="shared" si="24"/>
        <v>K6CmeI2</v>
      </c>
      <c r="J112" t="s">
        <v>488</v>
      </c>
      <c r="K112" t="s">
        <v>222</v>
      </c>
      <c r="L112" s="1">
        <v>0.61499999999999999</v>
      </c>
      <c r="M112">
        <v>4.42</v>
      </c>
      <c r="N112" s="1">
        <f t="shared" si="39"/>
        <v>-0.442</v>
      </c>
      <c r="O112" t="s">
        <v>211</v>
      </c>
      <c r="P112">
        <v>0.434</v>
      </c>
      <c r="Q112" s="1">
        <f t="shared" si="25"/>
        <v>0.18099999999999999</v>
      </c>
      <c r="R112">
        <v>3.59</v>
      </c>
      <c r="S112" s="42">
        <f t="shared" si="40"/>
        <v>-0.35899999999999999</v>
      </c>
      <c r="T112" s="1">
        <f t="shared" si="41"/>
        <v>8.3000000000000018E-2</v>
      </c>
      <c r="U112">
        <v>124.6</v>
      </c>
      <c r="V112">
        <v>129.30000000000001</v>
      </c>
      <c r="W112" s="21">
        <f t="shared" si="42"/>
        <v>12187.250599999999</v>
      </c>
      <c r="X112" s="23">
        <f t="shared" si="43"/>
        <v>0.4170506912442396</v>
      </c>
      <c r="Y112" s="27">
        <f t="shared" si="44"/>
        <v>4.0550800325435837E-5</v>
      </c>
      <c r="Z112" s="27">
        <f t="shared" si="45"/>
        <v>4.9420276559664809E-5</v>
      </c>
      <c r="AA112" s="22">
        <f t="shared" si="46"/>
        <v>49.420276559664806</v>
      </c>
      <c r="AB112" s="22">
        <f t="shared" si="47"/>
        <v>595.42501879114207</v>
      </c>
      <c r="AC112">
        <v>35.566600000000001</v>
      </c>
      <c r="AD112" s="13"/>
      <c r="AE112" s="13"/>
    </row>
    <row r="113" spans="1:31" x14ac:dyDescent="0.35">
      <c r="A113" s="2">
        <v>44720</v>
      </c>
      <c r="B113" t="s">
        <v>18</v>
      </c>
      <c r="C113" t="s">
        <v>19</v>
      </c>
      <c r="D113" t="s">
        <v>86</v>
      </c>
      <c r="E113" t="s">
        <v>46</v>
      </c>
      <c r="F113">
        <v>13</v>
      </c>
      <c r="G113" t="s">
        <v>27</v>
      </c>
      <c r="H113" t="s">
        <v>101</v>
      </c>
      <c r="I113" t="str">
        <f t="shared" si="24"/>
        <v>K5CmeB10</v>
      </c>
      <c r="J113" t="s">
        <v>397</v>
      </c>
      <c r="K113" t="s">
        <v>99</v>
      </c>
      <c r="L113" s="1">
        <v>0.53100000000000003</v>
      </c>
      <c r="M113">
        <v>1.99</v>
      </c>
      <c r="N113" s="1">
        <f t="shared" si="39"/>
        <v>-0.19900000000000001</v>
      </c>
      <c r="O113" t="s">
        <v>100</v>
      </c>
      <c r="P113">
        <v>0.44800000000000001</v>
      </c>
      <c r="Q113" s="1">
        <f t="shared" si="25"/>
        <v>8.3000000000000018E-2</v>
      </c>
      <c r="R113">
        <v>3.56</v>
      </c>
      <c r="S113" s="42">
        <f t="shared" si="40"/>
        <v>-0.35599999999999998</v>
      </c>
      <c r="T113" s="1">
        <f t="shared" si="41"/>
        <v>-0.15699999999999997</v>
      </c>
      <c r="U113">
        <v>91.25</v>
      </c>
      <c r="V113" s="13">
        <f>(T113+U113)/2</f>
        <v>45.546500000000002</v>
      </c>
      <c r="W113" s="21">
        <f t="shared" si="42"/>
        <v>6536.3515625</v>
      </c>
      <c r="X113" s="23">
        <f t="shared" si="43"/>
        <v>0.18526785714285718</v>
      </c>
      <c r="Y113" s="27">
        <f t="shared" si="44"/>
        <v>1.4935124865160307E-5</v>
      </c>
      <c r="Z113" s="27">
        <f t="shared" si="45"/>
        <v>9.7621226748523176E-6</v>
      </c>
      <c r="AA113" s="22">
        <f t="shared" si="46"/>
        <v>9.7621226748523178</v>
      </c>
      <c r="AB113" s="22">
        <f t="shared" si="47"/>
        <v>62.179125317530698</v>
      </c>
      <c r="AC113">
        <v>26.9267</v>
      </c>
      <c r="AD113" s="36"/>
      <c r="AE113" s="36"/>
    </row>
    <row r="114" spans="1:31" x14ac:dyDescent="0.35">
      <c r="A114" s="2">
        <v>44748</v>
      </c>
      <c r="B114" t="s">
        <v>18</v>
      </c>
      <c r="C114" t="s">
        <v>155</v>
      </c>
      <c r="D114" t="s">
        <v>86</v>
      </c>
      <c r="E114" t="s">
        <v>46</v>
      </c>
      <c r="F114">
        <v>8</v>
      </c>
      <c r="G114" t="s">
        <v>27</v>
      </c>
      <c r="H114" t="s">
        <v>101</v>
      </c>
      <c r="I114" t="str">
        <f t="shared" si="24"/>
        <v>K5CmeB10</v>
      </c>
      <c r="J114" t="s">
        <v>397</v>
      </c>
      <c r="K114" t="s">
        <v>165</v>
      </c>
      <c r="L114" s="1">
        <v>0.74199999999999999</v>
      </c>
      <c r="M114">
        <v>1.93</v>
      </c>
      <c r="N114" s="1">
        <f t="shared" si="39"/>
        <v>-0.193</v>
      </c>
      <c r="O114" t="s">
        <v>168</v>
      </c>
      <c r="P114">
        <v>0.56899999999999995</v>
      </c>
      <c r="Q114" s="1">
        <f t="shared" si="25"/>
        <v>0.17300000000000004</v>
      </c>
      <c r="R114">
        <v>3.48</v>
      </c>
      <c r="S114" s="42">
        <f t="shared" si="40"/>
        <v>-0.34799999999999998</v>
      </c>
      <c r="T114" s="1">
        <f t="shared" si="41"/>
        <v>-0.15499999999999997</v>
      </c>
      <c r="U114">
        <v>91.25</v>
      </c>
      <c r="V114" s="13">
        <f>(T114+U114)/2</f>
        <v>45.547499999999999</v>
      </c>
      <c r="W114" s="21">
        <f t="shared" si="42"/>
        <v>6536.3515625</v>
      </c>
      <c r="X114" s="23">
        <f t="shared" si="43"/>
        <v>0.304042179261863</v>
      </c>
      <c r="Y114" s="27">
        <f t="shared" si="44"/>
        <v>2.748137854609545E-5</v>
      </c>
      <c r="Z114" s="27">
        <f t="shared" si="45"/>
        <v>1.7962795159942497E-5</v>
      </c>
      <c r="AA114" s="22">
        <f t="shared" si="46"/>
        <v>17.962795159942498</v>
      </c>
      <c r="AB114" s="22">
        <f t="shared" si="47"/>
        <v>115.8890010318871</v>
      </c>
      <c r="AC114">
        <v>33.4651</v>
      </c>
    </row>
    <row r="115" spans="1:31" x14ac:dyDescent="0.35">
      <c r="A115" s="2">
        <v>44790</v>
      </c>
      <c r="B115" s="6" t="s">
        <v>18</v>
      </c>
      <c r="C115" s="6" t="s">
        <v>214</v>
      </c>
      <c r="D115" t="s">
        <v>109</v>
      </c>
      <c r="E115" t="s">
        <v>21</v>
      </c>
      <c r="F115">
        <v>15</v>
      </c>
      <c r="G115" t="s">
        <v>27</v>
      </c>
      <c r="H115" t="s">
        <v>120</v>
      </c>
      <c r="I115" t="str">
        <f t="shared" si="24"/>
        <v>L3CmeF6</v>
      </c>
      <c r="J115" t="s">
        <v>442</v>
      </c>
      <c r="K115" t="s">
        <v>215</v>
      </c>
      <c r="L115" s="1">
        <v>0.70199999999999996</v>
      </c>
      <c r="M115">
        <v>6.89</v>
      </c>
      <c r="N115" s="1">
        <f t="shared" si="39"/>
        <v>-0.68899999999999995</v>
      </c>
      <c r="O115" s="6" t="s">
        <v>160</v>
      </c>
      <c r="P115">
        <v>0.50900000000000001</v>
      </c>
      <c r="Q115" s="1">
        <f t="shared" si="25"/>
        <v>0.19299999999999995</v>
      </c>
      <c r="R115">
        <v>2.89</v>
      </c>
      <c r="S115" s="42">
        <f t="shared" si="40"/>
        <v>-0.28900000000000003</v>
      </c>
      <c r="T115" s="1">
        <f t="shared" si="41"/>
        <v>0.39999999999999991</v>
      </c>
      <c r="U115">
        <v>91.25</v>
      </c>
      <c r="V115">
        <v>91.25</v>
      </c>
      <c r="W115" s="21">
        <f t="shared" si="42"/>
        <v>6536.3515625</v>
      </c>
      <c r="X115" s="23">
        <f t="shared" si="43"/>
        <v>0.37917485265225925</v>
      </c>
      <c r="Y115" s="27">
        <f t="shared" si="44"/>
        <v>3.606603657075029E-5</v>
      </c>
      <c r="Z115" s="27">
        <f t="shared" si="45"/>
        <v>2.3574029449240581E-5</v>
      </c>
      <c r="AA115" s="22">
        <f t="shared" si="46"/>
        <v>23.57402944924058</v>
      </c>
      <c r="AB115" s="22">
        <f t="shared" si="47"/>
        <v>58.935073623101466</v>
      </c>
      <c r="AC115">
        <v>32.178800000000003</v>
      </c>
      <c r="AD115" s="36"/>
      <c r="AE115" s="36"/>
    </row>
    <row r="116" spans="1:31" x14ac:dyDescent="0.35">
      <c r="A116" s="2">
        <v>44747</v>
      </c>
      <c r="B116" t="s">
        <v>18</v>
      </c>
      <c r="C116" t="s">
        <v>155</v>
      </c>
      <c r="D116" t="s">
        <v>20</v>
      </c>
      <c r="E116" t="s">
        <v>21</v>
      </c>
      <c r="F116">
        <v>16</v>
      </c>
      <c r="G116" t="s">
        <v>27</v>
      </c>
      <c r="H116" t="s">
        <v>35</v>
      </c>
      <c r="I116" t="str">
        <f t="shared" si="24"/>
        <v>K6CmeD4</v>
      </c>
      <c r="J116" t="s">
        <v>419</v>
      </c>
      <c r="K116" t="s">
        <v>143</v>
      </c>
      <c r="L116" s="1">
        <v>0.66900000000000004</v>
      </c>
      <c r="M116">
        <v>2.46</v>
      </c>
      <c r="N116" s="1">
        <f t="shared" si="39"/>
        <v>-0.246</v>
      </c>
      <c r="O116" t="s">
        <v>163</v>
      </c>
      <c r="P116">
        <v>0.38300000000000001</v>
      </c>
      <c r="Q116" s="1">
        <f t="shared" si="25"/>
        <v>0.28600000000000003</v>
      </c>
      <c r="R116">
        <v>2.79</v>
      </c>
      <c r="S116" s="42">
        <f t="shared" si="40"/>
        <v>-0.27900000000000003</v>
      </c>
      <c r="T116" s="1">
        <f t="shared" si="41"/>
        <v>-3.3000000000000029E-2</v>
      </c>
      <c r="U116">
        <v>115.65</v>
      </c>
      <c r="V116" s="13">
        <f>(T116+U116)/2</f>
        <v>57.808500000000002</v>
      </c>
      <c r="W116" s="21">
        <f t="shared" si="42"/>
        <v>10499.314162500001</v>
      </c>
      <c r="X116" s="23">
        <f t="shared" si="43"/>
        <v>0.7467362924281985</v>
      </c>
      <c r="Y116" s="27">
        <f t="shared" si="44"/>
        <v>8.3064576927022543E-5</v>
      </c>
      <c r="Z116" s="27">
        <f t="shared" si="45"/>
        <v>8.7212108893195843E-5</v>
      </c>
      <c r="AA116" s="22">
        <f t="shared" si="46"/>
        <v>87.212108893195847</v>
      </c>
      <c r="AB116" s="22">
        <f t="shared" si="47"/>
        <v>2642.79117858169</v>
      </c>
      <c r="AC116">
        <v>33.278799999999997</v>
      </c>
      <c r="AD116" s="36"/>
      <c r="AE116" s="36"/>
    </row>
    <row r="117" spans="1:31" x14ac:dyDescent="0.35">
      <c r="A117" s="9">
        <v>44721</v>
      </c>
      <c r="B117" s="4" t="s">
        <v>18</v>
      </c>
      <c r="C117" s="4" t="s">
        <v>19</v>
      </c>
      <c r="D117" s="4" t="s">
        <v>20</v>
      </c>
      <c r="E117" s="4" t="s">
        <v>21</v>
      </c>
      <c r="F117" s="4">
        <v>3</v>
      </c>
      <c r="G117" s="4" t="s">
        <v>27</v>
      </c>
      <c r="H117" s="4" t="s">
        <v>35</v>
      </c>
      <c r="I117" s="4" t="str">
        <f t="shared" si="24"/>
        <v>K6CmeD4</v>
      </c>
      <c r="J117" s="4" t="s">
        <v>419</v>
      </c>
      <c r="K117" s="4" t="s">
        <v>23</v>
      </c>
      <c r="L117" s="3">
        <v>0.46200000000000002</v>
      </c>
      <c r="M117" s="4">
        <v>1.85</v>
      </c>
      <c r="N117" s="3">
        <f t="shared" si="39"/>
        <v>-0.185</v>
      </c>
      <c r="O117" s="4" t="s">
        <v>32</v>
      </c>
      <c r="P117" s="4">
        <v>0.27400000000000002</v>
      </c>
      <c r="Q117" s="3">
        <f t="shared" si="25"/>
        <v>0.188</v>
      </c>
      <c r="R117" s="4">
        <v>2.5099999999999998</v>
      </c>
      <c r="S117" s="43">
        <f t="shared" si="40"/>
        <v>-0.251</v>
      </c>
      <c r="T117" s="3">
        <f t="shared" si="41"/>
        <v>-6.6000000000000003E-2</v>
      </c>
      <c r="U117" s="4">
        <v>115.65</v>
      </c>
      <c r="V117" s="13">
        <f>(T117+U117)/2</f>
        <v>57.792000000000002</v>
      </c>
      <c r="W117" s="21">
        <f t="shared" si="42"/>
        <v>10499.314162500001</v>
      </c>
      <c r="X117" s="24">
        <f t="shared" si="43"/>
        <v>0.68613138686131381</v>
      </c>
      <c r="Y117" s="28">
        <f t="shared" si="44"/>
        <v>7.484526510327697E-5</v>
      </c>
      <c r="Z117" s="28">
        <f t="shared" si="45"/>
        <v>7.8582395189490291E-5</v>
      </c>
      <c r="AA117" s="22">
        <f t="shared" si="46"/>
        <v>78.582395189490285</v>
      </c>
      <c r="AB117" s="22">
        <f t="shared" si="47"/>
        <v>1190.6423513559134</v>
      </c>
      <c r="AC117">
        <v>24.548100000000002</v>
      </c>
      <c r="AD117" s="13"/>
      <c r="AE117" s="13"/>
    </row>
    <row r="118" spans="1:31" x14ac:dyDescent="0.35">
      <c r="A118" s="10">
        <v>44777</v>
      </c>
      <c r="B118" s="6" t="s">
        <v>18</v>
      </c>
      <c r="C118" s="6" t="s">
        <v>196</v>
      </c>
      <c r="D118" t="s">
        <v>133</v>
      </c>
      <c r="E118" t="s">
        <v>46</v>
      </c>
      <c r="F118">
        <v>5</v>
      </c>
      <c r="G118" t="s">
        <v>27</v>
      </c>
      <c r="H118" t="s">
        <v>140</v>
      </c>
      <c r="I118" t="str">
        <f t="shared" si="24"/>
        <v>K1CmeG8</v>
      </c>
      <c r="J118" t="s">
        <v>471</v>
      </c>
      <c r="K118" t="s">
        <v>204</v>
      </c>
      <c r="L118" s="1">
        <v>0.47599999999999998</v>
      </c>
      <c r="M118">
        <v>2.35</v>
      </c>
      <c r="N118" s="1">
        <f t="shared" si="39"/>
        <v>-0.23500000000000001</v>
      </c>
      <c r="O118" s="6" t="s">
        <v>205</v>
      </c>
      <c r="P118">
        <v>0.33600000000000002</v>
      </c>
      <c r="Q118" s="1">
        <f t="shared" si="25"/>
        <v>0.13999999999999996</v>
      </c>
      <c r="R118">
        <v>2.4500000000000002</v>
      </c>
      <c r="S118" s="42">
        <f t="shared" si="40"/>
        <v>-0.24500000000000002</v>
      </c>
      <c r="T118" s="1">
        <f t="shared" si="41"/>
        <v>-1.0000000000000009E-2</v>
      </c>
      <c r="U118">
        <v>98.2</v>
      </c>
      <c r="V118">
        <v>98.2</v>
      </c>
      <c r="W118" s="21">
        <f t="shared" si="42"/>
        <v>7569.9434000000001</v>
      </c>
      <c r="X118" s="23">
        <f t="shared" si="43"/>
        <v>0.41666666666666652</v>
      </c>
      <c r="Y118" s="27">
        <f t="shared" si="44"/>
        <v>4.0504840173516205E-5</v>
      </c>
      <c r="Z118" s="27">
        <f t="shared" si="45"/>
        <v>3.0661934753956385E-5</v>
      </c>
      <c r="AA118" s="22">
        <f t="shared" si="46"/>
        <v>30.661934753956384</v>
      </c>
      <c r="AB118" s="22">
        <f t="shared" si="47"/>
        <v>3066.1934753956357</v>
      </c>
      <c r="AC118">
        <v>29.967099999999999</v>
      </c>
      <c r="AD118" s="13"/>
    </row>
    <row r="119" spans="1:31" x14ac:dyDescent="0.35">
      <c r="A119" s="2">
        <v>44750</v>
      </c>
      <c r="B119" t="s">
        <v>18</v>
      </c>
      <c r="C119" t="s">
        <v>155</v>
      </c>
      <c r="D119" t="s">
        <v>123</v>
      </c>
      <c r="E119" t="s">
        <v>21</v>
      </c>
      <c r="F119">
        <v>15</v>
      </c>
      <c r="G119" t="s">
        <v>27</v>
      </c>
      <c r="H119" t="s">
        <v>52</v>
      </c>
      <c r="I119" t="str">
        <f t="shared" si="24"/>
        <v>M1CmeF9</v>
      </c>
      <c r="J119" t="s">
        <v>456</v>
      </c>
      <c r="K119" t="s">
        <v>169</v>
      </c>
      <c r="L119" s="1">
        <v>0.76300000000000001</v>
      </c>
      <c r="M119">
        <v>1.72</v>
      </c>
      <c r="N119" s="1">
        <f t="shared" si="39"/>
        <v>-0.17199999999999999</v>
      </c>
      <c r="O119" t="s">
        <v>180</v>
      </c>
      <c r="P119">
        <v>0.57599999999999996</v>
      </c>
      <c r="Q119" s="1">
        <f t="shared" si="25"/>
        <v>0.18700000000000006</v>
      </c>
      <c r="R119">
        <v>2.31</v>
      </c>
      <c r="S119" s="42">
        <f t="shared" si="40"/>
        <v>-0.23100000000000001</v>
      </c>
      <c r="T119" s="1">
        <f t="shared" si="41"/>
        <v>-5.9000000000000025E-2</v>
      </c>
      <c r="U119">
        <v>119.2</v>
      </c>
      <c r="V119" s="13">
        <f>(T119+U119)/2</f>
        <v>59.570500000000003</v>
      </c>
      <c r="W119" s="21">
        <f t="shared" si="42"/>
        <v>11153.782400000002</v>
      </c>
      <c r="X119" s="23">
        <f t="shared" si="43"/>
        <v>0.3246527777777779</v>
      </c>
      <c r="Y119" s="27">
        <f t="shared" si="44"/>
        <v>2.9792291040906373E-5</v>
      </c>
      <c r="Z119" s="27">
        <f t="shared" si="45"/>
        <v>3.3229673146773921E-5</v>
      </c>
      <c r="AA119" s="22">
        <f t="shared" si="46"/>
        <v>33.229673146773919</v>
      </c>
      <c r="AB119" s="22">
        <f t="shared" si="47"/>
        <v>563.21479909786285</v>
      </c>
      <c r="AC119">
        <v>33.388599999999997</v>
      </c>
      <c r="AD119" s="36"/>
      <c r="AE119" s="36"/>
    </row>
    <row r="120" spans="1:31" x14ac:dyDescent="0.35">
      <c r="A120" s="2">
        <v>44747</v>
      </c>
      <c r="B120" t="s">
        <v>18</v>
      </c>
      <c r="C120" t="s">
        <v>155</v>
      </c>
      <c r="D120" t="s">
        <v>20</v>
      </c>
      <c r="E120" t="s">
        <v>21</v>
      </c>
      <c r="F120">
        <v>5</v>
      </c>
      <c r="G120" t="s">
        <v>27</v>
      </c>
      <c r="H120" t="s">
        <v>167</v>
      </c>
      <c r="I120" t="str">
        <f t="shared" si="24"/>
        <v>K6CmeI2</v>
      </c>
      <c r="J120" t="s">
        <v>488</v>
      </c>
      <c r="K120" t="s">
        <v>165</v>
      </c>
      <c r="L120" s="1">
        <v>0.57799999999999996</v>
      </c>
      <c r="M120">
        <v>1.58</v>
      </c>
      <c r="N120" s="1">
        <f t="shared" si="39"/>
        <v>-0.158</v>
      </c>
      <c r="O120" t="s">
        <v>146</v>
      </c>
      <c r="P120">
        <v>0.43099999999999999</v>
      </c>
      <c r="Q120" s="1">
        <f t="shared" si="25"/>
        <v>0.14699999999999996</v>
      </c>
      <c r="R120">
        <v>2.2400000000000002</v>
      </c>
      <c r="S120" s="42">
        <f t="shared" si="40"/>
        <v>-0.22400000000000003</v>
      </c>
      <c r="T120" s="1">
        <f t="shared" si="41"/>
        <v>-6.6000000000000031E-2</v>
      </c>
      <c r="U120">
        <v>124.6</v>
      </c>
      <c r="V120">
        <v>124.6</v>
      </c>
      <c r="W120" s="21">
        <f t="shared" si="42"/>
        <v>12187.250599999999</v>
      </c>
      <c r="X120" s="23">
        <f t="shared" si="43"/>
        <v>0.34106728538283054</v>
      </c>
      <c r="Y120" s="27">
        <f t="shared" si="44"/>
        <v>3.1657242346221811E-5</v>
      </c>
      <c r="Z120" s="27">
        <f t="shared" si="45"/>
        <v>3.8581474577833712E-5</v>
      </c>
      <c r="AA120" s="22">
        <f t="shared" si="46"/>
        <v>38.58147457783371</v>
      </c>
      <c r="AB120" s="22">
        <f t="shared" si="47"/>
        <v>584.56779663384384</v>
      </c>
      <c r="AC120">
        <v>33.278799999999997</v>
      </c>
      <c r="AD120" s="36"/>
      <c r="AE120" s="36"/>
    </row>
    <row r="121" spans="1:31" x14ac:dyDescent="0.35">
      <c r="A121" s="2">
        <v>44763</v>
      </c>
      <c r="B121" t="s">
        <v>18</v>
      </c>
      <c r="C121" t="s">
        <v>181</v>
      </c>
      <c r="D121" t="s">
        <v>86</v>
      </c>
      <c r="E121" t="s">
        <v>46</v>
      </c>
      <c r="F121">
        <v>3</v>
      </c>
      <c r="G121" t="s">
        <v>27</v>
      </c>
      <c r="H121" t="s">
        <v>98</v>
      </c>
      <c r="I121" t="str">
        <f t="shared" si="24"/>
        <v>K5CmeI6</v>
      </c>
      <c r="J121" t="s">
        <v>398</v>
      </c>
      <c r="K121" t="s">
        <v>186</v>
      </c>
      <c r="L121" s="1">
        <v>0.63600000000000001</v>
      </c>
      <c r="M121">
        <v>1.68</v>
      </c>
      <c r="N121" s="1">
        <f t="shared" si="39"/>
        <v>-0.16799999999999998</v>
      </c>
      <c r="O121" t="s">
        <v>187</v>
      </c>
      <c r="P121">
        <v>0.46899999999999997</v>
      </c>
      <c r="Q121" s="1">
        <f t="shared" si="25"/>
        <v>0.16700000000000004</v>
      </c>
      <c r="R121">
        <v>2.0299999999999998</v>
      </c>
      <c r="S121" s="42">
        <f t="shared" si="40"/>
        <v>-0.20299999999999999</v>
      </c>
      <c r="T121" s="1">
        <f t="shared" si="41"/>
        <v>-3.5000000000000003E-2</v>
      </c>
      <c r="U121">
        <v>89.65</v>
      </c>
      <c r="V121" s="13">
        <f t="shared" ref="V121:V127" si="48">(T121+U121)/2</f>
        <v>44.807500000000005</v>
      </c>
      <c r="W121" s="21">
        <f t="shared" si="42"/>
        <v>6309.141162500001</v>
      </c>
      <c r="X121" s="23">
        <f t="shared" si="43"/>
        <v>0.35607675906183378</v>
      </c>
      <c r="Y121" s="27">
        <f t="shared" si="44"/>
        <v>3.338083284157312E-5</v>
      </c>
      <c r="Z121" s="27">
        <f t="shared" si="45"/>
        <v>2.1060438651930082E-5</v>
      </c>
      <c r="AA121" s="22">
        <f t="shared" si="46"/>
        <v>21.060438651930081</v>
      </c>
      <c r="AB121" s="22">
        <f t="shared" si="47"/>
        <v>601.72681862657373</v>
      </c>
      <c r="AC121">
        <v>31.981100000000001</v>
      </c>
    </row>
    <row r="122" spans="1:31" x14ac:dyDescent="0.35">
      <c r="A122" s="2">
        <v>44762</v>
      </c>
      <c r="B122" t="s">
        <v>18</v>
      </c>
      <c r="C122" t="s">
        <v>181</v>
      </c>
      <c r="D122" t="s">
        <v>20</v>
      </c>
      <c r="E122" t="s">
        <v>21</v>
      </c>
      <c r="F122">
        <v>15</v>
      </c>
      <c r="G122" t="s">
        <v>27</v>
      </c>
      <c r="H122" t="s">
        <v>35</v>
      </c>
      <c r="I122" t="str">
        <f t="shared" si="24"/>
        <v>K6CmeD4</v>
      </c>
      <c r="J122" t="s">
        <v>419</v>
      </c>
      <c r="K122" t="s">
        <v>184</v>
      </c>
      <c r="L122" s="1">
        <v>0.67200000000000004</v>
      </c>
      <c r="N122" s="1">
        <f t="shared" si="39"/>
        <v>0</v>
      </c>
      <c r="O122" t="s">
        <v>185</v>
      </c>
      <c r="P122">
        <v>0.40799999999999997</v>
      </c>
      <c r="Q122" s="1">
        <f t="shared" si="25"/>
        <v>0.26400000000000007</v>
      </c>
      <c r="R122">
        <v>1.59</v>
      </c>
      <c r="S122" s="42">
        <f t="shared" si="40"/>
        <v>-0.159</v>
      </c>
      <c r="T122" s="1">
        <f t="shared" si="41"/>
        <v>-0.159</v>
      </c>
      <c r="U122">
        <v>115.65</v>
      </c>
      <c r="V122" s="13">
        <f t="shared" si="48"/>
        <v>57.7455</v>
      </c>
      <c r="W122" s="21">
        <f t="shared" si="42"/>
        <v>10499.314162500001</v>
      </c>
      <c r="X122" s="23">
        <f t="shared" si="43"/>
        <v>0.64705882352941202</v>
      </c>
      <c r="Y122" s="27">
        <f t="shared" si="44"/>
        <v>6.9633581750603381E-5</v>
      </c>
      <c r="Z122" s="27">
        <f t="shared" si="45"/>
        <v>7.3110485105971163E-5</v>
      </c>
      <c r="AA122" s="22">
        <f t="shared" si="46"/>
        <v>73.110485105971165</v>
      </c>
      <c r="AB122" s="22">
        <f t="shared" si="47"/>
        <v>459.81437173566769</v>
      </c>
      <c r="AC122">
        <v>34.903799999999997</v>
      </c>
      <c r="AD122" s="36"/>
      <c r="AE122" s="36"/>
    </row>
    <row r="123" spans="1:31" x14ac:dyDescent="0.35">
      <c r="A123" s="2">
        <v>44749</v>
      </c>
      <c r="B123" t="s">
        <v>18</v>
      </c>
      <c r="C123" t="s">
        <v>155</v>
      </c>
      <c r="D123" t="s">
        <v>133</v>
      </c>
      <c r="E123" t="s">
        <v>46</v>
      </c>
      <c r="F123">
        <v>4</v>
      </c>
      <c r="G123" t="s">
        <v>27</v>
      </c>
      <c r="H123" t="s">
        <v>140</v>
      </c>
      <c r="I123" t="str">
        <f t="shared" si="24"/>
        <v>K1CmeG8</v>
      </c>
      <c r="J123" t="s">
        <v>471</v>
      </c>
      <c r="K123" t="s">
        <v>173</v>
      </c>
      <c r="L123" s="1">
        <v>0.60799999999999998</v>
      </c>
      <c r="M123">
        <v>0.81</v>
      </c>
      <c r="N123" s="1">
        <f t="shared" si="39"/>
        <v>-8.1000000000000003E-2</v>
      </c>
      <c r="O123" t="s">
        <v>32</v>
      </c>
      <c r="P123">
        <v>0.41899999999999998</v>
      </c>
      <c r="Q123" s="1">
        <f t="shared" si="25"/>
        <v>0.189</v>
      </c>
      <c r="R123">
        <v>1.34</v>
      </c>
      <c r="S123" s="42">
        <f t="shared" si="40"/>
        <v>-0.13400000000000001</v>
      </c>
      <c r="T123" s="1">
        <f t="shared" si="41"/>
        <v>-5.3000000000000005E-2</v>
      </c>
      <c r="U123">
        <v>98.2</v>
      </c>
      <c r="V123" s="13">
        <f t="shared" si="48"/>
        <v>49.073500000000003</v>
      </c>
      <c r="W123" s="21">
        <f t="shared" si="42"/>
        <v>7569.9434000000001</v>
      </c>
      <c r="X123" s="23">
        <f t="shared" si="43"/>
        <v>0.45107398568019097</v>
      </c>
      <c r="Y123" s="27">
        <f t="shared" si="44"/>
        <v>4.4660746713126102E-5</v>
      </c>
      <c r="Z123" s="27">
        <f t="shared" si="45"/>
        <v>3.3807932482010061E-5</v>
      </c>
      <c r="AA123" s="22">
        <f t="shared" si="46"/>
        <v>33.80793248201006</v>
      </c>
      <c r="AB123" s="22">
        <f t="shared" si="47"/>
        <v>637.88551852849162</v>
      </c>
      <c r="AC123">
        <v>34.081400000000002</v>
      </c>
      <c r="AD123" s="36"/>
      <c r="AE123" s="36"/>
    </row>
    <row r="124" spans="1:31" x14ac:dyDescent="0.35">
      <c r="A124" s="2">
        <v>44722</v>
      </c>
      <c r="B124" t="s">
        <v>18</v>
      </c>
      <c r="C124" t="s">
        <v>19</v>
      </c>
      <c r="D124" t="s">
        <v>109</v>
      </c>
      <c r="E124" t="s">
        <v>21</v>
      </c>
      <c r="F124">
        <v>6</v>
      </c>
      <c r="G124" t="s">
        <v>27</v>
      </c>
      <c r="H124" t="s">
        <v>120</v>
      </c>
      <c r="I124" t="str">
        <f t="shared" si="24"/>
        <v>L3CmeF6</v>
      </c>
      <c r="J124" t="s">
        <v>442</v>
      </c>
      <c r="K124" t="s">
        <v>117</v>
      </c>
      <c r="L124" s="1">
        <v>0.68500000000000005</v>
      </c>
      <c r="M124">
        <v>1.53</v>
      </c>
      <c r="N124" s="1">
        <f t="shared" si="39"/>
        <v>-0.153</v>
      </c>
      <c r="O124" t="s">
        <v>118</v>
      </c>
      <c r="P124">
        <v>0.47599999999999998</v>
      </c>
      <c r="Q124" s="1">
        <f t="shared" si="25"/>
        <v>0.20900000000000007</v>
      </c>
      <c r="R124">
        <v>1.18</v>
      </c>
      <c r="S124" s="42">
        <f t="shared" si="40"/>
        <v>-0.11799999999999999</v>
      </c>
      <c r="T124" s="1">
        <f t="shared" si="41"/>
        <v>3.5000000000000003E-2</v>
      </c>
      <c r="U124">
        <v>91.25</v>
      </c>
      <c r="V124" s="13">
        <f t="shared" si="48"/>
        <v>45.642499999999998</v>
      </c>
      <c r="W124" s="21">
        <f t="shared" si="42"/>
        <v>6536.3515625</v>
      </c>
      <c r="X124" s="23">
        <f t="shared" si="43"/>
        <v>0.439075630252101</v>
      </c>
      <c r="Y124" s="27">
        <f t="shared" si="44"/>
        <v>4.3202898103165158E-5</v>
      </c>
      <c r="Z124" s="27">
        <f t="shared" si="45"/>
        <v>2.8238933052115188E-5</v>
      </c>
      <c r="AA124" s="22">
        <f t="shared" si="46"/>
        <v>28.238933052115186</v>
      </c>
      <c r="AB124" s="22">
        <f t="shared" si="47"/>
        <v>806.82665863186241</v>
      </c>
      <c r="AC124">
        <v>27.385200000000001</v>
      </c>
      <c r="AD124" s="36"/>
      <c r="AE124" s="36"/>
    </row>
    <row r="125" spans="1:31" x14ac:dyDescent="0.35">
      <c r="A125" s="2">
        <v>44721</v>
      </c>
      <c r="B125" t="s">
        <v>18</v>
      </c>
      <c r="C125" t="s">
        <v>19</v>
      </c>
      <c r="D125" t="s">
        <v>45</v>
      </c>
      <c r="E125" t="s">
        <v>46</v>
      </c>
      <c r="F125">
        <v>3</v>
      </c>
      <c r="G125" t="s">
        <v>27</v>
      </c>
      <c r="H125" t="s">
        <v>34</v>
      </c>
      <c r="I125" t="str">
        <f t="shared" si="24"/>
        <v>L4CmeC8</v>
      </c>
      <c r="J125" t="s">
        <v>432</v>
      </c>
      <c r="K125" t="s">
        <v>23</v>
      </c>
      <c r="L125" s="1">
        <v>0.68600000000000005</v>
      </c>
      <c r="M125">
        <v>4.6399999999999997</v>
      </c>
      <c r="N125" s="1">
        <f t="shared" si="39"/>
        <v>-0.46399999999999997</v>
      </c>
      <c r="O125" t="s">
        <v>48</v>
      </c>
      <c r="P125">
        <v>0.48</v>
      </c>
      <c r="Q125" s="1">
        <f t="shared" si="25"/>
        <v>0.20600000000000007</v>
      </c>
      <c r="R125">
        <v>1.0900000000000001</v>
      </c>
      <c r="S125" s="42">
        <f t="shared" si="40"/>
        <v>-0.10900000000000001</v>
      </c>
      <c r="T125" s="1">
        <f t="shared" si="41"/>
        <v>0.35499999999999998</v>
      </c>
      <c r="U125">
        <v>117.65</v>
      </c>
      <c r="V125" s="13">
        <f t="shared" si="48"/>
        <v>59.002500000000005</v>
      </c>
      <c r="W125" s="21">
        <f t="shared" si="42"/>
        <v>10865.595162500002</v>
      </c>
      <c r="X125" s="23">
        <f t="shared" si="43"/>
        <v>0.42916666666666681</v>
      </c>
      <c r="Y125" s="27">
        <f t="shared" si="44"/>
        <v>4.2005827681874422E-5</v>
      </c>
      <c r="Z125" s="27">
        <f t="shared" si="45"/>
        <v>4.5641831805698334E-5</v>
      </c>
      <c r="AA125" s="22">
        <f t="shared" si="46"/>
        <v>45.641831805698331</v>
      </c>
      <c r="AB125" s="22">
        <f t="shared" si="47"/>
        <v>128.56854029774178</v>
      </c>
      <c r="AC125">
        <v>24.548100000000002</v>
      </c>
      <c r="AD125" s="36"/>
      <c r="AE125" s="36"/>
    </row>
    <row r="126" spans="1:31" x14ac:dyDescent="0.35">
      <c r="A126" s="2">
        <v>44735</v>
      </c>
      <c r="B126" t="s">
        <v>18</v>
      </c>
      <c r="C126" t="s">
        <v>141</v>
      </c>
      <c r="D126" t="s">
        <v>86</v>
      </c>
      <c r="E126" t="s">
        <v>46</v>
      </c>
      <c r="F126">
        <v>12</v>
      </c>
      <c r="G126" t="s">
        <v>27</v>
      </c>
      <c r="H126" t="s">
        <v>98</v>
      </c>
      <c r="I126" t="str">
        <f t="shared" si="24"/>
        <v>K5CmeI6</v>
      </c>
      <c r="J126" t="s">
        <v>398</v>
      </c>
      <c r="K126" t="s">
        <v>150</v>
      </c>
      <c r="L126" s="1">
        <v>0.73599999999999999</v>
      </c>
      <c r="M126">
        <v>2.3199999999999998</v>
      </c>
      <c r="N126" s="1">
        <f t="shared" si="39"/>
        <v>-0.23199999999999998</v>
      </c>
      <c r="O126" t="s">
        <v>151</v>
      </c>
      <c r="P126">
        <v>0.53100000000000003</v>
      </c>
      <c r="Q126" s="1">
        <f t="shared" si="25"/>
        <v>0.20499999999999996</v>
      </c>
      <c r="S126" s="42">
        <f t="shared" si="40"/>
        <v>0</v>
      </c>
      <c r="T126" s="1">
        <f t="shared" si="41"/>
        <v>0.23199999999999998</v>
      </c>
      <c r="U126">
        <v>89.65</v>
      </c>
      <c r="V126" s="13">
        <f t="shared" si="48"/>
        <v>44.941000000000003</v>
      </c>
      <c r="W126" s="21">
        <f t="shared" si="42"/>
        <v>6309.141162500001</v>
      </c>
      <c r="X126" s="23">
        <f t="shared" si="43"/>
        <v>0.38606403013182666</v>
      </c>
      <c r="Y126" s="27">
        <f t="shared" si="44"/>
        <v>3.6874369982071957E-5</v>
      </c>
      <c r="Z126" s="27">
        <f t="shared" si="45"/>
        <v>2.3264560549514459E-5</v>
      </c>
      <c r="AA126" s="22">
        <f t="shared" si="46"/>
        <v>23.26456054951446</v>
      </c>
      <c r="AB126" s="22">
        <f t="shared" si="47"/>
        <v>100.27827823066578</v>
      </c>
      <c r="AC126">
        <v>33.261499999999998</v>
      </c>
      <c r="AD126" s="36"/>
      <c r="AE126" s="36"/>
    </row>
    <row r="127" spans="1:31" x14ac:dyDescent="0.35">
      <c r="A127" s="2">
        <v>44735</v>
      </c>
      <c r="B127" t="s">
        <v>18</v>
      </c>
      <c r="C127" t="s">
        <v>141</v>
      </c>
      <c r="D127" t="s">
        <v>86</v>
      </c>
      <c r="E127" t="s">
        <v>46</v>
      </c>
      <c r="F127">
        <v>5</v>
      </c>
      <c r="G127" t="s">
        <v>27</v>
      </c>
      <c r="H127" t="s">
        <v>101</v>
      </c>
      <c r="I127" t="str">
        <f t="shared" si="24"/>
        <v>K5CmeB10</v>
      </c>
      <c r="J127" t="s">
        <v>397</v>
      </c>
      <c r="K127" t="s">
        <v>152</v>
      </c>
      <c r="L127" s="1">
        <v>0.56799999999999995</v>
      </c>
      <c r="M127">
        <v>1.78</v>
      </c>
      <c r="N127" s="1">
        <f t="shared" si="39"/>
        <v>-0.17799999999999999</v>
      </c>
      <c r="O127" t="s">
        <v>146</v>
      </c>
      <c r="P127">
        <v>0.42899999999999999</v>
      </c>
      <c r="Q127" s="1">
        <f t="shared" si="25"/>
        <v>0.13899999999999996</v>
      </c>
      <c r="S127" s="42">
        <f t="shared" si="40"/>
        <v>0</v>
      </c>
      <c r="T127" s="1">
        <f t="shared" si="41"/>
        <v>0.17799999999999999</v>
      </c>
      <c r="U127">
        <v>91.25</v>
      </c>
      <c r="V127" s="13">
        <f t="shared" si="48"/>
        <v>45.713999999999999</v>
      </c>
      <c r="W127" s="21">
        <f t="shared" si="42"/>
        <v>6536.3515625</v>
      </c>
      <c r="X127" s="23">
        <f t="shared" si="43"/>
        <v>0.32400932400932392</v>
      </c>
      <c r="Y127" s="27">
        <f t="shared" si="44"/>
        <v>2.9719620113823068E-5</v>
      </c>
      <c r="Z127" s="27">
        <f t="shared" si="45"/>
        <v>1.9425788536789383E-5</v>
      </c>
      <c r="AA127" s="22">
        <f t="shared" si="46"/>
        <v>19.425788536789383</v>
      </c>
      <c r="AB127" s="22">
        <f t="shared" si="47"/>
        <v>109.1336434651089</v>
      </c>
      <c r="AC127">
        <v>33.261499999999998</v>
      </c>
    </row>
    <row r="128" spans="1:31" x14ac:dyDescent="0.35">
      <c r="A128" s="2">
        <v>44804</v>
      </c>
      <c r="B128" s="6" t="s">
        <v>18</v>
      </c>
      <c r="C128" s="6" t="s">
        <v>232</v>
      </c>
      <c r="D128" t="s">
        <v>123</v>
      </c>
      <c r="E128" t="s">
        <v>21</v>
      </c>
      <c r="F128">
        <v>6</v>
      </c>
      <c r="G128" t="s">
        <v>27</v>
      </c>
      <c r="H128" t="s">
        <v>52</v>
      </c>
      <c r="I128" t="str">
        <f t="shared" si="24"/>
        <v>M1CmeF9</v>
      </c>
      <c r="J128" t="s">
        <v>456</v>
      </c>
      <c r="K128" t="s">
        <v>234</v>
      </c>
      <c r="L128" s="1">
        <v>0.746</v>
      </c>
      <c r="M128">
        <v>9.44</v>
      </c>
      <c r="N128" s="1">
        <f t="shared" si="39"/>
        <v>-0.94399999999999995</v>
      </c>
      <c r="O128" t="s">
        <v>32</v>
      </c>
      <c r="P128">
        <v>0.627</v>
      </c>
      <c r="Q128" s="1">
        <f t="shared" si="25"/>
        <v>0.11899999999999999</v>
      </c>
      <c r="S128" s="42">
        <f t="shared" si="40"/>
        <v>0</v>
      </c>
      <c r="T128" s="1">
        <f t="shared" si="41"/>
        <v>0.94399999999999995</v>
      </c>
      <c r="U128">
        <v>119.2</v>
      </c>
      <c r="V128">
        <v>115.05</v>
      </c>
      <c r="W128" s="21">
        <f t="shared" si="42"/>
        <v>11153.782400000002</v>
      </c>
      <c r="X128" s="23">
        <f t="shared" si="43"/>
        <v>0.18979266347687399</v>
      </c>
      <c r="Y128" s="27">
        <f t="shared" si="44"/>
        <v>1.5385404828349336E-5</v>
      </c>
      <c r="Z128" s="27">
        <f t="shared" si="45"/>
        <v>1.7160545759131787E-5</v>
      </c>
      <c r="AA128" s="22">
        <f t="shared" si="46"/>
        <v>17.160545759131786</v>
      </c>
      <c r="AB128" s="22">
        <f t="shared" si="47"/>
        <v>18.178544236368417</v>
      </c>
      <c r="AC128">
        <v>32.519599999999997</v>
      </c>
      <c r="AD128" s="36"/>
      <c r="AE128" s="36"/>
    </row>
    <row r="129" spans="1:31" x14ac:dyDescent="0.35">
      <c r="A129" s="2">
        <v>44762</v>
      </c>
      <c r="B129" t="s">
        <v>18</v>
      </c>
      <c r="C129" t="s">
        <v>181</v>
      </c>
      <c r="D129" t="s">
        <v>86</v>
      </c>
      <c r="E129" t="s">
        <v>46</v>
      </c>
      <c r="F129">
        <v>3</v>
      </c>
      <c r="G129" t="s">
        <v>28</v>
      </c>
      <c r="H129" t="s">
        <v>75</v>
      </c>
      <c r="I129" t="str">
        <f t="shared" si="24"/>
        <v>K5DtoJ7</v>
      </c>
      <c r="J129" t="s">
        <v>399</v>
      </c>
      <c r="K129" t="s">
        <v>182</v>
      </c>
      <c r="L129" s="1">
        <v>0.78</v>
      </c>
      <c r="M129">
        <v>14.12</v>
      </c>
      <c r="N129" s="1">
        <f t="shared" si="39"/>
        <v>-1.4119999999999999</v>
      </c>
      <c r="O129" t="s">
        <v>154</v>
      </c>
      <c r="P129">
        <v>0.754</v>
      </c>
      <c r="Q129" s="1">
        <f t="shared" si="25"/>
        <v>2.6000000000000023E-2</v>
      </c>
      <c r="R129">
        <v>53.34</v>
      </c>
      <c r="S129" s="42">
        <f t="shared" si="40"/>
        <v>-5.3340000000000005</v>
      </c>
      <c r="T129" s="1">
        <f t="shared" si="41"/>
        <v>-3.9220000000000006</v>
      </c>
      <c r="U129">
        <v>77.900000000000006</v>
      </c>
      <c r="V129" s="13">
        <f>(T129+U129)/2</f>
        <v>36.989000000000004</v>
      </c>
      <c r="W129" s="21">
        <f t="shared" si="42"/>
        <v>4763.7018500000004</v>
      </c>
      <c r="X129" s="23">
        <f t="shared" si="43"/>
        <v>3.4482758620689682E-2</v>
      </c>
      <c r="Y129" s="27">
        <f t="shared" si="44"/>
        <v>1.8851027456641959E-6</v>
      </c>
      <c r="Z129" s="27">
        <f t="shared" si="45"/>
        <v>8.9800674369606099E-7</v>
      </c>
      <c r="AA129" s="22">
        <f t="shared" si="46"/>
        <v>0.89800674369606104</v>
      </c>
      <c r="AB129" s="22">
        <f t="shared" si="47"/>
        <v>0.22896653332382991</v>
      </c>
      <c r="AC129">
        <v>34.903799999999997</v>
      </c>
      <c r="AD129" s="36"/>
      <c r="AE129" s="36"/>
    </row>
    <row r="130" spans="1:31" x14ac:dyDescent="0.35">
      <c r="A130" s="2">
        <v>44806</v>
      </c>
      <c r="B130" s="6" t="s">
        <v>18</v>
      </c>
      <c r="C130" s="6" t="s">
        <v>232</v>
      </c>
      <c r="D130" t="s">
        <v>86</v>
      </c>
      <c r="E130" t="s">
        <v>46</v>
      </c>
      <c r="F130">
        <v>14</v>
      </c>
      <c r="G130" t="s">
        <v>28</v>
      </c>
      <c r="H130" t="s">
        <v>75</v>
      </c>
      <c r="I130" t="str">
        <f t="shared" ref="I130:I193" si="49">D130&amp;G130&amp;H130</f>
        <v>K5DtoJ7</v>
      </c>
      <c r="J130" t="s">
        <v>399</v>
      </c>
      <c r="K130" t="s">
        <v>235</v>
      </c>
      <c r="L130" s="1">
        <v>0.73099999999999998</v>
      </c>
      <c r="M130">
        <v>32.450000000000003</v>
      </c>
      <c r="N130" s="1">
        <f t="shared" si="39"/>
        <v>-3.2450000000000001</v>
      </c>
      <c r="O130" t="s">
        <v>243</v>
      </c>
      <c r="P130">
        <v>0.61199999999999999</v>
      </c>
      <c r="Q130" s="1">
        <f t="shared" ref="Q130:Q193" si="50">L130-P130</f>
        <v>0.11899999999999999</v>
      </c>
      <c r="R130">
        <v>43.23</v>
      </c>
      <c r="S130" s="42">
        <f t="shared" si="40"/>
        <v>-4.3229999999999995</v>
      </c>
      <c r="T130" s="1">
        <f t="shared" si="41"/>
        <v>-1.0779999999999994</v>
      </c>
      <c r="U130">
        <v>77.900000000000006</v>
      </c>
      <c r="V130">
        <v>71.25</v>
      </c>
      <c r="W130" s="21">
        <f t="shared" si="42"/>
        <v>4763.7018500000004</v>
      </c>
      <c r="X130" s="23">
        <f t="shared" si="43"/>
        <v>0.19444444444444445</v>
      </c>
      <c r="Y130" s="27">
        <f t="shared" si="44"/>
        <v>1.5850912558887501E-5</v>
      </c>
      <c r="Z130" s="27">
        <f t="shared" si="45"/>
        <v>7.5509021480960634E-6</v>
      </c>
      <c r="AA130" s="22">
        <f t="shared" si="46"/>
        <v>7.5509021480960632</v>
      </c>
      <c r="AB130" s="22">
        <f t="shared" si="47"/>
        <v>7.0045474472134206</v>
      </c>
      <c r="AC130">
        <v>35.566600000000001</v>
      </c>
    </row>
    <row r="131" spans="1:31" x14ac:dyDescent="0.35">
      <c r="A131" s="2">
        <v>44805</v>
      </c>
      <c r="B131" s="6" t="s">
        <v>18</v>
      </c>
      <c r="C131" s="6" t="s">
        <v>232</v>
      </c>
      <c r="D131" t="s">
        <v>45</v>
      </c>
      <c r="E131" t="s">
        <v>46</v>
      </c>
      <c r="F131">
        <v>16</v>
      </c>
      <c r="G131" t="s">
        <v>28</v>
      </c>
      <c r="H131" t="s">
        <v>68</v>
      </c>
      <c r="I131" t="str">
        <f t="shared" si="49"/>
        <v>L4DtoG6</v>
      </c>
      <c r="J131" t="s">
        <v>413</v>
      </c>
      <c r="K131" t="s">
        <v>237</v>
      </c>
      <c r="L131">
        <v>0.94199999999999995</v>
      </c>
      <c r="M131">
        <v>27.78</v>
      </c>
      <c r="N131" s="1">
        <f t="shared" si="39"/>
        <v>-2.778</v>
      </c>
      <c r="O131" t="s">
        <v>163</v>
      </c>
      <c r="P131">
        <v>0.88100000000000001</v>
      </c>
      <c r="Q131" s="1">
        <f t="shared" si="50"/>
        <v>6.0999999999999943E-2</v>
      </c>
      <c r="R131">
        <v>40.06</v>
      </c>
      <c r="S131" s="42">
        <f t="shared" si="40"/>
        <v>-4.0060000000000002</v>
      </c>
      <c r="T131" s="1">
        <f t="shared" si="41"/>
        <v>-1.2280000000000002</v>
      </c>
      <c r="U131">
        <v>56.05</v>
      </c>
      <c r="V131">
        <v>56.55</v>
      </c>
      <c r="W131" s="21">
        <f t="shared" si="42"/>
        <v>2466.1579624999995</v>
      </c>
      <c r="X131" s="23">
        <f t="shared" si="43"/>
        <v>6.9239500567536819E-2</v>
      </c>
      <c r="Y131" s="27">
        <f t="shared" si="44"/>
        <v>4.4465445209103116E-6</v>
      </c>
      <c r="Z131" s="27">
        <f t="shared" si="45"/>
        <v>1.0965881175853709E-6</v>
      </c>
      <c r="AA131" s="22">
        <f t="shared" si="46"/>
        <v>1.0965881175853709</v>
      </c>
      <c r="AB131" s="22">
        <f t="shared" si="47"/>
        <v>0.89298706643759829</v>
      </c>
      <c r="AC131">
        <v>34.357199999999999</v>
      </c>
      <c r="AD131" s="36"/>
      <c r="AE131" s="36"/>
    </row>
    <row r="132" spans="1:31" x14ac:dyDescent="0.35">
      <c r="A132" s="2">
        <v>44748</v>
      </c>
      <c r="B132" t="s">
        <v>18</v>
      </c>
      <c r="C132" t="s">
        <v>155</v>
      </c>
      <c r="D132" t="s">
        <v>86</v>
      </c>
      <c r="E132" t="s">
        <v>46</v>
      </c>
      <c r="F132">
        <v>2</v>
      </c>
      <c r="G132" t="s">
        <v>28</v>
      </c>
      <c r="H132" t="s">
        <v>75</v>
      </c>
      <c r="I132" t="str">
        <f t="shared" si="49"/>
        <v>K5DtoJ7</v>
      </c>
      <c r="J132" t="s">
        <v>399</v>
      </c>
      <c r="K132" t="s">
        <v>165</v>
      </c>
      <c r="L132" s="1">
        <v>0.746</v>
      </c>
      <c r="M132">
        <v>32.14</v>
      </c>
      <c r="N132" s="1">
        <f t="shared" si="39"/>
        <v>-3.214</v>
      </c>
      <c r="O132" t="s">
        <v>168</v>
      </c>
      <c r="P132">
        <v>0.63600000000000001</v>
      </c>
      <c r="Q132" s="1">
        <f t="shared" si="50"/>
        <v>0.10999999999999999</v>
      </c>
      <c r="R132">
        <v>34.56</v>
      </c>
      <c r="S132" s="42">
        <f t="shared" si="40"/>
        <v>-3.4560000000000004</v>
      </c>
      <c r="T132" s="1">
        <f t="shared" si="41"/>
        <v>-0.24200000000000044</v>
      </c>
      <c r="U132">
        <v>77.900000000000006</v>
      </c>
      <c r="V132" s="13">
        <f t="shared" ref="V132:V138" si="51">(T132+U132)/2</f>
        <v>38.829000000000001</v>
      </c>
      <c r="W132" s="21">
        <f t="shared" si="42"/>
        <v>4763.7018500000004</v>
      </c>
      <c r="X132" s="23">
        <f t="shared" si="43"/>
        <v>0.17295597484276728</v>
      </c>
      <c r="Y132" s="27">
        <f t="shared" si="44"/>
        <v>1.3722892064127716E-5</v>
      </c>
      <c r="Z132" s="27">
        <f t="shared" si="45"/>
        <v>6.5371766313235525E-6</v>
      </c>
      <c r="AA132" s="22">
        <f t="shared" si="46"/>
        <v>6.5371766313235522</v>
      </c>
      <c r="AB132" s="22">
        <f t="shared" si="47"/>
        <v>27.013126575717109</v>
      </c>
      <c r="AC132">
        <v>33.4651</v>
      </c>
    </row>
    <row r="133" spans="1:31" x14ac:dyDescent="0.35">
      <c r="A133" s="2">
        <v>44748</v>
      </c>
      <c r="B133" t="s">
        <v>18</v>
      </c>
      <c r="C133" t="s">
        <v>155</v>
      </c>
      <c r="D133" t="s">
        <v>45</v>
      </c>
      <c r="E133" t="s">
        <v>46</v>
      </c>
      <c r="F133">
        <v>14</v>
      </c>
      <c r="G133" t="s">
        <v>28</v>
      </c>
      <c r="H133" t="s">
        <v>68</v>
      </c>
      <c r="I133" t="str">
        <f t="shared" si="49"/>
        <v>L4DtoG6</v>
      </c>
      <c r="J133" t="s">
        <v>413</v>
      </c>
      <c r="K133" t="s">
        <v>171</v>
      </c>
      <c r="L133" s="1">
        <v>0.95099999999999996</v>
      </c>
      <c r="M133">
        <v>21.39</v>
      </c>
      <c r="N133" s="1">
        <f t="shared" si="39"/>
        <v>-2.1390000000000002</v>
      </c>
      <c r="O133" t="s">
        <v>112</v>
      </c>
      <c r="P133">
        <v>0.78100000000000003</v>
      </c>
      <c r="Q133" s="1">
        <f t="shared" si="50"/>
        <v>0.16999999999999993</v>
      </c>
      <c r="R133">
        <v>33.21</v>
      </c>
      <c r="S133" s="42">
        <f t="shared" si="40"/>
        <v>-3.3210000000000002</v>
      </c>
      <c r="T133" s="1">
        <f t="shared" si="41"/>
        <v>-1.1819999999999999</v>
      </c>
      <c r="U133">
        <v>56.05</v>
      </c>
      <c r="V133" s="13">
        <f t="shared" si="51"/>
        <v>27.433999999999997</v>
      </c>
      <c r="W133" s="21">
        <f t="shared" si="42"/>
        <v>2466.1579624999995</v>
      </c>
      <c r="X133" s="23">
        <f t="shared" si="43"/>
        <v>0.21766965428937249</v>
      </c>
      <c r="Y133" s="27">
        <f t="shared" si="44"/>
        <v>1.8212776616217388E-5</v>
      </c>
      <c r="Z133" s="27">
        <f t="shared" si="45"/>
        <v>4.4915584071318304E-6</v>
      </c>
      <c r="AA133" s="22">
        <f t="shared" si="46"/>
        <v>4.4915584071318309</v>
      </c>
      <c r="AB133" s="22">
        <f t="shared" si="47"/>
        <v>3.7999648114482496</v>
      </c>
      <c r="AC133">
        <v>33.4651</v>
      </c>
      <c r="AD133" s="36"/>
      <c r="AE133" s="36"/>
    </row>
    <row r="134" spans="1:31" x14ac:dyDescent="0.35">
      <c r="A134" s="2">
        <v>44762</v>
      </c>
      <c r="B134" t="s">
        <v>18</v>
      </c>
      <c r="C134" t="s">
        <v>181</v>
      </c>
      <c r="D134" t="s">
        <v>20</v>
      </c>
      <c r="E134" t="s">
        <v>21</v>
      </c>
      <c r="F134">
        <v>12</v>
      </c>
      <c r="G134" t="s">
        <v>28</v>
      </c>
      <c r="H134" t="s">
        <v>92</v>
      </c>
      <c r="I134" t="str">
        <f t="shared" si="49"/>
        <v>K6DtoC6</v>
      </c>
      <c r="J134" t="s">
        <v>420</v>
      </c>
      <c r="K134" t="s">
        <v>184</v>
      </c>
      <c r="L134" s="1">
        <v>0.82799999999999996</v>
      </c>
      <c r="M134">
        <v>25.98</v>
      </c>
      <c r="N134" s="1">
        <f t="shared" si="39"/>
        <v>-2.5979999999999999</v>
      </c>
      <c r="O134" t="s">
        <v>185</v>
      </c>
      <c r="P134">
        <v>0.66400000000000003</v>
      </c>
      <c r="Q134" s="1">
        <f t="shared" si="50"/>
        <v>0.16399999999999992</v>
      </c>
      <c r="R134">
        <v>30.74</v>
      </c>
      <c r="S134" s="42">
        <f t="shared" si="40"/>
        <v>-3.0739999999999998</v>
      </c>
      <c r="T134" s="1">
        <f t="shared" si="41"/>
        <v>-0.47599999999999998</v>
      </c>
      <c r="U134">
        <v>80.3</v>
      </c>
      <c r="V134" s="13">
        <f t="shared" si="51"/>
        <v>39.911999999999999</v>
      </c>
      <c r="W134" s="21">
        <f t="shared" si="42"/>
        <v>5061.75065</v>
      </c>
      <c r="X134" s="23">
        <f t="shared" si="43"/>
        <v>0.24698795180722879</v>
      </c>
      <c r="Y134" s="27">
        <f t="shared" si="44"/>
        <v>2.1278001375908985E-5</v>
      </c>
      <c r="Z134" s="27">
        <f t="shared" si="45"/>
        <v>1.0770393729520819E-5</v>
      </c>
      <c r="AA134" s="22">
        <f t="shared" si="46"/>
        <v>10.770393729520819</v>
      </c>
      <c r="AB134" s="22">
        <f t="shared" si="47"/>
        <v>22.626877583026932</v>
      </c>
      <c r="AC134">
        <v>34.903799999999997</v>
      </c>
      <c r="AD134" s="36"/>
      <c r="AE134" s="36"/>
    </row>
    <row r="135" spans="1:31" x14ac:dyDescent="0.35">
      <c r="A135" s="2">
        <v>44764</v>
      </c>
      <c r="B135" t="s">
        <v>18</v>
      </c>
      <c r="C135" t="s">
        <v>181</v>
      </c>
      <c r="D135" t="s">
        <v>45</v>
      </c>
      <c r="E135" t="s">
        <v>46</v>
      </c>
      <c r="F135">
        <v>7</v>
      </c>
      <c r="G135" t="s">
        <v>28</v>
      </c>
      <c r="H135" t="s">
        <v>68</v>
      </c>
      <c r="I135" t="str">
        <f t="shared" si="49"/>
        <v>L4DtoG6</v>
      </c>
      <c r="J135" t="s">
        <v>413</v>
      </c>
      <c r="K135" t="s">
        <v>194</v>
      </c>
      <c r="L135" s="1">
        <v>0.90800000000000003</v>
      </c>
      <c r="N135" s="1">
        <f t="shared" si="39"/>
        <v>0</v>
      </c>
      <c r="O135" t="s">
        <v>187</v>
      </c>
      <c r="P135">
        <v>0.83399999999999996</v>
      </c>
      <c r="Q135" s="1">
        <f t="shared" si="50"/>
        <v>7.4000000000000066E-2</v>
      </c>
      <c r="R135">
        <v>28.61</v>
      </c>
      <c r="S135" s="42">
        <f t="shared" si="40"/>
        <v>-2.8609999999999998</v>
      </c>
      <c r="T135" s="1">
        <f t="shared" si="41"/>
        <v>-2.8609999999999998</v>
      </c>
      <c r="U135">
        <v>56.05</v>
      </c>
      <c r="V135" s="13">
        <f t="shared" si="51"/>
        <v>26.5945</v>
      </c>
      <c r="W135" s="21">
        <f t="shared" si="42"/>
        <v>2466.1579624999995</v>
      </c>
      <c r="X135" s="23">
        <f t="shared" ref="X135:X151" si="52">(L135-P135)/P135</f>
        <v>8.872901678657083E-2</v>
      </c>
      <c r="Y135" s="27">
        <f t="shared" ref="Y135:Y166" si="53">119*(10^-6)*(X135^1.231)</f>
        <v>6.0341458061632528E-6</v>
      </c>
      <c r="Z135" s="27">
        <f t="shared" ref="Z135:Z166" si="54">Y135*(W135/10000)</f>
        <v>1.4881156726755483E-6</v>
      </c>
      <c r="AA135" s="22">
        <f t="shared" ref="AA135:AA166" si="55">Z135*10^6</f>
        <v>1.4881156726755482</v>
      </c>
      <c r="AB135" s="22">
        <f t="shared" ref="AB135:AB166" si="56">AA135/ABS(T135)</f>
        <v>0.5201382987331522</v>
      </c>
      <c r="AC135">
        <v>34.764699999999998</v>
      </c>
      <c r="AD135" s="13"/>
    </row>
    <row r="136" spans="1:31" x14ac:dyDescent="0.35">
      <c r="A136" s="2">
        <v>44763</v>
      </c>
      <c r="B136" t="s">
        <v>18</v>
      </c>
      <c r="C136" t="s">
        <v>181</v>
      </c>
      <c r="D136" t="s">
        <v>45</v>
      </c>
      <c r="E136" t="s">
        <v>46</v>
      </c>
      <c r="F136">
        <v>8</v>
      </c>
      <c r="G136" t="s">
        <v>28</v>
      </c>
      <c r="H136" t="s">
        <v>47</v>
      </c>
      <c r="I136" t="str">
        <f t="shared" si="49"/>
        <v>L4DtoA1</v>
      </c>
      <c r="J136" t="s">
        <v>433</v>
      </c>
      <c r="K136" t="s">
        <v>190</v>
      </c>
      <c r="L136" s="1">
        <v>1.1020000000000001</v>
      </c>
      <c r="M136">
        <v>20.149999999999999</v>
      </c>
      <c r="N136" s="1">
        <f t="shared" si="39"/>
        <v>-2.0149999999999997</v>
      </c>
      <c r="O136" t="s">
        <v>163</v>
      </c>
      <c r="P136">
        <v>0.98799999999999999</v>
      </c>
      <c r="Q136" s="1">
        <f t="shared" si="50"/>
        <v>0.1140000000000001</v>
      </c>
      <c r="R136">
        <v>27.26</v>
      </c>
      <c r="S136" s="42">
        <f t="shared" si="40"/>
        <v>-2.726</v>
      </c>
      <c r="T136" s="1">
        <f t="shared" si="41"/>
        <v>-0.7110000000000003</v>
      </c>
      <c r="U136">
        <v>52.65</v>
      </c>
      <c r="V136" s="13">
        <f t="shared" si="51"/>
        <v>25.9695</v>
      </c>
      <c r="W136" s="21">
        <f t="shared" si="42"/>
        <v>2176.0376624999999</v>
      </c>
      <c r="X136" s="23">
        <f t="shared" si="52"/>
        <v>0.11538461538461549</v>
      </c>
      <c r="Y136" s="27">
        <f t="shared" si="53"/>
        <v>8.337791575108668E-6</v>
      </c>
      <c r="Z136" s="27">
        <f t="shared" si="54"/>
        <v>1.8143348489511658E-6</v>
      </c>
      <c r="AA136" s="22">
        <f t="shared" si="55"/>
        <v>1.8143348489511659</v>
      </c>
      <c r="AB136" s="22">
        <f t="shared" si="56"/>
        <v>2.5518071011971379</v>
      </c>
      <c r="AC136">
        <v>31.981100000000001</v>
      </c>
      <c r="AD136" s="13"/>
      <c r="AE136" s="13"/>
    </row>
    <row r="137" spans="1:31" x14ac:dyDescent="0.35">
      <c r="A137" s="2">
        <v>44764</v>
      </c>
      <c r="B137" t="s">
        <v>18</v>
      </c>
      <c r="C137" t="s">
        <v>181</v>
      </c>
      <c r="D137" t="s">
        <v>133</v>
      </c>
      <c r="E137" t="s">
        <v>46</v>
      </c>
      <c r="F137">
        <v>2</v>
      </c>
      <c r="G137" t="s">
        <v>28</v>
      </c>
      <c r="H137" t="s">
        <v>44</v>
      </c>
      <c r="I137" t="str">
        <f t="shared" si="49"/>
        <v>K1DtoD10</v>
      </c>
      <c r="J137" t="s">
        <v>472</v>
      </c>
      <c r="K137" t="s">
        <v>191</v>
      </c>
      <c r="L137" s="1">
        <v>0.86199999999999999</v>
      </c>
      <c r="M137">
        <v>24.51</v>
      </c>
      <c r="N137" s="1">
        <f t="shared" si="39"/>
        <v>-2.4510000000000001</v>
      </c>
      <c r="O137" t="s">
        <v>192</v>
      </c>
      <c r="P137">
        <v>0.69099999999999995</v>
      </c>
      <c r="Q137" s="1">
        <f t="shared" si="50"/>
        <v>0.17100000000000004</v>
      </c>
      <c r="R137">
        <v>26.83</v>
      </c>
      <c r="S137" s="42">
        <f t="shared" si="40"/>
        <v>-2.6829999999999998</v>
      </c>
      <c r="T137" s="1">
        <f t="shared" si="41"/>
        <v>-0.23199999999999976</v>
      </c>
      <c r="U137">
        <v>80</v>
      </c>
      <c r="V137" s="13">
        <f t="shared" si="51"/>
        <v>39.884</v>
      </c>
      <c r="W137" s="21">
        <f t="shared" si="42"/>
        <v>5024</v>
      </c>
      <c r="X137" s="23">
        <f t="shared" si="52"/>
        <v>0.24746743849493497</v>
      </c>
      <c r="Y137" s="27">
        <f t="shared" si="53"/>
        <v>2.1328862621407437E-5</v>
      </c>
      <c r="Z137" s="27">
        <f t="shared" si="54"/>
        <v>1.0715620580995095E-5</v>
      </c>
      <c r="AA137" s="22">
        <f t="shared" si="55"/>
        <v>10.715620580995095</v>
      </c>
      <c r="AB137" s="22">
        <f t="shared" si="56"/>
        <v>46.188019745668562</v>
      </c>
      <c r="AC137">
        <v>34.764699999999998</v>
      </c>
      <c r="AD137" s="13"/>
      <c r="AE137" s="13"/>
    </row>
    <row r="138" spans="1:31" x14ac:dyDescent="0.35">
      <c r="A138" s="2">
        <v>44763</v>
      </c>
      <c r="B138" t="s">
        <v>18</v>
      </c>
      <c r="C138" t="s">
        <v>181</v>
      </c>
      <c r="D138" t="s">
        <v>109</v>
      </c>
      <c r="E138" t="s">
        <v>21</v>
      </c>
      <c r="F138">
        <v>9</v>
      </c>
      <c r="G138" t="s">
        <v>28</v>
      </c>
      <c r="H138" t="s">
        <v>90</v>
      </c>
      <c r="I138" t="str">
        <f t="shared" si="49"/>
        <v>L3DtoA4</v>
      </c>
      <c r="J138" t="s">
        <v>443</v>
      </c>
      <c r="K138" t="s">
        <v>188</v>
      </c>
      <c r="L138" s="1">
        <v>0.95899999999999996</v>
      </c>
      <c r="M138">
        <v>8.27</v>
      </c>
      <c r="N138" s="1">
        <f t="shared" si="39"/>
        <v>-0.82699999999999996</v>
      </c>
      <c r="O138" t="s">
        <v>189</v>
      </c>
      <c r="P138">
        <v>0.78700000000000003</v>
      </c>
      <c r="Q138" s="1">
        <f t="shared" si="50"/>
        <v>0.17199999999999993</v>
      </c>
      <c r="R138">
        <v>25.41</v>
      </c>
      <c r="S138" s="42">
        <f t="shared" si="40"/>
        <v>-2.5409999999999999</v>
      </c>
      <c r="T138" s="1">
        <f t="shared" si="41"/>
        <v>-1.714</v>
      </c>
      <c r="U138">
        <v>53.3</v>
      </c>
      <c r="V138" s="13">
        <f t="shared" si="51"/>
        <v>25.792999999999999</v>
      </c>
      <c r="W138" s="21">
        <f t="shared" si="42"/>
        <v>2230.0986499999999</v>
      </c>
      <c r="X138" s="23">
        <f t="shared" si="52"/>
        <v>0.21855146124523497</v>
      </c>
      <c r="Y138" s="27">
        <f t="shared" si="53"/>
        <v>1.8303644998638017E-5</v>
      </c>
      <c r="Z138" s="27">
        <f t="shared" si="54"/>
        <v>4.0818934001541892E-6</v>
      </c>
      <c r="AA138" s="22">
        <f t="shared" si="55"/>
        <v>4.0818934001541889</v>
      </c>
      <c r="AB138" s="22">
        <f t="shared" si="56"/>
        <v>2.3815014003233306</v>
      </c>
      <c r="AC138">
        <v>31.981100000000001</v>
      </c>
    </row>
    <row r="139" spans="1:31" x14ac:dyDescent="0.35">
      <c r="A139" s="2">
        <v>44805</v>
      </c>
      <c r="B139" s="6" t="s">
        <v>18</v>
      </c>
      <c r="C139" s="6" t="s">
        <v>232</v>
      </c>
      <c r="D139" t="s">
        <v>45</v>
      </c>
      <c r="E139" t="s">
        <v>46</v>
      </c>
      <c r="F139">
        <v>11</v>
      </c>
      <c r="G139" t="s">
        <v>28</v>
      </c>
      <c r="H139" t="s">
        <v>47</v>
      </c>
      <c r="I139" t="str">
        <f t="shared" si="49"/>
        <v>L4DtoA1</v>
      </c>
      <c r="J139" t="s">
        <v>433</v>
      </c>
      <c r="K139" t="s">
        <v>237</v>
      </c>
      <c r="L139">
        <v>1.1120000000000001</v>
      </c>
      <c r="M139">
        <v>24.75</v>
      </c>
      <c r="N139" s="1">
        <f t="shared" si="39"/>
        <v>-2.4750000000000001</v>
      </c>
      <c r="O139" t="s">
        <v>163</v>
      </c>
      <c r="P139">
        <v>1.0569999999999999</v>
      </c>
      <c r="Q139" s="1">
        <f t="shared" si="50"/>
        <v>5.500000000000016E-2</v>
      </c>
      <c r="R139">
        <v>24.65</v>
      </c>
      <c r="S139" s="42">
        <f t="shared" si="40"/>
        <v>-2.4649999999999999</v>
      </c>
      <c r="T139" s="1">
        <f t="shared" si="41"/>
        <v>1.0000000000000231E-2</v>
      </c>
      <c r="U139">
        <v>52.65</v>
      </c>
      <c r="V139">
        <v>55.85</v>
      </c>
      <c r="W139" s="21">
        <f t="shared" si="42"/>
        <v>2176.0376624999999</v>
      </c>
      <c r="X139" s="23">
        <f t="shared" si="52"/>
        <v>5.2034058656575365E-2</v>
      </c>
      <c r="Y139" s="27">
        <f t="shared" si="53"/>
        <v>3.1282188076346645E-6</v>
      </c>
      <c r="Z139" s="27">
        <f t="shared" si="54"/>
        <v>6.8071219419538729E-7</v>
      </c>
      <c r="AA139" s="22">
        <f t="shared" si="55"/>
        <v>0.68071219419538731</v>
      </c>
      <c r="AB139" s="22">
        <f t="shared" si="56"/>
        <v>68.071219419537158</v>
      </c>
      <c r="AC139">
        <v>34.357199999999999</v>
      </c>
      <c r="AD139" s="36"/>
      <c r="AE139" s="36"/>
    </row>
    <row r="140" spans="1:31" x14ac:dyDescent="0.35">
      <c r="A140" s="2">
        <v>44790</v>
      </c>
      <c r="B140" s="6" t="s">
        <v>18</v>
      </c>
      <c r="C140" s="6" t="s">
        <v>214</v>
      </c>
      <c r="D140" t="s">
        <v>123</v>
      </c>
      <c r="E140" t="s">
        <v>21</v>
      </c>
      <c r="F140">
        <v>3</v>
      </c>
      <c r="G140" t="s">
        <v>28</v>
      </c>
      <c r="H140" t="s">
        <v>122</v>
      </c>
      <c r="I140" t="str">
        <f t="shared" si="49"/>
        <v>M1DtoH3</v>
      </c>
      <c r="J140" t="s">
        <v>458</v>
      </c>
      <c r="K140" t="s">
        <v>69</v>
      </c>
      <c r="L140" s="1">
        <v>0.92100000000000004</v>
      </c>
      <c r="M140">
        <v>13.65</v>
      </c>
      <c r="N140" s="1">
        <f t="shared" si="39"/>
        <v>-1.365</v>
      </c>
      <c r="O140" t="s">
        <v>129</v>
      </c>
      <c r="P140">
        <v>0.90600000000000003</v>
      </c>
      <c r="Q140" s="1">
        <f t="shared" si="50"/>
        <v>1.5000000000000013E-2</v>
      </c>
      <c r="R140">
        <v>23.31</v>
      </c>
      <c r="S140" s="42">
        <f t="shared" si="40"/>
        <v>-2.331</v>
      </c>
      <c r="T140" s="1">
        <f t="shared" si="41"/>
        <v>-0.96599999999999997</v>
      </c>
      <c r="U140">
        <v>67.3</v>
      </c>
      <c r="V140">
        <v>67.3</v>
      </c>
      <c r="W140" s="21">
        <f t="shared" si="42"/>
        <v>3555.4926500000001</v>
      </c>
      <c r="X140" s="23">
        <f t="shared" si="52"/>
        <v>1.6556291390728492E-2</v>
      </c>
      <c r="Y140" s="27">
        <f t="shared" si="53"/>
        <v>7.639949536018921E-7</v>
      </c>
      <c r="Z140" s="27">
        <f t="shared" si="54"/>
        <v>2.7163784421686185E-7</v>
      </c>
      <c r="AA140" s="22">
        <f t="shared" si="55"/>
        <v>0.27163784421686188</v>
      </c>
      <c r="AB140" s="22">
        <f t="shared" si="56"/>
        <v>0.28119859649778661</v>
      </c>
      <c r="AC140">
        <v>32.178800000000003</v>
      </c>
      <c r="AD140" s="36"/>
      <c r="AE140" s="36"/>
    </row>
    <row r="141" spans="1:31" x14ac:dyDescent="0.35">
      <c r="A141" s="2">
        <v>44790</v>
      </c>
      <c r="B141" s="6" t="s">
        <v>18</v>
      </c>
      <c r="C141" s="6" t="s">
        <v>214</v>
      </c>
      <c r="D141" t="s">
        <v>123</v>
      </c>
      <c r="E141" t="s">
        <v>21</v>
      </c>
      <c r="F141">
        <v>8</v>
      </c>
      <c r="G141" t="s">
        <v>28</v>
      </c>
      <c r="H141" t="s">
        <v>64</v>
      </c>
      <c r="I141" t="str">
        <f t="shared" si="49"/>
        <v>M1DtoA2</v>
      </c>
      <c r="J141" t="s">
        <v>457</v>
      </c>
      <c r="K141" t="s">
        <v>69</v>
      </c>
      <c r="L141" s="1">
        <v>0.79900000000000004</v>
      </c>
      <c r="M141">
        <v>12.86</v>
      </c>
      <c r="N141" s="1">
        <f t="shared" si="39"/>
        <v>-1.286</v>
      </c>
      <c r="O141" t="s">
        <v>129</v>
      </c>
      <c r="P141">
        <v>0.69299999999999995</v>
      </c>
      <c r="Q141" s="1">
        <f t="shared" si="50"/>
        <v>0.10600000000000009</v>
      </c>
      <c r="R141">
        <v>23.28</v>
      </c>
      <c r="S141" s="42">
        <f t="shared" si="40"/>
        <v>-2.3280000000000003</v>
      </c>
      <c r="T141" s="1">
        <f t="shared" si="41"/>
        <v>-1.0420000000000003</v>
      </c>
      <c r="U141">
        <v>46.05</v>
      </c>
      <c r="V141">
        <v>46.05</v>
      </c>
      <c r="W141" s="21">
        <f t="shared" si="42"/>
        <v>1664.6729625</v>
      </c>
      <c r="X141" s="23">
        <f t="shared" si="52"/>
        <v>0.1529581529581531</v>
      </c>
      <c r="Y141" s="27">
        <f t="shared" si="53"/>
        <v>1.1796573276028565E-5</v>
      </c>
      <c r="Z141" s="27">
        <f t="shared" si="54"/>
        <v>1.9637436582754802E-6</v>
      </c>
      <c r="AA141" s="22">
        <f t="shared" si="55"/>
        <v>1.9637436582754801</v>
      </c>
      <c r="AB141" s="22">
        <f t="shared" si="56"/>
        <v>1.8845908428747407</v>
      </c>
      <c r="AC141">
        <v>32.178800000000003</v>
      </c>
      <c r="AD141" s="36"/>
      <c r="AE141" s="36"/>
    </row>
    <row r="142" spans="1:31" x14ac:dyDescent="0.35">
      <c r="A142" s="2">
        <v>44747</v>
      </c>
      <c r="B142" t="s">
        <v>18</v>
      </c>
      <c r="C142" t="s">
        <v>155</v>
      </c>
      <c r="D142" t="s">
        <v>20</v>
      </c>
      <c r="E142" t="s">
        <v>21</v>
      </c>
      <c r="F142">
        <v>6</v>
      </c>
      <c r="G142" t="s">
        <v>28</v>
      </c>
      <c r="H142" t="s">
        <v>92</v>
      </c>
      <c r="I142" t="str">
        <f t="shared" si="49"/>
        <v>K6DtoC6</v>
      </c>
      <c r="J142" t="s">
        <v>420</v>
      </c>
      <c r="K142" t="s">
        <v>165</v>
      </c>
      <c r="L142" s="1">
        <v>0.79700000000000004</v>
      </c>
      <c r="M142">
        <v>9.4499999999999993</v>
      </c>
      <c r="N142" s="1">
        <f t="shared" si="39"/>
        <v>-0.94499999999999995</v>
      </c>
      <c r="O142" t="s">
        <v>146</v>
      </c>
      <c r="P142">
        <v>0.59399999999999997</v>
      </c>
      <c r="Q142" s="1">
        <f t="shared" si="50"/>
        <v>0.20300000000000007</v>
      </c>
      <c r="R142">
        <v>22.97</v>
      </c>
      <c r="S142" s="42">
        <f t="shared" si="40"/>
        <v>-2.2969999999999997</v>
      </c>
      <c r="T142" s="1">
        <f t="shared" si="41"/>
        <v>-1.3519999999999999</v>
      </c>
      <c r="U142">
        <v>80.3</v>
      </c>
      <c r="V142" s="13">
        <f>(T142+U142)/2</f>
        <v>39.473999999999997</v>
      </c>
      <c r="W142" s="21">
        <f t="shared" si="42"/>
        <v>5061.75065</v>
      </c>
      <c r="X142" s="23">
        <f t="shared" si="52"/>
        <v>0.34175084175084186</v>
      </c>
      <c r="Y142" s="27">
        <f t="shared" si="53"/>
        <v>3.1735363000275123E-5</v>
      </c>
      <c r="Z142" s="27">
        <f t="shared" si="54"/>
        <v>1.6063649429462856E-5</v>
      </c>
      <c r="AA142" s="22">
        <f t="shared" si="55"/>
        <v>16.063649429462856</v>
      </c>
      <c r="AB142" s="22">
        <f t="shared" si="56"/>
        <v>11.881397506999155</v>
      </c>
      <c r="AC142">
        <v>33.278799999999997</v>
      </c>
      <c r="AD142" s="13"/>
      <c r="AE142" s="13"/>
    </row>
    <row r="143" spans="1:31" x14ac:dyDescent="0.35">
      <c r="A143" s="2">
        <v>44790</v>
      </c>
      <c r="B143" s="6" t="s">
        <v>18</v>
      </c>
      <c r="C143" s="6" t="s">
        <v>214</v>
      </c>
      <c r="D143" t="s">
        <v>133</v>
      </c>
      <c r="E143" t="s">
        <v>46</v>
      </c>
      <c r="F143">
        <v>13</v>
      </c>
      <c r="G143" t="s">
        <v>28</v>
      </c>
      <c r="H143" t="s">
        <v>44</v>
      </c>
      <c r="I143" t="str">
        <f t="shared" si="49"/>
        <v>K1DtoD10</v>
      </c>
      <c r="J143" t="s">
        <v>472</v>
      </c>
      <c r="K143" t="s">
        <v>188</v>
      </c>
      <c r="L143" s="1">
        <v>0.81899999999999995</v>
      </c>
      <c r="M143">
        <v>18.12</v>
      </c>
      <c r="N143" s="1">
        <f t="shared" si="39"/>
        <v>-1.8120000000000001</v>
      </c>
      <c r="O143" t="s">
        <v>218</v>
      </c>
      <c r="P143">
        <v>0.76300000000000001</v>
      </c>
      <c r="Q143" s="1">
        <f t="shared" si="50"/>
        <v>5.5999999999999939E-2</v>
      </c>
      <c r="R143">
        <v>22.91</v>
      </c>
      <c r="S143" s="42">
        <f t="shared" si="40"/>
        <v>-2.2909999999999999</v>
      </c>
      <c r="T143" s="1">
        <f t="shared" si="41"/>
        <v>-0.47899999999999987</v>
      </c>
      <c r="U143">
        <v>80</v>
      </c>
      <c r="V143">
        <v>80</v>
      </c>
      <c r="W143" s="21">
        <f t="shared" si="42"/>
        <v>5024</v>
      </c>
      <c r="X143" s="23">
        <f t="shared" si="52"/>
        <v>7.3394495412843958E-2</v>
      </c>
      <c r="Y143" s="27">
        <f t="shared" si="53"/>
        <v>4.7772582204886063E-6</v>
      </c>
      <c r="Z143" s="27">
        <f t="shared" si="54"/>
        <v>2.4000945299734755E-6</v>
      </c>
      <c r="AA143" s="22">
        <f t="shared" si="55"/>
        <v>2.4000945299734755</v>
      </c>
      <c r="AB143" s="22">
        <f t="shared" si="56"/>
        <v>5.0106357619488016</v>
      </c>
      <c r="AC143">
        <v>32.178800000000003</v>
      </c>
      <c r="AD143" s="36"/>
      <c r="AE143" s="36"/>
    </row>
    <row r="144" spans="1:31" x14ac:dyDescent="0.35">
      <c r="A144" s="2">
        <v>44749</v>
      </c>
      <c r="B144" t="s">
        <v>18</v>
      </c>
      <c r="C144" t="s">
        <v>155</v>
      </c>
      <c r="D144" t="s">
        <v>133</v>
      </c>
      <c r="E144" t="s">
        <v>46</v>
      </c>
      <c r="F144">
        <v>3</v>
      </c>
      <c r="G144" t="s">
        <v>28</v>
      </c>
      <c r="H144" t="s">
        <v>44</v>
      </c>
      <c r="I144" t="str">
        <f t="shared" si="49"/>
        <v>K1DtoD10</v>
      </c>
      <c r="J144" t="s">
        <v>472</v>
      </c>
      <c r="K144" t="s">
        <v>173</v>
      </c>
      <c r="L144" s="1">
        <v>0.85799999999999998</v>
      </c>
      <c r="M144">
        <v>5.48</v>
      </c>
      <c r="N144" s="1">
        <f t="shared" si="39"/>
        <v>-0.54800000000000004</v>
      </c>
      <c r="O144" t="s">
        <v>32</v>
      </c>
      <c r="P144">
        <v>0.65</v>
      </c>
      <c r="Q144" s="1">
        <f t="shared" si="50"/>
        <v>0.20799999999999996</v>
      </c>
      <c r="R144">
        <v>21.87</v>
      </c>
      <c r="S144" s="42">
        <f t="shared" si="40"/>
        <v>-2.1870000000000003</v>
      </c>
      <c r="T144" s="1">
        <f t="shared" si="41"/>
        <v>-1.6390000000000002</v>
      </c>
      <c r="U144">
        <v>80</v>
      </c>
      <c r="V144" s="13">
        <f>(T144+U144)/2</f>
        <v>39.180500000000002</v>
      </c>
      <c r="W144" s="21">
        <f t="shared" si="42"/>
        <v>5024</v>
      </c>
      <c r="X144" s="23">
        <f t="shared" si="52"/>
        <v>0.31999999999999995</v>
      </c>
      <c r="Y144" s="27">
        <f t="shared" si="53"/>
        <v>2.9267564538858643E-5</v>
      </c>
      <c r="Z144" s="27">
        <f t="shared" si="54"/>
        <v>1.470402442432258E-5</v>
      </c>
      <c r="AA144" s="22">
        <f t="shared" si="55"/>
        <v>14.704024424322581</v>
      </c>
      <c r="AB144" s="22">
        <f t="shared" si="56"/>
        <v>8.9713388800015732</v>
      </c>
      <c r="AC144">
        <v>34.081400000000002</v>
      </c>
      <c r="AD144" s="36"/>
      <c r="AE144" s="36"/>
    </row>
    <row r="145" spans="1:31" x14ac:dyDescent="0.35">
      <c r="A145" s="2">
        <v>44791</v>
      </c>
      <c r="B145" s="6" t="s">
        <v>18</v>
      </c>
      <c r="C145" s="6" t="s">
        <v>214</v>
      </c>
      <c r="D145" t="s">
        <v>86</v>
      </c>
      <c r="E145" t="s">
        <v>46</v>
      </c>
      <c r="F145">
        <v>8</v>
      </c>
      <c r="G145" t="s">
        <v>28</v>
      </c>
      <c r="H145" t="s">
        <v>75</v>
      </c>
      <c r="I145" t="str">
        <f t="shared" si="49"/>
        <v>K5DtoJ7</v>
      </c>
      <c r="J145" t="s">
        <v>399</v>
      </c>
      <c r="K145" t="s">
        <v>219</v>
      </c>
      <c r="L145" s="1">
        <v>1.0009999999999999</v>
      </c>
      <c r="M145">
        <v>11.43</v>
      </c>
      <c r="N145" s="1">
        <f t="shared" si="39"/>
        <v>-1.143</v>
      </c>
      <c r="O145" t="s">
        <v>220</v>
      </c>
      <c r="P145">
        <v>0.89</v>
      </c>
      <c r="Q145" s="1">
        <f t="shared" si="50"/>
        <v>0.11099999999999988</v>
      </c>
      <c r="R145">
        <v>20.36</v>
      </c>
      <c r="S145" s="42">
        <f t="shared" si="40"/>
        <v>-2.036</v>
      </c>
      <c r="T145" s="1">
        <f t="shared" si="41"/>
        <v>-0.89300000000000002</v>
      </c>
      <c r="U145">
        <v>77.900000000000006</v>
      </c>
      <c r="V145">
        <v>77.900000000000006</v>
      </c>
      <c r="W145" s="21">
        <f t="shared" si="42"/>
        <v>4763.7018500000004</v>
      </c>
      <c r="X145" s="23">
        <f t="shared" si="52"/>
        <v>0.12471910112359537</v>
      </c>
      <c r="Y145" s="27">
        <f t="shared" si="53"/>
        <v>9.1757262884436129E-6</v>
      </c>
      <c r="Z145" s="27">
        <f t="shared" si="54"/>
        <v>4.3710424295352476E-6</v>
      </c>
      <c r="AA145" s="22">
        <f t="shared" si="55"/>
        <v>4.3710424295352475</v>
      </c>
      <c r="AB145" s="22">
        <f t="shared" si="56"/>
        <v>4.8947843555825843</v>
      </c>
      <c r="AC145">
        <v>28.894600000000001</v>
      </c>
      <c r="AD145" s="13"/>
      <c r="AE145" s="13"/>
    </row>
    <row r="146" spans="1:31" x14ac:dyDescent="0.35">
      <c r="A146" s="2">
        <v>44750</v>
      </c>
      <c r="B146" t="s">
        <v>18</v>
      </c>
      <c r="C146" t="s">
        <v>155</v>
      </c>
      <c r="D146" t="s">
        <v>123</v>
      </c>
      <c r="E146" t="s">
        <v>21</v>
      </c>
      <c r="F146">
        <v>11</v>
      </c>
      <c r="G146" t="s">
        <v>28</v>
      </c>
      <c r="H146" t="s">
        <v>122</v>
      </c>
      <c r="I146" t="str">
        <f t="shared" si="49"/>
        <v>M1DtoH3</v>
      </c>
      <c r="J146" t="s">
        <v>458</v>
      </c>
      <c r="K146" t="s">
        <v>169</v>
      </c>
      <c r="L146" s="1">
        <v>0.91700000000000004</v>
      </c>
      <c r="M146">
        <v>4.82</v>
      </c>
      <c r="N146" s="1">
        <f t="shared" si="39"/>
        <v>-0.48200000000000004</v>
      </c>
      <c r="O146" t="s">
        <v>180</v>
      </c>
      <c r="P146">
        <v>0.76300000000000001</v>
      </c>
      <c r="Q146" s="1">
        <f t="shared" si="50"/>
        <v>0.15400000000000003</v>
      </c>
      <c r="R146">
        <v>19.809999999999999</v>
      </c>
      <c r="S146" s="42">
        <f t="shared" si="40"/>
        <v>-1.9809999999999999</v>
      </c>
      <c r="T146" s="1">
        <f t="shared" si="41"/>
        <v>-1.4989999999999999</v>
      </c>
      <c r="U146">
        <v>67.3</v>
      </c>
      <c r="V146" s="13">
        <f>(T146+U146)/2</f>
        <v>32.900500000000001</v>
      </c>
      <c r="W146" s="21">
        <f t="shared" si="42"/>
        <v>3555.4926500000001</v>
      </c>
      <c r="X146" s="23">
        <f t="shared" si="52"/>
        <v>0.20183486238532114</v>
      </c>
      <c r="Y146" s="27">
        <f t="shared" si="53"/>
        <v>1.6595764466275835E-5</v>
      </c>
      <c r="Z146" s="27">
        <f t="shared" si="54"/>
        <v>5.9006118580974904E-6</v>
      </c>
      <c r="AA146" s="22">
        <f t="shared" si="55"/>
        <v>5.9006118580974904</v>
      </c>
      <c r="AB146" s="22">
        <f t="shared" si="56"/>
        <v>3.9363654823865848</v>
      </c>
      <c r="AC146">
        <v>33.388599999999997</v>
      </c>
      <c r="AD146" s="36"/>
      <c r="AE146" s="36"/>
    </row>
    <row r="147" spans="1:31" x14ac:dyDescent="0.35">
      <c r="A147" s="2">
        <v>44733</v>
      </c>
      <c r="B147" t="s">
        <v>18</v>
      </c>
      <c r="C147" t="s">
        <v>141</v>
      </c>
      <c r="D147" t="s">
        <v>133</v>
      </c>
      <c r="E147" t="s">
        <v>46</v>
      </c>
      <c r="F147">
        <v>15</v>
      </c>
      <c r="G147" t="s">
        <v>28</v>
      </c>
      <c r="H147" t="s">
        <v>44</v>
      </c>
      <c r="I147" t="str">
        <f t="shared" si="49"/>
        <v>K1DtoD10</v>
      </c>
      <c r="J147" t="s">
        <v>472</v>
      </c>
      <c r="K147" t="s">
        <v>143</v>
      </c>
      <c r="L147" s="1">
        <v>0.78</v>
      </c>
      <c r="M147">
        <v>7.78</v>
      </c>
      <c r="N147" s="1">
        <f t="shared" si="39"/>
        <v>-0.77800000000000002</v>
      </c>
      <c r="O147" t="s">
        <v>144</v>
      </c>
      <c r="P147">
        <v>0.61599999999999999</v>
      </c>
      <c r="Q147" s="1">
        <f t="shared" si="50"/>
        <v>0.16400000000000003</v>
      </c>
      <c r="R147">
        <v>19.48</v>
      </c>
      <c r="S147" s="42">
        <f t="shared" si="40"/>
        <v>-1.948</v>
      </c>
      <c r="T147" s="1">
        <f t="shared" si="41"/>
        <v>-1.17</v>
      </c>
      <c r="U147">
        <v>80</v>
      </c>
      <c r="V147" s="13">
        <f>(T147+U147)/2</f>
        <v>39.414999999999999</v>
      </c>
      <c r="W147" s="21">
        <f t="shared" si="42"/>
        <v>5024</v>
      </c>
      <c r="X147" s="23">
        <f t="shared" si="52"/>
        <v>0.26623376623376627</v>
      </c>
      <c r="Y147" s="27">
        <f t="shared" si="53"/>
        <v>2.3337045968348584E-5</v>
      </c>
      <c r="Z147" s="27">
        <f t="shared" si="54"/>
        <v>1.1724531894498328E-5</v>
      </c>
      <c r="AA147" s="22">
        <f t="shared" si="55"/>
        <v>11.724531894498329</v>
      </c>
      <c r="AB147" s="22">
        <f t="shared" si="56"/>
        <v>10.020967431195153</v>
      </c>
      <c r="AC147">
        <v>30.972899999999999</v>
      </c>
      <c r="AD147" s="36"/>
      <c r="AE147" s="36"/>
    </row>
    <row r="148" spans="1:31" x14ac:dyDescent="0.35">
      <c r="A148" s="2">
        <v>44733</v>
      </c>
      <c r="B148" t="s">
        <v>18</v>
      </c>
      <c r="C148" t="s">
        <v>141</v>
      </c>
      <c r="D148" t="s">
        <v>123</v>
      </c>
      <c r="E148" t="s">
        <v>21</v>
      </c>
      <c r="F148">
        <v>7</v>
      </c>
      <c r="G148" t="s">
        <v>28</v>
      </c>
      <c r="H148" t="s">
        <v>122</v>
      </c>
      <c r="I148" t="str">
        <f t="shared" si="49"/>
        <v>M1DtoH3</v>
      </c>
      <c r="J148" t="s">
        <v>458</v>
      </c>
      <c r="K148" t="s">
        <v>145</v>
      </c>
      <c r="L148" s="1">
        <v>0.85199999999999998</v>
      </c>
      <c r="M148">
        <v>5.73</v>
      </c>
      <c r="N148" s="1">
        <f t="shared" si="39"/>
        <v>-0.57300000000000006</v>
      </c>
      <c r="O148" t="s">
        <v>146</v>
      </c>
      <c r="P148">
        <v>0.67100000000000004</v>
      </c>
      <c r="Q148" s="1">
        <f t="shared" si="50"/>
        <v>0.18099999999999994</v>
      </c>
      <c r="R148">
        <v>19.399999999999999</v>
      </c>
      <c r="S148" s="42">
        <f t="shared" si="40"/>
        <v>-1.94</v>
      </c>
      <c r="T148" s="1">
        <f t="shared" si="41"/>
        <v>-1.367</v>
      </c>
      <c r="U148">
        <v>67.3</v>
      </c>
      <c r="V148" s="13">
        <f>(T148+U148)/2</f>
        <v>32.966499999999996</v>
      </c>
      <c r="W148" s="21">
        <f t="shared" si="42"/>
        <v>3555.4926500000001</v>
      </c>
      <c r="X148" s="23">
        <f t="shared" si="52"/>
        <v>0.26974664679582699</v>
      </c>
      <c r="Y148" s="27">
        <f t="shared" si="53"/>
        <v>2.3716678409262443E-5</v>
      </c>
      <c r="Z148" s="27">
        <f t="shared" si="54"/>
        <v>8.4324475766546308E-6</v>
      </c>
      <c r="AA148" s="22">
        <f t="shared" si="55"/>
        <v>8.4324475766546314</v>
      </c>
      <c r="AB148" s="22">
        <f t="shared" si="56"/>
        <v>6.1685790611957803</v>
      </c>
      <c r="AC148">
        <v>30.972899999999999</v>
      </c>
      <c r="AD148" s="13"/>
      <c r="AE148" s="13"/>
    </row>
    <row r="149" spans="1:31" x14ac:dyDescent="0.35">
      <c r="A149" s="2">
        <v>44778</v>
      </c>
      <c r="B149" s="6" t="s">
        <v>18</v>
      </c>
      <c r="C149" s="6" t="s">
        <v>196</v>
      </c>
      <c r="D149" t="s">
        <v>20</v>
      </c>
      <c r="E149" t="s">
        <v>21</v>
      </c>
      <c r="F149">
        <v>6</v>
      </c>
      <c r="G149" t="s">
        <v>28</v>
      </c>
      <c r="H149" t="s">
        <v>92</v>
      </c>
      <c r="I149" t="str">
        <f t="shared" si="49"/>
        <v>K6DtoC6</v>
      </c>
      <c r="J149" t="s">
        <v>420</v>
      </c>
      <c r="K149" t="s">
        <v>207</v>
      </c>
      <c r="L149" s="1">
        <v>0.78600000000000003</v>
      </c>
      <c r="M149">
        <v>5.46</v>
      </c>
      <c r="N149" s="1">
        <f t="shared" si="39"/>
        <v>-0.54600000000000004</v>
      </c>
      <c r="O149" s="6" t="s">
        <v>163</v>
      </c>
      <c r="P149">
        <v>0.61399999999999999</v>
      </c>
      <c r="Q149" s="1">
        <f t="shared" si="50"/>
        <v>0.17200000000000004</v>
      </c>
      <c r="R149">
        <v>19.03</v>
      </c>
      <c r="S149" s="42">
        <f t="shared" si="40"/>
        <v>-1.903</v>
      </c>
      <c r="T149" s="1">
        <f t="shared" si="41"/>
        <v>-1.357</v>
      </c>
      <c r="U149">
        <v>80.3</v>
      </c>
      <c r="V149">
        <v>80.3</v>
      </c>
      <c r="W149" s="21">
        <f t="shared" si="42"/>
        <v>5061.75065</v>
      </c>
      <c r="X149" s="23">
        <f t="shared" si="52"/>
        <v>0.28013029315960919</v>
      </c>
      <c r="Y149" s="27">
        <f t="shared" si="53"/>
        <v>2.484546988464802E-5</v>
      </c>
      <c r="Z149" s="27">
        <f t="shared" si="54"/>
        <v>1.2576157333817254E-5</v>
      </c>
      <c r="AA149" s="22">
        <f t="shared" si="55"/>
        <v>12.576157333817253</v>
      </c>
      <c r="AB149" s="22">
        <f t="shared" si="56"/>
        <v>9.2676177846847843</v>
      </c>
      <c r="AC149">
        <v>33.254899999999999</v>
      </c>
      <c r="AD149" s="36"/>
      <c r="AE149" s="36"/>
    </row>
    <row r="150" spans="1:31" x14ac:dyDescent="0.35">
      <c r="A150" s="2">
        <v>44804</v>
      </c>
      <c r="B150" s="6" t="s">
        <v>18</v>
      </c>
      <c r="C150" s="6" t="s">
        <v>232</v>
      </c>
      <c r="D150" t="s">
        <v>109</v>
      </c>
      <c r="E150" t="s">
        <v>21</v>
      </c>
      <c r="F150">
        <v>9</v>
      </c>
      <c r="G150" t="s">
        <v>28</v>
      </c>
      <c r="H150" t="s">
        <v>90</v>
      </c>
      <c r="I150" t="str">
        <f t="shared" si="49"/>
        <v>L3DtoA4</v>
      </c>
      <c r="J150" t="s">
        <v>443</v>
      </c>
      <c r="K150" t="s">
        <v>226</v>
      </c>
      <c r="L150" s="1">
        <v>0.95799999999999996</v>
      </c>
      <c r="M150">
        <v>7.42</v>
      </c>
      <c r="N150" s="1">
        <f t="shared" si="39"/>
        <v>-0.74199999999999999</v>
      </c>
      <c r="O150" t="s">
        <v>233</v>
      </c>
      <c r="P150">
        <v>0.84099999999999997</v>
      </c>
      <c r="Q150" s="1">
        <f t="shared" si="50"/>
        <v>0.11699999999999999</v>
      </c>
      <c r="R150">
        <v>18.850000000000001</v>
      </c>
      <c r="S150" s="42">
        <f t="shared" si="40"/>
        <v>-1.8850000000000002</v>
      </c>
      <c r="T150" s="1">
        <f t="shared" si="41"/>
        <v>-1.1430000000000002</v>
      </c>
      <c r="U150">
        <v>53.3</v>
      </c>
      <c r="V150">
        <v>54.3</v>
      </c>
      <c r="W150" s="21">
        <f t="shared" si="42"/>
        <v>2230.0986499999999</v>
      </c>
      <c r="X150" s="23">
        <f t="shared" si="52"/>
        <v>0.13912009512485135</v>
      </c>
      <c r="Y150" s="27">
        <f t="shared" si="53"/>
        <v>1.0496871636826431E-5</v>
      </c>
      <c r="Z150" s="27">
        <f t="shared" si="54"/>
        <v>2.3409059266509914E-6</v>
      </c>
      <c r="AA150" s="22">
        <f t="shared" si="55"/>
        <v>2.3409059266509913</v>
      </c>
      <c r="AB150" s="22">
        <f t="shared" si="56"/>
        <v>2.0480366812344628</v>
      </c>
      <c r="AC150">
        <v>32.519599999999997</v>
      </c>
      <c r="AD150" s="36"/>
      <c r="AE150" s="36"/>
    </row>
    <row r="151" spans="1:31" x14ac:dyDescent="0.35">
      <c r="A151" s="2">
        <v>44790</v>
      </c>
      <c r="B151" s="6" t="s">
        <v>18</v>
      </c>
      <c r="C151" s="6" t="s">
        <v>214</v>
      </c>
      <c r="D151" t="s">
        <v>109</v>
      </c>
      <c r="E151" t="s">
        <v>21</v>
      </c>
      <c r="F151">
        <v>9</v>
      </c>
      <c r="G151" t="s">
        <v>28</v>
      </c>
      <c r="H151" t="s">
        <v>90</v>
      </c>
      <c r="I151" t="str">
        <f t="shared" si="49"/>
        <v>L3DtoA4</v>
      </c>
      <c r="J151" t="s">
        <v>443</v>
      </c>
      <c r="K151" t="s">
        <v>215</v>
      </c>
      <c r="L151" s="1">
        <v>0.93700000000000006</v>
      </c>
      <c r="M151">
        <v>10.73</v>
      </c>
      <c r="N151" s="1">
        <f t="shared" si="39"/>
        <v>-1.073</v>
      </c>
      <c r="O151" s="6" t="s">
        <v>160</v>
      </c>
      <c r="P151">
        <v>0.88500000000000001</v>
      </c>
      <c r="Q151" s="1">
        <f t="shared" si="50"/>
        <v>5.2000000000000046E-2</v>
      </c>
      <c r="R151">
        <v>17.87</v>
      </c>
      <c r="S151" s="42">
        <f t="shared" si="40"/>
        <v>-1.7870000000000001</v>
      </c>
      <c r="T151" s="1">
        <f t="shared" si="41"/>
        <v>-0.71400000000000019</v>
      </c>
      <c r="U151">
        <v>53.3</v>
      </c>
      <c r="V151">
        <v>53.3</v>
      </c>
      <c r="W151" s="21">
        <f t="shared" si="42"/>
        <v>2230.0986499999999</v>
      </c>
      <c r="X151" s="23">
        <f t="shared" si="52"/>
        <v>5.8757062146892705E-2</v>
      </c>
      <c r="Y151" s="27">
        <f t="shared" si="53"/>
        <v>3.6329541025716798E-6</v>
      </c>
      <c r="Z151" s="27">
        <f t="shared" si="54"/>
        <v>8.1018460396570643E-7</v>
      </c>
      <c r="AA151" s="22">
        <f t="shared" si="55"/>
        <v>0.81018460396570646</v>
      </c>
      <c r="AB151" s="22">
        <f t="shared" si="56"/>
        <v>1.1347123304841824</v>
      </c>
      <c r="AC151">
        <v>32.178800000000003</v>
      </c>
    </row>
    <row r="152" spans="1:31" x14ac:dyDescent="0.35">
      <c r="A152" s="2">
        <v>44720</v>
      </c>
      <c r="B152" t="s">
        <v>18</v>
      </c>
      <c r="C152" t="s">
        <v>19</v>
      </c>
      <c r="D152" t="s">
        <v>86</v>
      </c>
      <c r="E152" t="s">
        <v>46</v>
      </c>
      <c r="F152">
        <v>10</v>
      </c>
      <c r="G152" t="s">
        <v>28</v>
      </c>
      <c r="H152" t="s">
        <v>75</v>
      </c>
      <c r="I152" t="str">
        <f t="shared" si="49"/>
        <v>K5DtoJ7</v>
      </c>
      <c r="J152" t="s">
        <v>399</v>
      </c>
      <c r="K152" t="s">
        <v>99</v>
      </c>
      <c r="L152" s="1">
        <v>0.49299999999999999</v>
      </c>
      <c r="M152">
        <v>11.63</v>
      </c>
      <c r="N152" s="1">
        <f t="shared" si="39"/>
        <v>-1.163</v>
      </c>
      <c r="O152" t="s">
        <v>100</v>
      </c>
      <c r="P152">
        <v>0.57399999999999995</v>
      </c>
      <c r="Q152" s="1">
        <f t="shared" si="50"/>
        <v>-8.0999999999999961E-2</v>
      </c>
      <c r="R152">
        <v>17.670000000000002</v>
      </c>
      <c r="S152" s="42">
        <f t="shared" si="40"/>
        <v>-1.7670000000000001</v>
      </c>
      <c r="T152" s="1">
        <f t="shared" si="41"/>
        <v>-0.60400000000000009</v>
      </c>
      <c r="U152">
        <v>77.900000000000006</v>
      </c>
      <c r="V152" s="13">
        <f>(T152+U152)/2</f>
        <v>38.648000000000003</v>
      </c>
      <c r="W152" s="21">
        <f t="shared" si="42"/>
        <v>4763.7018500000004</v>
      </c>
      <c r="X152" s="23">
        <f>(P152-L152)/L152</f>
        <v>0.16430020283975652</v>
      </c>
      <c r="Y152" s="27">
        <f t="shared" si="53"/>
        <v>1.2882420232406085E-5</v>
      </c>
      <c r="Z152" s="27">
        <f t="shared" si="54"/>
        <v>6.1368009093590302E-6</v>
      </c>
      <c r="AA152" s="22">
        <f t="shared" si="55"/>
        <v>6.1368009093590299</v>
      </c>
      <c r="AB152" s="22">
        <f t="shared" si="56"/>
        <v>10.160266406223558</v>
      </c>
      <c r="AC152">
        <v>26.9267</v>
      </c>
    </row>
    <row r="153" spans="1:31" x14ac:dyDescent="0.35">
      <c r="A153" s="2">
        <v>44806</v>
      </c>
      <c r="B153" s="6" t="s">
        <v>18</v>
      </c>
      <c r="C153" s="6" t="s">
        <v>232</v>
      </c>
      <c r="D153" t="s">
        <v>20</v>
      </c>
      <c r="E153" t="s">
        <v>21</v>
      </c>
      <c r="F153">
        <v>12</v>
      </c>
      <c r="G153" t="s">
        <v>28</v>
      </c>
      <c r="H153" t="s">
        <v>92</v>
      </c>
      <c r="I153" t="str">
        <f t="shared" si="49"/>
        <v>K6DtoC6</v>
      </c>
      <c r="J153" t="s">
        <v>420</v>
      </c>
      <c r="K153" t="s">
        <v>241</v>
      </c>
      <c r="L153" s="1">
        <v>0.81499999999999995</v>
      </c>
      <c r="M153">
        <v>9.4499999999999993</v>
      </c>
      <c r="N153" s="1">
        <f t="shared" si="39"/>
        <v>-0.94499999999999995</v>
      </c>
      <c r="O153" t="s">
        <v>32</v>
      </c>
      <c r="P153">
        <v>0.61499999999999999</v>
      </c>
      <c r="Q153" s="1">
        <f t="shared" si="50"/>
        <v>0.19999999999999996</v>
      </c>
      <c r="R153">
        <v>16.739999999999998</v>
      </c>
      <c r="S153" s="42">
        <f t="shared" si="40"/>
        <v>-1.6739999999999999</v>
      </c>
      <c r="T153" s="1">
        <f t="shared" si="41"/>
        <v>-0.72899999999999998</v>
      </c>
      <c r="U153">
        <v>80.3</v>
      </c>
      <c r="V153">
        <v>80.400000000000006</v>
      </c>
      <c r="W153" s="21">
        <f t="shared" si="42"/>
        <v>5061.75065</v>
      </c>
      <c r="X153" s="23">
        <f t="shared" ref="X153:X160" si="57">(L153-P153)/P153</f>
        <v>0.32520325203252026</v>
      </c>
      <c r="Y153" s="27">
        <f t="shared" si="53"/>
        <v>2.9854487384001195E-5</v>
      </c>
      <c r="Z153" s="27">
        <f t="shared" si="54"/>
        <v>1.5111597092138485E-5</v>
      </c>
      <c r="AA153" s="22">
        <f t="shared" si="55"/>
        <v>15.111597092138485</v>
      </c>
      <c r="AB153" s="22">
        <f t="shared" si="56"/>
        <v>20.729214118159788</v>
      </c>
      <c r="AC153">
        <v>35.566600000000001</v>
      </c>
      <c r="AD153" s="36"/>
      <c r="AE153" s="36"/>
    </row>
    <row r="154" spans="1:31" x14ac:dyDescent="0.35">
      <c r="A154" s="2">
        <v>44804</v>
      </c>
      <c r="B154" s="6" t="s">
        <v>18</v>
      </c>
      <c r="C154" s="6" t="s">
        <v>232</v>
      </c>
      <c r="D154" t="s">
        <v>133</v>
      </c>
      <c r="E154" t="s">
        <v>46</v>
      </c>
      <c r="F154">
        <v>1</v>
      </c>
      <c r="G154" t="s">
        <v>28</v>
      </c>
      <c r="H154" t="s">
        <v>44</v>
      </c>
      <c r="I154" t="str">
        <f t="shared" si="49"/>
        <v>K1DtoD10</v>
      </c>
      <c r="J154" t="s">
        <v>472</v>
      </c>
      <c r="K154" t="s">
        <v>235</v>
      </c>
      <c r="L154" s="1">
        <v>0.875</v>
      </c>
      <c r="M154">
        <v>10.94</v>
      </c>
      <c r="N154" s="1">
        <f t="shared" si="39"/>
        <v>-1.0939999999999999</v>
      </c>
      <c r="O154" t="s">
        <v>200</v>
      </c>
      <c r="P154">
        <v>0.74299999999999999</v>
      </c>
      <c r="Q154" s="1">
        <f t="shared" si="50"/>
        <v>0.13200000000000001</v>
      </c>
      <c r="R154">
        <v>16.649999999999999</v>
      </c>
      <c r="S154" s="42">
        <f t="shared" si="40"/>
        <v>-1.6649999999999998</v>
      </c>
      <c r="T154" s="1">
        <f t="shared" si="41"/>
        <v>-0.57099999999999995</v>
      </c>
      <c r="U154">
        <v>80</v>
      </c>
      <c r="V154">
        <v>80</v>
      </c>
      <c r="W154" s="21">
        <f t="shared" si="42"/>
        <v>5024</v>
      </c>
      <c r="X154" s="23">
        <f t="shared" si="57"/>
        <v>0.17765814266487215</v>
      </c>
      <c r="Y154" s="27">
        <f t="shared" si="53"/>
        <v>1.4183592357639459E-5</v>
      </c>
      <c r="Z154" s="27">
        <f t="shared" si="54"/>
        <v>7.1258368004780638E-6</v>
      </c>
      <c r="AA154" s="22">
        <f t="shared" si="55"/>
        <v>7.1258368004780639</v>
      </c>
      <c r="AB154" s="22">
        <f t="shared" si="56"/>
        <v>12.479574081397661</v>
      </c>
      <c r="AC154">
        <v>32.519599999999997</v>
      </c>
      <c r="AD154" s="36"/>
      <c r="AE154" s="36"/>
    </row>
    <row r="155" spans="1:31" x14ac:dyDescent="0.35">
      <c r="A155" s="2">
        <v>44776</v>
      </c>
      <c r="B155" t="s">
        <v>18</v>
      </c>
      <c r="C155" t="s">
        <v>196</v>
      </c>
      <c r="D155" t="s">
        <v>123</v>
      </c>
      <c r="E155" t="s">
        <v>21</v>
      </c>
      <c r="F155">
        <v>2</v>
      </c>
      <c r="G155" t="s">
        <v>28</v>
      </c>
      <c r="H155" t="s">
        <v>64</v>
      </c>
      <c r="I155" t="str">
        <f t="shared" si="49"/>
        <v>M1DtoA2</v>
      </c>
      <c r="J155" t="s">
        <v>457</v>
      </c>
      <c r="K155" t="s">
        <v>87</v>
      </c>
      <c r="L155" s="1">
        <v>0.77600000000000002</v>
      </c>
      <c r="M155">
        <v>5.23</v>
      </c>
      <c r="N155" s="1">
        <f t="shared" si="39"/>
        <v>-0.52300000000000002</v>
      </c>
      <c r="O155" t="s">
        <v>201</v>
      </c>
      <c r="P155">
        <v>0.68500000000000005</v>
      </c>
      <c r="Q155" s="1">
        <f t="shared" si="50"/>
        <v>9.099999999999997E-2</v>
      </c>
      <c r="R155">
        <v>16.57</v>
      </c>
      <c r="S155" s="42">
        <f t="shared" si="40"/>
        <v>-1.657</v>
      </c>
      <c r="T155" s="1">
        <f t="shared" si="41"/>
        <v>-1.1339999999999999</v>
      </c>
      <c r="U155">
        <v>46.05</v>
      </c>
      <c r="V155">
        <v>46.05</v>
      </c>
      <c r="W155" s="21">
        <f t="shared" si="42"/>
        <v>1664.6729625</v>
      </c>
      <c r="X155" s="23">
        <f t="shared" si="57"/>
        <v>0.13284671532846709</v>
      </c>
      <c r="Y155" s="27">
        <f t="shared" si="53"/>
        <v>9.9172627993109434E-6</v>
      </c>
      <c r="Z155" s="27">
        <f t="shared" si="54"/>
        <v>1.6508999244019992E-6</v>
      </c>
      <c r="AA155" s="22">
        <f t="shared" si="55"/>
        <v>1.6508999244019991</v>
      </c>
      <c r="AB155" s="22">
        <f t="shared" si="56"/>
        <v>1.4558200391552021</v>
      </c>
      <c r="AC155">
        <v>28.545300000000001</v>
      </c>
      <c r="AD155" s="36"/>
      <c r="AE155" s="36"/>
    </row>
    <row r="156" spans="1:31" x14ac:dyDescent="0.35">
      <c r="A156" s="2">
        <v>44792</v>
      </c>
      <c r="B156" s="6" t="s">
        <v>18</v>
      </c>
      <c r="C156" s="6" t="s">
        <v>214</v>
      </c>
      <c r="D156" t="s">
        <v>20</v>
      </c>
      <c r="E156" t="s">
        <v>21</v>
      </c>
      <c r="F156">
        <v>11</v>
      </c>
      <c r="G156" t="s">
        <v>28</v>
      </c>
      <c r="H156" t="s">
        <v>92</v>
      </c>
      <c r="I156" t="str">
        <f t="shared" si="49"/>
        <v>K6DtoC6</v>
      </c>
      <c r="J156" t="s">
        <v>420</v>
      </c>
      <c r="K156" t="s">
        <v>227</v>
      </c>
      <c r="L156" s="1">
        <v>0.75600000000000001</v>
      </c>
      <c r="M156">
        <v>10.87</v>
      </c>
      <c r="N156" s="1">
        <f t="shared" si="39"/>
        <v>-1.087</v>
      </c>
      <c r="O156" t="s">
        <v>228</v>
      </c>
      <c r="P156">
        <v>0.66900000000000004</v>
      </c>
      <c r="Q156" s="1">
        <f t="shared" si="50"/>
        <v>8.6999999999999966E-2</v>
      </c>
      <c r="R156">
        <v>16.34</v>
      </c>
      <c r="S156" s="42">
        <f t="shared" si="40"/>
        <v>-1.6339999999999999</v>
      </c>
      <c r="T156" s="1">
        <f t="shared" si="41"/>
        <v>-0.54699999999999993</v>
      </c>
      <c r="U156">
        <v>80.3</v>
      </c>
      <c r="V156">
        <v>80.3</v>
      </c>
      <c r="W156" s="21">
        <f t="shared" si="42"/>
        <v>5061.75065</v>
      </c>
      <c r="X156" s="23">
        <f t="shared" si="57"/>
        <v>0.13004484304932729</v>
      </c>
      <c r="Y156" s="27">
        <f t="shared" si="53"/>
        <v>9.6604111473625637E-6</v>
      </c>
      <c r="Z156" s="27">
        <f t="shared" si="54"/>
        <v>4.8898592404429702E-6</v>
      </c>
      <c r="AA156" s="22">
        <f t="shared" si="55"/>
        <v>4.8898592404429699</v>
      </c>
      <c r="AB156" s="22">
        <f t="shared" si="56"/>
        <v>8.9394136022723405</v>
      </c>
      <c r="AC156">
        <v>34.301699999999997</v>
      </c>
      <c r="AD156" s="13"/>
    </row>
    <row r="157" spans="1:31" x14ac:dyDescent="0.35">
      <c r="A157" s="2">
        <v>44778</v>
      </c>
      <c r="B157" s="6" t="s">
        <v>18</v>
      </c>
      <c r="C157" s="6" t="s">
        <v>196</v>
      </c>
      <c r="D157" t="s">
        <v>45</v>
      </c>
      <c r="E157" t="s">
        <v>46</v>
      </c>
      <c r="F157">
        <v>13</v>
      </c>
      <c r="G157" t="s">
        <v>28</v>
      </c>
      <c r="H157" t="s">
        <v>68</v>
      </c>
      <c r="I157" t="str">
        <f t="shared" si="49"/>
        <v>L4DtoG6</v>
      </c>
      <c r="J157" t="s">
        <v>413</v>
      </c>
      <c r="K157" t="s">
        <v>171</v>
      </c>
      <c r="L157" s="1">
        <v>0.82799999999999996</v>
      </c>
      <c r="M157">
        <v>5.84</v>
      </c>
      <c r="N157" s="1">
        <f t="shared" ref="N157:N220" si="58">M157/-10</f>
        <v>-0.58399999999999996</v>
      </c>
      <c r="O157" s="6" t="s">
        <v>175</v>
      </c>
      <c r="P157">
        <v>0.76200000000000001</v>
      </c>
      <c r="Q157" s="1">
        <f t="shared" si="50"/>
        <v>6.5999999999999948E-2</v>
      </c>
      <c r="R157">
        <v>16.18</v>
      </c>
      <c r="S157" s="42">
        <f t="shared" ref="S157:S220" si="59">R157/-10</f>
        <v>-1.6179999999999999</v>
      </c>
      <c r="T157" s="1">
        <f t="shared" ref="T157:T220" si="60">S157-N157</f>
        <v>-1.0339999999999998</v>
      </c>
      <c r="U157">
        <v>56.05</v>
      </c>
      <c r="V157">
        <v>56.05</v>
      </c>
      <c r="W157" s="21">
        <f t="shared" si="42"/>
        <v>2466.1579624999995</v>
      </c>
      <c r="X157" s="23">
        <f t="shared" si="57"/>
        <v>8.6614173228346386E-2</v>
      </c>
      <c r="Y157" s="27">
        <f t="shared" si="53"/>
        <v>5.8575900837474212E-6</v>
      </c>
      <c r="Z157" s="27">
        <f t="shared" si="54"/>
        <v>1.4445742426094741E-6</v>
      </c>
      <c r="AA157" s="22">
        <f t="shared" si="55"/>
        <v>1.4445742426094741</v>
      </c>
      <c r="AB157" s="22">
        <f t="shared" si="56"/>
        <v>1.3970737355991047</v>
      </c>
      <c r="AC157">
        <v>33.254899999999999</v>
      </c>
      <c r="AD157" s="13"/>
    </row>
    <row r="158" spans="1:31" x14ac:dyDescent="0.35">
      <c r="A158" s="2">
        <v>44723</v>
      </c>
      <c r="B158" t="s">
        <v>18</v>
      </c>
      <c r="C158" t="s">
        <v>19</v>
      </c>
      <c r="D158" t="s">
        <v>133</v>
      </c>
      <c r="E158" t="s">
        <v>46</v>
      </c>
      <c r="F158">
        <v>10</v>
      </c>
      <c r="G158" t="s">
        <v>28</v>
      </c>
      <c r="H158" t="s">
        <v>44</v>
      </c>
      <c r="I158" t="str">
        <f t="shared" si="49"/>
        <v>K1DtoD10</v>
      </c>
      <c r="J158" t="s">
        <v>472</v>
      </c>
      <c r="K158" t="s">
        <v>138</v>
      </c>
      <c r="L158" s="1">
        <v>0.75</v>
      </c>
      <c r="M158">
        <v>10.85</v>
      </c>
      <c r="N158" s="1">
        <f t="shared" si="58"/>
        <v>-1.085</v>
      </c>
      <c r="O158" t="s">
        <v>139</v>
      </c>
      <c r="P158">
        <v>0.56799999999999995</v>
      </c>
      <c r="Q158" s="1">
        <f t="shared" si="50"/>
        <v>0.18200000000000005</v>
      </c>
      <c r="R158">
        <v>15.95</v>
      </c>
      <c r="S158" s="42">
        <f t="shared" si="59"/>
        <v>-1.595</v>
      </c>
      <c r="T158" s="1">
        <f t="shared" si="60"/>
        <v>-0.51</v>
      </c>
      <c r="U158">
        <v>80</v>
      </c>
      <c r="V158" s="13">
        <f>(T158+U158)/2</f>
        <v>39.744999999999997</v>
      </c>
      <c r="W158" s="21">
        <f t="shared" si="42"/>
        <v>5024</v>
      </c>
      <c r="X158" s="23">
        <f t="shared" si="57"/>
        <v>0.32042253521126773</v>
      </c>
      <c r="Y158" s="27">
        <f t="shared" si="53"/>
        <v>2.9315144465882253E-5</v>
      </c>
      <c r="Z158" s="27">
        <f t="shared" si="54"/>
        <v>1.4727928579659242E-5</v>
      </c>
      <c r="AA158" s="22">
        <f t="shared" si="55"/>
        <v>14.727928579659242</v>
      </c>
      <c r="AB158" s="22">
        <f t="shared" si="56"/>
        <v>28.878291332665178</v>
      </c>
      <c r="AC158">
        <v>31.959900000000001</v>
      </c>
      <c r="AD158" s="36"/>
      <c r="AE158" s="36"/>
    </row>
    <row r="159" spans="1:31" x14ac:dyDescent="0.35">
      <c r="A159" s="2">
        <v>44722</v>
      </c>
      <c r="B159" t="s">
        <v>18</v>
      </c>
      <c r="C159" t="s">
        <v>19</v>
      </c>
      <c r="D159" t="s">
        <v>123</v>
      </c>
      <c r="E159" t="s">
        <v>21</v>
      </c>
      <c r="F159">
        <v>14</v>
      </c>
      <c r="G159" t="s">
        <v>28</v>
      </c>
      <c r="H159" t="s">
        <v>64</v>
      </c>
      <c r="I159" t="str">
        <f t="shared" si="49"/>
        <v>M1DtoA2</v>
      </c>
      <c r="J159" t="s">
        <v>457</v>
      </c>
      <c r="K159" t="s">
        <v>128</v>
      </c>
      <c r="L159" s="1">
        <v>0.54800000000000004</v>
      </c>
      <c r="M159">
        <v>6.11</v>
      </c>
      <c r="N159" s="1">
        <f t="shared" si="58"/>
        <v>-0.61099999999999999</v>
      </c>
      <c r="O159" t="s">
        <v>129</v>
      </c>
      <c r="P159">
        <v>0.40600000000000003</v>
      </c>
      <c r="Q159" s="1">
        <f t="shared" si="50"/>
        <v>0.14200000000000002</v>
      </c>
      <c r="R159">
        <v>15.6</v>
      </c>
      <c r="S159" s="42">
        <f t="shared" si="59"/>
        <v>-1.56</v>
      </c>
      <c r="T159" s="1">
        <f t="shared" si="60"/>
        <v>-0.94900000000000007</v>
      </c>
      <c r="U159">
        <v>46.05</v>
      </c>
      <c r="V159" s="13">
        <f>(T159+U159)/2</f>
        <v>22.5505</v>
      </c>
      <c r="W159" s="21">
        <f t="shared" si="42"/>
        <v>1664.6729625</v>
      </c>
      <c r="X159" s="23">
        <f t="shared" si="57"/>
        <v>0.34975369458128081</v>
      </c>
      <c r="Y159" s="27">
        <f t="shared" si="53"/>
        <v>3.2652644947362116E-5</v>
      </c>
      <c r="Z159" s="27">
        <f t="shared" si="54"/>
        <v>5.4355975197985955E-6</v>
      </c>
      <c r="AA159" s="22">
        <f t="shared" si="55"/>
        <v>5.4355975197985957</v>
      </c>
      <c r="AB159" s="22">
        <f t="shared" si="56"/>
        <v>5.7277107690185414</v>
      </c>
      <c r="AC159">
        <v>27.385200000000001</v>
      </c>
    </row>
    <row r="160" spans="1:31" x14ac:dyDescent="0.35">
      <c r="A160" s="2">
        <v>44792</v>
      </c>
      <c r="B160" s="6" t="s">
        <v>18</v>
      </c>
      <c r="C160" s="6" t="s">
        <v>214</v>
      </c>
      <c r="D160" t="s">
        <v>45</v>
      </c>
      <c r="E160" t="s">
        <v>46</v>
      </c>
      <c r="F160">
        <v>11</v>
      </c>
      <c r="G160" t="s">
        <v>28</v>
      </c>
      <c r="H160" t="s">
        <v>47</v>
      </c>
      <c r="I160" t="str">
        <f t="shared" si="49"/>
        <v>L4DtoA1</v>
      </c>
      <c r="J160" t="s">
        <v>433</v>
      </c>
      <c r="K160" t="s">
        <v>207</v>
      </c>
      <c r="L160" s="1">
        <v>1.101</v>
      </c>
      <c r="M160">
        <v>10.86</v>
      </c>
      <c r="N160" s="1">
        <f t="shared" si="58"/>
        <v>-1.0859999999999999</v>
      </c>
      <c r="O160" t="s">
        <v>105</v>
      </c>
      <c r="P160">
        <v>0.99099999999999999</v>
      </c>
      <c r="Q160" s="1">
        <f t="shared" si="50"/>
        <v>0.10999999999999999</v>
      </c>
      <c r="R160">
        <v>14.51</v>
      </c>
      <c r="S160" s="42">
        <f t="shared" si="59"/>
        <v>-1.4510000000000001</v>
      </c>
      <c r="T160" s="1">
        <f t="shared" si="60"/>
        <v>-0.36500000000000021</v>
      </c>
      <c r="U160">
        <v>52.65</v>
      </c>
      <c r="V160">
        <v>52.65</v>
      </c>
      <c r="W160" s="21">
        <f t="shared" si="42"/>
        <v>2176.0376624999999</v>
      </c>
      <c r="X160" s="23">
        <f t="shared" si="57"/>
        <v>0.11099899091826437</v>
      </c>
      <c r="Y160" s="27">
        <f t="shared" si="53"/>
        <v>7.949406180834067E-6</v>
      </c>
      <c r="Z160" s="27">
        <f t="shared" si="54"/>
        <v>1.7298207244005216E-6</v>
      </c>
      <c r="AA160" s="22">
        <f t="shared" si="55"/>
        <v>1.7298207244005215</v>
      </c>
      <c r="AB160" s="22">
        <f t="shared" si="56"/>
        <v>4.7392348613712887</v>
      </c>
      <c r="AC160">
        <v>34.301699999999997</v>
      </c>
      <c r="AD160" s="36"/>
      <c r="AE160" s="36"/>
    </row>
    <row r="161" spans="1:31" x14ac:dyDescent="0.35">
      <c r="A161" s="2">
        <v>44805</v>
      </c>
      <c r="B161" s="6" t="s">
        <v>18</v>
      </c>
      <c r="C161" s="6" t="s">
        <v>232</v>
      </c>
      <c r="D161" t="s">
        <v>123</v>
      </c>
      <c r="E161" t="s">
        <v>21</v>
      </c>
      <c r="F161">
        <v>8</v>
      </c>
      <c r="G161" t="s">
        <v>28</v>
      </c>
      <c r="H161" t="s">
        <v>122</v>
      </c>
      <c r="I161" t="str">
        <f t="shared" si="49"/>
        <v>M1DtoH3</v>
      </c>
      <c r="J161" t="s">
        <v>458</v>
      </c>
      <c r="K161" t="s">
        <v>188</v>
      </c>
      <c r="L161" s="1">
        <v>0.86</v>
      </c>
      <c r="M161">
        <v>8.27</v>
      </c>
      <c r="N161" s="1">
        <f t="shared" si="58"/>
        <v>-0.82699999999999996</v>
      </c>
      <c r="O161" t="s">
        <v>240</v>
      </c>
      <c r="P161">
        <v>0.89400000000000002</v>
      </c>
      <c r="Q161" s="1">
        <f t="shared" si="50"/>
        <v>-3.400000000000003E-2</v>
      </c>
      <c r="R161">
        <v>14.23</v>
      </c>
      <c r="S161" s="42">
        <f t="shared" si="59"/>
        <v>-1.423</v>
      </c>
      <c r="T161" s="1">
        <f t="shared" si="60"/>
        <v>-0.59600000000000009</v>
      </c>
      <c r="U161">
        <v>67.3</v>
      </c>
      <c r="V161">
        <v>39.65</v>
      </c>
      <c r="W161" s="21">
        <f t="shared" si="42"/>
        <v>3555.4926500000001</v>
      </c>
      <c r="X161" s="23">
        <f>(P161-L161)/L161</f>
        <v>3.9534883720930267E-2</v>
      </c>
      <c r="Y161" s="27">
        <f t="shared" si="53"/>
        <v>2.2306422037348834E-6</v>
      </c>
      <c r="Z161" s="27">
        <f t="shared" si="54"/>
        <v>7.9310319601591811E-7</v>
      </c>
      <c r="AA161" s="22">
        <f t="shared" si="55"/>
        <v>0.79310319601591805</v>
      </c>
      <c r="AB161" s="22">
        <f t="shared" si="56"/>
        <v>1.3307100604293924</v>
      </c>
      <c r="AC161">
        <v>34.357199999999999</v>
      </c>
      <c r="AD161" s="36"/>
      <c r="AE161" s="36"/>
    </row>
    <row r="162" spans="1:31" x14ac:dyDescent="0.35">
      <c r="A162" s="2">
        <v>44733</v>
      </c>
      <c r="B162" t="s">
        <v>18</v>
      </c>
      <c r="C162" t="s">
        <v>141</v>
      </c>
      <c r="D162" t="s">
        <v>123</v>
      </c>
      <c r="E162" t="s">
        <v>21</v>
      </c>
      <c r="F162">
        <v>6</v>
      </c>
      <c r="G162" t="s">
        <v>28</v>
      </c>
      <c r="H162" t="s">
        <v>64</v>
      </c>
      <c r="I162" t="str">
        <f t="shared" si="49"/>
        <v>M1DtoA2</v>
      </c>
      <c r="J162" t="s">
        <v>457</v>
      </c>
      <c r="K162" t="s">
        <v>145</v>
      </c>
      <c r="L162" s="1">
        <v>0.73099999999999998</v>
      </c>
      <c r="M162">
        <v>4.63</v>
      </c>
      <c r="N162" s="1">
        <f t="shared" si="58"/>
        <v>-0.46299999999999997</v>
      </c>
      <c r="O162" t="s">
        <v>146</v>
      </c>
      <c r="P162">
        <v>0.59299999999999997</v>
      </c>
      <c r="Q162" s="1">
        <f t="shared" si="50"/>
        <v>0.13800000000000001</v>
      </c>
      <c r="R162">
        <v>14.09</v>
      </c>
      <c r="S162" s="42">
        <f t="shared" si="59"/>
        <v>-1.409</v>
      </c>
      <c r="T162" s="1">
        <f t="shared" si="60"/>
        <v>-0.94600000000000006</v>
      </c>
      <c r="U162">
        <v>46.05</v>
      </c>
      <c r="V162" s="13">
        <f>(T162+U162)/2</f>
        <v>22.552</v>
      </c>
      <c r="W162" s="21">
        <f t="shared" si="42"/>
        <v>1664.6729625</v>
      </c>
      <c r="X162" s="23">
        <f t="shared" ref="X162:X188" si="61">(L162-P162)/P162</f>
        <v>0.23271500843170323</v>
      </c>
      <c r="Y162" s="27">
        <f t="shared" si="53"/>
        <v>1.9774603727211108E-5</v>
      </c>
      <c r="Z162" s="27">
        <f t="shared" si="54"/>
        <v>3.2918248168840057E-6</v>
      </c>
      <c r="AA162" s="22">
        <f t="shared" si="55"/>
        <v>3.2918248168840059</v>
      </c>
      <c r="AB162" s="22">
        <f t="shared" si="56"/>
        <v>3.4797302504059258</v>
      </c>
      <c r="AC162">
        <v>30.972899999999999</v>
      </c>
      <c r="AD162" s="36"/>
      <c r="AE162" s="36"/>
    </row>
    <row r="163" spans="1:31" x14ac:dyDescent="0.35">
      <c r="A163" s="2">
        <v>44721</v>
      </c>
      <c r="B163" t="s">
        <v>18</v>
      </c>
      <c r="C163" t="s">
        <v>19</v>
      </c>
      <c r="D163" t="s">
        <v>45</v>
      </c>
      <c r="E163" t="s">
        <v>46</v>
      </c>
      <c r="F163">
        <v>1</v>
      </c>
      <c r="G163" t="s">
        <v>28</v>
      </c>
      <c r="H163" t="s">
        <v>47</v>
      </c>
      <c r="I163" t="str">
        <f t="shared" si="49"/>
        <v>L4DtoA1</v>
      </c>
      <c r="J163" t="s">
        <v>433</v>
      </c>
      <c r="K163" t="s">
        <v>23</v>
      </c>
      <c r="L163" s="1">
        <v>1.0620000000000001</v>
      </c>
      <c r="M163">
        <v>6.84</v>
      </c>
      <c r="N163" s="1">
        <f t="shared" si="58"/>
        <v>-0.68399999999999994</v>
      </c>
      <c r="O163" t="s">
        <v>48</v>
      </c>
      <c r="P163">
        <v>0.90400000000000003</v>
      </c>
      <c r="Q163" s="1">
        <f t="shared" si="50"/>
        <v>0.15800000000000003</v>
      </c>
      <c r="R163">
        <v>13.34</v>
      </c>
      <c r="S163" s="42">
        <f t="shared" si="59"/>
        <v>-1.3340000000000001</v>
      </c>
      <c r="T163" s="1">
        <f t="shared" si="60"/>
        <v>-0.65000000000000013</v>
      </c>
      <c r="U163">
        <v>52.65</v>
      </c>
      <c r="V163" s="13">
        <f>(T163+U163)/2</f>
        <v>26</v>
      </c>
      <c r="W163" s="21">
        <f t="shared" si="42"/>
        <v>2176.0376624999999</v>
      </c>
      <c r="X163" s="23">
        <f t="shared" si="61"/>
        <v>0.17477876106194692</v>
      </c>
      <c r="Y163" s="27">
        <f t="shared" si="53"/>
        <v>1.390114257119425E-5</v>
      </c>
      <c r="Z163" s="27">
        <f t="shared" si="54"/>
        <v>3.0249409786700774E-6</v>
      </c>
      <c r="AA163" s="22">
        <f t="shared" si="55"/>
        <v>3.0249409786700774</v>
      </c>
      <c r="AB163" s="22">
        <f t="shared" si="56"/>
        <v>4.6537553518001182</v>
      </c>
      <c r="AC163">
        <v>24.548100000000002</v>
      </c>
      <c r="AD163" s="13"/>
    </row>
    <row r="164" spans="1:31" x14ac:dyDescent="0.35">
      <c r="A164" s="2">
        <v>44776</v>
      </c>
      <c r="B164" t="s">
        <v>18</v>
      </c>
      <c r="C164" t="s">
        <v>196</v>
      </c>
      <c r="D164" t="s">
        <v>109</v>
      </c>
      <c r="E164" t="s">
        <v>21</v>
      </c>
      <c r="F164">
        <v>10</v>
      </c>
      <c r="G164" t="s">
        <v>28</v>
      </c>
      <c r="H164" t="s">
        <v>90</v>
      </c>
      <c r="I164" t="str">
        <f t="shared" si="49"/>
        <v>L3DtoA4</v>
      </c>
      <c r="J164" t="s">
        <v>443</v>
      </c>
      <c r="K164" t="s">
        <v>134</v>
      </c>
      <c r="L164" s="1">
        <v>0.94499999999999995</v>
      </c>
      <c r="M164">
        <v>5.32</v>
      </c>
      <c r="N164" s="1">
        <f t="shared" si="58"/>
        <v>-0.53200000000000003</v>
      </c>
      <c r="O164" t="s">
        <v>202</v>
      </c>
      <c r="P164">
        <v>0.80900000000000005</v>
      </c>
      <c r="Q164" s="1">
        <f t="shared" si="50"/>
        <v>0.1359999999999999</v>
      </c>
      <c r="R164">
        <v>12.91</v>
      </c>
      <c r="S164" s="42">
        <f t="shared" si="59"/>
        <v>-1.2909999999999999</v>
      </c>
      <c r="T164" s="1">
        <f t="shared" si="60"/>
        <v>-0.7589999999999999</v>
      </c>
      <c r="U164">
        <v>53.3</v>
      </c>
      <c r="V164">
        <v>53.3</v>
      </c>
      <c r="W164" s="21">
        <f t="shared" si="42"/>
        <v>2230.0986499999999</v>
      </c>
      <c r="X164" s="23">
        <f t="shared" si="61"/>
        <v>0.16810877626699616</v>
      </c>
      <c r="Y164" s="27">
        <f t="shared" si="53"/>
        <v>1.3251002243011616E-5</v>
      </c>
      <c r="Z164" s="27">
        <f t="shared" si="54"/>
        <v>2.9551042213287177E-6</v>
      </c>
      <c r="AA164" s="22">
        <f t="shared" si="55"/>
        <v>2.9551042213287175</v>
      </c>
      <c r="AB164" s="22">
        <f t="shared" si="56"/>
        <v>3.8934179464146483</v>
      </c>
      <c r="AC164">
        <v>28.545300000000001</v>
      </c>
    </row>
    <row r="165" spans="1:31" x14ac:dyDescent="0.35">
      <c r="A165" s="2">
        <v>44722</v>
      </c>
      <c r="B165" t="s">
        <v>18</v>
      </c>
      <c r="C165" t="s">
        <v>19</v>
      </c>
      <c r="D165" t="s">
        <v>123</v>
      </c>
      <c r="E165" t="s">
        <v>21</v>
      </c>
      <c r="F165">
        <v>2</v>
      </c>
      <c r="G165" t="s">
        <v>28</v>
      </c>
      <c r="H165" t="s">
        <v>122</v>
      </c>
      <c r="I165" t="str">
        <f t="shared" si="49"/>
        <v>M1DtoH3</v>
      </c>
      <c r="J165" t="s">
        <v>458</v>
      </c>
      <c r="K165" t="s">
        <v>125</v>
      </c>
      <c r="L165" s="1">
        <v>0.85699999999999998</v>
      </c>
      <c r="M165">
        <v>4.87</v>
      </c>
      <c r="N165" s="1">
        <f t="shared" si="58"/>
        <v>-0.48699999999999999</v>
      </c>
      <c r="O165" t="s">
        <v>126</v>
      </c>
      <c r="P165">
        <v>0.65700000000000003</v>
      </c>
      <c r="Q165" s="1">
        <f t="shared" si="50"/>
        <v>0.19999999999999996</v>
      </c>
      <c r="R165">
        <v>12.86</v>
      </c>
      <c r="S165" s="42">
        <f t="shared" si="59"/>
        <v>-1.286</v>
      </c>
      <c r="T165" s="1">
        <f t="shared" si="60"/>
        <v>-0.79900000000000004</v>
      </c>
      <c r="U165">
        <v>67.3</v>
      </c>
      <c r="V165" s="13">
        <f>(T165+U165)/2</f>
        <v>33.250499999999995</v>
      </c>
      <c r="W165" s="21">
        <f t="shared" si="42"/>
        <v>3555.4926500000001</v>
      </c>
      <c r="X165" s="23">
        <f t="shared" si="61"/>
        <v>0.30441400304413996</v>
      </c>
      <c r="Y165" s="27">
        <f t="shared" si="53"/>
        <v>2.7522755757189769E-5</v>
      </c>
      <c r="Z165" s="27">
        <f t="shared" si="54"/>
        <v>9.7856955802433405E-6</v>
      </c>
      <c r="AA165" s="22">
        <f t="shared" si="55"/>
        <v>9.7856955802433401</v>
      </c>
      <c r="AB165" s="22">
        <f t="shared" si="56"/>
        <v>12.247428761255744</v>
      </c>
      <c r="AC165">
        <v>27.385200000000001</v>
      </c>
    </row>
    <row r="166" spans="1:31" x14ac:dyDescent="0.35">
      <c r="A166" s="2">
        <v>44792</v>
      </c>
      <c r="B166" s="6" t="s">
        <v>18</v>
      </c>
      <c r="C166" s="6" t="s">
        <v>214</v>
      </c>
      <c r="D166" t="s">
        <v>45</v>
      </c>
      <c r="E166" t="s">
        <v>46</v>
      </c>
      <c r="F166">
        <v>14</v>
      </c>
      <c r="G166" t="s">
        <v>28</v>
      </c>
      <c r="H166" t="s">
        <v>68</v>
      </c>
      <c r="I166" t="str">
        <f t="shared" si="49"/>
        <v>L4DtoG6</v>
      </c>
      <c r="J166" t="s">
        <v>413</v>
      </c>
      <c r="K166" t="s">
        <v>207</v>
      </c>
      <c r="L166" s="1">
        <v>0.92600000000000005</v>
      </c>
      <c r="M166">
        <v>9.01</v>
      </c>
      <c r="N166" s="1">
        <f t="shared" si="58"/>
        <v>-0.90100000000000002</v>
      </c>
      <c r="O166" t="s">
        <v>105</v>
      </c>
      <c r="P166">
        <v>0.78600000000000003</v>
      </c>
      <c r="Q166" s="1">
        <f t="shared" si="50"/>
        <v>0.14000000000000001</v>
      </c>
      <c r="R166">
        <v>12.56</v>
      </c>
      <c r="S166" s="42">
        <f t="shared" si="59"/>
        <v>-1.256</v>
      </c>
      <c r="T166" s="1">
        <f t="shared" si="60"/>
        <v>-0.35499999999999998</v>
      </c>
      <c r="U166">
        <v>56.05</v>
      </c>
      <c r="V166">
        <v>56.05</v>
      </c>
      <c r="W166" s="21">
        <f t="shared" si="42"/>
        <v>2466.1579624999995</v>
      </c>
      <c r="X166" s="23">
        <f t="shared" si="61"/>
        <v>0.17811704834605599</v>
      </c>
      <c r="Y166" s="27">
        <f t="shared" si="53"/>
        <v>1.4228706434564465E-5</v>
      </c>
      <c r="Z166" s="27">
        <f t="shared" si="54"/>
        <v>3.509023766967613E-6</v>
      </c>
      <c r="AA166" s="22">
        <f t="shared" si="55"/>
        <v>3.509023766967613</v>
      </c>
      <c r="AB166" s="22">
        <f t="shared" si="56"/>
        <v>9.8845739914580655</v>
      </c>
      <c r="AC166">
        <v>34.301699999999997</v>
      </c>
    </row>
    <row r="167" spans="1:31" x14ac:dyDescent="0.35">
      <c r="A167" s="2">
        <v>44720</v>
      </c>
      <c r="B167" t="s">
        <v>18</v>
      </c>
      <c r="C167" t="s">
        <v>19</v>
      </c>
      <c r="D167" t="s">
        <v>45</v>
      </c>
      <c r="E167" t="s">
        <v>46</v>
      </c>
      <c r="F167">
        <v>4</v>
      </c>
      <c r="G167" t="s">
        <v>28</v>
      </c>
      <c r="H167" t="s">
        <v>68</v>
      </c>
      <c r="I167" t="str">
        <f t="shared" si="49"/>
        <v>L4DtoG6</v>
      </c>
      <c r="J167" t="s">
        <v>413</v>
      </c>
      <c r="K167" t="s">
        <v>23</v>
      </c>
      <c r="L167" s="1">
        <v>0.86099999999999999</v>
      </c>
      <c r="M167">
        <v>10.47</v>
      </c>
      <c r="N167" s="1">
        <f t="shared" si="58"/>
        <v>-1.0470000000000002</v>
      </c>
      <c r="O167" t="s">
        <v>105</v>
      </c>
      <c r="P167">
        <v>0.70099999999999996</v>
      </c>
      <c r="Q167" s="1">
        <f t="shared" si="50"/>
        <v>0.16000000000000003</v>
      </c>
      <c r="R167">
        <v>12.51</v>
      </c>
      <c r="S167" s="42">
        <f t="shared" si="59"/>
        <v>-1.2509999999999999</v>
      </c>
      <c r="T167" s="1">
        <f t="shared" si="60"/>
        <v>-0.20399999999999974</v>
      </c>
      <c r="U167">
        <v>56.05</v>
      </c>
      <c r="V167" s="13">
        <f>(T167+U167)/2</f>
        <v>27.922999999999998</v>
      </c>
      <c r="W167" s="21">
        <f t="shared" ref="W167:W230" si="62">3.14*(U167/2)^2</f>
        <v>2466.1579624999995</v>
      </c>
      <c r="X167" s="23">
        <f t="shared" si="61"/>
        <v>0.22824536376604856</v>
      </c>
      <c r="Y167" s="27">
        <f t="shared" ref="Y167:Y198" si="63">119*(10^-6)*(X167^1.231)</f>
        <v>1.9308110691663001E-5</v>
      </c>
      <c r="Z167" s="27">
        <f t="shared" ref="Z167:Z198" si="64">Y167*(W167/10000)</f>
        <v>4.7616850923076079E-6</v>
      </c>
      <c r="AA167" s="22">
        <f t="shared" ref="AA167:AA198" si="65">Z167*10^6</f>
        <v>4.7616850923076077</v>
      </c>
      <c r="AB167" s="22">
        <f t="shared" ref="AB167:AB198" si="66">AA167/ABS(T167)</f>
        <v>23.341593589743205</v>
      </c>
      <c r="AC167">
        <v>26.9267</v>
      </c>
    </row>
    <row r="168" spans="1:31" x14ac:dyDescent="0.35">
      <c r="A168" s="2">
        <v>44804</v>
      </c>
      <c r="B168" s="6" t="s">
        <v>18</v>
      </c>
      <c r="C168" s="6" t="s">
        <v>232</v>
      </c>
      <c r="D168" t="s">
        <v>123</v>
      </c>
      <c r="E168" t="s">
        <v>21</v>
      </c>
      <c r="F168">
        <v>8</v>
      </c>
      <c r="G168" t="s">
        <v>28</v>
      </c>
      <c r="H168" t="s">
        <v>122</v>
      </c>
      <c r="I168" t="str">
        <f t="shared" si="49"/>
        <v>M1DtoH3</v>
      </c>
      <c r="J168" t="s">
        <v>458</v>
      </c>
      <c r="K168" t="s">
        <v>234</v>
      </c>
      <c r="L168" s="1">
        <v>0.91400000000000003</v>
      </c>
      <c r="M168">
        <v>5.34</v>
      </c>
      <c r="N168" s="1">
        <f t="shared" si="58"/>
        <v>-0.53400000000000003</v>
      </c>
      <c r="O168" t="s">
        <v>32</v>
      </c>
      <c r="P168">
        <v>0.86099999999999999</v>
      </c>
      <c r="Q168" s="1">
        <f t="shared" si="50"/>
        <v>5.3000000000000047E-2</v>
      </c>
      <c r="R168">
        <v>10.76</v>
      </c>
      <c r="S168" s="42">
        <f t="shared" si="59"/>
        <v>-1.0760000000000001</v>
      </c>
      <c r="T168" s="1">
        <f t="shared" si="60"/>
        <v>-0.54200000000000004</v>
      </c>
      <c r="U168">
        <v>67.3</v>
      </c>
      <c r="V168">
        <v>67.2</v>
      </c>
      <c r="W168" s="21">
        <f t="shared" si="62"/>
        <v>3555.4926500000001</v>
      </c>
      <c r="X168" s="23">
        <f t="shared" si="61"/>
        <v>6.1556329849012832E-2</v>
      </c>
      <c r="Y168" s="27">
        <f t="shared" si="63"/>
        <v>3.84717265713244E-6</v>
      </c>
      <c r="Z168" s="27">
        <f t="shared" si="64"/>
        <v>1.3678594105715361E-6</v>
      </c>
      <c r="AA168" s="22">
        <f t="shared" si="65"/>
        <v>1.367859410571536</v>
      </c>
      <c r="AB168" s="22">
        <f t="shared" si="66"/>
        <v>2.5237258497629815</v>
      </c>
      <c r="AC168">
        <v>32.519599999999997</v>
      </c>
      <c r="AD168" s="13"/>
      <c r="AE168" s="13"/>
    </row>
    <row r="169" spans="1:31" x14ac:dyDescent="0.35">
      <c r="A169" s="2">
        <v>44750</v>
      </c>
      <c r="B169" t="s">
        <v>18</v>
      </c>
      <c r="C169" t="s">
        <v>155</v>
      </c>
      <c r="D169" t="s">
        <v>123</v>
      </c>
      <c r="E169" t="s">
        <v>21</v>
      </c>
      <c r="F169">
        <v>8</v>
      </c>
      <c r="G169" t="s">
        <v>28</v>
      </c>
      <c r="H169" t="s">
        <v>64</v>
      </c>
      <c r="I169" t="str">
        <f t="shared" si="49"/>
        <v>M1DtoA2</v>
      </c>
      <c r="J169" t="s">
        <v>457</v>
      </c>
      <c r="K169" t="s">
        <v>134</v>
      </c>
      <c r="L169" s="1">
        <v>0.79800000000000004</v>
      </c>
      <c r="M169">
        <v>3.86</v>
      </c>
      <c r="N169" s="1">
        <f t="shared" si="58"/>
        <v>-0.38600000000000001</v>
      </c>
      <c r="O169" t="s">
        <v>179</v>
      </c>
      <c r="P169">
        <v>0.629</v>
      </c>
      <c r="Q169" s="1">
        <f t="shared" si="50"/>
        <v>0.16900000000000004</v>
      </c>
      <c r="R169">
        <v>10.31</v>
      </c>
      <c r="S169" s="42">
        <f t="shared" si="59"/>
        <v>-1.0310000000000001</v>
      </c>
      <c r="T169" s="1">
        <f t="shared" si="60"/>
        <v>-0.64500000000000013</v>
      </c>
      <c r="U169">
        <v>46.05</v>
      </c>
      <c r="V169" s="13">
        <f>(T169+U169)/2</f>
        <v>22.702499999999997</v>
      </c>
      <c r="W169" s="21">
        <f t="shared" si="62"/>
        <v>1664.6729625</v>
      </c>
      <c r="X169" s="23">
        <f t="shared" si="61"/>
        <v>0.26868044515103345</v>
      </c>
      <c r="Y169" s="27">
        <f t="shared" si="63"/>
        <v>2.3601333960486625E-5</v>
      </c>
      <c r="Z169" s="27">
        <f t="shared" si="64"/>
        <v>3.928850252295513E-6</v>
      </c>
      <c r="AA169" s="22">
        <f t="shared" si="65"/>
        <v>3.9288502522955131</v>
      </c>
      <c r="AB169" s="22">
        <f t="shared" si="66"/>
        <v>6.0912407012333523</v>
      </c>
      <c r="AC169">
        <v>33.388599999999997</v>
      </c>
      <c r="AD169" s="36"/>
      <c r="AE169" s="36"/>
    </row>
    <row r="170" spans="1:31" x14ac:dyDescent="0.35">
      <c r="A170" s="2">
        <v>44776</v>
      </c>
      <c r="B170" t="s">
        <v>18</v>
      </c>
      <c r="C170" t="s">
        <v>196</v>
      </c>
      <c r="D170" t="s">
        <v>123</v>
      </c>
      <c r="E170" t="s">
        <v>21</v>
      </c>
      <c r="F170">
        <v>1</v>
      </c>
      <c r="G170" t="s">
        <v>28</v>
      </c>
      <c r="H170" t="s">
        <v>122</v>
      </c>
      <c r="I170" t="str">
        <f t="shared" si="49"/>
        <v>M1DtoH3</v>
      </c>
      <c r="J170" t="s">
        <v>458</v>
      </c>
      <c r="K170" t="s">
        <v>87</v>
      </c>
      <c r="L170" s="1">
        <v>0.90500000000000003</v>
      </c>
      <c r="M170">
        <v>4.0599999999999996</v>
      </c>
      <c r="N170" s="1">
        <f t="shared" si="58"/>
        <v>-0.40599999999999997</v>
      </c>
      <c r="O170" t="s">
        <v>201</v>
      </c>
      <c r="P170">
        <v>0.84699999999999998</v>
      </c>
      <c r="Q170" s="1">
        <f t="shared" si="50"/>
        <v>5.8000000000000052E-2</v>
      </c>
      <c r="R170">
        <v>10.02</v>
      </c>
      <c r="S170" s="42">
        <f t="shared" si="59"/>
        <v>-1.002</v>
      </c>
      <c r="T170" s="1">
        <f t="shared" si="60"/>
        <v>-0.59600000000000009</v>
      </c>
      <c r="U170">
        <v>67.3</v>
      </c>
      <c r="V170">
        <v>67.3</v>
      </c>
      <c r="W170" s="21">
        <f t="shared" si="62"/>
        <v>3555.4926500000001</v>
      </c>
      <c r="X170" s="23">
        <f t="shared" si="61"/>
        <v>6.8476977567886718E-2</v>
      </c>
      <c r="Y170" s="27">
        <f t="shared" si="63"/>
        <v>4.3863405158617912E-6</v>
      </c>
      <c r="Z170" s="27">
        <f t="shared" si="64"/>
        <v>1.5595601464543808E-6</v>
      </c>
      <c r="AA170" s="22">
        <f t="shared" si="65"/>
        <v>1.5595601464543807</v>
      </c>
      <c r="AB170" s="22">
        <f t="shared" si="66"/>
        <v>2.6167116551247993</v>
      </c>
      <c r="AC170">
        <v>28.545300000000001</v>
      </c>
      <c r="AD170" s="36"/>
      <c r="AE170" s="36"/>
    </row>
    <row r="171" spans="1:31" x14ac:dyDescent="0.35">
      <c r="A171" s="2">
        <v>44804</v>
      </c>
      <c r="B171" s="6" t="s">
        <v>18</v>
      </c>
      <c r="C171" s="6" t="s">
        <v>232</v>
      </c>
      <c r="D171" t="s">
        <v>123</v>
      </c>
      <c r="E171" t="s">
        <v>21</v>
      </c>
      <c r="F171">
        <v>3</v>
      </c>
      <c r="G171" t="s">
        <v>28</v>
      </c>
      <c r="H171" t="s">
        <v>64</v>
      </c>
      <c r="I171" t="str">
        <f t="shared" si="49"/>
        <v>M1DtoA2</v>
      </c>
      <c r="J171" t="s">
        <v>457</v>
      </c>
      <c r="K171" t="s">
        <v>234</v>
      </c>
      <c r="L171" s="1">
        <v>0.80700000000000005</v>
      </c>
      <c r="M171">
        <v>5.87</v>
      </c>
      <c r="N171" s="1">
        <f t="shared" si="58"/>
        <v>-0.58699999999999997</v>
      </c>
      <c r="O171" t="s">
        <v>32</v>
      </c>
      <c r="P171">
        <v>0.69899999999999995</v>
      </c>
      <c r="Q171" s="1">
        <f t="shared" si="50"/>
        <v>0.1080000000000001</v>
      </c>
      <c r="R171">
        <v>9.8699999999999992</v>
      </c>
      <c r="S171" s="42">
        <f t="shared" si="59"/>
        <v>-0.98699999999999988</v>
      </c>
      <c r="T171" s="1">
        <f t="shared" si="60"/>
        <v>-0.39999999999999991</v>
      </c>
      <c r="U171">
        <v>46.05</v>
      </c>
      <c r="V171">
        <v>44.25</v>
      </c>
      <c r="W171" s="21">
        <f t="shared" si="62"/>
        <v>1664.6729625</v>
      </c>
      <c r="X171" s="23">
        <f t="shared" si="61"/>
        <v>0.1545064377682405</v>
      </c>
      <c r="Y171" s="27">
        <f t="shared" si="63"/>
        <v>1.1943736157263621E-5</v>
      </c>
      <c r="Z171" s="27">
        <f t="shared" si="64"/>
        <v>1.9882414652230397E-6</v>
      </c>
      <c r="AA171" s="22">
        <f t="shared" si="65"/>
        <v>1.9882414652230398</v>
      </c>
      <c r="AB171" s="22">
        <f t="shared" si="66"/>
        <v>4.9706036630576005</v>
      </c>
      <c r="AC171">
        <v>32.519599999999997</v>
      </c>
      <c r="AD171" s="36"/>
      <c r="AE171" s="36"/>
    </row>
    <row r="172" spans="1:31" x14ac:dyDescent="0.35">
      <c r="A172" s="2">
        <v>44778</v>
      </c>
      <c r="B172" s="6" t="s">
        <v>18</v>
      </c>
      <c r="C172" s="6" t="s">
        <v>196</v>
      </c>
      <c r="D172" t="s">
        <v>86</v>
      </c>
      <c r="E172" t="s">
        <v>46</v>
      </c>
      <c r="F172">
        <v>1</v>
      </c>
      <c r="G172" t="s">
        <v>28</v>
      </c>
      <c r="H172" t="s">
        <v>75</v>
      </c>
      <c r="I172" t="str">
        <f t="shared" si="49"/>
        <v>K5DtoJ7</v>
      </c>
      <c r="J172" t="s">
        <v>399</v>
      </c>
      <c r="K172" t="s">
        <v>208</v>
      </c>
      <c r="L172" s="1">
        <v>0.747</v>
      </c>
      <c r="M172">
        <v>4.9400000000000004</v>
      </c>
      <c r="N172" s="1">
        <f t="shared" si="58"/>
        <v>-0.49400000000000005</v>
      </c>
      <c r="O172" s="6" t="s">
        <v>168</v>
      </c>
      <c r="P172">
        <v>0.66900000000000004</v>
      </c>
      <c r="Q172" s="1">
        <f t="shared" si="50"/>
        <v>7.7999999999999958E-2</v>
      </c>
      <c r="R172">
        <v>9.64</v>
      </c>
      <c r="S172" s="42">
        <f t="shared" si="59"/>
        <v>-0.96400000000000008</v>
      </c>
      <c r="T172" s="1">
        <f t="shared" si="60"/>
        <v>-0.47000000000000003</v>
      </c>
      <c r="U172">
        <v>77.900000000000006</v>
      </c>
      <c r="V172">
        <v>77.900000000000006</v>
      </c>
      <c r="W172" s="21">
        <f t="shared" si="62"/>
        <v>4763.7018500000004</v>
      </c>
      <c r="X172" s="23">
        <f t="shared" si="61"/>
        <v>0.11659192825112101</v>
      </c>
      <c r="Y172" s="27">
        <f t="shared" si="63"/>
        <v>8.4453152618623478E-6</v>
      </c>
      <c r="Z172" s="27">
        <f t="shared" si="64"/>
        <v>4.0230963936766908E-6</v>
      </c>
      <c r="AA172" s="22">
        <f t="shared" si="65"/>
        <v>4.023096393676691</v>
      </c>
      <c r="AB172" s="22">
        <f t="shared" si="66"/>
        <v>8.5597795610142349</v>
      </c>
      <c r="AC172">
        <v>33.254899999999999</v>
      </c>
      <c r="AD172" s="36"/>
      <c r="AE172" s="36"/>
    </row>
    <row r="173" spans="1:31" x14ac:dyDescent="0.35">
      <c r="A173" s="2">
        <v>44778</v>
      </c>
      <c r="B173" s="6" t="s">
        <v>18</v>
      </c>
      <c r="C173" s="6" t="s">
        <v>196</v>
      </c>
      <c r="D173" t="s">
        <v>45</v>
      </c>
      <c r="E173" t="s">
        <v>46</v>
      </c>
      <c r="F173">
        <v>10</v>
      </c>
      <c r="G173" t="s">
        <v>28</v>
      </c>
      <c r="H173" t="s">
        <v>47</v>
      </c>
      <c r="I173" t="str">
        <f t="shared" si="49"/>
        <v>L4DtoA1</v>
      </c>
      <c r="J173" t="s">
        <v>433</v>
      </c>
      <c r="K173" t="s">
        <v>171</v>
      </c>
      <c r="L173" s="1">
        <v>1.036</v>
      </c>
      <c r="M173">
        <v>5.12</v>
      </c>
      <c r="N173" s="1">
        <f t="shared" si="58"/>
        <v>-0.51200000000000001</v>
      </c>
      <c r="O173" s="6" t="s">
        <v>175</v>
      </c>
      <c r="P173">
        <v>0.96399999999999997</v>
      </c>
      <c r="Q173" s="1">
        <f t="shared" si="50"/>
        <v>7.2000000000000064E-2</v>
      </c>
      <c r="R173">
        <v>8.83</v>
      </c>
      <c r="S173" s="42">
        <f t="shared" si="59"/>
        <v>-0.88300000000000001</v>
      </c>
      <c r="T173" s="1">
        <f t="shared" si="60"/>
        <v>-0.371</v>
      </c>
      <c r="U173">
        <v>52.65</v>
      </c>
      <c r="V173">
        <v>52.65</v>
      </c>
      <c r="W173" s="21">
        <f t="shared" si="62"/>
        <v>2176.0376624999999</v>
      </c>
      <c r="X173" s="23">
        <f t="shared" si="61"/>
        <v>7.4688796680497993E-2</v>
      </c>
      <c r="Y173" s="27">
        <f t="shared" si="63"/>
        <v>4.8811756461878955E-6</v>
      </c>
      <c r="Z173" s="27">
        <f t="shared" si="64"/>
        <v>1.0621622043382635E-6</v>
      </c>
      <c r="AA173" s="22">
        <f t="shared" si="65"/>
        <v>1.0621622043382635</v>
      </c>
      <c r="AB173" s="22">
        <f t="shared" si="66"/>
        <v>2.8629709011813032</v>
      </c>
      <c r="AC173">
        <v>33.254899999999999</v>
      </c>
      <c r="AD173" s="13"/>
      <c r="AE173" s="13"/>
    </row>
    <row r="174" spans="1:31" x14ac:dyDescent="0.35">
      <c r="A174" s="2">
        <v>44735</v>
      </c>
      <c r="B174" t="s">
        <v>18</v>
      </c>
      <c r="C174" t="s">
        <v>141</v>
      </c>
      <c r="D174" t="s">
        <v>45</v>
      </c>
      <c r="E174" t="s">
        <v>46</v>
      </c>
      <c r="F174">
        <v>3</v>
      </c>
      <c r="G174" t="s">
        <v>28</v>
      </c>
      <c r="H174" t="s">
        <v>47</v>
      </c>
      <c r="I174" t="str">
        <f t="shared" si="49"/>
        <v>L4DtoA1</v>
      </c>
      <c r="J174" t="s">
        <v>433</v>
      </c>
      <c r="K174" t="s">
        <v>153</v>
      </c>
      <c r="L174" s="1">
        <v>1.0960000000000001</v>
      </c>
      <c r="M174">
        <v>8.2100000000000009</v>
      </c>
      <c r="N174" s="1">
        <f t="shared" si="58"/>
        <v>-0.82100000000000006</v>
      </c>
      <c r="O174" t="s">
        <v>154</v>
      </c>
      <c r="P174">
        <v>0.91600000000000004</v>
      </c>
      <c r="Q174" s="1">
        <f t="shared" si="50"/>
        <v>0.18000000000000005</v>
      </c>
      <c r="R174">
        <v>7.46</v>
      </c>
      <c r="S174" s="42">
        <f t="shared" si="59"/>
        <v>-0.746</v>
      </c>
      <c r="T174" s="1">
        <f t="shared" si="60"/>
        <v>7.5000000000000067E-2</v>
      </c>
      <c r="U174">
        <v>52.65</v>
      </c>
      <c r="V174" s="13">
        <f>(T174+U174)/2</f>
        <v>26.362500000000001</v>
      </c>
      <c r="W174" s="21">
        <f t="shared" si="62"/>
        <v>2176.0376624999999</v>
      </c>
      <c r="X174" s="23">
        <f t="shared" si="61"/>
        <v>0.19650655021834065</v>
      </c>
      <c r="Y174" s="27">
        <f t="shared" si="63"/>
        <v>1.6058097374096838E-5</v>
      </c>
      <c r="Z174" s="27">
        <f t="shared" si="64"/>
        <v>3.494302467412707E-6</v>
      </c>
      <c r="AA174" s="22">
        <f t="shared" si="65"/>
        <v>3.494302467412707</v>
      </c>
      <c r="AB174" s="22">
        <f t="shared" si="66"/>
        <v>46.590699565502717</v>
      </c>
      <c r="AC174">
        <v>33.261499999999998</v>
      </c>
      <c r="AD174" s="36"/>
      <c r="AE174" s="36"/>
    </row>
    <row r="175" spans="1:31" x14ac:dyDescent="0.35">
      <c r="A175" s="2">
        <v>44776</v>
      </c>
      <c r="B175" t="s">
        <v>18</v>
      </c>
      <c r="C175" t="s">
        <v>196</v>
      </c>
      <c r="D175" t="s">
        <v>133</v>
      </c>
      <c r="E175" t="s">
        <v>46</v>
      </c>
      <c r="F175">
        <v>2</v>
      </c>
      <c r="G175" t="s">
        <v>28</v>
      </c>
      <c r="H175" t="s">
        <v>44</v>
      </c>
      <c r="I175" t="str">
        <f t="shared" si="49"/>
        <v>K1DtoD10</v>
      </c>
      <c r="J175" t="s">
        <v>472</v>
      </c>
      <c r="K175" t="s">
        <v>199</v>
      </c>
      <c r="L175" s="1">
        <v>0.81499999999999995</v>
      </c>
      <c r="M175">
        <v>5.98</v>
      </c>
      <c r="N175" s="1">
        <f t="shared" si="58"/>
        <v>-0.59800000000000009</v>
      </c>
      <c r="O175" t="s">
        <v>200</v>
      </c>
      <c r="P175">
        <v>0.64800000000000002</v>
      </c>
      <c r="Q175" s="1">
        <f t="shared" si="50"/>
        <v>0.16699999999999993</v>
      </c>
      <c r="R175">
        <v>6.94</v>
      </c>
      <c r="S175" s="42">
        <f t="shared" si="59"/>
        <v>-0.69400000000000006</v>
      </c>
      <c r="T175" s="1">
        <f t="shared" si="60"/>
        <v>-9.5999999999999974E-2</v>
      </c>
      <c r="U175">
        <v>80</v>
      </c>
      <c r="V175">
        <v>80</v>
      </c>
      <c r="W175" s="21">
        <f t="shared" si="62"/>
        <v>5024</v>
      </c>
      <c r="X175" s="23">
        <f t="shared" si="61"/>
        <v>0.25771604938271592</v>
      </c>
      <c r="Y175" s="27">
        <f t="shared" si="63"/>
        <v>2.2421367916036369E-5</v>
      </c>
      <c r="Z175" s="27">
        <f t="shared" si="64"/>
        <v>1.1264495241016671E-5</v>
      </c>
      <c r="AA175" s="22">
        <f t="shared" si="65"/>
        <v>11.26449524101667</v>
      </c>
      <c r="AB175" s="22">
        <f t="shared" si="66"/>
        <v>117.33849209392368</v>
      </c>
      <c r="AC175">
        <v>28.545300000000001</v>
      </c>
      <c r="AD175" s="36"/>
      <c r="AE175" s="36"/>
    </row>
    <row r="176" spans="1:31" x14ac:dyDescent="0.35">
      <c r="A176" s="2">
        <v>44749</v>
      </c>
      <c r="B176" t="s">
        <v>18</v>
      </c>
      <c r="C176" t="s">
        <v>155</v>
      </c>
      <c r="D176" t="s">
        <v>109</v>
      </c>
      <c r="E176" t="s">
        <v>21</v>
      </c>
      <c r="F176">
        <v>10</v>
      </c>
      <c r="G176" t="s">
        <v>28</v>
      </c>
      <c r="H176" t="s">
        <v>90</v>
      </c>
      <c r="I176" t="str">
        <f t="shared" si="49"/>
        <v>L3DtoA4</v>
      </c>
      <c r="J176" t="s">
        <v>443</v>
      </c>
      <c r="K176" t="s">
        <v>153</v>
      </c>
      <c r="L176" s="1">
        <v>0.91800000000000004</v>
      </c>
      <c r="M176">
        <v>5.24</v>
      </c>
      <c r="N176" s="1">
        <f t="shared" si="58"/>
        <v>-0.52400000000000002</v>
      </c>
      <c r="O176" t="s">
        <v>176</v>
      </c>
      <c r="P176">
        <v>0.748</v>
      </c>
      <c r="Q176" s="1">
        <f t="shared" si="50"/>
        <v>0.17000000000000004</v>
      </c>
      <c r="R176">
        <v>6.75</v>
      </c>
      <c r="S176" s="42">
        <f t="shared" si="59"/>
        <v>-0.67500000000000004</v>
      </c>
      <c r="T176" s="1">
        <f t="shared" si="60"/>
        <v>-0.15100000000000002</v>
      </c>
      <c r="U176">
        <v>53.3</v>
      </c>
      <c r="V176" s="13">
        <f t="shared" ref="V176:V183" si="67">(T176+U176)/2</f>
        <v>26.574499999999997</v>
      </c>
      <c r="W176" s="21">
        <f t="shared" si="62"/>
        <v>2230.0986499999999</v>
      </c>
      <c r="X176" s="23">
        <f t="shared" si="61"/>
        <v>0.22727272727272732</v>
      </c>
      <c r="Y176" s="27">
        <f t="shared" si="63"/>
        <v>1.9206875295329234E-5</v>
      </c>
      <c r="Z176" s="27">
        <f t="shared" si="64"/>
        <v>4.2833226666832074E-6</v>
      </c>
      <c r="AA176" s="22">
        <f t="shared" si="65"/>
        <v>4.2833226666832074</v>
      </c>
      <c r="AB176" s="22">
        <f t="shared" si="66"/>
        <v>28.366375276047727</v>
      </c>
      <c r="AC176">
        <v>34.081400000000002</v>
      </c>
      <c r="AD176" s="36"/>
      <c r="AE176" s="36"/>
    </row>
    <row r="177" spans="1:31" x14ac:dyDescent="0.35">
      <c r="A177" s="2">
        <v>44722</v>
      </c>
      <c r="B177" t="s">
        <v>18</v>
      </c>
      <c r="C177" t="s">
        <v>19</v>
      </c>
      <c r="D177" t="s">
        <v>109</v>
      </c>
      <c r="E177" t="s">
        <v>21</v>
      </c>
      <c r="F177">
        <v>11</v>
      </c>
      <c r="G177" t="s">
        <v>28</v>
      </c>
      <c r="H177" t="s">
        <v>90</v>
      </c>
      <c r="I177" t="str">
        <f t="shared" si="49"/>
        <v>L3DtoA4</v>
      </c>
      <c r="J177" t="s">
        <v>443</v>
      </c>
      <c r="K177" t="s">
        <v>111</v>
      </c>
      <c r="L177" s="1">
        <v>0.61499999999999999</v>
      </c>
      <c r="M177" s="4">
        <v>2.41</v>
      </c>
      <c r="N177" s="1">
        <f t="shared" si="58"/>
        <v>-0.24100000000000002</v>
      </c>
      <c r="O177" t="s">
        <v>112</v>
      </c>
      <c r="P177">
        <v>0.49299999999999999</v>
      </c>
      <c r="Q177" s="1">
        <f t="shared" si="50"/>
        <v>0.122</v>
      </c>
      <c r="R177">
        <v>6.46</v>
      </c>
      <c r="S177" s="42">
        <f t="shared" si="59"/>
        <v>-0.64600000000000002</v>
      </c>
      <c r="T177" s="1">
        <f t="shared" si="60"/>
        <v>-0.40500000000000003</v>
      </c>
      <c r="U177">
        <v>53.3</v>
      </c>
      <c r="V177" s="13">
        <f t="shared" si="67"/>
        <v>26.447499999999998</v>
      </c>
      <c r="W177" s="21">
        <f t="shared" si="62"/>
        <v>2230.0986499999999</v>
      </c>
      <c r="X177" s="23">
        <f t="shared" si="61"/>
        <v>0.24746450304259635</v>
      </c>
      <c r="Y177" s="27">
        <f t="shared" si="63"/>
        <v>2.1328551175860832E-5</v>
      </c>
      <c r="Z177" s="27">
        <f t="shared" si="64"/>
        <v>4.7564773183743151E-6</v>
      </c>
      <c r="AA177" s="22">
        <f t="shared" si="65"/>
        <v>4.7564773183743148</v>
      </c>
      <c r="AB177" s="22">
        <f t="shared" si="66"/>
        <v>11.744388440430406</v>
      </c>
      <c r="AC177">
        <v>27.385200000000001</v>
      </c>
      <c r="AD177" s="13"/>
    </row>
    <row r="178" spans="1:31" x14ac:dyDescent="0.35">
      <c r="A178" s="2">
        <v>44721</v>
      </c>
      <c r="B178" t="s">
        <v>18</v>
      </c>
      <c r="C178" t="s">
        <v>19</v>
      </c>
      <c r="D178" t="s">
        <v>20</v>
      </c>
      <c r="E178" t="s">
        <v>21</v>
      </c>
      <c r="F178">
        <v>13</v>
      </c>
      <c r="G178" t="s">
        <v>28</v>
      </c>
      <c r="H178" t="s">
        <v>92</v>
      </c>
      <c r="I178" t="str">
        <f t="shared" si="49"/>
        <v>K6DtoC6</v>
      </c>
      <c r="J178" t="s">
        <v>420</v>
      </c>
      <c r="K178" t="s">
        <v>23</v>
      </c>
      <c r="L178" s="1">
        <v>0.74299999999999999</v>
      </c>
      <c r="M178">
        <v>6.69</v>
      </c>
      <c r="N178" s="1">
        <f t="shared" si="58"/>
        <v>-0.66900000000000004</v>
      </c>
      <c r="O178" t="s">
        <v>24</v>
      </c>
      <c r="P178">
        <v>0.42199999999999999</v>
      </c>
      <c r="Q178" s="1">
        <f t="shared" si="50"/>
        <v>0.32100000000000001</v>
      </c>
      <c r="R178">
        <v>5.14</v>
      </c>
      <c r="S178" s="42">
        <f t="shared" si="59"/>
        <v>-0.51400000000000001</v>
      </c>
      <c r="T178" s="1">
        <f t="shared" si="60"/>
        <v>0.15500000000000003</v>
      </c>
      <c r="U178">
        <v>80.3</v>
      </c>
      <c r="V178" s="13">
        <f t="shared" si="67"/>
        <v>40.227499999999999</v>
      </c>
      <c r="W178" s="21">
        <f t="shared" si="62"/>
        <v>5061.75065</v>
      </c>
      <c r="X178" s="23">
        <f t="shared" si="61"/>
        <v>0.76066350710900477</v>
      </c>
      <c r="Y178" s="27">
        <f t="shared" si="63"/>
        <v>8.4975754455931952E-5</v>
      </c>
      <c r="Z178" s="27">
        <f t="shared" si="64"/>
        <v>4.3012608035155395E-5</v>
      </c>
      <c r="AA178" s="22">
        <f t="shared" si="65"/>
        <v>43.012608035155395</v>
      </c>
      <c r="AB178" s="22">
        <f t="shared" si="66"/>
        <v>277.50069700100249</v>
      </c>
      <c r="AC178">
        <v>24.548100000000002</v>
      </c>
      <c r="AD178" s="36"/>
      <c r="AE178" s="36"/>
    </row>
    <row r="179" spans="1:31" x14ac:dyDescent="0.35">
      <c r="A179" s="2">
        <v>44734</v>
      </c>
      <c r="B179" t="s">
        <v>18</v>
      </c>
      <c r="C179" t="s">
        <v>141</v>
      </c>
      <c r="D179" t="s">
        <v>109</v>
      </c>
      <c r="E179" t="s">
        <v>21</v>
      </c>
      <c r="F179">
        <v>9</v>
      </c>
      <c r="G179" t="s">
        <v>28</v>
      </c>
      <c r="H179" t="s">
        <v>90</v>
      </c>
      <c r="I179" t="str">
        <f t="shared" si="49"/>
        <v>L3DtoA4</v>
      </c>
      <c r="J179" t="s">
        <v>443</v>
      </c>
      <c r="K179" t="s">
        <v>145</v>
      </c>
      <c r="L179" s="1">
        <v>0.82699999999999996</v>
      </c>
      <c r="M179">
        <v>2.61</v>
      </c>
      <c r="N179" s="1">
        <f t="shared" si="58"/>
        <v>-0.26100000000000001</v>
      </c>
      <c r="O179" t="s">
        <v>147</v>
      </c>
      <c r="P179">
        <v>0.66200000000000003</v>
      </c>
      <c r="Q179" s="1">
        <f t="shared" si="50"/>
        <v>0.16499999999999992</v>
      </c>
      <c r="R179">
        <v>4.45</v>
      </c>
      <c r="S179" s="42">
        <f t="shared" si="59"/>
        <v>-0.44500000000000001</v>
      </c>
      <c r="T179" s="1">
        <f t="shared" si="60"/>
        <v>-0.184</v>
      </c>
      <c r="U179">
        <v>53.3</v>
      </c>
      <c r="V179" s="13">
        <f t="shared" si="67"/>
        <v>26.558</v>
      </c>
      <c r="W179" s="21">
        <f t="shared" si="62"/>
        <v>2230.0986499999999</v>
      </c>
      <c r="X179" s="23">
        <f t="shared" si="61"/>
        <v>0.24924471299093642</v>
      </c>
      <c r="Y179" s="27">
        <f t="shared" si="63"/>
        <v>2.1517584232208734E-5</v>
      </c>
      <c r="Z179" s="27">
        <f t="shared" si="64"/>
        <v>4.7986335547509985E-6</v>
      </c>
      <c r="AA179" s="22">
        <f t="shared" si="65"/>
        <v>4.7986335547509986</v>
      </c>
      <c r="AB179" s="22">
        <f t="shared" si="66"/>
        <v>26.079530188864123</v>
      </c>
      <c r="AC179">
        <v>31.695499999999999</v>
      </c>
      <c r="AD179" s="13"/>
      <c r="AE179" s="13"/>
    </row>
    <row r="180" spans="1:31" x14ac:dyDescent="0.35">
      <c r="A180" s="2">
        <v>44748</v>
      </c>
      <c r="B180" t="s">
        <v>18</v>
      </c>
      <c r="C180" t="s">
        <v>155</v>
      </c>
      <c r="D180" t="s">
        <v>45</v>
      </c>
      <c r="E180" t="s">
        <v>46</v>
      </c>
      <c r="F180">
        <v>3</v>
      </c>
      <c r="G180" t="s">
        <v>28</v>
      </c>
      <c r="H180" t="s">
        <v>47</v>
      </c>
      <c r="I180" t="str">
        <f t="shared" si="49"/>
        <v>L4DtoA1</v>
      </c>
      <c r="J180" t="s">
        <v>433</v>
      </c>
      <c r="K180" t="s">
        <v>169</v>
      </c>
      <c r="L180" s="1">
        <v>1.1120000000000001</v>
      </c>
      <c r="M180">
        <v>8.74</v>
      </c>
      <c r="N180" s="1">
        <f t="shared" si="58"/>
        <v>-0.874</v>
      </c>
      <c r="O180" t="s">
        <v>170</v>
      </c>
      <c r="P180">
        <v>0.94</v>
      </c>
      <c r="Q180" s="1">
        <f t="shared" si="50"/>
        <v>0.17200000000000015</v>
      </c>
      <c r="R180">
        <v>3.87</v>
      </c>
      <c r="S180" s="42">
        <f t="shared" si="59"/>
        <v>-0.38700000000000001</v>
      </c>
      <c r="T180" s="1">
        <f t="shared" si="60"/>
        <v>0.48699999999999999</v>
      </c>
      <c r="U180">
        <v>52.65</v>
      </c>
      <c r="V180" s="13">
        <f t="shared" si="67"/>
        <v>26.5685</v>
      </c>
      <c r="W180" s="21">
        <f t="shared" si="62"/>
        <v>2176.0376624999999</v>
      </c>
      <c r="X180" s="23">
        <f t="shared" si="61"/>
        <v>0.1829787234042555</v>
      </c>
      <c r="Y180" s="27">
        <f t="shared" si="63"/>
        <v>1.4708286870274375E-5</v>
      </c>
      <c r="Z180" s="27">
        <f t="shared" si="64"/>
        <v>3.200578618057129E-6</v>
      </c>
      <c r="AA180" s="22">
        <f t="shared" si="65"/>
        <v>3.2005786180571292</v>
      </c>
      <c r="AB180" s="22">
        <f t="shared" si="66"/>
        <v>6.5720300165444137</v>
      </c>
      <c r="AC180">
        <v>33.4651</v>
      </c>
      <c r="AD180" s="36"/>
      <c r="AE180" s="36"/>
    </row>
    <row r="181" spans="1:31" x14ac:dyDescent="0.35">
      <c r="A181" s="2">
        <v>44735</v>
      </c>
      <c r="B181" t="s">
        <v>18</v>
      </c>
      <c r="C181" t="s">
        <v>141</v>
      </c>
      <c r="D181" t="s">
        <v>45</v>
      </c>
      <c r="E181" t="s">
        <v>46</v>
      </c>
      <c r="F181">
        <v>5</v>
      </c>
      <c r="G181" t="s">
        <v>28</v>
      </c>
      <c r="H181" t="s">
        <v>47</v>
      </c>
      <c r="I181" t="str">
        <f t="shared" si="49"/>
        <v>L4DtoA1</v>
      </c>
      <c r="J181" t="s">
        <v>433</v>
      </c>
      <c r="K181" t="s">
        <v>153</v>
      </c>
      <c r="L181" s="1">
        <v>0.92100000000000004</v>
      </c>
      <c r="M181">
        <v>8.02</v>
      </c>
      <c r="N181" s="1">
        <f t="shared" si="58"/>
        <v>-0.80199999999999994</v>
      </c>
      <c r="O181" t="s">
        <v>154</v>
      </c>
      <c r="P181">
        <v>0.73099999999999998</v>
      </c>
      <c r="Q181" s="1">
        <f t="shared" si="50"/>
        <v>0.19000000000000006</v>
      </c>
      <c r="S181" s="42">
        <f t="shared" si="59"/>
        <v>0</v>
      </c>
      <c r="T181" s="1">
        <f t="shared" si="60"/>
        <v>0.80199999999999994</v>
      </c>
      <c r="U181">
        <v>52.65</v>
      </c>
      <c r="V181" s="13">
        <f t="shared" si="67"/>
        <v>26.725999999999999</v>
      </c>
      <c r="W181" s="21">
        <f t="shared" si="62"/>
        <v>2176.0376624999999</v>
      </c>
      <c r="X181" s="23">
        <f t="shared" si="61"/>
        <v>0.25991792065663483</v>
      </c>
      <c r="Y181" s="27">
        <f t="shared" si="63"/>
        <v>2.265741467297433E-5</v>
      </c>
      <c r="Z181" s="27">
        <f t="shared" si="64"/>
        <v>4.930338766327226E-6</v>
      </c>
      <c r="AA181" s="22">
        <f t="shared" si="65"/>
        <v>4.9303387663272265</v>
      </c>
      <c r="AB181" s="22">
        <f t="shared" si="66"/>
        <v>6.1475545714803328</v>
      </c>
      <c r="AC181">
        <v>33.261499999999998</v>
      </c>
      <c r="AD181" s="13"/>
      <c r="AE181" s="13"/>
    </row>
    <row r="182" spans="1:31" x14ac:dyDescent="0.35">
      <c r="A182" s="2">
        <v>44735</v>
      </c>
      <c r="B182" t="s">
        <v>18</v>
      </c>
      <c r="C182" t="s">
        <v>141</v>
      </c>
      <c r="D182" t="s">
        <v>86</v>
      </c>
      <c r="E182" t="s">
        <v>46</v>
      </c>
      <c r="F182">
        <v>10</v>
      </c>
      <c r="G182" t="s">
        <v>28</v>
      </c>
      <c r="H182" t="s">
        <v>75</v>
      </c>
      <c r="I182" t="str">
        <f t="shared" si="49"/>
        <v>K5DtoJ7</v>
      </c>
      <c r="J182" t="s">
        <v>399</v>
      </c>
      <c r="K182" t="s">
        <v>150</v>
      </c>
      <c r="L182" s="1">
        <v>0.71599999999999997</v>
      </c>
      <c r="M182">
        <v>3.71</v>
      </c>
      <c r="N182" s="1">
        <f t="shared" si="58"/>
        <v>-0.371</v>
      </c>
      <c r="O182" t="s">
        <v>151</v>
      </c>
      <c r="P182">
        <v>0.57699999999999996</v>
      </c>
      <c r="Q182" s="1">
        <f t="shared" si="50"/>
        <v>0.13900000000000001</v>
      </c>
      <c r="S182" s="42">
        <f t="shared" si="59"/>
        <v>0</v>
      </c>
      <c r="T182" s="1">
        <f t="shared" si="60"/>
        <v>0.371</v>
      </c>
      <c r="U182">
        <v>77.900000000000006</v>
      </c>
      <c r="V182" s="13">
        <f t="shared" si="67"/>
        <v>39.1355</v>
      </c>
      <c r="W182" s="21">
        <f t="shared" si="62"/>
        <v>4763.7018500000004</v>
      </c>
      <c r="X182" s="23">
        <f t="shared" si="61"/>
        <v>0.24090121317157717</v>
      </c>
      <c r="Y182" s="27">
        <f t="shared" si="63"/>
        <v>2.0634348181997746E-5</v>
      </c>
      <c r="Z182" s="27">
        <f t="shared" si="64"/>
        <v>9.8295882608126816E-6</v>
      </c>
      <c r="AA182" s="22">
        <f t="shared" si="65"/>
        <v>9.829588260812681</v>
      </c>
      <c r="AB182" s="22">
        <f t="shared" si="66"/>
        <v>26.494847064185123</v>
      </c>
      <c r="AC182">
        <v>33.261499999999998</v>
      </c>
      <c r="AD182" s="13"/>
      <c r="AE182" s="13"/>
    </row>
    <row r="183" spans="1:31" x14ac:dyDescent="0.35">
      <c r="A183" s="2">
        <v>44764</v>
      </c>
      <c r="B183" t="s">
        <v>18</v>
      </c>
      <c r="C183" t="s">
        <v>181</v>
      </c>
      <c r="D183" t="s">
        <v>133</v>
      </c>
      <c r="E183" t="s">
        <v>46</v>
      </c>
      <c r="F183">
        <v>3</v>
      </c>
      <c r="G183" t="s">
        <v>22</v>
      </c>
      <c r="H183" t="s">
        <v>102</v>
      </c>
      <c r="I183" t="str">
        <f t="shared" si="49"/>
        <v>K1FsaB9</v>
      </c>
      <c r="J183" t="s">
        <v>473</v>
      </c>
      <c r="K183" t="s">
        <v>191</v>
      </c>
      <c r="L183" s="1">
        <v>0.79200000000000004</v>
      </c>
      <c r="M183">
        <v>29.21</v>
      </c>
      <c r="N183" s="1">
        <f t="shared" si="58"/>
        <v>-2.9210000000000003</v>
      </c>
      <c r="O183" t="s">
        <v>192</v>
      </c>
      <c r="P183">
        <v>0.68300000000000005</v>
      </c>
      <c r="Q183" s="1">
        <f t="shared" si="50"/>
        <v>0.10899999999999999</v>
      </c>
      <c r="R183">
        <v>41.23</v>
      </c>
      <c r="S183" s="42">
        <f t="shared" si="59"/>
        <v>-4.1229999999999993</v>
      </c>
      <c r="T183" s="1">
        <f t="shared" si="60"/>
        <v>-1.2019999999999991</v>
      </c>
      <c r="U183">
        <v>51.75</v>
      </c>
      <c r="V183" s="13">
        <f t="shared" si="67"/>
        <v>25.274000000000001</v>
      </c>
      <c r="W183" s="21">
        <f t="shared" si="62"/>
        <v>2102.2790625000002</v>
      </c>
      <c r="X183" s="23">
        <f t="shared" si="61"/>
        <v>0.15959004392386528</v>
      </c>
      <c r="Y183" s="27">
        <f t="shared" si="63"/>
        <v>1.2429312123957316E-5</v>
      </c>
      <c r="Z183" s="27">
        <f t="shared" si="64"/>
        <v>2.6129882639472874E-6</v>
      </c>
      <c r="AA183" s="22">
        <f t="shared" si="65"/>
        <v>2.6129882639472877</v>
      </c>
      <c r="AB183" s="22">
        <f t="shared" si="66"/>
        <v>2.173867108109226</v>
      </c>
      <c r="AC183">
        <v>34.764699999999998</v>
      </c>
    </row>
    <row r="184" spans="1:31" x14ac:dyDescent="0.35">
      <c r="A184" s="2">
        <v>44805</v>
      </c>
      <c r="B184" s="6" t="s">
        <v>18</v>
      </c>
      <c r="C184" s="6" t="s">
        <v>232</v>
      </c>
      <c r="D184" t="s">
        <v>45</v>
      </c>
      <c r="E184" t="s">
        <v>46</v>
      </c>
      <c r="F184">
        <v>13</v>
      </c>
      <c r="G184" t="s">
        <v>22</v>
      </c>
      <c r="H184" t="s">
        <v>44</v>
      </c>
      <c r="I184" t="str">
        <f t="shared" si="49"/>
        <v>L4FsaD10</v>
      </c>
      <c r="J184" t="s">
        <v>434</v>
      </c>
      <c r="K184" t="s">
        <v>241</v>
      </c>
      <c r="L184" s="1">
        <v>0.68899999999999995</v>
      </c>
      <c r="M184">
        <v>35.14</v>
      </c>
      <c r="N184" s="1">
        <f t="shared" si="58"/>
        <v>-3.5140000000000002</v>
      </c>
      <c r="O184" t="s">
        <v>242</v>
      </c>
      <c r="P184">
        <v>0.68500000000000005</v>
      </c>
      <c r="Q184" s="1">
        <f t="shared" si="50"/>
        <v>3.9999999999998925E-3</v>
      </c>
      <c r="R184">
        <v>41.08</v>
      </c>
      <c r="S184" s="42">
        <f t="shared" si="59"/>
        <v>-4.1079999999999997</v>
      </c>
      <c r="T184" s="1">
        <f t="shared" si="60"/>
        <v>-0.59399999999999942</v>
      </c>
      <c r="U184">
        <v>28.85</v>
      </c>
      <c r="V184">
        <v>25.8</v>
      </c>
      <c r="W184" s="21">
        <f t="shared" si="62"/>
        <v>653.37316250000015</v>
      </c>
      <c r="X184" s="23">
        <f t="shared" si="61"/>
        <v>5.8394160583940032E-3</v>
      </c>
      <c r="Y184" s="27">
        <f t="shared" si="63"/>
        <v>2.118106130479739E-7</v>
      </c>
      <c r="Z184" s="27">
        <f t="shared" si="64"/>
        <v>1.383913700982185E-8</v>
      </c>
      <c r="AA184" s="22">
        <f t="shared" si="65"/>
        <v>1.383913700982185E-2</v>
      </c>
      <c r="AB184" s="22">
        <f t="shared" si="66"/>
        <v>2.3298210454245561E-2</v>
      </c>
      <c r="AC184">
        <v>34.357199999999999</v>
      </c>
      <c r="AD184" s="36"/>
      <c r="AE184" s="36"/>
    </row>
    <row r="185" spans="1:31" x14ac:dyDescent="0.35">
      <c r="A185" s="2">
        <v>44763</v>
      </c>
      <c r="B185" t="s">
        <v>18</v>
      </c>
      <c r="C185" t="s">
        <v>181</v>
      </c>
      <c r="D185" t="s">
        <v>45</v>
      </c>
      <c r="E185" t="s">
        <v>46</v>
      </c>
      <c r="F185">
        <v>4</v>
      </c>
      <c r="G185" t="s">
        <v>22</v>
      </c>
      <c r="H185" t="s">
        <v>44</v>
      </c>
      <c r="I185" t="str">
        <f t="shared" si="49"/>
        <v>L4FsaD10</v>
      </c>
      <c r="J185" t="s">
        <v>434</v>
      </c>
      <c r="K185" t="s">
        <v>190</v>
      </c>
      <c r="L185" s="1">
        <v>0.76400000000000001</v>
      </c>
      <c r="M185">
        <v>21.56</v>
      </c>
      <c r="N185" s="1">
        <f t="shared" si="58"/>
        <v>-2.1559999999999997</v>
      </c>
      <c r="O185" t="s">
        <v>163</v>
      </c>
      <c r="P185">
        <v>0.70799999999999996</v>
      </c>
      <c r="Q185" s="1">
        <f t="shared" si="50"/>
        <v>5.600000000000005E-2</v>
      </c>
      <c r="R185">
        <v>39.729999999999997</v>
      </c>
      <c r="S185" s="42">
        <f t="shared" si="59"/>
        <v>-3.9729999999999999</v>
      </c>
      <c r="T185" s="1">
        <f t="shared" si="60"/>
        <v>-1.8170000000000002</v>
      </c>
      <c r="U185">
        <v>28.85</v>
      </c>
      <c r="V185" s="13">
        <f>(T185+U185)/2</f>
        <v>13.516500000000001</v>
      </c>
      <c r="W185" s="21">
        <f t="shared" si="62"/>
        <v>653.37316250000015</v>
      </c>
      <c r="X185" s="23">
        <f t="shared" si="61"/>
        <v>7.9096045197740189E-2</v>
      </c>
      <c r="Y185" s="27">
        <f t="shared" si="63"/>
        <v>5.2381204700635823E-6</v>
      </c>
      <c r="Z185" s="27">
        <f t="shared" si="64"/>
        <v>3.4224473370814299E-7</v>
      </c>
      <c r="AA185" s="22">
        <f t="shared" si="65"/>
        <v>0.34224473370814301</v>
      </c>
      <c r="AB185" s="22">
        <f t="shared" si="66"/>
        <v>0.18835703561262684</v>
      </c>
      <c r="AC185">
        <v>31.981100000000001</v>
      </c>
      <c r="AD185" s="36"/>
      <c r="AE185" s="36"/>
    </row>
    <row r="186" spans="1:31" x14ac:dyDescent="0.35">
      <c r="A186" s="2">
        <v>44805</v>
      </c>
      <c r="B186" s="6" t="s">
        <v>18</v>
      </c>
      <c r="C186" s="6" t="s">
        <v>232</v>
      </c>
      <c r="D186" t="s">
        <v>45</v>
      </c>
      <c r="E186" t="s">
        <v>46</v>
      </c>
      <c r="F186">
        <v>10</v>
      </c>
      <c r="G186" t="s">
        <v>22</v>
      </c>
      <c r="H186" t="s">
        <v>55</v>
      </c>
      <c r="I186" t="str">
        <f t="shared" si="49"/>
        <v>L4FsaI1</v>
      </c>
      <c r="J186" t="s">
        <v>435</v>
      </c>
      <c r="K186" t="s">
        <v>241</v>
      </c>
      <c r="L186" s="1">
        <v>0.72299999999999998</v>
      </c>
      <c r="M186">
        <v>22.58</v>
      </c>
      <c r="N186" s="1">
        <f t="shared" si="58"/>
        <v>-2.258</v>
      </c>
      <c r="O186" t="s">
        <v>242</v>
      </c>
      <c r="P186">
        <v>0.63700000000000001</v>
      </c>
      <c r="Q186" s="1">
        <f t="shared" si="50"/>
        <v>8.5999999999999965E-2</v>
      </c>
      <c r="R186">
        <v>34.46</v>
      </c>
      <c r="S186" s="42">
        <f t="shared" si="59"/>
        <v>-3.4460000000000002</v>
      </c>
      <c r="T186" s="1">
        <f t="shared" si="60"/>
        <v>-1.1880000000000002</v>
      </c>
      <c r="U186">
        <v>36.4</v>
      </c>
      <c r="V186">
        <v>35.35</v>
      </c>
      <c r="W186" s="21">
        <f t="shared" si="62"/>
        <v>1040.0935999999999</v>
      </c>
      <c r="X186" s="23">
        <f t="shared" si="61"/>
        <v>0.13500784929356352</v>
      </c>
      <c r="Y186" s="27">
        <f t="shared" si="63"/>
        <v>1.0116235098395256E-5</v>
      </c>
      <c r="Z186" s="27">
        <f t="shared" si="64"/>
        <v>1.0521831381936276E-6</v>
      </c>
      <c r="AA186" s="22">
        <f t="shared" si="65"/>
        <v>1.0521831381936275</v>
      </c>
      <c r="AB186" s="22">
        <f t="shared" si="66"/>
        <v>0.88567604225052809</v>
      </c>
      <c r="AC186">
        <v>34.357199999999999</v>
      </c>
      <c r="AD186" s="36"/>
      <c r="AE186" s="36"/>
    </row>
    <row r="187" spans="1:31" x14ac:dyDescent="0.35">
      <c r="A187" s="2">
        <v>44804</v>
      </c>
      <c r="B187" s="6" t="s">
        <v>18</v>
      </c>
      <c r="C187" s="6" t="s">
        <v>232</v>
      </c>
      <c r="D187" t="s">
        <v>133</v>
      </c>
      <c r="E187" t="s">
        <v>46</v>
      </c>
      <c r="F187">
        <v>2</v>
      </c>
      <c r="G187" t="s">
        <v>22</v>
      </c>
      <c r="H187" t="s">
        <v>102</v>
      </c>
      <c r="I187" t="str">
        <f t="shared" si="49"/>
        <v>K1FsaB9</v>
      </c>
      <c r="J187" t="s">
        <v>473</v>
      </c>
      <c r="K187" t="s">
        <v>235</v>
      </c>
      <c r="L187" s="1">
        <v>0.79900000000000004</v>
      </c>
      <c r="M187">
        <v>21.43</v>
      </c>
      <c r="N187" s="1">
        <f t="shared" si="58"/>
        <v>-2.1429999999999998</v>
      </c>
      <c r="O187" t="s">
        <v>200</v>
      </c>
      <c r="P187">
        <v>0.70099999999999996</v>
      </c>
      <c r="Q187" s="1">
        <f t="shared" si="50"/>
        <v>9.8000000000000087E-2</v>
      </c>
      <c r="R187">
        <v>32.64</v>
      </c>
      <c r="S187" s="42">
        <f t="shared" si="59"/>
        <v>-3.2640000000000002</v>
      </c>
      <c r="T187" s="1">
        <f t="shared" si="60"/>
        <v>-1.1210000000000004</v>
      </c>
      <c r="U187">
        <v>51.75</v>
      </c>
      <c r="V187">
        <v>41.05</v>
      </c>
      <c r="W187" s="21">
        <f t="shared" si="62"/>
        <v>2102.2790625000002</v>
      </c>
      <c r="X187" s="23">
        <f t="shared" si="61"/>
        <v>0.13980028530670485</v>
      </c>
      <c r="Y187" s="27">
        <f t="shared" si="63"/>
        <v>1.0560084186105551E-5</v>
      </c>
      <c r="Z187" s="27">
        <f t="shared" si="64"/>
        <v>2.2200243882687054E-6</v>
      </c>
      <c r="AA187" s="22">
        <f t="shared" si="65"/>
        <v>2.2200243882687052</v>
      </c>
      <c r="AB187" s="22">
        <f t="shared" si="66"/>
        <v>1.9803964212923322</v>
      </c>
      <c r="AC187">
        <v>32.519599999999997</v>
      </c>
      <c r="AD187" s="36"/>
      <c r="AE187" s="36"/>
    </row>
    <row r="188" spans="1:31" x14ac:dyDescent="0.35">
      <c r="A188" s="2">
        <v>44762</v>
      </c>
      <c r="B188" t="s">
        <v>18</v>
      </c>
      <c r="C188" t="s">
        <v>181</v>
      </c>
      <c r="D188" t="s">
        <v>20</v>
      </c>
      <c r="E188" t="s">
        <v>21</v>
      </c>
      <c r="F188">
        <v>2</v>
      </c>
      <c r="G188" t="s">
        <v>22</v>
      </c>
      <c r="H188" t="s">
        <v>113</v>
      </c>
      <c r="I188" t="str">
        <f t="shared" si="49"/>
        <v>K6FsaA10</v>
      </c>
      <c r="J188" t="s">
        <v>421</v>
      </c>
      <c r="K188" t="s">
        <v>153</v>
      </c>
      <c r="L188" s="1">
        <v>0.65400000000000003</v>
      </c>
      <c r="M188">
        <v>26.12</v>
      </c>
      <c r="N188" s="1">
        <f t="shared" si="58"/>
        <v>-2.6120000000000001</v>
      </c>
      <c r="O188" t="s">
        <v>183</v>
      </c>
      <c r="P188">
        <v>0.60599999999999998</v>
      </c>
      <c r="Q188" s="1">
        <f t="shared" si="50"/>
        <v>4.8000000000000043E-2</v>
      </c>
      <c r="R188">
        <v>31.82</v>
      </c>
      <c r="S188" s="42">
        <f t="shared" si="59"/>
        <v>-3.1819999999999999</v>
      </c>
      <c r="T188" s="1">
        <f t="shared" si="60"/>
        <v>-0.56999999999999984</v>
      </c>
      <c r="U188">
        <v>46</v>
      </c>
      <c r="V188" s="13">
        <f>(T188+U188)/2</f>
        <v>22.715</v>
      </c>
      <c r="W188" s="21">
        <f t="shared" si="62"/>
        <v>1661.0600000000002</v>
      </c>
      <c r="X188" s="23">
        <f t="shared" si="61"/>
        <v>7.9207920792079278E-2</v>
      </c>
      <c r="Y188" s="27">
        <f t="shared" si="63"/>
        <v>5.2472423644394376E-6</v>
      </c>
      <c r="Z188" s="27">
        <f t="shared" si="64"/>
        <v>8.7159844018757725E-7</v>
      </c>
      <c r="AA188" s="22">
        <f t="shared" si="65"/>
        <v>0.87159844018757726</v>
      </c>
      <c r="AB188" s="22">
        <f t="shared" si="66"/>
        <v>1.529120070504522</v>
      </c>
      <c r="AC188">
        <v>34.903799999999997</v>
      </c>
      <c r="AD188" s="13"/>
      <c r="AE188" s="13"/>
    </row>
    <row r="189" spans="1:31" x14ac:dyDescent="0.35">
      <c r="A189" s="2">
        <v>44790</v>
      </c>
      <c r="B189" s="6" t="s">
        <v>18</v>
      </c>
      <c r="C189" s="6" t="s">
        <v>214</v>
      </c>
      <c r="D189" t="s">
        <v>133</v>
      </c>
      <c r="E189" t="s">
        <v>46</v>
      </c>
      <c r="F189">
        <v>16</v>
      </c>
      <c r="G189" t="s">
        <v>22</v>
      </c>
      <c r="H189" t="s">
        <v>93</v>
      </c>
      <c r="I189" t="str">
        <f t="shared" si="49"/>
        <v>K1FsaH9</v>
      </c>
      <c r="J189" t="s">
        <v>474</v>
      </c>
      <c r="K189" t="s">
        <v>188</v>
      </c>
      <c r="L189" s="1">
        <v>0.72399999999999998</v>
      </c>
      <c r="M189">
        <v>18.02</v>
      </c>
      <c r="N189" s="1">
        <f t="shared" si="58"/>
        <v>-1.802</v>
      </c>
      <c r="O189" t="s">
        <v>218</v>
      </c>
      <c r="P189">
        <v>0.755</v>
      </c>
      <c r="Q189" s="1">
        <f t="shared" si="50"/>
        <v>-3.1000000000000028E-2</v>
      </c>
      <c r="R189">
        <v>31.56</v>
      </c>
      <c r="S189" s="42">
        <f t="shared" si="59"/>
        <v>-3.1559999999999997</v>
      </c>
      <c r="T189" s="1">
        <f t="shared" si="60"/>
        <v>-1.3539999999999996</v>
      </c>
      <c r="U189">
        <v>30.6</v>
      </c>
      <c r="V189">
        <v>30.6</v>
      </c>
      <c r="W189" s="21">
        <f t="shared" si="62"/>
        <v>735.04260000000011</v>
      </c>
      <c r="X189" s="23">
        <f>(P189-L189)/L189</f>
        <v>4.2817679558011086E-2</v>
      </c>
      <c r="Y189" s="27">
        <f t="shared" si="63"/>
        <v>2.4607927098335617E-6</v>
      </c>
      <c r="Z189" s="27">
        <f t="shared" si="64"/>
        <v>1.8087874714971071E-7</v>
      </c>
      <c r="AA189" s="22">
        <f t="shared" si="65"/>
        <v>0.18087874714971072</v>
      </c>
      <c r="AB189" s="22">
        <f t="shared" si="66"/>
        <v>0.13358843954926941</v>
      </c>
      <c r="AC189">
        <v>32.178800000000003</v>
      </c>
      <c r="AD189" s="36"/>
      <c r="AE189" s="36"/>
    </row>
    <row r="190" spans="1:31" x14ac:dyDescent="0.35">
      <c r="A190" s="2">
        <v>44790</v>
      </c>
      <c r="B190" s="6" t="s">
        <v>18</v>
      </c>
      <c r="C190" s="6" t="s">
        <v>214</v>
      </c>
      <c r="D190" t="s">
        <v>133</v>
      </c>
      <c r="E190" t="s">
        <v>46</v>
      </c>
      <c r="F190">
        <v>3</v>
      </c>
      <c r="G190" t="s">
        <v>22</v>
      </c>
      <c r="H190" t="s">
        <v>102</v>
      </c>
      <c r="I190" t="str">
        <f t="shared" si="49"/>
        <v>K1FsaB9</v>
      </c>
      <c r="J190" t="s">
        <v>473</v>
      </c>
      <c r="K190" t="s">
        <v>216</v>
      </c>
      <c r="L190" s="1">
        <v>0.77600000000000002</v>
      </c>
      <c r="M190">
        <v>24.08</v>
      </c>
      <c r="N190" s="1">
        <f t="shared" si="58"/>
        <v>-2.4079999999999999</v>
      </c>
      <c r="O190" s="6" t="s">
        <v>217</v>
      </c>
      <c r="P190">
        <v>0.67300000000000004</v>
      </c>
      <c r="Q190" s="1">
        <f t="shared" si="50"/>
        <v>0.10299999999999998</v>
      </c>
      <c r="R190">
        <v>31.52</v>
      </c>
      <c r="S190" s="42">
        <f t="shared" si="59"/>
        <v>-3.1520000000000001</v>
      </c>
      <c r="T190" s="1">
        <f t="shared" si="60"/>
        <v>-0.74400000000000022</v>
      </c>
      <c r="U190">
        <v>51.75</v>
      </c>
      <c r="V190">
        <v>51.75</v>
      </c>
      <c r="W190" s="21">
        <f t="shared" si="62"/>
        <v>2102.2790625000002</v>
      </c>
      <c r="X190" s="23">
        <f>(L190-P190)/P190</f>
        <v>0.1530460624071322</v>
      </c>
      <c r="Y190" s="27">
        <f t="shared" si="63"/>
        <v>1.1804919800550362E-5</v>
      </c>
      <c r="Z190" s="27">
        <f t="shared" si="64"/>
        <v>2.4817235731188702E-6</v>
      </c>
      <c r="AA190" s="22">
        <f t="shared" si="65"/>
        <v>2.4817235731188703</v>
      </c>
      <c r="AB190" s="22">
        <f t="shared" si="66"/>
        <v>3.3356499638694483</v>
      </c>
      <c r="AC190">
        <v>32.178800000000003</v>
      </c>
      <c r="AD190" s="36"/>
      <c r="AE190" s="36"/>
    </row>
    <row r="191" spans="1:31" x14ac:dyDescent="0.35">
      <c r="A191" s="2">
        <v>44748</v>
      </c>
      <c r="B191" t="s">
        <v>18</v>
      </c>
      <c r="C191" t="s">
        <v>155</v>
      </c>
      <c r="D191" t="s">
        <v>45</v>
      </c>
      <c r="E191" t="s">
        <v>46</v>
      </c>
      <c r="F191">
        <v>8</v>
      </c>
      <c r="G191" t="s">
        <v>22</v>
      </c>
      <c r="H191" t="s">
        <v>44</v>
      </c>
      <c r="I191" t="str">
        <f t="shared" si="49"/>
        <v>L4FsaD10</v>
      </c>
      <c r="J191" t="s">
        <v>434</v>
      </c>
      <c r="K191" t="s">
        <v>169</v>
      </c>
      <c r="L191" s="1">
        <v>0.76100000000000001</v>
      </c>
      <c r="M191">
        <v>24.37</v>
      </c>
      <c r="N191" s="1">
        <f t="shared" si="58"/>
        <v>-2.4370000000000003</v>
      </c>
      <c r="O191" t="s">
        <v>170</v>
      </c>
      <c r="P191">
        <v>0.71499999999999997</v>
      </c>
      <c r="Q191" s="1">
        <f t="shared" si="50"/>
        <v>4.6000000000000041E-2</v>
      </c>
      <c r="R191">
        <v>30.45</v>
      </c>
      <c r="S191" s="42">
        <f t="shared" si="59"/>
        <v>-3.0449999999999999</v>
      </c>
      <c r="T191" s="1">
        <f t="shared" si="60"/>
        <v>-0.60799999999999965</v>
      </c>
      <c r="U191">
        <v>28.85</v>
      </c>
      <c r="V191" s="13">
        <f>(T191+U191)/2</f>
        <v>14.121</v>
      </c>
      <c r="W191" s="21">
        <f t="shared" si="62"/>
        <v>653.37316250000015</v>
      </c>
      <c r="X191" s="23">
        <f>(L191-P191)/P191</f>
        <v>6.43356643356644E-2</v>
      </c>
      <c r="Y191" s="27">
        <f t="shared" si="63"/>
        <v>4.0621047155465403E-6</v>
      </c>
      <c r="Z191" s="27">
        <f t="shared" si="64"/>
        <v>2.6540702044028067E-7</v>
      </c>
      <c r="AA191" s="22">
        <f t="shared" si="65"/>
        <v>0.26540702044028069</v>
      </c>
      <c r="AB191" s="22">
        <f t="shared" si="66"/>
        <v>0.43652470467151455</v>
      </c>
      <c r="AC191">
        <v>33.4651</v>
      </c>
      <c r="AD191" s="36"/>
      <c r="AE191" s="36"/>
    </row>
    <row r="192" spans="1:31" x14ac:dyDescent="0.35">
      <c r="A192" s="2">
        <v>44790</v>
      </c>
      <c r="B192" s="6" t="s">
        <v>18</v>
      </c>
      <c r="C192" s="6" t="s">
        <v>214</v>
      </c>
      <c r="D192" t="s">
        <v>109</v>
      </c>
      <c r="E192" t="s">
        <v>21</v>
      </c>
      <c r="F192">
        <v>11</v>
      </c>
      <c r="G192" t="s">
        <v>22</v>
      </c>
      <c r="H192" t="s">
        <v>110</v>
      </c>
      <c r="I192" t="str">
        <f t="shared" si="49"/>
        <v>L3FsaA7</v>
      </c>
      <c r="J192" t="s">
        <v>444</v>
      </c>
      <c r="K192" t="s">
        <v>215</v>
      </c>
      <c r="L192" s="1">
        <v>0.70099999999999996</v>
      </c>
      <c r="M192">
        <v>16.57</v>
      </c>
      <c r="N192" s="1">
        <f t="shared" si="58"/>
        <v>-1.657</v>
      </c>
      <c r="O192" s="6" t="s">
        <v>160</v>
      </c>
      <c r="P192">
        <v>0.65400000000000003</v>
      </c>
      <c r="Q192" s="1">
        <f t="shared" si="50"/>
        <v>4.6999999999999931E-2</v>
      </c>
      <c r="R192">
        <v>29.61</v>
      </c>
      <c r="S192" s="42">
        <f t="shared" si="59"/>
        <v>-2.9609999999999999</v>
      </c>
      <c r="T192" s="1">
        <f t="shared" si="60"/>
        <v>-1.3039999999999998</v>
      </c>
      <c r="U192">
        <v>39.75</v>
      </c>
      <c r="V192">
        <v>39.75</v>
      </c>
      <c r="W192" s="21">
        <f t="shared" si="62"/>
        <v>1240.3490624999999</v>
      </c>
      <c r="X192" s="23">
        <f>(L192-P192)/P192</f>
        <v>7.186544342507635E-2</v>
      </c>
      <c r="Y192" s="27">
        <f t="shared" si="63"/>
        <v>4.6550378473695944E-6</v>
      </c>
      <c r="Z192" s="27">
        <f t="shared" si="64"/>
        <v>5.7738718298868942E-7</v>
      </c>
      <c r="AA192" s="22">
        <f t="shared" si="65"/>
        <v>0.57738718298868941</v>
      </c>
      <c r="AB192" s="22">
        <f t="shared" si="66"/>
        <v>0.442781582046541</v>
      </c>
      <c r="AC192">
        <v>32.178800000000003</v>
      </c>
      <c r="AD192" s="36"/>
      <c r="AE192" s="36"/>
    </row>
    <row r="193" spans="1:31" x14ac:dyDescent="0.35">
      <c r="A193" s="2">
        <v>44763</v>
      </c>
      <c r="B193" t="s">
        <v>18</v>
      </c>
      <c r="C193" t="s">
        <v>181</v>
      </c>
      <c r="D193" t="s">
        <v>45</v>
      </c>
      <c r="E193" t="s">
        <v>46</v>
      </c>
      <c r="F193">
        <v>2</v>
      </c>
      <c r="G193" t="s">
        <v>22</v>
      </c>
      <c r="H193" t="s">
        <v>55</v>
      </c>
      <c r="I193" t="str">
        <f t="shared" si="49"/>
        <v>L4FsaI1</v>
      </c>
      <c r="J193" t="s">
        <v>435</v>
      </c>
      <c r="K193" t="s">
        <v>190</v>
      </c>
      <c r="L193" s="1">
        <v>0.79500000000000004</v>
      </c>
      <c r="M193">
        <v>18.86</v>
      </c>
      <c r="N193" s="1">
        <f t="shared" si="58"/>
        <v>-1.8859999999999999</v>
      </c>
      <c r="O193" t="s">
        <v>163</v>
      </c>
      <c r="P193">
        <v>0.63200000000000001</v>
      </c>
      <c r="Q193" s="1">
        <f t="shared" si="50"/>
        <v>0.16300000000000003</v>
      </c>
      <c r="R193">
        <v>28.91</v>
      </c>
      <c r="S193" s="42">
        <f t="shared" si="59"/>
        <v>-2.891</v>
      </c>
      <c r="T193" s="1">
        <f t="shared" si="60"/>
        <v>-1.0050000000000001</v>
      </c>
      <c r="U193">
        <v>36.4</v>
      </c>
      <c r="V193" s="13">
        <f>(T193+U193)/2</f>
        <v>17.697499999999998</v>
      </c>
      <c r="W193" s="21">
        <f t="shared" si="62"/>
        <v>1040.0935999999999</v>
      </c>
      <c r="X193" s="23">
        <f>(L193-P193)/P193</f>
        <v>0.25791139240506333</v>
      </c>
      <c r="Y193" s="27">
        <f t="shared" si="63"/>
        <v>2.2442290465705378E-5</v>
      </c>
      <c r="Z193" s="27">
        <f t="shared" si="64"/>
        <v>2.3342082682721182E-6</v>
      </c>
      <c r="AA193" s="22">
        <f t="shared" si="65"/>
        <v>2.3342082682721181</v>
      </c>
      <c r="AB193" s="22">
        <f t="shared" si="66"/>
        <v>2.3225952918130526</v>
      </c>
      <c r="AC193">
        <v>31.981100000000001</v>
      </c>
    </row>
    <row r="194" spans="1:31" x14ac:dyDescent="0.35">
      <c r="A194" s="2">
        <v>44750</v>
      </c>
      <c r="B194" t="s">
        <v>18</v>
      </c>
      <c r="C194" t="s">
        <v>155</v>
      </c>
      <c r="D194" t="s">
        <v>133</v>
      </c>
      <c r="E194" t="s">
        <v>46</v>
      </c>
      <c r="F194">
        <v>8</v>
      </c>
      <c r="G194" t="s">
        <v>22</v>
      </c>
      <c r="H194" t="s">
        <v>93</v>
      </c>
      <c r="I194" t="str">
        <f t="shared" ref="I194:I257" si="68">D194&amp;G194&amp;H194</f>
        <v>K1FsaH9</v>
      </c>
      <c r="J194" t="s">
        <v>474</v>
      </c>
      <c r="K194" t="s">
        <v>177</v>
      </c>
      <c r="L194" s="1">
        <v>0.77800000000000002</v>
      </c>
      <c r="M194">
        <v>17.87</v>
      </c>
      <c r="N194" s="1">
        <f t="shared" si="58"/>
        <v>-1.7870000000000001</v>
      </c>
      <c r="O194" t="s">
        <v>178</v>
      </c>
      <c r="P194">
        <v>0.75700000000000001</v>
      </c>
      <c r="Q194" s="1">
        <f t="shared" ref="Q194:Q257" si="69">L194-P194</f>
        <v>2.1000000000000019E-2</v>
      </c>
      <c r="R194">
        <v>28.81</v>
      </c>
      <c r="S194" s="42">
        <f t="shared" si="59"/>
        <v>-2.8809999999999998</v>
      </c>
      <c r="T194" s="1">
        <f t="shared" si="60"/>
        <v>-1.0939999999999996</v>
      </c>
      <c r="U194">
        <v>30.6</v>
      </c>
      <c r="V194" s="13">
        <f>(T194+U194)/2</f>
        <v>14.753</v>
      </c>
      <c r="W194" s="21">
        <f t="shared" si="62"/>
        <v>735.04260000000011</v>
      </c>
      <c r="X194" s="23">
        <f>(L194-P194)/P194</f>
        <v>2.7741083223249693E-2</v>
      </c>
      <c r="Y194" s="27">
        <f t="shared" si="63"/>
        <v>1.4422212343404887E-6</v>
      </c>
      <c r="Z194" s="27">
        <f t="shared" si="64"/>
        <v>1.0600940458648423E-7</v>
      </c>
      <c r="AA194" s="22">
        <f t="shared" si="65"/>
        <v>0.10600940458648422</v>
      </c>
      <c r="AB194" s="22">
        <f t="shared" si="66"/>
        <v>9.690073545382473E-2</v>
      </c>
      <c r="AC194">
        <v>33.388599999999997</v>
      </c>
      <c r="AD194" s="36"/>
      <c r="AE194" s="36"/>
    </row>
    <row r="195" spans="1:31" s="19" customFormat="1" x14ac:dyDescent="0.35">
      <c r="A195" s="2">
        <v>44804</v>
      </c>
      <c r="B195" s="6" t="s">
        <v>18</v>
      </c>
      <c r="C195" s="6" t="s">
        <v>232</v>
      </c>
      <c r="D195" t="s">
        <v>133</v>
      </c>
      <c r="E195" t="s">
        <v>46</v>
      </c>
      <c r="F195">
        <v>3</v>
      </c>
      <c r="G195" t="s">
        <v>22</v>
      </c>
      <c r="H195" t="s">
        <v>93</v>
      </c>
      <c r="I195" t="str">
        <f t="shared" si="68"/>
        <v>K1FsaH9</v>
      </c>
      <c r="J195" t="s">
        <v>474</v>
      </c>
      <c r="K195" t="s">
        <v>235</v>
      </c>
      <c r="L195" s="1">
        <v>0.76900000000000002</v>
      </c>
      <c r="M195">
        <v>17.559999999999999</v>
      </c>
      <c r="N195" s="1">
        <f t="shared" si="58"/>
        <v>-1.7559999999999998</v>
      </c>
      <c r="O195" t="s">
        <v>200</v>
      </c>
      <c r="P195">
        <v>0.78400000000000003</v>
      </c>
      <c r="Q195" s="1">
        <f t="shared" si="69"/>
        <v>-1.5000000000000013E-2</v>
      </c>
      <c r="R195">
        <v>28.51</v>
      </c>
      <c r="S195" s="42">
        <f t="shared" si="59"/>
        <v>-2.851</v>
      </c>
      <c r="T195" s="1">
        <f t="shared" si="60"/>
        <v>-1.0950000000000002</v>
      </c>
      <c r="U195">
        <v>30.6</v>
      </c>
      <c r="V195">
        <v>26.7</v>
      </c>
      <c r="W195" s="21">
        <f t="shared" si="62"/>
        <v>735.04260000000011</v>
      </c>
      <c r="X195" s="23">
        <f>(P195-L195)/L195</f>
        <v>1.9505851755526674E-2</v>
      </c>
      <c r="Y195" s="27">
        <f t="shared" si="63"/>
        <v>9.3484579092004169E-7</v>
      </c>
      <c r="Z195" s="27">
        <f t="shared" si="64"/>
        <v>6.8715148075692397E-8</v>
      </c>
      <c r="AA195" s="22">
        <f t="shared" si="65"/>
        <v>6.87151480756924E-2</v>
      </c>
      <c r="AB195" s="22">
        <f t="shared" si="66"/>
        <v>6.2753559886477073E-2</v>
      </c>
      <c r="AC195">
        <v>32.519599999999997</v>
      </c>
      <c r="AD195" s="36"/>
      <c r="AE195" s="36"/>
    </row>
    <row r="196" spans="1:31" x14ac:dyDescent="0.35">
      <c r="A196" s="2">
        <v>44790</v>
      </c>
      <c r="B196" s="6" t="s">
        <v>18</v>
      </c>
      <c r="C196" s="6" t="s">
        <v>214</v>
      </c>
      <c r="D196" t="s">
        <v>123</v>
      </c>
      <c r="E196" t="s">
        <v>21</v>
      </c>
      <c r="F196">
        <v>1</v>
      </c>
      <c r="G196" t="s">
        <v>22</v>
      </c>
      <c r="H196" t="s">
        <v>96</v>
      </c>
      <c r="I196" t="str">
        <f t="shared" si="68"/>
        <v>M1FsaF3</v>
      </c>
      <c r="J196" t="s">
        <v>459</v>
      </c>
      <c r="K196" t="s">
        <v>69</v>
      </c>
      <c r="L196" s="1">
        <v>0.86099999999999999</v>
      </c>
      <c r="M196">
        <v>14.28</v>
      </c>
      <c r="N196" s="1">
        <f t="shared" si="58"/>
        <v>-1.4279999999999999</v>
      </c>
      <c r="O196" t="s">
        <v>129</v>
      </c>
      <c r="P196">
        <v>0.74099999999999999</v>
      </c>
      <c r="Q196" s="1">
        <f t="shared" si="69"/>
        <v>0.12</v>
      </c>
      <c r="R196">
        <v>27.87</v>
      </c>
      <c r="S196" s="42">
        <f t="shared" si="59"/>
        <v>-2.7869999999999999</v>
      </c>
      <c r="T196" s="1">
        <f t="shared" si="60"/>
        <v>-1.359</v>
      </c>
      <c r="U196">
        <v>39.5</v>
      </c>
      <c r="V196">
        <v>39.5</v>
      </c>
      <c r="W196" s="21">
        <f t="shared" si="62"/>
        <v>1224.7962500000001</v>
      </c>
      <c r="X196" s="23">
        <f t="shared" ref="X196:X201" si="70">(L196-P196)/P196</f>
        <v>0.16194331983805668</v>
      </c>
      <c r="Y196" s="27">
        <f t="shared" si="63"/>
        <v>1.2655312136129728E-5</v>
      </c>
      <c r="Z196" s="27">
        <f t="shared" si="64"/>
        <v>1.5500178846911182E-6</v>
      </c>
      <c r="AA196" s="22">
        <f t="shared" si="65"/>
        <v>1.5500178846911181</v>
      </c>
      <c r="AB196" s="22">
        <f t="shared" si="66"/>
        <v>1.1405576782127433</v>
      </c>
      <c r="AC196">
        <v>32.178800000000003</v>
      </c>
      <c r="AD196" s="13"/>
    </row>
    <row r="197" spans="1:31" x14ac:dyDescent="0.35">
      <c r="A197" s="2">
        <v>44763</v>
      </c>
      <c r="B197" t="s">
        <v>18</v>
      </c>
      <c r="C197" t="s">
        <v>181</v>
      </c>
      <c r="D197" t="s">
        <v>109</v>
      </c>
      <c r="E197" t="s">
        <v>21</v>
      </c>
      <c r="F197">
        <v>11</v>
      </c>
      <c r="G197" t="s">
        <v>22</v>
      </c>
      <c r="H197" t="s">
        <v>110</v>
      </c>
      <c r="I197" t="str">
        <f t="shared" si="68"/>
        <v>L3FsaA7</v>
      </c>
      <c r="J197" t="s">
        <v>444</v>
      </c>
      <c r="K197" t="s">
        <v>188</v>
      </c>
      <c r="L197" s="1">
        <v>0.71699999999999997</v>
      </c>
      <c r="M197">
        <v>14.95</v>
      </c>
      <c r="N197" s="1">
        <f t="shared" si="58"/>
        <v>-1.4949999999999999</v>
      </c>
      <c r="O197" t="s">
        <v>189</v>
      </c>
      <c r="P197">
        <v>0.70499999999999996</v>
      </c>
      <c r="Q197" s="1">
        <f t="shared" si="69"/>
        <v>1.2000000000000011E-2</v>
      </c>
      <c r="R197">
        <v>27.54</v>
      </c>
      <c r="S197" s="42">
        <f t="shared" si="59"/>
        <v>-2.754</v>
      </c>
      <c r="T197" s="1">
        <f t="shared" si="60"/>
        <v>-1.2590000000000001</v>
      </c>
      <c r="U197">
        <v>39.75</v>
      </c>
      <c r="V197" s="13">
        <f>(T197+U197)/2</f>
        <v>19.2455</v>
      </c>
      <c r="W197" s="21">
        <f t="shared" si="62"/>
        <v>1240.3490624999999</v>
      </c>
      <c r="X197" s="23">
        <f t="shared" si="70"/>
        <v>1.7021276595744698E-2</v>
      </c>
      <c r="Y197" s="27">
        <f t="shared" si="63"/>
        <v>7.9049344367652482E-7</v>
      </c>
      <c r="Z197" s="27">
        <f t="shared" si="64"/>
        <v>9.8048780177657408E-8</v>
      </c>
      <c r="AA197" s="22">
        <f t="shared" si="65"/>
        <v>9.8048780177657405E-2</v>
      </c>
      <c r="AB197" s="22">
        <f t="shared" si="66"/>
        <v>7.7878300379394277E-2</v>
      </c>
      <c r="AC197">
        <v>31.981100000000001</v>
      </c>
      <c r="AD197" s="36"/>
      <c r="AE197" s="36"/>
    </row>
    <row r="198" spans="1:31" x14ac:dyDescent="0.35">
      <c r="A198" s="2">
        <v>44792</v>
      </c>
      <c r="B198" s="6" t="s">
        <v>18</v>
      </c>
      <c r="C198" s="6" t="s">
        <v>214</v>
      </c>
      <c r="D198" t="s">
        <v>45</v>
      </c>
      <c r="E198" t="s">
        <v>46</v>
      </c>
      <c r="F198">
        <v>5</v>
      </c>
      <c r="G198" t="s">
        <v>22</v>
      </c>
      <c r="H198" t="s">
        <v>44</v>
      </c>
      <c r="I198" t="str">
        <f t="shared" si="68"/>
        <v>L4FsaD10</v>
      </c>
      <c r="J198" t="s">
        <v>434</v>
      </c>
      <c r="K198" t="s">
        <v>226</v>
      </c>
      <c r="L198" s="1">
        <v>0.76100000000000001</v>
      </c>
      <c r="M198">
        <v>10.94</v>
      </c>
      <c r="N198" s="1">
        <f t="shared" si="58"/>
        <v>-1.0939999999999999</v>
      </c>
      <c r="O198" t="s">
        <v>60</v>
      </c>
      <c r="P198">
        <v>0.69799999999999995</v>
      </c>
      <c r="Q198" s="1">
        <f t="shared" si="69"/>
        <v>6.3000000000000056E-2</v>
      </c>
      <c r="R198">
        <v>25.76</v>
      </c>
      <c r="S198" s="42">
        <f t="shared" si="59"/>
        <v>-2.5760000000000001</v>
      </c>
      <c r="T198" s="1">
        <f t="shared" si="60"/>
        <v>-1.4820000000000002</v>
      </c>
      <c r="U198">
        <v>28.85</v>
      </c>
      <c r="V198">
        <v>28.85</v>
      </c>
      <c r="W198" s="21">
        <f t="shared" si="62"/>
        <v>653.37316250000015</v>
      </c>
      <c r="X198" s="23">
        <f t="shared" si="70"/>
        <v>9.0257879656160542E-2</v>
      </c>
      <c r="Y198" s="27">
        <f t="shared" si="63"/>
        <v>6.1623896086149714E-6</v>
      </c>
      <c r="Z198" s="27">
        <f t="shared" si="64"/>
        <v>4.0263399871379021E-7</v>
      </c>
      <c r="AA198" s="22">
        <f t="shared" si="65"/>
        <v>0.40263399871379024</v>
      </c>
      <c r="AB198" s="22">
        <f t="shared" si="66"/>
        <v>0.27168286013076259</v>
      </c>
      <c r="AC198">
        <v>34.301699999999997</v>
      </c>
      <c r="AD198" s="36"/>
      <c r="AE198" s="36"/>
    </row>
    <row r="199" spans="1:31" x14ac:dyDescent="0.35">
      <c r="A199" s="2">
        <v>44747</v>
      </c>
      <c r="B199" t="s">
        <v>18</v>
      </c>
      <c r="C199" t="s">
        <v>155</v>
      </c>
      <c r="D199" t="s">
        <v>20</v>
      </c>
      <c r="E199" t="s">
        <v>21</v>
      </c>
      <c r="F199">
        <v>2</v>
      </c>
      <c r="G199" t="s">
        <v>22</v>
      </c>
      <c r="H199" t="s">
        <v>113</v>
      </c>
      <c r="I199" t="str">
        <f t="shared" si="68"/>
        <v>K6FsaA10</v>
      </c>
      <c r="J199" t="s">
        <v>421</v>
      </c>
      <c r="K199" t="s">
        <v>165</v>
      </c>
      <c r="L199" s="1">
        <v>0.61399999999999999</v>
      </c>
      <c r="M199">
        <v>17.559999999999999</v>
      </c>
      <c r="N199" s="1">
        <f t="shared" si="58"/>
        <v>-1.7559999999999998</v>
      </c>
      <c r="O199" t="s">
        <v>146</v>
      </c>
      <c r="P199">
        <v>0.53600000000000003</v>
      </c>
      <c r="Q199" s="1">
        <f t="shared" si="69"/>
        <v>7.7999999999999958E-2</v>
      </c>
      <c r="R199">
        <v>25.65</v>
      </c>
      <c r="S199" s="42">
        <f t="shared" si="59"/>
        <v>-2.5649999999999999</v>
      </c>
      <c r="T199" s="1">
        <f t="shared" si="60"/>
        <v>-0.80900000000000016</v>
      </c>
      <c r="U199">
        <v>46</v>
      </c>
      <c r="V199" s="13">
        <f>(T199+U199)/2</f>
        <v>22.595500000000001</v>
      </c>
      <c r="W199" s="21">
        <f t="shared" si="62"/>
        <v>1661.0600000000002</v>
      </c>
      <c r="X199" s="23">
        <f t="shared" si="70"/>
        <v>0.14552238805970141</v>
      </c>
      <c r="Y199" s="27">
        <f t="shared" ref="Y199:Y230" si="71">119*(10^-6)*(X199^1.231)</f>
        <v>1.1094648849957529E-5</v>
      </c>
      <c r="Z199" s="27">
        <f t="shared" ref="Z199:Z230" si="72">Y199*(W199/10000)</f>
        <v>1.8428877418710453E-6</v>
      </c>
      <c r="AA199" s="22">
        <f t="shared" ref="AA199:AA230" si="73">Z199*10^6</f>
        <v>1.8428877418710454</v>
      </c>
      <c r="AB199" s="22">
        <f t="shared" ref="AB199:AB230" si="74">AA199/ABS(T199)</f>
        <v>2.2779823756131581</v>
      </c>
      <c r="AC199">
        <v>33.278799999999997</v>
      </c>
      <c r="AD199" s="13"/>
      <c r="AE199" s="13"/>
    </row>
    <row r="200" spans="1:31" x14ac:dyDescent="0.35">
      <c r="A200" s="2">
        <v>44733</v>
      </c>
      <c r="B200" t="s">
        <v>18</v>
      </c>
      <c r="C200" t="s">
        <v>141</v>
      </c>
      <c r="D200" t="s">
        <v>133</v>
      </c>
      <c r="E200" t="s">
        <v>46</v>
      </c>
      <c r="F200">
        <v>3</v>
      </c>
      <c r="G200" t="s">
        <v>22</v>
      </c>
      <c r="H200" t="s">
        <v>102</v>
      </c>
      <c r="I200" t="str">
        <f t="shared" si="68"/>
        <v>K1FsaB9</v>
      </c>
      <c r="J200" t="s">
        <v>473</v>
      </c>
      <c r="K200" t="s">
        <v>142</v>
      </c>
      <c r="L200" s="1">
        <v>0.72099999999999997</v>
      </c>
      <c r="M200">
        <v>12.63</v>
      </c>
      <c r="N200" s="1">
        <f t="shared" si="58"/>
        <v>-1.2630000000000001</v>
      </c>
      <c r="O200" t="s">
        <v>100</v>
      </c>
      <c r="P200">
        <v>0.66700000000000004</v>
      </c>
      <c r="Q200" s="1">
        <f t="shared" si="69"/>
        <v>5.3999999999999937E-2</v>
      </c>
      <c r="R200">
        <v>24.69</v>
      </c>
      <c r="S200" s="42">
        <f t="shared" si="59"/>
        <v>-2.4690000000000003</v>
      </c>
      <c r="T200" s="1">
        <f t="shared" si="60"/>
        <v>-1.2060000000000002</v>
      </c>
      <c r="U200">
        <v>51.75</v>
      </c>
      <c r="V200" s="13">
        <f>(T200+U200)/2</f>
        <v>25.271999999999998</v>
      </c>
      <c r="W200" s="21">
        <f t="shared" si="62"/>
        <v>2102.2790625000002</v>
      </c>
      <c r="X200" s="23">
        <f t="shared" si="70"/>
        <v>8.0959520239879956E-2</v>
      </c>
      <c r="Y200" s="27">
        <f t="shared" si="71"/>
        <v>5.3904469734432372E-6</v>
      </c>
      <c r="Z200" s="27">
        <f t="shared" si="72"/>
        <v>1.1332223809786211E-6</v>
      </c>
      <c r="AA200" s="22">
        <f t="shared" si="73"/>
        <v>1.133222380978621</v>
      </c>
      <c r="AB200" s="22">
        <f t="shared" si="74"/>
        <v>0.93965371557099575</v>
      </c>
      <c r="AC200">
        <v>30.972899999999999</v>
      </c>
      <c r="AD200" s="36"/>
      <c r="AE200" s="36"/>
    </row>
    <row r="201" spans="1:31" x14ac:dyDescent="0.35">
      <c r="A201" s="2">
        <v>44748</v>
      </c>
      <c r="B201" t="s">
        <v>18</v>
      </c>
      <c r="C201" t="s">
        <v>155</v>
      </c>
      <c r="D201" t="s">
        <v>45</v>
      </c>
      <c r="E201" t="s">
        <v>46</v>
      </c>
      <c r="F201">
        <v>11</v>
      </c>
      <c r="G201" t="s">
        <v>22</v>
      </c>
      <c r="H201" t="s">
        <v>55</v>
      </c>
      <c r="I201" t="str">
        <f t="shared" si="68"/>
        <v>L4FsaI1</v>
      </c>
      <c r="J201" t="s">
        <v>435</v>
      </c>
      <c r="K201" t="s">
        <v>171</v>
      </c>
      <c r="L201" s="1">
        <v>0.78800000000000003</v>
      </c>
      <c r="M201">
        <v>14.53</v>
      </c>
      <c r="N201" s="1">
        <f t="shared" si="58"/>
        <v>-1.4529999999999998</v>
      </c>
      <c r="O201" t="s">
        <v>112</v>
      </c>
      <c r="P201">
        <v>0.60299999999999998</v>
      </c>
      <c r="Q201" s="1">
        <f t="shared" si="69"/>
        <v>0.18500000000000005</v>
      </c>
      <c r="R201">
        <v>23.26</v>
      </c>
      <c r="S201" s="42">
        <f t="shared" si="59"/>
        <v>-2.3260000000000001</v>
      </c>
      <c r="T201" s="1">
        <f t="shared" si="60"/>
        <v>-0.87300000000000022</v>
      </c>
      <c r="U201">
        <v>36.4</v>
      </c>
      <c r="V201" s="13">
        <f>(T201+U201)/2</f>
        <v>17.763500000000001</v>
      </c>
      <c r="W201" s="21">
        <f t="shared" si="62"/>
        <v>1040.0935999999999</v>
      </c>
      <c r="X201" s="23">
        <f t="shared" si="70"/>
        <v>0.30679933665008302</v>
      </c>
      <c r="Y201" s="27">
        <f t="shared" si="71"/>
        <v>2.7788477173551485E-5</v>
      </c>
      <c r="Z201" s="27">
        <f t="shared" si="72"/>
        <v>2.8902617261956989E-6</v>
      </c>
      <c r="AA201" s="22">
        <f t="shared" si="73"/>
        <v>2.8902617261956989</v>
      </c>
      <c r="AB201" s="22">
        <f t="shared" si="74"/>
        <v>3.310723626799196</v>
      </c>
      <c r="AC201">
        <v>33.4651</v>
      </c>
      <c r="AD201" s="36"/>
      <c r="AE201" s="36"/>
    </row>
    <row r="202" spans="1:31" x14ac:dyDescent="0.35">
      <c r="A202" s="2">
        <v>44776</v>
      </c>
      <c r="B202" t="s">
        <v>18</v>
      </c>
      <c r="C202" t="s">
        <v>196</v>
      </c>
      <c r="D202" t="s">
        <v>133</v>
      </c>
      <c r="E202" t="s">
        <v>46</v>
      </c>
      <c r="F202">
        <v>7</v>
      </c>
      <c r="G202" t="s">
        <v>22</v>
      </c>
      <c r="H202" t="s">
        <v>93</v>
      </c>
      <c r="I202" t="str">
        <f t="shared" si="68"/>
        <v>K1FsaH9</v>
      </c>
      <c r="J202" t="s">
        <v>474</v>
      </c>
      <c r="K202" t="s">
        <v>199</v>
      </c>
      <c r="L202" s="1">
        <v>0.71499999999999997</v>
      </c>
      <c r="M202">
        <v>6.84</v>
      </c>
      <c r="N202" s="1">
        <f t="shared" si="58"/>
        <v>-0.68399999999999994</v>
      </c>
      <c r="O202" t="s">
        <v>200</v>
      </c>
      <c r="P202">
        <v>0.72899999999999998</v>
      </c>
      <c r="Q202" s="1">
        <f t="shared" si="69"/>
        <v>-1.4000000000000012E-2</v>
      </c>
      <c r="R202">
        <v>22.34</v>
      </c>
      <c r="S202" s="42">
        <f t="shared" si="59"/>
        <v>-2.234</v>
      </c>
      <c r="T202" s="1">
        <f t="shared" si="60"/>
        <v>-1.55</v>
      </c>
      <c r="U202">
        <v>30.6</v>
      </c>
      <c r="V202">
        <v>30.6</v>
      </c>
      <c r="W202" s="21">
        <f t="shared" si="62"/>
        <v>735.04260000000011</v>
      </c>
      <c r="X202" s="23">
        <f>(P202-L202)/L202</f>
        <v>1.9580419580419599E-2</v>
      </c>
      <c r="Y202" s="27">
        <f t="shared" si="71"/>
        <v>9.3924704168617346E-7</v>
      </c>
      <c r="Z202" s="27">
        <f t="shared" si="72"/>
        <v>6.9038658756331353E-8</v>
      </c>
      <c r="AA202" s="22">
        <f t="shared" si="73"/>
        <v>6.9038658756331348E-2</v>
      </c>
      <c r="AB202" s="22">
        <f t="shared" si="74"/>
        <v>4.4541070165375063E-2</v>
      </c>
      <c r="AC202">
        <v>28.545300000000001</v>
      </c>
      <c r="AD202" s="36"/>
      <c r="AE202" s="36"/>
    </row>
    <row r="203" spans="1:31" x14ac:dyDescent="0.35">
      <c r="A203" s="2">
        <v>44750</v>
      </c>
      <c r="B203" t="s">
        <v>18</v>
      </c>
      <c r="C203" t="s">
        <v>155</v>
      </c>
      <c r="D203" t="s">
        <v>123</v>
      </c>
      <c r="E203" t="s">
        <v>21</v>
      </c>
      <c r="F203">
        <v>5</v>
      </c>
      <c r="G203" t="s">
        <v>22</v>
      </c>
      <c r="H203" t="s">
        <v>130</v>
      </c>
      <c r="I203" t="str">
        <f t="shared" si="68"/>
        <v>M1FsaH4</v>
      </c>
      <c r="J203" t="s">
        <v>460</v>
      </c>
      <c r="K203" t="s">
        <v>134</v>
      </c>
      <c r="L203" s="1">
        <v>0.78200000000000003</v>
      </c>
      <c r="M203">
        <v>10.85</v>
      </c>
      <c r="N203" s="1">
        <f t="shared" si="58"/>
        <v>-1.085</v>
      </c>
      <c r="O203" t="s">
        <v>179</v>
      </c>
      <c r="P203">
        <v>0.76300000000000001</v>
      </c>
      <c r="Q203" s="1">
        <f t="shared" si="69"/>
        <v>1.9000000000000017E-2</v>
      </c>
      <c r="R203">
        <v>21.98</v>
      </c>
      <c r="S203" s="42">
        <f t="shared" si="59"/>
        <v>-2.198</v>
      </c>
      <c r="T203" s="1">
        <f t="shared" si="60"/>
        <v>-1.113</v>
      </c>
      <c r="U203">
        <v>47.6</v>
      </c>
      <c r="V203" s="13">
        <f>(T203+U203)/2</f>
        <v>23.243500000000001</v>
      </c>
      <c r="W203" s="21">
        <f t="shared" si="62"/>
        <v>1778.6216000000002</v>
      </c>
      <c r="X203" s="23">
        <f t="shared" ref="X203:X234" si="75">(L203-P203)/P203</f>
        <v>2.4901703800786393E-2</v>
      </c>
      <c r="Y203" s="27">
        <f t="shared" si="71"/>
        <v>1.2627138323125007E-6</v>
      </c>
      <c r="Z203" s="27">
        <f t="shared" si="72"/>
        <v>2.245890096769792E-7</v>
      </c>
      <c r="AA203" s="22">
        <f t="shared" si="73"/>
        <v>0.2245890096769792</v>
      </c>
      <c r="AB203" s="22">
        <f t="shared" si="74"/>
        <v>0.20178707068910981</v>
      </c>
      <c r="AC203">
        <v>33.388599999999997</v>
      </c>
      <c r="AD203" s="13"/>
    </row>
    <row r="204" spans="1:31" x14ac:dyDescent="0.35">
      <c r="A204" s="2">
        <v>44778</v>
      </c>
      <c r="B204" s="6" t="s">
        <v>18</v>
      </c>
      <c r="C204" s="6" t="s">
        <v>196</v>
      </c>
      <c r="D204" t="s">
        <v>45</v>
      </c>
      <c r="E204" t="s">
        <v>46</v>
      </c>
      <c r="F204">
        <v>12</v>
      </c>
      <c r="G204" t="s">
        <v>22</v>
      </c>
      <c r="H204" t="s">
        <v>44</v>
      </c>
      <c r="I204" t="str">
        <f t="shared" si="68"/>
        <v>L4FsaD10</v>
      </c>
      <c r="J204" t="s">
        <v>434</v>
      </c>
      <c r="K204" t="s">
        <v>171</v>
      </c>
      <c r="L204" s="1">
        <v>0.626</v>
      </c>
      <c r="M204">
        <v>5.23</v>
      </c>
      <c r="N204" s="1">
        <f t="shared" si="58"/>
        <v>-0.52300000000000002</v>
      </c>
      <c r="O204" s="6" t="s">
        <v>175</v>
      </c>
      <c r="P204">
        <v>0.61299999999999999</v>
      </c>
      <c r="Q204" s="1">
        <f t="shared" si="69"/>
        <v>1.3000000000000012E-2</v>
      </c>
      <c r="R204">
        <v>21.54</v>
      </c>
      <c r="S204" s="42">
        <f t="shared" si="59"/>
        <v>-2.1539999999999999</v>
      </c>
      <c r="T204" s="1">
        <f t="shared" si="60"/>
        <v>-1.6309999999999998</v>
      </c>
      <c r="U204">
        <v>28.85</v>
      </c>
      <c r="V204">
        <v>28.85</v>
      </c>
      <c r="W204" s="21">
        <f t="shared" si="62"/>
        <v>653.37316250000015</v>
      </c>
      <c r="X204" s="23">
        <f t="shared" si="75"/>
        <v>2.1207177814029383E-2</v>
      </c>
      <c r="Y204" s="27">
        <f t="shared" si="71"/>
        <v>1.0362090570603425E-6</v>
      </c>
      <c r="Z204" s="27">
        <f t="shared" si="72"/>
        <v>6.7703118862265907E-8</v>
      </c>
      <c r="AA204" s="22">
        <f t="shared" si="73"/>
        <v>6.7703118862265904E-2</v>
      </c>
      <c r="AB204" s="22">
        <f t="shared" si="74"/>
        <v>4.151018936987487E-2</v>
      </c>
      <c r="AC204">
        <v>33.254899999999999</v>
      </c>
      <c r="AD204" s="36"/>
      <c r="AE204" s="36"/>
    </row>
    <row r="205" spans="1:31" x14ac:dyDescent="0.35">
      <c r="A205" s="2">
        <v>44733</v>
      </c>
      <c r="B205" t="s">
        <v>18</v>
      </c>
      <c r="C205" t="s">
        <v>141</v>
      </c>
      <c r="D205" t="s">
        <v>133</v>
      </c>
      <c r="E205" t="s">
        <v>46</v>
      </c>
      <c r="F205">
        <v>11</v>
      </c>
      <c r="G205" t="s">
        <v>22</v>
      </c>
      <c r="H205" t="s">
        <v>93</v>
      </c>
      <c r="I205" t="str">
        <f t="shared" si="68"/>
        <v>K1FsaH9</v>
      </c>
      <c r="J205" t="s">
        <v>474</v>
      </c>
      <c r="K205" t="s">
        <v>143</v>
      </c>
      <c r="L205" s="1">
        <v>0.72499999999999998</v>
      </c>
      <c r="M205">
        <v>10.73</v>
      </c>
      <c r="N205" s="1">
        <f t="shared" si="58"/>
        <v>-1.073</v>
      </c>
      <c r="O205" t="s">
        <v>144</v>
      </c>
      <c r="P205">
        <v>0.72</v>
      </c>
      <c r="Q205" s="1">
        <f t="shared" si="69"/>
        <v>5.0000000000000044E-3</v>
      </c>
      <c r="R205">
        <v>21.32</v>
      </c>
      <c r="S205" s="42">
        <f t="shared" si="59"/>
        <v>-2.1320000000000001</v>
      </c>
      <c r="T205" s="1">
        <f t="shared" si="60"/>
        <v>-1.0590000000000002</v>
      </c>
      <c r="U205">
        <v>30.6</v>
      </c>
      <c r="V205" s="13">
        <f>(T205+U205)/2</f>
        <v>14.7705</v>
      </c>
      <c r="W205" s="21">
        <f t="shared" si="62"/>
        <v>735.04260000000011</v>
      </c>
      <c r="X205" s="23">
        <f t="shared" si="75"/>
        <v>6.944444444444451E-3</v>
      </c>
      <c r="Y205" s="27">
        <f t="shared" si="71"/>
        <v>2.6218191642376052E-7</v>
      </c>
      <c r="Z205" s="27">
        <f t="shared" si="72"/>
        <v>1.9271487752110366E-8</v>
      </c>
      <c r="AA205" s="22">
        <f t="shared" si="73"/>
        <v>1.9271487752110367E-2</v>
      </c>
      <c r="AB205" s="22">
        <f t="shared" si="74"/>
        <v>1.8197816574230752E-2</v>
      </c>
      <c r="AC205">
        <v>30.972899999999999</v>
      </c>
      <c r="AD205" s="13"/>
      <c r="AE205" s="13"/>
    </row>
    <row r="206" spans="1:31" x14ac:dyDescent="0.35">
      <c r="A206" s="2">
        <v>44750</v>
      </c>
      <c r="B206" t="s">
        <v>18</v>
      </c>
      <c r="C206" t="s">
        <v>155</v>
      </c>
      <c r="D206" t="s">
        <v>123</v>
      </c>
      <c r="E206" t="s">
        <v>21</v>
      </c>
      <c r="F206">
        <v>4</v>
      </c>
      <c r="G206" t="s">
        <v>22</v>
      </c>
      <c r="H206" t="s">
        <v>96</v>
      </c>
      <c r="I206" t="str">
        <f t="shared" si="68"/>
        <v>M1FsaF3</v>
      </c>
      <c r="J206" t="s">
        <v>459</v>
      </c>
      <c r="K206" t="s">
        <v>134</v>
      </c>
      <c r="L206" s="1">
        <v>0.85099999999999998</v>
      </c>
      <c r="M206">
        <v>8.15</v>
      </c>
      <c r="N206" s="1">
        <f t="shared" si="58"/>
        <v>-0.81500000000000006</v>
      </c>
      <c r="O206" t="s">
        <v>179</v>
      </c>
      <c r="P206">
        <v>0.65900000000000003</v>
      </c>
      <c r="Q206" s="1">
        <f t="shared" si="69"/>
        <v>0.19199999999999995</v>
      </c>
      <c r="R206">
        <v>21.16</v>
      </c>
      <c r="S206" s="42">
        <f t="shared" si="59"/>
        <v>-2.1160000000000001</v>
      </c>
      <c r="T206" s="1">
        <f t="shared" si="60"/>
        <v>-1.3010000000000002</v>
      </c>
      <c r="U206">
        <v>39.5</v>
      </c>
      <c r="V206" s="13">
        <f>(T206+U206)/2</f>
        <v>19.099499999999999</v>
      </c>
      <c r="W206" s="21">
        <f t="shared" si="62"/>
        <v>1224.7962500000001</v>
      </c>
      <c r="X206" s="23">
        <f t="shared" si="75"/>
        <v>0.2913505311077389</v>
      </c>
      <c r="Y206" s="27">
        <f t="shared" si="71"/>
        <v>2.6076111450179491E-5</v>
      </c>
      <c r="Z206" s="27">
        <f t="shared" si="72"/>
        <v>3.1937923518761905E-6</v>
      </c>
      <c r="AA206" s="22">
        <f t="shared" si="73"/>
        <v>3.1937923518761906</v>
      </c>
      <c r="AB206" s="22">
        <f t="shared" si="74"/>
        <v>2.4548749822261264</v>
      </c>
      <c r="AC206">
        <v>33.388599999999997</v>
      </c>
    </row>
    <row r="207" spans="1:31" x14ac:dyDescent="0.35">
      <c r="A207" s="2">
        <v>44778</v>
      </c>
      <c r="B207" s="6" t="s">
        <v>18</v>
      </c>
      <c r="C207" s="6" t="s">
        <v>196</v>
      </c>
      <c r="D207" t="s">
        <v>20</v>
      </c>
      <c r="E207" t="s">
        <v>21</v>
      </c>
      <c r="F207">
        <v>3</v>
      </c>
      <c r="G207" t="s">
        <v>22</v>
      </c>
      <c r="H207" t="s">
        <v>113</v>
      </c>
      <c r="I207" t="str">
        <f t="shared" si="68"/>
        <v>K6FsaA10</v>
      </c>
      <c r="J207" t="s">
        <v>421</v>
      </c>
      <c r="K207" t="s">
        <v>207</v>
      </c>
      <c r="L207" s="1">
        <v>0.48399999999999999</v>
      </c>
      <c r="M207">
        <v>3.34</v>
      </c>
      <c r="N207" s="1">
        <f t="shared" si="58"/>
        <v>-0.33399999999999996</v>
      </c>
      <c r="O207" s="6" t="s">
        <v>163</v>
      </c>
      <c r="P207">
        <v>0.42699999999999999</v>
      </c>
      <c r="Q207" s="1">
        <f t="shared" si="69"/>
        <v>5.6999999999999995E-2</v>
      </c>
      <c r="R207">
        <v>21.04</v>
      </c>
      <c r="S207" s="42">
        <f t="shared" si="59"/>
        <v>-2.1040000000000001</v>
      </c>
      <c r="T207" s="1">
        <f t="shared" si="60"/>
        <v>-1.77</v>
      </c>
      <c r="U207">
        <v>46</v>
      </c>
      <c r="V207">
        <v>46</v>
      </c>
      <c r="W207" s="21">
        <f t="shared" si="62"/>
        <v>1661.0600000000002</v>
      </c>
      <c r="X207" s="23">
        <f t="shared" si="75"/>
        <v>0.1334894613583138</v>
      </c>
      <c r="Y207" s="27">
        <f t="shared" si="71"/>
        <v>9.9763618874969172E-6</v>
      </c>
      <c r="Z207" s="27">
        <f t="shared" si="72"/>
        <v>1.657133567684563E-6</v>
      </c>
      <c r="AA207" s="22">
        <f t="shared" si="73"/>
        <v>1.6571335676845631</v>
      </c>
      <c r="AB207" s="22">
        <f t="shared" si="74"/>
        <v>0.93623365405907522</v>
      </c>
      <c r="AC207">
        <v>33.254899999999999</v>
      </c>
    </row>
    <row r="208" spans="1:31" x14ac:dyDescent="0.35">
      <c r="A208" s="2">
        <v>44749</v>
      </c>
      <c r="B208" t="s">
        <v>18</v>
      </c>
      <c r="C208" t="s">
        <v>155</v>
      </c>
      <c r="D208" t="s">
        <v>109</v>
      </c>
      <c r="E208" t="s">
        <v>21</v>
      </c>
      <c r="F208">
        <v>14</v>
      </c>
      <c r="G208" t="s">
        <v>22</v>
      </c>
      <c r="H208" t="s">
        <v>110</v>
      </c>
      <c r="I208" t="str">
        <f t="shared" si="68"/>
        <v>L3FsaA7</v>
      </c>
      <c r="J208" t="s">
        <v>444</v>
      </c>
      <c r="K208" t="s">
        <v>153</v>
      </c>
      <c r="L208" s="1">
        <v>0.70199999999999996</v>
      </c>
      <c r="M208">
        <v>8.82</v>
      </c>
      <c r="N208" s="1">
        <f t="shared" si="58"/>
        <v>-0.88200000000000001</v>
      </c>
      <c r="O208" t="s">
        <v>176</v>
      </c>
      <c r="P208">
        <v>0.68300000000000005</v>
      </c>
      <c r="Q208" s="1">
        <f t="shared" si="69"/>
        <v>1.8999999999999906E-2</v>
      </c>
      <c r="R208">
        <v>20.55</v>
      </c>
      <c r="S208" s="42">
        <f t="shared" si="59"/>
        <v>-2.0550000000000002</v>
      </c>
      <c r="T208" s="1">
        <f t="shared" si="60"/>
        <v>-1.173</v>
      </c>
      <c r="U208">
        <v>39.75</v>
      </c>
      <c r="V208" s="13">
        <f>(T208+U208)/2</f>
        <v>19.288499999999999</v>
      </c>
      <c r="W208" s="21">
        <f t="shared" si="62"/>
        <v>1240.3490624999999</v>
      </c>
      <c r="X208" s="23">
        <f t="shared" si="75"/>
        <v>2.781844802342592E-2</v>
      </c>
      <c r="Y208" s="27">
        <f t="shared" si="71"/>
        <v>1.4471740218857953E-6</v>
      </c>
      <c r="Z208" s="27">
        <f t="shared" si="72"/>
        <v>1.7950009413204006E-7</v>
      </c>
      <c r="AA208" s="22">
        <f t="shared" si="73"/>
        <v>0.17950009413204004</v>
      </c>
      <c r="AB208" s="22">
        <f t="shared" si="74"/>
        <v>0.15302650821145783</v>
      </c>
      <c r="AC208">
        <v>34.081400000000002</v>
      </c>
      <c r="AD208" s="36"/>
      <c r="AE208" s="36"/>
    </row>
    <row r="209" spans="1:31" x14ac:dyDescent="0.35">
      <c r="A209" s="2">
        <v>44791</v>
      </c>
      <c r="B209" s="6" t="s">
        <v>18</v>
      </c>
      <c r="C209" s="6" t="s">
        <v>214</v>
      </c>
      <c r="D209" t="s">
        <v>123</v>
      </c>
      <c r="E209" t="s">
        <v>21</v>
      </c>
      <c r="F209">
        <v>3</v>
      </c>
      <c r="G209" t="s">
        <v>22</v>
      </c>
      <c r="H209" t="s">
        <v>130</v>
      </c>
      <c r="I209" t="str">
        <f t="shared" si="68"/>
        <v>M1FsaH4</v>
      </c>
      <c r="J209" t="s">
        <v>460</v>
      </c>
      <c r="K209" t="s">
        <v>222</v>
      </c>
      <c r="L209" s="1">
        <v>0.76500000000000001</v>
      </c>
      <c r="M209">
        <v>5.85</v>
      </c>
      <c r="N209" s="1">
        <f t="shared" si="58"/>
        <v>-0.58499999999999996</v>
      </c>
      <c r="O209" t="s">
        <v>223</v>
      </c>
      <c r="P209">
        <v>0.73899999999999999</v>
      </c>
      <c r="Q209" s="1">
        <f t="shared" si="69"/>
        <v>2.6000000000000023E-2</v>
      </c>
      <c r="R209">
        <v>20.34</v>
      </c>
      <c r="S209" s="42">
        <f t="shared" si="59"/>
        <v>-2.0339999999999998</v>
      </c>
      <c r="T209" s="1">
        <f t="shared" si="60"/>
        <v>-1.4489999999999998</v>
      </c>
      <c r="U209">
        <v>47.6</v>
      </c>
      <c r="V209">
        <v>47.6</v>
      </c>
      <c r="W209" s="21">
        <f t="shared" si="62"/>
        <v>1778.6216000000002</v>
      </c>
      <c r="X209" s="23">
        <f t="shared" si="75"/>
        <v>3.5182679296346449E-2</v>
      </c>
      <c r="Y209" s="27">
        <f t="shared" si="71"/>
        <v>1.9323146613623944E-6</v>
      </c>
      <c r="Z209" s="27">
        <f t="shared" si="72"/>
        <v>3.4368565946958406E-7</v>
      </c>
      <c r="AA209" s="22">
        <f t="shared" si="73"/>
        <v>0.34368565946958407</v>
      </c>
      <c r="AB209" s="22">
        <f t="shared" si="74"/>
        <v>0.23718817078646245</v>
      </c>
      <c r="AC209">
        <v>28.894600000000001</v>
      </c>
      <c r="AD209" s="13"/>
      <c r="AE209" s="13"/>
    </row>
    <row r="210" spans="1:31" x14ac:dyDescent="0.35">
      <c r="A210" s="2">
        <v>44792</v>
      </c>
      <c r="B210" s="6" t="s">
        <v>18</v>
      </c>
      <c r="C210" s="6" t="s">
        <v>214</v>
      </c>
      <c r="D210" t="s">
        <v>45</v>
      </c>
      <c r="E210" t="s">
        <v>46</v>
      </c>
      <c r="F210">
        <v>8</v>
      </c>
      <c r="G210" t="s">
        <v>22</v>
      </c>
      <c r="H210" t="s">
        <v>55</v>
      </c>
      <c r="I210" t="str">
        <f t="shared" si="68"/>
        <v>L4FsaI1</v>
      </c>
      <c r="J210" t="s">
        <v>435</v>
      </c>
      <c r="K210" t="s">
        <v>226</v>
      </c>
      <c r="L210" s="1">
        <v>0.80800000000000005</v>
      </c>
      <c r="M210">
        <v>6.71</v>
      </c>
      <c r="N210" s="1">
        <f t="shared" si="58"/>
        <v>-0.67100000000000004</v>
      </c>
      <c r="O210" t="s">
        <v>60</v>
      </c>
      <c r="P210">
        <v>0.61199999999999999</v>
      </c>
      <c r="Q210" s="1">
        <f t="shared" si="69"/>
        <v>0.19600000000000006</v>
      </c>
      <c r="R210">
        <v>20.23</v>
      </c>
      <c r="S210" s="42">
        <f t="shared" si="59"/>
        <v>-2.0230000000000001</v>
      </c>
      <c r="T210" s="1">
        <f t="shared" si="60"/>
        <v>-1.3520000000000001</v>
      </c>
      <c r="U210">
        <v>36.4</v>
      </c>
      <c r="V210">
        <v>36.4</v>
      </c>
      <c r="W210" s="21">
        <f t="shared" si="62"/>
        <v>1040.0935999999999</v>
      </c>
      <c r="X210" s="23">
        <f t="shared" si="75"/>
        <v>0.32026143790849682</v>
      </c>
      <c r="Y210" s="27">
        <f t="shared" si="71"/>
        <v>2.9297002260240756E-5</v>
      </c>
      <c r="Z210" s="27">
        <f t="shared" si="72"/>
        <v>3.0471624550061944E-6</v>
      </c>
      <c r="AA210" s="22">
        <f t="shared" si="73"/>
        <v>3.0471624550061946</v>
      </c>
      <c r="AB210" s="22">
        <f t="shared" si="74"/>
        <v>2.2538183838803212</v>
      </c>
      <c r="AC210">
        <v>34.301699999999997</v>
      </c>
      <c r="AD210" s="36"/>
      <c r="AE210" s="36"/>
    </row>
    <row r="211" spans="1:31" x14ac:dyDescent="0.35">
      <c r="A211" s="2">
        <v>44778</v>
      </c>
      <c r="B211" s="6" t="s">
        <v>18</v>
      </c>
      <c r="C211" s="6" t="s">
        <v>196</v>
      </c>
      <c r="D211" t="s">
        <v>45</v>
      </c>
      <c r="E211" t="s">
        <v>46</v>
      </c>
      <c r="F211">
        <v>11</v>
      </c>
      <c r="G211" t="s">
        <v>22</v>
      </c>
      <c r="H211" t="s">
        <v>55</v>
      </c>
      <c r="I211" t="str">
        <f t="shared" si="68"/>
        <v>L4FsaI1</v>
      </c>
      <c r="J211" t="s">
        <v>435</v>
      </c>
      <c r="K211" t="s">
        <v>171</v>
      </c>
      <c r="L211" s="1">
        <v>0.68</v>
      </c>
      <c r="M211">
        <v>4.6500000000000004</v>
      </c>
      <c r="N211" s="1">
        <f t="shared" si="58"/>
        <v>-0.46500000000000002</v>
      </c>
      <c r="O211" s="6" t="s">
        <v>175</v>
      </c>
      <c r="P211">
        <v>0.58499999999999996</v>
      </c>
      <c r="Q211" s="1">
        <f t="shared" si="69"/>
        <v>9.5000000000000084E-2</v>
      </c>
      <c r="R211">
        <v>20.05</v>
      </c>
      <c r="S211" s="42">
        <f t="shared" si="59"/>
        <v>-2.0049999999999999</v>
      </c>
      <c r="T211" s="1">
        <f t="shared" si="60"/>
        <v>-1.5399999999999998</v>
      </c>
      <c r="U211">
        <v>36.4</v>
      </c>
      <c r="V211">
        <v>36.4</v>
      </c>
      <c r="W211" s="21">
        <f t="shared" si="62"/>
        <v>1040.0935999999999</v>
      </c>
      <c r="X211" s="23">
        <f t="shared" si="75"/>
        <v>0.16239316239316254</v>
      </c>
      <c r="Y211" s="27">
        <f t="shared" si="71"/>
        <v>1.2698600146818248E-5</v>
      </c>
      <c r="Z211" s="27">
        <f t="shared" si="72"/>
        <v>1.320773274166472E-6</v>
      </c>
      <c r="AA211" s="22">
        <f t="shared" si="73"/>
        <v>1.3207732741664719</v>
      </c>
      <c r="AB211" s="22">
        <f t="shared" si="74"/>
        <v>0.85764498322498184</v>
      </c>
      <c r="AC211">
        <v>33.254899999999999</v>
      </c>
    </row>
    <row r="212" spans="1:31" x14ac:dyDescent="0.35">
      <c r="A212" s="2">
        <v>44723</v>
      </c>
      <c r="B212" t="s">
        <v>18</v>
      </c>
      <c r="C212" t="s">
        <v>19</v>
      </c>
      <c r="D212" t="s">
        <v>133</v>
      </c>
      <c r="E212" t="s">
        <v>46</v>
      </c>
      <c r="F212">
        <v>3</v>
      </c>
      <c r="G212" t="s">
        <v>22</v>
      </c>
      <c r="H212" t="s">
        <v>102</v>
      </c>
      <c r="I212" t="str">
        <f t="shared" si="68"/>
        <v>K1FsaB9</v>
      </c>
      <c r="J212" t="s">
        <v>473</v>
      </c>
      <c r="K212" t="s">
        <v>134</v>
      </c>
      <c r="L212" s="1">
        <v>0.71099999999999997</v>
      </c>
      <c r="M212">
        <v>8.89</v>
      </c>
      <c r="N212" s="1">
        <f t="shared" si="58"/>
        <v>-0.88900000000000001</v>
      </c>
      <c r="O212" t="s">
        <v>135</v>
      </c>
      <c r="P212">
        <v>0.64800000000000002</v>
      </c>
      <c r="Q212" s="1">
        <f t="shared" si="69"/>
        <v>6.2999999999999945E-2</v>
      </c>
      <c r="R212">
        <v>19.86</v>
      </c>
      <c r="S212" s="42">
        <f t="shared" si="59"/>
        <v>-1.986</v>
      </c>
      <c r="T212" s="1">
        <f t="shared" si="60"/>
        <v>-1.097</v>
      </c>
      <c r="U212">
        <v>51.75</v>
      </c>
      <c r="V212" s="13">
        <f>(T212+U212)/2</f>
        <v>25.326499999999999</v>
      </c>
      <c r="W212" s="21">
        <f t="shared" si="62"/>
        <v>2102.2790625000002</v>
      </c>
      <c r="X212" s="23">
        <f t="shared" si="75"/>
        <v>9.722222222222214E-2</v>
      </c>
      <c r="Y212" s="27">
        <f t="shared" si="71"/>
        <v>6.7528382236740597E-6</v>
      </c>
      <c r="Z212" s="27">
        <f t="shared" si="72"/>
        <v>1.4196350410079669E-6</v>
      </c>
      <c r="AA212" s="22">
        <f t="shared" si="73"/>
        <v>1.4196350410079668</v>
      </c>
      <c r="AB212" s="22">
        <f t="shared" si="74"/>
        <v>1.2941066918942268</v>
      </c>
      <c r="AC212">
        <v>31.959900000000001</v>
      </c>
      <c r="AD212" s="36"/>
      <c r="AE212" s="36"/>
    </row>
    <row r="213" spans="1:31" x14ac:dyDescent="0.35">
      <c r="A213" s="2">
        <v>44804</v>
      </c>
      <c r="B213" s="6" t="s">
        <v>18</v>
      </c>
      <c r="C213" s="6" t="s">
        <v>232</v>
      </c>
      <c r="D213" t="s">
        <v>123</v>
      </c>
      <c r="E213" t="s">
        <v>21</v>
      </c>
      <c r="F213">
        <v>7</v>
      </c>
      <c r="G213" t="s">
        <v>22</v>
      </c>
      <c r="H213" t="s">
        <v>96</v>
      </c>
      <c r="I213" t="str">
        <f t="shared" si="68"/>
        <v>M1FsaF3</v>
      </c>
      <c r="J213" t="s">
        <v>459</v>
      </c>
      <c r="K213" t="s">
        <v>234</v>
      </c>
      <c r="L213" s="1">
        <v>0.84399999999999997</v>
      </c>
      <c r="M213">
        <v>7.92</v>
      </c>
      <c r="N213" s="1">
        <f t="shared" si="58"/>
        <v>-0.79200000000000004</v>
      </c>
      <c r="O213" t="s">
        <v>32</v>
      </c>
      <c r="P213">
        <v>0.71099999999999997</v>
      </c>
      <c r="Q213" s="1">
        <f t="shared" si="69"/>
        <v>0.13300000000000001</v>
      </c>
      <c r="R213">
        <v>19.05</v>
      </c>
      <c r="S213" s="42">
        <f t="shared" si="59"/>
        <v>-1.905</v>
      </c>
      <c r="T213" s="1">
        <f t="shared" si="60"/>
        <v>-1.113</v>
      </c>
      <c r="U213">
        <v>39.5</v>
      </c>
      <c r="V213">
        <v>43.2</v>
      </c>
      <c r="W213" s="21">
        <f t="shared" si="62"/>
        <v>1224.7962500000001</v>
      </c>
      <c r="X213" s="23">
        <f t="shared" si="75"/>
        <v>0.18706047819971872</v>
      </c>
      <c r="Y213" s="27">
        <f t="shared" si="71"/>
        <v>1.5113214731211767E-5</v>
      </c>
      <c r="Z213" s="27">
        <f t="shared" si="72"/>
        <v>1.8510608728232933E-6</v>
      </c>
      <c r="AA213" s="22">
        <f t="shared" si="73"/>
        <v>1.8510608728232933</v>
      </c>
      <c r="AB213" s="22">
        <f t="shared" si="74"/>
        <v>1.6631274688439293</v>
      </c>
      <c r="AC213">
        <v>32.519599999999997</v>
      </c>
      <c r="AD213" s="36"/>
      <c r="AE213" s="36"/>
    </row>
    <row r="214" spans="1:31" x14ac:dyDescent="0.35">
      <c r="A214" s="2">
        <v>44792</v>
      </c>
      <c r="B214" s="6" t="s">
        <v>18</v>
      </c>
      <c r="C214" s="6" t="s">
        <v>214</v>
      </c>
      <c r="D214" t="s">
        <v>20</v>
      </c>
      <c r="E214" t="s">
        <v>21</v>
      </c>
      <c r="F214">
        <v>2</v>
      </c>
      <c r="G214" t="s">
        <v>22</v>
      </c>
      <c r="H214" t="s">
        <v>113</v>
      </c>
      <c r="I214" t="str">
        <f t="shared" si="68"/>
        <v>K6FsaA10</v>
      </c>
      <c r="J214" t="s">
        <v>421</v>
      </c>
      <c r="K214" t="s">
        <v>225</v>
      </c>
      <c r="L214" s="1">
        <v>0.622</v>
      </c>
      <c r="M214">
        <v>7.32</v>
      </c>
      <c r="N214" s="1">
        <f t="shared" si="58"/>
        <v>-0.73199999999999998</v>
      </c>
      <c r="O214" t="s">
        <v>175</v>
      </c>
      <c r="P214">
        <v>0.52300000000000002</v>
      </c>
      <c r="Q214" s="1">
        <f t="shared" si="69"/>
        <v>9.8999999999999977E-2</v>
      </c>
      <c r="R214">
        <v>19.05</v>
      </c>
      <c r="S214" s="42">
        <f t="shared" si="59"/>
        <v>-1.905</v>
      </c>
      <c r="T214" s="1">
        <f t="shared" si="60"/>
        <v>-1.173</v>
      </c>
      <c r="U214">
        <v>46</v>
      </c>
      <c r="V214">
        <v>46</v>
      </c>
      <c r="W214" s="21">
        <f t="shared" si="62"/>
        <v>1661.0600000000002</v>
      </c>
      <c r="X214" s="23">
        <f t="shared" si="75"/>
        <v>0.18929254302103246</v>
      </c>
      <c r="Y214" s="27">
        <f t="shared" si="71"/>
        <v>1.5335512945881796E-5</v>
      </c>
      <c r="Z214" s="27">
        <f t="shared" si="72"/>
        <v>2.5473207133886418E-6</v>
      </c>
      <c r="AA214" s="22">
        <f t="shared" si="73"/>
        <v>2.547320713388642</v>
      </c>
      <c r="AB214" s="22">
        <f t="shared" si="74"/>
        <v>2.1716289116697713</v>
      </c>
      <c r="AC214">
        <v>34.301699999999997</v>
      </c>
      <c r="AD214" s="36"/>
      <c r="AE214" s="36"/>
    </row>
    <row r="215" spans="1:31" x14ac:dyDescent="0.35">
      <c r="A215" s="2">
        <v>44721</v>
      </c>
      <c r="B215" t="s">
        <v>18</v>
      </c>
      <c r="C215" t="s">
        <v>19</v>
      </c>
      <c r="D215" t="s">
        <v>45</v>
      </c>
      <c r="E215" t="s">
        <v>46</v>
      </c>
      <c r="F215">
        <v>7</v>
      </c>
      <c r="G215" t="s">
        <v>22</v>
      </c>
      <c r="H215" t="s">
        <v>44</v>
      </c>
      <c r="I215" t="str">
        <f t="shared" si="68"/>
        <v>L4FsaD10</v>
      </c>
      <c r="J215" t="s">
        <v>434</v>
      </c>
      <c r="K215" t="s">
        <v>23</v>
      </c>
      <c r="L215" s="1">
        <v>0.72899999999999998</v>
      </c>
      <c r="M215">
        <v>7.52</v>
      </c>
      <c r="N215" s="1">
        <f t="shared" si="58"/>
        <v>-0.752</v>
      </c>
      <c r="O215" t="s">
        <v>48</v>
      </c>
      <c r="P215">
        <v>0.58399999999999996</v>
      </c>
      <c r="Q215" s="1">
        <f t="shared" si="69"/>
        <v>0.14500000000000002</v>
      </c>
      <c r="R215">
        <v>18.63</v>
      </c>
      <c r="S215" s="42">
        <f t="shared" si="59"/>
        <v>-1.863</v>
      </c>
      <c r="T215" s="1">
        <f t="shared" si="60"/>
        <v>-1.111</v>
      </c>
      <c r="U215">
        <v>28.85</v>
      </c>
      <c r="V215" s="13">
        <f>(T215+U215)/2</f>
        <v>13.8695</v>
      </c>
      <c r="W215" s="21">
        <f t="shared" si="62"/>
        <v>653.37316250000015</v>
      </c>
      <c r="X215" s="23">
        <f t="shared" si="75"/>
        <v>0.24828767123287676</v>
      </c>
      <c r="Y215" s="27">
        <f t="shared" si="71"/>
        <v>2.141592105973419E-5</v>
      </c>
      <c r="Z215" s="27">
        <f t="shared" si="72"/>
        <v>1.3992588070648883E-6</v>
      </c>
      <c r="AA215" s="22">
        <f t="shared" si="73"/>
        <v>1.3992588070648884</v>
      </c>
      <c r="AB215" s="22">
        <f t="shared" si="74"/>
        <v>1.2594588722456241</v>
      </c>
      <c r="AC215">
        <v>24.548100000000002</v>
      </c>
      <c r="AD215" s="36"/>
      <c r="AE215" s="36"/>
    </row>
    <row r="216" spans="1:31" x14ac:dyDescent="0.35">
      <c r="A216" s="2">
        <v>44734</v>
      </c>
      <c r="B216" t="s">
        <v>18</v>
      </c>
      <c r="C216" t="s">
        <v>141</v>
      </c>
      <c r="D216" t="s">
        <v>109</v>
      </c>
      <c r="E216" t="s">
        <v>21</v>
      </c>
      <c r="F216">
        <v>14</v>
      </c>
      <c r="G216" t="s">
        <v>22</v>
      </c>
      <c r="H216" t="s">
        <v>110</v>
      </c>
      <c r="I216" t="str">
        <f t="shared" si="68"/>
        <v>L3FsaA7</v>
      </c>
      <c r="J216" t="s">
        <v>444</v>
      </c>
      <c r="K216" t="s">
        <v>145</v>
      </c>
      <c r="L216" s="1">
        <v>0.67700000000000005</v>
      </c>
      <c r="M216">
        <v>4.18</v>
      </c>
      <c r="N216" s="1">
        <f t="shared" si="58"/>
        <v>-0.41799999999999998</v>
      </c>
      <c r="O216" t="s">
        <v>147</v>
      </c>
      <c r="P216">
        <v>0.6</v>
      </c>
      <c r="Q216" s="1">
        <f t="shared" si="69"/>
        <v>7.7000000000000068E-2</v>
      </c>
      <c r="R216">
        <v>18.02</v>
      </c>
      <c r="S216" s="42">
        <f t="shared" si="59"/>
        <v>-1.802</v>
      </c>
      <c r="T216" s="1">
        <f t="shared" si="60"/>
        <v>-1.3840000000000001</v>
      </c>
      <c r="U216">
        <v>39.75</v>
      </c>
      <c r="V216" s="13">
        <f>(T216+U216)/2</f>
        <v>19.183</v>
      </c>
      <c r="W216" s="21">
        <f t="shared" si="62"/>
        <v>1240.3490624999999</v>
      </c>
      <c r="X216" s="23">
        <f t="shared" si="75"/>
        <v>0.12833333333333347</v>
      </c>
      <c r="Y216" s="27">
        <f t="shared" si="71"/>
        <v>9.5041406528471378E-6</v>
      </c>
      <c r="Z216" s="27">
        <f t="shared" si="72"/>
        <v>1.1788451948627084E-6</v>
      </c>
      <c r="AA216" s="22">
        <f t="shared" si="73"/>
        <v>1.1788451948627083</v>
      </c>
      <c r="AB216" s="22">
        <f t="shared" si="74"/>
        <v>0.85176675929386436</v>
      </c>
      <c r="AC216">
        <v>31.695499999999999</v>
      </c>
      <c r="AD216" s="36"/>
      <c r="AE216" s="36"/>
    </row>
    <row r="217" spans="1:31" x14ac:dyDescent="0.35">
      <c r="A217" s="2">
        <v>44804</v>
      </c>
      <c r="B217" s="6" t="s">
        <v>18</v>
      </c>
      <c r="C217" s="6" t="s">
        <v>232</v>
      </c>
      <c r="D217" t="s">
        <v>109</v>
      </c>
      <c r="E217" t="s">
        <v>21</v>
      </c>
      <c r="F217">
        <v>10</v>
      </c>
      <c r="G217" t="s">
        <v>22</v>
      </c>
      <c r="H217" t="s">
        <v>110</v>
      </c>
      <c r="I217" t="str">
        <f t="shared" si="68"/>
        <v>L3FsaA7</v>
      </c>
      <c r="J217" t="s">
        <v>444</v>
      </c>
      <c r="K217" t="s">
        <v>226</v>
      </c>
      <c r="L217" s="1">
        <v>0.67500000000000004</v>
      </c>
      <c r="M217">
        <v>9.43</v>
      </c>
      <c r="N217" s="1">
        <f t="shared" si="58"/>
        <v>-0.94299999999999995</v>
      </c>
      <c r="O217" t="s">
        <v>233</v>
      </c>
      <c r="P217">
        <v>0.629</v>
      </c>
      <c r="Q217" s="1">
        <f t="shared" si="69"/>
        <v>4.6000000000000041E-2</v>
      </c>
      <c r="R217">
        <v>17.87</v>
      </c>
      <c r="S217" s="42">
        <f t="shared" si="59"/>
        <v>-1.7870000000000001</v>
      </c>
      <c r="T217" s="1">
        <f t="shared" si="60"/>
        <v>-0.84400000000000019</v>
      </c>
      <c r="U217">
        <v>39.75</v>
      </c>
      <c r="V217">
        <v>35.049999999999997</v>
      </c>
      <c r="W217" s="21">
        <f t="shared" si="62"/>
        <v>1240.3490624999999</v>
      </c>
      <c r="X217" s="23">
        <f t="shared" si="75"/>
        <v>7.3131955484896732E-2</v>
      </c>
      <c r="Y217" s="27">
        <f t="shared" si="71"/>
        <v>4.756230654294515E-6</v>
      </c>
      <c r="Z217" s="27">
        <f t="shared" si="72"/>
        <v>5.8993862330879632E-7</v>
      </c>
      <c r="AA217" s="22">
        <f t="shared" si="73"/>
        <v>0.58993862330879632</v>
      </c>
      <c r="AB217" s="22">
        <f t="shared" si="74"/>
        <v>0.698979411503313</v>
      </c>
      <c r="AC217">
        <v>32.519599999999997</v>
      </c>
      <c r="AD217" s="36"/>
      <c r="AE217" s="36"/>
    </row>
    <row r="218" spans="1:31" x14ac:dyDescent="0.35">
      <c r="A218" s="2">
        <v>44734</v>
      </c>
      <c r="B218" t="s">
        <v>18</v>
      </c>
      <c r="C218" t="s">
        <v>141</v>
      </c>
      <c r="D218" t="s">
        <v>123</v>
      </c>
      <c r="E218" t="s">
        <v>21</v>
      </c>
      <c r="F218">
        <v>2</v>
      </c>
      <c r="G218" t="s">
        <v>22</v>
      </c>
      <c r="H218" t="s">
        <v>96</v>
      </c>
      <c r="I218" t="str">
        <f t="shared" si="68"/>
        <v>M1FsaF3</v>
      </c>
      <c r="J218" t="s">
        <v>459</v>
      </c>
      <c r="K218" t="s">
        <v>142</v>
      </c>
      <c r="L218" s="1">
        <v>0.82099999999999995</v>
      </c>
      <c r="M218">
        <v>3.21</v>
      </c>
      <c r="N218" s="1">
        <f t="shared" si="58"/>
        <v>-0.32100000000000001</v>
      </c>
      <c r="O218" t="s">
        <v>149</v>
      </c>
      <c r="P218">
        <v>0.68400000000000005</v>
      </c>
      <c r="Q218" s="1">
        <f t="shared" si="69"/>
        <v>0.1369999999999999</v>
      </c>
      <c r="R218">
        <v>17.850000000000001</v>
      </c>
      <c r="S218" s="42">
        <f t="shared" si="59"/>
        <v>-1.7850000000000001</v>
      </c>
      <c r="T218" s="1">
        <f t="shared" si="60"/>
        <v>-1.4640000000000002</v>
      </c>
      <c r="U218">
        <v>39.5</v>
      </c>
      <c r="V218" s="13">
        <f>(T218+U218)/2</f>
        <v>19.018000000000001</v>
      </c>
      <c r="W218" s="21">
        <f t="shared" si="62"/>
        <v>1224.7962500000001</v>
      </c>
      <c r="X218" s="23">
        <f t="shared" si="75"/>
        <v>0.20029239766081855</v>
      </c>
      <c r="Y218" s="27">
        <f t="shared" si="71"/>
        <v>1.6439776854564533E-5</v>
      </c>
      <c r="Z218" s="27">
        <f t="shared" si="72"/>
        <v>2.0135377042307435E-6</v>
      </c>
      <c r="AA218" s="22">
        <f t="shared" si="73"/>
        <v>2.0135377042307434</v>
      </c>
      <c r="AB218" s="22">
        <f t="shared" si="74"/>
        <v>1.3753672843106168</v>
      </c>
      <c r="AC218">
        <v>31.695499999999999</v>
      </c>
      <c r="AD218" s="36"/>
      <c r="AE218" s="36"/>
    </row>
    <row r="219" spans="1:31" x14ac:dyDescent="0.35">
      <c r="A219" s="2">
        <v>44777</v>
      </c>
      <c r="B219" t="s">
        <v>18</v>
      </c>
      <c r="C219" t="s">
        <v>196</v>
      </c>
      <c r="D219" t="s">
        <v>123</v>
      </c>
      <c r="E219" t="s">
        <v>21</v>
      </c>
      <c r="F219">
        <v>1</v>
      </c>
      <c r="G219" t="s">
        <v>22</v>
      </c>
      <c r="H219" s="4" t="s">
        <v>130</v>
      </c>
      <c r="I219" t="str">
        <f t="shared" si="68"/>
        <v>M1FsaH4</v>
      </c>
      <c r="J219" t="s">
        <v>460</v>
      </c>
      <c r="K219" t="s">
        <v>165</v>
      </c>
      <c r="L219" s="1">
        <v>0.70899999999999996</v>
      </c>
      <c r="M219">
        <v>2.81</v>
      </c>
      <c r="N219" s="1">
        <f t="shared" si="58"/>
        <v>-0.28100000000000003</v>
      </c>
      <c r="O219" s="6" t="s">
        <v>168</v>
      </c>
      <c r="P219" s="4">
        <v>0.64100000000000001</v>
      </c>
      <c r="Q219" s="1">
        <f t="shared" si="69"/>
        <v>6.7999999999999949E-2</v>
      </c>
      <c r="R219">
        <v>17.32</v>
      </c>
      <c r="S219" s="42">
        <f t="shared" si="59"/>
        <v>-1.732</v>
      </c>
      <c r="T219" s="1">
        <f t="shared" si="60"/>
        <v>-1.4510000000000001</v>
      </c>
      <c r="U219">
        <v>47.6</v>
      </c>
      <c r="V219">
        <v>47.6</v>
      </c>
      <c r="W219" s="21">
        <f t="shared" si="62"/>
        <v>1778.6216000000002</v>
      </c>
      <c r="X219" s="23">
        <f t="shared" si="75"/>
        <v>0.10608424336973471</v>
      </c>
      <c r="Y219" s="27">
        <f t="shared" si="71"/>
        <v>7.5183614107649007E-6</v>
      </c>
      <c r="Z219" s="27">
        <f t="shared" si="72"/>
        <v>1.3372320001792926E-6</v>
      </c>
      <c r="AA219" s="22">
        <f t="shared" si="73"/>
        <v>1.3372320001792926</v>
      </c>
      <c r="AB219" s="22">
        <f t="shared" si="74"/>
        <v>0.92159338399675572</v>
      </c>
      <c r="AC219">
        <v>29.967099999999999</v>
      </c>
      <c r="AD219" s="36"/>
      <c r="AE219" s="36"/>
    </row>
    <row r="220" spans="1:31" x14ac:dyDescent="0.35">
      <c r="A220" s="2">
        <v>44776</v>
      </c>
      <c r="B220" t="s">
        <v>18</v>
      </c>
      <c r="C220" t="s">
        <v>196</v>
      </c>
      <c r="D220" t="s">
        <v>109</v>
      </c>
      <c r="E220" t="s">
        <v>21</v>
      </c>
      <c r="F220">
        <v>11</v>
      </c>
      <c r="G220" t="s">
        <v>22</v>
      </c>
      <c r="H220" t="s">
        <v>110</v>
      </c>
      <c r="I220" t="str">
        <f t="shared" si="68"/>
        <v>L3FsaA7</v>
      </c>
      <c r="J220" t="s">
        <v>444</v>
      </c>
      <c r="K220" t="s">
        <v>134</v>
      </c>
      <c r="L220" s="1">
        <v>0.66800000000000004</v>
      </c>
      <c r="M220">
        <v>3.95</v>
      </c>
      <c r="N220" s="1">
        <f t="shared" si="58"/>
        <v>-0.39500000000000002</v>
      </c>
      <c r="O220" t="s">
        <v>202</v>
      </c>
      <c r="P220">
        <v>0.56999999999999995</v>
      </c>
      <c r="Q220" s="1">
        <f t="shared" si="69"/>
        <v>9.8000000000000087E-2</v>
      </c>
      <c r="R220">
        <v>16.41</v>
      </c>
      <c r="S220" s="42">
        <f t="shared" si="59"/>
        <v>-1.641</v>
      </c>
      <c r="T220" s="1">
        <f t="shared" si="60"/>
        <v>-1.246</v>
      </c>
      <c r="U220">
        <v>39.75</v>
      </c>
      <c r="V220">
        <v>39.75</v>
      </c>
      <c r="W220" s="21">
        <f t="shared" si="62"/>
        <v>1240.3490624999999</v>
      </c>
      <c r="X220" s="23">
        <f t="shared" si="75"/>
        <v>0.17192982456140368</v>
      </c>
      <c r="Y220" s="27">
        <f t="shared" si="71"/>
        <v>1.3622735149536237E-5</v>
      </c>
      <c r="Z220" s="27">
        <f t="shared" si="72"/>
        <v>1.6896946771413067E-6</v>
      </c>
      <c r="AA220" s="22">
        <f t="shared" si="73"/>
        <v>1.6896946771413066</v>
      </c>
      <c r="AB220" s="22">
        <f t="shared" si="74"/>
        <v>1.3560952465018512</v>
      </c>
      <c r="AC220">
        <v>28.545300000000001</v>
      </c>
    </row>
    <row r="221" spans="1:31" x14ac:dyDescent="0.35">
      <c r="A221" s="2">
        <v>44734</v>
      </c>
      <c r="B221" t="s">
        <v>18</v>
      </c>
      <c r="C221" t="s">
        <v>141</v>
      </c>
      <c r="D221" t="s">
        <v>123</v>
      </c>
      <c r="E221" t="s">
        <v>21</v>
      </c>
      <c r="F221">
        <v>7</v>
      </c>
      <c r="G221" t="s">
        <v>22</v>
      </c>
      <c r="H221" t="s">
        <v>96</v>
      </c>
      <c r="I221" t="str">
        <f t="shared" si="68"/>
        <v>M1FsaF3</v>
      </c>
      <c r="J221" t="s">
        <v>459</v>
      </c>
      <c r="K221" t="s">
        <v>142</v>
      </c>
      <c r="L221" s="1">
        <v>0.751</v>
      </c>
      <c r="M221">
        <v>5.28</v>
      </c>
      <c r="N221" s="1">
        <f t="shared" ref="N221:N284" si="76">M221/-10</f>
        <v>-0.52800000000000002</v>
      </c>
      <c r="O221" t="s">
        <v>149</v>
      </c>
      <c r="P221">
        <v>0.71199999999999997</v>
      </c>
      <c r="Q221" s="1">
        <f t="shared" si="69"/>
        <v>3.9000000000000035E-2</v>
      </c>
      <c r="R221">
        <v>16.190000000000001</v>
      </c>
      <c r="S221" s="42">
        <f t="shared" ref="S221:S283" si="77">R221/-10</f>
        <v>-1.6190000000000002</v>
      </c>
      <c r="T221" s="1">
        <f t="shared" ref="T221:T284" si="78">S221-N221</f>
        <v>-1.0910000000000002</v>
      </c>
      <c r="U221">
        <v>39.5</v>
      </c>
      <c r="V221" s="13">
        <f>(T221+U221)/2</f>
        <v>19.204499999999999</v>
      </c>
      <c r="W221" s="21">
        <f t="shared" si="62"/>
        <v>1224.7962500000001</v>
      </c>
      <c r="X221" s="23">
        <f t="shared" si="75"/>
        <v>5.4775280898876455E-2</v>
      </c>
      <c r="Y221" s="27">
        <f t="shared" si="71"/>
        <v>3.3323040463576291E-6</v>
      </c>
      <c r="Z221" s="27">
        <f t="shared" si="72"/>
        <v>4.0813934998386505E-7</v>
      </c>
      <c r="AA221" s="22">
        <f t="shared" si="73"/>
        <v>0.40813934998386503</v>
      </c>
      <c r="AB221" s="22">
        <f t="shared" si="74"/>
        <v>0.37409656277164521</v>
      </c>
      <c r="AC221">
        <v>31.695499999999999</v>
      </c>
      <c r="AD221" s="36"/>
      <c r="AE221" s="36"/>
    </row>
    <row r="222" spans="1:31" x14ac:dyDescent="0.35">
      <c r="A222" s="2">
        <v>44721</v>
      </c>
      <c r="B222" t="s">
        <v>18</v>
      </c>
      <c r="C222" t="s">
        <v>19</v>
      </c>
      <c r="D222" t="s">
        <v>45</v>
      </c>
      <c r="E222" t="s">
        <v>46</v>
      </c>
      <c r="F222">
        <v>8</v>
      </c>
      <c r="G222" t="s">
        <v>22</v>
      </c>
      <c r="H222" t="s">
        <v>55</v>
      </c>
      <c r="I222" t="str">
        <f t="shared" si="68"/>
        <v>L4FsaI1</v>
      </c>
      <c r="J222" t="s">
        <v>435</v>
      </c>
      <c r="K222" t="s">
        <v>23</v>
      </c>
      <c r="L222" s="1">
        <v>0.745</v>
      </c>
      <c r="M222">
        <v>4.25</v>
      </c>
      <c r="N222" s="1">
        <f t="shared" si="76"/>
        <v>-0.42499999999999999</v>
      </c>
      <c r="O222" t="s">
        <v>48</v>
      </c>
      <c r="P222">
        <v>0.52800000000000002</v>
      </c>
      <c r="Q222" s="1">
        <f t="shared" si="69"/>
        <v>0.21699999999999997</v>
      </c>
      <c r="R222">
        <v>15.35</v>
      </c>
      <c r="S222" s="42">
        <f t="shared" si="77"/>
        <v>-1.5349999999999999</v>
      </c>
      <c r="T222" s="1">
        <f t="shared" si="78"/>
        <v>-1.1099999999999999</v>
      </c>
      <c r="U222">
        <v>36.4</v>
      </c>
      <c r="V222" s="13">
        <f>(T222+U222)/2</f>
        <v>17.645</v>
      </c>
      <c r="W222" s="21">
        <f t="shared" si="62"/>
        <v>1040.0935999999999</v>
      </c>
      <c r="X222" s="23">
        <f t="shared" si="75"/>
        <v>0.4109848484848484</v>
      </c>
      <c r="Y222" s="27">
        <f t="shared" si="71"/>
        <v>3.9825985851455327E-5</v>
      </c>
      <c r="Z222" s="27">
        <f t="shared" si="72"/>
        <v>4.1422752997789235E-6</v>
      </c>
      <c r="AA222" s="22">
        <f t="shared" si="73"/>
        <v>4.1422752997789232</v>
      </c>
      <c r="AB222" s="22">
        <f t="shared" si="74"/>
        <v>3.7317795493503816</v>
      </c>
      <c r="AC222">
        <v>24.548100000000002</v>
      </c>
      <c r="AD222" s="36"/>
      <c r="AE222" s="36"/>
    </row>
    <row r="223" spans="1:31" x14ac:dyDescent="0.35">
      <c r="A223" s="2">
        <v>44721</v>
      </c>
      <c r="B223" t="s">
        <v>18</v>
      </c>
      <c r="C223" t="s">
        <v>19</v>
      </c>
      <c r="D223" t="s">
        <v>20</v>
      </c>
      <c r="E223" t="s">
        <v>21</v>
      </c>
      <c r="F223">
        <v>9</v>
      </c>
      <c r="G223" t="s">
        <v>22</v>
      </c>
      <c r="H223" t="s">
        <v>113</v>
      </c>
      <c r="I223" t="str">
        <f t="shared" si="68"/>
        <v>K6FsaA10</v>
      </c>
      <c r="J223" t="s">
        <v>421</v>
      </c>
      <c r="K223" t="s">
        <v>23</v>
      </c>
      <c r="L223" s="1">
        <v>0.59</v>
      </c>
      <c r="M223">
        <v>3.36</v>
      </c>
      <c r="N223" s="1">
        <f t="shared" si="76"/>
        <v>-0.33599999999999997</v>
      </c>
      <c r="O223" t="s">
        <v>24</v>
      </c>
      <c r="P223">
        <v>0.312</v>
      </c>
      <c r="Q223" s="1">
        <f t="shared" si="69"/>
        <v>0.27799999999999997</v>
      </c>
      <c r="R223">
        <v>15.24</v>
      </c>
      <c r="S223" s="42">
        <f t="shared" si="77"/>
        <v>-1.524</v>
      </c>
      <c r="T223" s="1">
        <f t="shared" si="78"/>
        <v>-1.1880000000000002</v>
      </c>
      <c r="U223">
        <v>46</v>
      </c>
      <c r="V223" s="13">
        <f>(T223+U223)/2</f>
        <v>22.405999999999999</v>
      </c>
      <c r="W223" s="21">
        <f t="shared" si="62"/>
        <v>1661.0600000000002</v>
      </c>
      <c r="X223" s="23">
        <f t="shared" si="75"/>
        <v>0.89102564102564097</v>
      </c>
      <c r="Y223" s="27">
        <f t="shared" si="71"/>
        <v>1.0324328153770081E-4</v>
      </c>
      <c r="Z223" s="27">
        <f t="shared" si="72"/>
        <v>1.7149328523101333E-5</v>
      </c>
      <c r="AA223" s="22">
        <f t="shared" si="73"/>
        <v>17.149328523101332</v>
      </c>
      <c r="AB223" s="22">
        <f t="shared" si="74"/>
        <v>14.435461719782264</v>
      </c>
      <c r="AC223">
        <v>24.548100000000002</v>
      </c>
      <c r="AD223" s="36"/>
      <c r="AE223" s="36"/>
    </row>
    <row r="224" spans="1:31" x14ac:dyDescent="0.35">
      <c r="A224" s="2">
        <v>44723</v>
      </c>
      <c r="B224" t="s">
        <v>18</v>
      </c>
      <c r="C224" t="s">
        <v>19</v>
      </c>
      <c r="D224" t="s">
        <v>133</v>
      </c>
      <c r="E224" t="s">
        <v>46</v>
      </c>
      <c r="F224">
        <v>12</v>
      </c>
      <c r="G224" t="s">
        <v>22</v>
      </c>
      <c r="H224" t="s">
        <v>93</v>
      </c>
      <c r="I224" t="str">
        <f t="shared" si="68"/>
        <v>K1FsaH9</v>
      </c>
      <c r="J224" t="s">
        <v>474</v>
      </c>
      <c r="K224" t="s">
        <v>138</v>
      </c>
      <c r="L224" s="1">
        <v>0.72</v>
      </c>
      <c r="M224">
        <v>5.69</v>
      </c>
      <c r="N224" s="1">
        <f t="shared" si="76"/>
        <v>-0.56900000000000006</v>
      </c>
      <c r="O224" t="s">
        <v>139</v>
      </c>
      <c r="P224">
        <v>0.68600000000000005</v>
      </c>
      <c r="Q224" s="1">
        <f t="shared" si="69"/>
        <v>3.3999999999999919E-2</v>
      </c>
      <c r="R224">
        <v>13.19</v>
      </c>
      <c r="S224" s="42">
        <f t="shared" si="77"/>
        <v>-1.319</v>
      </c>
      <c r="T224" s="1">
        <f t="shared" si="78"/>
        <v>-0.74999999999999989</v>
      </c>
      <c r="U224">
        <v>30.6</v>
      </c>
      <c r="V224" s="13">
        <f>(T224+U224)/2</f>
        <v>14.925000000000001</v>
      </c>
      <c r="W224" s="21">
        <f t="shared" si="62"/>
        <v>735.04260000000011</v>
      </c>
      <c r="X224" s="23">
        <f t="shared" si="75"/>
        <v>4.9562682215743316E-2</v>
      </c>
      <c r="Y224" s="27">
        <f t="shared" si="71"/>
        <v>2.946337693240351E-6</v>
      </c>
      <c r="Z224" s="27">
        <f t="shared" si="72"/>
        <v>2.1656837185173904E-7</v>
      </c>
      <c r="AA224" s="22">
        <f t="shared" si="73"/>
        <v>0.21656837185173905</v>
      </c>
      <c r="AB224" s="22">
        <f t="shared" si="74"/>
        <v>0.28875782913565212</v>
      </c>
      <c r="AC224">
        <v>31.959900000000001</v>
      </c>
    </row>
    <row r="225" spans="1:31" x14ac:dyDescent="0.35">
      <c r="A225" s="2">
        <v>44776</v>
      </c>
      <c r="B225" t="s">
        <v>18</v>
      </c>
      <c r="C225" t="s">
        <v>196</v>
      </c>
      <c r="D225" t="s">
        <v>123</v>
      </c>
      <c r="E225" t="s">
        <v>21</v>
      </c>
      <c r="F225">
        <v>8</v>
      </c>
      <c r="G225" t="s">
        <v>22</v>
      </c>
      <c r="H225" t="s">
        <v>96</v>
      </c>
      <c r="I225" t="str">
        <f t="shared" si="68"/>
        <v>M1FsaF3</v>
      </c>
      <c r="J225" t="s">
        <v>459</v>
      </c>
      <c r="K225" t="s">
        <v>87</v>
      </c>
      <c r="L225" s="1">
        <v>0.81200000000000006</v>
      </c>
      <c r="M225">
        <v>3.54</v>
      </c>
      <c r="N225" s="1">
        <f t="shared" si="76"/>
        <v>-0.35399999999999998</v>
      </c>
      <c r="O225" t="s">
        <v>201</v>
      </c>
      <c r="P225">
        <v>0.67700000000000005</v>
      </c>
      <c r="Q225" s="1">
        <f t="shared" si="69"/>
        <v>0.13500000000000001</v>
      </c>
      <c r="R225">
        <v>12.43</v>
      </c>
      <c r="S225" s="42">
        <f t="shared" si="77"/>
        <v>-1.2429999999999999</v>
      </c>
      <c r="T225" s="1">
        <f t="shared" si="78"/>
        <v>-0.8889999999999999</v>
      </c>
      <c r="U225">
        <v>39.5</v>
      </c>
      <c r="V225">
        <v>39.5</v>
      </c>
      <c r="W225" s="21">
        <f t="shared" si="62"/>
        <v>1224.7962500000001</v>
      </c>
      <c r="X225" s="23">
        <f t="shared" si="75"/>
        <v>0.19940915805022155</v>
      </c>
      <c r="Y225" s="27">
        <f t="shared" si="71"/>
        <v>1.6350580616319334E-5</v>
      </c>
      <c r="Z225" s="27">
        <f t="shared" si="72"/>
        <v>2.0026129824190611E-6</v>
      </c>
      <c r="AA225" s="22">
        <f t="shared" si="73"/>
        <v>2.0026129824190613</v>
      </c>
      <c r="AB225" s="22">
        <f t="shared" si="74"/>
        <v>2.2526580229685731</v>
      </c>
      <c r="AC225">
        <v>28.545300000000001</v>
      </c>
      <c r="AD225" s="36"/>
      <c r="AE225" s="36"/>
    </row>
    <row r="226" spans="1:31" x14ac:dyDescent="0.35">
      <c r="A226" s="2">
        <v>44722</v>
      </c>
      <c r="B226" t="s">
        <v>18</v>
      </c>
      <c r="C226" t="s">
        <v>19</v>
      </c>
      <c r="D226" t="s">
        <v>109</v>
      </c>
      <c r="E226" t="s">
        <v>21</v>
      </c>
      <c r="F226">
        <v>9</v>
      </c>
      <c r="G226" t="s">
        <v>22</v>
      </c>
      <c r="H226" t="s">
        <v>110</v>
      </c>
      <c r="I226" t="str">
        <f t="shared" si="68"/>
        <v>L3FsaA7</v>
      </c>
      <c r="J226" t="s">
        <v>444</v>
      </c>
      <c r="K226" t="s">
        <v>111</v>
      </c>
      <c r="L226" s="1">
        <v>0.57199999999999995</v>
      </c>
      <c r="M226">
        <v>1.98</v>
      </c>
      <c r="N226" s="1">
        <f t="shared" si="76"/>
        <v>-0.19800000000000001</v>
      </c>
      <c r="O226" t="s">
        <v>112</v>
      </c>
      <c r="P226">
        <v>0.53600000000000003</v>
      </c>
      <c r="Q226" s="1">
        <f t="shared" si="69"/>
        <v>3.5999999999999921E-2</v>
      </c>
      <c r="R226">
        <v>12.12</v>
      </c>
      <c r="S226" s="42">
        <f t="shared" si="77"/>
        <v>-1.212</v>
      </c>
      <c r="T226" s="1">
        <f t="shared" si="78"/>
        <v>-1.014</v>
      </c>
      <c r="U226">
        <v>39.75</v>
      </c>
      <c r="V226" s="13">
        <f>(T226+U226)/2</f>
        <v>19.367999999999999</v>
      </c>
      <c r="W226" s="21">
        <f t="shared" si="62"/>
        <v>1240.3490624999999</v>
      </c>
      <c r="X226" s="23">
        <f t="shared" si="75"/>
        <v>6.7164179104477459E-2</v>
      </c>
      <c r="Y226" s="27">
        <f t="shared" si="71"/>
        <v>4.2830533469800642E-6</v>
      </c>
      <c r="Z226" s="27">
        <f t="shared" si="72"/>
        <v>5.3124812035642093E-7</v>
      </c>
      <c r="AA226" s="22">
        <f t="shared" si="73"/>
        <v>0.53124812035642088</v>
      </c>
      <c r="AB226" s="22">
        <f t="shared" si="74"/>
        <v>0.52391333368483317</v>
      </c>
      <c r="AC226">
        <v>27.385200000000001</v>
      </c>
      <c r="AD226" s="36"/>
      <c r="AE226" s="36"/>
    </row>
    <row r="227" spans="1:31" x14ac:dyDescent="0.35">
      <c r="A227" s="2">
        <v>44806</v>
      </c>
      <c r="B227" s="6" t="s">
        <v>18</v>
      </c>
      <c r="C227" s="6" t="s">
        <v>232</v>
      </c>
      <c r="D227" t="s">
        <v>20</v>
      </c>
      <c r="E227" t="s">
        <v>21</v>
      </c>
      <c r="F227">
        <v>2</v>
      </c>
      <c r="G227" t="s">
        <v>22</v>
      </c>
      <c r="H227" t="s">
        <v>113</v>
      </c>
      <c r="I227" t="str">
        <f t="shared" si="68"/>
        <v>K6FsaA10</v>
      </c>
      <c r="J227" t="s">
        <v>421</v>
      </c>
      <c r="K227" t="s">
        <v>222</v>
      </c>
      <c r="L227" s="1">
        <v>0.61199999999999999</v>
      </c>
      <c r="M227">
        <v>10.65</v>
      </c>
      <c r="N227" s="1">
        <f t="shared" si="76"/>
        <v>-1.0649999999999999</v>
      </c>
      <c r="O227" t="s">
        <v>211</v>
      </c>
      <c r="P227">
        <v>0.41699999999999998</v>
      </c>
      <c r="Q227" s="1">
        <f t="shared" si="69"/>
        <v>0.19500000000000001</v>
      </c>
      <c r="R227">
        <v>11.63</v>
      </c>
      <c r="S227" s="42">
        <f t="shared" si="77"/>
        <v>-1.163</v>
      </c>
      <c r="T227" s="1">
        <f t="shared" si="78"/>
        <v>-9.8000000000000087E-2</v>
      </c>
      <c r="U227">
        <v>46</v>
      </c>
      <c r="V227">
        <v>44.75</v>
      </c>
      <c r="W227" s="21">
        <f t="shared" si="62"/>
        <v>1661.0600000000002</v>
      </c>
      <c r="X227" s="23">
        <f t="shared" si="75"/>
        <v>0.46762589928057557</v>
      </c>
      <c r="Y227" s="27">
        <f t="shared" si="71"/>
        <v>4.6686582495814109E-5</v>
      </c>
      <c r="Z227" s="27">
        <f t="shared" si="72"/>
        <v>7.754921472049698E-6</v>
      </c>
      <c r="AA227" s="22">
        <f t="shared" si="73"/>
        <v>7.7549214720496984</v>
      </c>
      <c r="AB227" s="22">
        <f t="shared" si="74"/>
        <v>79.131851755609091</v>
      </c>
      <c r="AC227">
        <v>35.566600000000001</v>
      </c>
    </row>
    <row r="228" spans="1:31" x14ac:dyDescent="0.35">
      <c r="A228" s="2">
        <v>44776</v>
      </c>
      <c r="B228" t="s">
        <v>18</v>
      </c>
      <c r="C228" t="s">
        <v>196</v>
      </c>
      <c r="D228" t="s">
        <v>133</v>
      </c>
      <c r="E228" t="s">
        <v>46</v>
      </c>
      <c r="F228">
        <v>4</v>
      </c>
      <c r="G228" t="s">
        <v>22</v>
      </c>
      <c r="H228" t="s">
        <v>102</v>
      </c>
      <c r="I228" t="str">
        <f t="shared" si="68"/>
        <v>K1FsaB9</v>
      </c>
      <c r="J228" t="s">
        <v>473</v>
      </c>
      <c r="K228" t="s">
        <v>199</v>
      </c>
      <c r="L228" s="1">
        <v>0.74199999999999999</v>
      </c>
      <c r="M228">
        <v>3.88</v>
      </c>
      <c r="N228" s="1">
        <f t="shared" si="76"/>
        <v>-0.38800000000000001</v>
      </c>
      <c r="O228" t="s">
        <v>200</v>
      </c>
      <c r="P228">
        <v>0.63700000000000001</v>
      </c>
      <c r="Q228" s="1">
        <f t="shared" si="69"/>
        <v>0.10499999999999998</v>
      </c>
      <c r="R228">
        <v>11.61</v>
      </c>
      <c r="S228" s="42">
        <f t="shared" si="77"/>
        <v>-1.161</v>
      </c>
      <c r="T228" s="1">
        <f t="shared" si="78"/>
        <v>-0.77300000000000002</v>
      </c>
      <c r="U228">
        <v>51.75</v>
      </c>
      <c r="V228">
        <v>51.75</v>
      </c>
      <c r="W228" s="21">
        <f t="shared" si="62"/>
        <v>2102.2790625000002</v>
      </c>
      <c r="X228" s="23">
        <f t="shared" si="75"/>
        <v>0.1648351648351648</v>
      </c>
      <c r="Y228" s="27">
        <f t="shared" si="71"/>
        <v>1.293407417827686E-5</v>
      </c>
      <c r="Z228" s="27">
        <f t="shared" si="72"/>
        <v>2.7191033337813337E-6</v>
      </c>
      <c r="AA228" s="22">
        <f t="shared" si="73"/>
        <v>2.7191033337813337</v>
      </c>
      <c r="AB228" s="22">
        <f t="shared" si="74"/>
        <v>3.5175981032100045</v>
      </c>
      <c r="AC228">
        <v>28.545300000000001</v>
      </c>
      <c r="AD228" s="36"/>
      <c r="AE228" s="36"/>
    </row>
    <row r="229" spans="1:31" x14ac:dyDescent="0.35">
      <c r="A229" s="2">
        <v>44722</v>
      </c>
      <c r="B229" t="s">
        <v>18</v>
      </c>
      <c r="C229" t="s">
        <v>19</v>
      </c>
      <c r="D229" t="s">
        <v>123</v>
      </c>
      <c r="E229" t="s">
        <v>21</v>
      </c>
      <c r="F229">
        <v>8</v>
      </c>
      <c r="G229" t="s">
        <v>22</v>
      </c>
      <c r="H229" t="s">
        <v>96</v>
      </c>
      <c r="I229" t="str">
        <f t="shared" si="68"/>
        <v>M1FsaF3</v>
      </c>
      <c r="J229" t="s">
        <v>459</v>
      </c>
      <c r="K229" t="s">
        <v>125</v>
      </c>
      <c r="L229" s="1">
        <v>0.81399999999999995</v>
      </c>
      <c r="M229">
        <v>2.2400000000000002</v>
      </c>
      <c r="N229" s="1">
        <f t="shared" si="76"/>
        <v>-0.22400000000000003</v>
      </c>
      <c r="O229" t="s">
        <v>126</v>
      </c>
      <c r="P229">
        <v>0.64700000000000002</v>
      </c>
      <c r="Q229" s="1">
        <f t="shared" si="69"/>
        <v>0.16699999999999993</v>
      </c>
      <c r="R229">
        <v>7.85</v>
      </c>
      <c r="S229" s="42">
        <f t="shared" si="77"/>
        <v>-0.78499999999999992</v>
      </c>
      <c r="T229" s="1">
        <f t="shared" si="78"/>
        <v>-0.56099999999999994</v>
      </c>
      <c r="U229">
        <v>39.5</v>
      </c>
      <c r="V229" s="13">
        <f t="shared" ref="V229:V235" si="79">(T229+U229)/2</f>
        <v>19.4695</v>
      </c>
      <c r="W229" s="21">
        <f t="shared" si="62"/>
        <v>1224.7962500000001</v>
      </c>
      <c r="X229" s="23">
        <f t="shared" si="75"/>
        <v>0.25811437403400295</v>
      </c>
      <c r="Y229" s="27">
        <f t="shared" si="71"/>
        <v>2.2464035039880977E-5</v>
      </c>
      <c r="Z229" s="27">
        <f t="shared" si="72"/>
        <v>2.7513865876714822E-6</v>
      </c>
      <c r="AA229" s="22">
        <f t="shared" si="73"/>
        <v>2.7513865876714823</v>
      </c>
      <c r="AB229" s="22">
        <f t="shared" si="74"/>
        <v>4.9044324200917693</v>
      </c>
      <c r="AC229">
        <v>27.385200000000001</v>
      </c>
    </row>
    <row r="230" spans="1:31" x14ac:dyDescent="0.35">
      <c r="A230" s="2">
        <v>44749</v>
      </c>
      <c r="B230" t="s">
        <v>18</v>
      </c>
      <c r="C230" t="s">
        <v>155</v>
      </c>
      <c r="D230" t="s">
        <v>133</v>
      </c>
      <c r="E230" t="s">
        <v>46</v>
      </c>
      <c r="F230">
        <v>1</v>
      </c>
      <c r="G230" t="s">
        <v>22</v>
      </c>
      <c r="H230" t="s">
        <v>102</v>
      </c>
      <c r="I230" t="str">
        <f t="shared" si="68"/>
        <v>K1FsaB9</v>
      </c>
      <c r="J230" t="s">
        <v>473</v>
      </c>
      <c r="K230" t="s">
        <v>173</v>
      </c>
      <c r="L230" s="1">
        <v>0.77100000000000002</v>
      </c>
      <c r="M230">
        <v>17.75</v>
      </c>
      <c r="N230" s="1">
        <f t="shared" si="76"/>
        <v>-1.7749999999999999</v>
      </c>
      <c r="O230" t="s">
        <v>32</v>
      </c>
      <c r="P230">
        <v>0.67400000000000004</v>
      </c>
      <c r="Q230" s="1">
        <f t="shared" si="69"/>
        <v>9.6999999999999975E-2</v>
      </c>
      <c r="R230">
        <v>3.68</v>
      </c>
      <c r="S230" s="42">
        <f t="shared" si="77"/>
        <v>-0.36799999999999999</v>
      </c>
      <c r="T230" s="1">
        <f t="shared" si="78"/>
        <v>1.407</v>
      </c>
      <c r="U230">
        <v>51.75</v>
      </c>
      <c r="V230" s="13">
        <f t="shared" si="79"/>
        <v>26.578499999999998</v>
      </c>
      <c r="W230" s="21">
        <f t="shared" si="62"/>
        <v>2102.2790625000002</v>
      </c>
      <c r="X230" s="23">
        <f t="shared" si="75"/>
        <v>0.14391691394658748</v>
      </c>
      <c r="Y230" s="27">
        <f t="shared" si="71"/>
        <v>1.0944165039346632E-5</v>
      </c>
      <c r="Z230" s="27">
        <f t="shared" si="72"/>
        <v>2.3007689018762914E-6</v>
      </c>
      <c r="AA230" s="22">
        <f t="shared" si="73"/>
        <v>2.3007689018762916</v>
      </c>
      <c r="AB230" s="22">
        <f t="shared" si="74"/>
        <v>1.6352302074458362</v>
      </c>
      <c r="AC230">
        <v>34.081400000000002</v>
      </c>
      <c r="AD230" s="36"/>
      <c r="AE230" s="36"/>
    </row>
    <row r="231" spans="1:31" x14ac:dyDescent="0.35">
      <c r="A231" s="2">
        <v>44722</v>
      </c>
      <c r="B231" t="s">
        <v>18</v>
      </c>
      <c r="C231" t="s">
        <v>19</v>
      </c>
      <c r="D231" t="s">
        <v>123</v>
      </c>
      <c r="E231" t="s">
        <v>21</v>
      </c>
      <c r="F231">
        <v>10</v>
      </c>
      <c r="G231" t="s">
        <v>22</v>
      </c>
      <c r="H231" t="s">
        <v>130</v>
      </c>
      <c r="I231" t="str">
        <f t="shared" si="68"/>
        <v>M1FsaH4</v>
      </c>
      <c r="J231" t="s">
        <v>460</v>
      </c>
      <c r="K231" t="s">
        <v>128</v>
      </c>
      <c r="L231" s="1">
        <v>0.71699999999999997</v>
      </c>
      <c r="M231">
        <v>2.79</v>
      </c>
      <c r="N231" s="1">
        <f t="shared" si="76"/>
        <v>-0.27900000000000003</v>
      </c>
      <c r="O231" t="s">
        <v>129</v>
      </c>
      <c r="P231">
        <v>0.64700000000000002</v>
      </c>
      <c r="Q231" s="1">
        <f t="shared" si="69"/>
        <v>6.9999999999999951E-2</v>
      </c>
      <c r="R231">
        <v>2.35</v>
      </c>
      <c r="S231" s="42">
        <f t="shared" si="77"/>
        <v>-0.23500000000000001</v>
      </c>
      <c r="T231" s="1">
        <f t="shared" si="78"/>
        <v>4.4000000000000011E-2</v>
      </c>
      <c r="U231">
        <v>47.6</v>
      </c>
      <c r="V231" s="13">
        <f t="shared" si="79"/>
        <v>23.821999999999999</v>
      </c>
      <c r="W231" s="21">
        <f t="shared" ref="W231:W294" si="80">3.14*(U231/2)^2</f>
        <v>1778.6216000000002</v>
      </c>
      <c r="X231" s="23">
        <f t="shared" si="75"/>
        <v>0.10819165378670781</v>
      </c>
      <c r="Y231" s="27">
        <f t="shared" ref="Y231:Y257" si="81">119*(10^-6)*(X231^1.231)</f>
        <v>7.702637845597036E-6</v>
      </c>
      <c r="Z231" s="27">
        <f t="shared" ref="Z231:Z257" si="82">Y231*(W231/10000)</f>
        <v>1.3700078049156354E-6</v>
      </c>
      <c r="AA231" s="22">
        <f t="shared" ref="AA231:AA257" si="83">Z231*10^6</f>
        <v>1.3700078049156355</v>
      </c>
      <c r="AB231" s="22">
        <f t="shared" ref="AB231:AB232" si="84">AA231/ABS(T231)</f>
        <v>31.13654102080989</v>
      </c>
      <c r="AC231">
        <v>27.385200000000001</v>
      </c>
    </row>
    <row r="232" spans="1:31" x14ac:dyDescent="0.35">
      <c r="A232" s="2">
        <v>44735</v>
      </c>
      <c r="B232" t="s">
        <v>18</v>
      </c>
      <c r="C232" t="s">
        <v>141</v>
      </c>
      <c r="D232" t="s">
        <v>45</v>
      </c>
      <c r="E232" t="s">
        <v>46</v>
      </c>
      <c r="F232">
        <v>8</v>
      </c>
      <c r="G232" t="s">
        <v>22</v>
      </c>
      <c r="H232" t="s">
        <v>44</v>
      </c>
      <c r="I232" t="str">
        <f t="shared" si="68"/>
        <v>L4FsaD10</v>
      </c>
      <c r="J232" t="s">
        <v>434</v>
      </c>
      <c r="K232" t="s">
        <v>153</v>
      </c>
      <c r="L232" s="1">
        <v>0.78200000000000003</v>
      </c>
      <c r="M232">
        <v>8.33</v>
      </c>
      <c r="N232" s="1">
        <f t="shared" si="76"/>
        <v>-0.83299999999999996</v>
      </c>
      <c r="O232" t="s">
        <v>154</v>
      </c>
      <c r="P232">
        <v>0.60199999999999998</v>
      </c>
      <c r="Q232" s="1">
        <f t="shared" si="69"/>
        <v>0.18000000000000005</v>
      </c>
      <c r="S232" s="42">
        <f t="shared" si="77"/>
        <v>0</v>
      </c>
      <c r="T232" s="1">
        <f t="shared" si="78"/>
        <v>0.83299999999999996</v>
      </c>
      <c r="U232">
        <v>28.85</v>
      </c>
      <c r="V232" s="13">
        <f t="shared" si="79"/>
        <v>14.8415</v>
      </c>
      <c r="W232" s="21">
        <f t="shared" si="80"/>
        <v>653.37316250000015</v>
      </c>
      <c r="X232" s="23">
        <f t="shared" si="75"/>
        <v>0.29900332225913628</v>
      </c>
      <c r="Y232" s="27">
        <f t="shared" si="81"/>
        <v>2.6921802532170291E-5</v>
      </c>
      <c r="Z232" s="27">
        <f t="shared" si="82"/>
        <v>1.7589983260644614E-6</v>
      </c>
      <c r="AA232" s="22">
        <f t="shared" si="83"/>
        <v>1.7589983260644615</v>
      </c>
      <c r="AB232" s="22">
        <f t="shared" si="84"/>
        <v>2.1116426483366886</v>
      </c>
      <c r="AC232">
        <v>33.261499999999998</v>
      </c>
      <c r="AD232" s="36"/>
      <c r="AE232" s="36"/>
    </row>
    <row r="233" spans="1:31" x14ac:dyDescent="0.35">
      <c r="A233" s="2">
        <v>44764</v>
      </c>
      <c r="B233" t="s">
        <v>18</v>
      </c>
      <c r="C233" t="s">
        <v>181</v>
      </c>
      <c r="D233" t="s">
        <v>133</v>
      </c>
      <c r="E233" t="s">
        <v>46</v>
      </c>
      <c r="F233">
        <v>1</v>
      </c>
      <c r="G233" t="s">
        <v>22</v>
      </c>
      <c r="H233" t="s">
        <v>93</v>
      </c>
      <c r="I233" t="str">
        <f t="shared" si="68"/>
        <v>K1FsaH9</v>
      </c>
      <c r="J233" t="s">
        <v>474</v>
      </c>
      <c r="K233" t="s">
        <v>191</v>
      </c>
      <c r="L233" s="1">
        <v>0.80400000000000005</v>
      </c>
      <c r="N233" s="1">
        <f t="shared" si="76"/>
        <v>0</v>
      </c>
      <c r="O233" t="s">
        <v>189</v>
      </c>
      <c r="P233">
        <v>0.79</v>
      </c>
      <c r="Q233" s="1">
        <f t="shared" si="69"/>
        <v>1.4000000000000012E-2</v>
      </c>
      <c r="S233" s="42">
        <f t="shared" si="77"/>
        <v>0</v>
      </c>
      <c r="T233" s="1">
        <f t="shared" si="78"/>
        <v>0</v>
      </c>
      <c r="U233">
        <v>30.6</v>
      </c>
      <c r="V233" s="13">
        <f t="shared" si="79"/>
        <v>15.3</v>
      </c>
      <c r="W233" s="21">
        <f t="shared" si="80"/>
        <v>735.04260000000011</v>
      </c>
      <c r="X233" s="23">
        <f t="shared" si="75"/>
        <v>1.7721518987341787E-2</v>
      </c>
      <c r="Y233" s="27">
        <f t="shared" si="81"/>
        <v>8.3071418028836318E-7</v>
      </c>
      <c r="Z233" s="27">
        <f t="shared" si="82"/>
        <v>6.1061031093602739E-8</v>
      </c>
      <c r="AA233" s="22">
        <f t="shared" si="83"/>
        <v>6.1061031093602738E-2</v>
      </c>
      <c r="AB233" s="22" t="s">
        <v>103</v>
      </c>
      <c r="AC233">
        <v>34.764699999999998</v>
      </c>
      <c r="AD233" s="36"/>
      <c r="AE233" s="36"/>
    </row>
    <row r="234" spans="1:31" x14ac:dyDescent="0.35">
      <c r="A234" s="2">
        <v>44762</v>
      </c>
      <c r="B234" t="s">
        <v>18</v>
      </c>
      <c r="C234" t="s">
        <v>181</v>
      </c>
      <c r="D234" t="s">
        <v>20</v>
      </c>
      <c r="E234" t="s">
        <v>21</v>
      </c>
      <c r="F234">
        <v>10</v>
      </c>
      <c r="G234" t="s">
        <v>30</v>
      </c>
      <c r="H234" t="s">
        <v>166</v>
      </c>
      <c r="I234" t="str">
        <f t="shared" si="68"/>
        <v>K6FthE10</v>
      </c>
      <c r="J234" t="s">
        <v>422</v>
      </c>
      <c r="K234" t="s">
        <v>184</v>
      </c>
      <c r="L234" s="1">
        <v>0.55600000000000005</v>
      </c>
      <c r="M234">
        <v>6.87</v>
      </c>
      <c r="N234" s="1">
        <f t="shared" si="76"/>
        <v>-0.68700000000000006</v>
      </c>
      <c r="O234" t="s">
        <v>185</v>
      </c>
      <c r="P234">
        <v>0.53100000000000003</v>
      </c>
      <c r="Q234" s="1">
        <f t="shared" si="69"/>
        <v>2.5000000000000022E-2</v>
      </c>
      <c r="R234">
        <v>14.23</v>
      </c>
      <c r="S234" s="42">
        <f t="shared" si="77"/>
        <v>-1.423</v>
      </c>
      <c r="T234" s="1">
        <f t="shared" si="78"/>
        <v>-0.73599999999999999</v>
      </c>
      <c r="U234">
        <v>163.95</v>
      </c>
      <c r="V234" s="13">
        <f t="shared" si="79"/>
        <v>81.606999999999999</v>
      </c>
      <c r="W234" s="21">
        <f t="shared" si="80"/>
        <v>21100.487962499999</v>
      </c>
      <c r="X234" s="23">
        <f t="shared" si="75"/>
        <v>4.7080979284369155E-2</v>
      </c>
      <c r="Y234" s="27">
        <f t="shared" si="81"/>
        <v>2.7657935317058836E-6</v>
      </c>
      <c r="Z234" s="27">
        <f t="shared" si="82"/>
        <v>5.8359593122520358E-6</v>
      </c>
      <c r="AA234" s="22">
        <f t="shared" si="83"/>
        <v>5.8359593122520357</v>
      </c>
      <c r="AB234" s="22">
        <f t="shared" ref="AB234:AB257" si="85">AA234/ABS(T234)</f>
        <v>7.9292925438207007</v>
      </c>
      <c r="AC234">
        <v>34.903799999999997</v>
      </c>
      <c r="AD234" s="36"/>
      <c r="AE234" s="36"/>
    </row>
    <row r="235" spans="1:31" x14ac:dyDescent="0.35">
      <c r="A235" s="2">
        <v>44762</v>
      </c>
      <c r="B235" t="s">
        <v>18</v>
      </c>
      <c r="C235" t="s">
        <v>181</v>
      </c>
      <c r="D235" t="s">
        <v>20</v>
      </c>
      <c r="E235" t="s">
        <v>21</v>
      </c>
      <c r="F235">
        <v>8</v>
      </c>
      <c r="G235" t="s">
        <v>30</v>
      </c>
      <c r="H235" t="s">
        <v>85</v>
      </c>
      <c r="I235" t="str">
        <f t="shared" si="68"/>
        <v>K6FthH10</v>
      </c>
      <c r="J235" t="s">
        <v>489</v>
      </c>
      <c r="K235" t="s">
        <v>153</v>
      </c>
      <c r="L235" s="1">
        <v>0.72899999999999998</v>
      </c>
      <c r="M235">
        <v>6.13</v>
      </c>
      <c r="N235" s="1">
        <f t="shared" si="76"/>
        <v>-0.61299999999999999</v>
      </c>
      <c r="O235" t="s">
        <v>183</v>
      </c>
      <c r="P235">
        <v>0.78600000000000003</v>
      </c>
      <c r="Q235" s="1">
        <f t="shared" si="69"/>
        <v>-5.7000000000000051E-2</v>
      </c>
      <c r="R235">
        <v>14.04</v>
      </c>
      <c r="S235" s="42">
        <f t="shared" si="77"/>
        <v>-1.4039999999999999</v>
      </c>
      <c r="T235" s="1">
        <f t="shared" si="78"/>
        <v>-0.79099999999999993</v>
      </c>
      <c r="U235">
        <v>68.05</v>
      </c>
      <c r="V235" s="13">
        <f t="shared" si="79"/>
        <v>33.6295</v>
      </c>
      <c r="W235" s="21">
        <f t="shared" si="80"/>
        <v>3635.1799624999999</v>
      </c>
      <c r="X235" s="23">
        <f>(P235-L235)/L235</f>
        <v>7.8189300411522708E-2</v>
      </c>
      <c r="Y235" s="27">
        <f t="shared" si="81"/>
        <v>5.1642983160038473E-6</v>
      </c>
      <c r="Z235" s="27">
        <f t="shared" si="82"/>
        <v>1.8773153758709678E-6</v>
      </c>
      <c r="AA235" s="22">
        <f t="shared" si="83"/>
        <v>1.8773153758709678</v>
      </c>
      <c r="AB235" s="22">
        <f t="shared" si="85"/>
        <v>2.3733443437053956</v>
      </c>
      <c r="AC235">
        <v>34.903799999999997</v>
      </c>
      <c r="AD235" s="36"/>
      <c r="AE235" s="36"/>
    </row>
    <row r="236" spans="1:31" x14ac:dyDescent="0.35">
      <c r="A236" s="2">
        <v>44791</v>
      </c>
      <c r="B236" s="6" t="s">
        <v>18</v>
      </c>
      <c r="C236" s="6" t="s">
        <v>214</v>
      </c>
      <c r="D236" t="s">
        <v>109</v>
      </c>
      <c r="E236" t="s">
        <v>21</v>
      </c>
      <c r="F236">
        <v>9</v>
      </c>
      <c r="G236" t="s">
        <v>30</v>
      </c>
      <c r="H236" t="s">
        <v>106</v>
      </c>
      <c r="I236" t="str">
        <f t="shared" si="68"/>
        <v>L3FthC7</v>
      </c>
      <c r="J236" t="s">
        <v>445</v>
      </c>
      <c r="K236" t="s">
        <v>221</v>
      </c>
      <c r="L236" s="1">
        <v>0.49199999999999999</v>
      </c>
      <c r="M236">
        <v>5.61</v>
      </c>
      <c r="N236" s="1">
        <f t="shared" si="76"/>
        <v>-0.56100000000000005</v>
      </c>
      <c r="O236" t="s">
        <v>88</v>
      </c>
      <c r="P236">
        <v>0.48499999999999999</v>
      </c>
      <c r="Q236" s="1">
        <f t="shared" si="69"/>
        <v>7.0000000000000062E-3</v>
      </c>
      <c r="R236">
        <v>12.45</v>
      </c>
      <c r="S236" s="42">
        <f t="shared" si="77"/>
        <v>-1.2449999999999999</v>
      </c>
      <c r="T236" s="1">
        <f t="shared" si="78"/>
        <v>-0.68399999999999983</v>
      </c>
      <c r="U236">
        <v>147</v>
      </c>
      <c r="V236">
        <v>147</v>
      </c>
      <c r="W236" s="21">
        <f t="shared" si="80"/>
        <v>16963.065000000002</v>
      </c>
      <c r="X236" s="23">
        <f>(L236-P236)/P236</f>
        <v>1.4432989690721662E-2</v>
      </c>
      <c r="Y236" s="27">
        <f t="shared" si="81"/>
        <v>6.452300248132601E-7</v>
      </c>
      <c r="Z236" s="27">
        <f t="shared" si="82"/>
        <v>1.0945078850858944E-6</v>
      </c>
      <c r="AA236" s="22">
        <f t="shared" si="83"/>
        <v>1.0945078850858945</v>
      </c>
      <c r="AB236" s="22">
        <f t="shared" si="85"/>
        <v>1.6001577267337643</v>
      </c>
      <c r="AC236">
        <v>28.894600000000001</v>
      </c>
      <c r="AD236" s="31"/>
      <c r="AE236" s="32"/>
    </row>
    <row r="237" spans="1:31" x14ac:dyDescent="0.35">
      <c r="A237" s="2">
        <v>44721</v>
      </c>
      <c r="B237" t="s">
        <v>18</v>
      </c>
      <c r="C237" t="s">
        <v>19</v>
      </c>
      <c r="D237" t="s">
        <v>20</v>
      </c>
      <c r="E237" t="s">
        <v>21</v>
      </c>
      <c r="F237">
        <v>15</v>
      </c>
      <c r="G237" t="s">
        <v>30</v>
      </c>
      <c r="H237" t="s">
        <v>383</v>
      </c>
      <c r="I237" t="str">
        <f t="shared" si="68"/>
        <v>K6FthE10, D10</v>
      </c>
      <c r="J237" t="s">
        <v>423</v>
      </c>
      <c r="K237" t="s">
        <v>23</v>
      </c>
      <c r="L237" s="3">
        <v>0.64300000000000002</v>
      </c>
      <c r="M237">
        <v>8.4499999999999993</v>
      </c>
      <c r="N237" s="1">
        <f t="shared" si="76"/>
        <v>-0.84499999999999997</v>
      </c>
      <c r="O237" t="s">
        <v>24</v>
      </c>
      <c r="P237">
        <v>0.71199999999999997</v>
      </c>
      <c r="Q237" s="1">
        <f t="shared" si="69"/>
        <v>-6.899999999999995E-2</v>
      </c>
      <c r="R237">
        <v>12.15</v>
      </c>
      <c r="S237" s="42">
        <f t="shared" si="77"/>
        <v>-1.2150000000000001</v>
      </c>
      <c r="T237" s="1">
        <f t="shared" si="78"/>
        <v>-0.37000000000000011</v>
      </c>
      <c r="U237">
        <v>163.95</v>
      </c>
      <c r="V237" s="13">
        <f>(T237+U237)/2</f>
        <v>81.789999999999992</v>
      </c>
      <c r="W237" s="21">
        <f t="shared" si="80"/>
        <v>21100.487962499999</v>
      </c>
      <c r="X237" s="23">
        <f>(P237-L237)/L237</f>
        <v>0.10730948678071532</v>
      </c>
      <c r="Y237" s="27">
        <f t="shared" si="81"/>
        <v>7.6253974424435739E-6</v>
      </c>
      <c r="Z237" s="27">
        <f t="shared" si="82"/>
        <v>1.6089960694355893E-5</v>
      </c>
      <c r="AA237" s="22">
        <f t="shared" si="83"/>
        <v>16.089960694355891</v>
      </c>
      <c r="AB237" s="22">
        <f t="shared" si="85"/>
        <v>43.486380255015909</v>
      </c>
      <c r="AC237">
        <v>24.548100000000002</v>
      </c>
      <c r="AD237" s="31"/>
      <c r="AE237" s="32"/>
    </row>
    <row r="238" spans="1:31" x14ac:dyDescent="0.35">
      <c r="A238" s="2">
        <v>44792</v>
      </c>
      <c r="B238" s="6" t="s">
        <v>18</v>
      </c>
      <c r="C238" s="6" t="s">
        <v>214</v>
      </c>
      <c r="D238" t="s">
        <v>20</v>
      </c>
      <c r="E238" t="s">
        <v>21</v>
      </c>
      <c r="F238">
        <v>1</v>
      </c>
      <c r="G238" t="s">
        <v>30</v>
      </c>
      <c r="H238" t="s">
        <v>166</v>
      </c>
      <c r="I238" t="str">
        <f t="shared" si="68"/>
        <v>K6FthE10</v>
      </c>
      <c r="J238" t="s">
        <v>422</v>
      </c>
      <c r="K238" t="s">
        <v>225</v>
      </c>
      <c r="L238" s="1">
        <v>0.54700000000000004</v>
      </c>
      <c r="M238">
        <v>11.21</v>
      </c>
      <c r="N238" s="1">
        <f t="shared" si="76"/>
        <v>-1.121</v>
      </c>
      <c r="O238" t="s">
        <v>175</v>
      </c>
      <c r="P238">
        <v>0.50600000000000001</v>
      </c>
      <c r="Q238" s="1">
        <f t="shared" si="69"/>
        <v>4.1000000000000036E-2</v>
      </c>
      <c r="R238">
        <v>11.98</v>
      </c>
      <c r="S238" s="42">
        <f t="shared" si="77"/>
        <v>-1.198</v>
      </c>
      <c r="T238" s="1">
        <f t="shared" si="78"/>
        <v>-7.6999999999999957E-2</v>
      </c>
      <c r="U238">
        <v>163.95</v>
      </c>
      <c r="V238">
        <v>163.95</v>
      </c>
      <c r="W238" s="21">
        <f t="shared" si="80"/>
        <v>21100.487962499999</v>
      </c>
      <c r="X238" s="23">
        <f>(L238-P238)/P238</f>
        <v>8.1027667984189797E-2</v>
      </c>
      <c r="Y238" s="27">
        <f t="shared" si="81"/>
        <v>5.3960330721106346E-6</v>
      </c>
      <c r="Z238" s="27">
        <f t="shared" si="82"/>
        <v>1.1385893088332234E-5</v>
      </c>
      <c r="AA238" s="22">
        <f t="shared" si="83"/>
        <v>11.385893088332235</v>
      </c>
      <c r="AB238" s="22">
        <f t="shared" si="85"/>
        <v>147.86874140691222</v>
      </c>
      <c r="AC238">
        <v>34.301699999999997</v>
      </c>
      <c r="AD238" s="31"/>
      <c r="AE238" s="32"/>
    </row>
    <row r="239" spans="1:31" x14ac:dyDescent="0.35">
      <c r="A239" s="2">
        <v>44720</v>
      </c>
      <c r="B239" t="s">
        <v>18</v>
      </c>
      <c r="C239" t="s">
        <v>19</v>
      </c>
      <c r="D239" t="s">
        <v>45</v>
      </c>
      <c r="E239" t="s">
        <v>46</v>
      </c>
      <c r="F239">
        <v>3</v>
      </c>
      <c r="G239" t="s">
        <v>30</v>
      </c>
      <c r="H239" t="s">
        <v>106</v>
      </c>
      <c r="I239" t="str">
        <f t="shared" si="68"/>
        <v>L4FthC7</v>
      </c>
      <c r="J239" t="s">
        <v>414</v>
      </c>
      <c r="K239" t="s">
        <v>23</v>
      </c>
      <c r="L239" s="1">
        <v>0.66100000000000003</v>
      </c>
      <c r="M239">
        <v>12.35</v>
      </c>
      <c r="N239" s="1">
        <f t="shared" si="76"/>
        <v>-1.2349999999999999</v>
      </c>
      <c r="O239" t="s">
        <v>105</v>
      </c>
      <c r="P239">
        <v>0.73599999999999999</v>
      </c>
      <c r="Q239" s="1">
        <f t="shared" si="69"/>
        <v>-7.4999999999999956E-2</v>
      </c>
      <c r="R239">
        <v>11.53</v>
      </c>
      <c r="S239" s="42">
        <f t="shared" si="77"/>
        <v>-1.153</v>
      </c>
      <c r="T239" s="1">
        <f t="shared" si="78"/>
        <v>8.1999999999999851E-2</v>
      </c>
      <c r="U239">
        <v>83.45</v>
      </c>
      <c r="V239" s="13">
        <f>(T239+U239)/2</f>
        <v>41.765999999999998</v>
      </c>
      <c r="W239" s="21">
        <f t="shared" si="80"/>
        <v>5466.6634625000006</v>
      </c>
      <c r="X239" s="23">
        <f>(P239-L239)/L239</f>
        <v>0.11346444780635394</v>
      </c>
      <c r="Y239" s="27">
        <f t="shared" si="81"/>
        <v>8.1673163927777997E-6</v>
      </c>
      <c r="Z239" s="27">
        <f t="shared" si="82"/>
        <v>4.4647970111075701E-6</v>
      </c>
      <c r="AA239" s="22">
        <f t="shared" si="83"/>
        <v>4.4647970111075699</v>
      </c>
      <c r="AB239" s="22">
        <f t="shared" si="85"/>
        <v>54.448744037897292</v>
      </c>
      <c r="AC239">
        <v>26.9267</v>
      </c>
      <c r="AD239" s="31"/>
      <c r="AE239" s="32"/>
    </row>
    <row r="240" spans="1:31" x14ac:dyDescent="0.35">
      <c r="A240" s="2">
        <v>44722</v>
      </c>
      <c r="B240" t="s">
        <v>18</v>
      </c>
      <c r="C240" t="s">
        <v>19</v>
      </c>
      <c r="D240" t="s">
        <v>109</v>
      </c>
      <c r="E240" t="s">
        <v>21</v>
      </c>
      <c r="F240">
        <v>13</v>
      </c>
      <c r="G240" t="s">
        <v>30</v>
      </c>
      <c r="H240" t="s">
        <v>106</v>
      </c>
      <c r="I240" t="str">
        <f t="shared" si="68"/>
        <v>L3FthC7</v>
      </c>
      <c r="J240" t="s">
        <v>445</v>
      </c>
      <c r="K240" t="s">
        <v>111</v>
      </c>
      <c r="L240" s="1">
        <v>0.621</v>
      </c>
      <c r="M240">
        <v>3.45</v>
      </c>
      <c r="N240" s="1">
        <f t="shared" si="76"/>
        <v>-0.34500000000000003</v>
      </c>
      <c r="O240" t="s">
        <v>112</v>
      </c>
      <c r="P240">
        <v>0.501</v>
      </c>
      <c r="Q240" s="1">
        <f t="shared" si="69"/>
        <v>0.12</v>
      </c>
      <c r="R240">
        <v>11.43</v>
      </c>
      <c r="S240" s="42">
        <f t="shared" si="77"/>
        <v>-1.143</v>
      </c>
      <c r="T240" s="1">
        <f t="shared" si="78"/>
        <v>-0.79800000000000004</v>
      </c>
      <c r="U240">
        <v>147</v>
      </c>
      <c r="V240" s="13">
        <f>(T240+U240)/2</f>
        <v>73.100999999999999</v>
      </c>
      <c r="W240" s="21">
        <f t="shared" si="80"/>
        <v>16963.065000000002</v>
      </c>
      <c r="X240" s="23">
        <f>(L240-P240)/P240</f>
        <v>0.23952095808383234</v>
      </c>
      <c r="Y240" s="27">
        <f t="shared" si="81"/>
        <v>2.04889090551796E-5</v>
      </c>
      <c r="Z240" s="27">
        <f t="shared" si="82"/>
        <v>3.475546960821002E-5</v>
      </c>
      <c r="AA240" s="22">
        <f t="shared" si="83"/>
        <v>34.755469608210021</v>
      </c>
      <c r="AB240" s="22">
        <f t="shared" si="85"/>
        <v>43.553220060413558</v>
      </c>
      <c r="AC240">
        <v>27.385200000000001</v>
      </c>
      <c r="AD240" s="34"/>
      <c r="AE240" s="35"/>
    </row>
    <row r="241" spans="1:31" x14ac:dyDescent="0.35">
      <c r="A241" s="2">
        <v>44791</v>
      </c>
      <c r="B241" s="6" t="s">
        <v>18</v>
      </c>
      <c r="C241" s="6" t="s">
        <v>214</v>
      </c>
      <c r="D241" t="s">
        <v>86</v>
      </c>
      <c r="E241" t="s">
        <v>46</v>
      </c>
      <c r="F241">
        <v>14</v>
      </c>
      <c r="G241" t="s">
        <v>30</v>
      </c>
      <c r="H241" t="s">
        <v>90</v>
      </c>
      <c r="I241" t="str">
        <f t="shared" si="68"/>
        <v>K5FthA4</v>
      </c>
      <c r="J241" t="s">
        <v>400</v>
      </c>
      <c r="K241" t="s">
        <v>23</v>
      </c>
      <c r="L241" s="1">
        <v>0.63900000000000001</v>
      </c>
      <c r="M241">
        <v>5.65</v>
      </c>
      <c r="N241" s="1">
        <f t="shared" si="76"/>
        <v>-0.56500000000000006</v>
      </c>
      <c r="O241" t="s">
        <v>224</v>
      </c>
      <c r="P241">
        <v>0.51500000000000001</v>
      </c>
      <c r="Q241" s="1">
        <f t="shared" si="69"/>
        <v>0.124</v>
      </c>
      <c r="R241">
        <v>11.06</v>
      </c>
      <c r="S241" s="42">
        <f t="shared" si="77"/>
        <v>-1.1060000000000001</v>
      </c>
      <c r="T241" s="1">
        <f t="shared" si="78"/>
        <v>-0.54100000000000004</v>
      </c>
      <c r="U241">
        <v>83.3</v>
      </c>
      <c r="V241">
        <v>83.3</v>
      </c>
      <c r="W241" s="21">
        <f t="shared" si="80"/>
        <v>5447.0286500000002</v>
      </c>
      <c r="X241" s="23">
        <f>(L241-P241)/P241</f>
        <v>0.24077669902912621</v>
      </c>
      <c r="Y241" s="27">
        <f t="shared" si="81"/>
        <v>2.0621220060983069E-5</v>
      </c>
      <c r="Z241" s="27">
        <f t="shared" si="82"/>
        <v>1.1232437647012951E-5</v>
      </c>
      <c r="AA241" s="22">
        <f t="shared" si="83"/>
        <v>11.232437647012951</v>
      </c>
      <c r="AB241" s="22">
        <f t="shared" si="85"/>
        <v>20.762361639580313</v>
      </c>
      <c r="AC241">
        <v>28.894600000000001</v>
      </c>
      <c r="AD241" s="37"/>
      <c r="AE241" s="40"/>
    </row>
    <row r="242" spans="1:31" x14ac:dyDescent="0.35">
      <c r="A242" s="2">
        <v>44720</v>
      </c>
      <c r="B242" t="s">
        <v>18</v>
      </c>
      <c r="C242" t="s">
        <v>19</v>
      </c>
      <c r="D242" t="s">
        <v>86</v>
      </c>
      <c r="E242" t="s">
        <v>46</v>
      </c>
      <c r="F242">
        <v>2</v>
      </c>
      <c r="G242" t="s">
        <v>30</v>
      </c>
      <c r="H242" t="s">
        <v>90</v>
      </c>
      <c r="I242" t="str">
        <f t="shared" si="68"/>
        <v>K5FthA4</v>
      </c>
      <c r="J242" t="s">
        <v>400</v>
      </c>
      <c r="K242" t="s">
        <v>87</v>
      </c>
      <c r="L242" s="1">
        <v>0.77700000000000002</v>
      </c>
      <c r="M242">
        <v>10.72</v>
      </c>
      <c r="N242" s="1">
        <f t="shared" si="76"/>
        <v>-1.0720000000000001</v>
      </c>
      <c r="O242" t="s">
        <v>88</v>
      </c>
      <c r="P242">
        <v>0.67600000000000005</v>
      </c>
      <c r="Q242" s="1">
        <f t="shared" si="69"/>
        <v>0.10099999999999998</v>
      </c>
      <c r="R242">
        <v>11.04</v>
      </c>
      <c r="S242" s="42">
        <f t="shared" si="77"/>
        <v>-1.1039999999999999</v>
      </c>
      <c r="T242" s="1">
        <f t="shared" si="78"/>
        <v>-3.1999999999999806E-2</v>
      </c>
      <c r="U242">
        <v>83.3</v>
      </c>
      <c r="V242" s="13">
        <f>(T242+U242)/2</f>
        <v>41.634</v>
      </c>
      <c r="W242" s="21">
        <f t="shared" si="80"/>
        <v>5447.0286500000002</v>
      </c>
      <c r="X242" s="23">
        <f>(L242-P242)/P242</f>
        <v>0.1494082840236686</v>
      </c>
      <c r="Y242" s="27">
        <f t="shared" si="81"/>
        <v>1.1460463697570792E-5</v>
      </c>
      <c r="Z242" s="27">
        <f t="shared" si="82"/>
        <v>6.2425474102953043E-6</v>
      </c>
      <c r="AA242" s="22">
        <f t="shared" si="83"/>
        <v>6.2425474102953045</v>
      </c>
      <c r="AB242" s="22">
        <f t="shared" si="85"/>
        <v>195.07960657172944</v>
      </c>
      <c r="AC242">
        <v>26.9267</v>
      </c>
      <c r="AD242" s="31"/>
      <c r="AE242" s="32"/>
    </row>
    <row r="243" spans="1:31" x14ac:dyDescent="0.35">
      <c r="A243" s="2">
        <v>44806</v>
      </c>
      <c r="B243" s="6" t="s">
        <v>18</v>
      </c>
      <c r="C243" s="6" t="s">
        <v>232</v>
      </c>
      <c r="D243" t="s">
        <v>20</v>
      </c>
      <c r="E243" t="s">
        <v>21</v>
      </c>
      <c r="F243">
        <v>5</v>
      </c>
      <c r="G243" t="s">
        <v>30</v>
      </c>
      <c r="H243" t="s">
        <v>85</v>
      </c>
      <c r="I243" t="str">
        <f t="shared" si="68"/>
        <v>K6FthH10</v>
      </c>
      <c r="J243" t="s">
        <v>489</v>
      </c>
      <c r="K243" t="s">
        <v>222</v>
      </c>
      <c r="L243" s="1">
        <v>0.73199999999999998</v>
      </c>
      <c r="M243">
        <v>8.4499999999999993</v>
      </c>
      <c r="N243" s="1">
        <f t="shared" si="76"/>
        <v>-0.84499999999999997</v>
      </c>
      <c r="O243" t="s">
        <v>211</v>
      </c>
      <c r="P243">
        <v>0.79400000000000004</v>
      </c>
      <c r="Q243" s="1">
        <f t="shared" si="69"/>
        <v>-6.2000000000000055E-2</v>
      </c>
      <c r="R243">
        <v>10.87</v>
      </c>
      <c r="S243" s="42">
        <f t="shared" si="77"/>
        <v>-1.087</v>
      </c>
      <c r="T243" s="1">
        <f t="shared" si="78"/>
        <v>-0.24199999999999999</v>
      </c>
      <c r="U243">
        <v>68.05</v>
      </c>
      <c r="V243">
        <v>65.75</v>
      </c>
      <c r="W243" s="21">
        <f t="shared" si="80"/>
        <v>3635.1799624999999</v>
      </c>
      <c r="X243" s="23">
        <f>(P243-L243)/L243</f>
        <v>8.4699453551912648E-2</v>
      </c>
      <c r="Y243" s="27">
        <f t="shared" si="81"/>
        <v>5.6985975939280051E-6</v>
      </c>
      <c r="Z243" s="27">
        <f t="shared" si="82"/>
        <v>2.0715427787797793E-6</v>
      </c>
      <c r="AA243" s="22">
        <f t="shared" si="83"/>
        <v>2.0715427787797793</v>
      </c>
      <c r="AB243" s="22">
        <f t="shared" si="85"/>
        <v>8.5600941271891706</v>
      </c>
      <c r="AC243">
        <v>35.566600000000001</v>
      </c>
      <c r="AD243" s="34"/>
      <c r="AE243" s="35"/>
    </row>
    <row r="244" spans="1:31" x14ac:dyDescent="0.35">
      <c r="A244" s="2">
        <v>44747</v>
      </c>
      <c r="B244" t="s">
        <v>18</v>
      </c>
      <c r="C244" t="s">
        <v>155</v>
      </c>
      <c r="D244" t="s">
        <v>20</v>
      </c>
      <c r="E244" t="s">
        <v>21</v>
      </c>
      <c r="F244">
        <v>3</v>
      </c>
      <c r="G244" t="s">
        <v>30</v>
      </c>
      <c r="H244" t="s">
        <v>166</v>
      </c>
      <c r="I244" t="str">
        <f t="shared" si="68"/>
        <v>K6FthE10</v>
      </c>
      <c r="J244" t="s">
        <v>422</v>
      </c>
      <c r="K244" t="s">
        <v>165</v>
      </c>
      <c r="L244" s="1">
        <v>0.55900000000000005</v>
      </c>
      <c r="M244">
        <v>7.85</v>
      </c>
      <c r="N244" s="1">
        <f t="shared" si="76"/>
        <v>-0.78499999999999992</v>
      </c>
      <c r="O244" t="s">
        <v>146</v>
      </c>
      <c r="P244">
        <v>0.53600000000000003</v>
      </c>
      <c r="Q244" s="1">
        <f t="shared" si="69"/>
        <v>2.300000000000002E-2</v>
      </c>
      <c r="R244">
        <v>10.56</v>
      </c>
      <c r="S244" s="42">
        <f t="shared" si="77"/>
        <v>-1.056</v>
      </c>
      <c r="T244" s="1">
        <f t="shared" si="78"/>
        <v>-0.27100000000000013</v>
      </c>
      <c r="U244">
        <v>163.95</v>
      </c>
      <c r="V244" s="13">
        <f>(T244+U244)/2</f>
        <v>81.839500000000001</v>
      </c>
      <c r="W244" s="21">
        <f t="shared" si="80"/>
        <v>21100.487962499999</v>
      </c>
      <c r="X244" s="23">
        <f>(L244-P244)/P244</f>
        <v>4.2910447761194064E-2</v>
      </c>
      <c r="Y244" s="27">
        <f t="shared" si="81"/>
        <v>2.4673574524889944E-6</v>
      </c>
      <c r="Z244" s="27">
        <f t="shared" si="82"/>
        <v>5.206244622542869E-6</v>
      </c>
      <c r="AA244" s="22">
        <f t="shared" si="83"/>
        <v>5.2062446225428687</v>
      </c>
      <c r="AB244" s="22">
        <f t="shared" si="85"/>
        <v>19.211234769530872</v>
      </c>
      <c r="AC244">
        <v>33.278799999999997</v>
      </c>
      <c r="AD244" s="31"/>
      <c r="AE244" s="32"/>
    </row>
    <row r="245" spans="1:31" x14ac:dyDescent="0.35">
      <c r="A245" s="2">
        <v>44747</v>
      </c>
      <c r="B245" t="s">
        <v>18</v>
      </c>
      <c r="C245" t="s">
        <v>155</v>
      </c>
      <c r="D245" t="s">
        <v>20</v>
      </c>
      <c r="E245" t="s">
        <v>21</v>
      </c>
      <c r="F245">
        <v>9</v>
      </c>
      <c r="G245" t="s">
        <v>30</v>
      </c>
      <c r="H245" t="s">
        <v>85</v>
      </c>
      <c r="I245" t="str">
        <f t="shared" si="68"/>
        <v>K6FthH10</v>
      </c>
      <c r="J245" t="s">
        <v>489</v>
      </c>
      <c r="K245" t="s">
        <v>143</v>
      </c>
      <c r="L245" s="1">
        <v>0.70199999999999996</v>
      </c>
      <c r="M245">
        <v>4.95</v>
      </c>
      <c r="N245" s="1">
        <f t="shared" si="76"/>
        <v>-0.495</v>
      </c>
      <c r="O245" t="s">
        <v>163</v>
      </c>
      <c r="P245">
        <v>0.80700000000000005</v>
      </c>
      <c r="Q245" s="1">
        <f t="shared" si="69"/>
        <v>-0.10500000000000009</v>
      </c>
      <c r="R245">
        <v>10.28</v>
      </c>
      <c r="S245" s="42">
        <f t="shared" si="77"/>
        <v>-1.028</v>
      </c>
      <c r="T245" s="1">
        <f t="shared" si="78"/>
        <v>-0.53300000000000003</v>
      </c>
      <c r="U245">
        <v>68.05</v>
      </c>
      <c r="V245" s="13">
        <f>(T245+U245)/2</f>
        <v>33.758499999999998</v>
      </c>
      <c r="W245" s="21">
        <f t="shared" si="80"/>
        <v>3635.1799624999999</v>
      </c>
      <c r="X245" s="23">
        <f>(P245-L245)/L245</f>
        <v>0.14957264957264971</v>
      </c>
      <c r="Y245" s="27">
        <f t="shared" si="81"/>
        <v>1.147598583495873E-5</v>
      </c>
      <c r="Z245" s="27">
        <f t="shared" si="82"/>
        <v>4.1717273757175802E-6</v>
      </c>
      <c r="AA245" s="22">
        <f t="shared" si="83"/>
        <v>4.1717273757175803</v>
      </c>
      <c r="AB245" s="22">
        <f t="shared" si="85"/>
        <v>7.826880629864128</v>
      </c>
      <c r="AC245">
        <v>33.278799999999997</v>
      </c>
      <c r="AD245" s="31"/>
      <c r="AE245" s="32"/>
    </row>
    <row r="246" spans="1:31" x14ac:dyDescent="0.35">
      <c r="A246" s="2">
        <v>44791</v>
      </c>
      <c r="B246" s="6" t="s">
        <v>18</v>
      </c>
      <c r="C246" s="6" t="s">
        <v>214</v>
      </c>
      <c r="D246" t="s">
        <v>123</v>
      </c>
      <c r="E246" t="s">
        <v>21</v>
      </c>
      <c r="F246">
        <v>6</v>
      </c>
      <c r="G246" t="s">
        <v>30</v>
      </c>
      <c r="H246" t="s">
        <v>115</v>
      </c>
      <c r="I246" t="str">
        <f t="shared" si="68"/>
        <v>M1FthD8</v>
      </c>
      <c r="J246" t="s">
        <v>461</v>
      </c>
      <c r="K246" t="s">
        <v>222</v>
      </c>
      <c r="L246" s="1">
        <v>0.71399999999999997</v>
      </c>
      <c r="M246">
        <v>6.08</v>
      </c>
      <c r="N246" s="1">
        <f t="shared" si="76"/>
        <v>-0.60799999999999998</v>
      </c>
      <c r="O246" t="s">
        <v>223</v>
      </c>
      <c r="P246">
        <v>0.72599999999999998</v>
      </c>
      <c r="Q246" s="1">
        <f t="shared" si="69"/>
        <v>-1.2000000000000011E-2</v>
      </c>
      <c r="R246">
        <v>10.08</v>
      </c>
      <c r="S246" s="42">
        <f t="shared" si="77"/>
        <v>-1.008</v>
      </c>
      <c r="T246" s="1">
        <f t="shared" si="78"/>
        <v>-0.4</v>
      </c>
      <c r="U246">
        <v>84.3</v>
      </c>
      <c r="V246">
        <v>84.3</v>
      </c>
      <c r="W246" s="21">
        <f t="shared" si="80"/>
        <v>5578.59465</v>
      </c>
      <c r="X246" s="23">
        <f>(P246-L246)/L246</f>
        <v>1.6806722689075647E-2</v>
      </c>
      <c r="Y246" s="27">
        <f t="shared" si="81"/>
        <v>7.7824542547624803E-7</v>
      </c>
      <c r="Z246" s="27">
        <f t="shared" si="82"/>
        <v>4.3415157669487714E-7</v>
      </c>
      <c r="AA246" s="22">
        <f t="shared" si="83"/>
        <v>0.43415157669487714</v>
      </c>
      <c r="AB246" s="22">
        <f t="shared" si="85"/>
        <v>1.0853789417371928</v>
      </c>
      <c r="AC246">
        <v>28.894600000000001</v>
      </c>
      <c r="AD246" s="36"/>
      <c r="AE246" s="32"/>
    </row>
    <row r="247" spans="1:31" x14ac:dyDescent="0.35">
      <c r="A247" s="2">
        <v>44791</v>
      </c>
      <c r="B247" s="6" t="s">
        <v>18</v>
      </c>
      <c r="C247" s="6" t="s">
        <v>214</v>
      </c>
      <c r="D247" t="s">
        <v>86</v>
      </c>
      <c r="E247" t="s">
        <v>46</v>
      </c>
      <c r="F247">
        <v>1</v>
      </c>
      <c r="G247" t="s">
        <v>30</v>
      </c>
      <c r="H247" t="s">
        <v>65</v>
      </c>
      <c r="I247" t="str">
        <f t="shared" si="68"/>
        <v>K5FthC5</v>
      </c>
      <c r="J247" t="s">
        <v>401</v>
      </c>
      <c r="K247" t="s">
        <v>219</v>
      </c>
      <c r="L247" s="1">
        <v>0.64500000000000002</v>
      </c>
      <c r="M247">
        <v>5.73</v>
      </c>
      <c r="N247" s="1">
        <f t="shared" si="76"/>
        <v>-0.57300000000000006</v>
      </c>
      <c r="O247" t="s">
        <v>220</v>
      </c>
      <c r="P247">
        <v>0.71699999999999997</v>
      </c>
      <c r="Q247" s="1">
        <f t="shared" si="69"/>
        <v>-7.1999999999999953E-2</v>
      </c>
      <c r="R247">
        <v>9.9600000000000009</v>
      </c>
      <c r="S247" s="42">
        <f t="shared" si="77"/>
        <v>-0.99600000000000011</v>
      </c>
      <c r="T247" s="1">
        <f t="shared" si="78"/>
        <v>-0.42300000000000004</v>
      </c>
      <c r="U247">
        <v>80.05</v>
      </c>
      <c r="V247">
        <v>80.05</v>
      </c>
      <c r="W247" s="21">
        <f t="shared" si="80"/>
        <v>5030.2819625000002</v>
      </c>
      <c r="X247" s="23">
        <f>(P247-L247)/L247</f>
        <v>0.11162790697674412</v>
      </c>
      <c r="Y247" s="27">
        <f t="shared" si="81"/>
        <v>8.0048879243487032E-6</v>
      </c>
      <c r="Z247" s="27">
        <f t="shared" si="82"/>
        <v>4.0266843337685347E-6</v>
      </c>
      <c r="AA247" s="22">
        <f t="shared" si="83"/>
        <v>4.026684333768535</v>
      </c>
      <c r="AB247" s="22">
        <f t="shared" si="85"/>
        <v>9.5193483067814064</v>
      </c>
      <c r="AC247">
        <v>28.894600000000001</v>
      </c>
      <c r="AD247" s="36"/>
      <c r="AE247" s="32"/>
    </row>
    <row r="248" spans="1:31" x14ac:dyDescent="0.35">
      <c r="A248" s="2">
        <v>44805</v>
      </c>
      <c r="B248" s="6" t="s">
        <v>18</v>
      </c>
      <c r="C248" s="6" t="s">
        <v>232</v>
      </c>
      <c r="D248" t="s">
        <v>123</v>
      </c>
      <c r="E248" t="s">
        <v>21</v>
      </c>
      <c r="F248">
        <v>6</v>
      </c>
      <c r="G248" t="s">
        <v>30</v>
      </c>
      <c r="H248" t="s">
        <v>115</v>
      </c>
      <c r="I248" t="str">
        <f t="shared" si="68"/>
        <v>M1FthD8</v>
      </c>
      <c r="J248" t="s">
        <v>461</v>
      </c>
      <c r="K248" t="s">
        <v>188</v>
      </c>
      <c r="L248" s="1">
        <v>0.61599999999999999</v>
      </c>
      <c r="M248">
        <v>8.1199999999999992</v>
      </c>
      <c r="N248" s="1">
        <f t="shared" si="76"/>
        <v>-0.81199999999999994</v>
      </c>
      <c r="O248" t="s">
        <v>240</v>
      </c>
      <c r="P248">
        <v>0.72399999999999998</v>
      </c>
      <c r="Q248" s="1">
        <f t="shared" si="69"/>
        <v>-0.10799999999999998</v>
      </c>
      <c r="R248">
        <v>9.82</v>
      </c>
      <c r="S248" s="42">
        <f t="shared" si="77"/>
        <v>-0.98199999999999998</v>
      </c>
      <c r="T248" s="1">
        <f t="shared" si="78"/>
        <v>-0.17000000000000004</v>
      </c>
      <c r="U248">
        <v>84.3</v>
      </c>
      <c r="V248">
        <v>87.4</v>
      </c>
      <c r="W248" s="21">
        <f t="shared" si="80"/>
        <v>5578.59465</v>
      </c>
      <c r="X248" s="23">
        <f>(P248-L248)/L248</f>
        <v>0.1753246753246753</v>
      </c>
      <c r="Y248" s="27">
        <f t="shared" si="81"/>
        <v>1.3954611422900447E-5</v>
      </c>
      <c r="Z248" s="27">
        <f t="shared" si="82"/>
        <v>7.7847120626621334E-6</v>
      </c>
      <c r="AA248" s="22">
        <f t="shared" si="83"/>
        <v>7.7847120626621331</v>
      </c>
      <c r="AB248" s="22">
        <f t="shared" si="85"/>
        <v>45.792423898012537</v>
      </c>
      <c r="AC248">
        <v>34.357199999999999</v>
      </c>
      <c r="AD248" s="36"/>
      <c r="AE248" s="32"/>
    </row>
    <row r="249" spans="1:31" x14ac:dyDescent="0.35">
      <c r="A249" s="2">
        <v>44792</v>
      </c>
      <c r="B249" s="6" t="s">
        <v>18</v>
      </c>
      <c r="C249" s="6" t="s">
        <v>214</v>
      </c>
      <c r="D249" t="s">
        <v>45</v>
      </c>
      <c r="E249" t="s">
        <v>46</v>
      </c>
      <c r="F249">
        <v>13</v>
      </c>
      <c r="G249" t="s">
        <v>30</v>
      </c>
      <c r="H249" t="s">
        <v>106</v>
      </c>
      <c r="I249" t="str">
        <f t="shared" si="68"/>
        <v>L4FthC7</v>
      </c>
      <c r="J249" t="s">
        <v>414</v>
      </c>
      <c r="K249" t="s">
        <v>207</v>
      </c>
      <c r="L249" s="1">
        <v>0.76100000000000001</v>
      </c>
      <c r="M249">
        <v>9.34</v>
      </c>
      <c r="N249" s="1">
        <f t="shared" si="76"/>
        <v>-0.93399999999999994</v>
      </c>
      <c r="O249" t="s">
        <v>105</v>
      </c>
      <c r="P249">
        <v>0.78300000000000003</v>
      </c>
      <c r="Q249" s="1">
        <f t="shared" si="69"/>
        <v>-2.200000000000002E-2</v>
      </c>
      <c r="R249">
        <v>9.69</v>
      </c>
      <c r="S249" s="42">
        <f t="shared" si="77"/>
        <v>-0.96899999999999997</v>
      </c>
      <c r="T249" s="1">
        <f t="shared" si="78"/>
        <v>-3.5000000000000031E-2</v>
      </c>
      <c r="U249">
        <v>83.45</v>
      </c>
      <c r="V249">
        <v>83.45</v>
      </c>
      <c r="W249" s="21">
        <f t="shared" si="80"/>
        <v>5466.6634625000006</v>
      </c>
      <c r="X249" s="23">
        <f>(P249-L249)/L249</f>
        <v>2.8909329829172166E-2</v>
      </c>
      <c r="Y249" s="27">
        <f t="shared" si="81"/>
        <v>1.5173465061379961E-6</v>
      </c>
      <c r="Z249" s="27">
        <f t="shared" si="82"/>
        <v>8.2948227050566164E-7</v>
      </c>
      <c r="AA249" s="22">
        <f t="shared" si="83"/>
        <v>0.82948227050566159</v>
      </c>
      <c r="AB249" s="22">
        <f t="shared" si="85"/>
        <v>23.699493443018881</v>
      </c>
      <c r="AC249">
        <v>34.301699999999997</v>
      </c>
      <c r="AD249" s="36"/>
      <c r="AE249" s="32"/>
    </row>
    <row r="250" spans="1:31" x14ac:dyDescent="0.35">
      <c r="A250" s="2">
        <v>44806</v>
      </c>
      <c r="B250" s="6" t="s">
        <v>18</v>
      </c>
      <c r="C250" s="6" t="s">
        <v>232</v>
      </c>
      <c r="D250" t="s">
        <v>20</v>
      </c>
      <c r="E250" t="s">
        <v>21</v>
      </c>
      <c r="F250">
        <v>10</v>
      </c>
      <c r="G250" t="s">
        <v>30</v>
      </c>
      <c r="H250" t="s">
        <v>166</v>
      </c>
      <c r="I250" t="str">
        <f t="shared" si="68"/>
        <v>K6FthE10</v>
      </c>
      <c r="J250" t="s">
        <v>422</v>
      </c>
      <c r="K250" t="s">
        <v>241</v>
      </c>
      <c r="L250" s="1">
        <v>0.55800000000000005</v>
      </c>
      <c r="M250">
        <v>8.8699999999999992</v>
      </c>
      <c r="N250" s="1">
        <f t="shared" si="76"/>
        <v>-0.8869999999999999</v>
      </c>
      <c r="O250" t="s">
        <v>32</v>
      </c>
      <c r="P250">
        <v>0.53200000000000003</v>
      </c>
      <c r="Q250" s="1">
        <f t="shared" si="69"/>
        <v>2.6000000000000023E-2</v>
      </c>
      <c r="R250">
        <v>9.6199999999999992</v>
      </c>
      <c r="S250" s="42">
        <f t="shared" si="77"/>
        <v>-0.96199999999999997</v>
      </c>
      <c r="T250" s="1">
        <f t="shared" si="78"/>
        <v>-7.5000000000000067E-2</v>
      </c>
      <c r="U250">
        <v>163.95</v>
      </c>
      <c r="V250">
        <v>160.80000000000001</v>
      </c>
      <c r="W250" s="21">
        <f t="shared" si="80"/>
        <v>21100.487962499999</v>
      </c>
      <c r="X250" s="23">
        <f>(L250-P250)/P250</f>
        <v>4.8872180451127858E-2</v>
      </c>
      <c r="Y250" s="27">
        <f t="shared" si="81"/>
        <v>2.8958891476231187E-6</v>
      </c>
      <c r="Z250" s="27">
        <f t="shared" si="82"/>
        <v>6.1104674100156002E-6</v>
      </c>
      <c r="AA250" s="22">
        <f t="shared" si="83"/>
        <v>6.1104674100156</v>
      </c>
      <c r="AB250" s="22">
        <f t="shared" si="85"/>
        <v>81.472898800207929</v>
      </c>
      <c r="AC250">
        <v>35.566600000000001</v>
      </c>
      <c r="AD250" s="36"/>
      <c r="AE250" s="32"/>
    </row>
    <row r="251" spans="1:31" x14ac:dyDescent="0.35">
      <c r="A251" s="2">
        <v>44805</v>
      </c>
      <c r="B251" s="6" t="s">
        <v>18</v>
      </c>
      <c r="C251" s="6" t="s">
        <v>232</v>
      </c>
      <c r="D251" t="s">
        <v>45</v>
      </c>
      <c r="E251" t="s">
        <v>46</v>
      </c>
      <c r="F251">
        <v>15</v>
      </c>
      <c r="G251" t="s">
        <v>30</v>
      </c>
      <c r="H251" t="s">
        <v>106</v>
      </c>
      <c r="I251" t="str">
        <f t="shared" si="68"/>
        <v>L4FthC7</v>
      </c>
      <c r="J251" t="s">
        <v>414</v>
      </c>
      <c r="K251" t="s">
        <v>237</v>
      </c>
      <c r="L251">
        <v>0.76500000000000001</v>
      </c>
      <c r="M251">
        <v>6.98</v>
      </c>
      <c r="N251" s="1">
        <f t="shared" si="76"/>
        <v>-0.69800000000000006</v>
      </c>
      <c r="O251" t="s">
        <v>163</v>
      </c>
      <c r="P251">
        <v>0.78200000000000003</v>
      </c>
      <c r="Q251" s="1">
        <f t="shared" si="69"/>
        <v>-1.7000000000000015E-2</v>
      </c>
      <c r="R251">
        <v>8.89</v>
      </c>
      <c r="S251" s="42">
        <f t="shared" si="77"/>
        <v>-0.88900000000000001</v>
      </c>
      <c r="T251" s="1">
        <f t="shared" si="78"/>
        <v>-0.19099999999999995</v>
      </c>
      <c r="U251">
        <v>83.45</v>
      </c>
      <c r="V251">
        <v>70.099999999999994</v>
      </c>
      <c r="W251" s="21">
        <f t="shared" si="80"/>
        <v>5466.6634625000006</v>
      </c>
      <c r="X251" s="23">
        <f>(P251-L251)/L251</f>
        <v>2.222222222222224E-2</v>
      </c>
      <c r="Y251" s="27">
        <f t="shared" si="81"/>
        <v>1.0975955988685696E-6</v>
      </c>
      <c r="Z251" s="27">
        <f t="shared" si="82"/>
        <v>6.0001857569356171E-7</v>
      </c>
      <c r="AA251" s="22">
        <f t="shared" si="83"/>
        <v>0.60001857569356176</v>
      </c>
      <c r="AB251" s="22">
        <f t="shared" si="85"/>
        <v>3.1414585114846174</v>
      </c>
      <c r="AC251">
        <v>34.357199999999999</v>
      </c>
      <c r="AD251" s="13"/>
      <c r="AE251" s="39"/>
    </row>
    <row r="252" spans="1:31" x14ac:dyDescent="0.35">
      <c r="A252" s="2">
        <v>44790</v>
      </c>
      <c r="B252" s="6" t="s">
        <v>18</v>
      </c>
      <c r="C252" s="6" t="s">
        <v>214</v>
      </c>
      <c r="D252" t="s">
        <v>133</v>
      </c>
      <c r="E252" t="s">
        <v>46</v>
      </c>
      <c r="F252">
        <v>2</v>
      </c>
      <c r="G252" t="s">
        <v>30</v>
      </c>
      <c r="H252" t="s">
        <v>137</v>
      </c>
      <c r="I252" t="str">
        <f t="shared" si="68"/>
        <v>K1FthH1</v>
      </c>
      <c r="J252" t="s">
        <v>475</v>
      </c>
      <c r="K252" t="s">
        <v>216</v>
      </c>
      <c r="L252" s="1">
        <v>0.54100000000000004</v>
      </c>
      <c r="M252">
        <v>4.83</v>
      </c>
      <c r="N252" s="1">
        <f t="shared" si="76"/>
        <v>-0.48299999999999998</v>
      </c>
      <c r="O252" s="6" t="s">
        <v>217</v>
      </c>
      <c r="P252">
        <v>0.55300000000000005</v>
      </c>
      <c r="Q252" s="1">
        <f t="shared" si="69"/>
        <v>-1.2000000000000011E-2</v>
      </c>
      <c r="R252">
        <v>8.8699999999999992</v>
      </c>
      <c r="S252" s="42">
        <f t="shared" si="77"/>
        <v>-0.8869999999999999</v>
      </c>
      <c r="T252" s="1">
        <f t="shared" si="78"/>
        <v>-0.40399999999999991</v>
      </c>
      <c r="U252">
        <v>104.2</v>
      </c>
      <c r="V252">
        <v>104.2</v>
      </c>
      <c r="W252" s="21">
        <f t="shared" si="80"/>
        <v>8523.247400000002</v>
      </c>
      <c r="X252" s="23">
        <f>(P252-L252)/L252</f>
        <v>2.2181146025878021E-2</v>
      </c>
      <c r="Y252" s="27">
        <f t="shared" si="81"/>
        <v>1.0950986458450365E-6</v>
      </c>
      <c r="Z252" s="27">
        <f t="shared" si="82"/>
        <v>9.3337966859422302E-7</v>
      </c>
      <c r="AA252" s="22">
        <f t="shared" si="83"/>
        <v>0.93337966859422306</v>
      </c>
      <c r="AB252" s="22">
        <f t="shared" si="85"/>
        <v>2.3103457143421369</v>
      </c>
      <c r="AC252">
        <v>32.178800000000003</v>
      </c>
      <c r="AD252" s="31"/>
      <c r="AE252" s="32"/>
    </row>
    <row r="253" spans="1:31" x14ac:dyDescent="0.35">
      <c r="A253" s="2">
        <v>44733</v>
      </c>
      <c r="B253" t="s">
        <v>18</v>
      </c>
      <c r="C253" t="s">
        <v>141</v>
      </c>
      <c r="D253" t="s">
        <v>133</v>
      </c>
      <c r="E253" t="s">
        <v>46</v>
      </c>
      <c r="F253">
        <v>2</v>
      </c>
      <c r="G253" t="s">
        <v>30</v>
      </c>
      <c r="H253" t="s">
        <v>137</v>
      </c>
      <c r="I253" t="str">
        <f t="shared" si="68"/>
        <v>K1FthH1</v>
      </c>
      <c r="J253" t="s">
        <v>475</v>
      </c>
      <c r="K253" t="s">
        <v>142</v>
      </c>
      <c r="L253" s="1">
        <v>0.64700000000000002</v>
      </c>
      <c r="M253">
        <v>5.7</v>
      </c>
      <c r="N253" s="1">
        <f t="shared" si="76"/>
        <v>-0.57000000000000006</v>
      </c>
      <c r="O253" t="s">
        <v>100</v>
      </c>
      <c r="P253">
        <v>0.73599999999999999</v>
      </c>
      <c r="Q253" s="1">
        <f t="shared" si="69"/>
        <v>-8.8999999999999968E-2</v>
      </c>
      <c r="R253">
        <v>8.42</v>
      </c>
      <c r="S253" s="42">
        <f t="shared" si="77"/>
        <v>-0.84199999999999997</v>
      </c>
      <c r="T253" s="1">
        <f t="shared" si="78"/>
        <v>-0.27199999999999991</v>
      </c>
      <c r="U253">
        <v>104.2</v>
      </c>
      <c r="V253" s="13">
        <f>(T253+U253)/2</f>
        <v>51.963999999999999</v>
      </c>
      <c r="W253" s="21">
        <f t="shared" si="80"/>
        <v>8523.247400000002</v>
      </c>
      <c r="X253" s="23">
        <f>(P253-L253)/L253</f>
        <v>0.13755795981452854</v>
      </c>
      <c r="Y253" s="27">
        <f t="shared" si="81"/>
        <v>1.0351967266640995E-5</v>
      </c>
      <c r="Z253" s="27">
        <f t="shared" si="82"/>
        <v>8.8232378090282984E-6</v>
      </c>
      <c r="AA253" s="22">
        <f t="shared" si="83"/>
        <v>8.8232378090282992</v>
      </c>
      <c r="AB253" s="22">
        <f t="shared" si="85"/>
        <v>32.438374297898172</v>
      </c>
      <c r="AC253">
        <v>30.972899999999999</v>
      </c>
      <c r="AD253" s="31"/>
      <c r="AE253" s="32"/>
    </row>
    <row r="254" spans="1:31" s="4" customFormat="1" x14ac:dyDescent="0.35">
      <c r="A254" s="2">
        <v>44777</v>
      </c>
      <c r="B254" t="s">
        <v>18</v>
      </c>
      <c r="C254" t="s">
        <v>196</v>
      </c>
      <c r="D254" t="s">
        <v>123</v>
      </c>
      <c r="E254" t="s">
        <v>21</v>
      </c>
      <c r="F254">
        <v>4</v>
      </c>
      <c r="G254" t="s">
        <v>30</v>
      </c>
      <c r="H254" t="s">
        <v>115</v>
      </c>
      <c r="I254" t="str">
        <f t="shared" si="68"/>
        <v>M1FthD8</v>
      </c>
      <c r="J254" t="s">
        <v>461</v>
      </c>
      <c r="K254" t="s">
        <v>165</v>
      </c>
      <c r="L254" s="1">
        <v>0.51900000000000002</v>
      </c>
      <c r="M254">
        <v>6.34</v>
      </c>
      <c r="N254" s="1">
        <f t="shared" si="76"/>
        <v>-0.63400000000000001</v>
      </c>
      <c r="O254" s="6" t="s">
        <v>168</v>
      </c>
      <c r="P254">
        <v>0.55300000000000005</v>
      </c>
      <c r="Q254" s="1">
        <f t="shared" si="69"/>
        <v>-3.400000000000003E-2</v>
      </c>
      <c r="R254">
        <v>8.18</v>
      </c>
      <c r="S254" s="42">
        <f t="shared" si="77"/>
        <v>-0.81799999999999995</v>
      </c>
      <c r="T254" s="1">
        <f t="shared" si="78"/>
        <v>-0.18399999999999994</v>
      </c>
      <c r="U254">
        <v>84.3</v>
      </c>
      <c r="V254">
        <v>84.3</v>
      </c>
      <c r="W254" s="21">
        <f t="shared" si="80"/>
        <v>5578.59465</v>
      </c>
      <c r="X254" s="23">
        <f>(P254-L254)/L254</f>
        <v>6.5510597302504872E-2</v>
      </c>
      <c r="Y254" s="27">
        <f t="shared" si="81"/>
        <v>4.1536174063171412E-6</v>
      </c>
      <c r="Z254" s="27">
        <f t="shared" si="82"/>
        <v>2.3171347841027682E-6</v>
      </c>
      <c r="AA254" s="22">
        <f t="shared" si="83"/>
        <v>2.3171347841027683</v>
      </c>
      <c r="AB254" s="22">
        <f t="shared" si="85"/>
        <v>12.593123826645483</v>
      </c>
      <c r="AC254">
        <v>29.967099999999999</v>
      </c>
      <c r="AD254" s="31"/>
      <c r="AE254" s="32"/>
    </row>
    <row r="255" spans="1:31" x14ac:dyDescent="0.35">
      <c r="A255" s="2">
        <v>44763</v>
      </c>
      <c r="B255" t="s">
        <v>18</v>
      </c>
      <c r="C255" t="s">
        <v>181</v>
      </c>
      <c r="D255" t="s">
        <v>86</v>
      </c>
      <c r="E255" t="s">
        <v>46</v>
      </c>
      <c r="F255">
        <v>2</v>
      </c>
      <c r="G255" t="s">
        <v>30</v>
      </c>
      <c r="H255" t="s">
        <v>90</v>
      </c>
      <c r="I255" t="str">
        <f t="shared" si="68"/>
        <v>K5FthA4</v>
      </c>
      <c r="J255" t="s">
        <v>400</v>
      </c>
      <c r="K255" t="s">
        <v>186</v>
      </c>
      <c r="L255" s="1">
        <v>0.61899999999999999</v>
      </c>
      <c r="M255">
        <v>8.6199999999999992</v>
      </c>
      <c r="N255" s="1">
        <f t="shared" si="76"/>
        <v>-0.86199999999999988</v>
      </c>
      <c r="O255" t="s">
        <v>187</v>
      </c>
      <c r="P255">
        <v>0.60199999999999998</v>
      </c>
      <c r="Q255" s="1">
        <f t="shared" si="69"/>
        <v>1.7000000000000015E-2</v>
      </c>
      <c r="R255">
        <v>8.17</v>
      </c>
      <c r="S255" s="42">
        <f t="shared" si="77"/>
        <v>-0.81699999999999995</v>
      </c>
      <c r="T255" s="1">
        <f t="shared" si="78"/>
        <v>4.4999999999999929E-2</v>
      </c>
      <c r="U255">
        <v>83.3</v>
      </c>
      <c r="V255" s="13">
        <f>(T255+U255)/2</f>
        <v>41.672499999999999</v>
      </c>
      <c r="W255" s="21">
        <f t="shared" si="80"/>
        <v>5447.0286500000002</v>
      </c>
      <c r="X255" s="23">
        <f>(L255-P255)/P255</f>
        <v>2.8239202657807334E-2</v>
      </c>
      <c r="Y255" s="27">
        <f t="shared" si="81"/>
        <v>1.4741657026885822E-6</v>
      </c>
      <c r="Z255" s="27">
        <f t="shared" si="82"/>
        <v>8.0298228173920891E-7</v>
      </c>
      <c r="AA255" s="22">
        <f t="shared" si="83"/>
        <v>0.80298228173920894</v>
      </c>
      <c r="AB255" s="22">
        <f t="shared" si="85"/>
        <v>17.844050705315784</v>
      </c>
      <c r="AC255">
        <v>31.981100000000001</v>
      </c>
      <c r="AD255" s="31"/>
      <c r="AE255" s="32"/>
    </row>
    <row r="256" spans="1:31" x14ac:dyDescent="0.35">
      <c r="A256" s="2">
        <v>44749</v>
      </c>
      <c r="B256" t="s">
        <v>18</v>
      </c>
      <c r="C256" t="s">
        <v>155</v>
      </c>
      <c r="D256" t="s">
        <v>109</v>
      </c>
      <c r="E256" t="s">
        <v>21</v>
      </c>
      <c r="F256">
        <v>7</v>
      </c>
      <c r="G256" t="s">
        <v>30</v>
      </c>
      <c r="H256" t="s">
        <v>106</v>
      </c>
      <c r="I256" t="str">
        <f t="shared" si="68"/>
        <v>L3FthC7</v>
      </c>
      <c r="J256" t="s">
        <v>445</v>
      </c>
      <c r="K256" t="s">
        <v>174</v>
      </c>
      <c r="L256" s="1">
        <v>0.67700000000000005</v>
      </c>
      <c r="M256">
        <v>2.0499999999999998</v>
      </c>
      <c r="N256" s="1">
        <f t="shared" si="76"/>
        <v>-0.20499999999999999</v>
      </c>
      <c r="O256" t="s">
        <v>175</v>
      </c>
      <c r="P256">
        <v>0.68300000000000005</v>
      </c>
      <c r="Q256" s="1">
        <f t="shared" si="69"/>
        <v>-6.0000000000000053E-3</v>
      </c>
      <c r="R256">
        <v>8.17</v>
      </c>
      <c r="S256" s="42">
        <f t="shared" si="77"/>
        <v>-0.81699999999999995</v>
      </c>
      <c r="T256" s="1">
        <f t="shared" si="78"/>
        <v>-0.61199999999999999</v>
      </c>
      <c r="U256">
        <v>147</v>
      </c>
      <c r="V256" s="13">
        <f>(T256+U256)/2</f>
        <v>73.194000000000003</v>
      </c>
      <c r="W256" s="21">
        <f t="shared" si="80"/>
        <v>16963.065000000002</v>
      </c>
      <c r="X256" s="23">
        <f>(P256-L256)/L256</f>
        <v>8.8626292466765216E-3</v>
      </c>
      <c r="Y256" s="27">
        <f t="shared" si="81"/>
        <v>3.5399448777603155E-7</v>
      </c>
      <c r="Z256" s="27">
        <f t="shared" si="82"/>
        <v>6.0048315057865297E-7</v>
      </c>
      <c r="AA256" s="22">
        <f t="shared" si="83"/>
        <v>0.60048315057865298</v>
      </c>
      <c r="AB256" s="22">
        <f t="shared" si="85"/>
        <v>0.98118161859257025</v>
      </c>
      <c r="AC256">
        <v>34.081400000000002</v>
      </c>
      <c r="AD256" s="31"/>
      <c r="AE256" s="32"/>
    </row>
    <row r="257" spans="1:31" x14ac:dyDescent="0.35">
      <c r="A257" s="2">
        <v>44764</v>
      </c>
      <c r="B257" t="s">
        <v>18</v>
      </c>
      <c r="C257" t="s">
        <v>181</v>
      </c>
      <c r="D257" t="s">
        <v>133</v>
      </c>
      <c r="E257" t="s">
        <v>46</v>
      </c>
      <c r="F257">
        <v>8</v>
      </c>
      <c r="G257" t="s">
        <v>30</v>
      </c>
      <c r="H257" t="s">
        <v>137</v>
      </c>
      <c r="I257" t="str">
        <f t="shared" si="68"/>
        <v>K1FthH1</v>
      </c>
      <c r="J257" t="s">
        <v>475</v>
      </c>
      <c r="K257" t="s">
        <v>191</v>
      </c>
      <c r="L257" s="1">
        <v>0.69899999999999995</v>
      </c>
      <c r="M257">
        <v>6.92</v>
      </c>
      <c r="N257" s="1">
        <f t="shared" si="76"/>
        <v>-0.69199999999999995</v>
      </c>
      <c r="O257" t="s">
        <v>189</v>
      </c>
      <c r="P257">
        <v>0.747</v>
      </c>
      <c r="Q257" s="1">
        <f t="shared" si="69"/>
        <v>-4.8000000000000043E-2</v>
      </c>
      <c r="R257">
        <v>7.98</v>
      </c>
      <c r="S257" s="42">
        <f t="shared" si="77"/>
        <v>-0.79800000000000004</v>
      </c>
      <c r="T257" s="1">
        <f t="shared" si="78"/>
        <v>-0.10600000000000009</v>
      </c>
      <c r="U257">
        <v>104.2</v>
      </c>
      <c r="V257" s="13">
        <f>(T257+U257)/2</f>
        <v>52.047000000000004</v>
      </c>
      <c r="W257" s="21">
        <f t="shared" si="80"/>
        <v>8523.247400000002</v>
      </c>
      <c r="X257" s="23">
        <f>(P257-L257)/L257</f>
        <v>6.8669527896995777E-2</v>
      </c>
      <c r="Y257" s="27">
        <f t="shared" si="81"/>
        <v>4.401528530309561E-6</v>
      </c>
      <c r="Z257" s="27">
        <f t="shared" si="82"/>
        <v>3.7515316601986797E-6</v>
      </c>
      <c r="AA257" s="22">
        <f t="shared" si="83"/>
        <v>3.7515316601986797</v>
      </c>
      <c r="AB257" s="22">
        <f t="shared" si="85"/>
        <v>35.391808115081851</v>
      </c>
      <c r="AC257">
        <v>34.764699999999998</v>
      </c>
      <c r="AD257" s="31"/>
      <c r="AE257" s="32"/>
    </row>
    <row r="258" spans="1:31" x14ac:dyDescent="0.35">
      <c r="A258" s="2">
        <v>44806</v>
      </c>
      <c r="B258" s="6" t="s">
        <v>18</v>
      </c>
      <c r="C258" s="6" t="s">
        <v>232</v>
      </c>
      <c r="D258" t="s">
        <v>86</v>
      </c>
      <c r="E258" t="s">
        <v>46</v>
      </c>
      <c r="F258">
        <v>7</v>
      </c>
      <c r="G258" t="s">
        <v>30</v>
      </c>
      <c r="H258" t="s">
        <v>65</v>
      </c>
      <c r="I258" t="str">
        <f t="shared" ref="I258:I321" si="86">D258&amp;G258&amp;H258</f>
        <v>K5FthC5</v>
      </c>
      <c r="J258" t="s">
        <v>401</v>
      </c>
      <c r="K258" t="s">
        <v>59</v>
      </c>
      <c r="L258" s="1" t="s">
        <v>50</v>
      </c>
      <c r="M258">
        <v>5.54</v>
      </c>
      <c r="N258" s="1">
        <f t="shared" si="76"/>
        <v>-0.55400000000000005</v>
      </c>
      <c r="O258" t="s">
        <v>224</v>
      </c>
      <c r="P258">
        <v>0.72899999999999998</v>
      </c>
      <c r="Q258" s="1" t="e">
        <f t="shared" ref="Q258:Q321" si="87">L258-P258</f>
        <v>#VALUE!</v>
      </c>
      <c r="R258">
        <v>7.89</v>
      </c>
      <c r="S258" s="42">
        <f t="shared" si="77"/>
        <v>-0.78899999999999992</v>
      </c>
      <c r="T258" s="1">
        <f t="shared" si="78"/>
        <v>-0.23499999999999988</v>
      </c>
      <c r="U258">
        <v>80.05</v>
      </c>
      <c r="V258">
        <v>78.599999999999994</v>
      </c>
      <c r="W258" s="21">
        <f t="shared" si="80"/>
        <v>5030.2819625000002</v>
      </c>
      <c r="X258" s="23" t="s">
        <v>50</v>
      </c>
      <c r="Y258" s="27" t="s">
        <v>103</v>
      </c>
      <c r="Z258" s="27" t="s">
        <v>103</v>
      </c>
      <c r="AA258" s="22" t="s">
        <v>103</v>
      </c>
      <c r="AB258" s="22" t="s">
        <v>103</v>
      </c>
      <c r="AC258">
        <v>35.566600000000001</v>
      </c>
      <c r="AD258" s="31"/>
      <c r="AE258" s="32"/>
    </row>
    <row r="259" spans="1:31" x14ac:dyDescent="0.35">
      <c r="A259" s="2">
        <v>44763</v>
      </c>
      <c r="B259" t="s">
        <v>18</v>
      </c>
      <c r="C259" t="s">
        <v>181</v>
      </c>
      <c r="D259" t="s">
        <v>86</v>
      </c>
      <c r="E259" t="s">
        <v>46</v>
      </c>
      <c r="F259">
        <v>7</v>
      </c>
      <c r="G259" t="s">
        <v>30</v>
      </c>
      <c r="H259" t="s">
        <v>65</v>
      </c>
      <c r="I259" t="str">
        <f t="shared" si="86"/>
        <v>K5FthC5</v>
      </c>
      <c r="J259" t="s">
        <v>401</v>
      </c>
      <c r="K259" t="s">
        <v>186</v>
      </c>
      <c r="L259" s="1">
        <v>0.80800000000000005</v>
      </c>
      <c r="M259">
        <v>5.09</v>
      </c>
      <c r="N259" s="1">
        <f t="shared" si="76"/>
        <v>-0.50900000000000001</v>
      </c>
      <c r="O259" t="s">
        <v>187</v>
      </c>
      <c r="P259">
        <v>0.84099999999999997</v>
      </c>
      <c r="Q259" s="1">
        <f t="shared" si="87"/>
        <v>-3.2999999999999918E-2</v>
      </c>
      <c r="R259">
        <v>7.72</v>
      </c>
      <c r="S259" s="42">
        <f t="shared" si="77"/>
        <v>-0.77200000000000002</v>
      </c>
      <c r="T259" s="1">
        <f t="shared" si="78"/>
        <v>-0.26300000000000001</v>
      </c>
      <c r="U259">
        <v>80.05</v>
      </c>
      <c r="V259" s="13">
        <f>(T259+U259)/2</f>
        <v>39.893499999999996</v>
      </c>
      <c r="W259" s="21">
        <f t="shared" si="80"/>
        <v>5030.2819625000002</v>
      </c>
      <c r="X259" s="23">
        <f t="shared" ref="X259:X270" si="88">(P259-L259)/L259</f>
        <v>4.0841584158415739E-2</v>
      </c>
      <c r="Y259" s="27">
        <f t="shared" ref="Y259:Y290" si="89">119*(10^-6)*(X259^1.231)</f>
        <v>2.3217434888082536E-6</v>
      </c>
      <c r="Z259" s="27">
        <f t="shared" ref="Z259:Z290" si="90">Y259*(W259/10000)</f>
        <v>1.167902439330398E-6</v>
      </c>
      <c r="AA259" s="22">
        <f t="shared" ref="AA259:AA290" si="91">Z259*10^6</f>
        <v>1.1679024393303981</v>
      </c>
      <c r="AB259" s="22">
        <f t="shared" ref="AB259:AB283" si="92">AA259/ABS(T259)</f>
        <v>4.4406936856669121</v>
      </c>
      <c r="AC259">
        <v>31.981100000000001</v>
      </c>
      <c r="AD259" s="31"/>
      <c r="AE259" s="32"/>
    </row>
    <row r="260" spans="1:31" x14ac:dyDescent="0.35">
      <c r="A260" s="2">
        <v>44804</v>
      </c>
      <c r="B260" s="6" t="s">
        <v>18</v>
      </c>
      <c r="C260" s="6" t="s">
        <v>232</v>
      </c>
      <c r="D260" t="s">
        <v>109</v>
      </c>
      <c r="E260" t="s">
        <v>21</v>
      </c>
      <c r="F260">
        <v>2</v>
      </c>
      <c r="G260" t="s">
        <v>30</v>
      </c>
      <c r="H260" t="s">
        <v>106</v>
      </c>
      <c r="I260" t="str">
        <f t="shared" si="86"/>
        <v>L3FthC7</v>
      </c>
      <c r="J260" t="s">
        <v>445</v>
      </c>
      <c r="K260" t="s">
        <v>236</v>
      </c>
      <c r="L260" s="1">
        <v>0.45600000000000002</v>
      </c>
      <c r="M260">
        <v>6.45</v>
      </c>
      <c r="N260" s="1">
        <f t="shared" si="76"/>
        <v>-0.64500000000000002</v>
      </c>
      <c r="O260" t="s">
        <v>135</v>
      </c>
      <c r="P260">
        <v>0.45900000000000002</v>
      </c>
      <c r="Q260" s="1">
        <f t="shared" si="87"/>
        <v>-3.0000000000000027E-3</v>
      </c>
      <c r="R260">
        <v>7.59</v>
      </c>
      <c r="S260" s="42">
        <f t="shared" si="77"/>
        <v>-0.75900000000000001</v>
      </c>
      <c r="T260" s="1">
        <f t="shared" si="78"/>
        <v>-0.11399999999999999</v>
      </c>
      <c r="U260">
        <v>147</v>
      </c>
      <c r="V260">
        <v>145.6</v>
      </c>
      <c r="W260" s="21">
        <f t="shared" si="80"/>
        <v>16963.065000000002</v>
      </c>
      <c r="X260" s="23">
        <f t="shared" si="88"/>
        <v>6.5789473684210583E-3</v>
      </c>
      <c r="Y260" s="27">
        <f t="shared" si="89"/>
        <v>2.4529997538842837E-7</v>
      </c>
      <c r="Z260" s="27">
        <f t="shared" si="90"/>
        <v>4.1610394270123108E-7</v>
      </c>
      <c r="AA260" s="22">
        <f t="shared" si="91"/>
        <v>0.41610394270123108</v>
      </c>
      <c r="AB260" s="22">
        <f t="shared" si="92"/>
        <v>3.6500345850985187</v>
      </c>
      <c r="AC260">
        <v>32.519599999999997</v>
      </c>
      <c r="AD260" s="31"/>
      <c r="AE260" s="32"/>
    </row>
    <row r="261" spans="1:31" x14ac:dyDescent="0.35">
      <c r="A261" s="2">
        <v>44776</v>
      </c>
      <c r="B261" t="s">
        <v>18</v>
      </c>
      <c r="C261" t="s">
        <v>196</v>
      </c>
      <c r="D261" t="s">
        <v>109</v>
      </c>
      <c r="E261" t="s">
        <v>21</v>
      </c>
      <c r="F261">
        <v>15</v>
      </c>
      <c r="G261" t="s">
        <v>30</v>
      </c>
      <c r="H261" t="s">
        <v>106</v>
      </c>
      <c r="I261" t="str">
        <f t="shared" si="86"/>
        <v>L3FthC7</v>
      </c>
      <c r="J261" t="s">
        <v>445</v>
      </c>
      <c r="K261" t="s">
        <v>134</v>
      </c>
      <c r="L261" s="1">
        <v>0.502</v>
      </c>
      <c r="M261">
        <v>3.37</v>
      </c>
      <c r="N261" s="1">
        <f t="shared" si="76"/>
        <v>-0.33700000000000002</v>
      </c>
      <c r="O261" t="s">
        <v>202</v>
      </c>
      <c r="P261">
        <v>0.50900000000000001</v>
      </c>
      <c r="Q261" s="1">
        <f t="shared" si="87"/>
        <v>-7.0000000000000062E-3</v>
      </c>
      <c r="R261">
        <v>7.37</v>
      </c>
      <c r="S261" s="42">
        <f t="shared" si="77"/>
        <v>-0.73699999999999999</v>
      </c>
      <c r="T261" s="1">
        <f t="shared" si="78"/>
        <v>-0.39999999999999997</v>
      </c>
      <c r="U261">
        <v>147</v>
      </c>
      <c r="V261">
        <v>147</v>
      </c>
      <c r="W261" s="21">
        <f t="shared" si="80"/>
        <v>16963.065000000002</v>
      </c>
      <c r="X261" s="23">
        <f t="shared" si="88"/>
        <v>1.3944223107569733E-2</v>
      </c>
      <c r="Y261" s="27">
        <f t="shared" si="89"/>
        <v>6.1843829311156999E-7</v>
      </c>
      <c r="Z261" s="27">
        <f t="shared" si="90"/>
        <v>1.0490608964540614E-6</v>
      </c>
      <c r="AA261" s="22">
        <f t="shared" si="91"/>
        <v>1.0490608964540613</v>
      </c>
      <c r="AB261" s="22">
        <f t="shared" si="92"/>
        <v>2.6226522411351536</v>
      </c>
      <c r="AC261">
        <v>28.545300000000001</v>
      </c>
      <c r="AD261" s="34"/>
      <c r="AE261" s="35"/>
    </row>
    <row r="262" spans="1:31" x14ac:dyDescent="0.35">
      <c r="A262" s="2">
        <v>44804</v>
      </c>
      <c r="B262" s="6" t="s">
        <v>18</v>
      </c>
      <c r="C262" s="6" t="s">
        <v>232</v>
      </c>
      <c r="D262" t="s">
        <v>133</v>
      </c>
      <c r="E262" t="s">
        <v>46</v>
      </c>
      <c r="F262">
        <v>6</v>
      </c>
      <c r="G262" t="s">
        <v>30</v>
      </c>
      <c r="H262" t="s">
        <v>137</v>
      </c>
      <c r="I262" t="str">
        <f t="shared" si="86"/>
        <v>K1FthH1</v>
      </c>
      <c r="J262" t="s">
        <v>475</v>
      </c>
      <c r="K262" t="s">
        <v>235</v>
      </c>
      <c r="L262" s="1">
        <v>0.48899999999999999</v>
      </c>
      <c r="M262">
        <v>7.98</v>
      </c>
      <c r="N262" s="1">
        <f t="shared" si="76"/>
        <v>-0.79800000000000004</v>
      </c>
      <c r="O262" t="s">
        <v>200</v>
      </c>
      <c r="P262">
        <v>0.52600000000000002</v>
      </c>
      <c r="Q262" s="1">
        <f t="shared" si="87"/>
        <v>-3.7000000000000033E-2</v>
      </c>
      <c r="R262">
        <v>7.23</v>
      </c>
      <c r="S262" s="42">
        <f t="shared" si="77"/>
        <v>-0.72300000000000009</v>
      </c>
      <c r="T262" s="1">
        <f t="shared" si="78"/>
        <v>7.4999999999999956E-2</v>
      </c>
      <c r="U262">
        <v>104.2</v>
      </c>
      <c r="V262">
        <v>102.55</v>
      </c>
      <c r="W262" s="21">
        <f t="shared" si="80"/>
        <v>8523.247400000002</v>
      </c>
      <c r="X262" s="23">
        <f t="shared" si="88"/>
        <v>7.5664621676891683E-2</v>
      </c>
      <c r="Y262" s="27">
        <f t="shared" si="89"/>
        <v>4.9597990164211136E-6</v>
      </c>
      <c r="Z262" s="27">
        <f t="shared" si="90"/>
        <v>4.2273594071233824E-6</v>
      </c>
      <c r="AA262" s="22">
        <f t="shared" si="91"/>
        <v>4.227359407123382</v>
      </c>
      <c r="AB262" s="22">
        <f t="shared" si="92"/>
        <v>56.364792094978462</v>
      </c>
      <c r="AC262">
        <v>32.519599999999997</v>
      </c>
      <c r="AD262" s="31"/>
      <c r="AE262" s="32"/>
    </row>
    <row r="263" spans="1:31" x14ac:dyDescent="0.35">
      <c r="A263" s="2">
        <v>44749</v>
      </c>
      <c r="B263" t="s">
        <v>18</v>
      </c>
      <c r="C263" t="s">
        <v>155</v>
      </c>
      <c r="D263" t="s">
        <v>133</v>
      </c>
      <c r="E263" t="s">
        <v>46</v>
      </c>
      <c r="F263">
        <v>2</v>
      </c>
      <c r="G263" t="s">
        <v>30</v>
      </c>
      <c r="H263" t="s">
        <v>137</v>
      </c>
      <c r="I263" t="str">
        <f t="shared" si="86"/>
        <v>K1FthH1</v>
      </c>
      <c r="J263" t="s">
        <v>475</v>
      </c>
      <c r="K263" t="s">
        <v>173</v>
      </c>
      <c r="L263" s="1">
        <v>0.68799999999999994</v>
      </c>
      <c r="M263">
        <v>3.82</v>
      </c>
      <c r="N263" s="1">
        <f t="shared" si="76"/>
        <v>-0.38200000000000001</v>
      </c>
      <c r="O263" t="s">
        <v>32</v>
      </c>
      <c r="P263">
        <v>0.76100000000000001</v>
      </c>
      <c r="Q263" s="1">
        <f t="shared" si="87"/>
        <v>-7.3000000000000065E-2</v>
      </c>
      <c r="R263">
        <v>7.01</v>
      </c>
      <c r="S263" s="42">
        <f t="shared" si="77"/>
        <v>-0.70099999999999996</v>
      </c>
      <c r="T263" s="1">
        <f t="shared" si="78"/>
        <v>-0.31899999999999995</v>
      </c>
      <c r="U263">
        <v>104.2</v>
      </c>
      <c r="V263" s="13">
        <f>(T263+U263)/2</f>
        <v>51.9405</v>
      </c>
      <c r="W263" s="21">
        <f t="shared" si="80"/>
        <v>8523.247400000002</v>
      </c>
      <c r="X263" s="23">
        <f t="shared" si="88"/>
        <v>0.1061046511627908</v>
      </c>
      <c r="Y263" s="27">
        <f t="shared" si="89"/>
        <v>7.5201418864989709E-6</v>
      </c>
      <c r="Z263" s="27">
        <f t="shared" si="90"/>
        <v>6.409602978173347E-6</v>
      </c>
      <c r="AA263" s="22">
        <f t="shared" si="91"/>
        <v>6.4096029781733472</v>
      </c>
      <c r="AB263" s="22">
        <f t="shared" si="92"/>
        <v>20.092799304618648</v>
      </c>
      <c r="AC263">
        <v>34.081400000000002</v>
      </c>
      <c r="AD263" s="31"/>
      <c r="AE263" s="32"/>
    </row>
    <row r="264" spans="1:31" x14ac:dyDescent="0.35">
      <c r="A264" s="2">
        <v>44748</v>
      </c>
      <c r="B264" t="s">
        <v>18</v>
      </c>
      <c r="C264" t="s">
        <v>155</v>
      </c>
      <c r="D264" t="s">
        <v>45</v>
      </c>
      <c r="E264" t="s">
        <v>46</v>
      </c>
      <c r="F264">
        <v>6</v>
      </c>
      <c r="G264" t="s">
        <v>30</v>
      </c>
      <c r="H264" t="s">
        <v>106</v>
      </c>
      <c r="I264" t="str">
        <f t="shared" si="86"/>
        <v>L4FthC7</v>
      </c>
      <c r="J264" t="s">
        <v>414</v>
      </c>
      <c r="K264" t="s">
        <v>169</v>
      </c>
      <c r="L264" s="1">
        <v>0.66700000000000004</v>
      </c>
      <c r="M264">
        <v>2.63</v>
      </c>
      <c r="N264" s="1">
        <f t="shared" si="76"/>
        <v>-0.26300000000000001</v>
      </c>
      <c r="O264" t="s">
        <v>170</v>
      </c>
      <c r="P264">
        <v>0.75800000000000001</v>
      </c>
      <c r="Q264" s="1">
        <f t="shared" si="87"/>
        <v>-9.099999999999997E-2</v>
      </c>
      <c r="R264">
        <v>7.01</v>
      </c>
      <c r="S264" s="42">
        <f t="shared" si="77"/>
        <v>-0.70099999999999996</v>
      </c>
      <c r="T264" s="1">
        <f t="shared" si="78"/>
        <v>-0.43799999999999994</v>
      </c>
      <c r="U264">
        <v>83.45</v>
      </c>
      <c r="V264" s="13">
        <f>(T264+U264)/2</f>
        <v>41.506</v>
      </c>
      <c r="W264" s="21">
        <f t="shared" si="80"/>
        <v>5466.6634625000006</v>
      </c>
      <c r="X264" s="23">
        <f t="shared" si="88"/>
        <v>0.13643178410794599</v>
      </c>
      <c r="Y264" s="27">
        <f t="shared" si="89"/>
        <v>1.0247738008281305E-5</v>
      </c>
      <c r="Z264" s="27">
        <f t="shared" si="90"/>
        <v>5.6020934943143945E-6</v>
      </c>
      <c r="AA264" s="22">
        <f t="shared" si="91"/>
        <v>5.6020934943143947</v>
      </c>
      <c r="AB264" s="22">
        <f t="shared" si="92"/>
        <v>12.790167795238347</v>
      </c>
      <c r="AC264">
        <v>33.4651</v>
      </c>
      <c r="AD264" s="31"/>
      <c r="AE264" s="32"/>
    </row>
    <row r="265" spans="1:31" x14ac:dyDescent="0.35">
      <c r="A265" s="2">
        <v>44778</v>
      </c>
      <c r="B265" s="6" t="s">
        <v>18</v>
      </c>
      <c r="C265" s="6" t="s">
        <v>196</v>
      </c>
      <c r="D265" t="s">
        <v>86</v>
      </c>
      <c r="E265" t="s">
        <v>46</v>
      </c>
      <c r="F265">
        <v>3</v>
      </c>
      <c r="G265" t="s">
        <v>30</v>
      </c>
      <c r="H265" t="s">
        <v>65</v>
      </c>
      <c r="I265" t="str">
        <f t="shared" si="86"/>
        <v>K5FthC5</v>
      </c>
      <c r="J265" t="s">
        <v>401</v>
      </c>
      <c r="K265" t="s">
        <v>208</v>
      </c>
      <c r="L265" s="1">
        <v>0.59099999999999997</v>
      </c>
      <c r="M265">
        <v>5.01</v>
      </c>
      <c r="N265" s="1">
        <f t="shared" si="76"/>
        <v>-0.501</v>
      </c>
      <c r="O265" s="6" t="s">
        <v>168</v>
      </c>
      <c r="P265">
        <v>0.65600000000000003</v>
      </c>
      <c r="Q265" s="1">
        <f t="shared" si="87"/>
        <v>-6.5000000000000058E-2</v>
      </c>
      <c r="R265">
        <v>6.16</v>
      </c>
      <c r="S265" s="42">
        <f t="shared" si="77"/>
        <v>-0.61599999999999999</v>
      </c>
      <c r="T265" s="1">
        <f t="shared" si="78"/>
        <v>-0.11499999999999999</v>
      </c>
      <c r="U265">
        <v>80.05</v>
      </c>
      <c r="V265">
        <v>80.05</v>
      </c>
      <c r="W265" s="21">
        <f t="shared" si="80"/>
        <v>5030.2819625000002</v>
      </c>
      <c r="X265" s="23">
        <f t="shared" si="88"/>
        <v>0.10998307952622684</v>
      </c>
      <c r="Y265" s="27">
        <f t="shared" si="89"/>
        <v>7.859937894337759E-6</v>
      </c>
      <c r="Z265" s="27">
        <f t="shared" si="90"/>
        <v>3.9537703816257466E-6</v>
      </c>
      <c r="AA265" s="22">
        <f t="shared" si="91"/>
        <v>3.9537703816257466</v>
      </c>
      <c r="AB265" s="22">
        <f t="shared" si="92"/>
        <v>34.380612014136929</v>
      </c>
      <c r="AC265">
        <v>33.254899999999999</v>
      </c>
      <c r="AD265" s="31"/>
      <c r="AE265" s="32"/>
    </row>
    <row r="266" spans="1:31" x14ac:dyDescent="0.35">
      <c r="A266" s="2">
        <v>44763</v>
      </c>
      <c r="B266" t="s">
        <v>18</v>
      </c>
      <c r="C266" t="s">
        <v>181</v>
      </c>
      <c r="D266" t="s">
        <v>109</v>
      </c>
      <c r="E266" t="s">
        <v>21</v>
      </c>
      <c r="F266">
        <v>16</v>
      </c>
      <c r="G266" t="s">
        <v>30</v>
      </c>
      <c r="H266" t="s">
        <v>106</v>
      </c>
      <c r="I266" t="str">
        <f t="shared" si="86"/>
        <v>L3FthC7</v>
      </c>
      <c r="J266" t="s">
        <v>445</v>
      </c>
      <c r="K266" t="s">
        <v>188</v>
      </c>
      <c r="L266" s="1">
        <v>0.64700000000000002</v>
      </c>
      <c r="M266">
        <v>5.84</v>
      </c>
      <c r="N266" s="1">
        <f t="shared" si="76"/>
        <v>-0.58399999999999996</v>
      </c>
      <c r="O266" t="s">
        <v>189</v>
      </c>
      <c r="P266">
        <v>0.68300000000000005</v>
      </c>
      <c r="Q266" s="1">
        <f t="shared" si="87"/>
        <v>-3.6000000000000032E-2</v>
      </c>
      <c r="R266">
        <v>5.96</v>
      </c>
      <c r="S266" s="42">
        <f t="shared" si="77"/>
        <v>-0.59599999999999997</v>
      </c>
      <c r="T266" s="1">
        <f t="shared" si="78"/>
        <v>-1.2000000000000011E-2</v>
      </c>
      <c r="U266">
        <v>147</v>
      </c>
      <c r="V266" s="13">
        <f>(T266+U266)/2</f>
        <v>73.494</v>
      </c>
      <c r="W266" s="21">
        <f t="shared" si="80"/>
        <v>16963.065000000002</v>
      </c>
      <c r="X266" s="23">
        <f t="shared" si="88"/>
        <v>5.5641421947449816E-2</v>
      </c>
      <c r="Y266" s="27">
        <f t="shared" si="89"/>
        <v>3.3972864764756074E-6</v>
      </c>
      <c r="Z266" s="27">
        <f t="shared" si="90"/>
        <v>5.7628391324076704E-6</v>
      </c>
      <c r="AA266" s="22">
        <f t="shared" si="91"/>
        <v>5.7628391324076702</v>
      </c>
      <c r="AB266" s="22">
        <f t="shared" si="92"/>
        <v>480.23659436730543</v>
      </c>
      <c r="AC266">
        <v>31.981100000000001</v>
      </c>
      <c r="AD266" s="31"/>
      <c r="AE266" s="32"/>
    </row>
    <row r="267" spans="1:31" x14ac:dyDescent="0.35">
      <c r="A267" s="2">
        <v>44776</v>
      </c>
      <c r="B267" t="s">
        <v>18</v>
      </c>
      <c r="C267" t="s">
        <v>196</v>
      </c>
      <c r="D267" t="s">
        <v>133</v>
      </c>
      <c r="E267" t="s">
        <v>46</v>
      </c>
      <c r="F267">
        <v>1</v>
      </c>
      <c r="G267" t="s">
        <v>30</v>
      </c>
      <c r="H267" t="s">
        <v>137</v>
      </c>
      <c r="I267" t="str">
        <f t="shared" si="86"/>
        <v>K1FthH1</v>
      </c>
      <c r="J267" t="s">
        <v>475</v>
      </c>
      <c r="K267" t="s">
        <v>199</v>
      </c>
      <c r="L267" s="1">
        <v>0.64300000000000002</v>
      </c>
      <c r="M267">
        <v>4.54</v>
      </c>
      <c r="N267" s="1">
        <f t="shared" si="76"/>
        <v>-0.45400000000000001</v>
      </c>
      <c r="O267" t="s">
        <v>200</v>
      </c>
      <c r="P267">
        <v>0.68700000000000006</v>
      </c>
      <c r="Q267" s="1">
        <f t="shared" si="87"/>
        <v>-4.4000000000000039E-2</v>
      </c>
      <c r="R267">
        <v>5.93</v>
      </c>
      <c r="S267" s="42">
        <f t="shared" si="77"/>
        <v>-0.59299999999999997</v>
      </c>
      <c r="T267" s="1">
        <f t="shared" si="78"/>
        <v>-0.13899999999999996</v>
      </c>
      <c r="U267">
        <v>104.2</v>
      </c>
      <c r="V267">
        <v>104.2</v>
      </c>
      <c r="W267" s="21">
        <f t="shared" si="80"/>
        <v>8523.247400000002</v>
      </c>
      <c r="X267" s="23">
        <f t="shared" si="88"/>
        <v>6.8429237947122926E-2</v>
      </c>
      <c r="Y267" s="27">
        <f t="shared" si="89"/>
        <v>4.3825764275885476E-6</v>
      </c>
      <c r="Z267" s="27">
        <f t="shared" si="90"/>
        <v>3.7353783141745389E-6</v>
      </c>
      <c r="AA267" s="22">
        <f t="shared" si="91"/>
        <v>3.7353783141745391</v>
      </c>
      <c r="AB267" s="22">
        <f t="shared" si="92"/>
        <v>26.873225281831225</v>
      </c>
      <c r="AC267">
        <v>28.545300000000001</v>
      </c>
      <c r="AD267" s="31"/>
      <c r="AE267" s="32"/>
    </row>
    <row r="268" spans="1:31" x14ac:dyDescent="0.35">
      <c r="A268" s="2">
        <v>44747</v>
      </c>
      <c r="B268" t="s">
        <v>18</v>
      </c>
      <c r="C268" t="s">
        <v>155</v>
      </c>
      <c r="D268" t="s">
        <v>86</v>
      </c>
      <c r="E268" t="s">
        <v>46</v>
      </c>
      <c r="F268">
        <v>4</v>
      </c>
      <c r="G268" t="s">
        <v>30</v>
      </c>
      <c r="H268" t="s">
        <v>65</v>
      </c>
      <c r="I268" t="str">
        <f t="shared" si="86"/>
        <v>K5FthC5</v>
      </c>
      <c r="J268" t="s">
        <v>401</v>
      </c>
      <c r="K268" t="s">
        <v>161</v>
      </c>
      <c r="L268" s="1">
        <v>0.58199999999999996</v>
      </c>
      <c r="M268">
        <v>6.76</v>
      </c>
      <c r="N268" s="1">
        <f t="shared" si="76"/>
        <v>-0.67599999999999993</v>
      </c>
      <c r="O268" t="s">
        <v>162</v>
      </c>
      <c r="P268">
        <v>0.64700000000000002</v>
      </c>
      <c r="Q268" s="1">
        <f t="shared" si="87"/>
        <v>-6.5000000000000058E-2</v>
      </c>
      <c r="R268">
        <v>5.83</v>
      </c>
      <c r="S268" s="42">
        <f t="shared" si="77"/>
        <v>-0.58299999999999996</v>
      </c>
      <c r="T268" s="1">
        <f t="shared" si="78"/>
        <v>9.2999999999999972E-2</v>
      </c>
      <c r="U268">
        <v>80.05</v>
      </c>
      <c r="V268" s="13">
        <f>(T268+U268)/2</f>
        <v>40.0715</v>
      </c>
      <c r="W268" s="21">
        <f t="shared" si="80"/>
        <v>5030.2819625000002</v>
      </c>
      <c r="X268" s="23">
        <f t="shared" si="88"/>
        <v>0.11168384879725096</v>
      </c>
      <c r="Y268" s="27">
        <f t="shared" si="89"/>
        <v>8.0098265062032237E-6</v>
      </c>
      <c r="Z268" s="27">
        <f t="shared" si="90"/>
        <v>4.0291685796908476E-6</v>
      </c>
      <c r="AA268" s="22">
        <f t="shared" si="91"/>
        <v>4.0291685796908476</v>
      </c>
      <c r="AB268" s="22">
        <f t="shared" si="92"/>
        <v>43.32439333000913</v>
      </c>
      <c r="AC268">
        <v>33.278799999999997</v>
      </c>
      <c r="AD268" s="31"/>
      <c r="AE268" s="32"/>
    </row>
    <row r="269" spans="1:31" x14ac:dyDescent="0.35">
      <c r="A269" s="2">
        <v>44778</v>
      </c>
      <c r="B269" s="6" t="s">
        <v>18</v>
      </c>
      <c r="C269" s="6" t="s">
        <v>196</v>
      </c>
      <c r="D269" t="s">
        <v>20</v>
      </c>
      <c r="E269" t="s">
        <v>21</v>
      </c>
      <c r="F269">
        <v>8</v>
      </c>
      <c r="G269" t="s">
        <v>30</v>
      </c>
      <c r="H269" t="s">
        <v>166</v>
      </c>
      <c r="I269" t="str">
        <f t="shared" si="86"/>
        <v>K6FthE10</v>
      </c>
      <c r="J269" t="s">
        <v>422</v>
      </c>
      <c r="K269" t="s">
        <v>207</v>
      </c>
      <c r="L269" s="1">
        <v>0.437</v>
      </c>
      <c r="M269">
        <v>3.62</v>
      </c>
      <c r="N269" s="1">
        <f t="shared" si="76"/>
        <v>-0.36199999999999999</v>
      </c>
      <c r="O269" s="6" t="s">
        <v>163</v>
      </c>
      <c r="P269">
        <v>0.441</v>
      </c>
      <c r="Q269" s="1">
        <f t="shared" si="87"/>
        <v>-4.0000000000000036E-3</v>
      </c>
      <c r="R269">
        <v>5.81</v>
      </c>
      <c r="S269" s="42">
        <f t="shared" si="77"/>
        <v>-0.58099999999999996</v>
      </c>
      <c r="T269" s="1">
        <f t="shared" si="78"/>
        <v>-0.21899999999999997</v>
      </c>
      <c r="U269">
        <v>163.95</v>
      </c>
      <c r="V269">
        <v>163.95</v>
      </c>
      <c r="W269" s="21">
        <f t="shared" si="80"/>
        <v>21100.487962499999</v>
      </c>
      <c r="X269" s="23">
        <f t="shared" si="88"/>
        <v>9.1533180778032124E-3</v>
      </c>
      <c r="Y269" s="27">
        <f t="shared" si="89"/>
        <v>3.6834108395332821E-7</v>
      </c>
      <c r="Z269" s="27">
        <f t="shared" si="90"/>
        <v>7.7721766080514045E-7</v>
      </c>
      <c r="AA269" s="22">
        <f t="shared" si="91"/>
        <v>0.77721766080514043</v>
      </c>
      <c r="AB269" s="22">
        <f t="shared" si="92"/>
        <v>3.5489390904344318</v>
      </c>
      <c r="AC269">
        <v>33.254899999999999</v>
      </c>
      <c r="AD269" s="33"/>
      <c r="AE269" s="32"/>
    </row>
    <row r="270" spans="1:31" x14ac:dyDescent="0.35">
      <c r="A270" s="2">
        <v>44779</v>
      </c>
      <c r="B270" s="6" t="s">
        <v>18</v>
      </c>
      <c r="C270" s="6" t="s">
        <v>196</v>
      </c>
      <c r="D270" t="s">
        <v>45</v>
      </c>
      <c r="E270" t="s">
        <v>46</v>
      </c>
      <c r="F270">
        <v>16</v>
      </c>
      <c r="G270" t="s">
        <v>30</v>
      </c>
      <c r="H270" t="s">
        <v>106</v>
      </c>
      <c r="I270" t="str">
        <f t="shared" si="86"/>
        <v>L4FthC7</v>
      </c>
      <c r="J270" t="s">
        <v>414</v>
      </c>
      <c r="K270" t="s">
        <v>212</v>
      </c>
      <c r="L270" s="1">
        <v>0.74199999999999999</v>
      </c>
      <c r="M270">
        <v>6.67</v>
      </c>
      <c r="N270" s="1">
        <f t="shared" si="76"/>
        <v>-0.66700000000000004</v>
      </c>
      <c r="O270" s="6" t="s">
        <v>178</v>
      </c>
      <c r="P270">
        <v>0.77100000000000002</v>
      </c>
      <c r="Q270" s="1">
        <f t="shared" si="87"/>
        <v>-2.9000000000000026E-2</v>
      </c>
      <c r="R270">
        <v>5.75</v>
      </c>
      <c r="S270" s="42">
        <f t="shared" si="77"/>
        <v>-0.57499999999999996</v>
      </c>
      <c r="T270" s="1">
        <f t="shared" si="78"/>
        <v>9.2000000000000082E-2</v>
      </c>
      <c r="U270">
        <v>83.45</v>
      </c>
      <c r="V270">
        <v>83.45</v>
      </c>
      <c r="W270" s="21">
        <f t="shared" si="80"/>
        <v>5466.6634625000006</v>
      </c>
      <c r="X270" s="23">
        <f t="shared" si="88"/>
        <v>3.9083557951482516E-2</v>
      </c>
      <c r="Y270" s="27">
        <f t="shared" si="89"/>
        <v>2.1993365385287235E-6</v>
      </c>
      <c r="Z270" s="27">
        <f t="shared" si="90"/>
        <v>1.2023032696916198E-6</v>
      </c>
      <c r="AA270" s="22">
        <f t="shared" si="91"/>
        <v>1.2023032696916198</v>
      </c>
      <c r="AB270" s="22">
        <f t="shared" si="92"/>
        <v>13.068513800995856</v>
      </c>
      <c r="AC270">
        <v>31.516500000000001</v>
      </c>
      <c r="AD270" s="33"/>
      <c r="AE270" s="32"/>
    </row>
    <row r="271" spans="1:31" x14ac:dyDescent="0.35">
      <c r="A271" s="2">
        <v>44734</v>
      </c>
      <c r="B271" t="s">
        <v>18</v>
      </c>
      <c r="C271" t="s">
        <v>141</v>
      </c>
      <c r="D271" t="s">
        <v>109</v>
      </c>
      <c r="E271" t="s">
        <v>21</v>
      </c>
      <c r="F271">
        <v>15</v>
      </c>
      <c r="G271" t="s">
        <v>30</v>
      </c>
      <c r="H271" t="s">
        <v>106</v>
      </c>
      <c r="I271" t="str">
        <f t="shared" si="86"/>
        <v>L3FthC7</v>
      </c>
      <c r="J271" t="s">
        <v>445</v>
      </c>
      <c r="K271" t="s">
        <v>145</v>
      </c>
      <c r="L271" s="1">
        <v>0.60599999999999998</v>
      </c>
      <c r="M271">
        <v>4.45</v>
      </c>
      <c r="N271" s="1">
        <f t="shared" si="76"/>
        <v>-0.44500000000000001</v>
      </c>
      <c r="O271" t="s">
        <v>147</v>
      </c>
      <c r="P271">
        <v>0.53100000000000003</v>
      </c>
      <c r="Q271" s="1">
        <f t="shared" si="87"/>
        <v>7.4999999999999956E-2</v>
      </c>
      <c r="R271">
        <v>5.74</v>
      </c>
      <c r="S271" s="42">
        <f t="shared" si="77"/>
        <v>-0.57400000000000007</v>
      </c>
      <c r="T271" s="1">
        <f t="shared" si="78"/>
        <v>-0.12900000000000006</v>
      </c>
      <c r="U271">
        <v>147</v>
      </c>
      <c r="V271" s="13">
        <f>(T271+U271)/2</f>
        <v>73.435500000000005</v>
      </c>
      <c r="W271" s="21">
        <f t="shared" si="80"/>
        <v>16963.065000000002</v>
      </c>
      <c r="X271" s="23">
        <f>(L271-P271)/P271</f>
        <v>0.14124293785310726</v>
      </c>
      <c r="Y271" s="27">
        <f t="shared" si="89"/>
        <v>1.0694390083590297E-5</v>
      </c>
      <c r="Z271" s="27">
        <f t="shared" si="90"/>
        <v>1.8140963412329764E-5</v>
      </c>
      <c r="AA271" s="22">
        <f t="shared" si="91"/>
        <v>18.140963412329764</v>
      </c>
      <c r="AB271" s="22">
        <f t="shared" si="92"/>
        <v>140.62762335139345</v>
      </c>
      <c r="AC271">
        <v>31.695499999999999</v>
      </c>
      <c r="AD271" s="33"/>
      <c r="AE271" s="32"/>
    </row>
    <row r="272" spans="1:31" x14ac:dyDescent="0.35">
      <c r="A272" s="2">
        <v>44806</v>
      </c>
      <c r="B272" s="6" t="s">
        <v>18</v>
      </c>
      <c r="C272" s="6" t="s">
        <v>232</v>
      </c>
      <c r="D272" t="s">
        <v>86</v>
      </c>
      <c r="E272" t="s">
        <v>46</v>
      </c>
      <c r="F272">
        <v>10</v>
      </c>
      <c r="G272" t="s">
        <v>30</v>
      </c>
      <c r="H272" t="s">
        <v>90</v>
      </c>
      <c r="I272" t="str">
        <f t="shared" si="86"/>
        <v>K5FthA4</v>
      </c>
      <c r="J272" t="s">
        <v>400</v>
      </c>
      <c r="K272" t="s">
        <v>235</v>
      </c>
      <c r="L272" s="1">
        <v>0.66100000000000003</v>
      </c>
      <c r="M272">
        <v>9.15</v>
      </c>
      <c r="N272" s="1">
        <f t="shared" si="76"/>
        <v>-0.91500000000000004</v>
      </c>
      <c r="O272" t="s">
        <v>243</v>
      </c>
      <c r="P272">
        <v>0.57299999999999995</v>
      </c>
      <c r="Q272" s="1">
        <f t="shared" si="87"/>
        <v>8.8000000000000078E-2</v>
      </c>
      <c r="R272">
        <v>5.67</v>
      </c>
      <c r="S272" s="42">
        <f t="shared" si="77"/>
        <v>-0.56699999999999995</v>
      </c>
      <c r="T272" s="1">
        <f t="shared" si="78"/>
        <v>0.34800000000000009</v>
      </c>
      <c r="U272">
        <v>83.3</v>
      </c>
      <c r="V272">
        <v>93.3</v>
      </c>
      <c r="W272" s="21">
        <f t="shared" si="80"/>
        <v>5447.0286500000002</v>
      </c>
      <c r="X272" s="23">
        <f>(L272-P272)/P272</f>
        <v>0.15357766143106472</v>
      </c>
      <c r="Y272" s="27">
        <f t="shared" si="89"/>
        <v>1.185541582071783E-5</v>
      </c>
      <c r="Z272" s="27">
        <f t="shared" si="90"/>
        <v>6.4576789633113279E-6</v>
      </c>
      <c r="AA272" s="22">
        <f t="shared" si="91"/>
        <v>6.4576789633113281</v>
      </c>
      <c r="AB272" s="22">
        <f t="shared" si="92"/>
        <v>18.556548745147492</v>
      </c>
      <c r="AC272">
        <v>35.566600000000001</v>
      </c>
      <c r="AD272" s="38"/>
      <c r="AE272" s="35"/>
    </row>
    <row r="273" spans="1:31" x14ac:dyDescent="0.35">
      <c r="A273" s="2">
        <v>44722</v>
      </c>
      <c r="B273" t="s">
        <v>18</v>
      </c>
      <c r="C273" t="s">
        <v>19</v>
      </c>
      <c r="D273" t="s">
        <v>123</v>
      </c>
      <c r="E273" t="s">
        <v>21</v>
      </c>
      <c r="F273">
        <v>12</v>
      </c>
      <c r="G273" t="s">
        <v>30</v>
      </c>
      <c r="H273" t="s">
        <v>115</v>
      </c>
      <c r="I273" t="str">
        <f t="shared" si="86"/>
        <v>M1FthD8</v>
      </c>
      <c r="J273" t="s">
        <v>461</v>
      </c>
      <c r="K273" t="s">
        <v>128</v>
      </c>
      <c r="L273" s="1">
        <v>0.502</v>
      </c>
      <c r="M273">
        <v>8.65</v>
      </c>
      <c r="N273" s="1">
        <f t="shared" si="76"/>
        <v>-0.86499999999999999</v>
      </c>
      <c r="O273" t="s">
        <v>129</v>
      </c>
      <c r="P273">
        <v>0.55200000000000005</v>
      </c>
      <c r="Q273" s="1">
        <f t="shared" si="87"/>
        <v>-5.0000000000000044E-2</v>
      </c>
      <c r="R273">
        <v>5.53</v>
      </c>
      <c r="S273" s="42">
        <f t="shared" si="77"/>
        <v>-0.55300000000000005</v>
      </c>
      <c r="T273" s="1">
        <f t="shared" si="78"/>
        <v>0.31199999999999994</v>
      </c>
      <c r="U273">
        <v>84.3</v>
      </c>
      <c r="V273" s="13">
        <f>(T273+U273)/2</f>
        <v>42.305999999999997</v>
      </c>
      <c r="W273" s="21">
        <f t="shared" si="80"/>
        <v>5578.59465</v>
      </c>
      <c r="X273" s="23">
        <f>(P273-L273)/L273</f>
        <v>9.96015936254981E-2</v>
      </c>
      <c r="Y273" s="27">
        <f t="shared" si="89"/>
        <v>6.9568519462602977E-6</v>
      </c>
      <c r="Z273" s="27">
        <f t="shared" si="90"/>
        <v>3.8809457048249789E-6</v>
      </c>
      <c r="AA273" s="22">
        <f t="shared" si="91"/>
        <v>3.8809457048249789</v>
      </c>
      <c r="AB273" s="22">
        <f t="shared" si="92"/>
        <v>12.438928541105703</v>
      </c>
      <c r="AC273">
        <v>27.385200000000001</v>
      </c>
      <c r="AD273" s="41"/>
      <c r="AE273" s="35"/>
    </row>
    <row r="274" spans="1:31" x14ac:dyDescent="0.35">
      <c r="A274" s="2">
        <v>44723</v>
      </c>
      <c r="B274" t="s">
        <v>18</v>
      </c>
      <c r="C274" t="s">
        <v>19</v>
      </c>
      <c r="D274" t="s">
        <v>133</v>
      </c>
      <c r="E274" t="s">
        <v>46</v>
      </c>
      <c r="F274">
        <v>9</v>
      </c>
      <c r="G274" t="s">
        <v>30</v>
      </c>
      <c r="H274" t="s">
        <v>137</v>
      </c>
      <c r="I274" t="str">
        <f t="shared" si="86"/>
        <v>K1FthH1</v>
      </c>
      <c r="J274" t="s">
        <v>475</v>
      </c>
      <c r="K274" t="s">
        <v>138</v>
      </c>
      <c r="L274" s="1">
        <v>0.64500000000000002</v>
      </c>
      <c r="M274">
        <v>4.71</v>
      </c>
      <c r="N274" s="1">
        <f t="shared" si="76"/>
        <v>-0.47099999999999997</v>
      </c>
      <c r="O274" t="s">
        <v>139</v>
      </c>
      <c r="P274">
        <v>0.65100000000000002</v>
      </c>
      <c r="Q274" s="1">
        <f t="shared" si="87"/>
        <v>-6.0000000000000053E-3</v>
      </c>
      <c r="R274">
        <v>5.46</v>
      </c>
      <c r="S274" s="42">
        <f t="shared" si="77"/>
        <v>-0.54600000000000004</v>
      </c>
      <c r="T274" s="1">
        <f t="shared" si="78"/>
        <v>-7.5000000000000067E-2</v>
      </c>
      <c r="U274">
        <v>104.2</v>
      </c>
      <c r="V274" s="13">
        <f>(T274+U274)/2</f>
        <v>52.0625</v>
      </c>
      <c r="W274" s="21">
        <f t="shared" si="80"/>
        <v>8523.247400000002</v>
      </c>
      <c r="X274" s="23">
        <f>(P274-L274)/L274</f>
        <v>9.3023255813953574E-3</v>
      </c>
      <c r="Y274" s="27">
        <f t="shared" si="89"/>
        <v>3.757362891720048E-7</v>
      </c>
      <c r="Z274" s="27">
        <f t="shared" si="90"/>
        <v>3.202493349770939E-7</v>
      </c>
      <c r="AA274" s="22">
        <f t="shared" si="91"/>
        <v>0.3202493349770939</v>
      </c>
      <c r="AB274" s="22">
        <f t="shared" si="92"/>
        <v>4.269991133027915</v>
      </c>
      <c r="AC274">
        <v>31.959900000000001</v>
      </c>
      <c r="AD274" s="33"/>
      <c r="AE274" s="32"/>
    </row>
    <row r="275" spans="1:31" x14ac:dyDescent="0.35">
      <c r="A275" s="2">
        <v>44721</v>
      </c>
      <c r="B275" t="s">
        <v>18</v>
      </c>
      <c r="C275" t="s">
        <v>19</v>
      </c>
      <c r="D275" t="s">
        <v>20</v>
      </c>
      <c r="E275" t="s">
        <v>21</v>
      </c>
      <c r="F275">
        <v>16</v>
      </c>
      <c r="G275" t="s">
        <v>30</v>
      </c>
      <c r="H275" t="s">
        <v>166</v>
      </c>
      <c r="I275" t="str">
        <f t="shared" si="86"/>
        <v>K6FthE10</v>
      </c>
      <c r="J275" t="s">
        <v>422</v>
      </c>
      <c r="K275" t="s">
        <v>23</v>
      </c>
      <c r="L275" s="3">
        <v>0.53800000000000003</v>
      </c>
      <c r="M275">
        <v>5.67</v>
      </c>
      <c r="N275" s="1">
        <f t="shared" si="76"/>
        <v>-0.56699999999999995</v>
      </c>
      <c r="O275" t="s">
        <v>24</v>
      </c>
      <c r="P275">
        <v>0.51</v>
      </c>
      <c r="Q275" s="1">
        <f t="shared" si="87"/>
        <v>2.8000000000000025E-2</v>
      </c>
      <c r="R275">
        <v>5.39</v>
      </c>
      <c r="S275" s="42">
        <f t="shared" si="77"/>
        <v>-0.53899999999999992</v>
      </c>
      <c r="T275" s="1">
        <f t="shared" si="78"/>
        <v>2.8000000000000025E-2</v>
      </c>
      <c r="U275">
        <v>163.95</v>
      </c>
      <c r="V275" s="13">
        <f>(T275+U275)/2</f>
        <v>81.98899999999999</v>
      </c>
      <c r="W275" s="21">
        <f t="shared" si="80"/>
        <v>21100.487962499999</v>
      </c>
      <c r="X275" s="23">
        <f>(L275-P275)/P275</f>
        <v>5.4901960784313773E-2</v>
      </c>
      <c r="Y275" s="27">
        <f t="shared" si="89"/>
        <v>3.3417935095622935E-6</v>
      </c>
      <c r="Z275" s="27">
        <f t="shared" si="90"/>
        <v>7.0513473721679802E-6</v>
      </c>
      <c r="AA275" s="22">
        <f t="shared" si="91"/>
        <v>7.0513473721679798</v>
      </c>
      <c r="AB275" s="22">
        <f t="shared" si="92"/>
        <v>251.83383472028476</v>
      </c>
      <c r="AC275">
        <v>24.548100000000002</v>
      </c>
      <c r="AD275" s="31"/>
      <c r="AE275" s="32"/>
    </row>
    <row r="276" spans="1:31" x14ac:dyDescent="0.35">
      <c r="A276" s="2">
        <v>44779</v>
      </c>
      <c r="B276" s="6" t="s">
        <v>18</v>
      </c>
      <c r="C276" s="6" t="s">
        <v>196</v>
      </c>
      <c r="D276" t="s">
        <v>20</v>
      </c>
      <c r="E276" t="s">
        <v>21</v>
      </c>
      <c r="F276">
        <v>7</v>
      </c>
      <c r="G276" t="s">
        <v>30</v>
      </c>
      <c r="H276" t="s">
        <v>85</v>
      </c>
      <c r="I276" t="str">
        <f t="shared" si="86"/>
        <v>K6FthH10</v>
      </c>
      <c r="J276" t="s">
        <v>489</v>
      </c>
      <c r="K276" t="s">
        <v>117</v>
      </c>
      <c r="L276" s="1">
        <v>0.69199999999999995</v>
      </c>
      <c r="M276">
        <v>5.94</v>
      </c>
      <c r="N276" s="1">
        <f t="shared" si="76"/>
        <v>-0.59400000000000008</v>
      </c>
      <c r="O276" s="6" t="s">
        <v>213</v>
      </c>
      <c r="P276">
        <v>0.77100000000000002</v>
      </c>
      <c r="Q276" s="1">
        <f t="shared" si="87"/>
        <v>-7.900000000000007E-2</v>
      </c>
      <c r="R276">
        <v>5.38</v>
      </c>
      <c r="S276" s="42">
        <f t="shared" si="77"/>
        <v>-0.53800000000000003</v>
      </c>
      <c r="T276" s="1">
        <f t="shared" si="78"/>
        <v>5.600000000000005E-2</v>
      </c>
      <c r="U276">
        <v>68.05</v>
      </c>
      <c r="V276">
        <v>68.05</v>
      </c>
      <c r="W276" s="21">
        <f t="shared" si="80"/>
        <v>3635.1799624999999</v>
      </c>
      <c r="X276" s="23">
        <f>(P276-L276)/L276</f>
        <v>0.11416184971098277</v>
      </c>
      <c r="Y276" s="27">
        <f t="shared" si="89"/>
        <v>8.2291562496991197E-6</v>
      </c>
      <c r="Z276" s="27">
        <f t="shared" si="90"/>
        <v>2.9914463907187886E-6</v>
      </c>
      <c r="AA276" s="22">
        <f t="shared" si="91"/>
        <v>2.9914463907187887</v>
      </c>
      <c r="AB276" s="22">
        <f t="shared" si="92"/>
        <v>53.418685548549753</v>
      </c>
      <c r="AC276">
        <v>31.516500000000001</v>
      </c>
      <c r="AD276" s="37"/>
      <c r="AE276" s="39"/>
    </row>
    <row r="277" spans="1:31" x14ac:dyDescent="0.35">
      <c r="A277" s="2">
        <v>44720</v>
      </c>
      <c r="B277" t="s">
        <v>18</v>
      </c>
      <c r="C277" t="s">
        <v>19</v>
      </c>
      <c r="D277" t="s">
        <v>86</v>
      </c>
      <c r="E277" t="s">
        <v>46</v>
      </c>
      <c r="F277">
        <v>6</v>
      </c>
      <c r="G277" t="s">
        <v>30</v>
      </c>
      <c r="H277" t="s">
        <v>65</v>
      </c>
      <c r="I277" t="str">
        <f t="shared" si="86"/>
        <v>K5FthC5</v>
      </c>
      <c r="J277" t="s">
        <v>401</v>
      </c>
      <c r="K277" t="s">
        <v>87</v>
      </c>
      <c r="L277" s="1">
        <v>0.622</v>
      </c>
      <c r="M277">
        <v>10.24</v>
      </c>
      <c r="N277" s="1">
        <f t="shared" si="76"/>
        <v>-1.024</v>
      </c>
      <c r="O277" t="s">
        <v>88</v>
      </c>
      <c r="P277">
        <v>0.71099999999999997</v>
      </c>
      <c r="Q277" s="1">
        <f t="shared" si="87"/>
        <v>-8.8999999999999968E-2</v>
      </c>
      <c r="R277">
        <v>5.16</v>
      </c>
      <c r="S277" s="42">
        <f t="shared" si="77"/>
        <v>-0.51600000000000001</v>
      </c>
      <c r="T277" s="1">
        <f t="shared" si="78"/>
        <v>0.50800000000000001</v>
      </c>
      <c r="U277">
        <v>80.05</v>
      </c>
      <c r="V277" s="13">
        <f>(T277+U277)/2</f>
        <v>40.278999999999996</v>
      </c>
      <c r="W277" s="21">
        <f t="shared" si="80"/>
        <v>5030.2819625000002</v>
      </c>
      <c r="X277" s="23">
        <f>(P277-L277)/L277</f>
        <v>0.14308681672025719</v>
      </c>
      <c r="Y277" s="27">
        <f t="shared" si="89"/>
        <v>1.0866510300645401E-5</v>
      </c>
      <c r="Z277" s="27">
        <f t="shared" si="90"/>
        <v>5.4661610760657019E-6</v>
      </c>
      <c r="AA277" s="22">
        <f t="shared" si="91"/>
        <v>5.4661610760657018</v>
      </c>
      <c r="AB277" s="22">
        <f t="shared" si="92"/>
        <v>10.76015959855453</v>
      </c>
      <c r="AC277">
        <v>26.9267</v>
      </c>
      <c r="AD277" s="31"/>
      <c r="AE277" s="32"/>
    </row>
    <row r="278" spans="1:31" x14ac:dyDescent="0.35">
      <c r="A278" s="2">
        <v>44747</v>
      </c>
      <c r="B278" t="s">
        <v>18</v>
      </c>
      <c r="C278" t="s">
        <v>155</v>
      </c>
      <c r="D278" t="s">
        <v>86</v>
      </c>
      <c r="E278" t="s">
        <v>46</v>
      </c>
      <c r="F278">
        <v>8</v>
      </c>
      <c r="G278" t="s">
        <v>30</v>
      </c>
      <c r="H278" t="s">
        <v>90</v>
      </c>
      <c r="I278" t="str">
        <f t="shared" si="86"/>
        <v>K5FthA4</v>
      </c>
      <c r="J278" t="s">
        <v>400</v>
      </c>
      <c r="K278" t="s">
        <v>161</v>
      </c>
      <c r="L278" s="1">
        <v>0.82199999999999995</v>
      </c>
      <c r="M278">
        <v>11.67</v>
      </c>
      <c r="N278" s="1">
        <f t="shared" si="76"/>
        <v>-1.167</v>
      </c>
      <c r="O278" t="s">
        <v>162</v>
      </c>
      <c r="P278">
        <v>0.82199999999999995</v>
      </c>
      <c r="Q278" s="1">
        <f t="shared" si="87"/>
        <v>0</v>
      </c>
      <c r="R278">
        <v>4.63</v>
      </c>
      <c r="S278" s="42">
        <f t="shared" si="77"/>
        <v>-0.46299999999999997</v>
      </c>
      <c r="T278" s="1">
        <f t="shared" si="78"/>
        <v>0.70400000000000007</v>
      </c>
      <c r="U278">
        <v>83.3</v>
      </c>
      <c r="V278" s="13">
        <f>(T278+U278)/2</f>
        <v>42.001999999999995</v>
      </c>
      <c r="W278" s="21">
        <f t="shared" si="80"/>
        <v>5447.0286500000002</v>
      </c>
      <c r="X278" s="23">
        <f>(L278-P278)/P278</f>
        <v>0</v>
      </c>
      <c r="Y278" s="27">
        <f t="shared" si="89"/>
        <v>0</v>
      </c>
      <c r="Z278" s="27">
        <f t="shared" si="90"/>
        <v>0</v>
      </c>
      <c r="AA278" s="22">
        <f t="shared" si="91"/>
        <v>0</v>
      </c>
      <c r="AB278" s="22">
        <f t="shared" si="92"/>
        <v>0</v>
      </c>
      <c r="AC278">
        <v>33.278799999999997</v>
      </c>
      <c r="AD278" s="37"/>
      <c r="AE278" s="39"/>
    </row>
    <row r="279" spans="1:31" x14ac:dyDescent="0.35">
      <c r="A279" s="2">
        <v>44779</v>
      </c>
      <c r="B279" s="6" t="s">
        <v>18</v>
      </c>
      <c r="C279" s="6" t="s">
        <v>196</v>
      </c>
      <c r="D279" t="s">
        <v>86</v>
      </c>
      <c r="E279" t="s">
        <v>46</v>
      </c>
      <c r="F279">
        <v>2</v>
      </c>
      <c r="G279" t="s">
        <v>30</v>
      </c>
      <c r="H279" t="s">
        <v>90</v>
      </c>
      <c r="I279" t="str">
        <f t="shared" si="86"/>
        <v>K5FthA4</v>
      </c>
      <c r="J279" t="s">
        <v>400</v>
      </c>
      <c r="K279" t="s">
        <v>150</v>
      </c>
      <c r="L279" s="1">
        <v>0.54600000000000004</v>
      </c>
      <c r="M279">
        <v>4.46</v>
      </c>
      <c r="N279" s="1">
        <f t="shared" si="76"/>
        <v>-0.44600000000000001</v>
      </c>
      <c r="O279" s="6" t="s">
        <v>211</v>
      </c>
      <c r="P279">
        <v>0.59199999999999997</v>
      </c>
      <c r="Q279" s="1">
        <f t="shared" si="87"/>
        <v>-4.599999999999993E-2</v>
      </c>
      <c r="R279">
        <v>4.32</v>
      </c>
      <c r="S279" s="42">
        <f t="shared" si="77"/>
        <v>-0.43200000000000005</v>
      </c>
      <c r="T279" s="1">
        <f t="shared" si="78"/>
        <v>1.3999999999999957E-2</v>
      </c>
      <c r="U279">
        <v>83.3</v>
      </c>
      <c r="V279">
        <v>83.3</v>
      </c>
      <c r="W279" s="21">
        <f t="shared" si="80"/>
        <v>5447.0286500000002</v>
      </c>
      <c r="X279" s="23">
        <f>(P279-L279)/L279</f>
        <v>8.4249084249084116E-2</v>
      </c>
      <c r="Y279" s="27">
        <f t="shared" si="89"/>
        <v>5.6613200706269429E-6</v>
      </c>
      <c r="Z279" s="27">
        <f t="shared" si="90"/>
        <v>3.0837372621524982E-6</v>
      </c>
      <c r="AA279" s="22">
        <f t="shared" si="91"/>
        <v>3.0837372621524981</v>
      </c>
      <c r="AB279" s="22">
        <f t="shared" si="92"/>
        <v>220.2669472966077</v>
      </c>
      <c r="AC279">
        <v>31.516500000000001</v>
      </c>
      <c r="AD279" s="34"/>
      <c r="AE279" s="35"/>
    </row>
    <row r="280" spans="1:31" x14ac:dyDescent="0.35">
      <c r="A280" s="2">
        <v>44750</v>
      </c>
      <c r="B280" t="s">
        <v>18</v>
      </c>
      <c r="C280" t="s">
        <v>155</v>
      </c>
      <c r="D280" t="s">
        <v>123</v>
      </c>
      <c r="E280" t="s">
        <v>21</v>
      </c>
      <c r="F280">
        <v>7</v>
      </c>
      <c r="G280" t="s">
        <v>30</v>
      </c>
      <c r="H280" t="s">
        <v>115</v>
      </c>
      <c r="I280" t="str">
        <f t="shared" si="86"/>
        <v>M1FthD8</v>
      </c>
      <c r="J280" t="s">
        <v>461</v>
      </c>
      <c r="K280" t="s">
        <v>134</v>
      </c>
      <c r="L280" s="1">
        <v>0.63800000000000001</v>
      </c>
      <c r="M280">
        <v>3.82</v>
      </c>
      <c r="N280" s="1">
        <f t="shared" si="76"/>
        <v>-0.38200000000000001</v>
      </c>
      <c r="O280" t="s">
        <v>179</v>
      </c>
      <c r="P280">
        <v>0.70699999999999996</v>
      </c>
      <c r="Q280" s="1">
        <f t="shared" si="87"/>
        <v>-6.899999999999995E-2</v>
      </c>
      <c r="R280">
        <v>2.5099999999999998</v>
      </c>
      <c r="S280" s="42">
        <f t="shared" si="77"/>
        <v>-0.251</v>
      </c>
      <c r="T280" s="1">
        <f t="shared" si="78"/>
        <v>0.13100000000000001</v>
      </c>
      <c r="U280">
        <v>84.3</v>
      </c>
      <c r="V280" s="13">
        <f t="shared" ref="V280:V285" si="93">(T280+U280)/2</f>
        <v>42.215499999999999</v>
      </c>
      <c r="W280" s="21">
        <f t="shared" si="80"/>
        <v>5578.59465</v>
      </c>
      <c r="X280" s="23">
        <f>(P280-L280)/L280</f>
        <v>0.10815047021943566</v>
      </c>
      <c r="Y280" s="27">
        <f t="shared" si="89"/>
        <v>7.6990286647962094E-6</v>
      </c>
      <c r="Z280" s="27">
        <f t="shared" si="90"/>
        <v>4.2949760119628781E-6</v>
      </c>
      <c r="AA280" s="22">
        <f t="shared" si="91"/>
        <v>4.2949760119628779</v>
      </c>
      <c r="AB280" s="22">
        <f t="shared" si="92"/>
        <v>32.786076427197543</v>
      </c>
      <c r="AC280">
        <v>33.388599999999997</v>
      </c>
      <c r="AD280" s="31"/>
      <c r="AE280" s="32"/>
    </row>
    <row r="281" spans="1:31" x14ac:dyDescent="0.35">
      <c r="A281" s="2">
        <v>44735</v>
      </c>
      <c r="B281" t="s">
        <v>18</v>
      </c>
      <c r="C281" t="s">
        <v>141</v>
      </c>
      <c r="D281" t="s">
        <v>86</v>
      </c>
      <c r="E281" t="s">
        <v>46</v>
      </c>
      <c r="F281">
        <v>1</v>
      </c>
      <c r="G281" t="s">
        <v>30</v>
      </c>
      <c r="H281" t="s">
        <v>90</v>
      </c>
      <c r="I281" t="str">
        <f t="shared" si="86"/>
        <v>K5FthA4</v>
      </c>
      <c r="J281" t="s">
        <v>400</v>
      </c>
      <c r="K281" t="s">
        <v>152</v>
      </c>
      <c r="L281" s="1">
        <v>0.84399999999999997</v>
      </c>
      <c r="M281">
        <v>6.94</v>
      </c>
      <c r="N281" s="1">
        <f t="shared" si="76"/>
        <v>-0.69400000000000006</v>
      </c>
      <c r="O281" t="s">
        <v>146</v>
      </c>
      <c r="P281">
        <v>0.84399999999999997</v>
      </c>
      <c r="Q281" s="1">
        <f t="shared" si="87"/>
        <v>0</v>
      </c>
      <c r="S281" s="42">
        <f t="shared" si="77"/>
        <v>0</v>
      </c>
      <c r="T281" s="1">
        <f t="shared" si="78"/>
        <v>0.69400000000000006</v>
      </c>
      <c r="U281">
        <v>83.3</v>
      </c>
      <c r="V281" s="13">
        <f t="shared" si="93"/>
        <v>41.997</v>
      </c>
      <c r="W281" s="21">
        <f t="shared" si="80"/>
        <v>5447.0286500000002</v>
      </c>
      <c r="X281" s="23">
        <f>(L281-P281)/P281</f>
        <v>0</v>
      </c>
      <c r="Y281" s="27">
        <f t="shared" si="89"/>
        <v>0</v>
      </c>
      <c r="Z281" s="27">
        <f t="shared" si="90"/>
        <v>0</v>
      </c>
      <c r="AA281" s="22">
        <f t="shared" si="91"/>
        <v>0</v>
      </c>
      <c r="AB281" s="22">
        <f t="shared" si="92"/>
        <v>0</v>
      </c>
      <c r="AC281">
        <v>33.261499999999998</v>
      </c>
      <c r="AD281" s="31"/>
      <c r="AE281" s="32"/>
    </row>
    <row r="282" spans="1:31" x14ac:dyDescent="0.35">
      <c r="A282" s="2">
        <v>44764</v>
      </c>
      <c r="B282" t="s">
        <v>18</v>
      </c>
      <c r="C282" t="s">
        <v>181</v>
      </c>
      <c r="D282" t="s">
        <v>45</v>
      </c>
      <c r="E282" t="s">
        <v>46</v>
      </c>
      <c r="F282">
        <v>6</v>
      </c>
      <c r="G282" t="s">
        <v>30</v>
      </c>
      <c r="H282" t="s">
        <v>106</v>
      </c>
      <c r="I282" t="str">
        <f t="shared" si="86"/>
        <v>L4FthC7</v>
      </c>
      <c r="J282" t="s">
        <v>414</v>
      </c>
      <c r="K282" t="s">
        <v>194</v>
      </c>
      <c r="L282" s="1">
        <v>0.72399999999999998</v>
      </c>
      <c r="M282">
        <v>12.56</v>
      </c>
      <c r="N282" s="1">
        <f t="shared" si="76"/>
        <v>-1.256</v>
      </c>
      <c r="O282" t="s">
        <v>187</v>
      </c>
      <c r="P282">
        <v>0.747</v>
      </c>
      <c r="Q282" s="1">
        <f t="shared" si="87"/>
        <v>-2.300000000000002E-2</v>
      </c>
      <c r="S282" s="42">
        <f t="shared" si="77"/>
        <v>0</v>
      </c>
      <c r="T282" s="1">
        <f t="shared" si="78"/>
        <v>1.256</v>
      </c>
      <c r="U282">
        <v>83.45</v>
      </c>
      <c r="V282" s="13">
        <f t="shared" si="93"/>
        <v>42.353000000000002</v>
      </c>
      <c r="W282" s="21">
        <f t="shared" si="80"/>
        <v>5466.6634625000006</v>
      </c>
      <c r="X282" s="23">
        <f t="shared" ref="X282:X288" si="94">(P282-L282)/L282</f>
        <v>3.1767955801105002E-2</v>
      </c>
      <c r="Y282" s="27">
        <f t="shared" si="89"/>
        <v>1.7041026528806769E-6</v>
      </c>
      <c r="Z282" s="27">
        <f t="shared" si="90"/>
        <v>9.315755708852118E-7</v>
      </c>
      <c r="AA282" s="22">
        <f t="shared" si="91"/>
        <v>0.93157557088521181</v>
      </c>
      <c r="AB282" s="22">
        <f t="shared" si="92"/>
        <v>0.74170029529077375</v>
      </c>
      <c r="AC282">
        <v>34.764699999999998</v>
      </c>
      <c r="AD282" s="31"/>
      <c r="AE282" s="32"/>
    </row>
    <row r="283" spans="1:31" x14ac:dyDescent="0.35">
      <c r="A283" s="2">
        <v>44735</v>
      </c>
      <c r="B283" t="s">
        <v>18</v>
      </c>
      <c r="C283" t="s">
        <v>141</v>
      </c>
      <c r="D283" t="s">
        <v>86</v>
      </c>
      <c r="E283" t="s">
        <v>46</v>
      </c>
      <c r="F283">
        <v>15</v>
      </c>
      <c r="G283" t="s">
        <v>30</v>
      </c>
      <c r="H283" t="s">
        <v>65</v>
      </c>
      <c r="I283" t="str">
        <f t="shared" si="86"/>
        <v>K5FthC5</v>
      </c>
      <c r="J283" t="s">
        <v>401</v>
      </c>
      <c r="K283" t="s">
        <v>150</v>
      </c>
      <c r="L283" s="1">
        <v>0.68600000000000005</v>
      </c>
      <c r="M283">
        <v>6.36</v>
      </c>
      <c r="N283" s="1">
        <f t="shared" si="76"/>
        <v>-0.63600000000000001</v>
      </c>
      <c r="O283" t="s">
        <v>151</v>
      </c>
      <c r="P283">
        <v>0.75800000000000001</v>
      </c>
      <c r="Q283" s="1">
        <f t="shared" si="87"/>
        <v>-7.1999999999999953E-2</v>
      </c>
      <c r="S283" s="42">
        <f t="shared" si="77"/>
        <v>0</v>
      </c>
      <c r="T283" s="1">
        <f t="shared" si="78"/>
        <v>0.63600000000000001</v>
      </c>
      <c r="U283">
        <v>80.05</v>
      </c>
      <c r="V283" s="13">
        <f t="shared" si="93"/>
        <v>40.342999999999996</v>
      </c>
      <c r="W283" s="21">
        <f t="shared" si="80"/>
        <v>5030.2819625000002</v>
      </c>
      <c r="X283" s="23">
        <f t="shared" si="94"/>
        <v>0.10495626822157426</v>
      </c>
      <c r="Y283" s="27">
        <f t="shared" si="89"/>
        <v>7.4200747102075699E-6</v>
      </c>
      <c r="Z283" s="27">
        <f t="shared" si="90"/>
        <v>3.732506797515956E-6</v>
      </c>
      <c r="AA283" s="22">
        <f t="shared" si="91"/>
        <v>3.7325067975159558</v>
      </c>
      <c r="AB283" s="22">
        <f t="shared" si="92"/>
        <v>5.8687213797420688</v>
      </c>
      <c r="AC283">
        <v>33.261499999999998</v>
      </c>
      <c r="AD283" s="37"/>
      <c r="AE283" s="39"/>
    </row>
    <row r="284" spans="1:31" x14ac:dyDescent="0.35">
      <c r="A284" s="2">
        <v>44734</v>
      </c>
      <c r="B284" t="s">
        <v>18</v>
      </c>
      <c r="C284" t="s">
        <v>141</v>
      </c>
      <c r="D284" t="s">
        <v>123</v>
      </c>
      <c r="E284" t="s">
        <v>21</v>
      </c>
      <c r="F284">
        <v>1</v>
      </c>
      <c r="G284" t="s">
        <v>30</v>
      </c>
      <c r="H284" t="s">
        <v>115</v>
      </c>
      <c r="I284" t="str">
        <f t="shared" si="86"/>
        <v>M1FthD8</v>
      </c>
      <c r="J284" t="s">
        <v>461</v>
      </c>
      <c r="K284" t="s">
        <v>142</v>
      </c>
      <c r="L284" s="1">
        <v>0.50600000000000001</v>
      </c>
      <c r="M284">
        <v>3.23</v>
      </c>
      <c r="N284" s="1">
        <f t="shared" si="76"/>
        <v>-0.32300000000000001</v>
      </c>
      <c r="O284" t="s">
        <v>149</v>
      </c>
      <c r="P284">
        <v>0.57999999999999996</v>
      </c>
      <c r="Q284" s="1">
        <f t="shared" si="87"/>
        <v>-7.3999999999999955E-2</v>
      </c>
      <c r="R284" t="s">
        <v>50</v>
      </c>
      <c r="S284" s="42" t="s">
        <v>103</v>
      </c>
      <c r="T284" s="1" t="e">
        <f t="shared" si="78"/>
        <v>#VALUE!</v>
      </c>
      <c r="U284">
        <v>84.3</v>
      </c>
      <c r="V284" s="13" t="e">
        <f t="shared" si="93"/>
        <v>#VALUE!</v>
      </c>
      <c r="W284" s="21">
        <f t="shared" si="80"/>
        <v>5578.59465</v>
      </c>
      <c r="X284" s="23">
        <f t="shared" si="94"/>
        <v>0.14624505928853745</v>
      </c>
      <c r="Y284" s="27">
        <f t="shared" si="89"/>
        <v>1.1162511572732046E-5</v>
      </c>
      <c r="Z284" s="27">
        <f t="shared" si="90"/>
        <v>6.2271127340206082E-6</v>
      </c>
      <c r="AA284" s="22">
        <f t="shared" si="91"/>
        <v>6.2271127340206078</v>
      </c>
      <c r="AB284" s="22" t="s">
        <v>103</v>
      </c>
      <c r="AC284">
        <v>31.695499999999999</v>
      </c>
      <c r="AD284" s="31"/>
      <c r="AE284" s="32"/>
    </row>
    <row r="285" spans="1:31" x14ac:dyDescent="0.35">
      <c r="A285" s="2">
        <v>44763</v>
      </c>
      <c r="B285" t="s">
        <v>18</v>
      </c>
      <c r="C285" t="s">
        <v>181</v>
      </c>
      <c r="D285" t="s">
        <v>86</v>
      </c>
      <c r="E285" t="s">
        <v>46</v>
      </c>
      <c r="F285">
        <v>8</v>
      </c>
      <c r="G285" t="s">
        <v>33</v>
      </c>
      <c r="H285" t="s">
        <v>54</v>
      </c>
      <c r="I285" t="str">
        <f t="shared" si="86"/>
        <v>K5HmaA6</v>
      </c>
      <c r="J285" t="s">
        <v>402</v>
      </c>
      <c r="K285" t="s">
        <v>186</v>
      </c>
      <c r="L285" s="1">
        <v>0.57699999999999996</v>
      </c>
      <c r="M285">
        <v>30.23</v>
      </c>
      <c r="N285" s="1">
        <f t="shared" ref="N285:N336" si="95">M285/-10</f>
        <v>-3.0230000000000001</v>
      </c>
      <c r="O285" t="s">
        <v>187</v>
      </c>
      <c r="P285">
        <v>0.65400000000000003</v>
      </c>
      <c r="Q285" s="1">
        <f t="shared" si="87"/>
        <v>-7.7000000000000068E-2</v>
      </c>
      <c r="R285">
        <v>33.65</v>
      </c>
      <c r="S285" s="42">
        <f t="shared" ref="S285:S316" si="96">R285/-10</f>
        <v>-3.3649999999999998</v>
      </c>
      <c r="T285" s="1">
        <f t="shared" ref="T285:T337" si="97">S285-N285</f>
        <v>-0.34199999999999964</v>
      </c>
      <c r="U285">
        <v>47.95</v>
      </c>
      <c r="V285" s="13">
        <f t="shared" si="93"/>
        <v>23.804000000000002</v>
      </c>
      <c r="W285" s="21">
        <f t="shared" si="80"/>
        <v>1804.8739625000003</v>
      </c>
      <c r="X285" s="23">
        <f t="shared" si="94"/>
        <v>0.13344887348353565</v>
      </c>
      <c r="Y285" s="27">
        <f t="shared" si="89"/>
        <v>9.9726279733713339E-6</v>
      </c>
      <c r="Z285" s="27">
        <f t="shared" si="90"/>
        <v>1.7999336566837066E-6</v>
      </c>
      <c r="AA285" s="22">
        <f t="shared" si="91"/>
        <v>1.7999336566837065</v>
      </c>
      <c r="AB285" s="22">
        <f t="shared" ref="AB285:AB331" si="98">AA285/ABS(T285)</f>
        <v>5.262963908431896</v>
      </c>
      <c r="AC285">
        <v>31.981100000000001</v>
      </c>
      <c r="AD285" s="31"/>
      <c r="AE285" s="32"/>
    </row>
    <row r="286" spans="1:31" x14ac:dyDescent="0.35">
      <c r="A286" s="2">
        <v>44805</v>
      </c>
      <c r="B286" s="6" t="s">
        <v>18</v>
      </c>
      <c r="C286" s="6" t="s">
        <v>232</v>
      </c>
      <c r="D286" t="s">
        <v>133</v>
      </c>
      <c r="E286" t="s">
        <v>46</v>
      </c>
      <c r="F286">
        <v>8</v>
      </c>
      <c r="G286" t="s">
        <v>33</v>
      </c>
      <c r="H286" t="s">
        <v>54</v>
      </c>
      <c r="I286" t="str">
        <f t="shared" si="86"/>
        <v>K1HmaA6</v>
      </c>
      <c r="J286" t="s">
        <v>477</v>
      </c>
      <c r="K286" t="s">
        <v>238</v>
      </c>
      <c r="L286" s="1">
        <v>0.84</v>
      </c>
      <c r="M286">
        <v>27.23</v>
      </c>
      <c r="N286" s="1">
        <f t="shared" si="95"/>
        <v>-2.7229999999999999</v>
      </c>
      <c r="O286" t="s">
        <v>239</v>
      </c>
      <c r="P286">
        <v>0.90200000000000002</v>
      </c>
      <c r="Q286" s="1">
        <f t="shared" si="87"/>
        <v>-6.2000000000000055E-2</v>
      </c>
      <c r="R286">
        <v>29.84</v>
      </c>
      <c r="S286" s="42">
        <f t="shared" si="96"/>
        <v>-2.984</v>
      </c>
      <c r="T286" s="1">
        <f t="shared" si="97"/>
        <v>-0.26100000000000012</v>
      </c>
      <c r="U286">
        <v>83.9</v>
      </c>
      <c r="V286">
        <v>82.1</v>
      </c>
      <c r="W286" s="21">
        <f t="shared" si="80"/>
        <v>5525.7798500000008</v>
      </c>
      <c r="X286" s="23">
        <f t="shared" si="94"/>
        <v>7.380952380952388E-2</v>
      </c>
      <c r="Y286" s="27">
        <f t="shared" si="89"/>
        <v>4.8105344598085706E-6</v>
      </c>
      <c r="Z286" s="27">
        <f t="shared" si="90"/>
        <v>2.6581954385740838E-6</v>
      </c>
      <c r="AA286" s="22">
        <f t="shared" si="91"/>
        <v>2.6581954385740838</v>
      </c>
      <c r="AB286" s="22">
        <f t="shared" si="98"/>
        <v>10.184656852774262</v>
      </c>
      <c r="AC286">
        <v>34.357199999999999</v>
      </c>
      <c r="AD286" s="31"/>
      <c r="AE286" s="32"/>
    </row>
    <row r="287" spans="1:31" x14ac:dyDescent="0.35">
      <c r="A287" s="2">
        <v>44805</v>
      </c>
      <c r="B287" s="6" t="s">
        <v>18</v>
      </c>
      <c r="C287" s="6" t="s">
        <v>232</v>
      </c>
      <c r="D287" t="s">
        <v>133</v>
      </c>
      <c r="E287" t="s">
        <v>46</v>
      </c>
      <c r="F287">
        <v>1</v>
      </c>
      <c r="G287" t="s">
        <v>33</v>
      </c>
      <c r="H287" t="s">
        <v>89</v>
      </c>
      <c r="I287" t="str">
        <f t="shared" si="86"/>
        <v>K1HmaD9</v>
      </c>
      <c r="J287" t="s">
        <v>478</v>
      </c>
      <c r="K287" t="s">
        <v>238</v>
      </c>
      <c r="L287" s="1">
        <v>0.7</v>
      </c>
      <c r="M287">
        <v>25.19</v>
      </c>
      <c r="N287" s="1">
        <f t="shared" si="95"/>
        <v>-2.5190000000000001</v>
      </c>
      <c r="O287" t="s">
        <v>239</v>
      </c>
      <c r="P287">
        <v>0.73099999999999998</v>
      </c>
      <c r="Q287" s="1">
        <f t="shared" si="87"/>
        <v>-3.1000000000000028E-2</v>
      </c>
      <c r="R287">
        <v>28.34</v>
      </c>
      <c r="S287" s="42">
        <f t="shared" si="96"/>
        <v>-2.8340000000000001</v>
      </c>
      <c r="T287" s="1">
        <f t="shared" si="97"/>
        <v>-0.31499999999999995</v>
      </c>
      <c r="U287">
        <v>75.5</v>
      </c>
      <c r="V287">
        <v>75</v>
      </c>
      <c r="W287" s="21">
        <f t="shared" si="80"/>
        <v>4474.69625</v>
      </c>
      <c r="X287" s="23">
        <f t="shared" si="94"/>
        <v>4.4285714285714331E-2</v>
      </c>
      <c r="Y287" s="27">
        <f t="shared" si="89"/>
        <v>2.5650599467296045E-6</v>
      </c>
      <c r="Z287" s="27">
        <f t="shared" si="90"/>
        <v>1.147786412465616E-6</v>
      </c>
      <c r="AA287" s="22">
        <f t="shared" si="91"/>
        <v>1.1477864124656161</v>
      </c>
      <c r="AB287" s="22">
        <f t="shared" si="98"/>
        <v>3.643766388779734</v>
      </c>
      <c r="AC287">
        <v>34.357199999999999</v>
      </c>
      <c r="AD287" s="31"/>
      <c r="AE287" s="32"/>
    </row>
    <row r="288" spans="1:31" x14ac:dyDescent="0.35">
      <c r="A288" s="2">
        <v>44790</v>
      </c>
      <c r="B288" s="6" t="s">
        <v>18</v>
      </c>
      <c r="C288" s="6" t="s">
        <v>214</v>
      </c>
      <c r="D288" t="s">
        <v>133</v>
      </c>
      <c r="E288" t="s">
        <v>46</v>
      </c>
      <c r="F288">
        <v>6</v>
      </c>
      <c r="G288" t="s">
        <v>33</v>
      </c>
      <c r="H288" t="s">
        <v>54</v>
      </c>
      <c r="I288" t="str">
        <f t="shared" si="86"/>
        <v>K1HmaA6</v>
      </c>
      <c r="J288" t="s">
        <v>477</v>
      </c>
      <c r="K288" t="s">
        <v>216</v>
      </c>
      <c r="L288" s="1">
        <v>0.80300000000000005</v>
      </c>
      <c r="M288">
        <v>22.16</v>
      </c>
      <c r="N288" s="1">
        <f t="shared" si="95"/>
        <v>-2.2160000000000002</v>
      </c>
      <c r="O288" s="6" t="s">
        <v>217</v>
      </c>
      <c r="P288">
        <v>0.83199999999999996</v>
      </c>
      <c r="Q288" s="1">
        <f t="shared" si="87"/>
        <v>-2.8999999999999915E-2</v>
      </c>
      <c r="R288">
        <v>27.34</v>
      </c>
      <c r="S288" s="42">
        <f t="shared" si="96"/>
        <v>-2.734</v>
      </c>
      <c r="T288" s="1">
        <f t="shared" si="97"/>
        <v>-0.51799999999999979</v>
      </c>
      <c r="U288">
        <v>83.9</v>
      </c>
      <c r="V288">
        <v>83.9</v>
      </c>
      <c r="W288" s="21">
        <f t="shared" si="80"/>
        <v>5525.7798500000008</v>
      </c>
      <c r="X288" s="23">
        <f t="shared" si="94"/>
        <v>3.6114570361145598E-2</v>
      </c>
      <c r="Y288" s="27">
        <f t="shared" si="89"/>
        <v>1.9955106988016763E-6</v>
      </c>
      <c r="Z288" s="27">
        <f t="shared" si="90"/>
        <v>1.1026752809897723E-6</v>
      </c>
      <c r="AA288" s="22">
        <f t="shared" si="91"/>
        <v>1.1026752809897724</v>
      </c>
      <c r="AB288" s="22">
        <f t="shared" si="98"/>
        <v>2.1287167586675153</v>
      </c>
      <c r="AC288">
        <v>32.178800000000003</v>
      </c>
      <c r="AD288" s="31"/>
      <c r="AE288" s="32"/>
    </row>
    <row r="289" spans="1:31" x14ac:dyDescent="0.35">
      <c r="A289" s="2">
        <v>44778</v>
      </c>
      <c r="B289" s="6" t="s">
        <v>18</v>
      </c>
      <c r="C289" s="6" t="s">
        <v>196</v>
      </c>
      <c r="D289" t="s">
        <v>86</v>
      </c>
      <c r="E289" t="s">
        <v>46</v>
      </c>
      <c r="F289">
        <v>7</v>
      </c>
      <c r="G289" t="s">
        <v>33</v>
      </c>
      <c r="H289" t="s">
        <v>54</v>
      </c>
      <c r="I289" t="str">
        <f t="shared" si="86"/>
        <v>K5HmaA6</v>
      </c>
      <c r="J289" t="s">
        <v>402</v>
      </c>
      <c r="K289" t="s">
        <v>208</v>
      </c>
      <c r="L289" s="1">
        <v>0.79100000000000004</v>
      </c>
      <c r="N289" s="1">
        <f t="shared" si="95"/>
        <v>0</v>
      </c>
      <c r="O289" s="6" t="s">
        <v>168</v>
      </c>
      <c r="P289">
        <v>0.74399999999999999</v>
      </c>
      <c r="Q289" s="1">
        <f t="shared" si="87"/>
        <v>4.7000000000000042E-2</v>
      </c>
      <c r="R289">
        <v>26.93</v>
      </c>
      <c r="S289" s="42">
        <f t="shared" si="96"/>
        <v>-2.6930000000000001</v>
      </c>
      <c r="T289" s="1">
        <f t="shared" si="97"/>
        <v>-2.6930000000000001</v>
      </c>
      <c r="U289">
        <v>47.95</v>
      </c>
      <c r="V289">
        <v>47.95</v>
      </c>
      <c r="W289" s="21">
        <f t="shared" si="80"/>
        <v>1804.8739625000003</v>
      </c>
      <c r="X289" s="23">
        <f>(L289-P289)/P289</f>
        <v>6.3172043010752743E-2</v>
      </c>
      <c r="Y289" s="27">
        <f t="shared" si="89"/>
        <v>3.9718527636844711E-6</v>
      </c>
      <c r="Z289" s="27">
        <f t="shared" si="90"/>
        <v>7.1686936360577679E-7</v>
      </c>
      <c r="AA289" s="22">
        <f t="shared" si="91"/>
        <v>0.7168693636057768</v>
      </c>
      <c r="AB289" s="22">
        <f t="shared" si="98"/>
        <v>0.26619731288740317</v>
      </c>
      <c r="AC289">
        <v>33.254899999999999</v>
      </c>
      <c r="AD289" s="34"/>
      <c r="AE289" s="35"/>
    </row>
    <row r="290" spans="1:31" x14ac:dyDescent="0.35">
      <c r="A290" s="2">
        <v>44764</v>
      </c>
      <c r="B290" t="s">
        <v>18</v>
      </c>
      <c r="C290" t="s">
        <v>181</v>
      </c>
      <c r="D290" t="s">
        <v>133</v>
      </c>
      <c r="E290" t="s">
        <v>46</v>
      </c>
      <c r="F290">
        <v>3</v>
      </c>
      <c r="G290" t="s">
        <v>33</v>
      </c>
      <c r="H290" t="s">
        <v>54</v>
      </c>
      <c r="I290" t="str">
        <f t="shared" si="86"/>
        <v>K1HmaA6</v>
      </c>
      <c r="J290" t="s">
        <v>477</v>
      </c>
      <c r="K290" t="s">
        <v>191</v>
      </c>
      <c r="L290" s="1">
        <v>0.746</v>
      </c>
      <c r="M290">
        <v>21.65</v>
      </c>
      <c r="N290" s="1">
        <f t="shared" si="95"/>
        <v>-2.165</v>
      </c>
      <c r="O290" t="s">
        <v>189</v>
      </c>
      <c r="P290">
        <v>0.88200000000000001</v>
      </c>
      <c r="Q290" s="1">
        <f t="shared" si="87"/>
        <v>-0.13600000000000001</v>
      </c>
      <c r="R290">
        <v>25.28</v>
      </c>
      <c r="S290" s="42">
        <f t="shared" si="96"/>
        <v>-2.528</v>
      </c>
      <c r="T290" s="1">
        <f t="shared" si="97"/>
        <v>-0.36299999999999999</v>
      </c>
      <c r="U290">
        <v>83.9</v>
      </c>
      <c r="V290" s="13">
        <f>(T290+U290)/2</f>
        <v>41.768500000000003</v>
      </c>
      <c r="W290" s="21">
        <f t="shared" si="80"/>
        <v>5525.7798500000008</v>
      </c>
      <c r="X290" s="23">
        <f>(P290-L290)/L290</f>
        <v>0.18230563002680966</v>
      </c>
      <c r="Y290" s="27">
        <f t="shared" si="89"/>
        <v>1.4641712029500706E-5</v>
      </c>
      <c r="Z290" s="27">
        <f t="shared" si="90"/>
        <v>8.0906877302117621E-6</v>
      </c>
      <c r="AA290" s="22">
        <f t="shared" si="91"/>
        <v>8.0906877302117621</v>
      </c>
      <c r="AB290" s="22">
        <f t="shared" si="98"/>
        <v>22.288395950996591</v>
      </c>
      <c r="AC290">
        <v>34.764699999999998</v>
      </c>
      <c r="AD290" s="31"/>
      <c r="AE290" s="32"/>
    </row>
    <row r="291" spans="1:31" x14ac:dyDescent="0.35">
      <c r="A291" s="2">
        <v>44790</v>
      </c>
      <c r="B291" s="6" t="s">
        <v>18</v>
      </c>
      <c r="C291" s="6" t="s">
        <v>214</v>
      </c>
      <c r="D291" t="s">
        <v>133</v>
      </c>
      <c r="E291" t="s">
        <v>46</v>
      </c>
      <c r="F291">
        <v>11</v>
      </c>
      <c r="G291" t="s">
        <v>33</v>
      </c>
      <c r="H291" t="s">
        <v>89</v>
      </c>
      <c r="I291" t="str">
        <f t="shared" si="86"/>
        <v>K1HmaD9</v>
      </c>
      <c r="J291" t="s">
        <v>478</v>
      </c>
      <c r="K291" t="s">
        <v>188</v>
      </c>
      <c r="L291" s="1">
        <v>0.65600000000000003</v>
      </c>
      <c r="M291">
        <v>21.46</v>
      </c>
      <c r="N291" s="1">
        <f t="shared" si="95"/>
        <v>-2.1459999999999999</v>
      </c>
      <c r="O291" t="s">
        <v>218</v>
      </c>
      <c r="P291">
        <v>0.71799999999999997</v>
      </c>
      <c r="Q291" s="1">
        <f t="shared" si="87"/>
        <v>-6.1999999999999944E-2</v>
      </c>
      <c r="R291">
        <v>24.32</v>
      </c>
      <c r="S291" s="42">
        <f t="shared" si="96"/>
        <v>-2.4319999999999999</v>
      </c>
      <c r="T291" s="1">
        <f t="shared" si="97"/>
        <v>-0.28600000000000003</v>
      </c>
      <c r="U291">
        <v>75.5</v>
      </c>
      <c r="V291">
        <v>75.5</v>
      </c>
      <c r="W291" s="21">
        <f t="shared" si="80"/>
        <v>4474.69625</v>
      </c>
      <c r="X291" s="23">
        <f>(P291-L291)/L291</f>
        <v>9.4512195121951137E-2</v>
      </c>
      <c r="Y291" s="27">
        <f t="shared" ref="Y291:Y322" si="99">119*(10^-6)*(X291^1.231)</f>
        <v>6.5218755128048366E-6</v>
      </c>
      <c r="Z291" s="27">
        <f t="shared" ref="Z291:Z322" si="100">Y291*(W291/10000)</f>
        <v>2.9183411900114627E-6</v>
      </c>
      <c r="AA291" s="22">
        <f t="shared" ref="AA291:AA322" si="101">Z291*10^6</f>
        <v>2.9183411900114629</v>
      </c>
      <c r="AB291" s="22">
        <f t="shared" si="98"/>
        <v>10.203990174865254</v>
      </c>
      <c r="AC291">
        <v>32.178800000000003</v>
      </c>
      <c r="AD291" s="34"/>
      <c r="AE291" s="35"/>
    </row>
    <row r="292" spans="1:31" x14ac:dyDescent="0.35">
      <c r="A292" s="2">
        <v>44764</v>
      </c>
      <c r="B292" t="s">
        <v>18</v>
      </c>
      <c r="C292" t="s">
        <v>181</v>
      </c>
      <c r="D292" t="s">
        <v>133</v>
      </c>
      <c r="E292" t="s">
        <v>46</v>
      </c>
      <c r="F292">
        <v>2</v>
      </c>
      <c r="G292" t="s">
        <v>33</v>
      </c>
      <c r="H292" t="s">
        <v>89</v>
      </c>
      <c r="I292" t="str">
        <f t="shared" si="86"/>
        <v>K1HmaD9</v>
      </c>
      <c r="J292" t="s">
        <v>478</v>
      </c>
      <c r="K292" t="s">
        <v>191</v>
      </c>
      <c r="L292" s="1">
        <v>0.62</v>
      </c>
      <c r="M292">
        <v>18.86</v>
      </c>
      <c r="N292" s="1">
        <f t="shared" si="95"/>
        <v>-1.8859999999999999</v>
      </c>
      <c r="O292" t="s">
        <v>189</v>
      </c>
      <c r="P292">
        <v>0.70799999999999996</v>
      </c>
      <c r="Q292" s="1">
        <f t="shared" si="87"/>
        <v>-8.7999999999999967E-2</v>
      </c>
      <c r="R292">
        <v>24.15</v>
      </c>
      <c r="S292" s="42">
        <f t="shared" si="96"/>
        <v>-2.415</v>
      </c>
      <c r="T292" s="1">
        <f t="shared" si="97"/>
        <v>-0.52900000000000014</v>
      </c>
      <c r="U292">
        <v>75.5</v>
      </c>
      <c r="V292" s="13">
        <f t="shared" ref="V292:V300" si="102">(T292+U292)/2</f>
        <v>37.485500000000002</v>
      </c>
      <c r="W292" s="21">
        <f t="shared" si="80"/>
        <v>4474.69625</v>
      </c>
      <c r="X292" s="23">
        <f>(P292-L292)/L292</f>
        <v>0.14193548387096769</v>
      </c>
      <c r="Y292" s="27">
        <f t="shared" si="99"/>
        <v>1.0758976552466153E-5</v>
      </c>
      <c r="Z292" s="27">
        <f t="shared" si="100"/>
        <v>4.8143152033158222E-6</v>
      </c>
      <c r="AA292" s="22">
        <f t="shared" si="101"/>
        <v>4.8143152033158225</v>
      </c>
      <c r="AB292" s="22">
        <f t="shared" si="98"/>
        <v>9.1007848833947467</v>
      </c>
      <c r="AC292">
        <v>34.764699999999998</v>
      </c>
      <c r="AD292" s="37"/>
      <c r="AE292" s="35"/>
    </row>
    <row r="293" spans="1:31" x14ac:dyDescent="0.35">
      <c r="A293" s="2">
        <v>44747</v>
      </c>
      <c r="B293" t="s">
        <v>18</v>
      </c>
      <c r="C293" t="s">
        <v>155</v>
      </c>
      <c r="D293" t="s">
        <v>86</v>
      </c>
      <c r="E293" t="s">
        <v>46</v>
      </c>
      <c r="F293">
        <v>6</v>
      </c>
      <c r="G293" t="s">
        <v>33</v>
      </c>
      <c r="H293" t="s">
        <v>54</v>
      </c>
      <c r="I293" t="str">
        <f t="shared" si="86"/>
        <v>K5HmaA6</v>
      </c>
      <c r="J293" t="s">
        <v>402</v>
      </c>
      <c r="K293" t="s">
        <v>161</v>
      </c>
      <c r="L293" s="1">
        <v>0.78700000000000003</v>
      </c>
      <c r="M293">
        <v>19.850000000000001</v>
      </c>
      <c r="N293" s="1">
        <f t="shared" si="95"/>
        <v>-1.9850000000000001</v>
      </c>
      <c r="O293" t="s">
        <v>162</v>
      </c>
      <c r="P293">
        <v>0.82899999999999996</v>
      </c>
      <c r="Q293" s="1">
        <f t="shared" si="87"/>
        <v>-4.1999999999999926E-2</v>
      </c>
      <c r="R293">
        <v>23.81</v>
      </c>
      <c r="S293" s="42">
        <f t="shared" si="96"/>
        <v>-2.3809999999999998</v>
      </c>
      <c r="T293" s="1">
        <f t="shared" si="97"/>
        <v>-0.39599999999999969</v>
      </c>
      <c r="U293">
        <v>47.95</v>
      </c>
      <c r="V293" s="13">
        <f t="shared" si="102"/>
        <v>23.777000000000001</v>
      </c>
      <c r="W293" s="21">
        <f t="shared" si="80"/>
        <v>1804.8739625000003</v>
      </c>
      <c r="X293" s="23">
        <f>(P293-L293)/L293</f>
        <v>5.3367217280813117E-2</v>
      </c>
      <c r="Y293" s="27">
        <f t="shared" si="99"/>
        <v>3.2271707332972135E-6</v>
      </c>
      <c r="Z293" s="27">
        <f t="shared" si="100"/>
        <v>5.8246364290701725E-7</v>
      </c>
      <c r="AA293" s="22">
        <f t="shared" si="101"/>
        <v>0.58246364290701724</v>
      </c>
      <c r="AB293" s="22">
        <f t="shared" si="98"/>
        <v>1.4708677851187315</v>
      </c>
      <c r="AC293">
        <v>33.278799999999997</v>
      </c>
      <c r="AD293" s="31"/>
      <c r="AE293" s="32"/>
    </row>
    <row r="294" spans="1:31" x14ac:dyDescent="0.35">
      <c r="A294" s="2">
        <v>44763</v>
      </c>
      <c r="B294" t="s">
        <v>18</v>
      </c>
      <c r="C294" t="s">
        <v>181</v>
      </c>
      <c r="D294" t="s">
        <v>109</v>
      </c>
      <c r="E294" t="s">
        <v>21</v>
      </c>
      <c r="F294">
        <v>14</v>
      </c>
      <c r="G294" t="s">
        <v>33</v>
      </c>
      <c r="H294" t="s">
        <v>114</v>
      </c>
      <c r="I294" t="str">
        <f t="shared" si="86"/>
        <v>L3HmaJ9</v>
      </c>
      <c r="J294" t="s">
        <v>447</v>
      </c>
      <c r="K294" t="s">
        <v>188</v>
      </c>
      <c r="L294" s="1">
        <v>0.79400000000000004</v>
      </c>
      <c r="M294">
        <v>17.559999999999999</v>
      </c>
      <c r="N294" s="1">
        <f t="shared" si="95"/>
        <v>-1.7559999999999998</v>
      </c>
      <c r="O294" t="s">
        <v>189</v>
      </c>
      <c r="P294">
        <v>0.85099999999999998</v>
      </c>
      <c r="Q294" s="1">
        <f t="shared" si="87"/>
        <v>-5.699999999999994E-2</v>
      </c>
      <c r="R294">
        <v>23.61</v>
      </c>
      <c r="S294" s="42">
        <f t="shared" si="96"/>
        <v>-2.3609999999999998</v>
      </c>
      <c r="T294" s="1">
        <f t="shared" si="97"/>
        <v>-0.60499999999999998</v>
      </c>
      <c r="U294">
        <v>60.45</v>
      </c>
      <c r="V294" s="13">
        <f t="shared" si="102"/>
        <v>29.922500000000003</v>
      </c>
      <c r="W294" s="21">
        <f t="shared" si="80"/>
        <v>2868.5489625000005</v>
      </c>
      <c r="X294" s="23">
        <f>(P294-L294)/L294</f>
        <v>7.1788413098236692E-2</v>
      </c>
      <c r="Y294" s="27">
        <f t="shared" si="99"/>
        <v>4.6488964228851939E-6</v>
      </c>
      <c r="Z294" s="27">
        <f t="shared" si="100"/>
        <v>1.3335587010637287E-6</v>
      </c>
      <c r="AA294" s="22">
        <f t="shared" si="101"/>
        <v>1.3335587010637286</v>
      </c>
      <c r="AB294" s="22">
        <f t="shared" si="98"/>
        <v>2.2042292579565763</v>
      </c>
      <c r="AC294">
        <v>31.981100000000001</v>
      </c>
      <c r="AD294" s="31"/>
      <c r="AE294" s="32"/>
    </row>
    <row r="295" spans="1:31" x14ac:dyDescent="0.35">
      <c r="A295" s="2">
        <v>44762</v>
      </c>
      <c r="B295" t="s">
        <v>18</v>
      </c>
      <c r="C295" t="s">
        <v>181</v>
      </c>
      <c r="D295" t="s">
        <v>20</v>
      </c>
      <c r="E295" t="s">
        <v>21</v>
      </c>
      <c r="F295">
        <v>7</v>
      </c>
      <c r="G295" t="s">
        <v>33</v>
      </c>
      <c r="H295" t="s">
        <v>34</v>
      </c>
      <c r="I295" t="str">
        <f t="shared" si="86"/>
        <v>K6HmaC8</v>
      </c>
      <c r="J295" t="s">
        <v>424</v>
      </c>
      <c r="K295" t="s">
        <v>153</v>
      </c>
      <c r="L295" s="1">
        <v>0.92600000000000005</v>
      </c>
      <c r="M295">
        <v>20.87</v>
      </c>
      <c r="N295" s="1">
        <f t="shared" si="95"/>
        <v>-2.0870000000000002</v>
      </c>
      <c r="O295" t="s">
        <v>183</v>
      </c>
      <c r="P295">
        <v>0.80300000000000005</v>
      </c>
      <c r="Q295" s="1">
        <f t="shared" si="87"/>
        <v>0.123</v>
      </c>
      <c r="R295">
        <v>23.28</v>
      </c>
      <c r="S295" s="42">
        <f t="shared" si="96"/>
        <v>-2.3280000000000003</v>
      </c>
      <c r="T295" s="1">
        <f t="shared" si="97"/>
        <v>-0.2410000000000001</v>
      </c>
      <c r="U295">
        <v>65</v>
      </c>
      <c r="V295" s="13">
        <f t="shared" si="102"/>
        <v>32.3795</v>
      </c>
      <c r="W295" s="21">
        <f t="shared" ref="W295:W358" si="103">3.14*(U295/2)^2</f>
        <v>3316.625</v>
      </c>
      <c r="X295" s="23">
        <f>(L295-P295)/P295</f>
        <v>0.15317559153175592</v>
      </c>
      <c r="Y295" s="27">
        <f t="shared" si="99"/>
        <v>1.1817219905185621E-5</v>
      </c>
      <c r="Z295" s="27">
        <f t="shared" si="100"/>
        <v>3.9193286968036266E-6</v>
      </c>
      <c r="AA295" s="22">
        <f t="shared" si="101"/>
        <v>3.9193286968036265</v>
      </c>
      <c r="AB295" s="22">
        <f t="shared" si="98"/>
        <v>16.262774675533713</v>
      </c>
      <c r="AC295">
        <v>34.903799999999997</v>
      </c>
      <c r="AD295" s="34"/>
      <c r="AE295" s="35"/>
    </row>
    <row r="296" spans="1:31" x14ac:dyDescent="0.35">
      <c r="A296" s="2">
        <v>44764</v>
      </c>
      <c r="B296" t="s">
        <v>18</v>
      </c>
      <c r="C296" t="s">
        <v>181</v>
      </c>
      <c r="D296" t="s">
        <v>109</v>
      </c>
      <c r="E296" t="s">
        <v>21</v>
      </c>
      <c r="F296">
        <v>11</v>
      </c>
      <c r="G296" t="s">
        <v>33</v>
      </c>
      <c r="H296" t="s">
        <v>104</v>
      </c>
      <c r="I296" t="str">
        <f t="shared" si="86"/>
        <v>L3HmaE8</v>
      </c>
      <c r="J296" t="s">
        <v>446</v>
      </c>
      <c r="K296" t="s">
        <v>193</v>
      </c>
      <c r="L296" s="1">
        <v>0.85699999999999998</v>
      </c>
      <c r="M296">
        <v>14.34</v>
      </c>
      <c r="N296" s="1">
        <f t="shared" si="95"/>
        <v>-1.4339999999999999</v>
      </c>
      <c r="O296" t="s">
        <v>163</v>
      </c>
      <c r="P296">
        <v>0.75900000000000001</v>
      </c>
      <c r="Q296" s="1">
        <f t="shared" si="87"/>
        <v>9.7999999999999976E-2</v>
      </c>
      <c r="R296">
        <v>20.45</v>
      </c>
      <c r="S296" s="42">
        <f t="shared" si="96"/>
        <v>-2.0449999999999999</v>
      </c>
      <c r="T296" s="1">
        <f t="shared" si="97"/>
        <v>-0.61099999999999999</v>
      </c>
      <c r="U296">
        <v>56.95</v>
      </c>
      <c r="V296" s="13">
        <f t="shared" si="102"/>
        <v>28.169500000000003</v>
      </c>
      <c r="W296" s="21">
        <f t="shared" si="103"/>
        <v>2545.9924625000003</v>
      </c>
      <c r="X296" s="23">
        <f>(L296-P296)/P296</f>
        <v>0.12911725955204212</v>
      </c>
      <c r="Y296" s="27">
        <f t="shared" si="99"/>
        <v>9.5756581728290843E-6</v>
      </c>
      <c r="Z296" s="27">
        <f t="shared" si="100"/>
        <v>2.4379553531499375E-6</v>
      </c>
      <c r="AA296" s="22">
        <f t="shared" si="101"/>
        <v>2.4379553531499374</v>
      </c>
      <c r="AB296" s="22">
        <f t="shared" si="98"/>
        <v>3.9901069609655275</v>
      </c>
      <c r="AC296">
        <v>34.764699999999998</v>
      </c>
      <c r="AD296" s="31"/>
      <c r="AE296" s="32"/>
    </row>
    <row r="297" spans="1:31" x14ac:dyDescent="0.35">
      <c r="A297" s="2">
        <v>44750</v>
      </c>
      <c r="B297" t="s">
        <v>18</v>
      </c>
      <c r="C297" t="s">
        <v>155</v>
      </c>
      <c r="D297" t="s">
        <v>133</v>
      </c>
      <c r="E297" t="s">
        <v>46</v>
      </c>
      <c r="F297">
        <v>3</v>
      </c>
      <c r="G297" t="s">
        <v>33</v>
      </c>
      <c r="H297" t="s">
        <v>89</v>
      </c>
      <c r="I297" t="str">
        <f t="shared" si="86"/>
        <v>K1HmaD9</v>
      </c>
      <c r="J297" t="s">
        <v>478</v>
      </c>
      <c r="K297" t="s">
        <v>177</v>
      </c>
      <c r="L297" s="1">
        <v>0.64600000000000002</v>
      </c>
      <c r="M297">
        <v>17.37</v>
      </c>
      <c r="N297" s="1">
        <f t="shared" si="95"/>
        <v>-1.7370000000000001</v>
      </c>
      <c r="O297" t="s">
        <v>178</v>
      </c>
      <c r="P297">
        <v>0.68700000000000006</v>
      </c>
      <c r="Q297" s="1">
        <f t="shared" si="87"/>
        <v>-4.1000000000000036E-2</v>
      </c>
      <c r="R297">
        <v>18.62</v>
      </c>
      <c r="S297" s="42">
        <f t="shared" si="96"/>
        <v>-1.8620000000000001</v>
      </c>
      <c r="T297" s="1">
        <f t="shared" si="97"/>
        <v>-0.125</v>
      </c>
      <c r="U297">
        <v>75.5</v>
      </c>
      <c r="V297" s="13">
        <f t="shared" si="102"/>
        <v>37.6875</v>
      </c>
      <c r="W297" s="21">
        <f t="shared" si="103"/>
        <v>4474.69625</v>
      </c>
      <c r="X297" s="23">
        <f>(P297-L297)/L297</f>
        <v>6.3467492260061972E-2</v>
      </c>
      <c r="Y297" s="27">
        <f t="shared" si="99"/>
        <v>3.9947320996883495E-6</v>
      </c>
      <c r="Z297" s="27">
        <f t="shared" si="100"/>
        <v>1.7875212746230083E-6</v>
      </c>
      <c r="AA297" s="22">
        <f t="shared" si="101"/>
        <v>1.7875212746230082</v>
      </c>
      <c r="AB297" s="22">
        <f t="shared" si="98"/>
        <v>14.300170196984066</v>
      </c>
      <c r="AC297">
        <v>33.388599999999997</v>
      </c>
      <c r="AD297" s="37"/>
      <c r="AE297" s="39"/>
    </row>
    <row r="298" spans="1:31" x14ac:dyDescent="0.35">
      <c r="A298" s="2">
        <v>44750</v>
      </c>
      <c r="B298" t="s">
        <v>18</v>
      </c>
      <c r="C298" t="s">
        <v>155</v>
      </c>
      <c r="D298" t="s">
        <v>133</v>
      </c>
      <c r="E298" t="s">
        <v>46</v>
      </c>
      <c r="F298">
        <v>6</v>
      </c>
      <c r="G298" t="s">
        <v>33</v>
      </c>
      <c r="H298" t="s">
        <v>54</v>
      </c>
      <c r="I298" t="str">
        <f t="shared" si="86"/>
        <v>K1HmaA6</v>
      </c>
      <c r="J298" t="s">
        <v>477</v>
      </c>
      <c r="K298" t="s">
        <v>177</v>
      </c>
      <c r="L298" s="1">
        <v>0.80200000000000005</v>
      </c>
      <c r="M298">
        <v>12.41</v>
      </c>
      <c r="N298" s="1">
        <f t="shared" si="95"/>
        <v>-1.2410000000000001</v>
      </c>
      <c r="O298" t="s">
        <v>178</v>
      </c>
      <c r="P298">
        <v>0.67900000000000005</v>
      </c>
      <c r="Q298" s="1">
        <f t="shared" si="87"/>
        <v>0.123</v>
      </c>
      <c r="R298">
        <v>18.54</v>
      </c>
      <c r="S298" s="42">
        <f t="shared" si="96"/>
        <v>-1.8539999999999999</v>
      </c>
      <c r="T298" s="1">
        <f t="shared" si="97"/>
        <v>-0.61299999999999977</v>
      </c>
      <c r="U298">
        <v>83.9</v>
      </c>
      <c r="V298" s="13">
        <f t="shared" si="102"/>
        <v>41.643500000000003</v>
      </c>
      <c r="W298" s="21">
        <f t="shared" si="103"/>
        <v>5525.7798500000008</v>
      </c>
      <c r="X298" s="23">
        <f>(L298-P298)/P298</f>
        <v>0.18114874815905743</v>
      </c>
      <c r="Y298" s="27">
        <f t="shared" si="99"/>
        <v>1.4527418959774471E-5</v>
      </c>
      <c r="Z298" s="27">
        <f t="shared" si="100"/>
        <v>8.0275318960429754E-6</v>
      </c>
      <c r="AA298" s="22">
        <f t="shared" si="101"/>
        <v>8.0275318960429747</v>
      </c>
      <c r="AB298" s="22">
        <f t="shared" si="98"/>
        <v>13.09548433285967</v>
      </c>
      <c r="AC298">
        <v>33.388599999999997</v>
      </c>
      <c r="AD298" s="34"/>
      <c r="AE298" s="35"/>
    </row>
    <row r="299" spans="1:31" x14ac:dyDescent="0.35">
      <c r="A299" s="2">
        <v>44749</v>
      </c>
      <c r="B299" t="s">
        <v>18</v>
      </c>
      <c r="C299" t="s">
        <v>155</v>
      </c>
      <c r="D299" t="s">
        <v>109</v>
      </c>
      <c r="E299" t="s">
        <v>21</v>
      </c>
      <c r="F299">
        <v>2</v>
      </c>
      <c r="G299" t="s">
        <v>33</v>
      </c>
      <c r="H299" t="s">
        <v>114</v>
      </c>
      <c r="I299" t="str">
        <f t="shared" si="86"/>
        <v>L3HmaJ9</v>
      </c>
      <c r="J299" t="s">
        <v>447</v>
      </c>
      <c r="K299" t="s">
        <v>174</v>
      </c>
      <c r="L299" s="1">
        <v>0.88700000000000001</v>
      </c>
      <c r="M299">
        <v>13.29</v>
      </c>
      <c r="N299" s="1">
        <f t="shared" si="95"/>
        <v>-1.329</v>
      </c>
      <c r="O299" t="s">
        <v>175</v>
      </c>
      <c r="P299">
        <v>0.69599999999999995</v>
      </c>
      <c r="Q299" s="1">
        <f t="shared" si="87"/>
        <v>0.19100000000000006</v>
      </c>
      <c r="R299">
        <v>17.95</v>
      </c>
      <c r="S299" s="42">
        <f t="shared" si="96"/>
        <v>-1.7949999999999999</v>
      </c>
      <c r="T299" s="1">
        <f t="shared" si="97"/>
        <v>-0.46599999999999997</v>
      </c>
      <c r="U299">
        <v>60.45</v>
      </c>
      <c r="V299" s="13">
        <f t="shared" si="102"/>
        <v>29.992000000000001</v>
      </c>
      <c r="W299" s="21">
        <f t="shared" si="103"/>
        <v>2868.5489625000005</v>
      </c>
      <c r="X299" s="23">
        <f>(L299-P299)/P299</f>
        <v>0.27442528735632193</v>
      </c>
      <c r="Y299" s="27">
        <f t="shared" si="99"/>
        <v>2.4224067195294421E-5</v>
      </c>
      <c r="Z299" s="27">
        <f t="shared" si="100"/>
        <v>6.948792282059211E-6</v>
      </c>
      <c r="AA299" s="22">
        <f t="shared" si="101"/>
        <v>6.9487922820592107</v>
      </c>
      <c r="AB299" s="22">
        <f t="shared" si="98"/>
        <v>14.91157142072792</v>
      </c>
      <c r="AC299">
        <v>34.081400000000002</v>
      </c>
      <c r="AD299" s="37"/>
      <c r="AE299" s="35"/>
    </row>
    <row r="300" spans="1:31" x14ac:dyDescent="0.35">
      <c r="A300" s="2">
        <v>44747</v>
      </c>
      <c r="B300" t="s">
        <v>18</v>
      </c>
      <c r="C300" t="s">
        <v>155</v>
      </c>
      <c r="D300" t="s">
        <v>20</v>
      </c>
      <c r="E300" t="s">
        <v>21</v>
      </c>
      <c r="F300">
        <v>4</v>
      </c>
      <c r="G300" t="s">
        <v>33</v>
      </c>
      <c r="H300" t="s">
        <v>34</v>
      </c>
      <c r="I300" t="str">
        <f t="shared" si="86"/>
        <v>K6HmaC8</v>
      </c>
      <c r="J300" t="s">
        <v>424</v>
      </c>
      <c r="K300" t="s">
        <v>165</v>
      </c>
      <c r="L300" s="1">
        <v>0.89</v>
      </c>
      <c r="M300">
        <v>14.65</v>
      </c>
      <c r="N300" s="1">
        <f t="shared" si="95"/>
        <v>-1.4650000000000001</v>
      </c>
      <c r="O300" t="s">
        <v>146</v>
      </c>
      <c r="P300">
        <v>0.68300000000000005</v>
      </c>
      <c r="Q300" s="1">
        <f t="shared" si="87"/>
        <v>0.20699999999999996</v>
      </c>
      <c r="R300">
        <v>17.489999999999998</v>
      </c>
      <c r="S300" s="42">
        <f t="shared" si="96"/>
        <v>-1.7489999999999999</v>
      </c>
      <c r="T300" s="1">
        <f t="shared" si="97"/>
        <v>-0.28399999999999981</v>
      </c>
      <c r="U300">
        <v>65</v>
      </c>
      <c r="V300" s="13">
        <f t="shared" si="102"/>
        <v>32.357999999999997</v>
      </c>
      <c r="W300" s="21">
        <f t="shared" si="103"/>
        <v>3316.625</v>
      </c>
      <c r="X300" s="23">
        <f>(L300-P300)/P300</f>
        <v>0.30307467057101017</v>
      </c>
      <c r="Y300" s="27">
        <f t="shared" si="99"/>
        <v>2.7373767259042386E-5</v>
      </c>
      <c r="Z300" s="27">
        <f t="shared" si="100"/>
        <v>9.0788520835521456E-6</v>
      </c>
      <c r="AA300" s="22">
        <f t="shared" si="101"/>
        <v>9.078852083552146</v>
      </c>
      <c r="AB300" s="22">
        <f t="shared" si="98"/>
        <v>31.967789026592087</v>
      </c>
      <c r="AC300">
        <v>33.278799999999997</v>
      </c>
      <c r="AD300" s="34"/>
      <c r="AE300" s="32"/>
    </row>
    <row r="301" spans="1:31" x14ac:dyDescent="0.35">
      <c r="A301" s="2">
        <v>44749</v>
      </c>
      <c r="B301" t="s">
        <v>18</v>
      </c>
      <c r="C301" t="s">
        <v>155</v>
      </c>
      <c r="D301" t="s">
        <v>133</v>
      </c>
      <c r="E301" t="s">
        <v>46</v>
      </c>
      <c r="F301">
        <v>6</v>
      </c>
      <c r="G301" t="s">
        <v>33</v>
      </c>
      <c r="H301" t="s">
        <v>64</v>
      </c>
      <c r="I301" t="str">
        <f t="shared" si="86"/>
        <v>K1HmaA2</v>
      </c>
      <c r="J301" t="s">
        <v>476</v>
      </c>
      <c r="K301" t="s">
        <v>173</v>
      </c>
      <c r="L301" s="1">
        <v>0.60899999999999999</v>
      </c>
      <c r="M301">
        <v>8.48</v>
      </c>
      <c r="N301" s="1">
        <f t="shared" si="95"/>
        <v>-0.84800000000000009</v>
      </c>
      <c r="O301" t="s">
        <v>32</v>
      </c>
      <c r="P301">
        <v>0.71899999999999997</v>
      </c>
      <c r="Q301" s="1">
        <f t="shared" si="87"/>
        <v>-0.10999999999999999</v>
      </c>
      <c r="R301">
        <v>16.649999999999999</v>
      </c>
      <c r="S301" s="42">
        <f t="shared" si="96"/>
        <v>-1.6649999999999998</v>
      </c>
      <c r="T301" s="1">
        <f t="shared" si="97"/>
        <v>-0.81699999999999973</v>
      </c>
      <c r="U301">
        <v>75.099999999999994</v>
      </c>
      <c r="V301">
        <v>75.099999999999994</v>
      </c>
      <c r="W301" s="21">
        <f t="shared" si="103"/>
        <v>4427.4078499999996</v>
      </c>
      <c r="X301" s="23">
        <f>(P301-L301)/L301</f>
        <v>0.18062397372742198</v>
      </c>
      <c r="Y301" s="27">
        <f t="shared" si="99"/>
        <v>1.4475629855578099E-5</v>
      </c>
      <c r="Z301" s="27">
        <f t="shared" si="100"/>
        <v>6.4089517256280835E-6</v>
      </c>
      <c r="AA301" s="22">
        <f t="shared" si="101"/>
        <v>6.4089517256280839</v>
      </c>
      <c r="AB301" s="22">
        <f t="shared" si="98"/>
        <v>7.8444941562155277</v>
      </c>
      <c r="AC301">
        <v>34.081400000000002</v>
      </c>
      <c r="AD301" s="37"/>
      <c r="AE301" s="35"/>
    </row>
    <row r="302" spans="1:31" x14ac:dyDescent="0.35">
      <c r="A302" s="2">
        <v>44733</v>
      </c>
      <c r="B302" t="s">
        <v>18</v>
      </c>
      <c r="C302" t="s">
        <v>141</v>
      </c>
      <c r="D302" t="s">
        <v>133</v>
      </c>
      <c r="E302" t="s">
        <v>46</v>
      </c>
      <c r="F302">
        <v>16</v>
      </c>
      <c r="G302" t="s">
        <v>33</v>
      </c>
      <c r="H302" t="s">
        <v>89</v>
      </c>
      <c r="I302" t="str">
        <f t="shared" si="86"/>
        <v>K1HmaD9</v>
      </c>
      <c r="J302" t="s">
        <v>478</v>
      </c>
      <c r="K302" t="s">
        <v>143</v>
      </c>
      <c r="L302" s="1">
        <v>0.60099999999999998</v>
      </c>
      <c r="M302">
        <v>10.23</v>
      </c>
      <c r="N302" s="1">
        <f t="shared" si="95"/>
        <v>-1.0230000000000001</v>
      </c>
      <c r="O302" t="s">
        <v>144</v>
      </c>
      <c r="P302">
        <v>0.48</v>
      </c>
      <c r="Q302" s="1">
        <f t="shared" si="87"/>
        <v>0.121</v>
      </c>
      <c r="R302">
        <v>16.63</v>
      </c>
      <c r="S302" s="42">
        <f t="shared" si="96"/>
        <v>-1.6629999999999998</v>
      </c>
      <c r="T302" s="1">
        <f t="shared" si="97"/>
        <v>-0.63999999999999968</v>
      </c>
      <c r="U302">
        <v>75.5</v>
      </c>
      <c r="V302" s="13">
        <f>(T302+U302)/2</f>
        <v>37.43</v>
      </c>
      <c r="W302" s="21">
        <f t="shared" si="103"/>
        <v>4474.69625</v>
      </c>
      <c r="X302" s="23">
        <f>(L302-P302)/P302</f>
        <v>0.25208333333333333</v>
      </c>
      <c r="Y302" s="27">
        <f t="shared" si="99"/>
        <v>2.1819650455845848E-5</v>
      </c>
      <c r="Z302" s="27">
        <f t="shared" si="100"/>
        <v>9.7636308071084198E-6</v>
      </c>
      <c r="AA302" s="22">
        <f t="shared" si="101"/>
        <v>9.7636308071084201</v>
      </c>
      <c r="AB302" s="22">
        <f t="shared" si="98"/>
        <v>15.255673136106914</v>
      </c>
      <c r="AC302">
        <v>30.972899999999999</v>
      </c>
      <c r="AD302" s="31"/>
      <c r="AE302" s="32"/>
    </row>
    <row r="303" spans="1:31" x14ac:dyDescent="0.35">
      <c r="A303" s="2">
        <v>44749</v>
      </c>
      <c r="B303" t="s">
        <v>18</v>
      </c>
      <c r="C303" t="s">
        <v>155</v>
      </c>
      <c r="D303" t="s">
        <v>109</v>
      </c>
      <c r="E303" t="s">
        <v>21</v>
      </c>
      <c r="F303">
        <v>15</v>
      </c>
      <c r="G303" t="s">
        <v>33</v>
      </c>
      <c r="H303" t="s">
        <v>104</v>
      </c>
      <c r="I303" t="str">
        <f t="shared" si="86"/>
        <v>L3HmaE8</v>
      </c>
      <c r="J303" t="s">
        <v>446</v>
      </c>
      <c r="K303" t="s">
        <v>153</v>
      </c>
      <c r="L303" s="1">
        <v>0.82899999999999996</v>
      </c>
      <c r="M303">
        <v>7.56</v>
      </c>
      <c r="N303" s="1">
        <f t="shared" si="95"/>
        <v>-0.75600000000000001</v>
      </c>
      <c r="O303" t="s">
        <v>176</v>
      </c>
      <c r="P303">
        <v>0.66900000000000004</v>
      </c>
      <c r="Q303" s="1">
        <f t="shared" si="87"/>
        <v>0.15999999999999992</v>
      </c>
      <c r="R303">
        <v>16.23</v>
      </c>
      <c r="S303" s="42">
        <f t="shared" si="96"/>
        <v>-1.623</v>
      </c>
      <c r="T303" s="1">
        <f t="shared" si="97"/>
        <v>-0.86699999999999999</v>
      </c>
      <c r="U303">
        <v>56.95</v>
      </c>
      <c r="V303" s="13">
        <f>(T303+U303)/2</f>
        <v>28.041500000000003</v>
      </c>
      <c r="W303" s="21">
        <f t="shared" si="103"/>
        <v>2545.9924625000003</v>
      </c>
      <c r="X303" s="23">
        <f>(L303-P303)/P303</f>
        <v>0.23916292974588926</v>
      </c>
      <c r="Y303" s="27">
        <f t="shared" si="99"/>
        <v>2.0451214748852335E-5</v>
      </c>
      <c r="Z303" s="27">
        <f t="shared" si="100"/>
        <v>5.2068638599546878E-6</v>
      </c>
      <c r="AA303" s="22">
        <f t="shared" si="101"/>
        <v>5.2068638599546881</v>
      </c>
      <c r="AB303" s="22">
        <f t="shared" si="98"/>
        <v>6.0056099884137115</v>
      </c>
      <c r="AC303">
        <v>34.081400000000002</v>
      </c>
      <c r="AD303" s="31"/>
      <c r="AE303" s="32"/>
    </row>
    <row r="304" spans="1:31" x14ac:dyDescent="0.35">
      <c r="A304" s="2">
        <v>44733</v>
      </c>
      <c r="B304" t="s">
        <v>18</v>
      </c>
      <c r="C304" t="s">
        <v>141</v>
      </c>
      <c r="D304" t="s">
        <v>133</v>
      </c>
      <c r="E304" t="s">
        <v>46</v>
      </c>
      <c r="F304">
        <v>5</v>
      </c>
      <c r="G304" t="s">
        <v>33</v>
      </c>
      <c r="H304" t="s">
        <v>64</v>
      </c>
      <c r="I304" t="str">
        <f t="shared" si="86"/>
        <v>K1HmaA2</v>
      </c>
      <c r="J304" t="s">
        <v>476</v>
      </c>
      <c r="K304" t="s">
        <v>142</v>
      </c>
      <c r="L304" s="1">
        <v>0.55800000000000005</v>
      </c>
      <c r="M304">
        <v>10.24</v>
      </c>
      <c r="N304" s="1">
        <f t="shared" si="95"/>
        <v>-1.024</v>
      </c>
      <c r="O304" t="s">
        <v>100</v>
      </c>
      <c r="P304">
        <v>0.495</v>
      </c>
      <c r="Q304" s="1">
        <f t="shared" si="87"/>
        <v>6.3000000000000056E-2</v>
      </c>
      <c r="R304">
        <v>16.21</v>
      </c>
      <c r="S304" s="42">
        <f t="shared" si="96"/>
        <v>-1.621</v>
      </c>
      <c r="T304" s="1">
        <f t="shared" si="97"/>
        <v>-0.59699999999999998</v>
      </c>
      <c r="U304">
        <v>75.099999999999994</v>
      </c>
      <c r="V304">
        <v>75.099999999999994</v>
      </c>
      <c r="W304" s="21">
        <f t="shared" si="103"/>
        <v>4427.4078499999996</v>
      </c>
      <c r="X304" s="23">
        <f>(L304-P304)/P304</f>
        <v>0.1272727272727274</v>
      </c>
      <c r="Y304" s="27">
        <f t="shared" si="99"/>
        <v>9.4075422594503465E-6</v>
      </c>
      <c r="Z304" s="27">
        <f t="shared" si="100"/>
        <v>4.1651026448697199E-6</v>
      </c>
      <c r="AA304" s="22">
        <f t="shared" si="101"/>
        <v>4.1651026448697195</v>
      </c>
      <c r="AB304" s="22">
        <f t="shared" si="98"/>
        <v>6.9767213481904848</v>
      </c>
      <c r="AC304">
        <v>30.972899999999999</v>
      </c>
      <c r="AD304" s="34"/>
      <c r="AE304" s="35"/>
    </row>
    <row r="305" spans="1:31" x14ac:dyDescent="0.35">
      <c r="A305" s="2">
        <v>44804</v>
      </c>
      <c r="B305" s="6" t="s">
        <v>18</v>
      </c>
      <c r="C305" s="6" t="s">
        <v>232</v>
      </c>
      <c r="D305" t="s">
        <v>109</v>
      </c>
      <c r="E305" t="s">
        <v>21</v>
      </c>
      <c r="F305">
        <v>8</v>
      </c>
      <c r="G305" t="s">
        <v>33</v>
      </c>
      <c r="H305" t="s">
        <v>104</v>
      </c>
      <c r="I305" t="str">
        <f t="shared" si="86"/>
        <v>L3HmaE8</v>
      </c>
      <c r="J305" t="s">
        <v>446</v>
      </c>
      <c r="K305" t="s">
        <v>236</v>
      </c>
      <c r="L305" s="1">
        <v>0.82599999999999996</v>
      </c>
      <c r="M305">
        <v>7.23</v>
      </c>
      <c r="N305" s="1">
        <f t="shared" si="95"/>
        <v>-0.72300000000000009</v>
      </c>
      <c r="O305" t="s">
        <v>135</v>
      </c>
      <c r="P305">
        <v>0.77800000000000002</v>
      </c>
      <c r="Q305" s="1">
        <f t="shared" si="87"/>
        <v>4.7999999999999932E-2</v>
      </c>
      <c r="R305">
        <v>15.45</v>
      </c>
      <c r="S305" s="42">
        <f t="shared" si="96"/>
        <v>-1.5449999999999999</v>
      </c>
      <c r="T305" s="1">
        <f t="shared" si="97"/>
        <v>-0.82199999999999984</v>
      </c>
      <c r="U305">
        <v>56.95</v>
      </c>
      <c r="V305">
        <v>55.85</v>
      </c>
      <c r="W305" s="21">
        <f t="shared" si="103"/>
        <v>2545.9924625000003</v>
      </c>
      <c r="X305" s="23">
        <f>(L305-P305)/P305</f>
        <v>6.1696658097686284E-2</v>
      </c>
      <c r="Y305" s="27">
        <f t="shared" si="99"/>
        <v>3.8579717278771405E-6</v>
      </c>
      <c r="Z305" s="27">
        <f t="shared" si="100"/>
        <v>9.8223669397133028E-7</v>
      </c>
      <c r="AA305" s="22">
        <f t="shared" si="101"/>
        <v>0.98223669397133029</v>
      </c>
      <c r="AB305" s="22">
        <f t="shared" si="98"/>
        <v>1.1949351508167037</v>
      </c>
      <c r="AC305">
        <v>32.519599999999997</v>
      </c>
      <c r="AD305" s="31"/>
      <c r="AE305" s="32"/>
    </row>
    <row r="306" spans="1:31" x14ac:dyDescent="0.35">
      <c r="A306" s="2">
        <v>44804</v>
      </c>
      <c r="B306" s="6" t="s">
        <v>18</v>
      </c>
      <c r="C306" s="6" t="s">
        <v>232</v>
      </c>
      <c r="D306" t="s">
        <v>109</v>
      </c>
      <c r="E306" t="s">
        <v>21</v>
      </c>
      <c r="F306">
        <v>4</v>
      </c>
      <c r="G306" t="s">
        <v>33</v>
      </c>
      <c r="H306" t="s">
        <v>114</v>
      </c>
      <c r="I306" t="str">
        <f t="shared" si="86"/>
        <v>L3HmaJ9</v>
      </c>
      <c r="J306" t="s">
        <v>447</v>
      </c>
      <c r="K306" t="s">
        <v>236</v>
      </c>
      <c r="L306" s="1">
        <v>0.91</v>
      </c>
      <c r="M306">
        <v>8.56</v>
      </c>
      <c r="N306" s="1">
        <f t="shared" si="95"/>
        <v>-0.85600000000000009</v>
      </c>
      <c r="O306" t="s">
        <v>135</v>
      </c>
      <c r="P306">
        <v>0.93899999999999995</v>
      </c>
      <c r="Q306" s="1">
        <f t="shared" si="87"/>
        <v>-2.8999999999999915E-2</v>
      </c>
      <c r="R306">
        <v>15.34</v>
      </c>
      <c r="S306" s="42">
        <f t="shared" si="96"/>
        <v>-1.534</v>
      </c>
      <c r="T306" s="1">
        <f t="shared" si="97"/>
        <v>-0.67799999999999994</v>
      </c>
      <c r="U306">
        <v>60.45</v>
      </c>
      <c r="V306">
        <v>56.85</v>
      </c>
      <c r="W306" s="21">
        <f t="shared" si="103"/>
        <v>2868.5489625000005</v>
      </c>
      <c r="X306" s="23">
        <f>(P306-L306)/L306</f>
        <v>3.1868131868131776E-2</v>
      </c>
      <c r="Y306" s="27">
        <f t="shared" si="99"/>
        <v>1.7107200398573805E-6</v>
      </c>
      <c r="Z306" s="27">
        <f t="shared" si="100"/>
        <v>4.9072841954608477E-7</v>
      </c>
      <c r="AA306" s="22">
        <f t="shared" si="101"/>
        <v>0.49072841954608476</v>
      </c>
      <c r="AB306" s="22">
        <f t="shared" si="98"/>
        <v>0.72378822941900411</v>
      </c>
      <c r="AC306">
        <v>32.519599999999997</v>
      </c>
      <c r="AD306" s="34"/>
      <c r="AE306" s="35"/>
    </row>
    <row r="307" spans="1:31" x14ac:dyDescent="0.35">
      <c r="A307" s="2">
        <v>44750</v>
      </c>
      <c r="B307" t="s">
        <v>18</v>
      </c>
      <c r="C307" t="s">
        <v>155</v>
      </c>
      <c r="D307" t="s">
        <v>123</v>
      </c>
      <c r="E307" t="s">
        <v>21</v>
      </c>
      <c r="F307">
        <v>2</v>
      </c>
      <c r="G307" t="s">
        <v>33</v>
      </c>
      <c r="H307" t="s">
        <v>97</v>
      </c>
      <c r="I307" t="str">
        <f t="shared" si="86"/>
        <v>M1HmaJ1</v>
      </c>
      <c r="J307" t="s">
        <v>462</v>
      </c>
      <c r="K307" t="s">
        <v>134</v>
      </c>
      <c r="L307" s="1">
        <v>1.0860000000000001</v>
      </c>
      <c r="M307">
        <v>13.95</v>
      </c>
      <c r="N307" s="1">
        <f t="shared" si="95"/>
        <v>-1.395</v>
      </c>
      <c r="O307" t="s">
        <v>179</v>
      </c>
      <c r="P307">
        <v>0.67300000000000004</v>
      </c>
      <c r="Q307" s="1">
        <f t="shared" si="87"/>
        <v>0.41300000000000003</v>
      </c>
      <c r="R307">
        <v>15.23</v>
      </c>
      <c r="S307" s="42">
        <f t="shared" si="96"/>
        <v>-1.5230000000000001</v>
      </c>
      <c r="T307" s="1">
        <f t="shared" si="97"/>
        <v>-0.12800000000000011</v>
      </c>
      <c r="U307">
        <v>70.599999999999994</v>
      </c>
      <c r="V307" s="13">
        <f>(T307+U307)/2</f>
        <v>35.235999999999997</v>
      </c>
      <c r="W307" s="21">
        <f t="shared" si="103"/>
        <v>3912.7225999999991</v>
      </c>
      <c r="X307" s="23">
        <f t="shared" ref="X307:X314" si="104">(L307-P307)/P307</f>
        <v>0.61367013372956913</v>
      </c>
      <c r="Y307" s="27">
        <f t="shared" si="99"/>
        <v>6.5237142648505271E-5</v>
      </c>
      <c r="Z307" s="27">
        <f t="shared" si="100"/>
        <v>2.552548424002304E-5</v>
      </c>
      <c r="AA307" s="22">
        <f t="shared" si="101"/>
        <v>25.52548424002304</v>
      </c>
      <c r="AB307" s="22">
        <f t="shared" si="98"/>
        <v>199.41784562517984</v>
      </c>
      <c r="AC307">
        <v>33.388599999999997</v>
      </c>
      <c r="AD307" s="31"/>
      <c r="AE307" s="32"/>
    </row>
    <row r="308" spans="1:31" x14ac:dyDescent="0.35">
      <c r="A308" s="2">
        <v>44791</v>
      </c>
      <c r="B308" s="6" t="s">
        <v>18</v>
      </c>
      <c r="C308" s="6" t="s">
        <v>214</v>
      </c>
      <c r="D308" t="s">
        <v>109</v>
      </c>
      <c r="E308" t="s">
        <v>21</v>
      </c>
      <c r="F308">
        <v>16</v>
      </c>
      <c r="G308" t="s">
        <v>33</v>
      </c>
      <c r="H308" t="s">
        <v>104</v>
      </c>
      <c r="I308" t="str">
        <f t="shared" si="86"/>
        <v>L3HmaE8</v>
      </c>
      <c r="J308" t="s">
        <v>446</v>
      </c>
      <c r="K308" t="s">
        <v>221</v>
      </c>
      <c r="L308" s="1">
        <v>0.82299999999999995</v>
      </c>
      <c r="M308">
        <v>7.02</v>
      </c>
      <c r="N308" s="1">
        <f t="shared" si="95"/>
        <v>-0.70199999999999996</v>
      </c>
      <c r="O308" t="s">
        <v>88</v>
      </c>
      <c r="P308">
        <v>0.80300000000000005</v>
      </c>
      <c r="Q308" s="1">
        <f t="shared" si="87"/>
        <v>1.9999999999999907E-2</v>
      </c>
      <c r="R308">
        <v>15.08</v>
      </c>
      <c r="S308" s="42">
        <f t="shared" si="96"/>
        <v>-1.508</v>
      </c>
      <c r="T308" s="1">
        <f t="shared" si="97"/>
        <v>-0.80600000000000005</v>
      </c>
      <c r="U308">
        <v>56.95</v>
      </c>
      <c r="V308">
        <v>56.95</v>
      </c>
      <c r="W308" s="21">
        <f t="shared" si="103"/>
        <v>2545.9924625000003</v>
      </c>
      <c r="X308" s="23">
        <f t="shared" si="104"/>
        <v>2.4906600249065883E-2</v>
      </c>
      <c r="Y308" s="27">
        <f t="shared" si="99"/>
        <v>1.2630194827079065E-6</v>
      </c>
      <c r="Z308" s="27">
        <f t="shared" si="100"/>
        <v>3.2156380829649793E-7</v>
      </c>
      <c r="AA308" s="22">
        <f t="shared" si="101"/>
        <v>0.32156380829649794</v>
      </c>
      <c r="AB308" s="22">
        <f t="shared" si="98"/>
        <v>0.39896254131079145</v>
      </c>
      <c r="AC308">
        <v>28.894600000000001</v>
      </c>
      <c r="AD308" s="31"/>
      <c r="AE308" s="32"/>
    </row>
    <row r="309" spans="1:31" x14ac:dyDescent="0.35">
      <c r="A309" s="2">
        <v>44792</v>
      </c>
      <c r="B309" s="6" t="s">
        <v>18</v>
      </c>
      <c r="C309" s="6" t="s">
        <v>214</v>
      </c>
      <c r="D309" t="s">
        <v>20</v>
      </c>
      <c r="E309" t="s">
        <v>21</v>
      </c>
      <c r="F309">
        <v>13</v>
      </c>
      <c r="G309" t="s">
        <v>33</v>
      </c>
      <c r="H309" t="s">
        <v>34</v>
      </c>
      <c r="I309" t="str">
        <f t="shared" si="86"/>
        <v>K6HmaC8</v>
      </c>
      <c r="J309" t="s">
        <v>424</v>
      </c>
      <c r="K309" t="s">
        <v>227</v>
      </c>
      <c r="L309" s="1">
        <v>0.83699999999999997</v>
      </c>
      <c r="M309">
        <v>7.67</v>
      </c>
      <c r="N309" s="1">
        <f t="shared" si="95"/>
        <v>-0.76700000000000002</v>
      </c>
      <c r="O309" t="s">
        <v>228</v>
      </c>
      <c r="P309">
        <v>0.72299999999999998</v>
      </c>
      <c r="Q309" s="1">
        <f t="shared" si="87"/>
        <v>0.11399999999999999</v>
      </c>
      <c r="R309">
        <v>14.38</v>
      </c>
      <c r="S309" s="42">
        <f t="shared" si="96"/>
        <v>-1.4380000000000002</v>
      </c>
      <c r="T309" s="1">
        <f t="shared" si="97"/>
        <v>-0.67100000000000015</v>
      </c>
      <c r="U309">
        <v>65</v>
      </c>
      <c r="V309">
        <v>65</v>
      </c>
      <c r="W309" s="21">
        <f t="shared" si="103"/>
        <v>3316.625</v>
      </c>
      <c r="X309" s="23">
        <f t="shared" si="104"/>
        <v>0.15767634854771784</v>
      </c>
      <c r="Y309" s="27">
        <f t="shared" si="99"/>
        <v>1.2246094019662113E-5</v>
      </c>
      <c r="Z309" s="27">
        <f t="shared" si="100"/>
        <v>4.0615701577961858E-6</v>
      </c>
      <c r="AA309" s="22">
        <f t="shared" si="101"/>
        <v>4.0615701577961856</v>
      </c>
      <c r="AB309" s="22">
        <f t="shared" si="98"/>
        <v>6.0530106673564603</v>
      </c>
      <c r="AC309">
        <v>34.301699999999997</v>
      </c>
      <c r="AD309" s="31"/>
      <c r="AE309" s="32"/>
    </row>
    <row r="310" spans="1:31" x14ac:dyDescent="0.35">
      <c r="A310" s="2">
        <v>44804</v>
      </c>
      <c r="B310" s="6" t="s">
        <v>18</v>
      </c>
      <c r="C310" s="6" t="s">
        <v>232</v>
      </c>
      <c r="D310" t="s">
        <v>123</v>
      </c>
      <c r="E310" t="s">
        <v>21</v>
      </c>
      <c r="F310">
        <v>2</v>
      </c>
      <c r="G310" t="s">
        <v>33</v>
      </c>
      <c r="H310" t="s">
        <v>97</v>
      </c>
      <c r="I310" t="str">
        <f t="shared" si="86"/>
        <v>M1HmaJ1</v>
      </c>
      <c r="J310" t="s">
        <v>462</v>
      </c>
      <c r="K310" t="s">
        <v>234</v>
      </c>
      <c r="L310" s="1">
        <v>0.79800000000000004</v>
      </c>
      <c r="M310">
        <v>6.86</v>
      </c>
      <c r="N310" s="1">
        <f t="shared" si="95"/>
        <v>-0.68600000000000005</v>
      </c>
      <c r="O310" t="s">
        <v>32</v>
      </c>
      <c r="P310">
        <v>0.77100000000000002</v>
      </c>
      <c r="Q310" s="1">
        <f t="shared" si="87"/>
        <v>2.7000000000000024E-2</v>
      </c>
      <c r="R310">
        <v>14.25</v>
      </c>
      <c r="S310" s="42">
        <f t="shared" si="96"/>
        <v>-1.425</v>
      </c>
      <c r="T310" s="1">
        <f t="shared" si="97"/>
        <v>-0.73899999999999999</v>
      </c>
      <c r="U310">
        <v>70.599999999999994</v>
      </c>
      <c r="V310">
        <v>69.55</v>
      </c>
      <c r="W310" s="21">
        <f t="shared" si="103"/>
        <v>3912.7225999999991</v>
      </c>
      <c r="X310" s="23">
        <f t="shared" si="104"/>
        <v>3.5019455252918316E-2</v>
      </c>
      <c r="Y310" s="27">
        <f t="shared" si="99"/>
        <v>1.9212851043166017E-6</v>
      </c>
      <c r="Z310" s="27">
        <f t="shared" si="100"/>
        <v>7.5174556487029241E-7</v>
      </c>
      <c r="AA310" s="22">
        <f t="shared" si="101"/>
        <v>0.75174556487029243</v>
      </c>
      <c r="AB310" s="22">
        <f t="shared" si="98"/>
        <v>1.0172470431262415</v>
      </c>
      <c r="AC310">
        <v>32.519599999999997</v>
      </c>
      <c r="AD310" s="34"/>
      <c r="AE310" s="35"/>
    </row>
    <row r="311" spans="1:31" x14ac:dyDescent="0.35">
      <c r="A311" s="2">
        <v>44733</v>
      </c>
      <c r="B311" t="s">
        <v>18</v>
      </c>
      <c r="C311" t="s">
        <v>141</v>
      </c>
      <c r="D311" t="s">
        <v>133</v>
      </c>
      <c r="E311" t="s">
        <v>46</v>
      </c>
      <c r="F311">
        <v>8</v>
      </c>
      <c r="G311" t="s">
        <v>33</v>
      </c>
      <c r="H311" t="s">
        <v>54</v>
      </c>
      <c r="I311" t="str">
        <f t="shared" si="86"/>
        <v>K1HmaA6</v>
      </c>
      <c r="J311" t="s">
        <v>477</v>
      </c>
      <c r="K311" t="s">
        <v>142</v>
      </c>
      <c r="L311" s="1">
        <v>0.72699999999999998</v>
      </c>
      <c r="M311">
        <v>4.7300000000000004</v>
      </c>
      <c r="N311" s="1">
        <f t="shared" si="95"/>
        <v>-0.47300000000000003</v>
      </c>
      <c r="O311" t="s">
        <v>100</v>
      </c>
      <c r="P311">
        <v>0.57199999999999995</v>
      </c>
      <c r="Q311" s="1">
        <f t="shared" si="87"/>
        <v>0.15500000000000003</v>
      </c>
      <c r="R311">
        <v>14.24</v>
      </c>
      <c r="S311" s="42">
        <f t="shared" si="96"/>
        <v>-1.4239999999999999</v>
      </c>
      <c r="T311" s="1">
        <f t="shared" si="97"/>
        <v>-0.95099999999999985</v>
      </c>
      <c r="U311">
        <v>83.9</v>
      </c>
      <c r="V311" s="13">
        <f>(T311+U311)/2</f>
        <v>41.474500000000006</v>
      </c>
      <c r="W311" s="21">
        <f t="shared" si="103"/>
        <v>5525.7798500000008</v>
      </c>
      <c r="X311" s="23">
        <f t="shared" si="104"/>
        <v>0.27097902097902105</v>
      </c>
      <c r="Y311" s="27">
        <f t="shared" si="99"/>
        <v>2.3850131087502592E-5</v>
      </c>
      <c r="Z311" s="27">
        <f t="shared" si="100"/>
        <v>1.3179057378318043E-5</v>
      </c>
      <c r="AA311" s="22">
        <f t="shared" si="101"/>
        <v>13.179057378318044</v>
      </c>
      <c r="AB311" s="22">
        <f t="shared" si="98"/>
        <v>13.858104498757147</v>
      </c>
      <c r="AC311">
        <v>30.972899999999999</v>
      </c>
      <c r="AD311" s="34"/>
      <c r="AE311" s="32"/>
    </row>
    <row r="312" spans="1:31" x14ac:dyDescent="0.35">
      <c r="A312" s="2">
        <v>44734</v>
      </c>
      <c r="B312" t="s">
        <v>18</v>
      </c>
      <c r="C312" t="s">
        <v>141</v>
      </c>
      <c r="D312" t="s">
        <v>109</v>
      </c>
      <c r="E312" t="s">
        <v>21</v>
      </c>
      <c r="F312">
        <v>11</v>
      </c>
      <c r="G312" t="s">
        <v>33</v>
      </c>
      <c r="H312" t="s">
        <v>104</v>
      </c>
      <c r="I312" t="str">
        <f t="shared" si="86"/>
        <v>L3HmaE8</v>
      </c>
      <c r="J312" t="s">
        <v>446</v>
      </c>
      <c r="K312" t="s">
        <v>145</v>
      </c>
      <c r="L312" s="1">
        <v>0.83599999999999997</v>
      </c>
      <c r="M312">
        <v>5.36</v>
      </c>
      <c r="N312" s="1">
        <f t="shared" si="95"/>
        <v>-0.53600000000000003</v>
      </c>
      <c r="O312" t="s">
        <v>147</v>
      </c>
      <c r="P312">
        <v>0.63200000000000001</v>
      </c>
      <c r="Q312" s="1">
        <f t="shared" si="87"/>
        <v>0.20399999999999996</v>
      </c>
      <c r="R312">
        <v>14.23</v>
      </c>
      <c r="S312" s="42">
        <f t="shared" si="96"/>
        <v>-1.423</v>
      </c>
      <c r="T312" s="1">
        <f t="shared" si="97"/>
        <v>-0.88700000000000001</v>
      </c>
      <c r="U312">
        <v>56.95</v>
      </c>
      <c r="V312" s="13">
        <f>(T312+U312)/2</f>
        <v>28.031500000000001</v>
      </c>
      <c r="W312" s="21">
        <f t="shared" si="103"/>
        <v>2545.9924625000003</v>
      </c>
      <c r="X312" s="23">
        <f t="shared" si="104"/>
        <v>0.32278481012658222</v>
      </c>
      <c r="Y312" s="27">
        <f t="shared" si="99"/>
        <v>2.9581417035926687E-5</v>
      </c>
      <c r="Z312" s="27">
        <f t="shared" si="100"/>
        <v>7.531406480353844E-6</v>
      </c>
      <c r="AA312" s="22">
        <f t="shared" si="101"/>
        <v>7.5314064803538443</v>
      </c>
      <c r="AB312" s="22">
        <f t="shared" si="98"/>
        <v>8.490875400624402</v>
      </c>
      <c r="AC312">
        <v>31.695499999999999</v>
      </c>
      <c r="AD312" s="31"/>
      <c r="AE312" s="32"/>
    </row>
    <row r="313" spans="1:31" x14ac:dyDescent="0.35">
      <c r="A313" s="2">
        <v>44722</v>
      </c>
      <c r="B313" t="s">
        <v>18</v>
      </c>
      <c r="C313" t="s">
        <v>19</v>
      </c>
      <c r="D313" t="s">
        <v>123</v>
      </c>
      <c r="E313" t="s">
        <v>21</v>
      </c>
      <c r="F313">
        <v>3</v>
      </c>
      <c r="G313" t="s">
        <v>33</v>
      </c>
      <c r="H313" t="s">
        <v>97</v>
      </c>
      <c r="I313" t="str">
        <f t="shared" si="86"/>
        <v>M1HmaJ1</v>
      </c>
      <c r="J313" t="s">
        <v>462</v>
      </c>
      <c r="K313" t="s">
        <v>125</v>
      </c>
      <c r="L313" s="1">
        <v>0.72199999999999998</v>
      </c>
      <c r="M313">
        <v>2.12</v>
      </c>
      <c r="N313" s="1">
        <f t="shared" si="95"/>
        <v>-0.21200000000000002</v>
      </c>
      <c r="O313" t="s">
        <v>126</v>
      </c>
      <c r="P313">
        <v>0.53400000000000003</v>
      </c>
      <c r="Q313" s="1">
        <f t="shared" si="87"/>
        <v>0.18799999999999994</v>
      </c>
      <c r="R313">
        <v>13.66</v>
      </c>
      <c r="S313" s="42">
        <f t="shared" si="96"/>
        <v>-1.3660000000000001</v>
      </c>
      <c r="T313" s="1">
        <f t="shared" si="97"/>
        <v>-1.1540000000000001</v>
      </c>
      <c r="U313">
        <v>70.599999999999994</v>
      </c>
      <c r="V313" s="13">
        <f>(T313+U313)/2</f>
        <v>34.722999999999999</v>
      </c>
      <c r="W313" s="21">
        <f t="shared" si="103"/>
        <v>3912.7225999999991</v>
      </c>
      <c r="X313" s="23">
        <f t="shared" si="104"/>
        <v>0.35205992509363282</v>
      </c>
      <c r="Y313" s="27">
        <f t="shared" si="99"/>
        <v>3.2917889756924351E-5</v>
      </c>
      <c r="Z313" s="27">
        <f t="shared" si="100"/>
        <v>1.2879857119622639E-5</v>
      </c>
      <c r="AA313" s="22">
        <f t="shared" si="101"/>
        <v>12.879857119622638</v>
      </c>
      <c r="AB313" s="22">
        <f t="shared" si="98"/>
        <v>11.161054696380102</v>
      </c>
      <c r="AC313">
        <v>27.385200000000001</v>
      </c>
      <c r="AD313" s="31"/>
      <c r="AE313" s="32"/>
    </row>
    <row r="314" spans="1:31" x14ac:dyDescent="0.35">
      <c r="A314" s="2">
        <v>44791</v>
      </c>
      <c r="B314" s="6" t="s">
        <v>18</v>
      </c>
      <c r="C314" s="6" t="s">
        <v>214</v>
      </c>
      <c r="D314" t="s">
        <v>109</v>
      </c>
      <c r="E314" t="s">
        <v>21</v>
      </c>
      <c r="F314">
        <v>14</v>
      </c>
      <c r="G314" t="s">
        <v>33</v>
      </c>
      <c r="H314" t="s">
        <v>114</v>
      </c>
      <c r="I314" t="str">
        <f t="shared" si="86"/>
        <v>L3HmaJ9</v>
      </c>
      <c r="J314" t="s">
        <v>447</v>
      </c>
      <c r="K314" t="s">
        <v>221</v>
      </c>
      <c r="L314" s="1">
        <v>0.92100000000000004</v>
      </c>
      <c r="M314">
        <v>7.12</v>
      </c>
      <c r="N314" s="1">
        <f t="shared" si="95"/>
        <v>-0.71199999999999997</v>
      </c>
      <c r="O314" t="s">
        <v>88</v>
      </c>
      <c r="P314">
        <v>0.90600000000000003</v>
      </c>
      <c r="Q314" s="1">
        <f t="shared" si="87"/>
        <v>1.5000000000000013E-2</v>
      </c>
      <c r="R314">
        <v>13.54</v>
      </c>
      <c r="S314" s="42">
        <f t="shared" si="96"/>
        <v>-1.3539999999999999</v>
      </c>
      <c r="T314" s="1">
        <f t="shared" si="97"/>
        <v>-0.6419999999999999</v>
      </c>
      <c r="U314">
        <v>60.45</v>
      </c>
      <c r="V314">
        <v>60.45</v>
      </c>
      <c r="W314" s="21">
        <f t="shared" si="103"/>
        <v>2868.5489625000005</v>
      </c>
      <c r="X314" s="23">
        <f t="shared" si="104"/>
        <v>1.6556291390728492E-2</v>
      </c>
      <c r="Y314" s="27">
        <f t="shared" si="99"/>
        <v>7.639949536018921E-7</v>
      </c>
      <c r="Z314" s="27">
        <f t="shared" si="100"/>
        <v>2.1915569315099435E-7</v>
      </c>
      <c r="AA314" s="22">
        <f t="shared" si="101"/>
        <v>0.21915569315099434</v>
      </c>
      <c r="AB314" s="22">
        <f t="shared" si="98"/>
        <v>0.3413640080233557</v>
      </c>
      <c r="AC314">
        <v>28.894600000000001</v>
      </c>
      <c r="AD314" s="31"/>
      <c r="AE314" s="32"/>
    </row>
    <row r="315" spans="1:31" x14ac:dyDescent="0.35">
      <c r="A315" s="2">
        <v>44720</v>
      </c>
      <c r="B315" t="s">
        <v>18</v>
      </c>
      <c r="C315" t="s">
        <v>19</v>
      </c>
      <c r="D315" t="s">
        <v>86</v>
      </c>
      <c r="E315" t="s">
        <v>46</v>
      </c>
      <c r="F315">
        <v>1</v>
      </c>
      <c r="G315" t="s">
        <v>33</v>
      </c>
      <c r="H315" t="s">
        <v>54</v>
      </c>
      <c r="I315" t="str">
        <f t="shared" si="86"/>
        <v>K5HmaA6</v>
      </c>
      <c r="J315" t="s">
        <v>402</v>
      </c>
      <c r="K315" t="s">
        <v>87</v>
      </c>
      <c r="L315" s="1">
        <v>0.69299999999999995</v>
      </c>
      <c r="M315">
        <v>11.64</v>
      </c>
      <c r="N315" s="1">
        <f t="shared" si="95"/>
        <v>-1.1640000000000001</v>
      </c>
      <c r="O315" t="s">
        <v>88</v>
      </c>
      <c r="P315">
        <v>0.746</v>
      </c>
      <c r="Q315" s="1">
        <f t="shared" si="87"/>
        <v>-5.3000000000000047E-2</v>
      </c>
      <c r="R315">
        <v>13.48</v>
      </c>
      <c r="S315" s="42">
        <f t="shared" si="96"/>
        <v>-1.3480000000000001</v>
      </c>
      <c r="T315" s="1">
        <f t="shared" si="97"/>
        <v>-0.18399999999999994</v>
      </c>
      <c r="U315">
        <v>47.95</v>
      </c>
      <c r="V315" s="13">
        <f>(T315+U315)/2</f>
        <v>23.883000000000003</v>
      </c>
      <c r="W315" s="21">
        <f t="shared" si="103"/>
        <v>1804.8739625000003</v>
      </c>
      <c r="X315" s="23">
        <f>(P315-L315)/L315</f>
        <v>7.6479076479076549E-2</v>
      </c>
      <c r="Y315" s="27">
        <f t="shared" si="99"/>
        <v>5.0256003009790537E-6</v>
      </c>
      <c r="Z315" s="27">
        <f t="shared" si="100"/>
        <v>9.0705751291692576E-7</v>
      </c>
      <c r="AA315" s="22">
        <f t="shared" si="101"/>
        <v>0.90705751291692571</v>
      </c>
      <c r="AB315" s="22">
        <f t="shared" si="98"/>
        <v>4.9296603962876411</v>
      </c>
      <c r="AC315">
        <v>26.9267</v>
      </c>
      <c r="AD315" s="31"/>
      <c r="AE315" s="32"/>
    </row>
    <row r="316" spans="1:31" x14ac:dyDescent="0.35">
      <c r="A316" s="2">
        <v>44806</v>
      </c>
      <c r="B316" s="6" t="s">
        <v>18</v>
      </c>
      <c r="C316" s="6" t="s">
        <v>232</v>
      </c>
      <c r="D316" t="s">
        <v>20</v>
      </c>
      <c r="E316" t="s">
        <v>21</v>
      </c>
      <c r="F316">
        <v>7</v>
      </c>
      <c r="G316" t="s">
        <v>33</v>
      </c>
      <c r="H316" t="s">
        <v>34</v>
      </c>
      <c r="I316" t="str">
        <f t="shared" si="86"/>
        <v>K6HmaC8</v>
      </c>
      <c r="J316" t="s">
        <v>424</v>
      </c>
      <c r="K316" t="s">
        <v>222</v>
      </c>
      <c r="L316" s="1">
        <v>0.93899999999999995</v>
      </c>
      <c r="M316">
        <v>10.11</v>
      </c>
      <c r="N316" s="1">
        <f t="shared" si="95"/>
        <v>-1.0109999999999999</v>
      </c>
      <c r="O316" t="s">
        <v>211</v>
      </c>
      <c r="P316">
        <v>0.71399999999999997</v>
      </c>
      <c r="Q316" s="1">
        <f t="shared" si="87"/>
        <v>0.22499999999999998</v>
      </c>
      <c r="R316">
        <v>13.37</v>
      </c>
      <c r="S316" s="42">
        <f t="shared" si="96"/>
        <v>-1.337</v>
      </c>
      <c r="T316" s="1">
        <f t="shared" si="97"/>
        <v>-0.32600000000000007</v>
      </c>
      <c r="U316">
        <v>65</v>
      </c>
      <c r="V316">
        <v>61.85</v>
      </c>
      <c r="W316" s="21">
        <f t="shared" si="103"/>
        <v>3316.625</v>
      </c>
      <c r="X316" s="23">
        <f>(L316-P316)/P316</f>
        <v>0.31512605042016806</v>
      </c>
      <c r="Y316" s="27">
        <f t="shared" si="99"/>
        <v>2.8719782228700644E-5</v>
      </c>
      <c r="Z316" s="27">
        <f t="shared" si="100"/>
        <v>9.5252747734264285E-6</v>
      </c>
      <c r="AA316" s="22">
        <f t="shared" si="101"/>
        <v>9.5252747734264283</v>
      </c>
      <c r="AB316" s="22">
        <f t="shared" si="98"/>
        <v>29.218634274314191</v>
      </c>
      <c r="AC316">
        <v>35.566600000000001</v>
      </c>
      <c r="AD316" s="31"/>
      <c r="AE316" s="32"/>
    </row>
    <row r="317" spans="1:31" x14ac:dyDescent="0.35">
      <c r="A317" s="2">
        <v>44733</v>
      </c>
      <c r="B317" t="s">
        <v>18</v>
      </c>
      <c r="C317" t="s">
        <v>141</v>
      </c>
      <c r="D317" t="s">
        <v>123</v>
      </c>
      <c r="E317" t="s">
        <v>21</v>
      </c>
      <c r="F317">
        <v>8</v>
      </c>
      <c r="G317" t="s">
        <v>33</v>
      </c>
      <c r="H317" t="s">
        <v>97</v>
      </c>
      <c r="I317" t="str">
        <f t="shared" si="86"/>
        <v>M1HmaJ1</v>
      </c>
      <c r="J317" t="s">
        <v>462</v>
      </c>
      <c r="K317" t="s">
        <v>145</v>
      </c>
      <c r="L317" s="1">
        <v>0.71699999999999997</v>
      </c>
      <c r="M317">
        <v>4.55</v>
      </c>
      <c r="N317" s="1">
        <f t="shared" si="95"/>
        <v>-0.45499999999999996</v>
      </c>
      <c r="O317" t="s">
        <v>146</v>
      </c>
      <c r="P317">
        <v>0.56799999999999995</v>
      </c>
      <c r="Q317" s="1">
        <f t="shared" si="87"/>
        <v>0.14900000000000002</v>
      </c>
      <c r="R317">
        <v>12.65</v>
      </c>
      <c r="S317" s="42">
        <f t="shared" ref="S317:S336" si="105">R317/-10</f>
        <v>-1.2650000000000001</v>
      </c>
      <c r="T317" s="1">
        <f t="shared" si="97"/>
        <v>-0.81000000000000016</v>
      </c>
      <c r="U317">
        <v>70.599999999999994</v>
      </c>
      <c r="V317" s="13">
        <f>(T317+U317)/2</f>
        <v>34.894999999999996</v>
      </c>
      <c r="W317" s="21">
        <f t="shared" si="103"/>
        <v>3912.7225999999991</v>
      </c>
      <c r="X317" s="23">
        <f>(L317-P317)/P317</f>
        <v>0.26232394366197187</v>
      </c>
      <c r="Y317" s="27">
        <f t="shared" si="99"/>
        <v>2.2915875629208857E-5</v>
      </c>
      <c r="Z317" s="27">
        <f t="shared" si="100"/>
        <v>8.96634644731947E-6</v>
      </c>
      <c r="AA317" s="22">
        <f t="shared" si="101"/>
        <v>8.9663464473194701</v>
      </c>
      <c r="AB317" s="22">
        <f t="shared" si="98"/>
        <v>11.06956351520922</v>
      </c>
      <c r="AC317">
        <v>30.972899999999999</v>
      </c>
      <c r="AD317" s="31"/>
      <c r="AE317" s="32"/>
    </row>
    <row r="318" spans="1:31" x14ac:dyDescent="0.35">
      <c r="A318" s="2">
        <v>44779</v>
      </c>
      <c r="B318" s="6" t="s">
        <v>18</v>
      </c>
      <c r="C318" s="6" t="s">
        <v>196</v>
      </c>
      <c r="D318" t="s">
        <v>20</v>
      </c>
      <c r="E318" t="s">
        <v>21</v>
      </c>
      <c r="F318">
        <v>5</v>
      </c>
      <c r="G318" t="s">
        <v>33</v>
      </c>
      <c r="H318" t="s">
        <v>34</v>
      </c>
      <c r="I318" t="str">
        <f t="shared" si="86"/>
        <v>K6HmaC8</v>
      </c>
      <c r="J318" t="s">
        <v>424</v>
      </c>
      <c r="K318" t="s">
        <v>117</v>
      </c>
      <c r="L318" s="1">
        <v>0.88400000000000001</v>
      </c>
      <c r="M318">
        <v>5.01</v>
      </c>
      <c r="N318" s="1">
        <f t="shared" si="95"/>
        <v>-0.501</v>
      </c>
      <c r="O318" s="6" t="s">
        <v>213</v>
      </c>
      <c r="P318">
        <v>0.70799999999999996</v>
      </c>
      <c r="Q318" s="1">
        <f t="shared" si="87"/>
        <v>0.17600000000000005</v>
      </c>
      <c r="R318">
        <v>12.42</v>
      </c>
      <c r="S318" s="42">
        <f t="shared" si="105"/>
        <v>-1.242</v>
      </c>
      <c r="T318" s="1">
        <f t="shared" si="97"/>
        <v>-0.74099999999999999</v>
      </c>
      <c r="U318">
        <v>65</v>
      </c>
      <c r="V318">
        <v>65</v>
      </c>
      <c r="W318" s="21">
        <f t="shared" si="103"/>
        <v>3316.625</v>
      </c>
      <c r="X318" s="23">
        <f>(L318-P318)/P318</f>
        <v>0.248587570621469</v>
      </c>
      <c r="Y318" s="27">
        <f t="shared" si="99"/>
        <v>2.144776859304689E-5</v>
      </c>
      <c r="Z318" s="27">
        <f t="shared" si="100"/>
        <v>7.1134205509914145E-6</v>
      </c>
      <c r="AA318" s="22">
        <f t="shared" si="101"/>
        <v>7.1134205509914148</v>
      </c>
      <c r="AB318" s="22">
        <f t="shared" si="98"/>
        <v>9.5997578285984009</v>
      </c>
      <c r="AC318">
        <v>31.516500000000001</v>
      </c>
      <c r="AD318" s="37"/>
      <c r="AE318" s="39"/>
    </row>
    <row r="319" spans="1:31" x14ac:dyDescent="0.35">
      <c r="A319" s="2">
        <v>44791</v>
      </c>
      <c r="B319" s="6" t="s">
        <v>18</v>
      </c>
      <c r="C319" s="6" t="s">
        <v>214</v>
      </c>
      <c r="D319" t="s">
        <v>123</v>
      </c>
      <c r="E319" t="s">
        <v>21</v>
      </c>
      <c r="F319">
        <v>7</v>
      </c>
      <c r="G319" t="s">
        <v>33</v>
      </c>
      <c r="H319" t="s">
        <v>97</v>
      </c>
      <c r="I319" t="str">
        <f t="shared" si="86"/>
        <v>M1HmaJ1</v>
      </c>
      <c r="J319" t="s">
        <v>462</v>
      </c>
      <c r="K319" t="s">
        <v>222</v>
      </c>
      <c r="L319" s="1">
        <v>0.76800000000000002</v>
      </c>
      <c r="M319">
        <v>5.98</v>
      </c>
      <c r="N319" s="1">
        <f t="shared" si="95"/>
        <v>-0.59800000000000009</v>
      </c>
      <c r="O319" t="s">
        <v>223</v>
      </c>
      <c r="P319">
        <v>0.75600000000000001</v>
      </c>
      <c r="Q319" s="1">
        <f t="shared" si="87"/>
        <v>1.2000000000000011E-2</v>
      </c>
      <c r="R319">
        <v>12.23</v>
      </c>
      <c r="S319" s="42">
        <f t="shared" si="105"/>
        <v>-1.2230000000000001</v>
      </c>
      <c r="T319" s="1">
        <f t="shared" si="97"/>
        <v>-0.625</v>
      </c>
      <c r="U319">
        <v>70.599999999999994</v>
      </c>
      <c r="V319">
        <v>70.599999999999994</v>
      </c>
      <c r="W319" s="21">
        <f t="shared" si="103"/>
        <v>3912.7225999999991</v>
      </c>
      <c r="X319" s="23">
        <f>(L319-P319)/P319</f>
        <v>1.5873015873015886E-2</v>
      </c>
      <c r="Y319" s="27">
        <f t="shared" si="99"/>
        <v>7.2536858872517228E-7</v>
      </c>
      <c r="Z319" s="27">
        <f t="shared" si="100"/>
        <v>2.8381660704350862E-7</v>
      </c>
      <c r="AA319" s="22">
        <f t="shared" si="101"/>
        <v>0.28381660704350864</v>
      </c>
      <c r="AB319" s="22">
        <f t="shared" si="98"/>
        <v>0.45410657126961385</v>
      </c>
      <c r="AC319">
        <v>28.894600000000001</v>
      </c>
      <c r="AD319" s="31"/>
      <c r="AE319" s="32"/>
    </row>
    <row r="320" spans="1:31" x14ac:dyDescent="0.35">
      <c r="A320" s="9">
        <v>44777</v>
      </c>
      <c r="B320" s="4" t="s">
        <v>18</v>
      </c>
      <c r="C320" s="4" t="s">
        <v>196</v>
      </c>
      <c r="D320" s="4" t="s">
        <v>109</v>
      </c>
      <c r="E320" s="4" t="s">
        <v>21</v>
      </c>
      <c r="F320" s="4">
        <v>15</v>
      </c>
      <c r="G320" s="4" t="s">
        <v>33</v>
      </c>
      <c r="H320" s="4" t="s">
        <v>104</v>
      </c>
      <c r="I320" t="str">
        <f t="shared" si="86"/>
        <v>L3HmaE8</v>
      </c>
      <c r="J320" t="s">
        <v>446</v>
      </c>
      <c r="K320" s="4" t="s">
        <v>87</v>
      </c>
      <c r="L320" s="3">
        <v>0.754</v>
      </c>
      <c r="M320" s="4">
        <v>3.94</v>
      </c>
      <c r="N320" s="1">
        <f t="shared" si="95"/>
        <v>-0.39400000000000002</v>
      </c>
      <c r="O320" s="4" t="s">
        <v>180</v>
      </c>
      <c r="P320" s="4">
        <v>0.76100000000000001</v>
      </c>
      <c r="Q320" s="1">
        <f t="shared" si="87"/>
        <v>-7.0000000000000062E-3</v>
      </c>
      <c r="R320" s="4">
        <v>12.17</v>
      </c>
      <c r="S320" s="42">
        <f t="shared" si="105"/>
        <v>-1.2170000000000001</v>
      </c>
      <c r="T320" s="1">
        <f t="shared" si="97"/>
        <v>-0.82300000000000006</v>
      </c>
      <c r="U320">
        <v>56.95</v>
      </c>
      <c r="V320">
        <v>56.95</v>
      </c>
      <c r="W320" s="21">
        <f t="shared" si="103"/>
        <v>2545.9924625000003</v>
      </c>
      <c r="X320" s="23">
        <f>(P320-L320)/L320</f>
        <v>9.2838196286472233E-3</v>
      </c>
      <c r="Y320" s="27">
        <f t="shared" si="99"/>
        <v>3.7481634545888322E-7</v>
      </c>
      <c r="Z320" s="27">
        <f t="shared" si="100"/>
        <v>9.5427959036011284E-8</v>
      </c>
      <c r="AA320" s="22">
        <f t="shared" si="101"/>
        <v>9.5427959036011284E-2</v>
      </c>
      <c r="AB320" s="22">
        <f t="shared" si="98"/>
        <v>0.11595134755286911</v>
      </c>
      <c r="AC320">
        <v>29.967099999999999</v>
      </c>
      <c r="AD320" s="34"/>
      <c r="AE320" s="35"/>
    </row>
    <row r="321" spans="1:31" x14ac:dyDescent="0.35">
      <c r="A321" s="2">
        <v>44734</v>
      </c>
      <c r="B321" t="s">
        <v>18</v>
      </c>
      <c r="C321" t="s">
        <v>141</v>
      </c>
      <c r="D321" t="s">
        <v>109</v>
      </c>
      <c r="E321" t="s">
        <v>21</v>
      </c>
      <c r="F321">
        <v>7</v>
      </c>
      <c r="G321" t="s">
        <v>33</v>
      </c>
      <c r="H321" t="s">
        <v>104</v>
      </c>
      <c r="I321" t="str">
        <f t="shared" si="86"/>
        <v>L3HmaE8</v>
      </c>
      <c r="J321" t="s">
        <v>446</v>
      </c>
      <c r="K321" t="s">
        <v>69</v>
      </c>
      <c r="L321" s="1">
        <v>0.78700000000000003</v>
      </c>
      <c r="M321">
        <v>2.62</v>
      </c>
      <c r="N321" s="1">
        <f t="shared" si="95"/>
        <v>-0.26200000000000001</v>
      </c>
      <c r="O321" t="s">
        <v>135</v>
      </c>
      <c r="P321">
        <v>0.626</v>
      </c>
      <c r="Q321" s="1">
        <f t="shared" si="87"/>
        <v>0.16100000000000003</v>
      </c>
      <c r="R321">
        <v>11.56</v>
      </c>
      <c r="S321" s="42">
        <f t="shared" si="105"/>
        <v>-1.1560000000000001</v>
      </c>
      <c r="T321" s="1">
        <f t="shared" si="97"/>
        <v>-0.89400000000000013</v>
      </c>
      <c r="U321">
        <v>56.95</v>
      </c>
      <c r="V321" s="13">
        <f>(T321+U321)/2</f>
        <v>28.028000000000002</v>
      </c>
      <c r="W321" s="21">
        <f t="shared" si="103"/>
        <v>2545.9924625000003</v>
      </c>
      <c r="X321" s="23">
        <f>(L321-P321)/P321</f>
        <v>0.25718849840255598</v>
      </c>
      <c r="Y321" s="27">
        <f t="shared" si="99"/>
        <v>2.2364881973460493E-5</v>
      </c>
      <c r="Z321" s="27">
        <f t="shared" si="100"/>
        <v>5.6940820929132549E-6</v>
      </c>
      <c r="AA321" s="22">
        <f t="shared" si="101"/>
        <v>5.6940820929132547</v>
      </c>
      <c r="AB321" s="22">
        <f t="shared" si="98"/>
        <v>6.3692193433034161</v>
      </c>
      <c r="AC321">
        <v>31.695499999999999</v>
      </c>
      <c r="AD321" s="37"/>
      <c r="AE321" s="39"/>
    </row>
    <row r="322" spans="1:31" x14ac:dyDescent="0.35">
      <c r="A322" s="10">
        <v>44777</v>
      </c>
      <c r="B322" s="6" t="s">
        <v>18</v>
      </c>
      <c r="C322" s="6" t="s">
        <v>196</v>
      </c>
      <c r="D322" t="s">
        <v>133</v>
      </c>
      <c r="E322" t="s">
        <v>46</v>
      </c>
      <c r="F322">
        <v>2</v>
      </c>
      <c r="G322" t="s">
        <v>33</v>
      </c>
      <c r="H322" t="s">
        <v>89</v>
      </c>
      <c r="I322" t="str">
        <f t="shared" ref="I322:I385" si="106">D322&amp;G322&amp;H322</f>
        <v>K1HmaD9</v>
      </c>
      <c r="J322" t="s">
        <v>478</v>
      </c>
      <c r="K322" t="s">
        <v>204</v>
      </c>
      <c r="L322" s="1">
        <v>0.64300000000000002</v>
      </c>
      <c r="M322">
        <v>4.83</v>
      </c>
      <c r="N322" s="1">
        <f t="shared" si="95"/>
        <v>-0.48299999999999998</v>
      </c>
      <c r="O322" s="6" t="s">
        <v>205</v>
      </c>
      <c r="P322">
        <v>0.65100000000000002</v>
      </c>
      <c r="Q322" s="1">
        <f t="shared" ref="Q322:Q385" si="107">L322-P322</f>
        <v>-8.0000000000000071E-3</v>
      </c>
      <c r="R322">
        <v>10.65</v>
      </c>
      <c r="S322" s="42">
        <f t="shared" si="105"/>
        <v>-1.0649999999999999</v>
      </c>
      <c r="T322" s="1">
        <f t="shared" si="97"/>
        <v>-0.58199999999999996</v>
      </c>
      <c r="U322">
        <v>75.5</v>
      </c>
      <c r="V322">
        <v>75.5</v>
      </c>
      <c r="W322" s="21">
        <f t="shared" si="103"/>
        <v>4474.69625</v>
      </c>
      <c r="X322" s="23">
        <f>(P322-L322)/L322</f>
        <v>1.2441679626749622E-2</v>
      </c>
      <c r="Y322" s="27">
        <f t="shared" si="99"/>
        <v>5.3745613875991589E-7</v>
      </c>
      <c r="Z322" s="27">
        <f t="shared" si="100"/>
        <v>2.4049529686484753E-7</v>
      </c>
      <c r="AA322" s="22">
        <f t="shared" si="101"/>
        <v>0.24049529686484752</v>
      </c>
      <c r="AB322" s="22">
        <f t="shared" si="98"/>
        <v>0.41322215956159369</v>
      </c>
      <c r="AC322">
        <v>29.967099999999999</v>
      </c>
      <c r="AD322" s="31"/>
      <c r="AE322" s="32"/>
    </row>
    <row r="323" spans="1:31" x14ac:dyDescent="0.35">
      <c r="A323" s="2">
        <v>44776</v>
      </c>
      <c r="B323" t="s">
        <v>18</v>
      </c>
      <c r="C323" t="s">
        <v>196</v>
      </c>
      <c r="D323" t="s">
        <v>109</v>
      </c>
      <c r="E323" t="s">
        <v>21</v>
      </c>
      <c r="F323">
        <v>14</v>
      </c>
      <c r="G323" t="s">
        <v>33</v>
      </c>
      <c r="H323" t="s">
        <v>114</v>
      </c>
      <c r="I323" t="str">
        <f t="shared" si="106"/>
        <v>L3HmaJ9</v>
      </c>
      <c r="J323" t="s">
        <v>447</v>
      </c>
      <c r="K323" t="s">
        <v>134</v>
      </c>
      <c r="L323" s="1">
        <v>0.86099999999999999</v>
      </c>
      <c r="M323">
        <v>3.14</v>
      </c>
      <c r="N323" s="1">
        <f t="shared" si="95"/>
        <v>-0.314</v>
      </c>
      <c r="O323" t="s">
        <v>202</v>
      </c>
      <c r="P323">
        <v>0.85399999999999998</v>
      </c>
      <c r="Q323" s="1">
        <f t="shared" si="107"/>
        <v>7.0000000000000062E-3</v>
      </c>
      <c r="R323">
        <v>9.42</v>
      </c>
      <c r="S323" s="42">
        <f t="shared" si="105"/>
        <v>-0.94199999999999995</v>
      </c>
      <c r="T323" s="1">
        <f t="shared" si="97"/>
        <v>-0.62799999999999989</v>
      </c>
      <c r="U323">
        <v>60.45</v>
      </c>
      <c r="V323">
        <v>60.45</v>
      </c>
      <c r="W323" s="21">
        <f t="shared" si="103"/>
        <v>2868.5489625000005</v>
      </c>
      <c r="X323" s="23">
        <f t="shared" ref="X323:X328" si="108">(L323-P323)/P323</f>
        <v>8.1967213114754172E-3</v>
      </c>
      <c r="Y323" s="27">
        <f t="shared" ref="Y323:Y354" si="109">119*(10^-6)*(X323^1.231)</f>
        <v>3.2154222290766216E-7</v>
      </c>
      <c r="Z323" s="27">
        <f t="shared" ref="Z323:Z354" si="110">Y323*(W323/10000)</f>
        <v>9.2235960992171811E-8</v>
      </c>
      <c r="AA323" s="22">
        <f t="shared" ref="AA323:AA354" si="111">Z323*10^6</f>
        <v>9.2235960992171809E-2</v>
      </c>
      <c r="AB323" s="22">
        <f t="shared" si="98"/>
        <v>0.14687254935059207</v>
      </c>
      <c r="AC323">
        <v>28.545300000000001</v>
      </c>
      <c r="AD323" s="34"/>
      <c r="AE323" s="35"/>
    </row>
    <row r="324" spans="1:31" x14ac:dyDescent="0.35">
      <c r="A324" s="2">
        <v>44722</v>
      </c>
      <c r="B324" t="s">
        <v>18</v>
      </c>
      <c r="C324" t="s">
        <v>19</v>
      </c>
      <c r="D324" t="s">
        <v>109</v>
      </c>
      <c r="E324" t="s">
        <v>21</v>
      </c>
      <c r="F324">
        <v>14</v>
      </c>
      <c r="G324" t="s">
        <v>33</v>
      </c>
      <c r="H324" t="s">
        <v>114</v>
      </c>
      <c r="I324" t="str">
        <f t="shared" si="106"/>
        <v>L3HmaJ9</v>
      </c>
      <c r="J324" t="s">
        <v>447</v>
      </c>
      <c r="K324" t="s">
        <v>111</v>
      </c>
      <c r="L324" s="1">
        <v>0.72499999999999998</v>
      </c>
      <c r="M324">
        <v>2.02</v>
      </c>
      <c r="N324" s="1">
        <f t="shared" si="95"/>
        <v>-0.20200000000000001</v>
      </c>
      <c r="O324" t="s">
        <v>112</v>
      </c>
      <c r="P324">
        <v>0.64600000000000002</v>
      </c>
      <c r="Q324" s="1">
        <f t="shared" si="107"/>
        <v>7.8999999999999959E-2</v>
      </c>
      <c r="R324">
        <v>9.2799999999999994</v>
      </c>
      <c r="S324" s="42">
        <f t="shared" si="105"/>
        <v>-0.92799999999999994</v>
      </c>
      <c r="T324" s="1">
        <f t="shared" si="97"/>
        <v>-0.72599999999999998</v>
      </c>
      <c r="U324">
        <v>60.45</v>
      </c>
      <c r="V324" s="13">
        <f>(T324+U324)/2</f>
        <v>29.862000000000002</v>
      </c>
      <c r="W324" s="21">
        <f t="shared" si="103"/>
        <v>2868.5489625000005</v>
      </c>
      <c r="X324" s="23">
        <f t="shared" si="108"/>
        <v>0.12229102167182655</v>
      </c>
      <c r="Y324" s="27">
        <f t="shared" si="109"/>
        <v>8.9563216301143164E-6</v>
      </c>
      <c r="Z324" s="27">
        <f t="shared" si="110"/>
        <v>2.5691647119880736E-6</v>
      </c>
      <c r="AA324" s="22">
        <f t="shared" si="111"/>
        <v>2.5691647119880736</v>
      </c>
      <c r="AB324" s="22">
        <f t="shared" si="98"/>
        <v>3.5387943691295782</v>
      </c>
      <c r="AC324">
        <v>27.385200000000001</v>
      </c>
      <c r="AD324" s="34"/>
      <c r="AE324" s="35"/>
    </row>
    <row r="325" spans="1:31" x14ac:dyDescent="0.35">
      <c r="A325" s="2">
        <v>44722</v>
      </c>
      <c r="B325" t="s">
        <v>18</v>
      </c>
      <c r="C325" t="s">
        <v>19</v>
      </c>
      <c r="D325" t="s">
        <v>109</v>
      </c>
      <c r="E325" t="s">
        <v>21</v>
      </c>
      <c r="F325">
        <v>15</v>
      </c>
      <c r="G325" t="s">
        <v>33</v>
      </c>
      <c r="H325" t="s">
        <v>104</v>
      </c>
      <c r="I325" t="str">
        <f t="shared" si="106"/>
        <v>L3HmaE8</v>
      </c>
      <c r="J325" t="s">
        <v>446</v>
      </c>
      <c r="K325" t="s">
        <v>111</v>
      </c>
      <c r="L325" s="1">
        <v>0.76600000000000001</v>
      </c>
      <c r="M325">
        <v>1.04</v>
      </c>
      <c r="N325" s="1">
        <f t="shared" si="95"/>
        <v>-0.10400000000000001</v>
      </c>
      <c r="O325" t="s">
        <v>112</v>
      </c>
      <c r="P325">
        <v>0.63400000000000001</v>
      </c>
      <c r="Q325" s="1">
        <f t="shared" si="107"/>
        <v>0.13200000000000001</v>
      </c>
      <c r="R325">
        <v>9.25</v>
      </c>
      <c r="S325" s="42">
        <f t="shared" si="105"/>
        <v>-0.92500000000000004</v>
      </c>
      <c r="T325" s="1">
        <f t="shared" si="97"/>
        <v>-0.82100000000000006</v>
      </c>
      <c r="U325">
        <v>56.95</v>
      </c>
      <c r="V325" s="13">
        <f>(T325+U325)/2</f>
        <v>28.064500000000002</v>
      </c>
      <c r="W325" s="21">
        <f t="shared" si="103"/>
        <v>2545.9924625000003</v>
      </c>
      <c r="X325" s="23">
        <f t="shared" si="108"/>
        <v>0.20820189274447951</v>
      </c>
      <c r="Y325" s="27">
        <f t="shared" si="109"/>
        <v>1.7242553979106995E-5</v>
      </c>
      <c r="Z325" s="27">
        <f t="shared" si="110"/>
        <v>4.3899412465055796E-6</v>
      </c>
      <c r="AA325" s="22">
        <f t="shared" si="111"/>
        <v>4.3899412465055798</v>
      </c>
      <c r="AB325" s="22">
        <f t="shared" si="98"/>
        <v>5.3470660736974169</v>
      </c>
      <c r="AC325">
        <v>27.385200000000001</v>
      </c>
      <c r="AD325" s="31"/>
      <c r="AE325" s="32"/>
    </row>
    <row r="326" spans="1:31" x14ac:dyDescent="0.35">
      <c r="A326" s="2">
        <v>44723</v>
      </c>
      <c r="B326" t="s">
        <v>18</v>
      </c>
      <c r="C326" t="s">
        <v>19</v>
      </c>
      <c r="D326" t="s">
        <v>133</v>
      </c>
      <c r="E326" t="s">
        <v>46</v>
      </c>
      <c r="F326">
        <v>8</v>
      </c>
      <c r="G326" t="s">
        <v>33</v>
      </c>
      <c r="H326" t="s">
        <v>54</v>
      </c>
      <c r="I326" t="str">
        <f t="shared" si="106"/>
        <v>K1HmaA6</v>
      </c>
      <c r="J326" t="s">
        <v>477</v>
      </c>
      <c r="K326" t="s">
        <v>134</v>
      </c>
      <c r="L326" s="1">
        <v>0.70399999999999996</v>
      </c>
      <c r="M326">
        <v>3.65</v>
      </c>
      <c r="N326" s="1">
        <f t="shared" si="95"/>
        <v>-0.36499999999999999</v>
      </c>
      <c r="O326" t="s">
        <v>135</v>
      </c>
      <c r="P326">
        <v>0.54300000000000004</v>
      </c>
      <c r="Q326" s="1">
        <f t="shared" si="107"/>
        <v>0.16099999999999992</v>
      </c>
      <c r="R326">
        <v>8.7799999999999994</v>
      </c>
      <c r="S326" s="42">
        <f t="shared" si="105"/>
        <v>-0.87799999999999989</v>
      </c>
      <c r="T326" s="1">
        <f t="shared" si="97"/>
        <v>-0.5129999999999999</v>
      </c>
      <c r="U326">
        <v>83.9</v>
      </c>
      <c r="V326" s="13">
        <f>(T326+U326)/2</f>
        <v>41.6935</v>
      </c>
      <c r="W326" s="21">
        <f t="shared" si="103"/>
        <v>5525.7798500000008</v>
      </c>
      <c r="X326" s="23">
        <f t="shared" si="108"/>
        <v>0.29650092081031293</v>
      </c>
      <c r="Y326" s="27">
        <f t="shared" si="109"/>
        <v>2.6644711644573756E-5</v>
      </c>
      <c r="Z326" s="27">
        <f t="shared" si="110"/>
        <v>1.4723281071464605E-5</v>
      </c>
      <c r="AA326" s="22">
        <f t="shared" si="111"/>
        <v>14.723281071464605</v>
      </c>
      <c r="AB326" s="22">
        <f t="shared" si="98"/>
        <v>28.700352965817949</v>
      </c>
      <c r="AC326">
        <v>31.959900000000001</v>
      </c>
      <c r="AD326" s="31"/>
      <c r="AE326" s="32"/>
    </row>
    <row r="327" spans="1:31" x14ac:dyDescent="0.35">
      <c r="A327" s="2">
        <v>44721</v>
      </c>
      <c r="B327" t="s">
        <v>18</v>
      </c>
      <c r="C327" t="s">
        <v>19</v>
      </c>
      <c r="D327" t="s">
        <v>20</v>
      </c>
      <c r="E327" t="s">
        <v>21</v>
      </c>
      <c r="F327">
        <v>2</v>
      </c>
      <c r="G327" t="s">
        <v>33</v>
      </c>
      <c r="H327" t="s">
        <v>34</v>
      </c>
      <c r="I327" t="str">
        <f t="shared" si="106"/>
        <v>K6HmaC8</v>
      </c>
      <c r="J327" t="s">
        <v>424</v>
      </c>
      <c r="K327" t="s">
        <v>23</v>
      </c>
      <c r="L327" s="1">
        <v>0.79300000000000004</v>
      </c>
      <c r="M327">
        <v>2.44</v>
      </c>
      <c r="N327" s="1">
        <f t="shared" si="95"/>
        <v>-0.24399999999999999</v>
      </c>
      <c r="O327" t="s">
        <v>32</v>
      </c>
      <c r="P327">
        <v>0.63</v>
      </c>
      <c r="Q327" s="1">
        <f t="shared" si="107"/>
        <v>0.16300000000000003</v>
      </c>
      <c r="R327">
        <v>8.4499999999999993</v>
      </c>
      <c r="S327" s="42">
        <f t="shared" si="105"/>
        <v>-0.84499999999999997</v>
      </c>
      <c r="T327" s="1">
        <f t="shared" si="97"/>
        <v>-0.60099999999999998</v>
      </c>
      <c r="U327">
        <v>65</v>
      </c>
      <c r="V327" s="13">
        <f>(T327+U327)/2</f>
        <v>32.1995</v>
      </c>
      <c r="W327" s="21">
        <f t="shared" si="103"/>
        <v>3316.625</v>
      </c>
      <c r="X327" s="23">
        <f t="shared" si="108"/>
        <v>0.25873015873015875</v>
      </c>
      <c r="Y327" s="27">
        <f t="shared" si="109"/>
        <v>2.2530025643589709E-5</v>
      </c>
      <c r="Z327" s="27">
        <f t="shared" si="110"/>
        <v>7.4723646300170724E-6</v>
      </c>
      <c r="AA327" s="22">
        <f t="shared" si="111"/>
        <v>7.4723646300170721</v>
      </c>
      <c r="AB327" s="22">
        <f t="shared" si="98"/>
        <v>12.433219018331235</v>
      </c>
      <c r="AC327">
        <v>24.548100000000002</v>
      </c>
      <c r="AD327" s="31"/>
      <c r="AE327" s="32"/>
    </row>
    <row r="328" spans="1:31" x14ac:dyDescent="0.35">
      <c r="A328" s="2">
        <v>44776</v>
      </c>
      <c r="B328" t="s">
        <v>18</v>
      </c>
      <c r="C328" t="s">
        <v>196</v>
      </c>
      <c r="D328" t="s">
        <v>123</v>
      </c>
      <c r="E328" t="s">
        <v>21</v>
      </c>
      <c r="F328">
        <v>6</v>
      </c>
      <c r="G328" t="s">
        <v>33</v>
      </c>
      <c r="H328" t="s">
        <v>97</v>
      </c>
      <c r="I328" t="str">
        <f t="shared" si="106"/>
        <v>M1HmaJ1</v>
      </c>
      <c r="J328" t="s">
        <v>462</v>
      </c>
      <c r="K328" t="s">
        <v>87</v>
      </c>
      <c r="L328" s="1">
        <v>0.78200000000000003</v>
      </c>
      <c r="M328">
        <v>3.27</v>
      </c>
      <c r="N328" s="1">
        <f t="shared" si="95"/>
        <v>-0.32700000000000001</v>
      </c>
      <c r="O328" t="s">
        <v>201</v>
      </c>
      <c r="P328">
        <v>0.68799999999999994</v>
      </c>
      <c r="Q328" s="1">
        <f t="shared" si="107"/>
        <v>9.4000000000000083E-2</v>
      </c>
      <c r="R328">
        <v>8.19</v>
      </c>
      <c r="S328" s="42">
        <f t="shared" si="105"/>
        <v>-0.81899999999999995</v>
      </c>
      <c r="T328" s="1">
        <f t="shared" si="97"/>
        <v>-0.49199999999999994</v>
      </c>
      <c r="U328">
        <v>70.599999999999994</v>
      </c>
      <c r="V328">
        <v>70.599999999999994</v>
      </c>
      <c r="W328" s="21">
        <f t="shared" si="103"/>
        <v>3912.7225999999991</v>
      </c>
      <c r="X328" s="23">
        <f t="shared" si="108"/>
        <v>0.13662790697674432</v>
      </c>
      <c r="Y328" s="27">
        <f t="shared" si="109"/>
        <v>1.0265875232432854E-5</v>
      </c>
      <c r="Z328" s="27">
        <f t="shared" si="110"/>
        <v>4.0167522030720272E-6</v>
      </c>
      <c r="AA328" s="22">
        <f t="shared" si="111"/>
        <v>4.0167522030720271</v>
      </c>
      <c r="AB328" s="22">
        <f t="shared" si="98"/>
        <v>8.1641304940488357</v>
      </c>
      <c r="AC328">
        <v>28.545300000000001</v>
      </c>
      <c r="AD328" s="37"/>
      <c r="AE328" s="35"/>
    </row>
    <row r="329" spans="1:31" x14ac:dyDescent="0.35">
      <c r="A329" s="10">
        <v>44777</v>
      </c>
      <c r="B329" s="6" t="s">
        <v>18</v>
      </c>
      <c r="C329" s="6" t="s">
        <v>196</v>
      </c>
      <c r="D329" t="s">
        <v>133</v>
      </c>
      <c r="E329" t="s">
        <v>46</v>
      </c>
      <c r="F329">
        <v>8</v>
      </c>
      <c r="G329" t="s">
        <v>33</v>
      </c>
      <c r="H329" t="s">
        <v>54</v>
      </c>
      <c r="I329" t="str">
        <f t="shared" si="106"/>
        <v>K1HmaA6</v>
      </c>
      <c r="J329" t="s">
        <v>477</v>
      </c>
      <c r="K329" t="s">
        <v>204</v>
      </c>
      <c r="L329" s="1">
        <v>0.78400000000000003</v>
      </c>
      <c r="M329">
        <v>4.75</v>
      </c>
      <c r="N329" s="1">
        <f t="shared" si="95"/>
        <v>-0.47499999999999998</v>
      </c>
      <c r="O329" s="6" t="s">
        <v>205</v>
      </c>
      <c r="P329">
        <v>0.79900000000000004</v>
      </c>
      <c r="Q329" s="1">
        <f t="shared" si="107"/>
        <v>-1.5000000000000013E-2</v>
      </c>
      <c r="R329">
        <v>8.0399999999999991</v>
      </c>
      <c r="S329" s="42">
        <f t="shared" si="105"/>
        <v>-0.80399999999999994</v>
      </c>
      <c r="T329" s="1">
        <f t="shared" si="97"/>
        <v>-0.32899999999999996</v>
      </c>
      <c r="U329">
        <v>83.9</v>
      </c>
      <c r="V329">
        <v>83.9</v>
      </c>
      <c r="W329" s="21">
        <f t="shared" si="103"/>
        <v>5525.7798500000008</v>
      </c>
      <c r="X329" s="23">
        <f>(P329-L329)/L329</f>
        <v>1.9132653061224508E-2</v>
      </c>
      <c r="Y329" s="27">
        <f t="shared" si="109"/>
        <v>9.1287692220535775E-7</v>
      </c>
      <c r="Z329" s="27">
        <f t="shared" si="110"/>
        <v>5.0443569022523841E-7</v>
      </c>
      <c r="AA329" s="22">
        <f t="shared" si="111"/>
        <v>0.50443569022523838</v>
      </c>
      <c r="AB329" s="22">
        <f t="shared" si="98"/>
        <v>1.5332391800159224</v>
      </c>
      <c r="AC329">
        <v>29.967099999999999</v>
      </c>
      <c r="AD329" s="31"/>
      <c r="AE329" s="32"/>
    </row>
    <row r="330" spans="1:31" x14ac:dyDescent="0.35">
      <c r="A330" s="2">
        <v>44723</v>
      </c>
      <c r="B330" t="s">
        <v>18</v>
      </c>
      <c r="C330" t="s">
        <v>19</v>
      </c>
      <c r="D330" t="s">
        <v>133</v>
      </c>
      <c r="E330" t="s">
        <v>46</v>
      </c>
      <c r="F330">
        <v>11</v>
      </c>
      <c r="G330" t="s">
        <v>33</v>
      </c>
      <c r="H330" t="s">
        <v>64</v>
      </c>
      <c r="I330" t="str">
        <f t="shared" si="106"/>
        <v>K1HmaA2</v>
      </c>
      <c r="J330" t="s">
        <v>476</v>
      </c>
      <c r="K330" t="s">
        <v>138</v>
      </c>
      <c r="L330" s="1">
        <v>0.55700000000000005</v>
      </c>
      <c r="M330">
        <v>4.91</v>
      </c>
      <c r="N330" s="1">
        <f t="shared" si="95"/>
        <v>-0.49099999999999999</v>
      </c>
      <c r="O330" t="s">
        <v>139</v>
      </c>
      <c r="P330">
        <v>0.50600000000000001</v>
      </c>
      <c r="Q330" s="1">
        <f t="shared" si="107"/>
        <v>5.1000000000000045E-2</v>
      </c>
      <c r="R330">
        <v>7.83</v>
      </c>
      <c r="S330" s="42">
        <f t="shared" si="105"/>
        <v>-0.78300000000000003</v>
      </c>
      <c r="T330" s="1">
        <f t="shared" si="97"/>
        <v>-0.29200000000000004</v>
      </c>
      <c r="U330">
        <v>75.099999999999994</v>
      </c>
      <c r="V330">
        <v>75.099999999999994</v>
      </c>
      <c r="W330" s="21">
        <f t="shared" si="103"/>
        <v>4427.4078499999996</v>
      </c>
      <c r="X330" s="23">
        <f>(L330-P330)/P330</f>
        <v>0.10079051383399218</v>
      </c>
      <c r="Y330" s="27">
        <f t="shared" si="109"/>
        <v>7.0592174818855877E-6</v>
      </c>
      <c r="Z330" s="27">
        <f t="shared" si="110"/>
        <v>3.1254034894157484E-6</v>
      </c>
      <c r="AA330" s="22">
        <f t="shared" si="111"/>
        <v>3.1254034894157483</v>
      </c>
      <c r="AB330" s="22">
        <f t="shared" si="98"/>
        <v>10.703436607588177</v>
      </c>
      <c r="AC330">
        <v>31.959900000000001</v>
      </c>
      <c r="AD330" s="31"/>
      <c r="AE330" s="32"/>
    </row>
    <row r="331" spans="1:31" x14ac:dyDescent="0.35">
      <c r="A331" s="2">
        <v>44723</v>
      </c>
      <c r="B331" t="s">
        <v>18</v>
      </c>
      <c r="C331" t="s">
        <v>19</v>
      </c>
      <c r="D331" t="s">
        <v>133</v>
      </c>
      <c r="E331" t="s">
        <v>46</v>
      </c>
      <c r="F331">
        <v>7</v>
      </c>
      <c r="G331" t="s">
        <v>33</v>
      </c>
      <c r="H331" t="s">
        <v>89</v>
      </c>
      <c r="I331" t="str">
        <f t="shared" si="106"/>
        <v>K1HmaD9</v>
      </c>
      <c r="J331" t="s">
        <v>478</v>
      </c>
      <c r="K331" t="s">
        <v>134</v>
      </c>
      <c r="L331" s="1">
        <v>0.58099999999999996</v>
      </c>
      <c r="M331">
        <v>3.12</v>
      </c>
      <c r="N331" s="1">
        <f t="shared" si="95"/>
        <v>-0.312</v>
      </c>
      <c r="O331" t="s">
        <v>135</v>
      </c>
      <c r="P331">
        <v>0.44900000000000001</v>
      </c>
      <c r="Q331" s="1">
        <f t="shared" si="107"/>
        <v>0.13199999999999995</v>
      </c>
      <c r="R331">
        <v>7.53</v>
      </c>
      <c r="S331" s="42">
        <f t="shared" si="105"/>
        <v>-0.753</v>
      </c>
      <c r="T331" s="1">
        <f t="shared" si="97"/>
        <v>-0.441</v>
      </c>
      <c r="U331">
        <v>75.5</v>
      </c>
      <c r="V331" s="13">
        <f>(T331+U331)/2</f>
        <v>37.529499999999999</v>
      </c>
      <c r="W331" s="21">
        <f t="shared" si="103"/>
        <v>4474.69625</v>
      </c>
      <c r="X331" s="23">
        <f>(L331-P331)/P331</f>
        <v>0.29398663697104666</v>
      </c>
      <c r="Y331" s="27">
        <f t="shared" si="109"/>
        <v>2.6366848568268059E-5</v>
      </c>
      <c r="Z331" s="27">
        <f t="shared" si="110"/>
        <v>1.1798363841274694E-5</v>
      </c>
      <c r="AA331" s="22">
        <f t="shared" si="111"/>
        <v>11.798363841274695</v>
      </c>
      <c r="AB331" s="22">
        <f t="shared" si="98"/>
        <v>26.753659504024249</v>
      </c>
      <c r="AC331">
        <v>31.959900000000001</v>
      </c>
      <c r="AD331" s="31"/>
      <c r="AE331" s="32"/>
    </row>
    <row r="332" spans="1:31" x14ac:dyDescent="0.35">
      <c r="A332" s="2">
        <v>44791</v>
      </c>
      <c r="B332" s="6" t="s">
        <v>18</v>
      </c>
      <c r="C332" s="6" t="s">
        <v>214</v>
      </c>
      <c r="D332" t="s">
        <v>86</v>
      </c>
      <c r="E332" t="s">
        <v>46</v>
      </c>
      <c r="F332">
        <v>11</v>
      </c>
      <c r="G332" t="s">
        <v>33</v>
      </c>
      <c r="H332" t="s">
        <v>54</v>
      </c>
      <c r="I332" t="str">
        <f t="shared" si="106"/>
        <v>K5HmaA6</v>
      </c>
      <c r="J332" t="s">
        <v>402</v>
      </c>
      <c r="K332" t="s">
        <v>23</v>
      </c>
      <c r="L332" s="1">
        <v>0.76900000000000002</v>
      </c>
      <c r="N332" s="1">
        <f t="shared" si="95"/>
        <v>0</v>
      </c>
      <c r="O332" t="s">
        <v>224</v>
      </c>
      <c r="P332">
        <v>0.77900000000000003</v>
      </c>
      <c r="Q332" s="1">
        <f t="shared" si="107"/>
        <v>-1.0000000000000009E-2</v>
      </c>
      <c r="S332" s="42">
        <f t="shared" si="105"/>
        <v>0</v>
      </c>
      <c r="T332" s="1">
        <f t="shared" si="97"/>
        <v>0</v>
      </c>
      <c r="U332">
        <v>47.95</v>
      </c>
      <c r="V332">
        <v>47.95</v>
      </c>
      <c r="W332" s="21">
        <f t="shared" si="103"/>
        <v>1804.8739625000003</v>
      </c>
      <c r="X332" s="23">
        <f>(P332-L332)/L332</f>
        <v>1.3003901170351117E-2</v>
      </c>
      <c r="Y332" s="27">
        <f t="shared" si="109"/>
        <v>5.6750754141705616E-7</v>
      </c>
      <c r="Z332" s="27">
        <f t="shared" si="110"/>
        <v>1.0242795850260351E-7</v>
      </c>
      <c r="AA332" s="22">
        <f t="shared" si="111"/>
        <v>0.1024279585026035</v>
      </c>
      <c r="AB332" s="22" t="s">
        <v>103</v>
      </c>
      <c r="AC332">
        <v>28.894600000000001</v>
      </c>
      <c r="AD332" s="31"/>
      <c r="AE332" s="32"/>
    </row>
    <row r="333" spans="1:31" x14ac:dyDescent="0.35">
      <c r="A333" s="2">
        <v>44735</v>
      </c>
      <c r="B333" t="s">
        <v>18</v>
      </c>
      <c r="C333" t="s">
        <v>141</v>
      </c>
      <c r="D333" t="s">
        <v>86</v>
      </c>
      <c r="E333" t="s">
        <v>46</v>
      </c>
      <c r="F333">
        <v>11</v>
      </c>
      <c r="G333" t="s">
        <v>33</v>
      </c>
      <c r="H333" t="s">
        <v>54</v>
      </c>
      <c r="I333" t="str">
        <f t="shared" si="106"/>
        <v>K5HmaA6</v>
      </c>
      <c r="J333" t="s">
        <v>402</v>
      </c>
      <c r="K333" t="s">
        <v>150</v>
      </c>
      <c r="L333" s="1">
        <v>0.77300000000000002</v>
      </c>
      <c r="M333">
        <v>8.08</v>
      </c>
      <c r="N333" s="1">
        <f t="shared" si="95"/>
        <v>-0.80800000000000005</v>
      </c>
      <c r="O333" t="s">
        <v>151</v>
      </c>
      <c r="P333">
        <v>0.80700000000000005</v>
      </c>
      <c r="Q333" s="1">
        <f t="shared" si="107"/>
        <v>-3.400000000000003E-2</v>
      </c>
      <c r="S333" s="42">
        <f t="shared" si="105"/>
        <v>0</v>
      </c>
      <c r="T333" s="1">
        <f t="shared" si="97"/>
        <v>0.80800000000000005</v>
      </c>
      <c r="U333">
        <v>47.95</v>
      </c>
      <c r="V333" s="13">
        <f>(T333+U333)/2</f>
        <v>24.379000000000001</v>
      </c>
      <c r="W333" s="21">
        <f t="shared" si="103"/>
        <v>1804.8739625000003</v>
      </c>
      <c r="X333" s="23">
        <f>(P333-L333)/L333</f>
        <v>4.3984476067270413E-2</v>
      </c>
      <c r="Y333" s="27">
        <f t="shared" si="109"/>
        <v>2.5435984476205165E-6</v>
      </c>
      <c r="Z333" s="27">
        <f t="shared" si="110"/>
        <v>4.5908746091656907E-7</v>
      </c>
      <c r="AA333" s="22">
        <f t="shared" si="111"/>
        <v>0.45908746091656905</v>
      </c>
      <c r="AB333" s="22">
        <f>AA333/ABS(T333)</f>
        <v>0.56817755063931807</v>
      </c>
      <c r="AC333">
        <v>33.261499999999998</v>
      </c>
      <c r="AD333" s="31"/>
      <c r="AE333" s="32"/>
    </row>
    <row r="334" spans="1:31" x14ac:dyDescent="0.35">
      <c r="A334" s="2">
        <v>44776</v>
      </c>
      <c r="B334" t="s">
        <v>18</v>
      </c>
      <c r="C334" t="s">
        <v>196</v>
      </c>
      <c r="D334" t="s">
        <v>133</v>
      </c>
      <c r="E334" t="s">
        <v>46</v>
      </c>
      <c r="F334">
        <v>8</v>
      </c>
      <c r="G334" t="s">
        <v>33</v>
      </c>
      <c r="H334" t="s">
        <v>64</v>
      </c>
      <c r="I334" t="str">
        <f t="shared" si="106"/>
        <v>K1HmaA2</v>
      </c>
      <c r="J334" t="s">
        <v>476</v>
      </c>
      <c r="K334" t="s">
        <v>199</v>
      </c>
      <c r="L334" s="1">
        <v>0.63100000000000001</v>
      </c>
      <c r="N334" s="1">
        <f t="shared" si="95"/>
        <v>0</v>
      </c>
      <c r="O334" t="s">
        <v>200</v>
      </c>
      <c r="P334">
        <v>0.66500000000000004</v>
      </c>
      <c r="Q334" s="1">
        <f t="shared" si="107"/>
        <v>-3.400000000000003E-2</v>
      </c>
      <c r="S334" s="42">
        <f t="shared" si="105"/>
        <v>0</v>
      </c>
      <c r="T334" s="1">
        <f t="shared" si="97"/>
        <v>0</v>
      </c>
      <c r="U334">
        <v>75.099999999999994</v>
      </c>
      <c r="V334">
        <v>75.099999999999994</v>
      </c>
      <c r="W334" s="21">
        <f t="shared" si="103"/>
        <v>4427.4078499999996</v>
      </c>
      <c r="X334" s="23">
        <f>(P334-L334)/L334</f>
        <v>5.3882725832012729E-2</v>
      </c>
      <c r="Y334" s="27">
        <f t="shared" si="109"/>
        <v>3.2655878162400775E-6</v>
      </c>
      <c r="Z334" s="27">
        <f t="shared" si="110"/>
        <v>1.4458089132485676E-6</v>
      </c>
      <c r="AA334" s="22">
        <f t="shared" si="111"/>
        <v>1.4458089132485676</v>
      </c>
      <c r="AB334" s="22" t="s">
        <v>103</v>
      </c>
      <c r="AC334">
        <v>28.545300000000001</v>
      </c>
      <c r="AD334" s="31"/>
      <c r="AE334" s="32"/>
    </row>
    <row r="335" spans="1:31" x14ac:dyDescent="0.35">
      <c r="A335" s="2">
        <v>44804</v>
      </c>
      <c r="B335" s="6" t="s">
        <v>18</v>
      </c>
      <c r="C335" s="6" t="s">
        <v>232</v>
      </c>
      <c r="D335" t="s">
        <v>133</v>
      </c>
      <c r="E335" t="s">
        <v>46</v>
      </c>
      <c r="F335">
        <v>8</v>
      </c>
      <c r="G335" t="s">
        <v>33</v>
      </c>
      <c r="H335" t="s">
        <v>64</v>
      </c>
      <c r="I335" t="str">
        <f t="shared" si="106"/>
        <v>K1HmaA2</v>
      </c>
      <c r="J335" t="s">
        <v>476</v>
      </c>
      <c r="K335" t="s">
        <v>235</v>
      </c>
      <c r="L335" s="1">
        <v>0.69299999999999995</v>
      </c>
      <c r="N335" s="1">
        <f t="shared" si="95"/>
        <v>0</v>
      </c>
      <c r="O335" t="s">
        <v>200</v>
      </c>
      <c r="P335">
        <v>0.76500000000000001</v>
      </c>
      <c r="Q335" s="1">
        <f t="shared" si="107"/>
        <v>-7.2000000000000064E-2</v>
      </c>
      <c r="S335" s="42">
        <f t="shared" si="105"/>
        <v>0</v>
      </c>
      <c r="T335" s="1">
        <f t="shared" si="97"/>
        <v>0</v>
      </c>
      <c r="U335">
        <v>75.099999999999994</v>
      </c>
      <c r="V335">
        <v>75.3</v>
      </c>
      <c r="W335" s="21">
        <f t="shared" si="103"/>
        <v>4427.4078499999996</v>
      </c>
      <c r="X335" s="23">
        <f>(P335-L335)/L335</f>
        <v>0.103896103896104</v>
      </c>
      <c r="Y335" s="27">
        <f t="shared" si="109"/>
        <v>7.3279188739615102E-6</v>
      </c>
      <c r="Z335" s="27">
        <f t="shared" si="110"/>
        <v>3.2443685546740348E-6</v>
      </c>
      <c r="AA335" s="22">
        <f t="shared" si="111"/>
        <v>3.2443685546740348</v>
      </c>
      <c r="AB335" s="22" t="s">
        <v>103</v>
      </c>
      <c r="AC335">
        <v>32.519599999999997</v>
      </c>
      <c r="AD335" s="31"/>
      <c r="AE335" s="32"/>
    </row>
    <row r="336" spans="1:31" x14ac:dyDescent="0.35">
      <c r="A336" s="2">
        <v>44790</v>
      </c>
      <c r="B336" s="6" t="s">
        <v>18</v>
      </c>
      <c r="C336" s="6" t="s">
        <v>214</v>
      </c>
      <c r="D336" t="s">
        <v>133</v>
      </c>
      <c r="E336" t="s">
        <v>46</v>
      </c>
      <c r="F336">
        <v>14</v>
      </c>
      <c r="G336" t="s">
        <v>33</v>
      </c>
      <c r="H336" t="s">
        <v>64</v>
      </c>
      <c r="I336" t="str">
        <f t="shared" si="106"/>
        <v>K1HmaA2</v>
      </c>
      <c r="J336" t="s">
        <v>476</v>
      </c>
      <c r="K336" t="s">
        <v>188</v>
      </c>
      <c r="L336" s="1">
        <v>0.629</v>
      </c>
      <c r="N336" s="1">
        <f t="shared" si="95"/>
        <v>0</v>
      </c>
      <c r="O336" t="s">
        <v>218</v>
      </c>
      <c r="P336">
        <v>0.73499999999999999</v>
      </c>
      <c r="Q336" s="1">
        <f t="shared" si="107"/>
        <v>-0.10599999999999998</v>
      </c>
      <c r="S336" s="42">
        <f t="shared" si="105"/>
        <v>0</v>
      </c>
      <c r="T336" s="1">
        <f t="shared" si="97"/>
        <v>0</v>
      </c>
      <c r="U336">
        <v>75.099999999999994</v>
      </c>
      <c r="V336">
        <v>75.099999999999994</v>
      </c>
      <c r="W336" s="21">
        <f t="shared" si="103"/>
        <v>4427.4078499999996</v>
      </c>
      <c r="X336" s="23">
        <f>(P336-L336)/L336</f>
        <v>0.16852146263910966</v>
      </c>
      <c r="Y336" s="27">
        <f t="shared" si="109"/>
        <v>1.3291057503982069E-5</v>
      </c>
      <c r="Z336" s="27">
        <f t="shared" si="110"/>
        <v>5.884493232793161E-6</v>
      </c>
      <c r="AA336" s="22">
        <f t="shared" si="111"/>
        <v>5.8844932327931607</v>
      </c>
      <c r="AB336" s="22" t="s">
        <v>103</v>
      </c>
      <c r="AC336">
        <v>32.178800000000003</v>
      </c>
      <c r="AD336" s="31"/>
      <c r="AE336" s="32"/>
    </row>
    <row r="337" spans="1:31" x14ac:dyDescent="0.35">
      <c r="A337" s="2">
        <v>44806</v>
      </c>
      <c r="B337" s="6" t="s">
        <v>18</v>
      </c>
      <c r="C337" s="6" t="s">
        <v>232</v>
      </c>
      <c r="D337" t="s">
        <v>86</v>
      </c>
      <c r="E337" t="s">
        <v>46</v>
      </c>
      <c r="F337">
        <v>13</v>
      </c>
      <c r="G337" t="s">
        <v>33</v>
      </c>
      <c r="H337" t="s">
        <v>54</v>
      </c>
      <c r="I337" t="str">
        <f t="shared" si="106"/>
        <v>K5HmaA6</v>
      </c>
      <c r="J337" t="s">
        <v>402</v>
      </c>
      <c r="K337" t="s">
        <v>235</v>
      </c>
      <c r="L337" s="1">
        <v>0.86099999999999999</v>
      </c>
      <c r="M337" t="s">
        <v>50</v>
      </c>
      <c r="N337" s="1" t="s">
        <v>50</v>
      </c>
      <c r="O337" t="s">
        <v>243</v>
      </c>
      <c r="P337">
        <v>0.80800000000000005</v>
      </c>
      <c r="Q337" s="1">
        <f t="shared" si="107"/>
        <v>5.2999999999999936E-2</v>
      </c>
      <c r="R337" t="s">
        <v>50</v>
      </c>
      <c r="S337" s="42" t="s">
        <v>50</v>
      </c>
      <c r="T337" s="1" t="e">
        <f t="shared" si="97"/>
        <v>#VALUE!</v>
      </c>
      <c r="U337">
        <v>47.95</v>
      </c>
      <c r="V337">
        <v>47.9</v>
      </c>
      <c r="W337" s="21">
        <f t="shared" si="103"/>
        <v>1804.8739625000003</v>
      </c>
      <c r="X337" s="23">
        <f>(L337-P337)/P337</f>
        <v>6.5594059405940514E-2</v>
      </c>
      <c r="Y337" s="27">
        <f t="shared" si="109"/>
        <v>4.1601325828999674E-6</v>
      </c>
      <c r="Z337" s="27">
        <f t="shared" si="110"/>
        <v>7.5085149794240251E-7</v>
      </c>
      <c r="AA337" s="22">
        <f t="shared" si="111"/>
        <v>0.75085149794240247</v>
      </c>
      <c r="AB337" s="22" t="s">
        <v>103</v>
      </c>
      <c r="AC337">
        <v>35.566600000000001</v>
      </c>
      <c r="AD337" s="31"/>
      <c r="AE337" s="32"/>
    </row>
    <row r="338" spans="1:31" x14ac:dyDescent="0.35">
      <c r="A338" s="2">
        <v>44764</v>
      </c>
      <c r="B338" t="s">
        <v>18</v>
      </c>
      <c r="C338" t="s">
        <v>181</v>
      </c>
      <c r="D338" t="s">
        <v>133</v>
      </c>
      <c r="E338" t="s">
        <v>46</v>
      </c>
      <c r="F338">
        <v>6</v>
      </c>
      <c r="G338" t="s">
        <v>33</v>
      </c>
      <c r="H338" t="s">
        <v>64</v>
      </c>
      <c r="I338" t="str">
        <f t="shared" si="106"/>
        <v>K1HmaA2</v>
      </c>
      <c r="J338" t="s">
        <v>476</v>
      </c>
      <c r="K338" t="s">
        <v>191</v>
      </c>
      <c r="L338" s="1">
        <v>0.63700000000000001</v>
      </c>
      <c r="M338" t="s">
        <v>103</v>
      </c>
      <c r="N338" s="1" t="s">
        <v>103</v>
      </c>
      <c r="O338" t="s">
        <v>189</v>
      </c>
      <c r="P338">
        <v>0.72099999999999997</v>
      </c>
      <c r="Q338" s="1">
        <f t="shared" si="107"/>
        <v>-8.3999999999999964E-2</v>
      </c>
      <c r="R338" t="s">
        <v>103</v>
      </c>
      <c r="S338" s="42" t="s">
        <v>103</v>
      </c>
      <c r="T338" s="1" t="s">
        <v>103</v>
      </c>
      <c r="U338">
        <v>75.099999999999994</v>
      </c>
      <c r="V338">
        <v>75.099999999999994</v>
      </c>
      <c r="W338" s="21">
        <f t="shared" si="103"/>
        <v>4427.4078499999996</v>
      </c>
      <c r="X338" s="23">
        <f>(P338-L338)/L338</f>
        <v>0.13186813186813182</v>
      </c>
      <c r="Y338" s="27">
        <f t="shared" si="109"/>
        <v>9.8274110434886081E-6</v>
      </c>
      <c r="Z338" s="27">
        <f t="shared" si="110"/>
        <v>4.3509956799118153E-6</v>
      </c>
      <c r="AA338" s="22">
        <f t="shared" si="111"/>
        <v>4.350995679911815</v>
      </c>
      <c r="AB338" s="22" t="s">
        <v>103</v>
      </c>
      <c r="AC338">
        <v>34.764699999999998</v>
      </c>
      <c r="AD338" s="31"/>
      <c r="AE338" s="32"/>
    </row>
    <row r="339" spans="1:31" x14ac:dyDescent="0.35">
      <c r="A339" s="2">
        <v>44790</v>
      </c>
      <c r="B339" s="6" t="s">
        <v>18</v>
      </c>
      <c r="C339" s="6" t="s">
        <v>214</v>
      </c>
      <c r="D339" t="s">
        <v>109</v>
      </c>
      <c r="E339" t="s">
        <v>21</v>
      </c>
      <c r="F339">
        <v>10</v>
      </c>
      <c r="G339" t="s">
        <v>26</v>
      </c>
      <c r="H339" t="s">
        <v>203</v>
      </c>
      <c r="I339" t="str">
        <f t="shared" si="106"/>
        <v>L3MlaI3</v>
      </c>
      <c r="J339" t="s">
        <v>495</v>
      </c>
      <c r="K339" t="s">
        <v>215</v>
      </c>
      <c r="L339" s="1">
        <v>0.90300000000000002</v>
      </c>
      <c r="M339">
        <v>23.55</v>
      </c>
      <c r="N339" s="1">
        <f>M339/-10</f>
        <v>-2.355</v>
      </c>
      <c r="O339" s="6" t="s">
        <v>160</v>
      </c>
      <c r="P339">
        <v>0.94499999999999995</v>
      </c>
      <c r="Q339" s="1">
        <f t="shared" si="107"/>
        <v>-4.1999999999999926E-2</v>
      </c>
      <c r="R339">
        <v>27.45</v>
      </c>
      <c r="S339" s="42">
        <f t="shared" ref="S339:S370" si="112">R339/-10</f>
        <v>-2.7450000000000001</v>
      </c>
      <c r="T339" s="1">
        <f>S339-N339</f>
        <v>-0.39000000000000012</v>
      </c>
      <c r="U339">
        <v>35.799999999999997</v>
      </c>
      <c r="V339">
        <v>35.799999999999997</v>
      </c>
      <c r="W339" s="21">
        <f t="shared" si="103"/>
        <v>1006.0873999999999</v>
      </c>
      <c r="X339" s="23">
        <f>(P339-L339)/L339</f>
        <v>4.651162790697666E-2</v>
      </c>
      <c r="Y339" s="27">
        <f t="shared" si="109"/>
        <v>2.7246782015349072E-6</v>
      </c>
      <c r="Z339" s="27">
        <f t="shared" si="110"/>
        <v>2.7412644076189304E-7</v>
      </c>
      <c r="AA339" s="22">
        <f t="shared" si="111"/>
        <v>0.27412644076189302</v>
      </c>
      <c r="AB339" s="22">
        <f>AA339/ABS(T339)</f>
        <v>0.70288830964587934</v>
      </c>
      <c r="AC339">
        <v>32.178800000000003</v>
      </c>
      <c r="AD339" s="31"/>
      <c r="AE339" s="32"/>
    </row>
    <row r="340" spans="1:31" x14ac:dyDescent="0.35">
      <c r="A340" s="2">
        <v>44804</v>
      </c>
      <c r="B340" s="6" t="s">
        <v>18</v>
      </c>
      <c r="C340" s="6" t="s">
        <v>232</v>
      </c>
      <c r="D340" t="s">
        <v>123</v>
      </c>
      <c r="E340" t="s">
        <v>21</v>
      </c>
      <c r="F340">
        <v>5</v>
      </c>
      <c r="G340" t="s">
        <v>26</v>
      </c>
      <c r="H340" t="s">
        <v>54</v>
      </c>
      <c r="I340" t="str">
        <f t="shared" si="106"/>
        <v>M1MlaA6</v>
      </c>
      <c r="J340" t="s">
        <v>496</v>
      </c>
      <c r="K340" t="s">
        <v>234</v>
      </c>
      <c r="L340" s="1">
        <v>0.75900000000000001</v>
      </c>
      <c r="M340">
        <v>15.23</v>
      </c>
      <c r="N340" s="1">
        <f>M340/-10</f>
        <v>-1.5230000000000001</v>
      </c>
      <c r="O340" t="s">
        <v>32</v>
      </c>
      <c r="P340">
        <v>0.76600000000000001</v>
      </c>
      <c r="Q340" s="1">
        <f t="shared" si="107"/>
        <v>-7.0000000000000062E-3</v>
      </c>
      <c r="R340">
        <v>24.56</v>
      </c>
      <c r="S340" s="42">
        <f t="shared" si="112"/>
        <v>-2.456</v>
      </c>
      <c r="T340" s="1">
        <f>S340-N340</f>
        <v>-0.93299999999999983</v>
      </c>
      <c r="U340">
        <v>40.549999999999997</v>
      </c>
      <c r="V340">
        <v>39.9</v>
      </c>
      <c r="W340" s="21">
        <f t="shared" si="103"/>
        <v>1290.7774625</v>
      </c>
      <c r="X340" s="23">
        <f>(P340-L340)/L340</f>
        <v>9.2226613965744487E-3</v>
      </c>
      <c r="Y340" s="27">
        <f t="shared" si="109"/>
        <v>3.717791434673575E-7</v>
      </c>
      <c r="Z340" s="27">
        <f t="shared" si="110"/>
        <v>4.798841394152191E-8</v>
      </c>
      <c r="AA340" s="22">
        <f t="shared" si="111"/>
        <v>4.798841394152191E-2</v>
      </c>
      <c r="AB340" s="22">
        <f>AA340/ABS(T340)</f>
        <v>5.1434527268512241E-2</v>
      </c>
      <c r="AC340">
        <v>32.519599999999997</v>
      </c>
      <c r="AD340" s="37"/>
      <c r="AE340" s="39"/>
    </row>
    <row r="341" spans="1:31" x14ac:dyDescent="0.35">
      <c r="A341" s="2">
        <v>44764</v>
      </c>
      <c r="B341" t="s">
        <v>18</v>
      </c>
      <c r="C341" t="s">
        <v>181</v>
      </c>
      <c r="D341" t="s">
        <v>133</v>
      </c>
      <c r="E341" t="s">
        <v>21</v>
      </c>
      <c r="F341">
        <v>4</v>
      </c>
      <c r="G341" t="s">
        <v>26</v>
      </c>
      <c r="H341" t="s">
        <v>82</v>
      </c>
      <c r="I341" t="str">
        <f t="shared" si="106"/>
        <v>K1MlaH7</v>
      </c>
      <c r="J341" t="s">
        <v>479</v>
      </c>
      <c r="K341" t="s">
        <v>191</v>
      </c>
      <c r="L341" s="1">
        <v>0.78200000000000003</v>
      </c>
      <c r="M341" t="s">
        <v>103</v>
      </c>
      <c r="N341" s="1" t="s">
        <v>103</v>
      </c>
      <c r="O341" t="s">
        <v>192</v>
      </c>
      <c r="P341">
        <v>0.70199999999999996</v>
      </c>
      <c r="Q341" s="1">
        <f t="shared" si="107"/>
        <v>8.0000000000000071E-2</v>
      </c>
      <c r="R341">
        <v>24.48</v>
      </c>
      <c r="S341" s="42">
        <f t="shared" si="112"/>
        <v>-2.448</v>
      </c>
      <c r="T341" s="1" t="s">
        <v>103</v>
      </c>
      <c r="U341">
        <v>38.4</v>
      </c>
      <c r="V341" s="13" t="e">
        <f>(T341+U341)/2</f>
        <v>#VALUE!</v>
      </c>
      <c r="W341" s="21">
        <f t="shared" si="103"/>
        <v>1157.5296000000001</v>
      </c>
      <c r="X341" s="23">
        <f>(L341-P341)/P341</f>
        <v>0.11396011396011407</v>
      </c>
      <c r="Y341" s="27">
        <f t="shared" si="109"/>
        <v>8.2112589898026144E-6</v>
      </c>
      <c r="Z341" s="27">
        <f t="shared" si="110"/>
        <v>9.5047753339626242E-7</v>
      </c>
      <c r="AA341" s="22">
        <f t="shared" si="111"/>
        <v>0.9504775333962624</v>
      </c>
      <c r="AB341" s="22" t="s">
        <v>103</v>
      </c>
      <c r="AC341">
        <v>34.764699999999998</v>
      </c>
      <c r="AD341" s="37"/>
      <c r="AE341" s="35"/>
    </row>
    <row r="342" spans="1:31" x14ac:dyDescent="0.35">
      <c r="A342" s="2">
        <v>44790</v>
      </c>
      <c r="B342" s="6" t="s">
        <v>18</v>
      </c>
      <c r="C342" s="6" t="s">
        <v>214</v>
      </c>
      <c r="D342" t="s">
        <v>123</v>
      </c>
      <c r="E342" t="s">
        <v>21</v>
      </c>
      <c r="F342">
        <v>2</v>
      </c>
      <c r="G342" t="s">
        <v>26</v>
      </c>
      <c r="H342" t="s">
        <v>54</v>
      </c>
      <c r="I342" t="str">
        <f t="shared" si="106"/>
        <v>M1MlaA6</v>
      </c>
      <c r="J342" t="s">
        <v>496</v>
      </c>
      <c r="K342" t="s">
        <v>69</v>
      </c>
      <c r="L342" s="1">
        <v>0.76200000000000001</v>
      </c>
      <c r="M342">
        <v>25.76</v>
      </c>
      <c r="N342" s="1">
        <f t="shared" ref="N342:N373" si="113">M342/-10</f>
        <v>-2.5760000000000001</v>
      </c>
      <c r="O342" t="s">
        <v>129</v>
      </c>
      <c r="P342">
        <v>0.79600000000000004</v>
      </c>
      <c r="Q342" s="1">
        <f t="shared" si="107"/>
        <v>-3.400000000000003E-2</v>
      </c>
      <c r="R342">
        <v>24.12</v>
      </c>
      <c r="S342" s="42">
        <f t="shared" si="112"/>
        <v>-2.4119999999999999</v>
      </c>
      <c r="T342" s="1">
        <f t="shared" ref="T342:T373" si="114">S342-N342</f>
        <v>0.16400000000000015</v>
      </c>
      <c r="U342">
        <v>40.549999999999997</v>
      </c>
      <c r="V342">
        <v>40.549999999999997</v>
      </c>
      <c r="W342" s="21">
        <f t="shared" si="103"/>
        <v>1290.7774625</v>
      </c>
      <c r="X342" s="23">
        <f>(P342-L342)/L342</f>
        <v>4.4619422572178519E-2</v>
      </c>
      <c r="Y342" s="27">
        <f t="shared" si="109"/>
        <v>2.5888741468353099E-6</v>
      </c>
      <c r="Z342" s="27">
        <f t="shared" si="110"/>
        <v>3.3416604019839334E-7</v>
      </c>
      <c r="AA342" s="22">
        <f t="shared" si="111"/>
        <v>0.33416604019839335</v>
      </c>
      <c r="AB342" s="22">
        <f t="shared" ref="AB342:AB387" si="115">AA342/ABS(T342)</f>
        <v>2.0375978060877626</v>
      </c>
      <c r="AC342">
        <v>32.178800000000003</v>
      </c>
      <c r="AD342" s="31"/>
      <c r="AE342" s="32"/>
    </row>
    <row r="343" spans="1:31" x14ac:dyDescent="0.35">
      <c r="A343" s="2">
        <v>44805</v>
      </c>
      <c r="B343" s="6" t="s">
        <v>18</v>
      </c>
      <c r="C343" s="6" t="s">
        <v>232</v>
      </c>
      <c r="D343" t="s">
        <v>123</v>
      </c>
      <c r="E343" t="s">
        <v>21</v>
      </c>
      <c r="F343">
        <v>5</v>
      </c>
      <c r="G343" t="s">
        <v>26</v>
      </c>
      <c r="H343" t="s">
        <v>92</v>
      </c>
      <c r="I343" t="str">
        <f t="shared" si="106"/>
        <v>M1MlaC6</v>
      </c>
      <c r="J343" t="s">
        <v>463</v>
      </c>
      <c r="K343" t="s">
        <v>188</v>
      </c>
      <c r="L343" s="1">
        <v>0.69799999999999995</v>
      </c>
      <c r="M343">
        <v>14.96</v>
      </c>
      <c r="N343" s="1">
        <f t="shared" si="113"/>
        <v>-1.496</v>
      </c>
      <c r="O343" t="s">
        <v>240</v>
      </c>
      <c r="P343">
        <v>0.747</v>
      </c>
      <c r="Q343" s="1">
        <f t="shared" si="107"/>
        <v>-4.9000000000000044E-2</v>
      </c>
      <c r="R343">
        <v>21.81</v>
      </c>
      <c r="S343" s="42">
        <f t="shared" si="112"/>
        <v>-2.181</v>
      </c>
      <c r="T343" s="1">
        <f t="shared" si="114"/>
        <v>-0.68500000000000005</v>
      </c>
      <c r="U343">
        <v>39.85</v>
      </c>
      <c r="V343">
        <v>41.7</v>
      </c>
      <c r="W343" s="21">
        <f t="shared" si="103"/>
        <v>1246.5976625000001</v>
      </c>
      <c r="X343" s="23">
        <f>(P343-L343)/L343</f>
        <v>7.0200573065902647E-2</v>
      </c>
      <c r="Y343" s="27">
        <f t="shared" si="109"/>
        <v>4.5226430321941094E-6</v>
      </c>
      <c r="Z343" s="27">
        <f t="shared" si="110"/>
        <v>5.6379162322550898E-7</v>
      </c>
      <c r="AA343" s="22">
        <f t="shared" si="111"/>
        <v>0.56379162322550902</v>
      </c>
      <c r="AB343" s="22">
        <f t="shared" si="115"/>
        <v>0.82305346456278683</v>
      </c>
      <c r="AC343">
        <v>34.357199999999999</v>
      </c>
      <c r="AD343" s="31"/>
      <c r="AE343" s="32"/>
    </row>
    <row r="344" spans="1:31" x14ac:dyDescent="0.35">
      <c r="A344" s="2">
        <v>44804</v>
      </c>
      <c r="B344" s="6" t="s">
        <v>18</v>
      </c>
      <c r="C344" s="6" t="s">
        <v>232</v>
      </c>
      <c r="D344" t="s">
        <v>109</v>
      </c>
      <c r="E344" t="s">
        <v>21</v>
      </c>
      <c r="F344">
        <v>14</v>
      </c>
      <c r="G344" t="s">
        <v>26</v>
      </c>
      <c r="H344" t="s">
        <v>203</v>
      </c>
      <c r="I344" t="str">
        <f t="shared" si="106"/>
        <v>L3MlaI3</v>
      </c>
      <c r="J344" t="s">
        <v>495</v>
      </c>
      <c r="K344" t="s">
        <v>226</v>
      </c>
      <c r="L344" s="1">
        <v>0.91700000000000004</v>
      </c>
      <c r="M344">
        <v>14.63</v>
      </c>
      <c r="N344" s="1">
        <f t="shared" si="113"/>
        <v>-1.4630000000000001</v>
      </c>
      <c r="O344" t="s">
        <v>233</v>
      </c>
      <c r="P344">
        <v>0.88</v>
      </c>
      <c r="Q344" s="1">
        <f t="shared" si="107"/>
        <v>3.7000000000000033E-2</v>
      </c>
      <c r="R344">
        <v>21.16</v>
      </c>
      <c r="S344" s="42">
        <f t="shared" si="112"/>
        <v>-2.1160000000000001</v>
      </c>
      <c r="T344" s="1">
        <f t="shared" si="114"/>
        <v>-0.65300000000000002</v>
      </c>
      <c r="U344">
        <v>35.799999999999997</v>
      </c>
      <c r="V344">
        <v>34.299999999999997</v>
      </c>
      <c r="W344" s="21">
        <f t="shared" si="103"/>
        <v>1006.0873999999999</v>
      </c>
      <c r="X344" s="23">
        <f>(L344-P344)/P344</f>
        <v>4.204545454545458E-2</v>
      </c>
      <c r="Y344" s="27">
        <f t="shared" si="109"/>
        <v>2.4062741983925743E-6</v>
      </c>
      <c r="Z344" s="27">
        <f t="shared" si="110"/>
        <v>2.4209221519478688E-7</v>
      </c>
      <c r="AA344" s="22">
        <f t="shared" si="111"/>
        <v>0.24209221519478688</v>
      </c>
      <c r="AB344" s="22">
        <f t="shared" si="115"/>
        <v>0.37073846124775939</v>
      </c>
      <c r="AC344">
        <v>32.519599999999997</v>
      </c>
      <c r="AD344" s="34"/>
      <c r="AE344" s="35"/>
    </row>
    <row r="345" spans="1:31" x14ac:dyDescent="0.35">
      <c r="A345" s="2">
        <v>44750</v>
      </c>
      <c r="B345" t="s">
        <v>18</v>
      </c>
      <c r="C345" t="s">
        <v>155</v>
      </c>
      <c r="D345" t="s">
        <v>133</v>
      </c>
      <c r="E345" t="s">
        <v>21</v>
      </c>
      <c r="F345">
        <v>5</v>
      </c>
      <c r="G345" t="s">
        <v>26</v>
      </c>
      <c r="H345" t="s">
        <v>82</v>
      </c>
      <c r="I345" t="str">
        <f t="shared" si="106"/>
        <v>K1MlaH7</v>
      </c>
      <c r="J345" t="s">
        <v>479</v>
      </c>
      <c r="K345" t="s">
        <v>177</v>
      </c>
      <c r="L345" s="1">
        <v>0.753</v>
      </c>
      <c r="M345">
        <v>21.23</v>
      </c>
      <c r="N345" s="1">
        <f t="shared" si="113"/>
        <v>-2.1230000000000002</v>
      </c>
      <c r="O345" t="s">
        <v>178</v>
      </c>
      <c r="P345">
        <v>0.752</v>
      </c>
      <c r="Q345" s="1">
        <f t="shared" si="107"/>
        <v>1.0000000000000009E-3</v>
      </c>
      <c r="R345">
        <v>20.23</v>
      </c>
      <c r="S345" s="42">
        <f t="shared" si="112"/>
        <v>-2.0230000000000001</v>
      </c>
      <c r="T345" s="1">
        <f t="shared" si="114"/>
        <v>0.10000000000000009</v>
      </c>
      <c r="U345">
        <v>38.4</v>
      </c>
      <c r="V345" s="13">
        <f>(T345+U345)/2</f>
        <v>19.25</v>
      </c>
      <c r="W345" s="21">
        <f t="shared" si="103"/>
        <v>1157.5296000000001</v>
      </c>
      <c r="X345" s="23">
        <f>(L345-P345)/P345</f>
        <v>1.3297872340425545E-3</v>
      </c>
      <c r="Y345" s="27">
        <f t="shared" si="109"/>
        <v>3.4270686141099928E-8</v>
      </c>
      <c r="Z345" s="27">
        <f t="shared" si="110"/>
        <v>3.9669333620632947E-9</v>
      </c>
      <c r="AA345" s="22">
        <f t="shared" si="111"/>
        <v>3.9669333620632949E-3</v>
      </c>
      <c r="AB345" s="22">
        <f t="shared" si="115"/>
        <v>3.9669333620632914E-2</v>
      </c>
      <c r="AC345">
        <v>33.388599999999997</v>
      </c>
      <c r="AD345" s="37"/>
      <c r="AE345" s="39"/>
    </row>
    <row r="346" spans="1:31" x14ac:dyDescent="0.35">
      <c r="A346" s="2">
        <v>44792</v>
      </c>
      <c r="B346" s="6" t="s">
        <v>18</v>
      </c>
      <c r="C346" s="6" t="s">
        <v>214</v>
      </c>
      <c r="D346" t="s">
        <v>20</v>
      </c>
      <c r="E346" t="s">
        <v>21</v>
      </c>
      <c r="F346">
        <v>6</v>
      </c>
      <c r="G346" t="s">
        <v>26</v>
      </c>
      <c r="H346" t="s">
        <v>164</v>
      </c>
      <c r="I346" t="str">
        <f t="shared" si="106"/>
        <v>K6MlaC2</v>
      </c>
      <c r="J346" t="s">
        <v>425</v>
      </c>
      <c r="K346" t="s">
        <v>225</v>
      </c>
      <c r="L346" s="1">
        <v>0.90600000000000003</v>
      </c>
      <c r="M346">
        <v>4.5599999999999996</v>
      </c>
      <c r="N346" s="1">
        <f t="shared" si="113"/>
        <v>-0.45599999999999996</v>
      </c>
      <c r="O346" t="s">
        <v>175</v>
      </c>
      <c r="P346">
        <v>0.85699999999999998</v>
      </c>
      <c r="Q346" s="1">
        <f t="shared" si="107"/>
        <v>4.9000000000000044E-2</v>
      </c>
      <c r="R346">
        <v>19.34</v>
      </c>
      <c r="S346" s="42">
        <f t="shared" si="112"/>
        <v>-1.9339999999999999</v>
      </c>
      <c r="T346" s="1">
        <f t="shared" si="114"/>
        <v>-1.478</v>
      </c>
      <c r="U346">
        <v>35.6</v>
      </c>
      <c r="V346">
        <v>35.6</v>
      </c>
      <c r="W346" s="21">
        <f t="shared" si="103"/>
        <v>994.87760000000014</v>
      </c>
      <c r="X346" s="23">
        <f>(L346-P346)/P346</f>
        <v>5.7176196032672162E-2</v>
      </c>
      <c r="Y346" s="27">
        <f t="shared" si="109"/>
        <v>3.5130064253115235E-6</v>
      </c>
      <c r="Z346" s="27">
        <f t="shared" si="110"/>
        <v>3.4950114011985083E-7</v>
      </c>
      <c r="AA346" s="22">
        <f t="shared" si="111"/>
        <v>0.34950114011985084</v>
      </c>
      <c r="AB346" s="22">
        <f t="shared" si="115"/>
        <v>0.23646897166431044</v>
      </c>
      <c r="AC346">
        <v>34.301699999999997</v>
      </c>
      <c r="AD346" s="31"/>
      <c r="AE346" s="32"/>
    </row>
    <row r="347" spans="1:31" x14ac:dyDescent="0.35">
      <c r="A347" s="2">
        <v>44750</v>
      </c>
      <c r="B347" t="s">
        <v>18</v>
      </c>
      <c r="C347" t="s">
        <v>155</v>
      </c>
      <c r="D347" t="s">
        <v>123</v>
      </c>
      <c r="E347" t="s">
        <v>21</v>
      </c>
      <c r="F347">
        <v>1</v>
      </c>
      <c r="G347" t="s">
        <v>26</v>
      </c>
      <c r="H347" t="s">
        <v>92</v>
      </c>
      <c r="I347" t="str">
        <f t="shared" si="106"/>
        <v>M1MlaC6</v>
      </c>
      <c r="J347" t="s">
        <v>463</v>
      </c>
      <c r="K347" t="s">
        <v>134</v>
      </c>
      <c r="L347" s="1">
        <v>0.76800000000000002</v>
      </c>
      <c r="M347">
        <v>4.96</v>
      </c>
      <c r="N347" s="1">
        <f t="shared" si="113"/>
        <v>-0.496</v>
      </c>
      <c r="O347" t="s">
        <v>179</v>
      </c>
      <c r="P347">
        <v>0.76</v>
      </c>
      <c r="Q347" s="1">
        <f t="shared" si="107"/>
        <v>8.0000000000000071E-3</v>
      </c>
      <c r="R347">
        <v>19.010000000000002</v>
      </c>
      <c r="S347" s="42">
        <f t="shared" si="112"/>
        <v>-1.9010000000000002</v>
      </c>
      <c r="T347" s="1">
        <f t="shared" si="114"/>
        <v>-1.4050000000000002</v>
      </c>
      <c r="U347">
        <v>39.85</v>
      </c>
      <c r="V347" s="13">
        <f>(T347+U347)/2</f>
        <v>19.2225</v>
      </c>
      <c r="W347" s="21">
        <f t="shared" si="103"/>
        <v>1246.5976625000001</v>
      </c>
      <c r="X347" s="23">
        <f>(L347-P347)/P347</f>
        <v>1.0526315789473693E-2</v>
      </c>
      <c r="Y347" s="27">
        <f t="shared" si="109"/>
        <v>4.3749108066280374E-7</v>
      </c>
      <c r="Z347" s="27">
        <f t="shared" si="110"/>
        <v>5.4537535851885012E-8</v>
      </c>
      <c r="AA347" s="22">
        <f t="shared" si="111"/>
        <v>5.4537535851885012E-2</v>
      </c>
      <c r="AB347" s="22">
        <f t="shared" si="115"/>
        <v>3.8816751496003561E-2</v>
      </c>
      <c r="AC347">
        <v>33.388599999999997</v>
      </c>
      <c r="AD347" s="31"/>
      <c r="AE347" s="32"/>
    </row>
    <row r="348" spans="1:31" x14ac:dyDescent="0.35">
      <c r="A348" s="2">
        <v>44777</v>
      </c>
      <c r="B348" t="s">
        <v>18</v>
      </c>
      <c r="C348" t="s">
        <v>196</v>
      </c>
      <c r="D348" t="s">
        <v>109</v>
      </c>
      <c r="E348" t="s">
        <v>21</v>
      </c>
      <c r="F348">
        <v>12</v>
      </c>
      <c r="G348" t="s">
        <v>26</v>
      </c>
      <c r="H348" t="s">
        <v>203</v>
      </c>
      <c r="I348" t="str">
        <f t="shared" si="106"/>
        <v>L3MlaI3</v>
      </c>
      <c r="J348" t="s">
        <v>495</v>
      </c>
      <c r="K348" t="s">
        <v>87</v>
      </c>
      <c r="L348" s="1">
        <v>0.82699999999999996</v>
      </c>
      <c r="M348">
        <v>6.03</v>
      </c>
      <c r="N348" s="1">
        <f t="shared" si="113"/>
        <v>-0.60299999999999998</v>
      </c>
      <c r="O348" t="s">
        <v>180</v>
      </c>
      <c r="P348">
        <v>0.85699999999999998</v>
      </c>
      <c r="Q348" s="1">
        <f t="shared" si="107"/>
        <v>-3.0000000000000027E-2</v>
      </c>
      <c r="R348">
        <v>16.559999999999999</v>
      </c>
      <c r="S348" s="42">
        <f t="shared" si="112"/>
        <v>-1.6559999999999999</v>
      </c>
      <c r="T348" s="1">
        <f t="shared" si="114"/>
        <v>-1.0529999999999999</v>
      </c>
      <c r="U348">
        <v>35.799999999999997</v>
      </c>
      <c r="V348">
        <v>35.799999999999997</v>
      </c>
      <c r="W348" s="21">
        <f t="shared" si="103"/>
        <v>1006.0873999999999</v>
      </c>
      <c r="X348" s="23">
        <f>(P348-L348)/L348</f>
        <v>3.6275695284159644E-2</v>
      </c>
      <c r="Y348" s="27">
        <f t="shared" si="109"/>
        <v>2.0064758812898986E-6</v>
      </c>
      <c r="Z348" s="27">
        <f t="shared" si="110"/>
        <v>2.0186901025696624E-7</v>
      </c>
      <c r="AA348" s="22">
        <f t="shared" si="111"/>
        <v>0.20186901025696624</v>
      </c>
      <c r="AB348" s="22">
        <f t="shared" si="115"/>
        <v>0.19170846178249407</v>
      </c>
      <c r="AC348">
        <v>29.967099999999999</v>
      </c>
      <c r="AD348" s="31"/>
      <c r="AE348" s="32"/>
    </row>
    <row r="349" spans="1:31" x14ac:dyDescent="0.35">
      <c r="A349" s="2">
        <v>44733</v>
      </c>
      <c r="B349" t="s">
        <v>18</v>
      </c>
      <c r="C349" t="s">
        <v>141</v>
      </c>
      <c r="D349" t="s">
        <v>123</v>
      </c>
      <c r="E349" t="s">
        <v>21</v>
      </c>
      <c r="F349">
        <v>5</v>
      </c>
      <c r="G349" t="s">
        <v>26</v>
      </c>
      <c r="H349" t="s">
        <v>92</v>
      </c>
      <c r="I349" t="str">
        <f t="shared" si="106"/>
        <v>M1MlaC6</v>
      </c>
      <c r="J349" t="s">
        <v>463</v>
      </c>
      <c r="K349" t="s">
        <v>145</v>
      </c>
      <c r="L349" s="1">
        <v>0.67900000000000005</v>
      </c>
      <c r="M349">
        <v>4.5199999999999996</v>
      </c>
      <c r="N349" s="1">
        <f t="shared" si="113"/>
        <v>-0.45199999999999996</v>
      </c>
      <c r="O349" t="s">
        <v>146</v>
      </c>
      <c r="P349">
        <v>0.53800000000000003</v>
      </c>
      <c r="Q349" s="1">
        <f t="shared" si="107"/>
        <v>0.14100000000000001</v>
      </c>
      <c r="R349">
        <v>14.83</v>
      </c>
      <c r="S349" s="42">
        <f t="shared" si="112"/>
        <v>-1.4830000000000001</v>
      </c>
      <c r="T349" s="1">
        <f t="shared" si="114"/>
        <v>-1.0310000000000001</v>
      </c>
      <c r="U349">
        <v>39.85</v>
      </c>
      <c r="V349" s="13">
        <f>(T349+U349)/2</f>
        <v>19.409500000000001</v>
      </c>
      <c r="W349" s="21">
        <f t="shared" si="103"/>
        <v>1246.5976625000001</v>
      </c>
      <c r="X349" s="23">
        <f>(L349-P349)/P349</f>
        <v>0.26208178438661711</v>
      </c>
      <c r="Y349" s="27">
        <f t="shared" si="109"/>
        <v>2.2889837404745431E-5</v>
      </c>
      <c r="Z349" s="27">
        <f t="shared" si="110"/>
        <v>2.8534417803760725E-6</v>
      </c>
      <c r="AA349" s="22">
        <f t="shared" si="111"/>
        <v>2.8534417803760723</v>
      </c>
      <c r="AB349" s="22">
        <f t="shared" si="115"/>
        <v>2.7676447918293618</v>
      </c>
      <c r="AC349">
        <v>30.972899999999999</v>
      </c>
      <c r="AD349" s="31"/>
      <c r="AE349" s="32"/>
    </row>
    <row r="350" spans="1:31" x14ac:dyDescent="0.35">
      <c r="A350" s="2">
        <v>44776</v>
      </c>
      <c r="B350" t="s">
        <v>18</v>
      </c>
      <c r="C350" t="s">
        <v>196</v>
      </c>
      <c r="D350" t="s">
        <v>123</v>
      </c>
      <c r="E350" t="s">
        <v>21</v>
      </c>
      <c r="F350">
        <v>5</v>
      </c>
      <c r="G350" t="s">
        <v>26</v>
      </c>
      <c r="H350" t="s">
        <v>92</v>
      </c>
      <c r="I350" t="str">
        <f t="shared" si="106"/>
        <v>M1MlaC6</v>
      </c>
      <c r="J350" t="s">
        <v>463</v>
      </c>
      <c r="K350" t="s">
        <v>87</v>
      </c>
      <c r="L350" s="1">
        <v>0.76300000000000001</v>
      </c>
      <c r="M350">
        <v>3.28</v>
      </c>
      <c r="N350" s="1">
        <f t="shared" si="113"/>
        <v>-0.32799999999999996</v>
      </c>
      <c r="O350" t="s">
        <v>201</v>
      </c>
      <c r="P350">
        <v>0.76300000000000001</v>
      </c>
      <c r="Q350" s="1">
        <f t="shared" si="107"/>
        <v>0</v>
      </c>
      <c r="R350">
        <v>14.67</v>
      </c>
      <c r="S350" s="42">
        <f t="shared" si="112"/>
        <v>-1.4670000000000001</v>
      </c>
      <c r="T350" s="1">
        <f t="shared" si="114"/>
        <v>-1.1390000000000002</v>
      </c>
      <c r="U350">
        <v>39.85</v>
      </c>
      <c r="V350">
        <v>39.85</v>
      </c>
      <c r="W350" s="21">
        <f t="shared" si="103"/>
        <v>1246.5976625000001</v>
      </c>
      <c r="X350" s="23">
        <f>(L350-P350)/P350</f>
        <v>0</v>
      </c>
      <c r="Y350" s="27">
        <f t="shared" si="109"/>
        <v>0</v>
      </c>
      <c r="Z350" s="27">
        <f t="shared" si="110"/>
        <v>0</v>
      </c>
      <c r="AA350" s="22">
        <f t="shared" si="111"/>
        <v>0</v>
      </c>
      <c r="AB350" s="22">
        <f t="shared" si="115"/>
        <v>0</v>
      </c>
      <c r="AC350">
        <v>28.545300000000001</v>
      </c>
      <c r="AD350" s="31"/>
      <c r="AE350" s="32"/>
    </row>
    <row r="351" spans="1:31" x14ac:dyDescent="0.35">
      <c r="A351" s="2">
        <v>44777</v>
      </c>
      <c r="B351" t="s">
        <v>18</v>
      </c>
      <c r="C351" t="s">
        <v>196</v>
      </c>
      <c r="D351" t="s">
        <v>123</v>
      </c>
      <c r="E351" t="s">
        <v>21</v>
      </c>
      <c r="F351">
        <v>5</v>
      </c>
      <c r="G351" t="s">
        <v>26</v>
      </c>
      <c r="H351" t="s">
        <v>54</v>
      </c>
      <c r="I351" t="str">
        <f t="shared" si="106"/>
        <v>M1MlaA6</v>
      </c>
      <c r="J351" t="s">
        <v>496</v>
      </c>
      <c r="K351" t="s">
        <v>165</v>
      </c>
      <c r="L351" s="1">
        <v>0.67800000000000005</v>
      </c>
      <c r="M351">
        <v>5.37</v>
      </c>
      <c r="N351" s="1">
        <f t="shared" si="113"/>
        <v>-0.53700000000000003</v>
      </c>
      <c r="O351" s="6" t="s">
        <v>168</v>
      </c>
      <c r="P351" s="6">
        <v>0.65700000000000003</v>
      </c>
      <c r="Q351" s="1">
        <f t="shared" si="107"/>
        <v>2.1000000000000019E-2</v>
      </c>
      <c r="R351">
        <v>14.12</v>
      </c>
      <c r="S351" s="42">
        <f t="shared" si="112"/>
        <v>-1.4119999999999999</v>
      </c>
      <c r="T351" s="1">
        <f t="shared" si="114"/>
        <v>-0.87499999999999989</v>
      </c>
      <c r="U351">
        <v>40.549999999999997</v>
      </c>
      <c r="V351">
        <v>40.549999999999997</v>
      </c>
      <c r="W351" s="21">
        <f t="shared" si="103"/>
        <v>1290.7774625</v>
      </c>
      <c r="X351" s="23">
        <f>(L351-P351)/P351</f>
        <v>3.1963470319634729E-2</v>
      </c>
      <c r="Y351" s="27">
        <f t="shared" si="109"/>
        <v>1.7170223302095389E-6</v>
      </c>
      <c r="Z351" s="27">
        <f t="shared" si="110"/>
        <v>2.2162937264437055E-7</v>
      </c>
      <c r="AA351" s="22">
        <f t="shared" si="111"/>
        <v>0.22162937264437055</v>
      </c>
      <c r="AB351" s="22">
        <f t="shared" si="115"/>
        <v>0.25329071159356636</v>
      </c>
      <c r="AC351">
        <v>29.967099999999999</v>
      </c>
      <c r="AD351" s="31"/>
      <c r="AE351" s="32"/>
    </row>
    <row r="352" spans="1:31" x14ac:dyDescent="0.35">
      <c r="A352" s="2">
        <v>44776</v>
      </c>
      <c r="B352" t="s">
        <v>18</v>
      </c>
      <c r="C352" t="s">
        <v>196</v>
      </c>
      <c r="D352" t="s">
        <v>133</v>
      </c>
      <c r="E352" t="s">
        <v>21</v>
      </c>
      <c r="F352">
        <v>6</v>
      </c>
      <c r="G352" t="s">
        <v>26</v>
      </c>
      <c r="H352" t="s">
        <v>82</v>
      </c>
      <c r="I352" t="str">
        <f t="shared" si="106"/>
        <v>K1MlaH7</v>
      </c>
      <c r="J352" t="s">
        <v>479</v>
      </c>
      <c r="K352" t="s">
        <v>199</v>
      </c>
      <c r="L352" s="1">
        <v>0.71599999999999997</v>
      </c>
      <c r="M352">
        <v>5.97</v>
      </c>
      <c r="N352" s="1">
        <f t="shared" si="113"/>
        <v>-0.59699999999999998</v>
      </c>
      <c r="O352" t="s">
        <v>200</v>
      </c>
      <c r="P352">
        <v>0.71699999999999997</v>
      </c>
      <c r="Q352" s="1">
        <f t="shared" si="107"/>
        <v>-1.0000000000000009E-3</v>
      </c>
      <c r="R352">
        <v>13.34</v>
      </c>
      <c r="S352" s="42">
        <f t="shared" si="112"/>
        <v>-1.3340000000000001</v>
      </c>
      <c r="T352" s="1">
        <f t="shared" si="114"/>
        <v>-0.7370000000000001</v>
      </c>
      <c r="U352">
        <v>38.4</v>
      </c>
      <c r="V352">
        <v>38.4</v>
      </c>
      <c r="W352" s="21">
        <f t="shared" si="103"/>
        <v>1157.5296000000001</v>
      </c>
      <c r="X352" s="23">
        <f>(P352-L352)/L352</f>
        <v>1.3966480446927388E-3</v>
      </c>
      <c r="Y352" s="27">
        <f t="shared" si="109"/>
        <v>3.6403993733052065E-8</v>
      </c>
      <c r="Z352" s="27">
        <f t="shared" si="110"/>
        <v>4.213870030422226E-9</v>
      </c>
      <c r="AA352" s="22">
        <f t="shared" si="111"/>
        <v>4.2138700304222261E-3</v>
      </c>
      <c r="AB352" s="22">
        <f t="shared" si="115"/>
        <v>5.7175984130559366E-3</v>
      </c>
      <c r="AC352">
        <v>28.545300000000001</v>
      </c>
      <c r="AD352" s="37"/>
      <c r="AE352" s="35"/>
    </row>
    <row r="353" spans="1:31" x14ac:dyDescent="0.35">
      <c r="A353" s="2">
        <v>44733</v>
      </c>
      <c r="B353" t="s">
        <v>18</v>
      </c>
      <c r="C353" t="s">
        <v>141</v>
      </c>
      <c r="D353" t="s">
        <v>133</v>
      </c>
      <c r="E353" t="s">
        <v>21</v>
      </c>
      <c r="F353">
        <v>10</v>
      </c>
      <c r="G353" t="s">
        <v>26</v>
      </c>
      <c r="H353" t="s">
        <v>82</v>
      </c>
      <c r="I353" t="str">
        <f t="shared" si="106"/>
        <v>K1MlaH7</v>
      </c>
      <c r="J353" t="s">
        <v>479</v>
      </c>
      <c r="K353" t="s">
        <v>143</v>
      </c>
      <c r="L353" s="1">
        <v>0.67100000000000004</v>
      </c>
      <c r="M353">
        <v>3.92</v>
      </c>
      <c r="N353" s="1">
        <f t="shared" si="113"/>
        <v>-0.39200000000000002</v>
      </c>
      <c r="O353" t="s">
        <v>144</v>
      </c>
      <c r="P353">
        <v>0.71199999999999997</v>
      </c>
      <c r="Q353" s="1">
        <f t="shared" si="107"/>
        <v>-4.0999999999999925E-2</v>
      </c>
      <c r="R353">
        <v>12.08</v>
      </c>
      <c r="S353" s="42">
        <f t="shared" si="112"/>
        <v>-1.208</v>
      </c>
      <c r="T353" s="1">
        <f t="shared" si="114"/>
        <v>-0.81599999999999995</v>
      </c>
      <c r="U353">
        <v>38.4</v>
      </c>
      <c r="V353" s="13">
        <f>(T353+U353)/2</f>
        <v>18.791999999999998</v>
      </c>
      <c r="W353" s="21">
        <f t="shared" si="103"/>
        <v>1157.5296000000001</v>
      </c>
      <c r="X353" s="23">
        <f>(P353-L353)/L353</f>
        <v>6.1102831594634761E-2</v>
      </c>
      <c r="Y353" s="27">
        <f t="shared" si="109"/>
        <v>3.8123122682728619E-6</v>
      </c>
      <c r="Z353" s="27">
        <f t="shared" si="110"/>
        <v>4.4128642949689787E-7</v>
      </c>
      <c r="AA353" s="22">
        <f t="shared" si="111"/>
        <v>0.44128642949689789</v>
      </c>
      <c r="AB353" s="22">
        <f t="shared" si="115"/>
        <v>0.54079219301090431</v>
      </c>
      <c r="AC353">
        <v>30.972899999999999</v>
      </c>
      <c r="AD353" s="31"/>
      <c r="AE353" s="32"/>
    </row>
    <row r="354" spans="1:31" x14ac:dyDescent="0.35">
      <c r="A354" s="2">
        <v>44723</v>
      </c>
      <c r="B354" t="s">
        <v>18</v>
      </c>
      <c r="C354" t="s">
        <v>19</v>
      </c>
      <c r="D354" t="s">
        <v>133</v>
      </c>
      <c r="E354" t="s">
        <v>21</v>
      </c>
      <c r="F354">
        <v>14</v>
      </c>
      <c r="G354" t="s">
        <v>26</v>
      </c>
      <c r="H354" t="s">
        <v>82</v>
      </c>
      <c r="I354" t="str">
        <f t="shared" si="106"/>
        <v>K1MlaH7</v>
      </c>
      <c r="J354" t="s">
        <v>479</v>
      </c>
      <c r="K354" t="s">
        <v>138</v>
      </c>
      <c r="L354" s="1">
        <v>0.64300000000000002</v>
      </c>
      <c r="M354">
        <v>2.95</v>
      </c>
      <c r="N354" s="1">
        <f t="shared" si="113"/>
        <v>-0.29500000000000004</v>
      </c>
      <c r="O354" t="s">
        <v>139</v>
      </c>
      <c r="P354">
        <v>0.67300000000000004</v>
      </c>
      <c r="Q354" s="1">
        <f t="shared" si="107"/>
        <v>-3.0000000000000027E-2</v>
      </c>
      <c r="R354">
        <v>11.46</v>
      </c>
      <c r="S354" s="42">
        <f t="shared" si="112"/>
        <v>-1.1460000000000001</v>
      </c>
      <c r="T354" s="1">
        <f t="shared" si="114"/>
        <v>-0.85100000000000009</v>
      </c>
      <c r="U354">
        <v>38.4</v>
      </c>
      <c r="V354" s="13">
        <f>(T354+U354)/2</f>
        <v>18.7745</v>
      </c>
      <c r="W354" s="21">
        <f t="shared" si="103"/>
        <v>1157.5296000000001</v>
      </c>
      <c r="X354" s="23">
        <f>(P354-L354)/L354</f>
        <v>4.6656298600311084E-2</v>
      </c>
      <c r="Y354" s="27">
        <f t="shared" si="109"/>
        <v>2.7351145401702325E-6</v>
      </c>
      <c r="Z354" s="27">
        <f t="shared" si="110"/>
        <v>3.1659760396374334E-7</v>
      </c>
      <c r="AA354" s="22">
        <f t="shared" si="111"/>
        <v>0.31659760396374337</v>
      </c>
      <c r="AB354" s="22">
        <f t="shared" si="115"/>
        <v>0.37203008691391698</v>
      </c>
      <c r="AC354">
        <v>31.959900000000001</v>
      </c>
      <c r="AD354" s="31"/>
      <c r="AE354" s="32"/>
    </row>
    <row r="355" spans="1:31" x14ac:dyDescent="0.35">
      <c r="A355" s="2">
        <v>44791</v>
      </c>
      <c r="B355" s="6" t="s">
        <v>18</v>
      </c>
      <c r="C355" s="6" t="s">
        <v>214</v>
      </c>
      <c r="D355" t="s">
        <v>123</v>
      </c>
      <c r="E355" t="s">
        <v>21</v>
      </c>
      <c r="F355">
        <v>2</v>
      </c>
      <c r="G355" t="s">
        <v>26</v>
      </c>
      <c r="H355" t="s">
        <v>92</v>
      </c>
      <c r="I355" t="str">
        <f t="shared" si="106"/>
        <v>M1MlaC6</v>
      </c>
      <c r="J355" t="s">
        <v>463</v>
      </c>
      <c r="K355" t="s">
        <v>222</v>
      </c>
      <c r="L355" s="1">
        <v>0.751</v>
      </c>
      <c r="M355">
        <v>7.76</v>
      </c>
      <c r="N355" s="1">
        <f t="shared" si="113"/>
        <v>-0.77600000000000002</v>
      </c>
      <c r="O355" t="s">
        <v>223</v>
      </c>
      <c r="P355">
        <v>0.74299999999999999</v>
      </c>
      <c r="Q355" s="1">
        <f t="shared" si="107"/>
        <v>8.0000000000000071E-3</v>
      </c>
      <c r="R355">
        <v>11.45</v>
      </c>
      <c r="S355" s="42">
        <f t="shared" si="112"/>
        <v>-1.145</v>
      </c>
      <c r="T355" s="1">
        <f t="shared" si="114"/>
        <v>-0.36899999999999999</v>
      </c>
      <c r="U355">
        <v>39.85</v>
      </c>
      <c r="V355">
        <v>39.85</v>
      </c>
      <c r="W355" s="21">
        <f t="shared" si="103"/>
        <v>1246.5976625000001</v>
      </c>
      <c r="X355" s="23">
        <f>(L355-P355)/P355</f>
        <v>1.0767160161507413E-2</v>
      </c>
      <c r="Y355" s="27">
        <f t="shared" ref="Y355:Y386" si="116">119*(10^-6)*(X355^1.231)</f>
        <v>4.4984562972436526E-7</v>
      </c>
      <c r="Z355" s="27">
        <f t="shared" ref="Z355:Z386" si="117">Y355*(W355/10000)</f>
        <v>5.6077651050023429E-8</v>
      </c>
      <c r="AA355" s="22">
        <f t="shared" ref="AA355:AA386" si="118">Z355*10^6</f>
        <v>5.6077651050023429E-2</v>
      </c>
      <c r="AB355" s="22">
        <f t="shared" si="115"/>
        <v>0.15197195406510414</v>
      </c>
      <c r="AC355">
        <v>28.894600000000001</v>
      </c>
      <c r="AD355" s="37"/>
      <c r="AE355" s="39"/>
    </row>
    <row r="356" spans="1:31" x14ac:dyDescent="0.35">
      <c r="A356" s="2">
        <v>44721</v>
      </c>
      <c r="B356" t="s">
        <v>18</v>
      </c>
      <c r="C356" t="s">
        <v>19</v>
      </c>
      <c r="D356" t="s">
        <v>20</v>
      </c>
      <c r="E356" t="s">
        <v>21</v>
      </c>
      <c r="F356">
        <v>11</v>
      </c>
      <c r="G356" t="s">
        <v>26</v>
      </c>
      <c r="H356" t="s">
        <v>164</v>
      </c>
      <c r="I356" t="str">
        <f t="shared" si="106"/>
        <v>K6MlaC2</v>
      </c>
      <c r="J356" t="s">
        <v>425</v>
      </c>
      <c r="K356" t="s">
        <v>23</v>
      </c>
      <c r="L356" s="1">
        <v>0.77200000000000002</v>
      </c>
      <c r="M356">
        <v>6.89</v>
      </c>
      <c r="N356" s="1">
        <f t="shared" si="113"/>
        <v>-0.68899999999999995</v>
      </c>
      <c r="O356" t="s">
        <v>24</v>
      </c>
      <c r="P356">
        <v>0.42299999999999999</v>
      </c>
      <c r="Q356" s="1">
        <f t="shared" si="107"/>
        <v>0.34900000000000003</v>
      </c>
      <c r="R356">
        <v>10.89</v>
      </c>
      <c r="S356" s="42">
        <f t="shared" si="112"/>
        <v>-1.089</v>
      </c>
      <c r="T356" s="1">
        <f t="shared" si="114"/>
        <v>-0.4</v>
      </c>
      <c r="U356">
        <v>35.6</v>
      </c>
      <c r="V356" s="13">
        <f>(T356+U356)/2</f>
        <v>17.600000000000001</v>
      </c>
      <c r="W356" s="21">
        <f t="shared" si="103"/>
        <v>994.87760000000014</v>
      </c>
      <c r="X356" s="23">
        <f>(L356-P356)/P356</f>
        <v>0.82505910165484642</v>
      </c>
      <c r="Y356" s="27">
        <f t="shared" si="116"/>
        <v>9.3916104359680403E-5</v>
      </c>
      <c r="Z356" s="27">
        <f t="shared" si="117"/>
        <v>9.3435028506708386E-6</v>
      </c>
      <c r="AA356" s="22">
        <f t="shared" si="118"/>
        <v>9.3435028506708377</v>
      </c>
      <c r="AB356" s="22">
        <f t="shared" si="115"/>
        <v>23.358757126677094</v>
      </c>
      <c r="AC356">
        <v>24.548100000000002</v>
      </c>
      <c r="AD356" s="34"/>
      <c r="AE356" s="35"/>
    </row>
    <row r="357" spans="1:31" x14ac:dyDescent="0.35">
      <c r="A357" s="2">
        <v>44778</v>
      </c>
      <c r="B357" s="6" t="s">
        <v>18</v>
      </c>
      <c r="C357" s="6" t="s">
        <v>196</v>
      </c>
      <c r="D357" t="s">
        <v>20</v>
      </c>
      <c r="E357" t="s">
        <v>21</v>
      </c>
      <c r="F357">
        <v>2</v>
      </c>
      <c r="G357" t="s">
        <v>26</v>
      </c>
      <c r="H357" t="s">
        <v>164</v>
      </c>
      <c r="I357" t="str">
        <f t="shared" si="106"/>
        <v>K6MlaC2</v>
      </c>
      <c r="J357" t="s">
        <v>425</v>
      </c>
      <c r="K357" t="s">
        <v>207</v>
      </c>
      <c r="L357" s="1">
        <v>0.88200000000000001</v>
      </c>
      <c r="M357">
        <v>6.76</v>
      </c>
      <c r="N357" s="1">
        <f t="shared" si="113"/>
        <v>-0.67599999999999993</v>
      </c>
      <c r="O357" s="6" t="s">
        <v>163</v>
      </c>
      <c r="P357">
        <v>0.90900000000000003</v>
      </c>
      <c r="Q357" s="1">
        <f t="shared" si="107"/>
        <v>-2.7000000000000024E-2</v>
      </c>
      <c r="R357">
        <v>10.63</v>
      </c>
      <c r="S357" s="42">
        <f t="shared" si="112"/>
        <v>-1.0630000000000002</v>
      </c>
      <c r="T357" s="1">
        <f t="shared" si="114"/>
        <v>-0.38700000000000023</v>
      </c>
      <c r="U357">
        <v>35.6</v>
      </c>
      <c r="V357">
        <v>35.6</v>
      </c>
      <c r="W357" s="21">
        <f t="shared" si="103"/>
        <v>994.87760000000014</v>
      </c>
      <c r="X357" s="23">
        <f>(P357-L357)/L357</f>
        <v>3.0612244897959211E-2</v>
      </c>
      <c r="Y357" s="27">
        <f t="shared" si="116"/>
        <v>1.6281106860094505E-6</v>
      </c>
      <c r="Z357" s="27">
        <f t="shared" si="117"/>
        <v>1.6197708518314357E-7</v>
      </c>
      <c r="AA357" s="22">
        <f t="shared" si="118"/>
        <v>0.16197708518314358</v>
      </c>
      <c r="AB357" s="22">
        <f t="shared" si="115"/>
        <v>0.41854543974972475</v>
      </c>
      <c r="AC357">
        <v>33.254899999999999</v>
      </c>
      <c r="AD357" s="31"/>
      <c r="AE357" s="32"/>
    </row>
    <row r="358" spans="1:31" x14ac:dyDescent="0.35">
      <c r="A358" s="2">
        <v>44722</v>
      </c>
      <c r="B358" t="s">
        <v>18</v>
      </c>
      <c r="C358" t="s">
        <v>19</v>
      </c>
      <c r="D358" t="s">
        <v>123</v>
      </c>
      <c r="E358" t="s">
        <v>21</v>
      </c>
      <c r="F358">
        <v>7</v>
      </c>
      <c r="G358" t="s">
        <v>26</v>
      </c>
      <c r="H358" t="s">
        <v>92</v>
      </c>
      <c r="I358" t="str">
        <f t="shared" si="106"/>
        <v>M1MlaC6</v>
      </c>
      <c r="J358" t="s">
        <v>463</v>
      </c>
      <c r="K358" t="s">
        <v>125</v>
      </c>
      <c r="L358" s="1">
        <v>0.65500000000000003</v>
      </c>
      <c r="M358">
        <v>4.29</v>
      </c>
      <c r="N358" s="1">
        <f t="shared" si="113"/>
        <v>-0.42899999999999999</v>
      </c>
      <c r="O358" t="s">
        <v>126</v>
      </c>
      <c r="P358">
        <v>0.47799999999999998</v>
      </c>
      <c r="Q358" s="1">
        <f t="shared" si="107"/>
        <v>0.17700000000000005</v>
      </c>
      <c r="R358">
        <v>9.43</v>
      </c>
      <c r="S358" s="42">
        <f t="shared" si="112"/>
        <v>-0.94299999999999995</v>
      </c>
      <c r="T358" s="1">
        <f t="shared" si="114"/>
        <v>-0.51400000000000001</v>
      </c>
      <c r="U358">
        <v>39.85</v>
      </c>
      <c r="V358" s="13">
        <f>(T358+U358)/2</f>
        <v>19.667999999999999</v>
      </c>
      <c r="W358" s="21">
        <f t="shared" si="103"/>
        <v>1246.5976625000001</v>
      </c>
      <c r="X358" s="23">
        <f>(L358-P358)/P358</f>
        <v>0.37029288702928881</v>
      </c>
      <c r="Y358" s="27">
        <f t="shared" si="116"/>
        <v>3.5028884837824529E-5</v>
      </c>
      <c r="Z358" s="27">
        <f t="shared" si="117"/>
        <v>4.3666925958813755E-6</v>
      </c>
      <c r="AA358" s="22">
        <f t="shared" si="118"/>
        <v>4.3666925958813758</v>
      </c>
      <c r="AB358" s="22">
        <f t="shared" si="115"/>
        <v>8.4955108869287468</v>
      </c>
      <c r="AC358">
        <v>27.385200000000001</v>
      </c>
      <c r="AD358" s="31"/>
      <c r="AE358" s="32"/>
    </row>
    <row r="359" spans="1:31" x14ac:dyDescent="0.35">
      <c r="A359" s="2">
        <v>44762</v>
      </c>
      <c r="B359" t="s">
        <v>18</v>
      </c>
      <c r="C359" t="s">
        <v>181</v>
      </c>
      <c r="D359" t="s">
        <v>20</v>
      </c>
      <c r="E359" t="s">
        <v>21</v>
      </c>
      <c r="F359">
        <v>9</v>
      </c>
      <c r="G359" t="s">
        <v>26</v>
      </c>
      <c r="H359" t="s">
        <v>164</v>
      </c>
      <c r="I359" t="str">
        <f t="shared" si="106"/>
        <v>K6MlaC2</v>
      </c>
      <c r="J359" t="s">
        <v>425</v>
      </c>
      <c r="K359" t="s">
        <v>184</v>
      </c>
      <c r="L359" s="1">
        <v>0.91100000000000003</v>
      </c>
      <c r="M359">
        <v>22.63</v>
      </c>
      <c r="N359" s="1">
        <f t="shared" si="113"/>
        <v>-2.2629999999999999</v>
      </c>
      <c r="O359" t="s">
        <v>185</v>
      </c>
      <c r="P359">
        <v>0.88100000000000001</v>
      </c>
      <c r="Q359" s="1">
        <f t="shared" si="107"/>
        <v>3.0000000000000027E-2</v>
      </c>
      <c r="R359">
        <v>6.83</v>
      </c>
      <c r="S359" s="42">
        <f t="shared" si="112"/>
        <v>-0.68300000000000005</v>
      </c>
      <c r="T359" s="1">
        <f t="shared" si="114"/>
        <v>1.5799999999999998</v>
      </c>
      <c r="U359">
        <v>35.6</v>
      </c>
      <c r="V359" s="13">
        <f>(T359+U359)/2</f>
        <v>18.59</v>
      </c>
      <c r="W359" s="21">
        <f t="shared" ref="W359:W422" si="119">3.14*(U359/2)^2</f>
        <v>994.87760000000014</v>
      </c>
      <c r="X359" s="23">
        <f>(L359-P359)/P359</f>
        <v>3.4052213393870628E-2</v>
      </c>
      <c r="Y359" s="27">
        <f t="shared" si="116"/>
        <v>1.8561705706111744E-6</v>
      </c>
      <c r="Z359" s="27">
        <f t="shared" si="117"/>
        <v>1.8466625224802759E-7</v>
      </c>
      <c r="AA359" s="22">
        <f t="shared" si="118"/>
        <v>0.18466625224802757</v>
      </c>
      <c r="AB359" s="22">
        <f t="shared" si="115"/>
        <v>0.1168773748405238</v>
      </c>
      <c r="AC359">
        <v>34.903799999999997</v>
      </c>
      <c r="AD359" s="31"/>
      <c r="AE359" s="32"/>
    </row>
    <row r="360" spans="1:31" x14ac:dyDescent="0.35">
      <c r="A360" s="2">
        <v>44747</v>
      </c>
      <c r="B360" t="s">
        <v>18</v>
      </c>
      <c r="C360" t="s">
        <v>155</v>
      </c>
      <c r="D360" t="s">
        <v>20</v>
      </c>
      <c r="E360" t="s">
        <v>21</v>
      </c>
      <c r="F360">
        <v>10</v>
      </c>
      <c r="G360" t="s">
        <v>26</v>
      </c>
      <c r="H360" t="s">
        <v>164</v>
      </c>
      <c r="I360" t="str">
        <f t="shared" si="106"/>
        <v>K6MlaC2</v>
      </c>
      <c r="J360" t="s">
        <v>425</v>
      </c>
      <c r="K360" t="s">
        <v>143</v>
      </c>
      <c r="L360" s="1">
        <v>0.86299999999999999</v>
      </c>
      <c r="M360">
        <v>5.87</v>
      </c>
      <c r="N360" s="1">
        <f t="shared" si="113"/>
        <v>-0.58699999999999997</v>
      </c>
      <c r="O360" t="s">
        <v>163</v>
      </c>
      <c r="P360">
        <v>0.9</v>
      </c>
      <c r="Q360" s="1">
        <f t="shared" si="107"/>
        <v>-3.7000000000000033E-2</v>
      </c>
      <c r="R360">
        <v>6.45</v>
      </c>
      <c r="S360" s="42">
        <f t="shared" si="112"/>
        <v>-0.64500000000000002</v>
      </c>
      <c r="T360" s="1">
        <f t="shared" si="114"/>
        <v>-5.8000000000000052E-2</v>
      </c>
      <c r="U360">
        <v>35.6</v>
      </c>
      <c r="V360" s="13">
        <f>(T360+U360)/2</f>
        <v>17.771000000000001</v>
      </c>
      <c r="W360" s="21">
        <f t="shared" si="119"/>
        <v>994.87760000000014</v>
      </c>
      <c r="X360" s="23">
        <f>(P360-L360)/L360</f>
        <v>4.2873696407879532E-2</v>
      </c>
      <c r="Y360" s="27">
        <f t="shared" si="116"/>
        <v>2.4647563501404329E-6</v>
      </c>
      <c r="Z360" s="27">
        <f t="shared" si="117"/>
        <v>2.4521308822124738E-7</v>
      </c>
      <c r="AA360" s="22">
        <f t="shared" si="118"/>
        <v>0.24521308822124738</v>
      </c>
      <c r="AB360" s="22">
        <f t="shared" si="115"/>
        <v>4.2278118658835719</v>
      </c>
      <c r="AC360">
        <v>33.278799999999997</v>
      </c>
      <c r="AD360" s="31"/>
      <c r="AE360" s="32"/>
    </row>
    <row r="361" spans="1:31" x14ac:dyDescent="0.35">
      <c r="A361" s="2">
        <v>44806</v>
      </c>
      <c r="B361" s="6" t="s">
        <v>18</v>
      </c>
      <c r="C361" s="6" t="s">
        <v>232</v>
      </c>
      <c r="D361" t="s">
        <v>20</v>
      </c>
      <c r="E361" t="s">
        <v>21</v>
      </c>
      <c r="F361">
        <v>1</v>
      </c>
      <c r="G361" t="s">
        <v>26</v>
      </c>
      <c r="H361" t="s">
        <v>164</v>
      </c>
      <c r="I361" t="str">
        <f t="shared" si="106"/>
        <v>K6MlaC2</v>
      </c>
      <c r="J361" t="s">
        <v>425</v>
      </c>
      <c r="K361" t="s">
        <v>222</v>
      </c>
      <c r="L361" s="1">
        <v>0.92600000000000005</v>
      </c>
      <c r="M361" s="4">
        <v>31.14</v>
      </c>
      <c r="N361" s="1">
        <f t="shared" si="113"/>
        <v>-3.1139999999999999</v>
      </c>
      <c r="O361" t="s">
        <v>211</v>
      </c>
      <c r="P361">
        <v>0.92700000000000005</v>
      </c>
      <c r="Q361" s="1">
        <f t="shared" si="107"/>
        <v>-1.0000000000000009E-3</v>
      </c>
      <c r="R361">
        <v>6.23</v>
      </c>
      <c r="S361" s="42">
        <f t="shared" si="112"/>
        <v>-0.623</v>
      </c>
      <c r="T361" s="1">
        <f t="shared" si="114"/>
        <v>2.4909999999999997</v>
      </c>
      <c r="U361">
        <v>35.6</v>
      </c>
      <c r="V361">
        <v>35.4</v>
      </c>
      <c r="W361" s="21">
        <f t="shared" si="119"/>
        <v>994.87760000000014</v>
      </c>
      <c r="X361" s="23">
        <f>(P361-L361)/L361</f>
        <v>1.079913606911448E-3</v>
      </c>
      <c r="Y361" s="27">
        <f t="shared" si="116"/>
        <v>2.652459960136127E-8</v>
      </c>
      <c r="Z361" s="27">
        <f t="shared" si="117"/>
        <v>2.6388729992363259E-9</v>
      </c>
      <c r="AA361" s="22">
        <f t="shared" si="118"/>
        <v>2.6388729992363261E-3</v>
      </c>
      <c r="AB361" s="22">
        <f t="shared" si="115"/>
        <v>1.0593629061566947E-3</v>
      </c>
      <c r="AC361">
        <v>35.566600000000001</v>
      </c>
      <c r="AD361" s="31"/>
      <c r="AE361" s="32"/>
    </row>
    <row r="362" spans="1:31" x14ac:dyDescent="0.35">
      <c r="A362" s="2">
        <v>44764</v>
      </c>
      <c r="B362" t="s">
        <v>18</v>
      </c>
      <c r="C362" t="s">
        <v>181</v>
      </c>
      <c r="D362" t="s">
        <v>45</v>
      </c>
      <c r="E362" t="s">
        <v>46</v>
      </c>
      <c r="F362">
        <v>4</v>
      </c>
      <c r="G362" t="s">
        <v>41</v>
      </c>
      <c r="H362" t="s">
        <v>104</v>
      </c>
      <c r="I362" t="str">
        <f t="shared" si="106"/>
        <v>L4MluE8</v>
      </c>
      <c r="J362" t="s">
        <v>416</v>
      </c>
      <c r="K362" t="s">
        <v>194</v>
      </c>
      <c r="L362" s="1">
        <v>0.80400000000000005</v>
      </c>
      <c r="M362">
        <v>28.12</v>
      </c>
      <c r="N362" s="1">
        <f t="shared" si="113"/>
        <v>-2.8120000000000003</v>
      </c>
      <c r="O362" t="s">
        <v>187</v>
      </c>
      <c r="P362">
        <v>0.64800000000000002</v>
      </c>
      <c r="Q362" s="1">
        <f t="shared" si="107"/>
        <v>0.15600000000000003</v>
      </c>
      <c r="R362">
        <v>34.840000000000003</v>
      </c>
      <c r="S362" s="42">
        <f t="shared" si="112"/>
        <v>-3.4840000000000004</v>
      </c>
      <c r="T362" s="1">
        <f t="shared" si="114"/>
        <v>-0.67200000000000015</v>
      </c>
      <c r="U362">
        <v>107.6</v>
      </c>
      <c r="V362" s="13">
        <f>(T362+U362)/2</f>
        <v>53.463999999999999</v>
      </c>
      <c r="W362" s="21">
        <f t="shared" si="119"/>
        <v>9088.5415999999987</v>
      </c>
      <c r="X362" s="23">
        <f t="shared" ref="X362:X387" si="120">(L362-P362)/P362</f>
        <v>0.24074074074074078</v>
      </c>
      <c r="Y362" s="27">
        <f t="shared" si="116"/>
        <v>2.0617429098615299E-5</v>
      </c>
      <c r="Z362" s="27">
        <f t="shared" si="117"/>
        <v>1.873823620478156E-5</v>
      </c>
      <c r="AA362" s="22">
        <f t="shared" si="118"/>
        <v>18.738236204781561</v>
      </c>
      <c r="AB362" s="22">
        <f t="shared" si="115"/>
        <v>27.884280066639221</v>
      </c>
      <c r="AC362">
        <v>34.764699999999998</v>
      </c>
      <c r="AD362" s="37"/>
      <c r="AE362" s="39"/>
    </row>
    <row r="363" spans="1:31" x14ac:dyDescent="0.35">
      <c r="A363" s="2">
        <v>44805</v>
      </c>
      <c r="B363" s="6" t="s">
        <v>18</v>
      </c>
      <c r="C363" s="6" t="s">
        <v>232</v>
      </c>
      <c r="D363" t="s">
        <v>45</v>
      </c>
      <c r="E363" t="s">
        <v>46</v>
      </c>
      <c r="F363">
        <v>15</v>
      </c>
      <c r="G363" t="s">
        <v>41</v>
      </c>
      <c r="H363" t="s">
        <v>104</v>
      </c>
      <c r="I363" t="str">
        <f t="shared" si="106"/>
        <v>L4MluE8</v>
      </c>
      <c r="J363" t="s">
        <v>416</v>
      </c>
      <c r="K363" t="s">
        <v>241</v>
      </c>
      <c r="L363" s="1">
        <v>0.81899999999999995</v>
      </c>
      <c r="M363">
        <v>24.43</v>
      </c>
      <c r="N363" s="1">
        <f t="shared" si="113"/>
        <v>-2.4430000000000001</v>
      </c>
      <c r="O363" t="s">
        <v>242</v>
      </c>
      <c r="P363">
        <v>0.66900000000000004</v>
      </c>
      <c r="Q363" s="1">
        <f t="shared" si="107"/>
        <v>0.14999999999999991</v>
      </c>
      <c r="R363">
        <v>32.119999999999997</v>
      </c>
      <c r="S363" s="42">
        <f t="shared" si="112"/>
        <v>-3.2119999999999997</v>
      </c>
      <c r="T363" s="1">
        <f t="shared" si="114"/>
        <v>-0.76899999999999968</v>
      </c>
      <c r="U363">
        <v>107.6</v>
      </c>
      <c r="V363">
        <v>115.05</v>
      </c>
      <c r="W363" s="21">
        <f t="shared" si="119"/>
        <v>9088.5415999999987</v>
      </c>
      <c r="X363" s="23">
        <f t="shared" si="120"/>
        <v>0.22421524663677114</v>
      </c>
      <c r="Y363" s="27">
        <f t="shared" si="116"/>
        <v>1.8889295049929115E-5</v>
      </c>
      <c r="Z363" s="27">
        <f t="shared" si="117"/>
        <v>1.7167614385595479E-5</v>
      </c>
      <c r="AA363" s="22">
        <f t="shared" si="118"/>
        <v>17.167614385595478</v>
      </c>
      <c r="AB363" s="22">
        <f t="shared" si="115"/>
        <v>22.324596080098161</v>
      </c>
      <c r="AC363">
        <v>34.357199999999999</v>
      </c>
      <c r="AD363" s="31"/>
      <c r="AE363" s="32"/>
    </row>
    <row r="364" spans="1:31" x14ac:dyDescent="0.35">
      <c r="A364" s="2">
        <v>44791</v>
      </c>
      <c r="B364" s="6" t="s">
        <v>18</v>
      </c>
      <c r="C364" s="6" t="s">
        <v>214</v>
      </c>
      <c r="D364" t="s">
        <v>109</v>
      </c>
      <c r="E364" t="s">
        <v>21</v>
      </c>
      <c r="F364">
        <v>12</v>
      </c>
      <c r="G364" t="s">
        <v>41</v>
      </c>
      <c r="H364" t="s">
        <v>101</v>
      </c>
      <c r="I364" t="str">
        <f t="shared" si="106"/>
        <v>L3MluB10</v>
      </c>
      <c r="J364" t="s">
        <v>448</v>
      </c>
      <c r="K364" t="s">
        <v>221</v>
      </c>
      <c r="L364" s="1">
        <v>0.72499999999999998</v>
      </c>
      <c r="M364">
        <v>5.78</v>
      </c>
      <c r="N364" s="1">
        <f t="shared" si="113"/>
        <v>-0.57800000000000007</v>
      </c>
      <c r="O364" t="s">
        <v>88</v>
      </c>
      <c r="P364">
        <v>0.53800000000000003</v>
      </c>
      <c r="Q364" s="1">
        <f t="shared" si="107"/>
        <v>0.18699999999999994</v>
      </c>
      <c r="R364">
        <v>31.75</v>
      </c>
      <c r="S364" s="42">
        <f t="shared" si="112"/>
        <v>-3.1749999999999998</v>
      </c>
      <c r="T364" s="1">
        <f t="shared" si="114"/>
        <v>-2.5969999999999995</v>
      </c>
      <c r="U364">
        <v>112.9</v>
      </c>
      <c r="V364">
        <v>112.9</v>
      </c>
      <c r="W364" s="21">
        <f t="shared" si="119"/>
        <v>10005.931850000001</v>
      </c>
      <c r="X364" s="23">
        <f t="shared" si="120"/>
        <v>0.34758364312267648</v>
      </c>
      <c r="Y364" s="27">
        <f t="shared" si="116"/>
        <v>3.2403431020959919E-5</v>
      </c>
      <c r="Z364" s="27">
        <f t="shared" si="117"/>
        <v>3.2422652250190086E-5</v>
      </c>
      <c r="AA364" s="22">
        <f t="shared" si="118"/>
        <v>32.422652250190083</v>
      </c>
      <c r="AB364" s="22">
        <f t="shared" si="115"/>
        <v>12.484656238040081</v>
      </c>
      <c r="AC364">
        <v>28.894600000000001</v>
      </c>
      <c r="AD364" s="31"/>
      <c r="AE364" s="32"/>
    </row>
    <row r="365" spans="1:31" x14ac:dyDescent="0.35">
      <c r="A365" s="2">
        <v>44748</v>
      </c>
      <c r="B365" t="s">
        <v>18</v>
      </c>
      <c r="C365" t="s">
        <v>155</v>
      </c>
      <c r="D365" t="s">
        <v>45</v>
      </c>
      <c r="E365" t="s">
        <v>46</v>
      </c>
      <c r="F365">
        <v>13</v>
      </c>
      <c r="G365" t="s">
        <v>41</v>
      </c>
      <c r="H365" t="s">
        <v>104</v>
      </c>
      <c r="I365" t="str">
        <f t="shared" si="106"/>
        <v>L4MluE8</v>
      </c>
      <c r="J365" t="s">
        <v>416</v>
      </c>
      <c r="K365" t="s">
        <v>171</v>
      </c>
      <c r="L365" s="1">
        <v>0.85799999999999998</v>
      </c>
      <c r="M365">
        <v>21.63</v>
      </c>
      <c r="N365" s="1">
        <f t="shared" si="113"/>
        <v>-2.1629999999999998</v>
      </c>
      <c r="O365" t="s">
        <v>112</v>
      </c>
      <c r="P365">
        <v>0.629</v>
      </c>
      <c r="Q365" s="1">
        <f t="shared" si="107"/>
        <v>0.22899999999999998</v>
      </c>
      <c r="R365">
        <v>31.23</v>
      </c>
      <c r="S365" s="42">
        <f t="shared" si="112"/>
        <v>-3.1230000000000002</v>
      </c>
      <c r="T365" s="1">
        <f t="shared" si="114"/>
        <v>-0.96000000000000041</v>
      </c>
      <c r="U365">
        <v>107.6</v>
      </c>
      <c r="V365" s="13">
        <f>(T365+U365)/2</f>
        <v>53.32</v>
      </c>
      <c r="W365" s="21">
        <f t="shared" si="119"/>
        <v>9088.5415999999987</v>
      </c>
      <c r="X365" s="23">
        <f t="shared" si="120"/>
        <v>0.36406995230524641</v>
      </c>
      <c r="Y365" s="27">
        <f t="shared" si="116"/>
        <v>3.4305637610514698E-5</v>
      </c>
      <c r="Z365" s="27">
        <f t="shared" si="117"/>
        <v>3.1178821453768741E-5</v>
      </c>
      <c r="AA365" s="22">
        <f t="shared" si="118"/>
        <v>31.178821453768741</v>
      </c>
      <c r="AB365" s="22">
        <f t="shared" si="115"/>
        <v>32.477939014342425</v>
      </c>
      <c r="AC365">
        <v>33.4651</v>
      </c>
      <c r="AD365" s="31"/>
      <c r="AE365" s="32"/>
    </row>
    <row r="366" spans="1:31" x14ac:dyDescent="0.35">
      <c r="A366" s="2">
        <v>44805</v>
      </c>
      <c r="B366" s="6" t="s">
        <v>18</v>
      </c>
      <c r="C366" s="6" t="s">
        <v>232</v>
      </c>
      <c r="D366" t="s">
        <v>45</v>
      </c>
      <c r="E366" t="s">
        <v>46</v>
      </c>
      <c r="F366">
        <v>16</v>
      </c>
      <c r="G366" t="s">
        <v>41</v>
      </c>
      <c r="H366" t="s">
        <v>108</v>
      </c>
      <c r="I366" t="str">
        <f t="shared" si="106"/>
        <v>L4MluE5</v>
      </c>
      <c r="J366" t="s">
        <v>415</v>
      </c>
      <c r="K366" t="s">
        <v>241</v>
      </c>
      <c r="L366" s="1">
        <v>1.0449999999999999</v>
      </c>
      <c r="M366">
        <v>21.51</v>
      </c>
      <c r="N366" s="1">
        <f t="shared" si="113"/>
        <v>-2.1510000000000002</v>
      </c>
      <c r="O366" t="s">
        <v>242</v>
      </c>
      <c r="P366">
        <v>0.63700000000000001</v>
      </c>
      <c r="Q366" s="1">
        <f t="shared" si="107"/>
        <v>0.40799999999999992</v>
      </c>
      <c r="R366">
        <v>28.67</v>
      </c>
      <c r="S366" s="42">
        <f t="shared" si="112"/>
        <v>-2.867</v>
      </c>
      <c r="T366" s="1">
        <f t="shared" si="114"/>
        <v>-0.71599999999999975</v>
      </c>
      <c r="U366">
        <v>93.65</v>
      </c>
      <c r="V366">
        <v>90.6</v>
      </c>
      <c r="W366" s="21">
        <f t="shared" si="119"/>
        <v>6884.7031625000009</v>
      </c>
      <c r="X366" s="23">
        <f t="shared" si="120"/>
        <v>0.64050235478806894</v>
      </c>
      <c r="Y366" s="27">
        <f t="shared" si="116"/>
        <v>6.8766034524054743E-5</v>
      </c>
      <c r="Z366" s="27">
        <f t="shared" si="117"/>
        <v>4.7343373536034397E-5</v>
      </c>
      <c r="AA366" s="22">
        <f t="shared" si="118"/>
        <v>47.343373536034399</v>
      </c>
      <c r="AB366" s="22">
        <f t="shared" si="115"/>
        <v>66.122030078260352</v>
      </c>
      <c r="AC366">
        <v>34.357199999999999</v>
      </c>
      <c r="AD366" s="31"/>
      <c r="AE366" s="32"/>
    </row>
    <row r="367" spans="1:31" x14ac:dyDescent="0.35">
      <c r="A367" s="2">
        <v>44792</v>
      </c>
      <c r="B367" s="6" t="s">
        <v>18</v>
      </c>
      <c r="C367" s="6" t="s">
        <v>214</v>
      </c>
      <c r="D367" t="s">
        <v>45</v>
      </c>
      <c r="E367" t="s">
        <v>46</v>
      </c>
      <c r="F367">
        <v>15</v>
      </c>
      <c r="G367" t="s">
        <v>41</v>
      </c>
      <c r="H367" t="s">
        <v>104</v>
      </c>
      <c r="I367" t="str">
        <f t="shared" si="106"/>
        <v>L4MluE8</v>
      </c>
      <c r="J367" t="s">
        <v>416</v>
      </c>
      <c r="K367" t="s">
        <v>207</v>
      </c>
      <c r="L367" s="1">
        <v>0.86799999999999999</v>
      </c>
      <c r="M367">
        <v>7.48</v>
      </c>
      <c r="N367" s="1">
        <f t="shared" si="113"/>
        <v>-0.748</v>
      </c>
      <c r="O367" t="s">
        <v>105</v>
      </c>
      <c r="P367">
        <v>0.64700000000000002</v>
      </c>
      <c r="Q367" s="1">
        <f t="shared" si="107"/>
        <v>0.22099999999999997</v>
      </c>
      <c r="R367">
        <v>28.54</v>
      </c>
      <c r="S367" s="42">
        <f t="shared" si="112"/>
        <v>-2.8540000000000001</v>
      </c>
      <c r="T367" s="1">
        <f t="shared" si="114"/>
        <v>-2.1059999999999999</v>
      </c>
      <c r="U367">
        <v>107.6</v>
      </c>
      <c r="V367">
        <v>107.6</v>
      </c>
      <c r="W367" s="21">
        <f t="shared" si="119"/>
        <v>9088.5415999999987</v>
      </c>
      <c r="X367" s="23">
        <f t="shared" si="120"/>
        <v>0.34157650695517772</v>
      </c>
      <c r="Y367" s="27">
        <f t="shared" si="116"/>
        <v>3.1715435610527728E-5</v>
      </c>
      <c r="Z367" s="27">
        <f t="shared" si="117"/>
        <v>2.8824705590840262E-5</v>
      </c>
      <c r="AA367" s="22">
        <f t="shared" si="118"/>
        <v>28.824705590840264</v>
      </c>
      <c r="AB367" s="22">
        <f t="shared" si="115"/>
        <v>13.686944724995378</v>
      </c>
      <c r="AC367">
        <v>34.301699999999997</v>
      </c>
      <c r="AD367" s="31"/>
      <c r="AE367" s="32"/>
    </row>
    <row r="368" spans="1:31" x14ac:dyDescent="0.35">
      <c r="A368" s="2">
        <v>44750</v>
      </c>
      <c r="B368" t="s">
        <v>18</v>
      </c>
      <c r="C368" t="s">
        <v>155</v>
      </c>
      <c r="D368" t="s">
        <v>133</v>
      </c>
      <c r="E368" t="s">
        <v>46</v>
      </c>
      <c r="F368">
        <v>1</v>
      </c>
      <c r="G368" t="s">
        <v>41</v>
      </c>
      <c r="H368" t="s">
        <v>136</v>
      </c>
      <c r="I368" t="str">
        <f t="shared" si="106"/>
        <v>K1MluD7</v>
      </c>
      <c r="J368" t="s">
        <v>480</v>
      </c>
      <c r="K368" t="s">
        <v>177</v>
      </c>
      <c r="L368" s="1">
        <v>1.0529999999999999</v>
      </c>
      <c r="M368">
        <v>12.39</v>
      </c>
      <c r="N368" s="1">
        <f t="shared" si="113"/>
        <v>-1.2390000000000001</v>
      </c>
      <c r="O368" t="s">
        <v>178</v>
      </c>
      <c r="P368">
        <v>0.85699999999999998</v>
      </c>
      <c r="Q368" s="1">
        <f t="shared" si="107"/>
        <v>0.19599999999999995</v>
      </c>
      <c r="R368">
        <v>27.24</v>
      </c>
      <c r="S368" s="42">
        <f t="shared" si="112"/>
        <v>-2.7239999999999998</v>
      </c>
      <c r="T368" s="1">
        <f t="shared" si="114"/>
        <v>-1.4849999999999997</v>
      </c>
      <c r="U368">
        <v>131.5</v>
      </c>
      <c r="V368" s="13">
        <f>(T368+U368)/2</f>
        <v>65.007499999999993</v>
      </c>
      <c r="W368" s="21">
        <f t="shared" si="119"/>
        <v>13574.41625</v>
      </c>
      <c r="X368" s="23">
        <f t="shared" si="120"/>
        <v>0.2287047841306884</v>
      </c>
      <c r="Y368" s="27">
        <f t="shared" si="116"/>
        <v>1.9355963453958449E-5</v>
      </c>
      <c r="Z368" s="27">
        <f t="shared" si="117"/>
        <v>2.6274590484381971E-5</v>
      </c>
      <c r="AA368" s="22">
        <f t="shared" si="118"/>
        <v>26.274590484381971</v>
      </c>
      <c r="AB368" s="22">
        <f t="shared" si="115"/>
        <v>17.693326925509748</v>
      </c>
      <c r="AC368">
        <v>33.388599999999997</v>
      </c>
      <c r="AD368" s="31"/>
      <c r="AE368" s="32"/>
    </row>
    <row r="369" spans="1:31" x14ac:dyDescent="0.35">
      <c r="A369" s="2">
        <v>44777</v>
      </c>
      <c r="B369" t="s">
        <v>18</v>
      </c>
      <c r="C369" t="s">
        <v>196</v>
      </c>
      <c r="D369" t="s">
        <v>109</v>
      </c>
      <c r="E369" t="s">
        <v>21</v>
      </c>
      <c r="F369">
        <v>9</v>
      </c>
      <c r="G369" t="s">
        <v>41</v>
      </c>
      <c r="H369" t="s">
        <v>101</v>
      </c>
      <c r="I369" t="str">
        <f t="shared" si="106"/>
        <v>L3MluB10</v>
      </c>
      <c r="J369" t="s">
        <v>448</v>
      </c>
      <c r="K369" t="s">
        <v>87</v>
      </c>
      <c r="L369" s="1">
        <v>0.73399999999999999</v>
      </c>
      <c r="M369">
        <v>5.67</v>
      </c>
      <c r="N369" s="1">
        <f t="shared" si="113"/>
        <v>-0.56699999999999995</v>
      </c>
      <c r="O369" t="s">
        <v>180</v>
      </c>
      <c r="P369">
        <v>0.54300000000000004</v>
      </c>
      <c r="Q369" s="1">
        <f t="shared" si="107"/>
        <v>0.19099999999999995</v>
      </c>
      <c r="R369">
        <v>26.67</v>
      </c>
      <c r="S369" s="42">
        <f t="shared" si="112"/>
        <v>-2.6670000000000003</v>
      </c>
      <c r="T369" s="1">
        <f t="shared" si="114"/>
        <v>-2.1000000000000005</v>
      </c>
      <c r="U369">
        <v>112.9</v>
      </c>
      <c r="V369">
        <v>112.9</v>
      </c>
      <c r="W369" s="21">
        <f t="shared" si="119"/>
        <v>10005.931850000001</v>
      </c>
      <c r="X369" s="23">
        <f t="shared" si="120"/>
        <v>0.35174953959484334</v>
      </c>
      <c r="Y369" s="27">
        <f t="shared" si="116"/>
        <v>3.288216817902198E-5</v>
      </c>
      <c r="Z369" s="27">
        <f t="shared" si="117"/>
        <v>3.2901673387953257E-5</v>
      </c>
      <c r="AA369" s="22">
        <f t="shared" si="118"/>
        <v>32.901673387953259</v>
      </c>
      <c r="AB369" s="22">
        <f t="shared" si="115"/>
        <v>15.667463518072976</v>
      </c>
      <c r="AC369">
        <v>29.967099999999999</v>
      </c>
      <c r="AD369" s="37"/>
      <c r="AE369" s="35"/>
    </row>
    <row r="370" spans="1:31" x14ac:dyDescent="0.35">
      <c r="A370" s="2">
        <v>44762</v>
      </c>
      <c r="B370" t="s">
        <v>18</v>
      </c>
      <c r="C370" t="s">
        <v>181</v>
      </c>
      <c r="D370" t="s">
        <v>20</v>
      </c>
      <c r="E370" t="s">
        <v>21</v>
      </c>
      <c r="F370">
        <v>4</v>
      </c>
      <c r="G370" t="s">
        <v>41</v>
      </c>
      <c r="H370" t="s">
        <v>42</v>
      </c>
      <c r="I370" t="str">
        <f t="shared" si="106"/>
        <v>K6MluI8</v>
      </c>
      <c r="J370" t="s">
        <v>426</v>
      </c>
      <c r="K370" t="s">
        <v>153</v>
      </c>
      <c r="L370" s="1">
        <v>0.624</v>
      </c>
      <c r="M370">
        <v>12.81</v>
      </c>
      <c r="N370" s="1">
        <f t="shared" si="113"/>
        <v>-1.2810000000000001</v>
      </c>
      <c r="O370" t="s">
        <v>183</v>
      </c>
      <c r="P370">
        <v>0.55900000000000005</v>
      </c>
      <c r="Q370" s="1">
        <f t="shared" si="107"/>
        <v>6.4999999999999947E-2</v>
      </c>
      <c r="R370">
        <v>26.51</v>
      </c>
      <c r="S370" s="42">
        <f t="shared" si="112"/>
        <v>-2.6510000000000002</v>
      </c>
      <c r="T370" s="1">
        <f t="shared" si="114"/>
        <v>-1.37</v>
      </c>
      <c r="U370">
        <v>119.55</v>
      </c>
      <c r="V370" s="13">
        <f>(T370+U370)/2</f>
        <v>59.089999999999996</v>
      </c>
      <c r="W370" s="21">
        <f t="shared" si="119"/>
        <v>11219.378962500001</v>
      </c>
      <c r="X370" s="23">
        <f t="shared" si="120"/>
        <v>0.11627906976744175</v>
      </c>
      <c r="Y370" s="27">
        <f t="shared" si="116"/>
        <v>8.4174271792265124E-6</v>
      </c>
      <c r="Z370" s="27">
        <f t="shared" si="117"/>
        <v>9.443830541298966E-6</v>
      </c>
      <c r="AA370" s="22">
        <f t="shared" si="118"/>
        <v>9.4438305412989667</v>
      </c>
      <c r="AB370" s="22">
        <f t="shared" si="115"/>
        <v>6.8933069644518001</v>
      </c>
      <c r="AC370">
        <v>34.903799999999997</v>
      </c>
      <c r="AD370" s="31"/>
      <c r="AE370" s="32"/>
    </row>
    <row r="371" spans="1:31" x14ac:dyDescent="0.35">
      <c r="A371" s="2">
        <v>44804</v>
      </c>
      <c r="B371" s="6" t="s">
        <v>18</v>
      </c>
      <c r="C371" s="6" t="s">
        <v>232</v>
      </c>
      <c r="D371" t="s">
        <v>109</v>
      </c>
      <c r="E371" t="s">
        <v>21</v>
      </c>
      <c r="F371">
        <v>3</v>
      </c>
      <c r="G371" t="s">
        <v>41</v>
      </c>
      <c r="H371" t="s">
        <v>101</v>
      </c>
      <c r="I371" t="str">
        <f t="shared" si="106"/>
        <v>L3MluB10</v>
      </c>
      <c r="J371" t="s">
        <v>448</v>
      </c>
      <c r="K371" t="s">
        <v>236</v>
      </c>
      <c r="L371" s="1">
        <v>0.70899999999999996</v>
      </c>
      <c r="M371">
        <v>4.16</v>
      </c>
      <c r="N371" s="1">
        <f t="shared" si="113"/>
        <v>-0.41600000000000004</v>
      </c>
      <c r="O371" t="s">
        <v>135</v>
      </c>
      <c r="P371">
        <v>0.57099999999999995</v>
      </c>
      <c r="Q371" s="1">
        <f t="shared" si="107"/>
        <v>0.13800000000000001</v>
      </c>
      <c r="R371">
        <v>26.34</v>
      </c>
      <c r="S371" s="42">
        <f t="shared" ref="S371:S402" si="121">R371/-10</f>
        <v>-2.6339999999999999</v>
      </c>
      <c r="T371" s="1">
        <f t="shared" si="114"/>
        <v>-2.218</v>
      </c>
      <c r="U371">
        <v>112.9</v>
      </c>
      <c r="V371">
        <v>109.95</v>
      </c>
      <c r="W371" s="21">
        <f t="shared" si="119"/>
        <v>10005.931850000001</v>
      </c>
      <c r="X371" s="23">
        <f t="shared" si="120"/>
        <v>0.24168126094570933</v>
      </c>
      <c r="Y371" s="27">
        <f t="shared" si="116"/>
        <v>2.0716627992102056E-5</v>
      </c>
      <c r="Z371" s="27">
        <f t="shared" si="117"/>
        <v>2.072891678507755E-5</v>
      </c>
      <c r="AA371" s="22">
        <f t="shared" si="118"/>
        <v>20.728916785077551</v>
      </c>
      <c r="AB371" s="22">
        <f t="shared" si="115"/>
        <v>9.3457695153640898</v>
      </c>
      <c r="AC371">
        <v>32.519599999999997</v>
      </c>
      <c r="AD371" s="31"/>
      <c r="AE371" s="32"/>
    </row>
    <row r="372" spans="1:31" x14ac:dyDescent="0.35">
      <c r="A372" s="2">
        <v>44792</v>
      </c>
      <c r="B372" s="6" t="s">
        <v>18</v>
      </c>
      <c r="C372" s="6" t="s">
        <v>214</v>
      </c>
      <c r="D372" t="s">
        <v>20</v>
      </c>
      <c r="E372" t="s">
        <v>21</v>
      </c>
      <c r="F372">
        <v>12</v>
      </c>
      <c r="G372" t="s">
        <v>41</v>
      </c>
      <c r="H372" t="s">
        <v>42</v>
      </c>
      <c r="I372" t="str">
        <f t="shared" si="106"/>
        <v>K6MluI8</v>
      </c>
      <c r="J372" t="s">
        <v>426</v>
      </c>
      <c r="K372" t="s">
        <v>227</v>
      </c>
      <c r="L372" s="1">
        <v>0.69599999999999995</v>
      </c>
      <c r="M372">
        <v>5.46</v>
      </c>
      <c r="N372" s="1">
        <f t="shared" si="113"/>
        <v>-0.54600000000000004</v>
      </c>
      <c r="O372" t="s">
        <v>228</v>
      </c>
      <c r="P372">
        <v>0.54100000000000004</v>
      </c>
      <c r="Q372" s="1">
        <f t="shared" si="107"/>
        <v>0.15499999999999992</v>
      </c>
      <c r="R372">
        <v>26.22</v>
      </c>
      <c r="S372" s="42">
        <f t="shared" si="121"/>
        <v>-2.6219999999999999</v>
      </c>
      <c r="T372" s="1">
        <f t="shared" si="114"/>
        <v>-2.0759999999999996</v>
      </c>
      <c r="U372">
        <v>119.55</v>
      </c>
      <c r="V372">
        <v>119.55</v>
      </c>
      <c r="W372" s="21">
        <f t="shared" si="119"/>
        <v>11219.378962500001</v>
      </c>
      <c r="X372" s="23">
        <f t="shared" si="120"/>
        <v>0.28650646950092407</v>
      </c>
      <c r="Y372" s="27">
        <f t="shared" si="116"/>
        <v>2.5543443769277136E-5</v>
      </c>
      <c r="Z372" s="27">
        <f t="shared" si="117"/>
        <v>2.8658157565482965E-5</v>
      </c>
      <c r="AA372" s="22">
        <f t="shared" si="118"/>
        <v>28.658157565482966</v>
      </c>
      <c r="AB372" s="22">
        <f t="shared" si="115"/>
        <v>13.804507497824167</v>
      </c>
      <c r="AC372">
        <v>34.301699999999997</v>
      </c>
      <c r="AD372" s="31"/>
      <c r="AE372" s="32"/>
    </row>
    <row r="373" spans="1:31" x14ac:dyDescent="0.35">
      <c r="A373" s="2">
        <v>44764</v>
      </c>
      <c r="B373" t="s">
        <v>18</v>
      </c>
      <c r="C373" t="s">
        <v>181</v>
      </c>
      <c r="D373" t="s">
        <v>133</v>
      </c>
      <c r="E373" t="s">
        <v>46</v>
      </c>
      <c r="F373">
        <v>4</v>
      </c>
      <c r="G373" t="s">
        <v>41</v>
      </c>
      <c r="H373" t="s">
        <v>136</v>
      </c>
      <c r="I373" t="str">
        <f t="shared" si="106"/>
        <v>K1MluD7</v>
      </c>
      <c r="J373" t="s">
        <v>480</v>
      </c>
      <c r="K373" t="s">
        <v>191</v>
      </c>
      <c r="L373" s="1">
        <v>0.95299999999999996</v>
      </c>
      <c r="M373">
        <v>18.260000000000002</v>
      </c>
      <c r="N373" s="1">
        <f t="shared" si="113"/>
        <v>-1.8260000000000001</v>
      </c>
      <c r="O373" t="s">
        <v>189</v>
      </c>
      <c r="P373">
        <v>0.878</v>
      </c>
      <c r="Q373" s="1">
        <f t="shared" si="107"/>
        <v>7.4999999999999956E-2</v>
      </c>
      <c r="R373">
        <v>25.04</v>
      </c>
      <c r="S373" s="42">
        <f t="shared" si="121"/>
        <v>-2.504</v>
      </c>
      <c r="T373" s="1">
        <f t="shared" si="114"/>
        <v>-0.67799999999999994</v>
      </c>
      <c r="U373">
        <v>131.5</v>
      </c>
      <c r="V373" s="13">
        <f>(T373+U373)/2</f>
        <v>65.411000000000001</v>
      </c>
      <c r="W373" s="21">
        <f t="shared" si="119"/>
        <v>13574.41625</v>
      </c>
      <c r="X373" s="23">
        <f t="shared" si="120"/>
        <v>8.5421412300683314E-2</v>
      </c>
      <c r="Y373" s="27">
        <f t="shared" si="116"/>
        <v>5.7584503618464661E-6</v>
      </c>
      <c r="Z373" s="27">
        <f t="shared" si="117"/>
        <v>7.8167602166667047E-6</v>
      </c>
      <c r="AA373" s="22">
        <f t="shared" si="118"/>
        <v>7.8167602166667045</v>
      </c>
      <c r="AB373" s="22">
        <f t="shared" si="115"/>
        <v>11.529144862340273</v>
      </c>
      <c r="AC373">
        <v>34.764699999999998</v>
      </c>
      <c r="AD373" s="31"/>
      <c r="AE373" s="32"/>
    </row>
    <row r="374" spans="1:31" x14ac:dyDescent="0.35">
      <c r="A374" s="2">
        <v>44806</v>
      </c>
      <c r="B374" s="6" t="s">
        <v>18</v>
      </c>
      <c r="C374" s="6" t="s">
        <v>232</v>
      </c>
      <c r="D374" t="s">
        <v>86</v>
      </c>
      <c r="E374" t="s">
        <v>46</v>
      </c>
      <c r="F374">
        <v>12</v>
      </c>
      <c r="G374" t="s">
        <v>41</v>
      </c>
      <c r="H374" t="s">
        <v>52</v>
      </c>
      <c r="I374" t="str">
        <f t="shared" si="106"/>
        <v>K5MluF9</v>
      </c>
      <c r="J374" t="s">
        <v>403</v>
      </c>
      <c r="K374" t="s">
        <v>235</v>
      </c>
      <c r="L374" s="1">
        <v>0.69499999999999995</v>
      </c>
      <c r="M374">
        <v>19.649999999999999</v>
      </c>
      <c r="N374" s="1">
        <f t="shared" ref="N374:N405" si="122">M374/-10</f>
        <v>-1.9649999999999999</v>
      </c>
      <c r="O374" t="s">
        <v>243</v>
      </c>
      <c r="P374">
        <v>0.40699999999999997</v>
      </c>
      <c r="Q374" s="1">
        <f t="shared" si="107"/>
        <v>0.28799999999999998</v>
      </c>
      <c r="R374">
        <v>25.03</v>
      </c>
      <c r="S374" s="42">
        <f t="shared" si="121"/>
        <v>-2.5030000000000001</v>
      </c>
      <c r="T374" s="1">
        <f t="shared" ref="T374:T405" si="123">S374-N374</f>
        <v>-0.53800000000000026</v>
      </c>
      <c r="U374">
        <v>117.25</v>
      </c>
      <c r="V374">
        <v>126.8</v>
      </c>
      <c r="W374" s="21">
        <f t="shared" si="119"/>
        <v>10791.836562500001</v>
      </c>
      <c r="X374" s="23">
        <f t="shared" si="120"/>
        <v>0.70761670761670759</v>
      </c>
      <c r="Y374" s="27">
        <f t="shared" si="116"/>
        <v>7.7740690913819373E-5</v>
      </c>
      <c r="Z374" s="27">
        <f t="shared" si="117"/>
        <v>8.3896483059776747E-5</v>
      </c>
      <c r="AA374" s="22">
        <f t="shared" si="118"/>
        <v>83.896483059776742</v>
      </c>
      <c r="AB374" s="22">
        <f t="shared" si="115"/>
        <v>155.9414183267225</v>
      </c>
      <c r="AC374">
        <v>35.566600000000001</v>
      </c>
      <c r="AD374" s="31"/>
      <c r="AE374" s="32"/>
    </row>
    <row r="375" spans="1:31" x14ac:dyDescent="0.35">
      <c r="A375" s="2">
        <v>44805</v>
      </c>
      <c r="B375" s="6" t="s">
        <v>18</v>
      </c>
      <c r="C375" s="6" t="s">
        <v>232</v>
      </c>
      <c r="D375" t="s">
        <v>133</v>
      </c>
      <c r="E375" t="s">
        <v>46</v>
      </c>
      <c r="F375">
        <v>2</v>
      </c>
      <c r="G375" t="s">
        <v>41</v>
      </c>
      <c r="H375" t="s">
        <v>136</v>
      </c>
      <c r="I375" t="str">
        <f t="shared" si="106"/>
        <v>K1MluD7</v>
      </c>
      <c r="J375" t="s">
        <v>480</v>
      </c>
      <c r="K375" t="s">
        <v>238</v>
      </c>
      <c r="L375" s="1">
        <v>1.0660000000000001</v>
      </c>
      <c r="M375">
        <v>13.32</v>
      </c>
      <c r="N375" s="1">
        <f t="shared" si="122"/>
        <v>-1.3320000000000001</v>
      </c>
      <c r="O375" t="s">
        <v>239</v>
      </c>
      <c r="P375">
        <v>0.90200000000000002</v>
      </c>
      <c r="Q375" s="1">
        <f t="shared" si="107"/>
        <v>0.16400000000000003</v>
      </c>
      <c r="R375">
        <v>24.89</v>
      </c>
      <c r="S375" s="42">
        <f t="shared" si="121"/>
        <v>-2.4889999999999999</v>
      </c>
      <c r="T375" s="1">
        <f t="shared" si="123"/>
        <v>-1.1569999999999998</v>
      </c>
      <c r="U375">
        <v>131.5</v>
      </c>
      <c r="V375">
        <v>130.75</v>
      </c>
      <c r="W375" s="21">
        <f t="shared" si="119"/>
        <v>13574.41625</v>
      </c>
      <c r="X375" s="23">
        <f t="shared" si="120"/>
        <v>0.18181818181818185</v>
      </c>
      <c r="Y375" s="27">
        <f t="shared" si="116"/>
        <v>1.4593534549635143E-5</v>
      </c>
      <c r="Z375" s="27">
        <f t="shared" si="117"/>
        <v>1.9809871253550374E-5</v>
      </c>
      <c r="AA375" s="22">
        <f t="shared" si="118"/>
        <v>19.809871253550373</v>
      </c>
      <c r="AB375" s="22">
        <f t="shared" si="115"/>
        <v>17.121755621046134</v>
      </c>
      <c r="AC375">
        <v>34.357199999999999</v>
      </c>
      <c r="AD375" s="31"/>
      <c r="AE375" s="32"/>
    </row>
    <row r="376" spans="1:31" x14ac:dyDescent="0.35">
      <c r="A376" s="2">
        <v>44792</v>
      </c>
      <c r="B376" s="6" t="s">
        <v>18</v>
      </c>
      <c r="C376" s="6" t="s">
        <v>214</v>
      </c>
      <c r="D376" t="s">
        <v>45</v>
      </c>
      <c r="E376" t="s">
        <v>46</v>
      </c>
      <c r="F376">
        <v>12</v>
      </c>
      <c r="G376" t="s">
        <v>41</v>
      </c>
      <c r="H376" t="s">
        <v>108</v>
      </c>
      <c r="I376" t="str">
        <f t="shared" si="106"/>
        <v>L4MluE5</v>
      </c>
      <c r="J376" t="s">
        <v>415</v>
      </c>
      <c r="K376" t="s">
        <v>207</v>
      </c>
      <c r="L376" s="1">
        <v>0.79100000000000004</v>
      </c>
      <c r="M376">
        <v>4.57</v>
      </c>
      <c r="N376" s="1">
        <f t="shared" si="122"/>
        <v>-0.45700000000000002</v>
      </c>
      <c r="O376" t="s">
        <v>105</v>
      </c>
      <c r="P376">
        <v>0.61399999999999999</v>
      </c>
      <c r="Q376" s="1">
        <f t="shared" si="107"/>
        <v>0.17700000000000005</v>
      </c>
      <c r="R376">
        <v>24.54</v>
      </c>
      <c r="S376" s="42">
        <f t="shared" si="121"/>
        <v>-2.4539999999999997</v>
      </c>
      <c r="T376" s="1">
        <f t="shared" si="123"/>
        <v>-1.9969999999999997</v>
      </c>
      <c r="U376">
        <v>93.65</v>
      </c>
      <c r="V376">
        <v>93.65</v>
      </c>
      <c r="W376" s="21">
        <f t="shared" si="119"/>
        <v>6884.7031625000009</v>
      </c>
      <c r="X376" s="23">
        <f t="shared" si="120"/>
        <v>0.28827361563517923</v>
      </c>
      <c r="Y376" s="27">
        <f t="shared" si="116"/>
        <v>2.573752535162688E-5</v>
      </c>
      <c r="Z376" s="27">
        <f t="shared" si="117"/>
        <v>1.7719522218326952E-5</v>
      </c>
      <c r="AA376" s="22">
        <f t="shared" si="118"/>
        <v>17.719522218326951</v>
      </c>
      <c r="AB376" s="22">
        <f t="shared" si="115"/>
        <v>8.8730707152363308</v>
      </c>
      <c r="AC376">
        <v>34.301699999999997</v>
      </c>
      <c r="AD376" s="31"/>
      <c r="AE376" s="32"/>
    </row>
    <row r="377" spans="1:31" x14ac:dyDescent="0.35">
      <c r="A377" s="2">
        <v>44778</v>
      </c>
      <c r="B377" s="6" t="s">
        <v>18</v>
      </c>
      <c r="C377" s="6" t="s">
        <v>196</v>
      </c>
      <c r="D377" t="s">
        <v>20</v>
      </c>
      <c r="E377" t="s">
        <v>21</v>
      </c>
      <c r="F377">
        <v>7</v>
      </c>
      <c r="G377" t="s">
        <v>41</v>
      </c>
      <c r="H377" t="s">
        <v>42</v>
      </c>
      <c r="I377" t="str">
        <f t="shared" si="106"/>
        <v>K6MluI8</v>
      </c>
      <c r="J377" t="s">
        <v>426</v>
      </c>
      <c r="K377" t="s">
        <v>207</v>
      </c>
      <c r="L377" s="1">
        <v>0.72899999999999998</v>
      </c>
      <c r="M377">
        <v>11.23</v>
      </c>
      <c r="N377" s="1">
        <f t="shared" si="122"/>
        <v>-1.123</v>
      </c>
      <c r="O377" s="6" t="s">
        <v>163</v>
      </c>
      <c r="P377">
        <v>0.53900000000000003</v>
      </c>
      <c r="Q377" s="1">
        <f t="shared" si="107"/>
        <v>0.18999999999999995</v>
      </c>
      <c r="R377">
        <v>23.97</v>
      </c>
      <c r="S377" s="42">
        <f t="shared" si="121"/>
        <v>-2.3969999999999998</v>
      </c>
      <c r="T377" s="1">
        <f t="shared" si="123"/>
        <v>-1.2739999999999998</v>
      </c>
      <c r="U377">
        <v>119.55</v>
      </c>
      <c r="V377">
        <v>119.55</v>
      </c>
      <c r="W377" s="21">
        <f t="shared" si="119"/>
        <v>11219.378962500001</v>
      </c>
      <c r="X377" s="23">
        <f t="shared" si="120"/>
        <v>0.3525046382189238</v>
      </c>
      <c r="Y377" s="27">
        <f t="shared" si="116"/>
        <v>3.296908348196669E-5</v>
      </c>
      <c r="Z377" s="27">
        <f t="shared" si="117"/>
        <v>3.6989264163048337E-5</v>
      </c>
      <c r="AA377" s="22">
        <f t="shared" si="118"/>
        <v>36.98926416304834</v>
      </c>
      <c r="AB377" s="22">
        <f t="shared" si="115"/>
        <v>29.033959311654904</v>
      </c>
      <c r="AC377">
        <v>33.254899999999999</v>
      </c>
      <c r="AD377" s="34"/>
      <c r="AE377" s="35"/>
    </row>
    <row r="378" spans="1:31" x14ac:dyDescent="0.35">
      <c r="A378" s="2">
        <v>44764</v>
      </c>
      <c r="B378" t="s">
        <v>18</v>
      </c>
      <c r="C378" t="s">
        <v>181</v>
      </c>
      <c r="D378" t="s">
        <v>109</v>
      </c>
      <c r="E378" t="s">
        <v>21</v>
      </c>
      <c r="F378">
        <v>13</v>
      </c>
      <c r="G378" t="s">
        <v>41</v>
      </c>
      <c r="H378" t="s">
        <v>116</v>
      </c>
      <c r="I378" t="str">
        <f t="shared" si="106"/>
        <v>L3MluG10</v>
      </c>
      <c r="J378" t="s">
        <v>449</v>
      </c>
      <c r="K378" t="s">
        <v>193</v>
      </c>
      <c r="L378" s="1">
        <v>0.74299999999999999</v>
      </c>
      <c r="M378">
        <v>14.63</v>
      </c>
      <c r="N378" s="1">
        <f t="shared" si="122"/>
        <v>-1.4630000000000001</v>
      </c>
      <c r="O378" t="s">
        <v>163</v>
      </c>
      <c r="P378">
        <v>0.59499999999999997</v>
      </c>
      <c r="Q378" s="1">
        <f t="shared" si="107"/>
        <v>0.14800000000000002</v>
      </c>
      <c r="R378">
        <v>22.43</v>
      </c>
      <c r="S378" s="42">
        <f t="shared" si="121"/>
        <v>-2.2429999999999999</v>
      </c>
      <c r="T378" s="1">
        <f t="shared" si="123"/>
        <v>-0.7799999999999998</v>
      </c>
      <c r="U378">
        <v>82.3</v>
      </c>
      <c r="V378" s="13">
        <f>(T378+U378)/2</f>
        <v>40.76</v>
      </c>
      <c r="W378" s="21">
        <f t="shared" si="119"/>
        <v>5317.0326500000001</v>
      </c>
      <c r="X378" s="23">
        <f t="shared" si="120"/>
        <v>0.24873949579831936</v>
      </c>
      <c r="Y378" s="27">
        <f t="shared" si="116"/>
        <v>2.1463905532103319E-5</v>
      </c>
      <c r="Z378" s="27">
        <f t="shared" si="117"/>
        <v>1.1412428651070897E-5</v>
      </c>
      <c r="AA378" s="22">
        <f t="shared" si="118"/>
        <v>11.412428651070897</v>
      </c>
      <c r="AB378" s="22">
        <f t="shared" si="115"/>
        <v>14.631318783424231</v>
      </c>
      <c r="AC378">
        <v>34.764699999999998</v>
      </c>
      <c r="AD378" s="31"/>
      <c r="AE378" s="32"/>
    </row>
    <row r="379" spans="1:31" x14ac:dyDescent="0.35">
      <c r="A379" s="2">
        <v>44791</v>
      </c>
      <c r="B379" s="6" t="s">
        <v>18</v>
      </c>
      <c r="C379" s="6" t="s">
        <v>214</v>
      </c>
      <c r="D379" t="s">
        <v>86</v>
      </c>
      <c r="E379" t="s">
        <v>46</v>
      </c>
      <c r="F379">
        <v>15</v>
      </c>
      <c r="G379" t="s">
        <v>41</v>
      </c>
      <c r="H379" t="s">
        <v>52</v>
      </c>
      <c r="I379" t="str">
        <f t="shared" si="106"/>
        <v>K5MluF9</v>
      </c>
      <c r="J379" t="s">
        <v>403</v>
      </c>
      <c r="K379" t="s">
        <v>23</v>
      </c>
      <c r="L379" s="1">
        <v>0.65700000000000003</v>
      </c>
      <c r="M379">
        <v>3.44</v>
      </c>
      <c r="N379" s="1">
        <f t="shared" si="122"/>
        <v>-0.34399999999999997</v>
      </c>
      <c r="O379" t="s">
        <v>224</v>
      </c>
      <c r="P379">
        <v>0.52300000000000002</v>
      </c>
      <c r="Q379" s="1">
        <f t="shared" si="107"/>
        <v>0.13400000000000001</v>
      </c>
      <c r="R379">
        <v>22.25</v>
      </c>
      <c r="S379" s="42">
        <f t="shared" si="121"/>
        <v>-2.2250000000000001</v>
      </c>
      <c r="T379" s="1">
        <f t="shared" si="123"/>
        <v>-1.8810000000000002</v>
      </c>
      <c r="U379">
        <v>117.25</v>
      </c>
      <c r="V379">
        <v>117.25</v>
      </c>
      <c r="W379" s="21">
        <f t="shared" si="119"/>
        <v>10791.836562500001</v>
      </c>
      <c r="X379" s="23">
        <f t="shared" si="120"/>
        <v>0.25621414913957935</v>
      </c>
      <c r="Y379" s="27">
        <f t="shared" si="116"/>
        <v>2.2260626822372778E-5</v>
      </c>
      <c r="Z379" s="27">
        <f t="shared" si="117"/>
        <v>2.4023304644585078E-5</v>
      </c>
      <c r="AA379" s="22">
        <f t="shared" si="118"/>
        <v>24.023304644585078</v>
      </c>
      <c r="AB379" s="22">
        <f t="shared" si="115"/>
        <v>12.771560151294564</v>
      </c>
      <c r="AC379">
        <v>28.894600000000001</v>
      </c>
      <c r="AD379" s="34"/>
      <c r="AE379" s="35"/>
    </row>
    <row r="380" spans="1:31" x14ac:dyDescent="0.35">
      <c r="A380" s="2">
        <v>44763</v>
      </c>
      <c r="B380" t="s">
        <v>18</v>
      </c>
      <c r="C380" t="s">
        <v>181</v>
      </c>
      <c r="D380" t="s">
        <v>86</v>
      </c>
      <c r="E380" t="s">
        <v>46</v>
      </c>
      <c r="F380">
        <v>4</v>
      </c>
      <c r="G380" t="s">
        <v>41</v>
      </c>
      <c r="H380" t="s">
        <v>52</v>
      </c>
      <c r="I380" t="str">
        <f t="shared" si="106"/>
        <v>K5MluF9</v>
      </c>
      <c r="J380" t="s">
        <v>403</v>
      </c>
      <c r="K380" t="s">
        <v>186</v>
      </c>
      <c r="L380" s="1">
        <v>0.72199999999999998</v>
      </c>
      <c r="M380">
        <v>17.86</v>
      </c>
      <c r="N380" s="1">
        <f t="shared" si="122"/>
        <v>-1.786</v>
      </c>
      <c r="O380" t="s">
        <v>187</v>
      </c>
      <c r="P380">
        <v>0.52100000000000002</v>
      </c>
      <c r="Q380" s="1">
        <f t="shared" si="107"/>
        <v>0.20099999999999996</v>
      </c>
      <c r="R380">
        <v>21.62</v>
      </c>
      <c r="S380" s="42">
        <f t="shared" si="121"/>
        <v>-2.1619999999999999</v>
      </c>
      <c r="T380" s="1">
        <f t="shared" si="123"/>
        <v>-0.37599999999999989</v>
      </c>
      <c r="U380">
        <v>117.25</v>
      </c>
      <c r="V380" s="13">
        <f>(T380+U380)/2</f>
        <v>58.436999999999998</v>
      </c>
      <c r="W380" s="21">
        <f t="shared" si="119"/>
        <v>10791.836562500001</v>
      </c>
      <c r="X380" s="23">
        <f t="shared" si="120"/>
        <v>0.3857965451055661</v>
      </c>
      <c r="Y380" s="27">
        <f t="shared" si="116"/>
        <v>3.684292234378804E-5</v>
      </c>
      <c r="Z380" s="27">
        <f t="shared" si="117"/>
        <v>3.9760279641903999E-5</v>
      </c>
      <c r="AA380" s="22">
        <f t="shared" si="118"/>
        <v>39.760279641903999</v>
      </c>
      <c r="AB380" s="22">
        <f t="shared" si="115"/>
        <v>105.74542457953194</v>
      </c>
      <c r="AC380">
        <v>31.981100000000001</v>
      </c>
      <c r="AD380" s="34"/>
      <c r="AE380" s="35"/>
    </row>
    <row r="381" spans="1:31" x14ac:dyDescent="0.35">
      <c r="A381" s="2">
        <v>44734</v>
      </c>
      <c r="B381" t="s">
        <v>18</v>
      </c>
      <c r="C381" t="s">
        <v>141</v>
      </c>
      <c r="D381" t="s">
        <v>109</v>
      </c>
      <c r="E381" t="s">
        <v>21</v>
      </c>
      <c r="F381">
        <v>13</v>
      </c>
      <c r="G381" t="s">
        <v>41</v>
      </c>
      <c r="H381" t="s">
        <v>101</v>
      </c>
      <c r="I381" t="str">
        <f t="shared" si="106"/>
        <v>L3MluB10</v>
      </c>
      <c r="J381" t="s">
        <v>448</v>
      </c>
      <c r="K381" t="s">
        <v>145</v>
      </c>
      <c r="L381" s="1">
        <v>0.621</v>
      </c>
      <c r="M381">
        <v>2.31</v>
      </c>
      <c r="N381" s="1">
        <f t="shared" si="122"/>
        <v>-0.23100000000000001</v>
      </c>
      <c r="O381" t="s">
        <v>147</v>
      </c>
      <c r="P381">
        <v>0.41499999999999998</v>
      </c>
      <c r="Q381" s="1">
        <f t="shared" si="107"/>
        <v>0.20600000000000002</v>
      </c>
      <c r="R381">
        <v>21.61</v>
      </c>
      <c r="S381" s="42">
        <f t="shared" si="121"/>
        <v>-2.161</v>
      </c>
      <c r="T381" s="1">
        <f t="shared" si="123"/>
        <v>-1.93</v>
      </c>
      <c r="U381">
        <v>112.9</v>
      </c>
      <c r="V381" s="13">
        <f>(T381+U381)/2</f>
        <v>55.484999999999999</v>
      </c>
      <c r="W381" s="21">
        <f t="shared" si="119"/>
        <v>10005.931850000001</v>
      </c>
      <c r="X381" s="23">
        <f t="shared" si="120"/>
        <v>0.49638554216867475</v>
      </c>
      <c r="Y381" s="27">
        <f t="shared" si="116"/>
        <v>5.0245862160678202E-5</v>
      </c>
      <c r="Z381" s="27">
        <f t="shared" si="117"/>
        <v>5.0275667252423984E-5</v>
      </c>
      <c r="AA381" s="22">
        <f t="shared" si="118"/>
        <v>50.275667252423986</v>
      </c>
      <c r="AB381" s="22">
        <f t="shared" si="115"/>
        <v>26.049568524572013</v>
      </c>
      <c r="AC381">
        <v>31.695499999999999</v>
      </c>
      <c r="AD381" s="37"/>
      <c r="AE381" s="35"/>
    </row>
    <row r="382" spans="1:31" x14ac:dyDescent="0.35">
      <c r="A382" s="2">
        <v>44790</v>
      </c>
      <c r="B382" s="6" t="s">
        <v>18</v>
      </c>
      <c r="C382" s="6" t="s">
        <v>214</v>
      </c>
      <c r="D382" t="s">
        <v>133</v>
      </c>
      <c r="E382" t="s">
        <v>46</v>
      </c>
      <c r="F382">
        <v>8</v>
      </c>
      <c r="G382" t="s">
        <v>41</v>
      </c>
      <c r="H382" t="s">
        <v>136</v>
      </c>
      <c r="I382" t="str">
        <f t="shared" si="106"/>
        <v>K1MluD7</v>
      </c>
      <c r="J382" t="s">
        <v>480</v>
      </c>
      <c r="K382" t="s">
        <v>216</v>
      </c>
      <c r="L382" s="1">
        <v>1.046</v>
      </c>
      <c r="M382">
        <v>13.67</v>
      </c>
      <c r="N382" s="1">
        <f t="shared" si="122"/>
        <v>-1.367</v>
      </c>
      <c r="O382" s="6" t="s">
        <v>217</v>
      </c>
      <c r="P382">
        <v>0.86899999999999999</v>
      </c>
      <c r="Q382" s="1">
        <f t="shared" si="107"/>
        <v>0.17700000000000005</v>
      </c>
      <c r="R382">
        <v>21.54</v>
      </c>
      <c r="S382" s="42">
        <f t="shared" si="121"/>
        <v>-2.1539999999999999</v>
      </c>
      <c r="T382" s="1">
        <f t="shared" si="123"/>
        <v>-0.78699999999999992</v>
      </c>
      <c r="U382">
        <v>131.5</v>
      </c>
      <c r="V382">
        <v>131.5</v>
      </c>
      <c r="W382" s="21">
        <f t="shared" si="119"/>
        <v>13574.41625</v>
      </c>
      <c r="X382" s="23">
        <f t="shared" si="120"/>
        <v>0.20368239355581133</v>
      </c>
      <c r="Y382" s="27">
        <f t="shared" si="116"/>
        <v>1.6782965718780025E-5</v>
      </c>
      <c r="Z382" s="27">
        <f t="shared" si="117"/>
        <v>2.2781896257620052E-5</v>
      </c>
      <c r="AA382" s="22">
        <f t="shared" si="118"/>
        <v>22.781896257620051</v>
      </c>
      <c r="AB382" s="22">
        <f t="shared" si="115"/>
        <v>28.947771610698926</v>
      </c>
      <c r="AC382">
        <v>32.178800000000003</v>
      </c>
      <c r="AD382" s="31"/>
      <c r="AE382" s="32"/>
    </row>
    <row r="383" spans="1:31" x14ac:dyDescent="0.35">
      <c r="A383" s="2">
        <v>44779</v>
      </c>
      <c r="B383" s="6" t="s">
        <v>18</v>
      </c>
      <c r="C383" s="6" t="s">
        <v>196</v>
      </c>
      <c r="D383" t="s">
        <v>86</v>
      </c>
      <c r="E383" t="s">
        <v>46</v>
      </c>
      <c r="F383">
        <v>6</v>
      </c>
      <c r="G383" t="s">
        <v>41</v>
      </c>
      <c r="H383" t="s">
        <v>52</v>
      </c>
      <c r="I383" t="str">
        <f t="shared" si="106"/>
        <v>K5MluF9</v>
      </c>
      <c r="J383" t="s">
        <v>403</v>
      </c>
      <c r="K383" t="s">
        <v>150</v>
      </c>
      <c r="L383" s="1">
        <v>0.70899999999999996</v>
      </c>
      <c r="M383">
        <v>6.56</v>
      </c>
      <c r="N383" s="1">
        <f t="shared" si="122"/>
        <v>-0.65599999999999992</v>
      </c>
      <c r="O383" s="6" t="s">
        <v>211</v>
      </c>
      <c r="P383">
        <v>0.51100000000000001</v>
      </c>
      <c r="Q383" s="1">
        <f t="shared" si="107"/>
        <v>0.19799999999999995</v>
      </c>
      <c r="R383">
        <v>21.45</v>
      </c>
      <c r="S383" s="42">
        <f t="shared" si="121"/>
        <v>-2.145</v>
      </c>
      <c r="T383" s="1">
        <f t="shared" si="123"/>
        <v>-1.4890000000000001</v>
      </c>
      <c r="U383">
        <v>117.25</v>
      </c>
      <c r="V383">
        <v>117.25</v>
      </c>
      <c r="W383" s="21">
        <f t="shared" si="119"/>
        <v>10791.836562500001</v>
      </c>
      <c r="X383" s="23">
        <f t="shared" si="120"/>
        <v>0.38747553816046959</v>
      </c>
      <c r="Y383" s="27">
        <f t="shared" si="116"/>
        <v>3.7040401240853576E-5</v>
      </c>
      <c r="Z383" s="27">
        <f t="shared" si="117"/>
        <v>3.9973395640071403E-5</v>
      </c>
      <c r="AA383" s="22">
        <f t="shared" si="118"/>
        <v>39.973395640071402</v>
      </c>
      <c r="AB383" s="22">
        <f t="shared" si="115"/>
        <v>26.845799623956616</v>
      </c>
      <c r="AC383">
        <v>31.516500000000001</v>
      </c>
      <c r="AD383" s="31"/>
      <c r="AE383" s="32"/>
    </row>
    <row r="384" spans="1:31" x14ac:dyDescent="0.35">
      <c r="A384" s="2">
        <v>44749</v>
      </c>
      <c r="B384" t="s">
        <v>18</v>
      </c>
      <c r="C384" t="s">
        <v>155</v>
      </c>
      <c r="D384" t="s">
        <v>109</v>
      </c>
      <c r="E384" t="s">
        <v>21</v>
      </c>
      <c r="F384">
        <v>13</v>
      </c>
      <c r="G384" t="s">
        <v>41</v>
      </c>
      <c r="H384" t="s">
        <v>101</v>
      </c>
      <c r="I384" t="str">
        <f t="shared" si="106"/>
        <v>L3MluB10</v>
      </c>
      <c r="J384" t="s">
        <v>448</v>
      </c>
      <c r="K384" t="s">
        <v>153</v>
      </c>
      <c r="L384" s="1">
        <v>0.72599999999999998</v>
      </c>
      <c r="M384">
        <v>2.33</v>
      </c>
      <c r="N384" s="1">
        <f t="shared" si="122"/>
        <v>-0.23300000000000001</v>
      </c>
      <c r="O384" t="s">
        <v>176</v>
      </c>
      <c r="P384">
        <v>0.53200000000000003</v>
      </c>
      <c r="Q384" s="1">
        <f t="shared" si="107"/>
        <v>0.19399999999999995</v>
      </c>
      <c r="R384">
        <v>21.45</v>
      </c>
      <c r="S384" s="42">
        <f t="shared" si="121"/>
        <v>-2.145</v>
      </c>
      <c r="T384" s="1">
        <f t="shared" si="123"/>
        <v>-1.9119999999999999</v>
      </c>
      <c r="U384">
        <v>112.9</v>
      </c>
      <c r="V384" s="13">
        <f>(T384+U384)/2</f>
        <v>55.494</v>
      </c>
      <c r="W384" s="21">
        <f t="shared" si="119"/>
        <v>10005.931850000001</v>
      </c>
      <c r="X384" s="23">
        <f t="shared" si="120"/>
        <v>0.36466165413533824</v>
      </c>
      <c r="Y384" s="27">
        <f t="shared" si="116"/>
        <v>3.437428485454553E-5</v>
      </c>
      <c r="Z384" s="27">
        <f t="shared" si="117"/>
        <v>3.4394675164706976E-5</v>
      </c>
      <c r="AA384" s="22">
        <f t="shared" si="118"/>
        <v>34.394675164706975</v>
      </c>
      <c r="AB384" s="22">
        <f t="shared" si="115"/>
        <v>17.988846843465993</v>
      </c>
      <c r="AC384">
        <v>34.081400000000002</v>
      </c>
      <c r="AD384" s="31"/>
      <c r="AE384" s="32"/>
    </row>
    <row r="385" spans="1:31" x14ac:dyDescent="0.35">
      <c r="A385" s="2">
        <v>44747</v>
      </c>
      <c r="B385" t="s">
        <v>18</v>
      </c>
      <c r="C385" t="s">
        <v>155</v>
      </c>
      <c r="D385" t="s">
        <v>20</v>
      </c>
      <c r="E385" t="s">
        <v>21</v>
      </c>
      <c r="F385">
        <v>8</v>
      </c>
      <c r="G385" t="s">
        <v>41</v>
      </c>
      <c r="H385" t="s">
        <v>42</v>
      </c>
      <c r="I385" t="str">
        <f t="shared" si="106"/>
        <v>K6MluI8</v>
      </c>
      <c r="J385" t="s">
        <v>426</v>
      </c>
      <c r="K385" t="s">
        <v>165</v>
      </c>
      <c r="L385" s="1">
        <v>0.71</v>
      </c>
      <c r="M385">
        <v>17.21</v>
      </c>
      <c r="N385" s="1">
        <f t="shared" si="122"/>
        <v>-1.7210000000000001</v>
      </c>
      <c r="O385" t="s">
        <v>146</v>
      </c>
      <c r="P385">
        <v>0.53300000000000003</v>
      </c>
      <c r="Q385" s="1">
        <f t="shared" si="107"/>
        <v>0.17699999999999994</v>
      </c>
      <c r="R385">
        <v>21.42</v>
      </c>
      <c r="S385" s="42">
        <f t="shared" si="121"/>
        <v>-2.1420000000000003</v>
      </c>
      <c r="T385" s="1">
        <f t="shared" si="123"/>
        <v>-0.42100000000000026</v>
      </c>
      <c r="U385">
        <v>119.55</v>
      </c>
      <c r="V385" s="13">
        <f>(T385+U385)/2</f>
        <v>59.564499999999995</v>
      </c>
      <c r="W385" s="21">
        <f t="shared" si="119"/>
        <v>11219.378962500001</v>
      </c>
      <c r="X385" s="23">
        <f t="shared" si="120"/>
        <v>0.33208255159474659</v>
      </c>
      <c r="Y385" s="27">
        <f t="shared" si="116"/>
        <v>3.0633798965628801E-5</v>
      </c>
      <c r="Z385" s="27">
        <f t="shared" si="117"/>
        <v>3.4369219965643006E-5</v>
      </c>
      <c r="AA385" s="22">
        <f t="shared" si="118"/>
        <v>34.369219965643005</v>
      </c>
      <c r="AB385" s="22">
        <f t="shared" si="115"/>
        <v>81.637102056159108</v>
      </c>
      <c r="AC385">
        <v>33.278799999999997</v>
      </c>
      <c r="AD385" s="31"/>
      <c r="AE385" s="32"/>
    </row>
    <row r="386" spans="1:31" x14ac:dyDescent="0.35">
      <c r="A386" s="2">
        <v>44779</v>
      </c>
      <c r="B386" s="6" t="s">
        <v>18</v>
      </c>
      <c r="C386" s="6" t="s">
        <v>196</v>
      </c>
      <c r="D386" t="s">
        <v>45</v>
      </c>
      <c r="E386" t="s">
        <v>46</v>
      </c>
      <c r="F386">
        <v>15</v>
      </c>
      <c r="G386" t="s">
        <v>41</v>
      </c>
      <c r="H386" t="s">
        <v>104</v>
      </c>
      <c r="I386" t="str">
        <f t="shared" ref="I386:I449" si="124">D386&amp;G386&amp;H386</f>
        <v>L4MluE8</v>
      </c>
      <c r="J386" t="s">
        <v>416</v>
      </c>
      <c r="K386" t="s">
        <v>212</v>
      </c>
      <c r="L386" s="1">
        <v>0.86499999999999999</v>
      </c>
      <c r="M386">
        <v>8.0399999999999991</v>
      </c>
      <c r="N386" s="1">
        <f t="shared" si="122"/>
        <v>-0.80399999999999994</v>
      </c>
      <c r="O386" s="6" t="s">
        <v>178</v>
      </c>
      <c r="P386">
        <v>0.65300000000000002</v>
      </c>
      <c r="Q386" s="1">
        <f t="shared" ref="Q386:Q449" si="125">L386-P386</f>
        <v>0.21199999999999997</v>
      </c>
      <c r="R386">
        <v>21.34</v>
      </c>
      <c r="S386" s="42">
        <f t="shared" si="121"/>
        <v>-2.1339999999999999</v>
      </c>
      <c r="T386" s="1">
        <f t="shared" si="123"/>
        <v>-1.33</v>
      </c>
      <c r="U386">
        <v>107.6</v>
      </c>
      <c r="V386">
        <v>107.6</v>
      </c>
      <c r="W386" s="21">
        <f t="shared" si="119"/>
        <v>9088.5415999999987</v>
      </c>
      <c r="X386" s="23">
        <f t="shared" si="120"/>
        <v>0.32465543644716688</v>
      </c>
      <c r="Y386" s="27">
        <f t="shared" si="116"/>
        <v>2.9792591377034631E-5</v>
      </c>
      <c r="Z386" s="27">
        <f t="shared" si="117"/>
        <v>2.7077120610198049E-5</v>
      </c>
      <c r="AA386" s="22">
        <f t="shared" si="118"/>
        <v>27.077120610198051</v>
      </c>
      <c r="AB386" s="22">
        <f t="shared" si="115"/>
        <v>20.358737300900788</v>
      </c>
      <c r="AC386">
        <v>31.516500000000001</v>
      </c>
      <c r="AD386" s="31"/>
      <c r="AE386" s="32"/>
    </row>
    <row r="387" spans="1:31" x14ac:dyDescent="0.35">
      <c r="A387" s="2">
        <v>44777</v>
      </c>
      <c r="B387" t="s">
        <v>18</v>
      </c>
      <c r="C387" t="s">
        <v>196</v>
      </c>
      <c r="D387" t="s">
        <v>123</v>
      </c>
      <c r="E387" t="s">
        <v>21</v>
      </c>
      <c r="F387">
        <v>2</v>
      </c>
      <c r="G387" t="s">
        <v>41</v>
      </c>
      <c r="H387" t="s">
        <v>127</v>
      </c>
      <c r="I387" t="str">
        <f t="shared" si="124"/>
        <v>M1MluB3</v>
      </c>
      <c r="J387" t="s">
        <v>464</v>
      </c>
      <c r="K387" t="s">
        <v>165</v>
      </c>
      <c r="L387" s="1">
        <v>0.85699999999999998</v>
      </c>
      <c r="M387">
        <v>9.51</v>
      </c>
      <c r="N387" s="1">
        <f t="shared" si="122"/>
        <v>-0.95099999999999996</v>
      </c>
      <c r="O387" s="6" t="s">
        <v>168</v>
      </c>
      <c r="P387">
        <v>0.628</v>
      </c>
      <c r="Q387" s="1">
        <f t="shared" si="125"/>
        <v>0.22899999999999998</v>
      </c>
      <c r="R387">
        <v>20.82</v>
      </c>
      <c r="S387" s="42">
        <f t="shared" si="121"/>
        <v>-2.0819999999999999</v>
      </c>
      <c r="T387" s="1">
        <f t="shared" si="123"/>
        <v>-1.1309999999999998</v>
      </c>
      <c r="U387">
        <v>77.400000000000006</v>
      </c>
      <c r="V387">
        <v>77.400000000000006</v>
      </c>
      <c r="W387" s="21">
        <f t="shared" si="119"/>
        <v>4702.7466000000013</v>
      </c>
      <c r="X387" s="23">
        <f t="shared" si="120"/>
        <v>0.36464968152866239</v>
      </c>
      <c r="Y387" s="27">
        <f t="shared" ref="Y387" si="126">119*(10^-6)*(X387^1.231)</f>
        <v>3.4372895578027295E-5</v>
      </c>
      <c r="Z387" s="27">
        <f t="shared" ref="Z387" si="127">Y387*(W387/10000)</f>
        <v>1.6164701781172294E-5</v>
      </c>
      <c r="AA387" s="22">
        <f t="shared" ref="AA387" si="128">Z387*10^6</f>
        <v>16.164701781172294</v>
      </c>
      <c r="AB387" s="22">
        <f t="shared" si="115"/>
        <v>14.292397684502474</v>
      </c>
      <c r="AC387">
        <v>29.967099999999999</v>
      </c>
      <c r="AD387" s="31"/>
      <c r="AE387" s="32"/>
    </row>
    <row r="388" spans="1:31" x14ac:dyDescent="0.35">
      <c r="A388" s="2">
        <v>44804</v>
      </c>
      <c r="B388" s="6" t="s">
        <v>18</v>
      </c>
      <c r="C388" s="6" t="s">
        <v>232</v>
      </c>
      <c r="D388" t="s">
        <v>109</v>
      </c>
      <c r="E388" t="s">
        <v>21</v>
      </c>
      <c r="F388">
        <v>16</v>
      </c>
      <c r="G388" t="s">
        <v>41</v>
      </c>
      <c r="H388" t="s">
        <v>116</v>
      </c>
      <c r="I388" t="str">
        <f t="shared" si="124"/>
        <v>L3MluG10</v>
      </c>
      <c r="J388" t="s">
        <v>449</v>
      </c>
      <c r="K388" t="s">
        <v>226</v>
      </c>
      <c r="L388" s="1" t="s">
        <v>51</v>
      </c>
      <c r="M388">
        <v>2.91</v>
      </c>
      <c r="N388" s="1">
        <f t="shared" si="122"/>
        <v>-0.29100000000000004</v>
      </c>
      <c r="O388" t="s">
        <v>233</v>
      </c>
      <c r="P388">
        <v>0.63100000000000001</v>
      </c>
      <c r="Q388" s="1" t="e">
        <f t="shared" si="125"/>
        <v>#VALUE!</v>
      </c>
      <c r="R388">
        <v>20.51</v>
      </c>
      <c r="S388" s="42">
        <f t="shared" si="121"/>
        <v>-2.0510000000000002</v>
      </c>
      <c r="T388" s="1">
        <f t="shared" si="123"/>
        <v>-1.7600000000000002</v>
      </c>
      <c r="U388">
        <v>82.3</v>
      </c>
      <c r="V388">
        <v>79.900000000000006</v>
      </c>
      <c r="W388" s="21">
        <f t="shared" si="119"/>
        <v>5317.0326500000001</v>
      </c>
      <c r="X388" s="23" t="s">
        <v>50</v>
      </c>
      <c r="Y388" s="27" t="s">
        <v>103</v>
      </c>
      <c r="Z388" s="27" t="s">
        <v>103</v>
      </c>
      <c r="AA388" s="22" t="s">
        <v>103</v>
      </c>
      <c r="AB388" s="22" t="s">
        <v>103</v>
      </c>
      <c r="AC388">
        <v>32.519599999999997</v>
      </c>
      <c r="AD388" s="31"/>
      <c r="AE388" s="32"/>
    </row>
    <row r="389" spans="1:31" x14ac:dyDescent="0.35">
      <c r="A389" s="2">
        <v>44791</v>
      </c>
      <c r="B389" s="6" t="s">
        <v>18</v>
      </c>
      <c r="C389" s="6" t="s">
        <v>214</v>
      </c>
      <c r="D389" t="s">
        <v>123</v>
      </c>
      <c r="E389" t="s">
        <v>21</v>
      </c>
      <c r="F389">
        <v>8</v>
      </c>
      <c r="G389" t="s">
        <v>41</v>
      </c>
      <c r="H389" t="s">
        <v>127</v>
      </c>
      <c r="I389" t="str">
        <f t="shared" si="124"/>
        <v>M1MluB3</v>
      </c>
      <c r="J389" t="s">
        <v>464</v>
      </c>
      <c r="K389" t="s">
        <v>222</v>
      </c>
      <c r="L389" s="1">
        <v>0.85799999999999998</v>
      </c>
      <c r="M389">
        <v>3.92</v>
      </c>
      <c r="N389" s="1">
        <f t="shared" si="122"/>
        <v>-0.39200000000000002</v>
      </c>
      <c r="O389" t="s">
        <v>223</v>
      </c>
      <c r="P389">
        <v>0.629</v>
      </c>
      <c r="Q389" s="1">
        <f t="shared" si="125"/>
        <v>0.22899999999999998</v>
      </c>
      <c r="R389">
        <v>18.93</v>
      </c>
      <c r="S389" s="42">
        <f t="shared" si="121"/>
        <v>-1.893</v>
      </c>
      <c r="T389" s="1">
        <f t="shared" si="123"/>
        <v>-1.5009999999999999</v>
      </c>
      <c r="U389">
        <v>77.400000000000006</v>
      </c>
      <c r="V389">
        <v>77.400000000000006</v>
      </c>
      <c r="W389" s="21">
        <f t="shared" si="119"/>
        <v>4702.7466000000013</v>
      </c>
      <c r="X389" s="23">
        <f t="shared" ref="X389:X420" si="129">(L389-P389)/P389</f>
        <v>0.36406995230524641</v>
      </c>
      <c r="Y389" s="27">
        <f t="shared" ref="Y389:Y420" si="130">119*(10^-6)*(X389^1.231)</f>
        <v>3.4305637610514698E-5</v>
      </c>
      <c r="Z389" s="27">
        <f t="shared" ref="Z389:Z420" si="131">Y389*(W389/10000)</f>
        <v>1.6133072063368015E-5</v>
      </c>
      <c r="AA389" s="22">
        <f t="shared" ref="AA389:AA420" si="132">Z389*10^6</f>
        <v>16.133072063368015</v>
      </c>
      <c r="AB389" s="22">
        <f t="shared" ref="AB389:AB428" si="133">AA389/ABS(T389)</f>
        <v>10.748215898313136</v>
      </c>
      <c r="AC389">
        <v>28.894600000000001</v>
      </c>
      <c r="AD389" s="31"/>
      <c r="AE389" s="32"/>
    </row>
    <row r="390" spans="1:31" x14ac:dyDescent="0.35">
      <c r="A390" s="2">
        <v>44805</v>
      </c>
      <c r="B390" s="6" t="s">
        <v>18</v>
      </c>
      <c r="C390" s="6" t="s">
        <v>232</v>
      </c>
      <c r="D390" t="s">
        <v>123</v>
      </c>
      <c r="E390" t="s">
        <v>21</v>
      </c>
      <c r="F390">
        <v>3</v>
      </c>
      <c r="G390" t="s">
        <v>41</v>
      </c>
      <c r="H390" t="s">
        <v>127</v>
      </c>
      <c r="I390" t="str">
        <f t="shared" si="124"/>
        <v>M1MluB3</v>
      </c>
      <c r="J390" t="s">
        <v>464</v>
      </c>
      <c r="K390" t="s">
        <v>188</v>
      </c>
      <c r="L390" s="1">
        <v>0.81899999999999995</v>
      </c>
      <c r="M390">
        <v>7.78</v>
      </c>
      <c r="N390" s="1">
        <f t="shared" si="122"/>
        <v>-0.77800000000000002</v>
      </c>
      <c r="O390" t="s">
        <v>240</v>
      </c>
      <c r="P390">
        <v>0.63</v>
      </c>
      <c r="Q390" s="1">
        <f t="shared" si="125"/>
        <v>0.18899999999999995</v>
      </c>
      <c r="R390">
        <v>18.45</v>
      </c>
      <c r="S390" s="42">
        <f t="shared" si="121"/>
        <v>-1.845</v>
      </c>
      <c r="T390" s="1">
        <f t="shared" si="123"/>
        <v>-1.0669999999999999</v>
      </c>
      <c r="U390">
        <v>77.400000000000006</v>
      </c>
      <c r="V390">
        <v>77.099999999999994</v>
      </c>
      <c r="W390" s="21">
        <f t="shared" si="119"/>
        <v>4702.7466000000013</v>
      </c>
      <c r="X390" s="23">
        <f t="shared" si="129"/>
        <v>0.29999999999999993</v>
      </c>
      <c r="Y390" s="27">
        <f t="shared" si="130"/>
        <v>2.7032314156222322E-5</v>
      </c>
      <c r="Z390" s="27">
        <f t="shared" si="131"/>
        <v>1.2712612348830643E-5</v>
      </c>
      <c r="AA390" s="22">
        <f t="shared" si="132"/>
        <v>12.712612348830643</v>
      </c>
      <c r="AB390" s="22">
        <f t="shared" si="133"/>
        <v>11.914350842390482</v>
      </c>
      <c r="AC390">
        <v>34.357199999999999</v>
      </c>
      <c r="AD390" s="31"/>
      <c r="AE390" s="32"/>
    </row>
    <row r="391" spans="1:31" x14ac:dyDescent="0.35">
      <c r="A391" s="2">
        <v>44748</v>
      </c>
      <c r="B391" t="s">
        <v>18</v>
      </c>
      <c r="C391" t="s">
        <v>155</v>
      </c>
      <c r="D391" t="s">
        <v>45</v>
      </c>
      <c r="E391" t="s">
        <v>46</v>
      </c>
      <c r="F391">
        <v>12</v>
      </c>
      <c r="G391" t="s">
        <v>41</v>
      </c>
      <c r="H391" t="s">
        <v>108</v>
      </c>
      <c r="I391" t="str">
        <f t="shared" si="124"/>
        <v>L4MluE5</v>
      </c>
      <c r="J391" t="s">
        <v>415</v>
      </c>
      <c r="K391" t="s">
        <v>171</v>
      </c>
      <c r="L391" s="1">
        <v>0.75600000000000001</v>
      </c>
      <c r="M391">
        <v>15.64</v>
      </c>
      <c r="N391" s="1">
        <f t="shared" si="122"/>
        <v>-1.5640000000000001</v>
      </c>
      <c r="O391" t="s">
        <v>112</v>
      </c>
      <c r="P391">
        <v>0.58699999999999997</v>
      </c>
      <c r="Q391" s="1">
        <f t="shared" si="125"/>
        <v>0.16900000000000004</v>
      </c>
      <c r="R391">
        <v>18.32</v>
      </c>
      <c r="S391" s="42">
        <f t="shared" si="121"/>
        <v>-1.8320000000000001</v>
      </c>
      <c r="T391" s="1">
        <f t="shared" si="123"/>
        <v>-0.26800000000000002</v>
      </c>
      <c r="U391">
        <v>93.65</v>
      </c>
      <c r="V391" s="13">
        <f>(T391+U391)/2</f>
        <v>46.691000000000003</v>
      </c>
      <c r="W391" s="21">
        <f t="shared" si="119"/>
        <v>6884.7031625000009</v>
      </c>
      <c r="X391" s="23">
        <f t="shared" si="129"/>
        <v>0.28790459965928455</v>
      </c>
      <c r="Y391" s="27">
        <f t="shared" si="130"/>
        <v>2.5696974416167819E-5</v>
      </c>
      <c r="Z391" s="27">
        <f t="shared" si="131"/>
        <v>1.7691604102967222E-5</v>
      </c>
      <c r="AA391" s="22">
        <f t="shared" si="132"/>
        <v>17.691604102967222</v>
      </c>
      <c r="AB391" s="22">
        <f t="shared" si="133"/>
        <v>66.013448145400076</v>
      </c>
      <c r="AC391">
        <v>33.4651</v>
      </c>
      <c r="AD391" s="34"/>
      <c r="AE391" s="35"/>
    </row>
    <row r="392" spans="1:31" x14ac:dyDescent="0.35">
      <c r="A392" s="2">
        <v>44720</v>
      </c>
      <c r="B392" t="s">
        <v>18</v>
      </c>
      <c r="C392" t="s">
        <v>19</v>
      </c>
      <c r="D392" t="s">
        <v>45</v>
      </c>
      <c r="E392" t="s">
        <v>46</v>
      </c>
      <c r="F392">
        <v>1</v>
      </c>
      <c r="G392" t="s">
        <v>41</v>
      </c>
      <c r="H392" t="s">
        <v>104</v>
      </c>
      <c r="I392" t="str">
        <f t="shared" si="124"/>
        <v>L4MluE8</v>
      </c>
      <c r="J392" t="s">
        <v>416</v>
      </c>
      <c r="K392" t="s">
        <v>23</v>
      </c>
      <c r="L392" s="1">
        <v>0.74399999999999999</v>
      </c>
      <c r="M392">
        <v>10.67</v>
      </c>
      <c r="N392" s="1">
        <f t="shared" si="122"/>
        <v>-1.0669999999999999</v>
      </c>
      <c r="O392" t="s">
        <v>105</v>
      </c>
      <c r="P392">
        <v>0.60399999999999998</v>
      </c>
      <c r="Q392" s="1">
        <f t="shared" si="125"/>
        <v>0.14000000000000001</v>
      </c>
      <c r="R392">
        <v>17.559999999999999</v>
      </c>
      <c r="S392" s="42">
        <f t="shared" si="121"/>
        <v>-1.7559999999999998</v>
      </c>
      <c r="T392" s="1">
        <f t="shared" si="123"/>
        <v>-0.68899999999999983</v>
      </c>
      <c r="U392">
        <v>107.6</v>
      </c>
      <c r="V392" s="13">
        <f>(T392+U392)/2</f>
        <v>53.455500000000001</v>
      </c>
      <c r="W392" s="21">
        <f t="shared" si="119"/>
        <v>9088.5415999999987</v>
      </c>
      <c r="X392" s="23">
        <f t="shared" si="129"/>
        <v>0.23178807947019869</v>
      </c>
      <c r="Y392" s="27">
        <f t="shared" si="130"/>
        <v>1.967768942934387E-5</v>
      </c>
      <c r="Z392" s="27">
        <f t="shared" si="131"/>
        <v>1.7884149897047198E-5</v>
      </c>
      <c r="AA392" s="22">
        <f t="shared" si="132"/>
        <v>17.884149897047198</v>
      </c>
      <c r="AB392" s="22">
        <f t="shared" si="133"/>
        <v>25.956676193101892</v>
      </c>
      <c r="AC392">
        <v>26.9267</v>
      </c>
      <c r="AD392" s="31"/>
      <c r="AE392" s="32"/>
    </row>
    <row r="393" spans="1:31" x14ac:dyDescent="0.35">
      <c r="A393" s="2">
        <v>44733</v>
      </c>
      <c r="B393" t="s">
        <v>18</v>
      </c>
      <c r="C393" t="s">
        <v>141</v>
      </c>
      <c r="D393" t="s">
        <v>133</v>
      </c>
      <c r="E393" t="s">
        <v>46</v>
      </c>
      <c r="F393">
        <v>13</v>
      </c>
      <c r="G393" t="s">
        <v>41</v>
      </c>
      <c r="H393" t="s">
        <v>136</v>
      </c>
      <c r="I393" t="str">
        <f t="shared" si="124"/>
        <v>K1MluD7</v>
      </c>
      <c r="J393" t="s">
        <v>480</v>
      </c>
      <c r="K393" t="s">
        <v>143</v>
      </c>
      <c r="L393" s="1">
        <v>0.99</v>
      </c>
      <c r="M393">
        <v>10.8</v>
      </c>
      <c r="N393" s="1">
        <f t="shared" si="122"/>
        <v>-1.08</v>
      </c>
      <c r="O393" t="s">
        <v>144</v>
      </c>
      <c r="P393">
        <v>0.83599999999999997</v>
      </c>
      <c r="Q393" s="1">
        <f t="shared" si="125"/>
        <v>0.15400000000000003</v>
      </c>
      <c r="R393">
        <v>17.52</v>
      </c>
      <c r="S393" s="42">
        <f t="shared" si="121"/>
        <v>-1.752</v>
      </c>
      <c r="T393" s="1">
        <f t="shared" si="123"/>
        <v>-0.67199999999999993</v>
      </c>
      <c r="U393">
        <v>131.5</v>
      </c>
      <c r="V393" s="13">
        <f>(T393+U393)/2</f>
        <v>65.414000000000001</v>
      </c>
      <c r="W393" s="21">
        <f t="shared" si="119"/>
        <v>13574.41625</v>
      </c>
      <c r="X393" s="23">
        <f t="shared" si="129"/>
        <v>0.18421052631578952</v>
      </c>
      <c r="Y393" s="27">
        <f t="shared" si="130"/>
        <v>1.4830269431301109E-5</v>
      </c>
      <c r="Z393" s="27">
        <f t="shared" si="131"/>
        <v>2.0131225036013205E-5</v>
      </c>
      <c r="AA393" s="22">
        <f t="shared" si="132"/>
        <v>20.131225036013205</v>
      </c>
      <c r="AB393" s="22">
        <f t="shared" si="133"/>
        <v>29.957180113114891</v>
      </c>
      <c r="AC393">
        <v>30.972899999999999</v>
      </c>
      <c r="AD393" s="34"/>
      <c r="AE393" s="35"/>
    </row>
    <row r="394" spans="1:31" x14ac:dyDescent="0.35">
      <c r="A394" s="10">
        <v>44777</v>
      </c>
      <c r="B394" s="6" t="s">
        <v>18</v>
      </c>
      <c r="C394" s="6" t="s">
        <v>196</v>
      </c>
      <c r="D394" t="s">
        <v>133</v>
      </c>
      <c r="E394" t="s">
        <v>46</v>
      </c>
      <c r="F394">
        <v>4</v>
      </c>
      <c r="G394" t="s">
        <v>41</v>
      </c>
      <c r="H394" t="s">
        <v>136</v>
      </c>
      <c r="I394" t="str">
        <f t="shared" si="124"/>
        <v>K1MluD7</v>
      </c>
      <c r="J394" t="s">
        <v>480</v>
      </c>
      <c r="K394" t="s">
        <v>204</v>
      </c>
      <c r="L394" s="1">
        <v>0.98699999999999999</v>
      </c>
      <c r="M394">
        <v>4.6900000000000004</v>
      </c>
      <c r="N394" s="1">
        <f t="shared" si="122"/>
        <v>-0.46900000000000003</v>
      </c>
      <c r="O394" s="6" t="s">
        <v>205</v>
      </c>
      <c r="P394">
        <v>0.84899999999999998</v>
      </c>
      <c r="Q394" s="1">
        <f t="shared" si="125"/>
        <v>0.13800000000000001</v>
      </c>
      <c r="R394">
        <v>17.47</v>
      </c>
      <c r="S394" s="42">
        <f t="shared" si="121"/>
        <v>-1.7469999999999999</v>
      </c>
      <c r="T394" s="1">
        <f t="shared" si="123"/>
        <v>-1.2779999999999998</v>
      </c>
      <c r="U394">
        <v>131.5</v>
      </c>
      <c r="V394">
        <v>131.5</v>
      </c>
      <c r="W394" s="21">
        <f t="shared" si="119"/>
        <v>13574.41625</v>
      </c>
      <c r="X394" s="23">
        <f t="shared" si="129"/>
        <v>0.16254416961130744</v>
      </c>
      <c r="Y394" s="27">
        <f t="shared" si="130"/>
        <v>1.271313767265483E-5</v>
      </c>
      <c r="Z394" s="27">
        <f t="shared" si="131"/>
        <v>1.725734226121729E-5</v>
      </c>
      <c r="AA394" s="22">
        <f t="shared" si="132"/>
        <v>17.257342261217289</v>
      </c>
      <c r="AB394" s="22">
        <f t="shared" si="133"/>
        <v>13.503397700483013</v>
      </c>
      <c r="AC394">
        <v>29.967099999999999</v>
      </c>
      <c r="AD394" s="31"/>
      <c r="AE394" s="32"/>
    </row>
    <row r="395" spans="1:31" x14ac:dyDescent="0.35">
      <c r="A395" s="2">
        <v>44806</v>
      </c>
      <c r="B395" s="6" t="s">
        <v>18</v>
      </c>
      <c r="C395" s="6" t="s">
        <v>232</v>
      </c>
      <c r="D395" t="s">
        <v>20</v>
      </c>
      <c r="E395" t="s">
        <v>21</v>
      </c>
      <c r="F395">
        <v>4</v>
      </c>
      <c r="G395" t="s">
        <v>41</v>
      </c>
      <c r="H395" t="s">
        <v>42</v>
      </c>
      <c r="I395" t="str">
        <f t="shared" si="124"/>
        <v>K6MluI8</v>
      </c>
      <c r="J395" t="s">
        <v>426</v>
      </c>
      <c r="K395" t="s">
        <v>222</v>
      </c>
      <c r="L395" s="1">
        <v>0.745</v>
      </c>
      <c r="M395">
        <v>8.76</v>
      </c>
      <c r="N395" s="1">
        <f t="shared" si="122"/>
        <v>-0.876</v>
      </c>
      <c r="O395" t="s">
        <v>211</v>
      </c>
      <c r="P395">
        <v>0.53500000000000003</v>
      </c>
      <c r="Q395" s="1">
        <f t="shared" si="125"/>
        <v>0.20999999999999996</v>
      </c>
      <c r="R395">
        <v>17.12</v>
      </c>
      <c r="S395" s="42">
        <f t="shared" si="121"/>
        <v>-1.7120000000000002</v>
      </c>
      <c r="T395" s="1">
        <f t="shared" si="123"/>
        <v>-0.83600000000000019</v>
      </c>
      <c r="U395">
        <v>119.55</v>
      </c>
      <c r="V395">
        <v>1116.7</v>
      </c>
      <c r="W395" s="21">
        <f t="shared" si="119"/>
        <v>11219.378962500001</v>
      </c>
      <c r="X395" s="23">
        <f t="shared" si="129"/>
        <v>0.39252336448598124</v>
      </c>
      <c r="Y395" s="27">
        <f t="shared" si="130"/>
        <v>3.763530219179399E-5</v>
      </c>
      <c r="Z395" s="27">
        <f t="shared" si="131"/>
        <v>4.2224471765794372E-5</v>
      </c>
      <c r="AA395" s="22">
        <f t="shared" si="132"/>
        <v>42.22447176579437</v>
      </c>
      <c r="AB395" s="22">
        <f t="shared" si="133"/>
        <v>50.507741346643968</v>
      </c>
      <c r="AC395">
        <v>35.566600000000001</v>
      </c>
      <c r="AD395" s="31"/>
      <c r="AE395" s="32"/>
    </row>
    <row r="396" spans="1:31" x14ac:dyDescent="0.35">
      <c r="A396" s="2">
        <v>44776</v>
      </c>
      <c r="B396" t="s">
        <v>18</v>
      </c>
      <c r="C396" t="s">
        <v>196</v>
      </c>
      <c r="D396" t="s">
        <v>109</v>
      </c>
      <c r="E396" t="s">
        <v>21</v>
      </c>
      <c r="F396">
        <v>13</v>
      </c>
      <c r="G396" t="s">
        <v>41</v>
      </c>
      <c r="H396" t="s">
        <v>116</v>
      </c>
      <c r="I396" t="str">
        <f t="shared" si="124"/>
        <v>L3MluG10</v>
      </c>
      <c r="J396" t="s">
        <v>449</v>
      </c>
      <c r="K396" t="s">
        <v>134</v>
      </c>
      <c r="L396" s="1">
        <v>0.73399999999999999</v>
      </c>
      <c r="M396">
        <v>4.47</v>
      </c>
      <c r="N396" s="1">
        <f t="shared" si="122"/>
        <v>-0.44699999999999995</v>
      </c>
      <c r="O396" t="s">
        <v>202</v>
      </c>
      <c r="P396">
        <v>0.57599999999999996</v>
      </c>
      <c r="Q396" s="1">
        <f t="shared" si="125"/>
        <v>0.15800000000000003</v>
      </c>
      <c r="R396">
        <v>16.239999999999998</v>
      </c>
      <c r="S396" s="42">
        <f t="shared" si="121"/>
        <v>-1.6239999999999999</v>
      </c>
      <c r="T396" s="1">
        <f t="shared" si="123"/>
        <v>-1.177</v>
      </c>
      <c r="U396">
        <v>82.3</v>
      </c>
      <c r="V396">
        <v>82.3</v>
      </c>
      <c r="W396" s="21">
        <f t="shared" si="119"/>
        <v>5317.0326500000001</v>
      </c>
      <c r="X396" s="23">
        <f t="shared" si="129"/>
        <v>0.27430555555555564</v>
      </c>
      <c r="Y396" s="27">
        <f t="shared" si="130"/>
        <v>2.4211057455395363E-5</v>
      </c>
      <c r="Z396" s="27">
        <f t="shared" si="131"/>
        <v>1.2873098298136305E-5</v>
      </c>
      <c r="AA396" s="22">
        <f t="shared" si="132"/>
        <v>12.873098298136306</v>
      </c>
      <c r="AB396" s="22">
        <f t="shared" si="133"/>
        <v>10.937211808102214</v>
      </c>
      <c r="AC396">
        <v>28.545300000000001</v>
      </c>
      <c r="AD396" s="31"/>
      <c r="AE396" s="32"/>
    </row>
    <row r="397" spans="1:31" x14ac:dyDescent="0.35">
      <c r="A397" s="2">
        <v>44734</v>
      </c>
      <c r="B397" t="s">
        <v>18</v>
      </c>
      <c r="C397" t="s">
        <v>141</v>
      </c>
      <c r="D397" t="s">
        <v>109</v>
      </c>
      <c r="E397" t="s">
        <v>21</v>
      </c>
      <c r="F397">
        <v>5</v>
      </c>
      <c r="G397" t="s">
        <v>41</v>
      </c>
      <c r="H397" t="s">
        <v>101</v>
      </c>
      <c r="I397" t="str">
        <f t="shared" si="124"/>
        <v>L3MluB10</v>
      </c>
      <c r="J397" t="s">
        <v>448</v>
      </c>
      <c r="K397" t="s">
        <v>69</v>
      </c>
      <c r="L397" s="1">
        <v>0.57699999999999996</v>
      </c>
      <c r="M397">
        <v>1.67</v>
      </c>
      <c r="N397" s="1">
        <f t="shared" si="122"/>
        <v>-0.16699999999999998</v>
      </c>
      <c r="O397" t="s">
        <v>135</v>
      </c>
      <c r="P397">
        <v>0.41099999999999998</v>
      </c>
      <c r="Q397" s="1">
        <f t="shared" si="125"/>
        <v>0.16599999999999998</v>
      </c>
      <c r="R397">
        <v>15.67</v>
      </c>
      <c r="S397" s="42">
        <f t="shared" si="121"/>
        <v>-1.5669999999999999</v>
      </c>
      <c r="T397" s="1">
        <f t="shared" si="123"/>
        <v>-1.4</v>
      </c>
      <c r="U397">
        <v>112.9</v>
      </c>
      <c r="V397" s="13">
        <f>(T397+U397)/2</f>
        <v>55.75</v>
      </c>
      <c r="W397" s="21">
        <f t="shared" si="119"/>
        <v>10005.931850000001</v>
      </c>
      <c r="X397" s="23">
        <f t="shared" si="129"/>
        <v>0.40389294403892939</v>
      </c>
      <c r="Y397" s="27">
        <f t="shared" si="130"/>
        <v>3.8981696425236414E-5</v>
      </c>
      <c r="Z397" s="27">
        <f t="shared" si="131"/>
        <v>3.900481978283042E-5</v>
      </c>
      <c r="AA397" s="22">
        <f t="shared" si="132"/>
        <v>39.004819782830417</v>
      </c>
      <c r="AB397" s="22">
        <f t="shared" si="133"/>
        <v>27.860585559164583</v>
      </c>
      <c r="AC397">
        <v>31.695499999999999</v>
      </c>
      <c r="AD397" s="37"/>
      <c r="AE397" s="39"/>
    </row>
    <row r="398" spans="1:31" x14ac:dyDescent="0.35">
      <c r="A398" s="2">
        <v>44720</v>
      </c>
      <c r="B398" t="s">
        <v>18</v>
      </c>
      <c r="C398" t="s">
        <v>19</v>
      </c>
      <c r="D398" t="s">
        <v>45</v>
      </c>
      <c r="E398" t="s">
        <v>46</v>
      </c>
      <c r="F398">
        <v>7</v>
      </c>
      <c r="G398" t="s">
        <v>41</v>
      </c>
      <c r="H398" t="s">
        <v>108</v>
      </c>
      <c r="I398" t="str">
        <f t="shared" si="124"/>
        <v>L4MluE5</v>
      </c>
      <c r="J398" t="s">
        <v>415</v>
      </c>
      <c r="K398" t="s">
        <v>23</v>
      </c>
      <c r="L398" s="1">
        <v>0.53700000000000003</v>
      </c>
      <c r="M398">
        <v>5.18</v>
      </c>
      <c r="N398" s="1">
        <f t="shared" si="122"/>
        <v>-0.51800000000000002</v>
      </c>
      <c r="O398" t="s">
        <v>105</v>
      </c>
      <c r="P398">
        <v>0.46700000000000003</v>
      </c>
      <c r="Q398" s="1">
        <f t="shared" si="125"/>
        <v>7.0000000000000007E-2</v>
      </c>
      <c r="R398">
        <v>15.54</v>
      </c>
      <c r="S398" s="42">
        <f t="shared" si="121"/>
        <v>-1.5539999999999998</v>
      </c>
      <c r="T398" s="1">
        <f t="shared" si="123"/>
        <v>-1.0359999999999998</v>
      </c>
      <c r="U398">
        <v>93.65</v>
      </c>
      <c r="V398" s="13">
        <f>(T398+U398)/2</f>
        <v>46.307000000000002</v>
      </c>
      <c r="W398" s="21">
        <f t="shared" si="119"/>
        <v>6884.7031625000009</v>
      </c>
      <c r="X398" s="23">
        <f t="shared" si="129"/>
        <v>0.14989293361884368</v>
      </c>
      <c r="Y398" s="27">
        <f t="shared" si="130"/>
        <v>1.15062437162617E-5</v>
      </c>
      <c r="Z398" s="27">
        <f t="shared" si="131"/>
        <v>7.9217072501842692E-6</v>
      </c>
      <c r="AA398" s="22">
        <f t="shared" si="132"/>
        <v>7.9217072501842694</v>
      </c>
      <c r="AB398" s="22">
        <f t="shared" si="133"/>
        <v>7.646435569675937</v>
      </c>
      <c r="AC398">
        <v>26.9267</v>
      </c>
      <c r="AD398" s="31"/>
      <c r="AE398" s="32"/>
    </row>
    <row r="399" spans="1:31" x14ac:dyDescent="0.35">
      <c r="A399" s="2">
        <v>44779</v>
      </c>
      <c r="B399" s="6" t="s">
        <v>18</v>
      </c>
      <c r="C399" s="6" t="s">
        <v>196</v>
      </c>
      <c r="D399" t="s">
        <v>45</v>
      </c>
      <c r="E399" t="s">
        <v>46</v>
      </c>
      <c r="F399">
        <v>13</v>
      </c>
      <c r="G399" t="s">
        <v>41</v>
      </c>
      <c r="H399" t="s">
        <v>108</v>
      </c>
      <c r="I399" t="str">
        <f t="shared" si="124"/>
        <v>L4MluE5</v>
      </c>
      <c r="J399" t="s">
        <v>415</v>
      </c>
      <c r="K399" t="s">
        <v>212</v>
      </c>
      <c r="L399" s="1">
        <v>0.77200000000000002</v>
      </c>
      <c r="M399">
        <v>5.53</v>
      </c>
      <c r="N399" s="1">
        <f t="shared" si="122"/>
        <v>-0.55300000000000005</v>
      </c>
      <c r="O399" s="6" t="s">
        <v>178</v>
      </c>
      <c r="P399">
        <v>0.60099999999999998</v>
      </c>
      <c r="Q399" s="1">
        <f t="shared" si="125"/>
        <v>0.17100000000000004</v>
      </c>
      <c r="R399">
        <v>14.78</v>
      </c>
      <c r="S399" s="42">
        <f t="shared" si="121"/>
        <v>-1.478</v>
      </c>
      <c r="T399" s="1">
        <f t="shared" si="123"/>
        <v>-0.92499999999999993</v>
      </c>
      <c r="U399">
        <v>93.65</v>
      </c>
      <c r="V399">
        <v>93.65</v>
      </c>
      <c r="W399" s="21">
        <f t="shared" si="119"/>
        <v>6884.7031625000009</v>
      </c>
      <c r="X399" s="23">
        <f t="shared" si="129"/>
        <v>0.28452579034941772</v>
      </c>
      <c r="Y399" s="27">
        <f t="shared" si="130"/>
        <v>2.5326238843668762E-5</v>
      </c>
      <c r="Z399" s="27">
        <f t="shared" si="131"/>
        <v>1.7436363666123671E-5</v>
      </c>
      <c r="AA399" s="22">
        <f t="shared" si="132"/>
        <v>17.436363666123672</v>
      </c>
      <c r="AB399" s="22">
        <f t="shared" si="133"/>
        <v>18.850122882295864</v>
      </c>
      <c r="AC399">
        <v>31.516500000000001</v>
      </c>
      <c r="AD399" s="31"/>
      <c r="AE399" s="32"/>
    </row>
    <row r="400" spans="1:31" x14ac:dyDescent="0.35">
      <c r="A400" s="2">
        <v>44764</v>
      </c>
      <c r="B400" t="s">
        <v>18</v>
      </c>
      <c r="C400" t="s">
        <v>181</v>
      </c>
      <c r="D400" t="s">
        <v>109</v>
      </c>
      <c r="E400" t="s">
        <v>21</v>
      </c>
      <c r="F400">
        <v>10</v>
      </c>
      <c r="G400" t="s">
        <v>41</v>
      </c>
      <c r="H400" t="s">
        <v>101</v>
      </c>
      <c r="I400" t="str">
        <f t="shared" si="124"/>
        <v>L3MluB10</v>
      </c>
      <c r="J400" t="s">
        <v>448</v>
      </c>
      <c r="K400" t="s">
        <v>193</v>
      </c>
      <c r="L400" s="1">
        <v>0.68100000000000005</v>
      </c>
      <c r="M400">
        <v>11.73</v>
      </c>
      <c r="N400" s="1">
        <f t="shared" si="122"/>
        <v>-1.173</v>
      </c>
      <c r="O400" t="s">
        <v>163</v>
      </c>
      <c r="P400">
        <v>0.55400000000000005</v>
      </c>
      <c r="Q400" s="1">
        <f t="shared" si="125"/>
        <v>0.127</v>
      </c>
      <c r="R400">
        <v>14.75</v>
      </c>
      <c r="S400" s="42">
        <f t="shared" si="121"/>
        <v>-1.4750000000000001</v>
      </c>
      <c r="T400" s="1">
        <f t="shared" si="123"/>
        <v>-0.30200000000000005</v>
      </c>
      <c r="U400">
        <v>112.9</v>
      </c>
      <c r="V400" s="13">
        <f t="shared" ref="V400:V408" si="134">(T400+U400)/2</f>
        <v>56.298999999999999</v>
      </c>
      <c r="W400" s="21">
        <f t="shared" si="119"/>
        <v>10005.931850000001</v>
      </c>
      <c r="X400" s="23">
        <f t="shared" si="129"/>
        <v>0.22924187725631767</v>
      </c>
      <c r="Y400" s="27">
        <f t="shared" si="130"/>
        <v>1.941193469063289E-5</v>
      </c>
      <c r="Z400" s="27">
        <f t="shared" si="131"/>
        <v>1.9423449559112356E-5</v>
      </c>
      <c r="AA400" s="22">
        <f t="shared" si="132"/>
        <v>19.423449559112356</v>
      </c>
      <c r="AB400" s="22">
        <f t="shared" si="133"/>
        <v>64.316058142756134</v>
      </c>
      <c r="AC400">
        <v>34.764699999999998</v>
      </c>
      <c r="AD400" s="31"/>
      <c r="AE400" s="32"/>
    </row>
    <row r="401" spans="1:31" x14ac:dyDescent="0.35">
      <c r="A401" s="2">
        <v>44720</v>
      </c>
      <c r="B401" t="s">
        <v>18</v>
      </c>
      <c r="C401" t="s">
        <v>19</v>
      </c>
      <c r="D401" t="s">
        <v>86</v>
      </c>
      <c r="E401" t="s">
        <v>46</v>
      </c>
      <c r="F401">
        <v>14</v>
      </c>
      <c r="G401" t="s">
        <v>41</v>
      </c>
      <c r="H401" t="s">
        <v>52</v>
      </c>
      <c r="I401" t="str">
        <f t="shared" si="124"/>
        <v>K5MluF9</v>
      </c>
      <c r="J401" t="s">
        <v>403</v>
      </c>
      <c r="K401" t="s">
        <v>99</v>
      </c>
      <c r="L401" s="1">
        <v>0.56299999999999994</v>
      </c>
      <c r="M401">
        <v>8.15</v>
      </c>
      <c r="N401" s="1">
        <f t="shared" si="122"/>
        <v>-0.81500000000000006</v>
      </c>
      <c r="O401" t="s">
        <v>100</v>
      </c>
      <c r="P401">
        <v>0.433</v>
      </c>
      <c r="Q401" s="1">
        <f t="shared" si="125"/>
        <v>0.12999999999999995</v>
      </c>
      <c r="R401">
        <v>14.72</v>
      </c>
      <c r="S401" s="42">
        <f t="shared" si="121"/>
        <v>-1.472</v>
      </c>
      <c r="T401" s="1">
        <f t="shared" si="123"/>
        <v>-0.65699999999999992</v>
      </c>
      <c r="U401">
        <v>117.25</v>
      </c>
      <c r="V401" s="13">
        <f t="shared" si="134"/>
        <v>58.296500000000002</v>
      </c>
      <c r="W401" s="21">
        <f t="shared" si="119"/>
        <v>10791.836562500001</v>
      </c>
      <c r="X401" s="23">
        <f t="shared" si="129"/>
        <v>0.30023094688221696</v>
      </c>
      <c r="Y401" s="27">
        <f t="shared" si="130"/>
        <v>2.705793366117415E-5</v>
      </c>
      <c r="Z401" s="27">
        <f t="shared" si="131"/>
        <v>2.9200479779035872E-5</v>
      </c>
      <c r="AA401" s="22">
        <f t="shared" si="132"/>
        <v>29.20047977903587</v>
      </c>
      <c r="AB401" s="22">
        <f t="shared" si="133"/>
        <v>44.445174701728881</v>
      </c>
      <c r="AC401">
        <v>26.9267</v>
      </c>
      <c r="AD401" s="31"/>
      <c r="AE401" s="32"/>
    </row>
    <row r="402" spans="1:31" x14ac:dyDescent="0.35">
      <c r="A402" s="2">
        <v>44734</v>
      </c>
      <c r="B402" t="s">
        <v>18</v>
      </c>
      <c r="C402" t="s">
        <v>141</v>
      </c>
      <c r="D402" t="s">
        <v>123</v>
      </c>
      <c r="E402" t="s">
        <v>21</v>
      </c>
      <c r="F402">
        <v>6</v>
      </c>
      <c r="G402" t="s">
        <v>41</v>
      </c>
      <c r="H402" t="s">
        <v>127</v>
      </c>
      <c r="I402" t="str">
        <f t="shared" si="124"/>
        <v>M1MluB3</v>
      </c>
      <c r="J402" t="s">
        <v>464</v>
      </c>
      <c r="K402" t="s">
        <v>142</v>
      </c>
      <c r="L402" s="1">
        <v>0.71699999999999997</v>
      </c>
      <c r="M402">
        <v>1.51</v>
      </c>
      <c r="N402" s="1">
        <f t="shared" si="122"/>
        <v>-0.151</v>
      </c>
      <c r="O402" t="s">
        <v>149</v>
      </c>
      <c r="P402">
        <v>0.52900000000000003</v>
      </c>
      <c r="Q402" s="1">
        <f t="shared" si="125"/>
        <v>0.18799999999999994</v>
      </c>
      <c r="R402">
        <v>14.68</v>
      </c>
      <c r="S402" s="42">
        <f t="shared" si="121"/>
        <v>-1.468</v>
      </c>
      <c r="T402" s="1">
        <f t="shared" si="123"/>
        <v>-1.3169999999999999</v>
      </c>
      <c r="U402">
        <v>77.400000000000006</v>
      </c>
      <c r="V402" s="13">
        <f t="shared" si="134"/>
        <v>38.041500000000006</v>
      </c>
      <c r="W402" s="21">
        <f t="shared" si="119"/>
        <v>4702.7466000000013</v>
      </c>
      <c r="X402" s="23">
        <f t="shared" si="129"/>
        <v>0.3553875236294895</v>
      </c>
      <c r="Y402" s="27">
        <f t="shared" si="130"/>
        <v>3.3301311804453634E-5</v>
      </c>
      <c r="Z402" s="27">
        <f t="shared" si="131"/>
        <v>1.5660763086393423E-5</v>
      </c>
      <c r="AA402" s="22">
        <f t="shared" si="132"/>
        <v>15.660763086393423</v>
      </c>
      <c r="AB402" s="22">
        <f t="shared" si="133"/>
        <v>11.891240004854536</v>
      </c>
      <c r="AC402">
        <v>31.695499999999999</v>
      </c>
      <c r="AD402" s="31"/>
      <c r="AE402" s="32"/>
    </row>
    <row r="403" spans="1:31" x14ac:dyDescent="0.35">
      <c r="A403" s="2">
        <v>44722</v>
      </c>
      <c r="B403" t="s">
        <v>18</v>
      </c>
      <c r="C403" t="s">
        <v>19</v>
      </c>
      <c r="D403" t="s">
        <v>109</v>
      </c>
      <c r="E403" t="s">
        <v>21</v>
      </c>
      <c r="F403">
        <v>4</v>
      </c>
      <c r="G403" t="s">
        <v>41</v>
      </c>
      <c r="H403" t="s">
        <v>101</v>
      </c>
      <c r="I403" t="str">
        <f t="shared" si="124"/>
        <v>L3MluB10</v>
      </c>
      <c r="J403" t="s">
        <v>448</v>
      </c>
      <c r="K403" t="s">
        <v>117</v>
      </c>
      <c r="L403" s="1">
        <v>0.52400000000000002</v>
      </c>
      <c r="M403">
        <v>1.42</v>
      </c>
      <c r="N403" s="1">
        <f t="shared" si="122"/>
        <v>-0.14199999999999999</v>
      </c>
      <c r="O403" t="s">
        <v>118</v>
      </c>
      <c r="P403">
        <v>0.33300000000000002</v>
      </c>
      <c r="Q403" s="1">
        <f t="shared" si="125"/>
        <v>0.191</v>
      </c>
      <c r="R403">
        <v>14.62</v>
      </c>
      <c r="S403" s="42">
        <f t="shared" ref="S403:S434" si="135">R403/-10</f>
        <v>-1.462</v>
      </c>
      <c r="T403" s="1">
        <f t="shared" si="123"/>
        <v>-1.32</v>
      </c>
      <c r="U403">
        <v>112.9</v>
      </c>
      <c r="V403" s="13">
        <f t="shared" si="134"/>
        <v>55.790000000000006</v>
      </c>
      <c r="W403" s="21">
        <f t="shared" si="119"/>
        <v>10005.931850000001</v>
      </c>
      <c r="X403" s="23">
        <f t="shared" si="129"/>
        <v>0.57357357357357353</v>
      </c>
      <c r="Y403" s="27">
        <f t="shared" si="130"/>
        <v>6.0030254564193116E-5</v>
      </c>
      <c r="Z403" s="27">
        <f t="shared" si="131"/>
        <v>6.006586361074678E-5</v>
      </c>
      <c r="AA403" s="22">
        <f t="shared" si="132"/>
        <v>60.065863610746781</v>
      </c>
      <c r="AB403" s="22">
        <f t="shared" si="133"/>
        <v>45.50444212935362</v>
      </c>
      <c r="AC403">
        <v>27.385200000000001</v>
      </c>
      <c r="AD403" s="31"/>
      <c r="AE403" s="32"/>
    </row>
    <row r="404" spans="1:31" x14ac:dyDescent="0.35">
      <c r="A404" s="2">
        <v>44749</v>
      </c>
      <c r="B404" t="s">
        <v>18</v>
      </c>
      <c r="C404" t="s">
        <v>155</v>
      </c>
      <c r="D404" t="s">
        <v>109</v>
      </c>
      <c r="E404" t="s">
        <v>21</v>
      </c>
      <c r="F404">
        <v>1</v>
      </c>
      <c r="G404" t="s">
        <v>41</v>
      </c>
      <c r="H404" t="s">
        <v>116</v>
      </c>
      <c r="I404" t="str">
        <f t="shared" si="124"/>
        <v>L3MluG10</v>
      </c>
      <c r="J404" t="s">
        <v>449</v>
      </c>
      <c r="K404" t="s">
        <v>174</v>
      </c>
      <c r="L404" s="1">
        <v>0.78400000000000003</v>
      </c>
      <c r="M404">
        <v>2.85</v>
      </c>
      <c r="N404" s="1">
        <f t="shared" si="122"/>
        <v>-0.28500000000000003</v>
      </c>
      <c r="O404" t="s">
        <v>175</v>
      </c>
      <c r="P404">
        <v>0.57599999999999996</v>
      </c>
      <c r="Q404" s="1">
        <f t="shared" si="125"/>
        <v>0.20800000000000007</v>
      </c>
      <c r="R404">
        <v>14.08</v>
      </c>
      <c r="S404" s="42">
        <f t="shared" si="135"/>
        <v>-1.4079999999999999</v>
      </c>
      <c r="T404" s="1">
        <f t="shared" si="123"/>
        <v>-1.1229999999999998</v>
      </c>
      <c r="U404">
        <v>82.3</v>
      </c>
      <c r="V404" s="13">
        <f t="shared" si="134"/>
        <v>40.588499999999996</v>
      </c>
      <c r="W404" s="21">
        <f t="shared" si="119"/>
        <v>5317.0326500000001</v>
      </c>
      <c r="X404" s="23">
        <f t="shared" si="129"/>
        <v>0.36111111111111127</v>
      </c>
      <c r="Y404" s="27">
        <f t="shared" si="130"/>
        <v>3.3962750106026403E-5</v>
      </c>
      <c r="Z404" s="27">
        <f t="shared" si="131"/>
        <v>1.8058105119753335E-5</v>
      </c>
      <c r="AA404" s="22">
        <f t="shared" si="132"/>
        <v>18.058105119753336</v>
      </c>
      <c r="AB404" s="22">
        <f t="shared" si="133"/>
        <v>16.080236081703774</v>
      </c>
      <c r="AC404">
        <v>34.081400000000002</v>
      </c>
      <c r="AD404" s="31"/>
      <c r="AE404" s="32"/>
    </row>
    <row r="405" spans="1:31" x14ac:dyDescent="0.35">
      <c r="A405" s="2">
        <v>44750</v>
      </c>
      <c r="B405" t="s">
        <v>18</v>
      </c>
      <c r="C405" t="s">
        <v>155</v>
      </c>
      <c r="D405" t="s">
        <v>123</v>
      </c>
      <c r="E405" t="s">
        <v>21</v>
      </c>
      <c r="F405">
        <v>9</v>
      </c>
      <c r="G405" t="s">
        <v>41</v>
      </c>
      <c r="H405" t="s">
        <v>127</v>
      </c>
      <c r="I405" t="str">
        <f t="shared" si="124"/>
        <v>M1MluB3</v>
      </c>
      <c r="J405" t="s">
        <v>464</v>
      </c>
      <c r="K405" t="s">
        <v>169</v>
      </c>
      <c r="L405" s="1">
        <v>0.85</v>
      </c>
      <c r="M405">
        <v>1.96</v>
      </c>
      <c r="N405" s="1">
        <f t="shared" si="122"/>
        <v>-0.19600000000000001</v>
      </c>
      <c r="O405" t="s">
        <v>180</v>
      </c>
      <c r="P405">
        <v>0.60899999999999999</v>
      </c>
      <c r="Q405" s="1">
        <f t="shared" si="125"/>
        <v>0.24099999999999999</v>
      </c>
      <c r="R405">
        <v>12.78</v>
      </c>
      <c r="S405" s="42">
        <f t="shared" si="135"/>
        <v>-1.278</v>
      </c>
      <c r="T405" s="1">
        <f t="shared" si="123"/>
        <v>-1.0820000000000001</v>
      </c>
      <c r="U405">
        <v>77.400000000000006</v>
      </c>
      <c r="V405" s="13">
        <f t="shared" si="134"/>
        <v>38.159000000000006</v>
      </c>
      <c r="W405" s="21">
        <f t="shared" si="119"/>
        <v>4702.7466000000013</v>
      </c>
      <c r="X405" s="23">
        <f t="shared" si="129"/>
        <v>0.39573070607553368</v>
      </c>
      <c r="Y405" s="27">
        <f t="shared" si="130"/>
        <v>3.8014217355511884E-5</v>
      </c>
      <c r="Z405" s="27">
        <f t="shared" si="131"/>
        <v>1.7877123142029456E-5</v>
      </c>
      <c r="AA405" s="22">
        <f t="shared" si="132"/>
        <v>17.877123142029458</v>
      </c>
      <c r="AB405" s="22">
        <f t="shared" si="133"/>
        <v>16.522294955664933</v>
      </c>
      <c r="AC405">
        <v>33.388599999999997</v>
      </c>
      <c r="AD405" s="37"/>
      <c r="AE405" s="39"/>
    </row>
    <row r="406" spans="1:31" x14ac:dyDescent="0.35">
      <c r="A406" s="2">
        <v>44721</v>
      </c>
      <c r="B406" t="s">
        <v>18</v>
      </c>
      <c r="C406" t="s">
        <v>19</v>
      </c>
      <c r="D406" t="s">
        <v>20</v>
      </c>
      <c r="E406" t="s">
        <v>21</v>
      </c>
      <c r="F406">
        <v>7</v>
      </c>
      <c r="G406" t="s">
        <v>41</v>
      </c>
      <c r="H406" t="s">
        <v>42</v>
      </c>
      <c r="I406" t="str">
        <f t="shared" si="124"/>
        <v>K6MluI8</v>
      </c>
      <c r="J406" t="s">
        <v>426</v>
      </c>
      <c r="K406" t="s">
        <v>23</v>
      </c>
      <c r="L406" s="1">
        <v>0.63300000000000001</v>
      </c>
      <c r="M406">
        <v>2.85</v>
      </c>
      <c r="N406" s="1">
        <f t="shared" ref="N406:N437" si="136">M406/-10</f>
        <v>-0.28500000000000003</v>
      </c>
      <c r="O406" t="s">
        <v>32</v>
      </c>
      <c r="P406">
        <v>0.47599999999999998</v>
      </c>
      <c r="Q406" s="1">
        <f t="shared" si="125"/>
        <v>0.15700000000000003</v>
      </c>
      <c r="R406">
        <v>12.68</v>
      </c>
      <c r="S406" s="42">
        <f t="shared" si="135"/>
        <v>-1.268</v>
      </c>
      <c r="T406" s="1">
        <f t="shared" ref="T406:T437" si="137">S406-N406</f>
        <v>-0.98299999999999998</v>
      </c>
      <c r="U406">
        <v>119.55</v>
      </c>
      <c r="V406" s="13">
        <f t="shared" si="134"/>
        <v>59.283499999999997</v>
      </c>
      <c r="W406" s="21">
        <f t="shared" si="119"/>
        <v>11219.378962500001</v>
      </c>
      <c r="X406" s="23">
        <f t="shared" si="129"/>
        <v>0.32983193277310929</v>
      </c>
      <c r="Y406" s="27">
        <f t="shared" si="130"/>
        <v>3.0378426471247676E-5</v>
      </c>
      <c r="Z406" s="27">
        <f t="shared" si="131"/>
        <v>3.4082707886536935E-5</v>
      </c>
      <c r="AA406" s="22">
        <f t="shared" si="132"/>
        <v>34.082707886536937</v>
      </c>
      <c r="AB406" s="22">
        <f t="shared" si="133"/>
        <v>34.672134167382438</v>
      </c>
      <c r="AC406">
        <v>24.548100000000002</v>
      </c>
      <c r="AD406" s="31"/>
      <c r="AE406" s="32"/>
    </row>
    <row r="407" spans="1:31" x14ac:dyDescent="0.35">
      <c r="A407" s="2">
        <v>44734</v>
      </c>
      <c r="B407" t="s">
        <v>18</v>
      </c>
      <c r="C407" t="s">
        <v>141</v>
      </c>
      <c r="D407" t="s">
        <v>123</v>
      </c>
      <c r="E407" t="s">
        <v>21</v>
      </c>
      <c r="F407">
        <v>5</v>
      </c>
      <c r="G407" t="s">
        <v>41</v>
      </c>
      <c r="H407" t="s">
        <v>127</v>
      </c>
      <c r="I407" t="str">
        <f t="shared" si="124"/>
        <v>M1MluB3</v>
      </c>
      <c r="J407" t="s">
        <v>464</v>
      </c>
      <c r="K407" t="s">
        <v>142</v>
      </c>
      <c r="L407" s="1">
        <v>0.83899999999999997</v>
      </c>
      <c r="M407">
        <v>3.02</v>
      </c>
      <c r="N407" s="1">
        <f t="shared" si="136"/>
        <v>-0.30199999999999999</v>
      </c>
      <c r="O407" t="s">
        <v>149</v>
      </c>
      <c r="P407">
        <v>0.65800000000000003</v>
      </c>
      <c r="Q407" s="1">
        <f t="shared" si="125"/>
        <v>0.18099999999999994</v>
      </c>
      <c r="R407">
        <v>12.28</v>
      </c>
      <c r="S407" s="42">
        <f t="shared" si="135"/>
        <v>-1.228</v>
      </c>
      <c r="T407" s="1">
        <f t="shared" si="137"/>
        <v>-0.92599999999999993</v>
      </c>
      <c r="U407">
        <v>77.400000000000006</v>
      </c>
      <c r="V407" s="13">
        <f t="shared" si="134"/>
        <v>38.237000000000002</v>
      </c>
      <c r="W407" s="21">
        <f t="shared" si="119"/>
        <v>4702.7466000000013</v>
      </c>
      <c r="X407" s="23">
        <f t="shared" si="129"/>
        <v>0.2750759878419452</v>
      </c>
      <c r="Y407" s="27">
        <f t="shared" si="130"/>
        <v>2.4294793500190601E-5</v>
      </c>
      <c r="Z407" s="27">
        <f t="shared" si="131"/>
        <v>1.1425225753072349E-5</v>
      </c>
      <c r="AA407" s="22">
        <f t="shared" si="132"/>
        <v>11.425225753072349</v>
      </c>
      <c r="AB407" s="22">
        <f t="shared" si="133"/>
        <v>12.338256752777916</v>
      </c>
      <c r="AC407">
        <v>31.695499999999999</v>
      </c>
      <c r="AD407" s="31"/>
      <c r="AE407" s="32"/>
    </row>
    <row r="408" spans="1:31" x14ac:dyDescent="0.35">
      <c r="A408" s="2">
        <v>44748</v>
      </c>
      <c r="B408" t="s">
        <v>18</v>
      </c>
      <c r="C408" t="s">
        <v>155</v>
      </c>
      <c r="D408" t="s">
        <v>86</v>
      </c>
      <c r="E408" t="s">
        <v>46</v>
      </c>
      <c r="F408">
        <v>6</v>
      </c>
      <c r="G408" t="s">
        <v>41</v>
      </c>
      <c r="H408" t="s">
        <v>52</v>
      </c>
      <c r="I408" t="str">
        <f t="shared" si="124"/>
        <v>K5MluF9</v>
      </c>
      <c r="J408" t="s">
        <v>403</v>
      </c>
      <c r="K408" t="s">
        <v>165</v>
      </c>
      <c r="L408" s="1">
        <v>0.70399999999999996</v>
      </c>
      <c r="M408">
        <v>13.51</v>
      </c>
      <c r="N408" s="1">
        <f t="shared" si="136"/>
        <v>-1.351</v>
      </c>
      <c r="O408" t="s">
        <v>168</v>
      </c>
      <c r="P408">
        <v>0.52400000000000002</v>
      </c>
      <c r="Q408" s="1">
        <f t="shared" si="125"/>
        <v>0.17999999999999994</v>
      </c>
      <c r="R408">
        <v>11.64</v>
      </c>
      <c r="S408" s="42">
        <f t="shared" si="135"/>
        <v>-1.1640000000000001</v>
      </c>
      <c r="T408" s="1">
        <f t="shared" si="137"/>
        <v>0.18699999999999983</v>
      </c>
      <c r="U408">
        <v>117.25</v>
      </c>
      <c r="V408" s="13">
        <f t="shared" si="134"/>
        <v>58.718499999999999</v>
      </c>
      <c r="W408" s="21">
        <f t="shared" si="119"/>
        <v>10791.836562500001</v>
      </c>
      <c r="X408" s="23">
        <f t="shared" si="129"/>
        <v>0.34351145038167924</v>
      </c>
      <c r="Y408" s="27">
        <f t="shared" si="130"/>
        <v>3.1936741339902356E-5</v>
      </c>
      <c r="Z408" s="27">
        <f t="shared" si="131"/>
        <v>3.4465609287906352E-5</v>
      </c>
      <c r="AA408" s="22">
        <f t="shared" si="132"/>
        <v>34.465609287906354</v>
      </c>
      <c r="AB408" s="22">
        <f t="shared" si="133"/>
        <v>184.30807105832292</v>
      </c>
      <c r="AC408">
        <v>33.4651</v>
      </c>
      <c r="AD408" s="34"/>
      <c r="AE408" s="35"/>
    </row>
    <row r="409" spans="1:31" x14ac:dyDescent="0.35">
      <c r="A409" s="2">
        <v>44790</v>
      </c>
      <c r="B409" s="6" t="s">
        <v>18</v>
      </c>
      <c r="C409" s="6" t="s">
        <v>214</v>
      </c>
      <c r="D409" t="s">
        <v>109</v>
      </c>
      <c r="E409" t="s">
        <v>21</v>
      </c>
      <c r="F409">
        <v>16</v>
      </c>
      <c r="G409" t="s">
        <v>41</v>
      </c>
      <c r="H409" t="s">
        <v>116</v>
      </c>
      <c r="I409" t="str">
        <f t="shared" si="124"/>
        <v>L3MluG10</v>
      </c>
      <c r="J409" t="s">
        <v>449</v>
      </c>
      <c r="K409" t="s">
        <v>215</v>
      </c>
      <c r="L409" s="1">
        <v>0.80700000000000005</v>
      </c>
      <c r="M409">
        <v>6.78</v>
      </c>
      <c r="N409" s="1">
        <f t="shared" si="136"/>
        <v>-0.67800000000000005</v>
      </c>
      <c r="O409" s="6" t="s">
        <v>160</v>
      </c>
      <c r="P409">
        <v>0.59299999999999997</v>
      </c>
      <c r="Q409" s="1">
        <f t="shared" si="125"/>
        <v>0.21400000000000008</v>
      </c>
      <c r="R409">
        <v>10.64</v>
      </c>
      <c r="S409" s="42">
        <f t="shared" si="135"/>
        <v>-1.0640000000000001</v>
      </c>
      <c r="T409" s="1">
        <f t="shared" si="137"/>
        <v>-0.38600000000000001</v>
      </c>
      <c r="U409">
        <v>82.3</v>
      </c>
      <c r="V409">
        <v>82.3</v>
      </c>
      <c r="W409" s="21">
        <f t="shared" si="119"/>
        <v>5317.0326500000001</v>
      </c>
      <c r="X409" s="23">
        <f t="shared" si="129"/>
        <v>0.36087689713322108</v>
      </c>
      <c r="Y409" s="27">
        <f t="shared" si="130"/>
        <v>3.393563568592685E-5</v>
      </c>
      <c r="Z409" s="27">
        <f t="shared" si="131"/>
        <v>1.804368829405782E-5</v>
      </c>
      <c r="AA409" s="22">
        <f t="shared" si="132"/>
        <v>18.043688294057819</v>
      </c>
      <c r="AB409" s="22">
        <f t="shared" si="133"/>
        <v>46.745306461289687</v>
      </c>
      <c r="AC409">
        <v>32.178800000000003</v>
      </c>
      <c r="AD409" s="31"/>
      <c r="AE409" s="32"/>
    </row>
    <row r="410" spans="1:31" x14ac:dyDescent="0.35">
      <c r="A410" s="2">
        <v>44723</v>
      </c>
      <c r="B410" t="s">
        <v>18</v>
      </c>
      <c r="C410" t="s">
        <v>19</v>
      </c>
      <c r="D410" t="s">
        <v>133</v>
      </c>
      <c r="E410" t="s">
        <v>46</v>
      </c>
      <c r="F410">
        <v>6</v>
      </c>
      <c r="G410" t="s">
        <v>41</v>
      </c>
      <c r="H410" t="s">
        <v>136</v>
      </c>
      <c r="I410" t="str">
        <f t="shared" si="124"/>
        <v>K1MluD7</v>
      </c>
      <c r="J410" t="s">
        <v>480</v>
      </c>
      <c r="K410" t="s">
        <v>134</v>
      </c>
      <c r="L410" s="1">
        <v>0.95699999999999996</v>
      </c>
      <c r="M410">
        <v>4.83</v>
      </c>
      <c r="N410" s="1">
        <f t="shared" si="136"/>
        <v>-0.48299999999999998</v>
      </c>
      <c r="O410" t="s">
        <v>135</v>
      </c>
      <c r="P410">
        <v>0.80100000000000005</v>
      </c>
      <c r="Q410" s="1">
        <f t="shared" si="125"/>
        <v>0.15599999999999992</v>
      </c>
      <c r="R410">
        <v>8.84</v>
      </c>
      <c r="S410" s="42">
        <f t="shared" si="135"/>
        <v>-0.88400000000000001</v>
      </c>
      <c r="T410" s="1">
        <f t="shared" si="137"/>
        <v>-0.40100000000000002</v>
      </c>
      <c r="U410">
        <v>131.5</v>
      </c>
      <c r="V410" s="13">
        <f t="shared" ref="V410:V415" si="138">(T410+U410)/2</f>
        <v>65.549499999999995</v>
      </c>
      <c r="W410" s="21">
        <f t="shared" si="119"/>
        <v>13574.41625</v>
      </c>
      <c r="X410" s="23">
        <f t="shared" si="129"/>
        <v>0.194756554307116</v>
      </c>
      <c r="Y410" s="27">
        <f t="shared" si="130"/>
        <v>1.5882238545008922E-5</v>
      </c>
      <c r="Z410" s="27">
        <f t="shared" si="131"/>
        <v>2.1559211699174549E-5</v>
      </c>
      <c r="AA410" s="22">
        <f t="shared" si="132"/>
        <v>21.559211699174551</v>
      </c>
      <c r="AB410" s="22">
        <f t="shared" si="133"/>
        <v>53.763620197442769</v>
      </c>
      <c r="AC410">
        <v>31.959900000000001</v>
      </c>
      <c r="AD410" s="31"/>
      <c r="AE410" s="32"/>
    </row>
    <row r="411" spans="1:31" x14ac:dyDescent="0.35">
      <c r="A411" s="2">
        <v>44722</v>
      </c>
      <c r="B411" t="s">
        <v>18</v>
      </c>
      <c r="C411" t="s">
        <v>19</v>
      </c>
      <c r="D411" t="s">
        <v>109</v>
      </c>
      <c r="E411" t="s">
        <v>21</v>
      </c>
      <c r="F411">
        <v>1</v>
      </c>
      <c r="G411" t="s">
        <v>41</v>
      </c>
      <c r="H411" t="s">
        <v>116</v>
      </c>
      <c r="I411" t="str">
        <f t="shared" si="124"/>
        <v>L3MluG10</v>
      </c>
      <c r="J411" t="s">
        <v>449</v>
      </c>
      <c r="K411" t="s">
        <v>117</v>
      </c>
      <c r="L411" s="1">
        <v>0.54600000000000004</v>
      </c>
      <c r="M411">
        <v>1.67</v>
      </c>
      <c r="N411" s="1">
        <f t="shared" si="136"/>
        <v>-0.16699999999999998</v>
      </c>
      <c r="O411" t="s">
        <v>118</v>
      </c>
      <c r="P411">
        <v>0.33600000000000002</v>
      </c>
      <c r="Q411" s="1">
        <f t="shared" si="125"/>
        <v>0.21000000000000002</v>
      </c>
      <c r="R411">
        <v>6.31</v>
      </c>
      <c r="S411" s="42">
        <f t="shared" si="135"/>
        <v>-0.63100000000000001</v>
      </c>
      <c r="T411" s="1">
        <f t="shared" si="137"/>
        <v>-0.46400000000000002</v>
      </c>
      <c r="U411">
        <v>82.3</v>
      </c>
      <c r="V411" s="13">
        <f t="shared" si="138"/>
        <v>40.917999999999999</v>
      </c>
      <c r="W411" s="21">
        <f t="shared" si="119"/>
        <v>5317.0326500000001</v>
      </c>
      <c r="X411" s="23">
        <f t="shared" si="129"/>
        <v>0.625</v>
      </c>
      <c r="Y411" s="27">
        <f t="shared" si="130"/>
        <v>6.6722953590273818E-5</v>
      </c>
      <c r="Z411" s="27">
        <f t="shared" si="131"/>
        <v>3.5476812274392059E-5</v>
      </c>
      <c r="AA411" s="22">
        <f t="shared" si="132"/>
        <v>35.47681227439206</v>
      </c>
      <c r="AB411" s="22">
        <f t="shared" si="133"/>
        <v>76.458647143086338</v>
      </c>
      <c r="AC411">
        <v>27.385200000000001</v>
      </c>
      <c r="AD411" s="31"/>
      <c r="AE411" s="32"/>
    </row>
    <row r="412" spans="1:31" x14ac:dyDescent="0.35">
      <c r="A412" s="2">
        <v>44722</v>
      </c>
      <c r="B412" t="s">
        <v>18</v>
      </c>
      <c r="C412" t="s">
        <v>19</v>
      </c>
      <c r="D412" t="s">
        <v>123</v>
      </c>
      <c r="E412" t="s">
        <v>21</v>
      </c>
      <c r="F412">
        <v>6</v>
      </c>
      <c r="G412" t="s">
        <v>41</v>
      </c>
      <c r="H412" t="s">
        <v>127</v>
      </c>
      <c r="I412" t="str">
        <f t="shared" si="124"/>
        <v>M1MluB3</v>
      </c>
      <c r="J412" t="s">
        <v>464</v>
      </c>
      <c r="K412" t="s">
        <v>125</v>
      </c>
      <c r="L412" s="1">
        <v>0.71399999999999997</v>
      </c>
      <c r="M412">
        <v>2.4500000000000002</v>
      </c>
      <c r="N412" s="1">
        <f t="shared" si="136"/>
        <v>-0.24500000000000002</v>
      </c>
      <c r="O412" t="s">
        <v>126</v>
      </c>
      <c r="P412">
        <v>0.57999999999999996</v>
      </c>
      <c r="Q412" s="1">
        <f t="shared" si="125"/>
        <v>0.13400000000000001</v>
      </c>
      <c r="R412">
        <v>3.92</v>
      </c>
      <c r="S412" s="42">
        <f t="shared" si="135"/>
        <v>-0.39200000000000002</v>
      </c>
      <c r="T412" s="1">
        <f t="shared" si="137"/>
        <v>-0.14699999999999999</v>
      </c>
      <c r="U412">
        <v>77.400000000000006</v>
      </c>
      <c r="V412" s="13">
        <f t="shared" si="138"/>
        <v>38.6265</v>
      </c>
      <c r="W412" s="21">
        <f t="shared" si="119"/>
        <v>4702.7466000000013</v>
      </c>
      <c r="X412" s="23">
        <f t="shared" si="129"/>
        <v>0.23103448275862071</v>
      </c>
      <c r="Y412" s="27">
        <f t="shared" si="130"/>
        <v>1.9598963680461674E-5</v>
      </c>
      <c r="Z412" s="27">
        <f t="shared" si="131"/>
        <v>9.2168959811814645E-6</v>
      </c>
      <c r="AA412" s="22">
        <f t="shared" si="132"/>
        <v>9.2168959811814641</v>
      </c>
      <c r="AB412" s="22">
        <f t="shared" si="133"/>
        <v>62.6999726610984</v>
      </c>
      <c r="AC412">
        <v>27.385200000000001</v>
      </c>
      <c r="AD412" s="31"/>
      <c r="AE412" s="32"/>
    </row>
    <row r="413" spans="1:31" x14ac:dyDescent="0.35">
      <c r="A413" s="2">
        <v>44735</v>
      </c>
      <c r="B413" t="s">
        <v>18</v>
      </c>
      <c r="C413" t="s">
        <v>141</v>
      </c>
      <c r="D413" t="s">
        <v>45</v>
      </c>
      <c r="E413" t="s">
        <v>46</v>
      </c>
      <c r="F413">
        <v>4</v>
      </c>
      <c r="G413" t="s">
        <v>41</v>
      </c>
      <c r="H413" t="s">
        <v>108</v>
      </c>
      <c r="I413" t="str">
        <f t="shared" si="124"/>
        <v>L4MluE5</v>
      </c>
      <c r="J413" t="s">
        <v>415</v>
      </c>
      <c r="K413" t="s">
        <v>153</v>
      </c>
      <c r="L413" s="1">
        <v>0.85799999999999998</v>
      </c>
      <c r="M413">
        <v>13.76</v>
      </c>
      <c r="N413" s="1">
        <f t="shared" si="136"/>
        <v>-1.3759999999999999</v>
      </c>
      <c r="O413" t="s">
        <v>154</v>
      </c>
      <c r="P413">
        <v>0.63500000000000001</v>
      </c>
      <c r="Q413" s="1">
        <f t="shared" si="125"/>
        <v>0.22299999999999998</v>
      </c>
      <c r="S413" s="42">
        <f t="shared" si="135"/>
        <v>0</v>
      </c>
      <c r="T413" s="1">
        <f t="shared" si="137"/>
        <v>1.3759999999999999</v>
      </c>
      <c r="U413">
        <v>93.65</v>
      </c>
      <c r="V413" s="13">
        <f t="shared" si="138"/>
        <v>47.513000000000005</v>
      </c>
      <c r="W413" s="21">
        <f t="shared" si="119"/>
        <v>6884.7031625000009</v>
      </c>
      <c r="X413" s="23">
        <f t="shared" si="129"/>
        <v>0.35118110236220468</v>
      </c>
      <c r="Y413" s="27">
        <f t="shared" si="130"/>
        <v>3.2816766879895326E-5</v>
      </c>
      <c r="Z413" s="27">
        <f t="shared" si="131"/>
        <v>2.2593369872104063E-5</v>
      </c>
      <c r="AA413" s="22">
        <f t="shared" si="132"/>
        <v>22.593369872104063</v>
      </c>
      <c r="AB413" s="22">
        <f t="shared" si="133"/>
        <v>16.419600197750047</v>
      </c>
      <c r="AC413">
        <v>33.261499999999998</v>
      </c>
      <c r="AD413" s="31"/>
      <c r="AE413" s="32"/>
    </row>
    <row r="414" spans="1:31" x14ac:dyDescent="0.35">
      <c r="A414" s="2">
        <v>44735</v>
      </c>
      <c r="B414" t="s">
        <v>18</v>
      </c>
      <c r="C414" t="s">
        <v>141</v>
      </c>
      <c r="D414" t="s">
        <v>86</v>
      </c>
      <c r="E414" t="s">
        <v>46</v>
      </c>
      <c r="F414">
        <v>16</v>
      </c>
      <c r="G414" t="s">
        <v>41</v>
      </c>
      <c r="H414" t="s">
        <v>52</v>
      </c>
      <c r="I414" t="str">
        <f t="shared" si="124"/>
        <v>K5MluF9</v>
      </c>
      <c r="J414" t="s">
        <v>403</v>
      </c>
      <c r="K414" t="s">
        <v>150</v>
      </c>
      <c r="L414" s="1">
        <v>0.67100000000000004</v>
      </c>
      <c r="M414">
        <v>1.08</v>
      </c>
      <c r="N414" s="1">
        <f t="shared" si="136"/>
        <v>-0.10800000000000001</v>
      </c>
      <c r="O414" t="s">
        <v>151</v>
      </c>
      <c r="P414">
        <v>0.49099999999999999</v>
      </c>
      <c r="Q414" s="1">
        <f t="shared" si="125"/>
        <v>0.18000000000000005</v>
      </c>
      <c r="S414" s="42">
        <f t="shared" si="135"/>
        <v>0</v>
      </c>
      <c r="T414" s="1">
        <f t="shared" si="137"/>
        <v>0.10800000000000001</v>
      </c>
      <c r="U414">
        <v>117.25</v>
      </c>
      <c r="V414" s="13">
        <f t="shared" si="138"/>
        <v>58.679000000000002</v>
      </c>
      <c r="W414" s="21">
        <f t="shared" si="119"/>
        <v>10791.836562500001</v>
      </c>
      <c r="X414" s="23">
        <f t="shared" si="129"/>
        <v>0.36659877800407342</v>
      </c>
      <c r="Y414" s="27">
        <f t="shared" si="130"/>
        <v>3.4599203281154109E-5</v>
      </c>
      <c r="Z414" s="27">
        <f t="shared" si="131"/>
        <v>3.7338894700292891E-5</v>
      </c>
      <c r="AA414" s="22">
        <f t="shared" si="132"/>
        <v>37.33889470029289</v>
      </c>
      <c r="AB414" s="22">
        <f t="shared" si="133"/>
        <v>345.73050648419337</v>
      </c>
      <c r="AC414">
        <v>33.261499999999998</v>
      </c>
      <c r="AD414" s="34"/>
      <c r="AE414" s="35"/>
    </row>
    <row r="415" spans="1:31" x14ac:dyDescent="0.35">
      <c r="A415" s="2">
        <v>44762</v>
      </c>
      <c r="B415" t="s">
        <v>18</v>
      </c>
      <c r="C415" t="s">
        <v>181</v>
      </c>
      <c r="D415" t="s">
        <v>86</v>
      </c>
      <c r="E415" t="s">
        <v>46</v>
      </c>
      <c r="F415">
        <v>8</v>
      </c>
      <c r="G415" t="s">
        <v>29</v>
      </c>
      <c r="H415" t="s">
        <v>38</v>
      </c>
      <c r="I415" t="str">
        <f t="shared" si="124"/>
        <v>K5PafA5</v>
      </c>
      <c r="J415" t="s">
        <v>404</v>
      </c>
      <c r="K415" t="s">
        <v>182</v>
      </c>
      <c r="L415" s="1">
        <v>0.75600000000000001</v>
      </c>
      <c r="M415">
        <v>34.229999999999997</v>
      </c>
      <c r="N415" s="1">
        <f t="shared" si="136"/>
        <v>-3.4229999999999996</v>
      </c>
      <c r="O415" t="s">
        <v>154</v>
      </c>
      <c r="P415">
        <v>0.60099999999999998</v>
      </c>
      <c r="Q415" s="1">
        <f t="shared" si="125"/>
        <v>0.15500000000000003</v>
      </c>
      <c r="R415">
        <v>44.87</v>
      </c>
      <c r="S415" s="42">
        <f t="shared" si="135"/>
        <v>-4.4870000000000001</v>
      </c>
      <c r="T415" s="1">
        <f t="shared" si="137"/>
        <v>-1.0640000000000005</v>
      </c>
      <c r="U415">
        <v>51.9</v>
      </c>
      <c r="V415" s="13">
        <f t="shared" si="138"/>
        <v>25.417999999999999</v>
      </c>
      <c r="W415" s="21">
        <f t="shared" si="119"/>
        <v>2114.4838499999996</v>
      </c>
      <c r="X415" s="23">
        <f t="shared" si="129"/>
        <v>0.25790349417637276</v>
      </c>
      <c r="Y415" s="27">
        <f t="shared" si="130"/>
        <v>2.2441444441333536E-5</v>
      </c>
      <c r="Z415" s="27">
        <f t="shared" si="131"/>
        <v>4.7452071841872025E-6</v>
      </c>
      <c r="AA415" s="22">
        <f t="shared" si="132"/>
        <v>4.7452071841872021</v>
      </c>
      <c r="AB415" s="22">
        <f t="shared" si="133"/>
        <v>4.4597811881458647</v>
      </c>
      <c r="AC415">
        <v>34.903799999999997</v>
      </c>
      <c r="AD415" s="34"/>
      <c r="AE415" s="35"/>
    </row>
    <row r="416" spans="1:31" x14ac:dyDescent="0.35">
      <c r="A416" s="2">
        <v>44805</v>
      </c>
      <c r="B416" s="6" t="s">
        <v>18</v>
      </c>
      <c r="C416" s="6" t="s">
        <v>232</v>
      </c>
      <c r="D416" t="s">
        <v>45</v>
      </c>
      <c r="E416" t="s">
        <v>46</v>
      </c>
      <c r="F416">
        <v>11</v>
      </c>
      <c r="G416" t="s">
        <v>29</v>
      </c>
      <c r="H416" t="s">
        <v>54</v>
      </c>
      <c r="I416" t="str">
        <f t="shared" si="124"/>
        <v>L4PafA6</v>
      </c>
      <c r="J416" t="s">
        <v>436</v>
      </c>
      <c r="K416" t="s">
        <v>241</v>
      </c>
      <c r="L416" s="1">
        <v>0.67</v>
      </c>
      <c r="M416">
        <v>34.36</v>
      </c>
      <c r="N416" s="1">
        <f t="shared" si="136"/>
        <v>-3.4359999999999999</v>
      </c>
      <c r="O416" t="s">
        <v>242</v>
      </c>
      <c r="P416">
        <v>0.55700000000000005</v>
      </c>
      <c r="Q416" s="1">
        <f t="shared" si="125"/>
        <v>0.11299999999999999</v>
      </c>
      <c r="R416">
        <v>44.34</v>
      </c>
      <c r="S416" s="42">
        <f t="shared" si="135"/>
        <v>-4.4340000000000002</v>
      </c>
      <c r="T416" s="1">
        <f t="shared" si="137"/>
        <v>-0.99800000000000022</v>
      </c>
      <c r="U416">
        <v>53.6</v>
      </c>
      <c r="V416">
        <v>51.65</v>
      </c>
      <c r="W416" s="21">
        <f t="shared" si="119"/>
        <v>2255.2736</v>
      </c>
      <c r="X416" s="23">
        <f t="shared" si="129"/>
        <v>0.20287253141831235</v>
      </c>
      <c r="Y416" s="27">
        <f t="shared" si="130"/>
        <v>1.6700857870526277E-5</v>
      </c>
      <c r="Z416" s="27">
        <f t="shared" si="131"/>
        <v>3.7665003852750133E-6</v>
      </c>
      <c r="AA416" s="22">
        <f t="shared" si="132"/>
        <v>3.7665003852750134</v>
      </c>
      <c r="AB416" s="22">
        <f t="shared" si="133"/>
        <v>3.7740484822394915</v>
      </c>
      <c r="AC416">
        <v>34.357199999999999</v>
      </c>
      <c r="AD416" s="37"/>
      <c r="AE416" s="39"/>
    </row>
    <row r="417" spans="1:31" x14ac:dyDescent="0.35">
      <c r="A417" s="2">
        <v>44805</v>
      </c>
      <c r="B417" s="6" t="s">
        <v>18</v>
      </c>
      <c r="C417" s="6" t="s">
        <v>232</v>
      </c>
      <c r="D417" t="s">
        <v>45</v>
      </c>
      <c r="E417" t="s">
        <v>46</v>
      </c>
      <c r="F417">
        <v>12</v>
      </c>
      <c r="G417" t="s">
        <v>29</v>
      </c>
      <c r="H417" t="s">
        <v>107</v>
      </c>
      <c r="I417" t="str">
        <f t="shared" si="124"/>
        <v>L4PafB8</v>
      </c>
      <c r="J417" t="s">
        <v>417</v>
      </c>
      <c r="K417" t="s">
        <v>237</v>
      </c>
      <c r="L417">
        <v>0.76800000000000002</v>
      </c>
      <c r="M417">
        <v>31.59</v>
      </c>
      <c r="N417" s="1">
        <f t="shared" si="136"/>
        <v>-3.1589999999999998</v>
      </c>
      <c r="O417" t="s">
        <v>163</v>
      </c>
      <c r="P417">
        <v>0.70299999999999996</v>
      </c>
      <c r="Q417" s="1">
        <f t="shared" si="125"/>
        <v>6.5000000000000058E-2</v>
      </c>
      <c r="R417">
        <v>41.05</v>
      </c>
      <c r="S417" s="42">
        <f t="shared" si="135"/>
        <v>-4.1049999999999995</v>
      </c>
      <c r="T417" s="1">
        <f t="shared" si="137"/>
        <v>-0.94599999999999973</v>
      </c>
      <c r="U417">
        <v>50.9</v>
      </c>
      <c r="V417">
        <v>51.25</v>
      </c>
      <c r="W417" s="21">
        <f t="shared" si="119"/>
        <v>2033.78585</v>
      </c>
      <c r="X417" s="23">
        <f t="shared" si="129"/>
        <v>9.2460881934566239E-2</v>
      </c>
      <c r="Y417" s="27">
        <f t="shared" si="130"/>
        <v>6.3480640254254355E-6</v>
      </c>
      <c r="Z417" s="27">
        <f t="shared" si="131"/>
        <v>1.2910602789804291E-6</v>
      </c>
      <c r="AA417" s="22">
        <f t="shared" si="132"/>
        <v>1.2910602789804291</v>
      </c>
      <c r="AB417" s="22">
        <f t="shared" si="133"/>
        <v>1.3647571659412574</v>
      </c>
      <c r="AC417">
        <v>34.357199999999999</v>
      </c>
      <c r="AD417" s="34"/>
      <c r="AE417" s="35"/>
    </row>
    <row r="418" spans="1:31" x14ac:dyDescent="0.35">
      <c r="A418" s="2">
        <v>44762</v>
      </c>
      <c r="B418" t="s">
        <v>18</v>
      </c>
      <c r="C418" t="s">
        <v>181</v>
      </c>
      <c r="D418" t="s">
        <v>20</v>
      </c>
      <c r="E418" t="s">
        <v>21</v>
      </c>
      <c r="F418">
        <v>13</v>
      </c>
      <c r="G418" t="s">
        <v>29</v>
      </c>
      <c r="H418" t="s">
        <v>36</v>
      </c>
      <c r="I418" t="str">
        <f t="shared" si="124"/>
        <v>K6PafI4</v>
      </c>
      <c r="J418" t="s">
        <v>428</v>
      </c>
      <c r="K418" t="s">
        <v>184</v>
      </c>
      <c r="L418" s="1">
        <v>0.64500000000000002</v>
      </c>
      <c r="M418">
        <v>38.71</v>
      </c>
      <c r="N418" s="1">
        <f t="shared" si="136"/>
        <v>-3.871</v>
      </c>
      <c r="O418" t="s">
        <v>185</v>
      </c>
      <c r="P418">
        <v>0.52500000000000002</v>
      </c>
      <c r="Q418" s="1">
        <f t="shared" si="125"/>
        <v>0.12</v>
      </c>
      <c r="R418">
        <v>40.82</v>
      </c>
      <c r="S418" s="42">
        <f t="shared" si="135"/>
        <v>-4.0819999999999999</v>
      </c>
      <c r="T418" s="1">
        <f t="shared" si="137"/>
        <v>-0.21099999999999985</v>
      </c>
      <c r="U418">
        <v>80.45</v>
      </c>
      <c r="V418" s="13">
        <f>(T418+U418)/2</f>
        <v>40.119500000000002</v>
      </c>
      <c r="W418" s="21">
        <f t="shared" si="119"/>
        <v>5080.6789625000001</v>
      </c>
      <c r="X418" s="23">
        <f t="shared" si="129"/>
        <v>0.22857142857142856</v>
      </c>
      <c r="Y418" s="27">
        <f t="shared" si="130"/>
        <v>1.9342070983938893E-5</v>
      </c>
      <c r="Z418" s="27">
        <f t="shared" si="131"/>
        <v>9.8270853139280016E-6</v>
      </c>
      <c r="AA418" s="22">
        <f t="shared" si="132"/>
        <v>9.8270853139280021</v>
      </c>
      <c r="AB418" s="22">
        <f t="shared" si="133"/>
        <v>46.573864047052176</v>
      </c>
      <c r="AC418">
        <v>34.903799999999997</v>
      </c>
      <c r="AD418" s="37"/>
      <c r="AE418" s="39"/>
    </row>
    <row r="419" spans="1:31" x14ac:dyDescent="0.35">
      <c r="A419" s="2">
        <v>44763</v>
      </c>
      <c r="B419" t="s">
        <v>18</v>
      </c>
      <c r="C419" t="s">
        <v>181</v>
      </c>
      <c r="D419" t="s">
        <v>45</v>
      </c>
      <c r="E419" t="s">
        <v>46</v>
      </c>
      <c r="F419">
        <v>1</v>
      </c>
      <c r="G419" t="s">
        <v>29</v>
      </c>
      <c r="H419" t="s">
        <v>107</v>
      </c>
      <c r="I419" t="str">
        <f t="shared" si="124"/>
        <v>L4PafB8</v>
      </c>
      <c r="J419" t="s">
        <v>417</v>
      </c>
      <c r="K419" t="s">
        <v>190</v>
      </c>
      <c r="L419" s="1">
        <v>0.755</v>
      </c>
      <c r="M419">
        <v>26.23</v>
      </c>
      <c r="N419" s="1">
        <f t="shared" si="136"/>
        <v>-2.6230000000000002</v>
      </c>
      <c r="O419" t="s">
        <v>163</v>
      </c>
      <c r="P419">
        <v>0.64900000000000002</v>
      </c>
      <c r="Q419" s="1">
        <f t="shared" si="125"/>
        <v>0.10599999999999998</v>
      </c>
      <c r="R419">
        <v>40.74</v>
      </c>
      <c r="S419" s="42">
        <f t="shared" si="135"/>
        <v>-4.0739999999999998</v>
      </c>
      <c r="T419" s="1">
        <f t="shared" si="137"/>
        <v>-1.4509999999999996</v>
      </c>
      <c r="U419">
        <v>50.9</v>
      </c>
      <c r="V419" s="13">
        <f>(T419+U419)/2</f>
        <v>24.724499999999999</v>
      </c>
      <c r="W419" s="21">
        <f t="shared" si="119"/>
        <v>2033.78585</v>
      </c>
      <c r="X419" s="23">
        <f t="shared" si="129"/>
        <v>0.16332819722650227</v>
      </c>
      <c r="Y419" s="27">
        <f t="shared" si="130"/>
        <v>1.2788666432054903E-5</v>
      </c>
      <c r="Z419" s="27">
        <f t="shared" si="131"/>
        <v>2.600940882988325E-6</v>
      </c>
      <c r="AA419" s="22">
        <f t="shared" si="132"/>
        <v>2.6009408829883252</v>
      </c>
      <c r="AB419" s="22">
        <f t="shared" si="133"/>
        <v>1.7925161150849938</v>
      </c>
      <c r="AC419">
        <v>31.981100000000001</v>
      </c>
      <c r="AD419" s="31"/>
      <c r="AE419" s="32"/>
    </row>
    <row r="420" spans="1:31" x14ac:dyDescent="0.35">
      <c r="A420" s="2">
        <v>44806</v>
      </c>
      <c r="B420" s="6" t="s">
        <v>18</v>
      </c>
      <c r="C420" s="6" t="s">
        <v>232</v>
      </c>
      <c r="D420" t="s">
        <v>86</v>
      </c>
      <c r="E420" t="s">
        <v>46</v>
      </c>
      <c r="F420">
        <v>5</v>
      </c>
      <c r="G420" t="s">
        <v>29</v>
      </c>
      <c r="H420" t="s">
        <v>38</v>
      </c>
      <c r="I420" t="str">
        <f t="shared" si="124"/>
        <v>K5PafA5</v>
      </c>
      <c r="J420" t="s">
        <v>404</v>
      </c>
      <c r="K420" t="s">
        <v>59</v>
      </c>
      <c r="L420" s="1">
        <v>0.76200000000000001</v>
      </c>
      <c r="M420">
        <v>31.23</v>
      </c>
      <c r="N420" s="1">
        <f t="shared" si="136"/>
        <v>-3.1230000000000002</v>
      </c>
      <c r="O420" t="s">
        <v>224</v>
      </c>
      <c r="P420">
        <v>0.61099999999999999</v>
      </c>
      <c r="Q420" s="1">
        <f t="shared" si="125"/>
        <v>0.15100000000000002</v>
      </c>
      <c r="R420">
        <v>38.76</v>
      </c>
      <c r="S420" s="42">
        <f t="shared" si="135"/>
        <v>-3.8759999999999999</v>
      </c>
      <c r="T420" s="1">
        <f t="shared" si="137"/>
        <v>-0.75299999999999967</v>
      </c>
      <c r="U420">
        <v>51.9</v>
      </c>
      <c r="V420">
        <v>52.8</v>
      </c>
      <c r="W420" s="21">
        <f t="shared" si="119"/>
        <v>2114.4838499999996</v>
      </c>
      <c r="X420" s="23">
        <f t="shared" si="129"/>
        <v>0.24713584288052379</v>
      </c>
      <c r="Y420" s="27">
        <f t="shared" si="130"/>
        <v>2.1293686397012231E-5</v>
      </c>
      <c r="Z420" s="27">
        <f t="shared" si="131"/>
        <v>4.5025155993447043E-6</v>
      </c>
      <c r="AA420" s="22">
        <f t="shared" si="132"/>
        <v>4.5025155993447044</v>
      </c>
      <c r="AB420" s="22">
        <f t="shared" si="133"/>
        <v>5.9794363869119609</v>
      </c>
      <c r="AC420">
        <v>35.566600000000001</v>
      </c>
      <c r="AD420" s="31"/>
      <c r="AE420" s="32"/>
    </row>
    <row r="421" spans="1:31" x14ac:dyDescent="0.35">
      <c r="A421" s="2">
        <v>44748</v>
      </c>
      <c r="B421" t="s">
        <v>18</v>
      </c>
      <c r="C421" t="s">
        <v>155</v>
      </c>
      <c r="D421" t="s">
        <v>45</v>
      </c>
      <c r="E421" t="s">
        <v>46</v>
      </c>
      <c r="F421">
        <v>7</v>
      </c>
      <c r="G421" t="s">
        <v>29</v>
      </c>
      <c r="H421" t="s">
        <v>107</v>
      </c>
      <c r="I421" t="str">
        <f t="shared" si="124"/>
        <v>L4PafB8</v>
      </c>
      <c r="J421" t="s">
        <v>417</v>
      </c>
      <c r="K421" t="s">
        <v>169</v>
      </c>
      <c r="L421" s="1">
        <v>0.751</v>
      </c>
      <c r="M421">
        <v>13.89</v>
      </c>
      <c r="N421" s="1">
        <f t="shared" si="136"/>
        <v>-1.389</v>
      </c>
      <c r="O421" t="s">
        <v>170</v>
      </c>
      <c r="P421">
        <v>0.57699999999999996</v>
      </c>
      <c r="Q421" s="1">
        <f t="shared" si="125"/>
        <v>0.17400000000000004</v>
      </c>
      <c r="R421">
        <v>38.74</v>
      </c>
      <c r="S421" s="42">
        <f t="shared" si="135"/>
        <v>-3.8740000000000001</v>
      </c>
      <c r="T421" s="1">
        <f t="shared" si="137"/>
        <v>-2.4850000000000003</v>
      </c>
      <c r="U421">
        <v>50.9</v>
      </c>
      <c r="V421" s="13">
        <f>(T421+U421)/2</f>
        <v>24.2075</v>
      </c>
      <c r="W421" s="21">
        <f t="shared" si="119"/>
        <v>2033.78585</v>
      </c>
      <c r="X421" s="23">
        <f t="shared" ref="X421:X452" si="139">(L421-P421)/P421</f>
        <v>0.30155979202772976</v>
      </c>
      <c r="Y421" s="27">
        <f t="shared" ref="Y421:Y452" si="140">119*(10^-6)*(X421^1.231)</f>
        <v>2.7205434098284457E-5</v>
      </c>
      <c r="Z421" s="27">
        <f t="shared" ref="Z421:Z452" si="141">Y421*(W421/10000)</f>
        <v>5.5330026912198439E-6</v>
      </c>
      <c r="AA421" s="22">
        <f t="shared" ref="AA421:AA452" si="142">Z421*10^6</f>
        <v>5.5330026912198438</v>
      </c>
      <c r="AB421" s="22">
        <f t="shared" si="133"/>
        <v>2.2265604391226734</v>
      </c>
      <c r="AC421">
        <v>33.4651</v>
      </c>
      <c r="AD421" s="34"/>
      <c r="AE421" s="35"/>
    </row>
    <row r="422" spans="1:31" x14ac:dyDescent="0.35">
      <c r="A422" s="2">
        <v>44805</v>
      </c>
      <c r="B422" s="6" t="s">
        <v>18</v>
      </c>
      <c r="C422" s="6" t="s">
        <v>232</v>
      </c>
      <c r="D422" t="s">
        <v>133</v>
      </c>
      <c r="E422" t="s">
        <v>46</v>
      </c>
      <c r="F422">
        <v>7</v>
      </c>
      <c r="G422" t="s">
        <v>29</v>
      </c>
      <c r="H422" t="s">
        <v>52</v>
      </c>
      <c r="I422" t="str">
        <f t="shared" si="124"/>
        <v>K1PafF9</v>
      </c>
      <c r="J422" t="s">
        <v>481</v>
      </c>
      <c r="K422" t="s">
        <v>238</v>
      </c>
      <c r="L422" s="1">
        <v>0.72099999999999997</v>
      </c>
      <c r="M422">
        <v>27.14</v>
      </c>
      <c r="N422" s="1">
        <f t="shared" si="136"/>
        <v>-2.714</v>
      </c>
      <c r="O422" t="s">
        <v>239</v>
      </c>
      <c r="P422">
        <v>0.56699999999999995</v>
      </c>
      <c r="Q422" s="1">
        <f t="shared" si="125"/>
        <v>0.15400000000000003</v>
      </c>
      <c r="R422">
        <v>36.89</v>
      </c>
      <c r="S422" s="42">
        <f t="shared" si="135"/>
        <v>-3.6890000000000001</v>
      </c>
      <c r="T422" s="1">
        <f t="shared" si="137"/>
        <v>-0.97500000000000009</v>
      </c>
      <c r="U422">
        <v>93.95</v>
      </c>
      <c r="V422">
        <v>94.4</v>
      </c>
      <c r="W422" s="21">
        <f t="shared" si="119"/>
        <v>6928.8829625000008</v>
      </c>
      <c r="X422" s="23">
        <f t="shared" si="139"/>
        <v>0.27160493827160503</v>
      </c>
      <c r="Y422" s="27">
        <f t="shared" si="140"/>
        <v>2.3917964846479044E-5</v>
      </c>
      <c r="Z422" s="27">
        <f t="shared" si="141"/>
        <v>1.6572477912244257E-5</v>
      </c>
      <c r="AA422" s="22">
        <f t="shared" si="142"/>
        <v>16.572477912244256</v>
      </c>
      <c r="AB422" s="22">
        <f t="shared" si="133"/>
        <v>16.99741324332744</v>
      </c>
      <c r="AC422">
        <v>34.357199999999999</v>
      </c>
      <c r="AD422" s="31"/>
      <c r="AE422" s="32"/>
    </row>
    <row r="423" spans="1:31" x14ac:dyDescent="0.35">
      <c r="A423" s="2">
        <v>44747</v>
      </c>
      <c r="B423" t="s">
        <v>18</v>
      </c>
      <c r="C423" t="s">
        <v>155</v>
      </c>
      <c r="D423" t="s">
        <v>20</v>
      </c>
      <c r="E423" t="s">
        <v>21</v>
      </c>
      <c r="F423">
        <v>7</v>
      </c>
      <c r="G423" t="s">
        <v>29</v>
      </c>
      <c r="H423" t="s">
        <v>36</v>
      </c>
      <c r="I423" t="str">
        <f t="shared" si="124"/>
        <v>K6PafI4</v>
      </c>
      <c r="J423" t="s">
        <v>428</v>
      </c>
      <c r="K423" t="s">
        <v>165</v>
      </c>
      <c r="L423" s="1">
        <v>0.627</v>
      </c>
      <c r="M423">
        <v>24.06</v>
      </c>
      <c r="N423" s="1">
        <f t="shared" si="136"/>
        <v>-2.4059999999999997</v>
      </c>
      <c r="O423" t="s">
        <v>146</v>
      </c>
      <c r="P423">
        <v>0.48299999999999998</v>
      </c>
      <c r="Q423" s="1">
        <f t="shared" si="125"/>
        <v>0.14400000000000002</v>
      </c>
      <c r="R423">
        <v>36.54</v>
      </c>
      <c r="S423" s="42">
        <f t="shared" si="135"/>
        <v>-3.6539999999999999</v>
      </c>
      <c r="T423" s="1">
        <f t="shared" si="137"/>
        <v>-1.2480000000000002</v>
      </c>
      <c r="U423">
        <v>80.45</v>
      </c>
      <c r="V423" s="13">
        <f>(T423+U423)/2</f>
        <v>39.600999999999999</v>
      </c>
      <c r="W423" s="21">
        <f t="shared" ref="W423:W486" si="143">3.14*(U423/2)^2</f>
        <v>5080.6789625000001</v>
      </c>
      <c r="X423" s="23">
        <f t="shared" si="139"/>
        <v>0.29813664596273298</v>
      </c>
      <c r="Y423" s="27">
        <f t="shared" si="140"/>
        <v>2.6825774602547108E-5</v>
      </c>
      <c r="Z423" s="27">
        <f t="shared" si="141"/>
        <v>1.362931486759279E-5</v>
      </c>
      <c r="AA423" s="22">
        <f t="shared" si="142"/>
        <v>13.62931486759279</v>
      </c>
      <c r="AB423" s="22">
        <f t="shared" si="133"/>
        <v>10.920925374673708</v>
      </c>
      <c r="AC423">
        <v>33.278799999999997</v>
      </c>
      <c r="AD423" s="34"/>
      <c r="AE423" s="35"/>
    </row>
    <row r="424" spans="1:31" x14ac:dyDescent="0.35">
      <c r="A424" s="2">
        <v>44747</v>
      </c>
      <c r="B424" t="s">
        <v>18</v>
      </c>
      <c r="C424" t="s">
        <v>155</v>
      </c>
      <c r="D424" t="s">
        <v>86</v>
      </c>
      <c r="E424" t="s">
        <v>46</v>
      </c>
      <c r="F424">
        <v>5</v>
      </c>
      <c r="G424" t="s">
        <v>29</v>
      </c>
      <c r="H424" t="s">
        <v>38</v>
      </c>
      <c r="I424" t="str">
        <f t="shared" si="124"/>
        <v>K5PafA5</v>
      </c>
      <c r="J424" t="s">
        <v>404</v>
      </c>
      <c r="K424" t="s">
        <v>161</v>
      </c>
      <c r="L424" s="1">
        <v>0.73</v>
      </c>
      <c r="M424">
        <v>22.13</v>
      </c>
      <c r="N424" s="1">
        <f t="shared" si="136"/>
        <v>-2.2130000000000001</v>
      </c>
      <c r="O424" t="s">
        <v>162</v>
      </c>
      <c r="P424">
        <v>0.55000000000000004</v>
      </c>
      <c r="Q424" s="1">
        <f t="shared" si="125"/>
        <v>0.17999999999999994</v>
      </c>
      <c r="R424">
        <v>36.520000000000003</v>
      </c>
      <c r="S424" s="42">
        <f t="shared" si="135"/>
        <v>-3.6520000000000001</v>
      </c>
      <c r="T424" s="1">
        <f t="shared" si="137"/>
        <v>-1.4390000000000001</v>
      </c>
      <c r="U424">
        <v>51.9</v>
      </c>
      <c r="V424" s="13">
        <f>(T424+U424)/2</f>
        <v>25.230499999999999</v>
      </c>
      <c r="W424" s="21">
        <f t="shared" si="143"/>
        <v>2114.4838499999996</v>
      </c>
      <c r="X424" s="23">
        <f t="shared" si="139"/>
        <v>0.32727272727272716</v>
      </c>
      <c r="Y424" s="27">
        <f t="shared" si="140"/>
        <v>3.0088528196241757E-5</v>
      </c>
      <c r="Z424" s="27">
        <f t="shared" si="141"/>
        <v>6.3621706941222815E-6</v>
      </c>
      <c r="AA424" s="22">
        <f t="shared" si="142"/>
        <v>6.3621706941222813</v>
      </c>
      <c r="AB424" s="22">
        <f t="shared" si="133"/>
        <v>4.4212444017528014</v>
      </c>
      <c r="AC424">
        <v>33.278799999999997</v>
      </c>
      <c r="AD424" s="31"/>
      <c r="AE424" s="32"/>
    </row>
    <row r="425" spans="1:31" x14ac:dyDescent="0.35">
      <c r="A425" s="2">
        <v>44792</v>
      </c>
      <c r="B425" s="6" t="s">
        <v>18</v>
      </c>
      <c r="C425" s="6" t="s">
        <v>214</v>
      </c>
      <c r="D425" t="s">
        <v>45</v>
      </c>
      <c r="E425" t="s">
        <v>46</v>
      </c>
      <c r="F425">
        <v>4</v>
      </c>
      <c r="G425" t="s">
        <v>29</v>
      </c>
      <c r="H425" t="s">
        <v>54</v>
      </c>
      <c r="I425" t="str">
        <f t="shared" si="124"/>
        <v>L4PafA6</v>
      </c>
      <c r="J425" t="s">
        <v>436</v>
      </c>
      <c r="K425" t="s">
        <v>226</v>
      </c>
      <c r="L425" s="1">
        <v>0.70799999999999996</v>
      </c>
      <c r="M425">
        <v>15.94</v>
      </c>
      <c r="N425" s="1">
        <f t="shared" si="136"/>
        <v>-1.5939999999999999</v>
      </c>
      <c r="O425" t="s">
        <v>60</v>
      </c>
      <c r="P425">
        <v>0.54900000000000004</v>
      </c>
      <c r="Q425" s="1">
        <f t="shared" si="125"/>
        <v>0.15899999999999992</v>
      </c>
      <c r="R425">
        <v>35.68</v>
      </c>
      <c r="S425" s="42">
        <f t="shared" si="135"/>
        <v>-3.5680000000000001</v>
      </c>
      <c r="T425" s="1">
        <f t="shared" si="137"/>
        <v>-1.9740000000000002</v>
      </c>
      <c r="U425">
        <v>53.6</v>
      </c>
      <c r="V425">
        <v>53.6</v>
      </c>
      <c r="W425" s="21">
        <f t="shared" si="143"/>
        <v>2255.2736</v>
      </c>
      <c r="X425" s="23">
        <f t="shared" si="139"/>
        <v>0.28961748633879764</v>
      </c>
      <c r="Y425" s="27">
        <f t="shared" si="140"/>
        <v>2.5885303741355889E-5</v>
      </c>
      <c r="Z425" s="27">
        <f t="shared" si="141"/>
        <v>5.8378442155861165E-6</v>
      </c>
      <c r="AA425" s="22">
        <f t="shared" si="142"/>
        <v>5.8378442155861165</v>
      </c>
      <c r="AB425" s="22">
        <f t="shared" si="133"/>
        <v>2.95736789036784</v>
      </c>
      <c r="AC425">
        <v>34.301699999999997</v>
      </c>
      <c r="AD425" s="31"/>
      <c r="AE425" s="32"/>
    </row>
    <row r="426" spans="1:31" x14ac:dyDescent="0.35">
      <c r="A426" s="2">
        <v>44792</v>
      </c>
      <c r="B426" s="6" t="s">
        <v>18</v>
      </c>
      <c r="C426" s="6" t="s">
        <v>214</v>
      </c>
      <c r="D426" t="s">
        <v>45</v>
      </c>
      <c r="E426" t="s">
        <v>46</v>
      </c>
      <c r="F426">
        <v>9</v>
      </c>
      <c r="G426" t="s">
        <v>29</v>
      </c>
      <c r="H426" t="s">
        <v>107</v>
      </c>
      <c r="I426" t="str">
        <f t="shared" si="124"/>
        <v>L4PafB8</v>
      </c>
      <c r="J426" t="s">
        <v>417</v>
      </c>
      <c r="K426" t="s">
        <v>207</v>
      </c>
      <c r="L426" s="1">
        <v>0.752</v>
      </c>
      <c r="M426">
        <v>17.86</v>
      </c>
      <c r="N426" s="1">
        <f t="shared" si="136"/>
        <v>-1.786</v>
      </c>
      <c r="O426" t="s">
        <v>105</v>
      </c>
      <c r="P426">
        <v>0.63300000000000001</v>
      </c>
      <c r="Q426" s="1">
        <f t="shared" si="125"/>
        <v>0.11899999999999999</v>
      </c>
      <c r="R426">
        <v>34.67</v>
      </c>
      <c r="S426" s="42">
        <f t="shared" si="135"/>
        <v>-3.4670000000000001</v>
      </c>
      <c r="T426" s="1">
        <f t="shared" si="137"/>
        <v>-1.681</v>
      </c>
      <c r="U426">
        <v>50.9</v>
      </c>
      <c r="V426">
        <v>50.9</v>
      </c>
      <c r="W426" s="21">
        <f t="shared" si="143"/>
        <v>2033.78585</v>
      </c>
      <c r="X426" s="23">
        <f t="shared" si="139"/>
        <v>0.18799368088467613</v>
      </c>
      <c r="Y426" s="27">
        <f t="shared" si="140"/>
        <v>1.5206081149561188E-5</v>
      </c>
      <c r="Z426" s="27">
        <f t="shared" si="141"/>
        <v>3.0925912675929277E-6</v>
      </c>
      <c r="AA426" s="22">
        <f t="shared" si="142"/>
        <v>3.0925912675929279</v>
      </c>
      <c r="AB426" s="22">
        <f t="shared" si="133"/>
        <v>1.839733056271819</v>
      </c>
      <c r="AC426">
        <v>34.301699999999997</v>
      </c>
      <c r="AD426" s="31"/>
      <c r="AE426" s="32"/>
    </row>
    <row r="427" spans="1:31" x14ac:dyDescent="0.35">
      <c r="A427" s="2">
        <v>44790</v>
      </c>
      <c r="B427" s="6" t="s">
        <v>18</v>
      </c>
      <c r="C427" s="6" t="s">
        <v>214</v>
      </c>
      <c r="D427" t="s">
        <v>133</v>
      </c>
      <c r="E427" t="s">
        <v>46</v>
      </c>
      <c r="F427">
        <v>12</v>
      </c>
      <c r="G427" t="s">
        <v>29</v>
      </c>
      <c r="H427" t="s">
        <v>52</v>
      </c>
      <c r="I427" t="str">
        <f t="shared" si="124"/>
        <v>K1PafF9</v>
      </c>
      <c r="J427" t="s">
        <v>481</v>
      </c>
      <c r="K427" t="s">
        <v>188</v>
      </c>
      <c r="L427" s="1">
        <v>0.66700000000000004</v>
      </c>
      <c r="M427">
        <v>23.56</v>
      </c>
      <c r="N427" s="1">
        <f t="shared" si="136"/>
        <v>-2.3559999999999999</v>
      </c>
      <c r="O427" t="s">
        <v>218</v>
      </c>
      <c r="P427">
        <v>0.52400000000000002</v>
      </c>
      <c r="Q427" s="1">
        <f t="shared" si="125"/>
        <v>0.14300000000000002</v>
      </c>
      <c r="R427">
        <v>34.43</v>
      </c>
      <c r="S427" s="42">
        <f t="shared" si="135"/>
        <v>-3.4430000000000001</v>
      </c>
      <c r="T427" s="1">
        <f t="shared" si="137"/>
        <v>-1.0870000000000002</v>
      </c>
      <c r="U427">
        <v>93.95</v>
      </c>
      <c r="V427">
        <v>93.95</v>
      </c>
      <c r="W427" s="21">
        <f t="shared" si="143"/>
        <v>6928.8829625000008</v>
      </c>
      <c r="X427" s="23">
        <f t="shared" si="139"/>
        <v>0.27290076335877866</v>
      </c>
      <c r="Y427" s="27">
        <f t="shared" si="140"/>
        <v>2.4058514557775497E-5</v>
      </c>
      <c r="Z427" s="27">
        <f t="shared" si="141"/>
        <v>1.6669863162242886E-5</v>
      </c>
      <c r="AA427" s="22">
        <f t="shared" si="142"/>
        <v>16.669863162242887</v>
      </c>
      <c r="AB427" s="22">
        <f t="shared" si="133"/>
        <v>15.33566068283614</v>
      </c>
      <c r="AC427">
        <v>32.178800000000003</v>
      </c>
      <c r="AD427" s="31"/>
      <c r="AE427" s="32"/>
    </row>
    <row r="428" spans="1:31" x14ac:dyDescent="0.35">
      <c r="A428" s="2">
        <v>44790</v>
      </c>
      <c r="B428" s="6" t="s">
        <v>18</v>
      </c>
      <c r="C428" s="6" t="s">
        <v>214</v>
      </c>
      <c r="D428" t="s">
        <v>123</v>
      </c>
      <c r="E428" t="s">
        <v>21</v>
      </c>
      <c r="F428">
        <v>5</v>
      </c>
      <c r="G428" t="s">
        <v>29</v>
      </c>
      <c r="H428" t="s">
        <v>124</v>
      </c>
      <c r="I428" t="str">
        <f t="shared" si="124"/>
        <v>M1PafJ5</v>
      </c>
      <c r="J428" t="s">
        <v>465</v>
      </c>
      <c r="K428" t="s">
        <v>69</v>
      </c>
      <c r="L428" s="1">
        <v>0.79600000000000004</v>
      </c>
      <c r="M428">
        <v>22.65</v>
      </c>
      <c r="N428" s="1">
        <f t="shared" si="136"/>
        <v>-2.2649999999999997</v>
      </c>
      <c r="O428" t="s">
        <v>129</v>
      </c>
      <c r="P428">
        <v>0.60499999999999998</v>
      </c>
      <c r="Q428" s="1">
        <f t="shared" si="125"/>
        <v>0.19100000000000006</v>
      </c>
      <c r="R428">
        <v>34.24</v>
      </c>
      <c r="S428" s="42">
        <f t="shared" si="135"/>
        <v>-3.4240000000000004</v>
      </c>
      <c r="T428" s="1">
        <f t="shared" si="137"/>
        <v>-1.1590000000000007</v>
      </c>
      <c r="U428">
        <v>69.05</v>
      </c>
      <c r="V428">
        <v>69.05</v>
      </c>
      <c r="W428" s="21">
        <f t="shared" si="143"/>
        <v>3742.8034624999996</v>
      </c>
      <c r="X428" s="23">
        <f t="shared" si="139"/>
        <v>0.3157024793388431</v>
      </c>
      <c r="Y428" s="27">
        <f t="shared" si="140"/>
        <v>2.8784465555973341E-5</v>
      </c>
      <c r="Z428" s="27">
        <f t="shared" si="141"/>
        <v>1.0773459734910898E-5</v>
      </c>
      <c r="AA428" s="22">
        <f t="shared" si="142"/>
        <v>10.773459734910899</v>
      </c>
      <c r="AB428" s="22">
        <f t="shared" si="133"/>
        <v>9.2954786323648779</v>
      </c>
      <c r="AC428">
        <v>32.178800000000003</v>
      </c>
      <c r="AD428" s="34"/>
      <c r="AE428" s="35"/>
    </row>
    <row r="429" spans="1:31" x14ac:dyDescent="0.35">
      <c r="A429" s="2">
        <v>44762</v>
      </c>
      <c r="B429" t="s">
        <v>18</v>
      </c>
      <c r="C429" t="s">
        <v>181</v>
      </c>
      <c r="D429" t="s">
        <v>20</v>
      </c>
      <c r="E429" t="s">
        <v>21</v>
      </c>
      <c r="F429">
        <v>6</v>
      </c>
      <c r="G429" t="s">
        <v>29</v>
      </c>
      <c r="H429" t="s">
        <v>76</v>
      </c>
      <c r="I429" t="str">
        <f t="shared" si="124"/>
        <v>K6PafH5</v>
      </c>
      <c r="J429" t="s">
        <v>427</v>
      </c>
      <c r="K429" t="s">
        <v>153</v>
      </c>
      <c r="L429" s="1">
        <v>0.59599999999999997</v>
      </c>
      <c r="M429" t="s">
        <v>103</v>
      </c>
      <c r="N429" s="1" t="e">
        <f t="shared" si="136"/>
        <v>#VALUE!</v>
      </c>
      <c r="O429" t="s">
        <v>183</v>
      </c>
      <c r="P429">
        <v>0.46800000000000003</v>
      </c>
      <c r="Q429" s="1">
        <f t="shared" si="125"/>
        <v>0.12799999999999995</v>
      </c>
      <c r="R429">
        <v>34.15</v>
      </c>
      <c r="S429" s="42">
        <f t="shared" si="135"/>
        <v>-3.415</v>
      </c>
      <c r="T429" s="1" t="e">
        <f t="shared" si="137"/>
        <v>#VALUE!</v>
      </c>
      <c r="U429">
        <v>75.5</v>
      </c>
      <c r="V429" s="13" t="e">
        <f>(T429+U429)/2</f>
        <v>#VALUE!</v>
      </c>
      <c r="W429" s="21">
        <f t="shared" si="143"/>
        <v>4474.69625</v>
      </c>
      <c r="X429" s="23">
        <f t="shared" si="139"/>
        <v>0.27350427350427337</v>
      </c>
      <c r="Y429" s="27">
        <f t="shared" si="140"/>
        <v>2.4124026057147727E-5</v>
      </c>
      <c r="Z429" s="27">
        <f t="shared" si="141"/>
        <v>1.0794768893282121E-5</v>
      </c>
      <c r="AA429" s="22">
        <f t="shared" si="142"/>
        <v>10.794768893282122</v>
      </c>
      <c r="AB429" s="22" t="s">
        <v>103</v>
      </c>
      <c r="AC429">
        <v>34.903799999999997</v>
      </c>
      <c r="AD429" s="34"/>
      <c r="AE429" s="35"/>
    </row>
    <row r="430" spans="1:31" x14ac:dyDescent="0.35">
      <c r="A430" s="2">
        <v>44792</v>
      </c>
      <c r="B430" s="6" t="s">
        <v>18</v>
      </c>
      <c r="C430" s="6" t="s">
        <v>214</v>
      </c>
      <c r="D430" t="s">
        <v>20</v>
      </c>
      <c r="E430" t="s">
        <v>21</v>
      </c>
      <c r="F430">
        <v>15</v>
      </c>
      <c r="G430" t="s">
        <v>29</v>
      </c>
      <c r="H430" t="s">
        <v>76</v>
      </c>
      <c r="I430" t="str">
        <f t="shared" si="124"/>
        <v>K6PafH5</v>
      </c>
      <c r="J430" t="s">
        <v>427</v>
      </c>
      <c r="K430" t="s">
        <v>227</v>
      </c>
      <c r="L430" s="1">
        <v>0.53800000000000003</v>
      </c>
      <c r="M430">
        <v>10.72</v>
      </c>
      <c r="N430" s="1">
        <f t="shared" si="136"/>
        <v>-1.0720000000000001</v>
      </c>
      <c r="O430" t="s">
        <v>228</v>
      </c>
      <c r="P430">
        <v>0.41699999999999998</v>
      </c>
      <c r="Q430" s="1">
        <f t="shared" si="125"/>
        <v>0.12100000000000005</v>
      </c>
      <c r="R430">
        <v>33.840000000000003</v>
      </c>
      <c r="S430" s="42">
        <f t="shared" si="135"/>
        <v>-3.3840000000000003</v>
      </c>
      <c r="T430" s="1">
        <f t="shared" si="137"/>
        <v>-2.3120000000000003</v>
      </c>
      <c r="U430">
        <v>75.5</v>
      </c>
      <c r="V430">
        <v>75.5</v>
      </c>
      <c r="W430" s="21">
        <f t="shared" si="143"/>
        <v>4474.69625</v>
      </c>
      <c r="X430" s="23">
        <f t="shared" si="139"/>
        <v>0.29016786570743419</v>
      </c>
      <c r="Y430" s="27">
        <f t="shared" si="140"/>
        <v>2.5945871841553677E-5</v>
      </c>
      <c r="Z430" s="27">
        <f t="shared" si="141"/>
        <v>1.1609989543238083E-5</v>
      </c>
      <c r="AA430" s="22">
        <f t="shared" si="142"/>
        <v>11.609989543238083</v>
      </c>
      <c r="AB430" s="22">
        <f t="shared" ref="AB430:AB463" si="144">AA430/ABS(T430)</f>
        <v>5.0216217747569551</v>
      </c>
      <c r="AC430">
        <v>34.301699999999997</v>
      </c>
      <c r="AD430" s="31"/>
      <c r="AE430" s="32"/>
    </row>
    <row r="431" spans="1:31" x14ac:dyDescent="0.35">
      <c r="A431" s="2">
        <v>44747</v>
      </c>
      <c r="B431" t="s">
        <v>18</v>
      </c>
      <c r="C431" t="s">
        <v>155</v>
      </c>
      <c r="D431" t="s">
        <v>20</v>
      </c>
      <c r="E431" t="s">
        <v>21</v>
      </c>
      <c r="F431">
        <v>15</v>
      </c>
      <c r="G431" t="s">
        <v>29</v>
      </c>
      <c r="H431" t="s">
        <v>76</v>
      </c>
      <c r="I431" t="str">
        <f t="shared" si="124"/>
        <v>K6PafH5</v>
      </c>
      <c r="J431" t="s">
        <v>427</v>
      </c>
      <c r="K431" t="s">
        <v>143</v>
      </c>
      <c r="L431" s="1">
        <v>0.58099999999999996</v>
      </c>
      <c r="M431">
        <v>21.09</v>
      </c>
      <c r="N431" s="1">
        <f t="shared" si="136"/>
        <v>-2.109</v>
      </c>
      <c r="O431" t="s">
        <v>163</v>
      </c>
      <c r="P431">
        <v>0.41699999999999998</v>
      </c>
      <c r="Q431" s="1">
        <f t="shared" si="125"/>
        <v>0.16399999999999998</v>
      </c>
      <c r="R431">
        <v>33.83</v>
      </c>
      <c r="S431" s="42">
        <f t="shared" si="135"/>
        <v>-3.383</v>
      </c>
      <c r="T431" s="1">
        <f t="shared" si="137"/>
        <v>-1.274</v>
      </c>
      <c r="U431">
        <v>75.5</v>
      </c>
      <c r="V431" s="13">
        <f>(T431+U431)/2</f>
        <v>37.113</v>
      </c>
      <c r="W431" s="21">
        <f t="shared" si="143"/>
        <v>4474.69625</v>
      </c>
      <c r="X431" s="23">
        <f t="shared" si="139"/>
        <v>0.39328537170263783</v>
      </c>
      <c r="Y431" s="27">
        <f t="shared" si="140"/>
        <v>3.7725261136178648E-5</v>
      </c>
      <c r="Z431" s="27">
        <f t="shared" si="141"/>
        <v>1.6880908453632931E-5</v>
      </c>
      <c r="AA431" s="22">
        <f t="shared" si="142"/>
        <v>16.88090845363293</v>
      </c>
      <c r="AB431" s="22">
        <f t="shared" si="144"/>
        <v>13.250320607247197</v>
      </c>
      <c r="AC431">
        <v>33.278799999999997</v>
      </c>
      <c r="AD431" s="31"/>
      <c r="AE431" s="32"/>
    </row>
    <row r="432" spans="1:31" x14ac:dyDescent="0.35">
      <c r="A432" s="2">
        <v>44790</v>
      </c>
      <c r="B432" s="6" t="s">
        <v>18</v>
      </c>
      <c r="C432" s="6" t="s">
        <v>214</v>
      </c>
      <c r="D432" t="s">
        <v>109</v>
      </c>
      <c r="E432" t="s">
        <v>21</v>
      </c>
      <c r="F432">
        <v>14</v>
      </c>
      <c r="G432" t="s">
        <v>29</v>
      </c>
      <c r="H432" t="s">
        <v>66</v>
      </c>
      <c r="I432" t="str">
        <f t="shared" si="124"/>
        <v>L3PafI10</v>
      </c>
      <c r="J432" t="s">
        <v>450</v>
      </c>
      <c r="K432" t="s">
        <v>215</v>
      </c>
      <c r="L432" s="1">
        <v>0.74299999999999999</v>
      </c>
      <c r="M432">
        <v>21.15</v>
      </c>
      <c r="N432" s="1">
        <f t="shared" si="136"/>
        <v>-2.1149999999999998</v>
      </c>
      <c r="O432" s="6" t="s">
        <v>160</v>
      </c>
      <c r="P432">
        <v>0.55400000000000005</v>
      </c>
      <c r="Q432" s="1">
        <f t="shared" si="125"/>
        <v>0.18899999999999995</v>
      </c>
      <c r="R432">
        <v>32.869999999999997</v>
      </c>
      <c r="S432" s="42">
        <f t="shared" si="135"/>
        <v>-3.2869999999999999</v>
      </c>
      <c r="T432" s="1">
        <f t="shared" si="137"/>
        <v>-1.1720000000000002</v>
      </c>
      <c r="U432">
        <v>90.85</v>
      </c>
      <c r="V432">
        <v>90.85</v>
      </c>
      <c r="W432" s="21">
        <f t="shared" si="143"/>
        <v>6479.1721625</v>
      </c>
      <c r="X432" s="23">
        <f t="shared" si="139"/>
        <v>0.34115523465703956</v>
      </c>
      <c r="Y432" s="27">
        <f t="shared" si="140"/>
        <v>3.1667291656668502E-5</v>
      </c>
      <c r="Z432" s="27">
        <f t="shared" si="141"/>
        <v>2.0517783456365508E-5</v>
      </c>
      <c r="AA432" s="22">
        <f t="shared" si="142"/>
        <v>20.517783456365507</v>
      </c>
      <c r="AB432" s="22">
        <f t="shared" si="144"/>
        <v>17.506641174373296</v>
      </c>
      <c r="AC432">
        <v>32.178800000000003</v>
      </c>
      <c r="AD432" s="31"/>
      <c r="AE432" s="32"/>
    </row>
    <row r="433" spans="1:31" x14ac:dyDescent="0.35">
      <c r="A433" s="2">
        <v>44792</v>
      </c>
      <c r="B433" s="6" t="s">
        <v>18</v>
      </c>
      <c r="C433" s="6" t="s">
        <v>214</v>
      </c>
      <c r="D433" t="s">
        <v>20</v>
      </c>
      <c r="E433" t="s">
        <v>21</v>
      </c>
      <c r="F433">
        <v>16</v>
      </c>
      <c r="G433" t="s">
        <v>29</v>
      </c>
      <c r="H433" t="s">
        <v>36</v>
      </c>
      <c r="I433" t="str">
        <f t="shared" si="124"/>
        <v>K6PafI4</v>
      </c>
      <c r="J433" t="s">
        <v>428</v>
      </c>
      <c r="K433" t="s">
        <v>227</v>
      </c>
      <c r="L433" s="1">
        <v>0.58399999999999996</v>
      </c>
      <c r="M433">
        <v>8.7799999999999994</v>
      </c>
      <c r="N433" s="1">
        <f t="shared" si="136"/>
        <v>-0.87799999999999989</v>
      </c>
      <c r="O433" t="s">
        <v>228</v>
      </c>
      <c r="P433">
        <v>0.505</v>
      </c>
      <c r="Q433" s="1">
        <f t="shared" si="125"/>
        <v>7.8999999999999959E-2</v>
      </c>
      <c r="R433">
        <v>32.56</v>
      </c>
      <c r="S433" s="42">
        <f t="shared" si="135"/>
        <v>-3.2560000000000002</v>
      </c>
      <c r="T433" s="1">
        <f t="shared" si="137"/>
        <v>-2.3780000000000001</v>
      </c>
      <c r="U433">
        <v>80.45</v>
      </c>
      <c r="V433">
        <v>80.45</v>
      </c>
      <c r="W433" s="21">
        <f t="shared" si="143"/>
        <v>5080.6789625000001</v>
      </c>
      <c r="X433" s="23">
        <f t="shared" si="139"/>
        <v>0.15643564356435635</v>
      </c>
      <c r="Y433" s="27">
        <f t="shared" si="140"/>
        <v>1.2127582126777042E-5</v>
      </c>
      <c r="Z433" s="27">
        <f t="shared" si="141"/>
        <v>6.1616351377507129E-6</v>
      </c>
      <c r="AA433" s="22">
        <f t="shared" si="142"/>
        <v>6.1616351377507126</v>
      </c>
      <c r="AB433" s="22">
        <f t="shared" si="144"/>
        <v>2.5910997215099716</v>
      </c>
      <c r="AC433">
        <v>34.301699999999997</v>
      </c>
      <c r="AD433" s="31"/>
      <c r="AE433" s="32"/>
    </row>
    <row r="434" spans="1:31" x14ac:dyDescent="0.35">
      <c r="A434" s="2">
        <v>44750</v>
      </c>
      <c r="B434" t="s">
        <v>18</v>
      </c>
      <c r="C434" t="s">
        <v>155</v>
      </c>
      <c r="D434" t="s">
        <v>133</v>
      </c>
      <c r="E434" t="s">
        <v>46</v>
      </c>
      <c r="F434">
        <v>7</v>
      </c>
      <c r="G434" t="s">
        <v>29</v>
      </c>
      <c r="H434" t="s">
        <v>52</v>
      </c>
      <c r="I434" t="str">
        <f t="shared" si="124"/>
        <v>K1PafF9</v>
      </c>
      <c r="J434" t="s">
        <v>481</v>
      </c>
      <c r="K434" t="s">
        <v>177</v>
      </c>
      <c r="L434" s="1">
        <v>0.61199999999999999</v>
      </c>
      <c r="M434">
        <v>22.15</v>
      </c>
      <c r="N434" s="1">
        <f t="shared" si="136"/>
        <v>-2.2149999999999999</v>
      </c>
      <c r="O434" t="s">
        <v>178</v>
      </c>
      <c r="P434">
        <v>0.50900000000000001</v>
      </c>
      <c r="Q434" s="1">
        <f t="shared" si="125"/>
        <v>0.10299999999999998</v>
      </c>
      <c r="R434">
        <v>32.54</v>
      </c>
      <c r="S434" s="42">
        <f t="shared" si="135"/>
        <v>-3.254</v>
      </c>
      <c r="T434" s="1">
        <f t="shared" si="137"/>
        <v>-1.0390000000000001</v>
      </c>
      <c r="U434">
        <v>93.95</v>
      </c>
      <c r="V434">
        <v>30</v>
      </c>
      <c r="W434" s="21">
        <f t="shared" si="143"/>
        <v>6928.8829625000008</v>
      </c>
      <c r="X434" s="23">
        <f t="shared" si="139"/>
        <v>0.20235756385068759</v>
      </c>
      <c r="Y434" s="27">
        <f t="shared" si="140"/>
        <v>1.6648687246241517E-5</v>
      </c>
      <c r="Z434" s="27">
        <f t="shared" si="141"/>
        <v>1.153568054084739E-5</v>
      </c>
      <c r="AA434" s="22">
        <f t="shared" si="142"/>
        <v>11.535680540847389</v>
      </c>
      <c r="AB434" s="22">
        <f t="shared" si="144"/>
        <v>11.102676170209227</v>
      </c>
      <c r="AC434">
        <v>33.388599999999997</v>
      </c>
      <c r="AD434" s="31"/>
      <c r="AE434" s="32"/>
    </row>
    <row r="435" spans="1:31" x14ac:dyDescent="0.35">
      <c r="A435" s="2">
        <v>44763</v>
      </c>
      <c r="B435" t="s">
        <v>18</v>
      </c>
      <c r="C435" t="s">
        <v>181</v>
      </c>
      <c r="D435" t="s">
        <v>109</v>
      </c>
      <c r="E435" t="s">
        <v>21</v>
      </c>
      <c r="F435">
        <v>13</v>
      </c>
      <c r="G435" t="s">
        <v>29</v>
      </c>
      <c r="H435" t="s">
        <v>66</v>
      </c>
      <c r="I435" t="str">
        <f t="shared" si="124"/>
        <v>L3PafI10</v>
      </c>
      <c r="J435" t="s">
        <v>450</v>
      </c>
      <c r="K435" t="s">
        <v>188</v>
      </c>
      <c r="L435" s="1">
        <v>0.67800000000000005</v>
      </c>
      <c r="M435">
        <v>22.09</v>
      </c>
      <c r="N435" s="1">
        <f t="shared" si="136"/>
        <v>-2.2090000000000001</v>
      </c>
      <c r="O435" t="s">
        <v>189</v>
      </c>
      <c r="P435">
        <v>0.56599999999999995</v>
      </c>
      <c r="Q435" s="1">
        <f t="shared" si="125"/>
        <v>0.1120000000000001</v>
      </c>
      <c r="R435">
        <v>32.36</v>
      </c>
      <c r="S435" s="42">
        <f t="shared" ref="S435:S463" si="145">R435/-10</f>
        <v>-3.2359999999999998</v>
      </c>
      <c r="T435" s="1">
        <f t="shared" si="137"/>
        <v>-1.0269999999999997</v>
      </c>
      <c r="U435">
        <v>90.85</v>
      </c>
      <c r="V435" s="13">
        <f>(T435+U435)/2</f>
        <v>44.911499999999997</v>
      </c>
      <c r="W435" s="21">
        <f t="shared" si="143"/>
        <v>6479.1721625</v>
      </c>
      <c r="X435" s="23">
        <f t="shared" si="139"/>
        <v>0.197879858657244</v>
      </c>
      <c r="Y435" s="27">
        <f t="shared" si="140"/>
        <v>1.6196356238788508E-5</v>
      </c>
      <c r="Z435" s="27">
        <f t="shared" si="141"/>
        <v>1.049389804762917E-5</v>
      </c>
      <c r="AA435" s="22">
        <f t="shared" si="142"/>
        <v>10.49389804762917</v>
      </c>
      <c r="AB435" s="22">
        <f t="shared" si="144"/>
        <v>10.218011730895007</v>
      </c>
      <c r="AC435">
        <v>31.981100000000001</v>
      </c>
      <c r="AD435" s="31"/>
      <c r="AE435" s="32"/>
    </row>
    <row r="436" spans="1:31" x14ac:dyDescent="0.35">
      <c r="A436" s="2">
        <v>44748</v>
      </c>
      <c r="B436" t="s">
        <v>18</v>
      </c>
      <c r="C436" t="s">
        <v>155</v>
      </c>
      <c r="D436" t="s">
        <v>45</v>
      </c>
      <c r="E436" t="s">
        <v>46</v>
      </c>
      <c r="F436">
        <v>1</v>
      </c>
      <c r="G436" t="s">
        <v>29</v>
      </c>
      <c r="H436" t="s">
        <v>54</v>
      </c>
      <c r="I436" t="str">
        <f t="shared" si="124"/>
        <v>L4PafA6</v>
      </c>
      <c r="J436" t="s">
        <v>436</v>
      </c>
      <c r="K436" t="s">
        <v>169</v>
      </c>
      <c r="L436" s="1">
        <v>0.70799999999999996</v>
      </c>
      <c r="M436">
        <v>15.64</v>
      </c>
      <c r="N436" s="1">
        <f t="shared" si="136"/>
        <v>-1.5640000000000001</v>
      </c>
      <c r="O436" t="s">
        <v>170</v>
      </c>
      <c r="P436">
        <v>0.53800000000000003</v>
      </c>
      <c r="Q436" s="1">
        <f t="shared" si="125"/>
        <v>0.16999999999999993</v>
      </c>
      <c r="R436">
        <v>31.73</v>
      </c>
      <c r="S436" s="42">
        <f t="shared" si="145"/>
        <v>-3.173</v>
      </c>
      <c r="T436" s="1">
        <f t="shared" si="137"/>
        <v>-1.609</v>
      </c>
      <c r="U436">
        <v>53.6</v>
      </c>
      <c r="V436" s="13">
        <f>(T436+U436)/2</f>
        <v>25.9955</v>
      </c>
      <c r="W436" s="21">
        <f t="shared" si="143"/>
        <v>2255.2736</v>
      </c>
      <c r="X436" s="23">
        <f t="shared" si="139"/>
        <v>0.31598513011152402</v>
      </c>
      <c r="Y436" s="27">
        <f t="shared" si="140"/>
        <v>2.8816192869811644E-5</v>
      </c>
      <c r="Z436" s="27">
        <f t="shared" si="141"/>
        <v>6.4988399031794439E-6</v>
      </c>
      <c r="AA436" s="22">
        <f t="shared" si="142"/>
        <v>6.4988399031794435</v>
      </c>
      <c r="AB436" s="22">
        <f t="shared" si="144"/>
        <v>4.0390552536851727</v>
      </c>
      <c r="AC436">
        <v>33.4651</v>
      </c>
      <c r="AD436" s="37"/>
      <c r="AE436" s="39"/>
    </row>
    <row r="437" spans="1:31" s="4" customFormat="1" x14ac:dyDescent="0.35">
      <c r="A437" s="2">
        <v>44779</v>
      </c>
      <c r="B437" s="6" t="s">
        <v>18</v>
      </c>
      <c r="C437" s="6" t="s">
        <v>196</v>
      </c>
      <c r="D437" t="s">
        <v>20</v>
      </c>
      <c r="E437" t="s">
        <v>21</v>
      </c>
      <c r="F437">
        <v>4</v>
      </c>
      <c r="G437" t="s">
        <v>29</v>
      </c>
      <c r="H437" t="s">
        <v>76</v>
      </c>
      <c r="I437" t="str">
        <f t="shared" si="124"/>
        <v>K6PafH5</v>
      </c>
      <c r="J437" t="s">
        <v>427</v>
      </c>
      <c r="K437" t="s">
        <v>117</v>
      </c>
      <c r="L437" s="1">
        <v>0.56799999999999995</v>
      </c>
      <c r="M437">
        <v>10.26</v>
      </c>
      <c r="N437" s="1">
        <f t="shared" si="136"/>
        <v>-1.026</v>
      </c>
      <c r="O437" s="6" t="s">
        <v>213</v>
      </c>
      <c r="P437">
        <v>0.39600000000000002</v>
      </c>
      <c r="Q437" s="1">
        <f t="shared" si="125"/>
        <v>0.17199999999999993</v>
      </c>
      <c r="R437">
        <v>30.01</v>
      </c>
      <c r="S437" s="42">
        <f t="shared" si="145"/>
        <v>-3.0010000000000003</v>
      </c>
      <c r="T437" s="1">
        <f t="shared" si="137"/>
        <v>-1.9750000000000003</v>
      </c>
      <c r="U437">
        <v>75.5</v>
      </c>
      <c r="V437">
        <v>75.5</v>
      </c>
      <c r="W437" s="21">
        <f t="shared" si="143"/>
        <v>4474.69625</v>
      </c>
      <c r="X437" s="23">
        <f t="shared" si="139"/>
        <v>0.43434343434343414</v>
      </c>
      <c r="Y437" s="27">
        <f t="shared" si="140"/>
        <v>4.2630429253755964E-5</v>
      </c>
      <c r="Z437" s="27">
        <f t="shared" si="141"/>
        <v>1.907582219176721E-5</v>
      </c>
      <c r="AA437" s="22">
        <f t="shared" si="142"/>
        <v>19.075822191767209</v>
      </c>
      <c r="AB437" s="22">
        <f t="shared" si="144"/>
        <v>9.6586441477302305</v>
      </c>
      <c r="AC437">
        <v>31.516500000000001</v>
      </c>
      <c r="AD437" s="34"/>
      <c r="AE437" s="32"/>
    </row>
    <row r="438" spans="1:31" x14ac:dyDescent="0.35">
      <c r="A438" s="2">
        <v>44791</v>
      </c>
      <c r="B438" s="6" t="s">
        <v>18</v>
      </c>
      <c r="C438" s="6" t="s">
        <v>214</v>
      </c>
      <c r="D438" t="s">
        <v>86</v>
      </c>
      <c r="E438" t="s">
        <v>46</v>
      </c>
      <c r="F438">
        <v>3</v>
      </c>
      <c r="G438" t="s">
        <v>29</v>
      </c>
      <c r="H438" t="s">
        <v>38</v>
      </c>
      <c r="I438" t="str">
        <f t="shared" si="124"/>
        <v>K5PafA5</v>
      </c>
      <c r="J438" t="s">
        <v>404</v>
      </c>
      <c r="K438" t="s">
        <v>219</v>
      </c>
      <c r="L438" s="1">
        <v>0.71</v>
      </c>
      <c r="M438">
        <v>14.65</v>
      </c>
      <c r="N438" s="1">
        <f t="shared" ref="N438:N469" si="146">M438/-10</f>
        <v>-1.4650000000000001</v>
      </c>
      <c r="O438" t="s">
        <v>220</v>
      </c>
      <c r="P438">
        <v>0.57299999999999995</v>
      </c>
      <c r="Q438" s="1">
        <f t="shared" si="125"/>
        <v>0.13700000000000001</v>
      </c>
      <c r="R438">
        <v>29.92</v>
      </c>
      <c r="S438" s="42">
        <f t="shared" si="145"/>
        <v>-2.992</v>
      </c>
      <c r="T438" s="1">
        <f t="shared" ref="T438:T463" si="147">S438-N438</f>
        <v>-1.5269999999999999</v>
      </c>
      <c r="U438">
        <v>51.9</v>
      </c>
      <c r="V438">
        <v>51.9</v>
      </c>
      <c r="W438" s="21">
        <f t="shared" si="143"/>
        <v>2114.4838499999996</v>
      </c>
      <c r="X438" s="23">
        <f t="shared" si="139"/>
        <v>0.2390924956369983</v>
      </c>
      <c r="Y438" s="27">
        <f t="shared" si="140"/>
        <v>2.0443800766505371E-5</v>
      </c>
      <c r="Z438" s="27">
        <f t="shared" si="141"/>
        <v>4.3228086553393223E-6</v>
      </c>
      <c r="AA438" s="22">
        <f t="shared" si="142"/>
        <v>4.3228086553393226</v>
      </c>
      <c r="AB438" s="22">
        <f t="shared" si="144"/>
        <v>2.8309159497965442</v>
      </c>
      <c r="AC438">
        <v>28.894600000000001</v>
      </c>
      <c r="AD438" s="34"/>
      <c r="AE438" s="35"/>
    </row>
    <row r="439" spans="1:31" s="4" customFormat="1" x14ac:dyDescent="0.35">
      <c r="A439" s="2">
        <v>44779</v>
      </c>
      <c r="B439" s="6" t="s">
        <v>18</v>
      </c>
      <c r="C439" s="6" t="s">
        <v>196</v>
      </c>
      <c r="D439" t="s">
        <v>45</v>
      </c>
      <c r="E439" t="s">
        <v>46</v>
      </c>
      <c r="F439">
        <v>10</v>
      </c>
      <c r="G439" t="s">
        <v>29</v>
      </c>
      <c r="H439" t="s">
        <v>54</v>
      </c>
      <c r="I439" t="str">
        <f t="shared" si="124"/>
        <v>L4PafA6</v>
      </c>
      <c r="J439" t="s">
        <v>436</v>
      </c>
      <c r="K439" t="s">
        <v>212</v>
      </c>
      <c r="L439" s="1">
        <v>0.69199999999999995</v>
      </c>
      <c r="M439">
        <v>12.36</v>
      </c>
      <c r="N439" s="1">
        <f t="shared" si="146"/>
        <v>-1.236</v>
      </c>
      <c r="O439" s="6" t="s">
        <v>178</v>
      </c>
      <c r="P439">
        <v>0.54900000000000004</v>
      </c>
      <c r="Q439" s="1">
        <f t="shared" si="125"/>
        <v>0.1429999999999999</v>
      </c>
      <c r="R439">
        <v>27.45</v>
      </c>
      <c r="S439" s="42">
        <f t="shared" si="145"/>
        <v>-2.7450000000000001</v>
      </c>
      <c r="T439" s="1">
        <f t="shared" si="147"/>
        <v>-1.5090000000000001</v>
      </c>
      <c r="U439">
        <v>53.6</v>
      </c>
      <c r="V439">
        <v>53.6</v>
      </c>
      <c r="W439" s="21">
        <f t="shared" si="143"/>
        <v>2255.2736</v>
      </c>
      <c r="X439" s="23">
        <f t="shared" si="139"/>
        <v>0.26047358834244061</v>
      </c>
      <c r="Y439" s="27">
        <f t="shared" si="140"/>
        <v>2.2717056987532365E-5</v>
      </c>
      <c r="Z439" s="27">
        <f t="shared" si="141"/>
        <v>5.1233178893677272E-6</v>
      </c>
      <c r="AA439" s="22">
        <f t="shared" si="142"/>
        <v>5.1233178893677271</v>
      </c>
      <c r="AB439" s="22">
        <f t="shared" si="144"/>
        <v>3.3951742142927279</v>
      </c>
      <c r="AC439">
        <v>31.516500000000001</v>
      </c>
      <c r="AD439" s="34"/>
      <c r="AE439" s="35"/>
    </row>
    <row r="440" spans="1:31" x14ac:dyDescent="0.35">
      <c r="A440" s="10">
        <v>44777</v>
      </c>
      <c r="B440" s="6" t="s">
        <v>18</v>
      </c>
      <c r="C440" s="6" t="s">
        <v>196</v>
      </c>
      <c r="D440" t="s">
        <v>133</v>
      </c>
      <c r="E440" t="s">
        <v>46</v>
      </c>
      <c r="F440">
        <v>3</v>
      </c>
      <c r="G440" t="s">
        <v>29</v>
      </c>
      <c r="H440" t="s">
        <v>52</v>
      </c>
      <c r="I440" t="str">
        <f t="shared" si="124"/>
        <v>K1PafF9</v>
      </c>
      <c r="J440" t="s">
        <v>481</v>
      </c>
      <c r="K440" t="s">
        <v>204</v>
      </c>
      <c r="L440" s="1">
        <v>0.67600000000000005</v>
      </c>
      <c r="M440">
        <v>5.27</v>
      </c>
      <c r="N440" s="1">
        <f t="shared" si="146"/>
        <v>-0.52699999999999991</v>
      </c>
      <c r="O440" s="6" t="s">
        <v>205</v>
      </c>
      <c r="P440">
        <v>0.497</v>
      </c>
      <c r="Q440" s="1">
        <f t="shared" si="125"/>
        <v>0.17900000000000005</v>
      </c>
      <c r="R440">
        <v>27.01</v>
      </c>
      <c r="S440" s="42">
        <f t="shared" si="145"/>
        <v>-2.7010000000000001</v>
      </c>
      <c r="T440" s="1">
        <f t="shared" si="147"/>
        <v>-2.1740000000000004</v>
      </c>
      <c r="U440">
        <v>93.95</v>
      </c>
      <c r="V440">
        <v>93.95</v>
      </c>
      <c r="W440" s="21">
        <f t="shared" si="143"/>
        <v>6928.8829625000008</v>
      </c>
      <c r="X440" s="23">
        <f t="shared" si="139"/>
        <v>0.36016096579476869</v>
      </c>
      <c r="Y440" s="27">
        <f t="shared" si="140"/>
        <v>3.385277915230899E-5</v>
      </c>
      <c r="Z440" s="27">
        <f t="shared" si="141"/>
        <v>2.3456194470170897E-5</v>
      </c>
      <c r="AA440" s="22">
        <f t="shared" si="142"/>
        <v>23.456194470170896</v>
      </c>
      <c r="AB440" s="22">
        <f t="shared" si="144"/>
        <v>10.789417879563429</v>
      </c>
      <c r="AC440">
        <v>29.967099999999999</v>
      </c>
      <c r="AD440" s="31"/>
      <c r="AE440" s="32"/>
    </row>
    <row r="441" spans="1:31" x14ac:dyDescent="0.35">
      <c r="A441" s="2">
        <v>44804</v>
      </c>
      <c r="B441" s="6" t="s">
        <v>18</v>
      </c>
      <c r="C441" s="6" t="s">
        <v>232</v>
      </c>
      <c r="D441" t="s">
        <v>109</v>
      </c>
      <c r="E441" t="s">
        <v>21</v>
      </c>
      <c r="F441">
        <v>12</v>
      </c>
      <c r="G441" t="s">
        <v>29</v>
      </c>
      <c r="H441" t="s">
        <v>66</v>
      </c>
      <c r="I441" t="str">
        <f t="shared" si="124"/>
        <v>L3PafI10</v>
      </c>
      <c r="J441" t="s">
        <v>450</v>
      </c>
      <c r="K441" t="s">
        <v>226</v>
      </c>
      <c r="L441" s="1">
        <v>0.748</v>
      </c>
      <c r="M441">
        <v>8.76</v>
      </c>
      <c r="N441" s="1">
        <f t="shared" si="146"/>
        <v>-0.876</v>
      </c>
      <c r="O441" t="s">
        <v>233</v>
      </c>
      <c r="P441">
        <v>0.54800000000000004</v>
      </c>
      <c r="Q441" s="1">
        <f t="shared" si="125"/>
        <v>0.19999999999999996</v>
      </c>
      <c r="R441">
        <v>26.41</v>
      </c>
      <c r="S441" s="42">
        <f t="shared" si="145"/>
        <v>-2.641</v>
      </c>
      <c r="T441" s="1">
        <f t="shared" si="147"/>
        <v>-1.7650000000000001</v>
      </c>
      <c r="U441">
        <v>90.85</v>
      </c>
      <c r="V441">
        <v>86.8</v>
      </c>
      <c r="W441" s="21">
        <f t="shared" si="143"/>
        <v>6479.1721625</v>
      </c>
      <c r="X441" s="23">
        <f t="shared" si="139"/>
        <v>0.36496350364963492</v>
      </c>
      <c r="Y441" s="27">
        <f t="shared" si="140"/>
        <v>3.4409314328732451E-5</v>
      </c>
      <c r="Z441" s="27">
        <f t="shared" si="141"/>
        <v>2.2294387152943568E-5</v>
      </c>
      <c r="AA441" s="22">
        <f t="shared" si="142"/>
        <v>22.294387152943568</v>
      </c>
      <c r="AB441" s="22">
        <f t="shared" si="144"/>
        <v>12.631380823197487</v>
      </c>
      <c r="AC441">
        <v>32.519599999999997</v>
      </c>
      <c r="AD441" s="34"/>
      <c r="AE441" s="35"/>
    </row>
    <row r="442" spans="1:31" x14ac:dyDescent="0.35">
      <c r="A442" s="2">
        <v>44733</v>
      </c>
      <c r="B442" t="s">
        <v>18</v>
      </c>
      <c r="C442" t="s">
        <v>141</v>
      </c>
      <c r="D442" t="s">
        <v>133</v>
      </c>
      <c r="E442" t="s">
        <v>46</v>
      </c>
      <c r="F442">
        <v>6</v>
      </c>
      <c r="G442" t="s">
        <v>29</v>
      </c>
      <c r="H442" t="s">
        <v>52</v>
      </c>
      <c r="I442" t="str">
        <f t="shared" si="124"/>
        <v>K1PafF9</v>
      </c>
      <c r="J442" t="s">
        <v>481</v>
      </c>
      <c r="K442" t="s">
        <v>142</v>
      </c>
      <c r="L442" s="1">
        <v>0.60299999999999998</v>
      </c>
      <c r="M442">
        <v>10.130000000000001</v>
      </c>
      <c r="N442" s="1">
        <f t="shared" si="146"/>
        <v>-1.0130000000000001</v>
      </c>
      <c r="O442" t="s">
        <v>100</v>
      </c>
      <c r="P442">
        <v>0.42799999999999999</v>
      </c>
      <c r="Q442" s="1">
        <f t="shared" si="125"/>
        <v>0.17499999999999999</v>
      </c>
      <c r="R442">
        <v>25.86</v>
      </c>
      <c r="S442" s="42">
        <f t="shared" si="145"/>
        <v>-2.5859999999999999</v>
      </c>
      <c r="T442" s="1">
        <f t="shared" si="147"/>
        <v>-1.5729999999999997</v>
      </c>
      <c r="U442">
        <v>93.95</v>
      </c>
      <c r="V442">
        <v>30</v>
      </c>
      <c r="W442" s="21">
        <f t="shared" si="143"/>
        <v>6928.8829625000008</v>
      </c>
      <c r="X442" s="23">
        <f t="shared" si="139"/>
        <v>0.40887850467289716</v>
      </c>
      <c r="Y442" s="27">
        <f t="shared" si="140"/>
        <v>3.9574872073350732E-5</v>
      </c>
      <c r="Z442" s="27">
        <f t="shared" si="141"/>
        <v>2.7420965685215697E-5</v>
      </c>
      <c r="AA442" s="22">
        <f t="shared" si="142"/>
        <v>27.420965685215698</v>
      </c>
      <c r="AB442" s="22">
        <f t="shared" si="144"/>
        <v>17.432273162883472</v>
      </c>
      <c r="AC442">
        <v>30.972899999999999</v>
      </c>
      <c r="AD442" s="37"/>
      <c r="AE442" s="39"/>
    </row>
    <row r="443" spans="1:31" x14ac:dyDescent="0.35">
      <c r="A443" s="2">
        <v>44779</v>
      </c>
      <c r="B443" s="6" t="s">
        <v>18</v>
      </c>
      <c r="C443" s="6" t="s">
        <v>196</v>
      </c>
      <c r="D443" t="s">
        <v>45</v>
      </c>
      <c r="E443" t="s">
        <v>46</v>
      </c>
      <c r="F443">
        <v>12</v>
      </c>
      <c r="G443" t="s">
        <v>29</v>
      </c>
      <c r="H443" t="s">
        <v>107</v>
      </c>
      <c r="I443" t="str">
        <f t="shared" si="124"/>
        <v>L4PafB8</v>
      </c>
      <c r="J443" t="s">
        <v>417</v>
      </c>
      <c r="K443" t="s">
        <v>212</v>
      </c>
      <c r="L443" s="1">
        <v>0.72799999999999998</v>
      </c>
      <c r="M443">
        <v>10.41</v>
      </c>
      <c r="N443" s="1">
        <f t="shared" si="146"/>
        <v>-1.0409999999999999</v>
      </c>
      <c r="O443" s="6" t="s">
        <v>178</v>
      </c>
      <c r="P443">
        <v>0.58799999999999997</v>
      </c>
      <c r="Q443" s="1">
        <f t="shared" si="125"/>
        <v>0.14000000000000001</v>
      </c>
      <c r="R443">
        <v>25.57</v>
      </c>
      <c r="S443" s="42">
        <f t="shared" si="145"/>
        <v>-2.5569999999999999</v>
      </c>
      <c r="T443" s="1">
        <f t="shared" si="147"/>
        <v>-1.516</v>
      </c>
      <c r="U443">
        <v>50.9</v>
      </c>
      <c r="V443">
        <v>50.9</v>
      </c>
      <c r="W443" s="21">
        <f t="shared" si="143"/>
        <v>2033.78585</v>
      </c>
      <c r="X443" s="23">
        <f t="shared" si="139"/>
        <v>0.23809523809523814</v>
      </c>
      <c r="Y443" s="27">
        <f t="shared" si="140"/>
        <v>2.0338882385537271E-5</v>
      </c>
      <c r="Z443" s="27">
        <f t="shared" si="141"/>
        <v>4.1364931200519948E-6</v>
      </c>
      <c r="AA443" s="22">
        <f t="shared" si="142"/>
        <v>4.1364931200519948</v>
      </c>
      <c r="AB443" s="22">
        <f t="shared" si="144"/>
        <v>2.728557467052767</v>
      </c>
      <c r="AC443">
        <v>31.516500000000001</v>
      </c>
      <c r="AD443" s="37"/>
      <c r="AE443" s="39"/>
    </row>
    <row r="444" spans="1:31" x14ac:dyDescent="0.35">
      <c r="A444" s="2">
        <v>44779</v>
      </c>
      <c r="B444" s="6" t="s">
        <v>18</v>
      </c>
      <c r="C444" s="6" t="s">
        <v>196</v>
      </c>
      <c r="D444" t="s">
        <v>20</v>
      </c>
      <c r="E444" t="s">
        <v>21</v>
      </c>
      <c r="F444">
        <v>1</v>
      </c>
      <c r="G444" t="s">
        <v>29</v>
      </c>
      <c r="H444" t="s">
        <v>36</v>
      </c>
      <c r="I444" t="str">
        <f t="shared" si="124"/>
        <v>K6PafI4</v>
      </c>
      <c r="J444" t="s">
        <v>428</v>
      </c>
      <c r="K444" t="s">
        <v>117</v>
      </c>
      <c r="L444" s="1">
        <v>0.61899999999999999</v>
      </c>
      <c r="M444">
        <v>9.7200000000000006</v>
      </c>
      <c r="N444" s="1">
        <f t="shared" si="146"/>
        <v>-0.97200000000000009</v>
      </c>
      <c r="O444" s="6" t="s">
        <v>213</v>
      </c>
      <c r="P444">
        <v>0.497</v>
      </c>
      <c r="Q444" s="1">
        <f t="shared" si="125"/>
        <v>0.122</v>
      </c>
      <c r="R444">
        <v>25.35</v>
      </c>
      <c r="S444" s="42">
        <f t="shared" si="145"/>
        <v>-2.5350000000000001</v>
      </c>
      <c r="T444" s="1">
        <f t="shared" si="147"/>
        <v>-1.5630000000000002</v>
      </c>
      <c r="U444">
        <v>80.45</v>
      </c>
      <c r="V444">
        <v>80.45</v>
      </c>
      <c r="W444" s="21">
        <f t="shared" si="143"/>
        <v>5080.6789625000001</v>
      </c>
      <c r="X444" s="23">
        <f t="shared" si="139"/>
        <v>0.24547283702213279</v>
      </c>
      <c r="Y444" s="27">
        <f t="shared" si="140"/>
        <v>2.1117436572283984E-5</v>
      </c>
      <c r="Z444" s="27">
        <f t="shared" si="141"/>
        <v>1.0729091573473136E-5</v>
      </c>
      <c r="AA444" s="22">
        <f t="shared" si="142"/>
        <v>10.729091573473136</v>
      </c>
      <c r="AB444" s="22">
        <f t="shared" si="144"/>
        <v>6.8644219919853713</v>
      </c>
      <c r="AC444">
        <v>31.516500000000001</v>
      </c>
      <c r="AD444" s="31"/>
      <c r="AE444" s="32"/>
    </row>
    <row r="445" spans="1:31" x14ac:dyDescent="0.35">
      <c r="A445" s="2">
        <v>44779</v>
      </c>
      <c r="B445" s="6" t="s">
        <v>18</v>
      </c>
      <c r="C445" s="6" t="s">
        <v>196</v>
      </c>
      <c r="D445" t="s">
        <v>86</v>
      </c>
      <c r="E445" t="s">
        <v>46</v>
      </c>
      <c r="F445">
        <v>7</v>
      </c>
      <c r="G445" t="s">
        <v>29</v>
      </c>
      <c r="H445" t="s">
        <v>38</v>
      </c>
      <c r="I445" t="str">
        <f t="shared" si="124"/>
        <v>K5PafA5</v>
      </c>
      <c r="J445" t="s">
        <v>404</v>
      </c>
      <c r="K445" t="s">
        <v>150</v>
      </c>
      <c r="L445" s="1">
        <v>0.70499999999999996</v>
      </c>
      <c r="M445">
        <v>8.14</v>
      </c>
      <c r="N445" s="1">
        <f t="shared" si="146"/>
        <v>-0.81400000000000006</v>
      </c>
      <c r="O445" s="6" t="s">
        <v>211</v>
      </c>
      <c r="P445">
        <v>0.53800000000000003</v>
      </c>
      <c r="Q445" s="1">
        <f t="shared" si="125"/>
        <v>0.16699999999999993</v>
      </c>
      <c r="R445">
        <v>24.54</v>
      </c>
      <c r="S445" s="42">
        <f t="shared" si="145"/>
        <v>-2.4539999999999997</v>
      </c>
      <c r="T445" s="1">
        <f t="shared" si="147"/>
        <v>-1.6399999999999997</v>
      </c>
      <c r="U445">
        <v>51.9</v>
      </c>
      <c r="V445">
        <v>51.9</v>
      </c>
      <c r="W445" s="21">
        <f t="shared" si="143"/>
        <v>2114.4838499999996</v>
      </c>
      <c r="X445" s="23">
        <f t="shared" si="139"/>
        <v>0.31040892193308534</v>
      </c>
      <c r="Y445" s="27">
        <f t="shared" si="140"/>
        <v>2.8191485187307792E-5</v>
      </c>
      <c r="Z445" s="27">
        <f t="shared" si="141"/>
        <v>5.9610440136076543E-6</v>
      </c>
      <c r="AA445" s="22">
        <f t="shared" si="142"/>
        <v>5.9610440136076539</v>
      </c>
      <c r="AB445" s="22">
        <f t="shared" si="144"/>
        <v>3.6347829351266188</v>
      </c>
      <c r="AC445">
        <v>31.516500000000001</v>
      </c>
      <c r="AD445" s="31"/>
      <c r="AE445" s="32"/>
    </row>
    <row r="446" spans="1:31" x14ac:dyDescent="0.35">
      <c r="A446" s="2">
        <v>44749</v>
      </c>
      <c r="B446" t="s">
        <v>18</v>
      </c>
      <c r="C446" t="s">
        <v>155</v>
      </c>
      <c r="D446" t="s">
        <v>109</v>
      </c>
      <c r="E446" t="s">
        <v>21</v>
      </c>
      <c r="F446">
        <v>9</v>
      </c>
      <c r="G446" t="s">
        <v>29</v>
      </c>
      <c r="H446" t="s">
        <v>66</v>
      </c>
      <c r="I446" t="str">
        <f t="shared" si="124"/>
        <v>L3PafI10</v>
      </c>
      <c r="J446" t="s">
        <v>450</v>
      </c>
      <c r="K446" t="s">
        <v>153</v>
      </c>
      <c r="L446" s="1">
        <v>0.74299999999999999</v>
      </c>
      <c r="M446">
        <v>10.57</v>
      </c>
      <c r="N446" s="1">
        <f t="shared" si="146"/>
        <v>-1.0569999999999999</v>
      </c>
      <c r="O446" t="s">
        <v>176</v>
      </c>
      <c r="P446">
        <v>0.53200000000000003</v>
      </c>
      <c r="Q446" s="1">
        <f t="shared" si="125"/>
        <v>0.21099999999999997</v>
      </c>
      <c r="R446">
        <v>24.34</v>
      </c>
      <c r="S446" s="42">
        <f t="shared" si="145"/>
        <v>-2.4340000000000002</v>
      </c>
      <c r="T446" s="1">
        <f t="shared" si="147"/>
        <v>-1.3770000000000002</v>
      </c>
      <c r="U446">
        <v>90.85</v>
      </c>
      <c r="V446" s="13">
        <f>(T446+U446)/2</f>
        <v>44.736499999999999</v>
      </c>
      <c r="W446" s="21">
        <f t="shared" si="143"/>
        <v>6479.1721625</v>
      </c>
      <c r="X446" s="23">
        <f t="shared" si="139"/>
        <v>0.39661654135338337</v>
      </c>
      <c r="Y446" s="27">
        <f t="shared" si="140"/>
        <v>3.811899521788311E-5</v>
      </c>
      <c r="Z446" s="27">
        <f t="shared" si="141"/>
        <v>2.4697953267817887E-5</v>
      </c>
      <c r="AA446" s="22">
        <f t="shared" si="142"/>
        <v>24.697953267817887</v>
      </c>
      <c r="AB446" s="22">
        <f t="shared" si="144"/>
        <v>17.936059018023155</v>
      </c>
      <c r="AC446">
        <v>34.081400000000002</v>
      </c>
      <c r="AD446" s="31"/>
      <c r="AE446" s="32"/>
    </row>
    <row r="447" spans="1:31" s="4" customFormat="1" x14ac:dyDescent="0.35">
      <c r="A447" s="2">
        <v>44750</v>
      </c>
      <c r="B447" t="s">
        <v>18</v>
      </c>
      <c r="C447" t="s">
        <v>155</v>
      </c>
      <c r="D447" t="s">
        <v>123</v>
      </c>
      <c r="E447" t="s">
        <v>21</v>
      </c>
      <c r="F447">
        <v>3</v>
      </c>
      <c r="G447" t="s">
        <v>29</v>
      </c>
      <c r="H447" t="s">
        <v>124</v>
      </c>
      <c r="I447" t="str">
        <f t="shared" si="124"/>
        <v>M1PafJ5</v>
      </c>
      <c r="J447" t="s">
        <v>465</v>
      </c>
      <c r="K447" t="s">
        <v>134</v>
      </c>
      <c r="L447" s="1">
        <v>0.80300000000000005</v>
      </c>
      <c r="M447">
        <v>13.35</v>
      </c>
      <c r="N447" s="1">
        <f t="shared" si="146"/>
        <v>-1.335</v>
      </c>
      <c r="O447" t="s">
        <v>179</v>
      </c>
      <c r="P447">
        <v>0.60699999999999998</v>
      </c>
      <c r="Q447" s="1">
        <f t="shared" si="125"/>
        <v>0.19600000000000006</v>
      </c>
      <c r="R447">
        <v>24.13</v>
      </c>
      <c r="S447" s="42">
        <f t="shared" si="145"/>
        <v>-2.4129999999999998</v>
      </c>
      <c r="T447" s="1">
        <f t="shared" si="147"/>
        <v>-1.0779999999999998</v>
      </c>
      <c r="U447">
        <v>69.05</v>
      </c>
      <c r="V447" s="13">
        <f>(T447+U447)/2</f>
        <v>33.985999999999997</v>
      </c>
      <c r="W447" s="21">
        <f t="shared" si="143"/>
        <v>3742.8034624999996</v>
      </c>
      <c r="X447" s="23">
        <f t="shared" si="139"/>
        <v>0.32289950576606269</v>
      </c>
      <c r="Y447" s="27">
        <f t="shared" si="140"/>
        <v>2.9594356868790647E-5</v>
      </c>
      <c r="Z447" s="27">
        <f t="shared" si="141"/>
        <v>1.1076586135897028E-5</v>
      </c>
      <c r="AA447" s="22">
        <f t="shared" si="142"/>
        <v>11.076586135897028</v>
      </c>
      <c r="AB447" s="22">
        <f t="shared" si="144"/>
        <v>10.275126285618766</v>
      </c>
      <c r="AC447">
        <v>33.388599999999997</v>
      </c>
      <c r="AD447" s="37"/>
      <c r="AE447" s="39"/>
    </row>
    <row r="448" spans="1:31" s="4" customFormat="1" x14ac:dyDescent="0.35">
      <c r="A448" s="2">
        <v>44804</v>
      </c>
      <c r="B448" s="6" t="s">
        <v>18</v>
      </c>
      <c r="C448" s="6" t="s">
        <v>232</v>
      </c>
      <c r="D448" t="s">
        <v>123</v>
      </c>
      <c r="E448" t="s">
        <v>21</v>
      </c>
      <c r="F448">
        <v>1</v>
      </c>
      <c r="G448" t="s">
        <v>29</v>
      </c>
      <c r="H448" t="s">
        <v>124</v>
      </c>
      <c r="I448" t="str">
        <f t="shared" si="124"/>
        <v>M1PafJ5</v>
      </c>
      <c r="J448" t="s">
        <v>465</v>
      </c>
      <c r="K448" t="s">
        <v>234</v>
      </c>
      <c r="L448" s="1">
        <v>0.80600000000000005</v>
      </c>
      <c r="M448">
        <v>12.53</v>
      </c>
      <c r="N448" s="1">
        <f t="shared" si="146"/>
        <v>-1.2529999999999999</v>
      </c>
      <c r="O448" t="s">
        <v>32</v>
      </c>
      <c r="P448">
        <v>0.63100000000000001</v>
      </c>
      <c r="Q448" s="1">
        <f t="shared" si="125"/>
        <v>0.17500000000000004</v>
      </c>
      <c r="R448">
        <v>22.45</v>
      </c>
      <c r="S448" s="42">
        <f t="shared" si="145"/>
        <v>-2.2450000000000001</v>
      </c>
      <c r="T448" s="1">
        <f t="shared" si="147"/>
        <v>-0.99200000000000021</v>
      </c>
      <c r="U448">
        <v>69.05</v>
      </c>
      <c r="V448">
        <v>69.95</v>
      </c>
      <c r="W448" s="21">
        <f t="shared" si="143"/>
        <v>3742.8034624999996</v>
      </c>
      <c r="X448" s="23">
        <f t="shared" si="139"/>
        <v>0.27733755942947708</v>
      </c>
      <c r="Y448" s="27">
        <f t="shared" si="140"/>
        <v>2.454090973773915E-5</v>
      </c>
      <c r="Z448" s="27">
        <f t="shared" si="141"/>
        <v>9.1851801939310038E-6</v>
      </c>
      <c r="AA448" s="22">
        <f t="shared" si="142"/>
        <v>9.1851801939310036</v>
      </c>
      <c r="AB448" s="22">
        <f t="shared" si="144"/>
        <v>9.2592542277530256</v>
      </c>
      <c r="AC448">
        <v>32.519599999999997</v>
      </c>
      <c r="AD448" s="31"/>
      <c r="AE448" s="32"/>
    </row>
    <row r="449" spans="1:31" x14ac:dyDescent="0.35">
      <c r="A449" s="2">
        <v>44806</v>
      </c>
      <c r="B449" s="6" t="s">
        <v>18</v>
      </c>
      <c r="C449" s="6" t="s">
        <v>232</v>
      </c>
      <c r="D449" t="s">
        <v>20</v>
      </c>
      <c r="E449" t="s">
        <v>21</v>
      </c>
      <c r="F449">
        <v>16</v>
      </c>
      <c r="G449" t="s">
        <v>29</v>
      </c>
      <c r="H449" t="s">
        <v>36</v>
      </c>
      <c r="I449" t="str">
        <f t="shared" si="124"/>
        <v>K6PafI4</v>
      </c>
      <c r="J449" t="s">
        <v>428</v>
      </c>
      <c r="K449" t="s">
        <v>241</v>
      </c>
      <c r="L449" s="1">
        <v>0.59099999999999997</v>
      </c>
      <c r="M449">
        <v>9.4499999999999993</v>
      </c>
      <c r="N449" s="1">
        <f t="shared" si="146"/>
        <v>-0.94499999999999995</v>
      </c>
      <c r="O449" t="s">
        <v>32</v>
      </c>
      <c r="P449">
        <v>0.50900000000000001</v>
      </c>
      <c r="Q449" s="1">
        <f t="shared" si="125"/>
        <v>8.1999999999999962E-2</v>
      </c>
      <c r="R449">
        <v>22.08</v>
      </c>
      <c r="S449" s="42">
        <f t="shared" si="145"/>
        <v>-2.2079999999999997</v>
      </c>
      <c r="T449" s="1">
        <f t="shared" si="147"/>
        <v>-1.2629999999999999</v>
      </c>
      <c r="U449">
        <v>80.45</v>
      </c>
      <c r="V449">
        <v>79</v>
      </c>
      <c r="W449" s="21">
        <f t="shared" si="143"/>
        <v>5080.6789625000001</v>
      </c>
      <c r="X449" s="23">
        <f t="shared" si="139"/>
        <v>0.16110019646365414</v>
      </c>
      <c r="Y449" s="27">
        <f t="shared" si="140"/>
        <v>1.2574253848476909E-5</v>
      </c>
      <c r="Z449" s="27">
        <f t="shared" si="141"/>
        <v>6.38857469970913E-6</v>
      </c>
      <c r="AA449" s="22">
        <f t="shared" si="142"/>
        <v>6.3885746997091299</v>
      </c>
      <c r="AB449" s="22">
        <f t="shared" si="144"/>
        <v>5.0582539190096041</v>
      </c>
      <c r="AC449">
        <v>35.566600000000001</v>
      </c>
      <c r="AD449" s="37"/>
      <c r="AE449" s="39"/>
    </row>
    <row r="450" spans="1:31" x14ac:dyDescent="0.35">
      <c r="A450" s="2">
        <v>44734</v>
      </c>
      <c r="B450" t="s">
        <v>18</v>
      </c>
      <c r="C450" t="s">
        <v>141</v>
      </c>
      <c r="D450" t="s">
        <v>109</v>
      </c>
      <c r="E450" t="s">
        <v>21</v>
      </c>
      <c r="F450">
        <v>1</v>
      </c>
      <c r="G450" t="s">
        <v>29</v>
      </c>
      <c r="H450" t="s">
        <v>66</v>
      </c>
      <c r="I450" t="str">
        <f t="shared" ref="I450:I513" si="148">D450&amp;G450&amp;H450</f>
        <v>L3PafI10</v>
      </c>
      <c r="J450" t="s">
        <v>450</v>
      </c>
      <c r="K450" t="s">
        <v>69</v>
      </c>
      <c r="L450" s="1">
        <v>0.70499999999999996</v>
      </c>
      <c r="M450">
        <v>4.49</v>
      </c>
      <c r="N450" s="1">
        <f t="shared" si="146"/>
        <v>-0.44900000000000001</v>
      </c>
      <c r="O450" t="s">
        <v>135</v>
      </c>
      <c r="P450">
        <v>0.498</v>
      </c>
      <c r="Q450" s="1">
        <f t="shared" ref="Q450:Q507" si="149">L450-P450</f>
        <v>0.20699999999999996</v>
      </c>
      <c r="R450">
        <v>21.08</v>
      </c>
      <c r="S450" s="42">
        <f t="shared" si="145"/>
        <v>-2.1079999999999997</v>
      </c>
      <c r="T450" s="1">
        <f t="shared" si="147"/>
        <v>-1.6589999999999996</v>
      </c>
      <c r="U450">
        <v>90.85</v>
      </c>
      <c r="V450" s="13">
        <f>(T450+U450)/2</f>
        <v>44.595499999999994</v>
      </c>
      <c r="W450" s="21">
        <f t="shared" si="143"/>
        <v>6479.1721625</v>
      </c>
      <c r="X450" s="23">
        <f t="shared" si="139"/>
        <v>0.41566265060240959</v>
      </c>
      <c r="Y450" s="27">
        <f t="shared" si="140"/>
        <v>4.0384725540821458E-5</v>
      </c>
      <c r="Z450" s="27">
        <f t="shared" si="141"/>
        <v>2.6165958951429316E-5</v>
      </c>
      <c r="AA450" s="22">
        <f t="shared" si="142"/>
        <v>26.165958951429317</v>
      </c>
      <c r="AB450" s="22">
        <f t="shared" si="144"/>
        <v>15.772127155774156</v>
      </c>
      <c r="AC450">
        <v>31.695499999999999</v>
      </c>
      <c r="AD450" s="34"/>
      <c r="AE450" s="35"/>
    </row>
    <row r="451" spans="1:31" x14ac:dyDescent="0.35">
      <c r="A451" s="2">
        <v>44806</v>
      </c>
      <c r="B451" s="6" t="s">
        <v>18</v>
      </c>
      <c r="C451" s="6" t="s">
        <v>232</v>
      </c>
      <c r="D451" t="s">
        <v>20</v>
      </c>
      <c r="E451" t="s">
        <v>21</v>
      </c>
      <c r="F451">
        <v>15</v>
      </c>
      <c r="G451" t="s">
        <v>29</v>
      </c>
      <c r="H451" t="s">
        <v>76</v>
      </c>
      <c r="I451" t="str">
        <f t="shared" si="148"/>
        <v>K6PafH5</v>
      </c>
      <c r="J451" t="s">
        <v>427</v>
      </c>
      <c r="K451" t="s">
        <v>241</v>
      </c>
      <c r="L451" s="1">
        <v>0.64100000000000001</v>
      </c>
      <c r="M451">
        <v>7.84</v>
      </c>
      <c r="N451" s="1">
        <f t="shared" si="146"/>
        <v>-0.78400000000000003</v>
      </c>
      <c r="O451" t="s">
        <v>32</v>
      </c>
      <c r="P451">
        <v>0.41799999999999998</v>
      </c>
      <c r="Q451" s="1">
        <f t="shared" si="149"/>
        <v>0.22300000000000003</v>
      </c>
      <c r="R451">
        <v>20.64</v>
      </c>
      <c r="S451" s="42">
        <f t="shared" si="145"/>
        <v>-2.0640000000000001</v>
      </c>
      <c r="T451" s="1">
        <f t="shared" si="147"/>
        <v>-1.28</v>
      </c>
      <c r="U451">
        <v>75.5</v>
      </c>
      <c r="V451">
        <v>78.75</v>
      </c>
      <c r="W451" s="21">
        <f t="shared" si="143"/>
        <v>4474.69625</v>
      </c>
      <c r="X451" s="23">
        <f t="shared" si="139"/>
        <v>0.53349282296650724</v>
      </c>
      <c r="Y451" s="27">
        <f t="shared" si="140"/>
        <v>5.4908836966362465E-5</v>
      </c>
      <c r="Z451" s="27">
        <f t="shared" si="141"/>
        <v>2.457003668652435E-5</v>
      </c>
      <c r="AA451" s="22">
        <f t="shared" si="142"/>
        <v>24.57003668652435</v>
      </c>
      <c r="AB451" s="22">
        <f t="shared" si="144"/>
        <v>19.195341161347148</v>
      </c>
      <c r="AC451">
        <v>35.566600000000001</v>
      </c>
      <c r="AD451" s="31"/>
      <c r="AE451" s="32"/>
    </row>
    <row r="452" spans="1:31" x14ac:dyDescent="0.35">
      <c r="A452" s="2">
        <v>44733</v>
      </c>
      <c r="B452" t="s">
        <v>18</v>
      </c>
      <c r="C452" t="s">
        <v>141</v>
      </c>
      <c r="D452" t="s">
        <v>123</v>
      </c>
      <c r="E452" t="s">
        <v>21</v>
      </c>
      <c r="F452">
        <v>3</v>
      </c>
      <c r="G452" t="s">
        <v>29</v>
      </c>
      <c r="H452" t="s">
        <v>124</v>
      </c>
      <c r="I452" t="str">
        <f t="shared" si="148"/>
        <v>M1PafJ5</v>
      </c>
      <c r="J452" t="s">
        <v>465</v>
      </c>
      <c r="K452" t="s">
        <v>145</v>
      </c>
      <c r="L452" s="1">
        <v>0.75600000000000001</v>
      </c>
      <c r="M452">
        <v>2.84</v>
      </c>
      <c r="N452" s="1">
        <f t="shared" si="146"/>
        <v>-0.28399999999999997</v>
      </c>
      <c r="O452" t="s">
        <v>146</v>
      </c>
      <c r="P452">
        <v>0.58699999999999997</v>
      </c>
      <c r="Q452" s="1">
        <f t="shared" si="149"/>
        <v>0.16900000000000004</v>
      </c>
      <c r="R452">
        <v>19.77</v>
      </c>
      <c r="S452" s="42">
        <f t="shared" si="145"/>
        <v>-1.9769999999999999</v>
      </c>
      <c r="T452" s="1">
        <f t="shared" si="147"/>
        <v>-1.6929999999999998</v>
      </c>
      <c r="U452">
        <v>69.05</v>
      </c>
      <c r="V452" s="13">
        <f>(T452+U452)/2</f>
        <v>33.6785</v>
      </c>
      <c r="W452" s="21">
        <f t="shared" si="143"/>
        <v>3742.8034624999996</v>
      </c>
      <c r="X452" s="23">
        <f t="shared" si="139"/>
        <v>0.28790459965928455</v>
      </c>
      <c r="Y452" s="27">
        <f t="shared" si="140"/>
        <v>2.5696974416167819E-5</v>
      </c>
      <c r="Z452" s="27">
        <f t="shared" si="141"/>
        <v>9.6178724820606821E-6</v>
      </c>
      <c r="AA452" s="22">
        <f t="shared" si="142"/>
        <v>9.6178724820606813</v>
      </c>
      <c r="AB452" s="22">
        <f t="shared" si="144"/>
        <v>5.6809642540228484</v>
      </c>
      <c r="AC452">
        <v>30.972899999999999</v>
      </c>
      <c r="AD452" s="31"/>
      <c r="AE452" s="32"/>
    </row>
    <row r="453" spans="1:31" x14ac:dyDescent="0.35">
      <c r="A453" s="2">
        <v>44721</v>
      </c>
      <c r="B453" t="s">
        <v>18</v>
      </c>
      <c r="C453" t="s">
        <v>19</v>
      </c>
      <c r="D453" t="s">
        <v>20</v>
      </c>
      <c r="E453" t="s">
        <v>21</v>
      </c>
      <c r="F453">
        <v>14</v>
      </c>
      <c r="G453" t="s">
        <v>29</v>
      </c>
      <c r="H453" t="s">
        <v>76</v>
      </c>
      <c r="I453" t="str">
        <f t="shared" si="148"/>
        <v>K6PafH5</v>
      </c>
      <c r="J453" t="s">
        <v>427</v>
      </c>
      <c r="K453" t="s">
        <v>23</v>
      </c>
      <c r="L453" s="1">
        <v>0.46800000000000003</v>
      </c>
      <c r="M453">
        <v>2.09</v>
      </c>
      <c r="N453" s="1">
        <f t="shared" si="146"/>
        <v>-0.20899999999999999</v>
      </c>
      <c r="O453" t="s">
        <v>24</v>
      </c>
      <c r="P453">
        <v>0.24399999999999999</v>
      </c>
      <c r="Q453" s="1">
        <f t="shared" si="149"/>
        <v>0.22400000000000003</v>
      </c>
      <c r="R453">
        <v>17.5</v>
      </c>
      <c r="S453" s="42">
        <f t="shared" si="145"/>
        <v>-1.75</v>
      </c>
      <c r="T453" s="1">
        <f t="shared" si="147"/>
        <v>-1.5409999999999999</v>
      </c>
      <c r="U453">
        <v>75.5</v>
      </c>
      <c r="V453" s="13">
        <f>(T453+U453)/2</f>
        <v>36.979500000000002</v>
      </c>
      <c r="W453" s="21">
        <f t="shared" si="143"/>
        <v>4474.69625</v>
      </c>
      <c r="X453" s="23">
        <f t="shared" ref="X453:X470" si="150">(L453-P453)/P453</f>
        <v>0.91803278688524603</v>
      </c>
      <c r="Y453" s="27">
        <f t="shared" ref="Y453:Y484" si="151">119*(10^-6)*(X453^1.231)</f>
        <v>1.071088596950812E-4</v>
      </c>
      <c r="Z453" s="27">
        <f t="shared" ref="Z453:Z484" si="152">Y453*(W453/10000)</f>
        <v>4.79279612819356E-5</v>
      </c>
      <c r="AA453" s="22">
        <f t="shared" ref="AA453:AA484" si="153">Z453*10^6</f>
        <v>47.927961281935602</v>
      </c>
      <c r="AB453" s="22">
        <f t="shared" si="144"/>
        <v>31.101856769588323</v>
      </c>
      <c r="AC453">
        <v>24.548100000000002</v>
      </c>
      <c r="AD453" s="31"/>
      <c r="AE453" s="32"/>
    </row>
    <row r="454" spans="1:31" x14ac:dyDescent="0.35">
      <c r="A454" s="2">
        <v>44777</v>
      </c>
      <c r="B454" t="s">
        <v>18</v>
      </c>
      <c r="C454" t="s">
        <v>196</v>
      </c>
      <c r="D454" t="s">
        <v>109</v>
      </c>
      <c r="E454" t="s">
        <v>21</v>
      </c>
      <c r="F454">
        <v>14</v>
      </c>
      <c r="G454" t="s">
        <v>29</v>
      </c>
      <c r="H454" t="s">
        <v>66</v>
      </c>
      <c r="I454" t="str">
        <f t="shared" si="148"/>
        <v>L3PafI10</v>
      </c>
      <c r="J454" t="s">
        <v>450</v>
      </c>
      <c r="K454" t="s">
        <v>87</v>
      </c>
      <c r="L454" s="1">
        <v>0.72699999999999998</v>
      </c>
      <c r="M454">
        <v>6.58</v>
      </c>
      <c r="N454" s="1">
        <f t="shared" si="146"/>
        <v>-0.65800000000000003</v>
      </c>
      <c r="O454" t="s">
        <v>180</v>
      </c>
      <c r="P454">
        <v>0.52500000000000002</v>
      </c>
      <c r="Q454" s="1">
        <f t="shared" si="149"/>
        <v>0.20199999999999996</v>
      </c>
      <c r="R454">
        <v>17.04</v>
      </c>
      <c r="S454" s="42">
        <f t="shared" si="145"/>
        <v>-1.704</v>
      </c>
      <c r="T454" s="1">
        <f t="shared" si="147"/>
        <v>-1.0459999999999998</v>
      </c>
      <c r="U454">
        <v>90.85</v>
      </c>
      <c r="V454">
        <v>90.85</v>
      </c>
      <c r="W454" s="21">
        <f t="shared" si="143"/>
        <v>6479.1721625</v>
      </c>
      <c r="X454" s="23">
        <f t="shared" si="150"/>
        <v>0.38476190476190464</v>
      </c>
      <c r="Y454" s="27">
        <f t="shared" si="151"/>
        <v>3.6721329347175186E-5</v>
      </c>
      <c r="Z454" s="27">
        <f t="shared" si="152"/>
        <v>2.3792381487621175E-5</v>
      </c>
      <c r="AA454" s="22">
        <f t="shared" si="153"/>
        <v>23.792381487621174</v>
      </c>
      <c r="AB454" s="22">
        <f t="shared" si="144"/>
        <v>22.746062607668431</v>
      </c>
      <c r="AC454">
        <v>29.967099999999999</v>
      </c>
      <c r="AD454" s="31"/>
      <c r="AE454" s="32"/>
    </row>
    <row r="455" spans="1:31" x14ac:dyDescent="0.35">
      <c r="A455" s="2">
        <v>44720</v>
      </c>
      <c r="B455" t="s">
        <v>18</v>
      </c>
      <c r="C455" t="s">
        <v>19</v>
      </c>
      <c r="D455" t="s">
        <v>86</v>
      </c>
      <c r="E455" t="s">
        <v>46</v>
      </c>
      <c r="F455">
        <v>4</v>
      </c>
      <c r="G455" t="s">
        <v>29</v>
      </c>
      <c r="H455" t="s">
        <v>38</v>
      </c>
      <c r="I455" t="str">
        <f t="shared" si="148"/>
        <v>K5PafA5</v>
      </c>
      <c r="J455" t="s">
        <v>404</v>
      </c>
      <c r="K455" t="s">
        <v>87</v>
      </c>
      <c r="L455" s="1">
        <v>0.629</v>
      </c>
      <c r="M455">
        <v>8.6199999999999992</v>
      </c>
      <c r="N455" s="1">
        <f t="shared" si="146"/>
        <v>-0.86199999999999988</v>
      </c>
      <c r="O455" t="s">
        <v>88</v>
      </c>
      <c r="P455">
        <v>0.52</v>
      </c>
      <c r="Q455" s="1">
        <f t="shared" si="149"/>
        <v>0.10899999999999999</v>
      </c>
      <c r="R455">
        <v>16.48</v>
      </c>
      <c r="S455" s="42">
        <f t="shared" si="145"/>
        <v>-1.6480000000000001</v>
      </c>
      <c r="T455" s="1">
        <f t="shared" si="147"/>
        <v>-0.78600000000000025</v>
      </c>
      <c r="U455">
        <v>51.9</v>
      </c>
      <c r="V455" s="13">
        <f>(T455+U455)/2</f>
        <v>25.556999999999999</v>
      </c>
      <c r="W455" s="21">
        <f t="shared" si="143"/>
        <v>2114.4838499999996</v>
      </c>
      <c r="X455" s="23">
        <f t="shared" si="150"/>
        <v>0.20961538461538459</v>
      </c>
      <c r="Y455" s="27">
        <f t="shared" si="151"/>
        <v>1.7386768207459521E-5</v>
      </c>
      <c r="Z455" s="27">
        <f t="shared" si="152"/>
        <v>3.67640405783666E-6</v>
      </c>
      <c r="AA455" s="22">
        <f t="shared" si="153"/>
        <v>3.6764040578366601</v>
      </c>
      <c r="AB455" s="22">
        <f t="shared" si="144"/>
        <v>4.6773588522094895</v>
      </c>
      <c r="AC455">
        <v>26.9267</v>
      </c>
      <c r="AD455" s="31"/>
      <c r="AE455" s="32"/>
    </row>
    <row r="456" spans="1:31" x14ac:dyDescent="0.35">
      <c r="A456" s="2">
        <v>44723</v>
      </c>
      <c r="B456" t="s">
        <v>18</v>
      </c>
      <c r="C456" t="s">
        <v>19</v>
      </c>
      <c r="D456" t="s">
        <v>133</v>
      </c>
      <c r="E456" t="s">
        <v>46</v>
      </c>
      <c r="F456">
        <v>15</v>
      </c>
      <c r="G456" t="s">
        <v>29</v>
      </c>
      <c r="H456" t="s">
        <v>52</v>
      </c>
      <c r="I456" t="str">
        <f t="shared" si="148"/>
        <v>K1PafF9</v>
      </c>
      <c r="J456" t="s">
        <v>481</v>
      </c>
      <c r="K456" t="s">
        <v>138</v>
      </c>
      <c r="L456" s="1">
        <v>0.58299999999999996</v>
      </c>
      <c r="M456">
        <v>5.83</v>
      </c>
      <c r="N456" s="1">
        <f t="shared" si="146"/>
        <v>-0.58299999999999996</v>
      </c>
      <c r="O456" t="s">
        <v>139</v>
      </c>
      <c r="P456">
        <v>0.40600000000000003</v>
      </c>
      <c r="Q456" s="1">
        <f t="shared" si="149"/>
        <v>0.17699999999999994</v>
      </c>
      <c r="R456">
        <v>15.93</v>
      </c>
      <c r="S456" s="42">
        <f t="shared" si="145"/>
        <v>-1.593</v>
      </c>
      <c r="T456" s="1">
        <f t="shared" si="147"/>
        <v>-1.01</v>
      </c>
      <c r="U456">
        <v>93.95</v>
      </c>
      <c r="V456">
        <v>30</v>
      </c>
      <c r="W456" s="21">
        <f t="shared" si="143"/>
        <v>6928.8829625000008</v>
      </c>
      <c r="X456" s="23">
        <f t="shared" si="150"/>
        <v>0.43596059113300473</v>
      </c>
      <c r="Y456" s="27">
        <f t="shared" si="151"/>
        <v>4.2825900629069753E-5</v>
      </c>
      <c r="Z456" s="27">
        <f t="shared" si="152"/>
        <v>2.9673565322247946E-5</v>
      </c>
      <c r="AA456" s="22">
        <f t="shared" si="153"/>
        <v>29.673565322247946</v>
      </c>
      <c r="AB456" s="22">
        <f t="shared" si="144"/>
        <v>29.379767645790047</v>
      </c>
      <c r="AC456">
        <v>31.959900000000001</v>
      </c>
      <c r="AD456" s="34"/>
      <c r="AE456" s="35"/>
    </row>
    <row r="457" spans="1:31" x14ac:dyDescent="0.35">
      <c r="A457" s="2">
        <v>44721</v>
      </c>
      <c r="B457" t="s">
        <v>18</v>
      </c>
      <c r="C457" t="s">
        <v>19</v>
      </c>
      <c r="D457" t="s">
        <v>20</v>
      </c>
      <c r="E457" t="s">
        <v>21</v>
      </c>
      <c r="F457">
        <v>4</v>
      </c>
      <c r="G457" t="s">
        <v>29</v>
      </c>
      <c r="H457" t="s">
        <v>36</v>
      </c>
      <c r="I457" t="str">
        <f t="shared" si="148"/>
        <v>K6PafI4</v>
      </c>
      <c r="J457" t="s">
        <v>428</v>
      </c>
      <c r="K457" t="s">
        <v>23</v>
      </c>
      <c r="L457" s="1">
        <v>0.54200000000000004</v>
      </c>
      <c r="M457">
        <v>3.09</v>
      </c>
      <c r="N457" s="1">
        <f t="shared" si="146"/>
        <v>-0.309</v>
      </c>
      <c r="O457" t="s">
        <v>32</v>
      </c>
      <c r="P457">
        <v>0.38600000000000001</v>
      </c>
      <c r="Q457" s="1">
        <f t="shared" si="149"/>
        <v>0.15600000000000003</v>
      </c>
      <c r="R457">
        <v>13.84</v>
      </c>
      <c r="S457" s="42">
        <f t="shared" si="145"/>
        <v>-1.3839999999999999</v>
      </c>
      <c r="T457" s="1">
        <f t="shared" si="147"/>
        <v>-1.075</v>
      </c>
      <c r="U457">
        <v>80.45</v>
      </c>
      <c r="V457" s="13">
        <f>(T457+U457)/2</f>
        <v>39.6875</v>
      </c>
      <c r="W457" s="21">
        <f t="shared" si="143"/>
        <v>5080.6789625000001</v>
      </c>
      <c r="X457" s="23">
        <f t="shared" si="150"/>
        <v>0.4041450777202073</v>
      </c>
      <c r="Y457" s="27">
        <f t="shared" si="151"/>
        <v>3.9011654554745457E-5</v>
      </c>
      <c r="Z457" s="27">
        <f t="shared" si="152"/>
        <v>1.9820569258861258E-5</v>
      </c>
      <c r="AA457" s="22">
        <f t="shared" si="153"/>
        <v>19.820569258861259</v>
      </c>
      <c r="AB457" s="22">
        <f t="shared" si="144"/>
        <v>18.437738845452333</v>
      </c>
      <c r="AC457">
        <v>24.548100000000002</v>
      </c>
      <c r="AD457" s="31"/>
      <c r="AE457" s="32"/>
    </row>
    <row r="458" spans="1:31" x14ac:dyDescent="0.35">
      <c r="A458" s="2">
        <v>44776</v>
      </c>
      <c r="B458" t="s">
        <v>18</v>
      </c>
      <c r="C458" t="s">
        <v>196</v>
      </c>
      <c r="D458" t="s">
        <v>123</v>
      </c>
      <c r="E458" t="s">
        <v>21</v>
      </c>
      <c r="F458">
        <v>3</v>
      </c>
      <c r="G458" t="s">
        <v>29</v>
      </c>
      <c r="H458" t="s">
        <v>124</v>
      </c>
      <c r="I458" t="str">
        <f t="shared" si="148"/>
        <v>M1PafJ5</v>
      </c>
      <c r="J458" t="s">
        <v>465</v>
      </c>
      <c r="K458" t="s">
        <v>87</v>
      </c>
      <c r="L458" s="1">
        <v>0.78300000000000003</v>
      </c>
      <c r="M458">
        <v>5.07</v>
      </c>
      <c r="N458" s="1">
        <f t="shared" si="146"/>
        <v>-0.50700000000000001</v>
      </c>
      <c r="O458" t="s">
        <v>201</v>
      </c>
      <c r="P458">
        <v>0.61799999999999999</v>
      </c>
      <c r="Q458" s="1">
        <f t="shared" si="149"/>
        <v>0.16500000000000004</v>
      </c>
      <c r="R458">
        <v>13.24</v>
      </c>
      <c r="S458" s="42">
        <f t="shared" si="145"/>
        <v>-1.3240000000000001</v>
      </c>
      <c r="T458" s="1">
        <f t="shared" si="147"/>
        <v>-0.81700000000000006</v>
      </c>
      <c r="U458">
        <v>69.05</v>
      </c>
      <c r="V458">
        <v>69.05</v>
      </c>
      <c r="W458" s="21">
        <f t="shared" si="143"/>
        <v>3742.8034624999996</v>
      </c>
      <c r="X458" s="23">
        <f t="shared" si="150"/>
        <v>0.26699029126213597</v>
      </c>
      <c r="Y458" s="27">
        <f t="shared" si="151"/>
        <v>2.3418705429310345E-5</v>
      </c>
      <c r="Z458" s="27">
        <f t="shared" si="152"/>
        <v>8.7651611768090293E-6</v>
      </c>
      <c r="AA458" s="22">
        <f t="shared" si="153"/>
        <v>8.7651611768090287</v>
      </c>
      <c r="AB458" s="22">
        <f t="shared" si="144"/>
        <v>10.72847145264263</v>
      </c>
      <c r="AC458">
        <v>28.545300000000001</v>
      </c>
      <c r="AD458" s="31"/>
      <c r="AE458" s="32"/>
    </row>
    <row r="459" spans="1:31" x14ac:dyDescent="0.35">
      <c r="A459" s="2">
        <v>44722</v>
      </c>
      <c r="B459" t="s">
        <v>18</v>
      </c>
      <c r="C459" t="s">
        <v>19</v>
      </c>
      <c r="D459" t="s">
        <v>109</v>
      </c>
      <c r="E459" t="s">
        <v>21</v>
      </c>
      <c r="F459">
        <v>2</v>
      </c>
      <c r="G459" t="s">
        <v>29</v>
      </c>
      <c r="H459" t="s">
        <v>66</v>
      </c>
      <c r="I459" t="str">
        <f t="shared" si="148"/>
        <v>L3PafI10</v>
      </c>
      <c r="J459" t="s">
        <v>450</v>
      </c>
      <c r="K459" t="s">
        <v>117</v>
      </c>
      <c r="L459" s="1">
        <v>0.68899999999999995</v>
      </c>
      <c r="M459">
        <v>1.71</v>
      </c>
      <c r="N459" s="1">
        <f t="shared" si="146"/>
        <v>-0.17099999999999999</v>
      </c>
      <c r="O459" t="s">
        <v>118</v>
      </c>
      <c r="P459">
        <v>0.48499999999999999</v>
      </c>
      <c r="Q459" s="1">
        <f t="shared" si="149"/>
        <v>0.20399999999999996</v>
      </c>
      <c r="R459">
        <v>13.07</v>
      </c>
      <c r="S459" s="42">
        <f t="shared" si="145"/>
        <v>-1.3069999999999999</v>
      </c>
      <c r="T459" s="1">
        <f t="shared" si="147"/>
        <v>-1.1359999999999999</v>
      </c>
      <c r="U459">
        <v>90.85</v>
      </c>
      <c r="V459" s="13">
        <f t="shared" ref="V459:V465" si="154">(T459+U459)/2</f>
        <v>44.856999999999999</v>
      </c>
      <c r="W459" s="21">
        <f t="shared" si="143"/>
        <v>6479.1721625</v>
      </c>
      <c r="X459" s="23">
        <f t="shared" si="150"/>
        <v>0.42061855670103088</v>
      </c>
      <c r="Y459" s="27">
        <f t="shared" si="151"/>
        <v>4.0978269778104939E-5</v>
      </c>
      <c r="Z459" s="27">
        <f t="shared" si="152"/>
        <v>2.6550526481371257E-5</v>
      </c>
      <c r="AA459" s="22">
        <f t="shared" si="153"/>
        <v>26.550526481371257</v>
      </c>
      <c r="AB459" s="22">
        <f t="shared" si="144"/>
        <v>23.371942325150755</v>
      </c>
      <c r="AC459">
        <v>27.385200000000001</v>
      </c>
      <c r="AD459" s="31"/>
      <c r="AE459" s="32"/>
    </row>
    <row r="460" spans="1:31" x14ac:dyDescent="0.35">
      <c r="A460" s="2">
        <v>44720</v>
      </c>
      <c r="B460" t="s">
        <v>18</v>
      </c>
      <c r="C460" t="s">
        <v>19</v>
      </c>
      <c r="D460" t="s">
        <v>45</v>
      </c>
      <c r="E460" t="s">
        <v>46</v>
      </c>
      <c r="F460">
        <v>6</v>
      </c>
      <c r="G460" t="s">
        <v>29</v>
      </c>
      <c r="H460" t="s">
        <v>107</v>
      </c>
      <c r="I460" t="str">
        <f t="shared" si="148"/>
        <v>L4PafB8</v>
      </c>
      <c r="J460" t="s">
        <v>417</v>
      </c>
      <c r="K460" t="s">
        <v>23</v>
      </c>
      <c r="L460" s="1">
        <v>0.69299999999999995</v>
      </c>
      <c r="M460">
        <v>10.210000000000001</v>
      </c>
      <c r="N460" s="1">
        <f t="shared" si="146"/>
        <v>-1.0210000000000001</v>
      </c>
      <c r="O460" t="s">
        <v>105</v>
      </c>
      <c r="P460">
        <v>0.54</v>
      </c>
      <c r="Q460" s="1">
        <f t="shared" si="149"/>
        <v>0.15299999999999991</v>
      </c>
      <c r="R460">
        <v>11.35</v>
      </c>
      <c r="S460" s="42">
        <f t="shared" si="145"/>
        <v>-1.135</v>
      </c>
      <c r="T460" s="1">
        <f t="shared" si="147"/>
        <v>-0.11399999999999988</v>
      </c>
      <c r="U460">
        <v>50.9</v>
      </c>
      <c r="V460" s="13">
        <f t="shared" si="154"/>
        <v>25.393000000000001</v>
      </c>
      <c r="W460" s="21">
        <f t="shared" si="143"/>
        <v>2033.78585</v>
      </c>
      <c r="X460" s="23">
        <f t="shared" si="150"/>
        <v>0.28333333333333316</v>
      </c>
      <c r="Y460" s="27">
        <f t="shared" si="151"/>
        <v>2.5195639996823727E-5</v>
      </c>
      <c r="Z460" s="27">
        <f t="shared" si="152"/>
        <v>5.1242536107234139E-6</v>
      </c>
      <c r="AA460" s="22">
        <f t="shared" si="153"/>
        <v>5.1242536107234136</v>
      </c>
      <c r="AB460" s="22">
        <f t="shared" si="144"/>
        <v>44.949593076521218</v>
      </c>
      <c r="AC460">
        <v>26.9267</v>
      </c>
      <c r="AD460" s="31"/>
      <c r="AE460" s="32"/>
    </row>
    <row r="461" spans="1:31" x14ac:dyDescent="0.35">
      <c r="A461" s="2">
        <v>44721</v>
      </c>
      <c r="B461" t="s">
        <v>18</v>
      </c>
      <c r="C461" t="s">
        <v>19</v>
      </c>
      <c r="D461" t="s">
        <v>45</v>
      </c>
      <c r="E461" t="s">
        <v>46</v>
      </c>
      <c r="F461">
        <v>6</v>
      </c>
      <c r="G461" t="s">
        <v>29</v>
      </c>
      <c r="H461" t="s">
        <v>54</v>
      </c>
      <c r="I461" t="str">
        <f t="shared" si="148"/>
        <v>L4PafA6</v>
      </c>
      <c r="J461" t="s">
        <v>436</v>
      </c>
      <c r="K461" t="s">
        <v>23</v>
      </c>
      <c r="L461" s="1">
        <v>0.67300000000000004</v>
      </c>
      <c r="M461">
        <v>6.52</v>
      </c>
      <c r="N461" s="1">
        <f t="shared" si="146"/>
        <v>-0.65199999999999991</v>
      </c>
      <c r="O461" t="s">
        <v>48</v>
      </c>
      <c r="P461">
        <v>0.51400000000000001</v>
      </c>
      <c r="Q461" s="1">
        <f t="shared" si="149"/>
        <v>0.15900000000000003</v>
      </c>
      <c r="R461">
        <v>9.08</v>
      </c>
      <c r="S461" s="42">
        <f t="shared" si="145"/>
        <v>-0.90800000000000003</v>
      </c>
      <c r="T461" s="1">
        <f t="shared" si="147"/>
        <v>-0.25600000000000012</v>
      </c>
      <c r="U461">
        <v>53.6</v>
      </c>
      <c r="V461" s="13">
        <f t="shared" si="154"/>
        <v>26.672000000000001</v>
      </c>
      <c r="W461" s="21">
        <f t="shared" si="143"/>
        <v>2255.2736</v>
      </c>
      <c r="X461" s="23">
        <f t="shared" si="150"/>
        <v>0.30933852140077828</v>
      </c>
      <c r="Y461" s="27">
        <f t="shared" si="151"/>
        <v>2.8071862110349373E-5</v>
      </c>
      <c r="Z461" s="27">
        <f t="shared" si="152"/>
        <v>6.3309729520311227E-6</v>
      </c>
      <c r="AA461" s="22">
        <f t="shared" si="153"/>
        <v>6.3309729520311224</v>
      </c>
      <c r="AB461" s="22">
        <f t="shared" si="144"/>
        <v>24.73036309387156</v>
      </c>
      <c r="AC461">
        <v>24.548100000000002</v>
      </c>
      <c r="AD461" s="31"/>
      <c r="AE461" s="32"/>
    </row>
    <row r="462" spans="1:31" x14ac:dyDescent="0.35">
      <c r="A462" s="2">
        <v>44722</v>
      </c>
      <c r="B462" t="s">
        <v>18</v>
      </c>
      <c r="C462" t="s">
        <v>19</v>
      </c>
      <c r="D462" t="s">
        <v>123</v>
      </c>
      <c r="E462" t="s">
        <v>21</v>
      </c>
      <c r="F462">
        <v>1</v>
      </c>
      <c r="G462" t="s">
        <v>29</v>
      </c>
      <c r="H462" t="s">
        <v>124</v>
      </c>
      <c r="I462" t="str">
        <f t="shared" si="148"/>
        <v>M1PafJ5</v>
      </c>
      <c r="J462" t="s">
        <v>465</v>
      </c>
      <c r="K462" t="s">
        <v>125</v>
      </c>
      <c r="L462" s="1">
        <v>0.76300000000000001</v>
      </c>
      <c r="M462">
        <v>2.34</v>
      </c>
      <c r="N462" s="1">
        <f t="shared" si="146"/>
        <v>-0.23399999999999999</v>
      </c>
      <c r="O462" t="s">
        <v>126</v>
      </c>
      <c r="P462">
        <v>0.58399999999999996</v>
      </c>
      <c r="Q462" s="1">
        <f t="shared" si="149"/>
        <v>0.17900000000000005</v>
      </c>
      <c r="R462">
        <v>4.42</v>
      </c>
      <c r="S462" s="42">
        <f t="shared" si="145"/>
        <v>-0.442</v>
      </c>
      <c r="T462" s="1">
        <f t="shared" si="147"/>
        <v>-0.20800000000000002</v>
      </c>
      <c r="U462">
        <v>69.05</v>
      </c>
      <c r="V462" s="13">
        <f t="shared" si="154"/>
        <v>34.420999999999999</v>
      </c>
      <c r="W462" s="21">
        <f t="shared" si="143"/>
        <v>3742.8034624999996</v>
      </c>
      <c r="X462" s="23">
        <f t="shared" si="150"/>
        <v>0.30650684931506861</v>
      </c>
      <c r="Y462" s="27">
        <f t="shared" si="151"/>
        <v>2.7755868914346271E-5</v>
      </c>
      <c r="Z462" s="27">
        <f t="shared" si="152"/>
        <v>1.0388476227731133E-5</v>
      </c>
      <c r="AA462" s="22">
        <f t="shared" si="153"/>
        <v>10.388476227731134</v>
      </c>
      <c r="AB462" s="22">
        <f t="shared" si="144"/>
        <v>49.944597248707375</v>
      </c>
      <c r="AC462">
        <v>27.385200000000001</v>
      </c>
      <c r="AD462" s="34"/>
      <c r="AE462" s="32"/>
    </row>
    <row r="463" spans="1:31" x14ac:dyDescent="0.35">
      <c r="A463" s="2">
        <v>44735</v>
      </c>
      <c r="B463" t="s">
        <v>18</v>
      </c>
      <c r="C463" t="s">
        <v>141</v>
      </c>
      <c r="D463" t="s">
        <v>86</v>
      </c>
      <c r="E463" t="s">
        <v>46</v>
      </c>
      <c r="F463">
        <v>7</v>
      </c>
      <c r="G463" t="s">
        <v>29</v>
      </c>
      <c r="H463" t="s">
        <v>38</v>
      </c>
      <c r="I463" t="str">
        <f t="shared" si="148"/>
        <v>K5PafA5</v>
      </c>
      <c r="J463" t="s">
        <v>404</v>
      </c>
      <c r="K463" t="s">
        <v>152</v>
      </c>
      <c r="L463" s="1">
        <v>0.70399999999999996</v>
      </c>
      <c r="M463">
        <v>11.58</v>
      </c>
      <c r="N463" s="1">
        <f t="shared" si="146"/>
        <v>-1.1579999999999999</v>
      </c>
      <c r="O463" t="s">
        <v>146</v>
      </c>
      <c r="P463">
        <v>0.53100000000000003</v>
      </c>
      <c r="Q463" s="1">
        <f t="shared" si="149"/>
        <v>0.17299999999999993</v>
      </c>
      <c r="S463" s="42">
        <f t="shared" si="145"/>
        <v>0</v>
      </c>
      <c r="T463" s="1">
        <f t="shared" si="147"/>
        <v>1.1579999999999999</v>
      </c>
      <c r="U463">
        <v>51.9</v>
      </c>
      <c r="V463" s="13">
        <f t="shared" si="154"/>
        <v>26.529</v>
      </c>
      <c r="W463" s="21">
        <f t="shared" si="143"/>
        <v>2114.4838499999996</v>
      </c>
      <c r="X463" s="23">
        <f t="shared" si="150"/>
        <v>0.32580037664783412</v>
      </c>
      <c r="Y463" s="27">
        <f t="shared" si="151"/>
        <v>2.9921982106572367E-5</v>
      </c>
      <c r="Z463" s="27">
        <f t="shared" si="152"/>
        <v>6.3269547924336242E-6</v>
      </c>
      <c r="AA463" s="22">
        <f t="shared" si="153"/>
        <v>6.3269547924336242</v>
      </c>
      <c r="AB463" s="22">
        <f t="shared" si="144"/>
        <v>5.463691530598985</v>
      </c>
      <c r="AC463">
        <v>33.261499999999998</v>
      </c>
      <c r="AD463" s="31"/>
      <c r="AE463" s="32"/>
    </row>
    <row r="464" spans="1:31" x14ac:dyDescent="0.35">
      <c r="A464" s="2">
        <v>44764</v>
      </c>
      <c r="B464" t="s">
        <v>18</v>
      </c>
      <c r="C464" t="s">
        <v>181</v>
      </c>
      <c r="D464" t="s">
        <v>45</v>
      </c>
      <c r="E464" t="s">
        <v>46</v>
      </c>
      <c r="F464">
        <v>1</v>
      </c>
      <c r="G464" t="s">
        <v>29</v>
      </c>
      <c r="H464" t="s">
        <v>54</v>
      </c>
      <c r="I464" t="str">
        <f t="shared" si="148"/>
        <v>L4PafA6</v>
      </c>
      <c r="J464" t="s">
        <v>436</v>
      </c>
      <c r="K464" t="s">
        <v>194</v>
      </c>
      <c r="L464" s="1">
        <v>0.68</v>
      </c>
      <c r="M464">
        <v>23.45</v>
      </c>
      <c r="N464" s="1">
        <f t="shared" si="146"/>
        <v>-2.3449999999999998</v>
      </c>
      <c r="O464" t="s">
        <v>187</v>
      </c>
      <c r="P464">
        <v>0.58099999999999996</v>
      </c>
      <c r="Q464" s="1">
        <f t="shared" si="149"/>
        <v>9.9000000000000088E-2</v>
      </c>
      <c r="R464" t="s">
        <v>103</v>
      </c>
      <c r="S464" s="42" t="s">
        <v>103</v>
      </c>
      <c r="T464" s="1" t="s">
        <v>103</v>
      </c>
      <c r="U464">
        <v>53.6</v>
      </c>
      <c r="V464" s="13" t="e">
        <f t="shared" si="154"/>
        <v>#VALUE!</v>
      </c>
      <c r="W464" s="21">
        <f t="shared" si="143"/>
        <v>2255.2736</v>
      </c>
      <c r="X464" s="23">
        <f t="shared" si="150"/>
        <v>0.17039586919105007</v>
      </c>
      <c r="Y464" s="27">
        <f t="shared" si="151"/>
        <v>1.3473271674585239E-5</v>
      </c>
      <c r="Z464" s="27">
        <f t="shared" si="152"/>
        <v>3.0385913913319884E-6</v>
      </c>
      <c r="AA464" s="22">
        <f t="shared" si="153"/>
        <v>3.0385913913319884</v>
      </c>
      <c r="AB464" s="22" t="s">
        <v>103</v>
      </c>
      <c r="AC464">
        <v>34.764699999999998</v>
      </c>
      <c r="AD464" s="31"/>
      <c r="AE464" s="32"/>
    </row>
    <row r="465" spans="1:31" x14ac:dyDescent="0.35">
      <c r="A465" s="2">
        <v>44764</v>
      </c>
      <c r="B465" t="s">
        <v>18</v>
      </c>
      <c r="C465" t="s">
        <v>181</v>
      </c>
      <c r="D465" t="s">
        <v>45</v>
      </c>
      <c r="E465" t="s">
        <v>46</v>
      </c>
      <c r="F465">
        <v>3</v>
      </c>
      <c r="G465" t="s">
        <v>37</v>
      </c>
      <c r="H465" t="s">
        <v>195</v>
      </c>
      <c r="I465" t="str">
        <f t="shared" si="148"/>
        <v>L4Pfaj8</v>
      </c>
      <c r="J465" t="s">
        <v>494</v>
      </c>
      <c r="K465" t="s">
        <v>194</v>
      </c>
      <c r="L465" s="1">
        <v>0.97</v>
      </c>
      <c r="M465">
        <v>22.76</v>
      </c>
      <c r="N465" s="1">
        <f t="shared" si="146"/>
        <v>-2.2760000000000002</v>
      </c>
      <c r="O465" t="s">
        <v>187</v>
      </c>
      <c r="P465">
        <v>0.94499999999999995</v>
      </c>
      <c r="Q465" s="1">
        <f t="shared" si="149"/>
        <v>2.5000000000000022E-2</v>
      </c>
      <c r="R465">
        <v>33.85</v>
      </c>
      <c r="S465" s="42">
        <f t="shared" ref="S465:S528" si="155">R465/-10</f>
        <v>-3.3850000000000002</v>
      </c>
      <c r="T465" s="1">
        <f t="shared" ref="T465:T478" si="156">S465-N465</f>
        <v>-1.109</v>
      </c>
      <c r="U465">
        <v>60.25</v>
      </c>
      <c r="V465" s="13">
        <f t="shared" si="154"/>
        <v>29.570499999999999</v>
      </c>
      <c r="W465" s="21">
        <f t="shared" si="143"/>
        <v>2849.5990624999999</v>
      </c>
      <c r="X465" s="23">
        <f t="shared" si="150"/>
        <v>2.6455026455026481E-2</v>
      </c>
      <c r="Y465" s="27">
        <f t="shared" si="151"/>
        <v>1.3603621999454916E-6</v>
      </c>
      <c r="Z465" s="27">
        <f t="shared" si="152"/>
        <v>3.8764868496251101E-7</v>
      </c>
      <c r="AA465" s="22">
        <f t="shared" si="153"/>
        <v>0.38764868496251104</v>
      </c>
      <c r="AB465" s="22">
        <f t="shared" ref="AB465:AB478" si="157">AA465/ABS(T465)</f>
        <v>0.3495479575856727</v>
      </c>
      <c r="AC465">
        <v>34.764699999999998</v>
      </c>
      <c r="AD465" s="31"/>
      <c r="AE465" s="32"/>
    </row>
    <row r="466" spans="1:31" x14ac:dyDescent="0.35">
      <c r="A466" s="2">
        <v>44805</v>
      </c>
      <c r="B466" s="6" t="s">
        <v>18</v>
      </c>
      <c r="C466" s="6" t="s">
        <v>232</v>
      </c>
      <c r="D466" t="s">
        <v>45</v>
      </c>
      <c r="E466" t="s">
        <v>46</v>
      </c>
      <c r="F466">
        <v>9</v>
      </c>
      <c r="G466" t="s">
        <v>37</v>
      </c>
      <c r="H466" t="s">
        <v>49</v>
      </c>
      <c r="I466" t="str">
        <f t="shared" si="148"/>
        <v>L4PfaJ8</v>
      </c>
      <c r="J466" t="s">
        <v>437</v>
      </c>
      <c r="K466" t="s">
        <v>237</v>
      </c>
      <c r="L466">
        <v>1.0429999999999999</v>
      </c>
      <c r="M466">
        <v>24.21</v>
      </c>
      <c r="N466" s="1">
        <f t="shared" si="146"/>
        <v>-2.4210000000000003</v>
      </c>
      <c r="O466" t="s">
        <v>163</v>
      </c>
      <c r="P466">
        <v>0.96499999999999997</v>
      </c>
      <c r="Q466" s="1">
        <f t="shared" si="149"/>
        <v>7.7999999999999958E-2</v>
      </c>
      <c r="R466">
        <v>29.05</v>
      </c>
      <c r="S466" s="42">
        <f t="shared" si="155"/>
        <v>-2.9050000000000002</v>
      </c>
      <c r="T466" s="1">
        <f t="shared" si="156"/>
        <v>-0.48399999999999999</v>
      </c>
      <c r="U466">
        <v>60.25</v>
      </c>
      <c r="V466">
        <v>61.45</v>
      </c>
      <c r="W466" s="21">
        <f t="shared" si="143"/>
        <v>2849.5990624999999</v>
      </c>
      <c r="X466" s="23">
        <f t="shared" si="150"/>
        <v>8.0829015544041413E-2</v>
      </c>
      <c r="Y466" s="27">
        <f t="shared" si="151"/>
        <v>5.3797524818170095E-6</v>
      </c>
      <c r="Z466" s="27">
        <f t="shared" si="152"/>
        <v>1.53301376286678E-6</v>
      </c>
      <c r="AA466" s="22">
        <f t="shared" si="153"/>
        <v>1.5330137628667799</v>
      </c>
      <c r="AB466" s="22">
        <f t="shared" si="157"/>
        <v>3.1673838075759915</v>
      </c>
      <c r="AC466">
        <v>34.357199999999999</v>
      </c>
      <c r="AD466" s="31"/>
      <c r="AE466" s="32"/>
    </row>
    <row r="467" spans="1:31" x14ac:dyDescent="0.35">
      <c r="A467" s="2">
        <v>44792</v>
      </c>
      <c r="B467" s="6" t="s">
        <v>18</v>
      </c>
      <c r="C467" s="6" t="s">
        <v>214</v>
      </c>
      <c r="D467" t="s">
        <v>20</v>
      </c>
      <c r="E467" t="s">
        <v>21</v>
      </c>
      <c r="F467">
        <v>3</v>
      </c>
      <c r="G467" t="s">
        <v>37</v>
      </c>
      <c r="H467" t="s">
        <v>54</v>
      </c>
      <c r="I467" t="str">
        <f t="shared" si="148"/>
        <v>K6PfaA6</v>
      </c>
      <c r="J467" t="s">
        <v>429</v>
      </c>
      <c r="K467" t="s">
        <v>225</v>
      </c>
      <c r="L467" s="1">
        <v>0.82499999999999996</v>
      </c>
      <c r="M467">
        <v>9.83</v>
      </c>
      <c r="N467" s="1">
        <f t="shared" si="146"/>
        <v>-0.98299999999999998</v>
      </c>
      <c r="O467" t="s">
        <v>175</v>
      </c>
      <c r="P467">
        <v>0.64400000000000002</v>
      </c>
      <c r="Q467" s="1">
        <f t="shared" si="149"/>
        <v>0.18099999999999994</v>
      </c>
      <c r="R467">
        <v>27.56</v>
      </c>
      <c r="S467" s="42">
        <f t="shared" si="155"/>
        <v>-2.7559999999999998</v>
      </c>
      <c r="T467" s="1">
        <f t="shared" si="156"/>
        <v>-1.7729999999999997</v>
      </c>
      <c r="U467">
        <v>80.5</v>
      </c>
      <c r="V467">
        <v>80.5</v>
      </c>
      <c r="W467" s="21">
        <f t="shared" si="143"/>
        <v>5086.9962500000001</v>
      </c>
      <c r="X467" s="23">
        <f t="shared" si="150"/>
        <v>0.2810559006211179</v>
      </c>
      <c r="Y467" s="27">
        <f t="shared" si="151"/>
        <v>2.4946566731206741E-5</v>
      </c>
      <c r="Z467" s="27">
        <f t="shared" si="152"/>
        <v>1.2690309141202345E-5</v>
      </c>
      <c r="AA467" s="22">
        <f t="shared" si="153"/>
        <v>12.690309141202345</v>
      </c>
      <c r="AB467" s="22">
        <f t="shared" si="157"/>
        <v>7.1575347666115894</v>
      </c>
      <c r="AC467">
        <v>34.301699999999997</v>
      </c>
      <c r="AD467" s="31"/>
      <c r="AE467" s="32"/>
    </row>
    <row r="468" spans="1:31" x14ac:dyDescent="0.35">
      <c r="A468" s="2">
        <v>44790</v>
      </c>
      <c r="B468" s="6" t="s">
        <v>18</v>
      </c>
      <c r="C468" s="6" t="s">
        <v>214</v>
      </c>
      <c r="D468" t="s">
        <v>133</v>
      </c>
      <c r="E468" t="s">
        <v>46</v>
      </c>
      <c r="F468">
        <v>10</v>
      </c>
      <c r="G468" t="s">
        <v>37</v>
      </c>
      <c r="H468" t="s">
        <v>98</v>
      </c>
      <c r="I468" t="str">
        <f t="shared" si="148"/>
        <v>K1PfaI6</v>
      </c>
      <c r="J468" t="s">
        <v>482</v>
      </c>
      <c r="K468" t="s">
        <v>188</v>
      </c>
      <c r="L468" s="1">
        <v>0.76700000000000002</v>
      </c>
      <c r="M468">
        <v>14.12</v>
      </c>
      <c r="N468" s="1">
        <f t="shared" si="146"/>
        <v>-1.4119999999999999</v>
      </c>
      <c r="O468" t="s">
        <v>218</v>
      </c>
      <c r="P468">
        <v>0.74199999999999999</v>
      </c>
      <c r="Q468" s="1">
        <f t="shared" si="149"/>
        <v>2.5000000000000022E-2</v>
      </c>
      <c r="R468">
        <v>27.54</v>
      </c>
      <c r="S468" s="42">
        <f t="shared" si="155"/>
        <v>-2.754</v>
      </c>
      <c r="T468" s="1">
        <f t="shared" si="156"/>
        <v>-1.3420000000000001</v>
      </c>
      <c r="U468">
        <v>57.95</v>
      </c>
      <c r="V468">
        <v>57.95</v>
      </c>
      <c r="W468" s="21">
        <f t="shared" si="143"/>
        <v>2636.1889625000003</v>
      </c>
      <c r="X468" s="23">
        <f t="shared" si="150"/>
        <v>3.3692722371967687E-2</v>
      </c>
      <c r="Y468" s="27">
        <f t="shared" si="151"/>
        <v>1.8320777680963829E-6</v>
      </c>
      <c r="Z468" s="27">
        <f t="shared" si="152"/>
        <v>4.8297031906973197E-7</v>
      </c>
      <c r="AA468" s="22">
        <f t="shared" si="153"/>
        <v>0.48297031906973198</v>
      </c>
      <c r="AB468" s="22">
        <f t="shared" si="157"/>
        <v>0.35988846428445004</v>
      </c>
      <c r="AC468">
        <v>32.178800000000003</v>
      </c>
      <c r="AD468" s="31"/>
      <c r="AE468" s="32"/>
    </row>
    <row r="469" spans="1:31" x14ac:dyDescent="0.35">
      <c r="A469" s="2">
        <v>44806</v>
      </c>
      <c r="B469" s="6" t="s">
        <v>18</v>
      </c>
      <c r="C469" s="6" t="s">
        <v>232</v>
      </c>
      <c r="D469" t="s">
        <v>86</v>
      </c>
      <c r="E469" t="s">
        <v>46</v>
      </c>
      <c r="F469">
        <v>16</v>
      </c>
      <c r="G469" t="s">
        <v>37</v>
      </c>
      <c r="H469" t="s">
        <v>96</v>
      </c>
      <c r="I469" t="str">
        <f t="shared" si="148"/>
        <v>K5PfaF3</v>
      </c>
      <c r="J469" t="s">
        <v>405</v>
      </c>
      <c r="K469" t="s">
        <v>235</v>
      </c>
      <c r="L469" s="1">
        <v>0.74299999999999999</v>
      </c>
      <c r="M469">
        <v>23.23</v>
      </c>
      <c r="N469" s="1">
        <f t="shared" si="146"/>
        <v>-2.323</v>
      </c>
      <c r="O469" t="s">
        <v>243</v>
      </c>
      <c r="P469">
        <v>0.67400000000000004</v>
      </c>
      <c r="Q469" s="1">
        <f t="shared" si="149"/>
        <v>6.899999999999995E-2</v>
      </c>
      <c r="R469">
        <v>26.76</v>
      </c>
      <c r="S469" s="42">
        <f t="shared" si="155"/>
        <v>-2.6760000000000002</v>
      </c>
      <c r="T469" s="1">
        <f t="shared" si="156"/>
        <v>-0.3530000000000002</v>
      </c>
      <c r="U469">
        <v>91.85</v>
      </c>
      <c r="V469">
        <v>92.15</v>
      </c>
      <c r="W469" s="21">
        <f t="shared" si="143"/>
        <v>6622.5916624999991</v>
      </c>
      <c r="X469" s="23">
        <f t="shared" si="150"/>
        <v>0.10237388724035601</v>
      </c>
      <c r="Y469" s="27">
        <f t="shared" si="151"/>
        <v>7.1959785390372148E-6</v>
      </c>
      <c r="Z469" s="27">
        <f t="shared" si="152"/>
        <v>4.7656027476156782E-6</v>
      </c>
      <c r="AA469" s="22">
        <f t="shared" si="153"/>
        <v>4.7656027476156781</v>
      </c>
      <c r="AB469" s="22">
        <f t="shared" si="157"/>
        <v>13.500291069732791</v>
      </c>
      <c r="AC469">
        <v>35.566600000000001</v>
      </c>
      <c r="AD469" s="31"/>
      <c r="AE469" s="32"/>
    </row>
    <row r="470" spans="1:31" x14ac:dyDescent="0.35">
      <c r="A470" s="2">
        <v>44750</v>
      </c>
      <c r="B470" t="s">
        <v>18</v>
      </c>
      <c r="C470" t="s">
        <v>155</v>
      </c>
      <c r="D470" t="s">
        <v>133</v>
      </c>
      <c r="E470" t="s">
        <v>46</v>
      </c>
      <c r="F470">
        <v>2</v>
      </c>
      <c r="G470" t="s">
        <v>37</v>
      </c>
      <c r="H470" t="s">
        <v>98</v>
      </c>
      <c r="I470" t="str">
        <f t="shared" si="148"/>
        <v>K1PfaI6</v>
      </c>
      <c r="J470" t="s">
        <v>482</v>
      </c>
      <c r="K470" t="s">
        <v>177</v>
      </c>
      <c r="L470" s="1">
        <v>0.77200000000000002</v>
      </c>
      <c r="M470">
        <v>16.760000000000002</v>
      </c>
      <c r="N470" s="1">
        <f t="shared" ref="N470:N478" si="158">M470/-10</f>
        <v>-1.6760000000000002</v>
      </c>
      <c r="O470" t="s">
        <v>178</v>
      </c>
      <c r="P470">
        <v>0.72599999999999998</v>
      </c>
      <c r="Q470" s="1">
        <f t="shared" si="149"/>
        <v>4.6000000000000041E-2</v>
      </c>
      <c r="R470">
        <v>26.67</v>
      </c>
      <c r="S470" s="42">
        <f t="shared" si="155"/>
        <v>-2.6670000000000003</v>
      </c>
      <c r="T470" s="1">
        <f t="shared" si="156"/>
        <v>-0.9910000000000001</v>
      </c>
      <c r="U470">
        <v>57.95</v>
      </c>
      <c r="V470" s="13">
        <f>(T470+U470)/2</f>
        <v>28.479500000000002</v>
      </c>
      <c r="W470" s="21">
        <f t="shared" si="143"/>
        <v>2636.1889625000003</v>
      </c>
      <c r="X470" s="23">
        <f t="shared" si="150"/>
        <v>6.3360881542699782E-2</v>
      </c>
      <c r="Y470" s="27">
        <f t="shared" si="151"/>
        <v>3.9864734140398988E-6</v>
      </c>
      <c r="Z470" s="27">
        <f t="shared" si="152"/>
        <v>1.0509097213391674E-6</v>
      </c>
      <c r="AA470" s="22">
        <f t="shared" si="153"/>
        <v>1.0509097213391674</v>
      </c>
      <c r="AB470" s="22">
        <f t="shared" si="157"/>
        <v>1.0604538055894726</v>
      </c>
      <c r="AC470">
        <v>33.388599999999997</v>
      </c>
      <c r="AD470" s="34"/>
      <c r="AE470" s="35"/>
    </row>
    <row r="471" spans="1:31" x14ac:dyDescent="0.35">
      <c r="A471" s="2">
        <v>44806</v>
      </c>
      <c r="B471" s="6" t="s">
        <v>18</v>
      </c>
      <c r="C471" s="6" t="s">
        <v>232</v>
      </c>
      <c r="D471" t="s">
        <v>86</v>
      </c>
      <c r="E471" t="s">
        <v>46</v>
      </c>
      <c r="F471">
        <v>8</v>
      </c>
      <c r="G471" t="s">
        <v>37</v>
      </c>
      <c r="H471" t="s">
        <v>97</v>
      </c>
      <c r="I471" t="str">
        <f t="shared" si="148"/>
        <v>K5PfaJ1</v>
      </c>
      <c r="J471" t="s">
        <v>406</v>
      </c>
      <c r="K471" t="s">
        <v>59</v>
      </c>
      <c r="L471" s="1">
        <v>0.71399999999999997</v>
      </c>
      <c r="M471">
        <v>16.149999999999999</v>
      </c>
      <c r="N471" s="1">
        <f t="shared" si="158"/>
        <v>-1.6149999999999998</v>
      </c>
      <c r="O471" t="s">
        <v>224</v>
      </c>
      <c r="P471">
        <v>0.71899999999999997</v>
      </c>
      <c r="Q471" s="1">
        <f t="shared" si="149"/>
        <v>-5.0000000000000044E-3</v>
      </c>
      <c r="R471">
        <v>26.56</v>
      </c>
      <c r="S471" s="42">
        <f t="shared" si="155"/>
        <v>-2.6559999999999997</v>
      </c>
      <c r="T471" s="1">
        <f t="shared" si="156"/>
        <v>-1.0409999999999999</v>
      </c>
      <c r="U471">
        <v>50.2</v>
      </c>
      <c r="V471">
        <v>49.7</v>
      </c>
      <c r="W471" s="21">
        <f t="shared" si="143"/>
        <v>1978.2314000000003</v>
      </c>
      <c r="X471" s="23">
        <f>(P471-L471)/L471</f>
        <v>7.0028011204481856E-3</v>
      </c>
      <c r="Y471" s="27">
        <f t="shared" si="151"/>
        <v>2.6489669390492084E-7</v>
      </c>
      <c r="Z471" s="27">
        <f t="shared" si="152"/>
        <v>5.2402695763890312E-8</v>
      </c>
      <c r="AA471" s="22">
        <f t="shared" si="153"/>
        <v>5.2402695763890311E-2</v>
      </c>
      <c r="AB471" s="22">
        <f t="shared" si="157"/>
        <v>5.0338804768386466E-2</v>
      </c>
      <c r="AC471">
        <v>35.566600000000001</v>
      </c>
      <c r="AD471" s="31"/>
      <c r="AE471" s="32"/>
    </row>
    <row r="472" spans="1:31" x14ac:dyDescent="0.35">
      <c r="A472" s="2">
        <v>44763</v>
      </c>
      <c r="B472" t="s">
        <v>18</v>
      </c>
      <c r="C472" t="s">
        <v>181</v>
      </c>
      <c r="D472" t="s">
        <v>86</v>
      </c>
      <c r="E472" t="s">
        <v>46</v>
      </c>
      <c r="F472">
        <v>6</v>
      </c>
      <c r="G472" t="s">
        <v>37</v>
      </c>
      <c r="H472" t="s">
        <v>96</v>
      </c>
      <c r="I472" t="str">
        <f t="shared" si="148"/>
        <v>K5PfaF3</v>
      </c>
      <c r="J472" t="s">
        <v>405</v>
      </c>
      <c r="K472" t="s">
        <v>186</v>
      </c>
      <c r="L472" s="1">
        <v>0.77600000000000002</v>
      </c>
      <c r="M472">
        <v>23.75</v>
      </c>
      <c r="N472" s="1">
        <f t="shared" si="158"/>
        <v>-2.375</v>
      </c>
      <c r="O472" t="s">
        <v>187</v>
      </c>
      <c r="P472">
        <v>0.63300000000000001</v>
      </c>
      <c r="Q472" s="1">
        <f t="shared" si="149"/>
        <v>0.14300000000000002</v>
      </c>
      <c r="R472">
        <v>26.27</v>
      </c>
      <c r="S472" s="42">
        <f t="shared" si="155"/>
        <v>-2.6269999999999998</v>
      </c>
      <c r="T472" s="1">
        <f t="shared" si="156"/>
        <v>-0.25199999999999978</v>
      </c>
      <c r="U472">
        <v>91.85</v>
      </c>
      <c r="V472" s="13">
        <f>(T472+U472)/2</f>
        <v>45.798999999999999</v>
      </c>
      <c r="W472" s="21">
        <f t="shared" si="143"/>
        <v>6622.5916624999991</v>
      </c>
      <c r="X472" s="23">
        <f t="shared" ref="X472:X497" si="159">(L472-P472)/P472</f>
        <v>0.22590837282780413</v>
      </c>
      <c r="Y472" s="27">
        <f t="shared" si="151"/>
        <v>1.9065037176642635E-5</v>
      </c>
      <c r="Z472" s="27">
        <f t="shared" si="152"/>
        <v>1.2625995625128605E-5</v>
      </c>
      <c r="AA472" s="22">
        <f t="shared" si="153"/>
        <v>12.625995625128605</v>
      </c>
      <c r="AB472" s="22">
        <f t="shared" si="157"/>
        <v>50.103157242573872</v>
      </c>
      <c r="AC472">
        <v>31.981100000000001</v>
      </c>
      <c r="AD472" s="34"/>
      <c r="AE472" s="35"/>
    </row>
    <row r="473" spans="1:31" x14ac:dyDescent="0.35">
      <c r="A473" s="2">
        <v>44791</v>
      </c>
      <c r="B473" s="6" t="s">
        <v>18</v>
      </c>
      <c r="C473" s="6" t="s">
        <v>214</v>
      </c>
      <c r="D473" t="s">
        <v>86</v>
      </c>
      <c r="E473" t="s">
        <v>46</v>
      </c>
      <c r="F473">
        <v>10</v>
      </c>
      <c r="G473" t="s">
        <v>37</v>
      </c>
      <c r="H473" t="s">
        <v>97</v>
      </c>
      <c r="I473" t="str">
        <f t="shared" si="148"/>
        <v>K5PfaJ1</v>
      </c>
      <c r="J473" t="s">
        <v>406</v>
      </c>
      <c r="K473" t="s">
        <v>23</v>
      </c>
      <c r="L473" s="1">
        <v>0.71799999999999997</v>
      </c>
      <c r="M473">
        <v>10.029999999999999</v>
      </c>
      <c r="N473" s="1">
        <f t="shared" si="158"/>
        <v>-1.0029999999999999</v>
      </c>
      <c r="O473" t="s">
        <v>224</v>
      </c>
      <c r="P473">
        <v>0.61</v>
      </c>
      <c r="Q473" s="1">
        <f t="shared" si="149"/>
        <v>0.10799999999999998</v>
      </c>
      <c r="R473">
        <v>25.95</v>
      </c>
      <c r="S473" s="42">
        <f t="shared" si="155"/>
        <v>-2.5949999999999998</v>
      </c>
      <c r="T473" s="1">
        <f t="shared" si="156"/>
        <v>-1.5919999999999999</v>
      </c>
      <c r="U473">
        <v>50.2</v>
      </c>
      <c r="V473">
        <v>50.2</v>
      </c>
      <c r="W473" s="21">
        <f t="shared" si="143"/>
        <v>1978.2314000000003</v>
      </c>
      <c r="X473" s="23">
        <f t="shared" si="159"/>
        <v>0.17704918032786884</v>
      </c>
      <c r="Y473" s="27">
        <f t="shared" si="151"/>
        <v>1.4123768076817111E-5</v>
      </c>
      <c r="Z473" s="27">
        <f t="shared" si="152"/>
        <v>2.7940081495877224E-6</v>
      </c>
      <c r="AA473" s="22">
        <f t="shared" si="153"/>
        <v>2.7940081495877225</v>
      </c>
      <c r="AB473" s="22">
        <f t="shared" si="157"/>
        <v>1.7550302447159063</v>
      </c>
      <c r="AC473">
        <v>28.894600000000001</v>
      </c>
      <c r="AD473" s="31"/>
      <c r="AE473" s="32"/>
    </row>
    <row r="474" spans="1:31" x14ac:dyDescent="0.35">
      <c r="A474" s="2">
        <v>44747</v>
      </c>
      <c r="B474" t="s">
        <v>18</v>
      </c>
      <c r="C474" t="s">
        <v>155</v>
      </c>
      <c r="D474" t="s">
        <v>86</v>
      </c>
      <c r="E474" t="s">
        <v>46</v>
      </c>
      <c r="F474">
        <v>7</v>
      </c>
      <c r="G474" t="s">
        <v>37</v>
      </c>
      <c r="H474" t="s">
        <v>96</v>
      </c>
      <c r="I474" t="str">
        <f t="shared" si="148"/>
        <v>K5PfaF3</v>
      </c>
      <c r="J474" t="s">
        <v>405</v>
      </c>
      <c r="K474" t="s">
        <v>161</v>
      </c>
      <c r="L474" s="1">
        <v>0.76500000000000001</v>
      </c>
      <c r="M474">
        <v>6.89</v>
      </c>
      <c r="N474" s="1">
        <f t="shared" si="158"/>
        <v>-0.68899999999999995</v>
      </c>
      <c r="O474" t="s">
        <v>162</v>
      </c>
      <c r="P474">
        <v>0.61699999999999999</v>
      </c>
      <c r="Q474" s="1">
        <f t="shared" si="149"/>
        <v>0.14800000000000002</v>
      </c>
      <c r="R474">
        <v>24.62</v>
      </c>
      <c r="S474" s="42">
        <f t="shared" si="155"/>
        <v>-2.4620000000000002</v>
      </c>
      <c r="T474" s="1">
        <f t="shared" si="156"/>
        <v>-1.7730000000000001</v>
      </c>
      <c r="U474">
        <v>91.85</v>
      </c>
      <c r="V474" s="13">
        <f>(T474+U474)/2</f>
        <v>45.038499999999999</v>
      </c>
      <c r="W474" s="21">
        <f t="shared" si="143"/>
        <v>6622.5916624999991</v>
      </c>
      <c r="X474" s="23">
        <f t="shared" si="159"/>
        <v>0.23987034035656404</v>
      </c>
      <c r="Y474" s="27">
        <f t="shared" si="151"/>
        <v>2.0525705627744993E-5</v>
      </c>
      <c r="Z474" s="27">
        <f t="shared" si="152"/>
        <v>1.3593336695723331E-5</v>
      </c>
      <c r="AA474" s="22">
        <f t="shared" si="153"/>
        <v>13.59333669572333</v>
      </c>
      <c r="AB474" s="22">
        <f t="shared" si="157"/>
        <v>7.6668565683718723</v>
      </c>
      <c r="AC474">
        <v>33.278799999999997</v>
      </c>
      <c r="AD474" s="31"/>
      <c r="AE474" s="32"/>
    </row>
    <row r="475" spans="1:31" x14ac:dyDescent="0.35">
      <c r="A475" s="2">
        <v>44805</v>
      </c>
      <c r="B475" s="6" t="s">
        <v>18</v>
      </c>
      <c r="C475" s="6" t="s">
        <v>232</v>
      </c>
      <c r="D475" t="s">
        <v>123</v>
      </c>
      <c r="E475" t="s">
        <v>21</v>
      </c>
      <c r="F475">
        <v>4</v>
      </c>
      <c r="G475" t="s">
        <v>37</v>
      </c>
      <c r="H475" t="s">
        <v>132</v>
      </c>
      <c r="I475" t="str">
        <f t="shared" si="148"/>
        <v>M1PfaD5</v>
      </c>
      <c r="J475" t="s">
        <v>466</v>
      </c>
      <c r="K475" t="s">
        <v>188</v>
      </c>
      <c r="L475" s="1">
        <v>0.85599999999999998</v>
      </c>
      <c r="M475">
        <v>10.87</v>
      </c>
      <c r="N475" s="1">
        <f t="shared" si="158"/>
        <v>-1.087</v>
      </c>
      <c r="O475" t="s">
        <v>240</v>
      </c>
      <c r="P475">
        <v>0.72399999999999998</v>
      </c>
      <c r="Q475" s="1">
        <f t="shared" si="149"/>
        <v>0.13200000000000001</v>
      </c>
      <c r="R475">
        <v>24.35</v>
      </c>
      <c r="S475" s="42">
        <f t="shared" si="155"/>
        <v>-2.4350000000000001</v>
      </c>
      <c r="T475" s="1">
        <f t="shared" si="156"/>
        <v>-1.3480000000000001</v>
      </c>
      <c r="U475">
        <v>67.400000000000006</v>
      </c>
      <c r="V475">
        <v>65.400000000000006</v>
      </c>
      <c r="W475" s="21">
        <f t="shared" si="143"/>
        <v>3566.066600000001</v>
      </c>
      <c r="X475" s="23">
        <f t="shared" si="159"/>
        <v>0.18232044198895028</v>
      </c>
      <c r="Y475" s="27">
        <f t="shared" si="151"/>
        <v>1.4643176452367464E-5</v>
      </c>
      <c r="Z475" s="27">
        <f t="shared" si="152"/>
        <v>5.2218542464694114E-6</v>
      </c>
      <c r="AA475" s="22">
        <f t="shared" si="153"/>
        <v>5.2218542464694115</v>
      </c>
      <c r="AB475" s="22">
        <f t="shared" si="157"/>
        <v>3.8737791145915512</v>
      </c>
      <c r="AC475">
        <v>34.357199999999999</v>
      </c>
      <c r="AD475" s="34"/>
      <c r="AE475" s="35"/>
    </row>
    <row r="476" spans="1:31" x14ac:dyDescent="0.35">
      <c r="A476" s="2">
        <v>44748</v>
      </c>
      <c r="B476" t="s">
        <v>18</v>
      </c>
      <c r="C476" t="s">
        <v>155</v>
      </c>
      <c r="D476" t="s">
        <v>86</v>
      </c>
      <c r="E476" t="s">
        <v>46</v>
      </c>
      <c r="F476">
        <v>7</v>
      </c>
      <c r="G476" t="s">
        <v>37</v>
      </c>
      <c r="H476" t="s">
        <v>97</v>
      </c>
      <c r="I476" t="str">
        <f t="shared" si="148"/>
        <v>K5PfaJ1</v>
      </c>
      <c r="J476" t="s">
        <v>406</v>
      </c>
      <c r="K476" t="s">
        <v>165</v>
      </c>
      <c r="L476" s="1">
        <v>0.82699999999999996</v>
      </c>
      <c r="M476">
        <v>3.47</v>
      </c>
      <c r="N476" s="1">
        <f t="shared" si="158"/>
        <v>-0.34700000000000003</v>
      </c>
      <c r="O476" t="s">
        <v>168</v>
      </c>
      <c r="P476">
        <v>0.745</v>
      </c>
      <c r="Q476" s="1">
        <f t="shared" si="149"/>
        <v>8.1999999999999962E-2</v>
      </c>
      <c r="R476">
        <v>24.26</v>
      </c>
      <c r="S476" s="42">
        <f t="shared" si="155"/>
        <v>-2.4260000000000002</v>
      </c>
      <c r="T476" s="1">
        <f t="shared" si="156"/>
        <v>-2.0790000000000002</v>
      </c>
      <c r="U476">
        <v>50.2</v>
      </c>
      <c r="V476" s="13">
        <f>(T476+U476)/2</f>
        <v>24.060500000000001</v>
      </c>
      <c r="W476" s="21">
        <f t="shared" si="143"/>
        <v>1978.2314000000003</v>
      </c>
      <c r="X476" s="23">
        <f t="shared" si="159"/>
        <v>0.11006711409395968</v>
      </c>
      <c r="Y476" s="27">
        <f t="shared" si="151"/>
        <v>7.8673313518130338E-6</v>
      </c>
      <c r="Z476" s="27">
        <f t="shared" si="152"/>
        <v>1.5563401914360994E-6</v>
      </c>
      <c r="AA476" s="22">
        <f t="shared" si="153"/>
        <v>1.5563401914360995</v>
      </c>
      <c r="AB476" s="22">
        <f t="shared" si="157"/>
        <v>0.74860038068114443</v>
      </c>
      <c r="AC476">
        <v>33.4651</v>
      </c>
      <c r="AD476" s="37"/>
      <c r="AE476" s="35"/>
    </row>
    <row r="477" spans="1:31" x14ac:dyDescent="0.35">
      <c r="A477" s="2">
        <v>44805</v>
      </c>
      <c r="B477" s="6" t="s">
        <v>18</v>
      </c>
      <c r="C477" s="6" t="s">
        <v>232</v>
      </c>
      <c r="D477" t="s">
        <v>123</v>
      </c>
      <c r="E477" t="s">
        <v>21</v>
      </c>
      <c r="F477">
        <v>1</v>
      </c>
      <c r="G477" t="s">
        <v>37</v>
      </c>
      <c r="H477" t="s">
        <v>76</v>
      </c>
      <c r="I477" t="str">
        <f t="shared" si="148"/>
        <v>M1PfaH5</v>
      </c>
      <c r="J477" t="s">
        <v>467</v>
      </c>
      <c r="K477" t="s">
        <v>188</v>
      </c>
      <c r="L477" s="1">
        <v>0.748</v>
      </c>
      <c r="M477">
        <v>11.72</v>
      </c>
      <c r="N477" s="1">
        <f t="shared" si="158"/>
        <v>-1.1720000000000002</v>
      </c>
      <c r="O477" t="s">
        <v>240</v>
      </c>
      <c r="P477">
        <v>0.66200000000000003</v>
      </c>
      <c r="Q477" s="1">
        <f t="shared" si="149"/>
        <v>8.5999999999999965E-2</v>
      </c>
      <c r="R477">
        <v>23.97</v>
      </c>
      <c r="S477" s="42">
        <f t="shared" si="155"/>
        <v>-2.3969999999999998</v>
      </c>
      <c r="T477" s="1">
        <f t="shared" si="156"/>
        <v>-1.2249999999999996</v>
      </c>
      <c r="U477">
        <v>105.9</v>
      </c>
      <c r="V477">
        <v>101.5</v>
      </c>
      <c r="W477" s="21">
        <f t="shared" si="143"/>
        <v>8803.6258500000022</v>
      </c>
      <c r="X477" s="23">
        <f t="shared" si="159"/>
        <v>0.12990936555891233</v>
      </c>
      <c r="Y477" s="27">
        <f t="shared" si="151"/>
        <v>9.6480238832320397E-6</v>
      </c>
      <c r="Z477" s="27">
        <f t="shared" si="152"/>
        <v>8.4937592459838984E-6</v>
      </c>
      <c r="AA477" s="22">
        <f t="shared" si="153"/>
        <v>8.4937592459838989</v>
      </c>
      <c r="AB477" s="22">
        <f t="shared" si="157"/>
        <v>6.9336810171297154</v>
      </c>
      <c r="AC477">
        <v>34.357199999999999</v>
      </c>
      <c r="AD477" s="31"/>
      <c r="AE477" s="32"/>
    </row>
    <row r="478" spans="1:31" x14ac:dyDescent="0.35">
      <c r="A478" s="2">
        <v>44805</v>
      </c>
      <c r="B478" s="6" t="s">
        <v>18</v>
      </c>
      <c r="C478" s="6" t="s">
        <v>232</v>
      </c>
      <c r="D478" t="s">
        <v>133</v>
      </c>
      <c r="E478" t="s">
        <v>46</v>
      </c>
      <c r="F478">
        <v>6</v>
      </c>
      <c r="G478" t="s">
        <v>37</v>
      </c>
      <c r="H478" t="s">
        <v>98</v>
      </c>
      <c r="I478" t="str">
        <f t="shared" si="148"/>
        <v>K1PfaI6</v>
      </c>
      <c r="J478" t="s">
        <v>482</v>
      </c>
      <c r="K478" t="s">
        <v>238</v>
      </c>
      <c r="L478" s="1">
        <v>0.79900000000000004</v>
      </c>
      <c r="M478">
        <v>16.09</v>
      </c>
      <c r="N478" s="1">
        <f t="shared" si="158"/>
        <v>-1.609</v>
      </c>
      <c r="O478" t="s">
        <v>239</v>
      </c>
      <c r="P478">
        <v>0.77100000000000002</v>
      </c>
      <c r="Q478" s="1">
        <f t="shared" si="149"/>
        <v>2.8000000000000025E-2</v>
      </c>
      <c r="R478">
        <v>23.56</v>
      </c>
      <c r="S478" s="42">
        <f t="shared" si="155"/>
        <v>-2.3559999999999999</v>
      </c>
      <c r="T478" s="1">
        <f t="shared" si="156"/>
        <v>-0.74699999999999989</v>
      </c>
      <c r="U478">
        <v>57.95</v>
      </c>
      <c r="V478">
        <v>55</v>
      </c>
      <c r="W478" s="21">
        <f t="shared" si="143"/>
        <v>2636.1889625000003</v>
      </c>
      <c r="X478" s="23">
        <f t="shared" si="159"/>
        <v>3.6316472114137514E-2</v>
      </c>
      <c r="Y478" s="27">
        <f t="shared" si="151"/>
        <v>2.0092526907292379E-6</v>
      </c>
      <c r="Z478" s="27">
        <f t="shared" si="152"/>
        <v>5.2967697661738432E-7</v>
      </c>
      <c r="AA478" s="22">
        <f t="shared" si="153"/>
        <v>0.52967697661738433</v>
      </c>
      <c r="AB478" s="22">
        <f t="shared" si="157"/>
        <v>0.7090722578545976</v>
      </c>
      <c r="AC478">
        <v>34.357199999999999</v>
      </c>
      <c r="AD478" s="34"/>
      <c r="AE478" s="35"/>
    </row>
    <row r="479" spans="1:31" x14ac:dyDescent="0.35">
      <c r="A479" s="2">
        <v>44764</v>
      </c>
      <c r="B479" t="s">
        <v>18</v>
      </c>
      <c r="C479" t="s">
        <v>181</v>
      </c>
      <c r="D479" t="s">
        <v>109</v>
      </c>
      <c r="E479" t="s">
        <v>21</v>
      </c>
      <c r="F479">
        <v>15</v>
      </c>
      <c r="G479" t="s">
        <v>37</v>
      </c>
      <c r="H479" t="s">
        <v>121</v>
      </c>
      <c r="I479" t="str">
        <f t="shared" si="148"/>
        <v>L3PfaG7</v>
      </c>
      <c r="J479" t="s">
        <v>451</v>
      </c>
      <c r="K479" t="s">
        <v>193</v>
      </c>
      <c r="L479" s="1">
        <v>0.79200000000000004</v>
      </c>
      <c r="M479" t="s">
        <v>103</v>
      </c>
      <c r="N479" s="1" t="s">
        <v>103</v>
      </c>
      <c r="O479" t="s">
        <v>163</v>
      </c>
      <c r="P479">
        <v>0.65500000000000003</v>
      </c>
      <c r="Q479" s="1">
        <f t="shared" si="149"/>
        <v>0.13700000000000001</v>
      </c>
      <c r="R479">
        <v>23.32</v>
      </c>
      <c r="S479" s="42">
        <f t="shared" si="155"/>
        <v>-2.3319999999999999</v>
      </c>
      <c r="T479" s="1" t="s">
        <v>103</v>
      </c>
      <c r="U479">
        <v>66.3</v>
      </c>
      <c r="V479" s="13" t="e">
        <f>(T479+U479)/2</f>
        <v>#VALUE!</v>
      </c>
      <c r="W479" s="21">
        <f t="shared" si="143"/>
        <v>3450.6166499999999</v>
      </c>
      <c r="X479" s="23">
        <f t="shared" si="159"/>
        <v>0.20916030534351146</v>
      </c>
      <c r="Y479" s="27">
        <f t="shared" si="151"/>
        <v>1.7340313273972806E-5</v>
      </c>
      <c r="Z479" s="27">
        <f t="shared" si="152"/>
        <v>5.9834773699386581E-6</v>
      </c>
      <c r="AA479" s="22">
        <f t="shared" si="153"/>
        <v>5.9834773699386581</v>
      </c>
      <c r="AB479" s="22" t="s">
        <v>103</v>
      </c>
      <c r="AC479">
        <v>34.764699999999998</v>
      </c>
      <c r="AD479" s="31"/>
      <c r="AE479" s="32"/>
    </row>
    <row r="480" spans="1:31" x14ac:dyDescent="0.35">
      <c r="A480" s="2">
        <v>44747</v>
      </c>
      <c r="B480" t="s">
        <v>18</v>
      </c>
      <c r="C480" t="s">
        <v>155</v>
      </c>
      <c r="D480" t="s">
        <v>20</v>
      </c>
      <c r="E480" t="s">
        <v>21</v>
      </c>
      <c r="F480">
        <v>14</v>
      </c>
      <c r="G480" t="s">
        <v>37</v>
      </c>
      <c r="H480" t="s">
        <v>54</v>
      </c>
      <c r="I480" t="str">
        <f t="shared" si="148"/>
        <v>K6PfaA6</v>
      </c>
      <c r="J480" t="s">
        <v>429</v>
      </c>
      <c r="K480" t="s">
        <v>143</v>
      </c>
      <c r="L480" s="1">
        <v>0.78400000000000003</v>
      </c>
      <c r="M480">
        <v>12.23</v>
      </c>
      <c r="N480" s="1">
        <f t="shared" ref="N480:N543" si="160">M480/-10</f>
        <v>-1.2230000000000001</v>
      </c>
      <c r="O480" t="s">
        <v>163</v>
      </c>
      <c r="P480">
        <v>0.58799999999999997</v>
      </c>
      <c r="Q480" s="1">
        <f t="shared" si="149"/>
        <v>0.19600000000000006</v>
      </c>
      <c r="R480">
        <v>22.88</v>
      </c>
      <c r="S480" s="42">
        <f t="shared" si="155"/>
        <v>-2.2879999999999998</v>
      </c>
      <c r="T480" s="1">
        <f t="shared" ref="T480:T543" si="161">S480-N480</f>
        <v>-1.0649999999999997</v>
      </c>
      <c r="U480">
        <v>80.5</v>
      </c>
      <c r="V480" s="13">
        <f>(T480+U480)/2</f>
        <v>39.717500000000001</v>
      </c>
      <c r="W480" s="21">
        <f t="shared" si="143"/>
        <v>5086.9962500000001</v>
      </c>
      <c r="X480" s="23">
        <f t="shared" si="159"/>
        <v>0.33333333333333348</v>
      </c>
      <c r="Y480" s="27">
        <f t="shared" si="151"/>
        <v>3.0775895371352042E-5</v>
      </c>
      <c r="Z480" s="27">
        <f t="shared" si="152"/>
        <v>1.5655686434446019E-5</v>
      </c>
      <c r="AA480" s="22">
        <f t="shared" si="153"/>
        <v>15.65568643444602</v>
      </c>
      <c r="AB480" s="22">
        <f t="shared" ref="AB480:AB507" si="162">AA480/ABS(T480)</f>
        <v>14.700175055817862</v>
      </c>
      <c r="AC480">
        <v>33.278799999999997</v>
      </c>
      <c r="AD480" s="34"/>
      <c r="AE480" s="35"/>
    </row>
    <row r="481" spans="1:31" x14ac:dyDescent="0.35">
      <c r="A481" s="9">
        <v>44777</v>
      </c>
      <c r="B481" s="4" t="s">
        <v>18</v>
      </c>
      <c r="C481" s="4" t="s">
        <v>196</v>
      </c>
      <c r="D481" s="4" t="s">
        <v>123</v>
      </c>
      <c r="E481" s="4" t="s">
        <v>21</v>
      </c>
      <c r="F481" s="4">
        <v>7</v>
      </c>
      <c r="G481" s="4" t="s">
        <v>37</v>
      </c>
      <c r="H481" s="4" t="s">
        <v>132</v>
      </c>
      <c r="I481" t="str">
        <f t="shared" si="148"/>
        <v>M1PfaD5</v>
      </c>
      <c r="J481" t="s">
        <v>466</v>
      </c>
      <c r="K481" s="4" t="s">
        <v>165</v>
      </c>
      <c r="L481" s="3">
        <v>0.89400000000000002</v>
      </c>
      <c r="M481" s="4">
        <v>4.18</v>
      </c>
      <c r="N481" s="1">
        <f t="shared" si="160"/>
        <v>-0.41799999999999998</v>
      </c>
      <c r="O481" s="4" t="s">
        <v>168</v>
      </c>
      <c r="P481" s="4">
        <v>0.83899999999999997</v>
      </c>
      <c r="Q481" s="1">
        <f t="shared" si="149"/>
        <v>5.5000000000000049E-2</v>
      </c>
      <c r="R481" s="4">
        <v>22.29</v>
      </c>
      <c r="S481" s="42">
        <f t="shared" si="155"/>
        <v>-2.2290000000000001</v>
      </c>
      <c r="T481" s="1">
        <f t="shared" si="161"/>
        <v>-1.8110000000000002</v>
      </c>
      <c r="U481">
        <v>67.400000000000006</v>
      </c>
      <c r="V481">
        <v>67.400000000000006</v>
      </c>
      <c r="W481" s="21">
        <f t="shared" si="143"/>
        <v>3566.066600000001</v>
      </c>
      <c r="X481" s="23">
        <f t="shared" si="159"/>
        <v>6.5554231227652027E-2</v>
      </c>
      <c r="Y481" s="27">
        <f t="shared" si="151"/>
        <v>4.157023296729131E-6</v>
      </c>
      <c r="Z481" s="27">
        <f t="shared" si="152"/>
        <v>1.4824221933887647E-6</v>
      </c>
      <c r="AA481" s="22">
        <f t="shared" si="153"/>
        <v>1.4824221933887647</v>
      </c>
      <c r="AB481" s="22">
        <f t="shared" si="162"/>
        <v>0.81856554024779926</v>
      </c>
      <c r="AC481">
        <v>29.967099999999999</v>
      </c>
      <c r="AD481" s="31"/>
      <c r="AE481" s="32"/>
    </row>
    <row r="482" spans="1:31" x14ac:dyDescent="0.35">
      <c r="A482" s="2">
        <v>44779</v>
      </c>
      <c r="B482" s="6" t="s">
        <v>18</v>
      </c>
      <c r="C482" s="6" t="s">
        <v>196</v>
      </c>
      <c r="D482" t="s">
        <v>20</v>
      </c>
      <c r="E482" t="s">
        <v>21</v>
      </c>
      <c r="F482">
        <v>2</v>
      </c>
      <c r="G482" t="s">
        <v>37</v>
      </c>
      <c r="H482" t="s">
        <v>54</v>
      </c>
      <c r="I482" t="str">
        <f t="shared" si="148"/>
        <v>K6PfaA6</v>
      </c>
      <c r="J482" t="s">
        <v>429</v>
      </c>
      <c r="K482" t="s">
        <v>117</v>
      </c>
      <c r="L482" s="1">
        <v>0.80700000000000005</v>
      </c>
      <c r="M482">
        <v>5.7</v>
      </c>
      <c r="N482" s="1">
        <f t="shared" si="160"/>
        <v>-0.57000000000000006</v>
      </c>
      <c r="O482" s="6" t="s">
        <v>213</v>
      </c>
      <c r="P482">
        <v>0.64100000000000001</v>
      </c>
      <c r="Q482" s="1">
        <f t="shared" si="149"/>
        <v>0.16600000000000004</v>
      </c>
      <c r="R482">
        <v>22.12</v>
      </c>
      <c r="S482" s="42">
        <f t="shared" si="155"/>
        <v>-2.2120000000000002</v>
      </c>
      <c r="T482" s="1">
        <f t="shared" si="161"/>
        <v>-1.6420000000000001</v>
      </c>
      <c r="U482">
        <v>80.5</v>
      </c>
      <c r="V482">
        <v>80.5</v>
      </c>
      <c r="W482" s="21">
        <f t="shared" si="143"/>
        <v>5086.9962500000001</v>
      </c>
      <c r="X482" s="23">
        <f t="shared" si="159"/>
        <v>0.25897035881435265</v>
      </c>
      <c r="Y482" s="27">
        <f t="shared" si="151"/>
        <v>2.2555776542517535E-5</v>
      </c>
      <c r="Z482" s="27">
        <f t="shared" si="152"/>
        <v>1.1474115068762467E-5</v>
      </c>
      <c r="AA482" s="22">
        <f t="shared" si="153"/>
        <v>11.474115068762467</v>
      </c>
      <c r="AB482" s="22">
        <f t="shared" si="162"/>
        <v>6.9878898104521721</v>
      </c>
      <c r="AC482">
        <v>31.516500000000001</v>
      </c>
      <c r="AD482" s="31"/>
      <c r="AE482" s="32"/>
    </row>
    <row r="483" spans="1:31" x14ac:dyDescent="0.35">
      <c r="A483" s="2">
        <v>44778</v>
      </c>
      <c r="B483" s="6" t="s">
        <v>18</v>
      </c>
      <c r="C483" s="6" t="s">
        <v>196</v>
      </c>
      <c r="D483" t="s">
        <v>45</v>
      </c>
      <c r="E483" t="s">
        <v>46</v>
      </c>
      <c r="F483">
        <v>14</v>
      </c>
      <c r="G483" t="s">
        <v>37</v>
      </c>
      <c r="H483" t="s">
        <v>49</v>
      </c>
      <c r="I483" t="str">
        <f t="shared" si="148"/>
        <v>L4PfaJ8</v>
      </c>
      <c r="J483" t="s">
        <v>437</v>
      </c>
      <c r="K483" t="s">
        <v>171</v>
      </c>
      <c r="L483" s="1">
        <v>0.90400000000000003</v>
      </c>
      <c r="M483">
        <v>5.67</v>
      </c>
      <c r="N483" s="1">
        <f t="shared" si="160"/>
        <v>-0.56699999999999995</v>
      </c>
      <c r="O483" s="6" t="s">
        <v>175</v>
      </c>
      <c r="P483">
        <v>0.80500000000000005</v>
      </c>
      <c r="Q483" s="1">
        <f t="shared" si="149"/>
        <v>9.8999999999999977E-2</v>
      </c>
      <c r="R483">
        <v>21.74</v>
      </c>
      <c r="S483" s="42">
        <f t="shared" si="155"/>
        <v>-2.1739999999999999</v>
      </c>
      <c r="T483" s="1">
        <f t="shared" si="161"/>
        <v>-1.607</v>
      </c>
      <c r="U483">
        <v>60.25</v>
      </c>
      <c r="V483">
        <v>60.25</v>
      </c>
      <c r="W483" s="21">
        <f t="shared" si="143"/>
        <v>2849.5990624999999</v>
      </c>
      <c r="X483" s="23">
        <f t="shared" si="159"/>
        <v>0.12298136645962729</v>
      </c>
      <c r="Y483" s="27">
        <f t="shared" si="151"/>
        <v>9.0186006650303142E-6</v>
      </c>
      <c r="Z483" s="27">
        <f t="shared" si="152"/>
        <v>2.5699396000132262E-6</v>
      </c>
      <c r="AA483" s="22">
        <f t="shared" si="153"/>
        <v>2.5699396000132264</v>
      </c>
      <c r="AB483" s="22">
        <f t="shared" si="162"/>
        <v>1.5992156814021321</v>
      </c>
      <c r="AC483">
        <v>33.254899999999999</v>
      </c>
      <c r="AD483" s="31"/>
      <c r="AE483" s="32"/>
    </row>
    <row r="484" spans="1:31" x14ac:dyDescent="0.35">
      <c r="A484" s="2">
        <v>44804</v>
      </c>
      <c r="B484" s="6" t="s">
        <v>18</v>
      </c>
      <c r="C484" s="6" t="s">
        <v>232</v>
      </c>
      <c r="D484" t="s">
        <v>109</v>
      </c>
      <c r="E484" t="s">
        <v>21</v>
      </c>
      <c r="F484">
        <v>5</v>
      </c>
      <c r="G484" t="s">
        <v>37</v>
      </c>
      <c r="H484" t="s">
        <v>121</v>
      </c>
      <c r="I484" t="str">
        <f t="shared" si="148"/>
        <v>L3PfaG7</v>
      </c>
      <c r="J484" t="s">
        <v>451</v>
      </c>
      <c r="K484" t="s">
        <v>236</v>
      </c>
      <c r="L484" s="1">
        <v>0.75700000000000001</v>
      </c>
      <c r="M484">
        <v>7.97</v>
      </c>
      <c r="N484" s="1">
        <f t="shared" si="160"/>
        <v>-0.79699999999999993</v>
      </c>
      <c r="O484" t="s">
        <v>135</v>
      </c>
      <c r="P484">
        <v>0.60699999999999998</v>
      </c>
      <c r="Q484" s="1">
        <f t="shared" si="149"/>
        <v>0.15000000000000002</v>
      </c>
      <c r="R484">
        <v>21.24</v>
      </c>
      <c r="S484" s="42">
        <f t="shared" si="155"/>
        <v>-2.1239999999999997</v>
      </c>
      <c r="T484" s="1">
        <f t="shared" si="161"/>
        <v>-1.3269999999999997</v>
      </c>
      <c r="U484">
        <v>66.3</v>
      </c>
      <c r="V484">
        <v>63.35</v>
      </c>
      <c r="W484" s="21">
        <f t="shared" si="143"/>
        <v>3450.6166499999999</v>
      </c>
      <c r="X484" s="23">
        <f t="shared" si="159"/>
        <v>0.24711696869851735</v>
      </c>
      <c r="Y484" s="27">
        <f t="shared" si="151"/>
        <v>2.1291684519609306E-5</v>
      </c>
      <c r="Z484" s="27">
        <f t="shared" si="152"/>
        <v>7.3469441109911124E-6</v>
      </c>
      <c r="AA484" s="22">
        <f t="shared" si="153"/>
        <v>7.3469441109911129</v>
      </c>
      <c r="AB484" s="22">
        <f t="shared" si="162"/>
        <v>5.5365064890664009</v>
      </c>
      <c r="AC484">
        <v>32.519599999999997</v>
      </c>
      <c r="AD484" s="37"/>
      <c r="AE484" s="39"/>
    </row>
    <row r="485" spans="1:31" x14ac:dyDescent="0.35">
      <c r="A485" s="2">
        <v>44733</v>
      </c>
      <c r="B485" t="s">
        <v>18</v>
      </c>
      <c r="C485" t="s">
        <v>141</v>
      </c>
      <c r="D485" t="s">
        <v>133</v>
      </c>
      <c r="E485" t="s">
        <v>46</v>
      </c>
      <c r="F485">
        <v>12</v>
      </c>
      <c r="G485" t="s">
        <v>37</v>
      </c>
      <c r="H485" t="s">
        <v>98</v>
      </c>
      <c r="I485" t="str">
        <f t="shared" si="148"/>
        <v>K1PfaI6</v>
      </c>
      <c r="J485" t="s">
        <v>482</v>
      </c>
      <c r="K485" t="s">
        <v>143</v>
      </c>
      <c r="L485" s="1">
        <v>0.72199999999999998</v>
      </c>
      <c r="M485">
        <v>10.53</v>
      </c>
      <c r="N485" s="1">
        <f t="shared" si="160"/>
        <v>-1.0529999999999999</v>
      </c>
      <c r="O485" t="s">
        <v>144</v>
      </c>
      <c r="P485">
        <v>0.69499999999999995</v>
      </c>
      <c r="Q485" s="1">
        <f t="shared" si="149"/>
        <v>2.7000000000000024E-2</v>
      </c>
      <c r="R485">
        <v>20.86</v>
      </c>
      <c r="S485" s="42">
        <f t="shared" si="155"/>
        <v>-2.0859999999999999</v>
      </c>
      <c r="T485" s="1">
        <f t="shared" si="161"/>
        <v>-1.0329999999999999</v>
      </c>
      <c r="U485">
        <v>57.95</v>
      </c>
      <c r="V485" s="13">
        <f>(T485+U485)/2</f>
        <v>28.458500000000001</v>
      </c>
      <c r="W485" s="21">
        <f t="shared" si="143"/>
        <v>2636.1889625000003</v>
      </c>
      <c r="X485" s="23">
        <f t="shared" si="159"/>
        <v>3.8848920863309391E-2</v>
      </c>
      <c r="Y485" s="27">
        <f t="shared" ref="Y485:Y507" si="163">119*(10^-6)*(X485^1.231)</f>
        <v>2.1830941236126529E-6</v>
      </c>
      <c r="Z485" s="27">
        <f t="shared" ref="Z485:Z507" si="164">Y485*(W485/10000)</f>
        <v>5.7550486327662868E-7</v>
      </c>
      <c r="AA485" s="22">
        <f t="shared" ref="AA485:AA507" si="165">Z485*10^6</f>
        <v>0.57550486327662864</v>
      </c>
      <c r="AB485" s="22">
        <f t="shared" si="162"/>
        <v>0.55711990636653308</v>
      </c>
      <c r="AC485">
        <v>30.972899999999999</v>
      </c>
      <c r="AD485" s="31"/>
      <c r="AE485" s="32"/>
    </row>
    <row r="486" spans="1:31" x14ac:dyDescent="0.35">
      <c r="A486" s="2">
        <v>44778</v>
      </c>
      <c r="B486" s="6" t="s">
        <v>18</v>
      </c>
      <c r="C486" s="6" t="s">
        <v>196</v>
      </c>
      <c r="D486" t="s">
        <v>86</v>
      </c>
      <c r="E486" t="s">
        <v>46</v>
      </c>
      <c r="F486">
        <v>8</v>
      </c>
      <c r="G486" t="s">
        <v>37</v>
      </c>
      <c r="H486" t="s">
        <v>97</v>
      </c>
      <c r="I486" t="str">
        <f t="shared" si="148"/>
        <v>K5PfaJ1</v>
      </c>
      <c r="J486" t="s">
        <v>406</v>
      </c>
      <c r="K486" t="s">
        <v>208</v>
      </c>
      <c r="L486" s="1">
        <v>0.84399999999999997</v>
      </c>
      <c r="M486">
        <v>6.58</v>
      </c>
      <c r="N486" s="1">
        <f t="shared" si="160"/>
        <v>-0.65800000000000003</v>
      </c>
      <c r="O486" s="6" t="s">
        <v>168</v>
      </c>
      <c r="P486">
        <v>0.66700000000000004</v>
      </c>
      <c r="Q486" s="1">
        <f t="shared" si="149"/>
        <v>0.17699999999999994</v>
      </c>
      <c r="R486">
        <v>20.76</v>
      </c>
      <c r="S486" s="42">
        <f t="shared" si="155"/>
        <v>-2.0760000000000001</v>
      </c>
      <c r="T486" s="1">
        <f t="shared" si="161"/>
        <v>-1.4180000000000001</v>
      </c>
      <c r="U486">
        <v>50.2</v>
      </c>
      <c r="V486">
        <v>50.2</v>
      </c>
      <c r="W486" s="21">
        <f t="shared" si="143"/>
        <v>1978.2314000000003</v>
      </c>
      <c r="X486" s="23">
        <f t="shared" si="159"/>
        <v>0.26536731634182897</v>
      </c>
      <c r="Y486" s="27">
        <f t="shared" si="163"/>
        <v>2.3243587031586431E-5</v>
      </c>
      <c r="Z486" s="27">
        <f t="shared" si="164"/>
        <v>4.5981193714517076E-6</v>
      </c>
      <c r="AA486" s="22">
        <f t="shared" si="165"/>
        <v>4.5981193714517072</v>
      </c>
      <c r="AB486" s="22">
        <f t="shared" si="162"/>
        <v>3.2426793874835731</v>
      </c>
      <c r="AC486">
        <v>33.254899999999999</v>
      </c>
      <c r="AD486" s="34"/>
      <c r="AE486" s="35"/>
    </row>
    <row r="487" spans="1:31" x14ac:dyDescent="0.35">
      <c r="A487" s="2">
        <v>44791</v>
      </c>
      <c r="B487" s="6" t="s">
        <v>18</v>
      </c>
      <c r="C487" s="6" t="s">
        <v>214</v>
      </c>
      <c r="D487" t="s">
        <v>86</v>
      </c>
      <c r="E487" t="s">
        <v>46</v>
      </c>
      <c r="F487">
        <v>2</v>
      </c>
      <c r="G487" t="s">
        <v>37</v>
      </c>
      <c r="H487" t="s">
        <v>96</v>
      </c>
      <c r="I487" t="str">
        <f t="shared" si="148"/>
        <v>K5PfaF3</v>
      </c>
      <c r="J487" t="s">
        <v>405</v>
      </c>
      <c r="K487" t="s">
        <v>219</v>
      </c>
      <c r="L487" s="1">
        <v>0.84899999999999998</v>
      </c>
      <c r="M487">
        <v>10.57</v>
      </c>
      <c r="N487" s="1">
        <f t="shared" si="160"/>
        <v>-1.0569999999999999</v>
      </c>
      <c r="O487" t="s">
        <v>220</v>
      </c>
      <c r="P487">
        <v>0.71899999999999997</v>
      </c>
      <c r="Q487" s="1">
        <f t="shared" si="149"/>
        <v>0.13</v>
      </c>
      <c r="R487">
        <v>20.45</v>
      </c>
      <c r="S487" s="42">
        <f t="shared" si="155"/>
        <v>-2.0449999999999999</v>
      </c>
      <c r="T487" s="1">
        <f t="shared" si="161"/>
        <v>-0.98799999999999999</v>
      </c>
      <c r="U487">
        <v>91.85</v>
      </c>
      <c r="V487">
        <v>91.85</v>
      </c>
      <c r="W487" s="21">
        <f t="shared" ref="W487:W550" si="166">3.14*(U487/2)^2</f>
        <v>6622.5916624999991</v>
      </c>
      <c r="X487" s="23">
        <f t="shared" si="159"/>
        <v>0.1808066759388039</v>
      </c>
      <c r="Y487" s="27">
        <f t="shared" si="163"/>
        <v>1.4493656490192659E-5</v>
      </c>
      <c r="Z487" s="27">
        <f t="shared" si="164"/>
        <v>9.5985568631088901E-6</v>
      </c>
      <c r="AA487" s="22">
        <f t="shared" si="165"/>
        <v>9.5985568631088896</v>
      </c>
      <c r="AB487" s="22">
        <f t="shared" si="162"/>
        <v>9.715138525413856</v>
      </c>
      <c r="AC487">
        <v>28.894600000000001</v>
      </c>
      <c r="AD487" s="31"/>
      <c r="AE487" s="32"/>
    </row>
    <row r="488" spans="1:31" x14ac:dyDescent="0.35">
      <c r="A488" s="2">
        <v>44791</v>
      </c>
      <c r="B488" s="6" t="s">
        <v>18</v>
      </c>
      <c r="C488" s="6" t="s">
        <v>214</v>
      </c>
      <c r="D488" t="s">
        <v>109</v>
      </c>
      <c r="E488" t="s">
        <v>21</v>
      </c>
      <c r="F488">
        <v>15</v>
      </c>
      <c r="G488" t="s">
        <v>37</v>
      </c>
      <c r="H488" t="s">
        <v>121</v>
      </c>
      <c r="I488" t="str">
        <f t="shared" si="148"/>
        <v>L3PfaG7</v>
      </c>
      <c r="J488" t="s">
        <v>451</v>
      </c>
      <c r="K488" t="s">
        <v>221</v>
      </c>
      <c r="L488" s="1">
        <v>0.79900000000000004</v>
      </c>
      <c r="M488">
        <v>8.4499999999999993</v>
      </c>
      <c r="N488" s="1">
        <f t="shared" si="160"/>
        <v>-0.84499999999999997</v>
      </c>
      <c r="O488" t="s">
        <v>88</v>
      </c>
      <c r="P488">
        <v>0.628</v>
      </c>
      <c r="Q488" s="1">
        <f t="shared" si="149"/>
        <v>0.17100000000000004</v>
      </c>
      <c r="R488">
        <v>19.87</v>
      </c>
      <c r="S488" s="42">
        <f t="shared" si="155"/>
        <v>-1.9870000000000001</v>
      </c>
      <c r="T488" s="1">
        <f t="shared" si="161"/>
        <v>-1.1420000000000001</v>
      </c>
      <c r="U488">
        <v>66.3</v>
      </c>
      <c r="V488">
        <v>66.3</v>
      </c>
      <c r="W488" s="21">
        <f t="shared" si="166"/>
        <v>3450.6166499999999</v>
      </c>
      <c r="X488" s="23">
        <f t="shared" si="159"/>
        <v>0.2722929936305733</v>
      </c>
      <c r="Y488" s="27">
        <f t="shared" si="163"/>
        <v>2.3992574490453456E-5</v>
      </c>
      <c r="Z488" s="27">
        <f t="shared" si="164"/>
        <v>8.278917701312397E-6</v>
      </c>
      <c r="AA488" s="22">
        <f t="shared" si="165"/>
        <v>8.2789177013123965</v>
      </c>
      <c r="AB488" s="22">
        <f t="shared" si="162"/>
        <v>7.2494901062280173</v>
      </c>
      <c r="AC488">
        <v>28.894600000000001</v>
      </c>
      <c r="AD488" s="34"/>
      <c r="AE488" s="35"/>
    </row>
    <row r="489" spans="1:31" x14ac:dyDescent="0.35">
      <c r="A489" s="2">
        <v>44791</v>
      </c>
      <c r="B489" s="6" t="s">
        <v>18</v>
      </c>
      <c r="C489" s="6" t="s">
        <v>214</v>
      </c>
      <c r="D489" t="s">
        <v>123</v>
      </c>
      <c r="E489" t="s">
        <v>21</v>
      </c>
      <c r="F489">
        <v>5</v>
      </c>
      <c r="G489" t="s">
        <v>37</v>
      </c>
      <c r="H489" t="s">
        <v>76</v>
      </c>
      <c r="I489" t="str">
        <f t="shared" si="148"/>
        <v>M1PfaH5</v>
      </c>
      <c r="J489" t="s">
        <v>467</v>
      </c>
      <c r="K489" t="s">
        <v>222</v>
      </c>
      <c r="L489" s="1">
        <v>0.78600000000000003</v>
      </c>
      <c r="M489">
        <v>6.21</v>
      </c>
      <c r="N489" s="1">
        <f t="shared" si="160"/>
        <v>-0.621</v>
      </c>
      <c r="O489" t="s">
        <v>223</v>
      </c>
      <c r="P489">
        <v>0.66100000000000003</v>
      </c>
      <c r="Q489" s="1">
        <f t="shared" si="149"/>
        <v>0.125</v>
      </c>
      <c r="R489">
        <v>19.559999999999999</v>
      </c>
      <c r="S489" s="42">
        <f t="shared" si="155"/>
        <v>-1.956</v>
      </c>
      <c r="T489" s="1">
        <f t="shared" si="161"/>
        <v>-1.335</v>
      </c>
      <c r="U489">
        <v>105.9</v>
      </c>
      <c r="V489">
        <v>105.9</v>
      </c>
      <c r="W489" s="21">
        <f t="shared" si="166"/>
        <v>8803.6258500000022</v>
      </c>
      <c r="X489" s="23">
        <f t="shared" si="159"/>
        <v>0.18910741301059</v>
      </c>
      <c r="Y489" s="27">
        <f t="shared" si="163"/>
        <v>1.5317052142079523E-5</v>
      </c>
      <c r="Z489" s="27">
        <f t="shared" si="164"/>
        <v>1.3484559618380919E-5</v>
      </c>
      <c r="AA489" s="22">
        <f t="shared" si="165"/>
        <v>13.484559618380919</v>
      </c>
      <c r="AB489" s="22">
        <f t="shared" si="162"/>
        <v>10.100793721633647</v>
      </c>
      <c r="AC489">
        <v>28.894600000000001</v>
      </c>
      <c r="AD489" s="31"/>
      <c r="AE489" s="32"/>
    </row>
    <row r="490" spans="1:31" x14ac:dyDescent="0.35">
      <c r="A490" s="2">
        <v>44806</v>
      </c>
      <c r="B490" s="6" t="s">
        <v>18</v>
      </c>
      <c r="C490" s="6" t="s">
        <v>232</v>
      </c>
      <c r="D490" t="s">
        <v>20</v>
      </c>
      <c r="E490" t="s">
        <v>21</v>
      </c>
      <c r="F490">
        <v>8</v>
      </c>
      <c r="G490" t="s">
        <v>37</v>
      </c>
      <c r="H490" t="s">
        <v>54</v>
      </c>
      <c r="I490" t="str">
        <f t="shared" si="148"/>
        <v>K6PfaA6</v>
      </c>
      <c r="J490" t="s">
        <v>429</v>
      </c>
      <c r="K490" t="s">
        <v>222</v>
      </c>
      <c r="L490" s="1">
        <v>0.83499999999999996</v>
      </c>
      <c r="M490">
        <v>9.06</v>
      </c>
      <c r="N490" s="1">
        <f t="shared" si="160"/>
        <v>-0.90600000000000003</v>
      </c>
      <c r="O490" t="s">
        <v>211</v>
      </c>
      <c r="P490">
        <v>0.60899999999999999</v>
      </c>
      <c r="Q490" s="1">
        <f t="shared" si="149"/>
        <v>0.22599999999999998</v>
      </c>
      <c r="R490">
        <v>19.21</v>
      </c>
      <c r="S490" s="42">
        <f t="shared" si="155"/>
        <v>-1.921</v>
      </c>
      <c r="T490" s="1">
        <f t="shared" si="161"/>
        <v>-1.0150000000000001</v>
      </c>
      <c r="U490">
        <v>80.5</v>
      </c>
      <c r="V490">
        <v>81.25</v>
      </c>
      <c r="W490" s="21">
        <f t="shared" si="166"/>
        <v>5086.9962500000001</v>
      </c>
      <c r="X490" s="23">
        <f t="shared" si="159"/>
        <v>0.37110016420361247</v>
      </c>
      <c r="Y490" s="27">
        <f t="shared" si="163"/>
        <v>3.5122915814969853E-5</v>
      </c>
      <c r="Z490" s="27">
        <f t="shared" si="164"/>
        <v>1.7867014103981733E-5</v>
      </c>
      <c r="AA490" s="22">
        <f t="shared" si="165"/>
        <v>17.867014103981731</v>
      </c>
      <c r="AB490" s="22">
        <f t="shared" si="162"/>
        <v>17.602969560573133</v>
      </c>
      <c r="AC490">
        <v>35.566600000000001</v>
      </c>
      <c r="AD490" s="31"/>
      <c r="AE490" s="32"/>
    </row>
    <row r="491" spans="1:31" x14ac:dyDescent="0.35">
      <c r="A491" s="2">
        <v>44790</v>
      </c>
      <c r="B491" s="6" t="s">
        <v>18</v>
      </c>
      <c r="C491" s="6" t="s">
        <v>214</v>
      </c>
      <c r="D491" t="s">
        <v>123</v>
      </c>
      <c r="E491" t="s">
        <v>21</v>
      </c>
      <c r="F491">
        <v>4</v>
      </c>
      <c r="G491" t="s">
        <v>37</v>
      </c>
      <c r="H491" t="s">
        <v>132</v>
      </c>
      <c r="I491" t="str">
        <f t="shared" si="148"/>
        <v>M1PfaD5</v>
      </c>
      <c r="J491" t="s">
        <v>466</v>
      </c>
      <c r="K491" t="s">
        <v>69</v>
      </c>
      <c r="L491" s="1">
        <v>0.91100000000000003</v>
      </c>
      <c r="M491">
        <v>11.45</v>
      </c>
      <c r="N491" s="1">
        <f t="shared" si="160"/>
        <v>-1.145</v>
      </c>
      <c r="O491" t="s">
        <v>129</v>
      </c>
      <c r="P491">
        <v>0.74199999999999999</v>
      </c>
      <c r="Q491" s="1">
        <f t="shared" si="149"/>
        <v>0.16900000000000004</v>
      </c>
      <c r="R491">
        <v>19.12</v>
      </c>
      <c r="S491" s="42">
        <f t="shared" si="155"/>
        <v>-1.9120000000000001</v>
      </c>
      <c r="T491" s="1">
        <f t="shared" si="161"/>
        <v>-0.76700000000000013</v>
      </c>
      <c r="U491">
        <v>67.400000000000006</v>
      </c>
      <c r="V491">
        <v>67.400000000000006</v>
      </c>
      <c r="W491" s="21">
        <f t="shared" si="166"/>
        <v>3566.066600000001</v>
      </c>
      <c r="X491" s="23">
        <f t="shared" si="159"/>
        <v>0.2277628032345014</v>
      </c>
      <c r="Y491" s="27">
        <f t="shared" si="163"/>
        <v>1.925787162707545E-5</v>
      </c>
      <c r="Z491" s="27">
        <f t="shared" si="164"/>
        <v>6.867485279640143E-6</v>
      </c>
      <c r="AA491" s="22">
        <f t="shared" si="165"/>
        <v>6.8674852796401433</v>
      </c>
      <c r="AB491" s="22">
        <f t="shared" si="162"/>
        <v>8.953696583624696</v>
      </c>
      <c r="AC491">
        <v>32.178800000000003</v>
      </c>
      <c r="AD491" s="31"/>
      <c r="AE491" s="32"/>
    </row>
    <row r="492" spans="1:31" x14ac:dyDescent="0.35">
      <c r="A492" s="2">
        <v>44721</v>
      </c>
      <c r="B492" t="s">
        <v>18</v>
      </c>
      <c r="C492" t="s">
        <v>19</v>
      </c>
      <c r="D492" t="s">
        <v>20</v>
      </c>
      <c r="E492" t="s">
        <v>21</v>
      </c>
      <c r="F492">
        <v>5</v>
      </c>
      <c r="G492" t="s">
        <v>37</v>
      </c>
      <c r="H492" t="s">
        <v>54</v>
      </c>
      <c r="I492" t="str">
        <f t="shared" si="148"/>
        <v>K6PfaA6</v>
      </c>
      <c r="J492" t="s">
        <v>429</v>
      </c>
      <c r="K492" t="s">
        <v>23</v>
      </c>
      <c r="L492" s="1">
        <v>0.75</v>
      </c>
      <c r="M492">
        <v>3.34</v>
      </c>
      <c r="N492" s="1">
        <f t="shared" si="160"/>
        <v>-0.33399999999999996</v>
      </c>
      <c r="O492" t="s">
        <v>32</v>
      </c>
      <c r="P492">
        <v>0.57999999999999996</v>
      </c>
      <c r="Q492" s="1">
        <f t="shared" si="149"/>
        <v>0.17000000000000004</v>
      </c>
      <c r="R492">
        <v>19.07</v>
      </c>
      <c r="S492" s="42">
        <f t="shared" si="155"/>
        <v>-1.907</v>
      </c>
      <c r="T492" s="1">
        <f t="shared" si="161"/>
        <v>-1.573</v>
      </c>
      <c r="U492">
        <v>80.5</v>
      </c>
      <c r="V492" s="13">
        <f>(T492+U492)/2</f>
        <v>39.463500000000003</v>
      </c>
      <c r="W492" s="21">
        <f t="shared" si="166"/>
        <v>5086.9962500000001</v>
      </c>
      <c r="X492" s="23">
        <f t="shared" si="159"/>
        <v>0.29310344827586216</v>
      </c>
      <c r="Y492" s="27">
        <f t="shared" si="163"/>
        <v>2.6269373992430034E-5</v>
      </c>
      <c r="Z492" s="27">
        <f t="shared" si="164"/>
        <v>1.3363220698933911E-5</v>
      </c>
      <c r="AA492" s="22">
        <f t="shared" si="165"/>
        <v>13.363220698933912</v>
      </c>
      <c r="AB492" s="22">
        <f t="shared" si="162"/>
        <v>8.4953723451582412</v>
      </c>
      <c r="AC492">
        <v>24.548100000000002</v>
      </c>
      <c r="AD492" s="31"/>
      <c r="AE492" s="32"/>
    </row>
    <row r="493" spans="1:31" x14ac:dyDescent="0.35">
      <c r="A493" s="2">
        <v>44749</v>
      </c>
      <c r="B493" t="s">
        <v>18</v>
      </c>
      <c r="C493" t="s">
        <v>155</v>
      </c>
      <c r="D493" t="s">
        <v>109</v>
      </c>
      <c r="E493" t="s">
        <v>21</v>
      </c>
      <c r="F493">
        <v>4</v>
      </c>
      <c r="G493" t="s">
        <v>37</v>
      </c>
      <c r="H493" t="s">
        <v>121</v>
      </c>
      <c r="I493" t="str">
        <f t="shared" si="148"/>
        <v>L3PfaG7</v>
      </c>
      <c r="J493" t="s">
        <v>451</v>
      </c>
      <c r="K493" t="s">
        <v>174</v>
      </c>
      <c r="L493" s="1">
        <v>0.747</v>
      </c>
      <c r="M493">
        <v>2.78</v>
      </c>
      <c r="N493" s="1">
        <f t="shared" si="160"/>
        <v>-0.27799999999999997</v>
      </c>
      <c r="O493" t="s">
        <v>175</v>
      </c>
      <c r="P493">
        <v>0.59899999999999998</v>
      </c>
      <c r="Q493" s="1">
        <f t="shared" si="149"/>
        <v>0.14800000000000002</v>
      </c>
      <c r="R493">
        <v>18.239999999999998</v>
      </c>
      <c r="S493" s="42">
        <f t="shared" si="155"/>
        <v>-1.8239999999999998</v>
      </c>
      <c r="T493" s="1">
        <f t="shared" si="161"/>
        <v>-1.5459999999999998</v>
      </c>
      <c r="U493">
        <v>66.3</v>
      </c>
      <c r="V493" s="13">
        <f>(T493+U493)/2</f>
        <v>32.376999999999995</v>
      </c>
      <c r="W493" s="21">
        <f t="shared" si="166"/>
        <v>3450.6166499999999</v>
      </c>
      <c r="X493" s="23">
        <f t="shared" si="159"/>
        <v>0.24707846410684478</v>
      </c>
      <c r="Y493" s="27">
        <f t="shared" si="163"/>
        <v>2.1287600665552143E-5</v>
      </c>
      <c r="Z493" s="27">
        <f t="shared" si="164"/>
        <v>7.3455349295105307E-6</v>
      </c>
      <c r="AA493" s="22">
        <f t="shared" si="165"/>
        <v>7.3455349295105306</v>
      </c>
      <c r="AB493" s="22">
        <f t="shared" si="162"/>
        <v>4.7513162545346255</v>
      </c>
      <c r="AC493">
        <v>34.081400000000002</v>
      </c>
      <c r="AD493" s="37"/>
      <c r="AE493" s="35"/>
    </row>
    <row r="494" spans="1:31" x14ac:dyDescent="0.35">
      <c r="A494" s="2">
        <v>44777</v>
      </c>
      <c r="B494" t="s">
        <v>18</v>
      </c>
      <c r="C494" t="s">
        <v>196</v>
      </c>
      <c r="D494" t="s">
        <v>123</v>
      </c>
      <c r="E494" t="s">
        <v>21</v>
      </c>
      <c r="F494">
        <v>3</v>
      </c>
      <c r="G494" t="s">
        <v>37</v>
      </c>
      <c r="H494" t="s">
        <v>76</v>
      </c>
      <c r="I494" t="str">
        <f t="shared" si="148"/>
        <v>M1PfaH5</v>
      </c>
      <c r="J494" t="s">
        <v>467</v>
      </c>
      <c r="K494" t="s">
        <v>165</v>
      </c>
      <c r="L494" s="1">
        <v>0.76500000000000001</v>
      </c>
      <c r="M494">
        <v>4.99</v>
      </c>
      <c r="N494" s="1">
        <f t="shared" si="160"/>
        <v>-0.499</v>
      </c>
      <c r="O494" s="6" t="s">
        <v>168</v>
      </c>
      <c r="P494" s="6">
        <v>0.63800000000000001</v>
      </c>
      <c r="Q494" s="1">
        <f t="shared" si="149"/>
        <v>0.127</v>
      </c>
      <c r="R494">
        <v>17.59</v>
      </c>
      <c r="S494" s="42">
        <f t="shared" si="155"/>
        <v>-1.7589999999999999</v>
      </c>
      <c r="T494" s="1">
        <f t="shared" si="161"/>
        <v>-1.2599999999999998</v>
      </c>
      <c r="U494">
        <v>105.9</v>
      </c>
      <c r="V494">
        <v>105.9</v>
      </c>
      <c r="W494" s="21">
        <f t="shared" si="166"/>
        <v>8803.6258500000022</v>
      </c>
      <c r="X494" s="23">
        <f t="shared" si="159"/>
        <v>0.19905956112852666</v>
      </c>
      <c r="Y494" s="27">
        <f t="shared" si="163"/>
        <v>1.6315300846468396E-5</v>
      </c>
      <c r="Z494" s="27">
        <f t="shared" si="164"/>
        <v>1.4363380428249608E-5</v>
      </c>
      <c r="AA494" s="22">
        <f t="shared" si="165"/>
        <v>14.363380428249608</v>
      </c>
      <c r="AB494" s="22">
        <f t="shared" si="162"/>
        <v>11.399508276388579</v>
      </c>
      <c r="AC494">
        <v>29.967099999999999</v>
      </c>
      <c r="AD494" s="31"/>
      <c r="AE494" s="32"/>
    </row>
    <row r="495" spans="1:31" x14ac:dyDescent="0.35">
      <c r="A495" s="2">
        <v>44750</v>
      </c>
      <c r="B495" t="s">
        <v>18</v>
      </c>
      <c r="C495" t="s">
        <v>155</v>
      </c>
      <c r="D495" t="s">
        <v>123</v>
      </c>
      <c r="E495" t="s">
        <v>21</v>
      </c>
      <c r="F495">
        <v>6</v>
      </c>
      <c r="G495" t="s">
        <v>37</v>
      </c>
      <c r="H495" t="s">
        <v>132</v>
      </c>
      <c r="I495" t="str">
        <f t="shared" si="148"/>
        <v>M1PfaD5</v>
      </c>
      <c r="J495" t="s">
        <v>466</v>
      </c>
      <c r="K495" t="s">
        <v>134</v>
      </c>
      <c r="L495" s="1">
        <v>0.878</v>
      </c>
      <c r="M495">
        <v>5.54</v>
      </c>
      <c r="N495" s="1">
        <f t="shared" si="160"/>
        <v>-0.55400000000000005</v>
      </c>
      <c r="O495" t="s">
        <v>179</v>
      </c>
      <c r="P495">
        <v>0.69099999999999995</v>
      </c>
      <c r="Q495" s="1">
        <f t="shared" si="149"/>
        <v>0.18700000000000006</v>
      </c>
      <c r="R495">
        <v>17.18</v>
      </c>
      <c r="S495" s="42">
        <f t="shared" si="155"/>
        <v>-1.718</v>
      </c>
      <c r="T495" s="1">
        <f t="shared" si="161"/>
        <v>-1.1639999999999999</v>
      </c>
      <c r="U495">
        <v>67.400000000000006</v>
      </c>
      <c r="V495" s="13">
        <f>(T495+U495)/2</f>
        <v>33.118000000000002</v>
      </c>
      <c r="W495" s="21">
        <f t="shared" si="166"/>
        <v>3566.066600000001</v>
      </c>
      <c r="X495" s="23">
        <f t="shared" si="159"/>
        <v>0.27062228654124465</v>
      </c>
      <c r="Y495" s="27">
        <f t="shared" si="163"/>
        <v>2.3811486192835838E-5</v>
      </c>
      <c r="Z495" s="27">
        <f t="shared" si="164"/>
        <v>8.4913345608633056E-6</v>
      </c>
      <c r="AA495" s="22">
        <f t="shared" si="165"/>
        <v>8.4913345608633062</v>
      </c>
      <c r="AB495" s="22">
        <f t="shared" si="162"/>
        <v>7.2949609629409853</v>
      </c>
      <c r="AC495">
        <v>33.388599999999997</v>
      </c>
      <c r="AD495" s="31"/>
      <c r="AE495" s="32"/>
    </row>
    <row r="496" spans="1:31" x14ac:dyDescent="0.35">
      <c r="A496" s="2">
        <v>44792</v>
      </c>
      <c r="B496" s="6" t="s">
        <v>18</v>
      </c>
      <c r="C496" s="6" t="s">
        <v>214</v>
      </c>
      <c r="D496" t="s">
        <v>45</v>
      </c>
      <c r="E496" t="s">
        <v>46</v>
      </c>
      <c r="F496">
        <v>10</v>
      </c>
      <c r="G496" t="s">
        <v>37</v>
      </c>
      <c r="H496" t="s">
        <v>49</v>
      </c>
      <c r="I496" t="str">
        <f t="shared" si="148"/>
        <v>L4PfaJ8</v>
      </c>
      <c r="J496" t="s">
        <v>437</v>
      </c>
      <c r="K496" t="s">
        <v>207</v>
      </c>
      <c r="L496" s="1">
        <v>1.026</v>
      </c>
      <c r="M496">
        <v>10.58</v>
      </c>
      <c r="N496" s="1">
        <f t="shared" si="160"/>
        <v>-1.0580000000000001</v>
      </c>
      <c r="O496" t="s">
        <v>105</v>
      </c>
      <c r="P496">
        <v>0.83099999999999996</v>
      </c>
      <c r="Q496" s="1">
        <f t="shared" si="149"/>
        <v>0.19500000000000006</v>
      </c>
      <c r="R496">
        <v>17.010000000000002</v>
      </c>
      <c r="S496" s="42">
        <f t="shared" si="155"/>
        <v>-1.7010000000000001</v>
      </c>
      <c r="T496" s="1">
        <f t="shared" si="161"/>
        <v>-0.64300000000000002</v>
      </c>
      <c r="U496">
        <v>60.25</v>
      </c>
      <c r="V496">
        <v>60.25</v>
      </c>
      <c r="W496" s="21">
        <f t="shared" si="166"/>
        <v>2849.5990624999999</v>
      </c>
      <c r="X496" s="23">
        <f t="shared" si="159"/>
        <v>0.23465703971119142</v>
      </c>
      <c r="Y496" s="27">
        <f t="shared" si="163"/>
        <v>1.9977940148528613E-5</v>
      </c>
      <c r="Z496" s="27">
        <f t="shared" si="164"/>
        <v>5.6929119517928245E-6</v>
      </c>
      <c r="AA496" s="22">
        <f t="shared" si="165"/>
        <v>5.6929119517928246</v>
      </c>
      <c r="AB496" s="22">
        <f t="shared" si="162"/>
        <v>8.853673330937518</v>
      </c>
      <c r="AC496">
        <v>34.301699999999997</v>
      </c>
      <c r="AD496" s="31"/>
      <c r="AE496" s="32"/>
    </row>
    <row r="497" spans="1:31" x14ac:dyDescent="0.35">
      <c r="A497" s="2">
        <v>44762</v>
      </c>
      <c r="B497" t="s">
        <v>18</v>
      </c>
      <c r="C497" t="s">
        <v>181</v>
      </c>
      <c r="D497" t="s">
        <v>86</v>
      </c>
      <c r="E497" t="s">
        <v>46</v>
      </c>
      <c r="F497">
        <v>6</v>
      </c>
      <c r="G497" t="s">
        <v>37</v>
      </c>
      <c r="H497" t="s">
        <v>97</v>
      </c>
      <c r="I497" t="str">
        <f t="shared" si="148"/>
        <v>K5PfaJ1</v>
      </c>
      <c r="J497" t="s">
        <v>406</v>
      </c>
      <c r="K497" t="s">
        <v>182</v>
      </c>
      <c r="L497" s="1">
        <v>0.85699999999999998</v>
      </c>
      <c r="M497">
        <v>12.45</v>
      </c>
      <c r="N497" s="1">
        <f t="shared" si="160"/>
        <v>-1.2449999999999999</v>
      </c>
      <c r="O497" t="s">
        <v>154</v>
      </c>
      <c r="P497">
        <v>0.83099999999999996</v>
      </c>
      <c r="Q497" s="1">
        <f t="shared" si="149"/>
        <v>2.6000000000000023E-2</v>
      </c>
      <c r="R497">
        <v>16.54</v>
      </c>
      <c r="S497" s="42">
        <f t="shared" si="155"/>
        <v>-1.6539999999999999</v>
      </c>
      <c r="T497" s="1">
        <f t="shared" si="161"/>
        <v>-0.40900000000000003</v>
      </c>
      <c r="U497">
        <v>50.2</v>
      </c>
      <c r="V497" s="13">
        <f>(T497+U497)/2</f>
        <v>24.895500000000002</v>
      </c>
      <c r="W497" s="21">
        <f t="shared" si="166"/>
        <v>1978.2314000000003</v>
      </c>
      <c r="X497" s="23">
        <f t="shared" si="159"/>
        <v>3.1287605294825542E-2</v>
      </c>
      <c r="Y497" s="27">
        <f t="shared" si="163"/>
        <v>1.6724390233147861E-6</v>
      </c>
      <c r="Z497" s="27">
        <f t="shared" si="164"/>
        <v>3.3084713905066424E-7</v>
      </c>
      <c r="AA497" s="22">
        <f t="shared" si="165"/>
        <v>0.33084713905066426</v>
      </c>
      <c r="AB497" s="22">
        <f t="shared" si="162"/>
        <v>0.80891721039282205</v>
      </c>
      <c r="AC497">
        <v>34.903799999999997</v>
      </c>
      <c r="AD497" s="31"/>
      <c r="AE497" s="32"/>
    </row>
    <row r="498" spans="1:31" x14ac:dyDescent="0.35">
      <c r="A498" s="2">
        <v>44723</v>
      </c>
      <c r="B498" t="s">
        <v>18</v>
      </c>
      <c r="C498" t="s">
        <v>19</v>
      </c>
      <c r="D498" t="s">
        <v>133</v>
      </c>
      <c r="E498" t="s">
        <v>46</v>
      </c>
      <c r="F498">
        <v>2</v>
      </c>
      <c r="G498" t="s">
        <v>37</v>
      </c>
      <c r="H498" t="s">
        <v>98</v>
      </c>
      <c r="I498" t="str">
        <f t="shared" si="148"/>
        <v>K1PfaI6</v>
      </c>
      <c r="J498" t="s">
        <v>482</v>
      </c>
      <c r="K498" t="s">
        <v>134</v>
      </c>
      <c r="L498" s="1">
        <v>0.70799999999999996</v>
      </c>
      <c r="M498">
        <v>6.04</v>
      </c>
      <c r="N498" s="1">
        <f t="shared" si="160"/>
        <v>-0.60399999999999998</v>
      </c>
      <c r="O498" t="s">
        <v>135</v>
      </c>
      <c r="P498">
        <v>0.71</v>
      </c>
      <c r="Q498" s="1">
        <f t="shared" si="149"/>
        <v>-2.0000000000000018E-3</v>
      </c>
      <c r="R498">
        <v>15.71</v>
      </c>
      <c r="S498" s="42">
        <f t="shared" si="155"/>
        <v>-1.5710000000000002</v>
      </c>
      <c r="T498" s="1">
        <f t="shared" si="161"/>
        <v>-0.96700000000000019</v>
      </c>
      <c r="U498">
        <v>57.95</v>
      </c>
      <c r="V498" s="13">
        <f>(T498+U498)/2</f>
        <v>28.491500000000002</v>
      </c>
      <c r="W498" s="21">
        <f t="shared" si="166"/>
        <v>2636.1889625000003</v>
      </c>
      <c r="X498" s="23">
        <f>(P498-L498)/L498</f>
        <v>2.8248587570621495E-3</v>
      </c>
      <c r="Y498" s="27">
        <f t="shared" si="163"/>
        <v>8.66410976779867E-8</v>
      </c>
      <c r="Z498" s="27">
        <f t="shared" si="164"/>
        <v>2.2840230539759293E-8</v>
      </c>
      <c r="AA498" s="22">
        <f t="shared" si="165"/>
        <v>2.2840230539759292E-2</v>
      </c>
      <c r="AB498" s="22">
        <f t="shared" si="162"/>
        <v>2.361967997906855E-2</v>
      </c>
      <c r="AC498">
        <v>31.959900000000001</v>
      </c>
      <c r="AD498" s="37"/>
      <c r="AE498" s="35"/>
    </row>
    <row r="499" spans="1:31" x14ac:dyDescent="0.35">
      <c r="A499" s="2">
        <v>44720</v>
      </c>
      <c r="B499" t="s">
        <v>18</v>
      </c>
      <c r="C499" t="s">
        <v>19</v>
      </c>
      <c r="D499" t="s">
        <v>86</v>
      </c>
      <c r="E499" t="s">
        <v>46</v>
      </c>
      <c r="F499">
        <v>8</v>
      </c>
      <c r="G499" t="s">
        <v>37</v>
      </c>
      <c r="H499" t="s">
        <v>97</v>
      </c>
      <c r="I499" t="str">
        <f t="shared" si="148"/>
        <v>K5PfaJ1</v>
      </c>
      <c r="J499" t="s">
        <v>406</v>
      </c>
      <c r="K499" t="s">
        <v>87</v>
      </c>
      <c r="L499" s="1">
        <v>0.73599999999999999</v>
      </c>
      <c r="M499">
        <v>7.09</v>
      </c>
      <c r="N499" s="1">
        <f t="shared" si="160"/>
        <v>-0.70899999999999996</v>
      </c>
      <c r="O499" t="s">
        <v>88</v>
      </c>
      <c r="P499">
        <v>0.65400000000000003</v>
      </c>
      <c r="Q499" s="1">
        <f t="shared" si="149"/>
        <v>8.1999999999999962E-2</v>
      </c>
      <c r="R499">
        <v>15.18</v>
      </c>
      <c r="S499" s="42">
        <f t="shared" si="155"/>
        <v>-1.518</v>
      </c>
      <c r="T499" s="1">
        <f t="shared" si="161"/>
        <v>-0.80900000000000005</v>
      </c>
      <c r="U499">
        <v>50.2</v>
      </c>
      <c r="V499" s="13">
        <f>(T499+U499)/2</f>
        <v>24.695500000000003</v>
      </c>
      <c r="W499" s="21">
        <f t="shared" si="166"/>
        <v>1978.2314000000003</v>
      </c>
      <c r="X499" s="23">
        <f t="shared" ref="X499:X507" si="167">(L499-P499)/P499</f>
        <v>0.12538226299694183</v>
      </c>
      <c r="Y499" s="27">
        <f t="shared" si="163"/>
        <v>9.2358230894186392E-6</v>
      </c>
      <c r="Z499" s="27">
        <f t="shared" si="164"/>
        <v>1.8270595240332964E-6</v>
      </c>
      <c r="AA499" s="22">
        <f t="shared" si="165"/>
        <v>1.8270595240332965</v>
      </c>
      <c r="AB499" s="22">
        <f t="shared" si="162"/>
        <v>2.2584172114132217</v>
      </c>
      <c r="AC499">
        <v>26.9267</v>
      </c>
      <c r="AD499" s="31"/>
      <c r="AE499" s="32"/>
    </row>
    <row r="500" spans="1:31" x14ac:dyDescent="0.35">
      <c r="A500" s="2">
        <v>44750</v>
      </c>
      <c r="B500" t="s">
        <v>18</v>
      </c>
      <c r="C500" t="s">
        <v>155</v>
      </c>
      <c r="D500" t="s">
        <v>123</v>
      </c>
      <c r="E500" t="s">
        <v>21</v>
      </c>
      <c r="F500">
        <v>12</v>
      </c>
      <c r="G500" t="s">
        <v>37</v>
      </c>
      <c r="H500" t="s">
        <v>76</v>
      </c>
      <c r="I500" t="str">
        <f t="shared" si="148"/>
        <v>M1PfaH5</v>
      </c>
      <c r="J500" t="s">
        <v>467</v>
      </c>
      <c r="K500" t="s">
        <v>169</v>
      </c>
      <c r="L500" s="1">
        <v>0.73199999999999998</v>
      </c>
      <c r="M500">
        <v>3.21</v>
      </c>
      <c r="N500" s="1">
        <f t="shared" si="160"/>
        <v>-0.32100000000000001</v>
      </c>
      <c r="O500" t="s">
        <v>180</v>
      </c>
      <c r="P500">
        <v>0.63800000000000001</v>
      </c>
      <c r="Q500" s="1">
        <f t="shared" si="149"/>
        <v>9.3999999999999972E-2</v>
      </c>
      <c r="R500">
        <v>14.91</v>
      </c>
      <c r="S500" s="42">
        <f t="shared" si="155"/>
        <v>-1.4910000000000001</v>
      </c>
      <c r="T500" s="1">
        <f t="shared" si="161"/>
        <v>-1.1700000000000002</v>
      </c>
      <c r="U500">
        <v>105.9</v>
      </c>
      <c r="V500" s="13">
        <f>(T500+U500)/2</f>
        <v>52.365000000000002</v>
      </c>
      <c r="W500" s="21">
        <f t="shared" si="166"/>
        <v>8803.6258500000022</v>
      </c>
      <c r="X500" s="23">
        <f t="shared" si="167"/>
        <v>0.14733542319749213</v>
      </c>
      <c r="Y500" s="27">
        <f t="shared" si="163"/>
        <v>1.126504922144652E-5</v>
      </c>
      <c r="Z500" s="27">
        <f t="shared" si="164"/>
        <v>9.9173278527448983E-6</v>
      </c>
      <c r="AA500" s="22">
        <f t="shared" si="165"/>
        <v>9.9173278527448989</v>
      </c>
      <c r="AB500" s="22">
        <f t="shared" si="162"/>
        <v>8.4763485920896553</v>
      </c>
      <c r="AC500">
        <v>33.388599999999997</v>
      </c>
      <c r="AD500" s="31"/>
      <c r="AE500" s="32"/>
    </row>
    <row r="501" spans="1:31" x14ac:dyDescent="0.35">
      <c r="A501" s="10">
        <v>44777</v>
      </c>
      <c r="B501" s="6" t="s">
        <v>18</v>
      </c>
      <c r="C501" s="6" t="s">
        <v>196</v>
      </c>
      <c r="D501" t="s">
        <v>133</v>
      </c>
      <c r="E501" t="s">
        <v>46</v>
      </c>
      <c r="F501">
        <v>1</v>
      </c>
      <c r="G501" t="s">
        <v>37</v>
      </c>
      <c r="H501" t="s">
        <v>98</v>
      </c>
      <c r="I501" t="str">
        <f t="shared" si="148"/>
        <v>K1PfaI6</v>
      </c>
      <c r="J501" t="s">
        <v>482</v>
      </c>
      <c r="K501" t="s">
        <v>204</v>
      </c>
      <c r="L501" s="1">
        <v>0.78500000000000003</v>
      </c>
      <c r="M501">
        <v>4.97</v>
      </c>
      <c r="N501" s="1">
        <f t="shared" si="160"/>
        <v>-0.497</v>
      </c>
      <c r="O501" s="6" t="s">
        <v>205</v>
      </c>
      <c r="P501">
        <v>0.65700000000000003</v>
      </c>
      <c r="Q501" s="1">
        <f t="shared" si="149"/>
        <v>0.128</v>
      </c>
      <c r="R501">
        <v>14.56</v>
      </c>
      <c r="S501" s="42">
        <f t="shared" si="155"/>
        <v>-1.456</v>
      </c>
      <c r="T501" s="1">
        <f t="shared" si="161"/>
        <v>-0.95899999999999996</v>
      </c>
      <c r="U501">
        <v>57.95</v>
      </c>
      <c r="V501">
        <v>57.95</v>
      </c>
      <c r="W501" s="21">
        <f t="shared" si="166"/>
        <v>2636.1889625000003</v>
      </c>
      <c r="X501" s="23">
        <f t="shared" si="167"/>
        <v>0.19482496194824961</v>
      </c>
      <c r="Y501" s="27">
        <f t="shared" si="163"/>
        <v>1.5889106064764417E-5</v>
      </c>
      <c r="Z501" s="27">
        <f t="shared" si="164"/>
        <v>4.1886686031923764E-6</v>
      </c>
      <c r="AA501" s="22">
        <f t="shared" si="165"/>
        <v>4.1886686031923768</v>
      </c>
      <c r="AB501" s="22">
        <f t="shared" si="162"/>
        <v>4.3677461972808933</v>
      </c>
      <c r="AC501">
        <v>29.967099999999999</v>
      </c>
      <c r="AD501" s="37"/>
      <c r="AE501" s="39"/>
    </row>
    <row r="502" spans="1:31" x14ac:dyDescent="0.35">
      <c r="A502" s="2">
        <v>44762</v>
      </c>
      <c r="B502" t="s">
        <v>18</v>
      </c>
      <c r="C502" t="s">
        <v>181</v>
      </c>
      <c r="D502" t="s">
        <v>20</v>
      </c>
      <c r="E502" t="s">
        <v>21</v>
      </c>
      <c r="F502">
        <v>5</v>
      </c>
      <c r="G502" t="s">
        <v>37</v>
      </c>
      <c r="H502" t="s">
        <v>54</v>
      </c>
      <c r="I502" t="str">
        <f t="shared" si="148"/>
        <v>K6PfaA6</v>
      </c>
      <c r="J502" t="s">
        <v>429</v>
      </c>
      <c r="K502" t="s">
        <v>153</v>
      </c>
      <c r="L502" s="1">
        <v>0.79800000000000004</v>
      </c>
      <c r="M502">
        <v>17.09</v>
      </c>
      <c r="N502" s="1">
        <f t="shared" si="160"/>
        <v>-1.7090000000000001</v>
      </c>
      <c r="O502" t="s">
        <v>183</v>
      </c>
      <c r="P502">
        <v>0.624</v>
      </c>
      <c r="Q502" s="1">
        <f t="shared" si="149"/>
        <v>0.17400000000000004</v>
      </c>
      <c r="R502">
        <v>13.76</v>
      </c>
      <c r="S502" s="42">
        <f t="shared" si="155"/>
        <v>-1.3759999999999999</v>
      </c>
      <c r="T502" s="1">
        <f t="shared" si="161"/>
        <v>0.33300000000000018</v>
      </c>
      <c r="U502">
        <v>80.5</v>
      </c>
      <c r="V502" s="13">
        <f>(T502+U502)/2</f>
        <v>40.416499999999999</v>
      </c>
      <c r="W502" s="21">
        <f t="shared" si="166"/>
        <v>5086.9962500000001</v>
      </c>
      <c r="X502" s="23">
        <f t="shared" si="167"/>
        <v>0.27884615384615391</v>
      </c>
      <c r="Y502" s="27">
        <f t="shared" si="163"/>
        <v>2.4705341195307642E-5</v>
      </c>
      <c r="Z502" s="27">
        <f t="shared" si="164"/>
        <v>1.2567597801550049E-5</v>
      </c>
      <c r="AA502" s="22">
        <f t="shared" si="165"/>
        <v>12.567597801550049</v>
      </c>
      <c r="AB502" s="22">
        <f t="shared" si="162"/>
        <v>37.740533938588712</v>
      </c>
      <c r="AC502">
        <v>34.903799999999997</v>
      </c>
      <c r="AD502" s="31"/>
      <c r="AE502" s="32"/>
    </row>
    <row r="503" spans="1:31" x14ac:dyDescent="0.35">
      <c r="A503" s="2">
        <v>44720</v>
      </c>
      <c r="B503" t="s">
        <v>18</v>
      </c>
      <c r="C503" t="s">
        <v>19</v>
      </c>
      <c r="D503" t="s">
        <v>86</v>
      </c>
      <c r="E503" t="s">
        <v>46</v>
      </c>
      <c r="F503">
        <v>16</v>
      </c>
      <c r="G503" t="s">
        <v>37</v>
      </c>
      <c r="H503" t="s">
        <v>96</v>
      </c>
      <c r="I503" t="str">
        <f t="shared" si="148"/>
        <v>K5PfaF3</v>
      </c>
      <c r="J503" t="s">
        <v>405</v>
      </c>
      <c r="K503" t="s">
        <v>99</v>
      </c>
      <c r="L503" s="1">
        <v>0.70599999999999996</v>
      </c>
      <c r="M503">
        <v>5.54</v>
      </c>
      <c r="N503" s="1">
        <f t="shared" si="160"/>
        <v>-0.55400000000000005</v>
      </c>
      <c r="O503" t="s">
        <v>100</v>
      </c>
      <c r="P503">
        <v>0.55100000000000005</v>
      </c>
      <c r="Q503" s="1">
        <f t="shared" si="149"/>
        <v>0.15499999999999992</v>
      </c>
      <c r="R503">
        <v>13.01</v>
      </c>
      <c r="S503" s="42">
        <f t="shared" si="155"/>
        <v>-1.3009999999999999</v>
      </c>
      <c r="T503" s="1">
        <f t="shared" si="161"/>
        <v>-0.74699999999999989</v>
      </c>
      <c r="U503">
        <v>91.85</v>
      </c>
      <c r="V503" s="13">
        <f>(T503+U503)/2</f>
        <v>45.551499999999997</v>
      </c>
      <c r="W503" s="21">
        <f t="shared" si="166"/>
        <v>6622.5916624999991</v>
      </c>
      <c r="X503" s="23">
        <f t="shared" si="167"/>
        <v>0.28130671506352067</v>
      </c>
      <c r="Y503" s="27">
        <f t="shared" si="163"/>
        <v>2.4973974483551032E-5</v>
      </c>
      <c r="Z503" s="27">
        <f t="shared" si="164"/>
        <v>1.6539243519425279E-5</v>
      </c>
      <c r="AA503" s="22">
        <f t="shared" si="165"/>
        <v>16.53924351942528</v>
      </c>
      <c r="AB503" s="22">
        <f t="shared" si="162"/>
        <v>22.140888245549242</v>
      </c>
      <c r="AC503">
        <v>26.9267</v>
      </c>
      <c r="AD503" s="37"/>
      <c r="AE503" s="35"/>
    </row>
    <row r="504" spans="1:31" x14ac:dyDescent="0.35">
      <c r="A504" s="2">
        <v>44722</v>
      </c>
      <c r="B504" t="s">
        <v>18</v>
      </c>
      <c r="C504" t="s">
        <v>19</v>
      </c>
      <c r="D504" t="s">
        <v>123</v>
      </c>
      <c r="E504" t="s">
        <v>21</v>
      </c>
      <c r="F504">
        <v>9</v>
      </c>
      <c r="G504" t="s">
        <v>37</v>
      </c>
      <c r="H504" t="s">
        <v>76</v>
      </c>
      <c r="I504" t="str">
        <f t="shared" si="148"/>
        <v>M1PfaH5</v>
      </c>
      <c r="J504" t="s">
        <v>467</v>
      </c>
      <c r="K504" t="s">
        <v>128</v>
      </c>
      <c r="L504" s="1">
        <v>0.65500000000000003</v>
      </c>
      <c r="M504">
        <v>3.08</v>
      </c>
      <c r="N504" s="1">
        <f t="shared" si="160"/>
        <v>-0.308</v>
      </c>
      <c r="O504" t="s">
        <v>129</v>
      </c>
      <c r="P504">
        <v>0.627</v>
      </c>
      <c r="Q504" s="1">
        <f t="shared" si="149"/>
        <v>2.8000000000000025E-2</v>
      </c>
      <c r="R504">
        <v>12.93</v>
      </c>
      <c r="S504" s="42">
        <f t="shared" si="155"/>
        <v>-1.2929999999999999</v>
      </c>
      <c r="T504" s="1">
        <f t="shared" si="161"/>
        <v>-0.98499999999999988</v>
      </c>
      <c r="U504">
        <v>105.9</v>
      </c>
      <c r="V504" s="13">
        <f>(T504+U504)/2</f>
        <v>52.457500000000003</v>
      </c>
      <c r="W504" s="21">
        <f t="shared" si="166"/>
        <v>8803.6258500000022</v>
      </c>
      <c r="X504" s="23">
        <f t="shared" si="167"/>
        <v>4.4657097288676277E-2</v>
      </c>
      <c r="Y504" s="27">
        <f t="shared" si="163"/>
        <v>2.5915652935884703E-6</v>
      </c>
      <c r="Z504" s="27">
        <f t="shared" si="164"/>
        <v>2.28151712105983E-6</v>
      </c>
      <c r="AA504" s="22">
        <f t="shared" si="165"/>
        <v>2.2815171210598302</v>
      </c>
      <c r="AB504" s="22">
        <f t="shared" si="162"/>
        <v>2.3162610366089651</v>
      </c>
      <c r="AC504">
        <v>27.385200000000001</v>
      </c>
      <c r="AD504" s="31"/>
      <c r="AE504" s="32"/>
    </row>
    <row r="505" spans="1:31" x14ac:dyDescent="0.35">
      <c r="A505" s="2">
        <v>44722</v>
      </c>
      <c r="B505" t="s">
        <v>18</v>
      </c>
      <c r="C505" t="s">
        <v>19</v>
      </c>
      <c r="D505" t="s">
        <v>123</v>
      </c>
      <c r="E505" t="s">
        <v>21</v>
      </c>
      <c r="F505">
        <v>15</v>
      </c>
      <c r="G505" t="s">
        <v>37</v>
      </c>
      <c r="H505" t="s">
        <v>132</v>
      </c>
      <c r="I505" t="str">
        <f t="shared" si="148"/>
        <v>M1PfaD5</v>
      </c>
      <c r="J505" t="s">
        <v>466</v>
      </c>
      <c r="K505" t="s">
        <v>128</v>
      </c>
      <c r="L505" s="1">
        <v>0.80600000000000005</v>
      </c>
      <c r="M505">
        <v>2.56</v>
      </c>
      <c r="N505" s="1">
        <f t="shared" si="160"/>
        <v>-0.25600000000000001</v>
      </c>
      <c r="O505" t="s">
        <v>129</v>
      </c>
      <c r="P505">
        <v>0.67</v>
      </c>
      <c r="Q505" s="1">
        <f t="shared" si="149"/>
        <v>0.13600000000000001</v>
      </c>
      <c r="R505">
        <v>12.76</v>
      </c>
      <c r="S505" s="42">
        <f t="shared" si="155"/>
        <v>-1.276</v>
      </c>
      <c r="T505" s="1">
        <f t="shared" si="161"/>
        <v>-1.02</v>
      </c>
      <c r="U505">
        <v>67.400000000000006</v>
      </c>
      <c r="V505" s="13">
        <f>(T505+U505)/2</f>
        <v>33.190000000000005</v>
      </c>
      <c r="W505" s="21">
        <f t="shared" si="166"/>
        <v>3566.066600000001</v>
      </c>
      <c r="X505" s="23">
        <f t="shared" si="167"/>
        <v>0.20298507462686569</v>
      </c>
      <c r="Y505" s="27">
        <f t="shared" si="163"/>
        <v>1.671226353782392E-5</v>
      </c>
      <c r="Z505" s="27">
        <f t="shared" si="164"/>
        <v>5.9597044812631735E-6</v>
      </c>
      <c r="AA505" s="22">
        <f t="shared" si="165"/>
        <v>5.9597044812631736</v>
      </c>
      <c r="AB505" s="22">
        <f t="shared" si="162"/>
        <v>5.8428475306501699</v>
      </c>
      <c r="AC505">
        <v>27.385200000000001</v>
      </c>
      <c r="AD505" s="37"/>
      <c r="AE505" s="39"/>
    </row>
    <row r="506" spans="1:31" x14ac:dyDescent="0.35">
      <c r="A506" s="2">
        <v>44748</v>
      </c>
      <c r="B506" t="s">
        <v>18</v>
      </c>
      <c r="C506" t="s">
        <v>155</v>
      </c>
      <c r="D506" t="s">
        <v>45</v>
      </c>
      <c r="E506" t="s">
        <v>46</v>
      </c>
      <c r="F506">
        <v>10</v>
      </c>
      <c r="G506" t="s">
        <v>37</v>
      </c>
      <c r="H506" t="s">
        <v>49</v>
      </c>
      <c r="I506" t="str">
        <f t="shared" si="148"/>
        <v>L4PfaJ8</v>
      </c>
      <c r="J506" t="s">
        <v>437</v>
      </c>
      <c r="K506" t="s">
        <v>171</v>
      </c>
      <c r="L506" s="1">
        <v>0.96699999999999997</v>
      </c>
      <c r="M506">
        <v>3.08</v>
      </c>
      <c r="N506" s="1">
        <f t="shared" si="160"/>
        <v>-0.308</v>
      </c>
      <c r="O506" t="s">
        <v>112</v>
      </c>
      <c r="P506">
        <v>0.90100000000000002</v>
      </c>
      <c r="Q506" s="1">
        <f t="shared" si="149"/>
        <v>6.5999999999999948E-2</v>
      </c>
      <c r="R506">
        <v>11.58</v>
      </c>
      <c r="S506" s="42">
        <f t="shared" si="155"/>
        <v>-1.1579999999999999</v>
      </c>
      <c r="T506" s="1">
        <f t="shared" si="161"/>
        <v>-0.84999999999999987</v>
      </c>
      <c r="U506">
        <v>60.25</v>
      </c>
      <c r="V506" s="13">
        <f>(T506+U506)/2</f>
        <v>29.7</v>
      </c>
      <c r="W506" s="21">
        <f t="shared" si="166"/>
        <v>2849.5990624999999</v>
      </c>
      <c r="X506" s="23">
        <f t="shared" si="167"/>
        <v>7.3251942286348445E-2</v>
      </c>
      <c r="Y506" s="27">
        <f t="shared" si="163"/>
        <v>4.7658385771395993E-6</v>
      </c>
      <c r="Z506" s="27">
        <f t="shared" si="164"/>
        <v>1.3580729141443337E-6</v>
      </c>
      <c r="AA506" s="22">
        <f t="shared" si="165"/>
        <v>1.3580729141443337</v>
      </c>
      <c r="AB506" s="22">
        <f t="shared" si="162"/>
        <v>1.5977328401698045</v>
      </c>
      <c r="AC506">
        <v>33.4651</v>
      </c>
      <c r="AD506" s="34"/>
      <c r="AE506" s="35"/>
    </row>
    <row r="507" spans="1:31" x14ac:dyDescent="0.35">
      <c r="A507" s="2">
        <v>44776</v>
      </c>
      <c r="B507" t="s">
        <v>18</v>
      </c>
      <c r="C507" t="s">
        <v>196</v>
      </c>
      <c r="D507" t="s">
        <v>109</v>
      </c>
      <c r="E507" t="s">
        <v>21</v>
      </c>
      <c r="F507">
        <v>16</v>
      </c>
      <c r="G507" t="s">
        <v>37</v>
      </c>
      <c r="H507" t="s">
        <v>121</v>
      </c>
      <c r="I507" t="str">
        <f t="shared" si="148"/>
        <v>L3PfaG7</v>
      </c>
      <c r="J507" t="s">
        <v>451</v>
      </c>
      <c r="K507" t="s">
        <v>134</v>
      </c>
      <c r="L507" s="1">
        <v>0.81599999999999995</v>
      </c>
      <c r="M507">
        <v>4.28</v>
      </c>
      <c r="N507" s="1">
        <f t="shared" si="160"/>
        <v>-0.42800000000000005</v>
      </c>
      <c r="O507" t="s">
        <v>202</v>
      </c>
      <c r="P507">
        <v>0.59299999999999997</v>
      </c>
      <c r="Q507" s="1">
        <f t="shared" si="149"/>
        <v>0.22299999999999998</v>
      </c>
      <c r="R507">
        <v>11.06</v>
      </c>
      <c r="S507" s="42">
        <f t="shared" si="155"/>
        <v>-1.1060000000000001</v>
      </c>
      <c r="T507" s="1">
        <f t="shared" si="161"/>
        <v>-0.67800000000000005</v>
      </c>
      <c r="U507">
        <v>66.3</v>
      </c>
      <c r="V507">
        <v>66.3</v>
      </c>
      <c r="W507" s="21">
        <f t="shared" si="166"/>
        <v>3450.6166499999999</v>
      </c>
      <c r="X507" s="23">
        <f t="shared" si="167"/>
        <v>0.37605396290050586</v>
      </c>
      <c r="Y507" s="27">
        <f t="shared" si="163"/>
        <v>3.5700962121793416E-5</v>
      </c>
      <c r="Z507" s="27">
        <f t="shared" si="164"/>
        <v>1.231903343184797E-5</v>
      </c>
      <c r="AA507" s="22">
        <f t="shared" si="165"/>
        <v>12.31903343184797</v>
      </c>
      <c r="AB507" s="22">
        <f t="shared" si="162"/>
        <v>18.16966582868432</v>
      </c>
      <c r="AC507">
        <v>28.545300000000001</v>
      </c>
      <c r="AD507" s="37"/>
      <c r="AE507" s="39"/>
    </row>
    <row r="508" spans="1:31" x14ac:dyDescent="0.35">
      <c r="A508" s="2">
        <v>44721</v>
      </c>
      <c r="B508" t="s">
        <v>18</v>
      </c>
      <c r="C508" t="s">
        <v>19</v>
      </c>
      <c r="D508" t="s">
        <v>45</v>
      </c>
      <c r="E508" t="s">
        <v>46</v>
      </c>
      <c r="F508">
        <v>2</v>
      </c>
      <c r="G508" t="s">
        <v>37</v>
      </c>
      <c r="H508" t="s">
        <v>49</v>
      </c>
      <c r="I508" t="str">
        <f t="shared" si="148"/>
        <v>L4PfaJ8</v>
      </c>
      <c r="J508" t="s">
        <v>437</v>
      </c>
      <c r="K508" t="s">
        <v>23</v>
      </c>
      <c r="L508" s="1" t="s">
        <v>50</v>
      </c>
      <c r="M508">
        <v>6.54</v>
      </c>
      <c r="N508" s="1">
        <f t="shared" si="160"/>
        <v>-0.65400000000000003</v>
      </c>
      <c r="O508" t="s">
        <v>48</v>
      </c>
      <c r="P508" t="s">
        <v>51</v>
      </c>
      <c r="Q508" s="1" t="s">
        <v>50</v>
      </c>
      <c r="R508">
        <v>10.49</v>
      </c>
      <c r="S508" s="42">
        <f t="shared" si="155"/>
        <v>-1.0489999999999999</v>
      </c>
      <c r="T508" s="1">
        <f t="shared" si="161"/>
        <v>-0.39499999999999991</v>
      </c>
      <c r="U508">
        <v>60.25</v>
      </c>
      <c r="V508" s="13">
        <f>(T508+U508)/2</f>
        <v>29.927499999999998</v>
      </c>
      <c r="W508" s="21">
        <f t="shared" si="166"/>
        <v>2849.5990624999999</v>
      </c>
      <c r="X508" s="23" t="s">
        <v>50</v>
      </c>
      <c r="Y508" s="27" t="s">
        <v>103</v>
      </c>
      <c r="Z508" s="27" t="s">
        <v>103</v>
      </c>
      <c r="AA508" s="22" t="s">
        <v>103</v>
      </c>
      <c r="AB508" s="22" t="s">
        <v>103</v>
      </c>
      <c r="AC508">
        <v>24.548100000000002</v>
      </c>
      <c r="AD508" s="31"/>
      <c r="AE508" s="32"/>
    </row>
    <row r="509" spans="1:31" x14ac:dyDescent="0.35">
      <c r="A509" s="2">
        <v>44722</v>
      </c>
      <c r="B509" t="s">
        <v>18</v>
      </c>
      <c r="C509" t="s">
        <v>19</v>
      </c>
      <c r="D509" t="s">
        <v>109</v>
      </c>
      <c r="E509" t="s">
        <v>21</v>
      </c>
      <c r="F509">
        <v>7</v>
      </c>
      <c r="G509" t="s">
        <v>37</v>
      </c>
      <c r="H509" t="s">
        <v>121</v>
      </c>
      <c r="I509" t="str">
        <f t="shared" si="148"/>
        <v>L3PfaG7</v>
      </c>
      <c r="J509" t="s">
        <v>451</v>
      </c>
      <c r="K509" t="s">
        <v>117</v>
      </c>
      <c r="L509" s="1">
        <v>0.73299999999999998</v>
      </c>
      <c r="M509">
        <v>1.53</v>
      </c>
      <c r="N509" s="1">
        <f t="shared" si="160"/>
        <v>-0.153</v>
      </c>
      <c r="O509" t="s">
        <v>118</v>
      </c>
      <c r="P509">
        <v>0.56499999999999995</v>
      </c>
      <c r="Q509" s="1">
        <f t="shared" ref="Q509:Q572" si="168">L509-P509</f>
        <v>0.16800000000000004</v>
      </c>
      <c r="R509">
        <v>10.32</v>
      </c>
      <c r="S509" s="42">
        <f t="shared" si="155"/>
        <v>-1.032</v>
      </c>
      <c r="T509" s="1">
        <f t="shared" si="161"/>
        <v>-0.879</v>
      </c>
      <c r="U509">
        <v>66.3</v>
      </c>
      <c r="V509" s="13">
        <f>(T509+U509)/2</f>
        <v>32.710499999999996</v>
      </c>
      <c r="W509" s="21">
        <f t="shared" si="166"/>
        <v>3450.6166499999999</v>
      </c>
      <c r="X509" s="23">
        <f t="shared" ref="X509:X515" si="169">(L509-P509)/P509</f>
        <v>0.29734513274336294</v>
      </c>
      <c r="Y509" s="27">
        <f t="shared" ref="Y509:Y542" si="170">119*(10^-6)*(X509^1.231)</f>
        <v>2.6738131074134755E-5</v>
      </c>
      <c r="Z509" s="27">
        <f t="shared" ref="Z509:Z542" si="171">Y509*(W509/10000)</f>
        <v>9.2263040274291776E-6</v>
      </c>
      <c r="AA509" s="22">
        <f t="shared" ref="AA509:AA542" si="172">Z509*10^6</f>
        <v>9.2263040274291779</v>
      </c>
      <c r="AB509" s="22">
        <f t="shared" ref="AB509:AB542" si="173">AA509/ABS(T509)</f>
        <v>10.496364081261863</v>
      </c>
      <c r="AC509">
        <v>27.385200000000001</v>
      </c>
      <c r="AD509" s="31"/>
      <c r="AE509" s="32"/>
    </row>
    <row r="510" spans="1:31" x14ac:dyDescent="0.35">
      <c r="A510" s="2">
        <v>44734</v>
      </c>
      <c r="B510" t="s">
        <v>18</v>
      </c>
      <c r="C510" t="s">
        <v>141</v>
      </c>
      <c r="D510" t="s">
        <v>109</v>
      </c>
      <c r="E510" t="s">
        <v>21</v>
      </c>
      <c r="F510">
        <v>8</v>
      </c>
      <c r="G510" t="s">
        <v>37</v>
      </c>
      <c r="H510" t="s">
        <v>121</v>
      </c>
      <c r="I510" t="str">
        <f t="shared" si="148"/>
        <v>L3PfaG7</v>
      </c>
      <c r="J510" t="s">
        <v>451</v>
      </c>
      <c r="K510" t="s">
        <v>69</v>
      </c>
      <c r="L510" s="1">
        <v>0.73099999999999998</v>
      </c>
      <c r="M510">
        <v>1.54</v>
      </c>
      <c r="N510" s="1">
        <f t="shared" si="160"/>
        <v>-0.154</v>
      </c>
      <c r="O510" t="s">
        <v>135</v>
      </c>
      <c r="P510">
        <v>0.55700000000000005</v>
      </c>
      <c r="Q510" s="1">
        <f t="shared" si="168"/>
        <v>0.17399999999999993</v>
      </c>
      <c r="R510">
        <v>10.01</v>
      </c>
      <c r="S510" s="42">
        <f t="shared" si="155"/>
        <v>-1.0009999999999999</v>
      </c>
      <c r="T510" s="1">
        <f t="shared" si="161"/>
        <v>-0.84699999999999986</v>
      </c>
      <c r="U510">
        <v>66.3</v>
      </c>
      <c r="V510" s="13">
        <f>(T510+U510)/2</f>
        <v>32.726500000000001</v>
      </c>
      <c r="W510" s="21">
        <f t="shared" si="166"/>
        <v>3450.6166499999999</v>
      </c>
      <c r="X510" s="23">
        <f t="shared" si="169"/>
        <v>0.31238779174147202</v>
      </c>
      <c r="Y510" s="27">
        <f t="shared" si="170"/>
        <v>2.8412885472600501E-5</v>
      </c>
      <c r="Z510" s="27">
        <f t="shared" si="171"/>
        <v>9.8041975686298416E-6</v>
      </c>
      <c r="AA510" s="22">
        <f t="shared" si="172"/>
        <v>9.8041975686298422</v>
      </c>
      <c r="AB510" s="22">
        <f t="shared" si="173"/>
        <v>11.575203741003357</v>
      </c>
      <c r="AC510">
        <v>31.695499999999999</v>
      </c>
      <c r="AD510" s="37"/>
      <c r="AE510" s="39"/>
    </row>
    <row r="511" spans="1:31" x14ac:dyDescent="0.35">
      <c r="A511" s="2">
        <v>44734</v>
      </c>
      <c r="B511" t="s">
        <v>18</v>
      </c>
      <c r="C511" t="s">
        <v>141</v>
      </c>
      <c r="D511" t="s">
        <v>123</v>
      </c>
      <c r="E511" t="s">
        <v>21</v>
      </c>
      <c r="F511">
        <v>3</v>
      </c>
      <c r="G511" t="s">
        <v>37</v>
      </c>
      <c r="H511" t="s">
        <v>132</v>
      </c>
      <c r="I511" t="str">
        <f t="shared" si="148"/>
        <v>M1PfaD5</v>
      </c>
      <c r="J511" t="s">
        <v>466</v>
      </c>
      <c r="K511" t="s">
        <v>142</v>
      </c>
      <c r="L511" s="1">
        <v>0.68600000000000005</v>
      </c>
      <c r="M511">
        <v>2.25</v>
      </c>
      <c r="N511" s="1">
        <f t="shared" si="160"/>
        <v>-0.22500000000000001</v>
      </c>
      <c r="O511" t="s">
        <v>149</v>
      </c>
      <c r="P511">
        <v>0.58499999999999996</v>
      </c>
      <c r="Q511" s="1">
        <f t="shared" si="168"/>
        <v>0.10100000000000009</v>
      </c>
      <c r="R511">
        <v>9.76</v>
      </c>
      <c r="S511" s="42">
        <f t="shared" si="155"/>
        <v>-0.97599999999999998</v>
      </c>
      <c r="T511" s="1">
        <f t="shared" si="161"/>
        <v>-0.751</v>
      </c>
      <c r="U511">
        <v>67.400000000000006</v>
      </c>
      <c r="V511" s="13">
        <f>(T511+U511)/2</f>
        <v>33.3245</v>
      </c>
      <c r="W511" s="21">
        <f t="shared" si="166"/>
        <v>3566.066600000001</v>
      </c>
      <c r="X511" s="23">
        <f t="shared" si="169"/>
        <v>0.17264957264957281</v>
      </c>
      <c r="Y511" s="27">
        <f t="shared" si="170"/>
        <v>1.3692971409738832E-5</v>
      </c>
      <c r="Z511" s="27">
        <f t="shared" si="171"/>
        <v>4.8830047999024575E-6</v>
      </c>
      <c r="AA511" s="22">
        <f t="shared" si="172"/>
        <v>4.8830047999024577</v>
      </c>
      <c r="AB511" s="22">
        <f t="shared" si="173"/>
        <v>6.5020037282323004</v>
      </c>
      <c r="AC511">
        <v>31.695499999999999</v>
      </c>
      <c r="AD511" s="31"/>
      <c r="AE511" s="32"/>
    </row>
    <row r="512" spans="1:31" x14ac:dyDescent="0.35">
      <c r="A512" s="2">
        <v>44779</v>
      </c>
      <c r="B512" s="6" t="s">
        <v>18</v>
      </c>
      <c r="C512" s="6" t="s">
        <v>196</v>
      </c>
      <c r="D512" t="s">
        <v>86</v>
      </c>
      <c r="E512" t="s">
        <v>46</v>
      </c>
      <c r="F512">
        <v>8</v>
      </c>
      <c r="G512" t="s">
        <v>37</v>
      </c>
      <c r="H512" t="s">
        <v>96</v>
      </c>
      <c r="I512" t="str">
        <f t="shared" si="148"/>
        <v>K5PfaF3</v>
      </c>
      <c r="J512" t="s">
        <v>405</v>
      </c>
      <c r="K512" t="s">
        <v>150</v>
      </c>
      <c r="L512" s="1">
        <v>0.752</v>
      </c>
      <c r="M512">
        <v>4.87</v>
      </c>
      <c r="N512" s="1">
        <f t="shared" si="160"/>
        <v>-0.48699999999999999</v>
      </c>
      <c r="O512" s="6" t="s">
        <v>211</v>
      </c>
      <c r="P512">
        <v>0.56399999999999995</v>
      </c>
      <c r="Q512" s="1">
        <f t="shared" si="168"/>
        <v>0.18800000000000006</v>
      </c>
      <c r="R512">
        <v>9.56</v>
      </c>
      <c r="S512" s="42">
        <f t="shared" si="155"/>
        <v>-0.95600000000000007</v>
      </c>
      <c r="T512" s="1">
        <f t="shared" si="161"/>
        <v>-0.46900000000000008</v>
      </c>
      <c r="U512">
        <v>91.85</v>
      </c>
      <c r="V512">
        <v>91.85</v>
      </c>
      <c r="W512" s="21">
        <f t="shared" si="166"/>
        <v>6622.5916624999991</v>
      </c>
      <c r="X512" s="23">
        <f t="shared" si="169"/>
        <v>0.33333333333333348</v>
      </c>
      <c r="Y512" s="27">
        <f t="shared" si="170"/>
        <v>3.0775895371352042E-5</v>
      </c>
      <c r="Z512" s="27">
        <f t="shared" si="171"/>
        <v>2.0381618809228834E-5</v>
      </c>
      <c r="AA512" s="22">
        <f t="shared" si="172"/>
        <v>20.381618809228833</v>
      </c>
      <c r="AB512" s="22">
        <f t="shared" si="173"/>
        <v>43.45760940134079</v>
      </c>
      <c r="AC512">
        <v>31.516500000000001</v>
      </c>
      <c r="AD512" s="31"/>
      <c r="AE512" s="32"/>
    </row>
    <row r="513" spans="1:31" x14ac:dyDescent="0.35">
      <c r="A513" s="2">
        <v>44735</v>
      </c>
      <c r="B513" t="s">
        <v>18</v>
      </c>
      <c r="C513" t="s">
        <v>141</v>
      </c>
      <c r="D513" t="s">
        <v>45</v>
      </c>
      <c r="E513" t="s">
        <v>46</v>
      </c>
      <c r="F513">
        <v>6</v>
      </c>
      <c r="G513" t="s">
        <v>37</v>
      </c>
      <c r="H513" t="s">
        <v>49</v>
      </c>
      <c r="I513" t="str">
        <f t="shared" si="148"/>
        <v>L4PfaJ8</v>
      </c>
      <c r="J513" t="s">
        <v>437</v>
      </c>
      <c r="K513" t="s">
        <v>153</v>
      </c>
      <c r="L513" s="1">
        <v>0.93600000000000005</v>
      </c>
      <c r="M513">
        <v>14.08</v>
      </c>
      <c r="N513" s="1">
        <f t="shared" si="160"/>
        <v>-1.4079999999999999</v>
      </c>
      <c r="O513" t="s">
        <v>154</v>
      </c>
      <c r="P513">
        <v>0.73899999999999999</v>
      </c>
      <c r="Q513" s="1">
        <f t="shared" si="168"/>
        <v>0.19700000000000006</v>
      </c>
      <c r="S513" s="42">
        <f t="shared" si="155"/>
        <v>0</v>
      </c>
      <c r="T513" s="1">
        <f t="shared" si="161"/>
        <v>1.4079999999999999</v>
      </c>
      <c r="U513">
        <v>60.25</v>
      </c>
      <c r="V513" s="13">
        <f>(T513+U513)/2</f>
        <v>30.829000000000001</v>
      </c>
      <c r="W513" s="21">
        <f t="shared" si="166"/>
        <v>2849.5990624999999</v>
      </c>
      <c r="X513" s="23">
        <f t="shared" si="169"/>
        <v>0.26657645466847102</v>
      </c>
      <c r="Y513" s="27">
        <f t="shared" si="170"/>
        <v>2.3374029193905631E-5</v>
      </c>
      <c r="Z513" s="27">
        <f t="shared" si="171"/>
        <v>6.6606611677801121E-6</v>
      </c>
      <c r="AA513" s="22">
        <f t="shared" si="172"/>
        <v>6.6606611677801117</v>
      </c>
      <c r="AB513" s="22">
        <f t="shared" si="173"/>
        <v>4.7305832157529206</v>
      </c>
      <c r="AC513">
        <v>33.261499999999998</v>
      </c>
      <c r="AD513" s="37"/>
      <c r="AE513" s="39"/>
    </row>
    <row r="514" spans="1:31" x14ac:dyDescent="0.35">
      <c r="A514" s="2">
        <v>44735</v>
      </c>
      <c r="B514" t="s">
        <v>18</v>
      </c>
      <c r="C514" t="s">
        <v>141</v>
      </c>
      <c r="D514" t="s">
        <v>86</v>
      </c>
      <c r="E514" t="s">
        <v>46</v>
      </c>
      <c r="F514">
        <v>6</v>
      </c>
      <c r="G514" t="s">
        <v>37</v>
      </c>
      <c r="H514" t="s">
        <v>96</v>
      </c>
      <c r="I514" t="str">
        <f t="shared" ref="I514:I577" si="174">D514&amp;G514&amp;H514</f>
        <v>K5PfaF3</v>
      </c>
      <c r="J514" t="s">
        <v>405</v>
      </c>
      <c r="K514" t="s">
        <v>152</v>
      </c>
      <c r="L514" s="1">
        <v>0.67800000000000005</v>
      </c>
      <c r="M514">
        <v>9.39</v>
      </c>
      <c r="N514" s="1">
        <f t="shared" si="160"/>
        <v>-0.93900000000000006</v>
      </c>
      <c r="O514" t="s">
        <v>146</v>
      </c>
      <c r="P514">
        <v>0.54600000000000004</v>
      </c>
      <c r="Q514" s="1">
        <f t="shared" si="168"/>
        <v>0.13200000000000001</v>
      </c>
      <c r="S514" s="42">
        <f t="shared" si="155"/>
        <v>0</v>
      </c>
      <c r="T514" s="1">
        <f t="shared" si="161"/>
        <v>0.93900000000000006</v>
      </c>
      <c r="U514">
        <v>91.85</v>
      </c>
      <c r="V514" s="13">
        <f>(T514+U514)/2</f>
        <v>46.394499999999994</v>
      </c>
      <c r="W514" s="21">
        <f t="shared" si="166"/>
        <v>6622.5916624999991</v>
      </c>
      <c r="X514" s="23">
        <f t="shared" si="169"/>
        <v>0.24175824175824176</v>
      </c>
      <c r="Y514" s="27">
        <f t="shared" si="170"/>
        <v>2.0724751294280291E-5</v>
      </c>
      <c r="Z514" s="27">
        <f t="shared" si="171"/>
        <v>1.3725156512888672E-5</v>
      </c>
      <c r="AA514" s="22">
        <f t="shared" si="172"/>
        <v>13.725156512888672</v>
      </c>
      <c r="AB514" s="22">
        <f t="shared" si="173"/>
        <v>14.616780098922973</v>
      </c>
      <c r="AC514">
        <v>33.261499999999998</v>
      </c>
      <c r="AD514" s="31"/>
      <c r="AE514" s="32"/>
    </row>
    <row r="515" spans="1:31" x14ac:dyDescent="0.35">
      <c r="A515" s="2">
        <v>44735</v>
      </c>
      <c r="B515" t="s">
        <v>18</v>
      </c>
      <c r="C515" t="s">
        <v>141</v>
      </c>
      <c r="D515" t="s">
        <v>86</v>
      </c>
      <c r="E515" t="s">
        <v>46</v>
      </c>
      <c r="F515">
        <v>2</v>
      </c>
      <c r="G515" t="s">
        <v>37</v>
      </c>
      <c r="H515" t="s">
        <v>97</v>
      </c>
      <c r="I515" t="str">
        <f t="shared" si="174"/>
        <v>K5PfaJ1</v>
      </c>
      <c r="J515" t="s">
        <v>406</v>
      </c>
      <c r="K515" t="s">
        <v>152</v>
      </c>
      <c r="L515" s="1">
        <v>0.80800000000000005</v>
      </c>
      <c r="M515">
        <v>11.51</v>
      </c>
      <c r="N515" s="1">
        <f t="shared" si="160"/>
        <v>-1.151</v>
      </c>
      <c r="O515" t="s">
        <v>146</v>
      </c>
      <c r="P515">
        <v>0.68300000000000005</v>
      </c>
      <c r="Q515" s="1">
        <f t="shared" si="168"/>
        <v>0.125</v>
      </c>
      <c r="S515" s="42">
        <f t="shared" si="155"/>
        <v>0</v>
      </c>
      <c r="T515" s="1">
        <f t="shared" si="161"/>
        <v>1.151</v>
      </c>
      <c r="U515">
        <v>50.2</v>
      </c>
      <c r="V515" s="13">
        <f>(T515+U515)/2</f>
        <v>25.675500000000003</v>
      </c>
      <c r="W515" s="21">
        <f t="shared" si="166"/>
        <v>1978.2314000000003</v>
      </c>
      <c r="X515" s="23">
        <f t="shared" si="169"/>
        <v>0.1830161054172767</v>
      </c>
      <c r="Y515" s="27">
        <f t="shared" si="170"/>
        <v>1.4711985939704169E-5</v>
      </c>
      <c r="Z515" s="27">
        <f t="shared" si="171"/>
        <v>2.9103712542281299E-6</v>
      </c>
      <c r="AA515" s="22">
        <f t="shared" si="172"/>
        <v>2.9103712542281301</v>
      </c>
      <c r="AB515" s="22">
        <f t="shared" si="173"/>
        <v>2.5285588655326934</v>
      </c>
      <c r="AC515">
        <v>33.261499999999998</v>
      </c>
      <c r="AD515" s="31"/>
      <c r="AE515" s="32"/>
    </row>
    <row r="516" spans="1:31" x14ac:dyDescent="0.35">
      <c r="A516" s="2">
        <v>44762</v>
      </c>
      <c r="B516" t="s">
        <v>18</v>
      </c>
      <c r="C516" t="s">
        <v>181</v>
      </c>
      <c r="D516" t="s">
        <v>20</v>
      </c>
      <c r="E516" t="s">
        <v>21</v>
      </c>
      <c r="F516">
        <v>11</v>
      </c>
      <c r="G516" t="s">
        <v>43</v>
      </c>
      <c r="H516" t="s">
        <v>44</v>
      </c>
      <c r="I516" t="str">
        <f t="shared" si="174"/>
        <v>K6PfuD10</v>
      </c>
      <c r="J516" t="s">
        <v>430</v>
      </c>
      <c r="K516" t="s">
        <v>184</v>
      </c>
      <c r="L516" s="1">
        <v>1.1739999999999999</v>
      </c>
      <c r="M516">
        <v>6.35</v>
      </c>
      <c r="N516" s="1">
        <f t="shared" si="160"/>
        <v>-0.63500000000000001</v>
      </c>
      <c r="O516" t="s">
        <v>185</v>
      </c>
      <c r="P516">
        <v>1.1850000000000001</v>
      </c>
      <c r="Q516" s="1">
        <f t="shared" si="168"/>
        <v>-1.1000000000000121E-2</v>
      </c>
      <c r="R516">
        <v>15.83</v>
      </c>
      <c r="S516" s="42">
        <f t="shared" si="155"/>
        <v>-1.583</v>
      </c>
      <c r="T516" s="1">
        <f t="shared" si="161"/>
        <v>-0.94799999999999995</v>
      </c>
      <c r="U516">
        <v>105.25</v>
      </c>
      <c r="V516" s="13">
        <f>(T516+U516)/2</f>
        <v>52.151000000000003</v>
      </c>
      <c r="W516" s="21">
        <f t="shared" si="166"/>
        <v>8695.8865624999999</v>
      </c>
      <c r="X516" s="23">
        <f>(P516-L516)/L516</f>
        <v>9.3696763202726751E-3</v>
      </c>
      <c r="Y516" s="27">
        <f t="shared" si="170"/>
        <v>3.7908790611002552E-7</v>
      </c>
      <c r="Z516" s="27">
        <f t="shared" si="171"/>
        <v>3.2965054287484326E-7</v>
      </c>
      <c r="AA516" s="22">
        <f t="shared" si="172"/>
        <v>0.32965054287484324</v>
      </c>
      <c r="AB516" s="22">
        <f t="shared" si="173"/>
        <v>0.34773264016333677</v>
      </c>
      <c r="AC516">
        <v>34.903799999999997</v>
      </c>
      <c r="AD516" s="31"/>
      <c r="AE516" s="32"/>
    </row>
    <row r="517" spans="1:31" x14ac:dyDescent="0.35">
      <c r="A517" s="2">
        <v>44790</v>
      </c>
      <c r="B517" s="6" t="s">
        <v>18</v>
      </c>
      <c r="C517" s="6" t="s">
        <v>214</v>
      </c>
      <c r="D517" t="s">
        <v>133</v>
      </c>
      <c r="E517" t="s">
        <v>46</v>
      </c>
      <c r="F517">
        <v>7</v>
      </c>
      <c r="G517" t="s">
        <v>43</v>
      </c>
      <c r="H517" t="s">
        <v>121</v>
      </c>
      <c r="I517" t="str">
        <f t="shared" si="174"/>
        <v>K1PfuG7</v>
      </c>
      <c r="J517" t="s">
        <v>483</v>
      </c>
      <c r="K517" t="s">
        <v>216</v>
      </c>
      <c r="L517" s="1">
        <v>0.876</v>
      </c>
      <c r="M517">
        <v>9.2100000000000009</v>
      </c>
      <c r="N517" s="1">
        <f t="shared" si="160"/>
        <v>-0.92100000000000004</v>
      </c>
      <c r="O517" s="6" t="s">
        <v>217</v>
      </c>
      <c r="P517">
        <v>0.88800000000000001</v>
      </c>
      <c r="Q517" s="1">
        <f t="shared" si="168"/>
        <v>-1.2000000000000011E-2</v>
      </c>
      <c r="R517">
        <v>15.67</v>
      </c>
      <c r="S517" s="42">
        <f t="shared" si="155"/>
        <v>-1.5669999999999999</v>
      </c>
      <c r="T517" s="1">
        <f t="shared" si="161"/>
        <v>-0.64599999999999991</v>
      </c>
      <c r="U517">
        <v>89.35</v>
      </c>
      <c r="V517">
        <v>89.35</v>
      </c>
      <c r="W517" s="21">
        <f t="shared" si="166"/>
        <v>6266.9866624999995</v>
      </c>
      <c r="X517" s="23">
        <f>(P517-L517)/L517</f>
        <v>1.3698630136986313E-2</v>
      </c>
      <c r="Y517" s="27">
        <f t="shared" si="170"/>
        <v>6.0505732163088E-7</v>
      </c>
      <c r="Z517" s="27">
        <f t="shared" si="171"/>
        <v>3.7918861647086975E-7</v>
      </c>
      <c r="AA517" s="22">
        <f t="shared" si="172"/>
        <v>0.37918861647086977</v>
      </c>
      <c r="AB517" s="22">
        <f t="shared" si="173"/>
        <v>0.58697928246264675</v>
      </c>
      <c r="AC517">
        <v>32.178800000000003</v>
      </c>
      <c r="AD517" s="31"/>
      <c r="AE517" s="32"/>
    </row>
    <row r="518" spans="1:31" x14ac:dyDescent="0.35">
      <c r="A518" s="2">
        <v>44792</v>
      </c>
      <c r="B518" s="6" t="s">
        <v>18</v>
      </c>
      <c r="C518" s="6" t="s">
        <v>214</v>
      </c>
      <c r="D518" t="s">
        <v>45</v>
      </c>
      <c r="E518" t="s">
        <v>46</v>
      </c>
      <c r="F518">
        <v>6</v>
      </c>
      <c r="G518" t="s">
        <v>43</v>
      </c>
      <c r="H518" t="s">
        <v>52</v>
      </c>
      <c r="I518" t="str">
        <f t="shared" si="174"/>
        <v>L4PfuF9</v>
      </c>
      <c r="J518" t="s">
        <v>438</v>
      </c>
      <c r="K518" t="s">
        <v>226</v>
      </c>
      <c r="L518" s="1">
        <v>0.86699999999999999</v>
      </c>
      <c r="M518">
        <v>7.25</v>
      </c>
      <c r="N518" s="1">
        <f t="shared" si="160"/>
        <v>-0.72499999999999998</v>
      </c>
      <c r="O518" t="s">
        <v>60</v>
      </c>
      <c r="P518">
        <v>0.89700000000000002</v>
      </c>
      <c r="Q518" s="1">
        <f t="shared" si="168"/>
        <v>-3.0000000000000027E-2</v>
      </c>
      <c r="R518">
        <v>13.87</v>
      </c>
      <c r="S518" s="42">
        <f t="shared" si="155"/>
        <v>-1.387</v>
      </c>
      <c r="T518" s="1">
        <f t="shared" si="161"/>
        <v>-0.66200000000000003</v>
      </c>
      <c r="U518">
        <v>96.75</v>
      </c>
      <c r="V518">
        <v>96.75</v>
      </c>
      <c r="W518" s="21">
        <f t="shared" si="166"/>
        <v>7348.0415625000005</v>
      </c>
      <c r="X518" s="23">
        <f>(P518-L518)/L518</f>
        <v>3.4602076124567505E-2</v>
      </c>
      <c r="Y518" s="27">
        <f t="shared" si="170"/>
        <v>1.8931355763915545E-6</v>
      </c>
      <c r="Z518" s="27">
        <f t="shared" si="171"/>
        <v>1.3910838898772538E-6</v>
      </c>
      <c r="AA518" s="22">
        <f t="shared" si="172"/>
        <v>1.3910838898772537</v>
      </c>
      <c r="AB518" s="22">
        <f t="shared" si="173"/>
        <v>2.1013351810834648</v>
      </c>
      <c r="AC518">
        <v>34.301699999999997</v>
      </c>
      <c r="AD518" s="34"/>
      <c r="AE518" s="35"/>
    </row>
    <row r="519" spans="1:31" x14ac:dyDescent="0.35">
      <c r="A519" s="2">
        <v>44721</v>
      </c>
      <c r="B519" t="s">
        <v>18</v>
      </c>
      <c r="C519" t="s">
        <v>19</v>
      </c>
      <c r="D519" t="s">
        <v>20</v>
      </c>
      <c r="E519" t="s">
        <v>21</v>
      </c>
      <c r="F519">
        <v>8</v>
      </c>
      <c r="G519" t="s">
        <v>43</v>
      </c>
      <c r="H519" t="s">
        <v>44</v>
      </c>
      <c r="I519" t="str">
        <f t="shared" si="174"/>
        <v>K6PfuD10</v>
      </c>
      <c r="J519" t="s">
        <v>430</v>
      </c>
      <c r="K519" t="s">
        <v>23</v>
      </c>
      <c r="L519" s="1">
        <v>0.84599999999999997</v>
      </c>
      <c r="M519">
        <v>5.69</v>
      </c>
      <c r="N519" s="1">
        <f t="shared" si="160"/>
        <v>-0.56900000000000006</v>
      </c>
      <c r="O519" t="s">
        <v>32</v>
      </c>
      <c r="P519">
        <v>0.96499999999999997</v>
      </c>
      <c r="Q519" s="1">
        <f t="shared" si="168"/>
        <v>-0.11899999999999999</v>
      </c>
      <c r="R519">
        <v>13.45</v>
      </c>
      <c r="S519" s="42">
        <f t="shared" si="155"/>
        <v>-1.345</v>
      </c>
      <c r="T519" s="1">
        <f t="shared" si="161"/>
        <v>-0.77599999999999991</v>
      </c>
      <c r="U519">
        <v>105.25</v>
      </c>
      <c r="V519" s="13">
        <f>(T519+U519)/2</f>
        <v>52.237000000000002</v>
      </c>
      <c r="W519" s="21">
        <f t="shared" si="166"/>
        <v>8695.8865624999999</v>
      </c>
      <c r="X519" s="23">
        <f>(P519-L519)/L519</f>
        <v>0.14066193853427897</v>
      </c>
      <c r="Y519" s="27">
        <f t="shared" si="170"/>
        <v>1.0640262785103246E-5</v>
      </c>
      <c r="Z519" s="27">
        <f t="shared" si="171"/>
        <v>9.2526518174448155E-6</v>
      </c>
      <c r="AA519" s="22">
        <f t="shared" si="172"/>
        <v>9.252651817444816</v>
      </c>
      <c r="AB519" s="22">
        <f t="shared" si="173"/>
        <v>11.923520383305176</v>
      </c>
      <c r="AC519">
        <v>24.548100000000002</v>
      </c>
      <c r="AD519" s="31"/>
      <c r="AE519" s="32"/>
    </row>
    <row r="520" spans="1:31" x14ac:dyDescent="0.35">
      <c r="A520" s="2">
        <v>44805</v>
      </c>
      <c r="B520" s="6" t="s">
        <v>18</v>
      </c>
      <c r="C520" s="6" t="s">
        <v>232</v>
      </c>
      <c r="D520" t="s">
        <v>45</v>
      </c>
      <c r="E520" t="s">
        <v>46</v>
      </c>
      <c r="F520">
        <v>13</v>
      </c>
      <c r="G520" t="s">
        <v>43</v>
      </c>
      <c r="H520" t="s">
        <v>52</v>
      </c>
      <c r="I520" t="str">
        <f t="shared" si="174"/>
        <v>L4PfuF9</v>
      </c>
      <c r="J520" t="s">
        <v>438</v>
      </c>
      <c r="K520" t="s">
        <v>237</v>
      </c>
      <c r="L520">
        <v>0.86599999999999999</v>
      </c>
      <c r="M520">
        <v>8.8699999999999992</v>
      </c>
      <c r="N520" s="1">
        <f t="shared" si="160"/>
        <v>-0.8869999999999999</v>
      </c>
      <c r="O520" t="s">
        <v>163</v>
      </c>
      <c r="P520">
        <v>0.89100000000000001</v>
      </c>
      <c r="Q520" s="1">
        <f t="shared" si="168"/>
        <v>-2.5000000000000022E-2</v>
      </c>
      <c r="R520">
        <v>13.34</v>
      </c>
      <c r="S520" s="42">
        <f t="shared" si="155"/>
        <v>-1.3340000000000001</v>
      </c>
      <c r="T520" s="1">
        <f t="shared" si="161"/>
        <v>-0.44700000000000017</v>
      </c>
      <c r="U520">
        <v>96.75</v>
      </c>
      <c r="V520">
        <v>96.75</v>
      </c>
      <c r="W520" s="21">
        <f t="shared" si="166"/>
        <v>7348.0415625000005</v>
      </c>
      <c r="X520" s="23">
        <f>(P520-L520)/L520</f>
        <v>2.8868360277136285E-2</v>
      </c>
      <c r="Y520" s="27">
        <f t="shared" si="170"/>
        <v>1.5146998659991693E-6</v>
      </c>
      <c r="Z520" s="27">
        <f t="shared" si="171"/>
        <v>1.1130077570075077E-6</v>
      </c>
      <c r="AA520" s="22">
        <f t="shared" si="172"/>
        <v>1.1130077570075076</v>
      </c>
      <c r="AB520" s="22">
        <f t="shared" si="173"/>
        <v>2.4899502393903963</v>
      </c>
      <c r="AC520">
        <v>34.357199999999999</v>
      </c>
      <c r="AD520" s="31"/>
      <c r="AE520" s="32"/>
    </row>
    <row r="521" spans="1:31" x14ac:dyDescent="0.35">
      <c r="A521" s="2">
        <v>44721</v>
      </c>
      <c r="B521" t="s">
        <v>18</v>
      </c>
      <c r="C521" t="s">
        <v>19</v>
      </c>
      <c r="D521" t="s">
        <v>45</v>
      </c>
      <c r="E521" t="s">
        <v>46</v>
      </c>
      <c r="F521">
        <v>4</v>
      </c>
      <c r="G521" t="s">
        <v>43</v>
      </c>
      <c r="H521" t="s">
        <v>52</v>
      </c>
      <c r="I521" t="str">
        <f t="shared" si="174"/>
        <v>L4PfuF9</v>
      </c>
      <c r="J521" t="s">
        <v>438</v>
      </c>
      <c r="K521" t="s">
        <v>23</v>
      </c>
      <c r="L521" s="1">
        <v>0.752</v>
      </c>
      <c r="M521">
        <v>6.14</v>
      </c>
      <c r="N521" s="1">
        <f t="shared" si="160"/>
        <v>-0.61399999999999999</v>
      </c>
      <c r="O521" t="s">
        <v>48</v>
      </c>
      <c r="P521">
        <v>0.67900000000000005</v>
      </c>
      <c r="Q521" s="1">
        <f t="shared" si="168"/>
        <v>7.2999999999999954E-2</v>
      </c>
      <c r="R521">
        <v>13.27</v>
      </c>
      <c r="S521" s="42">
        <f t="shared" si="155"/>
        <v>-1.327</v>
      </c>
      <c r="T521" s="1">
        <f t="shared" si="161"/>
        <v>-0.71299999999999997</v>
      </c>
      <c r="U521">
        <v>96.75</v>
      </c>
      <c r="V521" s="13">
        <f>(T521+U521)/2</f>
        <v>48.018500000000003</v>
      </c>
      <c r="W521" s="21">
        <f t="shared" si="166"/>
        <v>7348.0415625000005</v>
      </c>
      <c r="X521" s="23">
        <f>(L521-P521)/P521</f>
        <v>0.10751104565537548</v>
      </c>
      <c r="Y521" s="27">
        <f t="shared" si="170"/>
        <v>7.6430325659728942E-6</v>
      </c>
      <c r="Z521" s="27">
        <f t="shared" si="171"/>
        <v>5.6161320958309854E-6</v>
      </c>
      <c r="AA521" s="22">
        <f t="shared" si="172"/>
        <v>5.6161320958309853</v>
      </c>
      <c r="AB521" s="22">
        <f t="shared" si="173"/>
        <v>7.876763107757343</v>
      </c>
      <c r="AC521">
        <v>24.548100000000002</v>
      </c>
      <c r="AD521" s="31"/>
      <c r="AE521" s="32"/>
    </row>
    <row r="522" spans="1:31" x14ac:dyDescent="0.35">
      <c r="A522" s="2">
        <v>44806</v>
      </c>
      <c r="B522" s="6" t="s">
        <v>18</v>
      </c>
      <c r="C522" s="6" t="s">
        <v>232</v>
      </c>
      <c r="D522" t="s">
        <v>86</v>
      </c>
      <c r="E522" t="s">
        <v>46</v>
      </c>
      <c r="F522">
        <v>15</v>
      </c>
      <c r="G522" t="s">
        <v>43</v>
      </c>
      <c r="H522" t="s">
        <v>92</v>
      </c>
      <c r="I522" t="str">
        <f t="shared" si="174"/>
        <v>K5PfuC6</v>
      </c>
      <c r="J522" t="s">
        <v>408</v>
      </c>
      <c r="K522" t="s">
        <v>235</v>
      </c>
      <c r="L522" s="1">
        <v>0.94499999999999995</v>
      </c>
      <c r="M522">
        <v>9.56</v>
      </c>
      <c r="N522" s="1">
        <f t="shared" si="160"/>
        <v>-0.95600000000000007</v>
      </c>
      <c r="O522" t="s">
        <v>243</v>
      </c>
      <c r="P522">
        <v>1.0840000000000001</v>
      </c>
      <c r="Q522" s="1">
        <f t="shared" si="168"/>
        <v>-0.13900000000000012</v>
      </c>
      <c r="R522">
        <v>12.87</v>
      </c>
      <c r="S522" s="42">
        <f t="shared" si="155"/>
        <v>-1.2869999999999999</v>
      </c>
      <c r="T522" s="1">
        <f t="shared" si="161"/>
        <v>-0.33099999999999985</v>
      </c>
      <c r="U522">
        <v>137.75</v>
      </c>
      <c r="V522">
        <v>136.05000000000001</v>
      </c>
      <c r="W522" s="21">
        <f t="shared" si="166"/>
        <v>14895.4240625</v>
      </c>
      <c r="X522" s="23">
        <f>(P522-L522)/L522</f>
        <v>0.14708994708994722</v>
      </c>
      <c r="Y522" s="27">
        <f t="shared" si="170"/>
        <v>1.1241949348954066E-5</v>
      </c>
      <c r="Z522" s="27">
        <f t="shared" si="171"/>
        <v>1.6745360284181662E-5</v>
      </c>
      <c r="AA522" s="22">
        <f t="shared" si="172"/>
        <v>16.745360284181661</v>
      </c>
      <c r="AB522" s="22">
        <f t="shared" si="173"/>
        <v>50.590212338917425</v>
      </c>
      <c r="AC522">
        <v>35.566600000000001</v>
      </c>
      <c r="AD522" s="37"/>
      <c r="AE522" s="35"/>
    </row>
    <row r="523" spans="1:31" x14ac:dyDescent="0.35">
      <c r="A523" s="2">
        <v>44791</v>
      </c>
      <c r="B523" s="6" t="s">
        <v>18</v>
      </c>
      <c r="C523" s="6" t="s">
        <v>214</v>
      </c>
      <c r="D523" t="s">
        <v>86</v>
      </c>
      <c r="E523" t="s">
        <v>46</v>
      </c>
      <c r="F523">
        <v>13</v>
      </c>
      <c r="G523" t="s">
        <v>43</v>
      </c>
      <c r="H523" t="s">
        <v>102</v>
      </c>
      <c r="I523" t="str">
        <f t="shared" si="174"/>
        <v>K5PfuB9</v>
      </c>
      <c r="J523" t="s">
        <v>407</v>
      </c>
      <c r="K523" t="s">
        <v>23</v>
      </c>
      <c r="L523" s="1">
        <v>0.71799999999999997</v>
      </c>
      <c r="M523">
        <v>4.75</v>
      </c>
      <c r="N523" s="1">
        <f t="shared" si="160"/>
        <v>-0.47499999999999998</v>
      </c>
      <c r="O523" t="s">
        <v>224</v>
      </c>
      <c r="P523">
        <v>0.73399999999999999</v>
      </c>
      <c r="Q523" s="1">
        <f t="shared" si="168"/>
        <v>-1.6000000000000014E-2</v>
      </c>
      <c r="R523">
        <v>12.54</v>
      </c>
      <c r="S523" s="42">
        <f t="shared" si="155"/>
        <v>-1.254</v>
      </c>
      <c r="T523" s="1">
        <f t="shared" si="161"/>
        <v>-0.77900000000000003</v>
      </c>
      <c r="U523">
        <v>153.6</v>
      </c>
      <c r="V523">
        <v>153.6</v>
      </c>
      <c r="W523" s="21">
        <f t="shared" si="166"/>
        <v>18520.473600000001</v>
      </c>
      <c r="X523" s="23">
        <f>(P523-L523)/L523</f>
        <v>2.2284122562674116E-2</v>
      </c>
      <c r="Y523" s="27">
        <f t="shared" si="170"/>
        <v>1.1013604305412974E-6</v>
      </c>
      <c r="Z523" s="27">
        <f t="shared" si="171"/>
        <v>2.0397716777924734E-6</v>
      </c>
      <c r="AA523" s="22">
        <f t="shared" si="172"/>
        <v>2.0397716777924733</v>
      </c>
      <c r="AB523" s="22">
        <f t="shared" si="173"/>
        <v>2.618448880349773</v>
      </c>
      <c r="AC523">
        <v>28.894600000000001</v>
      </c>
      <c r="AD523" s="31"/>
      <c r="AE523" s="32"/>
    </row>
    <row r="524" spans="1:31" x14ac:dyDescent="0.35">
      <c r="A524" s="9">
        <v>44777</v>
      </c>
      <c r="B524" s="4" t="s">
        <v>18</v>
      </c>
      <c r="C524" s="4" t="s">
        <v>196</v>
      </c>
      <c r="D524" s="4" t="s">
        <v>109</v>
      </c>
      <c r="E524" s="4" t="s">
        <v>21</v>
      </c>
      <c r="F524" s="4">
        <v>13</v>
      </c>
      <c r="G524" s="4" t="s">
        <v>43</v>
      </c>
      <c r="H524" s="4" t="s">
        <v>76</v>
      </c>
      <c r="I524" t="str">
        <f t="shared" si="174"/>
        <v>L3PfuH5</v>
      </c>
      <c r="J524" t="s">
        <v>453</v>
      </c>
      <c r="K524" s="4" t="s">
        <v>87</v>
      </c>
      <c r="L524" s="3">
        <v>1.1639999999999999</v>
      </c>
      <c r="M524" s="4">
        <v>6.52</v>
      </c>
      <c r="N524" s="1">
        <f t="shared" si="160"/>
        <v>-0.65199999999999991</v>
      </c>
      <c r="O524" s="4" t="s">
        <v>180</v>
      </c>
      <c r="P524" s="4">
        <v>1.135</v>
      </c>
      <c r="Q524" s="1">
        <f t="shared" si="168"/>
        <v>2.8999999999999915E-2</v>
      </c>
      <c r="R524" s="4">
        <v>12.21</v>
      </c>
      <c r="S524" s="42">
        <f t="shared" si="155"/>
        <v>-1.2210000000000001</v>
      </c>
      <c r="T524" s="1">
        <f t="shared" si="161"/>
        <v>-0.56900000000000017</v>
      </c>
      <c r="U524">
        <v>79.099999999999994</v>
      </c>
      <c r="V524">
        <v>79.099999999999994</v>
      </c>
      <c r="W524" s="21">
        <f t="shared" si="166"/>
        <v>4911.5958499999997</v>
      </c>
      <c r="X524" s="23">
        <f>(L524-P524)/P524</f>
        <v>2.5550660792951468E-2</v>
      </c>
      <c r="Y524" s="27">
        <f t="shared" si="170"/>
        <v>1.3033438027519251E-6</v>
      </c>
      <c r="Z524" s="27">
        <f t="shared" si="171"/>
        <v>6.4014980127195734E-7</v>
      </c>
      <c r="AA524" s="22">
        <f t="shared" si="172"/>
        <v>0.64014980127195731</v>
      </c>
      <c r="AB524" s="22">
        <f t="shared" si="173"/>
        <v>1.1250435874726838</v>
      </c>
      <c r="AC524">
        <v>29.967099999999999</v>
      </c>
      <c r="AD524" s="37"/>
      <c r="AE524" s="39"/>
    </row>
    <row r="525" spans="1:31" x14ac:dyDescent="0.35">
      <c r="A525" s="2">
        <v>44763</v>
      </c>
      <c r="B525" t="s">
        <v>18</v>
      </c>
      <c r="C525" t="s">
        <v>181</v>
      </c>
      <c r="D525" t="s">
        <v>45</v>
      </c>
      <c r="E525" t="s">
        <v>46</v>
      </c>
      <c r="F525">
        <v>5</v>
      </c>
      <c r="G525" t="s">
        <v>43</v>
      </c>
      <c r="H525" t="s">
        <v>52</v>
      </c>
      <c r="I525" t="str">
        <f t="shared" si="174"/>
        <v>L4PfuF9</v>
      </c>
      <c r="J525" t="s">
        <v>438</v>
      </c>
      <c r="K525" t="s">
        <v>190</v>
      </c>
      <c r="L525" s="1">
        <v>0.81799999999999995</v>
      </c>
      <c r="M525">
        <v>7.86</v>
      </c>
      <c r="N525" s="1">
        <f t="shared" si="160"/>
        <v>-0.78600000000000003</v>
      </c>
      <c r="O525" t="s">
        <v>163</v>
      </c>
      <c r="P525">
        <v>0.82599999999999996</v>
      </c>
      <c r="Q525" s="1">
        <f t="shared" si="168"/>
        <v>-8.0000000000000071E-3</v>
      </c>
      <c r="R525">
        <v>12.18</v>
      </c>
      <c r="S525" s="42">
        <f t="shared" si="155"/>
        <v>-1.218</v>
      </c>
      <c r="T525" s="1">
        <f t="shared" si="161"/>
        <v>-0.43199999999999994</v>
      </c>
      <c r="U525">
        <v>96.75</v>
      </c>
      <c r="V525" s="13">
        <f>(T525+U525)/2</f>
        <v>48.158999999999999</v>
      </c>
      <c r="W525" s="21">
        <f t="shared" si="166"/>
        <v>7348.0415625000005</v>
      </c>
      <c r="X525" s="23">
        <f>(P525-L525)/L525</f>
        <v>9.7799511002445074E-3</v>
      </c>
      <c r="Y525" s="27">
        <f t="shared" si="170"/>
        <v>3.9962386752971627E-7</v>
      </c>
      <c r="Z525" s="27">
        <f t="shared" si="171"/>
        <v>2.9364527879753495E-7</v>
      </c>
      <c r="AA525" s="22">
        <f t="shared" si="172"/>
        <v>0.29364527879753494</v>
      </c>
      <c r="AB525" s="22">
        <f t="shared" si="173"/>
        <v>0.67973444166096064</v>
      </c>
      <c r="AC525">
        <v>31.981100000000001</v>
      </c>
      <c r="AD525" s="31"/>
      <c r="AE525" s="32"/>
    </row>
    <row r="526" spans="1:31" x14ac:dyDescent="0.35">
      <c r="A526" s="2">
        <v>44806</v>
      </c>
      <c r="B526" s="6" t="s">
        <v>18</v>
      </c>
      <c r="C526" s="6" t="s">
        <v>232</v>
      </c>
      <c r="D526" t="s">
        <v>86</v>
      </c>
      <c r="E526" t="s">
        <v>46</v>
      </c>
      <c r="F526">
        <v>9</v>
      </c>
      <c r="G526" t="s">
        <v>43</v>
      </c>
      <c r="H526" t="s">
        <v>102</v>
      </c>
      <c r="I526" t="str">
        <f t="shared" si="174"/>
        <v>K5PfuB9</v>
      </c>
      <c r="J526" t="s">
        <v>407</v>
      </c>
      <c r="K526" t="s">
        <v>235</v>
      </c>
      <c r="L526" s="1">
        <v>0.71499999999999997</v>
      </c>
      <c r="M526">
        <v>10.82</v>
      </c>
      <c r="N526" s="1">
        <f t="shared" si="160"/>
        <v>-1.0820000000000001</v>
      </c>
      <c r="O526" t="s">
        <v>243</v>
      </c>
      <c r="P526">
        <v>0.65800000000000003</v>
      </c>
      <c r="Q526" s="1">
        <f t="shared" si="168"/>
        <v>5.699999999999994E-2</v>
      </c>
      <c r="R526">
        <v>12.17</v>
      </c>
      <c r="S526" s="42">
        <f t="shared" si="155"/>
        <v>-1.2170000000000001</v>
      </c>
      <c r="T526" s="1">
        <f t="shared" si="161"/>
        <v>-0.13500000000000001</v>
      </c>
      <c r="U526">
        <v>153.6</v>
      </c>
      <c r="V526">
        <v>146.94999999999999</v>
      </c>
      <c r="W526" s="21">
        <f t="shared" si="166"/>
        <v>18520.473600000001</v>
      </c>
      <c r="X526" s="23">
        <f>(L526-P526)/P526</f>
        <v>8.662613981762908E-2</v>
      </c>
      <c r="Y526" s="27">
        <f t="shared" si="170"/>
        <v>5.8585863269711358E-6</v>
      </c>
      <c r="Z526" s="27">
        <f t="shared" si="171"/>
        <v>1.0850379340198989E-5</v>
      </c>
      <c r="AA526" s="22">
        <f t="shared" si="172"/>
        <v>10.850379340198989</v>
      </c>
      <c r="AB526" s="22">
        <f t="shared" si="173"/>
        <v>80.37318029777029</v>
      </c>
      <c r="AC526">
        <v>35.566600000000001</v>
      </c>
      <c r="AD526" s="31"/>
      <c r="AE526" s="32"/>
    </row>
    <row r="527" spans="1:31" s="4" customFormat="1" x14ac:dyDescent="0.35">
      <c r="A527" s="2">
        <v>44791</v>
      </c>
      <c r="B527" s="6" t="s">
        <v>18</v>
      </c>
      <c r="C527" s="6" t="s">
        <v>214</v>
      </c>
      <c r="D527" t="s">
        <v>86</v>
      </c>
      <c r="E527" t="s">
        <v>46</v>
      </c>
      <c r="F527">
        <v>9</v>
      </c>
      <c r="G527" t="s">
        <v>43</v>
      </c>
      <c r="H527" t="s">
        <v>92</v>
      </c>
      <c r="I527" t="str">
        <f t="shared" si="174"/>
        <v>K5PfuC6</v>
      </c>
      <c r="J527" t="s">
        <v>408</v>
      </c>
      <c r="K527" t="s">
        <v>23</v>
      </c>
      <c r="L527" s="1">
        <v>0.98399999999999999</v>
      </c>
      <c r="M527">
        <v>5.56</v>
      </c>
      <c r="N527" s="1">
        <f t="shared" si="160"/>
        <v>-0.55599999999999994</v>
      </c>
      <c r="O527" t="s">
        <v>224</v>
      </c>
      <c r="P527">
        <v>0.93200000000000005</v>
      </c>
      <c r="Q527" s="1">
        <f t="shared" si="168"/>
        <v>5.1999999999999935E-2</v>
      </c>
      <c r="R527">
        <v>12.01</v>
      </c>
      <c r="S527" s="42">
        <f t="shared" si="155"/>
        <v>-1.2010000000000001</v>
      </c>
      <c r="T527" s="1">
        <f t="shared" si="161"/>
        <v>-0.64500000000000013</v>
      </c>
      <c r="U527">
        <v>137.75</v>
      </c>
      <c r="V527">
        <v>137.75</v>
      </c>
      <c r="W527" s="21">
        <f t="shared" si="166"/>
        <v>14895.4240625</v>
      </c>
      <c r="X527" s="23">
        <f>(L527-P527)/P527</f>
        <v>5.579399141630894E-2</v>
      </c>
      <c r="Y527" s="27">
        <f t="shared" si="170"/>
        <v>3.4087573650542428E-6</v>
      </c>
      <c r="Z527" s="27">
        <f t="shared" si="171"/>
        <v>5.0774886478653069E-6</v>
      </c>
      <c r="AA527" s="22">
        <f t="shared" si="172"/>
        <v>5.077488647865307</v>
      </c>
      <c r="AB527" s="22">
        <f t="shared" si="173"/>
        <v>7.8720754230469856</v>
      </c>
      <c r="AC527">
        <v>28.894600000000001</v>
      </c>
      <c r="AD527" s="37"/>
      <c r="AE527" s="35"/>
    </row>
    <row r="528" spans="1:31" x14ac:dyDescent="0.35">
      <c r="A528" s="2">
        <v>44733</v>
      </c>
      <c r="B528" t="s">
        <v>18</v>
      </c>
      <c r="C528" t="s">
        <v>141</v>
      </c>
      <c r="D528" t="s">
        <v>123</v>
      </c>
      <c r="E528" t="s">
        <v>21</v>
      </c>
      <c r="F528">
        <v>2</v>
      </c>
      <c r="G528" t="s">
        <v>43</v>
      </c>
      <c r="H528" t="s">
        <v>35</v>
      </c>
      <c r="I528" t="str">
        <f t="shared" si="174"/>
        <v>M1PfuD4</v>
      </c>
      <c r="J528" t="s">
        <v>468</v>
      </c>
      <c r="K528" t="s">
        <v>145</v>
      </c>
      <c r="L528" s="1">
        <v>0.64300000000000002</v>
      </c>
      <c r="M528">
        <v>3.92</v>
      </c>
      <c r="N528" s="1">
        <f t="shared" si="160"/>
        <v>-0.39200000000000002</v>
      </c>
      <c r="O528" t="s">
        <v>146</v>
      </c>
      <c r="P528">
        <v>0.65100000000000002</v>
      </c>
      <c r="Q528" s="1">
        <f t="shared" si="168"/>
        <v>-8.0000000000000071E-3</v>
      </c>
      <c r="R528">
        <v>11.72</v>
      </c>
      <c r="S528" s="42">
        <f t="shared" si="155"/>
        <v>-1.1720000000000002</v>
      </c>
      <c r="T528" s="1">
        <f t="shared" si="161"/>
        <v>-0.78000000000000014</v>
      </c>
      <c r="U528">
        <v>64.150000000000006</v>
      </c>
      <c r="V528" s="13">
        <f>(T528+U528)/2</f>
        <v>31.685000000000002</v>
      </c>
      <c r="W528" s="21">
        <f t="shared" si="166"/>
        <v>3230.4496625000006</v>
      </c>
      <c r="X528" s="23">
        <f>(P528-L528)/L528</f>
        <v>1.2441679626749622E-2</v>
      </c>
      <c r="Y528" s="27">
        <f t="shared" si="170"/>
        <v>5.3745613875991589E-7</v>
      </c>
      <c r="Z528" s="27">
        <f t="shared" si="171"/>
        <v>1.7362250020655238E-7</v>
      </c>
      <c r="AA528" s="22">
        <f t="shared" si="172"/>
        <v>0.17362250020655237</v>
      </c>
      <c r="AB528" s="22">
        <f t="shared" si="173"/>
        <v>0.22259294898275941</v>
      </c>
      <c r="AC528">
        <v>30.972899999999999</v>
      </c>
      <c r="AD528" s="31"/>
      <c r="AE528" s="32"/>
    </row>
    <row r="529" spans="1:31" x14ac:dyDescent="0.35">
      <c r="A529" s="2">
        <v>44778</v>
      </c>
      <c r="B529" s="6" t="s">
        <v>18</v>
      </c>
      <c r="C529" s="6" t="s">
        <v>196</v>
      </c>
      <c r="D529" t="s">
        <v>45</v>
      </c>
      <c r="E529" t="s">
        <v>46</v>
      </c>
      <c r="F529">
        <v>15</v>
      </c>
      <c r="G529" t="s">
        <v>43</v>
      </c>
      <c r="H529" t="s">
        <v>52</v>
      </c>
      <c r="I529" t="str">
        <f t="shared" si="174"/>
        <v>L4PfuF9</v>
      </c>
      <c r="J529" t="s">
        <v>438</v>
      </c>
      <c r="K529" t="s">
        <v>171</v>
      </c>
      <c r="L529" s="1">
        <v>0.82699999999999996</v>
      </c>
      <c r="M529">
        <v>4.67</v>
      </c>
      <c r="N529" s="1">
        <f t="shared" si="160"/>
        <v>-0.46699999999999997</v>
      </c>
      <c r="O529" s="6" t="s">
        <v>175</v>
      </c>
      <c r="P529">
        <v>0.81599999999999995</v>
      </c>
      <c r="Q529" s="1">
        <f t="shared" si="168"/>
        <v>1.100000000000001E-2</v>
      </c>
      <c r="R529">
        <v>11.54</v>
      </c>
      <c r="S529" s="42">
        <f t="shared" ref="S529:S592" si="175">R529/-10</f>
        <v>-1.1539999999999999</v>
      </c>
      <c r="T529" s="1">
        <f t="shared" si="161"/>
        <v>-0.68699999999999994</v>
      </c>
      <c r="U529">
        <v>96.75</v>
      </c>
      <c r="V529">
        <v>96.75</v>
      </c>
      <c r="W529" s="21">
        <f t="shared" si="166"/>
        <v>7348.0415625000005</v>
      </c>
      <c r="X529" s="23">
        <f>(L529-P529)/P529</f>
        <v>1.3480392156862758E-2</v>
      </c>
      <c r="Y529" s="27">
        <f t="shared" si="170"/>
        <v>5.9321315238867584E-7</v>
      </c>
      <c r="Z529" s="27">
        <f t="shared" si="171"/>
        <v>4.3589548991736365E-7</v>
      </c>
      <c r="AA529" s="22">
        <f t="shared" si="172"/>
        <v>0.43589548991736365</v>
      </c>
      <c r="AB529" s="22">
        <f t="shared" si="173"/>
        <v>0.63449125169921938</v>
      </c>
      <c r="AC529">
        <v>33.254899999999999</v>
      </c>
      <c r="AD529" s="37"/>
      <c r="AE529" s="39"/>
    </row>
    <row r="530" spans="1:31" x14ac:dyDescent="0.35">
      <c r="A530" s="2">
        <v>44764</v>
      </c>
      <c r="B530" t="s">
        <v>18</v>
      </c>
      <c r="C530" t="s">
        <v>181</v>
      </c>
      <c r="D530" t="s">
        <v>45</v>
      </c>
      <c r="E530" t="s">
        <v>46</v>
      </c>
      <c r="F530">
        <v>5</v>
      </c>
      <c r="G530" t="s">
        <v>43</v>
      </c>
      <c r="H530" t="s">
        <v>52</v>
      </c>
      <c r="I530" t="str">
        <f t="shared" si="174"/>
        <v>L4PfuF9</v>
      </c>
      <c r="J530" t="s">
        <v>438</v>
      </c>
      <c r="K530" t="s">
        <v>194</v>
      </c>
      <c r="L530" s="1">
        <v>0.80300000000000005</v>
      </c>
      <c r="M530">
        <v>9.7799999999999994</v>
      </c>
      <c r="N530" s="1">
        <f t="shared" si="160"/>
        <v>-0.97799999999999998</v>
      </c>
      <c r="O530" t="s">
        <v>187</v>
      </c>
      <c r="P530">
        <v>0.83699999999999997</v>
      </c>
      <c r="Q530" s="1">
        <f t="shared" si="168"/>
        <v>-3.3999999999999919E-2</v>
      </c>
      <c r="R530">
        <v>11.53</v>
      </c>
      <c r="S530" s="42">
        <f t="shared" si="175"/>
        <v>-1.153</v>
      </c>
      <c r="T530" s="1">
        <f t="shared" si="161"/>
        <v>-0.17500000000000004</v>
      </c>
      <c r="U530">
        <v>96.75</v>
      </c>
      <c r="V530" s="13">
        <f>(T530+U530)/2</f>
        <v>48.287500000000001</v>
      </c>
      <c r="W530" s="21">
        <f t="shared" si="166"/>
        <v>7348.0415625000005</v>
      </c>
      <c r="X530" s="23">
        <f>(P530-L530)/L530</f>
        <v>4.2341220423412103E-2</v>
      </c>
      <c r="Y530" s="27">
        <f t="shared" si="170"/>
        <v>2.4271279531165222E-6</v>
      </c>
      <c r="Z530" s="27">
        <f t="shared" si="171"/>
        <v>1.7834637077005758E-6</v>
      </c>
      <c r="AA530" s="22">
        <f t="shared" si="172"/>
        <v>1.7834637077005757</v>
      </c>
      <c r="AB530" s="22">
        <f t="shared" si="173"/>
        <v>10.19122118686043</v>
      </c>
      <c r="AC530">
        <v>34.764699999999998</v>
      </c>
      <c r="AD530" s="31"/>
      <c r="AE530" s="32"/>
    </row>
    <row r="531" spans="1:31" x14ac:dyDescent="0.35">
      <c r="A531" s="2">
        <v>44749</v>
      </c>
      <c r="B531" t="s">
        <v>18</v>
      </c>
      <c r="C531" t="s">
        <v>155</v>
      </c>
      <c r="D531" t="s">
        <v>109</v>
      </c>
      <c r="E531" t="s">
        <v>21</v>
      </c>
      <c r="F531">
        <v>8</v>
      </c>
      <c r="G531" t="s">
        <v>43</v>
      </c>
      <c r="H531" t="s">
        <v>54</v>
      </c>
      <c r="I531" t="str">
        <f t="shared" si="174"/>
        <v>L3PfuA6</v>
      </c>
      <c r="J531" t="s">
        <v>452</v>
      </c>
      <c r="K531" t="s">
        <v>174</v>
      </c>
      <c r="L531" s="1">
        <v>0.60599999999999998</v>
      </c>
      <c r="M531">
        <v>5.89</v>
      </c>
      <c r="N531" s="1">
        <f t="shared" si="160"/>
        <v>-0.58899999999999997</v>
      </c>
      <c r="O531" t="s">
        <v>175</v>
      </c>
      <c r="P531">
        <v>0.53100000000000003</v>
      </c>
      <c r="Q531" s="1">
        <f t="shared" si="168"/>
        <v>7.4999999999999956E-2</v>
      </c>
      <c r="R531">
        <v>11.34</v>
      </c>
      <c r="S531" s="42">
        <f t="shared" si="175"/>
        <v>-1.1339999999999999</v>
      </c>
      <c r="T531" s="1">
        <f t="shared" si="161"/>
        <v>-0.54499999999999993</v>
      </c>
      <c r="U531">
        <v>50.05</v>
      </c>
      <c r="V531" s="13">
        <f>(T531+U531)/2</f>
        <v>24.752499999999998</v>
      </c>
      <c r="W531" s="21">
        <f t="shared" si="166"/>
        <v>1966.4269624999997</v>
      </c>
      <c r="X531" s="23">
        <f>(L531-P531)/P531</f>
        <v>0.14124293785310726</v>
      </c>
      <c r="Y531" s="27">
        <f t="shared" si="170"/>
        <v>1.0694390083590297E-5</v>
      </c>
      <c r="Z531" s="27">
        <f t="shared" si="171"/>
        <v>2.1029737007864586E-6</v>
      </c>
      <c r="AA531" s="22">
        <f t="shared" si="172"/>
        <v>2.1029737007864586</v>
      </c>
      <c r="AB531" s="22">
        <f t="shared" si="173"/>
        <v>3.8586673408925853</v>
      </c>
      <c r="AC531">
        <v>34.081400000000002</v>
      </c>
      <c r="AD531" s="37"/>
      <c r="AE531" s="39"/>
    </row>
    <row r="532" spans="1:31" x14ac:dyDescent="0.35">
      <c r="A532" s="2">
        <v>44792</v>
      </c>
      <c r="B532" s="6" t="s">
        <v>18</v>
      </c>
      <c r="C532" s="6" t="s">
        <v>214</v>
      </c>
      <c r="D532" t="s">
        <v>20</v>
      </c>
      <c r="E532" t="s">
        <v>21</v>
      </c>
      <c r="F532">
        <v>9</v>
      </c>
      <c r="G532" t="s">
        <v>43</v>
      </c>
      <c r="H532" t="s">
        <v>44</v>
      </c>
      <c r="I532" t="str">
        <f t="shared" si="174"/>
        <v>K6PfuD10</v>
      </c>
      <c r="J532" t="s">
        <v>430</v>
      </c>
      <c r="K532" t="s">
        <v>227</v>
      </c>
      <c r="L532" s="1">
        <v>1.0169999999999999</v>
      </c>
      <c r="M532">
        <v>8.0500000000000007</v>
      </c>
      <c r="N532" s="1">
        <f t="shared" si="160"/>
        <v>-0.80500000000000005</v>
      </c>
      <c r="O532" t="s">
        <v>228</v>
      </c>
      <c r="P532">
        <v>1.2050000000000001</v>
      </c>
      <c r="Q532" s="1">
        <f t="shared" si="168"/>
        <v>-0.18800000000000017</v>
      </c>
      <c r="R532">
        <v>11.34</v>
      </c>
      <c r="S532" s="42">
        <f t="shared" si="175"/>
        <v>-1.1339999999999999</v>
      </c>
      <c r="T532" s="1">
        <f t="shared" si="161"/>
        <v>-0.32899999999999985</v>
      </c>
      <c r="U532">
        <v>105.25</v>
      </c>
      <c r="V532">
        <v>105.25</v>
      </c>
      <c r="W532" s="21">
        <f t="shared" si="166"/>
        <v>8695.8865624999999</v>
      </c>
      <c r="X532" s="23">
        <f>(P532-L532)/L532</f>
        <v>0.18485742379547707</v>
      </c>
      <c r="Y532" s="27">
        <f t="shared" si="170"/>
        <v>1.4894405755783102E-5</v>
      </c>
      <c r="Z532" s="27">
        <f t="shared" si="171"/>
        <v>1.2952006286813695E-5</v>
      </c>
      <c r="AA532" s="22">
        <f t="shared" si="172"/>
        <v>12.952006286813695</v>
      </c>
      <c r="AB532" s="22">
        <f t="shared" si="173"/>
        <v>39.36780026387143</v>
      </c>
      <c r="AC532">
        <v>34.301699999999997</v>
      </c>
      <c r="AD532" s="31"/>
      <c r="AE532" s="32"/>
    </row>
    <row r="533" spans="1:31" x14ac:dyDescent="0.35">
      <c r="A533" s="2">
        <v>44779</v>
      </c>
      <c r="B533" s="6" t="s">
        <v>18</v>
      </c>
      <c r="C533" s="6" t="s">
        <v>196</v>
      </c>
      <c r="D533" t="s">
        <v>20</v>
      </c>
      <c r="E533" t="s">
        <v>21</v>
      </c>
      <c r="F533">
        <v>8</v>
      </c>
      <c r="G533" t="s">
        <v>43</v>
      </c>
      <c r="H533" t="s">
        <v>44</v>
      </c>
      <c r="I533" t="str">
        <f t="shared" si="174"/>
        <v>K6PfuD10</v>
      </c>
      <c r="J533" t="s">
        <v>430</v>
      </c>
      <c r="K533" t="s">
        <v>117</v>
      </c>
      <c r="L533" s="1">
        <v>1.093</v>
      </c>
      <c r="M533">
        <v>5.72</v>
      </c>
      <c r="N533" s="1">
        <f t="shared" si="160"/>
        <v>-0.57199999999999995</v>
      </c>
      <c r="O533" s="6" t="s">
        <v>213</v>
      </c>
      <c r="P533">
        <v>1.0589999999999999</v>
      </c>
      <c r="Q533" s="1">
        <f t="shared" si="168"/>
        <v>3.400000000000003E-2</v>
      </c>
      <c r="R533">
        <v>11.06</v>
      </c>
      <c r="S533" s="42">
        <f t="shared" si="175"/>
        <v>-1.1060000000000001</v>
      </c>
      <c r="T533" s="1">
        <f t="shared" si="161"/>
        <v>-0.53400000000000014</v>
      </c>
      <c r="U533">
        <v>105.25</v>
      </c>
      <c r="V533">
        <v>105.25</v>
      </c>
      <c r="W533" s="21">
        <f t="shared" si="166"/>
        <v>8695.8865624999999</v>
      </c>
      <c r="X533" s="23">
        <f>(L533-P533)/P533</f>
        <v>3.210576015108596E-2</v>
      </c>
      <c r="Y533" s="27">
        <f t="shared" si="170"/>
        <v>1.7264363893684016E-6</v>
      </c>
      <c r="Z533" s="27">
        <f t="shared" si="171"/>
        <v>1.5012894999319703E-6</v>
      </c>
      <c r="AA533" s="22">
        <f t="shared" si="172"/>
        <v>1.5012894999319704</v>
      </c>
      <c r="AB533" s="22">
        <f t="shared" si="173"/>
        <v>2.8114035579250376</v>
      </c>
      <c r="AC533">
        <v>31.516500000000001</v>
      </c>
      <c r="AD533" s="34"/>
      <c r="AE533" s="35"/>
    </row>
    <row r="534" spans="1:31" x14ac:dyDescent="0.35">
      <c r="A534" s="2">
        <v>44734</v>
      </c>
      <c r="B534" t="s">
        <v>18</v>
      </c>
      <c r="C534" t="s">
        <v>141</v>
      </c>
      <c r="D534" t="s">
        <v>109</v>
      </c>
      <c r="E534" t="s">
        <v>21</v>
      </c>
      <c r="F534">
        <v>2</v>
      </c>
      <c r="G534" t="s">
        <v>43</v>
      </c>
      <c r="H534" t="s">
        <v>54</v>
      </c>
      <c r="I534" t="str">
        <f t="shared" si="174"/>
        <v>L3PfuA6</v>
      </c>
      <c r="J534" t="s">
        <v>452</v>
      </c>
      <c r="K534" t="s">
        <v>69</v>
      </c>
      <c r="L534" s="1">
        <v>1.1060000000000001</v>
      </c>
      <c r="M534">
        <v>3.51</v>
      </c>
      <c r="N534" s="1">
        <f t="shared" si="160"/>
        <v>-0.35099999999999998</v>
      </c>
      <c r="O534" t="s">
        <v>135</v>
      </c>
      <c r="P534">
        <v>1.018</v>
      </c>
      <c r="Q534" s="1">
        <f t="shared" si="168"/>
        <v>8.8000000000000078E-2</v>
      </c>
      <c r="R534">
        <v>10.89</v>
      </c>
      <c r="S534" s="42">
        <f t="shared" si="175"/>
        <v>-1.089</v>
      </c>
      <c r="T534" s="1">
        <f t="shared" si="161"/>
        <v>-0.73799999999999999</v>
      </c>
      <c r="U534">
        <v>50.05</v>
      </c>
      <c r="V534" s="13">
        <f>(T534+U534)/2</f>
        <v>24.655999999999999</v>
      </c>
      <c r="W534" s="21">
        <f t="shared" si="166"/>
        <v>1966.4269624999997</v>
      </c>
      <c r="X534" s="23">
        <f>(L534-P534)/P534</f>
        <v>8.6444007858546251E-2</v>
      </c>
      <c r="Y534" s="27">
        <f t="shared" si="170"/>
        <v>5.8434269082069043E-6</v>
      </c>
      <c r="Z534" s="27">
        <f t="shared" si="171"/>
        <v>1.1490672225696068E-6</v>
      </c>
      <c r="AA534" s="22">
        <f t="shared" si="172"/>
        <v>1.1490672225696068</v>
      </c>
      <c r="AB534" s="22">
        <f t="shared" si="173"/>
        <v>1.5570016565983833</v>
      </c>
      <c r="AC534">
        <v>31.695499999999999</v>
      </c>
      <c r="AD534" s="31"/>
      <c r="AE534" s="32"/>
    </row>
    <row r="535" spans="1:31" x14ac:dyDescent="0.35">
      <c r="A535" s="2">
        <v>44790</v>
      </c>
      <c r="B535" s="6" t="s">
        <v>18</v>
      </c>
      <c r="C535" s="6" t="s">
        <v>214</v>
      </c>
      <c r="D535" t="s">
        <v>109</v>
      </c>
      <c r="E535" t="s">
        <v>21</v>
      </c>
      <c r="F535">
        <v>13</v>
      </c>
      <c r="G535" t="s">
        <v>43</v>
      </c>
      <c r="H535" t="s">
        <v>76</v>
      </c>
      <c r="I535" t="str">
        <f t="shared" si="174"/>
        <v>L3PfuH5</v>
      </c>
      <c r="J535" t="s">
        <v>453</v>
      </c>
      <c r="K535" t="s">
        <v>215</v>
      </c>
      <c r="L535" s="1">
        <v>1.1659999999999999</v>
      </c>
      <c r="M535">
        <v>7.89</v>
      </c>
      <c r="N535" s="1">
        <f t="shared" si="160"/>
        <v>-0.78899999999999992</v>
      </c>
      <c r="O535" s="6" t="s">
        <v>160</v>
      </c>
      <c r="P535">
        <v>1.2390000000000001</v>
      </c>
      <c r="Q535" s="1">
        <f t="shared" si="168"/>
        <v>-7.3000000000000176E-2</v>
      </c>
      <c r="R535">
        <v>10.85</v>
      </c>
      <c r="S535" s="42">
        <f t="shared" si="175"/>
        <v>-1.085</v>
      </c>
      <c r="T535" s="1">
        <f t="shared" si="161"/>
        <v>-0.29600000000000004</v>
      </c>
      <c r="U535">
        <v>79.099999999999994</v>
      </c>
      <c r="V535">
        <v>79.099999999999994</v>
      </c>
      <c r="W535" s="21">
        <f t="shared" si="166"/>
        <v>4911.5958499999997</v>
      </c>
      <c r="X535" s="23">
        <f>(P535-L535)/L535</f>
        <v>6.260720411663824E-2</v>
      </c>
      <c r="Y535" s="27">
        <f t="shared" si="170"/>
        <v>3.9281809632248513E-6</v>
      </c>
      <c r="Z535" s="27">
        <f t="shared" si="171"/>
        <v>1.9293637317024181E-6</v>
      </c>
      <c r="AA535" s="22">
        <f t="shared" si="172"/>
        <v>1.9293637317024181</v>
      </c>
      <c r="AB535" s="22">
        <f t="shared" si="173"/>
        <v>6.5181207152108716</v>
      </c>
      <c r="AC535">
        <v>32.178800000000003</v>
      </c>
      <c r="AD535" s="37"/>
      <c r="AE535" s="39"/>
    </row>
    <row r="536" spans="1:31" x14ac:dyDescent="0.35">
      <c r="A536" s="9">
        <v>44777</v>
      </c>
      <c r="B536" s="4" t="s">
        <v>18</v>
      </c>
      <c r="C536" s="4" t="s">
        <v>196</v>
      </c>
      <c r="D536" s="4" t="s">
        <v>123</v>
      </c>
      <c r="E536" s="4" t="s">
        <v>21</v>
      </c>
      <c r="F536" s="4">
        <v>8</v>
      </c>
      <c r="G536" s="4" t="s">
        <v>43</v>
      </c>
      <c r="H536" s="4" t="s">
        <v>35</v>
      </c>
      <c r="I536" t="str">
        <f t="shared" si="174"/>
        <v>M1PfuD4</v>
      </c>
      <c r="J536" t="s">
        <v>468</v>
      </c>
      <c r="K536" s="4" t="s">
        <v>165</v>
      </c>
      <c r="L536" s="3">
        <v>0.77400000000000002</v>
      </c>
      <c r="M536" s="4">
        <v>7.81</v>
      </c>
      <c r="N536" s="1">
        <f t="shared" si="160"/>
        <v>-0.78099999999999992</v>
      </c>
      <c r="O536" s="4" t="s">
        <v>168</v>
      </c>
      <c r="P536" s="4">
        <v>0.71199999999999997</v>
      </c>
      <c r="Q536" s="1">
        <f t="shared" si="168"/>
        <v>6.2000000000000055E-2</v>
      </c>
      <c r="R536" s="4">
        <v>10.83</v>
      </c>
      <c r="S536" s="42">
        <f t="shared" si="175"/>
        <v>-1.083</v>
      </c>
      <c r="T536" s="1">
        <f t="shared" si="161"/>
        <v>-0.30200000000000005</v>
      </c>
      <c r="U536">
        <v>64.150000000000006</v>
      </c>
      <c r="V536">
        <v>64.150000000000006</v>
      </c>
      <c r="W536" s="21">
        <f t="shared" si="166"/>
        <v>3230.4496625000006</v>
      </c>
      <c r="X536" s="23">
        <f>(L536-P536)/P536</f>
        <v>8.7078651685393346E-2</v>
      </c>
      <c r="Y536" s="27">
        <f t="shared" si="170"/>
        <v>5.896282173197375E-6</v>
      </c>
      <c r="Z536" s="27">
        <f t="shared" si="171"/>
        <v>1.904764275641023E-6</v>
      </c>
      <c r="AA536" s="22">
        <f t="shared" si="172"/>
        <v>1.904764275641023</v>
      </c>
      <c r="AB536" s="22">
        <f t="shared" si="173"/>
        <v>6.3071664756325259</v>
      </c>
      <c r="AC536">
        <v>29.967099999999999</v>
      </c>
      <c r="AD536" s="37"/>
      <c r="AE536" s="39"/>
    </row>
    <row r="537" spans="1:31" x14ac:dyDescent="0.35">
      <c r="A537" s="2">
        <v>44747</v>
      </c>
      <c r="B537" t="s">
        <v>18</v>
      </c>
      <c r="C537" t="s">
        <v>155</v>
      </c>
      <c r="D537" t="s">
        <v>86</v>
      </c>
      <c r="E537" t="s">
        <v>46</v>
      </c>
      <c r="F537">
        <v>1</v>
      </c>
      <c r="G537" t="s">
        <v>43</v>
      </c>
      <c r="H537" t="s">
        <v>102</v>
      </c>
      <c r="I537" t="str">
        <f t="shared" si="174"/>
        <v>K5PfuB9</v>
      </c>
      <c r="J537" t="s">
        <v>407</v>
      </c>
      <c r="K537" t="s">
        <v>161</v>
      </c>
      <c r="L537" s="1">
        <v>0.67500000000000004</v>
      </c>
      <c r="M537">
        <v>7.95</v>
      </c>
      <c r="N537" s="1">
        <f t="shared" si="160"/>
        <v>-0.79500000000000004</v>
      </c>
      <c r="O537" t="s">
        <v>162</v>
      </c>
      <c r="P537">
        <v>0.85499999999999998</v>
      </c>
      <c r="Q537" s="1">
        <f t="shared" si="168"/>
        <v>-0.17999999999999994</v>
      </c>
      <c r="R537">
        <v>10.78</v>
      </c>
      <c r="S537" s="42">
        <f t="shared" si="175"/>
        <v>-1.0779999999999998</v>
      </c>
      <c r="T537" s="1">
        <f t="shared" si="161"/>
        <v>-0.28299999999999981</v>
      </c>
      <c r="U537">
        <v>153.6</v>
      </c>
      <c r="V537" s="13">
        <f>(T537+U537)/2</f>
        <v>76.658500000000004</v>
      </c>
      <c r="W537" s="21">
        <f t="shared" si="166"/>
        <v>18520.473600000001</v>
      </c>
      <c r="X537" s="23">
        <f>(P537-L537)/L537</f>
        <v>0.26666666666666655</v>
      </c>
      <c r="Y537" s="27">
        <f t="shared" si="170"/>
        <v>2.3383766775796265E-5</v>
      </c>
      <c r="Z537" s="27">
        <f t="shared" si="171"/>
        <v>4.3307843523969184E-5</v>
      </c>
      <c r="AA537" s="22">
        <f t="shared" si="172"/>
        <v>43.307843523969183</v>
      </c>
      <c r="AB537" s="22">
        <f t="shared" si="173"/>
        <v>153.03124920130463</v>
      </c>
      <c r="AC537">
        <v>33.278799999999997</v>
      </c>
      <c r="AD537" s="31"/>
      <c r="AE537" s="32"/>
    </row>
    <row r="538" spans="1:31" x14ac:dyDescent="0.35">
      <c r="A538" s="2">
        <v>44779</v>
      </c>
      <c r="B538" s="6" t="s">
        <v>18</v>
      </c>
      <c r="C538" s="6" t="s">
        <v>196</v>
      </c>
      <c r="D538" t="s">
        <v>86</v>
      </c>
      <c r="E538" t="s">
        <v>46</v>
      </c>
      <c r="F538">
        <v>3</v>
      </c>
      <c r="G538" t="s">
        <v>43</v>
      </c>
      <c r="H538" t="s">
        <v>92</v>
      </c>
      <c r="I538" t="str">
        <f t="shared" si="174"/>
        <v>K5PfuC6</v>
      </c>
      <c r="J538" t="s">
        <v>408</v>
      </c>
      <c r="K538" t="s">
        <v>150</v>
      </c>
      <c r="L538" s="1">
        <v>1.0820000000000001</v>
      </c>
      <c r="M538">
        <v>5.12</v>
      </c>
      <c r="N538" s="1">
        <f t="shared" si="160"/>
        <v>-0.51200000000000001</v>
      </c>
      <c r="O538" s="6" t="s">
        <v>211</v>
      </c>
      <c r="P538">
        <v>0.98299999999999998</v>
      </c>
      <c r="Q538" s="1">
        <f t="shared" si="168"/>
        <v>9.9000000000000088E-2</v>
      </c>
      <c r="R538">
        <v>10.73</v>
      </c>
      <c r="S538" s="42">
        <f t="shared" si="175"/>
        <v>-1.073</v>
      </c>
      <c r="T538" s="1">
        <f t="shared" si="161"/>
        <v>-0.56099999999999994</v>
      </c>
      <c r="U538">
        <v>137.75</v>
      </c>
      <c r="V538">
        <v>137.75</v>
      </c>
      <c r="W538" s="21">
        <f t="shared" si="166"/>
        <v>14895.4240625</v>
      </c>
      <c r="X538" s="23">
        <f>(L538-P538)/P538</f>
        <v>0.10071210579857588</v>
      </c>
      <c r="Y538" s="27">
        <f t="shared" si="170"/>
        <v>7.0524579519357701E-6</v>
      </c>
      <c r="Z538" s="27">
        <f t="shared" si="171"/>
        <v>1.0504935187703354E-5</v>
      </c>
      <c r="AA538" s="22">
        <f t="shared" si="172"/>
        <v>10.504935187703355</v>
      </c>
      <c r="AB538" s="22">
        <f t="shared" si="173"/>
        <v>18.725374666137888</v>
      </c>
      <c r="AC538">
        <v>31.516500000000001</v>
      </c>
      <c r="AD538" s="37"/>
      <c r="AE538" s="39"/>
    </row>
    <row r="539" spans="1:31" x14ac:dyDescent="0.35">
      <c r="A539" s="2">
        <v>44791</v>
      </c>
      <c r="B539" s="6" t="s">
        <v>18</v>
      </c>
      <c r="C539" s="6" t="s">
        <v>214</v>
      </c>
      <c r="D539" t="s">
        <v>123</v>
      </c>
      <c r="E539" t="s">
        <v>21</v>
      </c>
      <c r="F539">
        <v>4</v>
      </c>
      <c r="G539" t="s">
        <v>43</v>
      </c>
      <c r="H539" t="s">
        <v>35</v>
      </c>
      <c r="I539" t="str">
        <f t="shared" si="174"/>
        <v>M1PfuD4</v>
      </c>
      <c r="J539" t="s">
        <v>468</v>
      </c>
      <c r="K539" t="s">
        <v>222</v>
      </c>
      <c r="L539" s="1">
        <v>0.79100000000000004</v>
      </c>
      <c r="M539">
        <v>9.41</v>
      </c>
      <c r="N539" s="1">
        <f t="shared" si="160"/>
        <v>-0.94100000000000006</v>
      </c>
      <c r="O539" t="s">
        <v>223</v>
      </c>
      <c r="P539">
        <v>0.81899999999999995</v>
      </c>
      <c r="Q539" s="1">
        <f t="shared" si="168"/>
        <v>-2.7999999999999914E-2</v>
      </c>
      <c r="R539">
        <v>10.65</v>
      </c>
      <c r="S539" s="42">
        <f t="shared" si="175"/>
        <v>-1.0649999999999999</v>
      </c>
      <c r="T539" s="1">
        <f t="shared" si="161"/>
        <v>-0.12399999999999989</v>
      </c>
      <c r="U539">
        <v>64.150000000000006</v>
      </c>
      <c r="V539">
        <v>64.150000000000006</v>
      </c>
      <c r="W539" s="21">
        <f t="shared" si="166"/>
        <v>3230.4496625000006</v>
      </c>
      <c r="X539" s="23">
        <f>(P539-L539)/L539</f>
        <v>3.5398230088495464E-2</v>
      </c>
      <c r="Y539" s="27">
        <f t="shared" si="170"/>
        <v>1.9468982143284582E-6</v>
      </c>
      <c r="Z539" s="27">
        <f t="shared" si="171"/>
        <v>6.289356679399222E-7</v>
      </c>
      <c r="AA539" s="22">
        <f t="shared" si="172"/>
        <v>0.62893566793992217</v>
      </c>
      <c r="AB539" s="22">
        <f t="shared" si="173"/>
        <v>5.0720618382251832</v>
      </c>
      <c r="AC539">
        <v>28.894600000000001</v>
      </c>
      <c r="AD539" s="31"/>
      <c r="AE539" s="32"/>
    </row>
    <row r="540" spans="1:31" x14ac:dyDescent="0.35">
      <c r="A540" s="2">
        <v>44777</v>
      </c>
      <c r="B540" t="s">
        <v>18</v>
      </c>
      <c r="C540" t="s">
        <v>196</v>
      </c>
      <c r="D540" t="s">
        <v>109</v>
      </c>
      <c r="E540" t="s">
        <v>21</v>
      </c>
      <c r="F540">
        <v>10</v>
      </c>
      <c r="G540" t="s">
        <v>43</v>
      </c>
      <c r="H540" t="s">
        <v>54</v>
      </c>
      <c r="I540" t="str">
        <f t="shared" si="174"/>
        <v>L3PfuA6</v>
      </c>
      <c r="J540" t="s">
        <v>452</v>
      </c>
      <c r="K540" t="s">
        <v>87</v>
      </c>
      <c r="L540" s="1">
        <v>0.58899999999999997</v>
      </c>
      <c r="M540">
        <v>12.86</v>
      </c>
      <c r="N540" s="1">
        <f t="shared" si="160"/>
        <v>-1.286</v>
      </c>
      <c r="O540" t="s">
        <v>180</v>
      </c>
      <c r="P540">
        <v>0.44900000000000001</v>
      </c>
      <c r="Q540" s="1">
        <f t="shared" si="168"/>
        <v>0.13999999999999996</v>
      </c>
      <c r="R540">
        <v>10.56</v>
      </c>
      <c r="S540" s="42">
        <f t="shared" si="175"/>
        <v>-1.056</v>
      </c>
      <c r="T540" s="1">
        <f t="shared" si="161"/>
        <v>0.22999999999999998</v>
      </c>
      <c r="U540">
        <v>50.05</v>
      </c>
      <c r="V540">
        <v>50.05</v>
      </c>
      <c r="W540" s="21">
        <f t="shared" si="166"/>
        <v>1966.4269624999997</v>
      </c>
      <c r="X540" s="23">
        <f>(L540-P540)/P540</f>
        <v>0.31180400890868587</v>
      </c>
      <c r="Y540" s="27">
        <f t="shared" si="170"/>
        <v>2.8347536785696121E-5</v>
      </c>
      <c r="Z540" s="27">
        <f t="shared" si="171"/>
        <v>5.574336065585343E-6</v>
      </c>
      <c r="AA540" s="22">
        <f t="shared" si="172"/>
        <v>5.5743360655853431</v>
      </c>
      <c r="AB540" s="22">
        <f t="shared" si="173"/>
        <v>24.236243763414539</v>
      </c>
      <c r="AC540">
        <v>29.967099999999999</v>
      </c>
      <c r="AD540" s="34"/>
      <c r="AE540" s="35"/>
    </row>
    <row r="541" spans="1:31" x14ac:dyDescent="0.35">
      <c r="A541" s="2">
        <v>44722</v>
      </c>
      <c r="B541" t="s">
        <v>18</v>
      </c>
      <c r="C541" t="s">
        <v>19</v>
      </c>
      <c r="D541" t="s">
        <v>123</v>
      </c>
      <c r="E541" t="s">
        <v>21</v>
      </c>
      <c r="F541">
        <v>16</v>
      </c>
      <c r="G541" t="s">
        <v>43</v>
      </c>
      <c r="H541" t="s">
        <v>35</v>
      </c>
      <c r="I541" t="str">
        <f t="shared" si="174"/>
        <v>M1PfuD4</v>
      </c>
      <c r="J541" t="s">
        <v>468</v>
      </c>
      <c r="K541" t="s">
        <v>128</v>
      </c>
      <c r="L541" s="1">
        <v>0.62</v>
      </c>
      <c r="M541">
        <v>2.82</v>
      </c>
      <c r="N541" s="1">
        <f t="shared" si="160"/>
        <v>-0.28199999999999997</v>
      </c>
      <c r="O541" t="s">
        <v>129</v>
      </c>
      <c r="P541">
        <v>0.53700000000000003</v>
      </c>
      <c r="Q541" s="1">
        <f t="shared" si="168"/>
        <v>8.2999999999999963E-2</v>
      </c>
      <c r="R541" s="4">
        <v>10.52</v>
      </c>
      <c r="S541" s="42">
        <f t="shared" si="175"/>
        <v>-1.052</v>
      </c>
      <c r="T541" s="1">
        <f t="shared" si="161"/>
        <v>-0.77</v>
      </c>
      <c r="U541">
        <v>64.150000000000006</v>
      </c>
      <c r="V541" s="13">
        <f t="shared" ref="V541:V547" si="176">(T541+U541)/2</f>
        <v>31.69</v>
      </c>
      <c r="W541" s="21">
        <f t="shared" si="166"/>
        <v>3230.4496625000006</v>
      </c>
      <c r="X541" s="23">
        <f>(L541-P541)/P541</f>
        <v>0.15456238361266286</v>
      </c>
      <c r="Y541" s="27">
        <f t="shared" si="170"/>
        <v>1.1949060152625587E-5</v>
      </c>
      <c r="Z541" s="27">
        <f t="shared" si="171"/>
        <v>3.8600837337241537E-6</v>
      </c>
      <c r="AA541" s="22">
        <f t="shared" si="172"/>
        <v>3.8600837337241538</v>
      </c>
      <c r="AB541" s="22">
        <f t="shared" si="173"/>
        <v>5.0130957580833169</v>
      </c>
      <c r="AC541">
        <v>27.385200000000001</v>
      </c>
      <c r="AD541" s="31"/>
      <c r="AE541" s="32"/>
    </row>
    <row r="542" spans="1:31" x14ac:dyDescent="0.35">
      <c r="A542" s="2">
        <v>44764</v>
      </c>
      <c r="B542" t="s">
        <v>18</v>
      </c>
      <c r="C542" t="s">
        <v>181</v>
      </c>
      <c r="D542" t="s">
        <v>109</v>
      </c>
      <c r="E542" t="s">
        <v>21</v>
      </c>
      <c r="F542">
        <v>12</v>
      </c>
      <c r="G542" t="s">
        <v>43</v>
      </c>
      <c r="H542" t="s">
        <v>76</v>
      </c>
      <c r="I542" t="str">
        <f t="shared" si="174"/>
        <v>L3PfuH5</v>
      </c>
      <c r="J542" t="s">
        <v>453</v>
      </c>
      <c r="K542" t="s">
        <v>193</v>
      </c>
      <c r="L542" s="1">
        <v>1.161</v>
      </c>
      <c r="M542">
        <v>7.68</v>
      </c>
      <c r="N542" s="1">
        <f t="shared" si="160"/>
        <v>-0.76800000000000002</v>
      </c>
      <c r="O542" t="s">
        <v>163</v>
      </c>
      <c r="P542">
        <v>1.163</v>
      </c>
      <c r="Q542" s="1">
        <f t="shared" si="168"/>
        <v>-2.0000000000000018E-3</v>
      </c>
      <c r="R542">
        <v>10.45</v>
      </c>
      <c r="S542" s="42">
        <f t="shared" si="175"/>
        <v>-1.0449999999999999</v>
      </c>
      <c r="T542" s="1">
        <f t="shared" si="161"/>
        <v>-0.27699999999999991</v>
      </c>
      <c r="U542">
        <v>79.099999999999994</v>
      </c>
      <c r="V542" s="13">
        <f t="shared" si="176"/>
        <v>39.411499999999997</v>
      </c>
      <c r="W542" s="21">
        <f t="shared" si="166"/>
        <v>4911.5958499999997</v>
      </c>
      <c r="X542" s="23">
        <f>(P542-L542)/L542</f>
        <v>1.7226528854435846E-3</v>
      </c>
      <c r="Y542" s="27">
        <f t="shared" si="170"/>
        <v>4.7130974939247305E-8</v>
      </c>
      <c r="Z542" s="27">
        <f t="shared" si="171"/>
        <v>2.3148830091806106E-8</v>
      </c>
      <c r="AA542" s="22">
        <f t="shared" si="172"/>
        <v>2.3148830091806107E-2</v>
      </c>
      <c r="AB542" s="22">
        <f t="shared" si="173"/>
        <v>8.3569783724931818E-2</v>
      </c>
      <c r="AC542">
        <v>34.764699999999998</v>
      </c>
      <c r="AD542" s="31"/>
      <c r="AE542" s="32"/>
    </row>
    <row r="543" spans="1:31" x14ac:dyDescent="0.35">
      <c r="A543" s="2">
        <v>44747</v>
      </c>
      <c r="B543" t="s">
        <v>18</v>
      </c>
      <c r="C543" t="s">
        <v>155</v>
      </c>
      <c r="D543" t="s">
        <v>86</v>
      </c>
      <c r="E543" t="s">
        <v>46</v>
      </c>
      <c r="F543">
        <v>3</v>
      </c>
      <c r="G543" t="s">
        <v>43</v>
      </c>
      <c r="H543" t="s">
        <v>92</v>
      </c>
      <c r="I543" t="str">
        <f t="shared" si="174"/>
        <v>K5PfuC6</v>
      </c>
      <c r="J543" t="s">
        <v>408</v>
      </c>
      <c r="K543" t="s">
        <v>161</v>
      </c>
      <c r="L543" s="1" t="s">
        <v>50</v>
      </c>
      <c r="M543">
        <v>7.53</v>
      </c>
      <c r="N543" s="1">
        <f t="shared" si="160"/>
        <v>-0.753</v>
      </c>
      <c r="O543" t="s">
        <v>162</v>
      </c>
      <c r="P543" t="s">
        <v>50</v>
      </c>
      <c r="Q543" s="1" t="e">
        <f t="shared" si="168"/>
        <v>#VALUE!</v>
      </c>
      <c r="R543">
        <v>10.35</v>
      </c>
      <c r="S543" s="42">
        <f t="shared" si="175"/>
        <v>-1.0349999999999999</v>
      </c>
      <c r="T543" s="1">
        <f t="shared" si="161"/>
        <v>-0.28199999999999992</v>
      </c>
      <c r="U543">
        <v>137.75</v>
      </c>
      <c r="V543" s="13">
        <f t="shared" si="176"/>
        <v>68.733999999999995</v>
      </c>
      <c r="W543" s="21">
        <f t="shared" si="166"/>
        <v>14895.4240625</v>
      </c>
      <c r="X543" s="23" t="s">
        <v>50</v>
      </c>
      <c r="Y543" s="27" t="s">
        <v>103</v>
      </c>
      <c r="Z543" s="27" t="s">
        <v>103</v>
      </c>
      <c r="AA543" s="22" t="s">
        <v>103</v>
      </c>
      <c r="AB543" s="22" t="s">
        <v>103</v>
      </c>
      <c r="AC543">
        <v>33.278799999999997</v>
      </c>
      <c r="AD543" s="34"/>
      <c r="AE543" s="35"/>
    </row>
    <row r="544" spans="1:31" x14ac:dyDescent="0.35">
      <c r="A544" s="2">
        <v>44734</v>
      </c>
      <c r="B544" t="s">
        <v>18</v>
      </c>
      <c r="C544" t="s">
        <v>141</v>
      </c>
      <c r="D544" t="s">
        <v>109</v>
      </c>
      <c r="E544" t="s">
        <v>21</v>
      </c>
      <c r="F544">
        <v>4</v>
      </c>
      <c r="G544" t="s">
        <v>43</v>
      </c>
      <c r="H544" t="s">
        <v>54</v>
      </c>
      <c r="I544" t="str">
        <f t="shared" si="174"/>
        <v>L3PfuA6</v>
      </c>
      <c r="J544" t="s">
        <v>452</v>
      </c>
      <c r="K544" t="s">
        <v>69</v>
      </c>
      <c r="L544" s="1">
        <v>0.56799999999999995</v>
      </c>
      <c r="M544">
        <v>2.96</v>
      </c>
      <c r="N544" s="1">
        <f t="shared" ref="N544:N607" si="177">M544/-10</f>
        <v>-0.29599999999999999</v>
      </c>
      <c r="O544" t="s">
        <v>135</v>
      </c>
      <c r="P544">
        <v>0.40100000000000002</v>
      </c>
      <c r="Q544" s="1">
        <f t="shared" si="168"/>
        <v>0.16699999999999993</v>
      </c>
      <c r="R544">
        <v>10.25</v>
      </c>
      <c r="S544" s="42">
        <f t="shared" si="175"/>
        <v>-1.0249999999999999</v>
      </c>
      <c r="T544" s="1">
        <f t="shared" ref="T544:T607" si="178">S544-N544</f>
        <v>-0.72899999999999987</v>
      </c>
      <c r="U544">
        <v>50.05</v>
      </c>
      <c r="V544" s="13">
        <f t="shared" si="176"/>
        <v>24.660499999999999</v>
      </c>
      <c r="W544" s="21">
        <f t="shared" si="166"/>
        <v>1966.4269624999997</v>
      </c>
      <c r="X544" s="23">
        <f>(L544-P544)/P544</f>
        <v>0.41645885286783024</v>
      </c>
      <c r="Y544" s="27">
        <f t="shared" ref="Y544:Y565" si="179">119*(10^-6)*(X544^1.231)</f>
        <v>4.047997304854469E-5</v>
      </c>
      <c r="Z544" s="27">
        <f t="shared" ref="Z544:Z565" si="180">Y544*(W544/10000)</f>
        <v>7.9600910443931583E-6</v>
      </c>
      <c r="AA544" s="22">
        <f t="shared" ref="AA544:AA565" si="181">Z544*10^6</f>
        <v>7.9600910443931587</v>
      </c>
      <c r="AB544" s="22">
        <f t="shared" ref="AB544:AB565" si="182">AA544/ABS(T544)</f>
        <v>10.919192104791716</v>
      </c>
      <c r="AC544">
        <v>31.695499999999999</v>
      </c>
      <c r="AD544" s="31"/>
      <c r="AE544" s="32"/>
    </row>
    <row r="545" spans="1:31" x14ac:dyDescent="0.35">
      <c r="A545" s="2">
        <v>44764</v>
      </c>
      <c r="B545" t="s">
        <v>18</v>
      </c>
      <c r="C545" t="s">
        <v>181</v>
      </c>
      <c r="D545" t="s">
        <v>109</v>
      </c>
      <c r="E545" t="s">
        <v>21</v>
      </c>
      <c r="F545">
        <v>9</v>
      </c>
      <c r="G545" t="s">
        <v>43</v>
      </c>
      <c r="H545" t="s">
        <v>54</v>
      </c>
      <c r="I545" t="str">
        <f t="shared" si="174"/>
        <v>L3PfuA6</v>
      </c>
      <c r="J545" t="s">
        <v>452</v>
      </c>
      <c r="K545" t="s">
        <v>193</v>
      </c>
      <c r="L545" s="1">
        <v>0.61799999999999999</v>
      </c>
      <c r="M545">
        <v>13.12</v>
      </c>
      <c r="N545" s="1">
        <f t="shared" si="177"/>
        <v>-1.3119999999999998</v>
      </c>
      <c r="O545" t="s">
        <v>163</v>
      </c>
      <c r="P545">
        <v>0.55300000000000005</v>
      </c>
      <c r="Q545" s="1">
        <f t="shared" si="168"/>
        <v>6.4999999999999947E-2</v>
      </c>
      <c r="R545">
        <v>10.11</v>
      </c>
      <c r="S545" s="42">
        <f t="shared" si="175"/>
        <v>-1.0109999999999999</v>
      </c>
      <c r="T545" s="1">
        <f t="shared" si="178"/>
        <v>0.30099999999999993</v>
      </c>
      <c r="U545">
        <v>50.05</v>
      </c>
      <c r="V545" s="13">
        <f t="shared" si="176"/>
        <v>25.1755</v>
      </c>
      <c r="W545" s="21">
        <f t="shared" si="166"/>
        <v>1966.4269624999997</v>
      </c>
      <c r="X545" s="23">
        <f>(L545-P545)/P545</f>
        <v>0.11754068716094022</v>
      </c>
      <c r="Y545" s="27">
        <f t="shared" si="179"/>
        <v>8.5299928431238066E-6</v>
      </c>
      <c r="Z545" s="27">
        <f t="shared" si="180"/>
        <v>1.6773607916650684E-6</v>
      </c>
      <c r="AA545" s="22">
        <f t="shared" si="181"/>
        <v>1.6773607916650684</v>
      </c>
      <c r="AB545" s="22">
        <f t="shared" si="182"/>
        <v>5.5726272148341156</v>
      </c>
      <c r="AC545">
        <v>34.764699999999998</v>
      </c>
      <c r="AD545" s="31"/>
      <c r="AE545" s="32"/>
    </row>
    <row r="546" spans="1:31" x14ac:dyDescent="0.35">
      <c r="A546" s="2">
        <v>44750</v>
      </c>
      <c r="B546" t="s">
        <v>18</v>
      </c>
      <c r="C546" t="s">
        <v>155</v>
      </c>
      <c r="D546" t="s">
        <v>133</v>
      </c>
      <c r="E546" t="s">
        <v>46</v>
      </c>
      <c r="F546">
        <v>4</v>
      </c>
      <c r="G546" t="s">
        <v>43</v>
      </c>
      <c r="H546" t="s">
        <v>121</v>
      </c>
      <c r="I546" t="str">
        <f t="shared" si="174"/>
        <v>K1PfuG7</v>
      </c>
      <c r="J546" t="s">
        <v>483</v>
      </c>
      <c r="K546" t="s">
        <v>177</v>
      </c>
      <c r="L546" s="1">
        <v>0.97399999999999998</v>
      </c>
      <c r="M546">
        <v>6.98</v>
      </c>
      <c r="N546" s="1">
        <f t="shared" si="177"/>
        <v>-0.69800000000000006</v>
      </c>
      <c r="O546" t="s">
        <v>178</v>
      </c>
      <c r="P546">
        <v>0.96899999999999997</v>
      </c>
      <c r="Q546" s="1">
        <f t="shared" si="168"/>
        <v>5.0000000000000044E-3</v>
      </c>
      <c r="R546">
        <v>10.09</v>
      </c>
      <c r="S546" s="42">
        <f t="shared" si="175"/>
        <v>-1.0089999999999999</v>
      </c>
      <c r="T546" s="1">
        <f t="shared" si="178"/>
        <v>-0.31099999999999983</v>
      </c>
      <c r="U546">
        <v>89.35</v>
      </c>
      <c r="V546" s="13">
        <f t="shared" si="176"/>
        <v>44.519500000000001</v>
      </c>
      <c r="W546" s="21">
        <f t="shared" si="166"/>
        <v>6266.9866624999995</v>
      </c>
      <c r="X546" s="23">
        <f>(L546-P546)/P546</f>
        <v>5.1599587203302417E-3</v>
      </c>
      <c r="Y546" s="27">
        <f t="shared" si="179"/>
        <v>1.8189236391432558E-7</v>
      </c>
      <c r="Z546" s="27">
        <f t="shared" si="180"/>
        <v>1.1399170186616745E-7</v>
      </c>
      <c r="AA546" s="22">
        <f t="shared" si="181"/>
        <v>0.11399170186616746</v>
      </c>
      <c r="AB546" s="22">
        <f t="shared" si="182"/>
        <v>0.36653280342819139</v>
      </c>
      <c r="AC546">
        <v>33.388599999999997</v>
      </c>
      <c r="AD546" s="37"/>
      <c r="AE546" s="35"/>
    </row>
    <row r="547" spans="1:31" x14ac:dyDescent="0.35">
      <c r="A547" s="2">
        <v>44747</v>
      </c>
      <c r="B547" t="s">
        <v>18</v>
      </c>
      <c r="C547" t="s">
        <v>155</v>
      </c>
      <c r="D547" t="s">
        <v>20</v>
      </c>
      <c r="E547" t="s">
        <v>21</v>
      </c>
      <c r="F547">
        <v>1</v>
      </c>
      <c r="G547" t="s">
        <v>43</v>
      </c>
      <c r="H547" t="s">
        <v>44</v>
      </c>
      <c r="I547" t="str">
        <f t="shared" si="174"/>
        <v>K6PfuD10</v>
      </c>
      <c r="J547" t="s">
        <v>430</v>
      </c>
      <c r="K547" t="s">
        <v>165</v>
      </c>
      <c r="L547" s="1">
        <v>1.0549999999999999</v>
      </c>
      <c r="M547">
        <v>8.75</v>
      </c>
      <c r="N547" s="1">
        <f t="shared" si="177"/>
        <v>-0.875</v>
      </c>
      <c r="O547" t="s">
        <v>146</v>
      </c>
      <c r="P547">
        <v>1.212</v>
      </c>
      <c r="Q547" s="1">
        <f t="shared" si="168"/>
        <v>-0.15700000000000003</v>
      </c>
      <c r="R547">
        <v>10.09</v>
      </c>
      <c r="S547" s="42">
        <f t="shared" si="175"/>
        <v>-1.0089999999999999</v>
      </c>
      <c r="T547" s="1">
        <f t="shared" si="178"/>
        <v>-0.1339999999999999</v>
      </c>
      <c r="U547">
        <v>105.25</v>
      </c>
      <c r="V547" s="13">
        <f t="shared" si="176"/>
        <v>52.558</v>
      </c>
      <c r="W547" s="21">
        <f t="shared" si="166"/>
        <v>8695.8865624999999</v>
      </c>
      <c r="X547" s="23">
        <f>(P547-L547)/L547</f>
        <v>0.14881516587677729</v>
      </c>
      <c r="Y547" s="27">
        <f t="shared" si="179"/>
        <v>1.1404484405787231E-5</v>
      </c>
      <c r="Z547" s="27">
        <f t="shared" si="180"/>
        <v>9.9172102696525978E-6</v>
      </c>
      <c r="AA547" s="22">
        <f t="shared" si="181"/>
        <v>9.9172102696525979</v>
      </c>
      <c r="AB547" s="22">
        <f t="shared" si="182"/>
        <v>74.009031863079144</v>
      </c>
      <c r="AC547">
        <v>33.278799999999997</v>
      </c>
      <c r="AD547" s="34"/>
      <c r="AE547" s="35"/>
    </row>
    <row r="548" spans="1:31" x14ac:dyDescent="0.35">
      <c r="A548" s="2">
        <v>44804</v>
      </c>
      <c r="B548" s="6" t="s">
        <v>18</v>
      </c>
      <c r="C548" s="6" t="s">
        <v>232</v>
      </c>
      <c r="D548" t="s">
        <v>133</v>
      </c>
      <c r="E548" t="s">
        <v>46</v>
      </c>
      <c r="F548">
        <v>4</v>
      </c>
      <c r="G548" t="s">
        <v>43</v>
      </c>
      <c r="H548" t="s">
        <v>121</v>
      </c>
      <c r="I548" t="str">
        <f t="shared" si="174"/>
        <v>K1PfuG7</v>
      </c>
      <c r="J548" t="s">
        <v>483</v>
      </c>
      <c r="K548" t="s">
        <v>235</v>
      </c>
      <c r="L548" s="1">
        <v>1.016</v>
      </c>
      <c r="M548">
        <v>10.119999999999999</v>
      </c>
      <c r="N548" s="1">
        <f t="shared" si="177"/>
        <v>-1.012</v>
      </c>
      <c r="O548" t="s">
        <v>200</v>
      </c>
      <c r="P548">
        <v>0.97299999999999998</v>
      </c>
      <c r="Q548" s="1">
        <f t="shared" si="168"/>
        <v>4.3000000000000038E-2</v>
      </c>
      <c r="R548">
        <v>9.89</v>
      </c>
      <c r="S548" s="42">
        <f t="shared" si="175"/>
        <v>-0.9890000000000001</v>
      </c>
      <c r="T548" s="1">
        <f t="shared" si="178"/>
        <v>2.2999999999999909E-2</v>
      </c>
      <c r="U548">
        <v>89.35</v>
      </c>
      <c r="V548">
        <v>90.1</v>
      </c>
      <c r="W548" s="21">
        <f t="shared" si="166"/>
        <v>6266.9866624999995</v>
      </c>
      <c r="X548" s="23">
        <f>(L548-P548)/P548</f>
        <v>4.4193216855087397E-2</v>
      </c>
      <c r="Y548" s="27">
        <f t="shared" si="179"/>
        <v>2.5584664355051095E-6</v>
      </c>
      <c r="Z548" s="27">
        <f t="shared" si="180"/>
        <v>1.6033875027764435E-6</v>
      </c>
      <c r="AA548" s="22">
        <f t="shared" si="181"/>
        <v>1.6033875027764435</v>
      </c>
      <c r="AB548" s="22">
        <f t="shared" si="182"/>
        <v>69.712500120715205</v>
      </c>
      <c r="AC548">
        <v>32.519599999999997</v>
      </c>
      <c r="AD548" s="31"/>
      <c r="AE548" s="32"/>
    </row>
    <row r="549" spans="1:31" x14ac:dyDescent="0.35">
      <c r="A549" s="2">
        <v>44804</v>
      </c>
      <c r="B549" s="6" t="s">
        <v>18</v>
      </c>
      <c r="C549" s="6" t="s">
        <v>232</v>
      </c>
      <c r="D549" t="s">
        <v>109</v>
      </c>
      <c r="E549" t="s">
        <v>21</v>
      </c>
      <c r="F549">
        <v>1</v>
      </c>
      <c r="G549" t="s">
        <v>43</v>
      </c>
      <c r="H549" t="s">
        <v>54</v>
      </c>
      <c r="I549" t="str">
        <f t="shared" si="174"/>
        <v>L3PfuA6</v>
      </c>
      <c r="J549" t="s">
        <v>452</v>
      </c>
      <c r="K549" t="s">
        <v>236</v>
      </c>
      <c r="L549" s="1">
        <v>0.54700000000000004</v>
      </c>
      <c r="M549">
        <v>3.98</v>
      </c>
      <c r="N549" s="1">
        <f t="shared" si="177"/>
        <v>-0.39800000000000002</v>
      </c>
      <c r="O549" t="s">
        <v>135</v>
      </c>
      <c r="P549">
        <v>0.50800000000000001</v>
      </c>
      <c r="Q549" s="1">
        <f t="shared" si="168"/>
        <v>3.9000000000000035E-2</v>
      </c>
      <c r="R549">
        <v>9.83</v>
      </c>
      <c r="S549" s="42">
        <f t="shared" si="175"/>
        <v>-0.98299999999999998</v>
      </c>
      <c r="T549" s="1">
        <f t="shared" si="178"/>
        <v>-0.58499999999999996</v>
      </c>
      <c r="U549">
        <v>50.05</v>
      </c>
      <c r="V549">
        <v>51.4</v>
      </c>
      <c r="W549" s="21">
        <f t="shared" si="166"/>
        <v>1966.4269624999997</v>
      </c>
      <c r="X549" s="23">
        <f>(L549-P549)/P549</f>
        <v>7.6771653543307158E-2</v>
      </c>
      <c r="Y549" s="27">
        <f t="shared" si="179"/>
        <v>5.04927777156563E-6</v>
      </c>
      <c r="Z549" s="27">
        <f t="shared" si="180"/>
        <v>9.9290359511585682E-7</v>
      </c>
      <c r="AA549" s="22">
        <f t="shared" si="181"/>
        <v>0.9929035951158568</v>
      </c>
      <c r="AB549" s="22">
        <f t="shared" si="182"/>
        <v>1.6972711027621485</v>
      </c>
      <c r="AC549">
        <v>32.519599999999997</v>
      </c>
      <c r="AD549" s="34"/>
      <c r="AE549" s="35"/>
    </row>
    <row r="550" spans="1:31" x14ac:dyDescent="0.35">
      <c r="A550" s="2">
        <v>44804</v>
      </c>
      <c r="B550" s="6" t="s">
        <v>18</v>
      </c>
      <c r="C550" s="6" t="s">
        <v>232</v>
      </c>
      <c r="D550" t="s">
        <v>109</v>
      </c>
      <c r="E550" t="s">
        <v>21</v>
      </c>
      <c r="F550">
        <v>15</v>
      </c>
      <c r="G550" t="s">
        <v>43</v>
      </c>
      <c r="H550" t="s">
        <v>76</v>
      </c>
      <c r="I550" t="str">
        <f t="shared" si="174"/>
        <v>L3PfuH5</v>
      </c>
      <c r="J550" t="s">
        <v>453</v>
      </c>
      <c r="K550" t="s">
        <v>226</v>
      </c>
      <c r="L550" s="1">
        <v>1.1879999999999999</v>
      </c>
      <c r="M550">
        <v>5.81</v>
      </c>
      <c r="N550" s="1">
        <f t="shared" si="177"/>
        <v>-0.58099999999999996</v>
      </c>
      <c r="O550" t="s">
        <v>233</v>
      </c>
      <c r="P550">
        <v>1.17</v>
      </c>
      <c r="Q550" s="1">
        <f t="shared" si="168"/>
        <v>1.8000000000000016E-2</v>
      </c>
      <c r="R550">
        <v>9.81</v>
      </c>
      <c r="S550" s="42">
        <f t="shared" si="175"/>
        <v>-0.98100000000000009</v>
      </c>
      <c r="T550" s="1">
        <f t="shared" si="178"/>
        <v>-0.40000000000000013</v>
      </c>
      <c r="U550">
        <v>79.099999999999994</v>
      </c>
      <c r="V550">
        <v>81.8</v>
      </c>
      <c r="W550" s="21">
        <f t="shared" si="166"/>
        <v>4911.5958499999997</v>
      </c>
      <c r="X550" s="23">
        <f>(L550-P550)/P550</f>
        <v>1.5384615384615399E-2</v>
      </c>
      <c r="Y550" s="27">
        <f t="shared" si="179"/>
        <v>6.9799228022534674E-7</v>
      </c>
      <c r="Z550" s="27">
        <f t="shared" si="180"/>
        <v>3.4282559868868498E-7</v>
      </c>
      <c r="AA550" s="22">
        <f t="shared" si="181"/>
        <v>0.34282559868868501</v>
      </c>
      <c r="AB550" s="22">
        <f t="shared" si="182"/>
        <v>0.85706399672171218</v>
      </c>
      <c r="AC550">
        <v>32.519599999999997</v>
      </c>
      <c r="AD550" s="37"/>
      <c r="AE550" s="39"/>
    </row>
    <row r="551" spans="1:31" x14ac:dyDescent="0.35">
      <c r="A551" s="2">
        <v>44806</v>
      </c>
      <c r="B551" s="6" t="s">
        <v>18</v>
      </c>
      <c r="C551" s="6" t="s">
        <v>232</v>
      </c>
      <c r="D551" t="s">
        <v>20</v>
      </c>
      <c r="E551" t="s">
        <v>21</v>
      </c>
      <c r="F551">
        <v>9</v>
      </c>
      <c r="G551" t="s">
        <v>43</v>
      </c>
      <c r="H551" t="s">
        <v>44</v>
      </c>
      <c r="I551" t="str">
        <f t="shared" si="174"/>
        <v>K6PfuD10</v>
      </c>
      <c r="J551" t="s">
        <v>430</v>
      </c>
      <c r="K551" t="s">
        <v>241</v>
      </c>
      <c r="L551" s="1">
        <v>1.2210000000000001</v>
      </c>
      <c r="M551">
        <v>8.7799999999999994</v>
      </c>
      <c r="N551" s="1">
        <f t="shared" si="177"/>
        <v>-0.87799999999999989</v>
      </c>
      <c r="O551" t="s">
        <v>32</v>
      </c>
      <c r="P551">
        <v>1.2549999999999999</v>
      </c>
      <c r="Q551" s="1">
        <f t="shared" si="168"/>
        <v>-3.3999999999999808E-2</v>
      </c>
      <c r="R551">
        <v>9.56</v>
      </c>
      <c r="S551" s="42">
        <f t="shared" si="175"/>
        <v>-0.95600000000000007</v>
      </c>
      <c r="T551" s="1">
        <f t="shared" si="178"/>
        <v>-7.800000000000018E-2</v>
      </c>
      <c r="U551">
        <v>105.25</v>
      </c>
      <c r="V551">
        <v>101</v>
      </c>
      <c r="W551" s="21">
        <f t="shared" ref="W551:W614" si="183">3.14*(U551/2)^2</f>
        <v>8695.8865624999999</v>
      </c>
      <c r="X551" s="23">
        <f>(P551-L551)/L551</f>
        <v>2.7846027846027688E-2</v>
      </c>
      <c r="Y551" s="27">
        <f t="shared" si="179"/>
        <v>1.4489404139187751E-6</v>
      </c>
      <c r="Z551" s="27">
        <f t="shared" si="180"/>
        <v>1.2599821475259464E-6</v>
      </c>
      <c r="AA551" s="22">
        <f t="shared" si="181"/>
        <v>1.2599821475259465</v>
      </c>
      <c r="AB551" s="22">
        <f t="shared" si="182"/>
        <v>16.153617275973637</v>
      </c>
      <c r="AC551">
        <v>35.566600000000001</v>
      </c>
      <c r="AD551" s="31"/>
      <c r="AE551" s="32"/>
    </row>
    <row r="552" spans="1:31" x14ac:dyDescent="0.35">
      <c r="A552" s="2">
        <v>44723</v>
      </c>
      <c r="B552" t="s">
        <v>18</v>
      </c>
      <c r="C552" t="s">
        <v>19</v>
      </c>
      <c r="D552" t="s">
        <v>133</v>
      </c>
      <c r="E552" t="s">
        <v>46</v>
      </c>
      <c r="F552">
        <v>13</v>
      </c>
      <c r="G552" t="s">
        <v>43</v>
      </c>
      <c r="H552" t="s">
        <v>121</v>
      </c>
      <c r="I552" t="str">
        <f t="shared" si="174"/>
        <v>K1PfuG7</v>
      </c>
      <c r="J552" t="s">
        <v>483</v>
      </c>
      <c r="K552" t="s">
        <v>138</v>
      </c>
      <c r="L552" s="1">
        <v>0.85399999999999998</v>
      </c>
      <c r="M552">
        <v>5.58</v>
      </c>
      <c r="N552" s="1">
        <f t="shared" si="177"/>
        <v>-0.55800000000000005</v>
      </c>
      <c r="O552" t="s">
        <v>139</v>
      </c>
      <c r="P552">
        <v>0.91500000000000004</v>
      </c>
      <c r="Q552" s="1">
        <f t="shared" si="168"/>
        <v>-6.1000000000000054E-2</v>
      </c>
      <c r="R552">
        <v>9.51</v>
      </c>
      <c r="S552" s="42">
        <f t="shared" si="175"/>
        <v>-0.95099999999999996</v>
      </c>
      <c r="T552" s="1">
        <f t="shared" si="178"/>
        <v>-0.3929999999999999</v>
      </c>
      <c r="U552">
        <v>89.35</v>
      </c>
      <c r="V552" s="13">
        <f>(T552+U552)/2</f>
        <v>44.478499999999997</v>
      </c>
      <c r="W552" s="21">
        <f t="shared" si="183"/>
        <v>6266.9866624999995</v>
      </c>
      <c r="X552" s="23">
        <f>(P552-L552)/L552</f>
        <v>7.1428571428571494E-2</v>
      </c>
      <c r="Y552" s="27">
        <f t="shared" si="179"/>
        <v>4.6202273801033669E-6</v>
      </c>
      <c r="Z552" s="27">
        <f t="shared" si="180"/>
        <v>2.8954903368825115E-6</v>
      </c>
      <c r="AA552" s="22">
        <f t="shared" si="181"/>
        <v>2.8954903368825113</v>
      </c>
      <c r="AB552" s="22">
        <f t="shared" si="182"/>
        <v>7.3676598902862898</v>
      </c>
      <c r="AC552">
        <v>31.959900000000001</v>
      </c>
      <c r="AD552" s="37"/>
      <c r="AE552" s="39"/>
    </row>
    <row r="553" spans="1:31" x14ac:dyDescent="0.35">
      <c r="A553" s="10">
        <v>44777</v>
      </c>
      <c r="B553" s="6" t="s">
        <v>18</v>
      </c>
      <c r="C553" s="6" t="s">
        <v>196</v>
      </c>
      <c r="D553" t="s">
        <v>133</v>
      </c>
      <c r="E553" t="s">
        <v>46</v>
      </c>
      <c r="F553">
        <v>6</v>
      </c>
      <c r="G553" t="s">
        <v>43</v>
      </c>
      <c r="H553" t="s">
        <v>121</v>
      </c>
      <c r="I553" t="str">
        <f t="shared" si="174"/>
        <v>K1PfuG7</v>
      </c>
      <c r="J553" t="s">
        <v>483</v>
      </c>
      <c r="K553" t="s">
        <v>204</v>
      </c>
      <c r="L553" s="1">
        <v>0.88400000000000001</v>
      </c>
      <c r="M553">
        <v>11.87</v>
      </c>
      <c r="N553" s="1">
        <f t="shared" si="177"/>
        <v>-1.1869999999999998</v>
      </c>
      <c r="O553" s="6" t="s">
        <v>205</v>
      </c>
      <c r="P553">
        <v>0.92900000000000005</v>
      </c>
      <c r="Q553" s="1">
        <f t="shared" si="168"/>
        <v>-4.500000000000004E-2</v>
      </c>
      <c r="R553">
        <v>9.4499999999999993</v>
      </c>
      <c r="S553" s="42">
        <f t="shared" si="175"/>
        <v>-0.94499999999999995</v>
      </c>
      <c r="T553" s="1">
        <f t="shared" si="178"/>
        <v>0.24199999999999988</v>
      </c>
      <c r="U553">
        <v>89.35</v>
      </c>
      <c r="V553">
        <v>89.35</v>
      </c>
      <c r="W553" s="21">
        <f t="shared" si="183"/>
        <v>6266.9866624999995</v>
      </c>
      <c r="X553" s="23">
        <f>(P553-L553)/L553</f>
        <v>5.0904977375565659E-2</v>
      </c>
      <c r="Y553" s="27">
        <f t="shared" si="179"/>
        <v>3.0448705072772365E-6</v>
      </c>
      <c r="Z553" s="27">
        <f t="shared" si="180"/>
        <v>1.908216285814605E-6</v>
      </c>
      <c r="AA553" s="22">
        <f t="shared" si="181"/>
        <v>1.908216285814605</v>
      </c>
      <c r="AB553" s="22">
        <f t="shared" si="182"/>
        <v>7.8851912636967185</v>
      </c>
      <c r="AC553">
        <v>29.967099999999999</v>
      </c>
      <c r="AD553" s="31"/>
      <c r="AE553" s="32"/>
    </row>
    <row r="554" spans="1:31" x14ac:dyDescent="0.35">
      <c r="A554" s="2">
        <v>44722</v>
      </c>
      <c r="B554" t="s">
        <v>18</v>
      </c>
      <c r="C554" t="s">
        <v>19</v>
      </c>
      <c r="D554" t="s">
        <v>109</v>
      </c>
      <c r="E554" t="s">
        <v>21</v>
      </c>
      <c r="F554">
        <v>10</v>
      </c>
      <c r="G554" t="s">
        <v>43</v>
      </c>
      <c r="H554" t="s">
        <v>76</v>
      </c>
      <c r="I554" t="str">
        <f t="shared" si="174"/>
        <v>L3PfuH5</v>
      </c>
      <c r="J554" t="s">
        <v>453</v>
      </c>
      <c r="K554" t="s">
        <v>111</v>
      </c>
      <c r="L554" s="1">
        <v>1.0349999999999999</v>
      </c>
      <c r="M554">
        <v>5.03</v>
      </c>
      <c r="N554" s="1">
        <f t="shared" si="177"/>
        <v>-0.503</v>
      </c>
      <c r="O554" t="s">
        <v>112</v>
      </c>
      <c r="P554">
        <v>0.93100000000000005</v>
      </c>
      <c r="Q554" s="1">
        <f t="shared" si="168"/>
        <v>0.10399999999999987</v>
      </c>
      <c r="R554">
        <v>9.33</v>
      </c>
      <c r="S554" s="42">
        <f t="shared" si="175"/>
        <v>-0.93300000000000005</v>
      </c>
      <c r="T554" s="1">
        <f t="shared" si="178"/>
        <v>-0.43000000000000005</v>
      </c>
      <c r="U554">
        <v>79.099999999999994</v>
      </c>
      <c r="V554" s="13">
        <f>(T554+U554)/2</f>
        <v>39.334999999999994</v>
      </c>
      <c r="W554" s="21">
        <f t="shared" si="183"/>
        <v>4911.5958499999997</v>
      </c>
      <c r="X554" s="23">
        <f>(L554-P554)/P554</f>
        <v>0.11170784103114915</v>
      </c>
      <c r="Y554" s="27">
        <f t="shared" si="179"/>
        <v>8.0119447319958262E-6</v>
      </c>
      <c r="Z554" s="27">
        <f t="shared" si="180"/>
        <v>3.9351434496100062E-6</v>
      </c>
      <c r="AA554" s="22">
        <f t="shared" si="181"/>
        <v>3.9351434496100062</v>
      </c>
      <c r="AB554" s="22">
        <f t="shared" si="182"/>
        <v>9.1514963944418746</v>
      </c>
      <c r="AC554">
        <v>27.385200000000001</v>
      </c>
      <c r="AD554" s="37"/>
      <c r="AE554" s="39"/>
    </row>
    <row r="555" spans="1:31" x14ac:dyDescent="0.35">
      <c r="A555" s="2">
        <v>44792</v>
      </c>
      <c r="B555" s="6" t="s">
        <v>18</v>
      </c>
      <c r="C555" s="6" t="s">
        <v>214</v>
      </c>
      <c r="D555" t="s">
        <v>20</v>
      </c>
      <c r="E555" t="s">
        <v>21</v>
      </c>
      <c r="F555">
        <v>4</v>
      </c>
      <c r="G555" t="s">
        <v>43</v>
      </c>
      <c r="H555" t="s">
        <v>44</v>
      </c>
      <c r="I555" t="str">
        <f t="shared" si="174"/>
        <v>K6PfuD10</v>
      </c>
      <c r="J555" t="s">
        <v>430</v>
      </c>
      <c r="K555" t="s">
        <v>225</v>
      </c>
      <c r="L555" s="1">
        <v>0.73</v>
      </c>
      <c r="M555">
        <v>8.8699999999999992</v>
      </c>
      <c r="N555" s="1">
        <f t="shared" si="177"/>
        <v>-0.8869999999999999</v>
      </c>
      <c r="O555" t="s">
        <v>175</v>
      </c>
      <c r="P555">
        <v>0.73799999999999999</v>
      </c>
      <c r="Q555" s="1">
        <f t="shared" si="168"/>
        <v>-8.0000000000000071E-3</v>
      </c>
      <c r="R555">
        <v>9.27</v>
      </c>
      <c r="S555" s="42">
        <f t="shared" si="175"/>
        <v>-0.92699999999999994</v>
      </c>
      <c r="T555" s="1">
        <f t="shared" si="178"/>
        <v>-4.0000000000000036E-2</v>
      </c>
      <c r="U555">
        <v>105.25</v>
      </c>
      <c r="V555">
        <v>105.25</v>
      </c>
      <c r="W555" s="21">
        <f t="shared" si="183"/>
        <v>8695.8865624999999</v>
      </c>
      <c r="X555" s="23">
        <f>(P555-L555)/L555</f>
        <v>1.0958904109589052E-2</v>
      </c>
      <c r="Y555" s="27">
        <f t="shared" si="179"/>
        <v>4.5972730035255793E-7</v>
      </c>
      <c r="Z555" s="27">
        <f t="shared" si="180"/>
        <v>3.9977364535502102E-7</v>
      </c>
      <c r="AA555" s="22">
        <f t="shared" si="181"/>
        <v>0.39977364535502102</v>
      </c>
      <c r="AB555" s="22">
        <f t="shared" si="182"/>
        <v>9.9943411338755173</v>
      </c>
      <c r="AC555">
        <v>34.301699999999997</v>
      </c>
      <c r="AD555" s="31"/>
      <c r="AE555" s="32"/>
    </row>
    <row r="556" spans="1:31" x14ac:dyDescent="0.35">
      <c r="A556" s="2">
        <v>44749</v>
      </c>
      <c r="B556" t="s">
        <v>18</v>
      </c>
      <c r="C556" t="s">
        <v>155</v>
      </c>
      <c r="D556" t="s">
        <v>109</v>
      </c>
      <c r="E556" t="s">
        <v>21</v>
      </c>
      <c r="F556">
        <v>11</v>
      </c>
      <c r="G556" t="s">
        <v>43</v>
      </c>
      <c r="H556" t="s">
        <v>76</v>
      </c>
      <c r="I556" t="str">
        <f t="shared" si="174"/>
        <v>L3PfuH5</v>
      </c>
      <c r="J556" t="s">
        <v>453</v>
      </c>
      <c r="K556" t="s">
        <v>153</v>
      </c>
      <c r="L556" s="1">
        <v>1.149</v>
      </c>
      <c r="M556">
        <v>5.45</v>
      </c>
      <c r="N556" s="1">
        <f t="shared" si="177"/>
        <v>-0.54500000000000004</v>
      </c>
      <c r="O556" t="s">
        <v>176</v>
      </c>
      <c r="P556">
        <v>1.196</v>
      </c>
      <c r="Q556" s="1">
        <f t="shared" si="168"/>
        <v>-4.6999999999999931E-2</v>
      </c>
      <c r="R556">
        <v>9.15</v>
      </c>
      <c r="S556" s="42">
        <f t="shared" si="175"/>
        <v>-0.91500000000000004</v>
      </c>
      <c r="T556" s="1">
        <f t="shared" si="178"/>
        <v>-0.37</v>
      </c>
      <c r="U556">
        <v>79.099999999999994</v>
      </c>
      <c r="V556" s="13">
        <f>(T556+U556)/2</f>
        <v>39.364999999999995</v>
      </c>
      <c r="W556" s="21">
        <f t="shared" si="183"/>
        <v>4911.5958499999997</v>
      </c>
      <c r="X556" s="23">
        <f>(P556-L556)/L556</f>
        <v>4.0905134899912904E-2</v>
      </c>
      <c r="Y556" s="27">
        <f t="shared" si="179"/>
        <v>2.3261915253477984E-6</v>
      </c>
      <c r="Z556" s="27">
        <f t="shared" si="180"/>
        <v>1.1425312642203416E-6</v>
      </c>
      <c r="AA556" s="22">
        <f t="shared" si="181"/>
        <v>1.1425312642203416</v>
      </c>
      <c r="AB556" s="22">
        <f t="shared" si="182"/>
        <v>3.0879223357306529</v>
      </c>
      <c r="AC556">
        <v>34.081400000000002</v>
      </c>
      <c r="AD556" s="37"/>
      <c r="AE556" s="39"/>
    </row>
    <row r="557" spans="1:31" x14ac:dyDescent="0.35">
      <c r="A557" s="2">
        <v>44720</v>
      </c>
      <c r="B557" t="s">
        <v>18</v>
      </c>
      <c r="C557" t="s">
        <v>19</v>
      </c>
      <c r="D557" t="s">
        <v>86</v>
      </c>
      <c r="E557" t="s">
        <v>46</v>
      </c>
      <c r="F557">
        <v>11</v>
      </c>
      <c r="G557" t="s">
        <v>43</v>
      </c>
      <c r="H557" t="s">
        <v>92</v>
      </c>
      <c r="I557" t="str">
        <f t="shared" si="174"/>
        <v>K5PfuC6</v>
      </c>
      <c r="J557" t="s">
        <v>408</v>
      </c>
      <c r="K557" t="s">
        <v>99</v>
      </c>
      <c r="L557" s="1">
        <v>0.54900000000000004</v>
      </c>
      <c r="M557">
        <v>6.83</v>
      </c>
      <c r="N557" s="1">
        <f t="shared" si="177"/>
        <v>-0.68300000000000005</v>
      </c>
      <c r="O557" t="s">
        <v>100</v>
      </c>
      <c r="P557">
        <v>0.69399999999999995</v>
      </c>
      <c r="Q557" s="1">
        <f t="shared" si="168"/>
        <v>-0.14499999999999991</v>
      </c>
      <c r="R557">
        <v>9.06</v>
      </c>
      <c r="S557" s="42">
        <f t="shared" si="175"/>
        <v>-0.90600000000000003</v>
      </c>
      <c r="T557" s="1">
        <f t="shared" si="178"/>
        <v>-0.22299999999999998</v>
      </c>
      <c r="U557">
        <v>137.75</v>
      </c>
      <c r="V557" s="13">
        <f>(T557+U557)/2</f>
        <v>68.763499999999993</v>
      </c>
      <c r="W557" s="21">
        <f t="shared" si="183"/>
        <v>14895.4240625</v>
      </c>
      <c r="X557" s="23">
        <f>(P557-L557)/L557</f>
        <v>0.26411657559198526</v>
      </c>
      <c r="Y557" s="27">
        <f t="shared" si="179"/>
        <v>2.3108801182437071E-5</v>
      </c>
      <c r="Z557" s="27">
        <f t="shared" si="180"/>
        <v>3.4421539318840158E-5</v>
      </c>
      <c r="AA557" s="22">
        <f t="shared" si="181"/>
        <v>34.421539318840161</v>
      </c>
      <c r="AB557" s="22">
        <f t="shared" si="182"/>
        <v>154.35667855982138</v>
      </c>
      <c r="AC557">
        <v>26.9267</v>
      </c>
      <c r="AD557" s="31"/>
      <c r="AE557" s="32"/>
    </row>
    <row r="558" spans="1:31" x14ac:dyDescent="0.35">
      <c r="A558" s="2">
        <v>44733</v>
      </c>
      <c r="B558" t="s">
        <v>18</v>
      </c>
      <c r="C558" t="s">
        <v>141</v>
      </c>
      <c r="D558" t="s">
        <v>133</v>
      </c>
      <c r="E558" t="s">
        <v>46</v>
      </c>
      <c r="F558">
        <v>4</v>
      </c>
      <c r="G558" t="s">
        <v>43</v>
      </c>
      <c r="H558" t="s">
        <v>121</v>
      </c>
      <c r="I558" t="str">
        <f t="shared" si="174"/>
        <v>K1PfuG7</v>
      </c>
      <c r="J558" t="s">
        <v>483</v>
      </c>
      <c r="K558" t="s">
        <v>142</v>
      </c>
      <c r="L558" s="1">
        <v>0.90700000000000003</v>
      </c>
      <c r="M558">
        <v>4.22</v>
      </c>
      <c r="N558" s="1">
        <f t="shared" si="177"/>
        <v>-0.42199999999999999</v>
      </c>
      <c r="O558" t="s">
        <v>100</v>
      </c>
      <c r="P558">
        <v>0.78400000000000003</v>
      </c>
      <c r="Q558" s="1">
        <f t="shared" si="168"/>
        <v>0.123</v>
      </c>
      <c r="R558">
        <v>8.4600000000000009</v>
      </c>
      <c r="S558" s="42">
        <f t="shared" si="175"/>
        <v>-0.84600000000000009</v>
      </c>
      <c r="T558" s="1">
        <f t="shared" si="178"/>
        <v>-0.4240000000000001</v>
      </c>
      <c r="U558">
        <v>89.35</v>
      </c>
      <c r="V558" s="13">
        <f>(T558+U558)/2</f>
        <v>44.462999999999994</v>
      </c>
      <c r="W558" s="21">
        <f t="shared" si="183"/>
        <v>6266.9866624999995</v>
      </c>
      <c r="X558" s="23">
        <f>(L558-P558)/P558</f>
        <v>0.15688775510204081</v>
      </c>
      <c r="Y558" s="27">
        <f t="shared" si="179"/>
        <v>1.2170742678949572E-5</v>
      </c>
      <c r="Z558" s="27">
        <f t="shared" si="180"/>
        <v>7.627388204169648E-6</v>
      </c>
      <c r="AA558" s="22">
        <f t="shared" si="181"/>
        <v>7.6273882041696481</v>
      </c>
      <c r="AB558" s="22">
        <f t="shared" si="182"/>
        <v>17.989123123041619</v>
      </c>
      <c r="AC558">
        <v>30.972899999999999</v>
      </c>
      <c r="AD558" s="31"/>
      <c r="AE558" s="32"/>
    </row>
    <row r="559" spans="1:31" x14ac:dyDescent="0.35">
      <c r="A559" s="2">
        <v>44750</v>
      </c>
      <c r="B559" t="s">
        <v>18</v>
      </c>
      <c r="C559" t="s">
        <v>155</v>
      </c>
      <c r="D559" t="s">
        <v>123</v>
      </c>
      <c r="E559" t="s">
        <v>21</v>
      </c>
      <c r="F559">
        <v>14</v>
      </c>
      <c r="G559" t="s">
        <v>43</v>
      </c>
      <c r="H559" t="s">
        <v>35</v>
      </c>
      <c r="I559" t="str">
        <f t="shared" si="174"/>
        <v>M1PfuD4</v>
      </c>
      <c r="J559" t="s">
        <v>468</v>
      </c>
      <c r="K559" t="s">
        <v>169</v>
      </c>
      <c r="L559" s="1">
        <v>0.78</v>
      </c>
      <c r="M559">
        <v>6.34</v>
      </c>
      <c r="N559" s="1">
        <f t="shared" si="177"/>
        <v>-0.63400000000000001</v>
      </c>
      <c r="O559" t="s">
        <v>180</v>
      </c>
      <c r="P559">
        <v>0.92300000000000004</v>
      </c>
      <c r="Q559" s="1">
        <f t="shared" si="168"/>
        <v>-0.14300000000000002</v>
      </c>
      <c r="R559">
        <v>8.34</v>
      </c>
      <c r="S559" s="42">
        <f t="shared" si="175"/>
        <v>-0.83399999999999996</v>
      </c>
      <c r="T559" s="1">
        <f t="shared" si="178"/>
        <v>-0.19999999999999996</v>
      </c>
      <c r="U559">
        <v>64.150000000000006</v>
      </c>
      <c r="V559" s="13">
        <f>(T559+U559)/2</f>
        <v>31.975000000000001</v>
      </c>
      <c r="W559" s="21">
        <f t="shared" si="183"/>
        <v>3230.4496625000006</v>
      </c>
      <c r="X559" s="23">
        <f>(P559-L559)/L559</f>
        <v>0.18333333333333335</v>
      </c>
      <c r="Y559" s="27">
        <f t="shared" si="179"/>
        <v>1.4743383676282337E-5</v>
      </c>
      <c r="Z559" s="27">
        <f t="shared" si="180"/>
        <v>4.7627758821154293E-6</v>
      </c>
      <c r="AA559" s="22">
        <f t="shared" si="181"/>
        <v>4.7627758821154291</v>
      </c>
      <c r="AB559" s="22">
        <f t="shared" si="182"/>
        <v>23.813879410577151</v>
      </c>
      <c r="AC559">
        <v>33.388599999999997</v>
      </c>
      <c r="AD559" s="31"/>
      <c r="AE559" s="32"/>
    </row>
    <row r="560" spans="1:31" x14ac:dyDescent="0.35">
      <c r="A560" s="2">
        <v>44804</v>
      </c>
      <c r="B560" s="6" t="s">
        <v>18</v>
      </c>
      <c r="C560" s="6" t="s">
        <v>232</v>
      </c>
      <c r="D560" t="s">
        <v>123</v>
      </c>
      <c r="E560" t="s">
        <v>21</v>
      </c>
      <c r="F560">
        <v>4</v>
      </c>
      <c r="G560" t="s">
        <v>43</v>
      </c>
      <c r="H560" t="s">
        <v>35</v>
      </c>
      <c r="I560" t="str">
        <f t="shared" si="174"/>
        <v>M1PfuD4</v>
      </c>
      <c r="J560" t="s">
        <v>468</v>
      </c>
      <c r="K560" t="s">
        <v>234</v>
      </c>
      <c r="L560" s="1">
        <v>0.91100000000000003</v>
      </c>
      <c r="M560">
        <v>4.96</v>
      </c>
      <c r="N560" s="1">
        <f t="shared" si="177"/>
        <v>-0.496</v>
      </c>
      <c r="O560" t="s">
        <v>32</v>
      </c>
      <c r="P560">
        <v>0.89200000000000002</v>
      </c>
      <c r="Q560" s="1">
        <f t="shared" si="168"/>
        <v>1.9000000000000017E-2</v>
      </c>
      <c r="R560">
        <v>8.24</v>
      </c>
      <c r="S560" s="42">
        <f t="shared" si="175"/>
        <v>-0.82400000000000007</v>
      </c>
      <c r="T560" s="1">
        <f t="shared" si="178"/>
        <v>-0.32800000000000007</v>
      </c>
      <c r="U560">
        <v>64.150000000000006</v>
      </c>
      <c r="V560">
        <v>65.2</v>
      </c>
      <c r="W560" s="21">
        <f t="shared" si="183"/>
        <v>3230.4496625000006</v>
      </c>
      <c r="X560" s="23">
        <f>(L560-P560)/P560</f>
        <v>2.1300448430493293E-2</v>
      </c>
      <c r="Y560" s="27">
        <f t="shared" si="179"/>
        <v>1.0418219623448591E-6</v>
      </c>
      <c r="Z560" s="27">
        <f t="shared" si="180"/>
        <v>3.3655534066420382E-7</v>
      </c>
      <c r="AA560" s="22">
        <f t="shared" si="181"/>
        <v>0.33655534066420384</v>
      </c>
      <c r="AB560" s="22">
        <f t="shared" si="182"/>
        <v>1.026083355683548</v>
      </c>
      <c r="AC560">
        <v>32.519599999999997</v>
      </c>
      <c r="AD560" s="37"/>
      <c r="AE560" s="39"/>
    </row>
    <row r="561" spans="1:31" x14ac:dyDescent="0.35">
      <c r="A561" s="2">
        <v>44748</v>
      </c>
      <c r="B561" t="s">
        <v>18</v>
      </c>
      <c r="C561" t="s">
        <v>155</v>
      </c>
      <c r="D561" t="s">
        <v>45</v>
      </c>
      <c r="E561" t="s">
        <v>46</v>
      </c>
      <c r="F561">
        <v>15</v>
      </c>
      <c r="G561" t="s">
        <v>43</v>
      </c>
      <c r="H561" t="s">
        <v>52</v>
      </c>
      <c r="I561" t="str">
        <f t="shared" si="174"/>
        <v>L4PfuF9</v>
      </c>
      <c r="J561" t="s">
        <v>438</v>
      </c>
      <c r="K561" t="s">
        <v>171</v>
      </c>
      <c r="L561" s="1">
        <v>0.81299999999999994</v>
      </c>
      <c r="M561">
        <v>9.43</v>
      </c>
      <c r="N561" s="1">
        <f t="shared" si="177"/>
        <v>-0.94299999999999995</v>
      </c>
      <c r="O561" t="s">
        <v>112</v>
      </c>
      <c r="P561">
        <v>0.88200000000000001</v>
      </c>
      <c r="Q561" s="1">
        <f t="shared" si="168"/>
        <v>-6.9000000000000061E-2</v>
      </c>
      <c r="R561">
        <v>8.2100000000000009</v>
      </c>
      <c r="S561" s="42">
        <f t="shared" si="175"/>
        <v>-0.82100000000000006</v>
      </c>
      <c r="T561" s="1">
        <f t="shared" si="178"/>
        <v>0.12199999999999989</v>
      </c>
      <c r="U561">
        <v>96.75</v>
      </c>
      <c r="V561" s="13">
        <f>(T561+U561)/2</f>
        <v>48.436</v>
      </c>
      <c r="W561" s="21">
        <f t="shared" si="183"/>
        <v>7348.0415625000005</v>
      </c>
      <c r="X561" s="23">
        <f>(P561-L561)/L561</f>
        <v>8.487084870848717E-2</v>
      </c>
      <c r="Y561" s="27">
        <f t="shared" si="179"/>
        <v>5.7127961905042189E-6</v>
      </c>
      <c r="Z561" s="27">
        <f t="shared" si="180"/>
        <v>4.1977863845916674E-6</v>
      </c>
      <c r="AA561" s="22">
        <f t="shared" si="181"/>
        <v>4.1977863845916676</v>
      </c>
      <c r="AB561" s="22">
        <f t="shared" si="182"/>
        <v>34.408085119603868</v>
      </c>
      <c r="AC561">
        <v>33.4651</v>
      </c>
      <c r="AD561" s="31"/>
      <c r="AE561" s="32"/>
    </row>
    <row r="562" spans="1:31" x14ac:dyDescent="0.35">
      <c r="A562" s="2">
        <v>44791</v>
      </c>
      <c r="B562" s="6" t="s">
        <v>18</v>
      </c>
      <c r="C562" s="6" t="s">
        <v>214</v>
      </c>
      <c r="D562" t="s">
        <v>109</v>
      </c>
      <c r="E562" t="s">
        <v>21</v>
      </c>
      <c r="F562">
        <v>11</v>
      </c>
      <c r="G562" t="s">
        <v>43</v>
      </c>
      <c r="H562" t="s">
        <v>54</v>
      </c>
      <c r="I562" t="str">
        <f t="shared" si="174"/>
        <v>L3PfuA6</v>
      </c>
      <c r="J562" t="s">
        <v>452</v>
      </c>
      <c r="K562" t="s">
        <v>221</v>
      </c>
      <c r="L562" s="1">
        <v>0.59</v>
      </c>
      <c r="M562">
        <v>4.82</v>
      </c>
      <c r="N562" s="1">
        <f t="shared" si="177"/>
        <v>-0.48200000000000004</v>
      </c>
      <c r="O562" t="s">
        <v>88</v>
      </c>
      <c r="P562">
        <v>0.49199999999999999</v>
      </c>
      <c r="Q562" s="1">
        <f t="shared" si="168"/>
        <v>9.7999999999999976E-2</v>
      </c>
      <c r="R562">
        <v>7.89</v>
      </c>
      <c r="S562" s="42">
        <f t="shared" si="175"/>
        <v>-0.78899999999999992</v>
      </c>
      <c r="T562" s="1">
        <f t="shared" si="178"/>
        <v>-0.30699999999999988</v>
      </c>
      <c r="U562">
        <v>50.05</v>
      </c>
      <c r="V562">
        <v>50.05</v>
      </c>
      <c r="W562" s="21">
        <f t="shared" si="183"/>
        <v>1966.4269624999997</v>
      </c>
      <c r="X562" s="23">
        <f>(L562-P562)/P562</f>
        <v>0.19918699186991864</v>
      </c>
      <c r="Y562" s="27">
        <f t="shared" si="179"/>
        <v>1.6328158935001672E-5</v>
      </c>
      <c r="Z562" s="27">
        <f t="shared" si="180"/>
        <v>3.2108131977772566E-6</v>
      </c>
      <c r="AA562" s="22">
        <f t="shared" si="181"/>
        <v>3.2108131977772567</v>
      </c>
      <c r="AB562" s="22">
        <f t="shared" si="182"/>
        <v>10.458674911326574</v>
      </c>
      <c r="AC562">
        <v>28.894600000000001</v>
      </c>
      <c r="AD562" s="34"/>
      <c r="AE562" s="35"/>
    </row>
    <row r="563" spans="1:31" x14ac:dyDescent="0.35">
      <c r="A563" s="2">
        <v>44779</v>
      </c>
      <c r="B563" s="6" t="s">
        <v>18</v>
      </c>
      <c r="C563" s="6" t="s">
        <v>196</v>
      </c>
      <c r="D563" t="s">
        <v>86</v>
      </c>
      <c r="E563" t="s">
        <v>46</v>
      </c>
      <c r="F563">
        <v>5</v>
      </c>
      <c r="G563" t="s">
        <v>43</v>
      </c>
      <c r="H563" t="s">
        <v>102</v>
      </c>
      <c r="I563" t="str">
        <f t="shared" si="174"/>
        <v>K5PfuB9</v>
      </c>
      <c r="J563" t="s">
        <v>407</v>
      </c>
      <c r="K563" t="s">
        <v>150</v>
      </c>
      <c r="L563" s="1">
        <v>0.76600000000000001</v>
      </c>
      <c r="M563">
        <v>6.34</v>
      </c>
      <c r="N563" s="1">
        <f t="shared" si="177"/>
        <v>-0.63400000000000001</v>
      </c>
      <c r="O563" s="6" t="s">
        <v>211</v>
      </c>
      <c r="P563">
        <v>0.69299999999999995</v>
      </c>
      <c r="Q563" s="1">
        <f t="shared" si="168"/>
        <v>7.3000000000000065E-2</v>
      </c>
      <c r="R563">
        <v>7.34</v>
      </c>
      <c r="S563" s="42">
        <f t="shared" si="175"/>
        <v>-0.73399999999999999</v>
      </c>
      <c r="T563" s="1">
        <f t="shared" si="178"/>
        <v>-9.9999999999999978E-2</v>
      </c>
      <c r="U563">
        <v>153.6</v>
      </c>
      <c r="V563">
        <v>153.6</v>
      </c>
      <c r="W563" s="21">
        <f t="shared" si="183"/>
        <v>18520.473600000001</v>
      </c>
      <c r="X563" s="23">
        <f>(L563-P563)/P563</f>
        <v>0.10533910533910544</v>
      </c>
      <c r="Y563" s="27">
        <f t="shared" si="179"/>
        <v>7.4534062015281323E-6</v>
      </c>
      <c r="Z563" s="27">
        <f t="shared" si="180"/>
        <v>1.3804061278547805E-5</v>
      </c>
      <c r="AA563" s="22">
        <f t="shared" si="181"/>
        <v>13.804061278547804</v>
      </c>
      <c r="AB563" s="22">
        <f t="shared" si="182"/>
        <v>138.04061278547806</v>
      </c>
      <c r="AC563">
        <v>31.516500000000001</v>
      </c>
      <c r="AD563" s="37"/>
      <c r="AE563" s="39"/>
    </row>
    <row r="564" spans="1:31" x14ac:dyDescent="0.35">
      <c r="A564" s="2">
        <v>44722</v>
      </c>
      <c r="B564" t="s">
        <v>18</v>
      </c>
      <c r="C564" t="s">
        <v>19</v>
      </c>
      <c r="D564" t="s">
        <v>109</v>
      </c>
      <c r="E564" t="s">
        <v>21</v>
      </c>
      <c r="F564">
        <v>5</v>
      </c>
      <c r="G564" t="s">
        <v>43</v>
      </c>
      <c r="H564" t="s">
        <v>54</v>
      </c>
      <c r="I564" t="str">
        <f t="shared" si="174"/>
        <v>L3PfuA6</v>
      </c>
      <c r="J564" t="s">
        <v>452</v>
      </c>
      <c r="K564" t="s">
        <v>117</v>
      </c>
      <c r="L564" s="1">
        <v>0.56399999999999995</v>
      </c>
      <c r="M564">
        <v>1.89</v>
      </c>
      <c r="N564" s="1">
        <f t="shared" si="177"/>
        <v>-0.189</v>
      </c>
      <c r="O564" t="s">
        <v>118</v>
      </c>
      <c r="P564">
        <v>0.41899999999999998</v>
      </c>
      <c r="Q564" s="1">
        <f t="shared" si="168"/>
        <v>0.14499999999999996</v>
      </c>
      <c r="R564">
        <v>7.2</v>
      </c>
      <c r="S564" s="42">
        <f t="shared" si="175"/>
        <v>-0.72</v>
      </c>
      <c r="T564" s="1">
        <f t="shared" si="178"/>
        <v>-0.53099999999999992</v>
      </c>
      <c r="U564">
        <v>50.05</v>
      </c>
      <c r="V564" s="13">
        <f t="shared" ref="V564:V571" si="184">(T564+U564)/2</f>
        <v>24.759499999999999</v>
      </c>
      <c r="W564" s="21">
        <f t="shared" si="183"/>
        <v>1966.4269624999997</v>
      </c>
      <c r="X564" s="23">
        <f>(L564-P564)/P564</f>
        <v>0.3460620525059665</v>
      </c>
      <c r="Y564" s="27">
        <f t="shared" si="179"/>
        <v>3.2228901999965147E-5</v>
      </c>
      <c r="Z564" s="27">
        <f t="shared" si="180"/>
        <v>6.3375781864501628E-6</v>
      </c>
      <c r="AA564" s="22">
        <f t="shared" si="181"/>
        <v>6.3375781864501626</v>
      </c>
      <c r="AB564" s="22">
        <f t="shared" si="182"/>
        <v>11.935175492373189</v>
      </c>
      <c r="AC564">
        <v>27.385200000000001</v>
      </c>
      <c r="AD564" s="31"/>
      <c r="AE564" s="32"/>
    </row>
    <row r="565" spans="1:31" x14ac:dyDescent="0.35">
      <c r="A565" s="2">
        <v>44763</v>
      </c>
      <c r="B565" t="s">
        <v>18</v>
      </c>
      <c r="C565" t="s">
        <v>181</v>
      </c>
      <c r="D565" t="s">
        <v>86</v>
      </c>
      <c r="E565" t="s">
        <v>46</v>
      </c>
      <c r="F565">
        <v>1</v>
      </c>
      <c r="G565" t="s">
        <v>43</v>
      </c>
      <c r="H565" t="s">
        <v>102</v>
      </c>
      <c r="I565" t="str">
        <f t="shared" si="174"/>
        <v>K5PfuB9</v>
      </c>
      <c r="J565" t="s">
        <v>407</v>
      </c>
      <c r="K565" t="s">
        <v>186</v>
      </c>
      <c r="L565" s="1">
        <v>0.77500000000000002</v>
      </c>
      <c r="M565">
        <v>6.94</v>
      </c>
      <c r="N565" s="1">
        <f t="shared" si="177"/>
        <v>-0.69400000000000006</v>
      </c>
      <c r="O565" t="s">
        <v>187</v>
      </c>
      <c r="P565">
        <v>0.84799999999999998</v>
      </c>
      <c r="Q565" s="1">
        <f t="shared" si="168"/>
        <v>-7.2999999999999954E-2</v>
      </c>
      <c r="R565">
        <v>4.7699999999999996</v>
      </c>
      <c r="S565" s="42">
        <f t="shared" si="175"/>
        <v>-0.47699999999999998</v>
      </c>
      <c r="T565" s="1">
        <f t="shared" si="178"/>
        <v>0.21700000000000008</v>
      </c>
      <c r="U565">
        <v>153.6</v>
      </c>
      <c r="V565" s="13">
        <f t="shared" si="184"/>
        <v>76.908500000000004</v>
      </c>
      <c r="W565" s="21">
        <f t="shared" si="183"/>
        <v>18520.473600000001</v>
      </c>
      <c r="X565" s="23">
        <f>(P565-L565)/L565</f>
        <v>9.4193548387096718E-2</v>
      </c>
      <c r="Y565" s="27">
        <f t="shared" si="179"/>
        <v>6.4948183108180854E-6</v>
      </c>
      <c r="Z565" s="27">
        <f t="shared" si="180"/>
        <v>1.2028711106230294E-5</v>
      </c>
      <c r="AA565" s="22">
        <f t="shared" si="181"/>
        <v>12.028711106230293</v>
      </c>
      <c r="AB565" s="22">
        <f t="shared" si="182"/>
        <v>55.431848415807785</v>
      </c>
      <c r="AC565">
        <v>31.981100000000001</v>
      </c>
      <c r="AD565" s="31"/>
      <c r="AE565" s="32"/>
    </row>
    <row r="566" spans="1:31" x14ac:dyDescent="0.35">
      <c r="A566" s="2">
        <v>44720</v>
      </c>
      <c r="B566" t="s">
        <v>18</v>
      </c>
      <c r="C566" t="s">
        <v>19</v>
      </c>
      <c r="D566" t="s">
        <v>86</v>
      </c>
      <c r="E566" t="s">
        <v>46</v>
      </c>
      <c r="F566">
        <v>15</v>
      </c>
      <c r="G566" t="s">
        <v>43</v>
      </c>
      <c r="H566" t="s">
        <v>102</v>
      </c>
      <c r="I566" t="str">
        <f t="shared" si="174"/>
        <v>K5PfuB9</v>
      </c>
      <c r="J566" t="s">
        <v>407</v>
      </c>
      <c r="K566" t="s">
        <v>99</v>
      </c>
      <c r="L566" s="1" t="s">
        <v>103</v>
      </c>
      <c r="M566">
        <v>8.52</v>
      </c>
      <c r="N566" s="1">
        <f t="shared" si="177"/>
        <v>-0.85199999999999998</v>
      </c>
      <c r="O566" t="s">
        <v>100</v>
      </c>
      <c r="P566" t="s">
        <v>51</v>
      </c>
      <c r="Q566" s="1" t="e">
        <f t="shared" si="168"/>
        <v>#VALUE!</v>
      </c>
      <c r="R566">
        <v>4.13</v>
      </c>
      <c r="S566" s="42">
        <f t="shared" si="175"/>
        <v>-0.41299999999999998</v>
      </c>
      <c r="T566" s="1">
        <f t="shared" si="178"/>
        <v>0.439</v>
      </c>
      <c r="U566">
        <v>153.6</v>
      </c>
      <c r="V566" s="13">
        <f t="shared" si="184"/>
        <v>77.019499999999994</v>
      </c>
      <c r="W566" s="21">
        <f t="shared" si="183"/>
        <v>18520.473600000001</v>
      </c>
      <c r="X566" s="23" t="s">
        <v>50</v>
      </c>
      <c r="Y566" s="27" t="s">
        <v>103</v>
      </c>
      <c r="Z566" s="27" t="s">
        <v>103</v>
      </c>
      <c r="AA566" s="22" t="s">
        <v>103</v>
      </c>
      <c r="AB566" s="22" t="s">
        <v>103</v>
      </c>
      <c r="AC566">
        <v>26.9267</v>
      </c>
      <c r="AD566" s="34"/>
      <c r="AE566" s="35"/>
    </row>
    <row r="567" spans="1:31" x14ac:dyDescent="0.35">
      <c r="A567" s="2">
        <v>44735</v>
      </c>
      <c r="B567" t="s">
        <v>18</v>
      </c>
      <c r="C567" t="s">
        <v>141</v>
      </c>
      <c r="D567" t="s">
        <v>86</v>
      </c>
      <c r="E567" t="s">
        <v>46</v>
      </c>
      <c r="F567">
        <v>13</v>
      </c>
      <c r="G567" t="s">
        <v>43</v>
      </c>
      <c r="H567" t="s">
        <v>102</v>
      </c>
      <c r="I567" t="str">
        <f t="shared" si="174"/>
        <v>K5PfuB9</v>
      </c>
      <c r="J567" t="s">
        <v>407</v>
      </c>
      <c r="K567" t="s">
        <v>150</v>
      </c>
      <c r="L567" s="1" t="s">
        <v>103</v>
      </c>
      <c r="M567" t="s">
        <v>103</v>
      </c>
      <c r="N567" s="1" t="e">
        <f t="shared" si="177"/>
        <v>#VALUE!</v>
      </c>
      <c r="O567" t="s">
        <v>151</v>
      </c>
      <c r="P567" t="s">
        <v>51</v>
      </c>
      <c r="Q567" s="1" t="e">
        <f t="shared" si="168"/>
        <v>#VALUE!</v>
      </c>
      <c r="S567" s="42">
        <f t="shared" si="175"/>
        <v>0</v>
      </c>
      <c r="T567" s="1" t="e">
        <f t="shared" si="178"/>
        <v>#VALUE!</v>
      </c>
      <c r="U567">
        <v>153.6</v>
      </c>
      <c r="V567" s="13" t="e">
        <f t="shared" si="184"/>
        <v>#VALUE!</v>
      </c>
      <c r="W567" s="21">
        <f t="shared" si="183"/>
        <v>18520.473600000001</v>
      </c>
      <c r="X567" s="23" t="s">
        <v>50</v>
      </c>
      <c r="Y567" s="27" t="s">
        <v>103</v>
      </c>
      <c r="Z567" s="27" t="s">
        <v>103</v>
      </c>
      <c r="AA567" s="22" t="s">
        <v>103</v>
      </c>
      <c r="AB567" s="22" t="s">
        <v>103</v>
      </c>
      <c r="AC567">
        <v>33.261499999999998</v>
      </c>
      <c r="AD567" s="31"/>
      <c r="AE567" s="32"/>
    </row>
    <row r="568" spans="1:31" x14ac:dyDescent="0.35">
      <c r="A568" s="2">
        <v>44762</v>
      </c>
      <c r="B568" t="s">
        <v>18</v>
      </c>
      <c r="C568" t="s">
        <v>181</v>
      </c>
      <c r="D568" t="s">
        <v>86</v>
      </c>
      <c r="E568" t="s">
        <v>46</v>
      </c>
      <c r="F568">
        <v>7</v>
      </c>
      <c r="G568" t="s">
        <v>43</v>
      </c>
      <c r="H568" t="s">
        <v>92</v>
      </c>
      <c r="I568" t="str">
        <f t="shared" si="174"/>
        <v>K5PfuC6</v>
      </c>
      <c r="J568" t="s">
        <v>408</v>
      </c>
      <c r="K568" t="s">
        <v>182</v>
      </c>
      <c r="L568" s="1" t="s">
        <v>50</v>
      </c>
      <c r="N568" s="1">
        <f t="shared" si="177"/>
        <v>0</v>
      </c>
      <c r="O568" t="s">
        <v>154</v>
      </c>
      <c r="P568" t="s">
        <v>103</v>
      </c>
      <c r="Q568" s="1" t="e">
        <f t="shared" si="168"/>
        <v>#VALUE!</v>
      </c>
      <c r="S568" s="42">
        <f t="shared" si="175"/>
        <v>0</v>
      </c>
      <c r="T568" s="1">
        <f t="shared" si="178"/>
        <v>0</v>
      </c>
      <c r="U568">
        <v>137.75</v>
      </c>
      <c r="V568" s="13">
        <f t="shared" si="184"/>
        <v>68.875</v>
      </c>
      <c r="W568" s="21">
        <f t="shared" si="183"/>
        <v>14895.4240625</v>
      </c>
      <c r="X568" s="23" t="s">
        <v>50</v>
      </c>
      <c r="Y568" s="27" t="s">
        <v>103</v>
      </c>
      <c r="Z568" s="27" t="s">
        <v>103</v>
      </c>
      <c r="AA568" s="22" t="s">
        <v>103</v>
      </c>
      <c r="AB568" s="22" t="s">
        <v>103</v>
      </c>
      <c r="AC568">
        <v>34.903799999999997</v>
      </c>
      <c r="AD568" s="31"/>
      <c r="AE568" s="32"/>
    </row>
    <row r="569" spans="1:31" x14ac:dyDescent="0.35">
      <c r="A569" s="2">
        <v>44735</v>
      </c>
      <c r="B569" t="s">
        <v>18</v>
      </c>
      <c r="C569" t="s">
        <v>141</v>
      </c>
      <c r="D569" t="s">
        <v>45</v>
      </c>
      <c r="E569" t="s">
        <v>46</v>
      </c>
      <c r="F569">
        <v>2</v>
      </c>
      <c r="G569" t="s">
        <v>43</v>
      </c>
      <c r="H569" t="s">
        <v>52</v>
      </c>
      <c r="I569" t="str">
        <f t="shared" si="174"/>
        <v>L4PfuF9</v>
      </c>
      <c r="J569" t="s">
        <v>438</v>
      </c>
      <c r="K569" t="s">
        <v>153</v>
      </c>
      <c r="L569" s="1">
        <v>0.80300000000000005</v>
      </c>
      <c r="M569" s="7">
        <v>4.97</v>
      </c>
      <c r="N569" s="1">
        <f t="shared" si="177"/>
        <v>-0.497</v>
      </c>
      <c r="O569" t="s">
        <v>154</v>
      </c>
      <c r="P569">
        <v>0.84699999999999998</v>
      </c>
      <c r="Q569" s="1">
        <f t="shared" si="168"/>
        <v>-4.3999999999999928E-2</v>
      </c>
      <c r="S569" s="42">
        <f t="shared" si="175"/>
        <v>0</v>
      </c>
      <c r="T569" s="1">
        <f t="shared" si="178"/>
        <v>0.497</v>
      </c>
      <c r="U569">
        <v>96.75</v>
      </c>
      <c r="V569" s="13">
        <f t="shared" si="184"/>
        <v>48.6235</v>
      </c>
      <c r="W569" s="21">
        <f t="shared" si="183"/>
        <v>7348.0415625000005</v>
      </c>
      <c r="X569" s="23">
        <f>(P569-L569)/L569</f>
        <v>5.4794520547945112E-2</v>
      </c>
      <c r="Y569" s="27">
        <f t="shared" ref="Y569:Y600" si="185">119*(10^-6)*(X569^1.231)</f>
        <v>3.3337449429796378E-6</v>
      </c>
      <c r="Z569" s="27">
        <f t="shared" ref="Z569:Z600" si="186">Y569*(W569/10000)</f>
        <v>2.4496496399788575E-6</v>
      </c>
      <c r="AA569" s="22">
        <f t="shared" ref="AA569:AA600" si="187">Z569*10^6</f>
        <v>2.4496496399788574</v>
      </c>
      <c r="AB569" s="22">
        <f t="shared" ref="AB569:AB600" si="188">AA569/ABS(T569)</f>
        <v>4.9288725150480026</v>
      </c>
      <c r="AC569">
        <v>33.261499999999998</v>
      </c>
      <c r="AD569" s="31"/>
      <c r="AE569" s="32"/>
    </row>
    <row r="570" spans="1:31" x14ac:dyDescent="0.35">
      <c r="A570" s="2">
        <v>44735</v>
      </c>
      <c r="B570" t="s">
        <v>18</v>
      </c>
      <c r="C570" t="s">
        <v>141</v>
      </c>
      <c r="D570" t="s">
        <v>86</v>
      </c>
      <c r="E570" t="s">
        <v>46</v>
      </c>
      <c r="F570">
        <v>9</v>
      </c>
      <c r="G570" t="s">
        <v>43</v>
      </c>
      <c r="H570" t="s">
        <v>92</v>
      </c>
      <c r="I570" t="str">
        <f t="shared" si="174"/>
        <v>K5PfuC6</v>
      </c>
      <c r="J570" t="s">
        <v>408</v>
      </c>
      <c r="K570" t="s">
        <v>150</v>
      </c>
      <c r="L570" s="1">
        <v>0.76100000000000001</v>
      </c>
      <c r="M570">
        <v>5.23</v>
      </c>
      <c r="N570" s="1">
        <f t="shared" si="177"/>
        <v>-0.52300000000000002</v>
      </c>
      <c r="O570" t="s">
        <v>151</v>
      </c>
      <c r="P570">
        <v>0.83299999999999996</v>
      </c>
      <c r="Q570" s="1">
        <f t="shared" si="168"/>
        <v>-7.1999999999999953E-2</v>
      </c>
      <c r="S570" s="42">
        <f t="shared" si="175"/>
        <v>0</v>
      </c>
      <c r="T570" s="1">
        <f t="shared" si="178"/>
        <v>0.52300000000000002</v>
      </c>
      <c r="U570">
        <v>137.75</v>
      </c>
      <c r="V570" s="13">
        <f t="shared" si="184"/>
        <v>69.136499999999998</v>
      </c>
      <c r="W570" s="21">
        <f t="shared" si="183"/>
        <v>14895.4240625</v>
      </c>
      <c r="X570" s="23">
        <f>(P570-L570)/L570</f>
        <v>9.4612352168199673E-2</v>
      </c>
      <c r="Y570" s="27">
        <f t="shared" si="185"/>
        <v>6.53038448991058E-6</v>
      </c>
      <c r="Z570" s="27">
        <f t="shared" si="186"/>
        <v>9.7272846268390843E-6</v>
      </c>
      <c r="AA570" s="22">
        <f t="shared" si="187"/>
        <v>9.7272846268390847</v>
      </c>
      <c r="AB570" s="22">
        <f t="shared" si="188"/>
        <v>18.599014582866317</v>
      </c>
      <c r="AC570">
        <v>33.261499999999998</v>
      </c>
      <c r="AD570" s="31"/>
      <c r="AE570" s="32"/>
    </row>
    <row r="571" spans="1:31" x14ac:dyDescent="0.35">
      <c r="A571" s="2">
        <v>44762</v>
      </c>
      <c r="B571" t="s">
        <v>18</v>
      </c>
      <c r="C571" t="s">
        <v>181</v>
      </c>
      <c r="D571" t="s">
        <v>86</v>
      </c>
      <c r="E571" t="s">
        <v>46</v>
      </c>
      <c r="F571">
        <v>5</v>
      </c>
      <c r="G571" t="s">
        <v>25</v>
      </c>
      <c r="H571" t="s">
        <v>93</v>
      </c>
      <c r="I571" t="str">
        <f t="shared" si="174"/>
        <v>K5SguH9</v>
      </c>
      <c r="J571" t="s">
        <v>409</v>
      </c>
      <c r="K571" t="s">
        <v>182</v>
      </c>
      <c r="L571" s="1">
        <v>0.875</v>
      </c>
      <c r="M571">
        <v>19.95</v>
      </c>
      <c r="N571" s="1">
        <f t="shared" si="177"/>
        <v>-1.9949999999999999</v>
      </c>
      <c r="O571" t="s">
        <v>154</v>
      </c>
      <c r="P571">
        <v>0.89700000000000002</v>
      </c>
      <c r="Q571" s="1">
        <f t="shared" si="168"/>
        <v>-2.200000000000002E-2</v>
      </c>
      <c r="R571">
        <v>33.869999999999997</v>
      </c>
      <c r="S571" s="42">
        <f t="shared" si="175"/>
        <v>-3.3869999999999996</v>
      </c>
      <c r="T571" s="1">
        <f t="shared" si="178"/>
        <v>-1.3919999999999997</v>
      </c>
      <c r="U571">
        <v>37.549999999999997</v>
      </c>
      <c r="V571" s="13">
        <f t="shared" si="184"/>
        <v>18.078999999999997</v>
      </c>
      <c r="W571" s="21">
        <f t="shared" si="183"/>
        <v>1106.8519624999999</v>
      </c>
      <c r="X571" s="23">
        <f>(P571-L571)/L571</f>
        <v>2.5142857142857165E-2</v>
      </c>
      <c r="Y571" s="27">
        <f t="shared" si="185"/>
        <v>1.2777837719194707E-6</v>
      </c>
      <c r="Z571" s="27">
        <f t="shared" si="186"/>
        <v>1.4143174755997184E-7</v>
      </c>
      <c r="AA571" s="22">
        <f t="shared" si="187"/>
        <v>0.14143174755997184</v>
      </c>
      <c r="AB571" s="22">
        <f t="shared" si="188"/>
        <v>0.10160326692526715</v>
      </c>
      <c r="AC571">
        <v>34.903799999999997</v>
      </c>
      <c r="AD571" s="37"/>
      <c r="AE571" s="39"/>
    </row>
    <row r="572" spans="1:31" x14ac:dyDescent="0.35">
      <c r="A572" s="2">
        <v>44805</v>
      </c>
      <c r="B572" s="6" t="s">
        <v>18</v>
      </c>
      <c r="C572" s="6" t="s">
        <v>232</v>
      </c>
      <c r="D572" t="s">
        <v>133</v>
      </c>
      <c r="E572" t="s">
        <v>46</v>
      </c>
      <c r="F572">
        <v>3</v>
      </c>
      <c r="G572" t="s">
        <v>25</v>
      </c>
      <c r="H572" t="s">
        <v>116</v>
      </c>
      <c r="I572" t="str">
        <f t="shared" si="174"/>
        <v>K1SguG10</v>
      </c>
      <c r="J572" t="s">
        <v>484</v>
      </c>
      <c r="K572" t="s">
        <v>238</v>
      </c>
      <c r="L572" s="1">
        <v>0.79700000000000004</v>
      </c>
      <c r="M572">
        <v>26.23</v>
      </c>
      <c r="N572" s="1">
        <f t="shared" si="177"/>
        <v>-2.6230000000000002</v>
      </c>
      <c r="O572" t="s">
        <v>239</v>
      </c>
      <c r="P572">
        <v>0.81200000000000006</v>
      </c>
      <c r="Q572" s="1">
        <f t="shared" si="168"/>
        <v>-1.5000000000000013E-2</v>
      </c>
      <c r="R572">
        <v>27.68</v>
      </c>
      <c r="S572" s="42">
        <f t="shared" si="175"/>
        <v>-2.7679999999999998</v>
      </c>
      <c r="T572" s="1">
        <f t="shared" si="178"/>
        <v>-0.14499999999999957</v>
      </c>
      <c r="U572">
        <v>34.14</v>
      </c>
      <c r="V572">
        <v>30.25</v>
      </c>
      <c r="W572" s="21">
        <f t="shared" si="183"/>
        <v>914.94858600000009</v>
      </c>
      <c r="X572" s="23">
        <f>(P572-L572)/L572</f>
        <v>1.882057716436639E-2</v>
      </c>
      <c r="Y572" s="27">
        <f t="shared" si="185"/>
        <v>8.9458190158503175E-7</v>
      </c>
      <c r="Z572" s="27">
        <f t="shared" si="186"/>
        <v>8.1849644591641596E-8</v>
      </c>
      <c r="AA572" s="22">
        <f t="shared" si="187"/>
        <v>8.1849644591641596E-2</v>
      </c>
      <c r="AB572" s="22">
        <f t="shared" si="188"/>
        <v>0.56448030752856437</v>
      </c>
      <c r="AC572">
        <v>34.357199999999999</v>
      </c>
      <c r="AD572" s="34"/>
      <c r="AE572" s="35"/>
    </row>
    <row r="573" spans="1:31" x14ac:dyDescent="0.35">
      <c r="A573" s="2">
        <v>44748</v>
      </c>
      <c r="B573" t="s">
        <v>18</v>
      </c>
      <c r="C573" t="s">
        <v>155</v>
      </c>
      <c r="D573" t="s">
        <v>86</v>
      </c>
      <c r="E573" t="s">
        <v>46</v>
      </c>
      <c r="F573">
        <v>1</v>
      </c>
      <c r="G573" t="s">
        <v>25</v>
      </c>
      <c r="H573" t="s">
        <v>93</v>
      </c>
      <c r="I573" t="str">
        <f t="shared" si="174"/>
        <v>K5SguH9</v>
      </c>
      <c r="J573" t="s">
        <v>409</v>
      </c>
      <c r="K573" t="s">
        <v>165</v>
      </c>
      <c r="L573" s="1">
        <v>0.85299999999999998</v>
      </c>
      <c r="M573">
        <v>19.63</v>
      </c>
      <c r="N573" s="1">
        <f t="shared" si="177"/>
        <v>-1.9629999999999999</v>
      </c>
      <c r="O573" t="s">
        <v>168</v>
      </c>
      <c r="P573">
        <v>0.86399999999999999</v>
      </c>
      <c r="Q573" s="1">
        <f t="shared" ref="Q573:Q636" si="189">L573-P573</f>
        <v>-1.100000000000001E-2</v>
      </c>
      <c r="R573">
        <v>26.87</v>
      </c>
      <c r="S573" s="42">
        <f t="shared" si="175"/>
        <v>-2.6870000000000003</v>
      </c>
      <c r="T573" s="1">
        <f t="shared" si="178"/>
        <v>-0.72400000000000042</v>
      </c>
      <c r="U573">
        <v>37.549999999999997</v>
      </c>
      <c r="V573" s="13">
        <f>(T573+U573)/2</f>
        <v>18.412999999999997</v>
      </c>
      <c r="W573" s="21">
        <f t="shared" si="183"/>
        <v>1106.8519624999999</v>
      </c>
      <c r="X573" s="23">
        <f>(P573-L573)/L573</f>
        <v>1.2895662368112557E-2</v>
      </c>
      <c r="Y573" s="27">
        <f t="shared" si="185"/>
        <v>5.6169828704668262E-7</v>
      </c>
      <c r="Z573" s="27">
        <f t="shared" si="186"/>
        <v>6.2171685135050898E-8</v>
      </c>
      <c r="AA573" s="22">
        <f t="shared" si="187"/>
        <v>6.2171685135050898E-2</v>
      </c>
      <c r="AB573" s="22">
        <f t="shared" si="188"/>
        <v>8.5872493280456985E-2</v>
      </c>
      <c r="AC573">
        <v>33.4651</v>
      </c>
      <c r="AD573" s="31"/>
      <c r="AE573" s="32"/>
    </row>
    <row r="574" spans="1:31" x14ac:dyDescent="0.35">
      <c r="A574" s="2">
        <v>44764</v>
      </c>
      <c r="B574" t="s">
        <v>18</v>
      </c>
      <c r="C574" t="s">
        <v>181</v>
      </c>
      <c r="D574" t="s">
        <v>133</v>
      </c>
      <c r="E574" t="s">
        <v>46</v>
      </c>
      <c r="F574">
        <v>5</v>
      </c>
      <c r="G574" t="s">
        <v>25</v>
      </c>
      <c r="H574" t="s">
        <v>83</v>
      </c>
      <c r="I574" t="str">
        <f t="shared" si="174"/>
        <v>K1SguH8</v>
      </c>
      <c r="J574" t="s">
        <v>485</v>
      </c>
      <c r="K574" t="s">
        <v>191</v>
      </c>
      <c r="L574" s="1">
        <v>0.82499999999999996</v>
      </c>
      <c r="M574">
        <v>20.74</v>
      </c>
      <c r="N574" s="1">
        <f t="shared" si="177"/>
        <v>-2.0739999999999998</v>
      </c>
      <c r="O574" t="s">
        <v>189</v>
      </c>
      <c r="P574">
        <v>0.72099999999999997</v>
      </c>
      <c r="Q574" s="1">
        <f t="shared" si="189"/>
        <v>0.10399999999999998</v>
      </c>
      <c r="R574">
        <v>26.46</v>
      </c>
      <c r="S574" s="42">
        <f t="shared" si="175"/>
        <v>-2.6459999999999999</v>
      </c>
      <c r="T574" s="1">
        <f t="shared" si="178"/>
        <v>-0.57200000000000006</v>
      </c>
      <c r="U574">
        <v>28.45</v>
      </c>
      <c r="V574" s="13">
        <f>(T574+U574)/2</f>
        <v>13.939</v>
      </c>
      <c r="W574" s="21">
        <f t="shared" si="183"/>
        <v>635.38096250000001</v>
      </c>
      <c r="X574" s="23">
        <f t="shared" ref="X574:X580" si="190">(L574-P574)/P574</f>
        <v>0.14424410540915394</v>
      </c>
      <c r="Y574" s="27">
        <f t="shared" si="185"/>
        <v>1.0974801935913417E-5</v>
      </c>
      <c r="Z574" s="27">
        <f t="shared" si="186"/>
        <v>6.9731802172875297E-7</v>
      </c>
      <c r="AA574" s="22">
        <f t="shared" si="187"/>
        <v>0.69731802172875301</v>
      </c>
      <c r="AB574" s="22">
        <f t="shared" si="188"/>
        <v>1.2190874505747429</v>
      </c>
      <c r="AC574">
        <v>34.764699999999998</v>
      </c>
      <c r="AD574" s="31"/>
      <c r="AE574" s="32"/>
    </row>
    <row r="575" spans="1:31" x14ac:dyDescent="0.35">
      <c r="A575" s="2">
        <v>44805</v>
      </c>
      <c r="B575" s="6" t="s">
        <v>18</v>
      </c>
      <c r="C575" s="6" t="s">
        <v>232</v>
      </c>
      <c r="D575" t="s">
        <v>133</v>
      </c>
      <c r="E575" t="s">
        <v>46</v>
      </c>
      <c r="F575">
        <v>5</v>
      </c>
      <c r="G575" t="s">
        <v>25</v>
      </c>
      <c r="H575" t="s">
        <v>83</v>
      </c>
      <c r="I575" t="str">
        <f t="shared" si="174"/>
        <v>K1SguH8</v>
      </c>
      <c r="J575" t="s">
        <v>485</v>
      </c>
      <c r="K575" t="s">
        <v>238</v>
      </c>
      <c r="L575" s="1">
        <v>0.85399999999999998</v>
      </c>
      <c r="M575">
        <v>23.19</v>
      </c>
      <c r="N575" s="1">
        <f t="shared" si="177"/>
        <v>-2.319</v>
      </c>
      <c r="O575" t="s">
        <v>239</v>
      </c>
      <c r="P575">
        <v>0.77500000000000002</v>
      </c>
      <c r="Q575" s="1">
        <f t="shared" si="189"/>
        <v>7.8999999999999959E-2</v>
      </c>
      <c r="R575">
        <v>26.23</v>
      </c>
      <c r="S575" s="42">
        <f t="shared" si="175"/>
        <v>-2.6230000000000002</v>
      </c>
      <c r="T575" s="1">
        <f t="shared" si="178"/>
        <v>-0.30400000000000027</v>
      </c>
      <c r="U575">
        <v>28.45</v>
      </c>
      <c r="V575">
        <v>27.25</v>
      </c>
      <c r="W575" s="21">
        <f t="shared" si="183"/>
        <v>635.38096250000001</v>
      </c>
      <c r="X575" s="23">
        <f t="shared" si="190"/>
        <v>0.10193548387096768</v>
      </c>
      <c r="Y575" s="27">
        <f t="shared" si="185"/>
        <v>7.158062976508687E-6</v>
      </c>
      <c r="Z575" s="27">
        <f t="shared" si="186"/>
        <v>4.5480969436497039E-7</v>
      </c>
      <c r="AA575" s="22">
        <f t="shared" si="187"/>
        <v>0.45480969436497037</v>
      </c>
      <c r="AB575" s="22">
        <f t="shared" si="188"/>
        <v>1.4960845209374012</v>
      </c>
      <c r="AC575">
        <v>34.357199999999999</v>
      </c>
      <c r="AD575" s="31"/>
      <c r="AE575" s="32"/>
    </row>
    <row r="576" spans="1:31" x14ac:dyDescent="0.35">
      <c r="A576" s="2">
        <v>44806</v>
      </c>
      <c r="B576" s="6" t="s">
        <v>18</v>
      </c>
      <c r="C576" s="6" t="s">
        <v>232</v>
      </c>
      <c r="D576" t="s">
        <v>86</v>
      </c>
      <c r="E576" t="s">
        <v>46</v>
      </c>
      <c r="F576">
        <v>3</v>
      </c>
      <c r="G576" t="s">
        <v>25</v>
      </c>
      <c r="H576" t="s">
        <v>93</v>
      </c>
      <c r="I576" t="str">
        <f t="shared" si="174"/>
        <v>K5SguH9</v>
      </c>
      <c r="J576" t="s">
        <v>409</v>
      </c>
      <c r="K576" t="s">
        <v>59</v>
      </c>
      <c r="L576" s="1">
        <v>0.89400000000000002</v>
      </c>
      <c r="M576">
        <v>19.670000000000002</v>
      </c>
      <c r="N576" s="1">
        <f t="shared" si="177"/>
        <v>-1.9670000000000001</v>
      </c>
      <c r="O576" t="s">
        <v>224</v>
      </c>
      <c r="P576">
        <v>0.83099999999999996</v>
      </c>
      <c r="Q576" s="1">
        <f t="shared" si="189"/>
        <v>6.3000000000000056E-2</v>
      </c>
      <c r="R576">
        <v>26.01</v>
      </c>
      <c r="S576" s="42">
        <f t="shared" si="175"/>
        <v>-2.601</v>
      </c>
      <c r="T576" s="1">
        <f t="shared" si="178"/>
        <v>-0.6339999999999999</v>
      </c>
      <c r="U576">
        <v>37.549999999999997</v>
      </c>
      <c r="V576">
        <v>32.9</v>
      </c>
      <c r="W576" s="21">
        <f t="shared" si="183"/>
        <v>1106.8519624999999</v>
      </c>
      <c r="X576" s="23">
        <f t="shared" si="190"/>
        <v>7.5812274368231111E-2</v>
      </c>
      <c r="Y576" s="27">
        <f t="shared" si="185"/>
        <v>4.9717160581027881E-6</v>
      </c>
      <c r="Z576" s="27">
        <f t="shared" si="186"/>
        <v>5.5029536759038342E-7</v>
      </c>
      <c r="AA576" s="22">
        <f t="shared" si="187"/>
        <v>0.55029536759038344</v>
      </c>
      <c r="AB576" s="22">
        <f t="shared" si="188"/>
        <v>0.86797376591543141</v>
      </c>
      <c r="AC576">
        <v>35.566600000000001</v>
      </c>
      <c r="AD576" s="37"/>
      <c r="AE576" s="39"/>
    </row>
    <row r="577" spans="1:31" x14ac:dyDescent="0.35">
      <c r="A577" s="2">
        <v>44790</v>
      </c>
      <c r="B577" s="6" t="s">
        <v>18</v>
      </c>
      <c r="C577" s="6" t="s">
        <v>214</v>
      </c>
      <c r="D577" t="s">
        <v>133</v>
      </c>
      <c r="E577" t="s">
        <v>46</v>
      </c>
      <c r="F577">
        <v>4</v>
      </c>
      <c r="G577" t="s">
        <v>25</v>
      </c>
      <c r="H577" t="s">
        <v>116</v>
      </c>
      <c r="I577" t="str">
        <f t="shared" si="174"/>
        <v>K1SguG10</v>
      </c>
      <c r="J577" t="s">
        <v>484</v>
      </c>
      <c r="K577" t="s">
        <v>216</v>
      </c>
      <c r="L577" s="1">
        <v>0.79</v>
      </c>
      <c r="M577">
        <v>21.22</v>
      </c>
      <c r="N577" s="1">
        <f t="shared" si="177"/>
        <v>-2.1219999999999999</v>
      </c>
      <c r="O577" s="6" t="s">
        <v>217</v>
      </c>
      <c r="P577">
        <v>0.78700000000000003</v>
      </c>
      <c r="Q577" s="1">
        <f t="shared" si="189"/>
        <v>3.0000000000000027E-3</v>
      </c>
      <c r="R577">
        <v>24.53</v>
      </c>
      <c r="S577" s="42">
        <f t="shared" si="175"/>
        <v>-2.4530000000000003</v>
      </c>
      <c r="T577" s="1">
        <f t="shared" si="178"/>
        <v>-0.33100000000000041</v>
      </c>
      <c r="U577">
        <v>34.14</v>
      </c>
      <c r="V577">
        <v>34.14</v>
      </c>
      <c r="W577" s="21">
        <f t="shared" si="183"/>
        <v>914.94858600000009</v>
      </c>
      <c r="X577" s="23">
        <f t="shared" si="190"/>
        <v>3.8119440914866614E-3</v>
      </c>
      <c r="Y577" s="27">
        <f t="shared" si="185"/>
        <v>1.2529632422057211E-7</v>
      </c>
      <c r="Z577" s="27">
        <f t="shared" si="186"/>
        <v>1.1463969467661001E-8</v>
      </c>
      <c r="AA577" s="22">
        <f t="shared" si="187"/>
        <v>1.1463969467661001E-2</v>
      </c>
      <c r="AB577" s="22">
        <f t="shared" si="188"/>
        <v>3.4634348844897245E-2</v>
      </c>
      <c r="AC577">
        <v>32.178800000000003</v>
      </c>
      <c r="AD577" s="31"/>
      <c r="AE577" s="32"/>
    </row>
    <row r="578" spans="1:31" x14ac:dyDescent="0.35">
      <c r="A578" s="2">
        <v>44790</v>
      </c>
      <c r="B578" s="6" t="s">
        <v>18</v>
      </c>
      <c r="C578" s="6" t="s">
        <v>214</v>
      </c>
      <c r="D578" t="s">
        <v>133</v>
      </c>
      <c r="E578" t="s">
        <v>46</v>
      </c>
      <c r="F578">
        <v>1</v>
      </c>
      <c r="G578" t="s">
        <v>25</v>
      </c>
      <c r="H578" t="s">
        <v>83</v>
      </c>
      <c r="I578" t="str">
        <f t="shared" ref="I578:I641" si="191">D578&amp;G578&amp;H578</f>
        <v>K1SguH8</v>
      </c>
      <c r="J578" t="s">
        <v>485</v>
      </c>
      <c r="K578" t="s">
        <v>216</v>
      </c>
      <c r="L578" s="1">
        <v>0.83399999999999996</v>
      </c>
      <c r="M578">
        <v>18.43</v>
      </c>
      <c r="N578" s="1">
        <f t="shared" si="177"/>
        <v>-1.843</v>
      </c>
      <c r="O578" s="6" t="s">
        <v>217</v>
      </c>
      <c r="P578">
        <v>0.71199999999999997</v>
      </c>
      <c r="Q578" s="1">
        <f t="shared" si="189"/>
        <v>0.122</v>
      </c>
      <c r="R578">
        <v>24.34</v>
      </c>
      <c r="S578" s="42">
        <f t="shared" si="175"/>
        <v>-2.4340000000000002</v>
      </c>
      <c r="T578" s="1">
        <f t="shared" si="178"/>
        <v>-0.59100000000000019</v>
      </c>
      <c r="U578">
        <v>28.45</v>
      </c>
      <c r="V578">
        <v>28.45</v>
      </c>
      <c r="W578" s="21">
        <f t="shared" si="183"/>
        <v>635.38096250000001</v>
      </c>
      <c r="X578" s="23">
        <f t="shared" si="190"/>
        <v>0.17134831460674158</v>
      </c>
      <c r="Y578" s="27">
        <f t="shared" si="185"/>
        <v>1.3566038360715705E-5</v>
      </c>
      <c r="Z578" s="27">
        <f t="shared" si="186"/>
        <v>8.6196025109434664E-7</v>
      </c>
      <c r="AA578" s="22">
        <f t="shared" si="187"/>
        <v>0.8619602510943466</v>
      </c>
      <c r="AB578" s="22">
        <f t="shared" si="188"/>
        <v>1.4584775822239362</v>
      </c>
      <c r="AC578">
        <v>32.178800000000003</v>
      </c>
      <c r="AD578" s="31"/>
      <c r="AE578" s="32"/>
    </row>
    <row r="579" spans="1:31" x14ac:dyDescent="0.35">
      <c r="A579" s="2">
        <v>44762</v>
      </c>
      <c r="B579" t="s">
        <v>18</v>
      </c>
      <c r="C579" t="s">
        <v>181</v>
      </c>
      <c r="D579" t="s">
        <v>20</v>
      </c>
      <c r="E579" t="s">
        <v>21</v>
      </c>
      <c r="F579">
        <v>3</v>
      </c>
      <c r="G579" t="s">
        <v>25</v>
      </c>
      <c r="H579" t="s">
        <v>31</v>
      </c>
      <c r="I579" t="str">
        <f t="shared" si="191"/>
        <v>K6SguA8</v>
      </c>
      <c r="J579" t="s">
        <v>431</v>
      </c>
      <c r="K579" t="s">
        <v>153</v>
      </c>
      <c r="L579" s="1">
        <v>0.61199999999999999</v>
      </c>
      <c r="M579">
        <v>9.68</v>
      </c>
      <c r="N579" s="1">
        <f t="shared" si="177"/>
        <v>-0.96799999999999997</v>
      </c>
      <c r="O579" t="s">
        <v>183</v>
      </c>
      <c r="P579">
        <v>0.438</v>
      </c>
      <c r="Q579" s="1">
        <f t="shared" si="189"/>
        <v>0.17399999999999999</v>
      </c>
      <c r="R579">
        <v>24.04</v>
      </c>
      <c r="S579" s="42">
        <f t="shared" si="175"/>
        <v>-2.4039999999999999</v>
      </c>
      <c r="T579" s="1">
        <f t="shared" si="178"/>
        <v>-1.4359999999999999</v>
      </c>
      <c r="U579">
        <v>50.055</v>
      </c>
      <c r="V579" s="13">
        <f>(T579+U579)/2</f>
        <v>24.3095</v>
      </c>
      <c r="W579" s="21">
        <f t="shared" si="183"/>
        <v>1966.819874625</v>
      </c>
      <c r="X579" s="23">
        <f t="shared" si="190"/>
        <v>0.39726027397260272</v>
      </c>
      <c r="Y579" s="27">
        <f t="shared" si="185"/>
        <v>3.8195170761743087E-5</v>
      </c>
      <c r="Z579" s="27">
        <f t="shared" si="186"/>
        <v>7.5123020968892008E-6</v>
      </c>
      <c r="AA579" s="22">
        <f t="shared" si="187"/>
        <v>7.5123020968892007</v>
      </c>
      <c r="AB579" s="22">
        <f t="shared" si="188"/>
        <v>5.2314081454660171</v>
      </c>
      <c r="AC579">
        <v>34.903799999999997</v>
      </c>
      <c r="AD579" s="31"/>
      <c r="AE579" s="32"/>
    </row>
    <row r="580" spans="1:31" x14ac:dyDescent="0.35">
      <c r="A580" s="2">
        <v>44749</v>
      </c>
      <c r="B580" t="s">
        <v>18</v>
      </c>
      <c r="C580" t="s">
        <v>155</v>
      </c>
      <c r="D580" t="s">
        <v>133</v>
      </c>
      <c r="E580" t="s">
        <v>46</v>
      </c>
      <c r="F580">
        <v>5</v>
      </c>
      <c r="G580" t="s">
        <v>25</v>
      </c>
      <c r="H580" t="s">
        <v>83</v>
      </c>
      <c r="I580" t="str">
        <f t="shared" si="191"/>
        <v>K1SguH8</v>
      </c>
      <c r="J580" t="s">
        <v>485</v>
      </c>
      <c r="K580" t="s">
        <v>173</v>
      </c>
      <c r="L580" s="1">
        <v>0.79900000000000004</v>
      </c>
      <c r="M580">
        <v>19.05</v>
      </c>
      <c r="N580" s="1">
        <f t="shared" si="177"/>
        <v>-1.905</v>
      </c>
      <c r="O580" t="s">
        <v>32</v>
      </c>
      <c r="P580">
        <v>0.67100000000000004</v>
      </c>
      <c r="Q580" s="1">
        <f t="shared" si="189"/>
        <v>0.128</v>
      </c>
      <c r="R580">
        <v>22.01</v>
      </c>
      <c r="S580" s="42">
        <f t="shared" si="175"/>
        <v>-2.2010000000000001</v>
      </c>
      <c r="T580" s="1">
        <f t="shared" si="178"/>
        <v>-0.29600000000000004</v>
      </c>
      <c r="U580">
        <v>28.45</v>
      </c>
      <c r="V580" s="13">
        <f>(T580+U580)/2</f>
        <v>14.077</v>
      </c>
      <c r="W580" s="21">
        <f t="shared" si="183"/>
        <v>635.38096250000001</v>
      </c>
      <c r="X580" s="23">
        <f t="shared" si="190"/>
        <v>0.19076005961251863</v>
      </c>
      <c r="Y580" s="27">
        <f t="shared" si="185"/>
        <v>1.5481998166960968E-5</v>
      </c>
      <c r="Z580" s="27">
        <f t="shared" si="186"/>
        <v>9.8369668967468944E-7</v>
      </c>
      <c r="AA580" s="22">
        <f t="shared" si="187"/>
        <v>0.98369668967468948</v>
      </c>
      <c r="AB580" s="22">
        <f t="shared" si="188"/>
        <v>3.323299627279356</v>
      </c>
      <c r="AC580">
        <v>34.081400000000002</v>
      </c>
      <c r="AD580" s="31"/>
      <c r="AE580" s="32"/>
    </row>
    <row r="581" spans="1:31" x14ac:dyDescent="0.35">
      <c r="A581" s="2">
        <v>44749</v>
      </c>
      <c r="B581" t="s">
        <v>18</v>
      </c>
      <c r="C581" t="s">
        <v>155</v>
      </c>
      <c r="D581" t="s">
        <v>133</v>
      </c>
      <c r="E581" t="s">
        <v>46</v>
      </c>
      <c r="F581">
        <v>7</v>
      </c>
      <c r="G581" t="s">
        <v>25</v>
      </c>
      <c r="H581" t="s">
        <v>116</v>
      </c>
      <c r="I581" t="str">
        <f t="shared" si="191"/>
        <v>K1SguG10</v>
      </c>
      <c r="J581" t="s">
        <v>484</v>
      </c>
      <c r="K581" t="s">
        <v>173</v>
      </c>
      <c r="L581" s="1">
        <v>0.59599999999999997</v>
      </c>
      <c r="M581">
        <v>10.050000000000001</v>
      </c>
      <c r="N581" s="1">
        <f t="shared" si="177"/>
        <v>-1.0050000000000001</v>
      </c>
      <c r="O581" t="s">
        <v>32</v>
      </c>
      <c r="P581">
        <v>0.70099999999999996</v>
      </c>
      <c r="Q581" s="1">
        <f t="shared" si="189"/>
        <v>-0.10499999999999998</v>
      </c>
      <c r="R581">
        <v>21.42</v>
      </c>
      <c r="S581" s="42">
        <f t="shared" si="175"/>
        <v>-2.1420000000000003</v>
      </c>
      <c r="T581" s="1">
        <f t="shared" si="178"/>
        <v>-1.1370000000000002</v>
      </c>
      <c r="U581">
        <v>34.14</v>
      </c>
      <c r="V581" s="13">
        <f>(T581+U581)/2</f>
        <v>16.5015</v>
      </c>
      <c r="W581" s="21">
        <f t="shared" si="183"/>
        <v>914.94858600000009</v>
      </c>
      <c r="X581" s="23">
        <f>(P581-L581)/L581</f>
        <v>0.17617449664429527</v>
      </c>
      <c r="Y581" s="27">
        <f t="shared" si="185"/>
        <v>1.4037922576288432E-5</v>
      </c>
      <c r="Z581" s="27">
        <f t="shared" si="186"/>
        <v>1.2843977411552579E-6</v>
      </c>
      <c r="AA581" s="22">
        <f t="shared" si="187"/>
        <v>1.2843977411552578</v>
      </c>
      <c r="AB581" s="22">
        <f t="shared" si="188"/>
        <v>1.1296374152640787</v>
      </c>
      <c r="AC581">
        <v>34.081400000000002</v>
      </c>
      <c r="AD581" s="31"/>
      <c r="AE581" s="32"/>
    </row>
    <row r="582" spans="1:31" x14ac:dyDescent="0.35">
      <c r="A582" s="2">
        <v>44804</v>
      </c>
      <c r="B582" s="6" t="s">
        <v>18</v>
      </c>
      <c r="C582" s="6" t="s">
        <v>232</v>
      </c>
      <c r="D582" t="s">
        <v>109</v>
      </c>
      <c r="E582" t="s">
        <v>21</v>
      </c>
      <c r="F582">
        <v>6</v>
      </c>
      <c r="G582" t="s">
        <v>25</v>
      </c>
      <c r="H582" t="s">
        <v>122</v>
      </c>
      <c r="I582" t="str">
        <f t="shared" si="191"/>
        <v>L3SguH3</v>
      </c>
      <c r="J582" t="s">
        <v>454</v>
      </c>
      <c r="K582" t="s">
        <v>236</v>
      </c>
      <c r="L582" s="1">
        <v>0.71599999999999997</v>
      </c>
      <c r="M582">
        <v>10.86</v>
      </c>
      <c r="N582" s="1">
        <f t="shared" si="177"/>
        <v>-1.0859999999999999</v>
      </c>
      <c r="O582" t="s">
        <v>135</v>
      </c>
      <c r="P582">
        <v>0.69599999999999995</v>
      </c>
      <c r="Q582" s="1">
        <f t="shared" si="189"/>
        <v>2.0000000000000018E-2</v>
      </c>
      <c r="R582">
        <v>21.23</v>
      </c>
      <c r="S582" s="42">
        <f t="shared" si="175"/>
        <v>-2.1230000000000002</v>
      </c>
      <c r="T582" s="1">
        <f t="shared" si="178"/>
        <v>-1.0370000000000004</v>
      </c>
      <c r="U582">
        <v>51.05</v>
      </c>
      <c r="V582">
        <v>40.450000000000003</v>
      </c>
      <c r="W582" s="21">
        <f t="shared" si="183"/>
        <v>2045.7904624999996</v>
      </c>
      <c r="X582" s="23">
        <f t="shared" ref="X582:X587" si="192">(L582-P582)/P582</f>
        <v>2.8735632183908073E-2</v>
      </c>
      <c r="Y582" s="27">
        <f t="shared" si="185"/>
        <v>1.5061315708212936E-6</v>
      </c>
      <c r="Z582" s="27">
        <f t="shared" si="186"/>
        <v>3.0812296028563452E-7</v>
      </c>
      <c r="AA582" s="22">
        <f t="shared" si="187"/>
        <v>0.30812296028563452</v>
      </c>
      <c r="AB582" s="22">
        <f t="shared" si="188"/>
        <v>0.29712918060331189</v>
      </c>
      <c r="AC582">
        <v>32.519599999999997</v>
      </c>
      <c r="AD582" s="31"/>
      <c r="AE582" s="32"/>
    </row>
    <row r="583" spans="1:31" x14ac:dyDescent="0.35">
      <c r="A583" s="2">
        <v>44792</v>
      </c>
      <c r="B583" s="6" t="s">
        <v>18</v>
      </c>
      <c r="C583" s="6" t="s">
        <v>214</v>
      </c>
      <c r="D583" t="s">
        <v>20</v>
      </c>
      <c r="E583" t="s">
        <v>21</v>
      </c>
      <c r="F583">
        <v>10</v>
      </c>
      <c r="G583" t="s">
        <v>25</v>
      </c>
      <c r="H583" t="s">
        <v>31</v>
      </c>
      <c r="I583" t="str">
        <f t="shared" si="191"/>
        <v>K6SguA8</v>
      </c>
      <c r="J583" t="s">
        <v>431</v>
      </c>
      <c r="K583" t="s">
        <v>227</v>
      </c>
      <c r="L583" s="1">
        <v>0.51700000000000002</v>
      </c>
      <c r="M583">
        <v>9.4600000000000009</v>
      </c>
      <c r="N583" s="1">
        <f t="shared" si="177"/>
        <v>-0.94600000000000006</v>
      </c>
      <c r="O583" t="s">
        <v>228</v>
      </c>
      <c r="P583">
        <v>0.42699999999999999</v>
      </c>
      <c r="Q583" s="1">
        <f t="shared" si="189"/>
        <v>9.0000000000000024E-2</v>
      </c>
      <c r="R583">
        <v>20.53</v>
      </c>
      <c r="S583" s="42">
        <f t="shared" si="175"/>
        <v>-2.0529999999999999</v>
      </c>
      <c r="T583" s="1">
        <f t="shared" si="178"/>
        <v>-1.1069999999999998</v>
      </c>
      <c r="U583">
        <v>50.055</v>
      </c>
      <c r="V583">
        <v>50.055</v>
      </c>
      <c r="W583" s="21">
        <f t="shared" si="183"/>
        <v>1966.819874625</v>
      </c>
      <c r="X583" s="23">
        <f t="shared" si="192"/>
        <v>0.21077283372365346</v>
      </c>
      <c r="Y583" s="27">
        <f t="shared" si="185"/>
        <v>1.7505026653081129E-5</v>
      </c>
      <c r="Z583" s="27">
        <f t="shared" si="186"/>
        <v>3.4429234327120311E-6</v>
      </c>
      <c r="AA583" s="22">
        <f t="shared" si="187"/>
        <v>3.4429234327120311</v>
      </c>
      <c r="AB583" s="22">
        <f t="shared" si="188"/>
        <v>3.1101386022692248</v>
      </c>
      <c r="AC583">
        <v>34.301699999999997</v>
      </c>
      <c r="AD583" s="37"/>
      <c r="AE583" s="39"/>
    </row>
    <row r="584" spans="1:31" x14ac:dyDescent="0.35">
      <c r="A584" s="2">
        <v>44805</v>
      </c>
      <c r="B584" s="6" t="s">
        <v>18</v>
      </c>
      <c r="C584" s="6" t="s">
        <v>232</v>
      </c>
      <c r="D584" t="s">
        <v>123</v>
      </c>
      <c r="E584" t="s">
        <v>21</v>
      </c>
      <c r="F584">
        <v>7</v>
      </c>
      <c r="G584" t="s">
        <v>25</v>
      </c>
      <c r="H584" t="s">
        <v>68</v>
      </c>
      <c r="I584" t="str">
        <f t="shared" si="191"/>
        <v>M1SguG6</v>
      </c>
      <c r="J584" t="s">
        <v>469</v>
      </c>
      <c r="K584" t="s">
        <v>188</v>
      </c>
      <c r="L584" s="1">
        <v>0.72799999999999998</v>
      </c>
      <c r="M584">
        <v>14.23</v>
      </c>
      <c r="N584" s="1">
        <f t="shared" si="177"/>
        <v>-1.423</v>
      </c>
      <c r="O584" t="s">
        <v>240</v>
      </c>
      <c r="P584">
        <v>0.68899999999999995</v>
      </c>
      <c r="Q584" s="1">
        <f t="shared" si="189"/>
        <v>3.9000000000000035E-2</v>
      </c>
      <c r="R584">
        <v>18.93</v>
      </c>
      <c r="S584" s="42">
        <f t="shared" si="175"/>
        <v>-1.893</v>
      </c>
      <c r="T584" s="1">
        <f t="shared" si="178"/>
        <v>-0.47</v>
      </c>
      <c r="U584">
        <v>44.5</v>
      </c>
      <c r="V584">
        <v>43.5</v>
      </c>
      <c r="W584" s="21">
        <f t="shared" si="183"/>
        <v>1554.4962500000001</v>
      </c>
      <c r="X584" s="23">
        <f t="shared" si="192"/>
        <v>5.6603773584905717E-2</v>
      </c>
      <c r="Y584" s="27">
        <f t="shared" si="185"/>
        <v>3.4697615529873097E-6</v>
      </c>
      <c r="Z584" s="27">
        <f t="shared" si="186"/>
        <v>5.3937313225129501E-7</v>
      </c>
      <c r="AA584" s="22">
        <f t="shared" si="187"/>
        <v>0.53937313225129502</v>
      </c>
      <c r="AB584" s="22">
        <f t="shared" si="188"/>
        <v>1.1476024090453085</v>
      </c>
      <c r="AC584">
        <v>34.357199999999999</v>
      </c>
      <c r="AD584" s="31"/>
      <c r="AE584" s="32"/>
    </row>
    <row r="585" spans="1:31" x14ac:dyDescent="0.35">
      <c r="A585" s="2">
        <v>44805</v>
      </c>
      <c r="B585" s="6" t="s">
        <v>18</v>
      </c>
      <c r="C585" s="6" t="s">
        <v>232</v>
      </c>
      <c r="D585" t="s">
        <v>45</v>
      </c>
      <c r="E585" t="s">
        <v>46</v>
      </c>
      <c r="F585">
        <v>10</v>
      </c>
      <c r="G585" t="s">
        <v>25</v>
      </c>
      <c r="H585" t="s">
        <v>53</v>
      </c>
      <c r="I585" t="str">
        <f t="shared" si="191"/>
        <v>L4SguG1</v>
      </c>
      <c r="J585" t="s">
        <v>439</v>
      </c>
      <c r="K585" t="s">
        <v>237</v>
      </c>
      <c r="L585">
        <v>0.76700000000000002</v>
      </c>
      <c r="M585">
        <v>20.34</v>
      </c>
      <c r="N585" s="1">
        <f t="shared" si="177"/>
        <v>-2.0339999999999998</v>
      </c>
      <c r="O585" t="s">
        <v>163</v>
      </c>
      <c r="P585">
        <v>0.62</v>
      </c>
      <c r="Q585" s="1">
        <f t="shared" si="189"/>
        <v>0.14700000000000002</v>
      </c>
      <c r="R585">
        <v>18.75</v>
      </c>
      <c r="S585" s="42">
        <f t="shared" si="175"/>
        <v>-1.875</v>
      </c>
      <c r="T585" s="1">
        <f t="shared" si="178"/>
        <v>0.15899999999999981</v>
      </c>
      <c r="U585">
        <v>33.5</v>
      </c>
      <c r="V585">
        <v>32.450000000000003</v>
      </c>
      <c r="W585" s="21">
        <f t="shared" si="183"/>
        <v>880.96625000000006</v>
      </c>
      <c r="X585" s="23">
        <f t="shared" si="192"/>
        <v>0.23709677419354841</v>
      </c>
      <c r="Y585" s="27">
        <f t="shared" si="185"/>
        <v>2.0233938735309878E-5</v>
      </c>
      <c r="Z585" s="27">
        <f t="shared" si="186"/>
        <v>1.7825417130375688E-6</v>
      </c>
      <c r="AA585" s="22">
        <f t="shared" si="187"/>
        <v>1.7825417130375687</v>
      </c>
      <c r="AB585" s="22">
        <f t="shared" si="188"/>
        <v>11.210954170047616</v>
      </c>
      <c r="AC585">
        <v>34.357199999999999</v>
      </c>
      <c r="AD585" s="31"/>
      <c r="AE585" s="32"/>
    </row>
    <row r="586" spans="1:31" x14ac:dyDescent="0.35">
      <c r="A586" s="2">
        <v>44791</v>
      </c>
      <c r="B586" s="6" t="s">
        <v>18</v>
      </c>
      <c r="C586" s="6" t="s">
        <v>214</v>
      </c>
      <c r="D586" t="s">
        <v>123</v>
      </c>
      <c r="E586" t="s">
        <v>21</v>
      </c>
      <c r="F586">
        <v>1</v>
      </c>
      <c r="G586" t="s">
        <v>25</v>
      </c>
      <c r="H586" t="s">
        <v>68</v>
      </c>
      <c r="I586" t="str">
        <f t="shared" si="191"/>
        <v>M1SguG6</v>
      </c>
      <c r="J586" t="s">
        <v>469</v>
      </c>
      <c r="K586" t="s">
        <v>222</v>
      </c>
      <c r="L586" s="1">
        <v>0.78</v>
      </c>
      <c r="M586">
        <v>2.25</v>
      </c>
      <c r="N586" s="1">
        <f t="shared" si="177"/>
        <v>-0.22500000000000001</v>
      </c>
      <c r="O586" t="s">
        <v>223</v>
      </c>
      <c r="P586">
        <v>0.754</v>
      </c>
      <c r="Q586" s="1">
        <f t="shared" si="189"/>
        <v>2.6000000000000023E-2</v>
      </c>
      <c r="R586">
        <v>17.760000000000002</v>
      </c>
      <c r="S586" s="42">
        <f t="shared" si="175"/>
        <v>-1.7760000000000002</v>
      </c>
      <c r="T586" s="1">
        <f t="shared" si="178"/>
        <v>-1.5510000000000002</v>
      </c>
      <c r="U586">
        <v>44.5</v>
      </c>
      <c r="V586">
        <v>44.5</v>
      </c>
      <c r="W586" s="21">
        <f t="shared" si="183"/>
        <v>1554.4962500000001</v>
      </c>
      <c r="X586" s="23">
        <f t="shared" si="192"/>
        <v>3.4482758620689682E-2</v>
      </c>
      <c r="Y586" s="27">
        <f t="shared" si="185"/>
        <v>1.8851027456641959E-6</v>
      </c>
      <c r="Z586" s="27">
        <f t="shared" si="186"/>
        <v>2.9303851489996964E-7</v>
      </c>
      <c r="AA586" s="22">
        <f t="shared" si="187"/>
        <v>0.29303851489996963</v>
      </c>
      <c r="AB586" s="22">
        <f t="shared" si="188"/>
        <v>0.18893521270146332</v>
      </c>
      <c r="AC586">
        <v>28.894600000000001</v>
      </c>
      <c r="AD586" s="31"/>
      <c r="AE586" s="32"/>
    </row>
    <row r="587" spans="1:31" x14ac:dyDescent="0.35">
      <c r="A587" s="2">
        <v>44747</v>
      </c>
      <c r="B587" t="s">
        <v>18</v>
      </c>
      <c r="C587" t="s">
        <v>155</v>
      </c>
      <c r="D587" t="s">
        <v>20</v>
      </c>
      <c r="E587" t="s">
        <v>21</v>
      </c>
      <c r="F587">
        <v>11</v>
      </c>
      <c r="G587" t="s">
        <v>25</v>
      </c>
      <c r="H587" t="s">
        <v>31</v>
      </c>
      <c r="I587" t="str">
        <f t="shared" si="191"/>
        <v>K6SguA8</v>
      </c>
      <c r="J587" t="s">
        <v>431</v>
      </c>
      <c r="K587" t="s">
        <v>143</v>
      </c>
      <c r="L587" s="1">
        <v>0.59599999999999997</v>
      </c>
      <c r="M587">
        <v>13.23</v>
      </c>
      <c r="N587" s="1">
        <f t="shared" si="177"/>
        <v>-1.323</v>
      </c>
      <c r="O587" t="s">
        <v>163</v>
      </c>
      <c r="P587">
        <v>0.42399999999999999</v>
      </c>
      <c r="Q587" s="1">
        <f t="shared" si="189"/>
        <v>0.17199999999999999</v>
      </c>
      <c r="R587">
        <v>17.39</v>
      </c>
      <c r="S587" s="42">
        <f t="shared" si="175"/>
        <v>-1.7390000000000001</v>
      </c>
      <c r="T587" s="1">
        <f t="shared" si="178"/>
        <v>-0.41600000000000015</v>
      </c>
      <c r="U587">
        <v>50.055</v>
      </c>
      <c r="V587" s="13">
        <f>(T587+U587)/2</f>
        <v>24.819500000000001</v>
      </c>
      <c r="W587" s="21">
        <f t="shared" si="183"/>
        <v>1966.819874625</v>
      </c>
      <c r="X587" s="23">
        <f t="shared" si="192"/>
        <v>0.40566037735849053</v>
      </c>
      <c r="Y587" s="27">
        <f t="shared" si="185"/>
        <v>3.9191790963836113E-5</v>
      </c>
      <c r="Z587" s="27">
        <f t="shared" si="186"/>
        <v>7.7083193389821356E-6</v>
      </c>
      <c r="AA587" s="22">
        <f t="shared" si="187"/>
        <v>7.7083193389821352</v>
      </c>
      <c r="AB587" s="22">
        <f t="shared" si="188"/>
        <v>18.529613795630127</v>
      </c>
      <c r="AC587">
        <v>33.278799999999997</v>
      </c>
      <c r="AD587" s="31"/>
      <c r="AE587" s="32"/>
    </row>
    <row r="588" spans="1:31" x14ac:dyDescent="0.35">
      <c r="A588" s="2">
        <v>44763</v>
      </c>
      <c r="B588" t="s">
        <v>18</v>
      </c>
      <c r="C588" t="s">
        <v>181</v>
      </c>
      <c r="D588" t="s">
        <v>109</v>
      </c>
      <c r="E588" t="s">
        <v>21</v>
      </c>
      <c r="F588">
        <v>12</v>
      </c>
      <c r="G588" t="s">
        <v>25</v>
      </c>
      <c r="H588" t="s">
        <v>122</v>
      </c>
      <c r="I588" t="str">
        <f t="shared" si="191"/>
        <v>L3SguH3</v>
      </c>
      <c r="J588" t="s">
        <v>454</v>
      </c>
      <c r="K588" t="s">
        <v>188</v>
      </c>
      <c r="L588" s="1">
        <v>0.63100000000000001</v>
      </c>
      <c r="M588">
        <v>5.15</v>
      </c>
      <c r="N588" s="1">
        <f t="shared" si="177"/>
        <v>-0.51500000000000001</v>
      </c>
      <c r="O588" t="s">
        <v>189</v>
      </c>
      <c r="P588">
        <v>0.69799999999999995</v>
      </c>
      <c r="Q588" s="1">
        <f t="shared" si="189"/>
        <v>-6.6999999999999948E-2</v>
      </c>
      <c r="R588">
        <v>17.2</v>
      </c>
      <c r="S588" s="42">
        <f t="shared" si="175"/>
        <v>-1.72</v>
      </c>
      <c r="T588" s="1">
        <f t="shared" si="178"/>
        <v>-1.2050000000000001</v>
      </c>
      <c r="U588">
        <v>51.05</v>
      </c>
      <c r="V588" s="13">
        <f>(T588+U588)/2</f>
        <v>24.922499999999999</v>
      </c>
      <c r="W588" s="21">
        <f t="shared" si="183"/>
        <v>2045.7904624999996</v>
      </c>
      <c r="X588" s="23">
        <f>(P588-L588)/L588</f>
        <v>0.10618066561014255</v>
      </c>
      <c r="Y588" s="27">
        <f t="shared" si="185"/>
        <v>7.5267744548761289E-6</v>
      </c>
      <c r="Z588" s="27">
        <f t="shared" si="186"/>
        <v>1.5398203393174218E-6</v>
      </c>
      <c r="AA588" s="22">
        <f t="shared" si="187"/>
        <v>1.5398203393174219</v>
      </c>
      <c r="AB588" s="22">
        <f t="shared" si="188"/>
        <v>1.2778592027530471</v>
      </c>
      <c r="AC588">
        <v>31.981100000000001</v>
      </c>
      <c r="AD588" s="37"/>
      <c r="AE588" s="39"/>
    </row>
    <row r="589" spans="1:31" x14ac:dyDescent="0.35">
      <c r="A589" s="2">
        <v>44764</v>
      </c>
      <c r="B589" t="s">
        <v>18</v>
      </c>
      <c r="C589" t="s">
        <v>181</v>
      </c>
      <c r="D589" t="s">
        <v>45</v>
      </c>
      <c r="E589" t="s">
        <v>46</v>
      </c>
      <c r="F589">
        <v>8</v>
      </c>
      <c r="G589" t="s">
        <v>25</v>
      </c>
      <c r="H589" t="s">
        <v>137</v>
      </c>
      <c r="I589" t="str">
        <f t="shared" si="191"/>
        <v>L4SguH1</v>
      </c>
      <c r="J589" t="s">
        <v>493</v>
      </c>
      <c r="K589" t="s">
        <v>194</v>
      </c>
      <c r="L589" s="1">
        <v>0.71599999999999997</v>
      </c>
      <c r="M589">
        <v>9.4499999999999993</v>
      </c>
      <c r="N589" s="1">
        <f t="shared" si="177"/>
        <v>-0.94499999999999995</v>
      </c>
      <c r="O589" t="s">
        <v>187</v>
      </c>
      <c r="P589">
        <v>0.60699999999999998</v>
      </c>
      <c r="Q589" s="1">
        <f t="shared" si="189"/>
        <v>0.10899999999999999</v>
      </c>
      <c r="R589">
        <v>15.64</v>
      </c>
      <c r="S589" s="42">
        <f t="shared" si="175"/>
        <v>-1.5640000000000001</v>
      </c>
      <c r="T589" s="1">
        <f t="shared" si="178"/>
        <v>-0.61900000000000011</v>
      </c>
      <c r="U589">
        <v>33.5</v>
      </c>
      <c r="V589">
        <v>32.450000000000003</v>
      </c>
      <c r="W589" s="21">
        <f t="shared" si="183"/>
        <v>880.96625000000006</v>
      </c>
      <c r="X589" s="23">
        <f>(L589-P589)/P589</f>
        <v>0.17957166392092255</v>
      </c>
      <c r="Y589" s="27">
        <f t="shared" si="185"/>
        <v>1.4371883947863333E-5</v>
      </c>
      <c r="Z589" s="27">
        <f t="shared" si="186"/>
        <v>1.2661144706984359E-6</v>
      </c>
      <c r="AA589" s="22">
        <f t="shared" si="187"/>
        <v>1.2661144706984357</v>
      </c>
      <c r="AB589" s="22">
        <f t="shared" si="188"/>
        <v>2.0454191772187973</v>
      </c>
      <c r="AC589">
        <v>34.764699999999998</v>
      </c>
      <c r="AD589" s="34"/>
      <c r="AE589" s="35"/>
    </row>
    <row r="590" spans="1:31" x14ac:dyDescent="0.35">
      <c r="A590" s="2">
        <v>44779</v>
      </c>
      <c r="B590" s="6" t="s">
        <v>18</v>
      </c>
      <c r="C590" s="6" t="s">
        <v>196</v>
      </c>
      <c r="D590" t="s">
        <v>20</v>
      </c>
      <c r="E590" t="s">
        <v>21</v>
      </c>
      <c r="F590">
        <v>3</v>
      </c>
      <c r="G590" t="s">
        <v>25</v>
      </c>
      <c r="H590" t="s">
        <v>31</v>
      </c>
      <c r="I590" t="str">
        <f t="shared" si="191"/>
        <v>K6SguA8</v>
      </c>
      <c r="J590" t="s">
        <v>431</v>
      </c>
      <c r="K590" t="s">
        <v>117</v>
      </c>
      <c r="L590" s="1">
        <v>0.57499999999999996</v>
      </c>
      <c r="M590">
        <v>5.92</v>
      </c>
      <c r="N590" s="1">
        <f t="shared" si="177"/>
        <v>-0.59199999999999997</v>
      </c>
      <c r="O590" s="6" t="s">
        <v>213</v>
      </c>
      <c r="P590">
        <v>0.432</v>
      </c>
      <c r="Q590" s="1">
        <f t="shared" si="189"/>
        <v>0.14299999999999996</v>
      </c>
      <c r="R590">
        <v>15.48</v>
      </c>
      <c r="S590" s="42">
        <f t="shared" si="175"/>
        <v>-1.548</v>
      </c>
      <c r="T590" s="1">
        <f t="shared" si="178"/>
        <v>-0.95600000000000007</v>
      </c>
      <c r="U590">
        <v>50.055</v>
      </c>
      <c r="V590">
        <v>50.055</v>
      </c>
      <c r="W590" s="21">
        <f t="shared" si="183"/>
        <v>1966.819874625</v>
      </c>
      <c r="X590" s="23">
        <f>(L590-P590)/P590</f>
        <v>0.33101851851851843</v>
      </c>
      <c r="Y590" s="27">
        <f t="shared" si="185"/>
        <v>3.051301560805666E-5</v>
      </c>
      <c r="Z590" s="27">
        <f t="shared" si="186"/>
        <v>6.0013605532668673E-6</v>
      </c>
      <c r="AA590" s="22">
        <f t="shared" si="187"/>
        <v>6.001360553266867</v>
      </c>
      <c r="AB590" s="22">
        <f t="shared" si="188"/>
        <v>6.2775738004883541</v>
      </c>
      <c r="AC590">
        <v>31.516500000000001</v>
      </c>
      <c r="AD590" s="34"/>
      <c r="AE590" s="35"/>
    </row>
    <row r="591" spans="1:31" x14ac:dyDescent="0.35">
      <c r="A591" s="2">
        <v>44733</v>
      </c>
      <c r="B591" t="s">
        <v>18</v>
      </c>
      <c r="C591" t="s">
        <v>141</v>
      </c>
      <c r="D591" t="s">
        <v>133</v>
      </c>
      <c r="E591" t="s">
        <v>46</v>
      </c>
      <c r="F591">
        <v>1</v>
      </c>
      <c r="G591" t="s">
        <v>25</v>
      </c>
      <c r="H591" t="s">
        <v>83</v>
      </c>
      <c r="I591" t="str">
        <f t="shared" si="191"/>
        <v>K1SguH8</v>
      </c>
      <c r="J591" t="s">
        <v>485</v>
      </c>
      <c r="K591" t="s">
        <v>142</v>
      </c>
      <c r="L591" s="1">
        <v>0.71099999999999997</v>
      </c>
      <c r="M591">
        <v>9.8699999999999992</v>
      </c>
      <c r="N591" s="1">
        <f t="shared" si="177"/>
        <v>-0.98699999999999988</v>
      </c>
      <c r="O591" t="s">
        <v>100</v>
      </c>
      <c r="P591">
        <v>0.61899999999999999</v>
      </c>
      <c r="Q591" s="1">
        <f t="shared" si="189"/>
        <v>9.1999999999999971E-2</v>
      </c>
      <c r="R591">
        <v>15.02</v>
      </c>
      <c r="S591" s="42">
        <f t="shared" si="175"/>
        <v>-1.502</v>
      </c>
      <c r="T591" s="1">
        <f t="shared" si="178"/>
        <v>-0.51500000000000012</v>
      </c>
      <c r="U591">
        <v>28.45</v>
      </c>
      <c r="V591" s="13">
        <f>(T591+U591)/2</f>
        <v>13.967499999999999</v>
      </c>
      <c r="W591" s="21">
        <f t="shared" si="183"/>
        <v>635.38096250000001</v>
      </c>
      <c r="X591" s="23">
        <f>(L591-P591)/P591</f>
        <v>0.14862681744749592</v>
      </c>
      <c r="Y591" s="27">
        <f t="shared" si="185"/>
        <v>1.1386718596041654E-5</v>
      </c>
      <c r="Z591" s="27">
        <f t="shared" si="186"/>
        <v>7.2349042212695936E-7</v>
      </c>
      <c r="AA591" s="22">
        <f t="shared" si="187"/>
        <v>0.72349042212695935</v>
      </c>
      <c r="AB591" s="22">
        <f t="shared" si="188"/>
        <v>1.404835771120309</v>
      </c>
      <c r="AC591">
        <v>30.972899999999999</v>
      </c>
      <c r="AD591" s="31"/>
      <c r="AE591" s="32"/>
    </row>
    <row r="592" spans="1:31" x14ac:dyDescent="0.35">
      <c r="A592" s="2">
        <v>44720</v>
      </c>
      <c r="B592" t="s">
        <v>18</v>
      </c>
      <c r="C592" t="s">
        <v>19</v>
      </c>
      <c r="D592" t="s">
        <v>86</v>
      </c>
      <c r="E592" t="s">
        <v>46</v>
      </c>
      <c r="F592">
        <v>5</v>
      </c>
      <c r="G592" t="s">
        <v>25</v>
      </c>
      <c r="H592" t="s">
        <v>93</v>
      </c>
      <c r="I592" t="str">
        <f t="shared" si="191"/>
        <v>K5SguH9</v>
      </c>
      <c r="J592" t="s">
        <v>409</v>
      </c>
      <c r="K592" t="s">
        <v>87</v>
      </c>
      <c r="L592" s="1">
        <v>0.78200000000000003</v>
      </c>
      <c r="M592">
        <v>9.06</v>
      </c>
      <c r="N592" s="1">
        <f t="shared" si="177"/>
        <v>-0.90600000000000003</v>
      </c>
      <c r="O592" t="s">
        <v>88</v>
      </c>
      <c r="P592">
        <v>0.84599999999999997</v>
      </c>
      <c r="Q592" s="1">
        <f t="shared" si="189"/>
        <v>-6.3999999999999946E-2</v>
      </c>
      <c r="R592">
        <v>14.78</v>
      </c>
      <c r="S592" s="42">
        <f t="shared" si="175"/>
        <v>-1.478</v>
      </c>
      <c r="T592" s="1">
        <f t="shared" si="178"/>
        <v>-0.57199999999999995</v>
      </c>
      <c r="U592">
        <v>37.549999999999997</v>
      </c>
      <c r="V592" s="13">
        <f>(T592+U592)/2</f>
        <v>18.488999999999997</v>
      </c>
      <c r="W592" s="21">
        <f t="shared" si="183"/>
        <v>1106.8519624999999</v>
      </c>
      <c r="X592" s="23">
        <f>(P592-L592)/L592</f>
        <v>8.1841432225063862E-2</v>
      </c>
      <c r="Y592" s="27">
        <f t="shared" si="185"/>
        <v>5.4628213284182097E-6</v>
      </c>
      <c r="Z592" s="27">
        <f t="shared" si="186"/>
        <v>6.0465345081465524E-7</v>
      </c>
      <c r="AA592" s="22">
        <f t="shared" si="187"/>
        <v>0.60465345081465527</v>
      </c>
      <c r="AB592" s="22">
        <f t="shared" si="188"/>
        <v>1.0570864524731736</v>
      </c>
      <c r="AC592">
        <v>26.9267</v>
      </c>
      <c r="AD592" s="37"/>
      <c r="AE592" s="39"/>
    </row>
    <row r="593" spans="1:31" x14ac:dyDescent="0.35">
      <c r="A593" s="10">
        <v>44777</v>
      </c>
      <c r="B593" s="6" t="s">
        <v>18</v>
      </c>
      <c r="C593" s="6" t="s">
        <v>196</v>
      </c>
      <c r="D593" t="s">
        <v>133</v>
      </c>
      <c r="E593" t="s">
        <v>46</v>
      </c>
      <c r="F593">
        <v>7</v>
      </c>
      <c r="G593" t="s">
        <v>25</v>
      </c>
      <c r="H593" t="s">
        <v>116</v>
      </c>
      <c r="I593" t="str">
        <f t="shared" si="191"/>
        <v>K1SguG10</v>
      </c>
      <c r="J593" t="s">
        <v>484</v>
      </c>
      <c r="K593" t="s">
        <v>204</v>
      </c>
      <c r="L593" s="1">
        <v>0.79400000000000004</v>
      </c>
      <c r="M593">
        <v>4.08</v>
      </c>
      <c r="N593" s="1">
        <f t="shared" si="177"/>
        <v>-0.40800000000000003</v>
      </c>
      <c r="O593" s="6" t="s">
        <v>205</v>
      </c>
      <c r="P593">
        <v>0.77400000000000002</v>
      </c>
      <c r="Q593" s="1">
        <f t="shared" si="189"/>
        <v>2.0000000000000018E-2</v>
      </c>
      <c r="R593">
        <v>14.76</v>
      </c>
      <c r="S593" s="42">
        <f t="shared" ref="S593:S656" si="193">R593/-10</f>
        <v>-1.476</v>
      </c>
      <c r="T593" s="1">
        <f t="shared" si="178"/>
        <v>-1.0680000000000001</v>
      </c>
      <c r="U593">
        <v>34.14</v>
      </c>
      <c r="V593">
        <v>34.14</v>
      </c>
      <c r="W593" s="21">
        <f t="shared" si="183"/>
        <v>914.94858600000009</v>
      </c>
      <c r="X593" s="23">
        <f>(L593-P593)/P593</f>
        <v>2.583979328165377E-2</v>
      </c>
      <c r="Y593" s="27">
        <f t="shared" si="185"/>
        <v>1.321523113772781E-6</v>
      </c>
      <c r="Z593" s="27">
        <f t="shared" si="186"/>
        <v>1.2091257043127232E-7</v>
      </c>
      <c r="AA593" s="22">
        <f t="shared" si="187"/>
        <v>0.12091257043127232</v>
      </c>
      <c r="AB593" s="22">
        <f t="shared" si="188"/>
        <v>0.11321401725774562</v>
      </c>
      <c r="AC593">
        <v>29.967099999999999</v>
      </c>
      <c r="AD593" s="37"/>
      <c r="AE593" s="39"/>
    </row>
    <row r="594" spans="1:31" x14ac:dyDescent="0.35">
      <c r="A594" s="2">
        <v>44779</v>
      </c>
      <c r="B594" s="6" t="s">
        <v>18</v>
      </c>
      <c r="C594" s="6" t="s">
        <v>196</v>
      </c>
      <c r="D594" t="s">
        <v>45</v>
      </c>
      <c r="E594" t="s">
        <v>46</v>
      </c>
      <c r="F594">
        <v>11</v>
      </c>
      <c r="G594" t="s">
        <v>25</v>
      </c>
      <c r="H594" t="s">
        <v>53</v>
      </c>
      <c r="I594" t="str">
        <f t="shared" si="191"/>
        <v>L4SguG1</v>
      </c>
      <c r="J594" t="s">
        <v>439</v>
      </c>
      <c r="K594" t="s">
        <v>212</v>
      </c>
      <c r="L594" s="1">
        <v>0.73899999999999999</v>
      </c>
      <c r="M594">
        <v>7.16</v>
      </c>
      <c r="N594" s="1">
        <f t="shared" si="177"/>
        <v>-0.71599999999999997</v>
      </c>
      <c r="O594" s="6" t="s">
        <v>178</v>
      </c>
      <c r="P594">
        <v>0.59099999999999997</v>
      </c>
      <c r="Q594" s="1">
        <f t="shared" si="189"/>
        <v>0.14800000000000002</v>
      </c>
      <c r="R594">
        <v>14.11</v>
      </c>
      <c r="S594" s="42">
        <f t="shared" si="193"/>
        <v>-1.411</v>
      </c>
      <c r="T594" s="1">
        <f t="shared" si="178"/>
        <v>-0.69500000000000006</v>
      </c>
      <c r="U594">
        <v>33.5</v>
      </c>
      <c r="V594">
        <v>33.5</v>
      </c>
      <c r="W594" s="21">
        <f t="shared" si="183"/>
        <v>880.96625000000006</v>
      </c>
      <c r="X594" s="23">
        <f>(L594-P594)/P594</f>
        <v>0.25042301184433169</v>
      </c>
      <c r="Y594" s="27">
        <f t="shared" si="185"/>
        <v>2.1642874647480199E-5</v>
      </c>
      <c r="Z594" s="27">
        <f t="shared" si="186"/>
        <v>1.9066642117410706E-6</v>
      </c>
      <c r="AA594" s="22">
        <f t="shared" si="187"/>
        <v>1.9066642117410706</v>
      </c>
      <c r="AB594" s="22">
        <f t="shared" si="188"/>
        <v>2.7434017435123317</v>
      </c>
      <c r="AC594">
        <v>31.516500000000001</v>
      </c>
      <c r="AD594" s="31"/>
      <c r="AE594" s="32"/>
    </row>
    <row r="595" spans="1:31" x14ac:dyDescent="0.35">
      <c r="A595" s="2">
        <v>44792</v>
      </c>
      <c r="B595" s="6" t="s">
        <v>18</v>
      </c>
      <c r="C595" s="6" t="s">
        <v>214</v>
      </c>
      <c r="D595" t="s">
        <v>45</v>
      </c>
      <c r="E595" t="s">
        <v>46</v>
      </c>
      <c r="F595">
        <v>2</v>
      </c>
      <c r="G595" t="s">
        <v>25</v>
      </c>
      <c r="H595" t="s">
        <v>53</v>
      </c>
      <c r="I595" t="str">
        <f t="shared" si="191"/>
        <v>L4SguG1</v>
      </c>
      <c r="J595" t="s">
        <v>439</v>
      </c>
      <c r="K595" t="s">
        <v>226</v>
      </c>
      <c r="L595" s="1">
        <v>0.75700000000000001</v>
      </c>
      <c r="M595">
        <v>7.37</v>
      </c>
      <c r="N595" s="1">
        <f t="shared" si="177"/>
        <v>-0.73699999999999999</v>
      </c>
      <c r="O595" t="s">
        <v>60</v>
      </c>
      <c r="P595">
        <v>0.57599999999999996</v>
      </c>
      <c r="Q595" s="1">
        <f t="shared" si="189"/>
        <v>0.18100000000000005</v>
      </c>
      <c r="R595">
        <v>14.08</v>
      </c>
      <c r="S595" s="42">
        <f t="shared" si="193"/>
        <v>-1.4079999999999999</v>
      </c>
      <c r="T595" s="1">
        <f t="shared" si="178"/>
        <v>-0.67099999999999993</v>
      </c>
      <c r="U595">
        <v>33.5</v>
      </c>
      <c r="V595">
        <v>33.5</v>
      </c>
      <c r="W595" s="21">
        <f t="shared" si="183"/>
        <v>880.96625000000006</v>
      </c>
      <c r="X595" s="23">
        <f>(L595-P595)/P595</f>
        <v>0.31423611111111122</v>
      </c>
      <c r="Y595" s="27">
        <f t="shared" si="185"/>
        <v>2.861997235752413E-5</v>
      </c>
      <c r="Z595" s="27">
        <f t="shared" si="186"/>
        <v>2.5213229722911695E-6</v>
      </c>
      <c r="AA595" s="22">
        <f t="shared" si="187"/>
        <v>2.5213229722911694</v>
      </c>
      <c r="AB595" s="22">
        <f t="shared" si="188"/>
        <v>3.7575603163802827</v>
      </c>
      <c r="AC595">
        <v>34.301699999999997</v>
      </c>
      <c r="AD595" s="37"/>
      <c r="AE595" s="35"/>
    </row>
    <row r="596" spans="1:31" x14ac:dyDescent="0.35">
      <c r="A596" s="2">
        <v>44733</v>
      </c>
      <c r="B596" t="s">
        <v>18</v>
      </c>
      <c r="C596" t="s">
        <v>141</v>
      </c>
      <c r="D596" t="s">
        <v>133</v>
      </c>
      <c r="E596" t="s">
        <v>46</v>
      </c>
      <c r="F596">
        <v>7</v>
      </c>
      <c r="G596" t="s">
        <v>25</v>
      </c>
      <c r="H596" t="s">
        <v>116</v>
      </c>
      <c r="I596" t="str">
        <f t="shared" si="191"/>
        <v>K1SguG10</v>
      </c>
      <c r="J596" t="s">
        <v>484</v>
      </c>
      <c r="K596" t="s">
        <v>142</v>
      </c>
      <c r="L596" s="1">
        <v>0.70699999999999996</v>
      </c>
      <c r="M596">
        <v>7.95</v>
      </c>
      <c r="N596" s="1">
        <f t="shared" si="177"/>
        <v>-0.79500000000000004</v>
      </c>
      <c r="O596" t="s">
        <v>100</v>
      </c>
      <c r="P596">
        <v>0.76600000000000001</v>
      </c>
      <c r="Q596" s="1">
        <f t="shared" si="189"/>
        <v>-5.9000000000000052E-2</v>
      </c>
      <c r="R596">
        <v>13.87</v>
      </c>
      <c r="S596" s="42">
        <f t="shared" si="193"/>
        <v>-1.387</v>
      </c>
      <c r="T596" s="1">
        <f t="shared" si="178"/>
        <v>-0.59199999999999997</v>
      </c>
      <c r="U596">
        <v>34.14</v>
      </c>
      <c r="V596" s="13">
        <f>(T596+U596)/2</f>
        <v>16.774000000000001</v>
      </c>
      <c r="W596" s="21">
        <f t="shared" si="183"/>
        <v>914.94858600000009</v>
      </c>
      <c r="X596" s="23">
        <f>(P596-L596)/L596</f>
        <v>8.3451202263083529E-2</v>
      </c>
      <c r="Y596" s="27">
        <f t="shared" si="185"/>
        <v>5.5953916361614034E-6</v>
      </c>
      <c r="Z596" s="27">
        <f t="shared" si="186"/>
        <v>5.1194956656221033E-7</v>
      </c>
      <c r="AA596" s="22">
        <f t="shared" si="187"/>
        <v>0.51194956656221036</v>
      </c>
      <c r="AB596" s="22">
        <f t="shared" si="188"/>
        <v>0.86477967324697702</v>
      </c>
      <c r="AC596">
        <v>30.972899999999999</v>
      </c>
      <c r="AD596" s="31"/>
      <c r="AE596" s="32"/>
    </row>
    <row r="597" spans="1:31" x14ac:dyDescent="0.35">
      <c r="A597" s="2">
        <v>44748</v>
      </c>
      <c r="B597" t="s">
        <v>18</v>
      </c>
      <c r="C597" t="s">
        <v>155</v>
      </c>
      <c r="D597" s="6" t="s">
        <v>45</v>
      </c>
      <c r="E597" t="s">
        <v>46</v>
      </c>
      <c r="F597" s="6">
        <v>2</v>
      </c>
      <c r="G597" s="6" t="s">
        <v>25</v>
      </c>
      <c r="H597" s="6" t="s">
        <v>137</v>
      </c>
      <c r="I597" t="str">
        <f t="shared" si="191"/>
        <v>L4SguH1</v>
      </c>
      <c r="J597" t="s">
        <v>493</v>
      </c>
      <c r="K597" s="6" t="s">
        <v>169</v>
      </c>
      <c r="L597" s="8">
        <v>0.753</v>
      </c>
      <c r="M597">
        <v>6.59</v>
      </c>
      <c r="N597" s="1">
        <f t="shared" si="177"/>
        <v>-0.65900000000000003</v>
      </c>
      <c r="O597" t="s">
        <v>170</v>
      </c>
      <c r="P597">
        <v>0.60299999999999998</v>
      </c>
      <c r="Q597" s="1">
        <f t="shared" si="189"/>
        <v>0.15000000000000002</v>
      </c>
      <c r="R597" s="6">
        <v>13.24</v>
      </c>
      <c r="S597" s="42">
        <f t="shared" si="193"/>
        <v>-1.3240000000000001</v>
      </c>
      <c r="T597" s="1">
        <f t="shared" si="178"/>
        <v>-0.66500000000000004</v>
      </c>
      <c r="U597">
        <v>33.5</v>
      </c>
      <c r="V597">
        <v>32.450000000000003</v>
      </c>
      <c r="W597" s="21">
        <f t="shared" si="183"/>
        <v>880.96625000000006</v>
      </c>
      <c r="X597" s="23">
        <f>(L597-P597)/P597</f>
        <v>0.24875621890547267</v>
      </c>
      <c r="Y597" s="27">
        <f t="shared" si="185"/>
        <v>2.1465681938778045E-5</v>
      </c>
      <c r="Z597" s="27">
        <f t="shared" si="186"/>
        <v>1.8910541321298025E-6</v>
      </c>
      <c r="AA597" s="22">
        <f t="shared" si="187"/>
        <v>1.8910541321298024</v>
      </c>
      <c r="AB597" s="22">
        <f t="shared" si="188"/>
        <v>2.843690424255342</v>
      </c>
      <c r="AC597">
        <v>33.4651</v>
      </c>
      <c r="AD597" s="31"/>
      <c r="AE597" s="32"/>
    </row>
    <row r="598" spans="1:31" x14ac:dyDescent="0.35">
      <c r="A598" s="2">
        <v>44733</v>
      </c>
      <c r="B598" t="s">
        <v>18</v>
      </c>
      <c r="C598" t="s">
        <v>141</v>
      </c>
      <c r="D598" t="s">
        <v>123</v>
      </c>
      <c r="E598" t="s">
        <v>21</v>
      </c>
      <c r="F598">
        <v>4</v>
      </c>
      <c r="G598" t="s">
        <v>25</v>
      </c>
      <c r="H598" t="s">
        <v>68</v>
      </c>
      <c r="I598" t="str">
        <f t="shared" si="191"/>
        <v>M1SguG6</v>
      </c>
      <c r="J598" t="s">
        <v>469</v>
      </c>
      <c r="K598" t="s">
        <v>145</v>
      </c>
      <c r="L598" s="1">
        <v>0.72199999999999998</v>
      </c>
      <c r="M598">
        <v>3.43</v>
      </c>
      <c r="N598" s="1">
        <f t="shared" si="177"/>
        <v>-0.34300000000000003</v>
      </c>
      <c r="O598" t="s">
        <v>146</v>
      </c>
      <c r="P598">
        <v>0.58299999999999996</v>
      </c>
      <c r="Q598" s="1">
        <f t="shared" si="189"/>
        <v>0.13900000000000001</v>
      </c>
      <c r="R598">
        <v>12.83</v>
      </c>
      <c r="S598" s="42">
        <f t="shared" si="193"/>
        <v>-1.2829999999999999</v>
      </c>
      <c r="T598" s="1">
        <f t="shared" si="178"/>
        <v>-0.94</v>
      </c>
      <c r="U598">
        <v>44.5</v>
      </c>
      <c r="V598" s="13">
        <f>(T598+U598)/2</f>
        <v>21.78</v>
      </c>
      <c r="W598" s="21">
        <f t="shared" si="183"/>
        <v>1554.4962500000001</v>
      </c>
      <c r="X598" s="23">
        <f>(L598-P598)/P598</f>
        <v>0.23842195540308753</v>
      </c>
      <c r="Y598" s="27">
        <f t="shared" si="185"/>
        <v>2.0373244143308797E-5</v>
      </c>
      <c r="Z598" s="27">
        <f t="shared" si="186"/>
        <v>3.1670131621107987E-6</v>
      </c>
      <c r="AA598" s="22">
        <f t="shared" si="187"/>
        <v>3.1670131621107989</v>
      </c>
      <c r="AB598" s="22">
        <f t="shared" si="188"/>
        <v>3.3691629384157435</v>
      </c>
      <c r="AC598">
        <v>30.972899999999999</v>
      </c>
      <c r="AD598" s="34"/>
      <c r="AE598" s="35"/>
    </row>
    <row r="599" spans="1:31" x14ac:dyDescent="0.35">
      <c r="A599" s="2">
        <v>44792</v>
      </c>
      <c r="B599" s="6" t="s">
        <v>18</v>
      </c>
      <c r="C599" s="6" t="s">
        <v>214</v>
      </c>
      <c r="D599" t="s">
        <v>20</v>
      </c>
      <c r="E599" t="s">
        <v>21</v>
      </c>
      <c r="F599">
        <v>5</v>
      </c>
      <c r="G599" t="s">
        <v>25</v>
      </c>
      <c r="H599" t="s">
        <v>74</v>
      </c>
      <c r="I599" t="str">
        <f t="shared" si="191"/>
        <v>K6SguC9</v>
      </c>
      <c r="J599" t="s">
        <v>490</v>
      </c>
      <c r="K599" t="s">
        <v>225</v>
      </c>
      <c r="L599" s="1">
        <v>0.73299999999999998</v>
      </c>
      <c r="M599">
        <v>6.34</v>
      </c>
      <c r="N599" s="1">
        <f t="shared" si="177"/>
        <v>-0.63400000000000001</v>
      </c>
      <c r="O599" t="s">
        <v>175</v>
      </c>
      <c r="P599">
        <v>0.59199999999999997</v>
      </c>
      <c r="Q599" s="1">
        <f t="shared" si="189"/>
        <v>0.14100000000000001</v>
      </c>
      <c r="R599">
        <v>12.82</v>
      </c>
      <c r="S599" s="42">
        <f t="shared" si="193"/>
        <v>-1.282</v>
      </c>
      <c r="T599" s="1">
        <f t="shared" si="178"/>
        <v>-0.64800000000000002</v>
      </c>
      <c r="U599">
        <v>57.585000000000001</v>
      </c>
      <c r="V599">
        <v>57.585000000000001</v>
      </c>
      <c r="W599" s="21">
        <f t="shared" si="183"/>
        <v>2603.085296625</v>
      </c>
      <c r="X599" s="23">
        <f>(L599-P599)/P599</f>
        <v>0.23817567567567571</v>
      </c>
      <c r="Y599" s="27">
        <f t="shared" si="185"/>
        <v>2.0347341216986232E-5</v>
      </c>
      <c r="Z599" s="27">
        <f t="shared" si="186"/>
        <v>5.2965864747348698E-6</v>
      </c>
      <c r="AA599" s="22">
        <f t="shared" si="187"/>
        <v>5.2965864747348697</v>
      </c>
      <c r="AB599" s="22">
        <f t="shared" si="188"/>
        <v>8.1737445597760328</v>
      </c>
      <c r="AC599">
        <v>34.301699999999997</v>
      </c>
      <c r="AD599" s="34"/>
      <c r="AE599" s="35"/>
    </row>
    <row r="600" spans="1:31" x14ac:dyDescent="0.35">
      <c r="A600" s="2">
        <v>44791</v>
      </c>
      <c r="B600" s="6" t="s">
        <v>18</v>
      </c>
      <c r="C600" s="6" t="s">
        <v>214</v>
      </c>
      <c r="D600" t="s">
        <v>86</v>
      </c>
      <c r="E600" t="s">
        <v>46</v>
      </c>
      <c r="F600">
        <v>12</v>
      </c>
      <c r="G600" t="s">
        <v>25</v>
      </c>
      <c r="H600" t="s">
        <v>93</v>
      </c>
      <c r="I600" t="str">
        <f t="shared" si="191"/>
        <v>K5SguH9</v>
      </c>
      <c r="J600" t="s">
        <v>409</v>
      </c>
      <c r="K600" t="s">
        <v>23</v>
      </c>
      <c r="L600" s="1">
        <v>0.76600000000000001</v>
      </c>
      <c r="M600">
        <v>6.43</v>
      </c>
      <c r="N600" s="1">
        <f t="shared" si="177"/>
        <v>-0.64300000000000002</v>
      </c>
      <c r="O600" t="s">
        <v>224</v>
      </c>
      <c r="P600">
        <v>0.79600000000000004</v>
      </c>
      <c r="Q600" s="1">
        <f t="shared" si="189"/>
        <v>-3.0000000000000027E-2</v>
      </c>
      <c r="R600">
        <v>12.65</v>
      </c>
      <c r="S600" s="42">
        <f t="shared" si="193"/>
        <v>-1.2650000000000001</v>
      </c>
      <c r="T600" s="1">
        <f t="shared" si="178"/>
        <v>-0.62200000000000011</v>
      </c>
      <c r="U600">
        <v>37.549999999999997</v>
      </c>
      <c r="V600">
        <v>37.549999999999997</v>
      </c>
      <c r="W600" s="21">
        <f t="shared" si="183"/>
        <v>1106.8519624999999</v>
      </c>
      <c r="X600" s="23">
        <f>(P600-L600)/L600</f>
        <v>3.9164490861618835E-2</v>
      </c>
      <c r="Y600" s="27">
        <f t="shared" si="185"/>
        <v>2.2049442364495367E-6</v>
      </c>
      <c r="Z600" s="27">
        <f t="shared" si="186"/>
        <v>2.4405468553172336E-7</v>
      </c>
      <c r="AA600" s="22">
        <f t="shared" si="187"/>
        <v>0.24405468553172335</v>
      </c>
      <c r="AB600" s="22">
        <f t="shared" si="188"/>
        <v>0.39237087706064838</v>
      </c>
      <c r="AC600">
        <v>28.894600000000001</v>
      </c>
      <c r="AD600" s="37"/>
      <c r="AE600" s="39"/>
    </row>
    <row r="601" spans="1:31" x14ac:dyDescent="0.35">
      <c r="A601" s="2">
        <v>44747</v>
      </c>
      <c r="B601" t="s">
        <v>18</v>
      </c>
      <c r="C601" t="s">
        <v>155</v>
      </c>
      <c r="D601" t="s">
        <v>20</v>
      </c>
      <c r="E601" t="s">
        <v>21</v>
      </c>
      <c r="F601">
        <v>12</v>
      </c>
      <c r="G601" t="s">
        <v>25</v>
      </c>
      <c r="H601" t="s">
        <v>74</v>
      </c>
      <c r="I601" t="str">
        <f t="shared" si="191"/>
        <v>K6SguC9</v>
      </c>
      <c r="J601" t="s">
        <v>490</v>
      </c>
      <c r="K601" t="s">
        <v>143</v>
      </c>
      <c r="L601" s="1">
        <v>0.69399999999999995</v>
      </c>
      <c r="M601">
        <v>11.6</v>
      </c>
      <c r="N601" s="1">
        <f t="shared" si="177"/>
        <v>-1.1599999999999999</v>
      </c>
      <c r="O601" t="s">
        <v>163</v>
      </c>
      <c r="P601">
        <v>0.57599999999999996</v>
      </c>
      <c r="Q601" s="1">
        <f t="shared" si="189"/>
        <v>0.11799999999999999</v>
      </c>
      <c r="R601">
        <v>12.58</v>
      </c>
      <c r="S601" s="42">
        <f t="shared" si="193"/>
        <v>-1.258</v>
      </c>
      <c r="T601" s="1">
        <f t="shared" si="178"/>
        <v>-9.8000000000000087E-2</v>
      </c>
      <c r="U601">
        <v>57.585000000000001</v>
      </c>
      <c r="V601">
        <v>46.5</v>
      </c>
      <c r="W601" s="21">
        <f t="shared" si="183"/>
        <v>2603.085296625</v>
      </c>
      <c r="X601" s="23">
        <f>(L601-P601)/P601</f>
        <v>0.2048611111111111</v>
      </c>
      <c r="Y601" s="27">
        <f t="shared" ref="Y601:Y632" si="194">119*(10^-6)*(X601^1.231)</f>
        <v>1.6902604720260495E-5</v>
      </c>
      <c r="Z601" s="27">
        <f t="shared" ref="Z601:Z632" si="195">Y601*(W601/10000)</f>
        <v>4.3998921821974415E-6</v>
      </c>
      <c r="AA601" s="22">
        <f t="shared" ref="AA601:AA632" si="196">Z601*10^6</f>
        <v>4.3998921821974415</v>
      </c>
      <c r="AB601" s="22">
        <f t="shared" ref="AB601:AB632" si="197">AA601/ABS(T601)</f>
        <v>44.896859002014672</v>
      </c>
      <c r="AC601">
        <v>33.278799999999997</v>
      </c>
      <c r="AD601" s="31"/>
      <c r="AE601" s="32"/>
    </row>
    <row r="602" spans="1:31" x14ac:dyDescent="0.35">
      <c r="A602" s="2">
        <v>44779</v>
      </c>
      <c r="B602" s="6" t="s">
        <v>18</v>
      </c>
      <c r="C602" s="6" t="s">
        <v>196</v>
      </c>
      <c r="D602" t="s">
        <v>86</v>
      </c>
      <c r="E602" t="s">
        <v>46</v>
      </c>
      <c r="F602">
        <v>1</v>
      </c>
      <c r="G602" t="s">
        <v>25</v>
      </c>
      <c r="H602" t="s">
        <v>93</v>
      </c>
      <c r="I602" t="str">
        <f t="shared" si="191"/>
        <v>K5SguH9</v>
      </c>
      <c r="J602" t="s">
        <v>409</v>
      </c>
      <c r="K602" t="s">
        <v>150</v>
      </c>
      <c r="L602" s="1">
        <v>0.82799999999999996</v>
      </c>
      <c r="M602">
        <v>2.67</v>
      </c>
      <c r="N602" s="1">
        <f t="shared" si="177"/>
        <v>-0.26700000000000002</v>
      </c>
      <c r="O602" s="6" t="s">
        <v>211</v>
      </c>
      <c r="P602">
        <v>0.85699999999999998</v>
      </c>
      <c r="Q602" s="1">
        <f t="shared" si="189"/>
        <v>-2.9000000000000026E-2</v>
      </c>
      <c r="R602">
        <v>12.39</v>
      </c>
      <c r="S602" s="42">
        <f t="shared" si="193"/>
        <v>-1.2390000000000001</v>
      </c>
      <c r="T602" s="1">
        <f t="shared" si="178"/>
        <v>-0.97200000000000009</v>
      </c>
      <c r="U602">
        <v>37.549999999999997</v>
      </c>
      <c r="V602">
        <v>37.549999999999997</v>
      </c>
      <c r="W602" s="21">
        <f t="shared" si="183"/>
        <v>1106.8519624999999</v>
      </c>
      <c r="X602" s="23">
        <f>(P602-L602)/L602</f>
        <v>3.5024154589372011E-2</v>
      </c>
      <c r="Y602" s="27">
        <f t="shared" si="194"/>
        <v>1.9216024873841444E-6</v>
      </c>
      <c r="Z602" s="27">
        <f t="shared" si="195"/>
        <v>2.1269294843060215E-7</v>
      </c>
      <c r="AA602" s="22">
        <f t="shared" si="196"/>
        <v>0.21269294843060216</v>
      </c>
      <c r="AB602" s="22">
        <f t="shared" si="197"/>
        <v>0.21881990579280056</v>
      </c>
      <c r="AC602">
        <v>31.516500000000001</v>
      </c>
      <c r="AD602" s="34"/>
      <c r="AE602" s="35"/>
    </row>
    <row r="603" spans="1:31" x14ac:dyDescent="0.35">
      <c r="A603" s="2">
        <v>44778</v>
      </c>
      <c r="B603" s="6" t="s">
        <v>18</v>
      </c>
      <c r="C603" s="6" t="s">
        <v>196</v>
      </c>
      <c r="D603" t="s">
        <v>20</v>
      </c>
      <c r="E603" t="s">
        <v>21</v>
      </c>
      <c r="F603">
        <v>5</v>
      </c>
      <c r="G603" t="s">
        <v>25</v>
      </c>
      <c r="H603" t="s">
        <v>74</v>
      </c>
      <c r="I603" t="str">
        <f t="shared" si="191"/>
        <v>K6SguC9</v>
      </c>
      <c r="J603" t="s">
        <v>490</v>
      </c>
      <c r="K603" t="s">
        <v>207</v>
      </c>
      <c r="L603" s="1">
        <v>0.66500000000000004</v>
      </c>
      <c r="M603">
        <v>2.94</v>
      </c>
      <c r="N603" s="1">
        <f t="shared" si="177"/>
        <v>-0.29399999999999998</v>
      </c>
      <c r="O603" s="6" t="s">
        <v>163</v>
      </c>
      <c r="P603">
        <v>0.52700000000000002</v>
      </c>
      <c r="Q603" s="1">
        <f t="shared" si="189"/>
        <v>0.13800000000000001</v>
      </c>
      <c r="R603">
        <v>12.32</v>
      </c>
      <c r="S603" s="42">
        <f t="shared" si="193"/>
        <v>-1.232</v>
      </c>
      <c r="T603" s="1">
        <f t="shared" si="178"/>
        <v>-0.93799999999999994</v>
      </c>
      <c r="U603">
        <v>57.585000000000001</v>
      </c>
      <c r="V603">
        <v>57.585000000000001</v>
      </c>
      <c r="W603" s="21">
        <f t="shared" si="183"/>
        <v>2603.085296625</v>
      </c>
      <c r="X603" s="23">
        <f>(L603-P603)/P603</f>
        <v>0.26185958254269448</v>
      </c>
      <c r="Y603" s="27">
        <f t="shared" si="194"/>
        <v>2.2865949995905064E-5</v>
      </c>
      <c r="Z603" s="27">
        <f t="shared" si="195"/>
        <v>5.9522018227702956E-6</v>
      </c>
      <c r="AA603" s="22">
        <f t="shared" si="196"/>
        <v>5.952201822770296</v>
      </c>
      <c r="AB603" s="22">
        <f t="shared" si="197"/>
        <v>6.3456309411197189</v>
      </c>
      <c r="AC603">
        <v>33.254899999999999</v>
      </c>
      <c r="AD603" s="31"/>
      <c r="AE603" s="32"/>
    </row>
    <row r="604" spans="1:31" x14ac:dyDescent="0.35">
      <c r="A604" s="2">
        <v>44723</v>
      </c>
      <c r="B604" t="s">
        <v>18</v>
      </c>
      <c r="C604" t="s">
        <v>19</v>
      </c>
      <c r="D604" t="s">
        <v>133</v>
      </c>
      <c r="E604" t="s">
        <v>46</v>
      </c>
      <c r="F604">
        <v>5</v>
      </c>
      <c r="G604" t="s">
        <v>25</v>
      </c>
      <c r="H604" t="s">
        <v>116</v>
      </c>
      <c r="I604" t="str">
        <f t="shared" si="191"/>
        <v>K1SguG10</v>
      </c>
      <c r="J604" t="s">
        <v>484</v>
      </c>
      <c r="K604" t="s">
        <v>134</v>
      </c>
      <c r="L604" s="1">
        <v>0.71099999999999997</v>
      </c>
      <c r="M604">
        <v>4.2699999999999996</v>
      </c>
      <c r="N604" s="1">
        <f t="shared" si="177"/>
        <v>-0.42699999999999994</v>
      </c>
      <c r="O604" t="s">
        <v>135</v>
      </c>
      <c r="P604">
        <v>0.72899999999999998</v>
      </c>
      <c r="Q604" s="1">
        <f t="shared" si="189"/>
        <v>-1.8000000000000016E-2</v>
      </c>
      <c r="R604">
        <v>12.05</v>
      </c>
      <c r="S604" s="42">
        <f t="shared" si="193"/>
        <v>-1.2050000000000001</v>
      </c>
      <c r="T604" s="1">
        <f t="shared" si="178"/>
        <v>-0.77800000000000014</v>
      </c>
      <c r="U604">
        <v>34.14</v>
      </c>
      <c r="V604" s="13">
        <f>(T604+U604)/2</f>
        <v>16.681000000000001</v>
      </c>
      <c r="W604" s="21">
        <f t="shared" si="183"/>
        <v>914.94858600000009</v>
      </c>
      <c r="X604" s="23">
        <f>(P604-L604)/L604</f>
        <v>2.5316455696202556E-2</v>
      </c>
      <c r="Y604" s="27">
        <f t="shared" si="194"/>
        <v>1.2886528443421936E-6</v>
      </c>
      <c r="Z604" s="27">
        <f t="shared" si="195"/>
        <v>1.1790510977757682E-7</v>
      </c>
      <c r="AA604" s="22">
        <f t="shared" si="196"/>
        <v>0.11790510977757682</v>
      </c>
      <c r="AB604" s="22">
        <f t="shared" si="197"/>
        <v>0.15154898428994446</v>
      </c>
      <c r="AC604">
        <v>31.959900000000001</v>
      </c>
      <c r="AD604" s="31"/>
      <c r="AE604" s="32"/>
    </row>
    <row r="605" spans="1:31" x14ac:dyDescent="0.35">
      <c r="A605" s="2">
        <v>44750</v>
      </c>
      <c r="B605" t="s">
        <v>18</v>
      </c>
      <c r="C605" t="s">
        <v>155</v>
      </c>
      <c r="D605" t="s">
        <v>123</v>
      </c>
      <c r="E605" t="s">
        <v>21</v>
      </c>
      <c r="F605">
        <v>13</v>
      </c>
      <c r="G605" t="s">
        <v>25</v>
      </c>
      <c r="H605" t="s">
        <v>68</v>
      </c>
      <c r="I605" t="str">
        <f t="shared" si="191"/>
        <v>M1SguG6</v>
      </c>
      <c r="J605" t="s">
        <v>469</v>
      </c>
      <c r="K605" t="s">
        <v>169</v>
      </c>
      <c r="L605" s="1">
        <v>0.78200000000000003</v>
      </c>
      <c r="M605">
        <v>8.57</v>
      </c>
      <c r="N605" s="1">
        <f t="shared" si="177"/>
        <v>-0.85699999999999998</v>
      </c>
      <c r="O605" t="s">
        <v>180</v>
      </c>
      <c r="P605">
        <v>0.63800000000000001</v>
      </c>
      <c r="Q605" s="1">
        <f t="shared" si="189"/>
        <v>0.14400000000000002</v>
      </c>
      <c r="R605">
        <v>11.87</v>
      </c>
      <c r="S605" s="42">
        <f t="shared" si="193"/>
        <v>-1.1869999999999998</v>
      </c>
      <c r="T605" s="1">
        <f t="shared" si="178"/>
        <v>-0.32999999999999985</v>
      </c>
      <c r="U605">
        <v>44.5</v>
      </c>
      <c r="V605" s="13">
        <f>(T605+U605)/2</f>
        <v>22.085000000000001</v>
      </c>
      <c r="W605" s="21">
        <f t="shared" si="183"/>
        <v>1554.4962500000001</v>
      </c>
      <c r="X605" s="23">
        <f t="shared" ref="X605:X622" si="198">(L605-P605)/P605</f>
        <v>0.22570532915360503</v>
      </c>
      <c r="Y605" s="27">
        <f t="shared" si="194"/>
        <v>1.9043945662972619E-5</v>
      </c>
      <c r="Z605" s="27">
        <f t="shared" si="195"/>
        <v>2.9603742118294699E-6</v>
      </c>
      <c r="AA605" s="22">
        <f t="shared" si="196"/>
        <v>2.9603742118294698</v>
      </c>
      <c r="AB605" s="22">
        <f t="shared" si="197"/>
        <v>8.9708309449377914</v>
      </c>
      <c r="AC605">
        <v>33.388599999999997</v>
      </c>
      <c r="AD605" s="37"/>
      <c r="AE605" s="39"/>
    </row>
    <row r="606" spans="1:31" x14ac:dyDescent="0.35">
      <c r="A606" s="2">
        <v>44734</v>
      </c>
      <c r="B606" t="s">
        <v>18</v>
      </c>
      <c r="C606" t="s">
        <v>141</v>
      </c>
      <c r="D606" t="s">
        <v>123</v>
      </c>
      <c r="E606" t="s">
        <v>21</v>
      </c>
      <c r="F606">
        <v>4</v>
      </c>
      <c r="G606" t="s">
        <v>25</v>
      </c>
      <c r="H606" t="s">
        <v>68</v>
      </c>
      <c r="I606" t="str">
        <f t="shared" si="191"/>
        <v>M1SguG6</v>
      </c>
      <c r="J606" t="s">
        <v>469</v>
      </c>
      <c r="K606" t="s">
        <v>142</v>
      </c>
      <c r="L606" s="1">
        <v>0.749</v>
      </c>
      <c r="M606">
        <v>2.5099999999999998</v>
      </c>
      <c r="N606" s="1">
        <f t="shared" si="177"/>
        <v>-0.251</v>
      </c>
      <c r="O606" t="s">
        <v>149</v>
      </c>
      <c r="P606">
        <v>0.59499999999999997</v>
      </c>
      <c r="Q606" s="1">
        <f t="shared" si="189"/>
        <v>0.15400000000000003</v>
      </c>
      <c r="R606">
        <v>11.85</v>
      </c>
      <c r="S606" s="42">
        <f t="shared" si="193"/>
        <v>-1.1850000000000001</v>
      </c>
      <c r="T606" s="1">
        <f t="shared" si="178"/>
        <v>-0.93400000000000005</v>
      </c>
      <c r="U606">
        <v>44.5</v>
      </c>
      <c r="V606" s="13">
        <f>(T606+U606)/2</f>
        <v>21.783000000000001</v>
      </c>
      <c r="W606" s="21">
        <f t="shared" si="183"/>
        <v>1554.4962500000001</v>
      </c>
      <c r="X606" s="23">
        <f t="shared" si="198"/>
        <v>0.25882352941176479</v>
      </c>
      <c r="Y606" s="27">
        <f t="shared" si="194"/>
        <v>2.2540034888439923E-5</v>
      </c>
      <c r="Z606" s="27">
        <f t="shared" si="195"/>
        <v>3.5038399708949032E-6</v>
      </c>
      <c r="AA606" s="22">
        <f t="shared" si="196"/>
        <v>3.5038399708949033</v>
      </c>
      <c r="AB606" s="22">
        <f t="shared" si="197"/>
        <v>3.7514346583457208</v>
      </c>
      <c r="AC606">
        <v>31.695499999999999</v>
      </c>
      <c r="AD606" s="31"/>
      <c r="AE606" s="32"/>
    </row>
    <row r="607" spans="1:31" x14ac:dyDescent="0.35">
      <c r="A607" s="2">
        <v>44806</v>
      </c>
      <c r="B607" s="6" t="s">
        <v>18</v>
      </c>
      <c r="C607" s="6" t="s">
        <v>232</v>
      </c>
      <c r="D607" t="s">
        <v>20</v>
      </c>
      <c r="E607" t="s">
        <v>21</v>
      </c>
      <c r="F607">
        <v>11</v>
      </c>
      <c r="G607" t="s">
        <v>25</v>
      </c>
      <c r="H607" t="s">
        <v>31</v>
      </c>
      <c r="I607" t="str">
        <f t="shared" si="191"/>
        <v>K6SguA8</v>
      </c>
      <c r="J607" t="s">
        <v>431</v>
      </c>
      <c r="K607" t="s">
        <v>241</v>
      </c>
      <c r="L607" s="1">
        <v>0.60499999999999998</v>
      </c>
      <c r="M607">
        <v>9.42</v>
      </c>
      <c r="N607" s="1">
        <f t="shared" si="177"/>
        <v>-0.94199999999999995</v>
      </c>
      <c r="O607" t="s">
        <v>32</v>
      </c>
      <c r="P607">
        <v>0.44400000000000001</v>
      </c>
      <c r="Q607" s="1">
        <f t="shared" si="189"/>
        <v>0.16099999999999998</v>
      </c>
      <c r="R607">
        <v>11.78</v>
      </c>
      <c r="S607" s="42">
        <f t="shared" si="193"/>
        <v>-1.1779999999999999</v>
      </c>
      <c r="T607" s="1">
        <f t="shared" si="178"/>
        <v>-0.23599999999999999</v>
      </c>
      <c r="U607">
        <v>50.055</v>
      </c>
      <c r="V607">
        <v>46.5</v>
      </c>
      <c r="W607" s="21">
        <f t="shared" si="183"/>
        <v>1966.819874625</v>
      </c>
      <c r="X607" s="23">
        <f t="shared" si="198"/>
        <v>0.36261261261261257</v>
      </c>
      <c r="Y607" s="27">
        <f t="shared" si="194"/>
        <v>3.4136671945359725E-5</v>
      </c>
      <c r="Z607" s="27">
        <f t="shared" si="195"/>
        <v>6.7140684835687173E-6</v>
      </c>
      <c r="AA607" s="22">
        <f t="shared" si="196"/>
        <v>6.7140684835687177</v>
      </c>
      <c r="AB607" s="22">
        <f t="shared" si="197"/>
        <v>28.449442726986092</v>
      </c>
      <c r="AC607">
        <v>35.566600000000001</v>
      </c>
      <c r="AD607" s="31"/>
      <c r="AE607" s="32"/>
    </row>
    <row r="608" spans="1:31" x14ac:dyDescent="0.35">
      <c r="A608" s="2">
        <v>44791</v>
      </c>
      <c r="B608" s="6" t="s">
        <v>18</v>
      </c>
      <c r="C608" s="6" t="s">
        <v>214</v>
      </c>
      <c r="D608" t="s">
        <v>109</v>
      </c>
      <c r="E608" t="s">
        <v>21</v>
      </c>
      <c r="F608">
        <v>10</v>
      </c>
      <c r="G608" t="s">
        <v>25</v>
      </c>
      <c r="H608" t="s">
        <v>122</v>
      </c>
      <c r="I608" t="str">
        <f t="shared" si="191"/>
        <v>L3SguH3</v>
      </c>
      <c r="J608" t="s">
        <v>454</v>
      </c>
      <c r="K608" t="s">
        <v>221</v>
      </c>
      <c r="L608" s="1">
        <v>0.749</v>
      </c>
      <c r="M608">
        <v>9.42</v>
      </c>
      <c r="N608" s="1">
        <f t="shared" ref="N608:N671" si="199">M608/-10</f>
        <v>-0.94199999999999995</v>
      </c>
      <c r="O608" t="s">
        <v>88</v>
      </c>
      <c r="P608">
        <v>0.70199999999999996</v>
      </c>
      <c r="Q608" s="1">
        <f t="shared" si="189"/>
        <v>4.7000000000000042E-2</v>
      </c>
      <c r="R608">
        <v>11.58</v>
      </c>
      <c r="S608" s="42">
        <f t="shared" si="193"/>
        <v>-1.1579999999999999</v>
      </c>
      <c r="T608" s="1">
        <f t="shared" ref="T608:T671" si="200">S608-N608</f>
        <v>-0.21599999999999997</v>
      </c>
      <c r="U608">
        <v>51.05</v>
      </c>
      <c r="V608">
        <v>51.05</v>
      </c>
      <c r="W608" s="21">
        <f t="shared" si="183"/>
        <v>2045.7904624999996</v>
      </c>
      <c r="X608" s="23">
        <f t="shared" si="198"/>
        <v>6.695156695156701E-2</v>
      </c>
      <c r="Y608" s="27">
        <f t="shared" si="194"/>
        <v>4.2663692400349365E-6</v>
      </c>
      <c r="Z608" s="27">
        <f t="shared" si="195"/>
        <v>8.7280975007668437E-7</v>
      </c>
      <c r="AA608" s="22">
        <f t="shared" si="196"/>
        <v>0.87280975007668438</v>
      </c>
      <c r="AB608" s="22">
        <f t="shared" si="197"/>
        <v>4.0407858799846501</v>
      </c>
      <c r="AC608">
        <v>28.894600000000001</v>
      </c>
      <c r="AD608" s="31"/>
      <c r="AE608" s="32"/>
    </row>
    <row r="609" spans="1:31" x14ac:dyDescent="0.35">
      <c r="A609" s="2">
        <v>44749</v>
      </c>
      <c r="B609" t="s">
        <v>18</v>
      </c>
      <c r="C609" t="s">
        <v>155</v>
      </c>
      <c r="D609" t="s">
        <v>109</v>
      </c>
      <c r="E609" t="s">
        <v>21</v>
      </c>
      <c r="F609">
        <v>3</v>
      </c>
      <c r="G609" t="s">
        <v>25</v>
      </c>
      <c r="H609" t="s">
        <v>122</v>
      </c>
      <c r="I609" t="str">
        <f t="shared" si="191"/>
        <v>L3SguH3</v>
      </c>
      <c r="J609" t="s">
        <v>454</v>
      </c>
      <c r="K609" t="s">
        <v>174</v>
      </c>
      <c r="L609" s="1">
        <v>0.73299999999999998</v>
      </c>
      <c r="M609">
        <v>7.47</v>
      </c>
      <c r="N609" s="1">
        <f t="shared" si="199"/>
        <v>-0.747</v>
      </c>
      <c r="O609" t="s">
        <v>175</v>
      </c>
      <c r="P609">
        <v>0.70499999999999996</v>
      </c>
      <c r="Q609" s="1">
        <f t="shared" si="189"/>
        <v>2.8000000000000025E-2</v>
      </c>
      <c r="R609">
        <v>10.61</v>
      </c>
      <c r="S609" s="42">
        <f t="shared" si="193"/>
        <v>-1.0609999999999999</v>
      </c>
      <c r="T609" s="1">
        <f t="shared" si="200"/>
        <v>-0.31399999999999995</v>
      </c>
      <c r="U609">
        <v>51.05</v>
      </c>
      <c r="V609" s="13">
        <f>(T609+U609)/2</f>
        <v>25.367999999999999</v>
      </c>
      <c r="W609" s="21">
        <f t="shared" si="183"/>
        <v>2045.7904624999996</v>
      </c>
      <c r="X609" s="23">
        <f t="shared" si="198"/>
        <v>3.9716312056737625E-2</v>
      </c>
      <c r="Y609" s="27">
        <f t="shared" si="194"/>
        <v>2.2432500957402819E-6</v>
      </c>
      <c r="Z609" s="27">
        <f t="shared" si="195"/>
        <v>4.5892196508676795E-7</v>
      </c>
      <c r="AA609" s="22">
        <f t="shared" si="196"/>
        <v>0.45892196508676797</v>
      </c>
      <c r="AB609" s="22">
        <f t="shared" si="197"/>
        <v>1.4615349206584969</v>
      </c>
      <c r="AC609">
        <v>34.081400000000002</v>
      </c>
      <c r="AD609" s="31"/>
      <c r="AE609" s="32"/>
    </row>
    <row r="610" spans="1:31" x14ac:dyDescent="0.35">
      <c r="A610" s="2">
        <v>44721</v>
      </c>
      <c r="B610" t="s">
        <v>18</v>
      </c>
      <c r="C610" t="s">
        <v>19</v>
      </c>
      <c r="D610" t="s">
        <v>45</v>
      </c>
      <c r="E610" t="s">
        <v>46</v>
      </c>
      <c r="F610">
        <v>5</v>
      </c>
      <c r="G610" t="s">
        <v>25</v>
      </c>
      <c r="H610" t="s">
        <v>53</v>
      </c>
      <c r="I610" t="str">
        <f t="shared" si="191"/>
        <v>L4SguG1</v>
      </c>
      <c r="J610" t="s">
        <v>439</v>
      </c>
      <c r="K610" t="s">
        <v>23</v>
      </c>
      <c r="L610" s="1">
        <v>0.71799999999999997</v>
      </c>
      <c r="M610">
        <v>4.54</v>
      </c>
      <c r="N610" s="1">
        <f t="shared" si="199"/>
        <v>-0.45400000000000001</v>
      </c>
      <c r="O610" t="s">
        <v>48</v>
      </c>
      <c r="P610">
        <v>0.51200000000000001</v>
      </c>
      <c r="Q610" s="1">
        <f t="shared" si="189"/>
        <v>0.20599999999999996</v>
      </c>
      <c r="R610">
        <v>10.53</v>
      </c>
      <c r="S610" s="42">
        <f t="shared" si="193"/>
        <v>-1.0529999999999999</v>
      </c>
      <c r="T610" s="1">
        <f t="shared" si="200"/>
        <v>-0.59899999999999998</v>
      </c>
      <c r="U610">
        <v>33.5</v>
      </c>
      <c r="V610" s="13">
        <f>(T610+U610)/2</f>
        <v>16.450500000000002</v>
      </c>
      <c r="W610" s="21">
        <f t="shared" si="183"/>
        <v>880.96625000000006</v>
      </c>
      <c r="X610" s="23">
        <f t="shared" si="198"/>
        <v>0.40234374999999989</v>
      </c>
      <c r="Y610" s="27">
        <f t="shared" si="194"/>
        <v>3.8797718504419517E-5</v>
      </c>
      <c r="Z610" s="27">
        <f t="shared" si="195"/>
        <v>3.4179480579394075E-6</v>
      </c>
      <c r="AA610" s="22">
        <f t="shared" si="196"/>
        <v>3.4179480579394075</v>
      </c>
      <c r="AB610" s="22">
        <f t="shared" si="197"/>
        <v>5.7060902469773085</v>
      </c>
      <c r="AC610">
        <v>24.548100000000002</v>
      </c>
      <c r="AD610" s="31"/>
      <c r="AE610" s="32"/>
    </row>
    <row r="611" spans="1:31" x14ac:dyDescent="0.35">
      <c r="A611" s="2">
        <v>44776</v>
      </c>
      <c r="B611" t="s">
        <v>18</v>
      </c>
      <c r="C611" t="s">
        <v>196</v>
      </c>
      <c r="D611" t="s">
        <v>123</v>
      </c>
      <c r="E611" t="s">
        <v>21</v>
      </c>
      <c r="F611">
        <v>7</v>
      </c>
      <c r="G611" t="s">
        <v>25</v>
      </c>
      <c r="H611" t="s">
        <v>68</v>
      </c>
      <c r="I611" t="str">
        <f t="shared" si="191"/>
        <v>M1SguG6</v>
      </c>
      <c r="J611" t="s">
        <v>469</v>
      </c>
      <c r="K611" t="s">
        <v>87</v>
      </c>
      <c r="L611" s="1">
        <v>0.77700000000000002</v>
      </c>
      <c r="M611">
        <v>5.12</v>
      </c>
      <c r="N611" s="1">
        <f t="shared" si="199"/>
        <v>-0.51200000000000001</v>
      </c>
      <c r="O611" t="s">
        <v>201</v>
      </c>
      <c r="P611">
        <v>0.65900000000000003</v>
      </c>
      <c r="Q611" s="1">
        <f t="shared" si="189"/>
        <v>0.11799999999999999</v>
      </c>
      <c r="R611">
        <v>10.47</v>
      </c>
      <c r="S611" s="42">
        <f t="shared" si="193"/>
        <v>-1.0470000000000002</v>
      </c>
      <c r="T611" s="1">
        <f t="shared" si="200"/>
        <v>-0.53500000000000014</v>
      </c>
      <c r="U611">
        <v>44.5</v>
      </c>
      <c r="V611">
        <v>44.5</v>
      </c>
      <c r="W611" s="21">
        <f t="shared" si="183"/>
        <v>1554.4962500000001</v>
      </c>
      <c r="X611" s="23">
        <f t="shared" si="198"/>
        <v>0.17905918057663125</v>
      </c>
      <c r="Y611" s="27">
        <f t="shared" si="194"/>
        <v>1.4321409634571415E-5</v>
      </c>
      <c r="Z611" s="27">
        <f t="shared" si="195"/>
        <v>2.2262577571655138E-6</v>
      </c>
      <c r="AA611" s="22">
        <f t="shared" si="196"/>
        <v>2.2262577571655138</v>
      </c>
      <c r="AB611" s="22">
        <f t="shared" si="197"/>
        <v>4.1612294526458191</v>
      </c>
      <c r="AC611">
        <v>28.545300000000001</v>
      </c>
      <c r="AD611" s="31"/>
      <c r="AE611" s="32"/>
    </row>
    <row r="612" spans="1:31" x14ac:dyDescent="0.35">
      <c r="A612" s="2">
        <v>44776</v>
      </c>
      <c r="B612" t="s">
        <v>18</v>
      </c>
      <c r="C612" t="s">
        <v>196</v>
      </c>
      <c r="D612" t="s">
        <v>109</v>
      </c>
      <c r="E612" t="s">
        <v>21</v>
      </c>
      <c r="F612">
        <v>12</v>
      </c>
      <c r="G612" t="s">
        <v>25</v>
      </c>
      <c r="H612" t="s">
        <v>122</v>
      </c>
      <c r="I612" t="str">
        <f t="shared" si="191"/>
        <v>L3SguH3</v>
      </c>
      <c r="J612" t="s">
        <v>454</v>
      </c>
      <c r="K612" t="s">
        <v>134</v>
      </c>
      <c r="L612" s="1">
        <v>0.73099999999999998</v>
      </c>
      <c r="M612">
        <v>4.3099999999999996</v>
      </c>
      <c r="N612" s="1">
        <f t="shared" si="199"/>
        <v>-0.43099999999999994</v>
      </c>
      <c r="O612" t="s">
        <v>202</v>
      </c>
      <c r="P612">
        <v>0.65300000000000002</v>
      </c>
      <c r="Q612" s="1">
        <f t="shared" si="189"/>
        <v>7.7999999999999958E-2</v>
      </c>
      <c r="R612">
        <v>9.2899999999999991</v>
      </c>
      <c r="S612" s="42">
        <f t="shared" si="193"/>
        <v>-0.92899999999999994</v>
      </c>
      <c r="T612" s="1">
        <f t="shared" si="200"/>
        <v>-0.498</v>
      </c>
      <c r="U612">
        <v>51.05</v>
      </c>
      <c r="V612">
        <v>51.05</v>
      </c>
      <c r="W612" s="21">
        <f t="shared" si="183"/>
        <v>2045.7904624999996</v>
      </c>
      <c r="X612" s="23">
        <f t="shared" si="198"/>
        <v>0.11944869831546701</v>
      </c>
      <c r="Y612" s="27">
        <f t="shared" si="194"/>
        <v>8.7007620399812434E-6</v>
      </c>
      <c r="Z612" s="27">
        <f t="shared" si="195"/>
        <v>1.7799935997875667E-6</v>
      </c>
      <c r="AA612" s="22">
        <f t="shared" si="196"/>
        <v>1.7799935997875667</v>
      </c>
      <c r="AB612" s="22">
        <f t="shared" si="197"/>
        <v>3.5742843369228248</v>
      </c>
      <c r="AC612">
        <v>28.545300000000001</v>
      </c>
      <c r="AD612" s="31"/>
      <c r="AE612" s="32"/>
    </row>
    <row r="613" spans="1:31" x14ac:dyDescent="0.35">
      <c r="A613" s="2">
        <v>44734</v>
      </c>
      <c r="B613" t="s">
        <v>18</v>
      </c>
      <c r="C613" t="s">
        <v>141</v>
      </c>
      <c r="D613" t="s">
        <v>109</v>
      </c>
      <c r="E613" t="s">
        <v>21</v>
      </c>
      <c r="F613">
        <v>10</v>
      </c>
      <c r="G613" t="s">
        <v>25</v>
      </c>
      <c r="H613" t="s">
        <v>148</v>
      </c>
      <c r="I613" t="str">
        <f t="shared" si="191"/>
        <v>L3Sgugato</v>
      </c>
      <c r="J613" t="s">
        <v>486</v>
      </c>
      <c r="K613" t="s">
        <v>145</v>
      </c>
      <c r="L613" s="1">
        <v>0.70299999999999996</v>
      </c>
      <c r="M613">
        <v>2.74</v>
      </c>
      <c r="N613" s="1">
        <f t="shared" si="199"/>
        <v>-0.27400000000000002</v>
      </c>
      <c r="O613" t="s">
        <v>147</v>
      </c>
      <c r="P613">
        <v>0.61</v>
      </c>
      <c r="Q613" s="1">
        <f t="shared" si="189"/>
        <v>9.2999999999999972E-2</v>
      </c>
      <c r="R613">
        <v>9.26</v>
      </c>
      <c r="S613" s="42">
        <f t="shared" si="193"/>
        <v>-0.92599999999999993</v>
      </c>
      <c r="T613" s="1">
        <f t="shared" si="200"/>
        <v>-0.65199999999999991</v>
      </c>
      <c r="U613">
        <v>51.05</v>
      </c>
      <c r="V613">
        <v>81.8</v>
      </c>
      <c r="W613" s="21">
        <f t="shared" si="183"/>
        <v>2045.7904624999996</v>
      </c>
      <c r="X613" s="23">
        <f t="shared" si="198"/>
        <v>0.15245901639344259</v>
      </c>
      <c r="Y613" s="27">
        <f t="shared" si="194"/>
        <v>1.1749203991724194E-5</v>
      </c>
      <c r="Z613" s="27">
        <f t="shared" si="195"/>
        <v>2.403640946823628E-6</v>
      </c>
      <c r="AA613" s="22">
        <f t="shared" si="196"/>
        <v>2.4036409468236282</v>
      </c>
      <c r="AB613" s="22">
        <f t="shared" si="197"/>
        <v>3.6865658693613934</v>
      </c>
      <c r="AC613">
        <v>31.695499999999999</v>
      </c>
      <c r="AD613" s="31"/>
      <c r="AE613" s="32"/>
    </row>
    <row r="614" spans="1:31" x14ac:dyDescent="0.35">
      <c r="A614" s="9">
        <v>44721</v>
      </c>
      <c r="B614" s="4" t="s">
        <v>18</v>
      </c>
      <c r="C614" s="4" t="s">
        <v>19</v>
      </c>
      <c r="D614" s="4" t="s">
        <v>20</v>
      </c>
      <c r="E614" s="4" t="s">
        <v>21</v>
      </c>
      <c r="F614" s="4">
        <v>1</v>
      </c>
      <c r="G614" s="4" t="s">
        <v>25</v>
      </c>
      <c r="H614" s="4" t="s">
        <v>31</v>
      </c>
      <c r="I614" s="4" t="str">
        <f t="shared" si="191"/>
        <v>K6SguA8</v>
      </c>
      <c r="J614" s="4" t="s">
        <v>431</v>
      </c>
      <c r="K614" s="4" t="s">
        <v>23</v>
      </c>
      <c r="L614" s="3">
        <v>0.51200000000000001</v>
      </c>
      <c r="M614" s="4">
        <v>3.36</v>
      </c>
      <c r="N614" s="3">
        <f t="shared" si="199"/>
        <v>-0.33599999999999997</v>
      </c>
      <c r="O614" s="4" t="s">
        <v>32</v>
      </c>
      <c r="P614" s="4">
        <v>0.375</v>
      </c>
      <c r="Q614" s="3">
        <f t="shared" si="189"/>
        <v>0.13700000000000001</v>
      </c>
      <c r="R614" s="4">
        <v>8.07</v>
      </c>
      <c r="S614" s="43">
        <f t="shared" si="193"/>
        <v>-0.80700000000000005</v>
      </c>
      <c r="T614" s="3">
        <f t="shared" si="200"/>
        <v>-0.47100000000000009</v>
      </c>
      <c r="U614" s="4">
        <v>50.055</v>
      </c>
      <c r="V614" s="13">
        <f>(T614+U614)/2</f>
        <v>24.792000000000002</v>
      </c>
      <c r="W614" s="21">
        <f t="shared" si="183"/>
        <v>1966.819874625</v>
      </c>
      <c r="X614" s="24">
        <f t="shared" si="198"/>
        <v>0.36533333333333334</v>
      </c>
      <c r="Y614" s="28">
        <f t="shared" si="194"/>
        <v>3.4452241988578164E-5</v>
      </c>
      <c r="Z614" s="28">
        <f t="shared" si="195"/>
        <v>6.7761354268525469E-6</v>
      </c>
      <c r="AA614" s="22">
        <f t="shared" si="196"/>
        <v>6.7761354268525471</v>
      </c>
      <c r="AB614" s="22">
        <f t="shared" si="197"/>
        <v>14.3866994200691</v>
      </c>
      <c r="AC614">
        <v>24.548100000000002</v>
      </c>
      <c r="AD614" s="31"/>
      <c r="AE614" s="32"/>
    </row>
    <row r="615" spans="1:31" x14ac:dyDescent="0.35">
      <c r="A615" s="2">
        <v>44762</v>
      </c>
      <c r="B615" t="s">
        <v>18</v>
      </c>
      <c r="C615" t="s">
        <v>181</v>
      </c>
      <c r="D615" t="s">
        <v>20</v>
      </c>
      <c r="E615" t="s">
        <v>21</v>
      </c>
      <c r="F615">
        <v>14</v>
      </c>
      <c r="G615" t="s">
        <v>25</v>
      </c>
      <c r="H615" t="s">
        <v>74</v>
      </c>
      <c r="I615" t="str">
        <f t="shared" si="191"/>
        <v>K6SguC9</v>
      </c>
      <c r="J615" t="s">
        <v>490</v>
      </c>
      <c r="K615" t="s">
        <v>184</v>
      </c>
      <c r="L615" s="1">
        <v>0.71199999999999997</v>
      </c>
      <c r="M615">
        <v>11.07</v>
      </c>
      <c r="N615" s="1">
        <f t="shared" si="199"/>
        <v>-1.107</v>
      </c>
      <c r="O615" t="s">
        <v>185</v>
      </c>
      <c r="P615">
        <v>0.623</v>
      </c>
      <c r="Q615" s="1">
        <f t="shared" si="189"/>
        <v>8.8999999999999968E-2</v>
      </c>
      <c r="R615">
        <v>7.19</v>
      </c>
      <c r="S615" s="42">
        <f t="shared" si="193"/>
        <v>-0.71900000000000008</v>
      </c>
      <c r="T615" s="1">
        <f t="shared" si="200"/>
        <v>0.3879999999999999</v>
      </c>
      <c r="U615">
        <v>57.585000000000001</v>
      </c>
      <c r="V615">
        <v>46.5</v>
      </c>
      <c r="W615" s="21">
        <f t="shared" ref="W615:W678" si="201">3.14*(U615/2)^2</f>
        <v>2603.085296625</v>
      </c>
      <c r="X615" s="23">
        <f t="shared" si="198"/>
        <v>0.14285714285714279</v>
      </c>
      <c r="Y615" s="27">
        <f t="shared" si="194"/>
        <v>1.0845042895807869E-5</v>
      </c>
      <c r="Z615" s="27">
        <f t="shared" si="195"/>
        <v>2.8230571703344878E-6</v>
      </c>
      <c r="AA615" s="22">
        <f t="shared" si="196"/>
        <v>2.8230571703344878</v>
      </c>
      <c r="AB615" s="22">
        <f t="shared" si="197"/>
        <v>7.2759205420991968</v>
      </c>
      <c r="AC615">
        <v>34.903799999999997</v>
      </c>
      <c r="AD615" s="31"/>
      <c r="AE615" s="32"/>
    </row>
    <row r="616" spans="1:31" x14ac:dyDescent="0.35">
      <c r="A616" s="2">
        <v>44806</v>
      </c>
      <c r="B616" s="6" t="s">
        <v>18</v>
      </c>
      <c r="C616" s="6" t="s">
        <v>232</v>
      </c>
      <c r="D616" t="s">
        <v>20</v>
      </c>
      <c r="E616" t="s">
        <v>21</v>
      </c>
      <c r="F616">
        <v>6</v>
      </c>
      <c r="G616" t="s">
        <v>25</v>
      </c>
      <c r="H616" t="s">
        <v>74</v>
      </c>
      <c r="I616" t="str">
        <f t="shared" si="191"/>
        <v>K6SguC9</v>
      </c>
      <c r="J616" t="s">
        <v>490</v>
      </c>
      <c r="K616" t="s">
        <v>222</v>
      </c>
      <c r="L616" s="1">
        <v>0.72699999999999998</v>
      </c>
      <c r="M616">
        <v>4.95</v>
      </c>
      <c r="N616" s="1">
        <f t="shared" si="199"/>
        <v>-0.495</v>
      </c>
      <c r="O616" t="s">
        <v>211</v>
      </c>
      <c r="P616">
        <v>0.58299999999999996</v>
      </c>
      <c r="Q616" s="1">
        <f t="shared" si="189"/>
        <v>0.14400000000000002</v>
      </c>
      <c r="R616">
        <v>6.96</v>
      </c>
      <c r="S616" s="42">
        <f t="shared" si="193"/>
        <v>-0.69599999999999995</v>
      </c>
      <c r="T616" s="1">
        <f t="shared" si="200"/>
        <v>-0.20099999999999996</v>
      </c>
      <c r="U616">
        <v>57.585000000000001</v>
      </c>
      <c r="V616">
        <v>45.6</v>
      </c>
      <c r="W616" s="21">
        <f t="shared" si="201"/>
        <v>2603.085296625</v>
      </c>
      <c r="X616" s="23">
        <f t="shared" si="198"/>
        <v>0.24699828473413382</v>
      </c>
      <c r="Y616" s="27">
        <f t="shared" si="194"/>
        <v>2.1279097194268991E-5</v>
      </c>
      <c r="Z616" s="27">
        <f t="shared" si="195"/>
        <v>5.5391305031855903E-6</v>
      </c>
      <c r="AA616" s="22">
        <f t="shared" si="196"/>
        <v>5.5391305031855902</v>
      </c>
      <c r="AB616" s="22">
        <f t="shared" si="197"/>
        <v>27.557863199928317</v>
      </c>
      <c r="AC616">
        <v>35.566600000000001</v>
      </c>
      <c r="AD616" s="31"/>
      <c r="AE616" s="32"/>
    </row>
    <row r="617" spans="1:31" x14ac:dyDescent="0.35">
      <c r="A617" s="2">
        <v>44723</v>
      </c>
      <c r="B617" t="s">
        <v>18</v>
      </c>
      <c r="C617" t="s">
        <v>19</v>
      </c>
      <c r="D617" t="s">
        <v>133</v>
      </c>
      <c r="E617" t="s">
        <v>46</v>
      </c>
      <c r="F617">
        <v>4</v>
      </c>
      <c r="G617" t="s">
        <v>25</v>
      </c>
      <c r="H617" t="s">
        <v>83</v>
      </c>
      <c r="I617" t="str">
        <f t="shared" si="191"/>
        <v>K1SguH8</v>
      </c>
      <c r="J617" t="s">
        <v>485</v>
      </c>
      <c r="K617" t="s">
        <v>134</v>
      </c>
      <c r="L617" s="1">
        <v>0.69099999999999995</v>
      </c>
      <c r="M617">
        <v>5.42</v>
      </c>
      <c r="N617" s="1">
        <f t="shared" si="199"/>
        <v>-0.54200000000000004</v>
      </c>
      <c r="O617" t="s">
        <v>135</v>
      </c>
      <c r="P617">
        <v>0.57499999999999996</v>
      </c>
      <c r="Q617" s="1">
        <f t="shared" si="189"/>
        <v>0.11599999999999999</v>
      </c>
      <c r="R617">
        <v>6.92</v>
      </c>
      <c r="S617" s="42">
        <f t="shared" si="193"/>
        <v>-0.69199999999999995</v>
      </c>
      <c r="T617" s="1">
        <f t="shared" si="200"/>
        <v>-0.14999999999999991</v>
      </c>
      <c r="U617">
        <v>28.45</v>
      </c>
      <c r="V617" s="13">
        <f>(T617+U617)/2</f>
        <v>14.15</v>
      </c>
      <c r="W617" s="21">
        <f t="shared" si="201"/>
        <v>635.38096250000001</v>
      </c>
      <c r="X617" s="23">
        <f t="shared" si="198"/>
        <v>0.20173913043478262</v>
      </c>
      <c r="Y617" s="27">
        <f t="shared" si="194"/>
        <v>1.6586075169795125E-5</v>
      </c>
      <c r="Z617" s="27">
        <f t="shared" si="195"/>
        <v>1.0538476405481777E-6</v>
      </c>
      <c r="AA617" s="22">
        <f t="shared" si="196"/>
        <v>1.0538476405481776</v>
      </c>
      <c r="AB617" s="22">
        <f t="shared" si="197"/>
        <v>7.025650936987855</v>
      </c>
      <c r="AC617">
        <v>31.959900000000001</v>
      </c>
      <c r="AD617" s="31"/>
      <c r="AE617" s="32"/>
    </row>
    <row r="618" spans="1:31" x14ac:dyDescent="0.35">
      <c r="A618" s="2">
        <v>44721</v>
      </c>
      <c r="B618" t="s">
        <v>18</v>
      </c>
      <c r="C618" t="s">
        <v>19</v>
      </c>
      <c r="D618" t="s">
        <v>20</v>
      </c>
      <c r="E618" t="s">
        <v>21</v>
      </c>
      <c r="F618">
        <v>10</v>
      </c>
      <c r="G618" t="s">
        <v>25</v>
      </c>
      <c r="H618" t="s">
        <v>31</v>
      </c>
      <c r="I618" t="str">
        <f t="shared" si="191"/>
        <v>K6SguA8</v>
      </c>
      <c r="J618" t="s">
        <v>431</v>
      </c>
      <c r="K618" t="s">
        <v>23</v>
      </c>
      <c r="L618" s="1">
        <v>0.64300000000000002</v>
      </c>
      <c r="M618">
        <v>2.4700000000000002</v>
      </c>
      <c r="N618" s="1">
        <f t="shared" si="199"/>
        <v>-0.24700000000000003</v>
      </c>
      <c r="O618" t="s">
        <v>24</v>
      </c>
      <c r="P618">
        <v>0.32100000000000001</v>
      </c>
      <c r="Q618" s="1">
        <f t="shared" si="189"/>
        <v>0.32200000000000001</v>
      </c>
      <c r="R618">
        <v>6.81</v>
      </c>
      <c r="S618" s="42">
        <f t="shared" si="193"/>
        <v>-0.68099999999999994</v>
      </c>
      <c r="T618" s="1">
        <f t="shared" si="200"/>
        <v>-0.43399999999999994</v>
      </c>
      <c r="U618">
        <v>50.055</v>
      </c>
      <c r="V618" s="13">
        <f>(T618+U618)/2</f>
        <v>24.810500000000001</v>
      </c>
      <c r="W618" s="21">
        <f t="shared" si="201"/>
        <v>1966.819874625</v>
      </c>
      <c r="X618" s="23">
        <f t="shared" si="198"/>
        <v>1.0031152647975079</v>
      </c>
      <c r="Y618" s="27">
        <f t="shared" si="194"/>
        <v>1.1945651609540956E-4</v>
      </c>
      <c r="Z618" s="27">
        <f t="shared" si="195"/>
        <v>2.3494945000991273E-5</v>
      </c>
      <c r="AA618" s="22">
        <f t="shared" si="196"/>
        <v>23.494945000991272</v>
      </c>
      <c r="AB618" s="22">
        <f t="shared" si="197"/>
        <v>54.135817974634278</v>
      </c>
      <c r="AC618">
        <v>24.548100000000002</v>
      </c>
      <c r="AD618" s="37"/>
      <c r="AE618" s="35"/>
    </row>
    <row r="619" spans="1:31" x14ac:dyDescent="0.35">
      <c r="A619" s="2">
        <v>44722</v>
      </c>
      <c r="B619" t="s">
        <v>18</v>
      </c>
      <c r="C619" t="s">
        <v>19</v>
      </c>
      <c r="D619" t="s">
        <v>123</v>
      </c>
      <c r="E619" t="s">
        <v>21</v>
      </c>
      <c r="F619">
        <v>13</v>
      </c>
      <c r="G619" t="s">
        <v>25</v>
      </c>
      <c r="H619" t="s">
        <v>68</v>
      </c>
      <c r="I619" t="str">
        <f t="shared" si="191"/>
        <v>M1SguG6</v>
      </c>
      <c r="J619" t="s">
        <v>469</v>
      </c>
      <c r="K619" t="s">
        <v>128</v>
      </c>
      <c r="L619" s="1">
        <v>0.72799999999999998</v>
      </c>
      <c r="M619">
        <v>2.0099999999999998</v>
      </c>
      <c r="N619" s="1">
        <f t="shared" si="199"/>
        <v>-0.20099999999999998</v>
      </c>
      <c r="O619" t="s">
        <v>129</v>
      </c>
      <c r="P619">
        <v>0.57599999999999996</v>
      </c>
      <c r="Q619" s="1">
        <f t="shared" si="189"/>
        <v>0.15200000000000002</v>
      </c>
      <c r="R619">
        <v>6.47</v>
      </c>
      <c r="S619" s="42">
        <f t="shared" si="193"/>
        <v>-0.64700000000000002</v>
      </c>
      <c r="T619" s="1">
        <f t="shared" si="200"/>
        <v>-0.44600000000000006</v>
      </c>
      <c r="U619">
        <v>44.5</v>
      </c>
      <c r="V619" s="13">
        <f>(T619+U619)/2</f>
        <v>22.027000000000001</v>
      </c>
      <c r="W619" s="21">
        <f t="shared" si="201"/>
        <v>1554.4962500000001</v>
      </c>
      <c r="X619" s="23">
        <f t="shared" si="198"/>
        <v>0.26388888888888895</v>
      </c>
      <c r="Y619" s="27">
        <f t="shared" si="194"/>
        <v>2.3084280405542594E-5</v>
      </c>
      <c r="Z619" s="27">
        <f t="shared" si="195"/>
        <v>3.5884427324364446E-6</v>
      </c>
      <c r="AA619" s="22">
        <f t="shared" si="196"/>
        <v>3.5884427324364445</v>
      </c>
      <c r="AB619" s="22">
        <f t="shared" si="197"/>
        <v>8.0458357229516686</v>
      </c>
      <c r="AC619">
        <v>27.385200000000001</v>
      </c>
      <c r="AD619" s="31"/>
      <c r="AE619" s="32"/>
    </row>
    <row r="620" spans="1:31" x14ac:dyDescent="0.35">
      <c r="A620" s="2">
        <v>44776</v>
      </c>
      <c r="B620" t="s">
        <v>18</v>
      </c>
      <c r="C620" t="s">
        <v>196</v>
      </c>
      <c r="D620" t="s">
        <v>133</v>
      </c>
      <c r="E620" t="s">
        <v>46</v>
      </c>
      <c r="F620">
        <v>5</v>
      </c>
      <c r="G620" t="s">
        <v>25</v>
      </c>
      <c r="H620" t="s">
        <v>83</v>
      </c>
      <c r="I620" t="str">
        <f t="shared" si="191"/>
        <v>K1SguH8</v>
      </c>
      <c r="J620" t="s">
        <v>485</v>
      </c>
      <c r="K620" t="s">
        <v>199</v>
      </c>
      <c r="L620" s="1">
        <v>0.79900000000000004</v>
      </c>
      <c r="M620">
        <v>1.35</v>
      </c>
      <c r="N620" s="1">
        <f t="shared" si="199"/>
        <v>-0.13500000000000001</v>
      </c>
      <c r="O620" t="s">
        <v>200</v>
      </c>
      <c r="P620">
        <v>0.68799999999999994</v>
      </c>
      <c r="Q620" s="1">
        <f t="shared" si="189"/>
        <v>0.1110000000000001</v>
      </c>
      <c r="R620">
        <v>6.31</v>
      </c>
      <c r="S620" s="42">
        <f t="shared" si="193"/>
        <v>-0.63100000000000001</v>
      </c>
      <c r="T620" s="1">
        <f t="shared" si="200"/>
        <v>-0.496</v>
      </c>
      <c r="U620">
        <v>28.45</v>
      </c>
      <c r="V620">
        <v>28.45</v>
      </c>
      <c r="W620" s="21">
        <f t="shared" si="201"/>
        <v>635.38096250000001</v>
      </c>
      <c r="X620" s="23">
        <f t="shared" si="198"/>
        <v>0.16133720930232573</v>
      </c>
      <c r="Y620" s="27">
        <f t="shared" si="194"/>
        <v>1.2597030498141096E-5</v>
      </c>
      <c r="Z620" s="27">
        <f t="shared" si="195"/>
        <v>8.0039133625507435E-7</v>
      </c>
      <c r="AA620" s="22">
        <f t="shared" si="196"/>
        <v>0.8003913362550743</v>
      </c>
      <c r="AB620" s="22">
        <f t="shared" si="197"/>
        <v>1.6136922101916822</v>
      </c>
      <c r="AC620">
        <v>28.545300000000001</v>
      </c>
      <c r="AD620" s="31"/>
      <c r="AE620" s="32"/>
    </row>
    <row r="621" spans="1:31" x14ac:dyDescent="0.35">
      <c r="A621" s="2">
        <v>44722</v>
      </c>
      <c r="B621" t="s">
        <v>18</v>
      </c>
      <c r="C621" t="s">
        <v>19</v>
      </c>
      <c r="D621" t="s">
        <v>109</v>
      </c>
      <c r="E621" t="s">
        <v>21</v>
      </c>
      <c r="F621">
        <v>8</v>
      </c>
      <c r="G621" t="s">
        <v>25</v>
      </c>
      <c r="H621" t="s">
        <v>122</v>
      </c>
      <c r="I621" t="str">
        <f t="shared" si="191"/>
        <v>L3SguH3</v>
      </c>
      <c r="J621" t="s">
        <v>454</v>
      </c>
      <c r="K621" t="s">
        <v>117</v>
      </c>
      <c r="L621" s="1">
        <v>0.67400000000000004</v>
      </c>
      <c r="M621">
        <v>2.12</v>
      </c>
      <c r="N621" s="1">
        <f t="shared" si="199"/>
        <v>-0.21200000000000002</v>
      </c>
      <c r="O621" t="s">
        <v>118</v>
      </c>
      <c r="P621">
        <v>0.56100000000000005</v>
      </c>
      <c r="Q621" s="1">
        <f t="shared" si="189"/>
        <v>0.11299999999999999</v>
      </c>
      <c r="R621">
        <v>4.83</v>
      </c>
      <c r="S621" s="42">
        <f t="shared" si="193"/>
        <v>-0.48299999999999998</v>
      </c>
      <c r="T621" s="1">
        <f t="shared" si="200"/>
        <v>-0.27099999999999996</v>
      </c>
      <c r="U621">
        <v>51.05</v>
      </c>
      <c r="V621" s="13">
        <f>(T621+U621)/2</f>
        <v>25.389499999999998</v>
      </c>
      <c r="W621" s="21">
        <f t="shared" si="201"/>
        <v>2045.7904624999996</v>
      </c>
      <c r="X621" s="23">
        <f t="shared" si="198"/>
        <v>0.20142602495543668</v>
      </c>
      <c r="Y621" s="27">
        <f t="shared" si="194"/>
        <v>1.6554392314331867E-5</v>
      </c>
      <c r="Z621" s="27">
        <f t="shared" si="195"/>
        <v>3.3866817909143428E-6</v>
      </c>
      <c r="AA621" s="22">
        <f t="shared" si="196"/>
        <v>3.3866817909143427</v>
      </c>
      <c r="AB621" s="22">
        <f t="shared" si="197"/>
        <v>12.49698077828171</v>
      </c>
      <c r="AC621">
        <v>27.385200000000001</v>
      </c>
      <c r="AD621" s="31"/>
      <c r="AE621" s="32"/>
    </row>
    <row r="622" spans="1:31" x14ac:dyDescent="0.35">
      <c r="A622" s="2">
        <v>44735</v>
      </c>
      <c r="B622" t="s">
        <v>18</v>
      </c>
      <c r="C622" t="s">
        <v>141</v>
      </c>
      <c r="D622" t="s">
        <v>45</v>
      </c>
      <c r="E622" t="s">
        <v>46</v>
      </c>
      <c r="F622">
        <v>7</v>
      </c>
      <c r="G622" t="s">
        <v>25</v>
      </c>
      <c r="H622" t="s">
        <v>53</v>
      </c>
      <c r="I622" t="str">
        <f t="shared" si="191"/>
        <v>L4SguG1</v>
      </c>
      <c r="J622" t="s">
        <v>439</v>
      </c>
      <c r="K622" t="s">
        <v>153</v>
      </c>
      <c r="L622" s="1">
        <v>0.74099999999999999</v>
      </c>
      <c r="M622">
        <v>10.23</v>
      </c>
      <c r="N622" s="1">
        <f t="shared" si="199"/>
        <v>-1.0230000000000001</v>
      </c>
      <c r="O622" t="s">
        <v>154</v>
      </c>
      <c r="P622">
        <v>0.53400000000000003</v>
      </c>
      <c r="Q622" s="1">
        <f t="shared" si="189"/>
        <v>0.20699999999999996</v>
      </c>
      <c r="S622" s="42">
        <f t="shared" si="193"/>
        <v>0</v>
      </c>
      <c r="T622" s="1">
        <f t="shared" si="200"/>
        <v>1.0230000000000001</v>
      </c>
      <c r="U622">
        <v>33.5</v>
      </c>
      <c r="V622" s="13">
        <f>(T622+U622)/2</f>
        <v>17.261500000000002</v>
      </c>
      <c r="W622" s="21">
        <f t="shared" si="201"/>
        <v>880.96625000000006</v>
      </c>
      <c r="X622" s="23">
        <f t="shared" si="198"/>
        <v>0.38764044943820214</v>
      </c>
      <c r="Y622" s="27">
        <f t="shared" si="194"/>
        <v>3.7059808363383147E-5</v>
      </c>
      <c r="Z622" s="27">
        <f t="shared" si="195"/>
        <v>3.2648440399608291E-6</v>
      </c>
      <c r="AA622" s="22">
        <f t="shared" si="196"/>
        <v>3.2648440399608289</v>
      </c>
      <c r="AB622" s="22">
        <f t="shared" si="197"/>
        <v>3.1914408992774472</v>
      </c>
      <c r="AC622">
        <v>33.261499999999998</v>
      </c>
      <c r="AD622" s="37"/>
      <c r="AE622" s="35"/>
    </row>
    <row r="623" spans="1:31" x14ac:dyDescent="0.35">
      <c r="A623" s="2">
        <v>44735</v>
      </c>
      <c r="B623" t="s">
        <v>18</v>
      </c>
      <c r="C623" t="s">
        <v>141</v>
      </c>
      <c r="D623" t="s">
        <v>86</v>
      </c>
      <c r="E623" t="s">
        <v>46</v>
      </c>
      <c r="F623">
        <v>3</v>
      </c>
      <c r="G623" t="s">
        <v>25</v>
      </c>
      <c r="H623" t="s">
        <v>93</v>
      </c>
      <c r="I623" t="str">
        <f t="shared" si="191"/>
        <v>K5SguH9</v>
      </c>
      <c r="J623" t="s">
        <v>409</v>
      </c>
      <c r="K623" t="s">
        <v>152</v>
      </c>
      <c r="L623" s="1">
        <v>0.85499999999999998</v>
      </c>
      <c r="M623">
        <v>12.75</v>
      </c>
      <c r="N623" s="1">
        <f t="shared" si="199"/>
        <v>-1.2749999999999999</v>
      </c>
      <c r="O623" t="s">
        <v>146</v>
      </c>
      <c r="P623">
        <v>0.85699999999999998</v>
      </c>
      <c r="Q623" s="1">
        <f t="shared" si="189"/>
        <v>-2.0000000000000018E-3</v>
      </c>
      <c r="S623" s="42">
        <f t="shared" si="193"/>
        <v>0</v>
      </c>
      <c r="T623" s="1">
        <f t="shared" si="200"/>
        <v>1.2749999999999999</v>
      </c>
      <c r="U623">
        <v>37.549999999999997</v>
      </c>
      <c r="V623" s="13">
        <f>(T623+U623)/2</f>
        <v>19.412499999999998</v>
      </c>
      <c r="W623" s="21">
        <f t="shared" si="201"/>
        <v>1106.8519624999999</v>
      </c>
      <c r="X623" s="23">
        <f>(P623-L623)/L623</f>
        <v>2.3391812865497098E-3</v>
      </c>
      <c r="Y623" s="27">
        <f t="shared" si="194"/>
        <v>6.8685426420101547E-8</v>
      </c>
      <c r="Z623" s="27">
        <f t="shared" si="195"/>
        <v>7.602459902823874E-9</v>
      </c>
      <c r="AA623" s="22">
        <f t="shared" si="196"/>
        <v>7.6024599028238745E-3</v>
      </c>
      <c r="AB623" s="22">
        <f t="shared" si="197"/>
        <v>5.9627136492736276E-3</v>
      </c>
      <c r="AC623">
        <v>33.261499999999998</v>
      </c>
      <c r="AD623" s="31"/>
      <c r="AE623" s="32"/>
    </row>
    <row r="624" spans="1:31" x14ac:dyDescent="0.35">
      <c r="A624" s="2">
        <v>44772</v>
      </c>
      <c r="B624" t="s">
        <v>56</v>
      </c>
      <c r="C624" t="s">
        <v>196</v>
      </c>
      <c r="D624" t="s">
        <v>57</v>
      </c>
      <c r="E624" t="s">
        <v>46</v>
      </c>
      <c r="F624">
        <v>2</v>
      </c>
      <c r="G624" t="s">
        <v>39</v>
      </c>
      <c r="H624" t="s">
        <v>65</v>
      </c>
      <c r="I624" t="str">
        <f t="shared" si="191"/>
        <v>L1BbrC5</v>
      </c>
      <c r="J624" t="s">
        <v>497</v>
      </c>
      <c r="L624" s="1">
        <v>0.68400000000000005</v>
      </c>
      <c r="M624">
        <v>3.58</v>
      </c>
      <c r="N624" s="1">
        <f t="shared" si="199"/>
        <v>-0.35799999999999998</v>
      </c>
      <c r="O624" t="s">
        <v>198</v>
      </c>
      <c r="P624">
        <v>0.48299999999999998</v>
      </c>
      <c r="Q624" s="1">
        <f t="shared" si="189"/>
        <v>0.20100000000000007</v>
      </c>
      <c r="R624">
        <v>16.71</v>
      </c>
      <c r="S624" s="42">
        <f t="shared" si="193"/>
        <v>-1.671</v>
      </c>
      <c r="T624" s="1">
        <f t="shared" si="200"/>
        <v>-1.3130000000000002</v>
      </c>
      <c r="U624">
        <v>57.875</v>
      </c>
      <c r="V624" s="13">
        <v>57.875</v>
      </c>
      <c r="W624" s="21">
        <f t="shared" si="201"/>
        <v>2629.3697656250001</v>
      </c>
      <c r="X624" s="23">
        <f t="shared" ref="X624:X639" si="202">(L624-P624)/P624</f>
        <v>0.41614906832298154</v>
      </c>
      <c r="Y624" s="27">
        <f t="shared" si="194"/>
        <v>4.0442909363654138E-5</v>
      </c>
      <c r="Z624" s="27">
        <f t="shared" si="195"/>
        <v>1.063393631147044E-5</v>
      </c>
      <c r="AA624" s="22">
        <f t="shared" si="196"/>
        <v>10.633936311470441</v>
      </c>
      <c r="AB624" s="22">
        <f t="shared" si="197"/>
        <v>8.098961394874669</v>
      </c>
      <c r="AC624">
        <v>27.192399999999999</v>
      </c>
      <c r="AD624" s="37"/>
      <c r="AE624" s="39"/>
    </row>
    <row r="625" spans="1:31" x14ac:dyDescent="0.35">
      <c r="A625" s="2">
        <v>44772</v>
      </c>
      <c r="B625" t="s">
        <v>56</v>
      </c>
      <c r="C625" t="s">
        <v>196</v>
      </c>
      <c r="D625" t="s">
        <v>57</v>
      </c>
      <c r="E625" t="s">
        <v>46</v>
      </c>
      <c r="F625">
        <v>4</v>
      </c>
      <c r="G625" t="s">
        <v>39</v>
      </c>
      <c r="H625" t="s">
        <v>61</v>
      </c>
      <c r="I625" t="str">
        <f t="shared" si="191"/>
        <v>L1BbrE6</v>
      </c>
      <c r="J625" t="s">
        <v>498</v>
      </c>
      <c r="L625" s="1">
        <v>0.81599999999999995</v>
      </c>
      <c r="M625">
        <v>6.38</v>
      </c>
      <c r="N625" s="1">
        <f t="shared" si="199"/>
        <v>-0.63800000000000001</v>
      </c>
      <c r="O625" t="s">
        <v>198</v>
      </c>
      <c r="P625">
        <v>0.57199999999999995</v>
      </c>
      <c r="Q625" s="1">
        <f t="shared" si="189"/>
        <v>0.24399999999999999</v>
      </c>
      <c r="R625">
        <v>16.64</v>
      </c>
      <c r="S625" s="42">
        <f t="shared" si="193"/>
        <v>-1.6640000000000001</v>
      </c>
      <c r="T625" s="1">
        <f t="shared" si="200"/>
        <v>-1.0260000000000002</v>
      </c>
      <c r="U625">
        <v>51.97</v>
      </c>
      <c r="V625" s="13">
        <v>51.97</v>
      </c>
      <c r="W625" s="21">
        <f t="shared" si="201"/>
        <v>2120.1915064999998</v>
      </c>
      <c r="X625" s="23">
        <f t="shared" si="202"/>
        <v>0.42657342657342662</v>
      </c>
      <c r="Y625" s="27">
        <f t="shared" si="194"/>
        <v>4.1693593339499334E-5</v>
      </c>
      <c r="Z625" s="27">
        <f t="shared" si="195"/>
        <v>8.8398402473871453E-6</v>
      </c>
      <c r="AA625" s="22">
        <f t="shared" si="196"/>
        <v>8.839840247387146</v>
      </c>
      <c r="AB625" s="22">
        <f t="shared" si="197"/>
        <v>8.61582870115706</v>
      </c>
      <c r="AC625">
        <v>27.192399999999999</v>
      </c>
      <c r="AD625" s="31"/>
      <c r="AE625" s="32"/>
    </row>
    <row r="626" spans="1:31" x14ac:dyDescent="0.35">
      <c r="A626" s="2">
        <v>44772</v>
      </c>
      <c r="B626" t="s">
        <v>56</v>
      </c>
      <c r="C626" t="s">
        <v>196</v>
      </c>
      <c r="D626" t="s">
        <v>77</v>
      </c>
      <c r="E626" t="s">
        <v>46</v>
      </c>
      <c r="F626">
        <v>13</v>
      </c>
      <c r="G626" t="s">
        <v>39</v>
      </c>
      <c r="H626" t="s">
        <v>84</v>
      </c>
      <c r="I626" t="str">
        <f t="shared" si="191"/>
        <v>M3BbrG5</v>
      </c>
      <c r="J626" t="s">
        <v>513</v>
      </c>
      <c r="L626" s="1">
        <v>0.70499999999999996</v>
      </c>
      <c r="M626">
        <v>5.76</v>
      </c>
      <c r="N626" s="1">
        <f t="shared" si="199"/>
        <v>-0.57599999999999996</v>
      </c>
      <c r="O626" t="s">
        <v>197</v>
      </c>
      <c r="P626">
        <v>0.53400000000000003</v>
      </c>
      <c r="Q626" s="1">
        <f t="shared" si="189"/>
        <v>0.17099999999999993</v>
      </c>
      <c r="R626">
        <v>15.91</v>
      </c>
      <c r="S626" s="42">
        <f t="shared" si="193"/>
        <v>-1.591</v>
      </c>
      <c r="T626" s="1">
        <f t="shared" si="200"/>
        <v>-1.0150000000000001</v>
      </c>
      <c r="U626">
        <v>70.305000000000007</v>
      </c>
      <c r="V626" s="13">
        <v>70.305000000000007</v>
      </c>
      <c r="W626" s="21">
        <f t="shared" si="201"/>
        <v>3880.0925246250008</v>
      </c>
      <c r="X626" s="23">
        <f t="shared" si="202"/>
        <v>0.32022471910112343</v>
      </c>
      <c r="Y626" s="27">
        <f t="shared" si="194"/>
        <v>2.9292867413624449E-5</v>
      </c>
      <c r="Z626" s="27">
        <f t="shared" si="195"/>
        <v>1.136590358764355E-5</v>
      </c>
      <c r="AA626" s="22">
        <f t="shared" si="196"/>
        <v>11.365903587643549</v>
      </c>
      <c r="AB626" s="22">
        <f t="shared" si="197"/>
        <v>11.197934569106943</v>
      </c>
      <c r="AC626">
        <v>27.192399999999999</v>
      </c>
      <c r="AD626" s="31"/>
      <c r="AE626" s="32"/>
    </row>
    <row r="627" spans="1:31" x14ac:dyDescent="0.35">
      <c r="A627" s="2">
        <v>44772</v>
      </c>
      <c r="B627" t="s">
        <v>56</v>
      </c>
      <c r="C627" t="s">
        <v>196</v>
      </c>
      <c r="D627" t="s">
        <v>67</v>
      </c>
      <c r="E627" t="s">
        <v>46</v>
      </c>
      <c r="F627">
        <v>3</v>
      </c>
      <c r="G627" t="s">
        <v>39</v>
      </c>
      <c r="H627" t="s">
        <v>71</v>
      </c>
      <c r="I627" t="str">
        <f t="shared" si="191"/>
        <v>L6BbrJ4</v>
      </c>
      <c r="J627" t="s">
        <v>505</v>
      </c>
      <c r="L627" s="1">
        <v>0.66100000000000003</v>
      </c>
      <c r="M627">
        <v>2.73</v>
      </c>
      <c r="N627" s="1">
        <f t="shared" si="199"/>
        <v>-0.27300000000000002</v>
      </c>
      <c r="O627" t="s">
        <v>170</v>
      </c>
      <c r="P627">
        <v>0.45900000000000002</v>
      </c>
      <c r="Q627" s="1">
        <f t="shared" si="189"/>
        <v>0.20200000000000001</v>
      </c>
      <c r="R627">
        <v>15.89</v>
      </c>
      <c r="S627" s="42">
        <f t="shared" si="193"/>
        <v>-1.589</v>
      </c>
      <c r="T627" s="1">
        <f t="shared" si="200"/>
        <v>-1.3159999999999998</v>
      </c>
      <c r="U627">
        <v>60.91</v>
      </c>
      <c r="V627" s="13">
        <v>60.91</v>
      </c>
      <c r="W627" s="21">
        <f t="shared" si="201"/>
        <v>2912.3720584999996</v>
      </c>
      <c r="X627" s="23">
        <f t="shared" si="202"/>
        <v>0.44008714596949894</v>
      </c>
      <c r="Y627" s="27">
        <f t="shared" si="194"/>
        <v>4.3325449907601635E-5</v>
      </c>
      <c r="Z627" s="27">
        <f t="shared" si="195"/>
        <v>1.2617982973284039E-5</v>
      </c>
      <c r="AA627" s="22">
        <f t="shared" si="196"/>
        <v>12.61798297328404</v>
      </c>
      <c r="AB627" s="22">
        <f t="shared" si="197"/>
        <v>9.5881329584225234</v>
      </c>
      <c r="AC627">
        <v>27.192399999999999</v>
      </c>
      <c r="AD627" s="34"/>
      <c r="AE627" s="35"/>
    </row>
    <row r="628" spans="1:31" x14ac:dyDescent="0.35">
      <c r="A628" s="18">
        <v>44743</v>
      </c>
      <c r="B628" s="19" t="s">
        <v>56</v>
      </c>
      <c r="C628" s="19" t="s">
        <v>155</v>
      </c>
      <c r="D628" s="19" t="s">
        <v>57</v>
      </c>
      <c r="E628" s="19" t="s">
        <v>46</v>
      </c>
      <c r="F628" s="19">
        <v>4</v>
      </c>
      <c r="G628" s="19" t="s">
        <v>39</v>
      </c>
      <c r="H628" s="19" t="s">
        <v>65</v>
      </c>
      <c r="I628" s="19" t="str">
        <f t="shared" si="191"/>
        <v>L1BbrC5</v>
      </c>
      <c r="J628" s="19" t="s">
        <v>497</v>
      </c>
      <c r="K628" s="19" t="s">
        <v>87</v>
      </c>
      <c r="L628" s="20">
        <v>0.64100000000000001</v>
      </c>
      <c r="M628" s="19">
        <v>5.94</v>
      </c>
      <c r="N628" s="20">
        <f t="shared" si="199"/>
        <v>-0.59400000000000008</v>
      </c>
      <c r="O628" s="19" t="s">
        <v>156</v>
      </c>
      <c r="P628" s="19">
        <v>0.442</v>
      </c>
      <c r="Q628" s="20">
        <f t="shared" si="189"/>
        <v>0.19900000000000001</v>
      </c>
      <c r="R628" s="19">
        <v>15.43</v>
      </c>
      <c r="S628" s="42">
        <f t="shared" si="193"/>
        <v>-1.5429999999999999</v>
      </c>
      <c r="T628" s="20">
        <f t="shared" si="200"/>
        <v>-0.94899999999999984</v>
      </c>
      <c r="U628" s="19">
        <v>57.875</v>
      </c>
      <c r="V628" s="19">
        <v>57.875</v>
      </c>
      <c r="W628" s="21">
        <f t="shared" si="201"/>
        <v>2629.3697656250001</v>
      </c>
      <c r="X628" s="26">
        <f t="shared" si="202"/>
        <v>0.45022624434389141</v>
      </c>
      <c r="Y628" s="30">
        <f t="shared" si="194"/>
        <v>4.4557445532671879E-5</v>
      </c>
      <c r="Z628" s="30">
        <f t="shared" si="195"/>
        <v>1.1715800011709018E-5</v>
      </c>
      <c r="AA628" s="22">
        <f t="shared" si="196"/>
        <v>11.715800011709018</v>
      </c>
      <c r="AB628" s="22">
        <f t="shared" si="197"/>
        <v>12.34541623994628</v>
      </c>
      <c r="AC628">
        <v>26.544899999999998</v>
      </c>
      <c r="AD628" s="37"/>
      <c r="AE628" s="39"/>
    </row>
    <row r="629" spans="1:31" x14ac:dyDescent="0.35">
      <c r="A629" s="2">
        <v>44743</v>
      </c>
      <c r="B629" t="s">
        <v>56</v>
      </c>
      <c r="C629" t="s">
        <v>155</v>
      </c>
      <c r="D629" t="s">
        <v>77</v>
      </c>
      <c r="E629" t="s">
        <v>46</v>
      </c>
      <c r="F629">
        <v>1</v>
      </c>
      <c r="G629" t="s">
        <v>39</v>
      </c>
      <c r="H629" t="s">
        <v>84</v>
      </c>
      <c r="I629" t="str">
        <f t="shared" si="191"/>
        <v>M3BbrG5</v>
      </c>
      <c r="J629" t="s">
        <v>513</v>
      </c>
      <c r="K629" t="s">
        <v>159</v>
      </c>
      <c r="L629" s="1">
        <v>0.65900000000000003</v>
      </c>
      <c r="M629">
        <v>2.21</v>
      </c>
      <c r="N629" s="1">
        <f t="shared" si="199"/>
        <v>-0.221</v>
      </c>
      <c r="O629" t="s">
        <v>160</v>
      </c>
      <c r="P629">
        <v>0.497</v>
      </c>
      <c r="Q629" s="1">
        <f t="shared" si="189"/>
        <v>0.16200000000000003</v>
      </c>
      <c r="R629">
        <v>13.22</v>
      </c>
      <c r="S629" s="42">
        <f t="shared" si="193"/>
        <v>-1.3220000000000001</v>
      </c>
      <c r="T629" s="1">
        <f t="shared" si="200"/>
        <v>-1.101</v>
      </c>
      <c r="U629">
        <v>70.305000000000007</v>
      </c>
      <c r="V629" s="13">
        <v>70.305000000000007</v>
      </c>
      <c r="W629" s="21">
        <f t="shared" si="201"/>
        <v>3880.0925246250008</v>
      </c>
      <c r="X629" s="23">
        <f t="shared" si="202"/>
        <v>0.32595573440643871</v>
      </c>
      <c r="Y629" s="27">
        <f t="shared" si="194"/>
        <v>2.9939547330566929E-5</v>
      </c>
      <c r="Z629" s="27">
        <f t="shared" si="195"/>
        <v>1.1616821378798914E-5</v>
      </c>
      <c r="AA629" s="22">
        <f t="shared" si="196"/>
        <v>11.616821378798914</v>
      </c>
      <c r="AB629" s="22">
        <f t="shared" si="197"/>
        <v>10.551154749136161</v>
      </c>
      <c r="AC629">
        <v>26.544899999999998</v>
      </c>
      <c r="AD629" s="31"/>
      <c r="AE629" s="32"/>
    </row>
    <row r="630" spans="1:31" x14ac:dyDescent="0.35">
      <c r="A630" s="2">
        <v>44743</v>
      </c>
      <c r="B630" t="s">
        <v>56</v>
      </c>
      <c r="C630" t="s">
        <v>155</v>
      </c>
      <c r="D630" t="s">
        <v>67</v>
      </c>
      <c r="E630" t="s">
        <v>46</v>
      </c>
      <c r="F630">
        <v>9</v>
      </c>
      <c r="G630" t="s">
        <v>39</v>
      </c>
      <c r="H630" t="s">
        <v>71</v>
      </c>
      <c r="I630" t="str">
        <f t="shared" si="191"/>
        <v>L6BbrJ4</v>
      </c>
      <c r="J630" t="s">
        <v>505</v>
      </c>
      <c r="K630" t="s">
        <v>157</v>
      </c>
      <c r="L630" s="1">
        <v>0.59899999999999998</v>
      </c>
      <c r="M630">
        <v>3.53</v>
      </c>
      <c r="N630" s="1">
        <f t="shared" si="199"/>
        <v>-0.35299999999999998</v>
      </c>
      <c r="O630" t="s">
        <v>158</v>
      </c>
      <c r="P630">
        <v>0.40500000000000003</v>
      </c>
      <c r="Q630" s="1">
        <f t="shared" si="189"/>
        <v>0.19399999999999995</v>
      </c>
      <c r="R630">
        <v>12.87</v>
      </c>
      <c r="S630" s="42">
        <f t="shared" si="193"/>
        <v>-1.2869999999999999</v>
      </c>
      <c r="T630" s="1">
        <f t="shared" si="200"/>
        <v>-0.93399999999999994</v>
      </c>
      <c r="U630">
        <v>60.91</v>
      </c>
      <c r="V630" s="13">
        <v>60.91</v>
      </c>
      <c r="W630" s="21">
        <f t="shared" si="201"/>
        <v>2912.3720584999996</v>
      </c>
      <c r="X630" s="23">
        <f t="shared" si="202"/>
        <v>0.47901234567901219</v>
      </c>
      <c r="Y630" s="27">
        <f t="shared" si="194"/>
        <v>4.8089887085811146E-5</v>
      </c>
      <c r="Z630" s="27">
        <f t="shared" si="195"/>
        <v>1.4005564344513634E-5</v>
      </c>
      <c r="AA630" s="22">
        <f t="shared" si="196"/>
        <v>14.005564344513635</v>
      </c>
      <c r="AB630" s="22">
        <f t="shared" si="197"/>
        <v>14.995250904190188</v>
      </c>
      <c r="AC630">
        <v>26.544899999999998</v>
      </c>
      <c r="AD630" s="34"/>
      <c r="AE630" s="35"/>
    </row>
    <row r="631" spans="1:31" x14ac:dyDescent="0.35">
      <c r="A631" s="2">
        <v>44798</v>
      </c>
      <c r="B631" s="6" t="s">
        <v>56</v>
      </c>
      <c r="C631" s="6" t="s">
        <v>214</v>
      </c>
      <c r="D631" t="s">
        <v>67</v>
      </c>
      <c r="E631" t="s">
        <v>46</v>
      </c>
      <c r="F631">
        <v>2</v>
      </c>
      <c r="G631" t="s">
        <v>39</v>
      </c>
      <c r="H631" t="s">
        <v>71</v>
      </c>
      <c r="I631" t="str">
        <f t="shared" si="191"/>
        <v>L6BbrJ4</v>
      </c>
      <c r="J631" t="s">
        <v>505</v>
      </c>
      <c r="K631" t="s">
        <v>186</v>
      </c>
      <c r="L631" s="1">
        <v>0.499</v>
      </c>
      <c r="M631">
        <v>6.45</v>
      </c>
      <c r="N631" s="1">
        <f t="shared" si="199"/>
        <v>-0.64500000000000002</v>
      </c>
      <c r="O631" t="s">
        <v>147</v>
      </c>
      <c r="P631">
        <v>0.33800000000000002</v>
      </c>
      <c r="Q631" s="1">
        <f t="shared" si="189"/>
        <v>0.16099999999999998</v>
      </c>
      <c r="R631">
        <v>12.87</v>
      </c>
      <c r="S631" s="42">
        <f t="shared" si="193"/>
        <v>-1.2869999999999999</v>
      </c>
      <c r="T631" s="1">
        <f t="shared" si="200"/>
        <v>-0.6419999999999999</v>
      </c>
      <c r="U631">
        <v>60.91</v>
      </c>
      <c r="V631" s="13">
        <v>60.91</v>
      </c>
      <c r="W631" s="21">
        <f t="shared" si="201"/>
        <v>2912.3720584999996</v>
      </c>
      <c r="X631" s="23">
        <f t="shared" si="202"/>
        <v>0.47633136094674544</v>
      </c>
      <c r="Y631" s="27">
        <f t="shared" si="194"/>
        <v>4.7758772582982438E-5</v>
      </c>
      <c r="Z631" s="27">
        <f t="shared" si="195"/>
        <v>1.390913148189339E-5</v>
      </c>
      <c r="AA631" s="22">
        <f t="shared" si="196"/>
        <v>13.90913148189339</v>
      </c>
      <c r="AB631" s="22">
        <f t="shared" si="197"/>
        <v>21.665313834724909</v>
      </c>
      <c r="AC631">
        <v>29.246200000000002</v>
      </c>
      <c r="AD631" s="31"/>
      <c r="AE631" s="32"/>
    </row>
    <row r="632" spans="1:31" x14ac:dyDescent="0.35">
      <c r="A632" s="2">
        <v>44743</v>
      </c>
      <c r="B632" t="s">
        <v>56</v>
      </c>
      <c r="C632" t="s">
        <v>155</v>
      </c>
      <c r="D632" t="s">
        <v>57</v>
      </c>
      <c r="E632" t="s">
        <v>46</v>
      </c>
      <c r="F632">
        <v>7</v>
      </c>
      <c r="G632" t="s">
        <v>39</v>
      </c>
      <c r="H632" t="s">
        <v>61</v>
      </c>
      <c r="I632" t="str">
        <f t="shared" si="191"/>
        <v>L1BbrE6</v>
      </c>
      <c r="J632" t="s">
        <v>498</v>
      </c>
      <c r="K632" t="s">
        <v>87</v>
      </c>
      <c r="L632" s="1">
        <v>0.82699999999999996</v>
      </c>
      <c r="M632">
        <v>3.71</v>
      </c>
      <c r="N632" s="1">
        <f t="shared" si="199"/>
        <v>-0.371</v>
      </c>
      <c r="O632" t="s">
        <v>156</v>
      </c>
      <c r="P632">
        <v>0.60699999999999998</v>
      </c>
      <c r="Q632" s="1">
        <f t="shared" si="189"/>
        <v>0.21999999999999997</v>
      </c>
      <c r="R632">
        <v>12.34</v>
      </c>
      <c r="S632" s="42">
        <f t="shared" si="193"/>
        <v>-1.234</v>
      </c>
      <c r="T632" s="1">
        <f t="shared" si="200"/>
        <v>-0.86299999999999999</v>
      </c>
      <c r="U632">
        <v>51.97</v>
      </c>
      <c r="V632" s="13">
        <v>51.97</v>
      </c>
      <c r="W632" s="21">
        <f t="shared" si="201"/>
        <v>2120.1915064999998</v>
      </c>
      <c r="X632" s="23">
        <f t="shared" si="202"/>
        <v>0.36243822075782534</v>
      </c>
      <c r="Y632" s="27">
        <f t="shared" si="194"/>
        <v>3.4116463244527939E-5</v>
      </c>
      <c r="Z632" s="27">
        <f t="shared" si="195"/>
        <v>7.2333435602867565E-6</v>
      </c>
      <c r="AA632" s="22">
        <f t="shared" si="196"/>
        <v>7.2333435602867562</v>
      </c>
      <c r="AB632" s="22">
        <f t="shared" si="197"/>
        <v>8.3816263734493113</v>
      </c>
      <c r="AC632">
        <v>26.544899999999998</v>
      </c>
      <c r="AD632" s="31"/>
      <c r="AE632" s="32"/>
    </row>
    <row r="633" spans="1:31" x14ac:dyDescent="0.35">
      <c r="A633" s="2">
        <v>44798</v>
      </c>
      <c r="B633" s="6" t="s">
        <v>56</v>
      </c>
      <c r="C633" s="6" t="s">
        <v>214</v>
      </c>
      <c r="D633" t="s">
        <v>57</v>
      </c>
      <c r="E633" t="s">
        <v>46</v>
      </c>
      <c r="F633">
        <v>7</v>
      </c>
      <c r="G633" t="s">
        <v>39</v>
      </c>
      <c r="H633" t="s">
        <v>61</v>
      </c>
      <c r="I633" t="str">
        <f t="shared" si="191"/>
        <v>L1BbrE6</v>
      </c>
      <c r="J633" t="s">
        <v>498</v>
      </c>
      <c r="K633" t="s">
        <v>230</v>
      </c>
      <c r="L633" s="1">
        <v>0.77900000000000003</v>
      </c>
      <c r="M633">
        <v>6.25</v>
      </c>
      <c r="N633" s="1">
        <f t="shared" si="199"/>
        <v>-0.625</v>
      </c>
      <c r="O633" t="s">
        <v>231</v>
      </c>
      <c r="P633">
        <v>0.54800000000000004</v>
      </c>
      <c r="Q633" s="1">
        <f t="shared" si="189"/>
        <v>0.23099999999999998</v>
      </c>
      <c r="R633">
        <v>12.01</v>
      </c>
      <c r="S633" s="42">
        <f t="shared" si="193"/>
        <v>-1.2010000000000001</v>
      </c>
      <c r="T633" s="1">
        <f t="shared" si="200"/>
        <v>-0.57600000000000007</v>
      </c>
      <c r="U633">
        <v>51.97</v>
      </c>
      <c r="V633" s="13">
        <v>51.97</v>
      </c>
      <c r="W633" s="21">
        <f t="shared" si="201"/>
        <v>2120.1915064999998</v>
      </c>
      <c r="X633" s="23">
        <f t="shared" si="202"/>
        <v>0.42153284671532842</v>
      </c>
      <c r="Y633" s="27">
        <f t="shared" ref="Y633:Y664" si="203">119*(10^-6)*(X633^1.231)</f>
        <v>4.1087946933376554E-5</v>
      </c>
      <c r="Z633" s="27">
        <f t="shared" ref="Z633:Z664" si="204">Y633*(W633/10000)</f>
        <v>8.7114316107667684E-6</v>
      </c>
      <c r="AA633" s="22">
        <f t="shared" ref="AA633:AA664" si="205">Z633*10^6</f>
        <v>8.711431610766768</v>
      </c>
      <c r="AB633" s="22">
        <f t="shared" ref="AB633:AB664" si="206">AA633/ABS(T633)</f>
        <v>15.124013213136749</v>
      </c>
      <c r="AC633">
        <v>29.246200000000002</v>
      </c>
      <c r="AD633" s="31"/>
      <c r="AE633" s="32"/>
    </row>
    <row r="634" spans="1:31" x14ac:dyDescent="0.35">
      <c r="A634" s="2">
        <v>44798</v>
      </c>
      <c r="B634" s="6" t="s">
        <v>56</v>
      </c>
      <c r="C634" s="6" t="s">
        <v>214</v>
      </c>
      <c r="D634" t="s">
        <v>57</v>
      </c>
      <c r="E634" t="s">
        <v>46</v>
      </c>
      <c r="F634">
        <v>6</v>
      </c>
      <c r="G634" t="s">
        <v>39</v>
      </c>
      <c r="H634" t="s">
        <v>65</v>
      </c>
      <c r="I634" t="str">
        <f t="shared" si="191"/>
        <v>L1BbrC5</v>
      </c>
      <c r="J634" t="s">
        <v>497</v>
      </c>
      <c r="K634" t="s">
        <v>230</v>
      </c>
      <c r="L634" s="1">
        <v>0.61</v>
      </c>
      <c r="M634">
        <v>5.54</v>
      </c>
      <c r="N634" s="1">
        <f t="shared" si="199"/>
        <v>-0.55400000000000005</v>
      </c>
      <c r="O634" t="s">
        <v>231</v>
      </c>
      <c r="P634">
        <v>0.434</v>
      </c>
      <c r="Q634" s="1">
        <f t="shared" si="189"/>
        <v>0.17599999999999999</v>
      </c>
      <c r="R634">
        <v>9.8699999999999992</v>
      </c>
      <c r="S634" s="42">
        <f t="shared" si="193"/>
        <v>-0.98699999999999988</v>
      </c>
      <c r="T634" s="1">
        <f t="shared" si="200"/>
        <v>-0.43299999999999983</v>
      </c>
      <c r="U634">
        <v>57.875</v>
      </c>
      <c r="V634" s="13">
        <v>57.875</v>
      </c>
      <c r="W634" s="21">
        <f t="shared" si="201"/>
        <v>2629.3697656250001</v>
      </c>
      <c r="X634" s="23">
        <f t="shared" si="202"/>
        <v>0.40552995391705066</v>
      </c>
      <c r="Y634" s="27">
        <f t="shared" si="203"/>
        <v>3.9176280310214268E-5</v>
      </c>
      <c r="Z634" s="27">
        <f t="shared" si="204"/>
        <v>1.0300892697732741E-5</v>
      </c>
      <c r="AA634" s="22">
        <f t="shared" si="205"/>
        <v>10.300892697732742</v>
      </c>
      <c r="AB634" s="22">
        <f t="shared" si="206"/>
        <v>23.789590525941676</v>
      </c>
      <c r="AC634">
        <v>29.246200000000002</v>
      </c>
      <c r="AD634" s="31"/>
      <c r="AE634" s="32"/>
    </row>
    <row r="635" spans="1:31" x14ac:dyDescent="0.35">
      <c r="A635" s="2">
        <v>44798</v>
      </c>
      <c r="B635" s="6" t="s">
        <v>56</v>
      </c>
      <c r="C635" s="6" t="s">
        <v>214</v>
      </c>
      <c r="D635" t="s">
        <v>77</v>
      </c>
      <c r="E635" t="s">
        <v>46</v>
      </c>
      <c r="F635">
        <v>13</v>
      </c>
      <c r="G635" t="s">
        <v>39</v>
      </c>
      <c r="H635" t="s">
        <v>84</v>
      </c>
      <c r="I635" t="str">
        <f t="shared" si="191"/>
        <v>M3BbrG5</v>
      </c>
      <c r="J635" t="s">
        <v>513</v>
      </c>
      <c r="K635" t="s">
        <v>229</v>
      </c>
      <c r="L635" s="1">
        <v>0.67100000000000004</v>
      </c>
      <c r="M635">
        <v>6.56</v>
      </c>
      <c r="N635" s="1">
        <f t="shared" si="199"/>
        <v>-0.65599999999999992</v>
      </c>
      <c r="O635" t="s">
        <v>112</v>
      </c>
      <c r="P635">
        <v>0.51400000000000001</v>
      </c>
      <c r="Q635" s="1">
        <f t="shared" si="189"/>
        <v>0.15700000000000003</v>
      </c>
      <c r="R635">
        <v>8.6300000000000008</v>
      </c>
      <c r="S635" s="42">
        <f t="shared" si="193"/>
        <v>-0.8630000000000001</v>
      </c>
      <c r="T635" s="1">
        <f t="shared" si="200"/>
        <v>-0.20700000000000018</v>
      </c>
      <c r="U635">
        <v>70.305000000000007</v>
      </c>
      <c r="V635" s="13">
        <v>70.305000000000007</v>
      </c>
      <c r="W635" s="21">
        <f t="shared" si="201"/>
        <v>3880.0925246250008</v>
      </c>
      <c r="X635" s="23">
        <f t="shared" si="202"/>
        <v>0.30544747081712065</v>
      </c>
      <c r="Y635" s="27">
        <f t="shared" si="203"/>
        <v>2.7637823182002475E-5</v>
      </c>
      <c r="Z635" s="27">
        <f t="shared" si="204"/>
        <v>1.0723731112539535E-5</v>
      </c>
      <c r="AA635" s="22">
        <f t="shared" si="205"/>
        <v>10.723731112539536</v>
      </c>
      <c r="AB635" s="22">
        <f t="shared" si="206"/>
        <v>51.805464311785151</v>
      </c>
      <c r="AC635">
        <v>29.246200000000002</v>
      </c>
      <c r="AD635" s="31"/>
      <c r="AE635" s="32"/>
    </row>
    <row r="636" spans="1:31" x14ac:dyDescent="0.35">
      <c r="A636" s="2">
        <v>44715</v>
      </c>
      <c r="B636" t="s">
        <v>56</v>
      </c>
      <c r="C636" t="s">
        <v>19</v>
      </c>
      <c r="D636" t="s">
        <v>67</v>
      </c>
      <c r="E636" t="s">
        <v>46</v>
      </c>
      <c r="F636">
        <v>2</v>
      </c>
      <c r="G636" t="s">
        <v>39</v>
      </c>
      <c r="H636" t="s">
        <v>71</v>
      </c>
      <c r="I636" t="str">
        <f t="shared" si="191"/>
        <v>L6BbrJ4</v>
      </c>
      <c r="J636" t="s">
        <v>505</v>
      </c>
      <c r="K636" t="s">
        <v>69</v>
      </c>
      <c r="L636" s="1">
        <v>0.6</v>
      </c>
      <c r="M636">
        <v>2.95</v>
      </c>
      <c r="N636" s="1">
        <f t="shared" si="199"/>
        <v>-0.29500000000000004</v>
      </c>
      <c r="O636" t="s">
        <v>70</v>
      </c>
      <c r="P636">
        <v>0.40300000000000002</v>
      </c>
      <c r="Q636" s="1">
        <f t="shared" si="189"/>
        <v>0.19699999999999995</v>
      </c>
      <c r="R636">
        <v>8.23</v>
      </c>
      <c r="S636" s="42">
        <f t="shared" si="193"/>
        <v>-0.82300000000000006</v>
      </c>
      <c r="T636" s="1">
        <f t="shared" si="200"/>
        <v>-0.52800000000000002</v>
      </c>
      <c r="U636">
        <v>60.91</v>
      </c>
      <c r="V636" s="13">
        <v>60.91</v>
      </c>
      <c r="W636" s="21">
        <f t="shared" si="201"/>
        <v>2912.3720584999996</v>
      </c>
      <c r="X636" s="23">
        <f t="shared" si="202"/>
        <v>0.48883374689826287</v>
      </c>
      <c r="Y636" s="27">
        <f t="shared" si="203"/>
        <v>4.930652254451948E-5</v>
      </c>
      <c r="Z636" s="27">
        <f t="shared" si="204"/>
        <v>1.4359893856045883E-5</v>
      </c>
      <c r="AA636" s="22">
        <f t="shared" si="205"/>
        <v>14.359893856045883</v>
      </c>
      <c r="AB636" s="22">
        <f t="shared" si="206"/>
        <v>27.196768666753563</v>
      </c>
      <c r="AC636">
        <v>24.828800000000001</v>
      </c>
      <c r="AD636" s="34"/>
      <c r="AE636" s="35"/>
    </row>
    <row r="637" spans="1:31" x14ac:dyDescent="0.35">
      <c r="A637" s="2">
        <v>44715</v>
      </c>
      <c r="B637" t="s">
        <v>56</v>
      </c>
      <c r="C637" t="s">
        <v>19</v>
      </c>
      <c r="D637" t="s">
        <v>77</v>
      </c>
      <c r="E637" t="s">
        <v>46</v>
      </c>
      <c r="F637">
        <v>14</v>
      </c>
      <c r="G637" t="s">
        <v>39</v>
      </c>
      <c r="H637" t="s">
        <v>84</v>
      </c>
      <c r="I637" t="str">
        <f t="shared" si="191"/>
        <v>M3BbrG5</v>
      </c>
      <c r="J637" t="s">
        <v>513</v>
      </c>
      <c r="K637" t="s">
        <v>23</v>
      </c>
      <c r="L637" s="1">
        <v>0.65300000000000002</v>
      </c>
      <c r="M637">
        <v>2.76</v>
      </c>
      <c r="N637" s="1">
        <f t="shared" si="199"/>
        <v>-0.27599999999999997</v>
      </c>
      <c r="O637" t="s">
        <v>80</v>
      </c>
      <c r="P637">
        <v>0.44900000000000001</v>
      </c>
      <c r="Q637" s="1">
        <f t="shared" ref="Q637:Q700" si="207">L637-P637</f>
        <v>0.20400000000000001</v>
      </c>
      <c r="R637">
        <v>6.58</v>
      </c>
      <c r="S637" s="42">
        <f t="shared" si="193"/>
        <v>-0.65800000000000003</v>
      </c>
      <c r="T637" s="1">
        <f t="shared" si="200"/>
        <v>-0.38200000000000006</v>
      </c>
      <c r="U637">
        <v>70.305000000000007</v>
      </c>
      <c r="V637" s="13">
        <v>70.305000000000007</v>
      </c>
      <c r="W637" s="21">
        <f t="shared" si="201"/>
        <v>3880.0925246250008</v>
      </c>
      <c r="X637" s="23">
        <f t="shared" si="202"/>
        <v>0.45434298440979959</v>
      </c>
      <c r="Y637" s="27">
        <f t="shared" si="203"/>
        <v>4.5059508655774608E-5</v>
      </c>
      <c r="Z637" s="27">
        <f t="shared" si="204"/>
        <v>1.7483506269854657E-5</v>
      </c>
      <c r="AA637" s="22">
        <f t="shared" si="205"/>
        <v>17.483506269854658</v>
      </c>
      <c r="AB637" s="22">
        <f t="shared" si="206"/>
        <v>45.768341020561927</v>
      </c>
      <c r="AC637">
        <v>24.828800000000001</v>
      </c>
      <c r="AD637" s="34"/>
      <c r="AE637" s="35"/>
    </row>
    <row r="638" spans="1:31" x14ac:dyDescent="0.35">
      <c r="A638" s="2">
        <v>44715</v>
      </c>
      <c r="B638" t="s">
        <v>56</v>
      </c>
      <c r="C638" t="s">
        <v>19</v>
      </c>
      <c r="D638" t="s">
        <v>57</v>
      </c>
      <c r="E638" t="s">
        <v>46</v>
      </c>
      <c r="F638">
        <v>2</v>
      </c>
      <c r="G638" t="s">
        <v>39</v>
      </c>
      <c r="H638" t="s">
        <v>61</v>
      </c>
      <c r="I638" t="str">
        <f t="shared" si="191"/>
        <v>L1BbrE6</v>
      </c>
      <c r="J638" t="s">
        <v>498</v>
      </c>
      <c r="K638" t="s">
        <v>59</v>
      </c>
      <c r="L638" s="1">
        <v>0.77100000000000002</v>
      </c>
      <c r="M638">
        <v>3.07</v>
      </c>
      <c r="N638" s="1">
        <f t="shared" si="199"/>
        <v>-0.307</v>
      </c>
      <c r="O638" t="s">
        <v>60</v>
      </c>
      <c r="P638">
        <v>0.45800000000000002</v>
      </c>
      <c r="Q638" s="1">
        <f t="shared" si="207"/>
        <v>0.313</v>
      </c>
      <c r="R638">
        <v>6.52</v>
      </c>
      <c r="S638" s="42">
        <f t="shared" si="193"/>
        <v>-0.65199999999999991</v>
      </c>
      <c r="T638" s="1">
        <f t="shared" si="200"/>
        <v>-0.34499999999999992</v>
      </c>
      <c r="U638">
        <v>51.97</v>
      </c>
      <c r="V638" s="13">
        <v>51.97</v>
      </c>
      <c r="W638" s="21">
        <f t="shared" si="201"/>
        <v>2120.1915064999998</v>
      </c>
      <c r="X638" s="23">
        <f t="shared" si="202"/>
        <v>0.68340611353711789</v>
      </c>
      <c r="Y638" s="27">
        <f t="shared" si="203"/>
        <v>7.4479480284327015E-5</v>
      </c>
      <c r="Z638" s="27">
        <f t="shared" si="204"/>
        <v>1.5791076150736435E-5</v>
      </c>
      <c r="AA638" s="22">
        <f t="shared" si="205"/>
        <v>15.791076150736435</v>
      </c>
      <c r="AB638" s="22">
        <f t="shared" si="206"/>
        <v>45.771235219525913</v>
      </c>
      <c r="AC638">
        <v>24.828800000000001</v>
      </c>
      <c r="AD638" s="31"/>
      <c r="AE638" s="32"/>
    </row>
    <row r="639" spans="1:31" x14ac:dyDescent="0.35">
      <c r="A639" s="2">
        <v>44715</v>
      </c>
      <c r="B639" t="s">
        <v>56</v>
      </c>
      <c r="C639" t="s">
        <v>19</v>
      </c>
      <c r="D639" t="s">
        <v>57</v>
      </c>
      <c r="E639" t="s">
        <v>46</v>
      </c>
      <c r="F639">
        <v>7</v>
      </c>
      <c r="G639" t="s">
        <v>39</v>
      </c>
      <c r="H639" t="s">
        <v>65</v>
      </c>
      <c r="I639" t="str">
        <f t="shared" si="191"/>
        <v>L1BbrC5</v>
      </c>
      <c r="J639" t="s">
        <v>497</v>
      </c>
      <c r="K639" t="s">
        <v>59</v>
      </c>
      <c r="L639" s="1">
        <v>0.61899999999999999</v>
      </c>
      <c r="M639">
        <v>2.16</v>
      </c>
      <c r="N639" s="1">
        <f t="shared" si="199"/>
        <v>-0.21600000000000003</v>
      </c>
      <c r="O639" t="s">
        <v>60</v>
      </c>
      <c r="P639">
        <v>0.40400000000000003</v>
      </c>
      <c r="Q639" s="1">
        <f t="shared" si="207"/>
        <v>0.21499999999999997</v>
      </c>
      <c r="R639">
        <v>3.86</v>
      </c>
      <c r="S639" s="42">
        <f t="shared" si="193"/>
        <v>-0.38600000000000001</v>
      </c>
      <c r="T639" s="1">
        <f t="shared" si="200"/>
        <v>-0.16999999999999998</v>
      </c>
      <c r="U639">
        <v>57.875</v>
      </c>
      <c r="V639" s="13">
        <v>57.875</v>
      </c>
      <c r="W639" s="21">
        <f t="shared" si="201"/>
        <v>2629.3697656250001</v>
      </c>
      <c r="X639" s="23">
        <f t="shared" si="202"/>
        <v>0.5321782178217821</v>
      </c>
      <c r="Y639" s="27">
        <f t="shared" si="203"/>
        <v>5.4742325807164835E-5</v>
      </c>
      <c r="Z639" s="27">
        <f t="shared" si="204"/>
        <v>1.4393781637735242E-5</v>
      </c>
      <c r="AA639" s="22">
        <f t="shared" si="205"/>
        <v>14.393781637735241</v>
      </c>
      <c r="AB639" s="22">
        <f t="shared" si="206"/>
        <v>84.669303751383779</v>
      </c>
      <c r="AC639">
        <v>24.828800000000001</v>
      </c>
      <c r="AD639" s="34"/>
      <c r="AE639" s="35"/>
    </row>
    <row r="640" spans="1:31" x14ac:dyDescent="0.35">
      <c r="A640" s="2">
        <v>44772</v>
      </c>
      <c r="B640" t="s">
        <v>56</v>
      </c>
      <c r="C640" t="s">
        <v>196</v>
      </c>
      <c r="D640" t="s">
        <v>67</v>
      </c>
      <c r="E640" t="s">
        <v>46</v>
      </c>
      <c r="F640">
        <v>4</v>
      </c>
      <c r="G640" t="s">
        <v>28</v>
      </c>
      <c r="H640" t="s">
        <v>35</v>
      </c>
      <c r="I640" t="str">
        <f t="shared" si="191"/>
        <v>L6DtoD4</v>
      </c>
      <c r="J640" t="s">
        <v>506</v>
      </c>
      <c r="L640" s="1">
        <v>0.72499999999999998</v>
      </c>
      <c r="M640">
        <v>25.14</v>
      </c>
      <c r="N640" s="1">
        <f t="shared" si="199"/>
        <v>-2.5140000000000002</v>
      </c>
      <c r="O640" t="s">
        <v>170</v>
      </c>
      <c r="P640">
        <v>0.81</v>
      </c>
      <c r="Q640" s="1">
        <f t="shared" si="207"/>
        <v>-8.5000000000000075E-2</v>
      </c>
      <c r="R640">
        <v>20.74</v>
      </c>
      <c r="S640" s="42">
        <f t="shared" si="193"/>
        <v>-2.0739999999999998</v>
      </c>
      <c r="T640" s="1">
        <f t="shared" si="200"/>
        <v>0.44000000000000039</v>
      </c>
      <c r="U640">
        <v>52.41</v>
      </c>
      <c r="V640" s="13">
        <v>52.41</v>
      </c>
      <c r="W640" s="21">
        <f t="shared" si="201"/>
        <v>2156.2443585000001</v>
      </c>
      <c r="X640" s="23">
        <f>(P640-L640)/L640</f>
        <v>0.11724137931034494</v>
      </c>
      <c r="Y640" s="27">
        <f t="shared" si="203"/>
        <v>8.5032622392961857E-6</v>
      </c>
      <c r="Z640" s="27">
        <f t="shared" si="204"/>
        <v>1.833511123232848E-6</v>
      </c>
      <c r="AA640" s="22">
        <f t="shared" si="205"/>
        <v>1.833511123232848</v>
      </c>
      <c r="AB640" s="22">
        <f t="shared" si="206"/>
        <v>4.1670707346201059</v>
      </c>
      <c r="AC640">
        <v>27.192399999999999</v>
      </c>
      <c r="AD640" s="31"/>
      <c r="AE640" s="32"/>
    </row>
    <row r="641" spans="1:31" x14ac:dyDescent="0.35">
      <c r="A641" s="2">
        <v>44743</v>
      </c>
      <c r="B641" t="s">
        <v>56</v>
      </c>
      <c r="C641" t="s">
        <v>155</v>
      </c>
      <c r="D641" t="s">
        <v>67</v>
      </c>
      <c r="E641" t="s">
        <v>46</v>
      </c>
      <c r="F641">
        <v>13</v>
      </c>
      <c r="G641" t="s">
        <v>28</v>
      </c>
      <c r="H641" t="s">
        <v>35</v>
      </c>
      <c r="I641" t="str">
        <f t="shared" si="191"/>
        <v>L6DtoD4</v>
      </c>
      <c r="J641" t="s">
        <v>506</v>
      </c>
      <c r="K641" t="s">
        <v>157</v>
      </c>
      <c r="L641" s="1">
        <v>0.755</v>
      </c>
      <c r="M641">
        <v>2.63</v>
      </c>
      <c r="N641" s="1">
        <f t="shared" si="199"/>
        <v>-0.26300000000000001</v>
      </c>
      <c r="O641" t="s">
        <v>158</v>
      </c>
      <c r="P641">
        <v>0.745</v>
      </c>
      <c r="Q641" s="1">
        <f t="shared" si="207"/>
        <v>1.0000000000000009E-2</v>
      </c>
      <c r="R641">
        <v>19.16</v>
      </c>
      <c r="S641" s="42">
        <f t="shared" si="193"/>
        <v>-1.9159999999999999</v>
      </c>
      <c r="T641" s="1">
        <f t="shared" si="200"/>
        <v>-1.653</v>
      </c>
      <c r="U641">
        <v>52.41</v>
      </c>
      <c r="V641" s="13">
        <v>52.41</v>
      </c>
      <c r="W641" s="21">
        <f t="shared" si="201"/>
        <v>2156.2443585000001</v>
      </c>
      <c r="X641" s="23">
        <f>(L641-P641)/P641</f>
        <v>1.3422818791946321E-2</v>
      </c>
      <c r="Y641" s="27">
        <f t="shared" si="203"/>
        <v>5.9009588977955892E-7</v>
      </c>
      <c r="Z641" s="27">
        <f t="shared" si="204"/>
        <v>1.2723909333112118E-7</v>
      </c>
      <c r="AA641" s="22">
        <f t="shared" si="205"/>
        <v>0.12723909333112118</v>
      </c>
      <c r="AB641" s="22">
        <f t="shared" si="206"/>
        <v>7.6974648113200955E-2</v>
      </c>
      <c r="AC641">
        <v>26.544899999999998</v>
      </c>
      <c r="AD641" s="31"/>
      <c r="AE641" s="32"/>
    </row>
    <row r="642" spans="1:31" x14ac:dyDescent="0.35">
      <c r="A642" s="2">
        <v>44772</v>
      </c>
      <c r="B642" t="s">
        <v>56</v>
      </c>
      <c r="C642" t="s">
        <v>196</v>
      </c>
      <c r="D642" t="s">
        <v>57</v>
      </c>
      <c r="E642" t="s">
        <v>46</v>
      </c>
      <c r="F642">
        <v>6</v>
      </c>
      <c r="G642" t="s">
        <v>28</v>
      </c>
      <c r="H642" t="s">
        <v>64</v>
      </c>
      <c r="I642" t="str">
        <f t="shared" ref="I642:I705" si="208">D642&amp;G642&amp;H642</f>
        <v>L1DtoA2</v>
      </c>
      <c r="J642" t="s">
        <v>499</v>
      </c>
      <c r="L642" s="1">
        <v>0.68600000000000005</v>
      </c>
      <c r="M642">
        <v>10.45</v>
      </c>
      <c r="N642" s="1">
        <f t="shared" si="199"/>
        <v>-1.0449999999999999</v>
      </c>
      <c r="O642" t="s">
        <v>198</v>
      </c>
      <c r="P642">
        <v>0.501</v>
      </c>
      <c r="Q642" s="1">
        <f t="shared" si="207"/>
        <v>0.18500000000000005</v>
      </c>
      <c r="R642">
        <v>19.12</v>
      </c>
      <c r="S642" s="42">
        <f t="shared" si="193"/>
        <v>-1.9120000000000001</v>
      </c>
      <c r="T642" s="1">
        <f t="shared" si="200"/>
        <v>-0.86700000000000021</v>
      </c>
      <c r="U642">
        <v>38.71</v>
      </c>
      <c r="V642" s="13">
        <v>38.71</v>
      </c>
      <c r="W642" s="21">
        <f t="shared" si="201"/>
        <v>1176.2943185000001</v>
      </c>
      <c r="X642" s="23">
        <f>(L642-P642)/P642</f>
        <v>0.36926147704590828</v>
      </c>
      <c r="Y642" s="27">
        <f t="shared" si="203"/>
        <v>3.4908815950748209E-5</v>
      </c>
      <c r="Z642" s="27">
        <f t="shared" si="204"/>
        <v>4.1063041868427306E-6</v>
      </c>
      <c r="AA642" s="22">
        <f t="shared" si="205"/>
        <v>4.1063041868427304</v>
      </c>
      <c r="AB642" s="22">
        <f t="shared" si="206"/>
        <v>4.7362216687920755</v>
      </c>
      <c r="AC642">
        <v>27.192399999999999</v>
      </c>
      <c r="AD642" s="37"/>
      <c r="AE642" s="39"/>
    </row>
    <row r="643" spans="1:31" x14ac:dyDescent="0.35">
      <c r="A643" s="2">
        <v>44772</v>
      </c>
      <c r="B643" t="s">
        <v>56</v>
      </c>
      <c r="C643" t="s">
        <v>196</v>
      </c>
      <c r="D643" t="s">
        <v>77</v>
      </c>
      <c r="E643" t="s">
        <v>46</v>
      </c>
      <c r="F643">
        <v>10</v>
      </c>
      <c r="G643" t="s">
        <v>28</v>
      </c>
      <c r="H643" t="s">
        <v>79</v>
      </c>
      <c r="I643" t="str">
        <f t="shared" si="208"/>
        <v>M3DtoD2</v>
      </c>
      <c r="J643" t="s">
        <v>514</v>
      </c>
      <c r="L643" s="1">
        <v>0.76700000000000002</v>
      </c>
      <c r="M643">
        <v>17.559999999999999</v>
      </c>
      <c r="N643" s="1">
        <f t="shared" si="199"/>
        <v>-1.7559999999999998</v>
      </c>
      <c r="O643" t="s">
        <v>197</v>
      </c>
      <c r="P643">
        <v>0.81200000000000006</v>
      </c>
      <c r="Q643" s="1">
        <f t="shared" si="207"/>
        <v>-4.500000000000004E-2</v>
      </c>
      <c r="R643">
        <v>16.27</v>
      </c>
      <c r="S643" s="42">
        <f t="shared" si="193"/>
        <v>-1.627</v>
      </c>
      <c r="T643" s="1">
        <f t="shared" si="200"/>
        <v>0.12899999999999978</v>
      </c>
      <c r="U643">
        <v>34.164999999999999</v>
      </c>
      <c r="V643" s="13">
        <v>34.164999999999999</v>
      </c>
      <c r="W643" s="21">
        <f t="shared" si="201"/>
        <v>916.28907162499991</v>
      </c>
      <c r="X643" s="23">
        <f>(P643-L643)/L643</f>
        <v>5.8670143415906179E-2</v>
      </c>
      <c r="Y643" s="27">
        <f t="shared" si="203"/>
        <v>3.6263396024164101E-6</v>
      </c>
      <c r="Z643" s="27">
        <f t="shared" si="204"/>
        <v>3.3227753476951038E-7</v>
      </c>
      <c r="AA643" s="22">
        <f t="shared" si="205"/>
        <v>0.33227753476951039</v>
      </c>
      <c r="AB643" s="22">
        <f t="shared" si="206"/>
        <v>2.5757948431745037</v>
      </c>
      <c r="AC643">
        <v>27.192399999999999</v>
      </c>
      <c r="AD643" s="31"/>
      <c r="AE643" s="32"/>
    </row>
    <row r="644" spans="1:31" x14ac:dyDescent="0.35">
      <c r="A644" s="2">
        <v>44743</v>
      </c>
      <c r="B644" t="s">
        <v>56</v>
      </c>
      <c r="C644" t="s">
        <v>155</v>
      </c>
      <c r="D644" t="s">
        <v>77</v>
      </c>
      <c r="E644" t="s">
        <v>46</v>
      </c>
      <c r="F644">
        <v>7</v>
      </c>
      <c r="G644" t="s">
        <v>28</v>
      </c>
      <c r="H644" t="s">
        <v>79</v>
      </c>
      <c r="I644" t="str">
        <f t="shared" si="208"/>
        <v>M3DtoD2</v>
      </c>
      <c r="J644" t="s">
        <v>514</v>
      </c>
      <c r="K644" t="s">
        <v>159</v>
      </c>
      <c r="L644" s="1">
        <v>0.71799999999999997</v>
      </c>
      <c r="M644">
        <v>2.5099999999999998</v>
      </c>
      <c r="N644" s="1">
        <f t="shared" si="199"/>
        <v>-0.251</v>
      </c>
      <c r="O644" t="s">
        <v>160</v>
      </c>
      <c r="P644">
        <v>0.63900000000000001</v>
      </c>
      <c r="Q644" s="1">
        <f t="shared" si="207"/>
        <v>7.8999999999999959E-2</v>
      </c>
      <c r="R644">
        <v>15.64</v>
      </c>
      <c r="S644" s="42">
        <f t="shared" si="193"/>
        <v>-1.5640000000000001</v>
      </c>
      <c r="T644" s="1">
        <f t="shared" si="200"/>
        <v>-1.3130000000000002</v>
      </c>
      <c r="U644">
        <v>34.164999999999999</v>
      </c>
      <c r="V644" s="13">
        <v>34.164999999999999</v>
      </c>
      <c r="W644" s="21">
        <f t="shared" si="201"/>
        <v>916.28907162499991</v>
      </c>
      <c r="X644" s="23">
        <f>(L644-P644)/P644</f>
        <v>0.12363067292644751</v>
      </c>
      <c r="Y644" s="27">
        <f t="shared" si="203"/>
        <v>9.0772512059581326E-6</v>
      </c>
      <c r="Z644" s="27">
        <f t="shared" si="204"/>
        <v>8.317386080414289E-7</v>
      </c>
      <c r="AA644" s="22">
        <f t="shared" si="205"/>
        <v>0.83173860804142885</v>
      </c>
      <c r="AB644" s="22">
        <f t="shared" si="206"/>
        <v>0.63346428639865093</v>
      </c>
      <c r="AC644">
        <v>26.544899999999998</v>
      </c>
      <c r="AD644" s="31"/>
      <c r="AE644" s="32"/>
    </row>
    <row r="645" spans="1:31" x14ac:dyDescent="0.35">
      <c r="A645" s="2">
        <v>44715</v>
      </c>
      <c r="B645" t="s">
        <v>56</v>
      </c>
      <c r="C645" t="s">
        <v>19</v>
      </c>
      <c r="D645" t="s">
        <v>57</v>
      </c>
      <c r="E645" t="s">
        <v>46</v>
      </c>
      <c r="F645">
        <v>6</v>
      </c>
      <c r="G645" t="s">
        <v>28</v>
      </c>
      <c r="H645" t="s">
        <v>64</v>
      </c>
      <c r="I645" t="str">
        <f t="shared" si="208"/>
        <v>L1DtoA2</v>
      </c>
      <c r="J645" t="s">
        <v>499</v>
      </c>
      <c r="K645" t="s">
        <v>59</v>
      </c>
      <c r="L645" s="1">
        <v>0.129</v>
      </c>
      <c r="M645">
        <v>6.92</v>
      </c>
      <c r="N645" s="1">
        <f t="shared" si="199"/>
        <v>-0.69199999999999995</v>
      </c>
      <c r="O645" t="s">
        <v>60</v>
      </c>
      <c r="P645">
        <v>0.52100000000000002</v>
      </c>
      <c r="Q645" s="1">
        <f t="shared" si="207"/>
        <v>-0.39200000000000002</v>
      </c>
      <c r="R645">
        <v>15.27</v>
      </c>
      <c r="S645" s="42">
        <f t="shared" si="193"/>
        <v>-1.5269999999999999</v>
      </c>
      <c r="T645" s="1">
        <f t="shared" si="200"/>
        <v>-0.83499999999999996</v>
      </c>
      <c r="U645">
        <v>38.71</v>
      </c>
      <c r="V645" s="13">
        <v>38.71</v>
      </c>
      <c r="W645" s="21">
        <f t="shared" si="201"/>
        <v>1176.2943185000001</v>
      </c>
      <c r="X645" s="23">
        <f>(P645-L645)/L645</f>
        <v>3.0387596899224807</v>
      </c>
      <c r="Y645" s="27">
        <f t="shared" si="203"/>
        <v>4.6746185327387562E-4</v>
      </c>
      <c r="Z645" s="27">
        <f t="shared" si="204"/>
        <v>5.4987272212154063E-5</v>
      </c>
      <c r="AA645" s="22">
        <f t="shared" si="205"/>
        <v>54.98727221215406</v>
      </c>
      <c r="AB645" s="22">
        <f t="shared" si="206"/>
        <v>65.853020613358154</v>
      </c>
      <c r="AC645">
        <v>24.828800000000001</v>
      </c>
      <c r="AD645" s="31"/>
      <c r="AE645" s="32"/>
    </row>
    <row r="646" spans="1:31" x14ac:dyDescent="0.35">
      <c r="A646" s="2">
        <v>44772</v>
      </c>
      <c r="B646" t="s">
        <v>56</v>
      </c>
      <c r="C646" t="s">
        <v>196</v>
      </c>
      <c r="D646" t="s">
        <v>77</v>
      </c>
      <c r="E646" t="s">
        <v>46</v>
      </c>
      <c r="F646">
        <v>15</v>
      </c>
      <c r="G646" t="s">
        <v>28</v>
      </c>
      <c r="H646" t="s">
        <v>82</v>
      </c>
      <c r="I646" t="str">
        <f t="shared" si="208"/>
        <v>M3DtoH7</v>
      </c>
      <c r="J646" t="s">
        <v>515</v>
      </c>
      <c r="L646" s="1">
        <v>0.76800000000000002</v>
      </c>
      <c r="M646">
        <v>6.67</v>
      </c>
      <c r="N646" s="1">
        <f t="shared" si="199"/>
        <v>-0.66700000000000004</v>
      </c>
      <c r="O646" t="s">
        <v>197</v>
      </c>
      <c r="P646">
        <v>0.80400000000000005</v>
      </c>
      <c r="Q646" s="1">
        <f t="shared" si="207"/>
        <v>-3.6000000000000032E-2</v>
      </c>
      <c r="R646">
        <v>15.21</v>
      </c>
      <c r="S646" s="42">
        <f t="shared" si="193"/>
        <v>-1.5210000000000001</v>
      </c>
      <c r="T646" s="1">
        <f t="shared" si="200"/>
        <v>-0.85400000000000009</v>
      </c>
      <c r="U646">
        <v>33.85</v>
      </c>
      <c r="V646" s="13">
        <v>33.85</v>
      </c>
      <c r="W646" s="21">
        <f t="shared" si="201"/>
        <v>899.4706625</v>
      </c>
      <c r="X646" s="23">
        <f>(P646-L646)/L646</f>
        <v>4.6875000000000042E-2</v>
      </c>
      <c r="Y646" s="27">
        <f t="shared" si="203"/>
        <v>2.750905540270043E-6</v>
      </c>
      <c r="Z646" s="27">
        <f t="shared" si="204"/>
        <v>2.4743588287816161E-7</v>
      </c>
      <c r="AA646" s="22">
        <f t="shared" si="205"/>
        <v>0.24743588287816159</v>
      </c>
      <c r="AB646" s="22">
        <f t="shared" si="206"/>
        <v>0.2897375677730229</v>
      </c>
      <c r="AC646">
        <v>27.192399999999999</v>
      </c>
      <c r="AD646" s="31"/>
      <c r="AE646" s="32"/>
    </row>
    <row r="647" spans="1:31" x14ac:dyDescent="0.35">
      <c r="A647" s="2">
        <v>44715</v>
      </c>
      <c r="B647" t="s">
        <v>56</v>
      </c>
      <c r="C647" t="s">
        <v>19</v>
      </c>
      <c r="D647" t="s">
        <v>77</v>
      </c>
      <c r="E647" t="s">
        <v>46</v>
      </c>
      <c r="F647">
        <v>10</v>
      </c>
      <c r="G647" t="s">
        <v>28</v>
      </c>
      <c r="H647" t="s">
        <v>79</v>
      </c>
      <c r="I647" t="str">
        <f t="shared" si="208"/>
        <v>M3DtoD2</v>
      </c>
      <c r="J647" t="s">
        <v>514</v>
      </c>
      <c r="K647" t="s">
        <v>23</v>
      </c>
      <c r="L647" s="1">
        <v>0.57099999999999995</v>
      </c>
      <c r="M647">
        <v>5.93</v>
      </c>
      <c r="N647" s="1">
        <f t="shared" si="199"/>
        <v>-0.59299999999999997</v>
      </c>
      <c r="O647" t="s">
        <v>80</v>
      </c>
      <c r="P647">
        <v>0.56200000000000006</v>
      </c>
      <c r="Q647" s="1">
        <f t="shared" si="207"/>
        <v>8.999999999999897E-3</v>
      </c>
      <c r="R647">
        <v>13.19</v>
      </c>
      <c r="S647" s="42">
        <f t="shared" si="193"/>
        <v>-1.319</v>
      </c>
      <c r="T647" s="1">
        <f t="shared" si="200"/>
        <v>-0.72599999999999998</v>
      </c>
      <c r="U647">
        <v>34.164999999999999</v>
      </c>
      <c r="V647" s="13">
        <v>34.164999999999999</v>
      </c>
      <c r="W647" s="21">
        <f t="shared" si="201"/>
        <v>916.28907162499991</v>
      </c>
      <c r="X647" s="23">
        <f>(L647-P647)/P647</f>
        <v>1.6014234875444656E-2</v>
      </c>
      <c r="Y647" s="27">
        <f t="shared" si="203"/>
        <v>7.3332093929594788E-7</v>
      </c>
      <c r="Z647" s="27">
        <f t="shared" si="204"/>
        <v>6.7193396267065708E-8</v>
      </c>
      <c r="AA647" s="22">
        <f t="shared" si="205"/>
        <v>6.7193396267065705E-2</v>
      </c>
      <c r="AB647" s="22">
        <f t="shared" si="206"/>
        <v>9.2552887420200694E-2</v>
      </c>
      <c r="AC647">
        <v>24.828800000000001</v>
      </c>
      <c r="AD647" s="31"/>
      <c r="AE647" s="32"/>
    </row>
    <row r="648" spans="1:31" x14ac:dyDescent="0.35">
      <c r="A648" s="2">
        <v>44715</v>
      </c>
      <c r="B648" t="s">
        <v>56</v>
      </c>
      <c r="C648" t="s">
        <v>19</v>
      </c>
      <c r="D648" t="s">
        <v>67</v>
      </c>
      <c r="E648" t="s">
        <v>46</v>
      </c>
      <c r="F648">
        <v>6</v>
      </c>
      <c r="G648" t="s">
        <v>28</v>
      </c>
      <c r="H648" t="s">
        <v>35</v>
      </c>
      <c r="I648" t="str">
        <f t="shared" si="208"/>
        <v>L6DtoD4</v>
      </c>
      <c r="J648" t="s">
        <v>506</v>
      </c>
      <c r="K648" t="s">
        <v>69</v>
      </c>
      <c r="L648" s="1">
        <v>0.69499999999999995</v>
      </c>
      <c r="M648">
        <v>7.54</v>
      </c>
      <c r="N648" s="1">
        <f t="shared" si="199"/>
        <v>-0.754</v>
      </c>
      <c r="O648" t="s">
        <v>70</v>
      </c>
      <c r="P648">
        <v>0.69299999999999995</v>
      </c>
      <c r="Q648" s="1">
        <f t="shared" si="207"/>
        <v>2.0000000000000018E-3</v>
      </c>
      <c r="R648">
        <v>12.68</v>
      </c>
      <c r="S648" s="42">
        <f t="shared" si="193"/>
        <v>-1.268</v>
      </c>
      <c r="T648" s="1">
        <f t="shared" si="200"/>
        <v>-0.51400000000000001</v>
      </c>
      <c r="U648">
        <v>52.41</v>
      </c>
      <c r="V648" s="13">
        <v>52.41</v>
      </c>
      <c r="W648" s="21">
        <f t="shared" si="201"/>
        <v>2156.2443585000001</v>
      </c>
      <c r="X648" s="23">
        <f>(L648-P648)/P648</f>
        <v>2.8860028860028886E-3</v>
      </c>
      <c r="Y648" s="27">
        <f t="shared" si="203"/>
        <v>8.8955391267066253E-8</v>
      </c>
      <c r="Z648" s="27">
        <f t="shared" si="204"/>
        <v>1.918095605777718E-8</v>
      </c>
      <c r="AA648" s="22">
        <f t="shared" si="205"/>
        <v>1.9180956057777181E-2</v>
      </c>
      <c r="AB648" s="22">
        <f t="shared" si="206"/>
        <v>3.7317035131862221E-2</v>
      </c>
      <c r="AC648">
        <v>24.828800000000001</v>
      </c>
      <c r="AD648" s="31"/>
      <c r="AE648" s="32"/>
    </row>
    <row r="649" spans="1:31" x14ac:dyDescent="0.35">
      <c r="A649" s="2">
        <v>44798</v>
      </c>
      <c r="B649" s="6" t="s">
        <v>56</v>
      </c>
      <c r="C649" s="6" t="s">
        <v>214</v>
      </c>
      <c r="D649" t="s">
        <v>77</v>
      </c>
      <c r="E649" t="s">
        <v>46</v>
      </c>
      <c r="F649">
        <v>14</v>
      </c>
      <c r="G649" t="s">
        <v>28</v>
      </c>
      <c r="H649" t="s">
        <v>79</v>
      </c>
      <c r="I649" t="str">
        <f t="shared" si="208"/>
        <v>M3DtoD2</v>
      </c>
      <c r="J649" t="s">
        <v>514</v>
      </c>
      <c r="K649" t="s">
        <v>229</v>
      </c>
      <c r="L649" s="1">
        <v>0.753</v>
      </c>
      <c r="M649">
        <v>7.73</v>
      </c>
      <c r="N649" s="1">
        <f t="shared" si="199"/>
        <v>-0.77300000000000002</v>
      </c>
      <c r="O649" t="s">
        <v>112</v>
      </c>
      <c r="P649">
        <v>0.80100000000000005</v>
      </c>
      <c r="Q649" s="1">
        <f t="shared" si="207"/>
        <v>-4.8000000000000043E-2</v>
      </c>
      <c r="R649">
        <v>11.56</v>
      </c>
      <c r="S649" s="42">
        <f t="shared" si="193"/>
        <v>-1.1560000000000001</v>
      </c>
      <c r="T649" s="1">
        <f t="shared" si="200"/>
        <v>-0.38300000000000012</v>
      </c>
      <c r="U649">
        <v>34.164999999999999</v>
      </c>
      <c r="V649" s="13">
        <v>34.164999999999999</v>
      </c>
      <c r="W649" s="21">
        <f t="shared" si="201"/>
        <v>916.28907162499991</v>
      </c>
      <c r="X649" s="23">
        <f>(P649-L649)/L649</f>
        <v>6.374501992031878E-2</v>
      </c>
      <c r="Y649" s="27">
        <f t="shared" si="203"/>
        <v>4.0162460266035199E-6</v>
      </c>
      <c r="Z649" s="27">
        <f t="shared" si="204"/>
        <v>3.6800423431341343E-7</v>
      </c>
      <c r="AA649" s="22">
        <f t="shared" si="205"/>
        <v>0.36800423431341345</v>
      </c>
      <c r="AB649" s="22">
        <f t="shared" si="206"/>
        <v>0.96084656478697994</v>
      </c>
      <c r="AC649">
        <v>29.246200000000002</v>
      </c>
      <c r="AD649" s="37"/>
      <c r="AE649" s="39"/>
    </row>
    <row r="650" spans="1:31" x14ac:dyDescent="0.35">
      <c r="A650" s="2">
        <v>44798</v>
      </c>
      <c r="B650" s="6" t="s">
        <v>56</v>
      </c>
      <c r="C650" s="6" t="s">
        <v>214</v>
      </c>
      <c r="D650" t="s">
        <v>67</v>
      </c>
      <c r="E650" t="s">
        <v>46</v>
      </c>
      <c r="F650">
        <v>7</v>
      </c>
      <c r="G650" t="s">
        <v>28</v>
      </c>
      <c r="H650" t="s">
        <v>35</v>
      </c>
      <c r="I650" t="str">
        <f t="shared" si="208"/>
        <v>L6DtoD4</v>
      </c>
      <c r="J650" t="s">
        <v>506</v>
      </c>
      <c r="K650" t="s">
        <v>186</v>
      </c>
      <c r="L650" s="1">
        <v>0.748</v>
      </c>
      <c r="M650">
        <v>7.51</v>
      </c>
      <c r="N650" s="1">
        <f t="shared" si="199"/>
        <v>-0.751</v>
      </c>
      <c r="O650" t="s">
        <v>147</v>
      </c>
      <c r="P650">
        <v>0.81499999999999995</v>
      </c>
      <c r="Q650" s="1">
        <f t="shared" si="207"/>
        <v>-6.6999999999999948E-2</v>
      </c>
      <c r="R650">
        <v>11.56</v>
      </c>
      <c r="S650" s="42">
        <f t="shared" si="193"/>
        <v>-1.1560000000000001</v>
      </c>
      <c r="T650" s="1">
        <f t="shared" si="200"/>
        <v>-0.40500000000000014</v>
      </c>
      <c r="U650">
        <v>52.41</v>
      </c>
      <c r="V650" s="13">
        <v>52.41</v>
      </c>
      <c r="W650" s="21">
        <f t="shared" si="201"/>
        <v>2156.2443585000001</v>
      </c>
      <c r="X650" s="23">
        <f>(P650-L650)/L650</f>
        <v>8.9572192513368912E-2</v>
      </c>
      <c r="Y650" s="27">
        <f t="shared" si="203"/>
        <v>6.1048103458251669E-6</v>
      </c>
      <c r="Z650" s="27">
        <f t="shared" si="204"/>
        <v>1.3163462867897951E-6</v>
      </c>
      <c r="AA650" s="22">
        <f t="shared" si="205"/>
        <v>1.316346286789795</v>
      </c>
      <c r="AB650" s="22">
        <f t="shared" si="206"/>
        <v>3.2502377451599864</v>
      </c>
      <c r="AC650">
        <v>29.246200000000002</v>
      </c>
      <c r="AD650" s="31"/>
      <c r="AE650" s="32"/>
    </row>
    <row r="651" spans="1:31" x14ac:dyDescent="0.35">
      <c r="A651" s="2">
        <v>44798</v>
      </c>
      <c r="B651" s="6" t="s">
        <v>56</v>
      </c>
      <c r="C651" s="6" t="s">
        <v>214</v>
      </c>
      <c r="D651" t="s">
        <v>57</v>
      </c>
      <c r="E651" t="s">
        <v>46</v>
      </c>
      <c r="F651">
        <v>8</v>
      </c>
      <c r="G651" t="s">
        <v>28</v>
      </c>
      <c r="H651" t="s">
        <v>64</v>
      </c>
      <c r="I651" t="str">
        <f t="shared" si="208"/>
        <v>L1DtoA2</v>
      </c>
      <c r="J651" t="s">
        <v>499</v>
      </c>
      <c r="K651" t="s">
        <v>230</v>
      </c>
      <c r="L651" s="1">
        <v>0.60499999999999998</v>
      </c>
      <c r="M651">
        <v>6.46</v>
      </c>
      <c r="N651" s="1">
        <f t="shared" si="199"/>
        <v>-0.64600000000000002</v>
      </c>
      <c r="O651" t="s">
        <v>231</v>
      </c>
      <c r="P651">
        <v>0.49299999999999999</v>
      </c>
      <c r="Q651" s="1">
        <f t="shared" si="207"/>
        <v>0.11199999999999999</v>
      </c>
      <c r="R651">
        <v>11.43</v>
      </c>
      <c r="S651" s="42">
        <f t="shared" si="193"/>
        <v>-1.143</v>
      </c>
      <c r="T651" s="1">
        <f t="shared" si="200"/>
        <v>-0.497</v>
      </c>
      <c r="U651">
        <v>38.71</v>
      </c>
      <c r="V651" s="13">
        <v>38.71</v>
      </c>
      <c r="W651" s="21">
        <f t="shared" si="201"/>
        <v>1176.2943185000001</v>
      </c>
      <c r="X651" s="23">
        <f t="shared" ref="X651:X663" si="209">(L651-P651)/P651</f>
        <v>0.22718052738336711</v>
      </c>
      <c r="Y651" s="27">
        <f t="shared" si="203"/>
        <v>1.9197283994912913E-5</v>
      </c>
      <c r="Z651" s="27">
        <f t="shared" si="204"/>
        <v>2.2581656093847045E-6</v>
      </c>
      <c r="AA651" s="22">
        <f t="shared" si="205"/>
        <v>2.2581656093847045</v>
      </c>
      <c r="AB651" s="22">
        <f t="shared" si="206"/>
        <v>4.5435927754219403</v>
      </c>
      <c r="AC651">
        <v>29.246200000000002</v>
      </c>
      <c r="AD651" s="34"/>
      <c r="AE651" s="35"/>
    </row>
    <row r="652" spans="1:31" x14ac:dyDescent="0.35">
      <c r="A652" s="2">
        <v>44743</v>
      </c>
      <c r="B652" t="s">
        <v>56</v>
      </c>
      <c r="C652" t="s">
        <v>155</v>
      </c>
      <c r="D652" t="s">
        <v>77</v>
      </c>
      <c r="E652" t="s">
        <v>46</v>
      </c>
      <c r="F652">
        <v>5</v>
      </c>
      <c r="G652" t="s">
        <v>28</v>
      </c>
      <c r="H652" t="s">
        <v>82</v>
      </c>
      <c r="I652" t="str">
        <f t="shared" si="208"/>
        <v>M3DtoH7</v>
      </c>
      <c r="J652" t="s">
        <v>515</v>
      </c>
      <c r="K652" t="s">
        <v>159</v>
      </c>
      <c r="L652" s="1">
        <v>0.84499999999999997</v>
      </c>
      <c r="M652">
        <v>6.31</v>
      </c>
      <c r="N652" s="1">
        <f t="shared" si="199"/>
        <v>-0.63100000000000001</v>
      </c>
      <c r="O652" t="s">
        <v>160</v>
      </c>
      <c r="P652">
        <v>0.70499999999999996</v>
      </c>
      <c r="Q652" s="1">
        <f t="shared" si="207"/>
        <v>0.14000000000000001</v>
      </c>
      <c r="R652">
        <v>10.83</v>
      </c>
      <c r="S652" s="42">
        <f t="shared" si="193"/>
        <v>-1.083</v>
      </c>
      <c r="T652" s="1">
        <f t="shared" si="200"/>
        <v>-0.45199999999999996</v>
      </c>
      <c r="U652">
        <v>33.85</v>
      </c>
      <c r="V652" s="13">
        <v>33.85</v>
      </c>
      <c r="W652" s="21">
        <f t="shared" si="201"/>
        <v>899.4706625</v>
      </c>
      <c r="X652" s="23">
        <f t="shared" si="209"/>
        <v>0.19858156028368798</v>
      </c>
      <c r="Y652" s="27">
        <f t="shared" si="203"/>
        <v>1.626708628523406E-5</v>
      </c>
      <c r="Z652" s="27">
        <f t="shared" si="204"/>
        <v>1.4631766877924144E-6</v>
      </c>
      <c r="AA652" s="22">
        <f t="shared" si="205"/>
        <v>1.4631766877924144</v>
      </c>
      <c r="AB652" s="22">
        <f t="shared" si="206"/>
        <v>3.2371165659124217</v>
      </c>
      <c r="AC652">
        <v>26.544899999999998</v>
      </c>
      <c r="AD652" s="31"/>
      <c r="AE652" s="32"/>
    </row>
    <row r="653" spans="1:31" x14ac:dyDescent="0.35">
      <c r="A653" s="2">
        <v>44715</v>
      </c>
      <c r="B653" t="s">
        <v>56</v>
      </c>
      <c r="C653" t="s">
        <v>19</v>
      </c>
      <c r="D653" t="s">
        <v>77</v>
      </c>
      <c r="E653" t="s">
        <v>46</v>
      </c>
      <c r="F653">
        <v>12</v>
      </c>
      <c r="G653" t="s">
        <v>28</v>
      </c>
      <c r="H653" t="s">
        <v>82</v>
      </c>
      <c r="I653" t="str">
        <f t="shared" si="208"/>
        <v>M3DtoH7</v>
      </c>
      <c r="J653" t="s">
        <v>515</v>
      </c>
      <c r="K653" t="s">
        <v>23</v>
      </c>
      <c r="L653" s="1">
        <v>0.80600000000000005</v>
      </c>
      <c r="M653">
        <v>26.73</v>
      </c>
      <c r="N653" s="1">
        <f t="shared" si="199"/>
        <v>-2.673</v>
      </c>
      <c r="O653" t="s">
        <v>80</v>
      </c>
      <c r="P653">
        <v>0.76900000000000002</v>
      </c>
      <c r="Q653" s="1">
        <f t="shared" si="207"/>
        <v>3.7000000000000033E-2</v>
      </c>
      <c r="R653">
        <v>9.08</v>
      </c>
      <c r="S653" s="42">
        <f t="shared" si="193"/>
        <v>-0.90800000000000003</v>
      </c>
      <c r="T653" s="1">
        <f t="shared" si="200"/>
        <v>1.7650000000000001</v>
      </c>
      <c r="U653">
        <v>33.85</v>
      </c>
      <c r="V653" s="13">
        <v>33.85</v>
      </c>
      <c r="W653" s="21">
        <f t="shared" si="201"/>
        <v>899.4706625</v>
      </c>
      <c r="X653" s="23">
        <f t="shared" si="209"/>
        <v>4.8114434330299133E-2</v>
      </c>
      <c r="Y653" s="27">
        <f t="shared" si="203"/>
        <v>2.8407169290307863E-6</v>
      </c>
      <c r="Z653" s="27">
        <f t="shared" si="204"/>
        <v>2.5551415381302867E-7</v>
      </c>
      <c r="AA653" s="22">
        <f t="shared" si="205"/>
        <v>0.25551415381302867</v>
      </c>
      <c r="AB653" s="22">
        <f t="shared" si="206"/>
        <v>0.14476722595639016</v>
      </c>
      <c r="AC653">
        <v>24.828800000000001</v>
      </c>
      <c r="AD653" s="37"/>
      <c r="AE653" s="39"/>
    </row>
    <row r="654" spans="1:31" x14ac:dyDescent="0.35">
      <c r="A654" s="2">
        <v>44798</v>
      </c>
      <c r="B654" s="6" t="s">
        <v>56</v>
      </c>
      <c r="C654" s="6" t="s">
        <v>214</v>
      </c>
      <c r="D654" t="s">
        <v>77</v>
      </c>
      <c r="E654" t="s">
        <v>46</v>
      </c>
      <c r="F654">
        <v>16</v>
      </c>
      <c r="G654" t="s">
        <v>28</v>
      </c>
      <c r="H654" t="s">
        <v>82</v>
      </c>
      <c r="I654" t="str">
        <f t="shared" si="208"/>
        <v>M3DtoH7</v>
      </c>
      <c r="J654" t="s">
        <v>515</v>
      </c>
      <c r="K654" t="s">
        <v>229</v>
      </c>
      <c r="L654" s="1">
        <v>0.79700000000000004</v>
      </c>
      <c r="M654">
        <v>8.65</v>
      </c>
      <c r="N654" s="1">
        <f t="shared" si="199"/>
        <v>-0.86499999999999999</v>
      </c>
      <c r="O654" t="s">
        <v>112</v>
      </c>
      <c r="P654">
        <v>0.77600000000000002</v>
      </c>
      <c r="Q654" s="1">
        <f t="shared" si="207"/>
        <v>2.1000000000000019E-2</v>
      </c>
      <c r="R654">
        <v>6.53</v>
      </c>
      <c r="S654" s="42">
        <f t="shared" si="193"/>
        <v>-0.65300000000000002</v>
      </c>
      <c r="T654" s="1">
        <f t="shared" si="200"/>
        <v>0.21199999999999997</v>
      </c>
      <c r="U654">
        <v>33.85</v>
      </c>
      <c r="V654" s="13">
        <v>33.85</v>
      </c>
      <c r="W654" s="21">
        <f t="shared" si="201"/>
        <v>899.4706625</v>
      </c>
      <c r="X654" s="23">
        <f t="shared" si="209"/>
        <v>2.7061855670103115E-2</v>
      </c>
      <c r="Y654" s="27">
        <f t="shared" si="203"/>
        <v>1.3988757266422647E-6</v>
      </c>
      <c r="Z654" s="27">
        <f t="shared" si="204"/>
        <v>1.2582476765980868E-7</v>
      </c>
      <c r="AA654" s="22">
        <f t="shared" si="205"/>
        <v>0.12582476765980868</v>
      </c>
      <c r="AB654" s="22">
        <f t="shared" si="206"/>
        <v>0.59351305499909768</v>
      </c>
      <c r="AC654">
        <v>29.246200000000002</v>
      </c>
      <c r="AD654" s="34"/>
      <c r="AE654" s="35"/>
    </row>
    <row r="655" spans="1:31" x14ac:dyDescent="0.35">
      <c r="A655" s="2">
        <v>44743</v>
      </c>
      <c r="B655" t="s">
        <v>56</v>
      </c>
      <c r="C655" t="s">
        <v>155</v>
      </c>
      <c r="D655" t="s">
        <v>57</v>
      </c>
      <c r="E655" t="s">
        <v>46</v>
      </c>
      <c r="F655">
        <v>2</v>
      </c>
      <c r="G655" t="s">
        <v>28</v>
      </c>
      <c r="H655" t="s">
        <v>64</v>
      </c>
      <c r="I655" t="str">
        <f t="shared" si="208"/>
        <v>L1DtoA2</v>
      </c>
      <c r="J655" t="s">
        <v>499</v>
      </c>
      <c r="K655" t="s">
        <v>87</v>
      </c>
      <c r="L655" s="1">
        <v>0.67900000000000005</v>
      </c>
      <c r="M655">
        <v>3.15</v>
      </c>
      <c r="N655" s="1">
        <f t="shared" si="199"/>
        <v>-0.315</v>
      </c>
      <c r="O655" t="s">
        <v>156</v>
      </c>
      <c r="P655">
        <v>0.49199999999999999</v>
      </c>
      <c r="Q655" s="1">
        <f t="shared" si="207"/>
        <v>0.18700000000000006</v>
      </c>
      <c r="R655">
        <v>5.36</v>
      </c>
      <c r="S655" s="42">
        <f t="shared" si="193"/>
        <v>-0.53600000000000003</v>
      </c>
      <c r="T655" s="1">
        <f t="shared" si="200"/>
        <v>-0.22100000000000003</v>
      </c>
      <c r="U655">
        <v>38.71</v>
      </c>
      <c r="V655" s="13">
        <v>38.71</v>
      </c>
      <c r="W655" s="21">
        <f t="shared" si="201"/>
        <v>1176.2943185000001</v>
      </c>
      <c r="X655" s="23">
        <f t="shared" si="209"/>
        <v>0.38008130081300823</v>
      </c>
      <c r="Y655" s="27">
        <f t="shared" si="203"/>
        <v>3.6172201174004442E-5</v>
      </c>
      <c r="Z655" s="27">
        <f t="shared" si="204"/>
        <v>4.2549154728620465E-6</v>
      </c>
      <c r="AA655" s="22">
        <f t="shared" si="205"/>
        <v>4.2549154728620469</v>
      </c>
      <c r="AB655" s="22">
        <f t="shared" si="206"/>
        <v>19.253011189421024</v>
      </c>
      <c r="AC655">
        <v>26.544899999999998</v>
      </c>
      <c r="AD655" s="34"/>
      <c r="AE655" s="35"/>
    </row>
    <row r="656" spans="1:31" x14ac:dyDescent="0.35">
      <c r="A656" s="2">
        <v>44715</v>
      </c>
      <c r="B656" t="s">
        <v>56</v>
      </c>
      <c r="C656" t="s">
        <v>19</v>
      </c>
      <c r="D656" t="s">
        <v>77</v>
      </c>
      <c r="E656" t="s">
        <v>46</v>
      </c>
      <c r="F656">
        <v>13</v>
      </c>
      <c r="G656" t="s">
        <v>30</v>
      </c>
      <c r="H656" t="s">
        <v>93</v>
      </c>
      <c r="I656" t="str">
        <f t="shared" si="208"/>
        <v>M3FthH9</v>
      </c>
      <c r="J656" t="s">
        <v>516</v>
      </c>
      <c r="K656" t="s">
        <v>23</v>
      </c>
      <c r="L656" s="1">
        <v>0.61399999999999999</v>
      </c>
      <c r="M656">
        <v>6.51</v>
      </c>
      <c r="N656" s="1">
        <f t="shared" si="199"/>
        <v>-0.65100000000000002</v>
      </c>
      <c r="O656" t="s">
        <v>80</v>
      </c>
      <c r="P656">
        <v>0.432</v>
      </c>
      <c r="Q656" s="1">
        <f t="shared" si="207"/>
        <v>0.182</v>
      </c>
      <c r="R656">
        <v>12.54</v>
      </c>
      <c r="S656" s="42">
        <f t="shared" si="193"/>
        <v>-1.254</v>
      </c>
      <c r="T656" s="1">
        <f t="shared" si="200"/>
        <v>-0.60299999999999998</v>
      </c>
      <c r="U656">
        <v>39.945</v>
      </c>
      <c r="V656" s="13">
        <v>39.945</v>
      </c>
      <c r="W656" s="21">
        <f t="shared" si="201"/>
        <v>1252.5483746250002</v>
      </c>
      <c r="X656" s="23">
        <f t="shared" si="209"/>
        <v>0.42129629629629628</v>
      </c>
      <c r="Y656" s="27">
        <f t="shared" si="203"/>
        <v>4.1059565348686452E-5</v>
      </c>
      <c r="Z656" s="27">
        <f t="shared" si="204"/>
        <v>5.1429091840306192E-6</v>
      </c>
      <c r="AA656" s="22">
        <f t="shared" si="205"/>
        <v>5.1429091840306196</v>
      </c>
      <c r="AB656" s="22">
        <f t="shared" si="206"/>
        <v>8.5288709519579093</v>
      </c>
      <c r="AC656">
        <v>24.828800000000001</v>
      </c>
      <c r="AD656" s="37"/>
      <c r="AE656" s="39"/>
    </row>
    <row r="657" spans="1:31" x14ac:dyDescent="0.35">
      <c r="A657" s="2">
        <v>44772</v>
      </c>
      <c r="B657" t="s">
        <v>56</v>
      </c>
      <c r="C657" t="s">
        <v>196</v>
      </c>
      <c r="D657" t="s">
        <v>67</v>
      </c>
      <c r="E657" t="s">
        <v>46</v>
      </c>
      <c r="F657">
        <v>2</v>
      </c>
      <c r="G657" t="s">
        <v>30</v>
      </c>
      <c r="H657" t="s">
        <v>75</v>
      </c>
      <c r="I657" t="str">
        <f t="shared" si="208"/>
        <v>L6FthJ7</v>
      </c>
      <c r="J657" t="s">
        <v>508</v>
      </c>
      <c r="L657" s="1">
        <v>0.67700000000000005</v>
      </c>
      <c r="M657">
        <v>10.67</v>
      </c>
      <c r="N657" s="1">
        <f t="shared" si="199"/>
        <v>-1.0669999999999999</v>
      </c>
      <c r="O657" t="s">
        <v>170</v>
      </c>
      <c r="P657">
        <v>0.65500000000000003</v>
      </c>
      <c r="Q657" s="1">
        <f t="shared" si="207"/>
        <v>2.200000000000002E-2</v>
      </c>
      <c r="R657">
        <v>12.12</v>
      </c>
      <c r="S657" s="42">
        <f t="shared" ref="S657:S719" si="210">R657/-10</f>
        <v>-1.212</v>
      </c>
      <c r="T657" s="1">
        <f t="shared" si="200"/>
        <v>-0.14500000000000002</v>
      </c>
      <c r="U657">
        <v>72.885000000000005</v>
      </c>
      <c r="V657" s="13">
        <v>72.885000000000005</v>
      </c>
      <c r="W657" s="21">
        <f t="shared" si="201"/>
        <v>4170.0952316250005</v>
      </c>
      <c r="X657" s="23">
        <f t="shared" si="209"/>
        <v>3.3587786259542014E-2</v>
      </c>
      <c r="Y657" s="27">
        <f t="shared" si="203"/>
        <v>1.8250561946119968E-6</v>
      </c>
      <c r="Z657" s="27">
        <f t="shared" si="204"/>
        <v>7.6106581345991568E-7</v>
      </c>
      <c r="AA657" s="22">
        <f t="shared" si="205"/>
        <v>0.76106581345991564</v>
      </c>
      <c r="AB657" s="22">
        <f t="shared" si="206"/>
        <v>5.2487297479994179</v>
      </c>
      <c r="AC657">
        <v>27.192399999999999</v>
      </c>
      <c r="AD657" s="37"/>
      <c r="AE657" s="39"/>
    </row>
    <row r="658" spans="1:31" x14ac:dyDescent="0.35">
      <c r="A658" s="2">
        <v>44772</v>
      </c>
      <c r="B658" t="s">
        <v>56</v>
      </c>
      <c r="C658" t="s">
        <v>196</v>
      </c>
      <c r="D658" t="s">
        <v>67</v>
      </c>
      <c r="E658" t="s">
        <v>46</v>
      </c>
      <c r="F658">
        <v>7</v>
      </c>
      <c r="G658" t="s">
        <v>30</v>
      </c>
      <c r="H658" t="s">
        <v>68</v>
      </c>
      <c r="I658" t="str">
        <f t="shared" si="208"/>
        <v>L6FthG6</v>
      </c>
      <c r="J658" t="s">
        <v>507</v>
      </c>
      <c r="L658" s="1">
        <v>0.60699999999999998</v>
      </c>
      <c r="M658">
        <v>8.2100000000000009</v>
      </c>
      <c r="N658" s="1">
        <f t="shared" si="199"/>
        <v>-0.82100000000000006</v>
      </c>
      <c r="O658" t="s">
        <v>170</v>
      </c>
      <c r="P658">
        <v>0.39800000000000002</v>
      </c>
      <c r="Q658" s="1">
        <f t="shared" si="207"/>
        <v>0.20899999999999996</v>
      </c>
      <c r="R658">
        <v>11.31</v>
      </c>
      <c r="S658" s="42">
        <f t="shared" si="210"/>
        <v>-1.131</v>
      </c>
      <c r="T658" s="1">
        <f t="shared" si="200"/>
        <v>-0.30999999999999994</v>
      </c>
      <c r="U658">
        <v>44.314999999999998</v>
      </c>
      <c r="V658" s="13">
        <v>44.314999999999998</v>
      </c>
      <c r="W658" s="21">
        <f t="shared" si="201"/>
        <v>1541.5980916249998</v>
      </c>
      <c r="X658" s="23">
        <f t="shared" si="209"/>
        <v>0.5251256281407034</v>
      </c>
      <c r="Y658" s="27">
        <f t="shared" si="203"/>
        <v>5.385065348301339E-5</v>
      </c>
      <c r="Z658" s="27">
        <f t="shared" si="204"/>
        <v>8.3016064642172606E-6</v>
      </c>
      <c r="AA658" s="22">
        <f t="shared" si="205"/>
        <v>8.3016064642172598</v>
      </c>
      <c r="AB658" s="22">
        <f t="shared" si="206"/>
        <v>26.779375691023425</v>
      </c>
      <c r="AC658">
        <v>27.192399999999999</v>
      </c>
      <c r="AD658" s="37"/>
      <c r="AE658" s="35"/>
    </row>
    <row r="659" spans="1:31" x14ac:dyDescent="0.35">
      <c r="A659" s="2">
        <v>44772</v>
      </c>
      <c r="B659" t="s">
        <v>56</v>
      </c>
      <c r="C659" t="s">
        <v>196</v>
      </c>
      <c r="D659" t="s">
        <v>77</v>
      </c>
      <c r="E659" t="s">
        <v>46</v>
      </c>
      <c r="F659">
        <v>12</v>
      </c>
      <c r="G659" t="s">
        <v>30</v>
      </c>
      <c r="H659" t="s">
        <v>93</v>
      </c>
      <c r="I659" t="str">
        <f t="shared" si="208"/>
        <v>M3FthH9</v>
      </c>
      <c r="J659" t="s">
        <v>516</v>
      </c>
      <c r="L659" s="1">
        <v>0.63100000000000001</v>
      </c>
      <c r="M659">
        <v>6.13</v>
      </c>
      <c r="N659" s="1">
        <f t="shared" si="199"/>
        <v>-0.61299999999999999</v>
      </c>
      <c r="O659" t="s">
        <v>197</v>
      </c>
      <c r="P659">
        <v>0.40600000000000003</v>
      </c>
      <c r="Q659" s="1">
        <f t="shared" si="207"/>
        <v>0.22499999999999998</v>
      </c>
      <c r="R659">
        <v>10.56</v>
      </c>
      <c r="S659" s="42">
        <f t="shared" si="210"/>
        <v>-1.056</v>
      </c>
      <c r="T659" s="1">
        <f t="shared" si="200"/>
        <v>-0.44300000000000006</v>
      </c>
      <c r="U659">
        <v>39.945</v>
      </c>
      <c r="V659" s="13">
        <v>39.945</v>
      </c>
      <c r="W659" s="21">
        <f t="shared" si="201"/>
        <v>1252.5483746250002</v>
      </c>
      <c r="X659" s="23">
        <f t="shared" si="209"/>
        <v>0.55418719211822653</v>
      </c>
      <c r="Y659" s="27">
        <f t="shared" si="203"/>
        <v>5.7542416191695682E-5</v>
      </c>
      <c r="Z659" s="27">
        <f t="shared" si="204"/>
        <v>7.2074659872903718E-6</v>
      </c>
      <c r="AA659" s="22">
        <f t="shared" si="205"/>
        <v>7.2074659872903721</v>
      </c>
      <c r="AB659" s="22">
        <f t="shared" si="206"/>
        <v>16.269674914876685</v>
      </c>
      <c r="AC659">
        <v>27.192399999999999</v>
      </c>
      <c r="AD659" s="31"/>
      <c r="AE659" s="32"/>
    </row>
    <row r="660" spans="1:31" x14ac:dyDescent="0.35">
      <c r="A660" s="2">
        <v>44743</v>
      </c>
      <c r="B660" t="s">
        <v>56</v>
      </c>
      <c r="C660" t="s">
        <v>155</v>
      </c>
      <c r="D660" t="s">
        <v>67</v>
      </c>
      <c r="E660" t="s">
        <v>46</v>
      </c>
      <c r="F660">
        <v>11</v>
      </c>
      <c r="G660" t="s">
        <v>30</v>
      </c>
      <c r="H660" t="s">
        <v>75</v>
      </c>
      <c r="I660" t="str">
        <f t="shared" si="208"/>
        <v>L6FthJ7</v>
      </c>
      <c r="J660" t="s">
        <v>508</v>
      </c>
      <c r="K660" t="s">
        <v>157</v>
      </c>
      <c r="L660" s="1">
        <v>0.65800000000000003</v>
      </c>
      <c r="M660">
        <v>1.53</v>
      </c>
      <c r="N660" s="1">
        <f t="shared" si="199"/>
        <v>-0.153</v>
      </c>
      <c r="O660" t="s">
        <v>158</v>
      </c>
      <c r="P660">
        <v>0.53900000000000003</v>
      </c>
      <c r="Q660" s="1">
        <f t="shared" si="207"/>
        <v>0.11899999999999999</v>
      </c>
      <c r="R660">
        <v>10.47</v>
      </c>
      <c r="S660" s="42">
        <f t="shared" si="210"/>
        <v>-1.0470000000000002</v>
      </c>
      <c r="T660" s="1">
        <f t="shared" si="200"/>
        <v>-0.89400000000000013</v>
      </c>
      <c r="U660">
        <v>72.885000000000005</v>
      </c>
      <c r="V660" s="13">
        <v>72.885000000000005</v>
      </c>
      <c r="W660" s="21">
        <f t="shared" si="201"/>
        <v>4170.0952316250005</v>
      </c>
      <c r="X660" s="23">
        <f t="shared" si="209"/>
        <v>0.22077922077922074</v>
      </c>
      <c r="Y660" s="27">
        <f t="shared" si="203"/>
        <v>1.8533587848796164E-5</v>
      </c>
      <c r="Z660" s="27">
        <f t="shared" si="204"/>
        <v>7.7286826313167933E-6</v>
      </c>
      <c r="AA660" s="22">
        <f t="shared" si="205"/>
        <v>7.7286826313167936</v>
      </c>
      <c r="AB660" s="22">
        <f t="shared" si="206"/>
        <v>8.6450588717190069</v>
      </c>
      <c r="AC660">
        <v>26.544899999999998</v>
      </c>
      <c r="AD660" s="37"/>
      <c r="AE660" s="35"/>
    </row>
    <row r="661" spans="1:31" x14ac:dyDescent="0.35">
      <c r="A661" s="2">
        <v>44715</v>
      </c>
      <c r="B661" t="s">
        <v>56</v>
      </c>
      <c r="C661" t="s">
        <v>19</v>
      </c>
      <c r="D661" t="s">
        <v>67</v>
      </c>
      <c r="E661" t="s">
        <v>46</v>
      </c>
      <c r="F661">
        <v>7</v>
      </c>
      <c r="G661" t="s">
        <v>30</v>
      </c>
      <c r="H661" t="s">
        <v>75</v>
      </c>
      <c r="I661" t="str">
        <f t="shared" si="208"/>
        <v>L6FthJ7</v>
      </c>
      <c r="J661" t="s">
        <v>508</v>
      </c>
      <c r="K661" t="s">
        <v>69</v>
      </c>
      <c r="L661" s="1">
        <v>0.59899999999999998</v>
      </c>
      <c r="M661">
        <v>6.76</v>
      </c>
      <c r="N661" s="1">
        <f t="shared" si="199"/>
        <v>-0.67599999999999993</v>
      </c>
      <c r="O661" t="s">
        <v>70</v>
      </c>
      <c r="P661">
        <v>0.50900000000000001</v>
      </c>
      <c r="Q661" s="1">
        <f t="shared" si="207"/>
        <v>8.9999999999999969E-2</v>
      </c>
      <c r="R661">
        <v>10.43</v>
      </c>
      <c r="S661" s="42">
        <f t="shared" si="210"/>
        <v>-1.0429999999999999</v>
      </c>
      <c r="T661" s="1">
        <f t="shared" si="200"/>
        <v>-0.36699999999999999</v>
      </c>
      <c r="U661">
        <v>72.885000000000005</v>
      </c>
      <c r="V661" s="13">
        <v>72.885000000000005</v>
      </c>
      <c r="W661" s="21">
        <f t="shared" si="201"/>
        <v>4170.0952316250005</v>
      </c>
      <c r="X661" s="23">
        <f t="shared" si="209"/>
        <v>0.17681728880157163</v>
      </c>
      <c r="Y661" s="27">
        <f t="shared" si="203"/>
        <v>1.4100999606008172E-5</v>
      </c>
      <c r="Z661" s="27">
        <f t="shared" si="204"/>
        <v>5.8802511218160691E-6</v>
      </c>
      <c r="AA661" s="22">
        <f t="shared" si="205"/>
        <v>5.8802511218160687</v>
      </c>
      <c r="AB661" s="22">
        <f t="shared" si="206"/>
        <v>16.022482620752232</v>
      </c>
      <c r="AC661">
        <v>24.828800000000001</v>
      </c>
      <c r="AD661" s="31"/>
      <c r="AE661" s="32"/>
    </row>
    <row r="662" spans="1:31" x14ac:dyDescent="0.35">
      <c r="A662" s="2">
        <v>44798</v>
      </c>
      <c r="B662" s="6" t="s">
        <v>56</v>
      </c>
      <c r="C662" s="6" t="s">
        <v>214</v>
      </c>
      <c r="D662" t="s">
        <v>57</v>
      </c>
      <c r="E662" t="s">
        <v>46</v>
      </c>
      <c r="F662">
        <v>5</v>
      </c>
      <c r="G662" t="s">
        <v>30</v>
      </c>
      <c r="H662" t="s">
        <v>62</v>
      </c>
      <c r="I662" t="str">
        <f t="shared" si="208"/>
        <v>L1FthF5</v>
      </c>
      <c r="J662" t="s">
        <v>500</v>
      </c>
      <c r="K662" t="s">
        <v>230</v>
      </c>
      <c r="L662" s="1">
        <v>0.68100000000000005</v>
      </c>
      <c r="M662">
        <v>6.23</v>
      </c>
      <c r="N662" s="1">
        <f t="shared" si="199"/>
        <v>-0.623</v>
      </c>
      <c r="O662" t="s">
        <v>231</v>
      </c>
      <c r="P662">
        <v>0.52100000000000002</v>
      </c>
      <c r="Q662" s="1">
        <f t="shared" si="207"/>
        <v>0.16000000000000003</v>
      </c>
      <c r="R662">
        <v>9.8800000000000008</v>
      </c>
      <c r="S662" s="42">
        <f t="shared" si="210"/>
        <v>-0.9880000000000001</v>
      </c>
      <c r="T662" s="1">
        <f t="shared" si="200"/>
        <v>-0.3650000000000001</v>
      </c>
      <c r="U662">
        <v>42.6</v>
      </c>
      <c r="V662" s="13">
        <v>42.6</v>
      </c>
      <c r="W662" s="21">
        <f t="shared" si="201"/>
        <v>1424.5866000000003</v>
      </c>
      <c r="X662" s="23">
        <f t="shared" si="209"/>
        <v>0.30710172744721692</v>
      </c>
      <c r="Y662" s="27">
        <f t="shared" si="203"/>
        <v>2.7822197081412844E-5</v>
      </c>
      <c r="Z662" s="27">
        <f t="shared" si="204"/>
        <v>3.9635129144739855E-6</v>
      </c>
      <c r="AA662" s="22">
        <f t="shared" si="205"/>
        <v>3.9635129144739856</v>
      </c>
      <c r="AB662" s="22">
        <f t="shared" si="206"/>
        <v>10.858939491709547</v>
      </c>
      <c r="AC662">
        <v>29.246200000000002</v>
      </c>
      <c r="AD662" s="37"/>
      <c r="AE662" s="39"/>
    </row>
    <row r="663" spans="1:31" x14ac:dyDescent="0.35">
      <c r="A663" s="2">
        <v>44743</v>
      </c>
      <c r="B663" t="s">
        <v>56</v>
      </c>
      <c r="C663" t="s">
        <v>155</v>
      </c>
      <c r="D663" t="s">
        <v>57</v>
      </c>
      <c r="E663" t="s">
        <v>46</v>
      </c>
      <c r="F663">
        <v>1</v>
      </c>
      <c r="G663" t="s">
        <v>30</v>
      </c>
      <c r="H663" t="s">
        <v>62</v>
      </c>
      <c r="I663" t="str">
        <f t="shared" si="208"/>
        <v>L1FthF5</v>
      </c>
      <c r="J663" t="s">
        <v>500</v>
      </c>
      <c r="K663" t="s">
        <v>87</v>
      </c>
      <c r="L663" s="1">
        <v>0.68200000000000005</v>
      </c>
      <c r="M663">
        <v>3.84</v>
      </c>
      <c r="N663" s="1">
        <f t="shared" si="199"/>
        <v>-0.38400000000000001</v>
      </c>
      <c r="O663" t="s">
        <v>156</v>
      </c>
      <c r="P663">
        <v>0.64300000000000002</v>
      </c>
      <c r="Q663" s="1">
        <f t="shared" si="207"/>
        <v>3.9000000000000035E-2</v>
      </c>
      <c r="R663">
        <v>8.73</v>
      </c>
      <c r="S663" s="42">
        <f t="shared" si="210"/>
        <v>-0.873</v>
      </c>
      <c r="T663" s="1">
        <f t="shared" si="200"/>
        <v>-0.48899999999999999</v>
      </c>
      <c r="U663">
        <v>42.6</v>
      </c>
      <c r="V663" s="13">
        <v>42.6</v>
      </c>
      <c r="W663" s="21">
        <f t="shared" si="201"/>
        <v>1424.5866000000003</v>
      </c>
      <c r="X663" s="23">
        <f t="shared" si="209"/>
        <v>6.065318818040441E-2</v>
      </c>
      <c r="Y663" s="27">
        <f t="shared" si="203"/>
        <v>3.7778071564634458E-6</v>
      </c>
      <c r="Z663" s="27">
        <f t="shared" si="204"/>
        <v>5.3818134524819302E-7</v>
      </c>
      <c r="AA663" s="22">
        <f t="shared" si="205"/>
        <v>0.53818134524819305</v>
      </c>
      <c r="AB663" s="22">
        <f t="shared" si="206"/>
        <v>1.100575348155814</v>
      </c>
      <c r="AC663">
        <v>26.544899999999998</v>
      </c>
      <c r="AD663" s="31"/>
      <c r="AE663" s="32"/>
    </row>
    <row r="664" spans="1:31" x14ac:dyDescent="0.35">
      <c r="A664" s="2">
        <v>44715</v>
      </c>
      <c r="B664" t="s">
        <v>56</v>
      </c>
      <c r="C664" t="s">
        <v>19</v>
      </c>
      <c r="D664" t="s">
        <v>57</v>
      </c>
      <c r="E664" t="s">
        <v>46</v>
      </c>
      <c r="F664">
        <v>4</v>
      </c>
      <c r="G664" t="s">
        <v>30</v>
      </c>
      <c r="H664" t="s">
        <v>62</v>
      </c>
      <c r="I664" t="str">
        <f t="shared" si="208"/>
        <v>L1FthF5</v>
      </c>
      <c r="J664" t="s">
        <v>500</v>
      </c>
      <c r="K664" t="s">
        <v>59</v>
      </c>
      <c r="L664" s="1">
        <v>0.128</v>
      </c>
      <c r="M664">
        <v>3.06</v>
      </c>
      <c r="N664" s="1">
        <f t="shared" si="199"/>
        <v>-0.30599999999999999</v>
      </c>
      <c r="O664" t="s">
        <v>60</v>
      </c>
      <c r="P664">
        <v>0.53600000000000003</v>
      </c>
      <c r="Q664" s="1">
        <f t="shared" si="207"/>
        <v>-0.40800000000000003</v>
      </c>
      <c r="R664">
        <v>8.52</v>
      </c>
      <c r="S664" s="42">
        <f t="shared" si="210"/>
        <v>-0.85199999999999998</v>
      </c>
      <c r="T664" s="1">
        <f t="shared" si="200"/>
        <v>-0.54600000000000004</v>
      </c>
      <c r="U664">
        <v>42.6</v>
      </c>
      <c r="V664" s="13">
        <v>42.6</v>
      </c>
      <c r="W664" s="21">
        <f t="shared" si="201"/>
        <v>1424.5866000000003</v>
      </c>
      <c r="X664" s="23">
        <f>(P664-L664)/L664</f>
        <v>3.1875</v>
      </c>
      <c r="Y664" s="27">
        <f t="shared" si="203"/>
        <v>4.9578587501633489E-4</v>
      </c>
      <c r="Z664" s="27">
        <f t="shared" si="204"/>
        <v>7.062899140175457E-5</v>
      </c>
      <c r="AA664" s="22">
        <f t="shared" si="205"/>
        <v>70.628991401754575</v>
      </c>
      <c r="AB664" s="22">
        <f t="shared" si="206"/>
        <v>129.3571271094406</v>
      </c>
      <c r="AC664">
        <v>24.828800000000001</v>
      </c>
      <c r="AD664" s="37"/>
      <c r="AE664" s="35"/>
    </row>
    <row r="665" spans="1:31" x14ac:dyDescent="0.35">
      <c r="A665" s="2">
        <v>44743</v>
      </c>
      <c r="B665" t="s">
        <v>56</v>
      </c>
      <c r="C665" t="s">
        <v>155</v>
      </c>
      <c r="D665" t="s">
        <v>77</v>
      </c>
      <c r="E665" t="s">
        <v>46</v>
      </c>
      <c r="F665">
        <v>2</v>
      </c>
      <c r="G665" t="s">
        <v>30</v>
      </c>
      <c r="H665" t="s">
        <v>93</v>
      </c>
      <c r="I665" t="str">
        <f t="shared" si="208"/>
        <v>M3FthH9</v>
      </c>
      <c r="J665" t="s">
        <v>516</v>
      </c>
      <c r="K665" t="s">
        <v>159</v>
      </c>
      <c r="L665" s="1">
        <v>0.60099999999999998</v>
      </c>
      <c r="M665">
        <v>2.83</v>
      </c>
      <c r="N665" s="1">
        <f t="shared" si="199"/>
        <v>-0.28300000000000003</v>
      </c>
      <c r="O665" t="s">
        <v>160</v>
      </c>
      <c r="P665">
        <v>0.40699999999999997</v>
      </c>
      <c r="Q665" s="1">
        <f t="shared" si="207"/>
        <v>0.19400000000000001</v>
      </c>
      <c r="R665">
        <v>8.42</v>
      </c>
      <c r="S665" s="42">
        <f t="shared" si="210"/>
        <v>-0.84199999999999997</v>
      </c>
      <c r="T665" s="1">
        <f t="shared" si="200"/>
        <v>-0.55899999999999994</v>
      </c>
      <c r="U665">
        <v>39.945</v>
      </c>
      <c r="V665" s="13">
        <v>39.945</v>
      </c>
      <c r="W665" s="21">
        <f t="shared" si="201"/>
        <v>1252.5483746250002</v>
      </c>
      <c r="X665" s="23">
        <f>(L665-P665)/P665</f>
        <v>0.47665847665847672</v>
      </c>
      <c r="Y665" s="27">
        <f t="shared" ref="Y665:Y696" si="211">119*(10^-6)*(X665^1.231)</f>
        <v>4.7799149939110052E-5</v>
      </c>
      <c r="Z665" s="27">
        <f t="shared" ref="Z665:Z696" si="212">Y665*(W665/10000)</f>
        <v>5.9870747564688973E-6</v>
      </c>
      <c r="AA665" s="22">
        <f t="shared" ref="AA665:AA696" si="213">Z665*10^6</f>
        <v>5.9870747564688971</v>
      </c>
      <c r="AB665" s="22">
        <f t="shared" ref="AB665:AB696" si="214">AA665/ABS(T665)</f>
        <v>10.710330512466722</v>
      </c>
      <c r="AC665">
        <v>26.544899999999998</v>
      </c>
      <c r="AD665" s="31"/>
      <c r="AE665" s="32"/>
    </row>
    <row r="666" spans="1:31" x14ac:dyDescent="0.35">
      <c r="A666" s="2">
        <v>44743</v>
      </c>
      <c r="B666" t="s">
        <v>56</v>
      </c>
      <c r="C666" t="s">
        <v>155</v>
      </c>
      <c r="D666" t="s">
        <v>67</v>
      </c>
      <c r="E666" t="s">
        <v>46</v>
      </c>
      <c r="F666">
        <v>14</v>
      </c>
      <c r="G666" t="s">
        <v>30</v>
      </c>
      <c r="H666" t="s">
        <v>68</v>
      </c>
      <c r="I666" t="str">
        <f t="shared" si="208"/>
        <v>L6FthG6</v>
      </c>
      <c r="J666" t="s">
        <v>507</v>
      </c>
      <c r="K666" t="s">
        <v>157</v>
      </c>
      <c r="L666" s="1">
        <v>0.58699999999999997</v>
      </c>
      <c r="M666">
        <v>4.0599999999999996</v>
      </c>
      <c r="N666" s="1">
        <f t="shared" si="199"/>
        <v>-0.40599999999999997</v>
      </c>
      <c r="O666" t="s">
        <v>158</v>
      </c>
      <c r="P666">
        <v>0.39</v>
      </c>
      <c r="Q666" s="1">
        <f t="shared" si="207"/>
        <v>0.19699999999999995</v>
      </c>
      <c r="R666">
        <v>8.0299999999999994</v>
      </c>
      <c r="S666" s="42">
        <f t="shared" si="210"/>
        <v>-0.80299999999999994</v>
      </c>
      <c r="T666" s="1">
        <f t="shared" si="200"/>
        <v>-0.39699999999999996</v>
      </c>
      <c r="U666">
        <v>44.314999999999998</v>
      </c>
      <c r="V666" s="13">
        <v>44.314999999999998</v>
      </c>
      <c r="W666" s="21">
        <f t="shared" si="201"/>
        <v>1541.5980916249998</v>
      </c>
      <c r="X666" s="23">
        <f>(L666-P666)/P666</f>
        <v>0.505128205128205</v>
      </c>
      <c r="Y666" s="27">
        <f t="shared" si="211"/>
        <v>5.1337457289479232E-5</v>
      </c>
      <c r="Z666" s="27">
        <f t="shared" si="212"/>
        <v>7.9141726186341125E-6</v>
      </c>
      <c r="AA666" s="22">
        <f t="shared" si="213"/>
        <v>7.9141726186341126</v>
      </c>
      <c r="AB666" s="22">
        <f t="shared" si="214"/>
        <v>19.934943623763509</v>
      </c>
      <c r="AC666">
        <v>26.544899999999998</v>
      </c>
      <c r="AD666" s="31"/>
      <c r="AE666" s="32"/>
    </row>
    <row r="667" spans="1:31" x14ac:dyDescent="0.35">
      <c r="A667" s="2">
        <v>44715</v>
      </c>
      <c r="B667" t="s">
        <v>56</v>
      </c>
      <c r="C667" t="s">
        <v>19</v>
      </c>
      <c r="D667" t="s">
        <v>67</v>
      </c>
      <c r="E667" t="s">
        <v>46</v>
      </c>
      <c r="F667">
        <v>1</v>
      </c>
      <c r="G667" t="s">
        <v>30</v>
      </c>
      <c r="H667" t="s">
        <v>68</v>
      </c>
      <c r="I667" t="str">
        <f t="shared" si="208"/>
        <v>L6FthG6</v>
      </c>
      <c r="J667" t="s">
        <v>507</v>
      </c>
      <c r="K667" t="s">
        <v>69</v>
      </c>
      <c r="L667" s="1">
        <v>0.63500000000000001</v>
      </c>
      <c r="M667">
        <v>6.51</v>
      </c>
      <c r="N667" s="1">
        <f t="shared" si="199"/>
        <v>-0.65100000000000002</v>
      </c>
      <c r="O667" t="s">
        <v>70</v>
      </c>
      <c r="P667">
        <v>0.44900000000000001</v>
      </c>
      <c r="Q667" s="1">
        <f t="shared" si="207"/>
        <v>0.186</v>
      </c>
      <c r="R667">
        <v>7.95</v>
      </c>
      <c r="S667" s="42">
        <f t="shared" si="210"/>
        <v>-0.79500000000000004</v>
      </c>
      <c r="T667" s="1">
        <f t="shared" si="200"/>
        <v>-0.14400000000000002</v>
      </c>
      <c r="U667">
        <v>44.314999999999998</v>
      </c>
      <c r="V667" s="13">
        <v>44.314999999999998</v>
      </c>
      <c r="W667" s="21">
        <f t="shared" si="201"/>
        <v>1541.5980916249998</v>
      </c>
      <c r="X667" s="23">
        <f>(L667-P667)/P667</f>
        <v>0.41425389755011133</v>
      </c>
      <c r="Y667" s="27">
        <f t="shared" si="211"/>
        <v>4.0216303521411329E-5</v>
      </c>
      <c r="Z667" s="27">
        <f t="shared" si="212"/>
        <v>6.199737676081947E-6</v>
      </c>
      <c r="AA667" s="22">
        <f t="shared" si="213"/>
        <v>6.1997376760819467</v>
      </c>
      <c r="AB667" s="22">
        <f t="shared" si="214"/>
        <v>43.053733861680179</v>
      </c>
      <c r="AC667">
        <v>24.828800000000001</v>
      </c>
      <c r="AD667" s="31"/>
      <c r="AE667" s="32"/>
    </row>
    <row r="668" spans="1:31" x14ac:dyDescent="0.35">
      <c r="A668" s="2">
        <v>44798</v>
      </c>
      <c r="B668" s="6" t="s">
        <v>56</v>
      </c>
      <c r="C668" s="6" t="s">
        <v>214</v>
      </c>
      <c r="D668" t="s">
        <v>77</v>
      </c>
      <c r="E668" t="s">
        <v>46</v>
      </c>
      <c r="F668">
        <v>9</v>
      </c>
      <c r="G668" t="s">
        <v>30</v>
      </c>
      <c r="H668" t="s">
        <v>93</v>
      </c>
      <c r="I668" t="str">
        <f t="shared" si="208"/>
        <v>M3FthH9</v>
      </c>
      <c r="J668" t="s">
        <v>516</v>
      </c>
      <c r="K668" t="s">
        <v>229</v>
      </c>
      <c r="L668" s="1">
        <v>0.624</v>
      </c>
      <c r="M668">
        <v>4.9800000000000004</v>
      </c>
      <c r="N668" s="1">
        <f t="shared" si="199"/>
        <v>-0.49800000000000005</v>
      </c>
      <c r="O668" t="s">
        <v>112</v>
      </c>
      <c r="P668">
        <v>0.39500000000000002</v>
      </c>
      <c r="Q668" s="1">
        <f t="shared" si="207"/>
        <v>0.22899999999999998</v>
      </c>
      <c r="R668">
        <v>6.44</v>
      </c>
      <c r="S668" s="42">
        <f t="shared" si="210"/>
        <v>-0.64400000000000002</v>
      </c>
      <c r="T668" s="1">
        <f t="shared" si="200"/>
        <v>-0.14599999999999996</v>
      </c>
      <c r="U668">
        <v>39.945</v>
      </c>
      <c r="V668" s="13">
        <v>39.945</v>
      </c>
      <c r="W668" s="21">
        <f t="shared" si="201"/>
        <v>1252.5483746250002</v>
      </c>
      <c r="X668" s="23">
        <f>(L668-P668)/P668</f>
        <v>0.57974683544303796</v>
      </c>
      <c r="Y668" s="27">
        <f t="shared" si="211"/>
        <v>6.0826582335752126E-5</v>
      </c>
      <c r="Z668" s="27">
        <f t="shared" si="212"/>
        <v>7.6188236838640069E-6</v>
      </c>
      <c r="AA668" s="22">
        <f t="shared" si="213"/>
        <v>7.6188236838640071</v>
      </c>
      <c r="AB668" s="22">
        <f t="shared" si="214"/>
        <v>52.183723862082253</v>
      </c>
      <c r="AC668">
        <v>29.246200000000002</v>
      </c>
      <c r="AD668" s="37"/>
      <c r="AE668" s="35"/>
    </row>
    <row r="669" spans="1:31" x14ac:dyDescent="0.35">
      <c r="A669" s="2">
        <v>44798</v>
      </c>
      <c r="B669" s="6" t="s">
        <v>56</v>
      </c>
      <c r="C669" s="6" t="s">
        <v>214</v>
      </c>
      <c r="D669" t="s">
        <v>67</v>
      </c>
      <c r="E669" t="s">
        <v>46</v>
      </c>
      <c r="F669">
        <v>3</v>
      </c>
      <c r="G669" t="s">
        <v>30</v>
      </c>
      <c r="H669" t="s">
        <v>68</v>
      </c>
      <c r="I669" t="str">
        <f t="shared" si="208"/>
        <v>L6FthG6</v>
      </c>
      <c r="J669" t="s">
        <v>507</v>
      </c>
      <c r="K669" t="s">
        <v>186</v>
      </c>
      <c r="L669" s="1">
        <v>0.61499999999999999</v>
      </c>
      <c r="M669">
        <v>5.07</v>
      </c>
      <c r="N669" s="1">
        <f t="shared" si="199"/>
        <v>-0.50700000000000001</v>
      </c>
      <c r="O669" t="s">
        <v>147</v>
      </c>
      <c r="P669">
        <v>0.432</v>
      </c>
      <c r="Q669" s="1">
        <f t="shared" si="207"/>
        <v>0.183</v>
      </c>
      <c r="R669">
        <v>5.58</v>
      </c>
      <c r="S669" s="42">
        <f t="shared" si="210"/>
        <v>-0.55800000000000005</v>
      </c>
      <c r="T669" s="1">
        <f t="shared" si="200"/>
        <v>-5.1000000000000045E-2</v>
      </c>
      <c r="U669">
        <v>44.314999999999998</v>
      </c>
      <c r="V669" s="13">
        <v>44.314999999999998</v>
      </c>
      <c r="W669" s="21">
        <f t="shared" si="201"/>
        <v>1541.5980916249998</v>
      </c>
      <c r="X669" s="23">
        <f>(L669-P669)/P669</f>
        <v>0.4236111111111111</v>
      </c>
      <c r="Y669" s="27">
        <f t="shared" si="211"/>
        <v>4.1337457415076371E-5</v>
      </c>
      <c r="Z669" s="27">
        <f t="shared" si="212"/>
        <v>6.372574546371144E-6</v>
      </c>
      <c r="AA669" s="22">
        <f t="shared" si="213"/>
        <v>6.3725745463711441</v>
      </c>
      <c r="AB669" s="22">
        <f t="shared" si="214"/>
        <v>124.9524420857086</v>
      </c>
      <c r="AC669">
        <v>29.246200000000002</v>
      </c>
      <c r="AD669" s="31"/>
      <c r="AE669" s="32"/>
    </row>
    <row r="670" spans="1:31" x14ac:dyDescent="0.35">
      <c r="A670" s="2">
        <v>44798</v>
      </c>
      <c r="B670" s="6" t="s">
        <v>56</v>
      </c>
      <c r="C670" s="6" t="s">
        <v>214</v>
      </c>
      <c r="D670" t="s">
        <v>67</v>
      </c>
      <c r="E670" t="s">
        <v>46</v>
      </c>
      <c r="F670">
        <v>6</v>
      </c>
      <c r="G670" t="s">
        <v>30</v>
      </c>
      <c r="H670" t="s">
        <v>75</v>
      </c>
      <c r="I670" t="str">
        <f t="shared" si="208"/>
        <v>L6FthJ7</v>
      </c>
      <c r="J670" t="s">
        <v>508</v>
      </c>
      <c r="K670" t="s">
        <v>186</v>
      </c>
      <c r="L670" s="1">
        <v>0.66100000000000003</v>
      </c>
      <c r="M670">
        <v>4.78</v>
      </c>
      <c r="N670" s="1">
        <f t="shared" si="199"/>
        <v>-0.47800000000000004</v>
      </c>
      <c r="O670" t="s">
        <v>147</v>
      </c>
      <c r="P670">
        <v>0.67600000000000005</v>
      </c>
      <c r="Q670" s="1">
        <f t="shared" si="207"/>
        <v>-1.5000000000000013E-2</v>
      </c>
      <c r="R670">
        <v>3.87</v>
      </c>
      <c r="S670" s="42">
        <f t="shared" si="210"/>
        <v>-0.38700000000000001</v>
      </c>
      <c r="T670" s="1">
        <f t="shared" si="200"/>
        <v>9.1000000000000025E-2</v>
      </c>
      <c r="U670">
        <v>72.885000000000005</v>
      </c>
      <c r="V670" s="13">
        <v>72.885000000000005</v>
      </c>
      <c r="W670" s="21">
        <f t="shared" si="201"/>
        <v>4170.0952316250005</v>
      </c>
      <c r="X670" s="23">
        <f>(P670-L670)/L670</f>
        <v>2.2692889561270822E-2</v>
      </c>
      <c r="Y670" s="27">
        <f t="shared" si="211"/>
        <v>1.1262824183007266E-6</v>
      </c>
      <c r="Z670" s="27">
        <f t="shared" si="212"/>
        <v>4.6967049420189347E-7</v>
      </c>
      <c r="AA670" s="22">
        <f t="shared" si="213"/>
        <v>0.46967049420189344</v>
      </c>
      <c r="AB670" s="22">
        <f t="shared" si="214"/>
        <v>5.1612142219988275</v>
      </c>
      <c r="AC670">
        <v>29.246200000000002</v>
      </c>
      <c r="AD670" s="34"/>
      <c r="AE670" s="35"/>
    </row>
    <row r="671" spans="1:31" x14ac:dyDescent="0.35">
      <c r="A671" s="2">
        <v>44772</v>
      </c>
      <c r="B671" t="s">
        <v>56</v>
      </c>
      <c r="C671" t="s">
        <v>196</v>
      </c>
      <c r="D671" t="s">
        <v>57</v>
      </c>
      <c r="E671" t="s">
        <v>46</v>
      </c>
      <c r="F671">
        <v>7</v>
      </c>
      <c r="G671" t="s">
        <v>30</v>
      </c>
      <c r="H671" t="s">
        <v>62</v>
      </c>
      <c r="I671" t="str">
        <f t="shared" si="208"/>
        <v>L1FthF5</v>
      </c>
      <c r="J671" t="s">
        <v>500</v>
      </c>
      <c r="L671" s="1">
        <v>0.67900000000000005</v>
      </c>
      <c r="M671">
        <v>5.68</v>
      </c>
      <c r="N671" s="1">
        <f t="shared" si="199"/>
        <v>-0.56799999999999995</v>
      </c>
      <c r="O671" t="s">
        <v>198</v>
      </c>
      <c r="P671">
        <v>0.58599999999999997</v>
      </c>
      <c r="Q671" s="1">
        <f t="shared" si="207"/>
        <v>9.3000000000000083E-2</v>
      </c>
      <c r="S671" s="42">
        <f t="shared" si="210"/>
        <v>0</v>
      </c>
      <c r="T671" s="1">
        <f t="shared" si="200"/>
        <v>0.56799999999999995</v>
      </c>
      <c r="U671">
        <v>42.6</v>
      </c>
      <c r="V671" s="13">
        <v>42.6</v>
      </c>
      <c r="W671" s="21">
        <f t="shared" si="201"/>
        <v>1424.5866000000003</v>
      </c>
      <c r="X671" s="23">
        <f t="shared" ref="X671:X685" si="215">(L671-P671)/P671</f>
        <v>0.15870307167235509</v>
      </c>
      <c r="Y671" s="27">
        <f t="shared" si="211"/>
        <v>1.234432950467869E-5</v>
      </c>
      <c r="Z671" s="27">
        <f t="shared" si="212"/>
        <v>1.7585566398349904E-6</v>
      </c>
      <c r="AA671" s="22">
        <f t="shared" si="213"/>
        <v>1.7585566398349903</v>
      </c>
      <c r="AB671" s="22">
        <f t="shared" si="214"/>
        <v>3.0960504222447014</v>
      </c>
      <c r="AC671">
        <v>27.192399999999999</v>
      </c>
      <c r="AD671" s="31"/>
      <c r="AE671" s="32"/>
    </row>
    <row r="672" spans="1:31" x14ac:dyDescent="0.35">
      <c r="A672" s="2">
        <v>44772</v>
      </c>
      <c r="B672" t="s">
        <v>56</v>
      </c>
      <c r="C672" t="s">
        <v>196</v>
      </c>
      <c r="D672" t="s">
        <v>77</v>
      </c>
      <c r="E672" t="s">
        <v>46</v>
      </c>
      <c r="F672">
        <v>16</v>
      </c>
      <c r="G672" t="s">
        <v>37</v>
      </c>
      <c r="H672" t="s">
        <v>68</v>
      </c>
      <c r="I672" t="str">
        <f t="shared" si="208"/>
        <v>M3PfaG6</v>
      </c>
      <c r="J672" t="s">
        <v>517</v>
      </c>
      <c r="L672" s="1">
        <v>0.879</v>
      </c>
      <c r="M672">
        <v>5.91</v>
      </c>
      <c r="N672" s="1">
        <f t="shared" ref="N672:N719" si="216">M672/-10</f>
        <v>-0.59099999999999997</v>
      </c>
      <c r="O672" t="s">
        <v>197</v>
      </c>
      <c r="P672">
        <v>0.70299999999999996</v>
      </c>
      <c r="Q672" s="1">
        <f t="shared" si="207"/>
        <v>0.17600000000000005</v>
      </c>
      <c r="R672">
        <v>22.04</v>
      </c>
      <c r="S672" s="42">
        <f t="shared" si="210"/>
        <v>-2.2039999999999997</v>
      </c>
      <c r="T672" s="1">
        <f t="shared" ref="T672:T719" si="217">S672-N672</f>
        <v>-1.6129999999999998</v>
      </c>
      <c r="U672">
        <v>42.994999999999997</v>
      </c>
      <c r="V672" s="13">
        <v>42.994999999999997</v>
      </c>
      <c r="W672" s="21">
        <f t="shared" si="201"/>
        <v>1451.1274696249998</v>
      </c>
      <c r="X672" s="23">
        <f t="shared" si="215"/>
        <v>0.25035561877667151</v>
      </c>
      <c r="Y672" s="27">
        <f t="shared" si="211"/>
        <v>2.1635704955674377E-5</v>
      </c>
      <c r="Z672" s="27">
        <f t="shared" si="212"/>
        <v>3.1396165785880829E-6</v>
      </c>
      <c r="AA672" s="22">
        <f t="shared" si="213"/>
        <v>3.139616578588083</v>
      </c>
      <c r="AB672" s="22">
        <f t="shared" si="214"/>
        <v>1.946445491995092</v>
      </c>
      <c r="AC672">
        <v>27.192399999999999</v>
      </c>
      <c r="AD672" s="37"/>
      <c r="AE672" s="35"/>
    </row>
    <row r="673" spans="1:31" x14ac:dyDescent="0.35">
      <c r="A673" s="2">
        <v>44772</v>
      </c>
      <c r="B673" t="s">
        <v>56</v>
      </c>
      <c r="C673" t="s">
        <v>196</v>
      </c>
      <c r="D673" t="s">
        <v>57</v>
      </c>
      <c r="E673" t="s">
        <v>46</v>
      </c>
      <c r="F673">
        <v>1</v>
      </c>
      <c r="G673" t="s">
        <v>37</v>
      </c>
      <c r="H673" t="s">
        <v>38</v>
      </c>
      <c r="I673" t="str">
        <f t="shared" si="208"/>
        <v>L1PfaA5</v>
      </c>
      <c r="J673" t="s">
        <v>501</v>
      </c>
      <c r="L673" s="1">
        <v>0.71899999999999997</v>
      </c>
      <c r="M673">
        <v>10.51</v>
      </c>
      <c r="N673" s="1">
        <f t="shared" si="216"/>
        <v>-1.0509999999999999</v>
      </c>
      <c r="O673" t="s">
        <v>198</v>
      </c>
      <c r="P673">
        <v>0.60599999999999998</v>
      </c>
      <c r="Q673" s="1">
        <f t="shared" si="207"/>
        <v>0.11299999999999999</v>
      </c>
      <c r="R673">
        <v>21.23</v>
      </c>
      <c r="S673" s="42">
        <f t="shared" si="210"/>
        <v>-2.1230000000000002</v>
      </c>
      <c r="T673" s="1">
        <f t="shared" si="217"/>
        <v>-1.0720000000000003</v>
      </c>
      <c r="U673">
        <v>49.884999999999998</v>
      </c>
      <c r="V673" s="13">
        <v>49.884999999999998</v>
      </c>
      <c r="W673" s="21">
        <f t="shared" si="201"/>
        <v>1953.4828816249999</v>
      </c>
      <c r="X673" s="23">
        <f t="shared" si="215"/>
        <v>0.18646864686468645</v>
      </c>
      <c r="Y673" s="27">
        <f t="shared" si="211"/>
        <v>1.505437482642566E-5</v>
      </c>
      <c r="Z673" s="27">
        <f t="shared" si="212"/>
        <v>2.9408463516988856E-6</v>
      </c>
      <c r="AA673" s="22">
        <f t="shared" si="213"/>
        <v>2.9408463516988856</v>
      </c>
      <c r="AB673" s="22">
        <f t="shared" si="214"/>
        <v>2.7433268206146315</v>
      </c>
      <c r="AC673">
        <v>27.192399999999999</v>
      </c>
      <c r="AD673" s="37"/>
      <c r="AE673" s="35"/>
    </row>
    <row r="674" spans="1:31" x14ac:dyDescent="0.35">
      <c r="A674" s="2">
        <v>44743</v>
      </c>
      <c r="B674" t="s">
        <v>56</v>
      </c>
      <c r="C674" t="s">
        <v>155</v>
      </c>
      <c r="D674" t="s">
        <v>77</v>
      </c>
      <c r="E674" t="s">
        <v>46</v>
      </c>
      <c r="F674">
        <v>4</v>
      </c>
      <c r="G674" t="s">
        <v>37</v>
      </c>
      <c r="H674" t="s">
        <v>68</v>
      </c>
      <c r="I674" t="str">
        <f t="shared" si="208"/>
        <v>M3PfaG6</v>
      </c>
      <c r="J674" t="s">
        <v>517</v>
      </c>
      <c r="K674" t="s">
        <v>159</v>
      </c>
      <c r="L674" s="1">
        <v>0.73099999999999998</v>
      </c>
      <c r="M674">
        <v>5.77</v>
      </c>
      <c r="N674" s="1">
        <f t="shared" si="216"/>
        <v>-0.57699999999999996</v>
      </c>
      <c r="O674" t="s">
        <v>160</v>
      </c>
      <c r="P674">
        <v>0.61499999999999999</v>
      </c>
      <c r="Q674" s="1">
        <f t="shared" si="207"/>
        <v>0.11599999999999999</v>
      </c>
      <c r="R674">
        <v>20.32</v>
      </c>
      <c r="S674" s="42">
        <f t="shared" si="210"/>
        <v>-2.032</v>
      </c>
      <c r="T674" s="1">
        <f t="shared" si="217"/>
        <v>-1.4550000000000001</v>
      </c>
      <c r="U674">
        <v>42.994999999999997</v>
      </c>
      <c r="V674" s="13">
        <v>42.994999999999997</v>
      </c>
      <c r="W674" s="21">
        <f t="shared" si="201"/>
        <v>1451.1274696249998</v>
      </c>
      <c r="X674" s="23">
        <f t="shared" si="215"/>
        <v>0.18861788617886177</v>
      </c>
      <c r="Y674" s="27">
        <f t="shared" si="211"/>
        <v>1.5268257600978207E-5</v>
      </c>
      <c r="Z674" s="27">
        <f t="shared" si="212"/>
        <v>2.2156188018090176E-6</v>
      </c>
      <c r="AA674" s="22">
        <f t="shared" si="213"/>
        <v>2.2156188018090175</v>
      </c>
      <c r="AB674" s="22">
        <f t="shared" si="214"/>
        <v>1.5227620630989811</v>
      </c>
      <c r="AC674">
        <v>26.544899999999998</v>
      </c>
      <c r="AD674" s="37"/>
      <c r="AE674" s="34"/>
    </row>
    <row r="675" spans="1:31" x14ac:dyDescent="0.35">
      <c r="A675" s="2">
        <v>44772</v>
      </c>
      <c r="B675" t="s">
        <v>56</v>
      </c>
      <c r="C675" t="s">
        <v>196</v>
      </c>
      <c r="D675" t="s">
        <v>57</v>
      </c>
      <c r="E675" t="s">
        <v>46</v>
      </c>
      <c r="F675">
        <v>3</v>
      </c>
      <c r="G675" t="s">
        <v>37</v>
      </c>
      <c r="H675" t="s">
        <v>63</v>
      </c>
      <c r="I675" t="str">
        <f t="shared" si="208"/>
        <v>L1PfaF7</v>
      </c>
      <c r="J675" t="s">
        <v>502</v>
      </c>
      <c r="L675" s="1">
        <v>0.69899999999999995</v>
      </c>
      <c r="M675">
        <v>9.0399999999999991</v>
      </c>
      <c r="N675" s="1">
        <f t="shared" si="216"/>
        <v>-0.90399999999999991</v>
      </c>
      <c r="O675" t="s">
        <v>198</v>
      </c>
      <c r="P675">
        <v>0.56000000000000005</v>
      </c>
      <c r="Q675" s="1">
        <f t="shared" si="207"/>
        <v>0.1389999999999999</v>
      </c>
      <c r="R675">
        <v>19.91</v>
      </c>
      <c r="S675" s="42">
        <f t="shared" si="210"/>
        <v>-1.9910000000000001</v>
      </c>
      <c r="T675" s="1">
        <f t="shared" si="217"/>
        <v>-1.0870000000000002</v>
      </c>
      <c r="U675">
        <v>35.465000000000003</v>
      </c>
      <c r="V675" s="13">
        <v>35.465000000000003</v>
      </c>
      <c r="W675" s="21">
        <f t="shared" si="201"/>
        <v>987.34648662500024</v>
      </c>
      <c r="X675" s="23">
        <f t="shared" si="215"/>
        <v>0.24821428571428553</v>
      </c>
      <c r="Y675" s="27">
        <f t="shared" si="211"/>
        <v>2.140812930640074E-5</v>
      </c>
      <c r="Z675" s="27">
        <f t="shared" si="212"/>
        <v>2.1137241255888475E-6</v>
      </c>
      <c r="AA675" s="22">
        <f t="shared" si="213"/>
        <v>2.1137241255888477</v>
      </c>
      <c r="AB675" s="22">
        <f t="shared" si="214"/>
        <v>1.9445484136051954</v>
      </c>
      <c r="AC675">
        <v>27.192399999999999</v>
      </c>
      <c r="AD675" s="31"/>
      <c r="AE675" s="31"/>
    </row>
    <row r="676" spans="1:31" x14ac:dyDescent="0.35">
      <c r="A676" s="2">
        <v>44772</v>
      </c>
      <c r="B676" t="s">
        <v>56</v>
      </c>
      <c r="C676" t="s">
        <v>196</v>
      </c>
      <c r="D676" t="s">
        <v>67</v>
      </c>
      <c r="E676" t="s">
        <v>46</v>
      </c>
      <c r="F676">
        <v>8</v>
      </c>
      <c r="G676" t="s">
        <v>37</v>
      </c>
      <c r="H676" t="s">
        <v>76</v>
      </c>
      <c r="I676" t="str">
        <f t="shared" si="208"/>
        <v>L6PfaH5</v>
      </c>
      <c r="J676" t="s">
        <v>509</v>
      </c>
      <c r="L676" s="1">
        <v>0.76800000000000002</v>
      </c>
      <c r="M676">
        <v>7.87</v>
      </c>
      <c r="N676" s="1">
        <f t="shared" si="216"/>
        <v>-0.78700000000000003</v>
      </c>
      <c r="O676" t="s">
        <v>170</v>
      </c>
      <c r="P676">
        <v>0.55700000000000005</v>
      </c>
      <c r="Q676" s="1">
        <f t="shared" si="207"/>
        <v>0.21099999999999997</v>
      </c>
      <c r="R676">
        <v>17.79</v>
      </c>
      <c r="S676" s="42">
        <f t="shared" si="210"/>
        <v>-1.7789999999999999</v>
      </c>
      <c r="T676" s="1">
        <f t="shared" si="217"/>
        <v>-0.99199999999999988</v>
      </c>
      <c r="U676">
        <v>58.085000000000001</v>
      </c>
      <c r="V676" s="13">
        <v>58.085000000000001</v>
      </c>
      <c r="W676" s="21">
        <f t="shared" si="201"/>
        <v>2648.4857716249999</v>
      </c>
      <c r="X676" s="23">
        <f t="shared" si="215"/>
        <v>0.37881508078994602</v>
      </c>
      <c r="Y676" s="27">
        <f t="shared" si="211"/>
        <v>3.6023915778537296E-5</v>
      </c>
      <c r="Z676" s="27">
        <f t="shared" si="212"/>
        <v>9.5408828377673364E-6</v>
      </c>
      <c r="AA676" s="22">
        <f t="shared" si="213"/>
        <v>9.5408828377673363</v>
      </c>
      <c r="AB676" s="22">
        <f t="shared" si="214"/>
        <v>9.61782544129772</v>
      </c>
      <c r="AC676">
        <v>27.192399999999999</v>
      </c>
      <c r="AD676" s="31"/>
      <c r="AE676" s="31"/>
    </row>
    <row r="677" spans="1:31" x14ac:dyDescent="0.35">
      <c r="A677" s="2">
        <v>44798</v>
      </c>
      <c r="B677" s="6" t="s">
        <v>56</v>
      </c>
      <c r="C677" s="6" t="s">
        <v>214</v>
      </c>
      <c r="D677" t="s">
        <v>57</v>
      </c>
      <c r="E677" t="s">
        <v>46</v>
      </c>
      <c r="F677">
        <v>3</v>
      </c>
      <c r="G677" t="s">
        <v>37</v>
      </c>
      <c r="H677" t="s">
        <v>38</v>
      </c>
      <c r="I677" t="str">
        <f t="shared" si="208"/>
        <v>L1PfaA5</v>
      </c>
      <c r="J677" t="s">
        <v>501</v>
      </c>
      <c r="K677" t="s">
        <v>230</v>
      </c>
      <c r="L677" s="1">
        <v>0.68400000000000005</v>
      </c>
      <c r="M677">
        <v>6.33</v>
      </c>
      <c r="N677" s="1">
        <f t="shared" si="216"/>
        <v>-0.63300000000000001</v>
      </c>
      <c r="O677" t="s">
        <v>231</v>
      </c>
      <c r="P677">
        <v>0.51100000000000001</v>
      </c>
      <c r="Q677" s="1">
        <f t="shared" si="207"/>
        <v>0.17300000000000004</v>
      </c>
      <c r="R677">
        <v>14.23</v>
      </c>
      <c r="S677" s="42">
        <f t="shared" si="210"/>
        <v>-1.423</v>
      </c>
      <c r="T677" s="1">
        <f t="shared" si="217"/>
        <v>-0.79</v>
      </c>
      <c r="U677">
        <v>49.884999999999998</v>
      </c>
      <c r="V677" s="13">
        <v>49.884999999999998</v>
      </c>
      <c r="W677" s="21">
        <f t="shared" si="201"/>
        <v>1953.4828816249999</v>
      </c>
      <c r="X677" s="23">
        <f t="shared" si="215"/>
        <v>0.3385518590998044</v>
      </c>
      <c r="Y677" s="27">
        <f t="shared" si="211"/>
        <v>3.1370077113670314E-5</v>
      </c>
      <c r="Z677" s="27">
        <f t="shared" si="212"/>
        <v>6.1280908636811147E-6</v>
      </c>
      <c r="AA677" s="22">
        <f t="shared" si="213"/>
        <v>6.1280908636811144</v>
      </c>
      <c r="AB677" s="22">
        <f t="shared" si="214"/>
        <v>7.7570770426343216</v>
      </c>
      <c r="AC677">
        <v>29.246200000000002</v>
      </c>
      <c r="AD677" s="31"/>
      <c r="AE677" s="31"/>
    </row>
    <row r="678" spans="1:31" x14ac:dyDescent="0.35">
      <c r="A678" s="2">
        <v>44715</v>
      </c>
      <c r="B678" t="s">
        <v>56</v>
      </c>
      <c r="C678" t="s">
        <v>19</v>
      </c>
      <c r="D678" t="s">
        <v>67</v>
      </c>
      <c r="E678" t="s">
        <v>46</v>
      </c>
      <c r="F678">
        <v>8</v>
      </c>
      <c r="G678" t="s">
        <v>37</v>
      </c>
      <c r="H678" t="s">
        <v>76</v>
      </c>
      <c r="I678" t="str">
        <f t="shared" si="208"/>
        <v>L6PfaH5</v>
      </c>
      <c r="J678" t="s">
        <v>509</v>
      </c>
      <c r="K678" t="s">
        <v>69</v>
      </c>
      <c r="L678" s="1">
        <v>0.72</v>
      </c>
      <c r="M678">
        <v>4.6900000000000004</v>
      </c>
      <c r="N678" s="1">
        <f t="shared" si="216"/>
        <v>-0.46900000000000003</v>
      </c>
      <c r="O678" t="s">
        <v>70</v>
      </c>
      <c r="P678">
        <v>0.53500000000000003</v>
      </c>
      <c r="Q678" s="1">
        <f t="shared" si="207"/>
        <v>0.18499999999999994</v>
      </c>
      <c r="R678">
        <v>13.64</v>
      </c>
      <c r="S678" s="42">
        <f t="shared" si="210"/>
        <v>-1.3640000000000001</v>
      </c>
      <c r="T678" s="1">
        <f t="shared" si="217"/>
        <v>-0.89500000000000002</v>
      </c>
      <c r="U678">
        <v>58.085000000000001</v>
      </c>
      <c r="V678" s="13">
        <v>58.085000000000001</v>
      </c>
      <c r="W678" s="21">
        <f t="shared" si="201"/>
        <v>2648.4857716249999</v>
      </c>
      <c r="X678" s="23">
        <f t="shared" si="215"/>
        <v>0.34579439252336436</v>
      </c>
      <c r="Y678" s="27">
        <f t="shared" si="211"/>
        <v>3.2198219254117729E-5</v>
      </c>
      <c r="Z678" s="27">
        <f t="shared" si="212"/>
        <v>8.527652556619292E-6</v>
      </c>
      <c r="AA678" s="22">
        <f t="shared" si="213"/>
        <v>8.5276525566192927</v>
      </c>
      <c r="AB678" s="22">
        <f t="shared" si="214"/>
        <v>9.5281034152170871</v>
      </c>
      <c r="AC678">
        <v>24.828800000000001</v>
      </c>
      <c r="AD678" s="31"/>
      <c r="AE678" s="31"/>
    </row>
    <row r="679" spans="1:31" x14ac:dyDescent="0.35">
      <c r="A679" s="2">
        <v>44715</v>
      </c>
      <c r="B679" t="s">
        <v>56</v>
      </c>
      <c r="C679" t="s">
        <v>19</v>
      </c>
      <c r="D679" t="s">
        <v>57</v>
      </c>
      <c r="E679" t="s">
        <v>46</v>
      </c>
      <c r="F679">
        <v>3</v>
      </c>
      <c r="G679" t="s">
        <v>37</v>
      </c>
      <c r="H679" t="s">
        <v>38</v>
      </c>
      <c r="I679" t="str">
        <f t="shared" si="208"/>
        <v>L1PfaA5</v>
      </c>
      <c r="J679" t="s">
        <v>501</v>
      </c>
      <c r="K679" t="s">
        <v>59</v>
      </c>
      <c r="L679" s="1">
        <v>0.64900000000000002</v>
      </c>
      <c r="M679">
        <v>3.16</v>
      </c>
      <c r="N679" s="1">
        <f t="shared" si="216"/>
        <v>-0.316</v>
      </c>
      <c r="O679" t="s">
        <v>60</v>
      </c>
      <c r="P679">
        <v>0.55300000000000005</v>
      </c>
      <c r="Q679" s="1">
        <f t="shared" si="207"/>
        <v>9.5999999999999974E-2</v>
      </c>
      <c r="R679">
        <v>12.63</v>
      </c>
      <c r="S679" s="42">
        <f t="shared" si="210"/>
        <v>-1.2630000000000001</v>
      </c>
      <c r="T679" s="1">
        <f t="shared" si="217"/>
        <v>-0.94700000000000006</v>
      </c>
      <c r="U679">
        <v>49.884999999999998</v>
      </c>
      <c r="V679" s="13">
        <v>49.884999999999998</v>
      </c>
      <c r="W679" s="21">
        <f t="shared" ref="W679:W719" si="218">3.14*(U679/2)^2</f>
        <v>1953.4828816249999</v>
      </c>
      <c r="X679" s="23">
        <f t="shared" si="215"/>
        <v>0.17359855334538873</v>
      </c>
      <c r="Y679" s="27">
        <f t="shared" si="211"/>
        <v>1.3785680616144627E-5</v>
      </c>
      <c r="Z679" s="27">
        <f t="shared" si="212"/>
        <v>2.6930091095188109E-6</v>
      </c>
      <c r="AA679" s="22">
        <f t="shared" si="213"/>
        <v>2.6930091095188109</v>
      </c>
      <c r="AB679" s="22">
        <f t="shared" si="214"/>
        <v>2.8437266204000111</v>
      </c>
      <c r="AC679">
        <v>24.828800000000001</v>
      </c>
      <c r="AD679" s="31"/>
      <c r="AE679" s="31"/>
    </row>
    <row r="680" spans="1:31" x14ac:dyDescent="0.35">
      <c r="A680" s="2">
        <v>44743</v>
      </c>
      <c r="B680" t="s">
        <v>56</v>
      </c>
      <c r="C680" t="s">
        <v>155</v>
      </c>
      <c r="D680" t="s">
        <v>57</v>
      </c>
      <c r="E680" t="s">
        <v>46</v>
      </c>
      <c r="F680">
        <v>3</v>
      </c>
      <c r="G680" t="s">
        <v>37</v>
      </c>
      <c r="H680" t="s">
        <v>38</v>
      </c>
      <c r="I680" t="str">
        <f t="shared" si="208"/>
        <v>L1PfaA5</v>
      </c>
      <c r="J680" t="s">
        <v>501</v>
      </c>
      <c r="K680" t="s">
        <v>87</v>
      </c>
      <c r="L680" s="1">
        <v>0.69799999999999995</v>
      </c>
      <c r="M680">
        <v>5.08</v>
      </c>
      <c r="N680" s="1">
        <f t="shared" si="216"/>
        <v>-0.50800000000000001</v>
      </c>
      <c r="O680" t="s">
        <v>156</v>
      </c>
      <c r="P680">
        <v>0.53900000000000003</v>
      </c>
      <c r="Q680" s="1">
        <f t="shared" si="207"/>
        <v>0.15899999999999992</v>
      </c>
      <c r="R680">
        <v>12.49</v>
      </c>
      <c r="S680" s="42">
        <f t="shared" si="210"/>
        <v>-1.2490000000000001</v>
      </c>
      <c r="T680" s="1">
        <f t="shared" si="217"/>
        <v>-0.7410000000000001</v>
      </c>
      <c r="U680">
        <v>49.884999999999998</v>
      </c>
      <c r="V680" s="13">
        <v>49.884999999999998</v>
      </c>
      <c r="W680" s="21">
        <f t="shared" si="218"/>
        <v>1953.4828816249999</v>
      </c>
      <c r="X680" s="23">
        <f t="shared" si="215"/>
        <v>0.29499072356215195</v>
      </c>
      <c r="Y680" s="27">
        <f t="shared" si="211"/>
        <v>2.6477748426837958E-5</v>
      </c>
      <c r="Z680" s="27">
        <f t="shared" si="212"/>
        <v>5.1723828295801219E-6</v>
      </c>
      <c r="AA680" s="22">
        <f t="shared" si="213"/>
        <v>5.1723828295801217</v>
      </c>
      <c r="AB680" s="22">
        <f t="shared" si="214"/>
        <v>6.9802737241297184</v>
      </c>
      <c r="AC680">
        <v>26.544899999999998</v>
      </c>
      <c r="AD680" s="37"/>
      <c r="AE680" s="34"/>
    </row>
    <row r="681" spans="1:31" x14ac:dyDescent="0.35">
      <c r="A681" s="2">
        <v>44715</v>
      </c>
      <c r="B681" t="s">
        <v>56</v>
      </c>
      <c r="C681" t="s">
        <v>19</v>
      </c>
      <c r="D681" t="s">
        <v>77</v>
      </c>
      <c r="E681" t="s">
        <v>46</v>
      </c>
      <c r="F681">
        <v>15</v>
      </c>
      <c r="G681" t="s">
        <v>37</v>
      </c>
      <c r="H681" t="s">
        <v>68</v>
      </c>
      <c r="I681" t="str">
        <f t="shared" si="208"/>
        <v>M3PfaG6</v>
      </c>
      <c r="J681" t="s">
        <v>517</v>
      </c>
      <c r="K681" t="s">
        <v>23</v>
      </c>
      <c r="L681" s="1">
        <v>0.71199999999999997</v>
      </c>
      <c r="M681">
        <v>10.4</v>
      </c>
      <c r="N681" s="1">
        <f t="shared" si="216"/>
        <v>-1.04</v>
      </c>
      <c r="O681" t="s">
        <v>80</v>
      </c>
      <c r="P681">
        <v>0.63500000000000001</v>
      </c>
      <c r="Q681" s="1">
        <f t="shared" si="207"/>
        <v>7.6999999999999957E-2</v>
      </c>
      <c r="R681">
        <v>12.49</v>
      </c>
      <c r="S681" s="42">
        <f t="shared" si="210"/>
        <v>-1.2490000000000001</v>
      </c>
      <c r="T681" s="1">
        <f t="shared" si="217"/>
        <v>-0.20900000000000007</v>
      </c>
      <c r="U681">
        <v>42.994999999999997</v>
      </c>
      <c r="V681" s="13">
        <v>42.994999999999997</v>
      </c>
      <c r="W681" s="21">
        <f t="shared" si="218"/>
        <v>1451.1274696249998</v>
      </c>
      <c r="X681" s="23">
        <f t="shared" si="215"/>
        <v>0.12125984251968497</v>
      </c>
      <c r="Y681" s="27">
        <f t="shared" si="211"/>
        <v>8.8634456962035135E-6</v>
      </c>
      <c r="Z681" s="27">
        <f t="shared" si="212"/>
        <v>1.2861989525290399E-6</v>
      </c>
      <c r="AA681" s="22">
        <f t="shared" si="213"/>
        <v>1.2861989525290398</v>
      </c>
      <c r="AB681" s="22">
        <f t="shared" si="214"/>
        <v>6.154061973823155</v>
      </c>
      <c r="AC681">
        <v>24.828800000000001</v>
      </c>
      <c r="AD681" s="34"/>
      <c r="AE681" s="35"/>
    </row>
    <row r="682" spans="1:31" x14ac:dyDescent="0.35">
      <c r="A682" s="2">
        <v>44743</v>
      </c>
      <c r="B682" t="s">
        <v>56</v>
      </c>
      <c r="C682" t="s">
        <v>155</v>
      </c>
      <c r="D682" t="s">
        <v>67</v>
      </c>
      <c r="E682" t="s">
        <v>46</v>
      </c>
      <c r="F682">
        <v>12</v>
      </c>
      <c r="G682" t="s">
        <v>37</v>
      </c>
      <c r="H682" t="s">
        <v>76</v>
      </c>
      <c r="I682" t="str">
        <f t="shared" si="208"/>
        <v>L6PfaH5</v>
      </c>
      <c r="J682" t="s">
        <v>509</v>
      </c>
      <c r="K682" t="s">
        <v>157</v>
      </c>
      <c r="L682" s="1">
        <v>0.74</v>
      </c>
      <c r="M682">
        <v>3.11</v>
      </c>
      <c r="N682" s="1">
        <f t="shared" si="216"/>
        <v>-0.311</v>
      </c>
      <c r="O682" t="s">
        <v>158</v>
      </c>
      <c r="P682">
        <v>0.56200000000000006</v>
      </c>
      <c r="Q682" s="1">
        <f t="shared" si="207"/>
        <v>0.17799999999999994</v>
      </c>
      <c r="R682">
        <v>11.87</v>
      </c>
      <c r="S682" s="42">
        <f t="shared" si="210"/>
        <v>-1.1869999999999998</v>
      </c>
      <c r="T682" s="1">
        <f t="shared" si="217"/>
        <v>-0.87599999999999989</v>
      </c>
      <c r="U682">
        <v>58.085000000000001</v>
      </c>
      <c r="V682" s="13">
        <v>58.085000000000001</v>
      </c>
      <c r="W682" s="21">
        <f t="shared" si="218"/>
        <v>2648.4857716249999</v>
      </c>
      <c r="X682" s="23">
        <f t="shared" si="215"/>
        <v>0.3167259786476867</v>
      </c>
      <c r="Y682" s="27">
        <f t="shared" si="211"/>
        <v>2.8899383603778563E-5</v>
      </c>
      <c r="Z682" s="27">
        <f t="shared" si="212"/>
        <v>7.6539606283340332E-6</v>
      </c>
      <c r="AA682" s="22">
        <f t="shared" si="213"/>
        <v>7.6539606283340333</v>
      </c>
      <c r="AB682" s="22">
        <f t="shared" si="214"/>
        <v>8.7373979775502679</v>
      </c>
      <c r="AC682">
        <v>26.544899999999998</v>
      </c>
      <c r="AD682" s="31"/>
      <c r="AE682" s="32"/>
    </row>
    <row r="683" spans="1:31" x14ac:dyDescent="0.35">
      <c r="A683" s="2">
        <v>44743</v>
      </c>
      <c r="B683" t="s">
        <v>56</v>
      </c>
      <c r="C683" t="s">
        <v>155</v>
      </c>
      <c r="D683" t="s">
        <v>57</v>
      </c>
      <c r="E683" t="s">
        <v>46</v>
      </c>
      <c r="F683">
        <v>6</v>
      </c>
      <c r="G683" t="s">
        <v>37</v>
      </c>
      <c r="H683" t="s">
        <v>120</v>
      </c>
      <c r="I683" t="str">
        <f t="shared" si="208"/>
        <v>L1PfaF6</v>
      </c>
      <c r="J683" t="s">
        <v>521</v>
      </c>
      <c r="K683" t="s">
        <v>87</v>
      </c>
      <c r="L683" s="1">
        <v>0.67800000000000005</v>
      </c>
      <c r="M683">
        <v>4.24</v>
      </c>
      <c r="N683" s="1">
        <f t="shared" si="216"/>
        <v>-0.42400000000000004</v>
      </c>
      <c r="O683" t="s">
        <v>156</v>
      </c>
      <c r="P683">
        <v>0.502</v>
      </c>
      <c r="Q683" s="1">
        <f t="shared" si="207"/>
        <v>0.17600000000000005</v>
      </c>
      <c r="R683">
        <v>11.24</v>
      </c>
      <c r="S683" s="42">
        <f t="shared" si="210"/>
        <v>-1.1240000000000001</v>
      </c>
      <c r="T683" s="1">
        <f t="shared" si="217"/>
        <v>-0.70000000000000007</v>
      </c>
      <c r="U683">
        <v>35.465000000000003</v>
      </c>
      <c r="V683" s="13">
        <v>35.465000000000003</v>
      </c>
      <c r="W683" s="21">
        <f t="shared" si="218"/>
        <v>987.34648662500024</v>
      </c>
      <c r="X683" s="23">
        <f t="shared" si="215"/>
        <v>0.35059760956175307</v>
      </c>
      <c r="Y683" s="27">
        <f t="shared" si="211"/>
        <v>3.2749658798578544E-5</v>
      </c>
      <c r="Z683" s="27">
        <f t="shared" si="212"/>
        <v>3.2335260552944052E-6</v>
      </c>
      <c r="AA683" s="22">
        <f t="shared" si="213"/>
        <v>3.233526055294405</v>
      </c>
      <c r="AB683" s="22">
        <f t="shared" si="214"/>
        <v>4.6193229361348642</v>
      </c>
      <c r="AC683">
        <v>26.544899999999998</v>
      </c>
      <c r="AD683" s="31"/>
      <c r="AE683" s="32"/>
    </row>
    <row r="684" spans="1:31" x14ac:dyDescent="0.35">
      <c r="A684" s="2">
        <v>44798</v>
      </c>
      <c r="B684" s="6" t="s">
        <v>56</v>
      </c>
      <c r="C684" s="6" t="s">
        <v>214</v>
      </c>
      <c r="D684" t="s">
        <v>67</v>
      </c>
      <c r="E684" t="s">
        <v>46</v>
      </c>
      <c r="F684">
        <v>1</v>
      </c>
      <c r="G684" t="s">
        <v>37</v>
      </c>
      <c r="H684" t="s">
        <v>76</v>
      </c>
      <c r="I684" t="str">
        <f t="shared" si="208"/>
        <v>L6PfaH5</v>
      </c>
      <c r="J684" t="s">
        <v>509</v>
      </c>
      <c r="K684" t="s">
        <v>186</v>
      </c>
      <c r="L684" s="1">
        <v>0.77400000000000002</v>
      </c>
      <c r="M684">
        <v>7.87</v>
      </c>
      <c r="N684" s="1">
        <f t="shared" si="216"/>
        <v>-0.78700000000000003</v>
      </c>
      <c r="O684" t="s">
        <v>147</v>
      </c>
      <c r="P684">
        <v>0.56000000000000005</v>
      </c>
      <c r="Q684" s="1">
        <f t="shared" si="207"/>
        <v>0.21399999999999997</v>
      </c>
      <c r="R684">
        <v>10.93</v>
      </c>
      <c r="S684" s="42">
        <f t="shared" si="210"/>
        <v>-1.093</v>
      </c>
      <c r="T684" s="1">
        <f t="shared" si="217"/>
        <v>-0.30599999999999994</v>
      </c>
      <c r="U684">
        <v>58.085000000000001</v>
      </c>
      <c r="V684" s="13">
        <v>58.085000000000001</v>
      </c>
      <c r="W684" s="21">
        <f t="shared" si="218"/>
        <v>2648.4857716249999</v>
      </c>
      <c r="X684" s="23">
        <f t="shared" si="215"/>
        <v>0.38214285714285706</v>
      </c>
      <c r="Y684" s="27">
        <f t="shared" si="211"/>
        <v>3.6413871486154277E-5</v>
      </c>
      <c r="Z684" s="27">
        <f t="shared" si="212"/>
        <v>9.6441620520860898E-6</v>
      </c>
      <c r="AA684" s="22">
        <f t="shared" si="213"/>
        <v>9.6441620520860898</v>
      </c>
      <c r="AB684" s="22">
        <f t="shared" si="214"/>
        <v>31.516869451261737</v>
      </c>
      <c r="AC684">
        <v>29.246200000000002</v>
      </c>
      <c r="AD684" s="37"/>
      <c r="AE684" s="35"/>
    </row>
    <row r="685" spans="1:31" x14ac:dyDescent="0.35">
      <c r="A685" s="2">
        <v>44798</v>
      </c>
      <c r="B685" s="6" t="s">
        <v>56</v>
      </c>
      <c r="C685" s="6" t="s">
        <v>214</v>
      </c>
      <c r="D685" t="s">
        <v>77</v>
      </c>
      <c r="E685" t="s">
        <v>46</v>
      </c>
      <c r="F685">
        <v>15</v>
      </c>
      <c r="G685" t="s">
        <v>37</v>
      </c>
      <c r="H685" t="s">
        <v>68</v>
      </c>
      <c r="I685" t="str">
        <f t="shared" si="208"/>
        <v>M3PfaG6</v>
      </c>
      <c r="J685" t="s">
        <v>517</v>
      </c>
      <c r="K685" t="s">
        <v>229</v>
      </c>
      <c r="L685" s="1">
        <v>0.70499999999999996</v>
      </c>
      <c r="M685">
        <v>8.31</v>
      </c>
      <c r="N685" s="1">
        <f t="shared" si="216"/>
        <v>-0.83100000000000007</v>
      </c>
      <c r="O685" t="s">
        <v>112</v>
      </c>
      <c r="P685">
        <v>0.59099999999999997</v>
      </c>
      <c r="Q685" s="1">
        <f t="shared" si="207"/>
        <v>0.11399999999999999</v>
      </c>
      <c r="R685">
        <v>10.67</v>
      </c>
      <c r="S685" s="42">
        <f t="shared" si="210"/>
        <v>-1.0669999999999999</v>
      </c>
      <c r="T685" s="1">
        <f t="shared" si="217"/>
        <v>-0.23599999999999988</v>
      </c>
      <c r="U685">
        <v>42.994999999999997</v>
      </c>
      <c r="V685" s="13">
        <v>42.994999999999997</v>
      </c>
      <c r="W685" s="21">
        <f t="shared" si="218"/>
        <v>1451.1274696249998</v>
      </c>
      <c r="X685" s="23">
        <f t="shared" si="215"/>
        <v>0.19289340101522842</v>
      </c>
      <c r="Y685" s="27">
        <f t="shared" si="211"/>
        <v>1.5695409258178905E-5</v>
      </c>
      <c r="Z685" s="27">
        <f t="shared" si="212"/>
        <v>2.2776039521549951E-6</v>
      </c>
      <c r="AA685" s="22">
        <f t="shared" si="213"/>
        <v>2.2776039521549953</v>
      </c>
      <c r="AB685" s="22">
        <f t="shared" si="214"/>
        <v>9.6508642040465951</v>
      </c>
      <c r="AC685">
        <v>29.246200000000002</v>
      </c>
      <c r="AD685" s="37"/>
      <c r="AE685" s="39"/>
    </row>
    <row r="686" spans="1:31" x14ac:dyDescent="0.35">
      <c r="A686" s="2">
        <v>44715</v>
      </c>
      <c r="B686" t="s">
        <v>56</v>
      </c>
      <c r="C686" t="s">
        <v>19</v>
      </c>
      <c r="D686" t="s">
        <v>57</v>
      </c>
      <c r="E686" t="s">
        <v>46</v>
      </c>
      <c r="F686">
        <v>5</v>
      </c>
      <c r="G686" t="s">
        <v>37</v>
      </c>
      <c r="H686" t="s">
        <v>63</v>
      </c>
      <c r="I686" t="str">
        <f t="shared" si="208"/>
        <v>L1PfaF7</v>
      </c>
      <c r="J686" t="s">
        <v>502</v>
      </c>
      <c r="K686" t="s">
        <v>59</v>
      </c>
      <c r="L686" s="1">
        <v>0.14499999999999999</v>
      </c>
      <c r="M686">
        <v>3.43</v>
      </c>
      <c r="N686" s="1">
        <f t="shared" si="216"/>
        <v>-0.34300000000000003</v>
      </c>
      <c r="O686" t="s">
        <v>60</v>
      </c>
      <c r="P686">
        <v>0.60299999999999998</v>
      </c>
      <c r="Q686" s="1">
        <f t="shared" si="207"/>
        <v>-0.45799999999999996</v>
      </c>
      <c r="R686">
        <v>10.48</v>
      </c>
      <c r="S686" s="42">
        <f t="shared" si="210"/>
        <v>-1.048</v>
      </c>
      <c r="T686" s="1">
        <f t="shared" si="217"/>
        <v>-0.70500000000000007</v>
      </c>
      <c r="U686">
        <v>35.465000000000003</v>
      </c>
      <c r="V686" s="13">
        <v>35.465000000000003</v>
      </c>
      <c r="W686" s="21">
        <f t="shared" si="218"/>
        <v>987.34648662500024</v>
      </c>
      <c r="X686" s="23">
        <f>(P686-L686)/L686</f>
        <v>3.1586206896551725</v>
      </c>
      <c r="Y686" s="27">
        <f t="shared" si="211"/>
        <v>4.9026213715178265E-4</v>
      </c>
      <c r="Z686" s="27">
        <f t="shared" si="212"/>
        <v>4.8405859864207656E-5</v>
      </c>
      <c r="AA686" s="22">
        <f t="shared" si="213"/>
        <v>48.405859864207656</v>
      </c>
      <c r="AB686" s="22">
        <f t="shared" si="214"/>
        <v>68.660794133627874</v>
      </c>
      <c r="AC686">
        <v>24.828800000000001</v>
      </c>
      <c r="AD686" s="31"/>
      <c r="AE686" s="32"/>
    </row>
    <row r="687" spans="1:31" x14ac:dyDescent="0.35">
      <c r="A687" s="2">
        <v>44798</v>
      </c>
      <c r="B687" s="6" t="s">
        <v>56</v>
      </c>
      <c r="C687" s="6" t="s">
        <v>214</v>
      </c>
      <c r="D687" t="s">
        <v>57</v>
      </c>
      <c r="E687" t="s">
        <v>46</v>
      </c>
      <c r="F687">
        <v>4</v>
      </c>
      <c r="G687" t="s">
        <v>37</v>
      </c>
      <c r="H687" t="s">
        <v>63</v>
      </c>
      <c r="I687" t="str">
        <f t="shared" si="208"/>
        <v>L1PfaF7</v>
      </c>
      <c r="J687" t="s">
        <v>502</v>
      </c>
      <c r="K687" t="s">
        <v>230</v>
      </c>
      <c r="L687" s="1">
        <v>0.69299999999999995</v>
      </c>
      <c r="M687">
        <v>5.87</v>
      </c>
      <c r="N687" s="1">
        <f t="shared" si="216"/>
        <v>-0.58699999999999997</v>
      </c>
      <c r="O687" t="s">
        <v>231</v>
      </c>
      <c r="P687">
        <v>0.504</v>
      </c>
      <c r="Q687" s="1">
        <f t="shared" si="207"/>
        <v>0.18899999999999995</v>
      </c>
      <c r="R687">
        <v>9.8699999999999992</v>
      </c>
      <c r="S687" s="42">
        <f t="shared" si="210"/>
        <v>-0.98699999999999988</v>
      </c>
      <c r="T687" s="1">
        <f t="shared" si="217"/>
        <v>-0.39999999999999991</v>
      </c>
      <c r="U687">
        <v>35.465000000000003</v>
      </c>
      <c r="V687" s="13">
        <v>35.465000000000003</v>
      </c>
      <c r="W687" s="21">
        <f t="shared" si="218"/>
        <v>987.34648662500024</v>
      </c>
      <c r="X687" s="23">
        <f t="shared" ref="X687:X719" si="219">(L687-P687)/P687</f>
        <v>0.37499999999999989</v>
      </c>
      <c r="Y687" s="27">
        <f t="shared" si="211"/>
        <v>3.5577829701010026E-5</v>
      </c>
      <c r="Z687" s="27">
        <f t="shared" si="212"/>
        <v>3.5127645157034831E-6</v>
      </c>
      <c r="AA687" s="22">
        <f t="shared" si="213"/>
        <v>3.5127645157034832</v>
      </c>
      <c r="AB687" s="22">
        <f t="shared" si="214"/>
        <v>8.7819112892587103</v>
      </c>
      <c r="AC687">
        <v>29.246200000000002</v>
      </c>
      <c r="AD687" s="37"/>
      <c r="AE687" s="39"/>
    </row>
    <row r="688" spans="1:31" x14ac:dyDescent="0.35">
      <c r="A688" s="2">
        <v>44743</v>
      </c>
      <c r="B688" t="s">
        <v>56</v>
      </c>
      <c r="C688" t="s">
        <v>155</v>
      </c>
      <c r="D688" t="s">
        <v>67</v>
      </c>
      <c r="E688" t="s">
        <v>46</v>
      </c>
      <c r="F688">
        <v>10</v>
      </c>
      <c r="G688" t="s">
        <v>43</v>
      </c>
      <c r="H688" t="s">
        <v>74</v>
      </c>
      <c r="I688" t="str">
        <f t="shared" si="208"/>
        <v>L6PfuC9</v>
      </c>
      <c r="J688" t="s">
        <v>511</v>
      </c>
      <c r="K688" t="s">
        <v>157</v>
      </c>
      <c r="L688" s="1">
        <v>0.79800000000000004</v>
      </c>
      <c r="M688">
        <v>5.29</v>
      </c>
      <c r="N688" s="1">
        <f t="shared" si="216"/>
        <v>-0.52900000000000003</v>
      </c>
      <c r="O688" t="s">
        <v>158</v>
      </c>
      <c r="P688">
        <v>0.60799999999999998</v>
      </c>
      <c r="Q688" s="1">
        <f t="shared" si="207"/>
        <v>0.19000000000000006</v>
      </c>
      <c r="R688">
        <v>16.75</v>
      </c>
      <c r="S688" s="42">
        <f t="shared" si="210"/>
        <v>-1.675</v>
      </c>
      <c r="T688" s="1">
        <f t="shared" si="217"/>
        <v>-1.1459999999999999</v>
      </c>
      <c r="U688">
        <v>82.38</v>
      </c>
      <c r="V688" s="13">
        <v>82.38</v>
      </c>
      <c r="W688" s="21">
        <f t="shared" si="218"/>
        <v>5327.3745539999991</v>
      </c>
      <c r="X688" s="23">
        <f t="shared" si="219"/>
        <v>0.31250000000000011</v>
      </c>
      <c r="Y688" s="27">
        <f t="shared" si="211"/>
        <v>2.8425449306273583E-5</v>
      </c>
      <c r="Z688" s="27">
        <f t="shared" si="212"/>
        <v>1.5143301532025882E-5</v>
      </c>
      <c r="AA688" s="22">
        <f t="shared" si="213"/>
        <v>15.143301532025882</v>
      </c>
      <c r="AB688" s="22">
        <f t="shared" si="214"/>
        <v>13.214050202465867</v>
      </c>
      <c r="AC688">
        <v>26.544899999999998</v>
      </c>
      <c r="AD688" s="31"/>
      <c r="AE688" s="32"/>
    </row>
    <row r="689" spans="1:31" x14ac:dyDescent="0.35">
      <c r="A689" s="2">
        <v>44715</v>
      </c>
      <c r="B689" t="s">
        <v>56</v>
      </c>
      <c r="C689" t="s">
        <v>19</v>
      </c>
      <c r="D689" t="s">
        <v>57</v>
      </c>
      <c r="E689" t="s">
        <v>46</v>
      </c>
      <c r="F689">
        <v>1</v>
      </c>
      <c r="G689" t="s">
        <v>43</v>
      </c>
      <c r="H689" t="s">
        <v>58</v>
      </c>
      <c r="I689" t="str">
        <f t="shared" si="208"/>
        <v>L1PfuD3</v>
      </c>
      <c r="J689" t="s">
        <v>503</v>
      </c>
      <c r="K689" t="s">
        <v>59</v>
      </c>
      <c r="L689" s="1">
        <v>0.59099999999999997</v>
      </c>
      <c r="M689">
        <v>11.01</v>
      </c>
      <c r="N689" s="1">
        <f t="shared" si="216"/>
        <v>-1.101</v>
      </c>
      <c r="O689" t="s">
        <v>60</v>
      </c>
      <c r="P689">
        <v>0.495</v>
      </c>
      <c r="Q689" s="1">
        <f t="shared" si="207"/>
        <v>9.5999999999999974E-2</v>
      </c>
      <c r="R689">
        <v>16.350000000000001</v>
      </c>
      <c r="S689" s="42">
        <f t="shared" si="210"/>
        <v>-1.6350000000000002</v>
      </c>
      <c r="T689" s="1">
        <f t="shared" si="217"/>
        <v>-0.53400000000000025</v>
      </c>
      <c r="U689">
        <v>130.74</v>
      </c>
      <c r="V689" s="13">
        <v>130.74</v>
      </c>
      <c r="W689" s="21">
        <f t="shared" si="218"/>
        <v>13417.963866000004</v>
      </c>
      <c r="X689" s="23">
        <f t="shared" si="219"/>
        <v>0.19393939393939388</v>
      </c>
      <c r="Y689" s="27">
        <f t="shared" si="211"/>
        <v>1.5800246024560036E-5</v>
      </c>
      <c r="Z689" s="27">
        <f t="shared" si="212"/>
        <v>2.1200713023145677E-5</v>
      </c>
      <c r="AA689" s="22">
        <f t="shared" si="213"/>
        <v>21.200713023145678</v>
      </c>
      <c r="AB689" s="22">
        <f t="shared" si="214"/>
        <v>39.701709781171665</v>
      </c>
      <c r="AC689">
        <v>24.828800000000001</v>
      </c>
      <c r="AD689" s="37"/>
      <c r="AE689" s="39"/>
    </row>
    <row r="690" spans="1:31" x14ac:dyDescent="0.35">
      <c r="A690" s="2">
        <v>44715</v>
      </c>
      <c r="B690" t="s">
        <v>56</v>
      </c>
      <c r="C690" t="s">
        <v>19</v>
      </c>
      <c r="D690" t="s">
        <v>67</v>
      </c>
      <c r="E690" t="s">
        <v>46</v>
      </c>
      <c r="F690">
        <v>3</v>
      </c>
      <c r="G690" t="s">
        <v>43</v>
      </c>
      <c r="H690" t="s">
        <v>72</v>
      </c>
      <c r="I690" t="str">
        <f t="shared" si="208"/>
        <v>L6PfuC4</v>
      </c>
      <c r="J690" t="s">
        <v>510</v>
      </c>
      <c r="K690" t="s">
        <v>69</v>
      </c>
      <c r="L690" s="1">
        <v>0.64900000000000002</v>
      </c>
      <c r="M690">
        <v>8.7899999999999991</v>
      </c>
      <c r="N690" s="1">
        <f t="shared" si="216"/>
        <v>-0.87899999999999989</v>
      </c>
      <c r="O690" t="s">
        <v>70</v>
      </c>
      <c r="P690">
        <v>0.45600000000000002</v>
      </c>
      <c r="Q690" s="1">
        <f t="shared" si="207"/>
        <v>0.193</v>
      </c>
      <c r="R690">
        <v>15.23</v>
      </c>
      <c r="S690" s="42">
        <f t="shared" si="210"/>
        <v>-1.5230000000000001</v>
      </c>
      <c r="T690" s="1">
        <f t="shared" si="217"/>
        <v>-0.64400000000000024</v>
      </c>
      <c r="U690">
        <v>116.83499999999999</v>
      </c>
      <c r="V690" s="13">
        <v>116.83499999999999</v>
      </c>
      <c r="W690" s="21">
        <f t="shared" si="218"/>
        <v>10715.577521625</v>
      </c>
      <c r="X690" s="23">
        <f t="shared" si="219"/>
        <v>0.4232456140350877</v>
      </c>
      <c r="Y690" s="27">
        <f t="shared" si="211"/>
        <v>4.1293556347020169E-5</v>
      </c>
      <c r="Z690" s="27">
        <f t="shared" si="212"/>
        <v>4.4248430418008466E-5</v>
      </c>
      <c r="AA690" s="22">
        <f t="shared" si="213"/>
        <v>44.248430418008468</v>
      </c>
      <c r="AB690" s="22">
        <f t="shared" si="214"/>
        <v>68.70874288510629</v>
      </c>
      <c r="AC690">
        <v>24.828800000000001</v>
      </c>
      <c r="AD690" s="37"/>
      <c r="AE690" s="39"/>
    </row>
    <row r="691" spans="1:31" x14ac:dyDescent="0.35">
      <c r="A691" s="2">
        <v>44743</v>
      </c>
      <c r="B691" t="s">
        <v>56</v>
      </c>
      <c r="C691" t="s">
        <v>155</v>
      </c>
      <c r="D691" t="s">
        <v>57</v>
      </c>
      <c r="E691" t="s">
        <v>46</v>
      </c>
      <c r="F691">
        <v>5</v>
      </c>
      <c r="G691" t="s">
        <v>43</v>
      </c>
      <c r="H691" t="s">
        <v>58</v>
      </c>
      <c r="I691" t="str">
        <f t="shared" si="208"/>
        <v>L1PfuD3</v>
      </c>
      <c r="J691" t="s">
        <v>503</v>
      </c>
      <c r="K691" t="s">
        <v>87</v>
      </c>
      <c r="L691" s="1">
        <v>0.64800000000000002</v>
      </c>
      <c r="M691">
        <v>5.09</v>
      </c>
      <c r="N691" s="1">
        <f t="shared" si="216"/>
        <v>-0.50900000000000001</v>
      </c>
      <c r="O691" t="s">
        <v>156</v>
      </c>
      <c r="P691">
        <v>0.499</v>
      </c>
      <c r="Q691" s="1">
        <f t="shared" si="207"/>
        <v>0.14900000000000002</v>
      </c>
      <c r="R691">
        <v>15.23</v>
      </c>
      <c r="S691" s="42">
        <f t="shared" si="210"/>
        <v>-1.5230000000000001</v>
      </c>
      <c r="T691" s="1">
        <f t="shared" si="217"/>
        <v>-1.0140000000000002</v>
      </c>
      <c r="U691">
        <v>130.74</v>
      </c>
      <c r="V691" s="13">
        <v>130.74</v>
      </c>
      <c r="W691" s="21">
        <f t="shared" si="218"/>
        <v>13417.963866000004</v>
      </c>
      <c r="X691" s="23">
        <f t="shared" si="219"/>
        <v>0.29859719438877758</v>
      </c>
      <c r="Y691" s="27">
        <f t="shared" si="211"/>
        <v>2.6876795455431814E-5</v>
      </c>
      <c r="Z691" s="27">
        <f t="shared" si="212"/>
        <v>3.6063187025485719E-5</v>
      </c>
      <c r="AA691" s="22">
        <f t="shared" si="213"/>
        <v>36.063187025485718</v>
      </c>
      <c r="AB691" s="22">
        <f t="shared" si="214"/>
        <v>35.565273200676245</v>
      </c>
      <c r="AC691">
        <v>26.544899999999998</v>
      </c>
      <c r="AD691" s="31"/>
      <c r="AE691" s="32"/>
    </row>
    <row r="692" spans="1:31" x14ac:dyDescent="0.35">
      <c r="A692" s="2">
        <v>44715</v>
      </c>
      <c r="B692" t="s">
        <v>56</v>
      </c>
      <c r="C692" t="s">
        <v>19</v>
      </c>
      <c r="D692" t="s">
        <v>67</v>
      </c>
      <c r="E692" t="s">
        <v>46</v>
      </c>
      <c r="F692">
        <v>5</v>
      </c>
      <c r="G692" t="s">
        <v>43</v>
      </c>
      <c r="H692" t="s">
        <v>74</v>
      </c>
      <c r="I692" t="str">
        <f t="shared" si="208"/>
        <v>L6PfuC9</v>
      </c>
      <c r="J692" t="s">
        <v>511</v>
      </c>
      <c r="K692" t="s">
        <v>69</v>
      </c>
      <c r="L692" s="1">
        <v>0.747</v>
      </c>
      <c r="M692">
        <v>10.23</v>
      </c>
      <c r="N692" s="1">
        <f t="shared" si="216"/>
        <v>-1.0230000000000001</v>
      </c>
      <c r="O692" t="s">
        <v>70</v>
      </c>
      <c r="P692">
        <v>0.60299999999999998</v>
      </c>
      <c r="Q692" s="1">
        <f t="shared" si="207"/>
        <v>0.14400000000000002</v>
      </c>
      <c r="R692">
        <v>14.84</v>
      </c>
      <c r="S692" s="42">
        <f t="shared" si="210"/>
        <v>-1.484</v>
      </c>
      <c r="T692" s="1">
        <f t="shared" si="217"/>
        <v>-0.46099999999999985</v>
      </c>
      <c r="U692">
        <v>82.38</v>
      </c>
      <c r="V692" s="13">
        <v>82.38</v>
      </c>
      <c r="W692" s="21">
        <f t="shared" si="218"/>
        <v>5327.3745539999991</v>
      </c>
      <c r="X692" s="23">
        <f t="shared" si="219"/>
        <v>0.23880597014925375</v>
      </c>
      <c r="Y692" s="27">
        <f t="shared" si="211"/>
        <v>2.0413645937287933E-5</v>
      </c>
      <c r="Z692" s="27">
        <f t="shared" si="212"/>
        <v>1.087511379206732E-5</v>
      </c>
      <c r="AA692" s="22">
        <f t="shared" si="213"/>
        <v>10.875113792067319</v>
      </c>
      <c r="AB692" s="22">
        <f t="shared" si="214"/>
        <v>23.590268529430201</v>
      </c>
      <c r="AC692">
        <v>24.828800000000001</v>
      </c>
      <c r="AD692" s="31"/>
      <c r="AE692" s="32"/>
    </row>
    <row r="693" spans="1:31" x14ac:dyDescent="0.35">
      <c r="A693" s="2">
        <v>44715</v>
      </c>
      <c r="B693" t="s">
        <v>56</v>
      </c>
      <c r="C693" t="s">
        <v>19</v>
      </c>
      <c r="D693" t="s">
        <v>77</v>
      </c>
      <c r="E693" t="s">
        <v>46</v>
      </c>
      <c r="F693">
        <v>11</v>
      </c>
      <c r="G693" t="s">
        <v>43</v>
      </c>
      <c r="H693" t="s">
        <v>81</v>
      </c>
      <c r="I693" t="str">
        <f t="shared" si="208"/>
        <v>M3PfuB4</v>
      </c>
      <c r="J693" t="s">
        <v>518</v>
      </c>
      <c r="K693" t="s">
        <v>23</v>
      </c>
      <c r="L693" s="1">
        <v>0.54400000000000004</v>
      </c>
      <c r="M693">
        <v>3.67</v>
      </c>
      <c r="N693" s="1">
        <f t="shared" si="216"/>
        <v>-0.36699999999999999</v>
      </c>
      <c r="O693" t="s">
        <v>80</v>
      </c>
      <c r="P693">
        <v>0.40300000000000002</v>
      </c>
      <c r="Q693" s="1">
        <f t="shared" si="207"/>
        <v>0.14100000000000001</v>
      </c>
      <c r="R693">
        <v>14.45</v>
      </c>
      <c r="S693" s="42">
        <f t="shared" si="210"/>
        <v>-1.4449999999999998</v>
      </c>
      <c r="T693" s="1">
        <f t="shared" si="217"/>
        <v>-1.0779999999999998</v>
      </c>
      <c r="U693">
        <v>71.13</v>
      </c>
      <c r="V693" s="13">
        <v>71.13</v>
      </c>
      <c r="W693" s="21">
        <f t="shared" si="218"/>
        <v>3971.6893664999998</v>
      </c>
      <c r="X693" s="23">
        <f t="shared" si="219"/>
        <v>0.34987593052109184</v>
      </c>
      <c r="Y693" s="27">
        <f t="shared" si="211"/>
        <v>3.2666693466679691E-5</v>
      </c>
      <c r="Z693" s="27">
        <f t="shared" si="212"/>
        <v>1.2974195908032674E-5</v>
      </c>
      <c r="AA693" s="22">
        <f t="shared" si="213"/>
        <v>12.974195908032673</v>
      </c>
      <c r="AB693" s="22">
        <f t="shared" si="214"/>
        <v>12.035432196690794</v>
      </c>
      <c r="AC693">
        <v>24.828800000000001</v>
      </c>
      <c r="AD693" s="37"/>
      <c r="AE693" s="39"/>
    </row>
    <row r="694" spans="1:31" x14ac:dyDescent="0.35">
      <c r="A694" s="2">
        <v>44772</v>
      </c>
      <c r="B694" t="s">
        <v>56</v>
      </c>
      <c r="C694" t="s">
        <v>196</v>
      </c>
      <c r="D694" t="s">
        <v>67</v>
      </c>
      <c r="E694" t="s">
        <v>46</v>
      </c>
      <c r="F694">
        <v>6</v>
      </c>
      <c r="G694" t="s">
        <v>43</v>
      </c>
      <c r="H694" t="s">
        <v>72</v>
      </c>
      <c r="I694" t="str">
        <f t="shared" si="208"/>
        <v>L6PfuC4</v>
      </c>
      <c r="J694" t="s">
        <v>510</v>
      </c>
      <c r="L694" s="1">
        <v>0.71099999999999997</v>
      </c>
      <c r="M694">
        <v>7.23</v>
      </c>
      <c r="N694" s="1">
        <f t="shared" si="216"/>
        <v>-0.72300000000000009</v>
      </c>
      <c r="O694" t="s">
        <v>170</v>
      </c>
      <c r="P694">
        <v>0.59799999999999998</v>
      </c>
      <c r="Q694" s="1">
        <f t="shared" si="207"/>
        <v>0.11299999999999999</v>
      </c>
      <c r="R694">
        <v>14.13</v>
      </c>
      <c r="S694" s="42">
        <f t="shared" si="210"/>
        <v>-1.413</v>
      </c>
      <c r="T694" s="1">
        <f t="shared" si="217"/>
        <v>-0.69</v>
      </c>
      <c r="U694">
        <v>116.83499999999999</v>
      </c>
      <c r="V694" s="13">
        <v>116.83499999999999</v>
      </c>
      <c r="W694" s="21">
        <f t="shared" si="218"/>
        <v>10715.577521625</v>
      </c>
      <c r="X694" s="23">
        <f t="shared" si="219"/>
        <v>0.18896321070234112</v>
      </c>
      <c r="Y694" s="27">
        <f t="shared" si="211"/>
        <v>1.5302675460849749E-5</v>
      </c>
      <c r="Z694" s="27">
        <f t="shared" si="212"/>
        <v>1.6397700518900404E-5</v>
      </c>
      <c r="AA694" s="22">
        <f t="shared" si="213"/>
        <v>16.397700518900404</v>
      </c>
      <c r="AB694" s="22">
        <f t="shared" si="214"/>
        <v>23.764783360725225</v>
      </c>
      <c r="AC694">
        <v>27.192399999999999</v>
      </c>
      <c r="AD694" s="31"/>
      <c r="AE694" s="32"/>
    </row>
    <row r="695" spans="1:31" x14ac:dyDescent="0.35">
      <c r="A695" s="2">
        <v>44772</v>
      </c>
      <c r="B695" t="s">
        <v>56</v>
      </c>
      <c r="C695" t="s">
        <v>196</v>
      </c>
      <c r="D695" t="s">
        <v>67</v>
      </c>
      <c r="E695" t="s">
        <v>46</v>
      </c>
      <c r="F695">
        <v>5</v>
      </c>
      <c r="G695" t="s">
        <v>43</v>
      </c>
      <c r="H695" t="s">
        <v>74</v>
      </c>
      <c r="I695" t="str">
        <f t="shared" si="208"/>
        <v>L6PfuC9</v>
      </c>
      <c r="J695" t="s">
        <v>511</v>
      </c>
      <c r="L695" s="1">
        <v>0.747</v>
      </c>
      <c r="M695">
        <v>10.45</v>
      </c>
      <c r="N695" s="1">
        <f t="shared" si="216"/>
        <v>-1.0449999999999999</v>
      </c>
      <c r="O695" t="s">
        <v>170</v>
      </c>
      <c r="P695">
        <v>0.627</v>
      </c>
      <c r="Q695" s="1">
        <f t="shared" si="207"/>
        <v>0.12</v>
      </c>
      <c r="R695">
        <v>13.54</v>
      </c>
      <c r="S695" s="42">
        <f t="shared" si="210"/>
        <v>-1.3539999999999999</v>
      </c>
      <c r="T695" s="1">
        <f t="shared" si="217"/>
        <v>-0.30899999999999994</v>
      </c>
      <c r="U695">
        <v>82.38</v>
      </c>
      <c r="V695" s="13">
        <v>82.38</v>
      </c>
      <c r="W695" s="21">
        <f t="shared" si="218"/>
        <v>5327.3745539999991</v>
      </c>
      <c r="X695" s="23">
        <f t="shared" si="219"/>
        <v>0.19138755980861244</v>
      </c>
      <c r="Y695" s="27">
        <f t="shared" si="211"/>
        <v>1.5544713872757374E-5</v>
      </c>
      <c r="Z695" s="27">
        <f t="shared" si="212"/>
        <v>8.2812513134938419E-6</v>
      </c>
      <c r="AA695" s="22">
        <f t="shared" si="213"/>
        <v>8.2812513134938417</v>
      </c>
      <c r="AB695" s="22">
        <f t="shared" si="214"/>
        <v>26.80016606308687</v>
      </c>
      <c r="AC695">
        <v>27.192399999999999</v>
      </c>
      <c r="AD695" s="31"/>
      <c r="AE695" s="32"/>
    </row>
    <row r="696" spans="1:31" x14ac:dyDescent="0.35">
      <c r="A696" s="2">
        <v>44743</v>
      </c>
      <c r="B696" t="s">
        <v>56</v>
      </c>
      <c r="C696" t="s">
        <v>155</v>
      </c>
      <c r="D696" t="s">
        <v>67</v>
      </c>
      <c r="E696" t="s">
        <v>46</v>
      </c>
      <c r="F696">
        <v>16</v>
      </c>
      <c r="G696" t="s">
        <v>43</v>
      </c>
      <c r="H696" t="s">
        <v>72</v>
      </c>
      <c r="I696" t="str">
        <f t="shared" si="208"/>
        <v>L6PfuC4</v>
      </c>
      <c r="J696" t="s">
        <v>510</v>
      </c>
      <c r="K696" t="s">
        <v>157</v>
      </c>
      <c r="L696" s="1">
        <v>0.78100000000000003</v>
      </c>
      <c r="M696">
        <v>4.34</v>
      </c>
      <c r="N696" s="1">
        <f t="shared" si="216"/>
        <v>-0.434</v>
      </c>
      <c r="O696" t="s">
        <v>158</v>
      </c>
      <c r="P696">
        <v>0.55300000000000005</v>
      </c>
      <c r="Q696" s="1">
        <f t="shared" si="207"/>
        <v>0.22799999999999998</v>
      </c>
      <c r="R696">
        <v>13.53</v>
      </c>
      <c r="S696" s="42">
        <f t="shared" si="210"/>
        <v>-1.353</v>
      </c>
      <c r="T696" s="1">
        <f t="shared" si="217"/>
        <v>-0.91900000000000004</v>
      </c>
      <c r="U696">
        <v>116.83499999999999</v>
      </c>
      <c r="V696" s="13">
        <v>116.83499999999999</v>
      </c>
      <c r="W696" s="21">
        <f t="shared" si="218"/>
        <v>10715.577521625</v>
      </c>
      <c r="X696" s="23">
        <f t="shared" si="219"/>
        <v>0.41229656419529831</v>
      </c>
      <c r="Y696" s="27">
        <f t="shared" si="211"/>
        <v>3.9982516156834068E-5</v>
      </c>
      <c r="Z696" s="27">
        <f t="shared" si="212"/>
        <v>4.2843575138817949E-5</v>
      </c>
      <c r="AA696" s="22">
        <f t="shared" si="213"/>
        <v>42.843575138817947</v>
      </c>
      <c r="AB696" s="22">
        <f t="shared" si="214"/>
        <v>46.619777082500484</v>
      </c>
      <c r="AC696">
        <v>26.544899999999998</v>
      </c>
      <c r="AD696" s="31"/>
      <c r="AE696" s="32"/>
    </row>
    <row r="697" spans="1:31" x14ac:dyDescent="0.35">
      <c r="A697" s="2">
        <v>44772</v>
      </c>
      <c r="B697" t="s">
        <v>56</v>
      </c>
      <c r="C697" t="s">
        <v>196</v>
      </c>
      <c r="D697" t="s">
        <v>57</v>
      </c>
      <c r="E697" t="s">
        <v>46</v>
      </c>
      <c r="F697">
        <v>5</v>
      </c>
      <c r="G697" t="s">
        <v>43</v>
      </c>
      <c r="H697" t="s">
        <v>58</v>
      </c>
      <c r="I697" t="str">
        <f t="shared" si="208"/>
        <v>L1PfuD3</v>
      </c>
      <c r="J697" t="s">
        <v>503</v>
      </c>
      <c r="L697" s="1">
        <v>0.63900000000000001</v>
      </c>
      <c r="M697">
        <v>7.39</v>
      </c>
      <c r="N697" s="1">
        <f t="shared" si="216"/>
        <v>-0.73899999999999999</v>
      </c>
      <c r="O697" t="s">
        <v>198</v>
      </c>
      <c r="P697">
        <v>0.58099999999999996</v>
      </c>
      <c r="Q697" s="1">
        <f t="shared" si="207"/>
        <v>5.8000000000000052E-2</v>
      </c>
      <c r="R697">
        <v>13.05</v>
      </c>
      <c r="S697" s="42">
        <f t="shared" si="210"/>
        <v>-1.3050000000000002</v>
      </c>
      <c r="T697" s="1">
        <f t="shared" si="217"/>
        <v>-0.56600000000000017</v>
      </c>
      <c r="U697">
        <v>130.74</v>
      </c>
      <c r="V697" s="13">
        <v>130.74</v>
      </c>
      <c r="W697" s="21">
        <f t="shared" si="218"/>
        <v>13417.963866000004</v>
      </c>
      <c r="X697" s="23">
        <f t="shared" si="219"/>
        <v>9.9827882960413172E-2</v>
      </c>
      <c r="Y697" s="27">
        <f t="shared" ref="Y697:Y719" si="220">119*(10^-6)*(X697^1.231)</f>
        <v>6.9763137233744143E-6</v>
      </c>
      <c r="Z697" s="27">
        <f t="shared" ref="Z697:Z719" si="221">Y697*(W697/10000)</f>
        <v>9.3607925458117834E-6</v>
      </c>
      <c r="AA697" s="22">
        <f t="shared" ref="AA697:AA719" si="222">Z697*10^6</f>
        <v>9.3607925458117833</v>
      </c>
      <c r="AB697" s="22">
        <f t="shared" ref="AB697:AB719" si="223">AA697/ABS(T697)</f>
        <v>16.538502731116221</v>
      </c>
      <c r="AC697">
        <v>27.192399999999999</v>
      </c>
      <c r="AD697" s="31"/>
      <c r="AE697" s="32"/>
    </row>
    <row r="698" spans="1:31" x14ac:dyDescent="0.35">
      <c r="A698" s="2">
        <v>44798</v>
      </c>
      <c r="B698" s="6" t="s">
        <v>56</v>
      </c>
      <c r="C698" s="6" t="s">
        <v>214</v>
      </c>
      <c r="D698" t="s">
        <v>57</v>
      </c>
      <c r="E698" t="s">
        <v>46</v>
      </c>
      <c r="F698">
        <v>2</v>
      </c>
      <c r="G698" t="s">
        <v>43</v>
      </c>
      <c r="H698" t="s">
        <v>58</v>
      </c>
      <c r="I698" t="str">
        <f t="shared" si="208"/>
        <v>L1PfuD3</v>
      </c>
      <c r="J698" t="s">
        <v>503</v>
      </c>
      <c r="K698" t="s">
        <v>230</v>
      </c>
      <c r="L698" s="1">
        <v>0.65400000000000003</v>
      </c>
      <c r="M698">
        <v>7.23</v>
      </c>
      <c r="N698" s="1">
        <f t="shared" si="216"/>
        <v>-0.72300000000000009</v>
      </c>
      <c r="O698" t="s">
        <v>231</v>
      </c>
      <c r="P698">
        <v>0.51400000000000001</v>
      </c>
      <c r="Q698" s="1">
        <f t="shared" si="207"/>
        <v>0.14000000000000001</v>
      </c>
      <c r="R698">
        <v>11.78</v>
      </c>
      <c r="S698" s="42">
        <f t="shared" si="210"/>
        <v>-1.1779999999999999</v>
      </c>
      <c r="T698" s="1">
        <f t="shared" si="217"/>
        <v>-0.45499999999999985</v>
      </c>
      <c r="U698">
        <v>130.74</v>
      </c>
      <c r="V698" s="13">
        <v>130.74</v>
      </c>
      <c r="W698" s="21">
        <f t="shared" si="218"/>
        <v>13417.963866000004</v>
      </c>
      <c r="X698" s="23">
        <f t="shared" si="219"/>
        <v>0.27237354085603116</v>
      </c>
      <c r="Y698" s="27">
        <f t="shared" si="220"/>
        <v>2.4001311521121751E-5</v>
      </c>
      <c r="Z698" s="27">
        <f t="shared" si="221"/>
        <v>3.2204873072702125E-5</v>
      </c>
      <c r="AA698" s="22">
        <f t="shared" si="222"/>
        <v>32.204873072702128</v>
      </c>
      <c r="AB698" s="22">
        <f t="shared" si="223"/>
        <v>70.779940819125585</v>
      </c>
      <c r="AC698">
        <v>29.246200000000002</v>
      </c>
      <c r="AD698" s="37"/>
      <c r="AE698" s="39"/>
    </row>
    <row r="699" spans="1:31" x14ac:dyDescent="0.35">
      <c r="A699" s="2">
        <v>44798</v>
      </c>
      <c r="B699" s="6" t="s">
        <v>56</v>
      </c>
      <c r="C699" s="6" t="s">
        <v>214</v>
      </c>
      <c r="D699" t="s">
        <v>67</v>
      </c>
      <c r="E699" t="s">
        <v>46</v>
      </c>
      <c r="F699">
        <v>4</v>
      </c>
      <c r="G699" t="s">
        <v>43</v>
      </c>
      <c r="H699" t="s">
        <v>74</v>
      </c>
      <c r="I699" t="str">
        <f t="shared" si="208"/>
        <v>L6PfuC9</v>
      </c>
      <c r="J699" t="s">
        <v>511</v>
      </c>
      <c r="K699" t="s">
        <v>186</v>
      </c>
      <c r="L699" s="1">
        <v>0.82299999999999995</v>
      </c>
      <c r="M699">
        <v>8.56</v>
      </c>
      <c r="N699" s="1">
        <f t="shared" si="216"/>
        <v>-0.85600000000000009</v>
      </c>
      <c r="O699" t="s">
        <v>147</v>
      </c>
      <c r="P699">
        <v>0.627</v>
      </c>
      <c r="Q699" s="1">
        <f t="shared" si="207"/>
        <v>0.19599999999999995</v>
      </c>
      <c r="R699">
        <v>11.65</v>
      </c>
      <c r="S699" s="42">
        <f t="shared" si="210"/>
        <v>-1.165</v>
      </c>
      <c r="T699" s="1">
        <f t="shared" si="217"/>
        <v>-0.30899999999999994</v>
      </c>
      <c r="U699">
        <v>82.38</v>
      </c>
      <c r="V699" s="13">
        <v>82.38</v>
      </c>
      <c r="W699" s="21">
        <f t="shared" si="218"/>
        <v>5327.3745539999991</v>
      </c>
      <c r="X699" s="23">
        <f t="shared" si="219"/>
        <v>0.3125996810207336</v>
      </c>
      <c r="Y699" s="27">
        <f t="shared" si="220"/>
        <v>2.8436611353214414E-5</v>
      </c>
      <c r="Z699" s="27">
        <f t="shared" si="221"/>
        <v>1.5149247972510196E-5</v>
      </c>
      <c r="AA699" s="22">
        <f t="shared" si="222"/>
        <v>15.149247972510196</v>
      </c>
      <c r="AB699" s="22">
        <f t="shared" si="223"/>
        <v>49.026692467670543</v>
      </c>
      <c r="AC699">
        <v>29.246200000000002</v>
      </c>
      <c r="AD699" s="37"/>
      <c r="AE699" s="39"/>
    </row>
    <row r="700" spans="1:31" x14ac:dyDescent="0.35">
      <c r="A700" s="2">
        <v>44798</v>
      </c>
      <c r="B700" s="6" t="s">
        <v>56</v>
      </c>
      <c r="C700" s="6" t="s">
        <v>214</v>
      </c>
      <c r="D700" t="s">
        <v>67</v>
      </c>
      <c r="E700" t="s">
        <v>46</v>
      </c>
      <c r="F700">
        <v>5</v>
      </c>
      <c r="G700" t="s">
        <v>43</v>
      </c>
      <c r="H700" t="s">
        <v>72</v>
      </c>
      <c r="I700" t="str">
        <f t="shared" si="208"/>
        <v>L6PfuC4</v>
      </c>
      <c r="J700" t="s">
        <v>510</v>
      </c>
      <c r="K700" t="s">
        <v>186</v>
      </c>
      <c r="L700" s="1">
        <v>0.80700000000000005</v>
      </c>
      <c r="M700">
        <v>9.4499999999999993</v>
      </c>
      <c r="N700" s="1">
        <f t="shared" si="216"/>
        <v>-0.94499999999999995</v>
      </c>
      <c r="O700" t="s">
        <v>147</v>
      </c>
      <c r="P700">
        <v>0.58499999999999996</v>
      </c>
      <c r="Q700" s="1">
        <f t="shared" si="207"/>
        <v>0.22200000000000009</v>
      </c>
      <c r="R700">
        <v>10.11</v>
      </c>
      <c r="S700" s="42">
        <f t="shared" si="210"/>
        <v>-1.0109999999999999</v>
      </c>
      <c r="T700" s="1">
        <f t="shared" si="217"/>
        <v>-6.5999999999999948E-2</v>
      </c>
      <c r="U700">
        <v>116.83499999999999</v>
      </c>
      <c r="V700" s="13">
        <v>116.83499999999999</v>
      </c>
      <c r="W700" s="21">
        <f t="shared" si="218"/>
        <v>10715.577521625</v>
      </c>
      <c r="X700" s="23">
        <f t="shared" si="219"/>
        <v>0.37948717948717964</v>
      </c>
      <c r="Y700" s="27">
        <f t="shared" si="220"/>
        <v>3.6102610157390739E-5</v>
      </c>
      <c r="Z700" s="27">
        <f t="shared" si="221"/>
        <v>3.8686031787452657E-5</v>
      </c>
      <c r="AA700" s="22">
        <f t="shared" si="222"/>
        <v>38.686031787452656</v>
      </c>
      <c r="AB700" s="22">
        <f t="shared" si="223"/>
        <v>586.15199677958617</v>
      </c>
      <c r="AC700">
        <v>29.246200000000002</v>
      </c>
      <c r="AD700" s="31"/>
      <c r="AE700" s="32"/>
    </row>
    <row r="701" spans="1:31" x14ac:dyDescent="0.35">
      <c r="A701" s="2">
        <v>44798</v>
      </c>
      <c r="B701" s="6" t="s">
        <v>56</v>
      </c>
      <c r="C701" s="6" t="s">
        <v>214</v>
      </c>
      <c r="D701" t="s">
        <v>77</v>
      </c>
      <c r="E701" t="s">
        <v>46</v>
      </c>
      <c r="F701">
        <v>12</v>
      </c>
      <c r="G701" t="s">
        <v>43</v>
      </c>
      <c r="H701" t="s">
        <v>81</v>
      </c>
      <c r="I701" t="str">
        <f t="shared" si="208"/>
        <v>M3PfuB4</v>
      </c>
      <c r="J701" t="s">
        <v>518</v>
      </c>
      <c r="K701" t="s">
        <v>229</v>
      </c>
      <c r="L701" s="1">
        <v>0.67800000000000005</v>
      </c>
      <c r="M701">
        <v>7.42</v>
      </c>
      <c r="N701" s="1">
        <f t="shared" si="216"/>
        <v>-0.74199999999999999</v>
      </c>
      <c r="O701" t="s">
        <v>112</v>
      </c>
      <c r="P701">
        <v>0.53100000000000003</v>
      </c>
      <c r="Q701" s="1">
        <f t="shared" ref="Q701:Q719" si="224">L701-P701</f>
        <v>0.14700000000000002</v>
      </c>
      <c r="R701">
        <v>9.23</v>
      </c>
      <c r="S701" s="42">
        <f t="shared" si="210"/>
        <v>-0.92300000000000004</v>
      </c>
      <c r="T701" s="1">
        <f t="shared" si="217"/>
        <v>-0.18100000000000005</v>
      </c>
      <c r="U701">
        <v>71.13</v>
      </c>
      <c r="V701" s="13">
        <v>71.13</v>
      </c>
      <c r="W701" s="21">
        <f t="shared" si="218"/>
        <v>3971.6893664999998</v>
      </c>
      <c r="X701" s="23">
        <f t="shared" si="219"/>
        <v>0.2768361581920904</v>
      </c>
      <c r="Y701" s="27">
        <f t="shared" si="220"/>
        <v>2.4486304451894097E-5</v>
      </c>
      <c r="Z701" s="27">
        <f t="shared" si="221"/>
        <v>9.7251995016469386E-6</v>
      </c>
      <c r="AA701" s="22">
        <f t="shared" si="222"/>
        <v>9.725199501646939</v>
      </c>
      <c r="AB701" s="22">
        <f t="shared" si="223"/>
        <v>53.730383986999648</v>
      </c>
      <c r="AC701">
        <v>29.246200000000002</v>
      </c>
      <c r="AD701" s="31"/>
      <c r="AE701" s="32"/>
    </row>
    <row r="702" spans="1:31" x14ac:dyDescent="0.35">
      <c r="A702" s="2">
        <v>44772</v>
      </c>
      <c r="B702" t="s">
        <v>56</v>
      </c>
      <c r="C702" t="s">
        <v>196</v>
      </c>
      <c r="D702" t="s">
        <v>77</v>
      </c>
      <c r="E702" t="s">
        <v>46</v>
      </c>
      <c r="F702">
        <v>9</v>
      </c>
      <c r="G702" t="s">
        <v>43</v>
      </c>
      <c r="H702" t="s">
        <v>81</v>
      </c>
      <c r="I702" t="str">
        <f t="shared" si="208"/>
        <v>M3PfuB4</v>
      </c>
      <c r="J702" t="s">
        <v>518</v>
      </c>
      <c r="L702" s="1">
        <v>0.70399999999999996</v>
      </c>
      <c r="M702">
        <v>5.94</v>
      </c>
      <c r="N702" s="1">
        <f t="shared" si="216"/>
        <v>-0.59400000000000008</v>
      </c>
      <c r="O702" t="s">
        <v>197</v>
      </c>
      <c r="P702">
        <v>0.58599999999999997</v>
      </c>
      <c r="Q702" s="1">
        <f t="shared" si="224"/>
        <v>0.11799999999999999</v>
      </c>
      <c r="R702">
        <v>8.75</v>
      </c>
      <c r="S702" s="42">
        <f t="shared" si="210"/>
        <v>-0.875</v>
      </c>
      <c r="T702" s="1">
        <f t="shared" si="217"/>
        <v>-0.28099999999999992</v>
      </c>
      <c r="U702">
        <v>71.13</v>
      </c>
      <c r="V702" s="13">
        <v>71.13</v>
      </c>
      <c r="W702" s="21">
        <f t="shared" si="218"/>
        <v>3971.6893664999998</v>
      </c>
      <c r="X702" s="23">
        <f t="shared" si="219"/>
        <v>0.20136518771331058</v>
      </c>
      <c r="Y702" s="27">
        <f t="shared" si="220"/>
        <v>1.6548237569100654E-5</v>
      </c>
      <c r="Z702" s="27">
        <f t="shared" si="221"/>
        <v>6.5724459187512876E-6</v>
      </c>
      <c r="AA702" s="22">
        <f t="shared" si="222"/>
        <v>6.5724459187512876</v>
      </c>
      <c r="AB702" s="22">
        <f t="shared" si="223"/>
        <v>23.389487255342669</v>
      </c>
      <c r="AC702">
        <v>27.192399999999999</v>
      </c>
      <c r="AD702" s="37"/>
      <c r="AE702" s="39"/>
    </row>
    <row r="703" spans="1:31" x14ac:dyDescent="0.35">
      <c r="A703" s="2">
        <v>44743</v>
      </c>
      <c r="B703" t="s">
        <v>56</v>
      </c>
      <c r="C703" t="s">
        <v>155</v>
      </c>
      <c r="D703" t="s">
        <v>77</v>
      </c>
      <c r="E703" t="s">
        <v>46</v>
      </c>
      <c r="F703">
        <v>6</v>
      </c>
      <c r="G703" t="s">
        <v>43</v>
      </c>
      <c r="H703" t="s">
        <v>81</v>
      </c>
      <c r="I703" t="str">
        <f t="shared" si="208"/>
        <v>M3PfuB4</v>
      </c>
      <c r="J703" t="s">
        <v>518</v>
      </c>
      <c r="K703" t="s">
        <v>159</v>
      </c>
      <c r="L703" s="1">
        <v>0.60899999999999999</v>
      </c>
      <c r="N703" s="1">
        <f t="shared" si="216"/>
        <v>0</v>
      </c>
      <c r="O703" t="s">
        <v>160</v>
      </c>
      <c r="P703">
        <v>0.44500000000000001</v>
      </c>
      <c r="Q703" s="1">
        <f t="shared" si="224"/>
        <v>0.16399999999999998</v>
      </c>
      <c r="R703">
        <v>5.23</v>
      </c>
      <c r="S703" s="42">
        <f t="shared" si="210"/>
        <v>-0.52300000000000002</v>
      </c>
      <c r="T703" s="1">
        <f t="shared" si="217"/>
        <v>-0.52300000000000002</v>
      </c>
      <c r="U703">
        <v>71.13</v>
      </c>
      <c r="V703" s="13">
        <v>71.13</v>
      </c>
      <c r="W703" s="21">
        <f t="shared" si="218"/>
        <v>3971.6893664999998</v>
      </c>
      <c r="X703" s="23">
        <f t="shared" si="219"/>
        <v>0.36853932584269655</v>
      </c>
      <c r="Y703" s="27">
        <f t="shared" si="220"/>
        <v>3.4824794698545018E-5</v>
      </c>
      <c r="Z703" s="27">
        <f t="shared" si="221"/>
        <v>1.3831326679475682E-5</v>
      </c>
      <c r="AA703" s="22">
        <f t="shared" si="222"/>
        <v>13.831326679475682</v>
      </c>
      <c r="AB703" s="22">
        <f t="shared" si="223"/>
        <v>26.446131318309142</v>
      </c>
      <c r="AC703">
        <v>26.544899999999998</v>
      </c>
      <c r="AD703" s="31"/>
      <c r="AE703" s="32"/>
    </row>
    <row r="704" spans="1:31" x14ac:dyDescent="0.35">
      <c r="A704" s="2">
        <v>44772</v>
      </c>
      <c r="B704" t="s">
        <v>56</v>
      </c>
      <c r="C704" t="s">
        <v>196</v>
      </c>
      <c r="D704" t="s">
        <v>77</v>
      </c>
      <c r="E704" t="s">
        <v>46</v>
      </c>
      <c r="F704">
        <v>14</v>
      </c>
      <c r="G704" t="s">
        <v>25</v>
      </c>
      <c r="H704" t="s">
        <v>85</v>
      </c>
      <c r="I704" t="str">
        <f t="shared" si="208"/>
        <v>M3SguH10</v>
      </c>
      <c r="J704" t="s">
        <v>520</v>
      </c>
      <c r="L704" s="1">
        <v>0.68700000000000006</v>
      </c>
      <c r="M704">
        <v>8.85</v>
      </c>
      <c r="N704" s="1">
        <f t="shared" si="216"/>
        <v>-0.88500000000000001</v>
      </c>
      <c r="O704" t="s">
        <v>197</v>
      </c>
      <c r="P704">
        <v>0.56200000000000006</v>
      </c>
      <c r="Q704" s="1">
        <f t="shared" si="224"/>
        <v>0.125</v>
      </c>
      <c r="R704">
        <v>14.87</v>
      </c>
      <c r="S704" s="42">
        <f t="shared" si="210"/>
        <v>-1.4869999999999999</v>
      </c>
      <c r="T704" s="1">
        <f t="shared" si="217"/>
        <v>-0.60199999999999987</v>
      </c>
      <c r="U704">
        <v>75.954999999999998</v>
      </c>
      <c r="V704" s="13">
        <v>75.954999999999998</v>
      </c>
      <c r="W704" s="21">
        <f t="shared" si="218"/>
        <v>4528.792189625</v>
      </c>
      <c r="X704" s="23">
        <f t="shared" si="219"/>
        <v>0.22241992882562275</v>
      </c>
      <c r="Y704" s="27">
        <f t="shared" si="220"/>
        <v>1.8703280317253222E-5</v>
      </c>
      <c r="Z704" s="27">
        <f t="shared" si="221"/>
        <v>8.4703269821143383E-6</v>
      </c>
      <c r="AA704" s="22">
        <f t="shared" si="222"/>
        <v>8.4703269821143383</v>
      </c>
      <c r="AB704" s="22">
        <f t="shared" si="223"/>
        <v>14.070310601518838</v>
      </c>
      <c r="AC704">
        <v>27.192399999999999</v>
      </c>
      <c r="AD704" s="31"/>
      <c r="AE704" s="32"/>
    </row>
    <row r="705" spans="1:31" x14ac:dyDescent="0.35">
      <c r="A705" s="2">
        <v>44743</v>
      </c>
      <c r="B705" t="s">
        <v>56</v>
      </c>
      <c r="C705" t="s">
        <v>155</v>
      </c>
      <c r="D705" t="s">
        <v>77</v>
      </c>
      <c r="E705" t="s">
        <v>46</v>
      </c>
      <c r="F705">
        <v>3</v>
      </c>
      <c r="G705" t="s">
        <v>25</v>
      </c>
      <c r="H705" t="s">
        <v>85</v>
      </c>
      <c r="I705" t="str">
        <f t="shared" si="208"/>
        <v>M3SguH10</v>
      </c>
      <c r="J705" t="s">
        <v>520</v>
      </c>
      <c r="K705" t="s">
        <v>159</v>
      </c>
      <c r="L705" s="1">
        <v>0.66</v>
      </c>
      <c r="M705">
        <v>1.98</v>
      </c>
      <c r="N705" s="1">
        <f t="shared" si="216"/>
        <v>-0.19800000000000001</v>
      </c>
      <c r="O705" t="s">
        <v>160</v>
      </c>
      <c r="P705">
        <v>0.55200000000000005</v>
      </c>
      <c r="Q705" s="1">
        <f t="shared" si="224"/>
        <v>0.10799999999999998</v>
      </c>
      <c r="R705">
        <v>14.13</v>
      </c>
      <c r="S705" s="42">
        <f t="shared" si="210"/>
        <v>-1.413</v>
      </c>
      <c r="T705" s="1">
        <f t="shared" si="217"/>
        <v>-1.2150000000000001</v>
      </c>
      <c r="U705">
        <v>75.954999999999998</v>
      </c>
      <c r="V705" s="13">
        <v>75.954999999999998</v>
      </c>
      <c r="W705" s="21">
        <f t="shared" si="218"/>
        <v>4528.792189625</v>
      </c>
      <c r="X705" s="23">
        <f t="shared" si="219"/>
        <v>0.19565217391304343</v>
      </c>
      <c r="Y705" s="27">
        <f t="shared" si="220"/>
        <v>1.5972194852135439E-5</v>
      </c>
      <c r="Z705" s="27">
        <f t="shared" si="221"/>
        <v>7.2334751297519613E-6</v>
      </c>
      <c r="AA705" s="22">
        <f t="shared" si="222"/>
        <v>7.2334751297519615</v>
      </c>
      <c r="AB705" s="22">
        <f t="shared" si="223"/>
        <v>5.9534774730468811</v>
      </c>
      <c r="AC705">
        <v>26.544899999999998</v>
      </c>
      <c r="AD705" s="34"/>
      <c r="AE705" s="35"/>
    </row>
    <row r="706" spans="1:31" x14ac:dyDescent="0.35">
      <c r="A706" s="2">
        <v>44798</v>
      </c>
      <c r="B706" s="6" t="s">
        <v>56</v>
      </c>
      <c r="C706" s="6" t="s">
        <v>214</v>
      </c>
      <c r="D706" t="s">
        <v>77</v>
      </c>
      <c r="E706" t="s">
        <v>46</v>
      </c>
      <c r="F706">
        <v>10</v>
      </c>
      <c r="G706" t="s">
        <v>25</v>
      </c>
      <c r="H706" t="s">
        <v>85</v>
      </c>
      <c r="I706" t="str">
        <f t="shared" ref="I706:I719" si="225">D706&amp;G706&amp;H706</f>
        <v>M3SguH10</v>
      </c>
      <c r="J706" t="s">
        <v>520</v>
      </c>
      <c r="K706" t="s">
        <v>229</v>
      </c>
      <c r="L706" s="1">
        <v>0.68799999999999994</v>
      </c>
      <c r="M706">
        <v>8.9700000000000006</v>
      </c>
      <c r="N706" s="1">
        <f t="shared" si="216"/>
        <v>-0.89700000000000002</v>
      </c>
      <c r="O706" t="s">
        <v>112</v>
      </c>
      <c r="P706">
        <v>0.57299999999999995</v>
      </c>
      <c r="Q706" s="1">
        <f t="shared" si="224"/>
        <v>0.11499999999999999</v>
      </c>
      <c r="R706">
        <v>11.54</v>
      </c>
      <c r="S706" s="42">
        <f t="shared" si="210"/>
        <v>-1.1539999999999999</v>
      </c>
      <c r="T706" s="1">
        <f t="shared" si="217"/>
        <v>-0.2569999999999999</v>
      </c>
      <c r="U706">
        <v>75.954999999999998</v>
      </c>
      <c r="V706" s="13">
        <v>75.954999999999998</v>
      </c>
      <c r="W706" s="21">
        <f t="shared" si="218"/>
        <v>4528.792189625</v>
      </c>
      <c r="X706" s="23">
        <f t="shared" si="219"/>
        <v>0.20069808027923211</v>
      </c>
      <c r="Y706" s="27">
        <f t="shared" si="220"/>
        <v>1.6480776248850735E-5</v>
      </c>
      <c r="Z706" s="27">
        <f t="shared" si="221"/>
        <v>7.4638010754752416E-6</v>
      </c>
      <c r="AA706" s="22">
        <f t="shared" si="222"/>
        <v>7.4638010754752413</v>
      </c>
      <c r="AB706" s="22">
        <f t="shared" si="223"/>
        <v>29.04202753103208</v>
      </c>
      <c r="AC706">
        <v>29.246200000000002</v>
      </c>
      <c r="AD706" s="34"/>
      <c r="AE706" s="35"/>
    </row>
    <row r="707" spans="1:31" x14ac:dyDescent="0.35">
      <c r="A707" s="2">
        <v>44772</v>
      </c>
      <c r="B707" t="s">
        <v>56</v>
      </c>
      <c r="C707" t="s">
        <v>196</v>
      </c>
      <c r="D707" t="s">
        <v>67</v>
      </c>
      <c r="E707" t="s">
        <v>46</v>
      </c>
      <c r="F707">
        <v>1</v>
      </c>
      <c r="G707" t="s">
        <v>25</v>
      </c>
      <c r="H707" t="s">
        <v>73</v>
      </c>
      <c r="I707" t="str">
        <f t="shared" si="225"/>
        <v>L6SguD1</v>
      </c>
      <c r="J707" t="s">
        <v>512</v>
      </c>
      <c r="L707" s="1">
        <v>0.71599999999999997</v>
      </c>
      <c r="M707">
        <v>2.17</v>
      </c>
      <c r="N707" s="1">
        <f t="shared" si="216"/>
        <v>-0.217</v>
      </c>
      <c r="O707" t="s">
        <v>170</v>
      </c>
      <c r="P707">
        <v>0.54700000000000004</v>
      </c>
      <c r="Q707" s="1">
        <f t="shared" si="224"/>
        <v>0.16899999999999993</v>
      </c>
      <c r="R707">
        <v>10.73</v>
      </c>
      <c r="S707" s="42">
        <f t="shared" si="210"/>
        <v>-1.073</v>
      </c>
      <c r="T707" s="1">
        <f t="shared" si="217"/>
        <v>-0.85599999999999998</v>
      </c>
      <c r="U707">
        <v>46.674999999999997</v>
      </c>
      <c r="V707" s="13">
        <v>46.674999999999997</v>
      </c>
      <c r="W707" s="21">
        <f t="shared" si="218"/>
        <v>1710.1661656249996</v>
      </c>
      <c r="X707" s="23">
        <f t="shared" si="219"/>
        <v>0.30895795246800717</v>
      </c>
      <c r="Y707" s="27">
        <f t="shared" si="220"/>
        <v>2.8029354482802736E-5</v>
      </c>
      <c r="Z707" s="27">
        <f t="shared" si="221"/>
        <v>4.7934853680798653E-6</v>
      </c>
      <c r="AA707" s="22">
        <f t="shared" si="222"/>
        <v>4.7934853680798657</v>
      </c>
      <c r="AB707" s="22">
        <f t="shared" si="223"/>
        <v>5.5998660842054511</v>
      </c>
      <c r="AC707">
        <v>27.192399999999999</v>
      </c>
      <c r="AD707" s="34"/>
      <c r="AE707" s="35"/>
    </row>
    <row r="708" spans="1:31" x14ac:dyDescent="0.35">
      <c r="A708" s="2">
        <v>44772</v>
      </c>
      <c r="B708" t="s">
        <v>56</v>
      </c>
      <c r="C708" t="s">
        <v>196</v>
      </c>
      <c r="D708" t="s">
        <v>77</v>
      </c>
      <c r="E708" t="s">
        <v>46</v>
      </c>
      <c r="F708">
        <v>11</v>
      </c>
      <c r="G708" t="s">
        <v>25</v>
      </c>
      <c r="H708" t="s">
        <v>78</v>
      </c>
      <c r="I708" t="str">
        <f t="shared" si="225"/>
        <v>M3SguE1</v>
      </c>
      <c r="J708" t="s">
        <v>519</v>
      </c>
      <c r="L708" s="1">
        <v>0.65900000000000003</v>
      </c>
      <c r="M708">
        <v>4.4400000000000004</v>
      </c>
      <c r="N708" s="1">
        <f t="shared" si="216"/>
        <v>-0.44400000000000006</v>
      </c>
      <c r="O708" t="s">
        <v>197</v>
      </c>
      <c r="P708">
        <v>0.42499999999999999</v>
      </c>
      <c r="Q708" s="1">
        <f t="shared" si="224"/>
        <v>0.23400000000000004</v>
      </c>
      <c r="R708">
        <v>10.19</v>
      </c>
      <c r="S708" s="42">
        <f t="shared" si="210"/>
        <v>-1.0189999999999999</v>
      </c>
      <c r="T708" s="1">
        <f t="shared" si="217"/>
        <v>-0.57499999999999984</v>
      </c>
      <c r="U708">
        <v>40.335000000000001</v>
      </c>
      <c r="V708" s="13">
        <v>40.335000000000001</v>
      </c>
      <c r="W708" s="21">
        <f t="shared" si="218"/>
        <v>1277.1260966250002</v>
      </c>
      <c r="X708" s="23">
        <f t="shared" si="219"/>
        <v>0.55058823529411771</v>
      </c>
      <c r="Y708" s="27">
        <f t="shared" si="220"/>
        <v>5.708275283855365E-5</v>
      </c>
      <c r="Z708" s="27">
        <f t="shared" si="221"/>
        <v>7.2901873317311665E-6</v>
      </c>
      <c r="AA708" s="22">
        <f t="shared" si="222"/>
        <v>7.2901873317311665</v>
      </c>
      <c r="AB708" s="22">
        <f t="shared" si="223"/>
        <v>12.678586663880292</v>
      </c>
      <c r="AC708">
        <v>27.192399999999999</v>
      </c>
      <c r="AD708" s="31"/>
      <c r="AE708" s="32"/>
    </row>
    <row r="709" spans="1:31" x14ac:dyDescent="0.35">
      <c r="A709" s="2">
        <v>44798</v>
      </c>
      <c r="B709" s="6" t="s">
        <v>56</v>
      </c>
      <c r="C709" s="6" t="s">
        <v>214</v>
      </c>
      <c r="D709" t="s">
        <v>57</v>
      </c>
      <c r="E709" t="s">
        <v>46</v>
      </c>
      <c r="F709">
        <v>1</v>
      </c>
      <c r="G709" t="s">
        <v>25</v>
      </c>
      <c r="H709" t="s">
        <v>66</v>
      </c>
      <c r="I709" t="str">
        <f t="shared" si="225"/>
        <v>L1SguI10</v>
      </c>
      <c r="J709" t="s">
        <v>504</v>
      </c>
      <c r="K709" t="s">
        <v>230</v>
      </c>
      <c r="L709" s="1">
        <v>0.58599999999999997</v>
      </c>
      <c r="M709">
        <v>4.38</v>
      </c>
      <c r="N709" s="1">
        <f t="shared" si="216"/>
        <v>-0.438</v>
      </c>
      <c r="O709" t="s">
        <v>231</v>
      </c>
      <c r="P709">
        <v>0.44600000000000001</v>
      </c>
      <c r="Q709" s="1">
        <f t="shared" si="224"/>
        <v>0.13999999999999996</v>
      </c>
      <c r="R709">
        <v>10.16</v>
      </c>
      <c r="S709" s="42">
        <f t="shared" si="210"/>
        <v>-1.016</v>
      </c>
      <c r="T709" s="1">
        <f t="shared" si="217"/>
        <v>-0.57800000000000007</v>
      </c>
      <c r="U709">
        <v>47.21</v>
      </c>
      <c r="V709" s="13">
        <v>47.21</v>
      </c>
      <c r="W709" s="21">
        <f t="shared" si="218"/>
        <v>1749.5955185</v>
      </c>
      <c r="X709" s="23">
        <f t="shared" si="219"/>
        <v>0.31390134529147973</v>
      </c>
      <c r="Y709" s="27">
        <f t="shared" si="220"/>
        <v>2.8582444063327517E-5</v>
      </c>
      <c r="Z709" s="27">
        <f t="shared" si="221"/>
        <v>5.0007716040974752E-6</v>
      </c>
      <c r="AA709" s="22">
        <f t="shared" si="222"/>
        <v>5.0007716040974755</v>
      </c>
      <c r="AB709" s="22">
        <f t="shared" si="223"/>
        <v>8.6518539863278114</v>
      </c>
      <c r="AC709">
        <v>29.246200000000002</v>
      </c>
      <c r="AD709" s="31"/>
      <c r="AE709" s="32"/>
    </row>
    <row r="710" spans="1:31" x14ac:dyDescent="0.35">
      <c r="A710" s="2">
        <v>44743</v>
      </c>
      <c r="B710" t="s">
        <v>56</v>
      </c>
      <c r="C710" t="s">
        <v>155</v>
      </c>
      <c r="D710" t="s">
        <v>57</v>
      </c>
      <c r="E710" t="s">
        <v>46</v>
      </c>
      <c r="F710">
        <v>8</v>
      </c>
      <c r="G710" t="s">
        <v>25</v>
      </c>
      <c r="H710" t="s">
        <v>66</v>
      </c>
      <c r="I710" t="str">
        <f t="shared" si="225"/>
        <v>L1SguI10</v>
      </c>
      <c r="J710" t="s">
        <v>504</v>
      </c>
      <c r="K710" t="s">
        <v>87</v>
      </c>
      <c r="L710" s="1">
        <v>0.56299999999999994</v>
      </c>
      <c r="M710">
        <v>1.24</v>
      </c>
      <c r="N710" s="1">
        <f t="shared" si="216"/>
        <v>-0.124</v>
      </c>
      <c r="O710" t="s">
        <v>156</v>
      </c>
      <c r="P710">
        <v>0.38900000000000001</v>
      </c>
      <c r="Q710" s="1">
        <f t="shared" si="224"/>
        <v>0.17399999999999993</v>
      </c>
      <c r="R710">
        <v>10.09</v>
      </c>
      <c r="S710" s="42">
        <f t="shared" si="210"/>
        <v>-1.0089999999999999</v>
      </c>
      <c r="T710" s="1">
        <f t="shared" si="217"/>
        <v>-0.8849999999999999</v>
      </c>
      <c r="U710">
        <v>47.21</v>
      </c>
      <c r="V710" s="13">
        <v>47.21</v>
      </c>
      <c r="W710" s="21">
        <f t="shared" si="218"/>
        <v>1749.5955185</v>
      </c>
      <c r="X710" s="23">
        <f t="shared" si="219"/>
        <v>0.44730077120822603</v>
      </c>
      <c r="Y710" s="27">
        <f t="shared" si="220"/>
        <v>4.4201308576576461E-5</v>
      </c>
      <c r="Z710" s="27">
        <f t="shared" si="221"/>
        <v>7.7334411397413798E-6</v>
      </c>
      <c r="AA710" s="22">
        <f t="shared" si="222"/>
        <v>7.7334411397413794</v>
      </c>
      <c r="AB710" s="22">
        <f t="shared" si="223"/>
        <v>8.7383515703292431</v>
      </c>
      <c r="AC710">
        <v>26.544899999999998</v>
      </c>
      <c r="AD710" s="31"/>
      <c r="AE710" s="32"/>
    </row>
    <row r="711" spans="1:31" x14ac:dyDescent="0.35">
      <c r="A711" s="2">
        <v>44772</v>
      </c>
      <c r="B711" t="s">
        <v>56</v>
      </c>
      <c r="C711" t="s">
        <v>196</v>
      </c>
      <c r="D711" t="s">
        <v>57</v>
      </c>
      <c r="E711" t="s">
        <v>46</v>
      </c>
      <c r="F711">
        <v>8</v>
      </c>
      <c r="G711" t="s">
        <v>25</v>
      </c>
      <c r="H711" t="s">
        <v>66</v>
      </c>
      <c r="I711" t="str">
        <f t="shared" si="225"/>
        <v>L1SguI10</v>
      </c>
      <c r="J711" t="s">
        <v>504</v>
      </c>
      <c r="L711" s="1">
        <v>0.59799999999999998</v>
      </c>
      <c r="M711">
        <v>3.29</v>
      </c>
      <c r="N711" s="1">
        <f t="shared" si="216"/>
        <v>-0.32900000000000001</v>
      </c>
      <c r="O711" t="s">
        <v>198</v>
      </c>
      <c r="P711">
        <v>0.42899999999999999</v>
      </c>
      <c r="Q711" s="1">
        <f t="shared" si="224"/>
        <v>0.16899999999999998</v>
      </c>
      <c r="R711">
        <v>9.39</v>
      </c>
      <c r="S711" s="42">
        <f t="shared" si="210"/>
        <v>-0.93900000000000006</v>
      </c>
      <c r="T711" s="1">
        <f t="shared" si="217"/>
        <v>-0.6100000000000001</v>
      </c>
      <c r="U711">
        <v>47.21</v>
      </c>
      <c r="V711" s="13">
        <v>47.21</v>
      </c>
      <c r="W711" s="21">
        <f t="shared" si="218"/>
        <v>1749.5955185</v>
      </c>
      <c r="X711" s="23">
        <f t="shared" si="219"/>
        <v>0.39393939393939392</v>
      </c>
      <c r="Y711" s="27">
        <f t="shared" si="220"/>
        <v>3.7802504006186553E-5</v>
      </c>
      <c r="Z711" s="27">
        <f t="shared" si="221"/>
        <v>6.613909159730229E-6</v>
      </c>
      <c r="AA711" s="22">
        <f t="shared" si="222"/>
        <v>6.6139091597302286</v>
      </c>
      <c r="AB711" s="22">
        <f t="shared" si="223"/>
        <v>10.842474032344635</v>
      </c>
      <c r="AC711">
        <v>27.192399999999999</v>
      </c>
      <c r="AD711" s="31"/>
      <c r="AE711" s="32"/>
    </row>
    <row r="712" spans="1:31" x14ac:dyDescent="0.35">
      <c r="A712" s="2">
        <v>44798</v>
      </c>
      <c r="B712" s="6" t="s">
        <v>56</v>
      </c>
      <c r="C712" s="6" t="s">
        <v>214</v>
      </c>
      <c r="D712" t="s">
        <v>67</v>
      </c>
      <c r="E712" t="s">
        <v>46</v>
      </c>
      <c r="F712">
        <v>8</v>
      </c>
      <c r="G712" t="s">
        <v>25</v>
      </c>
      <c r="H712" t="s">
        <v>73</v>
      </c>
      <c r="I712" t="str">
        <f t="shared" si="225"/>
        <v>L6SguD1</v>
      </c>
      <c r="J712" t="s">
        <v>512</v>
      </c>
      <c r="K712" t="s">
        <v>186</v>
      </c>
      <c r="L712" s="1">
        <v>0.64600000000000002</v>
      </c>
      <c r="M712">
        <v>5.63</v>
      </c>
      <c r="N712" s="1">
        <f t="shared" si="216"/>
        <v>-0.56299999999999994</v>
      </c>
      <c r="O712" t="s">
        <v>147</v>
      </c>
      <c r="P712">
        <v>0.53100000000000003</v>
      </c>
      <c r="Q712" s="1">
        <f t="shared" si="224"/>
        <v>0.11499999999999999</v>
      </c>
      <c r="R712">
        <v>8.52</v>
      </c>
      <c r="S712" s="42">
        <f t="shared" si="210"/>
        <v>-0.85199999999999998</v>
      </c>
      <c r="T712" s="1">
        <f t="shared" si="217"/>
        <v>-0.28900000000000003</v>
      </c>
      <c r="U712">
        <v>46.674999999999997</v>
      </c>
      <c r="V712" s="13">
        <v>46.674999999999997</v>
      </c>
      <c r="W712" s="21">
        <f t="shared" si="218"/>
        <v>1710.1661656249996</v>
      </c>
      <c r="X712" s="23">
        <f t="shared" si="219"/>
        <v>0.21657250470809791</v>
      </c>
      <c r="Y712" s="27">
        <f t="shared" si="220"/>
        <v>1.8099836317120222E-5</v>
      </c>
      <c r="Z712" s="27">
        <f t="shared" si="221"/>
        <v>3.0953727672889607E-6</v>
      </c>
      <c r="AA712" s="22">
        <f t="shared" si="222"/>
        <v>3.0953727672889606</v>
      </c>
      <c r="AB712" s="22">
        <f t="shared" si="223"/>
        <v>10.710632412764568</v>
      </c>
      <c r="AC712">
        <v>29.246200000000002</v>
      </c>
      <c r="AD712" s="31"/>
      <c r="AE712" s="32"/>
    </row>
    <row r="713" spans="1:31" x14ac:dyDescent="0.35">
      <c r="A713" s="2">
        <v>44715</v>
      </c>
      <c r="B713" t="s">
        <v>56</v>
      </c>
      <c r="C713" t="s">
        <v>19</v>
      </c>
      <c r="D713" t="s">
        <v>77</v>
      </c>
      <c r="E713" t="s">
        <v>46</v>
      </c>
      <c r="F713">
        <v>16</v>
      </c>
      <c r="G713" t="s">
        <v>25</v>
      </c>
      <c r="H713" t="s">
        <v>85</v>
      </c>
      <c r="I713" t="str">
        <f t="shared" si="225"/>
        <v>M3SguH10</v>
      </c>
      <c r="J713" t="s">
        <v>520</v>
      </c>
      <c r="K713" t="s">
        <v>23</v>
      </c>
      <c r="L713" s="1">
        <v>0.627</v>
      </c>
      <c r="M713">
        <v>6.01</v>
      </c>
      <c r="N713" s="1">
        <f t="shared" si="216"/>
        <v>-0.60099999999999998</v>
      </c>
      <c r="O713" t="s">
        <v>80</v>
      </c>
      <c r="P713">
        <v>0.497</v>
      </c>
      <c r="Q713" s="1">
        <f t="shared" si="224"/>
        <v>0.13</v>
      </c>
      <c r="R713">
        <v>7.58</v>
      </c>
      <c r="S713" s="42">
        <f t="shared" si="210"/>
        <v>-0.75800000000000001</v>
      </c>
      <c r="T713" s="1">
        <f t="shared" si="217"/>
        <v>-0.15700000000000003</v>
      </c>
      <c r="U713">
        <v>75.954999999999998</v>
      </c>
      <c r="V713" s="13">
        <v>75.954999999999998</v>
      </c>
      <c r="W713" s="21">
        <f t="shared" si="218"/>
        <v>4528.792189625</v>
      </c>
      <c r="X713" s="23">
        <f t="shared" si="219"/>
        <v>0.26156941649899396</v>
      </c>
      <c r="Y713" s="27">
        <f t="shared" si="220"/>
        <v>2.2834763267595244E-5</v>
      </c>
      <c r="Z713" s="27">
        <f t="shared" si="221"/>
        <v>1.0341389753822119E-5</v>
      </c>
      <c r="AA713" s="22">
        <f t="shared" si="222"/>
        <v>10.341389753822119</v>
      </c>
      <c r="AB713" s="22">
        <f t="shared" si="223"/>
        <v>65.868724546637694</v>
      </c>
      <c r="AC713">
        <v>24.828800000000001</v>
      </c>
      <c r="AD713" s="36"/>
      <c r="AE713" s="36"/>
    </row>
    <row r="714" spans="1:31" x14ac:dyDescent="0.35">
      <c r="A714" s="2">
        <v>44715</v>
      </c>
      <c r="B714" t="s">
        <v>56</v>
      </c>
      <c r="C714" t="s">
        <v>19</v>
      </c>
      <c r="D714" t="s">
        <v>67</v>
      </c>
      <c r="E714" t="s">
        <v>46</v>
      </c>
      <c r="F714">
        <v>4</v>
      </c>
      <c r="G714" t="s">
        <v>25</v>
      </c>
      <c r="H714" t="s">
        <v>73</v>
      </c>
      <c r="I714" t="str">
        <f t="shared" si="225"/>
        <v>L6SguD1</v>
      </c>
      <c r="J714" t="s">
        <v>512</v>
      </c>
      <c r="K714" t="s">
        <v>69</v>
      </c>
      <c r="L714" s="1">
        <v>0.63</v>
      </c>
      <c r="M714">
        <v>2.68</v>
      </c>
      <c r="N714" s="1">
        <f t="shared" si="216"/>
        <v>-0.26800000000000002</v>
      </c>
      <c r="O714" t="s">
        <v>70</v>
      </c>
      <c r="P714">
        <v>0.52</v>
      </c>
      <c r="Q714" s="1">
        <f t="shared" si="224"/>
        <v>0.10999999999999999</v>
      </c>
      <c r="R714">
        <v>7.53</v>
      </c>
      <c r="S714" s="42">
        <f t="shared" si="210"/>
        <v>-0.753</v>
      </c>
      <c r="T714" s="1">
        <f t="shared" si="217"/>
        <v>-0.48499999999999999</v>
      </c>
      <c r="U714">
        <v>46.674999999999997</v>
      </c>
      <c r="V714" s="13">
        <v>46.674999999999997</v>
      </c>
      <c r="W714" s="21">
        <f t="shared" si="218"/>
        <v>1710.1661656249996</v>
      </c>
      <c r="X714" s="23">
        <f t="shared" si="219"/>
        <v>0.21153846153846151</v>
      </c>
      <c r="Y714" s="27">
        <f t="shared" si="220"/>
        <v>1.7583334611017856E-5</v>
      </c>
      <c r="Z714" s="27">
        <f t="shared" si="221"/>
        <v>3.0070423930625755E-6</v>
      </c>
      <c r="AA714" s="22">
        <f t="shared" si="222"/>
        <v>3.0070423930625756</v>
      </c>
      <c r="AB714" s="22">
        <f t="shared" si="223"/>
        <v>6.2000874083764446</v>
      </c>
      <c r="AC714">
        <v>24.828800000000001</v>
      </c>
      <c r="AD714" s="13"/>
    </row>
    <row r="715" spans="1:31" x14ac:dyDescent="0.35">
      <c r="A715" s="2">
        <v>44798</v>
      </c>
      <c r="B715" s="6" t="s">
        <v>56</v>
      </c>
      <c r="C715" s="6" t="s">
        <v>214</v>
      </c>
      <c r="D715" t="s">
        <v>77</v>
      </c>
      <c r="E715" t="s">
        <v>46</v>
      </c>
      <c r="F715">
        <v>11</v>
      </c>
      <c r="G715" t="s">
        <v>25</v>
      </c>
      <c r="H715" t="s">
        <v>78</v>
      </c>
      <c r="I715" t="str">
        <f t="shared" si="225"/>
        <v>M3SguE1</v>
      </c>
      <c r="J715" t="s">
        <v>519</v>
      </c>
      <c r="K715" t="s">
        <v>229</v>
      </c>
      <c r="L715" s="1">
        <v>0.66500000000000004</v>
      </c>
      <c r="M715">
        <v>5.95</v>
      </c>
      <c r="N715" s="1">
        <f t="shared" si="216"/>
        <v>-0.59499999999999997</v>
      </c>
      <c r="O715" t="s">
        <v>112</v>
      </c>
      <c r="P715">
        <v>0.44700000000000001</v>
      </c>
      <c r="Q715" s="1">
        <f t="shared" si="224"/>
        <v>0.21800000000000003</v>
      </c>
      <c r="R715">
        <v>7.48</v>
      </c>
      <c r="S715" s="42">
        <f t="shared" si="210"/>
        <v>-0.748</v>
      </c>
      <c r="T715" s="1">
        <f t="shared" si="217"/>
        <v>-0.15300000000000002</v>
      </c>
      <c r="U715">
        <v>40.335000000000001</v>
      </c>
      <c r="V715" s="13">
        <v>40.335000000000001</v>
      </c>
      <c r="W715" s="21">
        <f t="shared" si="218"/>
        <v>1277.1260966250002</v>
      </c>
      <c r="X715" s="23">
        <f t="shared" si="219"/>
        <v>0.48769574944071592</v>
      </c>
      <c r="Y715" s="27">
        <f t="shared" si="220"/>
        <v>4.9165260437698643E-5</v>
      </c>
      <c r="Z715" s="27">
        <f t="shared" si="221"/>
        <v>6.2790237152349611E-6</v>
      </c>
      <c r="AA715" s="22">
        <f t="shared" si="222"/>
        <v>6.2790237152349615</v>
      </c>
      <c r="AB715" s="22">
        <f t="shared" si="223"/>
        <v>41.039370687810198</v>
      </c>
      <c r="AC715">
        <v>29.246200000000002</v>
      </c>
    </row>
    <row r="716" spans="1:31" x14ac:dyDescent="0.35">
      <c r="A716" s="2">
        <v>44715</v>
      </c>
      <c r="B716" t="s">
        <v>56</v>
      </c>
      <c r="C716" t="s">
        <v>19</v>
      </c>
      <c r="D716" t="s">
        <v>77</v>
      </c>
      <c r="E716" t="s">
        <v>46</v>
      </c>
      <c r="F716">
        <v>9</v>
      </c>
      <c r="G716" t="s">
        <v>25</v>
      </c>
      <c r="H716" t="s">
        <v>78</v>
      </c>
      <c r="I716" t="str">
        <f t="shared" si="225"/>
        <v>M3SguE1</v>
      </c>
      <c r="J716" t="s">
        <v>519</v>
      </c>
      <c r="K716" t="s">
        <v>23</v>
      </c>
      <c r="L716" s="1">
        <v>0.6</v>
      </c>
      <c r="M716">
        <v>1.1299999999999999</v>
      </c>
      <c r="N716" s="1">
        <f t="shared" si="216"/>
        <v>-0.11299999999999999</v>
      </c>
      <c r="O716" t="s">
        <v>60</v>
      </c>
      <c r="P716">
        <v>0.38400000000000001</v>
      </c>
      <c r="Q716" s="1">
        <f t="shared" si="224"/>
        <v>0.21599999999999997</v>
      </c>
      <c r="R716">
        <v>6.12</v>
      </c>
      <c r="S716" s="42">
        <f t="shared" si="210"/>
        <v>-0.61199999999999999</v>
      </c>
      <c r="T716" s="1">
        <f t="shared" si="217"/>
        <v>-0.499</v>
      </c>
      <c r="U716">
        <v>40.335000000000001</v>
      </c>
      <c r="V716" s="13">
        <v>40.335000000000001</v>
      </c>
      <c r="W716" s="21">
        <f t="shared" si="218"/>
        <v>1277.1260966250002</v>
      </c>
      <c r="X716" s="23">
        <f t="shared" si="219"/>
        <v>0.56249999999999989</v>
      </c>
      <c r="Y716" s="27">
        <f t="shared" si="220"/>
        <v>5.860677069243904E-5</v>
      </c>
      <c r="Z716" s="27">
        <f t="shared" si="221"/>
        <v>7.4848236290231121E-6</v>
      </c>
      <c r="AA716" s="22">
        <f t="shared" si="222"/>
        <v>7.4848236290231123</v>
      </c>
      <c r="AB716" s="22">
        <f t="shared" si="223"/>
        <v>14.999646551148521</v>
      </c>
      <c r="AC716">
        <v>24.828800000000001</v>
      </c>
      <c r="AE716" s="36"/>
    </row>
    <row r="717" spans="1:31" x14ac:dyDescent="0.35">
      <c r="A717" s="2">
        <v>44743</v>
      </c>
      <c r="B717" t="s">
        <v>56</v>
      </c>
      <c r="C717" t="s">
        <v>155</v>
      </c>
      <c r="D717" t="s">
        <v>67</v>
      </c>
      <c r="E717" t="s">
        <v>46</v>
      </c>
      <c r="F717">
        <v>15</v>
      </c>
      <c r="G717" t="s">
        <v>25</v>
      </c>
      <c r="H717" t="s">
        <v>73</v>
      </c>
      <c r="I717" t="str">
        <f t="shared" si="225"/>
        <v>L6SguD1</v>
      </c>
      <c r="J717" t="s">
        <v>512</v>
      </c>
      <c r="K717" t="s">
        <v>157</v>
      </c>
      <c r="L717" s="1">
        <v>0.69499999999999995</v>
      </c>
      <c r="M717">
        <v>2.86</v>
      </c>
      <c r="N717" s="1">
        <f t="shared" si="216"/>
        <v>-0.28599999999999998</v>
      </c>
      <c r="O717" t="s">
        <v>158</v>
      </c>
      <c r="P717">
        <v>0.50900000000000001</v>
      </c>
      <c r="Q717" s="1">
        <f t="shared" si="224"/>
        <v>0.18599999999999994</v>
      </c>
      <c r="R717">
        <v>5.83</v>
      </c>
      <c r="S717" s="42">
        <f t="shared" si="210"/>
        <v>-0.58299999999999996</v>
      </c>
      <c r="T717" s="1">
        <f t="shared" si="217"/>
        <v>-0.29699999999999999</v>
      </c>
      <c r="U717">
        <v>46.674999999999997</v>
      </c>
      <c r="V717" s="13">
        <v>46.674999999999997</v>
      </c>
      <c r="W717" s="21">
        <f t="shared" si="218"/>
        <v>1710.1661656249996</v>
      </c>
      <c r="X717" s="23">
        <f t="shared" si="219"/>
        <v>0.3654223968565814</v>
      </c>
      <c r="Y717" s="27">
        <f t="shared" si="220"/>
        <v>3.4462581460102489E-5</v>
      </c>
      <c r="Z717" s="27">
        <f t="shared" si="221"/>
        <v>5.8936740793162674E-6</v>
      </c>
      <c r="AA717" s="22">
        <f t="shared" si="222"/>
        <v>5.8936740793162672</v>
      </c>
      <c r="AB717" s="22">
        <f t="shared" si="223"/>
        <v>19.844020469078341</v>
      </c>
      <c r="AC717">
        <v>26.544899999999998</v>
      </c>
      <c r="AD717" s="13"/>
    </row>
    <row r="718" spans="1:31" x14ac:dyDescent="0.35">
      <c r="A718" s="2">
        <v>44743</v>
      </c>
      <c r="B718" t="s">
        <v>56</v>
      </c>
      <c r="C718" t="s">
        <v>155</v>
      </c>
      <c r="D718" t="s">
        <v>77</v>
      </c>
      <c r="E718" t="s">
        <v>46</v>
      </c>
      <c r="F718">
        <v>8</v>
      </c>
      <c r="G718" t="s">
        <v>25</v>
      </c>
      <c r="H718" t="s">
        <v>78</v>
      </c>
      <c r="I718" t="str">
        <f t="shared" si="225"/>
        <v>M3SguE1</v>
      </c>
      <c r="J718" t="s">
        <v>519</v>
      </c>
      <c r="K718" t="s">
        <v>159</v>
      </c>
      <c r="L718" s="1">
        <v>0.65300000000000002</v>
      </c>
      <c r="M718">
        <v>3.32</v>
      </c>
      <c r="N718" s="1">
        <f t="shared" si="216"/>
        <v>-0.33199999999999996</v>
      </c>
      <c r="O718" t="s">
        <v>160</v>
      </c>
      <c r="P718">
        <v>0.40899999999999997</v>
      </c>
      <c r="Q718" s="1">
        <f t="shared" si="224"/>
        <v>0.24400000000000005</v>
      </c>
      <c r="R718">
        <v>5.44</v>
      </c>
      <c r="S718" s="42">
        <f t="shared" si="210"/>
        <v>-0.54400000000000004</v>
      </c>
      <c r="T718" s="1">
        <f t="shared" si="217"/>
        <v>-0.21200000000000008</v>
      </c>
      <c r="U718">
        <v>40.335000000000001</v>
      </c>
      <c r="V718" s="13">
        <v>40.335000000000001</v>
      </c>
      <c r="W718" s="21">
        <f t="shared" si="218"/>
        <v>1277.1260966250002</v>
      </c>
      <c r="X718" s="23">
        <f t="shared" si="219"/>
        <v>0.59657701711491462</v>
      </c>
      <c r="Y718" s="27">
        <f t="shared" si="220"/>
        <v>6.3007528632743999E-5</v>
      </c>
      <c r="Z718" s="27">
        <f t="shared" si="221"/>
        <v>8.0468559100724267E-6</v>
      </c>
      <c r="AA718" s="22">
        <f t="shared" si="222"/>
        <v>8.0468559100724271</v>
      </c>
      <c r="AB718" s="22">
        <f t="shared" si="223"/>
        <v>37.956867500341623</v>
      </c>
      <c r="AC718">
        <v>26.544899999999998</v>
      </c>
    </row>
    <row r="719" spans="1:31" x14ac:dyDescent="0.35">
      <c r="A719" s="2">
        <v>44715</v>
      </c>
      <c r="B719" t="s">
        <v>56</v>
      </c>
      <c r="C719" t="s">
        <v>19</v>
      </c>
      <c r="D719" t="s">
        <v>57</v>
      </c>
      <c r="E719" t="s">
        <v>46</v>
      </c>
      <c r="F719">
        <v>8</v>
      </c>
      <c r="G719" t="s">
        <v>25</v>
      </c>
      <c r="H719" t="s">
        <v>66</v>
      </c>
      <c r="I719" t="str">
        <f t="shared" si="225"/>
        <v>L1SguI10</v>
      </c>
      <c r="J719" t="s">
        <v>504</v>
      </c>
      <c r="K719" t="s">
        <v>59</v>
      </c>
      <c r="L719" s="1">
        <v>0.51700000000000002</v>
      </c>
      <c r="M719">
        <v>2.91</v>
      </c>
      <c r="N719" s="1">
        <f t="shared" si="216"/>
        <v>-0.29100000000000004</v>
      </c>
      <c r="O719" t="s">
        <v>60</v>
      </c>
      <c r="P719">
        <v>0.437</v>
      </c>
      <c r="Q719" s="1">
        <f t="shared" si="224"/>
        <v>8.0000000000000016E-2</v>
      </c>
      <c r="R719">
        <v>4.78</v>
      </c>
      <c r="S719" s="42">
        <f t="shared" si="210"/>
        <v>-0.47800000000000004</v>
      </c>
      <c r="T719" s="1">
        <f t="shared" si="217"/>
        <v>-0.187</v>
      </c>
      <c r="U719">
        <v>47.21</v>
      </c>
      <c r="V719" s="13">
        <v>47.21</v>
      </c>
      <c r="W719" s="21">
        <f t="shared" si="218"/>
        <v>1749.5955185</v>
      </c>
      <c r="X719" s="23">
        <f t="shared" si="219"/>
        <v>0.18306636155606412</v>
      </c>
      <c r="Y719" s="27">
        <f t="shared" si="220"/>
        <v>1.4716959219991688E-5</v>
      </c>
      <c r="Z719" s="27">
        <f t="shared" si="221"/>
        <v>2.5748725897244712E-6</v>
      </c>
      <c r="AA719" s="22">
        <f t="shared" si="222"/>
        <v>2.5748725897244711</v>
      </c>
      <c r="AB719" s="22">
        <f t="shared" si="223"/>
        <v>13.769372137564016</v>
      </c>
      <c r="AC719">
        <v>24.828800000000001</v>
      </c>
      <c r="AD719" s="13"/>
      <c r="AE719" s="13"/>
    </row>
  </sheetData>
  <sortState xmlns:xlrd2="http://schemas.microsoft.com/office/spreadsheetml/2017/richdata2" ref="A2:AC719">
    <sortCondition ref="B2:B719"/>
    <sortCondition ref="G2:G719"/>
    <sortCondition ref="S2:S7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8548-8796-4A47-97B0-F21F7C4034F5}">
  <sheetPr filterMode="1"/>
  <dimension ref="A1:AH716"/>
  <sheetViews>
    <sheetView topLeftCell="M1" workbookViewId="0">
      <pane ySplit="1" topLeftCell="A166" activePane="bottomLeft" state="frozen"/>
      <selection pane="bottomLeft" activeCell="E34" sqref="E34"/>
    </sheetView>
  </sheetViews>
  <sheetFormatPr defaultRowHeight="14.5" x14ac:dyDescent="0.35"/>
  <cols>
    <col min="1" max="1" width="5.81640625" bestFit="1" customWidth="1"/>
    <col min="2" max="2" width="10.08984375" bestFit="1" customWidth="1"/>
    <col min="3" max="3" width="9.6328125" bestFit="1" customWidth="1"/>
    <col min="4" max="4" width="13.08984375" customWidth="1"/>
    <col min="5" max="5" width="6.26953125" bestFit="1" customWidth="1"/>
    <col min="6" max="6" width="11.453125" bestFit="1" customWidth="1"/>
    <col min="7" max="7" width="10.453125" bestFit="1" customWidth="1"/>
    <col min="8" max="8" width="9.453125" bestFit="1" customWidth="1"/>
    <col min="9" max="9" width="8" bestFit="1" customWidth="1"/>
    <col min="10" max="10" width="12.6328125" bestFit="1" customWidth="1"/>
    <col min="11" max="11" width="4.81640625" bestFit="1" customWidth="1"/>
    <col min="12" max="12" width="5.81640625" bestFit="1" customWidth="1"/>
    <col min="13" max="13" width="7.81640625" bestFit="1" customWidth="1"/>
    <col min="14" max="14" width="10.54296875" bestFit="1" customWidth="1"/>
    <col min="15" max="15" width="6.08984375" bestFit="1" customWidth="1"/>
    <col min="16" max="16" width="5.81640625" bestFit="1" customWidth="1"/>
    <col min="17" max="17" width="7.81640625" bestFit="1" customWidth="1"/>
    <col min="18" max="18" width="6.54296875" bestFit="1" customWidth="1"/>
    <col min="19" max="19" width="9.26953125" bestFit="1" customWidth="1"/>
    <col min="20" max="20" width="7.81640625" bestFit="1" customWidth="1"/>
    <col min="21" max="21" width="12.36328125" bestFit="1" customWidth="1"/>
    <col min="22" max="30" width="11.81640625" bestFit="1" customWidth="1"/>
  </cols>
  <sheetData>
    <row r="1" spans="1:31" x14ac:dyDescent="0.35">
      <c r="A1" t="s">
        <v>532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9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526</v>
      </c>
      <c r="V1" t="s">
        <v>525</v>
      </c>
      <c r="W1" t="s">
        <v>527</v>
      </c>
      <c r="X1" t="s">
        <v>524</v>
      </c>
      <c r="Y1" t="s">
        <v>387</v>
      </c>
      <c r="Z1" t="s">
        <v>529</v>
      </c>
      <c r="AA1" t="s">
        <v>528</v>
      </c>
      <c r="AB1" t="s">
        <v>530</v>
      </c>
      <c r="AC1" t="s">
        <v>389</v>
      </c>
      <c r="AD1" t="s">
        <v>391</v>
      </c>
      <c r="AE1" t="s">
        <v>531</v>
      </c>
    </row>
    <row r="2" spans="1:31" hidden="1" x14ac:dyDescent="0.35">
      <c r="A2">
        <v>44715</v>
      </c>
      <c r="B2" s="2">
        <v>44715</v>
      </c>
      <c r="C2" t="s">
        <v>56</v>
      </c>
      <c r="D2" t="s">
        <v>19</v>
      </c>
      <c r="E2" t="s">
        <v>77</v>
      </c>
      <c r="F2" t="s">
        <v>46</v>
      </c>
      <c r="G2">
        <v>16</v>
      </c>
      <c r="H2" t="s">
        <v>25</v>
      </c>
      <c r="I2" t="s">
        <v>85</v>
      </c>
      <c r="J2" t="s">
        <v>520</v>
      </c>
      <c r="K2" t="s">
        <v>23</v>
      </c>
      <c r="L2">
        <v>0.627</v>
      </c>
      <c r="M2">
        <v>6.01</v>
      </c>
      <c r="N2">
        <v>-0.60099999999999998</v>
      </c>
      <c r="O2" t="s">
        <v>80</v>
      </c>
      <c r="P2">
        <v>0.497</v>
      </c>
      <c r="Q2">
        <v>0.13</v>
      </c>
      <c r="R2">
        <v>7.58</v>
      </c>
      <c r="S2">
        <v>-0.75800000000000001</v>
      </c>
      <c r="T2">
        <f t="shared" ref="T2:T33" si="0">S2-N2</f>
        <v>-0.15700000000000003</v>
      </c>
      <c r="U2">
        <v>75.954999999999998</v>
      </c>
      <c r="V2">
        <f t="shared" ref="V2:V33" si="1">U2/2</f>
        <v>37.977499999999999</v>
      </c>
      <c r="W2">
        <f t="shared" ref="W2:W33" si="2">V2/10</f>
        <v>3.7977499999999997</v>
      </c>
      <c r="X2">
        <f t="shared" ref="X2:X65" si="3">(W2^2)*3.14159</f>
        <v>45.310854315299366</v>
      </c>
      <c r="Y2">
        <f>(L2-P2)/P2</f>
        <v>0.26156941649899396</v>
      </c>
      <c r="Z2">
        <f t="shared" ref="Z2:Z39" si="4">119*(10^-6)*(Y2^1.231)</f>
        <v>2.2834763267595244E-5</v>
      </c>
      <c r="AA2">
        <f t="shared" ref="AA2:AA39" si="5">Z2*10^6</f>
        <v>22.834763267595243</v>
      </c>
      <c r="AB2">
        <f t="shared" ref="AB2:AB39" si="6">Z2*(X2/10000)</f>
        <v>1.0346626317423575E-7</v>
      </c>
      <c r="AC2">
        <f t="shared" ref="AC2:AC39" si="7">AA2*(X2/10000)</f>
        <v>0.10346626317423574</v>
      </c>
      <c r="AD2">
        <f t="shared" ref="AD2:AD65" si="8">AC2/ABS(T2)</f>
        <v>0.65902078454927215</v>
      </c>
      <c r="AE2">
        <v>24.828800000000001</v>
      </c>
    </row>
    <row r="3" spans="1:31" hidden="1" x14ac:dyDescent="0.35">
      <c r="A3">
        <v>44743</v>
      </c>
      <c r="B3" s="2">
        <v>44743</v>
      </c>
      <c r="C3" t="s">
        <v>56</v>
      </c>
      <c r="D3" t="s">
        <v>155</v>
      </c>
      <c r="E3" t="s">
        <v>77</v>
      </c>
      <c r="F3" t="s">
        <v>46</v>
      </c>
      <c r="G3">
        <v>3</v>
      </c>
      <c r="H3" t="s">
        <v>25</v>
      </c>
      <c r="I3" t="s">
        <v>85</v>
      </c>
      <c r="J3" t="s">
        <v>520</v>
      </c>
      <c r="K3" t="s">
        <v>159</v>
      </c>
      <c r="L3">
        <v>0.66</v>
      </c>
      <c r="M3">
        <v>1.98</v>
      </c>
      <c r="N3">
        <v>-0.19800000000000001</v>
      </c>
      <c r="O3" t="s">
        <v>160</v>
      </c>
      <c r="P3">
        <v>0.55200000000000005</v>
      </c>
      <c r="Q3">
        <v>0.10799999999999998</v>
      </c>
      <c r="R3">
        <v>14.13</v>
      </c>
      <c r="S3">
        <v>-1.413</v>
      </c>
      <c r="T3">
        <f t="shared" si="0"/>
        <v>-1.2150000000000001</v>
      </c>
      <c r="U3">
        <v>75.954999999999998</v>
      </c>
      <c r="V3">
        <f t="shared" si="1"/>
        <v>37.977499999999999</v>
      </c>
      <c r="W3">
        <f t="shared" si="2"/>
        <v>3.7977499999999997</v>
      </c>
      <c r="X3">
        <f t="shared" si="3"/>
        <v>45.310854315299366</v>
      </c>
      <c r="Y3">
        <f>(L3-P3)/P3</f>
        <v>0.19565217391304343</v>
      </c>
      <c r="Z3">
        <f t="shared" si="4"/>
        <v>1.5972194852135439E-5</v>
      </c>
      <c r="AA3">
        <f t="shared" si="5"/>
        <v>15.97219485213544</v>
      </c>
      <c r="AB3">
        <f t="shared" si="6"/>
        <v>7.2371379404068337E-8</v>
      </c>
      <c r="AC3">
        <f t="shared" si="7"/>
        <v>7.2371379404068334E-2</v>
      </c>
      <c r="AD3">
        <f t="shared" si="8"/>
        <v>5.956492132022085E-2</v>
      </c>
      <c r="AE3">
        <v>24.828800000000001</v>
      </c>
    </row>
    <row r="4" spans="1:31" hidden="1" x14ac:dyDescent="0.35">
      <c r="A4">
        <v>44772</v>
      </c>
      <c r="B4" s="2">
        <v>44772</v>
      </c>
      <c r="C4" t="s">
        <v>56</v>
      </c>
      <c r="D4" t="s">
        <v>196</v>
      </c>
      <c r="E4" t="s">
        <v>77</v>
      </c>
      <c r="F4" t="s">
        <v>46</v>
      </c>
      <c r="G4">
        <v>14</v>
      </c>
      <c r="H4" t="s">
        <v>25</v>
      </c>
      <c r="I4" t="s">
        <v>85</v>
      </c>
      <c r="J4" t="s">
        <v>520</v>
      </c>
      <c r="L4">
        <v>0.68700000000000006</v>
      </c>
      <c r="M4">
        <v>8.85</v>
      </c>
      <c r="N4">
        <v>-0.88500000000000001</v>
      </c>
      <c r="O4" t="s">
        <v>197</v>
      </c>
      <c r="P4">
        <v>0.56200000000000006</v>
      </c>
      <c r="Q4">
        <v>0.125</v>
      </c>
      <c r="R4">
        <v>14.87</v>
      </c>
      <c r="S4">
        <v>-1.4869999999999999</v>
      </c>
      <c r="T4">
        <f t="shared" si="0"/>
        <v>-0.60199999999999987</v>
      </c>
      <c r="U4">
        <v>75.954999999999998</v>
      </c>
      <c r="V4">
        <f t="shared" si="1"/>
        <v>37.977499999999999</v>
      </c>
      <c r="W4">
        <f t="shared" si="2"/>
        <v>3.7977499999999997</v>
      </c>
      <c r="X4">
        <f t="shared" si="3"/>
        <v>45.310854315299366</v>
      </c>
      <c r="Y4">
        <f>(P4-L4)/L4</f>
        <v>-0.18195050946142649</v>
      </c>
      <c r="Z4" t="e">
        <f t="shared" si="4"/>
        <v>#NUM!</v>
      </c>
      <c r="AA4" t="e">
        <f t="shared" si="5"/>
        <v>#NUM!</v>
      </c>
      <c r="AB4" t="e">
        <f t="shared" si="6"/>
        <v>#NUM!</v>
      </c>
      <c r="AC4" t="e">
        <f t="shared" si="7"/>
        <v>#NUM!</v>
      </c>
      <c r="AD4" t="e">
        <f t="shared" si="8"/>
        <v>#NUM!</v>
      </c>
      <c r="AE4">
        <v>24.828800000000001</v>
      </c>
    </row>
    <row r="5" spans="1:31" hidden="1" x14ac:dyDescent="0.35">
      <c r="A5">
        <v>44798</v>
      </c>
      <c r="B5" s="2">
        <v>44798</v>
      </c>
      <c r="C5" t="s">
        <v>56</v>
      </c>
      <c r="D5" t="s">
        <v>214</v>
      </c>
      <c r="E5" t="s">
        <v>77</v>
      </c>
      <c r="F5" t="s">
        <v>46</v>
      </c>
      <c r="G5">
        <v>10</v>
      </c>
      <c r="H5" t="s">
        <v>25</v>
      </c>
      <c r="I5" t="s">
        <v>85</v>
      </c>
      <c r="J5" t="s">
        <v>520</v>
      </c>
      <c r="K5" t="s">
        <v>229</v>
      </c>
      <c r="L5">
        <v>0.68799999999999994</v>
      </c>
      <c r="M5">
        <v>8.9700000000000006</v>
      </c>
      <c r="N5">
        <v>-0.89700000000000002</v>
      </c>
      <c r="O5" t="s">
        <v>112</v>
      </c>
      <c r="P5">
        <v>0.57299999999999995</v>
      </c>
      <c r="Q5">
        <v>0.11499999999999999</v>
      </c>
      <c r="R5">
        <v>11.54</v>
      </c>
      <c r="S5">
        <v>-1.1539999999999999</v>
      </c>
      <c r="T5">
        <f t="shared" si="0"/>
        <v>-0.2569999999999999</v>
      </c>
      <c r="U5">
        <v>75.954999999999998</v>
      </c>
      <c r="V5">
        <f t="shared" si="1"/>
        <v>37.977499999999999</v>
      </c>
      <c r="W5">
        <f t="shared" si="2"/>
        <v>3.7977499999999997</v>
      </c>
      <c r="X5">
        <f t="shared" si="3"/>
        <v>45.310854315299366</v>
      </c>
      <c r="Y5">
        <f>(P5-L5)/L5</f>
        <v>-0.16715116279069767</v>
      </c>
      <c r="Z5" t="e">
        <f t="shared" si="4"/>
        <v>#NUM!</v>
      </c>
      <c r="AA5" t="e">
        <f t="shared" si="5"/>
        <v>#NUM!</v>
      </c>
      <c r="AB5" t="e">
        <f t="shared" si="6"/>
        <v>#NUM!</v>
      </c>
      <c r="AC5" t="e">
        <f t="shared" si="7"/>
        <v>#NUM!</v>
      </c>
      <c r="AD5" t="e">
        <f t="shared" si="8"/>
        <v>#NUM!</v>
      </c>
      <c r="AE5">
        <v>24.828800000000001</v>
      </c>
    </row>
    <row r="6" spans="1:31" hidden="1" x14ac:dyDescent="0.35">
      <c r="A6">
        <v>44715</v>
      </c>
      <c r="B6" s="2">
        <v>44715</v>
      </c>
      <c r="C6" t="s">
        <v>56</v>
      </c>
      <c r="D6" t="s">
        <v>19</v>
      </c>
      <c r="E6" t="s">
        <v>77</v>
      </c>
      <c r="F6" t="s">
        <v>46</v>
      </c>
      <c r="G6">
        <v>9</v>
      </c>
      <c r="H6" t="s">
        <v>25</v>
      </c>
      <c r="I6" t="s">
        <v>78</v>
      </c>
      <c r="J6" t="s">
        <v>519</v>
      </c>
      <c r="K6" t="s">
        <v>23</v>
      </c>
      <c r="L6">
        <v>0.6</v>
      </c>
      <c r="M6">
        <v>1.1299999999999999</v>
      </c>
      <c r="N6">
        <v>-0.11299999999999999</v>
      </c>
      <c r="O6" t="s">
        <v>60</v>
      </c>
      <c r="P6">
        <v>0.38400000000000001</v>
      </c>
      <c r="Q6">
        <v>0.21599999999999997</v>
      </c>
      <c r="R6">
        <v>6.12</v>
      </c>
      <c r="S6">
        <v>-0.61199999999999999</v>
      </c>
      <c r="T6">
        <f t="shared" si="0"/>
        <v>-0.499</v>
      </c>
      <c r="U6">
        <v>40.335000000000001</v>
      </c>
      <c r="V6">
        <f t="shared" si="1"/>
        <v>20.1675</v>
      </c>
      <c r="W6">
        <f t="shared" si="2"/>
        <v>2.01675</v>
      </c>
      <c r="X6">
        <f t="shared" si="3"/>
        <v>12.777727942344375</v>
      </c>
      <c r="Y6">
        <f>(P6-L6)/L6</f>
        <v>-0.36</v>
      </c>
      <c r="Z6" t="e">
        <f t="shared" si="4"/>
        <v>#NUM!</v>
      </c>
      <c r="AA6" t="e">
        <f t="shared" si="5"/>
        <v>#NUM!</v>
      </c>
      <c r="AB6" t="e">
        <f t="shared" si="6"/>
        <v>#NUM!</v>
      </c>
      <c r="AC6" t="e">
        <f t="shared" si="7"/>
        <v>#NUM!</v>
      </c>
      <c r="AD6" t="e">
        <f t="shared" si="8"/>
        <v>#NUM!</v>
      </c>
      <c r="AE6">
        <v>24.828800000000001</v>
      </c>
    </row>
    <row r="7" spans="1:31" hidden="1" x14ac:dyDescent="0.35">
      <c r="A7">
        <v>44743</v>
      </c>
      <c r="B7" s="2">
        <v>44743</v>
      </c>
      <c r="C7" t="s">
        <v>56</v>
      </c>
      <c r="D7" t="s">
        <v>155</v>
      </c>
      <c r="E7" t="s">
        <v>77</v>
      </c>
      <c r="F7" t="s">
        <v>46</v>
      </c>
      <c r="G7">
        <v>8</v>
      </c>
      <c r="H7" t="s">
        <v>25</v>
      </c>
      <c r="I7" t="s">
        <v>78</v>
      </c>
      <c r="J7" t="s">
        <v>519</v>
      </c>
      <c r="K7" t="s">
        <v>159</v>
      </c>
      <c r="L7">
        <v>0.65300000000000002</v>
      </c>
      <c r="M7">
        <v>3.32</v>
      </c>
      <c r="N7">
        <v>-0.33199999999999996</v>
      </c>
      <c r="O7" t="s">
        <v>160</v>
      </c>
      <c r="P7">
        <v>0.40899999999999997</v>
      </c>
      <c r="Q7">
        <v>0.24400000000000005</v>
      </c>
      <c r="R7">
        <v>5.44</v>
      </c>
      <c r="S7">
        <v>-0.54400000000000004</v>
      </c>
      <c r="T7">
        <f t="shared" si="0"/>
        <v>-0.21200000000000008</v>
      </c>
      <c r="U7">
        <v>40.335000000000001</v>
      </c>
      <c r="V7">
        <f t="shared" si="1"/>
        <v>20.1675</v>
      </c>
      <c r="W7">
        <f t="shared" si="2"/>
        <v>2.01675</v>
      </c>
      <c r="X7">
        <f t="shared" si="3"/>
        <v>12.777727942344375</v>
      </c>
      <c r="Y7">
        <f t="shared" ref="Y7:Y29" si="9">(L7-P7)/P7</f>
        <v>0.59657701711491462</v>
      </c>
      <c r="Z7">
        <f t="shared" si="4"/>
        <v>6.3007528632743999E-5</v>
      </c>
      <c r="AA7">
        <f t="shared" si="5"/>
        <v>63.007528632743998</v>
      </c>
      <c r="AB7">
        <f t="shared" si="6"/>
        <v>8.0509305918867632E-8</v>
      </c>
      <c r="AC7">
        <f t="shared" si="7"/>
        <v>8.0509305918867624E-2</v>
      </c>
      <c r="AD7">
        <f t="shared" si="8"/>
        <v>0.37976087697579053</v>
      </c>
      <c r="AE7">
        <v>24.828800000000001</v>
      </c>
    </row>
    <row r="8" spans="1:31" hidden="1" x14ac:dyDescent="0.35">
      <c r="A8">
        <v>44772</v>
      </c>
      <c r="B8" s="2">
        <v>44772</v>
      </c>
      <c r="C8" t="s">
        <v>56</v>
      </c>
      <c r="D8" t="s">
        <v>196</v>
      </c>
      <c r="E8" t="s">
        <v>77</v>
      </c>
      <c r="F8" t="s">
        <v>46</v>
      </c>
      <c r="G8">
        <v>11</v>
      </c>
      <c r="H8" t="s">
        <v>25</v>
      </c>
      <c r="I8" t="s">
        <v>78</v>
      </c>
      <c r="J8" t="s">
        <v>519</v>
      </c>
      <c r="L8">
        <v>0.65900000000000003</v>
      </c>
      <c r="M8">
        <v>4.4400000000000004</v>
      </c>
      <c r="N8">
        <v>-0.44400000000000006</v>
      </c>
      <c r="O8" t="s">
        <v>197</v>
      </c>
      <c r="P8">
        <v>0.42499999999999999</v>
      </c>
      <c r="Q8">
        <v>0.23400000000000004</v>
      </c>
      <c r="R8">
        <v>10.19</v>
      </c>
      <c r="S8">
        <v>-1.0189999999999999</v>
      </c>
      <c r="T8">
        <f t="shared" si="0"/>
        <v>-0.57499999999999984</v>
      </c>
      <c r="U8">
        <v>40.335000000000001</v>
      </c>
      <c r="V8">
        <f t="shared" si="1"/>
        <v>20.1675</v>
      </c>
      <c r="W8">
        <f t="shared" si="2"/>
        <v>2.01675</v>
      </c>
      <c r="X8">
        <f t="shared" si="3"/>
        <v>12.777727942344375</v>
      </c>
      <c r="Y8">
        <f t="shared" si="9"/>
        <v>0.55058823529411771</v>
      </c>
      <c r="Z8">
        <f t="shared" si="4"/>
        <v>5.708275283855365E-5</v>
      </c>
      <c r="AA8">
        <f t="shared" si="5"/>
        <v>57.082752838553652</v>
      </c>
      <c r="AB8">
        <f t="shared" si="6"/>
        <v>7.2938788597112462E-8</v>
      </c>
      <c r="AC8">
        <f t="shared" si="7"/>
        <v>7.2938788597112475E-2</v>
      </c>
      <c r="AD8">
        <f t="shared" si="8"/>
        <v>0.12685006712541302</v>
      </c>
      <c r="AE8">
        <v>24.828800000000001</v>
      </c>
    </row>
    <row r="9" spans="1:31" hidden="1" x14ac:dyDescent="0.35">
      <c r="A9">
        <v>44798</v>
      </c>
      <c r="B9" s="2">
        <v>44798</v>
      </c>
      <c r="C9" t="s">
        <v>56</v>
      </c>
      <c r="D9" t="s">
        <v>214</v>
      </c>
      <c r="E9" t="s">
        <v>77</v>
      </c>
      <c r="F9" t="s">
        <v>46</v>
      </c>
      <c r="G9">
        <v>11</v>
      </c>
      <c r="H9" t="s">
        <v>25</v>
      </c>
      <c r="I9" t="s">
        <v>78</v>
      </c>
      <c r="J9" t="s">
        <v>519</v>
      </c>
      <c r="K9" t="s">
        <v>229</v>
      </c>
      <c r="L9">
        <v>0.66500000000000004</v>
      </c>
      <c r="M9">
        <v>5.95</v>
      </c>
      <c r="N9">
        <v>-0.59499999999999997</v>
      </c>
      <c r="O9" t="s">
        <v>112</v>
      </c>
      <c r="P9">
        <v>0.44700000000000001</v>
      </c>
      <c r="Q9">
        <v>0.21800000000000003</v>
      </c>
      <c r="R9">
        <v>7.48</v>
      </c>
      <c r="S9">
        <v>-0.748</v>
      </c>
      <c r="T9">
        <f t="shared" si="0"/>
        <v>-0.15300000000000002</v>
      </c>
      <c r="U9">
        <v>40.335000000000001</v>
      </c>
      <c r="V9">
        <f t="shared" si="1"/>
        <v>20.1675</v>
      </c>
      <c r="W9">
        <f t="shared" si="2"/>
        <v>2.01675</v>
      </c>
      <c r="X9">
        <f t="shared" si="3"/>
        <v>12.777727942344375</v>
      </c>
      <c r="Y9">
        <f t="shared" si="9"/>
        <v>0.48769574944071592</v>
      </c>
      <c r="Z9">
        <f t="shared" si="4"/>
        <v>4.9165260437698643E-5</v>
      </c>
      <c r="AA9">
        <f t="shared" si="5"/>
        <v>49.165260437698642</v>
      </c>
      <c r="AB9">
        <f t="shared" si="6"/>
        <v>6.2822032208742034E-8</v>
      </c>
      <c r="AC9">
        <f t="shared" si="7"/>
        <v>6.2822032208742037E-2</v>
      </c>
      <c r="AD9">
        <f t="shared" si="8"/>
        <v>0.41060151770419628</v>
      </c>
      <c r="AE9">
        <v>24.828800000000001</v>
      </c>
    </row>
    <row r="10" spans="1:31" hidden="1" x14ac:dyDescent="0.35">
      <c r="A10">
        <v>44715</v>
      </c>
      <c r="B10" s="2">
        <v>44715</v>
      </c>
      <c r="C10" t="s">
        <v>56</v>
      </c>
      <c r="D10" t="s">
        <v>19</v>
      </c>
      <c r="E10" t="s">
        <v>77</v>
      </c>
      <c r="F10" t="s">
        <v>46</v>
      </c>
      <c r="G10">
        <v>11</v>
      </c>
      <c r="H10" t="s">
        <v>43</v>
      </c>
      <c r="I10" t="s">
        <v>81</v>
      </c>
      <c r="J10" t="s">
        <v>518</v>
      </c>
      <c r="K10" t="s">
        <v>23</v>
      </c>
      <c r="L10">
        <v>0.54400000000000004</v>
      </c>
      <c r="M10">
        <v>3.67</v>
      </c>
      <c r="N10">
        <v>-0.36699999999999999</v>
      </c>
      <c r="O10" t="s">
        <v>80</v>
      </c>
      <c r="P10">
        <v>0.40300000000000002</v>
      </c>
      <c r="Q10">
        <v>0.14100000000000001</v>
      </c>
      <c r="R10">
        <v>14.45</v>
      </c>
      <c r="S10">
        <v>-1.4449999999999998</v>
      </c>
      <c r="T10">
        <f t="shared" si="0"/>
        <v>-1.0779999999999998</v>
      </c>
      <c r="U10">
        <v>71.13</v>
      </c>
      <c r="V10">
        <f t="shared" si="1"/>
        <v>35.564999999999998</v>
      </c>
      <c r="W10">
        <f t="shared" si="2"/>
        <v>3.5564999999999998</v>
      </c>
      <c r="X10">
        <f t="shared" si="3"/>
        <v>39.737005085677495</v>
      </c>
      <c r="Y10">
        <f t="shared" si="9"/>
        <v>0.34987593052109184</v>
      </c>
      <c r="Z10">
        <f t="shared" si="4"/>
        <v>3.2666693466679691E-5</v>
      </c>
      <c r="AA10">
        <f t="shared" si="5"/>
        <v>32.666693466679689</v>
      </c>
      <c r="AB10">
        <f t="shared" si="6"/>
        <v>1.2980765644177188E-7</v>
      </c>
      <c r="AC10">
        <f t="shared" si="7"/>
        <v>0.12980765644177186</v>
      </c>
      <c r="AD10">
        <f t="shared" si="8"/>
        <v>0.12041526571592939</v>
      </c>
    </row>
    <row r="11" spans="1:31" hidden="1" x14ac:dyDescent="0.35">
      <c r="A11">
        <v>44743</v>
      </c>
      <c r="B11" s="2">
        <v>44743</v>
      </c>
      <c r="C11" t="s">
        <v>56</v>
      </c>
      <c r="D11" t="s">
        <v>155</v>
      </c>
      <c r="E11" t="s">
        <v>77</v>
      </c>
      <c r="F11" t="s">
        <v>46</v>
      </c>
      <c r="G11">
        <v>6</v>
      </c>
      <c r="H11" t="s">
        <v>43</v>
      </c>
      <c r="I11" t="s">
        <v>81</v>
      </c>
      <c r="J11" t="s">
        <v>518</v>
      </c>
      <c r="K11" t="s">
        <v>159</v>
      </c>
      <c r="L11">
        <v>0.60899999999999999</v>
      </c>
      <c r="N11">
        <v>0</v>
      </c>
      <c r="O11" t="s">
        <v>160</v>
      </c>
      <c r="P11">
        <v>0.44500000000000001</v>
      </c>
      <c r="Q11">
        <v>0.16399999999999998</v>
      </c>
      <c r="R11">
        <v>5.23</v>
      </c>
      <c r="S11">
        <v>-0.52300000000000002</v>
      </c>
      <c r="T11">
        <f t="shared" si="0"/>
        <v>-0.52300000000000002</v>
      </c>
      <c r="U11">
        <v>71.13</v>
      </c>
      <c r="V11">
        <f t="shared" si="1"/>
        <v>35.564999999999998</v>
      </c>
      <c r="W11">
        <f t="shared" si="2"/>
        <v>3.5564999999999998</v>
      </c>
      <c r="X11">
        <f t="shared" si="3"/>
        <v>39.737005085677495</v>
      </c>
      <c r="Y11">
        <f t="shared" si="9"/>
        <v>0.36853932584269655</v>
      </c>
      <c r="Z11">
        <f t="shared" si="4"/>
        <v>3.4824794698545018E-5</v>
      </c>
      <c r="AA11">
        <f t="shared" si="5"/>
        <v>34.82479469854502</v>
      </c>
      <c r="AB11">
        <f t="shared" si="6"/>
        <v>1.383833044043758E-7</v>
      </c>
      <c r="AC11">
        <f t="shared" si="7"/>
        <v>0.13838330440437582</v>
      </c>
      <c r="AD11">
        <f t="shared" si="8"/>
        <v>0.26459522830664595</v>
      </c>
    </row>
    <row r="12" spans="1:31" hidden="1" x14ac:dyDescent="0.35">
      <c r="A12">
        <v>44772</v>
      </c>
      <c r="B12" s="2">
        <v>44772</v>
      </c>
      <c r="C12" t="s">
        <v>56</v>
      </c>
      <c r="D12" t="s">
        <v>196</v>
      </c>
      <c r="E12" t="s">
        <v>77</v>
      </c>
      <c r="F12" t="s">
        <v>46</v>
      </c>
      <c r="G12">
        <v>9</v>
      </c>
      <c r="H12" t="s">
        <v>43</v>
      </c>
      <c r="I12" t="s">
        <v>81</v>
      </c>
      <c r="J12" t="s">
        <v>518</v>
      </c>
      <c r="L12">
        <v>0.70399999999999996</v>
      </c>
      <c r="M12">
        <v>5.94</v>
      </c>
      <c r="N12">
        <v>-0.59400000000000008</v>
      </c>
      <c r="O12" t="s">
        <v>197</v>
      </c>
      <c r="P12">
        <v>0.58599999999999997</v>
      </c>
      <c r="Q12">
        <v>0.11799999999999999</v>
      </c>
      <c r="R12">
        <v>8.75</v>
      </c>
      <c r="S12">
        <v>-0.875</v>
      </c>
      <c r="T12">
        <f t="shared" si="0"/>
        <v>-0.28099999999999992</v>
      </c>
      <c r="U12">
        <v>71.13</v>
      </c>
      <c r="V12">
        <f t="shared" si="1"/>
        <v>35.564999999999998</v>
      </c>
      <c r="W12">
        <f t="shared" si="2"/>
        <v>3.5564999999999998</v>
      </c>
      <c r="X12">
        <f t="shared" si="3"/>
        <v>39.737005085677495</v>
      </c>
      <c r="Y12">
        <f t="shared" si="9"/>
        <v>0.20136518771331058</v>
      </c>
      <c r="Z12">
        <f t="shared" si="4"/>
        <v>1.6548237569100654E-5</v>
      </c>
      <c r="AA12">
        <f t="shared" si="5"/>
        <v>16.548237569100653</v>
      </c>
      <c r="AB12">
        <f t="shared" si="6"/>
        <v>6.5757740044235206E-8</v>
      </c>
      <c r="AC12">
        <f t="shared" si="7"/>
        <v>6.5757740044235208E-2</v>
      </c>
      <c r="AD12">
        <f t="shared" si="8"/>
        <v>0.23401330976596166</v>
      </c>
    </row>
    <row r="13" spans="1:31" hidden="1" x14ac:dyDescent="0.35">
      <c r="A13">
        <v>44798</v>
      </c>
      <c r="B13" s="2">
        <v>44798</v>
      </c>
      <c r="C13" t="s">
        <v>56</v>
      </c>
      <c r="D13" t="s">
        <v>214</v>
      </c>
      <c r="E13" t="s">
        <v>77</v>
      </c>
      <c r="F13" t="s">
        <v>46</v>
      </c>
      <c r="G13">
        <v>12</v>
      </c>
      <c r="H13" t="s">
        <v>43</v>
      </c>
      <c r="I13" t="s">
        <v>81</v>
      </c>
      <c r="J13" t="s">
        <v>518</v>
      </c>
      <c r="K13" t="s">
        <v>229</v>
      </c>
      <c r="L13">
        <v>0.67800000000000005</v>
      </c>
      <c r="M13">
        <v>7.42</v>
      </c>
      <c r="N13">
        <v>-0.74199999999999999</v>
      </c>
      <c r="O13" t="s">
        <v>112</v>
      </c>
      <c r="P13">
        <v>0.53100000000000003</v>
      </c>
      <c r="Q13">
        <v>0.14700000000000002</v>
      </c>
      <c r="R13">
        <v>9.23</v>
      </c>
      <c r="S13">
        <v>-0.92300000000000004</v>
      </c>
      <c r="T13">
        <f t="shared" si="0"/>
        <v>-0.18100000000000005</v>
      </c>
      <c r="U13">
        <v>71.13</v>
      </c>
      <c r="V13">
        <f t="shared" si="1"/>
        <v>35.564999999999998</v>
      </c>
      <c r="W13">
        <f t="shared" si="2"/>
        <v>3.5564999999999998</v>
      </c>
      <c r="X13">
        <f t="shared" si="3"/>
        <v>39.737005085677495</v>
      </c>
      <c r="Y13">
        <f t="shared" si="9"/>
        <v>0.2768361581920904</v>
      </c>
      <c r="Z13">
        <f t="shared" si="4"/>
        <v>2.4486304451894097E-5</v>
      </c>
      <c r="AA13">
        <f t="shared" si="5"/>
        <v>24.486304451894096</v>
      </c>
      <c r="AB13">
        <f t="shared" si="6"/>
        <v>9.7301240453436327E-8</v>
      </c>
      <c r="AC13">
        <f t="shared" si="7"/>
        <v>9.7301240453436327E-2</v>
      </c>
      <c r="AD13">
        <f t="shared" si="8"/>
        <v>0.53757591410738292</v>
      </c>
    </row>
    <row r="14" spans="1:31" hidden="1" x14ac:dyDescent="0.35">
      <c r="A14">
        <v>44715</v>
      </c>
      <c r="B14" s="2">
        <v>44715</v>
      </c>
      <c r="C14" t="s">
        <v>56</v>
      </c>
      <c r="D14" t="s">
        <v>19</v>
      </c>
      <c r="E14" t="s">
        <v>77</v>
      </c>
      <c r="F14" t="s">
        <v>46</v>
      </c>
      <c r="G14">
        <v>15</v>
      </c>
      <c r="H14" t="s">
        <v>37</v>
      </c>
      <c r="I14" t="s">
        <v>68</v>
      </c>
      <c r="J14" t="s">
        <v>517</v>
      </c>
      <c r="K14" t="s">
        <v>23</v>
      </c>
      <c r="L14">
        <v>0.71199999999999997</v>
      </c>
      <c r="M14">
        <v>10.4</v>
      </c>
      <c r="N14">
        <v>-1.04</v>
      </c>
      <c r="O14" t="s">
        <v>80</v>
      </c>
      <c r="P14">
        <v>0.63500000000000001</v>
      </c>
      <c r="Q14">
        <v>7.6999999999999957E-2</v>
      </c>
      <c r="R14">
        <v>12.49</v>
      </c>
      <c r="S14">
        <v>-1.2490000000000001</v>
      </c>
      <c r="T14">
        <f t="shared" si="0"/>
        <v>-0.20900000000000007</v>
      </c>
      <c r="U14">
        <v>42.994999999999997</v>
      </c>
      <c r="V14">
        <f t="shared" si="1"/>
        <v>21.497499999999999</v>
      </c>
      <c r="W14">
        <f t="shared" si="2"/>
        <v>2.14975</v>
      </c>
      <c r="X14">
        <f t="shared" si="3"/>
        <v>14.518622762099374</v>
      </c>
      <c r="Y14">
        <f t="shared" si="9"/>
        <v>0.12125984251968497</v>
      </c>
      <c r="Z14">
        <f t="shared" si="4"/>
        <v>8.8634456962035135E-6</v>
      </c>
      <c r="AA14">
        <f t="shared" si="5"/>
        <v>8.8634456962035131</v>
      </c>
      <c r="AB14">
        <f t="shared" si="6"/>
        <v>1.2868502443553208E-8</v>
      </c>
      <c r="AC14">
        <f t="shared" si="7"/>
        <v>1.2868502443553207E-2</v>
      </c>
      <c r="AD14">
        <f t="shared" si="8"/>
        <v>6.1571782026570349E-2</v>
      </c>
    </row>
    <row r="15" spans="1:31" hidden="1" x14ac:dyDescent="0.35">
      <c r="A15">
        <v>44743</v>
      </c>
      <c r="B15" s="2">
        <v>44743</v>
      </c>
      <c r="C15" t="s">
        <v>56</v>
      </c>
      <c r="D15" t="s">
        <v>155</v>
      </c>
      <c r="E15" t="s">
        <v>77</v>
      </c>
      <c r="F15" t="s">
        <v>46</v>
      </c>
      <c r="G15">
        <v>4</v>
      </c>
      <c r="H15" t="s">
        <v>37</v>
      </c>
      <c r="I15" t="s">
        <v>68</v>
      </c>
      <c r="J15" t="s">
        <v>517</v>
      </c>
      <c r="K15" t="s">
        <v>159</v>
      </c>
      <c r="L15">
        <v>0.73099999999999998</v>
      </c>
      <c r="M15">
        <v>5.77</v>
      </c>
      <c r="N15">
        <v>-0.57699999999999996</v>
      </c>
      <c r="O15" t="s">
        <v>160</v>
      </c>
      <c r="P15">
        <v>0.61499999999999999</v>
      </c>
      <c r="Q15">
        <v>0.11599999999999999</v>
      </c>
      <c r="R15">
        <v>20.32</v>
      </c>
      <c r="S15">
        <v>-2.032</v>
      </c>
      <c r="T15">
        <f t="shared" si="0"/>
        <v>-1.4550000000000001</v>
      </c>
      <c r="U15">
        <v>42.994999999999997</v>
      </c>
      <c r="V15">
        <f t="shared" si="1"/>
        <v>21.497499999999999</v>
      </c>
      <c r="W15">
        <f t="shared" si="2"/>
        <v>2.14975</v>
      </c>
      <c r="X15">
        <f t="shared" si="3"/>
        <v>14.518622762099374</v>
      </c>
      <c r="Y15">
        <f t="shared" si="9"/>
        <v>0.18861788617886177</v>
      </c>
      <c r="Z15">
        <f t="shared" si="4"/>
        <v>1.5268257600978207E-5</v>
      </c>
      <c r="AA15">
        <f t="shared" si="5"/>
        <v>15.268257600978208</v>
      </c>
      <c r="AB15">
        <f t="shared" si="6"/>
        <v>2.2167407234315899E-8</v>
      </c>
      <c r="AC15">
        <f t="shared" si="7"/>
        <v>2.21674072343159E-2</v>
      </c>
      <c r="AD15">
        <f t="shared" si="8"/>
        <v>1.5235331432519518E-2</v>
      </c>
    </row>
    <row r="16" spans="1:31" hidden="1" x14ac:dyDescent="0.35">
      <c r="A16">
        <v>44772</v>
      </c>
      <c r="B16" s="2">
        <v>44772</v>
      </c>
      <c r="C16" t="s">
        <v>56</v>
      </c>
      <c r="D16" t="s">
        <v>196</v>
      </c>
      <c r="E16" t="s">
        <v>77</v>
      </c>
      <c r="F16" t="s">
        <v>46</v>
      </c>
      <c r="G16">
        <v>16</v>
      </c>
      <c r="H16" t="s">
        <v>37</v>
      </c>
      <c r="I16" t="s">
        <v>68</v>
      </c>
      <c r="J16" t="s">
        <v>517</v>
      </c>
      <c r="L16">
        <v>0.879</v>
      </c>
      <c r="M16">
        <v>5.91</v>
      </c>
      <c r="N16">
        <v>-0.59099999999999997</v>
      </c>
      <c r="O16" t="s">
        <v>197</v>
      </c>
      <c r="P16">
        <v>0.70299999999999996</v>
      </c>
      <c r="Q16">
        <v>0.17600000000000005</v>
      </c>
      <c r="R16">
        <v>22.04</v>
      </c>
      <c r="S16">
        <v>-2.2039999999999997</v>
      </c>
      <c r="T16">
        <f t="shared" si="0"/>
        <v>-1.6129999999999998</v>
      </c>
      <c r="U16">
        <v>42.994999999999997</v>
      </c>
      <c r="V16">
        <f t="shared" si="1"/>
        <v>21.497499999999999</v>
      </c>
      <c r="W16">
        <f t="shared" si="2"/>
        <v>2.14975</v>
      </c>
      <c r="X16">
        <f t="shared" si="3"/>
        <v>14.518622762099374</v>
      </c>
      <c r="Y16">
        <f t="shared" si="9"/>
        <v>0.25035561877667151</v>
      </c>
      <c r="Z16">
        <f t="shared" si="4"/>
        <v>2.1635704955674377E-5</v>
      </c>
      <c r="AA16">
        <f t="shared" si="5"/>
        <v>21.635704955674377</v>
      </c>
      <c r="AB16">
        <f t="shared" si="6"/>
        <v>3.1412063844352022E-8</v>
      </c>
      <c r="AC16">
        <f t="shared" si="7"/>
        <v>3.1412063844352023E-2</v>
      </c>
      <c r="AD16">
        <f t="shared" si="8"/>
        <v>1.9474311124830768E-2</v>
      </c>
    </row>
    <row r="17" spans="1:30" hidden="1" x14ac:dyDescent="0.35">
      <c r="A17">
        <v>44798</v>
      </c>
      <c r="B17" s="2">
        <v>44798</v>
      </c>
      <c r="C17" t="s">
        <v>56</v>
      </c>
      <c r="D17" t="s">
        <v>214</v>
      </c>
      <c r="E17" t="s">
        <v>77</v>
      </c>
      <c r="F17" t="s">
        <v>46</v>
      </c>
      <c r="G17">
        <v>15</v>
      </c>
      <c r="H17" t="s">
        <v>37</v>
      </c>
      <c r="I17" t="s">
        <v>68</v>
      </c>
      <c r="J17" t="s">
        <v>517</v>
      </c>
      <c r="K17" t="s">
        <v>229</v>
      </c>
      <c r="L17">
        <v>0.70499999999999996</v>
      </c>
      <c r="M17">
        <v>8.31</v>
      </c>
      <c r="N17">
        <v>-0.83100000000000007</v>
      </c>
      <c r="O17" t="s">
        <v>112</v>
      </c>
      <c r="P17">
        <v>0.59099999999999997</v>
      </c>
      <c r="Q17">
        <v>0.11399999999999999</v>
      </c>
      <c r="R17">
        <v>10.67</v>
      </c>
      <c r="S17">
        <v>-1.0669999999999999</v>
      </c>
      <c r="T17">
        <f t="shared" si="0"/>
        <v>-0.23599999999999988</v>
      </c>
      <c r="U17">
        <v>42.994999999999997</v>
      </c>
      <c r="V17">
        <f t="shared" si="1"/>
        <v>21.497499999999999</v>
      </c>
      <c r="W17">
        <f t="shared" si="2"/>
        <v>2.14975</v>
      </c>
      <c r="X17">
        <f t="shared" si="3"/>
        <v>14.518622762099374</v>
      </c>
      <c r="Y17">
        <f t="shared" si="9"/>
        <v>0.19289340101522842</v>
      </c>
      <c r="Z17">
        <f t="shared" si="4"/>
        <v>1.5695409258178905E-5</v>
      </c>
      <c r="AA17">
        <f t="shared" si="5"/>
        <v>15.695409258178906</v>
      </c>
      <c r="AB17">
        <f t="shared" si="6"/>
        <v>2.2787572611626151E-8</v>
      </c>
      <c r="AC17">
        <f t="shared" si="7"/>
        <v>2.2787572611626151E-2</v>
      </c>
      <c r="AD17">
        <f t="shared" si="8"/>
        <v>9.6557511066212562E-2</v>
      </c>
    </row>
    <row r="18" spans="1:30" hidden="1" x14ac:dyDescent="0.35">
      <c r="A18">
        <v>44715</v>
      </c>
      <c r="B18" s="2">
        <v>44715</v>
      </c>
      <c r="C18" t="s">
        <v>56</v>
      </c>
      <c r="D18" t="s">
        <v>19</v>
      </c>
      <c r="E18" t="s">
        <v>77</v>
      </c>
      <c r="F18" t="s">
        <v>46</v>
      </c>
      <c r="G18">
        <v>13</v>
      </c>
      <c r="H18" t="s">
        <v>30</v>
      </c>
      <c r="I18" t="s">
        <v>93</v>
      </c>
      <c r="J18" t="s">
        <v>516</v>
      </c>
      <c r="K18" t="s">
        <v>23</v>
      </c>
      <c r="L18">
        <v>0.61399999999999999</v>
      </c>
      <c r="M18">
        <v>6.51</v>
      </c>
      <c r="N18">
        <v>-0.65100000000000002</v>
      </c>
      <c r="O18" t="s">
        <v>80</v>
      </c>
      <c r="P18">
        <v>0.432</v>
      </c>
      <c r="Q18">
        <v>0.182</v>
      </c>
      <c r="R18">
        <v>12.54</v>
      </c>
      <c r="S18">
        <v>-1.254</v>
      </c>
      <c r="T18">
        <f t="shared" si="0"/>
        <v>-0.60299999999999998</v>
      </c>
      <c r="U18">
        <v>39.945</v>
      </c>
      <c r="V18">
        <f t="shared" si="1"/>
        <v>19.9725</v>
      </c>
      <c r="W18">
        <f t="shared" si="2"/>
        <v>1.99725</v>
      </c>
      <c r="X18">
        <f t="shared" si="3"/>
        <v>12.531826268274374</v>
      </c>
      <c r="Y18">
        <f t="shared" si="9"/>
        <v>0.42129629629629628</v>
      </c>
      <c r="Z18">
        <f t="shared" si="4"/>
        <v>4.1059565348686452E-5</v>
      </c>
      <c r="AA18">
        <f t="shared" si="5"/>
        <v>41.059565348686455</v>
      </c>
      <c r="AB18">
        <f t="shared" si="6"/>
        <v>5.1455133960059713E-8</v>
      </c>
      <c r="AC18">
        <f t="shared" si="7"/>
        <v>5.1455133960059719E-2</v>
      </c>
      <c r="AD18">
        <f t="shared" si="8"/>
        <v>8.5331897114526906E-2</v>
      </c>
    </row>
    <row r="19" spans="1:30" hidden="1" x14ac:dyDescent="0.35">
      <c r="A19">
        <v>44743</v>
      </c>
      <c r="B19" s="2">
        <v>44743</v>
      </c>
      <c r="C19" t="s">
        <v>56</v>
      </c>
      <c r="D19" t="s">
        <v>155</v>
      </c>
      <c r="E19" t="s">
        <v>77</v>
      </c>
      <c r="F19" t="s">
        <v>46</v>
      </c>
      <c r="G19">
        <v>2</v>
      </c>
      <c r="H19" t="s">
        <v>30</v>
      </c>
      <c r="I19" t="s">
        <v>93</v>
      </c>
      <c r="J19" t="s">
        <v>516</v>
      </c>
      <c r="K19" t="s">
        <v>159</v>
      </c>
      <c r="L19">
        <v>0.60099999999999998</v>
      </c>
      <c r="M19">
        <v>2.83</v>
      </c>
      <c r="N19">
        <v>-0.28300000000000003</v>
      </c>
      <c r="O19" t="s">
        <v>160</v>
      </c>
      <c r="P19">
        <v>0.40699999999999997</v>
      </c>
      <c r="Q19">
        <v>0.19400000000000001</v>
      </c>
      <c r="R19">
        <v>8.42</v>
      </c>
      <c r="S19">
        <v>-0.84199999999999997</v>
      </c>
      <c r="T19">
        <f t="shared" si="0"/>
        <v>-0.55899999999999994</v>
      </c>
      <c r="U19">
        <v>39.945</v>
      </c>
      <c r="V19">
        <f t="shared" si="1"/>
        <v>19.9725</v>
      </c>
      <c r="W19">
        <f t="shared" si="2"/>
        <v>1.99725</v>
      </c>
      <c r="X19">
        <f t="shared" si="3"/>
        <v>12.531826268274374</v>
      </c>
      <c r="Y19">
        <f t="shared" si="9"/>
        <v>0.47665847665847672</v>
      </c>
      <c r="Z19">
        <f t="shared" si="4"/>
        <v>4.7799149939110052E-5</v>
      </c>
      <c r="AA19">
        <f t="shared" si="5"/>
        <v>47.799149939110052</v>
      </c>
      <c r="AB19">
        <f t="shared" si="6"/>
        <v>5.9901064280812487E-8</v>
      </c>
      <c r="AC19">
        <f t="shared" si="7"/>
        <v>5.9901064280812481E-2</v>
      </c>
      <c r="AD19">
        <f t="shared" si="8"/>
        <v>0.10715753896388638</v>
      </c>
    </row>
    <row r="20" spans="1:30" hidden="1" x14ac:dyDescent="0.35">
      <c r="A20">
        <v>44772</v>
      </c>
      <c r="B20" s="2">
        <v>44772</v>
      </c>
      <c r="C20" t="s">
        <v>56</v>
      </c>
      <c r="D20" t="s">
        <v>196</v>
      </c>
      <c r="E20" t="s">
        <v>77</v>
      </c>
      <c r="F20" t="s">
        <v>46</v>
      </c>
      <c r="G20">
        <v>12</v>
      </c>
      <c r="H20" t="s">
        <v>30</v>
      </c>
      <c r="I20" t="s">
        <v>93</v>
      </c>
      <c r="J20" t="s">
        <v>516</v>
      </c>
      <c r="L20">
        <v>0.63100000000000001</v>
      </c>
      <c r="M20">
        <v>6.13</v>
      </c>
      <c r="N20">
        <v>-0.61299999999999999</v>
      </c>
      <c r="O20" t="s">
        <v>197</v>
      </c>
      <c r="P20">
        <v>0.40600000000000003</v>
      </c>
      <c r="Q20">
        <v>0.22499999999999998</v>
      </c>
      <c r="R20">
        <v>10.56</v>
      </c>
      <c r="S20">
        <v>-1.056</v>
      </c>
      <c r="T20">
        <f t="shared" si="0"/>
        <v>-0.44300000000000006</v>
      </c>
      <c r="U20">
        <v>39.945</v>
      </c>
      <c r="V20">
        <f t="shared" si="1"/>
        <v>19.9725</v>
      </c>
      <c r="W20">
        <f t="shared" si="2"/>
        <v>1.99725</v>
      </c>
      <c r="X20">
        <f t="shared" si="3"/>
        <v>12.531826268274374</v>
      </c>
      <c r="Y20">
        <f t="shared" si="9"/>
        <v>0.55418719211822653</v>
      </c>
      <c r="Z20">
        <f t="shared" si="4"/>
        <v>5.7542416191695682E-5</v>
      </c>
      <c r="AA20">
        <f t="shared" si="5"/>
        <v>57.542416191695679</v>
      </c>
      <c r="AB20">
        <f t="shared" si="6"/>
        <v>7.2111156277106868E-8</v>
      </c>
      <c r="AC20">
        <f t="shared" si="7"/>
        <v>7.2111156277106861E-2</v>
      </c>
      <c r="AD20">
        <f t="shared" si="8"/>
        <v>0.16277913380836762</v>
      </c>
    </row>
    <row r="21" spans="1:30" hidden="1" x14ac:dyDescent="0.35">
      <c r="A21">
        <v>44798</v>
      </c>
      <c r="B21" s="2">
        <v>44798</v>
      </c>
      <c r="C21" t="s">
        <v>56</v>
      </c>
      <c r="D21" t="s">
        <v>214</v>
      </c>
      <c r="E21" t="s">
        <v>77</v>
      </c>
      <c r="F21" t="s">
        <v>46</v>
      </c>
      <c r="G21">
        <v>9</v>
      </c>
      <c r="H21" t="s">
        <v>30</v>
      </c>
      <c r="I21" t="s">
        <v>93</v>
      </c>
      <c r="J21" t="s">
        <v>516</v>
      </c>
      <c r="K21" t="s">
        <v>229</v>
      </c>
      <c r="L21">
        <v>0.624</v>
      </c>
      <c r="M21">
        <v>4.9800000000000004</v>
      </c>
      <c r="N21">
        <v>-0.49800000000000005</v>
      </c>
      <c r="O21" t="s">
        <v>112</v>
      </c>
      <c r="P21">
        <v>0.39500000000000002</v>
      </c>
      <c r="Q21">
        <v>0.22899999999999998</v>
      </c>
      <c r="R21">
        <v>6.44</v>
      </c>
      <c r="S21">
        <v>-0.64400000000000002</v>
      </c>
      <c r="T21">
        <f t="shared" si="0"/>
        <v>-0.14599999999999996</v>
      </c>
      <c r="U21">
        <v>39.945</v>
      </c>
      <c r="V21">
        <f t="shared" si="1"/>
        <v>19.9725</v>
      </c>
      <c r="W21">
        <f t="shared" si="2"/>
        <v>1.99725</v>
      </c>
      <c r="X21">
        <f t="shared" si="3"/>
        <v>12.531826268274374</v>
      </c>
      <c r="Y21">
        <f t="shared" si="9"/>
        <v>0.57974683544303796</v>
      </c>
      <c r="Z21">
        <f t="shared" si="4"/>
        <v>6.0826582335752126E-5</v>
      </c>
      <c r="AA21">
        <f t="shared" si="5"/>
        <v>60.826582335752128</v>
      </c>
      <c r="AB21">
        <f t="shared" si="6"/>
        <v>7.6226816232453256E-8</v>
      </c>
      <c r="AC21">
        <f t="shared" si="7"/>
        <v>7.6226816232453254E-2</v>
      </c>
      <c r="AD21">
        <f t="shared" si="8"/>
        <v>0.52210148104420051</v>
      </c>
    </row>
    <row r="22" spans="1:30" hidden="1" x14ac:dyDescent="0.35">
      <c r="A22">
        <v>44715</v>
      </c>
      <c r="B22" s="2">
        <v>44715</v>
      </c>
      <c r="C22" t="s">
        <v>56</v>
      </c>
      <c r="D22" t="s">
        <v>19</v>
      </c>
      <c r="E22" t="s">
        <v>77</v>
      </c>
      <c r="F22" t="s">
        <v>46</v>
      </c>
      <c r="G22">
        <v>12</v>
      </c>
      <c r="H22" t="s">
        <v>28</v>
      </c>
      <c r="I22" t="s">
        <v>82</v>
      </c>
      <c r="J22" t="s">
        <v>515</v>
      </c>
      <c r="K22" t="s">
        <v>23</v>
      </c>
      <c r="L22">
        <v>0.80600000000000005</v>
      </c>
      <c r="M22">
        <v>26.73</v>
      </c>
      <c r="N22">
        <v>-2.673</v>
      </c>
      <c r="O22" t="s">
        <v>80</v>
      </c>
      <c r="P22">
        <v>0.76900000000000002</v>
      </c>
      <c r="Q22">
        <v>3.7000000000000033E-2</v>
      </c>
      <c r="R22">
        <v>9.08</v>
      </c>
      <c r="S22">
        <v>-0.90800000000000003</v>
      </c>
      <c r="T22">
        <f t="shared" si="0"/>
        <v>1.7650000000000001</v>
      </c>
      <c r="U22">
        <v>33.85</v>
      </c>
      <c r="V22">
        <f t="shared" si="1"/>
        <v>16.925000000000001</v>
      </c>
      <c r="W22">
        <f t="shared" si="2"/>
        <v>1.6925000000000001</v>
      </c>
      <c r="X22">
        <f t="shared" si="3"/>
        <v>8.9992612694375023</v>
      </c>
      <c r="Y22">
        <f t="shared" si="9"/>
        <v>4.8114434330299133E-2</v>
      </c>
      <c r="Z22">
        <f t="shared" si="4"/>
        <v>2.8407169290307863E-6</v>
      </c>
      <c r="AA22">
        <f t="shared" si="5"/>
        <v>2.8407169290307865</v>
      </c>
      <c r="AB22">
        <f t="shared" si="6"/>
        <v>2.5564353836862196E-9</v>
      </c>
      <c r="AC22">
        <f t="shared" si="7"/>
        <v>2.5564353836862201E-3</v>
      </c>
      <c r="AD22">
        <f t="shared" si="8"/>
        <v>1.4484053165361018E-3</v>
      </c>
    </row>
    <row r="23" spans="1:30" hidden="1" x14ac:dyDescent="0.35">
      <c r="A23">
        <v>44743</v>
      </c>
      <c r="B23" s="2">
        <v>44743</v>
      </c>
      <c r="C23" t="s">
        <v>56</v>
      </c>
      <c r="D23" t="s">
        <v>155</v>
      </c>
      <c r="E23" t="s">
        <v>77</v>
      </c>
      <c r="F23" t="s">
        <v>46</v>
      </c>
      <c r="G23">
        <v>5</v>
      </c>
      <c r="H23" t="s">
        <v>28</v>
      </c>
      <c r="I23" t="s">
        <v>82</v>
      </c>
      <c r="J23" t="s">
        <v>515</v>
      </c>
      <c r="K23" t="s">
        <v>159</v>
      </c>
      <c r="L23">
        <v>0.84499999999999997</v>
      </c>
      <c r="M23">
        <v>6.31</v>
      </c>
      <c r="N23">
        <v>-0.63100000000000001</v>
      </c>
      <c r="O23" t="s">
        <v>160</v>
      </c>
      <c r="P23">
        <v>0.70499999999999996</v>
      </c>
      <c r="Q23">
        <v>0.14000000000000001</v>
      </c>
      <c r="R23">
        <v>10.83</v>
      </c>
      <c r="S23">
        <v>-1.083</v>
      </c>
      <c r="T23">
        <f t="shared" si="0"/>
        <v>-0.45199999999999996</v>
      </c>
      <c r="U23">
        <v>33.85</v>
      </c>
      <c r="V23">
        <f t="shared" si="1"/>
        <v>16.925000000000001</v>
      </c>
      <c r="W23">
        <f t="shared" si="2"/>
        <v>1.6925000000000001</v>
      </c>
      <c r="X23">
        <f t="shared" si="3"/>
        <v>8.9992612694375023</v>
      </c>
      <c r="Y23">
        <f t="shared" si="9"/>
        <v>0.19858156028368798</v>
      </c>
      <c r="Z23">
        <f t="shared" si="4"/>
        <v>1.626708628523406E-5</v>
      </c>
      <c r="AA23">
        <f t="shared" si="5"/>
        <v>16.267086285234061</v>
      </c>
      <c r="AB23">
        <f t="shared" si="6"/>
        <v>1.4639175957330485E-8</v>
      </c>
      <c r="AC23">
        <f t="shared" si="7"/>
        <v>1.4639175957330487E-2</v>
      </c>
      <c r="AD23">
        <f t="shared" si="8"/>
        <v>3.238755742772232E-2</v>
      </c>
    </row>
    <row r="24" spans="1:30" hidden="1" x14ac:dyDescent="0.35">
      <c r="A24">
        <v>44772</v>
      </c>
      <c r="B24" s="2">
        <v>44772</v>
      </c>
      <c r="C24" t="s">
        <v>56</v>
      </c>
      <c r="D24" t="s">
        <v>196</v>
      </c>
      <c r="E24" t="s">
        <v>77</v>
      </c>
      <c r="F24" t="s">
        <v>46</v>
      </c>
      <c r="G24">
        <v>15</v>
      </c>
      <c r="H24" t="s">
        <v>28</v>
      </c>
      <c r="I24" t="s">
        <v>82</v>
      </c>
      <c r="J24" t="s">
        <v>515</v>
      </c>
      <c r="L24">
        <v>0.76800000000000002</v>
      </c>
      <c r="M24">
        <v>6.67</v>
      </c>
      <c r="N24">
        <v>-0.66700000000000004</v>
      </c>
      <c r="O24" t="s">
        <v>197</v>
      </c>
      <c r="P24">
        <v>0.80400000000000005</v>
      </c>
      <c r="Q24">
        <v>-3.6000000000000032E-2</v>
      </c>
      <c r="R24">
        <v>15.21</v>
      </c>
      <c r="S24">
        <v>-1.5210000000000001</v>
      </c>
      <c r="T24">
        <f t="shared" si="0"/>
        <v>-0.85400000000000009</v>
      </c>
      <c r="U24">
        <v>33.85</v>
      </c>
      <c r="V24">
        <f t="shared" si="1"/>
        <v>16.925000000000001</v>
      </c>
      <c r="W24">
        <f t="shared" si="2"/>
        <v>1.6925000000000001</v>
      </c>
      <c r="X24">
        <f t="shared" si="3"/>
        <v>8.9992612694375023</v>
      </c>
      <c r="Y24">
        <f t="shared" si="9"/>
        <v>-4.4776119402985114E-2</v>
      </c>
      <c r="Z24" t="e">
        <f t="shared" si="4"/>
        <v>#NUM!</v>
      </c>
      <c r="AA24" t="e">
        <f t="shared" si="5"/>
        <v>#NUM!</v>
      </c>
      <c r="AB24" t="e">
        <f t="shared" si="6"/>
        <v>#NUM!</v>
      </c>
      <c r="AC24" t="e">
        <f t="shared" si="7"/>
        <v>#NUM!</v>
      </c>
      <c r="AD24" t="e">
        <f t="shared" si="8"/>
        <v>#NUM!</v>
      </c>
    </row>
    <row r="25" spans="1:30" hidden="1" x14ac:dyDescent="0.35">
      <c r="A25">
        <v>44798</v>
      </c>
      <c r="B25" s="2">
        <v>44798</v>
      </c>
      <c r="C25" t="s">
        <v>56</v>
      </c>
      <c r="D25" t="s">
        <v>214</v>
      </c>
      <c r="E25" t="s">
        <v>77</v>
      </c>
      <c r="F25" t="s">
        <v>46</v>
      </c>
      <c r="G25">
        <v>16</v>
      </c>
      <c r="H25" t="s">
        <v>28</v>
      </c>
      <c r="I25" t="s">
        <v>82</v>
      </c>
      <c r="J25" t="s">
        <v>515</v>
      </c>
      <c r="K25" t="s">
        <v>229</v>
      </c>
      <c r="L25">
        <v>0.79700000000000004</v>
      </c>
      <c r="M25">
        <v>8.65</v>
      </c>
      <c r="N25">
        <v>-0.86499999999999999</v>
      </c>
      <c r="O25" t="s">
        <v>112</v>
      </c>
      <c r="P25">
        <v>0.77600000000000002</v>
      </c>
      <c r="Q25">
        <v>2.1000000000000019E-2</v>
      </c>
      <c r="R25">
        <v>6.53</v>
      </c>
      <c r="S25">
        <v>-0.65300000000000002</v>
      </c>
      <c r="T25">
        <f t="shared" si="0"/>
        <v>0.21199999999999997</v>
      </c>
      <c r="U25">
        <v>33.85</v>
      </c>
      <c r="V25">
        <f t="shared" si="1"/>
        <v>16.925000000000001</v>
      </c>
      <c r="W25">
        <f t="shared" si="2"/>
        <v>1.6925000000000001</v>
      </c>
      <c r="X25">
        <f t="shared" si="3"/>
        <v>8.9992612694375023</v>
      </c>
      <c r="Y25">
        <f t="shared" si="9"/>
        <v>2.7061855670103115E-2</v>
      </c>
      <c r="Z25">
        <f t="shared" si="4"/>
        <v>1.3988757266422647E-6</v>
      </c>
      <c r="AA25">
        <f t="shared" si="5"/>
        <v>1.3988757266422647</v>
      </c>
      <c r="AB25">
        <f t="shared" si="6"/>
        <v>1.2588848147527976E-9</v>
      </c>
      <c r="AC25">
        <f t="shared" si="7"/>
        <v>1.2588848147527976E-3</v>
      </c>
      <c r="AD25">
        <f t="shared" si="8"/>
        <v>5.9381359186452725E-3</v>
      </c>
    </row>
    <row r="26" spans="1:30" hidden="1" x14ac:dyDescent="0.35">
      <c r="A26">
        <v>44715</v>
      </c>
      <c r="B26" s="2">
        <v>44715</v>
      </c>
      <c r="C26" t="s">
        <v>56</v>
      </c>
      <c r="D26" t="s">
        <v>19</v>
      </c>
      <c r="E26" t="s">
        <v>77</v>
      </c>
      <c r="F26" t="s">
        <v>46</v>
      </c>
      <c r="G26">
        <v>10</v>
      </c>
      <c r="H26" t="s">
        <v>28</v>
      </c>
      <c r="I26" t="s">
        <v>79</v>
      </c>
      <c r="J26" t="s">
        <v>514</v>
      </c>
      <c r="K26" t="s">
        <v>23</v>
      </c>
      <c r="L26">
        <v>0.57099999999999995</v>
      </c>
      <c r="M26">
        <v>5.93</v>
      </c>
      <c r="N26">
        <v>-0.59299999999999997</v>
      </c>
      <c r="O26" t="s">
        <v>80</v>
      </c>
      <c r="P26">
        <v>0.56200000000000006</v>
      </c>
      <c r="Q26">
        <v>8.999999999999897E-3</v>
      </c>
      <c r="R26">
        <v>13.19</v>
      </c>
      <c r="S26">
        <v>-1.319</v>
      </c>
      <c r="T26">
        <f t="shared" si="0"/>
        <v>-0.72599999999999998</v>
      </c>
      <c r="U26">
        <v>34.164999999999999</v>
      </c>
      <c r="V26">
        <f t="shared" si="1"/>
        <v>17.0825</v>
      </c>
      <c r="W26">
        <f t="shared" si="2"/>
        <v>1.70825</v>
      </c>
      <c r="X26">
        <f t="shared" si="3"/>
        <v>9.1675305239693756</v>
      </c>
      <c r="Y26">
        <f t="shared" si="9"/>
        <v>1.6014234875444656E-2</v>
      </c>
      <c r="Z26">
        <f t="shared" si="4"/>
        <v>7.3332093929594788E-7</v>
      </c>
      <c r="AA26">
        <f t="shared" si="5"/>
        <v>0.73332093929594788</v>
      </c>
      <c r="AB26">
        <f t="shared" si="6"/>
        <v>6.7227420948614954E-10</v>
      </c>
      <c r="AC26">
        <f t="shared" si="7"/>
        <v>6.7227420948614961E-4</v>
      </c>
      <c r="AD26">
        <f t="shared" si="8"/>
        <v>9.2599753372747879E-4</v>
      </c>
    </row>
    <row r="27" spans="1:30" hidden="1" x14ac:dyDescent="0.35">
      <c r="A27">
        <v>44743</v>
      </c>
      <c r="B27" s="2">
        <v>44743</v>
      </c>
      <c r="C27" t="s">
        <v>56</v>
      </c>
      <c r="D27" t="s">
        <v>155</v>
      </c>
      <c r="E27" t="s">
        <v>77</v>
      </c>
      <c r="F27" t="s">
        <v>46</v>
      </c>
      <c r="G27">
        <v>7</v>
      </c>
      <c r="H27" t="s">
        <v>28</v>
      </c>
      <c r="I27" t="s">
        <v>79</v>
      </c>
      <c r="J27" t="s">
        <v>514</v>
      </c>
      <c r="K27" t="s">
        <v>159</v>
      </c>
      <c r="L27">
        <v>0.71799999999999997</v>
      </c>
      <c r="M27">
        <v>2.5099999999999998</v>
      </c>
      <c r="N27">
        <v>-0.251</v>
      </c>
      <c r="O27" t="s">
        <v>160</v>
      </c>
      <c r="P27">
        <v>0.63900000000000001</v>
      </c>
      <c r="Q27">
        <v>7.8999999999999959E-2</v>
      </c>
      <c r="R27">
        <v>15.64</v>
      </c>
      <c r="S27">
        <v>-1.5640000000000001</v>
      </c>
      <c r="T27">
        <f t="shared" si="0"/>
        <v>-1.3130000000000002</v>
      </c>
      <c r="U27">
        <v>34.164999999999999</v>
      </c>
      <c r="V27">
        <f t="shared" si="1"/>
        <v>17.0825</v>
      </c>
      <c r="W27">
        <f t="shared" si="2"/>
        <v>1.70825</v>
      </c>
      <c r="X27">
        <f t="shared" si="3"/>
        <v>9.1675305239693756</v>
      </c>
      <c r="Y27">
        <f t="shared" si="9"/>
        <v>0.12363067292644751</v>
      </c>
      <c r="Z27">
        <f t="shared" si="4"/>
        <v>9.0772512059581326E-6</v>
      </c>
      <c r="AA27">
        <f t="shared" si="5"/>
        <v>9.0772512059581327</v>
      </c>
      <c r="AB27">
        <f t="shared" si="6"/>
        <v>8.321597750435901E-9</v>
      </c>
      <c r="AC27">
        <f t="shared" si="7"/>
        <v>8.3215977504359009E-3</v>
      </c>
      <c r="AD27">
        <f t="shared" si="8"/>
        <v>6.337850533462224E-3</v>
      </c>
    </row>
    <row r="28" spans="1:30" hidden="1" x14ac:dyDescent="0.35">
      <c r="A28">
        <v>44772</v>
      </c>
      <c r="B28" s="2">
        <v>44772</v>
      </c>
      <c r="C28" t="s">
        <v>56</v>
      </c>
      <c r="D28" t="s">
        <v>196</v>
      </c>
      <c r="E28" t="s">
        <v>77</v>
      </c>
      <c r="F28" t="s">
        <v>46</v>
      </c>
      <c r="G28">
        <v>10</v>
      </c>
      <c r="H28" t="s">
        <v>28</v>
      </c>
      <c r="I28" t="s">
        <v>79</v>
      </c>
      <c r="J28" t="s">
        <v>514</v>
      </c>
      <c r="L28">
        <v>0.76700000000000002</v>
      </c>
      <c r="M28">
        <v>17.559999999999999</v>
      </c>
      <c r="N28">
        <v>-1.7559999999999998</v>
      </c>
      <c r="O28" t="s">
        <v>197</v>
      </c>
      <c r="P28">
        <v>0.81200000000000006</v>
      </c>
      <c r="Q28">
        <v>-4.500000000000004E-2</v>
      </c>
      <c r="R28">
        <v>16.27</v>
      </c>
      <c r="S28">
        <v>-1.627</v>
      </c>
      <c r="T28">
        <f t="shared" si="0"/>
        <v>0.12899999999999978</v>
      </c>
      <c r="U28">
        <v>34.164999999999999</v>
      </c>
      <c r="V28">
        <f t="shared" si="1"/>
        <v>17.0825</v>
      </c>
      <c r="W28">
        <f t="shared" si="2"/>
        <v>1.70825</v>
      </c>
      <c r="X28">
        <f t="shared" si="3"/>
        <v>9.1675305239693756</v>
      </c>
      <c r="Y28">
        <f t="shared" si="9"/>
        <v>-5.5418719211822703E-2</v>
      </c>
      <c r="Z28" t="e">
        <f t="shared" si="4"/>
        <v>#NUM!</v>
      </c>
      <c r="AA28" t="e">
        <f t="shared" si="5"/>
        <v>#NUM!</v>
      </c>
      <c r="AB28" t="e">
        <f t="shared" si="6"/>
        <v>#NUM!</v>
      </c>
      <c r="AC28" t="e">
        <f t="shared" si="7"/>
        <v>#NUM!</v>
      </c>
      <c r="AD28" t="e">
        <f t="shared" si="8"/>
        <v>#NUM!</v>
      </c>
    </row>
    <row r="29" spans="1:30" hidden="1" x14ac:dyDescent="0.35">
      <c r="A29">
        <v>44798</v>
      </c>
      <c r="B29" s="2">
        <v>44798</v>
      </c>
      <c r="C29" t="s">
        <v>56</v>
      </c>
      <c r="D29" t="s">
        <v>214</v>
      </c>
      <c r="E29" t="s">
        <v>77</v>
      </c>
      <c r="F29" t="s">
        <v>46</v>
      </c>
      <c r="G29">
        <v>14</v>
      </c>
      <c r="H29" t="s">
        <v>28</v>
      </c>
      <c r="I29" t="s">
        <v>79</v>
      </c>
      <c r="J29" t="s">
        <v>514</v>
      </c>
      <c r="K29" t="s">
        <v>229</v>
      </c>
      <c r="L29">
        <v>0.753</v>
      </c>
      <c r="M29">
        <v>7.73</v>
      </c>
      <c r="N29">
        <v>-0.77300000000000002</v>
      </c>
      <c r="O29" t="s">
        <v>112</v>
      </c>
      <c r="P29">
        <v>0.80100000000000005</v>
      </c>
      <c r="Q29">
        <v>-4.8000000000000043E-2</v>
      </c>
      <c r="R29">
        <v>11.56</v>
      </c>
      <c r="S29">
        <v>-1.1560000000000001</v>
      </c>
      <c r="T29">
        <f t="shared" si="0"/>
        <v>-0.38300000000000012</v>
      </c>
      <c r="U29">
        <v>34.164999999999999</v>
      </c>
      <c r="V29">
        <f t="shared" si="1"/>
        <v>17.0825</v>
      </c>
      <c r="W29">
        <f t="shared" si="2"/>
        <v>1.70825</v>
      </c>
      <c r="X29">
        <f t="shared" si="3"/>
        <v>9.1675305239693756</v>
      </c>
      <c r="Y29">
        <f t="shared" si="9"/>
        <v>-5.9925093632958851E-2</v>
      </c>
      <c r="Z29" t="e">
        <f t="shared" si="4"/>
        <v>#NUM!</v>
      </c>
      <c r="AA29" t="e">
        <f t="shared" si="5"/>
        <v>#NUM!</v>
      </c>
      <c r="AB29" t="e">
        <f t="shared" si="6"/>
        <v>#NUM!</v>
      </c>
      <c r="AC29" t="e">
        <f t="shared" si="7"/>
        <v>#NUM!</v>
      </c>
      <c r="AD29" t="e">
        <f t="shared" si="8"/>
        <v>#NUM!</v>
      </c>
    </row>
    <row r="30" spans="1:30" hidden="1" x14ac:dyDescent="0.35">
      <c r="A30">
        <v>44715</v>
      </c>
      <c r="B30" s="2">
        <v>44715</v>
      </c>
      <c r="C30" t="s">
        <v>56</v>
      </c>
      <c r="D30" t="s">
        <v>19</v>
      </c>
      <c r="E30" t="s">
        <v>77</v>
      </c>
      <c r="F30" t="s">
        <v>46</v>
      </c>
      <c r="G30">
        <v>14</v>
      </c>
      <c r="H30" t="s">
        <v>39</v>
      </c>
      <c r="I30" t="s">
        <v>84</v>
      </c>
      <c r="J30" t="s">
        <v>513</v>
      </c>
      <c r="K30" t="s">
        <v>23</v>
      </c>
      <c r="L30">
        <v>0.65300000000000002</v>
      </c>
      <c r="M30">
        <v>2.76</v>
      </c>
      <c r="N30">
        <v>-0.27599999999999997</v>
      </c>
      <c r="O30" t="s">
        <v>80</v>
      </c>
      <c r="P30">
        <v>0.44900000000000001</v>
      </c>
      <c r="Q30">
        <v>0.20400000000000001</v>
      </c>
      <c r="R30">
        <v>6.58</v>
      </c>
      <c r="S30">
        <v>-0.65800000000000003</v>
      </c>
      <c r="T30">
        <f t="shared" si="0"/>
        <v>-0.38200000000000006</v>
      </c>
      <c r="U30">
        <v>70.305000000000007</v>
      </c>
      <c r="V30">
        <f t="shared" si="1"/>
        <v>35.152500000000003</v>
      </c>
      <c r="W30">
        <f t="shared" si="2"/>
        <v>3.5152500000000004</v>
      </c>
      <c r="X30">
        <f t="shared" si="3"/>
        <v>38.820572848524378</v>
      </c>
      <c r="Y30">
        <f>(P30-L30)/L30</f>
        <v>-0.31240428790199082</v>
      </c>
      <c r="Z30" t="e">
        <f t="shared" si="4"/>
        <v>#NUM!</v>
      </c>
      <c r="AA30" t="e">
        <f t="shared" si="5"/>
        <v>#NUM!</v>
      </c>
      <c r="AB30" t="e">
        <f t="shared" si="6"/>
        <v>#NUM!</v>
      </c>
      <c r="AC30" t="e">
        <f t="shared" si="7"/>
        <v>#NUM!</v>
      </c>
      <c r="AD30" t="e">
        <f t="shared" si="8"/>
        <v>#NUM!</v>
      </c>
    </row>
    <row r="31" spans="1:30" hidden="1" x14ac:dyDescent="0.35">
      <c r="A31">
        <v>44743</v>
      </c>
      <c r="B31" s="2">
        <v>44743</v>
      </c>
      <c r="C31" t="s">
        <v>56</v>
      </c>
      <c r="D31" t="s">
        <v>155</v>
      </c>
      <c r="E31" t="s">
        <v>77</v>
      </c>
      <c r="F31" t="s">
        <v>46</v>
      </c>
      <c r="G31">
        <v>1</v>
      </c>
      <c r="H31" t="s">
        <v>39</v>
      </c>
      <c r="I31" t="s">
        <v>84</v>
      </c>
      <c r="J31" t="s">
        <v>513</v>
      </c>
      <c r="K31" t="s">
        <v>159</v>
      </c>
      <c r="L31">
        <v>0.65900000000000003</v>
      </c>
      <c r="M31">
        <v>2.21</v>
      </c>
      <c r="N31">
        <v>-0.221</v>
      </c>
      <c r="O31" t="s">
        <v>160</v>
      </c>
      <c r="P31">
        <v>0.497</v>
      </c>
      <c r="Q31">
        <v>0.16200000000000003</v>
      </c>
      <c r="R31">
        <v>13.22</v>
      </c>
      <c r="S31">
        <v>-1.3220000000000001</v>
      </c>
      <c r="T31">
        <f t="shared" si="0"/>
        <v>-1.101</v>
      </c>
      <c r="U31">
        <v>70.305000000000007</v>
      </c>
      <c r="V31">
        <f t="shared" si="1"/>
        <v>35.152500000000003</v>
      </c>
      <c r="W31">
        <f t="shared" si="2"/>
        <v>3.5152500000000004</v>
      </c>
      <c r="X31">
        <f t="shared" si="3"/>
        <v>38.820572848524378</v>
      </c>
      <c r="Y31">
        <f>(P31-L31)/L31</f>
        <v>-0.24582701062215481</v>
      </c>
      <c r="Z31" t="e">
        <f t="shared" si="4"/>
        <v>#NUM!</v>
      </c>
      <c r="AA31" t="e">
        <f t="shared" si="5"/>
        <v>#NUM!</v>
      </c>
      <c r="AB31" t="e">
        <f t="shared" si="6"/>
        <v>#NUM!</v>
      </c>
      <c r="AC31" t="e">
        <f t="shared" si="7"/>
        <v>#NUM!</v>
      </c>
      <c r="AD31" t="e">
        <f t="shared" si="8"/>
        <v>#NUM!</v>
      </c>
    </row>
    <row r="32" spans="1:30" hidden="1" x14ac:dyDescent="0.35">
      <c r="A32">
        <v>44772</v>
      </c>
      <c r="B32" s="2">
        <v>44772</v>
      </c>
      <c r="C32" t="s">
        <v>56</v>
      </c>
      <c r="D32" t="s">
        <v>196</v>
      </c>
      <c r="E32" t="s">
        <v>77</v>
      </c>
      <c r="F32" t="s">
        <v>46</v>
      </c>
      <c r="G32">
        <v>13</v>
      </c>
      <c r="H32" t="s">
        <v>39</v>
      </c>
      <c r="I32" t="s">
        <v>84</v>
      </c>
      <c r="J32" t="s">
        <v>513</v>
      </c>
      <c r="L32">
        <v>0.70499999999999996</v>
      </c>
      <c r="M32">
        <v>5.76</v>
      </c>
      <c r="N32">
        <v>-0.57599999999999996</v>
      </c>
      <c r="O32" t="s">
        <v>197</v>
      </c>
      <c r="P32">
        <v>0.53400000000000003</v>
      </c>
      <c r="Q32">
        <v>0.17099999999999993</v>
      </c>
      <c r="R32">
        <v>15.91</v>
      </c>
      <c r="S32">
        <v>-1.591</v>
      </c>
      <c r="T32">
        <f t="shared" si="0"/>
        <v>-1.0150000000000001</v>
      </c>
      <c r="U32">
        <v>70.305000000000007</v>
      </c>
      <c r="V32">
        <f t="shared" si="1"/>
        <v>35.152500000000003</v>
      </c>
      <c r="W32">
        <f t="shared" si="2"/>
        <v>3.5152500000000004</v>
      </c>
      <c r="X32">
        <f t="shared" si="3"/>
        <v>38.820572848524378</v>
      </c>
      <c r="Y32">
        <f>(P32-L32)/L32</f>
        <v>-0.24255319148936161</v>
      </c>
      <c r="Z32" t="e">
        <f t="shared" si="4"/>
        <v>#NUM!</v>
      </c>
      <c r="AA32" t="e">
        <f t="shared" si="5"/>
        <v>#NUM!</v>
      </c>
      <c r="AB32" t="e">
        <f t="shared" si="6"/>
        <v>#NUM!</v>
      </c>
      <c r="AC32" t="e">
        <f t="shared" si="7"/>
        <v>#NUM!</v>
      </c>
      <c r="AD32" t="e">
        <f t="shared" si="8"/>
        <v>#NUM!</v>
      </c>
    </row>
    <row r="33" spans="1:30" hidden="1" x14ac:dyDescent="0.35">
      <c r="A33">
        <v>44798</v>
      </c>
      <c r="B33" s="2">
        <v>44798</v>
      </c>
      <c r="C33" t="s">
        <v>56</v>
      </c>
      <c r="D33" t="s">
        <v>214</v>
      </c>
      <c r="E33" t="s">
        <v>77</v>
      </c>
      <c r="F33" t="s">
        <v>46</v>
      </c>
      <c r="G33">
        <v>13</v>
      </c>
      <c r="H33" t="s">
        <v>39</v>
      </c>
      <c r="I33" t="s">
        <v>84</v>
      </c>
      <c r="J33" t="s">
        <v>513</v>
      </c>
      <c r="K33" t="s">
        <v>229</v>
      </c>
      <c r="L33">
        <v>0.67100000000000004</v>
      </c>
      <c r="M33">
        <v>6.56</v>
      </c>
      <c r="N33">
        <v>-0.65599999999999992</v>
      </c>
      <c r="O33" t="s">
        <v>112</v>
      </c>
      <c r="P33">
        <v>0.51400000000000001</v>
      </c>
      <c r="Q33">
        <v>0.15700000000000003</v>
      </c>
      <c r="R33">
        <v>8.6300000000000008</v>
      </c>
      <c r="S33">
        <v>-0.8630000000000001</v>
      </c>
      <c r="T33">
        <f t="shared" si="0"/>
        <v>-0.20700000000000018</v>
      </c>
      <c r="U33">
        <v>70.305000000000007</v>
      </c>
      <c r="V33">
        <f t="shared" si="1"/>
        <v>35.152500000000003</v>
      </c>
      <c r="W33">
        <f t="shared" si="2"/>
        <v>3.5152500000000004</v>
      </c>
      <c r="X33">
        <f t="shared" si="3"/>
        <v>38.820572848524378</v>
      </c>
      <c r="Y33">
        <f>(L33-P33)/P33</f>
        <v>0.30544747081712065</v>
      </c>
      <c r="Z33">
        <f t="shared" si="4"/>
        <v>2.7637823182002475E-5</v>
      </c>
      <c r="AA33">
        <f t="shared" si="5"/>
        <v>27.637823182002474</v>
      </c>
      <c r="AB33">
        <f t="shared" si="6"/>
        <v>1.072916128211563E-7</v>
      </c>
      <c r="AC33">
        <f t="shared" si="7"/>
        <v>0.10729161282115629</v>
      </c>
      <c r="AD33">
        <f t="shared" si="8"/>
        <v>0.51831697015051303</v>
      </c>
    </row>
    <row r="34" spans="1:30" hidden="1" x14ac:dyDescent="0.35">
      <c r="A34">
        <v>44722</v>
      </c>
      <c r="B34" s="2">
        <v>44722</v>
      </c>
      <c r="C34" t="s">
        <v>18</v>
      </c>
      <c r="D34" t="s">
        <v>19</v>
      </c>
      <c r="E34" t="s">
        <v>123</v>
      </c>
      <c r="F34" t="s">
        <v>21</v>
      </c>
      <c r="G34">
        <v>13</v>
      </c>
      <c r="H34" t="s">
        <v>25</v>
      </c>
      <c r="I34" t="s">
        <v>68</v>
      </c>
      <c r="J34" t="s">
        <v>469</v>
      </c>
      <c r="K34" t="s">
        <v>128</v>
      </c>
      <c r="L34">
        <v>0.72799999999999998</v>
      </c>
      <c r="M34">
        <v>2.0099999999999998</v>
      </c>
      <c r="N34">
        <v>-0.20099999999999998</v>
      </c>
      <c r="O34" t="s">
        <v>129</v>
      </c>
      <c r="P34">
        <v>0.57599999999999996</v>
      </c>
      <c r="Q34">
        <v>0.15200000000000002</v>
      </c>
      <c r="R34">
        <v>6.47</v>
      </c>
      <c r="S34">
        <v>-0.64700000000000002</v>
      </c>
      <c r="T34">
        <v>-0.44600000000000006</v>
      </c>
      <c r="U34">
        <v>14.25</v>
      </c>
      <c r="V34">
        <f>U34/(2*3.14)</f>
        <v>2.2691082802547768</v>
      </c>
      <c r="W34">
        <f>V34</f>
        <v>2.2691082802547768</v>
      </c>
      <c r="X34">
        <f t="shared" si="3"/>
        <v>16.175583172111441</v>
      </c>
      <c r="Y34">
        <f>(P34-L34)/L34</f>
        <v>-0.20879120879120883</v>
      </c>
      <c r="Z34" t="e">
        <f t="shared" si="4"/>
        <v>#NUM!</v>
      </c>
      <c r="AA34" t="e">
        <f t="shared" si="5"/>
        <v>#NUM!</v>
      </c>
      <c r="AB34" t="e">
        <f t="shared" si="6"/>
        <v>#NUM!</v>
      </c>
      <c r="AC34" t="e">
        <f t="shared" si="7"/>
        <v>#NUM!</v>
      </c>
      <c r="AD34" t="e">
        <f t="shared" si="8"/>
        <v>#NUM!</v>
      </c>
    </row>
    <row r="35" spans="1:30" hidden="1" x14ac:dyDescent="0.35">
      <c r="A35">
        <v>44733</v>
      </c>
      <c r="B35" s="2">
        <v>44733</v>
      </c>
      <c r="C35" t="s">
        <v>18</v>
      </c>
      <c r="D35" t="s">
        <v>141</v>
      </c>
      <c r="E35" t="s">
        <v>123</v>
      </c>
      <c r="F35" t="s">
        <v>21</v>
      </c>
      <c r="G35">
        <v>4</v>
      </c>
      <c r="H35" t="s">
        <v>25</v>
      </c>
      <c r="I35" t="s">
        <v>68</v>
      </c>
      <c r="J35" t="s">
        <v>469</v>
      </c>
      <c r="K35" t="s">
        <v>145</v>
      </c>
      <c r="L35">
        <v>0.72199999999999998</v>
      </c>
      <c r="M35">
        <v>3.43</v>
      </c>
      <c r="N35">
        <v>-0.34300000000000003</v>
      </c>
      <c r="O35" t="s">
        <v>146</v>
      </c>
      <c r="P35">
        <v>0.58299999999999996</v>
      </c>
      <c r="Q35">
        <v>0.13900000000000001</v>
      </c>
      <c r="R35">
        <v>12.83</v>
      </c>
      <c r="S35">
        <v>-1.2829999999999999</v>
      </c>
      <c r="T35">
        <v>-0.94</v>
      </c>
      <c r="U35">
        <v>14.25</v>
      </c>
      <c r="V35">
        <f>U35/(2*3.14)</f>
        <v>2.2691082802547768</v>
      </c>
      <c r="W35">
        <f>V35</f>
        <v>2.2691082802547768</v>
      </c>
      <c r="X35">
        <f t="shared" si="3"/>
        <v>16.175583172111441</v>
      </c>
      <c r="Y35">
        <f>(L35-P35)/P35</f>
        <v>0.23842195540308753</v>
      </c>
      <c r="Z35">
        <f t="shared" si="4"/>
        <v>2.0373244143308797E-5</v>
      </c>
      <c r="AA35">
        <f t="shared" si="5"/>
        <v>20.373244143308796</v>
      </c>
      <c r="AB35">
        <f t="shared" si="6"/>
        <v>3.2954910512582376E-8</v>
      </c>
      <c r="AC35">
        <f t="shared" si="7"/>
        <v>3.2954910512582376E-2</v>
      </c>
      <c r="AD35">
        <f t="shared" si="8"/>
        <v>3.5058415438917426E-2</v>
      </c>
    </row>
    <row r="36" spans="1:30" hidden="1" x14ac:dyDescent="0.35">
      <c r="A36">
        <v>44734</v>
      </c>
      <c r="B36" s="2">
        <v>44734</v>
      </c>
      <c r="C36" t="s">
        <v>18</v>
      </c>
      <c r="D36" t="s">
        <v>141</v>
      </c>
      <c r="E36" t="s">
        <v>123</v>
      </c>
      <c r="F36" t="s">
        <v>21</v>
      </c>
      <c r="G36">
        <v>4</v>
      </c>
      <c r="H36" t="s">
        <v>25</v>
      </c>
      <c r="I36" t="s">
        <v>68</v>
      </c>
      <c r="J36" t="s">
        <v>469</v>
      </c>
      <c r="K36" t="s">
        <v>142</v>
      </c>
      <c r="L36">
        <v>0.749</v>
      </c>
      <c r="M36">
        <v>2.5099999999999998</v>
      </c>
      <c r="N36">
        <v>-0.251</v>
      </c>
      <c r="O36" t="s">
        <v>149</v>
      </c>
      <c r="P36">
        <v>0.59499999999999997</v>
      </c>
      <c r="Q36">
        <v>0.15400000000000003</v>
      </c>
      <c r="R36">
        <v>11.85</v>
      </c>
      <c r="S36">
        <v>-1.1850000000000001</v>
      </c>
      <c r="T36">
        <v>-0.93400000000000005</v>
      </c>
      <c r="U36">
        <v>14.25</v>
      </c>
      <c r="V36">
        <f>U36/(2*3.14)</f>
        <v>2.2691082802547768</v>
      </c>
      <c r="W36">
        <f>V36</f>
        <v>2.2691082802547768</v>
      </c>
      <c r="X36">
        <f t="shared" si="3"/>
        <v>16.175583172111441</v>
      </c>
      <c r="Y36">
        <f>(L36-P36)/P36</f>
        <v>0.25882352941176479</v>
      </c>
      <c r="Z36">
        <f t="shared" si="4"/>
        <v>2.2540034888439923E-5</v>
      </c>
      <c r="AA36">
        <f t="shared" si="5"/>
        <v>22.540034888439923</v>
      </c>
      <c r="AB36">
        <f t="shared" si="6"/>
        <v>3.645982090402536E-8</v>
      </c>
      <c r="AC36">
        <f t="shared" si="7"/>
        <v>3.6459820904025358E-2</v>
      </c>
      <c r="AD36">
        <f t="shared" si="8"/>
        <v>3.9036210818014297E-2</v>
      </c>
    </row>
    <row r="37" spans="1:30" hidden="1" x14ac:dyDescent="0.35">
      <c r="A37">
        <v>44750</v>
      </c>
      <c r="B37" s="2">
        <v>44750</v>
      </c>
      <c r="C37" t="s">
        <v>18</v>
      </c>
      <c r="D37" t="s">
        <v>155</v>
      </c>
      <c r="E37" t="s">
        <v>123</v>
      </c>
      <c r="F37" t="s">
        <v>21</v>
      </c>
      <c r="G37">
        <v>13</v>
      </c>
      <c r="H37" t="s">
        <v>25</v>
      </c>
      <c r="I37" t="s">
        <v>68</v>
      </c>
      <c r="J37" t="s">
        <v>469</v>
      </c>
      <c r="K37" t="s">
        <v>169</v>
      </c>
      <c r="L37">
        <v>0.78200000000000003</v>
      </c>
      <c r="M37">
        <v>8.57</v>
      </c>
      <c r="N37">
        <v>-0.85699999999999998</v>
      </c>
      <c r="O37" t="s">
        <v>180</v>
      </c>
      <c r="P37">
        <v>0.63800000000000001</v>
      </c>
      <c r="Q37">
        <v>0.14400000000000002</v>
      </c>
      <c r="R37">
        <v>11.87</v>
      </c>
      <c r="S37">
        <v>-1.1869999999999998</v>
      </c>
      <c r="T37">
        <v>-0.32999999999999985</v>
      </c>
      <c r="U37">
        <v>14.25</v>
      </c>
      <c r="V37">
        <f>U37/(2*3.14)</f>
        <v>2.2691082802547768</v>
      </c>
      <c r="W37">
        <f>V37</f>
        <v>2.2691082802547768</v>
      </c>
      <c r="X37">
        <f t="shared" si="3"/>
        <v>16.175583172111441</v>
      </c>
      <c r="Y37">
        <f>(L37-P37)/P37</f>
        <v>0.22570532915360503</v>
      </c>
      <c r="Z37">
        <f t="shared" si="4"/>
        <v>1.9043945662972619E-5</v>
      </c>
      <c r="AA37">
        <f t="shared" si="5"/>
        <v>19.043945662972618</v>
      </c>
      <c r="AB37">
        <f t="shared" si="6"/>
        <v>3.0804692699658457E-8</v>
      </c>
      <c r="AC37">
        <f t="shared" si="7"/>
        <v>3.0804692699658454E-2</v>
      </c>
      <c r="AD37">
        <f t="shared" si="8"/>
        <v>9.3347553635328692E-2</v>
      </c>
    </row>
    <row r="38" spans="1:30" hidden="1" x14ac:dyDescent="0.35">
      <c r="A38">
        <v>44776</v>
      </c>
      <c r="B38" s="2">
        <v>44776</v>
      </c>
      <c r="C38" t="s">
        <v>18</v>
      </c>
      <c r="D38" t="s">
        <v>196</v>
      </c>
      <c r="E38" t="s">
        <v>123</v>
      </c>
      <c r="F38" t="s">
        <v>21</v>
      </c>
      <c r="G38">
        <v>7</v>
      </c>
      <c r="H38" t="s">
        <v>25</v>
      </c>
      <c r="I38" t="s">
        <v>68</v>
      </c>
      <c r="J38" t="s">
        <v>469</v>
      </c>
      <c r="K38" t="s">
        <v>87</v>
      </c>
      <c r="L38">
        <v>0.77700000000000002</v>
      </c>
      <c r="M38">
        <v>5.12</v>
      </c>
      <c r="N38">
        <v>-0.51200000000000001</v>
      </c>
      <c r="O38" t="s">
        <v>201</v>
      </c>
      <c r="P38">
        <v>0.65900000000000003</v>
      </c>
      <c r="Q38">
        <v>0.11799999999999999</v>
      </c>
      <c r="R38">
        <v>10.47</v>
      </c>
      <c r="S38">
        <v>-1.0470000000000002</v>
      </c>
      <c r="T38">
        <v>-0.53500000000000014</v>
      </c>
      <c r="U38">
        <v>44</v>
      </c>
      <c r="V38">
        <f>U38/2</f>
        <v>22</v>
      </c>
      <c r="W38">
        <f>V38/10</f>
        <v>2.2000000000000002</v>
      </c>
      <c r="X38">
        <f t="shared" si="3"/>
        <v>15.205295600000001</v>
      </c>
      <c r="Y38">
        <f>(L38-P38)/P38</f>
        <v>0.17905918057663125</v>
      </c>
      <c r="Z38">
        <f t="shared" si="4"/>
        <v>1.4321409634571415E-5</v>
      </c>
      <c r="AA38">
        <f t="shared" si="5"/>
        <v>14.321409634571415</v>
      </c>
      <c r="AB38">
        <f t="shared" si="6"/>
        <v>2.1776126690234638E-8</v>
      </c>
      <c r="AC38">
        <f t="shared" si="7"/>
        <v>2.1776126690234637E-2</v>
      </c>
      <c r="AD38">
        <f t="shared" si="8"/>
        <v>4.0703040542494635E-2</v>
      </c>
    </row>
    <row r="39" spans="1:30" hidden="1" x14ac:dyDescent="0.35">
      <c r="A39">
        <v>44791</v>
      </c>
      <c r="B39" s="2">
        <v>44791</v>
      </c>
      <c r="C39" t="s">
        <v>18</v>
      </c>
      <c r="D39" t="s">
        <v>214</v>
      </c>
      <c r="E39" t="s">
        <v>123</v>
      </c>
      <c r="F39" t="s">
        <v>21</v>
      </c>
      <c r="G39">
        <v>1</v>
      </c>
      <c r="H39" t="s">
        <v>25</v>
      </c>
      <c r="I39" t="s">
        <v>68</v>
      </c>
      <c r="J39" t="s">
        <v>469</v>
      </c>
      <c r="K39" t="s">
        <v>222</v>
      </c>
      <c r="L39">
        <v>0.78</v>
      </c>
      <c r="M39">
        <v>2.25</v>
      </c>
      <c r="N39">
        <v>-0.22500000000000001</v>
      </c>
      <c r="O39" t="s">
        <v>223</v>
      </c>
      <c r="P39">
        <v>0.754</v>
      </c>
      <c r="Q39">
        <v>2.6000000000000023E-2</v>
      </c>
      <c r="R39">
        <v>17.760000000000002</v>
      </c>
      <c r="S39">
        <v>-1.7760000000000002</v>
      </c>
      <c r="T39">
        <v>-1.5510000000000002</v>
      </c>
      <c r="U39">
        <v>44</v>
      </c>
      <c r="V39">
        <f>U39/2</f>
        <v>22</v>
      </c>
      <c r="W39">
        <f>V39/10</f>
        <v>2.2000000000000002</v>
      </c>
      <c r="X39">
        <f t="shared" si="3"/>
        <v>15.205295600000001</v>
      </c>
      <c r="Y39">
        <f>(P39-L39)/L39</f>
        <v>-3.3333333333333361E-2</v>
      </c>
      <c r="Z39" t="e">
        <f t="shared" si="4"/>
        <v>#NUM!</v>
      </c>
      <c r="AA39" t="e">
        <f t="shared" si="5"/>
        <v>#NUM!</v>
      </c>
      <c r="AB39" t="e">
        <f t="shared" si="6"/>
        <v>#NUM!</v>
      </c>
      <c r="AC39" t="e">
        <f t="shared" si="7"/>
        <v>#NUM!</v>
      </c>
      <c r="AD39" t="e">
        <f t="shared" si="8"/>
        <v>#NUM!</v>
      </c>
    </row>
    <row r="40" spans="1:30" hidden="1" x14ac:dyDescent="0.35">
      <c r="A40">
        <v>44805</v>
      </c>
      <c r="B40" s="2">
        <v>44805</v>
      </c>
      <c r="C40" t="s">
        <v>18</v>
      </c>
      <c r="D40" t="s">
        <v>232</v>
      </c>
      <c r="E40" t="s">
        <v>123</v>
      </c>
      <c r="F40" t="s">
        <v>21</v>
      </c>
      <c r="G40">
        <v>7</v>
      </c>
      <c r="H40" t="s">
        <v>25</v>
      </c>
      <c r="I40" t="s">
        <v>68</v>
      </c>
      <c r="J40" t="s">
        <v>469</v>
      </c>
      <c r="K40" t="s">
        <v>188</v>
      </c>
      <c r="L40">
        <v>0.72799999999999998</v>
      </c>
      <c r="M40">
        <v>14.23</v>
      </c>
      <c r="N40">
        <v>-1.423</v>
      </c>
      <c r="O40" t="s">
        <v>240</v>
      </c>
      <c r="P40">
        <v>0.68899999999999995</v>
      </c>
      <c r="Q40">
        <v>3.9000000000000035E-2</v>
      </c>
      <c r="R40">
        <v>18.93</v>
      </c>
      <c r="S40">
        <v>-1.893</v>
      </c>
      <c r="T40">
        <v>-0.47</v>
      </c>
      <c r="U40">
        <v>44</v>
      </c>
      <c r="V40">
        <f>U40/2</f>
        <v>22</v>
      </c>
      <c r="W40">
        <f>V40/10</f>
        <v>2.2000000000000002</v>
      </c>
      <c r="X40">
        <f t="shared" si="3"/>
        <v>15.205295600000001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e">
        <f t="shared" si="8"/>
        <v>#VALUE!</v>
      </c>
    </row>
    <row r="41" spans="1:30" hidden="1" x14ac:dyDescent="0.35">
      <c r="A41">
        <v>44722</v>
      </c>
      <c r="B41" s="2">
        <v>44722</v>
      </c>
      <c r="C41" t="s">
        <v>18</v>
      </c>
      <c r="D41" t="s">
        <v>19</v>
      </c>
      <c r="E41" t="s">
        <v>123</v>
      </c>
      <c r="F41" t="s">
        <v>21</v>
      </c>
      <c r="G41">
        <v>16</v>
      </c>
      <c r="H41" t="s">
        <v>43</v>
      </c>
      <c r="I41" t="s">
        <v>35</v>
      </c>
      <c r="J41" t="s">
        <v>468</v>
      </c>
      <c r="K41" t="s">
        <v>128</v>
      </c>
      <c r="L41">
        <v>0.62</v>
      </c>
      <c r="M41">
        <v>2.82</v>
      </c>
      <c r="N41">
        <v>-0.28199999999999997</v>
      </c>
      <c r="O41" t="s">
        <v>129</v>
      </c>
      <c r="P41">
        <v>0.53700000000000003</v>
      </c>
      <c r="Q41">
        <v>8.2999999999999963E-2</v>
      </c>
      <c r="R41">
        <v>10.52</v>
      </c>
      <c r="S41">
        <v>-1.052</v>
      </c>
      <c r="T41">
        <v>-0.77</v>
      </c>
      <c r="U41">
        <v>20.25</v>
      </c>
      <c r="V41">
        <f>U41/(2*3.14)</f>
        <v>3.2245222929936306</v>
      </c>
      <c r="W41">
        <f>V41</f>
        <v>3.2245222929936306</v>
      </c>
      <c r="X41">
        <f t="shared" si="3"/>
        <v>32.66482031154915</v>
      </c>
      <c r="Y41">
        <f>(P41-L41)/L41</f>
        <v>-0.13387096774193544</v>
      </c>
      <c r="Z41" t="e">
        <f t="shared" ref="Z41:Z70" si="10">119*(10^-6)*(Y41^1.231)</f>
        <v>#NUM!</v>
      </c>
      <c r="AA41" t="e">
        <f t="shared" ref="AA41:AA70" si="11">Z41*10^6</f>
        <v>#NUM!</v>
      </c>
      <c r="AB41" t="e">
        <f t="shared" ref="AB41:AB70" si="12">Z41*(X41/10000)</f>
        <v>#NUM!</v>
      </c>
      <c r="AC41" t="e">
        <f t="shared" ref="AC41:AC70" si="13">AA41*(X41/10000)</f>
        <v>#NUM!</v>
      </c>
      <c r="AD41" t="e">
        <f t="shared" si="8"/>
        <v>#NUM!</v>
      </c>
    </row>
    <row r="42" spans="1:30" hidden="1" x14ac:dyDescent="0.35">
      <c r="A42">
        <v>44733</v>
      </c>
      <c r="B42" s="2">
        <v>44733</v>
      </c>
      <c r="C42" t="s">
        <v>18</v>
      </c>
      <c r="D42" t="s">
        <v>141</v>
      </c>
      <c r="E42" t="s">
        <v>123</v>
      </c>
      <c r="F42" t="s">
        <v>21</v>
      </c>
      <c r="G42">
        <v>2</v>
      </c>
      <c r="H42" t="s">
        <v>43</v>
      </c>
      <c r="I42" t="s">
        <v>35</v>
      </c>
      <c r="J42" t="s">
        <v>468</v>
      </c>
      <c r="K42" t="s">
        <v>145</v>
      </c>
      <c r="L42">
        <v>0.64300000000000002</v>
      </c>
      <c r="M42">
        <v>3.92</v>
      </c>
      <c r="N42">
        <v>-0.39200000000000002</v>
      </c>
      <c r="O42" t="s">
        <v>146</v>
      </c>
      <c r="P42">
        <v>0.65100000000000002</v>
      </c>
      <c r="Q42">
        <v>-8.0000000000000071E-3</v>
      </c>
      <c r="R42">
        <v>11.72</v>
      </c>
      <c r="S42">
        <v>-1.1720000000000002</v>
      </c>
      <c r="T42">
        <v>-0.78000000000000014</v>
      </c>
      <c r="U42">
        <v>20.25</v>
      </c>
      <c r="V42">
        <f>U42/(2*3.14)</f>
        <v>3.2245222929936306</v>
      </c>
      <c r="W42">
        <f>V42</f>
        <v>3.2245222929936306</v>
      </c>
      <c r="X42">
        <f t="shared" si="3"/>
        <v>32.66482031154915</v>
      </c>
      <c r="Y42">
        <f>(L42-P42)/P42</f>
        <v>-1.228878648233488E-2</v>
      </c>
      <c r="Z42" t="e">
        <f t="shared" si="10"/>
        <v>#NUM!</v>
      </c>
      <c r="AA42" t="e">
        <f t="shared" si="11"/>
        <v>#NUM!</v>
      </c>
      <c r="AB42" t="e">
        <f t="shared" si="12"/>
        <v>#NUM!</v>
      </c>
      <c r="AC42" t="e">
        <f t="shared" si="13"/>
        <v>#NUM!</v>
      </c>
      <c r="AD42" t="e">
        <f t="shared" si="8"/>
        <v>#NUM!</v>
      </c>
    </row>
    <row r="43" spans="1:30" hidden="1" x14ac:dyDescent="0.35">
      <c r="A43">
        <v>44750</v>
      </c>
      <c r="B43" s="2">
        <v>44750</v>
      </c>
      <c r="C43" t="s">
        <v>18</v>
      </c>
      <c r="D43" t="s">
        <v>155</v>
      </c>
      <c r="E43" t="s">
        <v>123</v>
      </c>
      <c r="F43" t="s">
        <v>21</v>
      </c>
      <c r="G43">
        <v>14</v>
      </c>
      <c r="H43" t="s">
        <v>43</v>
      </c>
      <c r="I43" t="s">
        <v>35</v>
      </c>
      <c r="J43" t="s">
        <v>468</v>
      </c>
      <c r="K43" t="s">
        <v>169</v>
      </c>
      <c r="L43">
        <v>0.78</v>
      </c>
      <c r="M43">
        <v>6.34</v>
      </c>
      <c r="N43">
        <v>-0.63400000000000001</v>
      </c>
      <c r="O43" t="s">
        <v>180</v>
      </c>
      <c r="P43">
        <v>0.92300000000000004</v>
      </c>
      <c r="Q43">
        <v>-0.14300000000000002</v>
      </c>
      <c r="R43">
        <v>8.34</v>
      </c>
      <c r="S43">
        <v>-0.83399999999999996</v>
      </c>
      <c r="T43">
        <v>-0.19999999999999996</v>
      </c>
      <c r="U43">
        <v>20.25</v>
      </c>
      <c r="V43">
        <f>U43/(2*3.14)</f>
        <v>3.2245222929936306</v>
      </c>
      <c r="W43">
        <f>V43</f>
        <v>3.2245222929936306</v>
      </c>
      <c r="X43">
        <f t="shared" si="3"/>
        <v>32.66482031154915</v>
      </c>
      <c r="Y43">
        <f>(L43-P43)/P43</f>
        <v>-0.15492957746478875</v>
      </c>
      <c r="Z43" t="e">
        <f t="shared" si="10"/>
        <v>#NUM!</v>
      </c>
      <c r="AA43" t="e">
        <f t="shared" si="11"/>
        <v>#NUM!</v>
      </c>
      <c r="AB43" t="e">
        <f t="shared" si="12"/>
        <v>#NUM!</v>
      </c>
      <c r="AC43" t="e">
        <f t="shared" si="13"/>
        <v>#NUM!</v>
      </c>
      <c r="AD43" t="e">
        <f t="shared" si="8"/>
        <v>#NUM!</v>
      </c>
    </row>
    <row r="44" spans="1:30" hidden="1" x14ac:dyDescent="0.35">
      <c r="A44">
        <v>44777</v>
      </c>
      <c r="B44" s="10">
        <v>44777</v>
      </c>
      <c r="C44" t="s">
        <v>18</v>
      </c>
      <c r="D44" t="s">
        <v>196</v>
      </c>
      <c r="E44" t="s">
        <v>123</v>
      </c>
      <c r="F44" t="s">
        <v>21</v>
      </c>
      <c r="G44">
        <v>8</v>
      </c>
      <c r="H44" t="s">
        <v>43</v>
      </c>
      <c r="I44" t="s">
        <v>35</v>
      </c>
      <c r="J44" t="s">
        <v>468</v>
      </c>
      <c r="K44" t="s">
        <v>165</v>
      </c>
      <c r="L44">
        <v>0.77400000000000002</v>
      </c>
      <c r="M44">
        <v>7.81</v>
      </c>
      <c r="N44">
        <v>-0.78099999999999992</v>
      </c>
      <c r="O44" t="s">
        <v>168</v>
      </c>
      <c r="P44">
        <v>0.71199999999999997</v>
      </c>
      <c r="Q44">
        <v>6.2000000000000055E-2</v>
      </c>
      <c r="R44">
        <v>10.83</v>
      </c>
      <c r="S44">
        <v>-1.083</v>
      </c>
      <c r="T44">
        <v>-0.30200000000000005</v>
      </c>
      <c r="U44">
        <v>64.675000000000011</v>
      </c>
      <c r="V44">
        <f>U44/2</f>
        <v>32.337500000000006</v>
      </c>
      <c r="W44">
        <f>V44/10</f>
        <v>3.2337500000000006</v>
      </c>
      <c r="X44">
        <f t="shared" si="3"/>
        <v>32.852043507359383</v>
      </c>
      <c r="Y44">
        <f>(L44-P44)/P44</f>
        <v>8.7078651685393346E-2</v>
      </c>
      <c r="Z44">
        <f t="shared" si="10"/>
        <v>5.896282173197375E-6</v>
      </c>
      <c r="AA44">
        <f t="shared" si="11"/>
        <v>5.8962821731973749</v>
      </c>
      <c r="AB44">
        <f t="shared" si="12"/>
        <v>1.9370491848554769E-8</v>
      </c>
      <c r="AC44">
        <f t="shared" si="13"/>
        <v>1.9370491848554772E-2</v>
      </c>
      <c r="AD44">
        <f t="shared" si="8"/>
        <v>6.4140701485280685E-2</v>
      </c>
    </row>
    <row r="45" spans="1:30" hidden="1" x14ac:dyDescent="0.35">
      <c r="A45">
        <v>44791</v>
      </c>
      <c r="B45" s="2">
        <v>44791</v>
      </c>
      <c r="C45" t="s">
        <v>18</v>
      </c>
      <c r="D45" t="s">
        <v>214</v>
      </c>
      <c r="E45" t="s">
        <v>123</v>
      </c>
      <c r="F45" t="s">
        <v>21</v>
      </c>
      <c r="G45">
        <v>4</v>
      </c>
      <c r="H45" t="s">
        <v>43</v>
      </c>
      <c r="I45" t="s">
        <v>35</v>
      </c>
      <c r="J45" t="s">
        <v>468</v>
      </c>
      <c r="K45" t="s">
        <v>222</v>
      </c>
      <c r="L45">
        <v>0.79100000000000004</v>
      </c>
      <c r="M45">
        <v>9.41</v>
      </c>
      <c r="N45">
        <v>-0.94100000000000006</v>
      </c>
      <c r="O45" t="s">
        <v>223</v>
      </c>
      <c r="P45">
        <v>0.81899999999999995</v>
      </c>
      <c r="Q45">
        <v>-2.7999999999999914E-2</v>
      </c>
      <c r="R45">
        <v>10.65</v>
      </c>
      <c r="S45">
        <v>-1.0649999999999999</v>
      </c>
      <c r="T45">
        <v>-0.12399999999999989</v>
      </c>
      <c r="U45">
        <v>64.675000000000011</v>
      </c>
      <c r="V45">
        <f>U45/2</f>
        <v>32.337500000000006</v>
      </c>
      <c r="W45">
        <f>V45/10</f>
        <v>3.2337500000000006</v>
      </c>
      <c r="X45">
        <f t="shared" si="3"/>
        <v>32.852043507359383</v>
      </c>
      <c r="Y45">
        <f>(L45-P45)/P45</f>
        <v>-3.4188034188034087E-2</v>
      </c>
      <c r="Z45" t="e">
        <f t="shared" si="10"/>
        <v>#NUM!</v>
      </c>
      <c r="AA45" t="e">
        <f t="shared" si="11"/>
        <v>#NUM!</v>
      </c>
      <c r="AB45" t="e">
        <f t="shared" si="12"/>
        <v>#NUM!</v>
      </c>
      <c r="AC45" t="e">
        <f t="shared" si="13"/>
        <v>#NUM!</v>
      </c>
      <c r="AD45" t="e">
        <f t="shared" si="8"/>
        <v>#NUM!</v>
      </c>
    </row>
    <row r="46" spans="1:30" hidden="1" x14ac:dyDescent="0.35">
      <c r="A46">
        <v>44804</v>
      </c>
      <c r="B46" s="2">
        <v>44804</v>
      </c>
      <c r="C46" t="s">
        <v>18</v>
      </c>
      <c r="D46" t="s">
        <v>232</v>
      </c>
      <c r="E46" t="s">
        <v>123</v>
      </c>
      <c r="F46" t="s">
        <v>21</v>
      </c>
      <c r="G46">
        <v>4</v>
      </c>
      <c r="H46" t="s">
        <v>43</v>
      </c>
      <c r="I46" t="s">
        <v>35</v>
      </c>
      <c r="J46" t="s">
        <v>468</v>
      </c>
      <c r="K46" t="s">
        <v>234</v>
      </c>
      <c r="L46">
        <v>0.91100000000000003</v>
      </c>
      <c r="M46">
        <v>4.96</v>
      </c>
      <c r="N46">
        <v>-0.496</v>
      </c>
      <c r="O46" t="s">
        <v>32</v>
      </c>
      <c r="P46">
        <v>0.89200000000000002</v>
      </c>
      <c r="Q46">
        <v>1.9000000000000017E-2</v>
      </c>
      <c r="R46">
        <v>8.24</v>
      </c>
      <c r="S46">
        <v>-0.82400000000000007</v>
      </c>
      <c r="T46">
        <v>-0.32800000000000007</v>
      </c>
      <c r="U46">
        <v>64.675000000000011</v>
      </c>
      <c r="V46">
        <f>U46/2</f>
        <v>32.337500000000006</v>
      </c>
      <c r="W46">
        <f>V46/10</f>
        <v>3.2337500000000006</v>
      </c>
      <c r="X46">
        <f t="shared" si="3"/>
        <v>32.852043507359383</v>
      </c>
      <c r="Y46">
        <f>(P46-L46)/L46</f>
        <v>-2.0856201975850731E-2</v>
      </c>
      <c r="Z46" t="e">
        <f t="shared" si="10"/>
        <v>#NUM!</v>
      </c>
      <c r="AA46" t="e">
        <f t="shared" si="11"/>
        <v>#NUM!</v>
      </c>
      <c r="AB46" t="e">
        <f t="shared" si="12"/>
        <v>#NUM!</v>
      </c>
      <c r="AC46" t="e">
        <f t="shared" si="13"/>
        <v>#NUM!</v>
      </c>
      <c r="AD46" t="e">
        <f t="shared" si="8"/>
        <v>#NUM!</v>
      </c>
    </row>
    <row r="47" spans="1:30" hidden="1" x14ac:dyDescent="0.35">
      <c r="A47">
        <v>44722</v>
      </c>
      <c r="B47" s="2">
        <v>44722</v>
      </c>
      <c r="C47" t="s">
        <v>18</v>
      </c>
      <c r="D47" t="s">
        <v>19</v>
      </c>
      <c r="E47" t="s">
        <v>123</v>
      </c>
      <c r="F47" t="s">
        <v>21</v>
      </c>
      <c r="G47">
        <v>9</v>
      </c>
      <c r="H47" t="s">
        <v>37</v>
      </c>
      <c r="I47" t="s">
        <v>76</v>
      </c>
      <c r="J47" t="s">
        <v>467</v>
      </c>
      <c r="K47" t="s">
        <v>128</v>
      </c>
      <c r="L47">
        <v>0.65500000000000003</v>
      </c>
      <c r="M47">
        <v>3.08</v>
      </c>
      <c r="N47">
        <v>-0.308</v>
      </c>
      <c r="O47" t="s">
        <v>129</v>
      </c>
      <c r="P47">
        <v>0.627</v>
      </c>
      <c r="Q47">
        <v>2.8000000000000025E-2</v>
      </c>
      <c r="R47">
        <v>12.93</v>
      </c>
      <c r="S47">
        <v>-1.2929999999999999</v>
      </c>
      <c r="T47">
        <v>-0.98499999999999988</v>
      </c>
      <c r="U47">
        <v>30.5</v>
      </c>
      <c r="V47">
        <f>U47/(2*3.14)</f>
        <v>4.8566878980891719</v>
      </c>
      <c r="W47">
        <f>V47</f>
        <v>4.8566878980891719</v>
      </c>
      <c r="X47">
        <f t="shared" si="3"/>
        <v>74.101994439429589</v>
      </c>
      <c r="Y47">
        <f t="shared" ref="Y47:Y54" si="14">(L47-P47)/P47</f>
        <v>4.4657097288676277E-2</v>
      </c>
      <c r="Z47">
        <f t="shared" si="10"/>
        <v>2.5915652935884703E-6</v>
      </c>
      <c r="AA47">
        <f t="shared" si="11"/>
        <v>2.5915652935884701</v>
      </c>
      <c r="AB47">
        <f t="shared" si="12"/>
        <v>1.9204015697491152E-8</v>
      </c>
      <c r="AC47">
        <f t="shared" si="13"/>
        <v>1.9204015697491153E-2</v>
      </c>
      <c r="AD47">
        <f t="shared" si="8"/>
        <v>1.9496462637046859E-2</v>
      </c>
    </row>
    <row r="48" spans="1:30" hidden="1" x14ac:dyDescent="0.35">
      <c r="A48">
        <v>44750</v>
      </c>
      <c r="B48" s="2">
        <v>44750</v>
      </c>
      <c r="C48" t="s">
        <v>18</v>
      </c>
      <c r="D48" t="s">
        <v>155</v>
      </c>
      <c r="E48" t="s">
        <v>123</v>
      </c>
      <c r="F48" t="s">
        <v>21</v>
      </c>
      <c r="G48">
        <v>12</v>
      </c>
      <c r="H48" t="s">
        <v>37</v>
      </c>
      <c r="I48" t="s">
        <v>76</v>
      </c>
      <c r="J48" t="s">
        <v>467</v>
      </c>
      <c r="K48" t="s">
        <v>169</v>
      </c>
      <c r="L48">
        <v>0.73199999999999998</v>
      </c>
      <c r="M48">
        <v>3.21</v>
      </c>
      <c r="N48">
        <v>-0.32100000000000001</v>
      </c>
      <c r="O48" t="s">
        <v>180</v>
      </c>
      <c r="P48">
        <v>0.63800000000000001</v>
      </c>
      <c r="Q48">
        <v>9.3999999999999972E-2</v>
      </c>
      <c r="R48">
        <v>14.91</v>
      </c>
      <c r="S48">
        <v>-1.4910000000000001</v>
      </c>
      <c r="T48">
        <v>-1.1700000000000002</v>
      </c>
      <c r="U48">
        <v>30.5</v>
      </c>
      <c r="V48">
        <f>U48/(2*3.14)</f>
        <v>4.8566878980891719</v>
      </c>
      <c r="W48">
        <f>V48</f>
        <v>4.8566878980891719</v>
      </c>
      <c r="X48">
        <f t="shared" si="3"/>
        <v>74.101994439429589</v>
      </c>
      <c r="Y48">
        <f t="shared" si="14"/>
        <v>0.14733542319749213</v>
      </c>
      <c r="Z48">
        <f t="shared" si="10"/>
        <v>1.126504922144652E-5</v>
      </c>
      <c r="AA48">
        <f t="shared" si="11"/>
        <v>11.265049221446521</v>
      </c>
      <c r="AB48">
        <f t="shared" si="12"/>
        <v>8.347626147675307E-8</v>
      </c>
      <c r="AC48">
        <f t="shared" si="13"/>
        <v>8.3476261476753078E-2</v>
      </c>
      <c r="AD48">
        <f t="shared" si="8"/>
        <v>7.1347232031412883E-2</v>
      </c>
    </row>
    <row r="49" spans="1:30" hidden="1" x14ac:dyDescent="0.35">
      <c r="A49">
        <v>44777</v>
      </c>
      <c r="B49" s="9">
        <v>44777</v>
      </c>
      <c r="C49" t="s">
        <v>18</v>
      </c>
      <c r="D49" t="s">
        <v>196</v>
      </c>
      <c r="E49" t="s">
        <v>123</v>
      </c>
      <c r="F49" t="s">
        <v>21</v>
      </c>
      <c r="G49">
        <v>3</v>
      </c>
      <c r="H49" t="s">
        <v>37</v>
      </c>
      <c r="I49" t="s">
        <v>76</v>
      </c>
      <c r="J49" t="s">
        <v>467</v>
      </c>
      <c r="K49" t="s">
        <v>165</v>
      </c>
      <c r="L49">
        <v>0.76500000000000001</v>
      </c>
      <c r="M49">
        <v>4.99</v>
      </c>
      <c r="N49">
        <v>-0.499</v>
      </c>
      <c r="O49" t="s">
        <v>168</v>
      </c>
      <c r="P49">
        <v>0.63800000000000001</v>
      </c>
      <c r="Q49">
        <v>0.127</v>
      </c>
      <c r="R49">
        <v>17.59</v>
      </c>
      <c r="S49">
        <v>-1.7589999999999999</v>
      </c>
      <c r="T49">
        <v>-1.2599999999999998</v>
      </c>
      <c r="U49">
        <v>103.7</v>
      </c>
      <c r="V49">
        <f>U49/2</f>
        <v>51.85</v>
      </c>
      <c r="W49">
        <f>V49/10</f>
        <v>5.1850000000000005</v>
      </c>
      <c r="X49">
        <f t="shared" si="3"/>
        <v>84.45921241775001</v>
      </c>
      <c r="Y49">
        <f t="shared" si="14"/>
        <v>0.19905956112852666</v>
      </c>
      <c r="Z49">
        <f t="shared" si="10"/>
        <v>1.6315300846468396E-5</v>
      </c>
      <c r="AA49">
        <f t="shared" si="11"/>
        <v>16.315300846468396</v>
      </c>
      <c r="AB49">
        <f t="shared" si="12"/>
        <v>1.3779774598513709E-7</v>
      </c>
      <c r="AC49">
        <f t="shared" si="13"/>
        <v>0.13779774598513708</v>
      </c>
      <c r="AD49">
        <f t="shared" si="8"/>
        <v>0.10936329046439452</v>
      </c>
    </row>
    <row r="50" spans="1:30" hidden="1" x14ac:dyDescent="0.35">
      <c r="A50">
        <v>44791</v>
      </c>
      <c r="B50" s="2">
        <v>44791</v>
      </c>
      <c r="C50" t="s">
        <v>18</v>
      </c>
      <c r="D50" t="s">
        <v>214</v>
      </c>
      <c r="E50" t="s">
        <v>123</v>
      </c>
      <c r="F50" t="s">
        <v>21</v>
      </c>
      <c r="G50">
        <v>5</v>
      </c>
      <c r="H50" t="s">
        <v>37</v>
      </c>
      <c r="I50" t="s">
        <v>76</v>
      </c>
      <c r="J50" t="s">
        <v>467</v>
      </c>
      <c r="K50" t="s">
        <v>222</v>
      </c>
      <c r="L50">
        <v>0.78600000000000003</v>
      </c>
      <c r="M50">
        <v>6.21</v>
      </c>
      <c r="N50">
        <v>-0.621</v>
      </c>
      <c r="O50" t="s">
        <v>223</v>
      </c>
      <c r="P50">
        <v>0.66100000000000003</v>
      </c>
      <c r="Q50">
        <v>0.125</v>
      </c>
      <c r="R50">
        <v>19.559999999999999</v>
      </c>
      <c r="S50">
        <v>-1.956</v>
      </c>
      <c r="T50">
        <v>-1.335</v>
      </c>
      <c r="U50">
        <v>103.7</v>
      </c>
      <c r="V50">
        <f>U50/2</f>
        <v>51.85</v>
      </c>
      <c r="W50">
        <f>V50/10</f>
        <v>5.1850000000000005</v>
      </c>
      <c r="X50">
        <f t="shared" si="3"/>
        <v>84.45921241775001</v>
      </c>
      <c r="Y50">
        <f t="shared" si="14"/>
        <v>0.18910741301059</v>
      </c>
      <c r="Z50">
        <f t="shared" si="10"/>
        <v>1.5317052142079523E-5</v>
      </c>
      <c r="AA50">
        <f t="shared" si="11"/>
        <v>15.317052142079522</v>
      </c>
      <c r="AB50">
        <f t="shared" si="12"/>
        <v>1.2936661604816473E-7</v>
      </c>
      <c r="AC50">
        <f t="shared" si="13"/>
        <v>0.12936661604816471</v>
      </c>
      <c r="AD50">
        <f t="shared" si="8"/>
        <v>9.6903832245816265E-2</v>
      </c>
    </row>
    <row r="51" spans="1:30" hidden="1" x14ac:dyDescent="0.35">
      <c r="A51">
        <v>44805</v>
      </c>
      <c r="B51" s="2">
        <v>44805</v>
      </c>
      <c r="C51" t="s">
        <v>18</v>
      </c>
      <c r="D51" t="s">
        <v>232</v>
      </c>
      <c r="E51" t="s">
        <v>123</v>
      </c>
      <c r="F51" t="s">
        <v>21</v>
      </c>
      <c r="G51">
        <v>1</v>
      </c>
      <c r="H51" t="s">
        <v>37</v>
      </c>
      <c r="I51" t="s">
        <v>76</v>
      </c>
      <c r="J51" t="s">
        <v>467</v>
      </c>
      <c r="K51" t="s">
        <v>188</v>
      </c>
      <c r="L51">
        <v>0.748</v>
      </c>
      <c r="M51">
        <v>11.72</v>
      </c>
      <c r="N51">
        <v>-1.1720000000000002</v>
      </c>
      <c r="O51" t="s">
        <v>240</v>
      </c>
      <c r="P51">
        <v>0.66200000000000003</v>
      </c>
      <c r="Q51">
        <v>8.5999999999999965E-2</v>
      </c>
      <c r="R51">
        <v>23.97</v>
      </c>
      <c r="S51">
        <v>-2.3969999999999998</v>
      </c>
      <c r="T51">
        <v>-1.2249999999999996</v>
      </c>
      <c r="U51">
        <v>103.7</v>
      </c>
      <c r="V51">
        <f>U51/2</f>
        <v>51.85</v>
      </c>
      <c r="W51">
        <f>V51/10</f>
        <v>5.1850000000000005</v>
      </c>
      <c r="X51">
        <f t="shared" si="3"/>
        <v>84.45921241775001</v>
      </c>
      <c r="Y51">
        <f t="shared" si="14"/>
        <v>0.12990936555891233</v>
      </c>
      <c r="Z51">
        <f t="shared" si="10"/>
        <v>9.6480238832320397E-6</v>
      </c>
      <c r="AA51">
        <f t="shared" si="11"/>
        <v>9.6480238832320389</v>
      </c>
      <c r="AB51">
        <f t="shared" si="12"/>
        <v>8.1486449856542024E-8</v>
      </c>
      <c r="AC51">
        <f t="shared" si="13"/>
        <v>8.1486449856542006E-2</v>
      </c>
      <c r="AD51">
        <f t="shared" si="8"/>
        <v>6.6519550903299612E-2</v>
      </c>
    </row>
    <row r="52" spans="1:30" hidden="1" x14ac:dyDescent="0.35">
      <c r="A52">
        <v>44722</v>
      </c>
      <c r="B52" s="2">
        <v>44722</v>
      </c>
      <c r="C52" t="s">
        <v>18</v>
      </c>
      <c r="D52" t="s">
        <v>19</v>
      </c>
      <c r="E52" t="s">
        <v>123</v>
      </c>
      <c r="F52" t="s">
        <v>21</v>
      </c>
      <c r="G52">
        <v>15</v>
      </c>
      <c r="H52" t="s">
        <v>37</v>
      </c>
      <c r="I52" t="s">
        <v>132</v>
      </c>
      <c r="J52" t="s">
        <v>466</v>
      </c>
      <c r="K52" t="s">
        <v>128</v>
      </c>
      <c r="L52">
        <v>0.80600000000000005</v>
      </c>
      <c r="M52">
        <v>2.56</v>
      </c>
      <c r="N52">
        <v>-0.25600000000000001</v>
      </c>
      <c r="O52" t="s">
        <v>129</v>
      </c>
      <c r="P52">
        <v>0.67</v>
      </c>
      <c r="Q52">
        <v>0.13600000000000001</v>
      </c>
      <c r="R52">
        <v>12.76</v>
      </c>
      <c r="S52">
        <v>-1.276</v>
      </c>
      <c r="T52">
        <v>-1.02</v>
      </c>
      <c r="U52">
        <v>20.25</v>
      </c>
      <c r="V52">
        <f>U52/(2*3.14)</f>
        <v>3.2245222929936306</v>
      </c>
      <c r="W52">
        <f>V52</f>
        <v>3.2245222929936306</v>
      </c>
      <c r="X52">
        <f t="shared" si="3"/>
        <v>32.66482031154915</v>
      </c>
      <c r="Y52">
        <f t="shared" si="14"/>
        <v>0.20298507462686569</v>
      </c>
      <c r="Z52">
        <f t="shared" si="10"/>
        <v>1.671226353782392E-5</v>
      </c>
      <c r="AA52">
        <f t="shared" si="11"/>
        <v>16.712263537823919</v>
      </c>
      <c r="AB52">
        <f t="shared" si="12"/>
        <v>5.4590308546227301E-8</v>
      </c>
      <c r="AC52">
        <f t="shared" si="13"/>
        <v>5.4590308546227297E-2</v>
      </c>
      <c r="AD52">
        <f t="shared" si="8"/>
        <v>5.3519910339438523E-2</v>
      </c>
    </row>
    <row r="53" spans="1:30" hidden="1" x14ac:dyDescent="0.35">
      <c r="A53">
        <v>44734</v>
      </c>
      <c r="B53" s="2">
        <v>44734</v>
      </c>
      <c r="C53" t="s">
        <v>18</v>
      </c>
      <c r="D53" t="s">
        <v>141</v>
      </c>
      <c r="E53" t="s">
        <v>123</v>
      </c>
      <c r="F53" t="s">
        <v>21</v>
      </c>
      <c r="G53">
        <v>3</v>
      </c>
      <c r="H53" t="s">
        <v>37</v>
      </c>
      <c r="I53" t="s">
        <v>132</v>
      </c>
      <c r="J53" t="s">
        <v>466</v>
      </c>
      <c r="K53" t="s">
        <v>142</v>
      </c>
      <c r="L53">
        <v>0.68600000000000005</v>
      </c>
      <c r="M53">
        <v>2.25</v>
      </c>
      <c r="N53">
        <v>-0.22500000000000001</v>
      </c>
      <c r="O53" t="s">
        <v>149</v>
      </c>
      <c r="P53">
        <v>0.58499999999999996</v>
      </c>
      <c r="Q53">
        <v>0.10100000000000009</v>
      </c>
      <c r="R53">
        <v>9.76</v>
      </c>
      <c r="S53">
        <v>-0.97599999999999998</v>
      </c>
      <c r="T53">
        <v>-0.751</v>
      </c>
      <c r="U53">
        <v>20.25</v>
      </c>
      <c r="V53">
        <f>U53/(2*3.14)</f>
        <v>3.2245222929936306</v>
      </c>
      <c r="W53">
        <f>V53</f>
        <v>3.2245222929936306</v>
      </c>
      <c r="X53">
        <f t="shared" si="3"/>
        <v>32.66482031154915</v>
      </c>
      <c r="Y53">
        <f t="shared" si="14"/>
        <v>0.17264957264957281</v>
      </c>
      <c r="Z53">
        <f t="shared" si="10"/>
        <v>1.3692971409738832E-5</v>
      </c>
      <c r="AA53">
        <f t="shared" si="11"/>
        <v>13.692971409738831</v>
      </c>
      <c r="AB53">
        <f t="shared" si="12"/>
        <v>4.4727845063029874E-8</v>
      </c>
      <c r="AC53">
        <f t="shared" si="13"/>
        <v>4.4727845063029875E-2</v>
      </c>
      <c r="AD53">
        <f t="shared" si="8"/>
        <v>5.9557716462090377E-2</v>
      </c>
    </row>
    <row r="54" spans="1:30" hidden="1" x14ac:dyDescent="0.35">
      <c r="A54">
        <v>44750</v>
      </c>
      <c r="B54" s="2">
        <v>44750</v>
      </c>
      <c r="C54" t="s">
        <v>18</v>
      </c>
      <c r="D54" t="s">
        <v>155</v>
      </c>
      <c r="E54" t="s">
        <v>123</v>
      </c>
      <c r="F54" t="s">
        <v>21</v>
      </c>
      <c r="G54">
        <v>6</v>
      </c>
      <c r="H54" t="s">
        <v>37</v>
      </c>
      <c r="I54" t="s">
        <v>132</v>
      </c>
      <c r="J54" t="s">
        <v>466</v>
      </c>
      <c r="K54" t="s">
        <v>134</v>
      </c>
      <c r="L54">
        <v>0.878</v>
      </c>
      <c r="M54">
        <v>5.54</v>
      </c>
      <c r="N54">
        <v>-0.55400000000000005</v>
      </c>
      <c r="O54" t="s">
        <v>179</v>
      </c>
      <c r="P54">
        <v>0.69099999999999995</v>
      </c>
      <c r="Q54">
        <v>0.18700000000000006</v>
      </c>
      <c r="R54">
        <v>17.18</v>
      </c>
      <c r="S54">
        <v>-1.718</v>
      </c>
      <c r="T54">
        <v>-1.1639999999999999</v>
      </c>
      <c r="U54">
        <v>20.25</v>
      </c>
      <c r="V54">
        <f>U54/(2*3.14)</f>
        <v>3.2245222929936306</v>
      </c>
      <c r="W54">
        <f>V54</f>
        <v>3.2245222929936306</v>
      </c>
      <c r="X54">
        <f t="shared" si="3"/>
        <v>32.66482031154915</v>
      </c>
      <c r="Y54">
        <f t="shared" si="14"/>
        <v>0.27062228654124465</v>
      </c>
      <c r="Z54">
        <f t="shared" si="10"/>
        <v>2.3811486192835838E-5</v>
      </c>
      <c r="AA54">
        <f t="shared" si="11"/>
        <v>23.811486192835837</v>
      </c>
      <c r="AB54">
        <f t="shared" si="12"/>
        <v>7.7779791783991615E-8</v>
      </c>
      <c r="AC54">
        <f t="shared" si="13"/>
        <v>7.7779791783991609E-2</v>
      </c>
      <c r="AD54">
        <f t="shared" si="8"/>
        <v>6.6821126962192112E-2</v>
      </c>
    </row>
    <row r="55" spans="1:30" hidden="1" x14ac:dyDescent="0.35">
      <c r="A55">
        <v>44777</v>
      </c>
      <c r="B55" s="10">
        <v>44777</v>
      </c>
      <c r="C55" t="s">
        <v>18</v>
      </c>
      <c r="D55" t="s">
        <v>196</v>
      </c>
      <c r="E55" t="s">
        <v>123</v>
      </c>
      <c r="F55" t="s">
        <v>21</v>
      </c>
      <c r="G55">
        <v>7</v>
      </c>
      <c r="H55" t="s">
        <v>37</v>
      </c>
      <c r="I55" t="s">
        <v>132</v>
      </c>
      <c r="J55" t="s">
        <v>466</v>
      </c>
      <c r="K55" t="s">
        <v>165</v>
      </c>
      <c r="L55">
        <v>0.89400000000000002</v>
      </c>
      <c r="M55">
        <v>4.18</v>
      </c>
      <c r="N55">
        <v>-0.41799999999999998</v>
      </c>
      <c r="O55" t="s">
        <v>168</v>
      </c>
      <c r="P55">
        <v>0.83899999999999997</v>
      </c>
      <c r="Q55">
        <v>5.5000000000000049E-2</v>
      </c>
      <c r="R55">
        <v>22.29</v>
      </c>
      <c r="S55">
        <v>-2.2290000000000001</v>
      </c>
      <c r="T55">
        <v>-1.8110000000000002</v>
      </c>
      <c r="U55">
        <v>66.400000000000006</v>
      </c>
      <c r="V55">
        <f>U55/2</f>
        <v>33.200000000000003</v>
      </c>
      <c r="W55">
        <f>V55/10</f>
        <v>3.3200000000000003</v>
      </c>
      <c r="X55">
        <f t="shared" si="3"/>
        <v>34.627861616000004</v>
      </c>
      <c r="Y55">
        <f>(P55-L55)/L55</f>
        <v>-6.1521252796420636E-2</v>
      </c>
      <c r="Z55" t="e">
        <f t="shared" si="10"/>
        <v>#NUM!</v>
      </c>
      <c r="AA55" t="e">
        <f t="shared" si="11"/>
        <v>#NUM!</v>
      </c>
      <c r="AB55" t="e">
        <f t="shared" si="12"/>
        <v>#NUM!</v>
      </c>
      <c r="AC55" t="e">
        <f t="shared" si="13"/>
        <v>#NUM!</v>
      </c>
      <c r="AD55" t="e">
        <f t="shared" si="8"/>
        <v>#NUM!</v>
      </c>
    </row>
    <row r="56" spans="1:30" hidden="1" x14ac:dyDescent="0.35">
      <c r="A56">
        <v>44790</v>
      </c>
      <c r="B56" s="2">
        <v>44790</v>
      </c>
      <c r="C56" t="s">
        <v>18</v>
      </c>
      <c r="D56" t="s">
        <v>214</v>
      </c>
      <c r="E56" t="s">
        <v>123</v>
      </c>
      <c r="F56" t="s">
        <v>21</v>
      </c>
      <c r="G56">
        <v>4</v>
      </c>
      <c r="H56" t="s">
        <v>37</v>
      </c>
      <c r="I56" t="s">
        <v>132</v>
      </c>
      <c r="J56" t="s">
        <v>466</v>
      </c>
      <c r="K56" t="s">
        <v>69</v>
      </c>
      <c r="L56">
        <v>0.91100000000000003</v>
      </c>
      <c r="M56">
        <v>11.45</v>
      </c>
      <c r="N56">
        <v>-1.145</v>
      </c>
      <c r="O56" t="s">
        <v>129</v>
      </c>
      <c r="P56">
        <v>0.74199999999999999</v>
      </c>
      <c r="Q56">
        <v>0.16900000000000004</v>
      </c>
      <c r="R56">
        <v>19.12</v>
      </c>
      <c r="S56">
        <v>-1.9120000000000001</v>
      </c>
      <c r="T56">
        <v>-0.76700000000000013</v>
      </c>
      <c r="U56">
        <v>66.400000000000006</v>
      </c>
      <c r="V56">
        <f>U56/2</f>
        <v>33.200000000000003</v>
      </c>
      <c r="W56">
        <f>V56/10</f>
        <v>3.3200000000000003</v>
      </c>
      <c r="X56">
        <f t="shared" si="3"/>
        <v>34.627861616000004</v>
      </c>
      <c r="Y56">
        <f>(L56-P56)/P56</f>
        <v>0.2277628032345014</v>
      </c>
      <c r="Z56">
        <f t="shared" si="10"/>
        <v>1.925787162707545E-5</v>
      </c>
      <c r="AA56">
        <f t="shared" si="11"/>
        <v>19.257871627075449</v>
      </c>
      <c r="AB56">
        <f t="shared" si="12"/>
        <v>6.668589137210616E-8</v>
      </c>
      <c r="AC56">
        <f t="shared" si="13"/>
        <v>6.6685891372106149E-2</v>
      </c>
      <c r="AD56">
        <f t="shared" si="8"/>
        <v>8.6943795791533426E-2</v>
      </c>
    </row>
    <row r="57" spans="1:30" hidden="1" x14ac:dyDescent="0.35">
      <c r="A57">
        <v>44805</v>
      </c>
      <c r="B57" s="2">
        <v>44805</v>
      </c>
      <c r="C57" t="s">
        <v>18</v>
      </c>
      <c r="D57" t="s">
        <v>232</v>
      </c>
      <c r="E57" t="s">
        <v>123</v>
      </c>
      <c r="F57" t="s">
        <v>21</v>
      </c>
      <c r="G57">
        <v>4</v>
      </c>
      <c r="H57" t="s">
        <v>37</v>
      </c>
      <c r="I57" t="s">
        <v>132</v>
      </c>
      <c r="J57" t="s">
        <v>466</v>
      </c>
      <c r="K57" t="s">
        <v>188</v>
      </c>
      <c r="L57">
        <v>0.85599999999999998</v>
      </c>
      <c r="M57">
        <v>10.87</v>
      </c>
      <c r="N57">
        <v>-1.087</v>
      </c>
      <c r="O57" t="s">
        <v>240</v>
      </c>
      <c r="P57">
        <v>0.72399999999999998</v>
      </c>
      <c r="Q57">
        <v>0.13200000000000001</v>
      </c>
      <c r="R57">
        <v>24.35</v>
      </c>
      <c r="S57">
        <v>-2.4350000000000001</v>
      </c>
      <c r="T57">
        <v>-1.3480000000000001</v>
      </c>
      <c r="U57">
        <v>66.400000000000006</v>
      </c>
      <c r="V57">
        <f>U57/2</f>
        <v>33.200000000000003</v>
      </c>
      <c r="W57">
        <f>V57/10</f>
        <v>3.3200000000000003</v>
      </c>
      <c r="X57">
        <f t="shared" si="3"/>
        <v>34.627861616000004</v>
      </c>
      <c r="Y57">
        <f>(L57-P57)/P57</f>
        <v>0.18232044198895028</v>
      </c>
      <c r="Z57">
        <f t="shared" si="10"/>
        <v>1.4643176452367464E-5</v>
      </c>
      <c r="AA57">
        <f t="shared" si="11"/>
        <v>14.643176452367465</v>
      </c>
      <c r="AB57">
        <f t="shared" si="12"/>
        <v>5.0706188781125047E-8</v>
      </c>
      <c r="AC57">
        <f t="shared" si="13"/>
        <v>5.0706188781125046E-2</v>
      </c>
      <c r="AD57">
        <f t="shared" si="8"/>
        <v>3.7615867048312344E-2</v>
      </c>
    </row>
    <row r="58" spans="1:30" hidden="1" x14ac:dyDescent="0.35">
      <c r="A58">
        <v>44722</v>
      </c>
      <c r="B58" s="2">
        <v>44722</v>
      </c>
      <c r="C58" t="s">
        <v>18</v>
      </c>
      <c r="D58" t="s">
        <v>19</v>
      </c>
      <c r="E58" t="s">
        <v>123</v>
      </c>
      <c r="F58" t="s">
        <v>21</v>
      </c>
      <c r="G58">
        <v>1</v>
      </c>
      <c r="H58" t="s">
        <v>29</v>
      </c>
      <c r="I58" t="s">
        <v>124</v>
      </c>
      <c r="J58" t="s">
        <v>465</v>
      </c>
      <c r="K58" t="s">
        <v>125</v>
      </c>
      <c r="L58">
        <v>0.76300000000000001</v>
      </c>
      <c r="M58">
        <v>2.34</v>
      </c>
      <c r="N58">
        <v>-0.23399999999999999</v>
      </c>
      <c r="O58" t="s">
        <v>126</v>
      </c>
      <c r="P58">
        <v>0.58399999999999996</v>
      </c>
      <c r="Q58">
        <v>0.17900000000000005</v>
      </c>
      <c r="R58">
        <v>4.42</v>
      </c>
      <c r="S58">
        <v>-0.442</v>
      </c>
      <c r="T58">
        <v>-0.20800000000000002</v>
      </c>
      <c r="U58">
        <v>20.5</v>
      </c>
      <c r="V58">
        <f>U58/(2*3.14)</f>
        <v>3.2643312101910826</v>
      </c>
      <c r="W58">
        <f>V58</f>
        <v>3.2643312101910826</v>
      </c>
      <c r="X58">
        <f t="shared" si="3"/>
        <v>33.476337719075815</v>
      </c>
      <c r="Y58">
        <f>(L58-P58)/P58</f>
        <v>0.30650684931506861</v>
      </c>
      <c r="Z58">
        <f t="shared" si="10"/>
        <v>2.7755868914346271E-5</v>
      </c>
      <c r="AA58">
        <f t="shared" si="11"/>
        <v>27.755868914346273</v>
      </c>
      <c r="AB58">
        <f t="shared" si="12"/>
        <v>9.2916484146305386E-8</v>
      </c>
      <c r="AC58">
        <f t="shared" si="13"/>
        <v>9.2916484146305392E-2</v>
      </c>
      <c r="AD58">
        <f t="shared" si="8"/>
        <v>0.44671386608800667</v>
      </c>
    </row>
    <row r="59" spans="1:30" hidden="1" x14ac:dyDescent="0.35">
      <c r="A59">
        <v>44733</v>
      </c>
      <c r="B59" s="2">
        <v>44733</v>
      </c>
      <c r="C59" t="s">
        <v>18</v>
      </c>
      <c r="D59" t="s">
        <v>141</v>
      </c>
      <c r="E59" t="s">
        <v>123</v>
      </c>
      <c r="F59" t="s">
        <v>21</v>
      </c>
      <c r="G59">
        <v>3</v>
      </c>
      <c r="H59" t="s">
        <v>29</v>
      </c>
      <c r="I59" t="s">
        <v>124</v>
      </c>
      <c r="J59" t="s">
        <v>465</v>
      </c>
      <c r="K59" t="s">
        <v>145</v>
      </c>
      <c r="L59">
        <v>0.75600000000000001</v>
      </c>
      <c r="M59">
        <v>2.84</v>
      </c>
      <c r="N59">
        <v>-0.28399999999999997</v>
      </c>
      <c r="O59" t="s">
        <v>146</v>
      </c>
      <c r="P59">
        <v>0.58699999999999997</v>
      </c>
      <c r="Q59">
        <v>0.16900000000000004</v>
      </c>
      <c r="R59">
        <v>19.77</v>
      </c>
      <c r="S59">
        <v>-1.9769999999999999</v>
      </c>
      <c r="T59">
        <v>-1.6929999999999998</v>
      </c>
      <c r="U59">
        <v>20.5</v>
      </c>
      <c r="V59">
        <f>U59/(2*3.14)</f>
        <v>3.2643312101910826</v>
      </c>
      <c r="W59">
        <f>V59</f>
        <v>3.2643312101910826</v>
      </c>
      <c r="X59">
        <f t="shared" si="3"/>
        <v>33.476337719075815</v>
      </c>
      <c r="Y59">
        <f>(L59-P59)/P59</f>
        <v>0.28790459965928455</v>
      </c>
      <c r="Z59">
        <f t="shared" si="10"/>
        <v>2.5696974416167819E-5</v>
      </c>
      <c r="AA59">
        <f t="shared" si="11"/>
        <v>25.696974416167819</v>
      </c>
      <c r="AB59">
        <f t="shared" si="12"/>
        <v>8.6024059391408491E-8</v>
      </c>
      <c r="AC59">
        <f t="shared" si="13"/>
        <v>8.6024059391408489E-2</v>
      </c>
      <c r="AD59">
        <f t="shared" si="8"/>
        <v>5.0811612162674838E-2</v>
      </c>
    </row>
    <row r="60" spans="1:30" hidden="1" x14ac:dyDescent="0.35">
      <c r="A60">
        <v>44750</v>
      </c>
      <c r="B60" s="2">
        <v>44750</v>
      </c>
      <c r="C60" t="s">
        <v>18</v>
      </c>
      <c r="D60" t="s">
        <v>155</v>
      </c>
      <c r="E60" t="s">
        <v>123</v>
      </c>
      <c r="F60" t="s">
        <v>21</v>
      </c>
      <c r="G60">
        <v>3</v>
      </c>
      <c r="H60" t="s">
        <v>29</v>
      </c>
      <c r="I60" t="s">
        <v>124</v>
      </c>
      <c r="J60" t="s">
        <v>465</v>
      </c>
      <c r="K60" t="s">
        <v>134</v>
      </c>
      <c r="L60">
        <v>0.80300000000000005</v>
      </c>
      <c r="M60">
        <v>13.35</v>
      </c>
      <c r="N60">
        <v>-1.335</v>
      </c>
      <c r="O60" t="s">
        <v>179</v>
      </c>
      <c r="P60">
        <v>0.60699999999999998</v>
      </c>
      <c r="Q60">
        <v>0.19600000000000006</v>
      </c>
      <c r="R60">
        <v>24.13</v>
      </c>
      <c r="S60">
        <v>-2.4129999999999998</v>
      </c>
      <c r="T60">
        <v>-1.0779999999999998</v>
      </c>
      <c r="U60">
        <v>20.5</v>
      </c>
      <c r="V60">
        <f>U60/(2*3.14)</f>
        <v>3.2643312101910826</v>
      </c>
      <c r="W60">
        <f>V60</f>
        <v>3.2643312101910826</v>
      </c>
      <c r="X60">
        <f t="shared" si="3"/>
        <v>33.476337719075815</v>
      </c>
      <c r="Y60">
        <f>(L60-P60)/P60</f>
        <v>0.32289950576606269</v>
      </c>
      <c r="Z60">
        <f t="shared" si="10"/>
        <v>2.9594356868790647E-5</v>
      </c>
      <c r="AA60">
        <f t="shared" si="11"/>
        <v>29.594356868790648</v>
      </c>
      <c r="AB60">
        <f t="shared" si="12"/>
        <v>9.9071068511848665E-8</v>
      </c>
      <c r="AC60">
        <f t="shared" si="13"/>
        <v>9.9071068511848673E-2</v>
      </c>
      <c r="AD60">
        <f t="shared" si="8"/>
        <v>9.190266095718802E-2</v>
      </c>
    </row>
    <row r="61" spans="1:30" hidden="1" x14ac:dyDescent="0.35">
      <c r="A61">
        <v>44776</v>
      </c>
      <c r="B61" s="2">
        <v>44776</v>
      </c>
      <c r="C61" t="s">
        <v>18</v>
      </c>
      <c r="D61" t="s">
        <v>196</v>
      </c>
      <c r="E61" t="s">
        <v>123</v>
      </c>
      <c r="F61" t="s">
        <v>21</v>
      </c>
      <c r="G61">
        <v>3</v>
      </c>
      <c r="H61" t="s">
        <v>29</v>
      </c>
      <c r="I61" t="s">
        <v>124</v>
      </c>
      <c r="J61" t="s">
        <v>465</v>
      </c>
      <c r="K61" t="s">
        <v>87</v>
      </c>
      <c r="L61">
        <v>0.78300000000000003</v>
      </c>
      <c r="M61">
        <v>5.07</v>
      </c>
      <c r="N61">
        <v>-0.50700000000000001</v>
      </c>
      <c r="O61" t="s">
        <v>201</v>
      </c>
      <c r="P61">
        <v>0.61799999999999999</v>
      </c>
      <c r="Q61">
        <v>0.16500000000000004</v>
      </c>
      <c r="R61">
        <v>13.24</v>
      </c>
      <c r="S61">
        <v>-1.3240000000000001</v>
      </c>
      <c r="T61">
        <v>-0.81700000000000006</v>
      </c>
      <c r="U61">
        <v>69.5</v>
      </c>
      <c r="V61">
        <f>U61/2</f>
        <v>34.75</v>
      </c>
      <c r="W61">
        <f>V61/10</f>
        <v>3.4750000000000001</v>
      </c>
      <c r="X61">
        <f t="shared" si="3"/>
        <v>37.936662743749999</v>
      </c>
      <c r="Y61">
        <f>(P61-L61)/L61</f>
        <v>-0.21072796934865903</v>
      </c>
      <c r="Z61" t="e">
        <f t="shared" si="10"/>
        <v>#NUM!</v>
      </c>
      <c r="AA61" t="e">
        <f t="shared" si="11"/>
        <v>#NUM!</v>
      </c>
      <c r="AB61" t="e">
        <f t="shared" si="12"/>
        <v>#NUM!</v>
      </c>
      <c r="AC61" t="e">
        <f t="shared" si="13"/>
        <v>#NUM!</v>
      </c>
      <c r="AD61" t="e">
        <f t="shared" si="8"/>
        <v>#NUM!</v>
      </c>
    </row>
    <row r="62" spans="1:30" hidden="1" x14ac:dyDescent="0.35">
      <c r="A62">
        <v>44790</v>
      </c>
      <c r="B62" s="2">
        <v>44790</v>
      </c>
      <c r="C62" t="s">
        <v>18</v>
      </c>
      <c r="D62" t="s">
        <v>214</v>
      </c>
      <c r="E62" t="s">
        <v>123</v>
      </c>
      <c r="F62" t="s">
        <v>21</v>
      </c>
      <c r="G62">
        <v>5</v>
      </c>
      <c r="H62" t="s">
        <v>29</v>
      </c>
      <c r="I62" t="s">
        <v>124</v>
      </c>
      <c r="J62" t="s">
        <v>465</v>
      </c>
      <c r="K62" t="s">
        <v>69</v>
      </c>
      <c r="L62">
        <v>0.79600000000000004</v>
      </c>
      <c r="M62">
        <v>22.65</v>
      </c>
      <c r="N62">
        <v>-2.2649999999999997</v>
      </c>
      <c r="O62" t="s">
        <v>129</v>
      </c>
      <c r="P62">
        <v>0.60499999999999998</v>
      </c>
      <c r="Q62">
        <v>0.19100000000000006</v>
      </c>
      <c r="R62">
        <v>34.24</v>
      </c>
      <c r="S62">
        <v>-3.4240000000000004</v>
      </c>
      <c r="T62">
        <v>-1.1590000000000007</v>
      </c>
      <c r="U62">
        <v>69.5</v>
      </c>
      <c r="V62">
        <f>U62/2</f>
        <v>34.75</v>
      </c>
      <c r="W62">
        <f>V62/10</f>
        <v>3.4750000000000001</v>
      </c>
      <c r="X62">
        <f t="shared" si="3"/>
        <v>37.936662743749999</v>
      </c>
      <c r="Y62">
        <f t="shared" ref="Y62:Y70" si="15">(L62-P62)/P62</f>
        <v>0.3157024793388431</v>
      </c>
      <c r="Z62">
        <f t="shared" si="10"/>
        <v>2.8784465555973341E-5</v>
      </c>
      <c r="AA62">
        <f t="shared" si="11"/>
        <v>28.784465555973341</v>
      </c>
      <c r="AB62">
        <f t="shared" si="12"/>
        <v>1.0919865620560489E-7</v>
      </c>
      <c r="AC62">
        <f t="shared" si="13"/>
        <v>0.1091986562056049</v>
      </c>
      <c r="AD62">
        <f t="shared" si="8"/>
        <v>9.4217995000521859E-2</v>
      </c>
    </row>
    <row r="63" spans="1:30" hidden="1" x14ac:dyDescent="0.35">
      <c r="A63">
        <v>44804</v>
      </c>
      <c r="B63" s="2">
        <v>44804</v>
      </c>
      <c r="C63" t="s">
        <v>18</v>
      </c>
      <c r="D63" t="s">
        <v>232</v>
      </c>
      <c r="E63" t="s">
        <v>123</v>
      </c>
      <c r="F63" t="s">
        <v>21</v>
      </c>
      <c r="G63">
        <v>1</v>
      </c>
      <c r="H63" t="s">
        <v>29</v>
      </c>
      <c r="I63" t="s">
        <v>124</v>
      </c>
      <c r="J63" t="s">
        <v>465</v>
      </c>
      <c r="K63" t="s">
        <v>234</v>
      </c>
      <c r="L63">
        <v>0.80600000000000005</v>
      </c>
      <c r="M63">
        <v>12.53</v>
      </c>
      <c r="N63">
        <v>-1.2529999999999999</v>
      </c>
      <c r="O63" t="s">
        <v>32</v>
      </c>
      <c r="P63">
        <v>0.63100000000000001</v>
      </c>
      <c r="Q63">
        <v>0.17500000000000004</v>
      </c>
      <c r="R63">
        <v>22.45</v>
      </c>
      <c r="S63">
        <v>-2.2450000000000001</v>
      </c>
      <c r="T63">
        <v>-0.99200000000000021</v>
      </c>
      <c r="U63">
        <v>69.5</v>
      </c>
      <c r="V63">
        <f>U63/2</f>
        <v>34.75</v>
      </c>
      <c r="W63">
        <f>V63/10</f>
        <v>3.4750000000000001</v>
      </c>
      <c r="X63">
        <f t="shared" si="3"/>
        <v>37.936662743749999</v>
      </c>
      <c r="Y63">
        <f t="shared" si="15"/>
        <v>0.27733755942947708</v>
      </c>
      <c r="Z63">
        <f t="shared" si="10"/>
        <v>2.454090973773915E-5</v>
      </c>
      <c r="AA63">
        <f t="shared" si="11"/>
        <v>24.540909737739149</v>
      </c>
      <c r="AB63">
        <f t="shared" si="12"/>
        <v>9.3100021614542034E-8</v>
      </c>
      <c r="AC63">
        <f t="shared" si="13"/>
        <v>9.3100021614542033E-2</v>
      </c>
      <c r="AD63">
        <f t="shared" si="8"/>
        <v>9.3850828240465742E-2</v>
      </c>
    </row>
    <row r="64" spans="1:30" hidden="1" x14ac:dyDescent="0.35">
      <c r="A64">
        <v>44722</v>
      </c>
      <c r="B64" s="2">
        <v>44722</v>
      </c>
      <c r="C64" t="s">
        <v>18</v>
      </c>
      <c r="D64" t="s">
        <v>19</v>
      </c>
      <c r="E64" t="s">
        <v>123</v>
      </c>
      <c r="F64" t="s">
        <v>21</v>
      </c>
      <c r="G64">
        <v>6</v>
      </c>
      <c r="H64" t="s">
        <v>41</v>
      </c>
      <c r="I64" t="s">
        <v>127</v>
      </c>
      <c r="J64" t="s">
        <v>464</v>
      </c>
      <c r="K64" t="s">
        <v>125</v>
      </c>
      <c r="L64">
        <v>0.71399999999999997</v>
      </c>
      <c r="M64">
        <v>2.4500000000000002</v>
      </c>
      <c r="N64">
        <v>-0.24500000000000002</v>
      </c>
      <c r="O64" t="s">
        <v>126</v>
      </c>
      <c r="P64">
        <v>0.57999999999999996</v>
      </c>
      <c r="Q64">
        <v>0.13400000000000001</v>
      </c>
      <c r="R64">
        <v>3.92</v>
      </c>
      <c r="S64">
        <v>-0.39200000000000002</v>
      </c>
      <c r="T64">
        <v>-0.14699999999999999</v>
      </c>
      <c r="U64">
        <v>24.25</v>
      </c>
      <c r="V64">
        <f>U64/(2*3.14)</f>
        <v>3.8614649681528661</v>
      </c>
      <c r="W64">
        <f>V64</f>
        <v>3.8614649681528661</v>
      </c>
      <c r="X64">
        <f t="shared" si="3"/>
        <v>46.843971088456932</v>
      </c>
      <c r="Y64">
        <f t="shared" si="15"/>
        <v>0.23103448275862071</v>
      </c>
      <c r="Z64">
        <f t="shared" si="10"/>
        <v>1.9598963680461674E-5</v>
      </c>
      <c r="AA64">
        <f t="shared" si="11"/>
        <v>19.598963680461672</v>
      </c>
      <c r="AB64">
        <f t="shared" si="12"/>
        <v>9.1809328801126419E-8</v>
      </c>
      <c r="AC64">
        <f t="shared" si="13"/>
        <v>9.1809328801126411E-2</v>
      </c>
      <c r="AD64">
        <f t="shared" si="8"/>
        <v>0.62455325715051979</v>
      </c>
    </row>
    <row r="65" spans="1:30" hidden="1" x14ac:dyDescent="0.35">
      <c r="A65">
        <v>44734</v>
      </c>
      <c r="B65" s="2">
        <v>44734</v>
      </c>
      <c r="C65" t="s">
        <v>18</v>
      </c>
      <c r="D65" t="s">
        <v>141</v>
      </c>
      <c r="E65" t="s">
        <v>123</v>
      </c>
      <c r="F65" t="s">
        <v>21</v>
      </c>
      <c r="G65">
        <v>5</v>
      </c>
      <c r="H65" t="s">
        <v>41</v>
      </c>
      <c r="I65" t="s">
        <v>127</v>
      </c>
      <c r="J65" t="s">
        <v>464</v>
      </c>
      <c r="K65" t="s">
        <v>142</v>
      </c>
      <c r="L65">
        <v>0.83899999999999997</v>
      </c>
      <c r="M65">
        <v>3.02</v>
      </c>
      <c r="N65">
        <v>-0.30199999999999999</v>
      </c>
      <c r="O65" t="s">
        <v>149</v>
      </c>
      <c r="P65">
        <v>0.65800000000000003</v>
      </c>
      <c r="Q65">
        <v>0.18099999999999994</v>
      </c>
      <c r="R65">
        <v>12.28</v>
      </c>
      <c r="S65">
        <v>-1.228</v>
      </c>
      <c r="T65">
        <v>-0.92599999999999993</v>
      </c>
      <c r="U65">
        <v>24.25</v>
      </c>
      <c r="V65">
        <f>U65/(2*3.14)</f>
        <v>3.8614649681528661</v>
      </c>
      <c r="W65">
        <f>V65</f>
        <v>3.8614649681528661</v>
      </c>
      <c r="X65">
        <f t="shared" si="3"/>
        <v>46.843971088456932</v>
      </c>
      <c r="Y65">
        <f t="shared" si="15"/>
        <v>0.2750759878419452</v>
      </c>
      <c r="Z65">
        <f t="shared" si="10"/>
        <v>2.4294793500190601E-5</v>
      </c>
      <c r="AA65">
        <f t="shared" si="11"/>
        <v>24.2947935001906</v>
      </c>
      <c r="AB65">
        <f t="shared" si="12"/>
        <v>1.13806460432296E-7</v>
      </c>
      <c r="AC65">
        <f t="shared" si="13"/>
        <v>0.113806460432296</v>
      </c>
      <c r="AD65">
        <f t="shared" si="8"/>
        <v>0.12290114517526567</v>
      </c>
    </row>
    <row r="66" spans="1:30" hidden="1" x14ac:dyDescent="0.35">
      <c r="A66">
        <v>44734</v>
      </c>
      <c r="B66" s="2">
        <v>44734</v>
      </c>
      <c r="C66" t="s">
        <v>18</v>
      </c>
      <c r="D66" t="s">
        <v>141</v>
      </c>
      <c r="E66" t="s">
        <v>123</v>
      </c>
      <c r="F66" t="s">
        <v>21</v>
      </c>
      <c r="G66">
        <v>6</v>
      </c>
      <c r="H66" t="s">
        <v>41</v>
      </c>
      <c r="I66" t="s">
        <v>127</v>
      </c>
      <c r="J66" t="s">
        <v>464</v>
      </c>
      <c r="K66" t="s">
        <v>142</v>
      </c>
      <c r="L66">
        <v>0.71699999999999997</v>
      </c>
      <c r="M66">
        <v>1.51</v>
      </c>
      <c r="N66">
        <v>-0.151</v>
      </c>
      <c r="O66" t="s">
        <v>149</v>
      </c>
      <c r="P66">
        <v>0.52900000000000003</v>
      </c>
      <c r="Q66">
        <v>0.18799999999999994</v>
      </c>
      <c r="R66">
        <v>14.68</v>
      </c>
      <c r="S66">
        <v>-1.468</v>
      </c>
      <c r="T66">
        <v>-1.3169999999999999</v>
      </c>
      <c r="U66">
        <v>24.25</v>
      </c>
      <c r="V66">
        <f>U66/(2*3.14)</f>
        <v>3.8614649681528661</v>
      </c>
      <c r="W66">
        <f>V66</f>
        <v>3.8614649681528661</v>
      </c>
      <c r="X66">
        <f t="shared" ref="X66:X129" si="16">(W66^2)*3.14159</f>
        <v>46.843971088456932</v>
      </c>
      <c r="Y66">
        <f t="shared" si="15"/>
        <v>0.3553875236294895</v>
      </c>
      <c r="Z66">
        <f t="shared" si="10"/>
        <v>3.3301311804453634E-5</v>
      </c>
      <c r="AA66">
        <f t="shared" si="11"/>
        <v>33.301311804453633</v>
      </c>
      <c r="AB66">
        <f t="shared" si="12"/>
        <v>1.5599656873755157E-7</v>
      </c>
      <c r="AC66">
        <f t="shared" si="13"/>
        <v>0.15599656873755158</v>
      </c>
      <c r="AD66">
        <f t="shared" ref="AD66:AD129" si="17">AC66/ABS(T66)</f>
        <v>0.11844841969442034</v>
      </c>
    </row>
    <row r="67" spans="1:30" hidden="1" x14ac:dyDescent="0.35">
      <c r="A67">
        <v>44750</v>
      </c>
      <c r="B67" s="2">
        <v>44750</v>
      </c>
      <c r="C67" t="s">
        <v>18</v>
      </c>
      <c r="D67" t="s">
        <v>155</v>
      </c>
      <c r="E67" t="s">
        <v>123</v>
      </c>
      <c r="F67" t="s">
        <v>21</v>
      </c>
      <c r="G67">
        <v>9</v>
      </c>
      <c r="H67" t="s">
        <v>41</v>
      </c>
      <c r="I67" t="s">
        <v>127</v>
      </c>
      <c r="J67" t="s">
        <v>464</v>
      </c>
      <c r="K67" t="s">
        <v>169</v>
      </c>
      <c r="L67">
        <v>0.85</v>
      </c>
      <c r="M67">
        <v>1.96</v>
      </c>
      <c r="N67">
        <v>-0.19600000000000001</v>
      </c>
      <c r="O67" t="s">
        <v>180</v>
      </c>
      <c r="P67">
        <v>0.60899999999999999</v>
      </c>
      <c r="Q67">
        <v>0.24099999999999999</v>
      </c>
      <c r="R67">
        <v>12.78</v>
      </c>
      <c r="S67">
        <v>-1.278</v>
      </c>
      <c r="T67">
        <v>-1.0820000000000001</v>
      </c>
      <c r="U67">
        <v>24.25</v>
      </c>
      <c r="V67">
        <f>U67/(2*3.14)</f>
        <v>3.8614649681528661</v>
      </c>
      <c r="W67">
        <f>V67</f>
        <v>3.8614649681528661</v>
      </c>
      <c r="X67">
        <f t="shared" si="16"/>
        <v>46.843971088456932</v>
      </c>
      <c r="Y67">
        <f t="shared" si="15"/>
        <v>0.39573070607553368</v>
      </c>
      <c r="Z67">
        <f t="shared" si="10"/>
        <v>3.8014217355511884E-5</v>
      </c>
      <c r="AA67">
        <f t="shared" si="11"/>
        <v>38.014217355511882</v>
      </c>
      <c r="AB67">
        <f t="shared" si="12"/>
        <v>1.7807368987519165E-7</v>
      </c>
      <c r="AC67">
        <f t="shared" si="13"/>
        <v>0.17807368987519165</v>
      </c>
      <c r="AD67">
        <f t="shared" si="17"/>
        <v>0.16457827160368912</v>
      </c>
    </row>
    <row r="68" spans="1:30" hidden="1" x14ac:dyDescent="0.35">
      <c r="A68">
        <v>44777</v>
      </c>
      <c r="B68" s="9">
        <v>44777</v>
      </c>
      <c r="C68" t="s">
        <v>18</v>
      </c>
      <c r="D68" t="s">
        <v>196</v>
      </c>
      <c r="E68" t="s">
        <v>123</v>
      </c>
      <c r="F68" t="s">
        <v>21</v>
      </c>
      <c r="G68">
        <v>2</v>
      </c>
      <c r="H68" t="s">
        <v>41</v>
      </c>
      <c r="I68" t="s">
        <v>127</v>
      </c>
      <c r="J68" t="s">
        <v>464</v>
      </c>
      <c r="K68" t="s">
        <v>165</v>
      </c>
      <c r="L68">
        <v>0.85699999999999998</v>
      </c>
      <c r="M68">
        <v>9.51</v>
      </c>
      <c r="N68">
        <v>-0.95099999999999996</v>
      </c>
      <c r="O68" t="s">
        <v>168</v>
      </c>
      <c r="P68">
        <v>0.628</v>
      </c>
      <c r="Q68">
        <v>0.22899999999999998</v>
      </c>
      <c r="R68">
        <v>20.82</v>
      </c>
      <c r="S68">
        <v>-2.0819999999999999</v>
      </c>
      <c r="T68">
        <v>-1.1309999999999998</v>
      </c>
      <c r="U68">
        <v>77.25</v>
      </c>
      <c r="V68">
        <f>U68/2</f>
        <v>38.625</v>
      </c>
      <c r="W68">
        <f>V68/10</f>
        <v>3.8624999999999998</v>
      </c>
      <c r="X68">
        <f t="shared" si="16"/>
        <v>46.869086685937496</v>
      </c>
      <c r="Y68">
        <f t="shared" si="15"/>
        <v>0.36464968152866239</v>
      </c>
      <c r="Z68">
        <f t="shared" si="10"/>
        <v>3.4372895578027295E-5</v>
      </c>
      <c r="AA68">
        <f t="shared" si="11"/>
        <v>34.372895578027297</v>
      </c>
      <c r="AB68">
        <f t="shared" si="12"/>
        <v>1.611026222493239E-7</v>
      </c>
      <c r="AC68">
        <f t="shared" si="13"/>
        <v>0.16110262224932392</v>
      </c>
      <c r="AD68">
        <f t="shared" si="17"/>
        <v>0.14244263682522013</v>
      </c>
    </row>
    <row r="69" spans="1:30" hidden="1" x14ac:dyDescent="0.35">
      <c r="A69">
        <v>44791</v>
      </c>
      <c r="B69" s="2">
        <v>44791</v>
      </c>
      <c r="C69" t="s">
        <v>18</v>
      </c>
      <c r="D69" t="s">
        <v>214</v>
      </c>
      <c r="E69" t="s">
        <v>123</v>
      </c>
      <c r="F69" t="s">
        <v>21</v>
      </c>
      <c r="G69">
        <v>8</v>
      </c>
      <c r="H69" t="s">
        <v>41</v>
      </c>
      <c r="I69" t="s">
        <v>127</v>
      </c>
      <c r="J69" t="s">
        <v>464</v>
      </c>
      <c r="K69" t="s">
        <v>222</v>
      </c>
      <c r="L69">
        <v>0.85799999999999998</v>
      </c>
      <c r="M69">
        <v>3.92</v>
      </c>
      <c r="N69">
        <v>-0.39200000000000002</v>
      </c>
      <c r="O69" t="s">
        <v>223</v>
      </c>
      <c r="P69">
        <v>0.629</v>
      </c>
      <c r="Q69">
        <v>0.22899999999999998</v>
      </c>
      <c r="R69">
        <v>18.93</v>
      </c>
      <c r="S69">
        <v>-1.893</v>
      </c>
      <c r="T69">
        <v>-1.5009999999999999</v>
      </c>
      <c r="U69">
        <v>77.25</v>
      </c>
      <c r="V69">
        <f>U69/2</f>
        <v>38.625</v>
      </c>
      <c r="W69">
        <f>V69/10</f>
        <v>3.8624999999999998</v>
      </c>
      <c r="X69">
        <f t="shared" si="16"/>
        <v>46.869086685937496</v>
      </c>
      <c r="Y69">
        <f t="shared" si="15"/>
        <v>0.36406995230524641</v>
      </c>
      <c r="Z69">
        <f t="shared" si="10"/>
        <v>3.4305637610514698E-5</v>
      </c>
      <c r="AA69">
        <f t="shared" si="11"/>
        <v>34.305637610514701</v>
      </c>
      <c r="AB69">
        <f t="shared" si="12"/>
        <v>1.6078739029835712E-7</v>
      </c>
      <c r="AC69">
        <f t="shared" si="13"/>
        <v>0.16078739029835712</v>
      </c>
      <c r="AD69">
        <f t="shared" si="17"/>
        <v>0.10712018007885218</v>
      </c>
    </row>
    <row r="70" spans="1:30" hidden="1" x14ac:dyDescent="0.35">
      <c r="A70">
        <v>44805</v>
      </c>
      <c r="B70" s="2">
        <v>44805</v>
      </c>
      <c r="C70" t="s">
        <v>18</v>
      </c>
      <c r="D70" t="s">
        <v>232</v>
      </c>
      <c r="E70" t="s">
        <v>123</v>
      </c>
      <c r="F70" t="s">
        <v>21</v>
      </c>
      <c r="G70">
        <v>3</v>
      </c>
      <c r="H70" t="s">
        <v>41</v>
      </c>
      <c r="I70" t="s">
        <v>127</v>
      </c>
      <c r="J70" t="s">
        <v>464</v>
      </c>
      <c r="K70" t="s">
        <v>188</v>
      </c>
      <c r="L70">
        <v>0.81899999999999995</v>
      </c>
      <c r="M70">
        <v>7.78</v>
      </c>
      <c r="N70">
        <v>-0.77800000000000002</v>
      </c>
      <c r="O70" t="s">
        <v>240</v>
      </c>
      <c r="P70">
        <v>0.63</v>
      </c>
      <c r="Q70">
        <v>0.18899999999999995</v>
      </c>
      <c r="R70">
        <v>18.45</v>
      </c>
      <c r="S70">
        <v>-1.845</v>
      </c>
      <c r="T70">
        <v>-1.0669999999999999</v>
      </c>
      <c r="U70">
        <v>77.25</v>
      </c>
      <c r="V70">
        <f>U70/2</f>
        <v>38.625</v>
      </c>
      <c r="W70">
        <f>V70/10</f>
        <v>3.8624999999999998</v>
      </c>
      <c r="X70">
        <f t="shared" si="16"/>
        <v>46.869086685937496</v>
      </c>
      <c r="Y70">
        <f t="shared" si="15"/>
        <v>0.29999999999999993</v>
      </c>
      <c r="Z70">
        <f t="shared" si="10"/>
        <v>2.7032314156222322E-5</v>
      </c>
      <c r="AA70">
        <f t="shared" si="11"/>
        <v>27.032314156222323</v>
      </c>
      <c r="AB70">
        <f t="shared" si="12"/>
        <v>1.2669798755094794E-7</v>
      </c>
      <c r="AC70">
        <f t="shared" si="13"/>
        <v>0.12669798755094794</v>
      </c>
      <c r="AD70">
        <f t="shared" si="17"/>
        <v>0.11874225637389685</v>
      </c>
    </row>
    <row r="71" spans="1:30" hidden="1" x14ac:dyDescent="0.35">
      <c r="A71">
        <v>44722</v>
      </c>
      <c r="B71" s="2">
        <v>44722</v>
      </c>
      <c r="C71" t="s">
        <v>18</v>
      </c>
      <c r="D71" t="s">
        <v>19</v>
      </c>
      <c r="E71" t="s">
        <v>123</v>
      </c>
      <c r="F71" t="s">
        <v>21</v>
      </c>
      <c r="G71">
        <v>7</v>
      </c>
      <c r="H71" t="s">
        <v>26</v>
      </c>
      <c r="I71" t="s">
        <v>92</v>
      </c>
      <c r="J71" t="s">
        <v>463</v>
      </c>
      <c r="K71" t="s">
        <v>125</v>
      </c>
      <c r="L71">
        <v>0.65500000000000003</v>
      </c>
      <c r="M71">
        <v>4.29</v>
      </c>
      <c r="N71">
        <v>-0.42899999999999999</v>
      </c>
      <c r="O71" t="s">
        <v>126</v>
      </c>
      <c r="P71">
        <v>0.47799999999999998</v>
      </c>
      <c r="Q71">
        <v>0.17700000000000005</v>
      </c>
      <c r="R71">
        <v>9.43</v>
      </c>
      <c r="S71">
        <v>-0.94299999999999995</v>
      </c>
      <c r="T71">
        <v>-0.51400000000000001</v>
      </c>
      <c r="U71">
        <v>12.5</v>
      </c>
      <c r="V71">
        <f>U71/(2*3.14)</f>
        <v>1.9904458598726114</v>
      </c>
      <c r="W71">
        <f>V71</f>
        <v>1.9904458598726114</v>
      </c>
      <c r="X71">
        <f t="shared" si="16"/>
        <v>12.446586005010342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e">
        <f t="shared" si="17"/>
        <v>#VALUE!</v>
      </c>
    </row>
    <row r="72" spans="1:30" hidden="1" x14ac:dyDescent="0.35">
      <c r="A72">
        <v>44733</v>
      </c>
      <c r="B72" s="2">
        <v>44733</v>
      </c>
      <c r="C72" t="s">
        <v>18</v>
      </c>
      <c r="D72" t="s">
        <v>141</v>
      </c>
      <c r="E72" t="s">
        <v>123</v>
      </c>
      <c r="F72" t="s">
        <v>21</v>
      </c>
      <c r="G72">
        <v>5</v>
      </c>
      <c r="H72" t="s">
        <v>26</v>
      </c>
      <c r="I72" t="s">
        <v>92</v>
      </c>
      <c r="J72" t="s">
        <v>463</v>
      </c>
      <c r="K72" t="s">
        <v>145</v>
      </c>
      <c r="L72">
        <v>0.67900000000000005</v>
      </c>
      <c r="M72">
        <v>4.5199999999999996</v>
      </c>
      <c r="N72">
        <v>-0.45199999999999996</v>
      </c>
      <c r="O72" t="s">
        <v>146</v>
      </c>
      <c r="P72">
        <v>0.53800000000000003</v>
      </c>
      <c r="Q72">
        <v>0.14100000000000001</v>
      </c>
      <c r="R72">
        <v>14.83</v>
      </c>
      <c r="S72">
        <v>-1.4830000000000001</v>
      </c>
      <c r="T72">
        <v>-1.0310000000000001</v>
      </c>
      <c r="U72">
        <v>12.5</v>
      </c>
      <c r="V72">
        <f>U72/(2*3.14)</f>
        <v>1.9904458598726114</v>
      </c>
      <c r="W72">
        <f>V72</f>
        <v>1.9904458598726114</v>
      </c>
      <c r="X72">
        <f t="shared" si="16"/>
        <v>12.446586005010342</v>
      </c>
      <c r="Y72">
        <f t="shared" ref="Y72:Y99" si="18">(L72-P72)/P72</f>
        <v>0.26208178438661711</v>
      </c>
      <c r="Z72">
        <f t="shared" ref="Z72:Z103" si="19">119*(10^-6)*(Y72^1.231)</f>
        <v>2.2889837404745431E-5</v>
      </c>
      <c r="AA72">
        <f t="shared" ref="AA72:AA103" si="20">Z72*10^6</f>
        <v>22.889837404745432</v>
      </c>
      <c r="AB72">
        <f t="shared" ref="AB72:AB103" si="21">Z72*(X72/10000)</f>
        <v>2.8490032989886671E-8</v>
      </c>
      <c r="AC72">
        <f t="shared" ref="AC72:AC103" si="22">AA72*(X72/10000)</f>
        <v>2.8490032989886671E-2</v>
      </c>
      <c r="AD72">
        <f t="shared" si="17"/>
        <v>2.7633397662353704E-2</v>
      </c>
    </row>
    <row r="73" spans="1:30" hidden="1" x14ac:dyDescent="0.35">
      <c r="A73">
        <v>44750</v>
      </c>
      <c r="B73" s="2">
        <v>44750</v>
      </c>
      <c r="C73" t="s">
        <v>18</v>
      </c>
      <c r="D73" t="s">
        <v>155</v>
      </c>
      <c r="E73" t="s">
        <v>123</v>
      </c>
      <c r="F73" t="s">
        <v>21</v>
      </c>
      <c r="G73">
        <v>1</v>
      </c>
      <c r="H73" t="s">
        <v>26</v>
      </c>
      <c r="I73" t="s">
        <v>92</v>
      </c>
      <c r="J73" t="s">
        <v>463</v>
      </c>
      <c r="K73" t="s">
        <v>134</v>
      </c>
      <c r="L73">
        <v>0.76800000000000002</v>
      </c>
      <c r="M73">
        <v>4.96</v>
      </c>
      <c r="N73">
        <v>-0.496</v>
      </c>
      <c r="O73" t="s">
        <v>179</v>
      </c>
      <c r="P73">
        <v>0.76</v>
      </c>
      <c r="Q73">
        <v>8.0000000000000071E-3</v>
      </c>
      <c r="R73">
        <v>19.010000000000002</v>
      </c>
      <c r="S73">
        <v>-1.9010000000000002</v>
      </c>
      <c r="T73">
        <v>-1.4050000000000002</v>
      </c>
      <c r="U73">
        <v>12.5</v>
      </c>
      <c r="V73">
        <f>U73/(2*3.14)</f>
        <v>1.9904458598726114</v>
      </c>
      <c r="W73">
        <f>V73</f>
        <v>1.9904458598726114</v>
      </c>
      <c r="X73">
        <f t="shared" si="16"/>
        <v>12.446586005010342</v>
      </c>
      <c r="Y73">
        <f t="shared" si="18"/>
        <v>1.0526315789473693E-2</v>
      </c>
      <c r="Z73">
        <f t="shared" si="19"/>
        <v>4.3749108066280374E-7</v>
      </c>
      <c r="AA73">
        <f t="shared" si="20"/>
        <v>0.43749108066280373</v>
      </c>
      <c r="AB73">
        <f t="shared" si="21"/>
        <v>5.4452703618945037E-10</v>
      </c>
      <c r="AC73">
        <f t="shared" si="22"/>
        <v>5.4452703618945036E-4</v>
      </c>
      <c r="AD73">
        <f t="shared" si="17"/>
        <v>3.8756372682523151E-4</v>
      </c>
    </row>
    <row r="74" spans="1:30" hidden="1" x14ac:dyDescent="0.35">
      <c r="A74">
        <v>44776</v>
      </c>
      <c r="B74" s="2">
        <v>44776</v>
      </c>
      <c r="C74" t="s">
        <v>18</v>
      </c>
      <c r="D74" t="s">
        <v>196</v>
      </c>
      <c r="E74" t="s">
        <v>123</v>
      </c>
      <c r="F74" t="s">
        <v>21</v>
      </c>
      <c r="G74">
        <v>5</v>
      </c>
      <c r="H74" t="s">
        <v>26</v>
      </c>
      <c r="I74" t="s">
        <v>92</v>
      </c>
      <c r="J74" t="s">
        <v>463</v>
      </c>
      <c r="K74" t="s">
        <v>87</v>
      </c>
      <c r="L74">
        <v>0.76300000000000001</v>
      </c>
      <c r="M74">
        <v>3.28</v>
      </c>
      <c r="N74">
        <v>-0.32799999999999996</v>
      </c>
      <c r="O74" t="s">
        <v>201</v>
      </c>
      <c r="P74">
        <v>0.76300000000000001</v>
      </c>
      <c r="Q74">
        <v>0</v>
      </c>
      <c r="R74">
        <v>14.67</v>
      </c>
      <c r="S74">
        <v>-1.4670000000000001</v>
      </c>
      <c r="T74">
        <v>-1.1390000000000002</v>
      </c>
      <c r="U74">
        <v>40.775000000000006</v>
      </c>
      <c r="V74">
        <f t="shared" ref="V74:V79" si="23">U74/2</f>
        <v>20.387500000000003</v>
      </c>
      <c r="W74">
        <f t="shared" ref="W74:W79" si="24">V74/10</f>
        <v>2.0387500000000003</v>
      </c>
      <c r="X74">
        <f t="shared" si="16"/>
        <v>13.058023743734378</v>
      </c>
      <c r="Y74">
        <f t="shared" si="18"/>
        <v>0</v>
      </c>
      <c r="Z74">
        <f t="shared" si="19"/>
        <v>0</v>
      </c>
      <c r="AA74">
        <f t="shared" si="20"/>
        <v>0</v>
      </c>
      <c r="AB74">
        <f t="shared" si="21"/>
        <v>0</v>
      </c>
      <c r="AC74">
        <f t="shared" si="22"/>
        <v>0</v>
      </c>
      <c r="AD74">
        <f t="shared" si="17"/>
        <v>0</v>
      </c>
    </row>
    <row r="75" spans="1:30" hidden="1" x14ac:dyDescent="0.35">
      <c r="A75">
        <v>44791</v>
      </c>
      <c r="B75" s="2">
        <v>44791</v>
      </c>
      <c r="C75" t="s">
        <v>18</v>
      </c>
      <c r="D75" t="s">
        <v>214</v>
      </c>
      <c r="E75" t="s">
        <v>123</v>
      </c>
      <c r="F75" t="s">
        <v>21</v>
      </c>
      <c r="G75">
        <v>2</v>
      </c>
      <c r="H75" t="s">
        <v>26</v>
      </c>
      <c r="I75" t="s">
        <v>92</v>
      </c>
      <c r="J75" t="s">
        <v>463</v>
      </c>
      <c r="K75" t="s">
        <v>222</v>
      </c>
      <c r="L75">
        <v>0.751</v>
      </c>
      <c r="M75">
        <v>7.76</v>
      </c>
      <c r="N75">
        <v>-0.77600000000000002</v>
      </c>
      <c r="O75" t="s">
        <v>223</v>
      </c>
      <c r="P75">
        <v>0.74299999999999999</v>
      </c>
      <c r="Q75">
        <v>8.0000000000000071E-3</v>
      </c>
      <c r="R75">
        <v>11.45</v>
      </c>
      <c r="S75">
        <v>-1.145</v>
      </c>
      <c r="T75">
        <v>-0.36899999999999999</v>
      </c>
      <c r="U75">
        <v>40.775000000000006</v>
      </c>
      <c r="V75">
        <f t="shared" si="23"/>
        <v>20.387500000000003</v>
      </c>
      <c r="W75">
        <f t="shared" si="24"/>
        <v>2.0387500000000003</v>
      </c>
      <c r="X75">
        <f t="shared" si="16"/>
        <v>13.058023743734378</v>
      </c>
      <c r="Y75">
        <f t="shared" si="18"/>
        <v>1.0767160161507413E-2</v>
      </c>
      <c r="Z75">
        <f t="shared" si="19"/>
        <v>4.4984562972436526E-7</v>
      </c>
      <c r="AA75">
        <f t="shared" si="20"/>
        <v>0.44984562972436526</v>
      </c>
      <c r="AB75">
        <f t="shared" si="21"/>
        <v>5.8740949139559053E-10</v>
      </c>
      <c r="AC75">
        <f t="shared" si="22"/>
        <v>5.8740949139559056E-4</v>
      </c>
      <c r="AD75">
        <f t="shared" si="17"/>
        <v>1.5918956406384569E-3</v>
      </c>
    </row>
    <row r="76" spans="1:30" hidden="1" x14ac:dyDescent="0.35">
      <c r="A76">
        <v>44805</v>
      </c>
      <c r="B76" s="2">
        <v>44805</v>
      </c>
      <c r="C76" t="s">
        <v>18</v>
      </c>
      <c r="D76" t="s">
        <v>232</v>
      </c>
      <c r="E76" t="s">
        <v>123</v>
      </c>
      <c r="F76" t="s">
        <v>21</v>
      </c>
      <c r="G76">
        <v>5</v>
      </c>
      <c r="H76" t="s">
        <v>26</v>
      </c>
      <c r="I76" t="s">
        <v>92</v>
      </c>
      <c r="J76" t="s">
        <v>463</v>
      </c>
      <c r="K76" t="s">
        <v>188</v>
      </c>
      <c r="L76">
        <v>0.69799999999999995</v>
      </c>
      <c r="M76">
        <v>14.96</v>
      </c>
      <c r="N76">
        <v>-1.496</v>
      </c>
      <c r="O76" t="s">
        <v>240</v>
      </c>
      <c r="P76">
        <v>0.747</v>
      </c>
      <c r="Q76">
        <v>-4.9000000000000044E-2</v>
      </c>
      <c r="R76">
        <v>21.81</v>
      </c>
      <c r="S76">
        <v>-2.181</v>
      </c>
      <c r="T76">
        <v>-0.68500000000000005</v>
      </c>
      <c r="U76">
        <v>40.775000000000006</v>
      </c>
      <c r="V76">
        <f t="shared" si="23"/>
        <v>20.387500000000003</v>
      </c>
      <c r="W76">
        <f t="shared" si="24"/>
        <v>2.0387500000000003</v>
      </c>
      <c r="X76">
        <f t="shared" si="16"/>
        <v>13.058023743734378</v>
      </c>
      <c r="Y76">
        <f t="shared" si="18"/>
        <v>-6.5595716198125889E-2</v>
      </c>
      <c r="Z76" t="e">
        <f t="shared" si="19"/>
        <v>#NUM!</v>
      </c>
      <c r="AA76" t="e">
        <f t="shared" si="20"/>
        <v>#NUM!</v>
      </c>
      <c r="AB76" t="e">
        <f t="shared" si="21"/>
        <v>#NUM!</v>
      </c>
      <c r="AC76" t="e">
        <f t="shared" si="22"/>
        <v>#NUM!</v>
      </c>
      <c r="AD76" t="e">
        <f t="shared" si="17"/>
        <v>#NUM!</v>
      </c>
    </row>
    <row r="77" spans="1:30" hidden="1" x14ac:dyDescent="0.35">
      <c r="A77">
        <v>44777</v>
      </c>
      <c r="B77" s="10">
        <v>44777</v>
      </c>
      <c r="C77" t="s">
        <v>18</v>
      </c>
      <c r="D77" t="s">
        <v>196</v>
      </c>
      <c r="E77" t="s">
        <v>123</v>
      </c>
      <c r="F77" t="s">
        <v>21</v>
      </c>
      <c r="G77">
        <v>5</v>
      </c>
      <c r="H77" t="s">
        <v>26</v>
      </c>
      <c r="I77" t="s">
        <v>54</v>
      </c>
      <c r="J77" t="s">
        <v>496</v>
      </c>
      <c r="K77" t="s">
        <v>165</v>
      </c>
      <c r="L77">
        <v>0.67800000000000005</v>
      </c>
      <c r="M77">
        <v>5.37</v>
      </c>
      <c r="N77">
        <v>-0.53700000000000003</v>
      </c>
      <c r="O77" t="s">
        <v>168</v>
      </c>
      <c r="P77">
        <v>0.65700000000000003</v>
      </c>
      <c r="Q77">
        <v>2.1000000000000019E-2</v>
      </c>
      <c r="R77">
        <v>14.12</v>
      </c>
      <c r="S77">
        <v>-1.4119999999999999</v>
      </c>
      <c r="T77">
        <v>-0.87499999999999989</v>
      </c>
      <c r="U77">
        <v>40.224999999999994</v>
      </c>
      <c r="V77">
        <f t="shared" si="23"/>
        <v>20.112499999999997</v>
      </c>
      <c r="W77">
        <f t="shared" si="24"/>
        <v>2.0112499999999995</v>
      </c>
      <c r="X77">
        <f t="shared" si="16"/>
        <v>12.70812915748437</v>
      </c>
      <c r="Y77">
        <f t="shared" si="18"/>
        <v>3.1963470319634729E-2</v>
      </c>
      <c r="Z77">
        <f t="shared" si="19"/>
        <v>1.7170223302095389E-6</v>
      </c>
      <c r="AA77">
        <f t="shared" si="20"/>
        <v>1.7170223302095389</v>
      </c>
      <c r="AB77">
        <f t="shared" si="21"/>
        <v>2.18201415385876E-9</v>
      </c>
      <c r="AC77">
        <f t="shared" si="22"/>
        <v>2.1820141538587598E-3</v>
      </c>
      <c r="AD77">
        <f t="shared" si="17"/>
        <v>2.4937304615528688E-3</v>
      </c>
    </row>
    <row r="78" spans="1:30" hidden="1" x14ac:dyDescent="0.35">
      <c r="A78">
        <v>44790</v>
      </c>
      <c r="B78" s="2">
        <v>44790</v>
      </c>
      <c r="C78" t="s">
        <v>18</v>
      </c>
      <c r="D78" t="s">
        <v>214</v>
      </c>
      <c r="E78" t="s">
        <v>123</v>
      </c>
      <c r="F78" t="s">
        <v>21</v>
      </c>
      <c r="G78">
        <v>2</v>
      </c>
      <c r="H78" t="s">
        <v>26</v>
      </c>
      <c r="I78" t="s">
        <v>54</v>
      </c>
      <c r="J78" t="s">
        <v>496</v>
      </c>
      <c r="K78" t="s">
        <v>69</v>
      </c>
      <c r="L78">
        <v>0.76200000000000001</v>
      </c>
      <c r="M78">
        <v>25.76</v>
      </c>
      <c r="N78">
        <v>-2.5760000000000001</v>
      </c>
      <c r="O78" t="s">
        <v>129</v>
      </c>
      <c r="P78">
        <v>0.79600000000000004</v>
      </c>
      <c r="Q78">
        <v>-3.400000000000003E-2</v>
      </c>
      <c r="R78">
        <v>24.12</v>
      </c>
      <c r="S78">
        <v>-2.4119999999999999</v>
      </c>
      <c r="T78">
        <v>0.16400000000000015</v>
      </c>
      <c r="U78">
        <v>40.224999999999994</v>
      </c>
      <c r="V78">
        <f t="shared" si="23"/>
        <v>20.112499999999997</v>
      </c>
      <c r="W78">
        <f t="shared" si="24"/>
        <v>2.0112499999999995</v>
      </c>
      <c r="X78">
        <f t="shared" si="16"/>
        <v>12.70812915748437</v>
      </c>
      <c r="Y78">
        <f t="shared" si="18"/>
        <v>-4.2713567839196012E-2</v>
      </c>
      <c r="Z78" t="e">
        <f t="shared" si="19"/>
        <v>#NUM!</v>
      </c>
      <c r="AA78" t="e">
        <f t="shared" si="20"/>
        <v>#NUM!</v>
      </c>
      <c r="AB78" t="e">
        <f t="shared" si="21"/>
        <v>#NUM!</v>
      </c>
      <c r="AC78" t="e">
        <f t="shared" si="22"/>
        <v>#NUM!</v>
      </c>
      <c r="AD78" t="e">
        <f t="shared" si="17"/>
        <v>#NUM!</v>
      </c>
    </row>
    <row r="79" spans="1:30" hidden="1" x14ac:dyDescent="0.35">
      <c r="A79">
        <v>44804</v>
      </c>
      <c r="B79" s="2">
        <v>44804</v>
      </c>
      <c r="C79" t="s">
        <v>18</v>
      </c>
      <c r="D79" t="s">
        <v>232</v>
      </c>
      <c r="E79" t="s">
        <v>123</v>
      </c>
      <c r="F79" t="s">
        <v>21</v>
      </c>
      <c r="G79">
        <v>5</v>
      </c>
      <c r="H79" t="s">
        <v>26</v>
      </c>
      <c r="I79" t="s">
        <v>54</v>
      </c>
      <c r="J79" t="s">
        <v>496</v>
      </c>
      <c r="K79" t="s">
        <v>234</v>
      </c>
      <c r="L79">
        <v>0.75900000000000001</v>
      </c>
      <c r="M79">
        <v>15.23</v>
      </c>
      <c r="N79">
        <v>-1.5230000000000001</v>
      </c>
      <c r="O79" t="s">
        <v>32</v>
      </c>
      <c r="P79">
        <v>0.76600000000000001</v>
      </c>
      <c r="Q79">
        <v>-7.0000000000000062E-3</v>
      </c>
      <c r="R79">
        <v>24.56</v>
      </c>
      <c r="S79">
        <v>-2.456</v>
      </c>
      <c r="T79">
        <v>-0.93299999999999983</v>
      </c>
      <c r="U79">
        <v>40.224999999999994</v>
      </c>
      <c r="V79">
        <f t="shared" si="23"/>
        <v>20.112499999999997</v>
      </c>
      <c r="W79">
        <f t="shared" si="24"/>
        <v>2.0112499999999995</v>
      </c>
      <c r="X79">
        <f t="shared" si="16"/>
        <v>12.70812915748437</v>
      </c>
      <c r="Y79">
        <f t="shared" si="18"/>
        <v>-9.1383812010443939E-3</v>
      </c>
      <c r="Z79" t="e">
        <f t="shared" si="19"/>
        <v>#NUM!</v>
      </c>
      <c r="AA79" t="e">
        <f t="shared" si="20"/>
        <v>#NUM!</v>
      </c>
      <c r="AB79" t="e">
        <f t="shared" si="21"/>
        <v>#NUM!</v>
      </c>
      <c r="AC79" t="e">
        <f t="shared" si="22"/>
        <v>#NUM!</v>
      </c>
      <c r="AD79" t="e">
        <f t="shared" si="17"/>
        <v>#NUM!</v>
      </c>
    </row>
    <row r="80" spans="1:30" hidden="1" x14ac:dyDescent="0.35">
      <c r="A80">
        <v>44722</v>
      </c>
      <c r="B80" s="2">
        <v>44722</v>
      </c>
      <c r="C80" t="s">
        <v>18</v>
      </c>
      <c r="D80" t="s">
        <v>19</v>
      </c>
      <c r="E80" t="s">
        <v>123</v>
      </c>
      <c r="F80" t="s">
        <v>21</v>
      </c>
      <c r="G80">
        <v>3</v>
      </c>
      <c r="H80" t="s">
        <v>33</v>
      </c>
      <c r="I80" t="s">
        <v>97</v>
      </c>
      <c r="J80" t="s">
        <v>462</v>
      </c>
      <c r="K80" t="s">
        <v>125</v>
      </c>
      <c r="L80">
        <v>0.72199999999999998</v>
      </c>
      <c r="M80">
        <v>2.12</v>
      </c>
      <c r="N80">
        <v>-0.21200000000000002</v>
      </c>
      <c r="O80" t="s">
        <v>126</v>
      </c>
      <c r="P80">
        <v>0.53400000000000003</v>
      </c>
      <c r="Q80">
        <v>0.18799999999999994</v>
      </c>
      <c r="R80">
        <v>13.66</v>
      </c>
      <c r="S80">
        <v>-1.3660000000000001</v>
      </c>
      <c r="T80">
        <v>-1.1540000000000001</v>
      </c>
      <c r="U80">
        <v>22.5</v>
      </c>
      <c r="V80">
        <f>U80/(2*3.14)</f>
        <v>3.5828025477707004</v>
      </c>
      <c r="W80">
        <f>V80</f>
        <v>3.5828025477707004</v>
      </c>
      <c r="X80">
        <f t="shared" si="16"/>
        <v>40.326938656233509</v>
      </c>
      <c r="Y80">
        <f t="shared" si="18"/>
        <v>0.35205992509363282</v>
      </c>
      <c r="Z80">
        <f t="shared" si="19"/>
        <v>3.2917889756924351E-5</v>
      </c>
      <c r="AA80">
        <f t="shared" si="20"/>
        <v>32.917889756924353</v>
      </c>
      <c r="AB80">
        <f t="shared" si="21"/>
        <v>1.3274777209201458E-7</v>
      </c>
      <c r="AC80">
        <f t="shared" si="22"/>
        <v>0.13274777209201458</v>
      </c>
      <c r="AD80">
        <f t="shared" si="17"/>
        <v>0.11503273144888611</v>
      </c>
    </row>
    <row r="81" spans="1:30" hidden="1" x14ac:dyDescent="0.35">
      <c r="A81">
        <v>44733</v>
      </c>
      <c r="B81" s="2">
        <v>44733</v>
      </c>
      <c r="C81" t="s">
        <v>18</v>
      </c>
      <c r="D81" t="s">
        <v>141</v>
      </c>
      <c r="E81" t="s">
        <v>123</v>
      </c>
      <c r="F81" t="s">
        <v>21</v>
      </c>
      <c r="G81">
        <v>8</v>
      </c>
      <c r="H81" t="s">
        <v>33</v>
      </c>
      <c r="I81" t="s">
        <v>97</v>
      </c>
      <c r="J81" t="s">
        <v>462</v>
      </c>
      <c r="K81" t="s">
        <v>145</v>
      </c>
      <c r="L81">
        <v>0.71699999999999997</v>
      </c>
      <c r="M81">
        <v>4.55</v>
      </c>
      <c r="N81">
        <v>-0.45499999999999996</v>
      </c>
      <c r="O81" t="s">
        <v>146</v>
      </c>
      <c r="P81">
        <v>0.56799999999999995</v>
      </c>
      <c r="Q81">
        <v>0.14900000000000002</v>
      </c>
      <c r="R81">
        <v>12.65</v>
      </c>
      <c r="S81">
        <v>-1.2650000000000001</v>
      </c>
      <c r="T81">
        <v>-0.81000000000000016</v>
      </c>
      <c r="U81">
        <v>22.5</v>
      </c>
      <c r="V81">
        <f>U81/(2*3.14)</f>
        <v>3.5828025477707004</v>
      </c>
      <c r="W81">
        <f>V81</f>
        <v>3.5828025477707004</v>
      </c>
      <c r="X81">
        <f t="shared" si="16"/>
        <v>40.326938656233509</v>
      </c>
      <c r="Y81">
        <f t="shared" si="18"/>
        <v>0.26232394366197187</v>
      </c>
      <c r="Z81">
        <f t="shared" si="19"/>
        <v>2.2915875629208857E-5</v>
      </c>
      <c r="AA81">
        <f t="shared" si="20"/>
        <v>22.915875629208855</v>
      </c>
      <c r="AB81">
        <f t="shared" si="21"/>
        <v>9.2412711075298204E-8</v>
      </c>
      <c r="AC81">
        <f t="shared" si="22"/>
        <v>9.2412711075298207E-2</v>
      </c>
      <c r="AD81">
        <f t="shared" si="17"/>
        <v>0.1140897667596274</v>
      </c>
    </row>
    <row r="82" spans="1:30" hidden="1" x14ac:dyDescent="0.35">
      <c r="A82">
        <v>44750</v>
      </c>
      <c r="B82" s="2">
        <v>44750</v>
      </c>
      <c r="C82" t="s">
        <v>18</v>
      </c>
      <c r="D82" t="s">
        <v>155</v>
      </c>
      <c r="E82" t="s">
        <v>123</v>
      </c>
      <c r="F82" t="s">
        <v>21</v>
      </c>
      <c r="G82">
        <v>2</v>
      </c>
      <c r="H82" t="s">
        <v>33</v>
      </c>
      <c r="I82" t="s">
        <v>97</v>
      </c>
      <c r="J82" t="s">
        <v>462</v>
      </c>
      <c r="K82" t="s">
        <v>134</v>
      </c>
      <c r="L82">
        <v>1.0860000000000001</v>
      </c>
      <c r="M82">
        <v>13.95</v>
      </c>
      <c r="N82">
        <v>-1.395</v>
      </c>
      <c r="O82" t="s">
        <v>179</v>
      </c>
      <c r="P82">
        <v>0.67300000000000004</v>
      </c>
      <c r="Q82">
        <v>0.41300000000000003</v>
      </c>
      <c r="R82">
        <v>15.23</v>
      </c>
      <c r="S82">
        <v>-1.5230000000000001</v>
      </c>
      <c r="T82">
        <v>-0.12800000000000011</v>
      </c>
      <c r="U82">
        <v>22.5</v>
      </c>
      <c r="V82">
        <f>U82/(2*3.14)</f>
        <v>3.5828025477707004</v>
      </c>
      <c r="W82">
        <f>V82</f>
        <v>3.5828025477707004</v>
      </c>
      <c r="X82">
        <f t="shared" si="16"/>
        <v>40.326938656233509</v>
      </c>
      <c r="Y82">
        <f t="shared" si="18"/>
        <v>0.61367013372956913</v>
      </c>
      <c r="Z82">
        <f t="shared" si="19"/>
        <v>6.5237142648505271E-5</v>
      </c>
      <c r="AA82">
        <f t="shared" si="20"/>
        <v>65.237142648505269</v>
      </c>
      <c r="AB82">
        <f t="shared" si="21"/>
        <v>2.6308142496942272E-7</v>
      </c>
      <c r="AC82">
        <f t="shared" si="22"/>
        <v>0.26308142496942272</v>
      </c>
      <c r="AD82">
        <f t="shared" si="17"/>
        <v>2.0553236325736131</v>
      </c>
    </row>
    <row r="83" spans="1:30" hidden="1" x14ac:dyDescent="0.35">
      <c r="A83">
        <v>44776</v>
      </c>
      <c r="B83" s="2">
        <v>44776</v>
      </c>
      <c r="C83" t="s">
        <v>18</v>
      </c>
      <c r="D83" t="s">
        <v>196</v>
      </c>
      <c r="E83" t="s">
        <v>123</v>
      </c>
      <c r="F83" t="s">
        <v>21</v>
      </c>
      <c r="G83">
        <v>6</v>
      </c>
      <c r="H83" t="s">
        <v>33</v>
      </c>
      <c r="I83" t="s">
        <v>97</v>
      </c>
      <c r="J83" t="s">
        <v>462</v>
      </c>
      <c r="K83" t="s">
        <v>87</v>
      </c>
      <c r="L83">
        <v>0.78200000000000003</v>
      </c>
      <c r="M83">
        <v>3.27</v>
      </c>
      <c r="N83">
        <v>-0.32700000000000001</v>
      </c>
      <c r="O83" t="s">
        <v>201</v>
      </c>
      <c r="P83">
        <v>0.68799999999999994</v>
      </c>
      <c r="Q83">
        <v>9.4000000000000083E-2</v>
      </c>
      <c r="R83">
        <v>8.19</v>
      </c>
      <c r="S83">
        <v>-0.81899999999999995</v>
      </c>
      <c r="T83">
        <v>-0.49199999999999994</v>
      </c>
      <c r="U83">
        <v>70.074999999999989</v>
      </c>
      <c r="V83">
        <f>U83/2</f>
        <v>35.037499999999994</v>
      </c>
      <c r="W83">
        <f>V83/10</f>
        <v>3.5037499999999993</v>
      </c>
      <c r="X83">
        <f t="shared" si="16"/>
        <v>38.566988416109353</v>
      </c>
      <c r="Y83">
        <f t="shared" si="18"/>
        <v>0.13662790697674432</v>
      </c>
      <c r="Z83">
        <f t="shared" si="19"/>
        <v>1.0265875232432854E-5</v>
      </c>
      <c r="AA83">
        <f t="shared" si="20"/>
        <v>10.265875232432853</v>
      </c>
      <c r="AB83">
        <f t="shared" si="21"/>
        <v>3.9592389117046179E-8</v>
      </c>
      <c r="AC83">
        <f t="shared" si="22"/>
        <v>3.9592389117046177E-2</v>
      </c>
      <c r="AD83">
        <f t="shared" si="17"/>
        <v>8.0472335603752401E-2</v>
      </c>
    </row>
    <row r="84" spans="1:30" hidden="1" x14ac:dyDescent="0.35">
      <c r="A84">
        <v>44791</v>
      </c>
      <c r="B84" s="2">
        <v>44791</v>
      </c>
      <c r="C84" t="s">
        <v>18</v>
      </c>
      <c r="D84" t="s">
        <v>214</v>
      </c>
      <c r="E84" t="s">
        <v>123</v>
      </c>
      <c r="F84" t="s">
        <v>21</v>
      </c>
      <c r="G84">
        <v>7</v>
      </c>
      <c r="H84" t="s">
        <v>33</v>
      </c>
      <c r="I84" t="s">
        <v>97</v>
      </c>
      <c r="J84" t="s">
        <v>462</v>
      </c>
      <c r="K84" t="s">
        <v>222</v>
      </c>
      <c r="L84">
        <v>0.76800000000000002</v>
      </c>
      <c r="M84">
        <v>5.98</v>
      </c>
      <c r="N84">
        <v>-0.59800000000000009</v>
      </c>
      <c r="O84" t="s">
        <v>223</v>
      </c>
      <c r="P84">
        <v>0.75600000000000001</v>
      </c>
      <c r="Q84">
        <v>1.2000000000000011E-2</v>
      </c>
      <c r="R84">
        <v>12.23</v>
      </c>
      <c r="S84">
        <v>-1.2230000000000001</v>
      </c>
      <c r="T84">
        <v>-0.625</v>
      </c>
      <c r="U84">
        <v>70.074999999999989</v>
      </c>
      <c r="V84">
        <f>U84/2</f>
        <v>35.037499999999994</v>
      </c>
      <c r="W84">
        <f>V84/10</f>
        <v>3.5037499999999993</v>
      </c>
      <c r="X84">
        <f t="shared" si="16"/>
        <v>38.566988416109353</v>
      </c>
      <c r="Y84">
        <f t="shared" si="18"/>
        <v>1.5873015873015886E-2</v>
      </c>
      <c r="Z84">
        <f t="shared" si="19"/>
        <v>7.2536858872517228E-7</v>
      </c>
      <c r="AA84">
        <f t="shared" si="20"/>
        <v>0.72536858872517229</v>
      </c>
      <c r="AB84">
        <f t="shared" si="21"/>
        <v>2.7975281958773308E-9</v>
      </c>
      <c r="AC84">
        <f t="shared" si="22"/>
        <v>2.7975281958773309E-3</v>
      </c>
      <c r="AD84">
        <f t="shared" si="17"/>
        <v>4.4760451134037297E-3</v>
      </c>
    </row>
    <row r="85" spans="1:30" hidden="1" x14ac:dyDescent="0.35">
      <c r="A85">
        <v>44804</v>
      </c>
      <c r="B85" s="2">
        <v>44804</v>
      </c>
      <c r="C85" t="s">
        <v>18</v>
      </c>
      <c r="D85" t="s">
        <v>232</v>
      </c>
      <c r="E85" t="s">
        <v>123</v>
      </c>
      <c r="F85" t="s">
        <v>21</v>
      </c>
      <c r="G85">
        <v>2</v>
      </c>
      <c r="H85" t="s">
        <v>33</v>
      </c>
      <c r="I85" t="s">
        <v>97</v>
      </c>
      <c r="J85" t="s">
        <v>462</v>
      </c>
      <c r="K85" t="s">
        <v>234</v>
      </c>
      <c r="L85">
        <v>0.79800000000000004</v>
      </c>
      <c r="M85">
        <v>6.86</v>
      </c>
      <c r="N85">
        <v>-0.68600000000000005</v>
      </c>
      <c r="O85" t="s">
        <v>32</v>
      </c>
      <c r="P85">
        <v>0.77100000000000002</v>
      </c>
      <c r="Q85">
        <v>2.7000000000000024E-2</v>
      </c>
      <c r="R85">
        <v>14.25</v>
      </c>
      <c r="S85">
        <v>-1.425</v>
      </c>
      <c r="T85">
        <v>-0.73899999999999999</v>
      </c>
      <c r="U85">
        <v>70.074999999999989</v>
      </c>
      <c r="V85">
        <f>U85/2</f>
        <v>35.037499999999994</v>
      </c>
      <c r="W85">
        <f>V85/10</f>
        <v>3.5037499999999993</v>
      </c>
      <c r="X85">
        <f t="shared" si="16"/>
        <v>38.566988416109353</v>
      </c>
      <c r="Y85">
        <f t="shared" si="18"/>
        <v>3.5019455252918316E-2</v>
      </c>
      <c r="Z85">
        <f t="shared" si="19"/>
        <v>1.9212851043166017E-6</v>
      </c>
      <c r="AA85">
        <f t="shared" si="20"/>
        <v>1.9212851043166017</v>
      </c>
      <c r="AB85">
        <f t="shared" si="21"/>
        <v>7.4098180362221833E-9</v>
      </c>
      <c r="AC85">
        <f t="shared" si="22"/>
        <v>7.4098180362221827E-3</v>
      </c>
      <c r="AD85">
        <f t="shared" si="17"/>
        <v>1.0026817369718785E-2</v>
      </c>
    </row>
    <row r="86" spans="1:30" hidden="1" x14ac:dyDescent="0.35">
      <c r="A86">
        <v>44722</v>
      </c>
      <c r="B86" s="2">
        <v>44722</v>
      </c>
      <c r="C86" t="s">
        <v>18</v>
      </c>
      <c r="D86" t="s">
        <v>19</v>
      </c>
      <c r="E86" t="s">
        <v>123</v>
      </c>
      <c r="F86" t="s">
        <v>21</v>
      </c>
      <c r="G86">
        <v>12</v>
      </c>
      <c r="H86" t="s">
        <v>30</v>
      </c>
      <c r="I86" t="s">
        <v>115</v>
      </c>
      <c r="J86" t="s">
        <v>461</v>
      </c>
      <c r="K86" t="s">
        <v>128</v>
      </c>
      <c r="L86">
        <v>0.502</v>
      </c>
      <c r="M86">
        <v>8.65</v>
      </c>
      <c r="N86">
        <v>-0.86499999999999999</v>
      </c>
      <c r="O86" t="s">
        <v>129</v>
      </c>
      <c r="P86">
        <v>0.55200000000000005</v>
      </c>
      <c r="Q86">
        <v>-5.0000000000000044E-2</v>
      </c>
      <c r="R86">
        <v>5.53</v>
      </c>
      <c r="S86">
        <v>-0.55300000000000005</v>
      </c>
      <c r="T86">
        <v>0.31199999999999994</v>
      </c>
      <c r="U86">
        <v>28</v>
      </c>
      <c r="V86">
        <f>U86/(2*3.14)</f>
        <v>4.4585987261146496</v>
      </c>
      <c r="W86">
        <f>V86</f>
        <v>4.4585987261146496</v>
      </c>
      <c r="X86">
        <f t="shared" si="16"/>
        <v>62.451989938739899</v>
      </c>
      <c r="Y86">
        <f t="shared" si="18"/>
        <v>-9.0579710144927605E-2</v>
      </c>
      <c r="Z86" t="e">
        <f t="shared" si="19"/>
        <v>#NUM!</v>
      </c>
      <c r="AA86" t="e">
        <f t="shared" si="20"/>
        <v>#NUM!</v>
      </c>
      <c r="AB86" t="e">
        <f t="shared" si="21"/>
        <v>#NUM!</v>
      </c>
      <c r="AC86" t="e">
        <f t="shared" si="22"/>
        <v>#NUM!</v>
      </c>
      <c r="AD86" t="e">
        <f t="shared" si="17"/>
        <v>#NUM!</v>
      </c>
    </row>
    <row r="87" spans="1:30" hidden="1" x14ac:dyDescent="0.35">
      <c r="A87">
        <v>44734</v>
      </c>
      <c r="B87" s="2">
        <v>44734</v>
      </c>
      <c r="C87" t="s">
        <v>18</v>
      </c>
      <c r="D87" t="s">
        <v>141</v>
      </c>
      <c r="E87" t="s">
        <v>123</v>
      </c>
      <c r="F87" t="s">
        <v>21</v>
      </c>
      <c r="G87">
        <v>1</v>
      </c>
      <c r="H87" t="s">
        <v>30</v>
      </c>
      <c r="I87" t="s">
        <v>115</v>
      </c>
      <c r="J87" t="s">
        <v>461</v>
      </c>
      <c r="K87" t="s">
        <v>142</v>
      </c>
      <c r="L87">
        <v>0.50600000000000001</v>
      </c>
      <c r="M87">
        <v>3.23</v>
      </c>
      <c r="N87">
        <v>-0.32300000000000001</v>
      </c>
      <c r="O87" t="s">
        <v>149</v>
      </c>
      <c r="P87">
        <v>0.57999999999999996</v>
      </c>
      <c r="Q87">
        <v>-7.3999999999999955E-2</v>
      </c>
      <c r="R87" t="s">
        <v>50</v>
      </c>
      <c r="S87" t="e">
        <v>#VALUE!</v>
      </c>
      <c r="T87" t="e">
        <v>#VALUE!</v>
      </c>
      <c r="U87">
        <v>28</v>
      </c>
      <c r="V87">
        <f>U87/(2*3.14)</f>
        <v>4.4585987261146496</v>
      </c>
      <c r="W87">
        <f>V87</f>
        <v>4.4585987261146496</v>
      </c>
      <c r="X87">
        <f t="shared" si="16"/>
        <v>62.451989938739899</v>
      </c>
      <c r="Y87">
        <f t="shared" si="18"/>
        <v>-0.12758620689655165</v>
      </c>
      <c r="Z87" t="e">
        <f t="shared" si="19"/>
        <v>#NUM!</v>
      </c>
      <c r="AA87" t="e">
        <f t="shared" si="20"/>
        <v>#NUM!</v>
      </c>
      <c r="AB87" t="e">
        <f t="shared" si="21"/>
        <v>#NUM!</v>
      </c>
      <c r="AC87" t="e">
        <f t="shared" si="22"/>
        <v>#NUM!</v>
      </c>
      <c r="AD87" t="e">
        <f t="shared" si="17"/>
        <v>#NUM!</v>
      </c>
    </row>
    <row r="88" spans="1:30" hidden="1" x14ac:dyDescent="0.35">
      <c r="A88">
        <v>44750</v>
      </c>
      <c r="B88" s="2">
        <v>44750</v>
      </c>
      <c r="C88" t="s">
        <v>18</v>
      </c>
      <c r="D88" t="s">
        <v>155</v>
      </c>
      <c r="E88" t="s">
        <v>123</v>
      </c>
      <c r="F88" t="s">
        <v>21</v>
      </c>
      <c r="G88">
        <v>7</v>
      </c>
      <c r="H88" t="s">
        <v>30</v>
      </c>
      <c r="I88" t="s">
        <v>115</v>
      </c>
      <c r="J88" t="s">
        <v>461</v>
      </c>
      <c r="K88" t="s">
        <v>134</v>
      </c>
      <c r="L88">
        <v>0.63800000000000001</v>
      </c>
      <c r="M88">
        <v>3.82</v>
      </c>
      <c r="N88">
        <v>-0.38200000000000001</v>
      </c>
      <c r="O88" t="s">
        <v>179</v>
      </c>
      <c r="P88">
        <v>0.70699999999999996</v>
      </c>
      <c r="Q88">
        <v>-6.899999999999995E-2</v>
      </c>
      <c r="R88">
        <v>2.5099999999999998</v>
      </c>
      <c r="S88">
        <v>-0.251</v>
      </c>
      <c r="T88">
        <v>0.13100000000000001</v>
      </c>
      <c r="U88">
        <v>28</v>
      </c>
      <c r="V88">
        <f>U88/(2*3.14)</f>
        <v>4.4585987261146496</v>
      </c>
      <c r="W88">
        <f>V88</f>
        <v>4.4585987261146496</v>
      </c>
      <c r="X88">
        <f t="shared" si="16"/>
        <v>62.451989938739899</v>
      </c>
      <c r="Y88">
        <f t="shared" si="18"/>
        <v>-9.7595473833097524E-2</v>
      </c>
      <c r="Z88" t="e">
        <f t="shared" si="19"/>
        <v>#NUM!</v>
      </c>
      <c r="AA88" t="e">
        <f t="shared" si="20"/>
        <v>#NUM!</v>
      </c>
      <c r="AB88" t="e">
        <f t="shared" si="21"/>
        <v>#NUM!</v>
      </c>
      <c r="AC88" t="e">
        <f t="shared" si="22"/>
        <v>#NUM!</v>
      </c>
      <c r="AD88" t="e">
        <f t="shared" si="17"/>
        <v>#NUM!</v>
      </c>
    </row>
    <row r="89" spans="1:30" hidden="1" x14ac:dyDescent="0.35">
      <c r="A89">
        <v>44777</v>
      </c>
      <c r="B89" s="2">
        <v>44777</v>
      </c>
      <c r="C89" t="s">
        <v>18</v>
      </c>
      <c r="D89" t="s">
        <v>196</v>
      </c>
      <c r="E89" t="s">
        <v>123</v>
      </c>
      <c r="F89" t="s">
        <v>21</v>
      </c>
      <c r="G89">
        <v>4</v>
      </c>
      <c r="H89" t="s">
        <v>30</v>
      </c>
      <c r="I89" t="s">
        <v>115</v>
      </c>
      <c r="J89" t="s">
        <v>461</v>
      </c>
      <c r="K89" t="s">
        <v>165</v>
      </c>
      <c r="L89">
        <v>0.51900000000000002</v>
      </c>
      <c r="M89">
        <v>6.34</v>
      </c>
      <c r="N89">
        <v>-0.63400000000000001</v>
      </c>
      <c r="O89" t="s">
        <v>168</v>
      </c>
      <c r="P89">
        <v>0.55300000000000005</v>
      </c>
      <c r="Q89">
        <v>-3.400000000000003E-2</v>
      </c>
      <c r="R89">
        <v>8.18</v>
      </c>
      <c r="S89">
        <v>-0.81799999999999995</v>
      </c>
      <c r="T89">
        <v>-0.18399999999999994</v>
      </c>
      <c r="U89">
        <v>85.85</v>
      </c>
      <c r="V89">
        <f>U89/2</f>
        <v>42.924999999999997</v>
      </c>
      <c r="W89">
        <f>V89/10</f>
        <v>4.2924999999999995</v>
      </c>
      <c r="X89">
        <f t="shared" si="16"/>
        <v>57.885543259437483</v>
      </c>
      <c r="Y89">
        <f t="shared" si="18"/>
        <v>-6.1482820976491909E-2</v>
      </c>
      <c r="Z89" t="e">
        <f t="shared" si="19"/>
        <v>#NUM!</v>
      </c>
      <c r="AA89" t="e">
        <f t="shared" si="20"/>
        <v>#NUM!</v>
      </c>
      <c r="AB89" t="e">
        <f t="shared" si="21"/>
        <v>#NUM!</v>
      </c>
      <c r="AC89" t="e">
        <f t="shared" si="22"/>
        <v>#NUM!</v>
      </c>
      <c r="AD89" t="e">
        <f t="shared" si="17"/>
        <v>#NUM!</v>
      </c>
    </row>
    <row r="90" spans="1:30" hidden="1" x14ac:dyDescent="0.35">
      <c r="A90">
        <v>44791</v>
      </c>
      <c r="B90" s="2">
        <v>44791</v>
      </c>
      <c r="C90" t="s">
        <v>18</v>
      </c>
      <c r="D90" t="s">
        <v>214</v>
      </c>
      <c r="E90" t="s">
        <v>123</v>
      </c>
      <c r="F90" t="s">
        <v>21</v>
      </c>
      <c r="G90">
        <v>6</v>
      </c>
      <c r="H90" t="s">
        <v>30</v>
      </c>
      <c r="I90" t="s">
        <v>115</v>
      </c>
      <c r="J90" t="s">
        <v>461</v>
      </c>
      <c r="K90" t="s">
        <v>222</v>
      </c>
      <c r="L90">
        <v>0.71399999999999997</v>
      </c>
      <c r="M90">
        <v>6.08</v>
      </c>
      <c r="N90">
        <v>-0.60799999999999998</v>
      </c>
      <c r="O90" t="s">
        <v>223</v>
      </c>
      <c r="P90">
        <v>0.72599999999999998</v>
      </c>
      <c r="Q90">
        <v>-1.2000000000000011E-2</v>
      </c>
      <c r="R90">
        <v>10.08</v>
      </c>
      <c r="S90">
        <v>-1.008</v>
      </c>
      <c r="T90">
        <v>-0.4</v>
      </c>
      <c r="U90">
        <v>85.85</v>
      </c>
      <c r="V90">
        <f>U90/2</f>
        <v>42.924999999999997</v>
      </c>
      <c r="W90">
        <f>V90/10</f>
        <v>4.2924999999999995</v>
      </c>
      <c r="X90">
        <f t="shared" si="16"/>
        <v>57.885543259437483</v>
      </c>
      <c r="Y90">
        <f t="shared" si="18"/>
        <v>-1.6528925619834725E-2</v>
      </c>
      <c r="Z90" t="e">
        <f t="shared" si="19"/>
        <v>#NUM!</v>
      </c>
      <c r="AA90" t="e">
        <f t="shared" si="20"/>
        <v>#NUM!</v>
      </c>
      <c r="AB90" t="e">
        <f t="shared" si="21"/>
        <v>#NUM!</v>
      </c>
      <c r="AC90" t="e">
        <f t="shared" si="22"/>
        <v>#NUM!</v>
      </c>
      <c r="AD90" t="e">
        <f t="shared" si="17"/>
        <v>#NUM!</v>
      </c>
    </row>
    <row r="91" spans="1:30" hidden="1" x14ac:dyDescent="0.35">
      <c r="A91">
        <v>44805</v>
      </c>
      <c r="B91" s="2">
        <v>44805</v>
      </c>
      <c r="C91" t="s">
        <v>18</v>
      </c>
      <c r="D91" t="s">
        <v>232</v>
      </c>
      <c r="E91" t="s">
        <v>123</v>
      </c>
      <c r="F91" t="s">
        <v>21</v>
      </c>
      <c r="G91">
        <v>6</v>
      </c>
      <c r="H91" t="s">
        <v>30</v>
      </c>
      <c r="I91" t="s">
        <v>115</v>
      </c>
      <c r="J91" t="s">
        <v>461</v>
      </c>
      <c r="K91" t="s">
        <v>188</v>
      </c>
      <c r="L91">
        <v>0.61599999999999999</v>
      </c>
      <c r="M91">
        <v>8.1199999999999992</v>
      </c>
      <c r="N91">
        <v>-0.81199999999999994</v>
      </c>
      <c r="O91" t="s">
        <v>240</v>
      </c>
      <c r="P91">
        <v>0.72399999999999998</v>
      </c>
      <c r="Q91">
        <v>-0.10799999999999998</v>
      </c>
      <c r="R91">
        <v>9.82</v>
      </c>
      <c r="S91">
        <v>-0.98199999999999998</v>
      </c>
      <c r="T91">
        <v>-0.17000000000000004</v>
      </c>
      <c r="U91">
        <v>85.85</v>
      </c>
      <c r="V91">
        <f>U91/2</f>
        <v>42.924999999999997</v>
      </c>
      <c r="W91">
        <f>V91/10</f>
        <v>4.2924999999999995</v>
      </c>
      <c r="X91">
        <f t="shared" si="16"/>
        <v>57.885543259437483</v>
      </c>
      <c r="Y91">
        <f t="shared" si="18"/>
        <v>-0.14917127071823202</v>
      </c>
      <c r="Z91" t="e">
        <f t="shared" si="19"/>
        <v>#NUM!</v>
      </c>
      <c r="AA91" t="e">
        <f t="shared" si="20"/>
        <v>#NUM!</v>
      </c>
      <c r="AB91" t="e">
        <f t="shared" si="21"/>
        <v>#NUM!</v>
      </c>
      <c r="AC91" t="e">
        <f t="shared" si="22"/>
        <v>#NUM!</v>
      </c>
      <c r="AD91" t="e">
        <f t="shared" si="17"/>
        <v>#NUM!</v>
      </c>
    </row>
    <row r="92" spans="1:30" hidden="1" x14ac:dyDescent="0.35">
      <c r="A92">
        <v>44722</v>
      </c>
      <c r="B92" s="2">
        <v>44722</v>
      </c>
      <c r="C92" t="s">
        <v>18</v>
      </c>
      <c r="D92" t="s">
        <v>19</v>
      </c>
      <c r="E92" t="s">
        <v>123</v>
      </c>
      <c r="F92" t="s">
        <v>21</v>
      </c>
      <c r="G92">
        <v>10</v>
      </c>
      <c r="H92" t="s">
        <v>22</v>
      </c>
      <c r="I92" t="s">
        <v>130</v>
      </c>
      <c r="J92" t="s">
        <v>460</v>
      </c>
      <c r="K92" t="s">
        <v>128</v>
      </c>
      <c r="L92">
        <v>0.71699999999999997</v>
      </c>
      <c r="M92">
        <v>2.79</v>
      </c>
      <c r="N92">
        <v>-0.27900000000000003</v>
      </c>
      <c r="O92" t="s">
        <v>129</v>
      </c>
      <c r="P92">
        <v>0.64700000000000002</v>
      </c>
      <c r="Q92">
        <v>6.9999999999999951E-2</v>
      </c>
      <c r="R92">
        <v>2.35</v>
      </c>
      <c r="S92">
        <v>-0.23500000000000001</v>
      </c>
      <c r="T92">
        <v>4.4000000000000011E-2</v>
      </c>
      <c r="U92">
        <v>12.5</v>
      </c>
      <c r="V92">
        <f>U92/(2*3.14)</f>
        <v>1.9904458598726114</v>
      </c>
      <c r="W92">
        <f>V92</f>
        <v>1.9904458598726114</v>
      </c>
      <c r="X92">
        <f t="shared" si="16"/>
        <v>12.446586005010342</v>
      </c>
      <c r="Y92">
        <f t="shared" si="18"/>
        <v>0.10819165378670781</v>
      </c>
      <c r="Z92">
        <f t="shared" si="19"/>
        <v>7.702637845597036E-6</v>
      </c>
      <c r="AA92">
        <f t="shared" si="20"/>
        <v>7.7026378455970361</v>
      </c>
      <c r="AB92">
        <f t="shared" si="21"/>
        <v>9.5871544410671083E-9</v>
      </c>
      <c r="AC92">
        <f t="shared" si="22"/>
        <v>9.587154441067107E-3</v>
      </c>
      <c r="AD92">
        <f t="shared" si="17"/>
        <v>0.21788987366061602</v>
      </c>
    </row>
    <row r="93" spans="1:30" hidden="1" x14ac:dyDescent="0.35">
      <c r="A93">
        <v>44750</v>
      </c>
      <c r="B93" s="2">
        <v>44750</v>
      </c>
      <c r="C93" t="s">
        <v>18</v>
      </c>
      <c r="D93" t="s">
        <v>155</v>
      </c>
      <c r="E93" t="s">
        <v>123</v>
      </c>
      <c r="F93" t="s">
        <v>21</v>
      </c>
      <c r="G93">
        <v>5</v>
      </c>
      <c r="H93" t="s">
        <v>22</v>
      </c>
      <c r="I93" t="s">
        <v>130</v>
      </c>
      <c r="J93" t="s">
        <v>460</v>
      </c>
      <c r="K93" t="s">
        <v>134</v>
      </c>
      <c r="L93">
        <v>0.78200000000000003</v>
      </c>
      <c r="M93">
        <v>10.85</v>
      </c>
      <c r="N93">
        <v>-1.085</v>
      </c>
      <c r="O93" t="s">
        <v>179</v>
      </c>
      <c r="P93">
        <v>0.76300000000000001</v>
      </c>
      <c r="Q93">
        <v>1.9000000000000017E-2</v>
      </c>
      <c r="R93">
        <v>21.98</v>
      </c>
      <c r="S93">
        <v>-2.198</v>
      </c>
      <c r="T93">
        <v>-1.113</v>
      </c>
      <c r="U93">
        <v>12.5</v>
      </c>
      <c r="V93">
        <f>U93/(2*3.14)</f>
        <v>1.9904458598726114</v>
      </c>
      <c r="W93">
        <f>V93</f>
        <v>1.9904458598726114</v>
      </c>
      <c r="X93">
        <f t="shared" si="16"/>
        <v>12.446586005010342</v>
      </c>
      <c r="Y93">
        <f t="shared" si="18"/>
        <v>2.4901703800786393E-2</v>
      </c>
      <c r="Z93">
        <f t="shared" si="19"/>
        <v>1.2627138323125007E-6</v>
      </c>
      <c r="AA93">
        <f t="shared" si="20"/>
        <v>1.2627138323125007</v>
      </c>
      <c r="AB93">
        <f t="shared" si="21"/>
        <v>1.5716476313593746E-9</v>
      </c>
      <c r="AC93">
        <f t="shared" si="22"/>
        <v>1.5716476313593745E-3</v>
      </c>
      <c r="AD93">
        <f t="shared" si="17"/>
        <v>1.4120823282653858E-3</v>
      </c>
    </row>
    <row r="94" spans="1:30" hidden="1" x14ac:dyDescent="0.35">
      <c r="A94">
        <v>44777</v>
      </c>
      <c r="B94" s="10">
        <v>44777</v>
      </c>
      <c r="C94" t="s">
        <v>18</v>
      </c>
      <c r="D94" t="s">
        <v>196</v>
      </c>
      <c r="E94" t="s">
        <v>123</v>
      </c>
      <c r="F94" t="s">
        <v>21</v>
      </c>
      <c r="G94">
        <v>1</v>
      </c>
      <c r="H94" t="s">
        <v>22</v>
      </c>
      <c r="I94" t="s">
        <v>130</v>
      </c>
      <c r="J94" t="s">
        <v>460</v>
      </c>
      <c r="K94" t="s">
        <v>165</v>
      </c>
      <c r="L94">
        <v>0.70899999999999996</v>
      </c>
      <c r="M94">
        <v>2.81</v>
      </c>
      <c r="N94">
        <v>-0.28100000000000003</v>
      </c>
      <c r="O94" t="s">
        <v>168</v>
      </c>
      <c r="P94">
        <v>0.64100000000000001</v>
      </c>
      <c r="Q94">
        <v>6.7999999999999949E-2</v>
      </c>
      <c r="R94">
        <v>17.32</v>
      </c>
      <c r="S94">
        <v>-1.732</v>
      </c>
      <c r="T94">
        <v>-1.4510000000000001</v>
      </c>
      <c r="U94">
        <v>45.400000000000006</v>
      </c>
      <c r="V94">
        <f>U94/2</f>
        <v>22.700000000000003</v>
      </c>
      <c r="W94">
        <f>V94/10</f>
        <v>2.2700000000000005</v>
      </c>
      <c r="X94">
        <f t="shared" si="16"/>
        <v>16.188299111000006</v>
      </c>
      <c r="Y94">
        <f t="shared" si="18"/>
        <v>0.10608424336973471</v>
      </c>
      <c r="Z94">
        <f t="shared" si="19"/>
        <v>7.5183614107649007E-6</v>
      </c>
      <c r="AA94">
        <f t="shared" si="20"/>
        <v>7.5183614107649008</v>
      </c>
      <c r="AB94">
        <f t="shared" si="21"/>
        <v>1.217094833420622E-8</v>
      </c>
      <c r="AC94">
        <f t="shared" si="22"/>
        <v>1.2170948334206219E-2</v>
      </c>
      <c r="AD94">
        <f t="shared" si="17"/>
        <v>8.3879726631331617E-3</v>
      </c>
    </row>
    <row r="95" spans="1:30" hidden="1" x14ac:dyDescent="0.35">
      <c r="A95">
        <v>44791</v>
      </c>
      <c r="B95" s="2">
        <v>44791</v>
      </c>
      <c r="C95" t="s">
        <v>18</v>
      </c>
      <c r="D95" t="s">
        <v>214</v>
      </c>
      <c r="E95" t="s">
        <v>123</v>
      </c>
      <c r="F95" t="s">
        <v>21</v>
      </c>
      <c r="G95">
        <v>3</v>
      </c>
      <c r="H95" t="s">
        <v>22</v>
      </c>
      <c r="I95" t="s">
        <v>130</v>
      </c>
      <c r="J95" t="s">
        <v>460</v>
      </c>
      <c r="K95" t="s">
        <v>222</v>
      </c>
      <c r="L95">
        <v>0.76500000000000001</v>
      </c>
      <c r="M95">
        <v>5.85</v>
      </c>
      <c r="N95">
        <v>-0.58499999999999996</v>
      </c>
      <c r="O95" t="s">
        <v>223</v>
      </c>
      <c r="P95">
        <v>0.73899999999999999</v>
      </c>
      <c r="Q95">
        <v>2.6000000000000023E-2</v>
      </c>
      <c r="R95">
        <v>20.34</v>
      </c>
      <c r="S95">
        <v>-2.0339999999999998</v>
      </c>
      <c r="T95">
        <v>-1.4489999999999998</v>
      </c>
      <c r="U95">
        <v>45.400000000000006</v>
      </c>
      <c r="V95">
        <f>U95/2</f>
        <v>22.700000000000003</v>
      </c>
      <c r="W95">
        <f>V95/10</f>
        <v>2.2700000000000005</v>
      </c>
      <c r="X95">
        <f t="shared" si="16"/>
        <v>16.188299111000006</v>
      </c>
      <c r="Y95">
        <f t="shared" si="18"/>
        <v>3.5182679296346449E-2</v>
      </c>
      <c r="Z95">
        <f t="shared" si="19"/>
        <v>1.9323146613623944E-6</v>
      </c>
      <c r="AA95">
        <f t="shared" si="20"/>
        <v>1.9323146613623945</v>
      </c>
      <c r="AB95">
        <f t="shared" si="21"/>
        <v>3.1280887714705127E-9</v>
      </c>
      <c r="AC95">
        <f t="shared" si="22"/>
        <v>3.1280887714705127E-3</v>
      </c>
      <c r="AD95">
        <f t="shared" si="17"/>
        <v>2.158791422684964E-3</v>
      </c>
    </row>
    <row r="96" spans="1:30" hidden="1" x14ac:dyDescent="0.35">
      <c r="A96">
        <v>44722</v>
      </c>
      <c r="B96" s="2">
        <v>44722</v>
      </c>
      <c r="C96" t="s">
        <v>18</v>
      </c>
      <c r="D96" t="s">
        <v>19</v>
      </c>
      <c r="E96" t="s">
        <v>123</v>
      </c>
      <c r="F96" t="s">
        <v>21</v>
      </c>
      <c r="G96">
        <v>8</v>
      </c>
      <c r="H96" t="s">
        <v>22</v>
      </c>
      <c r="I96" t="s">
        <v>96</v>
      </c>
      <c r="J96" t="s">
        <v>459</v>
      </c>
      <c r="K96" t="s">
        <v>125</v>
      </c>
      <c r="L96">
        <v>0.81399999999999995</v>
      </c>
      <c r="M96">
        <v>2.2400000000000002</v>
      </c>
      <c r="N96">
        <v>-0.22400000000000003</v>
      </c>
      <c r="O96" t="s">
        <v>126</v>
      </c>
      <c r="P96">
        <v>0.64700000000000002</v>
      </c>
      <c r="Q96">
        <v>0.16699999999999993</v>
      </c>
      <c r="R96">
        <v>7.85</v>
      </c>
      <c r="S96">
        <v>-0.78499999999999992</v>
      </c>
      <c r="T96">
        <v>-0.56099999999999994</v>
      </c>
      <c r="U96">
        <v>11</v>
      </c>
      <c r="V96">
        <f>U96/(2*3.14)</f>
        <v>1.7515923566878979</v>
      </c>
      <c r="W96">
        <f>V96</f>
        <v>1.7515923566878979</v>
      </c>
      <c r="X96">
        <f t="shared" si="16"/>
        <v>9.6386362022800096</v>
      </c>
      <c r="Y96">
        <f t="shared" si="18"/>
        <v>0.25811437403400295</v>
      </c>
      <c r="Z96">
        <f t="shared" si="19"/>
        <v>2.2464035039880977E-5</v>
      </c>
      <c r="AA96">
        <f t="shared" si="20"/>
        <v>22.464035039880976</v>
      </c>
      <c r="AB96">
        <f t="shared" si="21"/>
        <v>2.1652266138468343E-8</v>
      </c>
      <c r="AC96">
        <f t="shared" si="22"/>
        <v>2.1652266138468341E-2</v>
      </c>
      <c r="AD96">
        <f t="shared" si="17"/>
        <v>3.8595839819016653E-2</v>
      </c>
    </row>
    <row r="97" spans="1:31" hidden="1" x14ac:dyDescent="0.35">
      <c r="A97">
        <v>44734</v>
      </c>
      <c r="B97" s="2">
        <v>44734</v>
      </c>
      <c r="C97" t="s">
        <v>18</v>
      </c>
      <c r="D97" t="s">
        <v>141</v>
      </c>
      <c r="E97" t="s">
        <v>123</v>
      </c>
      <c r="F97" t="s">
        <v>21</v>
      </c>
      <c r="G97">
        <v>7</v>
      </c>
      <c r="H97" t="s">
        <v>22</v>
      </c>
      <c r="I97" t="s">
        <v>96</v>
      </c>
      <c r="J97" t="s">
        <v>459</v>
      </c>
      <c r="K97" t="s">
        <v>142</v>
      </c>
      <c r="L97">
        <v>0.751</v>
      </c>
      <c r="M97">
        <v>5.28</v>
      </c>
      <c r="N97">
        <v>-0.52800000000000002</v>
      </c>
      <c r="O97" t="s">
        <v>149</v>
      </c>
      <c r="P97">
        <v>0.71199999999999997</v>
      </c>
      <c r="Q97">
        <v>3.9000000000000035E-2</v>
      </c>
      <c r="R97">
        <v>16.190000000000001</v>
      </c>
      <c r="S97">
        <v>-1.6190000000000002</v>
      </c>
      <c r="T97">
        <v>-1.0910000000000002</v>
      </c>
      <c r="U97">
        <v>11</v>
      </c>
      <c r="V97">
        <f>U97/(2*3.14)</f>
        <v>1.7515923566878979</v>
      </c>
      <c r="W97">
        <f>V97</f>
        <v>1.7515923566878979</v>
      </c>
      <c r="X97">
        <f t="shared" si="16"/>
        <v>9.6386362022800096</v>
      </c>
      <c r="Y97">
        <f t="shared" si="18"/>
        <v>5.4775280898876455E-2</v>
      </c>
      <c r="Z97">
        <f t="shared" si="19"/>
        <v>3.3323040463576291E-6</v>
      </c>
      <c r="AA97">
        <f t="shared" si="20"/>
        <v>3.332304046357629</v>
      </c>
      <c r="AB97">
        <f t="shared" si="21"/>
        <v>3.2118866418226806E-9</v>
      </c>
      <c r="AC97">
        <f t="shared" si="22"/>
        <v>3.2118866418226807E-3</v>
      </c>
      <c r="AD97">
        <f t="shared" si="17"/>
        <v>2.9439840896633182E-3</v>
      </c>
    </row>
    <row r="98" spans="1:31" hidden="1" x14ac:dyDescent="0.35">
      <c r="A98">
        <v>44734</v>
      </c>
      <c r="B98" s="2">
        <v>44734</v>
      </c>
      <c r="C98" t="s">
        <v>18</v>
      </c>
      <c r="D98" t="s">
        <v>141</v>
      </c>
      <c r="E98" t="s">
        <v>123</v>
      </c>
      <c r="F98" t="s">
        <v>21</v>
      </c>
      <c r="G98">
        <v>2</v>
      </c>
      <c r="H98" t="s">
        <v>22</v>
      </c>
      <c r="I98" t="s">
        <v>96</v>
      </c>
      <c r="J98" t="s">
        <v>459</v>
      </c>
      <c r="K98" t="s">
        <v>142</v>
      </c>
      <c r="L98">
        <v>0.82099999999999995</v>
      </c>
      <c r="M98">
        <v>3.21</v>
      </c>
      <c r="N98">
        <v>-0.32100000000000001</v>
      </c>
      <c r="O98" t="s">
        <v>149</v>
      </c>
      <c r="P98">
        <v>0.68400000000000005</v>
      </c>
      <c r="Q98">
        <v>0.1369999999999999</v>
      </c>
      <c r="R98">
        <v>17.850000000000001</v>
      </c>
      <c r="S98">
        <v>-1.7850000000000001</v>
      </c>
      <c r="T98">
        <v>-1.4640000000000002</v>
      </c>
      <c r="U98">
        <v>11</v>
      </c>
      <c r="V98">
        <f>U98/(2*3.14)</f>
        <v>1.7515923566878979</v>
      </c>
      <c r="W98">
        <f>V98</f>
        <v>1.7515923566878979</v>
      </c>
      <c r="X98">
        <f t="shared" si="16"/>
        <v>9.6386362022800096</v>
      </c>
      <c r="Y98">
        <f t="shared" si="18"/>
        <v>0.20029239766081855</v>
      </c>
      <c r="Z98">
        <f t="shared" si="19"/>
        <v>1.6439776854564533E-5</v>
      </c>
      <c r="AA98">
        <f t="shared" si="20"/>
        <v>16.439776854564531</v>
      </c>
      <c r="AB98">
        <f t="shared" si="21"/>
        <v>1.5845702834781068E-8</v>
      </c>
      <c r="AC98">
        <f t="shared" si="22"/>
        <v>1.5845702834781067E-2</v>
      </c>
      <c r="AD98">
        <f t="shared" si="17"/>
        <v>1.0823567510096355E-2</v>
      </c>
    </row>
    <row r="99" spans="1:31" hidden="1" x14ac:dyDescent="0.35">
      <c r="A99">
        <v>44750</v>
      </c>
      <c r="B99" s="2">
        <v>44750</v>
      </c>
      <c r="C99" t="s">
        <v>18</v>
      </c>
      <c r="D99" t="s">
        <v>155</v>
      </c>
      <c r="E99" t="s">
        <v>123</v>
      </c>
      <c r="F99" t="s">
        <v>21</v>
      </c>
      <c r="G99">
        <v>4</v>
      </c>
      <c r="H99" t="s">
        <v>22</v>
      </c>
      <c r="I99" t="s">
        <v>96</v>
      </c>
      <c r="J99" t="s">
        <v>459</v>
      </c>
      <c r="K99" t="s">
        <v>134</v>
      </c>
      <c r="L99">
        <v>0.85099999999999998</v>
      </c>
      <c r="M99">
        <v>8.15</v>
      </c>
      <c r="N99">
        <v>-0.81500000000000006</v>
      </c>
      <c r="O99" t="s">
        <v>179</v>
      </c>
      <c r="P99">
        <v>0.65900000000000003</v>
      </c>
      <c r="Q99">
        <v>0.19199999999999995</v>
      </c>
      <c r="R99">
        <v>21.16</v>
      </c>
      <c r="S99">
        <v>-2.1160000000000001</v>
      </c>
      <c r="T99">
        <v>-1.3010000000000002</v>
      </c>
      <c r="U99">
        <v>11</v>
      </c>
      <c r="V99">
        <f>U99/(2*3.14)</f>
        <v>1.7515923566878979</v>
      </c>
      <c r="W99">
        <f>V99</f>
        <v>1.7515923566878979</v>
      </c>
      <c r="X99">
        <f t="shared" si="16"/>
        <v>9.6386362022800096</v>
      </c>
      <c r="Y99">
        <f t="shared" si="18"/>
        <v>0.2913505311077389</v>
      </c>
      <c r="Z99">
        <f t="shared" si="19"/>
        <v>2.6076111450179491E-5</v>
      </c>
      <c r="AA99">
        <f t="shared" si="20"/>
        <v>26.076111450179493</v>
      </c>
      <c r="AB99">
        <f t="shared" si="21"/>
        <v>2.5133815183838832E-8</v>
      </c>
      <c r="AC99">
        <f t="shared" si="22"/>
        <v>2.5133815183838833E-2</v>
      </c>
      <c r="AD99">
        <f t="shared" si="17"/>
        <v>1.9318843338846141E-2</v>
      </c>
    </row>
    <row r="100" spans="1:31" hidden="1" x14ac:dyDescent="0.35">
      <c r="A100">
        <v>44776</v>
      </c>
      <c r="B100" s="2">
        <v>44776</v>
      </c>
      <c r="C100" t="s">
        <v>18</v>
      </c>
      <c r="D100" t="s">
        <v>196</v>
      </c>
      <c r="E100" t="s">
        <v>123</v>
      </c>
      <c r="F100" t="s">
        <v>21</v>
      </c>
      <c r="G100">
        <v>8</v>
      </c>
      <c r="H100" t="s">
        <v>22</v>
      </c>
      <c r="I100" t="s">
        <v>96</v>
      </c>
      <c r="J100" t="s">
        <v>459</v>
      </c>
      <c r="K100" t="s">
        <v>87</v>
      </c>
      <c r="L100">
        <v>0.81200000000000006</v>
      </c>
      <c r="M100">
        <v>3.54</v>
      </c>
      <c r="N100">
        <v>-0.35399999999999998</v>
      </c>
      <c r="O100" t="s">
        <v>201</v>
      </c>
      <c r="P100">
        <v>0.67700000000000005</v>
      </c>
      <c r="Q100">
        <v>0.13500000000000001</v>
      </c>
      <c r="R100">
        <v>12.43</v>
      </c>
      <c r="S100">
        <v>-1.2429999999999999</v>
      </c>
      <c r="T100">
        <v>-0.8889999999999999</v>
      </c>
      <c r="U100">
        <v>39.575000000000003</v>
      </c>
      <c r="V100">
        <f>U100/2</f>
        <v>19.787500000000001</v>
      </c>
      <c r="W100">
        <f>V100/10</f>
        <v>1.9787500000000002</v>
      </c>
      <c r="X100">
        <f t="shared" si="16"/>
        <v>12.300743474234377</v>
      </c>
      <c r="Y100">
        <f>(P100-L100)/L100</f>
        <v>-0.16625615763546797</v>
      </c>
      <c r="Z100" t="e">
        <f t="shared" si="19"/>
        <v>#NUM!</v>
      </c>
      <c r="AA100" t="e">
        <f t="shared" si="20"/>
        <v>#NUM!</v>
      </c>
      <c r="AB100" t="e">
        <f t="shared" si="21"/>
        <v>#NUM!</v>
      </c>
      <c r="AC100" t="e">
        <f t="shared" si="22"/>
        <v>#NUM!</v>
      </c>
      <c r="AD100" t="e">
        <f t="shared" si="17"/>
        <v>#NUM!</v>
      </c>
    </row>
    <row r="101" spans="1:31" hidden="1" x14ac:dyDescent="0.35">
      <c r="A101">
        <v>44790</v>
      </c>
      <c r="B101" s="2">
        <v>44790</v>
      </c>
      <c r="C101" t="s">
        <v>18</v>
      </c>
      <c r="D101" t="s">
        <v>214</v>
      </c>
      <c r="E101" t="s">
        <v>123</v>
      </c>
      <c r="F101" t="s">
        <v>21</v>
      </c>
      <c r="G101">
        <v>1</v>
      </c>
      <c r="H101" t="s">
        <v>22</v>
      </c>
      <c r="I101" t="s">
        <v>96</v>
      </c>
      <c r="J101" t="s">
        <v>459</v>
      </c>
      <c r="K101" t="s">
        <v>69</v>
      </c>
      <c r="L101">
        <v>0.86099999999999999</v>
      </c>
      <c r="M101">
        <v>14.28</v>
      </c>
      <c r="N101">
        <v>-1.4279999999999999</v>
      </c>
      <c r="O101" t="s">
        <v>129</v>
      </c>
      <c r="P101">
        <v>0.74099999999999999</v>
      </c>
      <c r="Q101">
        <v>0.12</v>
      </c>
      <c r="R101">
        <v>27.87</v>
      </c>
      <c r="S101">
        <v>-2.7869999999999999</v>
      </c>
      <c r="T101">
        <v>-1.359</v>
      </c>
      <c r="U101">
        <v>39.575000000000003</v>
      </c>
      <c r="V101">
        <f>U101/2</f>
        <v>19.787500000000001</v>
      </c>
      <c r="W101">
        <f>V101/10</f>
        <v>1.9787500000000002</v>
      </c>
      <c r="X101">
        <f t="shared" si="16"/>
        <v>12.300743474234377</v>
      </c>
      <c r="Y101">
        <f>(L101-P101)/P101</f>
        <v>0.16194331983805668</v>
      </c>
      <c r="Z101">
        <f t="shared" si="19"/>
        <v>1.2655312136129728E-5</v>
      </c>
      <c r="AA101">
        <f t="shared" si="20"/>
        <v>12.655312136129728</v>
      </c>
      <c r="AB101">
        <f t="shared" si="21"/>
        <v>1.5566974817289688E-8</v>
      </c>
      <c r="AC101">
        <f t="shared" si="22"/>
        <v>1.5566974817289688E-2</v>
      </c>
      <c r="AD101">
        <f t="shared" si="17"/>
        <v>1.1454727606541345E-2</v>
      </c>
    </row>
    <row r="102" spans="1:31" hidden="1" x14ac:dyDescent="0.35">
      <c r="A102">
        <v>44804</v>
      </c>
      <c r="B102" s="2">
        <v>44804</v>
      </c>
      <c r="C102" t="s">
        <v>18</v>
      </c>
      <c r="D102" t="s">
        <v>232</v>
      </c>
      <c r="E102" t="s">
        <v>123</v>
      </c>
      <c r="F102" t="s">
        <v>21</v>
      </c>
      <c r="G102">
        <v>7</v>
      </c>
      <c r="H102" t="s">
        <v>22</v>
      </c>
      <c r="I102" t="s">
        <v>96</v>
      </c>
      <c r="J102" t="s">
        <v>459</v>
      </c>
      <c r="K102" t="s">
        <v>234</v>
      </c>
      <c r="L102">
        <v>0.84399999999999997</v>
      </c>
      <c r="M102">
        <v>7.92</v>
      </c>
      <c r="N102">
        <v>-0.79200000000000004</v>
      </c>
      <c r="O102" t="s">
        <v>32</v>
      </c>
      <c r="P102">
        <v>0.71099999999999997</v>
      </c>
      <c r="Q102">
        <v>0.13300000000000001</v>
      </c>
      <c r="R102">
        <v>19.05</v>
      </c>
      <c r="S102">
        <v>-1.905</v>
      </c>
      <c r="T102">
        <v>-1.113</v>
      </c>
      <c r="U102">
        <v>45.400000000000006</v>
      </c>
      <c r="V102">
        <f>U102/2</f>
        <v>22.700000000000003</v>
      </c>
      <c r="W102">
        <f>V102/10</f>
        <v>2.2700000000000005</v>
      </c>
      <c r="X102">
        <f t="shared" si="16"/>
        <v>16.188299111000006</v>
      </c>
      <c r="Y102">
        <f>(L102-P102)/P102</f>
        <v>0.18706047819971872</v>
      </c>
      <c r="Z102">
        <f t="shared" si="19"/>
        <v>1.5113214731211767E-5</v>
      </c>
      <c r="AA102">
        <f t="shared" si="20"/>
        <v>15.113214731211768</v>
      </c>
      <c r="AB102">
        <f t="shared" si="21"/>
        <v>2.4465724059762764E-8</v>
      </c>
      <c r="AC102">
        <f t="shared" si="22"/>
        <v>2.4465724059762765E-2</v>
      </c>
      <c r="AD102">
        <f t="shared" si="17"/>
        <v>2.1981782623326833E-2</v>
      </c>
    </row>
    <row r="103" spans="1:31" hidden="1" x14ac:dyDescent="0.35">
      <c r="A103">
        <v>44722</v>
      </c>
      <c r="B103" s="2">
        <v>44722</v>
      </c>
      <c r="C103" t="s">
        <v>18</v>
      </c>
      <c r="D103" t="s">
        <v>19</v>
      </c>
      <c r="E103" t="s">
        <v>123</v>
      </c>
      <c r="F103" t="s">
        <v>21</v>
      </c>
      <c r="G103">
        <v>2</v>
      </c>
      <c r="H103" t="s">
        <v>28</v>
      </c>
      <c r="I103" t="s">
        <v>122</v>
      </c>
      <c r="J103" t="s">
        <v>458</v>
      </c>
      <c r="K103" t="s">
        <v>125</v>
      </c>
      <c r="L103">
        <v>0.85699999999999998</v>
      </c>
      <c r="M103">
        <v>4.87</v>
      </c>
      <c r="N103">
        <v>-0.48699999999999999</v>
      </c>
      <c r="O103" t="s">
        <v>126</v>
      </c>
      <c r="P103">
        <v>0.65700000000000003</v>
      </c>
      <c r="Q103">
        <v>0.19999999999999996</v>
      </c>
      <c r="R103">
        <v>12.86</v>
      </c>
      <c r="S103">
        <v>-1.286</v>
      </c>
      <c r="T103">
        <v>-0.79900000000000004</v>
      </c>
      <c r="U103">
        <v>20.5</v>
      </c>
      <c r="V103">
        <f>U103/(2*3.14)</f>
        <v>3.2643312101910826</v>
      </c>
      <c r="W103">
        <f>V103</f>
        <v>3.2643312101910826</v>
      </c>
      <c r="X103">
        <f t="shared" si="16"/>
        <v>33.476337719075815</v>
      </c>
      <c r="Y103">
        <f>(L103-P103)/P103</f>
        <v>0.30441400304413996</v>
      </c>
      <c r="Z103">
        <f t="shared" si="19"/>
        <v>2.7522755757189769E-5</v>
      </c>
      <c r="AA103">
        <f t="shared" si="20"/>
        <v>27.522755757189771</v>
      </c>
      <c r="AB103">
        <f t="shared" si="21"/>
        <v>9.2136106668732286E-8</v>
      </c>
      <c r="AC103">
        <f t="shared" si="22"/>
        <v>9.2136106668732287E-2</v>
      </c>
      <c r="AD103">
        <f t="shared" si="17"/>
        <v>0.11531427618114178</v>
      </c>
    </row>
    <row r="104" spans="1:31" hidden="1" x14ac:dyDescent="0.35">
      <c r="A104">
        <v>44733</v>
      </c>
      <c r="B104" s="2">
        <v>44733</v>
      </c>
      <c r="C104" t="s">
        <v>18</v>
      </c>
      <c r="D104" t="s">
        <v>141</v>
      </c>
      <c r="E104" t="s">
        <v>123</v>
      </c>
      <c r="F104" t="s">
        <v>21</v>
      </c>
      <c r="G104">
        <v>7</v>
      </c>
      <c r="H104" t="s">
        <v>28</v>
      </c>
      <c r="I104" t="s">
        <v>122</v>
      </c>
      <c r="J104" t="s">
        <v>458</v>
      </c>
      <c r="K104" t="s">
        <v>145</v>
      </c>
      <c r="L104">
        <v>0.85199999999999998</v>
      </c>
      <c r="M104">
        <v>5.73</v>
      </c>
      <c r="N104">
        <v>-0.57300000000000006</v>
      </c>
      <c r="O104" t="s">
        <v>146</v>
      </c>
      <c r="P104">
        <v>0.67100000000000004</v>
      </c>
      <c r="Q104">
        <v>0.18099999999999994</v>
      </c>
      <c r="R104">
        <v>19.399999999999999</v>
      </c>
      <c r="S104">
        <v>-1.94</v>
      </c>
      <c r="T104">
        <v>-1.367</v>
      </c>
      <c r="U104">
        <v>20.5</v>
      </c>
      <c r="V104">
        <f>U104/(2*3.14)</f>
        <v>3.2643312101910826</v>
      </c>
      <c r="W104">
        <f>V104</f>
        <v>3.2643312101910826</v>
      </c>
      <c r="X104">
        <f t="shared" si="16"/>
        <v>33.476337719075815</v>
      </c>
      <c r="Y104">
        <f>(P104-L104)/L104</f>
        <v>-0.21244131455399054</v>
      </c>
      <c r="Z104" t="e">
        <f t="shared" ref="Z104:Z135" si="25">119*(10^-6)*(Y104^1.231)</f>
        <v>#NUM!</v>
      </c>
      <c r="AA104" t="e">
        <f t="shared" ref="AA104:AA135" si="26">Z104*10^6</f>
        <v>#NUM!</v>
      </c>
      <c r="AB104" t="e">
        <f t="shared" ref="AB104:AB135" si="27">Z104*(X104/10000)</f>
        <v>#NUM!</v>
      </c>
      <c r="AC104" t="e">
        <f t="shared" ref="AC104:AC135" si="28">AA104*(X104/10000)</f>
        <v>#NUM!</v>
      </c>
      <c r="AD104" t="e">
        <f t="shared" si="17"/>
        <v>#NUM!</v>
      </c>
      <c r="AE104">
        <v>31.959900000000001</v>
      </c>
    </row>
    <row r="105" spans="1:31" hidden="1" x14ac:dyDescent="0.35">
      <c r="A105">
        <v>44750</v>
      </c>
      <c r="B105" s="2">
        <v>44750</v>
      </c>
      <c r="C105" t="s">
        <v>18</v>
      </c>
      <c r="D105" t="s">
        <v>155</v>
      </c>
      <c r="E105" t="s">
        <v>123</v>
      </c>
      <c r="F105" t="s">
        <v>21</v>
      </c>
      <c r="G105">
        <v>11</v>
      </c>
      <c r="H105" t="s">
        <v>28</v>
      </c>
      <c r="I105" t="s">
        <v>122</v>
      </c>
      <c r="J105" t="s">
        <v>458</v>
      </c>
      <c r="K105" t="s">
        <v>169</v>
      </c>
      <c r="L105">
        <v>0.91700000000000004</v>
      </c>
      <c r="M105">
        <v>4.82</v>
      </c>
      <c r="N105">
        <v>-0.48200000000000004</v>
      </c>
      <c r="O105" t="s">
        <v>180</v>
      </c>
      <c r="P105">
        <v>0.76300000000000001</v>
      </c>
      <c r="Q105">
        <v>0.15400000000000003</v>
      </c>
      <c r="R105">
        <v>19.809999999999999</v>
      </c>
      <c r="S105">
        <v>-1.9809999999999999</v>
      </c>
      <c r="T105">
        <v>-1.4989999999999999</v>
      </c>
      <c r="U105">
        <v>20.5</v>
      </c>
      <c r="V105">
        <f>U105/(2*3.14)</f>
        <v>3.2643312101910826</v>
      </c>
      <c r="W105">
        <f>V105</f>
        <v>3.2643312101910826</v>
      </c>
      <c r="X105">
        <f t="shared" si="16"/>
        <v>33.476337719075815</v>
      </c>
      <c r="Y105">
        <f>(L105-P105)/P105</f>
        <v>0.20183486238532114</v>
      </c>
      <c r="Z105">
        <f t="shared" si="25"/>
        <v>1.6595764466275835E-5</v>
      </c>
      <c r="AA105">
        <f t="shared" si="26"/>
        <v>16.595764466275835</v>
      </c>
      <c r="AB105">
        <f t="shared" si="27"/>
        <v>5.5556541597928778E-8</v>
      </c>
      <c r="AC105">
        <f t="shared" si="28"/>
        <v>5.5556541597928784E-2</v>
      </c>
      <c r="AD105">
        <f t="shared" si="17"/>
        <v>3.7062402667063898E-2</v>
      </c>
      <c r="AE105">
        <v>31.959900000000001</v>
      </c>
    </row>
    <row r="106" spans="1:31" hidden="1" x14ac:dyDescent="0.35">
      <c r="A106">
        <v>44776</v>
      </c>
      <c r="B106" s="2">
        <v>44776</v>
      </c>
      <c r="C106" t="s">
        <v>18</v>
      </c>
      <c r="D106" t="s">
        <v>196</v>
      </c>
      <c r="E106" t="s">
        <v>123</v>
      </c>
      <c r="F106" t="s">
        <v>21</v>
      </c>
      <c r="G106">
        <v>1</v>
      </c>
      <c r="H106" t="s">
        <v>28</v>
      </c>
      <c r="I106" t="s">
        <v>122</v>
      </c>
      <c r="J106" t="s">
        <v>458</v>
      </c>
      <c r="K106" t="s">
        <v>87</v>
      </c>
      <c r="L106">
        <v>0.90500000000000003</v>
      </c>
      <c r="M106">
        <v>4.0599999999999996</v>
      </c>
      <c r="N106">
        <v>-0.40599999999999997</v>
      </c>
      <c r="O106" t="s">
        <v>201</v>
      </c>
      <c r="P106">
        <v>0.84699999999999998</v>
      </c>
      <c r="Q106">
        <v>5.8000000000000052E-2</v>
      </c>
      <c r="R106">
        <v>10.02</v>
      </c>
      <c r="S106">
        <v>-1.002</v>
      </c>
      <c r="T106">
        <v>-0.59600000000000009</v>
      </c>
      <c r="U106">
        <v>67.25</v>
      </c>
      <c r="V106">
        <f>U106/2</f>
        <v>33.625</v>
      </c>
      <c r="W106">
        <f>V106/10</f>
        <v>3.3624999999999998</v>
      </c>
      <c r="X106">
        <f t="shared" si="16"/>
        <v>35.520092810937491</v>
      </c>
      <c r="Y106">
        <f>(L106-P106)/P106</f>
        <v>6.8476977567886718E-2</v>
      </c>
      <c r="Z106">
        <f t="shared" si="25"/>
        <v>4.3863405158617912E-6</v>
      </c>
      <c r="AA106">
        <f t="shared" si="26"/>
        <v>4.3863405158617912</v>
      </c>
      <c r="AB106">
        <f t="shared" si="27"/>
        <v>1.5580322222378625E-8</v>
      </c>
      <c r="AC106">
        <f t="shared" si="28"/>
        <v>1.5580322222378625E-2</v>
      </c>
      <c r="AD106">
        <f t="shared" si="17"/>
        <v>2.6141480238890305E-2</v>
      </c>
      <c r="AE106">
        <v>31.959900000000001</v>
      </c>
    </row>
    <row r="107" spans="1:31" hidden="1" x14ac:dyDescent="0.35">
      <c r="A107">
        <v>44790</v>
      </c>
      <c r="B107" s="2">
        <v>44790</v>
      </c>
      <c r="C107" t="s">
        <v>18</v>
      </c>
      <c r="D107" t="s">
        <v>214</v>
      </c>
      <c r="E107" t="s">
        <v>123</v>
      </c>
      <c r="F107" t="s">
        <v>21</v>
      </c>
      <c r="G107">
        <v>3</v>
      </c>
      <c r="H107" t="s">
        <v>28</v>
      </c>
      <c r="I107" t="s">
        <v>122</v>
      </c>
      <c r="J107" t="s">
        <v>458</v>
      </c>
      <c r="K107" t="s">
        <v>69</v>
      </c>
      <c r="L107">
        <v>0.92100000000000004</v>
      </c>
      <c r="M107">
        <v>13.65</v>
      </c>
      <c r="N107">
        <v>-1.365</v>
      </c>
      <c r="O107" t="s">
        <v>129</v>
      </c>
      <c r="P107">
        <v>0.90600000000000003</v>
      </c>
      <c r="Q107">
        <v>1.5000000000000013E-2</v>
      </c>
      <c r="R107">
        <v>23.31</v>
      </c>
      <c r="S107">
        <v>-2.331</v>
      </c>
      <c r="T107">
        <v>-0.96599999999999997</v>
      </c>
      <c r="U107">
        <v>67.25</v>
      </c>
      <c r="V107">
        <f>U107/2</f>
        <v>33.625</v>
      </c>
      <c r="W107">
        <f>V107/10</f>
        <v>3.3624999999999998</v>
      </c>
      <c r="X107">
        <f t="shared" si="16"/>
        <v>35.520092810937491</v>
      </c>
      <c r="Y107">
        <f>(L107-P107)/P107</f>
        <v>1.6556291390728492E-2</v>
      </c>
      <c r="Z107">
        <f t="shared" si="25"/>
        <v>7.639949536018921E-7</v>
      </c>
      <c r="AA107">
        <f t="shared" si="26"/>
        <v>0.76399495360189207</v>
      </c>
      <c r="AB107">
        <f t="shared" si="27"/>
        <v>2.7137171659027089E-9</v>
      </c>
      <c r="AC107">
        <f t="shared" si="28"/>
        <v>2.7137171659027087E-3</v>
      </c>
      <c r="AD107">
        <f t="shared" si="17"/>
        <v>2.8092310206032181E-3</v>
      </c>
      <c r="AE107">
        <v>31.959900000000001</v>
      </c>
    </row>
    <row r="108" spans="1:31" hidden="1" x14ac:dyDescent="0.35">
      <c r="A108">
        <v>44804</v>
      </c>
      <c r="B108" s="2">
        <v>44804</v>
      </c>
      <c r="C108" t="s">
        <v>18</v>
      </c>
      <c r="D108" t="s">
        <v>232</v>
      </c>
      <c r="E108" t="s">
        <v>123</v>
      </c>
      <c r="F108" t="s">
        <v>21</v>
      </c>
      <c r="G108">
        <v>8</v>
      </c>
      <c r="H108" t="s">
        <v>28</v>
      </c>
      <c r="I108" t="s">
        <v>122</v>
      </c>
      <c r="J108" t="s">
        <v>458</v>
      </c>
      <c r="K108" t="s">
        <v>234</v>
      </c>
      <c r="L108">
        <v>0.91400000000000003</v>
      </c>
      <c r="M108">
        <v>5.34</v>
      </c>
      <c r="N108">
        <v>-0.53400000000000003</v>
      </c>
      <c r="O108" t="s">
        <v>32</v>
      </c>
      <c r="P108">
        <v>0.86099999999999999</v>
      </c>
      <c r="Q108">
        <v>5.3000000000000047E-2</v>
      </c>
      <c r="R108">
        <v>10.76</v>
      </c>
      <c r="S108">
        <v>-1.0760000000000001</v>
      </c>
      <c r="T108">
        <v>-0.54200000000000004</v>
      </c>
      <c r="U108">
        <v>67.25</v>
      </c>
      <c r="V108">
        <f>U108/2</f>
        <v>33.625</v>
      </c>
      <c r="W108">
        <f>V108/10</f>
        <v>3.3624999999999998</v>
      </c>
      <c r="X108">
        <f t="shared" si="16"/>
        <v>35.520092810937491</v>
      </c>
      <c r="Y108">
        <f>(L108-P108)/P108</f>
        <v>6.1556329849012832E-2</v>
      </c>
      <c r="Z108">
        <f t="shared" si="25"/>
        <v>3.84717265713244E-6</v>
      </c>
      <c r="AA108">
        <f t="shared" si="26"/>
        <v>3.8471726571324401</v>
      </c>
      <c r="AB108">
        <f t="shared" si="27"/>
        <v>1.3665192984104526E-8</v>
      </c>
      <c r="AC108">
        <f t="shared" si="28"/>
        <v>1.3665192984104527E-2</v>
      </c>
      <c r="AD108">
        <f t="shared" si="17"/>
        <v>2.5212533181004661E-2</v>
      </c>
      <c r="AE108">
        <v>31.959900000000001</v>
      </c>
    </row>
    <row r="109" spans="1:31" hidden="1" x14ac:dyDescent="0.35">
      <c r="A109">
        <v>44805</v>
      </c>
      <c r="B109" s="2">
        <v>44805</v>
      </c>
      <c r="C109" t="s">
        <v>18</v>
      </c>
      <c r="D109" t="s">
        <v>232</v>
      </c>
      <c r="E109" t="s">
        <v>123</v>
      </c>
      <c r="F109" t="s">
        <v>21</v>
      </c>
      <c r="G109">
        <v>8</v>
      </c>
      <c r="H109" t="s">
        <v>28</v>
      </c>
      <c r="I109" t="s">
        <v>122</v>
      </c>
      <c r="J109" t="s">
        <v>458</v>
      </c>
      <c r="K109" t="s">
        <v>188</v>
      </c>
      <c r="L109">
        <v>0.86</v>
      </c>
      <c r="M109">
        <v>8.27</v>
      </c>
      <c r="N109">
        <v>-0.82699999999999996</v>
      </c>
      <c r="O109" t="s">
        <v>240</v>
      </c>
      <c r="P109">
        <v>0.89400000000000002</v>
      </c>
      <c r="Q109">
        <v>-3.400000000000003E-2</v>
      </c>
      <c r="R109">
        <v>14.23</v>
      </c>
      <c r="S109">
        <v>-1.423</v>
      </c>
      <c r="T109">
        <v>-0.59600000000000009</v>
      </c>
      <c r="U109">
        <v>39.575000000000003</v>
      </c>
      <c r="V109">
        <f>U109/2</f>
        <v>19.787500000000001</v>
      </c>
      <c r="W109">
        <f>V109/10</f>
        <v>1.9787500000000002</v>
      </c>
      <c r="X109">
        <f t="shared" si="16"/>
        <v>12.300743474234377</v>
      </c>
      <c r="Y109">
        <f>(L109-P109)/P109</f>
        <v>-3.8031319910514574E-2</v>
      </c>
      <c r="Z109" t="e">
        <f t="shared" si="25"/>
        <v>#NUM!</v>
      </c>
      <c r="AA109" t="e">
        <f t="shared" si="26"/>
        <v>#NUM!</v>
      </c>
      <c r="AB109" t="e">
        <f t="shared" si="27"/>
        <v>#NUM!</v>
      </c>
      <c r="AC109" t="e">
        <f t="shared" si="28"/>
        <v>#NUM!</v>
      </c>
      <c r="AD109" t="e">
        <f t="shared" si="17"/>
        <v>#NUM!</v>
      </c>
      <c r="AE109">
        <v>31.959900000000001</v>
      </c>
    </row>
    <row r="110" spans="1:31" hidden="1" x14ac:dyDescent="0.35">
      <c r="A110">
        <v>44722</v>
      </c>
      <c r="B110" s="2">
        <v>44722</v>
      </c>
      <c r="C110" t="s">
        <v>18</v>
      </c>
      <c r="D110" t="s">
        <v>19</v>
      </c>
      <c r="E110" t="s">
        <v>123</v>
      </c>
      <c r="F110" t="s">
        <v>21</v>
      </c>
      <c r="G110">
        <v>14</v>
      </c>
      <c r="H110" t="s">
        <v>28</v>
      </c>
      <c r="I110" t="s">
        <v>64</v>
      </c>
      <c r="J110" t="s">
        <v>457</v>
      </c>
      <c r="K110" t="s">
        <v>128</v>
      </c>
      <c r="L110">
        <v>0.54800000000000004</v>
      </c>
      <c r="M110">
        <v>6.11</v>
      </c>
      <c r="N110">
        <v>-0.61099999999999999</v>
      </c>
      <c r="O110" t="s">
        <v>129</v>
      </c>
      <c r="P110">
        <v>0.40600000000000003</v>
      </c>
      <c r="Q110">
        <v>0.14200000000000002</v>
      </c>
      <c r="R110">
        <v>15.6</v>
      </c>
      <c r="S110">
        <v>-1.56</v>
      </c>
      <c r="T110">
        <v>-0.94900000000000007</v>
      </c>
      <c r="U110">
        <v>13.75</v>
      </c>
      <c r="V110">
        <f>U110/(2*3.14)</f>
        <v>2.1894904458598727</v>
      </c>
      <c r="W110">
        <f>V110</f>
        <v>2.1894904458598727</v>
      </c>
      <c r="X110">
        <f t="shared" si="16"/>
        <v>15.06036906606252</v>
      </c>
      <c r="Y110">
        <f>(P110-L110)/L110</f>
        <v>-0.25912408759124089</v>
      </c>
      <c r="Z110" t="e">
        <f t="shared" si="25"/>
        <v>#NUM!</v>
      </c>
      <c r="AA110" t="e">
        <f t="shared" si="26"/>
        <v>#NUM!</v>
      </c>
      <c r="AB110" t="e">
        <f t="shared" si="27"/>
        <v>#NUM!</v>
      </c>
      <c r="AC110" t="e">
        <f t="shared" si="28"/>
        <v>#NUM!</v>
      </c>
      <c r="AD110" t="e">
        <f t="shared" si="17"/>
        <v>#NUM!</v>
      </c>
      <c r="AE110">
        <v>31.959900000000001</v>
      </c>
    </row>
    <row r="111" spans="1:31" hidden="1" x14ac:dyDescent="0.35">
      <c r="A111">
        <v>44733</v>
      </c>
      <c r="B111" s="2">
        <v>44733</v>
      </c>
      <c r="C111" t="s">
        <v>18</v>
      </c>
      <c r="D111" t="s">
        <v>141</v>
      </c>
      <c r="E111" t="s">
        <v>123</v>
      </c>
      <c r="F111" t="s">
        <v>21</v>
      </c>
      <c r="G111">
        <v>6</v>
      </c>
      <c r="H111" t="s">
        <v>28</v>
      </c>
      <c r="I111" t="s">
        <v>64</v>
      </c>
      <c r="J111" t="s">
        <v>457</v>
      </c>
      <c r="K111" t="s">
        <v>145</v>
      </c>
      <c r="L111">
        <v>0.73099999999999998</v>
      </c>
      <c r="M111">
        <v>4.63</v>
      </c>
      <c r="N111">
        <v>-0.46299999999999997</v>
      </c>
      <c r="O111" t="s">
        <v>146</v>
      </c>
      <c r="P111">
        <v>0.59299999999999997</v>
      </c>
      <c r="Q111">
        <v>0.13800000000000001</v>
      </c>
      <c r="R111">
        <v>14.09</v>
      </c>
      <c r="S111">
        <v>-1.409</v>
      </c>
      <c r="T111">
        <v>-0.94600000000000006</v>
      </c>
      <c r="U111">
        <v>13.75</v>
      </c>
      <c r="V111">
        <f>U111/(2*3.14)</f>
        <v>2.1894904458598727</v>
      </c>
      <c r="W111">
        <f>V111</f>
        <v>2.1894904458598727</v>
      </c>
      <c r="X111">
        <f t="shared" si="16"/>
        <v>15.06036906606252</v>
      </c>
      <c r="Y111">
        <f>(L111-P111)/P111</f>
        <v>0.23271500843170323</v>
      </c>
      <c r="Z111">
        <f t="shared" si="25"/>
        <v>1.9774603727211108E-5</v>
      </c>
      <c r="AA111">
        <f t="shared" si="26"/>
        <v>19.774603727211108</v>
      </c>
      <c r="AB111">
        <f t="shared" si="27"/>
        <v>2.9781283026693477E-8</v>
      </c>
      <c r="AC111">
        <f t="shared" si="28"/>
        <v>2.9781283026693479E-2</v>
      </c>
      <c r="AD111">
        <f t="shared" si="17"/>
        <v>3.1481271698407483E-2</v>
      </c>
      <c r="AE111">
        <v>31.959900000000001</v>
      </c>
    </row>
    <row r="112" spans="1:31" hidden="1" x14ac:dyDescent="0.35">
      <c r="A112">
        <v>44750</v>
      </c>
      <c r="B112" s="2">
        <v>44750</v>
      </c>
      <c r="C112" t="s">
        <v>18</v>
      </c>
      <c r="D112" t="s">
        <v>155</v>
      </c>
      <c r="E112" t="s">
        <v>123</v>
      </c>
      <c r="F112" t="s">
        <v>21</v>
      </c>
      <c r="G112">
        <v>8</v>
      </c>
      <c r="H112" t="s">
        <v>28</v>
      </c>
      <c r="I112" t="s">
        <v>64</v>
      </c>
      <c r="J112" t="s">
        <v>457</v>
      </c>
      <c r="K112" t="s">
        <v>134</v>
      </c>
      <c r="L112">
        <v>0.79800000000000004</v>
      </c>
      <c r="M112">
        <v>3.86</v>
      </c>
      <c r="N112">
        <v>-0.38600000000000001</v>
      </c>
      <c r="O112" t="s">
        <v>179</v>
      </c>
      <c r="P112">
        <v>0.629</v>
      </c>
      <c r="Q112">
        <v>0.16900000000000004</v>
      </c>
      <c r="R112">
        <v>10.31</v>
      </c>
      <c r="S112">
        <v>-1.0310000000000001</v>
      </c>
      <c r="T112">
        <v>-0.64500000000000013</v>
      </c>
      <c r="U112">
        <v>13.75</v>
      </c>
      <c r="V112">
        <f>U112/(2*3.14)</f>
        <v>2.1894904458598727</v>
      </c>
      <c r="W112">
        <f>V112</f>
        <v>2.1894904458598727</v>
      </c>
      <c r="X112">
        <f t="shared" si="16"/>
        <v>15.06036906606252</v>
      </c>
      <c r="Y112">
        <f>(L112-P112)/P112</f>
        <v>0.26868044515103345</v>
      </c>
      <c r="Z112">
        <f t="shared" si="25"/>
        <v>2.3601333960486625E-5</v>
      </c>
      <c r="AA112">
        <f t="shared" si="26"/>
        <v>23.601333960486624</v>
      </c>
      <c r="AB112">
        <f t="shared" si="27"/>
        <v>3.5544479989632354E-8</v>
      </c>
      <c r="AC112">
        <f t="shared" si="28"/>
        <v>3.5544479989632359E-2</v>
      </c>
      <c r="AD112">
        <f t="shared" si="17"/>
        <v>5.5107720914158685E-2</v>
      </c>
      <c r="AE112">
        <v>31.959900000000001</v>
      </c>
    </row>
    <row r="113" spans="1:31" hidden="1" x14ac:dyDescent="0.35">
      <c r="A113">
        <v>44776</v>
      </c>
      <c r="B113" s="2">
        <v>44776</v>
      </c>
      <c r="C113" t="s">
        <v>18</v>
      </c>
      <c r="D113" t="s">
        <v>196</v>
      </c>
      <c r="E113" t="s">
        <v>123</v>
      </c>
      <c r="F113" t="s">
        <v>21</v>
      </c>
      <c r="G113">
        <v>2</v>
      </c>
      <c r="H113" t="s">
        <v>28</v>
      </c>
      <c r="I113" t="s">
        <v>64</v>
      </c>
      <c r="J113" t="s">
        <v>457</v>
      </c>
      <c r="K113" t="s">
        <v>87</v>
      </c>
      <c r="L113">
        <v>0.77600000000000002</v>
      </c>
      <c r="M113">
        <v>5.23</v>
      </c>
      <c r="N113">
        <v>-0.52300000000000002</v>
      </c>
      <c r="O113" t="s">
        <v>201</v>
      </c>
      <c r="P113">
        <v>0.68500000000000005</v>
      </c>
      <c r="Q113">
        <v>9.099999999999997E-2</v>
      </c>
      <c r="R113">
        <v>16.57</v>
      </c>
      <c r="S113">
        <v>-1.657</v>
      </c>
      <c r="T113">
        <v>-1.1339999999999999</v>
      </c>
      <c r="U113">
        <v>45.15</v>
      </c>
      <c r="V113">
        <f>U113/2</f>
        <v>22.574999999999999</v>
      </c>
      <c r="W113">
        <f>V113/10</f>
        <v>2.2574999999999998</v>
      </c>
      <c r="X113">
        <f t="shared" si="16"/>
        <v>16.0105047519375</v>
      </c>
      <c r="Y113">
        <f>(L113-P113)/P113</f>
        <v>0.13284671532846709</v>
      </c>
      <c r="Z113">
        <f t="shared" si="25"/>
        <v>9.9172627993109434E-6</v>
      </c>
      <c r="AA113">
        <f t="shared" si="26"/>
        <v>9.9172627993109437</v>
      </c>
      <c r="AB113">
        <f t="shared" si="27"/>
        <v>1.5878038317458086E-8</v>
      </c>
      <c r="AC113">
        <f t="shared" si="28"/>
        <v>1.5878038317458085E-2</v>
      </c>
      <c r="AD113">
        <f t="shared" si="17"/>
        <v>1.4001797458075914E-2</v>
      </c>
      <c r="AE113">
        <v>31.959900000000001</v>
      </c>
    </row>
    <row r="114" spans="1:31" hidden="1" x14ac:dyDescent="0.35">
      <c r="A114">
        <v>44790</v>
      </c>
      <c r="B114" s="2">
        <v>44790</v>
      </c>
      <c r="C114" t="s">
        <v>18</v>
      </c>
      <c r="D114" t="s">
        <v>214</v>
      </c>
      <c r="E114" t="s">
        <v>123</v>
      </c>
      <c r="F114" t="s">
        <v>21</v>
      </c>
      <c r="G114">
        <v>8</v>
      </c>
      <c r="H114" t="s">
        <v>28</v>
      </c>
      <c r="I114" t="s">
        <v>64</v>
      </c>
      <c r="J114" t="s">
        <v>457</v>
      </c>
      <c r="K114" t="s">
        <v>69</v>
      </c>
      <c r="L114">
        <v>0.79900000000000004</v>
      </c>
      <c r="M114">
        <v>12.86</v>
      </c>
      <c r="N114">
        <v>-1.286</v>
      </c>
      <c r="O114" t="s">
        <v>129</v>
      </c>
      <c r="P114">
        <v>0.69299999999999995</v>
      </c>
      <c r="Q114">
        <v>0.10600000000000009</v>
      </c>
      <c r="R114">
        <v>23.28</v>
      </c>
      <c r="S114">
        <v>-2.3280000000000003</v>
      </c>
      <c r="T114">
        <v>-1.0420000000000003</v>
      </c>
      <c r="U114">
        <v>45.15</v>
      </c>
      <c r="V114">
        <f>U114/2</f>
        <v>22.574999999999999</v>
      </c>
      <c r="W114">
        <f>V114/10</f>
        <v>2.2574999999999998</v>
      </c>
      <c r="X114">
        <f t="shared" si="16"/>
        <v>16.0105047519375</v>
      </c>
      <c r="Y114">
        <f>(L114-P114)/P114</f>
        <v>0.1529581529581531</v>
      </c>
      <c r="Z114">
        <f t="shared" si="25"/>
        <v>1.1796573276028565E-5</v>
      </c>
      <c r="AA114">
        <f t="shared" si="26"/>
        <v>11.796573276028566</v>
      </c>
      <c r="AB114">
        <f t="shared" si="27"/>
        <v>1.8886909249243425E-8</v>
      </c>
      <c r="AC114">
        <f t="shared" si="28"/>
        <v>1.8886909249243425E-2</v>
      </c>
      <c r="AD114">
        <f t="shared" si="17"/>
        <v>1.8125632676817102E-2</v>
      </c>
      <c r="AE114">
        <v>31.959900000000001</v>
      </c>
    </row>
    <row r="115" spans="1:31" hidden="1" x14ac:dyDescent="0.35">
      <c r="A115">
        <v>44804</v>
      </c>
      <c r="B115" s="2">
        <v>44804</v>
      </c>
      <c r="C115" t="s">
        <v>18</v>
      </c>
      <c r="D115" t="s">
        <v>232</v>
      </c>
      <c r="E115" t="s">
        <v>123</v>
      </c>
      <c r="F115" t="s">
        <v>21</v>
      </c>
      <c r="G115">
        <v>3</v>
      </c>
      <c r="H115" t="s">
        <v>28</v>
      </c>
      <c r="I115" t="s">
        <v>64</v>
      </c>
      <c r="J115" t="s">
        <v>457</v>
      </c>
      <c r="K115" t="s">
        <v>234</v>
      </c>
      <c r="L115">
        <v>0.80700000000000005</v>
      </c>
      <c r="M115">
        <v>5.87</v>
      </c>
      <c r="N115">
        <v>-0.58699999999999997</v>
      </c>
      <c r="O115" t="s">
        <v>32</v>
      </c>
      <c r="P115">
        <v>0.69899999999999995</v>
      </c>
      <c r="Q115">
        <v>0.1080000000000001</v>
      </c>
      <c r="R115">
        <v>9.8699999999999992</v>
      </c>
      <c r="S115">
        <v>-0.98699999999999988</v>
      </c>
      <c r="T115">
        <v>-0.39999999999999991</v>
      </c>
      <c r="U115">
        <v>45.15</v>
      </c>
      <c r="V115">
        <f>U115/2</f>
        <v>22.574999999999999</v>
      </c>
      <c r="W115">
        <f>V115/10</f>
        <v>2.2574999999999998</v>
      </c>
      <c r="X115">
        <f t="shared" si="16"/>
        <v>16.0105047519375</v>
      </c>
      <c r="Y115">
        <f>(L115-P115)/P115</f>
        <v>0.1545064377682405</v>
      </c>
      <c r="Z115">
        <f t="shared" si="25"/>
        <v>1.1943736157263621E-5</v>
      </c>
      <c r="AA115">
        <f t="shared" si="26"/>
        <v>11.94373615726362</v>
      </c>
      <c r="AB115">
        <f t="shared" si="27"/>
        <v>1.9122524450175693E-8</v>
      </c>
      <c r="AC115">
        <f t="shared" si="28"/>
        <v>1.912252445017569E-2</v>
      </c>
      <c r="AD115">
        <f t="shared" si="17"/>
        <v>4.7806311125439239E-2</v>
      </c>
      <c r="AE115">
        <v>31.959900000000001</v>
      </c>
    </row>
    <row r="116" spans="1:31" hidden="1" x14ac:dyDescent="0.35">
      <c r="A116">
        <v>44722</v>
      </c>
      <c r="B116" s="2">
        <v>44722</v>
      </c>
      <c r="C116" t="s">
        <v>18</v>
      </c>
      <c r="D116" t="s">
        <v>19</v>
      </c>
      <c r="E116" t="s">
        <v>123</v>
      </c>
      <c r="F116" t="s">
        <v>21</v>
      </c>
      <c r="G116">
        <v>4</v>
      </c>
      <c r="H116" t="s">
        <v>27</v>
      </c>
      <c r="I116" t="s">
        <v>52</v>
      </c>
      <c r="J116" t="s">
        <v>456</v>
      </c>
      <c r="K116" t="s">
        <v>125</v>
      </c>
      <c r="L116">
        <v>0.53500000000000003</v>
      </c>
      <c r="M116">
        <v>1.43</v>
      </c>
      <c r="N116">
        <v>-0.14299999999999999</v>
      </c>
      <c r="O116" t="s">
        <v>126</v>
      </c>
      <c r="P116">
        <v>0.36</v>
      </c>
      <c r="Q116">
        <v>0.17500000000000004</v>
      </c>
      <c r="R116">
        <v>12.1</v>
      </c>
      <c r="S116">
        <v>-1.21</v>
      </c>
      <c r="T116">
        <v>-1.0669999999999999</v>
      </c>
      <c r="U116">
        <v>35.75</v>
      </c>
      <c r="V116">
        <f>U116/(2*3.14)</f>
        <v>5.6926751592356686</v>
      </c>
      <c r="W116">
        <f>V116</f>
        <v>5.6926751592356686</v>
      </c>
      <c r="X116">
        <f t="shared" si="16"/>
        <v>101.80809488658261</v>
      </c>
      <c r="Y116">
        <f>(P116-L116)/L116</f>
        <v>-0.32710280373831779</v>
      </c>
      <c r="Z116" t="e">
        <f t="shared" si="25"/>
        <v>#NUM!</v>
      </c>
      <c r="AA116" t="e">
        <f t="shared" si="26"/>
        <v>#NUM!</v>
      </c>
      <c r="AB116" t="e">
        <f t="shared" si="27"/>
        <v>#NUM!</v>
      </c>
      <c r="AC116" t="e">
        <f t="shared" si="28"/>
        <v>#NUM!</v>
      </c>
      <c r="AD116" t="e">
        <f t="shared" si="17"/>
        <v>#NUM!</v>
      </c>
      <c r="AE116">
        <v>31.959900000000001</v>
      </c>
    </row>
    <row r="117" spans="1:31" hidden="1" x14ac:dyDescent="0.35">
      <c r="A117">
        <v>44733</v>
      </c>
      <c r="B117" s="2">
        <v>44733</v>
      </c>
      <c r="C117" t="s">
        <v>18</v>
      </c>
      <c r="D117" t="s">
        <v>141</v>
      </c>
      <c r="E117" t="s">
        <v>123</v>
      </c>
      <c r="F117" t="s">
        <v>21</v>
      </c>
      <c r="G117">
        <v>1</v>
      </c>
      <c r="H117" t="s">
        <v>27</v>
      </c>
      <c r="I117" t="s">
        <v>52</v>
      </c>
      <c r="J117" t="s">
        <v>456</v>
      </c>
      <c r="K117" t="s">
        <v>145</v>
      </c>
      <c r="L117">
        <v>0.56799999999999995</v>
      </c>
      <c r="M117">
        <v>1.23</v>
      </c>
      <c r="N117">
        <v>-0.123</v>
      </c>
      <c r="O117" t="s">
        <v>146</v>
      </c>
      <c r="P117">
        <v>0.41899999999999998</v>
      </c>
      <c r="Q117">
        <v>0.14899999999999997</v>
      </c>
      <c r="R117">
        <v>14.72</v>
      </c>
      <c r="S117">
        <v>-1.472</v>
      </c>
      <c r="T117">
        <v>-1.349</v>
      </c>
      <c r="U117">
        <v>35.75</v>
      </c>
      <c r="V117">
        <f>U117/(2*3.14)</f>
        <v>5.6926751592356686</v>
      </c>
      <c r="W117">
        <f>V117</f>
        <v>5.6926751592356686</v>
      </c>
      <c r="X117">
        <f t="shared" si="16"/>
        <v>101.80809488658261</v>
      </c>
      <c r="Y117">
        <f>(P117-L117)/L117</f>
        <v>-0.26232394366197181</v>
      </c>
      <c r="Z117" t="e">
        <f t="shared" si="25"/>
        <v>#NUM!</v>
      </c>
      <c r="AA117" t="e">
        <f t="shared" si="26"/>
        <v>#NUM!</v>
      </c>
      <c r="AB117" t="e">
        <f t="shared" si="27"/>
        <v>#NUM!</v>
      </c>
      <c r="AC117" t="e">
        <f t="shared" si="28"/>
        <v>#NUM!</v>
      </c>
      <c r="AD117" t="e">
        <f t="shared" si="17"/>
        <v>#NUM!</v>
      </c>
      <c r="AE117">
        <v>31.959900000000001</v>
      </c>
    </row>
    <row r="118" spans="1:31" hidden="1" x14ac:dyDescent="0.35">
      <c r="A118">
        <v>44750</v>
      </c>
      <c r="B118" s="2">
        <v>44750</v>
      </c>
      <c r="C118" t="s">
        <v>18</v>
      </c>
      <c r="D118" t="s">
        <v>155</v>
      </c>
      <c r="E118" t="s">
        <v>123</v>
      </c>
      <c r="F118" t="s">
        <v>21</v>
      </c>
      <c r="G118">
        <v>15</v>
      </c>
      <c r="H118" t="s">
        <v>27</v>
      </c>
      <c r="I118" t="s">
        <v>52</v>
      </c>
      <c r="J118" t="s">
        <v>456</v>
      </c>
      <c r="K118" t="s">
        <v>169</v>
      </c>
      <c r="L118">
        <v>0.76300000000000001</v>
      </c>
      <c r="M118">
        <v>1.72</v>
      </c>
      <c r="N118">
        <v>-0.17199999999999999</v>
      </c>
      <c r="O118" t="s">
        <v>180</v>
      </c>
      <c r="P118">
        <v>0.57599999999999996</v>
      </c>
      <c r="Q118">
        <v>0.18700000000000006</v>
      </c>
      <c r="R118">
        <v>2.31</v>
      </c>
      <c r="S118">
        <v>-0.23100000000000001</v>
      </c>
      <c r="T118">
        <v>-5.9000000000000025E-2</v>
      </c>
      <c r="U118">
        <v>35.75</v>
      </c>
      <c r="V118">
        <f>U118/(2*3.14)</f>
        <v>5.6926751592356686</v>
      </c>
      <c r="W118">
        <f>V118</f>
        <v>5.6926751592356686</v>
      </c>
      <c r="X118">
        <f t="shared" si="16"/>
        <v>101.80809488658261</v>
      </c>
      <c r="Y118">
        <f>(L118-P118)/P118</f>
        <v>0.3246527777777779</v>
      </c>
      <c r="Z118">
        <f t="shared" si="25"/>
        <v>2.9792291040906373E-5</v>
      </c>
      <c r="AA118">
        <f t="shared" si="26"/>
        <v>29.792291040906374</v>
      </c>
      <c r="AB118">
        <f t="shared" si="27"/>
        <v>3.033096393181281E-7</v>
      </c>
      <c r="AC118">
        <f t="shared" si="28"/>
        <v>0.3033096393181281</v>
      </c>
      <c r="AD118">
        <f t="shared" si="17"/>
        <v>5.1408413443750502</v>
      </c>
      <c r="AE118">
        <v>31.959900000000001</v>
      </c>
    </row>
    <row r="119" spans="1:31" hidden="1" x14ac:dyDescent="0.35">
      <c r="A119">
        <v>44776</v>
      </c>
      <c r="B119" s="2">
        <v>44776</v>
      </c>
      <c r="C119" t="s">
        <v>18</v>
      </c>
      <c r="D119" t="s">
        <v>196</v>
      </c>
      <c r="E119" t="s">
        <v>123</v>
      </c>
      <c r="F119" t="s">
        <v>21</v>
      </c>
      <c r="G119">
        <v>4</v>
      </c>
      <c r="H119" t="s">
        <v>27</v>
      </c>
      <c r="I119" t="s">
        <v>52</v>
      </c>
      <c r="J119" t="s">
        <v>456</v>
      </c>
      <c r="K119" t="s">
        <v>87</v>
      </c>
      <c r="L119">
        <v>0.69099999999999995</v>
      </c>
      <c r="M119">
        <v>2.34</v>
      </c>
      <c r="N119">
        <v>-0.23399999999999999</v>
      </c>
      <c r="O119" t="s">
        <v>201</v>
      </c>
      <c r="P119">
        <v>0.52100000000000002</v>
      </c>
      <c r="Q119">
        <v>0.16999999999999993</v>
      </c>
      <c r="R119">
        <v>19.36</v>
      </c>
      <c r="S119">
        <v>-1.9359999999999999</v>
      </c>
      <c r="T119">
        <v>-1.702</v>
      </c>
      <c r="U119">
        <v>117.125</v>
      </c>
      <c r="V119">
        <f>U119/2</f>
        <v>58.5625</v>
      </c>
      <c r="W119">
        <f>V119/10</f>
        <v>5.8562500000000002</v>
      </c>
      <c r="X119">
        <f t="shared" si="16"/>
        <v>107.74291526210938</v>
      </c>
      <c r="Y119">
        <f>(P119-L119)/L119</f>
        <v>-0.24602026049204043</v>
      </c>
      <c r="Z119" t="e">
        <f t="shared" si="25"/>
        <v>#NUM!</v>
      </c>
      <c r="AA119" t="e">
        <f t="shared" si="26"/>
        <v>#NUM!</v>
      </c>
      <c r="AB119" t="e">
        <f t="shared" si="27"/>
        <v>#NUM!</v>
      </c>
      <c r="AC119" t="e">
        <f t="shared" si="28"/>
        <v>#NUM!</v>
      </c>
      <c r="AD119" t="e">
        <f t="shared" si="17"/>
        <v>#NUM!</v>
      </c>
      <c r="AE119">
        <v>31.959900000000001</v>
      </c>
    </row>
    <row r="120" spans="1:31" hidden="1" x14ac:dyDescent="0.35">
      <c r="A120">
        <v>44790</v>
      </c>
      <c r="B120" s="2">
        <v>44790</v>
      </c>
      <c r="C120" t="s">
        <v>18</v>
      </c>
      <c r="D120" t="s">
        <v>214</v>
      </c>
      <c r="E120" t="s">
        <v>123</v>
      </c>
      <c r="F120" t="s">
        <v>21</v>
      </c>
      <c r="G120">
        <v>6</v>
      </c>
      <c r="H120" t="s">
        <v>27</v>
      </c>
      <c r="I120" t="s">
        <v>52</v>
      </c>
      <c r="J120" t="s">
        <v>456</v>
      </c>
      <c r="K120" t="s">
        <v>69</v>
      </c>
      <c r="L120">
        <v>0.74399999999999999</v>
      </c>
      <c r="M120">
        <v>6.33</v>
      </c>
      <c r="N120">
        <v>-0.63300000000000001</v>
      </c>
      <c r="O120" t="s">
        <v>129</v>
      </c>
      <c r="P120">
        <v>0.59699999999999998</v>
      </c>
      <c r="Q120">
        <v>0.14700000000000002</v>
      </c>
      <c r="R120">
        <v>7.24</v>
      </c>
      <c r="S120">
        <v>-0.72399999999999998</v>
      </c>
      <c r="T120">
        <v>-9.099999999999997E-2</v>
      </c>
      <c r="U120">
        <v>117.125</v>
      </c>
      <c r="V120">
        <f>U120/2</f>
        <v>58.5625</v>
      </c>
      <c r="W120">
        <f>V120/10</f>
        <v>5.8562500000000002</v>
      </c>
      <c r="X120">
        <f t="shared" si="16"/>
        <v>107.74291526210938</v>
      </c>
      <c r="Y120">
        <f>(P120-L120)/L120</f>
        <v>-0.19758064516129034</v>
      </c>
      <c r="Z120" t="e">
        <f t="shared" si="25"/>
        <v>#NUM!</v>
      </c>
      <c r="AA120" t="e">
        <f t="shared" si="26"/>
        <v>#NUM!</v>
      </c>
      <c r="AB120" t="e">
        <f t="shared" si="27"/>
        <v>#NUM!</v>
      </c>
      <c r="AC120" t="e">
        <f t="shared" si="28"/>
        <v>#NUM!</v>
      </c>
      <c r="AD120" t="e">
        <f t="shared" si="17"/>
        <v>#NUM!</v>
      </c>
      <c r="AE120">
        <v>31.959900000000001</v>
      </c>
    </row>
    <row r="121" spans="1:31" hidden="1" x14ac:dyDescent="0.35">
      <c r="A121">
        <v>44804</v>
      </c>
      <c r="B121" s="2">
        <v>44804</v>
      </c>
      <c r="C121" t="s">
        <v>18</v>
      </c>
      <c r="D121" t="s">
        <v>232</v>
      </c>
      <c r="E121" t="s">
        <v>123</v>
      </c>
      <c r="F121" t="s">
        <v>21</v>
      </c>
      <c r="G121">
        <v>6</v>
      </c>
      <c r="H121" t="s">
        <v>27</v>
      </c>
      <c r="I121" t="s">
        <v>52</v>
      </c>
      <c r="J121" t="s">
        <v>456</v>
      </c>
      <c r="K121" t="s">
        <v>234</v>
      </c>
      <c r="L121">
        <v>0.746</v>
      </c>
      <c r="M121">
        <v>9.44</v>
      </c>
      <c r="N121">
        <v>-0.94399999999999995</v>
      </c>
      <c r="O121" t="s">
        <v>32</v>
      </c>
      <c r="P121">
        <v>0.627</v>
      </c>
      <c r="Q121">
        <v>0.11899999999999999</v>
      </c>
      <c r="S121">
        <v>0</v>
      </c>
      <c r="T121">
        <v>0.94399999999999995</v>
      </c>
      <c r="U121">
        <v>117.125</v>
      </c>
      <c r="V121">
        <f>U121/2</f>
        <v>58.5625</v>
      </c>
      <c r="W121">
        <f>V121/10</f>
        <v>5.8562500000000002</v>
      </c>
      <c r="X121">
        <f t="shared" si="16"/>
        <v>107.74291526210938</v>
      </c>
      <c r="Y121">
        <f>(L121-P121)/P121</f>
        <v>0.18979266347687399</v>
      </c>
      <c r="Z121">
        <f t="shared" si="25"/>
        <v>1.5385404828349336E-5</v>
      </c>
      <c r="AA121">
        <f t="shared" si="26"/>
        <v>15.385404828349337</v>
      </c>
      <c r="AB121">
        <f t="shared" si="27"/>
        <v>1.6576683686940909E-7</v>
      </c>
      <c r="AC121">
        <f t="shared" si="28"/>
        <v>0.1657668368694091</v>
      </c>
      <c r="AD121">
        <f t="shared" si="17"/>
        <v>0.17560046278539101</v>
      </c>
      <c r="AE121">
        <v>31.959900000000001</v>
      </c>
    </row>
    <row r="122" spans="1:31" hidden="1" x14ac:dyDescent="0.35">
      <c r="A122">
        <v>44722</v>
      </c>
      <c r="B122" s="2">
        <v>44722</v>
      </c>
      <c r="C122" t="s">
        <v>18</v>
      </c>
      <c r="D122" t="s">
        <v>19</v>
      </c>
      <c r="E122" t="s">
        <v>123</v>
      </c>
      <c r="F122" t="s">
        <v>21</v>
      </c>
      <c r="G122">
        <v>11</v>
      </c>
      <c r="H122" t="s">
        <v>39</v>
      </c>
      <c r="I122" t="s">
        <v>131</v>
      </c>
      <c r="J122" t="s">
        <v>455</v>
      </c>
      <c r="K122" t="s">
        <v>128</v>
      </c>
      <c r="L122">
        <v>0.78800000000000003</v>
      </c>
      <c r="M122">
        <v>0.98</v>
      </c>
      <c r="N122">
        <v>-9.8000000000000004E-2</v>
      </c>
      <c r="O122" t="s">
        <v>129</v>
      </c>
      <c r="P122">
        <v>0.63800000000000001</v>
      </c>
      <c r="Q122">
        <v>0.15000000000000002</v>
      </c>
      <c r="R122">
        <v>16.670000000000002</v>
      </c>
      <c r="S122">
        <v>-1.6670000000000003</v>
      </c>
      <c r="T122">
        <v>-1.5690000000000002</v>
      </c>
      <c r="U122">
        <v>28.5</v>
      </c>
      <c r="V122">
        <f>U122/(2*3.14)</f>
        <v>4.5382165605095537</v>
      </c>
      <c r="W122">
        <f>V122</f>
        <v>4.5382165605095537</v>
      </c>
      <c r="X122">
        <f t="shared" si="16"/>
        <v>64.702332688445765</v>
      </c>
      <c r="Y122">
        <f>(L122-P122)/P122</f>
        <v>0.23510971786833859</v>
      </c>
      <c r="Z122">
        <f t="shared" si="25"/>
        <v>2.0025392902207458E-5</v>
      </c>
      <c r="AA122">
        <f t="shared" si="26"/>
        <v>20.025392902207457</v>
      </c>
      <c r="AB122">
        <f t="shared" si="27"/>
        <v>1.2956896337754674E-7</v>
      </c>
      <c r="AC122">
        <f t="shared" si="28"/>
        <v>0.12956896337754673</v>
      </c>
      <c r="AD122">
        <f t="shared" si="17"/>
        <v>8.2580601260386688E-2</v>
      </c>
      <c r="AE122">
        <v>31.959900000000001</v>
      </c>
    </row>
    <row r="123" spans="1:31" hidden="1" x14ac:dyDescent="0.35">
      <c r="A123">
        <v>44734</v>
      </c>
      <c r="B123" s="2">
        <v>44734</v>
      </c>
      <c r="C123" t="s">
        <v>18</v>
      </c>
      <c r="D123" t="s">
        <v>141</v>
      </c>
      <c r="E123" t="s">
        <v>123</v>
      </c>
      <c r="F123" t="s">
        <v>21</v>
      </c>
      <c r="G123">
        <v>8</v>
      </c>
      <c r="H123" t="s">
        <v>39</v>
      </c>
      <c r="I123" t="s">
        <v>131</v>
      </c>
      <c r="J123" t="s">
        <v>455</v>
      </c>
      <c r="K123" t="s">
        <v>142</v>
      </c>
      <c r="L123">
        <v>0.84199999999999997</v>
      </c>
      <c r="M123">
        <v>3.51</v>
      </c>
      <c r="N123">
        <v>-0.35099999999999998</v>
      </c>
      <c r="O123" t="s">
        <v>149</v>
      </c>
      <c r="P123">
        <v>0.624</v>
      </c>
      <c r="Q123">
        <v>0.21799999999999997</v>
      </c>
      <c r="R123">
        <v>16.09</v>
      </c>
      <c r="S123">
        <v>-1.609</v>
      </c>
      <c r="T123">
        <v>-1.258</v>
      </c>
      <c r="U123">
        <v>28.5</v>
      </c>
      <c r="V123">
        <f>U123/(2*3.14)</f>
        <v>4.5382165605095537</v>
      </c>
      <c r="W123">
        <f>V123</f>
        <v>4.5382165605095537</v>
      </c>
      <c r="X123">
        <f t="shared" si="16"/>
        <v>64.702332688445765</v>
      </c>
      <c r="Y123">
        <f>(L123-P123)/P123</f>
        <v>0.34935897435897434</v>
      </c>
      <c r="Z123">
        <f t="shared" si="25"/>
        <v>3.2607287682818819E-5</v>
      </c>
      <c r="AA123">
        <f t="shared" si="26"/>
        <v>32.607287682818821</v>
      </c>
      <c r="AB123">
        <f t="shared" si="27"/>
        <v>2.1097675757216029E-7</v>
      </c>
      <c r="AC123">
        <f t="shared" si="28"/>
        <v>0.21097675757216031</v>
      </c>
      <c r="AD123">
        <f t="shared" si="17"/>
        <v>0.16770807438168545</v>
      </c>
      <c r="AE123">
        <v>31.959900000000001</v>
      </c>
    </row>
    <row r="124" spans="1:31" hidden="1" x14ac:dyDescent="0.35">
      <c r="A124">
        <v>44750</v>
      </c>
      <c r="B124" s="2">
        <v>44750</v>
      </c>
      <c r="C124" t="s">
        <v>18</v>
      </c>
      <c r="D124" t="s">
        <v>155</v>
      </c>
      <c r="E124" t="s">
        <v>123</v>
      </c>
      <c r="F124" t="s">
        <v>21</v>
      </c>
      <c r="G124">
        <v>10</v>
      </c>
      <c r="H124" t="s">
        <v>39</v>
      </c>
      <c r="I124" t="s">
        <v>131</v>
      </c>
      <c r="J124" t="s">
        <v>455</v>
      </c>
      <c r="K124" t="s">
        <v>169</v>
      </c>
      <c r="L124">
        <v>0.88100000000000001</v>
      </c>
      <c r="M124">
        <v>9.83</v>
      </c>
      <c r="N124">
        <v>-0.98299999999999998</v>
      </c>
      <c r="O124" t="s">
        <v>180</v>
      </c>
      <c r="P124">
        <v>0.72299999999999998</v>
      </c>
      <c r="Q124">
        <v>0.15800000000000003</v>
      </c>
      <c r="R124">
        <v>16.7</v>
      </c>
      <c r="S124">
        <v>-1.67</v>
      </c>
      <c r="T124">
        <v>-0.68699999999999994</v>
      </c>
      <c r="U124">
        <v>28.5</v>
      </c>
      <c r="V124">
        <f>U124/(2*3.14)</f>
        <v>4.5382165605095537</v>
      </c>
      <c r="W124">
        <f>V124</f>
        <v>4.5382165605095537</v>
      </c>
      <c r="X124">
        <f t="shared" si="16"/>
        <v>64.702332688445765</v>
      </c>
      <c r="Y124">
        <f>(L124-P124)/P124</f>
        <v>0.21853388658367917</v>
      </c>
      <c r="Z124">
        <f t="shared" si="25"/>
        <v>1.8301833137713176E-5</v>
      </c>
      <c r="AA124">
        <f t="shared" si="26"/>
        <v>18.301833137713178</v>
      </c>
      <c r="AB124">
        <f t="shared" si="27"/>
        <v>1.1841712964847392E-7</v>
      </c>
      <c r="AC124">
        <f t="shared" si="28"/>
        <v>0.11841712964847392</v>
      </c>
      <c r="AD124">
        <f t="shared" si="17"/>
        <v>0.17236845654799698</v>
      </c>
      <c r="AE124">
        <v>31.959900000000001</v>
      </c>
    </row>
    <row r="125" spans="1:31" hidden="1" x14ac:dyDescent="0.35">
      <c r="A125">
        <v>44777</v>
      </c>
      <c r="B125" s="2">
        <v>44777</v>
      </c>
      <c r="C125" t="s">
        <v>18</v>
      </c>
      <c r="D125" t="s">
        <v>196</v>
      </c>
      <c r="E125" t="s">
        <v>123</v>
      </c>
      <c r="F125" t="s">
        <v>21</v>
      </c>
      <c r="G125">
        <v>6</v>
      </c>
      <c r="H125" t="s">
        <v>39</v>
      </c>
      <c r="I125" t="s">
        <v>131</v>
      </c>
      <c r="J125" t="s">
        <v>455</v>
      </c>
      <c r="K125" t="s">
        <v>165</v>
      </c>
      <c r="L125">
        <v>0.86599999999999999</v>
      </c>
      <c r="M125">
        <v>5.85</v>
      </c>
      <c r="N125">
        <v>-0.58499999999999996</v>
      </c>
      <c r="O125" t="s">
        <v>168</v>
      </c>
      <c r="P125">
        <v>0.72599999999999998</v>
      </c>
      <c r="Q125">
        <v>0.14000000000000001</v>
      </c>
      <c r="R125">
        <v>12.02</v>
      </c>
      <c r="S125">
        <v>-1.202</v>
      </c>
      <c r="T125">
        <v>-0.61699999999999999</v>
      </c>
      <c r="U125">
        <v>85.55</v>
      </c>
      <c r="V125">
        <f t="shared" ref="V125:V159" si="29">U125/2</f>
        <v>42.774999999999999</v>
      </c>
      <c r="W125">
        <f t="shared" ref="W125:W159" si="30">V125/10</f>
        <v>4.2774999999999999</v>
      </c>
      <c r="X125">
        <f t="shared" si="16"/>
        <v>57.481691864937495</v>
      </c>
      <c r="Y125">
        <f>(L125-P125)/P125</f>
        <v>0.19283746556473833</v>
      </c>
      <c r="Z125">
        <f t="shared" si="25"/>
        <v>1.5689806705871461E-5</v>
      </c>
      <c r="AA125">
        <f t="shared" si="26"/>
        <v>15.68980670587146</v>
      </c>
      <c r="AB125">
        <f t="shared" si="27"/>
        <v>9.0187663448733328E-8</v>
      </c>
      <c r="AC125">
        <f t="shared" si="28"/>
        <v>9.0187663448733316E-2</v>
      </c>
      <c r="AD125">
        <f t="shared" si="17"/>
        <v>0.14617125356358723</v>
      </c>
      <c r="AE125">
        <v>31.959900000000001</v>
      </c>
    </row>
    <row r="126" spans="1:31" hidden="1" x14ac:dyDescent="0.35">
      <c r="A126">
        <v>44790</v>
      </c>
      <c r="B126" s="2">
        <v>44790</v>
      </c>
      <c r="C126" t="s">
        <v>18</v>
      </c>
      <c r="D126" t="s">
        <v>214</v>
      </c>
      <c r="E126" t="s">
        <v>123</v>
      </c>
      <c r="F126" t="s">
        <v>21</v>
      </c>
      <c r="G126">
        <v>7</v>
      </c>
      <c r="H126" t="s">
        <v>39</v>
      </c>
      <c r="I126" t="s">
        <v>131</v>
      </c>
      <c r="J126" t="s">
        <v>455</v>
      </c>
      <c r="K126" t="s">
        <v>69</v>
      </c>
      <c r="L126">
        <v>0.71299999999999997</v>
      </c>
      <c r="M126">
        <v>16.78</v>
      </c>
      <c r="N126">
        <v>-1.6780000000000002</v>
      </c>
      <c r="O126" t="s">
        <v>129</v>
      </c>
      <c r="P126">
        <v>0.76500000000000001</v>
      </c>
      <c r="Q126">
        <v>-5.2000000000000046E-2</v>
      </c>
      <c r="R126">
        <v>10.57</v>
      </c>
      <c r="S126">
        <v>-1.0569999999999999</v>
      </c>
      <c r="T126">
        <v>0.62100000000000022</v>
      </c>
      <c r="U126">
        <v>85.55</v>
      </c>
      <c r="V126">
        <f t="shared" si="29"/>
        <v>42.774999999999999</v>
      </c>
      <c r="W126">
        <f t="shared" si="30"/>
        <v>4.2774999999999999</v>
      </c>
      <c r="X126">
        <f t="shared" si="16"/>
        <v>57.481691864937495</v>
      </c>
      <c r="Y126">
        <f>(P126-L126)/L126</f>
        <v>7.2931276297335271E-2</v>
      </c>
      <c r="Z126">
        <f t="shared" si="25"/>
        <v>4.7401694411933094E-6</v>
      </c>
      <c r="AA126">
        <f t="shared" si="26"/>
        <v>4.7401694411933093</v>
      </c>
      <c r="AB126">
        <f t="shared" si="27"/>
        <v>2.7247295920626674E-8</v>
      </c>
      <c r="AC126">
        <f t="shared" si="28"/>
        <v>2.7247295920626673E-2</v>
      </c>
      <c r="AD126">
        <f t="shared" si="17"/>
        <v>4.3876482963972084E-2</v>
      </c>
      <c r="AE126">
        <v>31.959900000000001</v>
      </c>
    </row>
    <row r="127" spans="1:31" hidden="1" x14ac:dyDescent="0.35">
      <c r="A127">
        <v>44805</v>
      </c>
      <c r="B127" s="2">
        <v>44805</v>
      </c>
      <c r="C127" t="s">
        <v>18</v>
      </c>
      <c r="D127" t="s">
        <v>232</v>
      </c>
      <c r="E127" t="s">
        <v>123</v>
      </c>
      <c r="F127" t="s">
        <v>21</v>
      </c>
      <c r="G127">
        <v>2</v>
      </c>
      <c r="H127" t="s">
        <v>39</v>
      </c>
      <c r="I127" t="s">
        <v>131</v>
      </c>
      <c r="J127" t="s">
        <v>455</v>
      </c>
      <c r="K127" t="s">
        <v>188</v>
      </c>
      <c r="L127">
        <v>0.82699999999999996</v>
      </c>
      <c r="M127">
        <v>10.45</v>
      </c>
      <c r="N127">
        <v>-1.0449999999999999</v>
      </c>
      <c r="O127" t="s">
        <v>240</v>
      </c>
      <c r="P127">
        <v>0.72199999999999998</v>
      </c>
      <c r="Q127">
        <v>0.10499999999999998</v>
      </c>
      <c r="R127">
        <v>18.32</v>
      </c>
      <c r="S127">
        <v>-1.8320000000000001</v>
      </c>
      <c r="T127">
        <v>-0.78700000000000014</v>
      </c>
      <c r="U127">
        <v>85.55</v>
      </c>
      <c r="V127">
        <f t="shared" si="29"/>
        <v>42.774999999999999</v>
      </c>
      <c r="W127">
        <f t="shared" si="30"/>
        <v>4.2774999999999999</v>
      </c>
      <c r="X127">
        <f t="shared" si="16"/>
        <v>57.481691864937495</v>
      </c>
      <c r="Y127">
        <f t="shared" ref="Y127:Y134" si="31">(L127-P127)/P127</f>
        <v>0.1454293628808864</v>
      </c>
      <c r="Z127">
        <f t="shared" si="25"/>
        <v>1.1085918930382308E-5</v>
      </c>
      <c r="AA127">
        <f t="shared" si="26"/>
        <v>11.085918930382308</v>
      </c>
      <c r="AB127">
        <f t="shared" si="27"/>
        <v>6.3723737599591324E-8</v>
      </c>
      <c r="AC127">
        <f t="shared" si="28"/>
        <v>6.3723737599591324E-2</v>
      </c>
      <c r="AD127">
        <f t="shared" si="17"/>
        <v>8.0970441676736102E-2</v>
      </c>
      <c r="AE127">
        <v>31.959900000000001</v>
      </c>
    </row>
    <row r="128" spans="1:31" hidden="1" x14ac:dyDescent="0.35">
      <c r="A128">
        <v>44715</v>
      </c>
      <c r="B128" s="2">
        <v>44715</v>
      </c>
      <c r="C128" t="s">
        <v>56</v>
      </c>
      <c r="D128" t="s">
        <v>19</v>
      </c>
      <c r="E128" t="s">
        <v>67</v>
      </c>
      <c r="F128" t="s">
        <v>46</v>
      </c>
      <c r="G128">
        <v>4</v>
      </c>
      <c r="H128" t="s">
        <v>25</v>
      </c>
      <c r="I128" t="s">
        <v>73</v>
      </c>
      <c r="J128" t="s">
        <v>512</v>
      </c>
      <c r="K128" t="s">
        <v>69</v>
      </c>
      <c r="L128">
        <v>0.63</v>
      </c>
      <c r="M128">
        <v>2.68</v>
      </c>
      <c r="N128">
        <v>-0.26800000000000002</v>
      </c>
      <c r="O128" t="s">
        <v>70</v>
      </c>
      <c r="P128">
        <v>0.52</v>
      </c>
      <c r="Q128">
        <v>0.10999999999999999</v>
      </c>
      <c r="R128">
        <v>7.53</v>
      </c>
      <c r="S128">
        <v>-0.753</v>
      </c>
      <c r="T128">
        <f t="shared" ref="T128:T159" si="32">S128-N128</f>
        <v>-0.48499999999999999</v>
      </c>
      <c r="U128">
        <v>46.674999999999997</v>
      </c>
      <c r="V128">
        <f t="shared" si="29"/>
        <v>23.337499999999999</v>
      </c>
      <c r="W128">
        <f t="shared" si="30"/>
        <v>2.3337499999999998</v>
      </c>
      <c r="X128">
        <f t="shared" si="16"/>
        <v>17.110321414859371</v>
      </c>
      <c r="Y128">
        <f t="shared" si="31"/>
        <v>0.21153846153846151</v>
      </c>
      <c r="Z128">
        <f t="shared" si="25"/>
        <v>1.7583334611017856E-5</v>
      </c>
      <c r="AA128">
        <f t="shared" si="26"/>
        <v>17.583334611017857</v>
      </c>
      <c r="AB128">
        <f t="shared" si="27"/>
        <v>3.0085650673953679E-8</v>
      </c>
      <c r="AC128">
        <f t="shared" si="28"/>
        <v>3.008565067395368E-2</v>
      </c>
      <c r="AD128">
        <f t="shared" si="17"/>
        <v>6.2032269430832329E-2</v>
      </c>
      <c r="AE128">
        <v>31.959900000000001</v>
      </c>
    </row>
    <row r="129" spans="1:31" hidden="1" x14ac:dyDescent="0.35">
      <c r="A129">
        <v>44743</v>
      </c>
      <c r="B129" s="2">
        <v>44743</v>
      </c>
      <c r="C129" t="s">
        <v>56</v>
      </c>
      <c r="D129" t="s">
        <v>155</v>
      </c>
      <c r="E129" t="s">
        <v>67</v>
      </c>
      <c r="F129" t="s">
        <v>46</v>
      </c>
      <c r="G129">
        <v>15</v>
      </c>
      <c r="H129" t="s">
        <v>25</v>
      </c>
      <c r="I129" t="s">
        <v>73</v>
      </c>
      <c r="J129" t="s">
        <v>512</v>
      </c>
      <c r="K129" t="s">
        <v>157</v>
      </c>
      <c r="L129">
        <v>0.69499999999999995</v>
      </c>
      <c r="M129">
        <v>2.86</v>
      </c>
      <c r="N129">
        <v>-0.28599999999999998</v>
      </c>
      <c r="O129" t="s">
        <v>158</v>
      </c>
      <c r="P129">
        <v>0.50900000000000001</v>
      </c>
      <c r="Q129">
        <v>0.18599999999999994</v>
      </c>
      <c r="R129">
        <v>5.83</v>
      </c>
      <c r="S129">
        <v>-0.58299999999999996</v>
      </c>
      <c r="T129">
        <f t="shared" si="32"/>
        <v>-0.29699999999999999</v>
      </c>
      <c r="U129">
        <v>46.674999999999997</v>
      </c>
      <c r="V129">
        <f t="shared" si="29"/>
        <v>23.337499999999999</v>
      </c>
      <c r="W129">
        <f t="shared" si="30"/>
        <v>2.3337499999999998</v>
      </c>
      <c r="X129">
        <f t="shared" si="16"/>
        <v>17.110321414859371</v>
      </c>
      <c r="Y129">
        <f t="shared" si="31"/>
        <v>0.3654223968565814</v>
      </c>
      <c r="Z129">
        <f t="shared" si="25"/>
        <v>3.4462581460102489E-5</v>
      </c>
      <c r="AA129">
        <f t="shared" si="26"/>
        <v>34.462581460102491</v>
      </c>
      <c r="AB129">
        <f t="shared" si="27"/>
        <v>5.8966584556812713E-8</v>
      </c>
      <c r="AC129">
        <f t="shared" si="28"/>
        <v>5.8966584556812716E-2</v>
      </c>
      <c r="AD129">
        <f t="shared" si="17"/>
        <v>0.19854068874347716</v>
      </c>
      <c r="AE129">
        <v>31.959900000000001</v>
      </c>
    </row>
    <row r="130" spans="1:31" hidden="1" x14ac:dyDescent="0.35">
      <c r="A130">
        <v>44772</v>
      </c>
      <c r="B130" s="2">
        <v>44772</v>
      </c>
      <c r="C130" t="s">
        <v>56</v>
      </c>
      <c r="D130" t="s">
        <v>196</v>
      </c>
      <c r="E130" t="s">
        <v>67</v>
      </c>
      <c r="F130" t="s">
        <v>46</v>
      </c>
      <c r="G130">
        <v>1</v>
      </c>
      <c r="H130" t="s">
        <v>25</v>
      </c>
      <c r="I130" t="s">
        <v>73</v>
      </c>
      <c r="J130" t="s">
        <v>512</v>
      </c>
      <c r="L130">
        <v>0.71599999999999997</v>
      </c>
      <c r="M130">
        <v>2.17</v>
      </c>
      <c r="N130">
        <v>-0.217</v>
      </c>
      <c r="O130" t="s">
        <v>170</v>
      </c>
      <c r="P130">
        <v>0.54700000000000004</v>
      </c>
      <c r="Q130">
        <v>0.16899999999999993</v>
      </c>
      <c r="R130">
        <v>10.73</v>
      </c>
      <c r="S130">
        <v>-1.073</v>
      </c>
      <c r="T130">
        <f t="shared" si="32"/>
        <v>-0.85599999999999998</v>
      </c>
      <c r="U130">
        <v>46.674999999999997</v>
      </c>
      <c r="V130">
        <f t="shared" si="29"/>
        <v>23.337499999999999</v>
      </c>
      <c r="W130">
        <f t="shared" si="30"/>
        <v>2.3337499999999998</v>
      </c>
      <c r="X130">
        <f t="shared" ref="X130:X193" si="33">(W130^2)*3.14159</f>
        <v>17.110321414859371</v>
      </c>
      <c r="Y130">
        <f t="shared" si="31"/>
        <v>0.30895795246800717</v>
      </c>
      <c r="Z130">
        <f t="shared" si="25"/>
        <v>2.8029354482802736E-5</v>
      </c>
      <c r="AA130">
        <f t="shared" si="26"/>
        <v>28.029354482802734</v>
      </c>
      <c r="AB130">
        <f t="shared" si="27"/>
        <v>4.7959126425178412E-8</v>
      </c>
      <c r="AC130">
        <f t="shared" si="28"/>
        <v>4.7959126425178411E-2</v>
      </c>
      <c r="AD130">
        <f t="shared" ref="AD130:AD193" si="34">AC130/ABS(T130)</f>
        <v>5.6027016851843942E-2</v>
      </c>
      <c r="AE130">
        <v>31.959900000000001</v>
      </c>
    </row>
    <row r="131" spans="1:31" hidden="1" x14ac:dyDescent="0.35">
      <c r="A131">
        <v>44798</v>
      </c>
      <c r="B131" s="2">
        <v>44798</v>
      </c>
      <c r="C131" t="s">
        <v>56</v>
      </c>
      <c r="D131" t="s">
        <v>214</v>
      </c>
      <c r="E131" t="s">
        <v>67</v>
      </c>
      <c r="F131" t="s">
        <v>46</v>
      </c>
      <c r="G131">
        <v>8</v>
      </c>
      <c r="H131" t="s">
        <v>25</v>
      </c>
      <c r="I131" t="s">
        <v>73</v>
      </c>
      <c r="J131" t="s">
        <v>512</v>
      </c>
      <c r="K131" t="s">
        <v>186</v>
      </c>
      <c r="L131">
        <v>0.64600000000000002</v>
      </c>
      <c r="M131">
        <v>5.63</v>
      </c>
      <c r="N131">
        <v>-0.56299999999999994</v>
      </c>
      <c r="O131" t="s">
        <v>147</v>
      </c>
      <c r="P131">
        <v>0.53100000000000003</v>
      </c>
      <c r="Q131">
        <v>0.11499999999999999</v>
      </c>
      <c r="R131">
        <v>8.52</v>
      </c>
      <c r="S131">
        <v>-0.85199999999999998</v>
      </c>
      <c r="T131">
        <f t="shared" si="32"/>
        <v>-0.28900000000000003</v>
      </c>
      <c r="U131">
        <v>46.674999999999997</v>
      </c>
      <c r="V131">
        <f t="shared" si="29"/>
        <v>23.337499999999999</v>
      </c>
      <c r="W131">
        <f t="shared" si="30"/>
        <v>2.3337499999999998</v>
      </c>
      <c r="X131">
        <f t="shared" si="33"/>
        <v>17.110321414859371</v>
      </c>
      <c r="Y131">
        <f t="shared" si="31"/>
        <v>0.21657250470809791</v>
      </c>
      <c r="Z131">
        <f t="shared" si="25"/>
        <v>1.8099836317120222E-5</v>
      </c>
      <c r="AA131">
        <f t="shared" si="26"/>
        <v>18.099836317120221</v>
      </c>
      <c r="AB131">
        <f t="shared" si="27"/>
        <v>3.0969401694227148E-8</v>
      </c>
      <c r="AC131">
        <f t="shared" si="28"/>
        <v>3.0969401694227149E-2</v>
      </c>
      <c r="AD131">
        <f t="shared" si="34"/>
        <v>0.10716055949559565</v>
      </c>
      <c r="AE131">
        <v>31.959900000000001</v>
      </c>
    </row>
    <row r="132" spans="1:31" hidden="1" x14ac:dyDescent="0.35">
      <c r="A132">
        <v>44715</v>
      </c>
      <c r="B132" s="2">
        <v>44715</v>
      </c>
      <c r="C132" t="s">
        <v>56</v>
      </c>
      <c r="D132" t="s">
        <v>19</v>
      </c>
      <c r="E132" t="s">
        <v>67</v>
      </c>
      <c r="F132" t="s">
        <v>46</v>
      </c>
      <c r="G132">
        <v>5</v>
      </c>
      <c r="H132" t="s">
        <v>43</v>
      </c>
      <c r="I132" t="s">
        <v>74</v>
      </c>
      <c r="J132" t="s">
        <v>511</v>
      </c>
      <c r="K132" t="s">
        <v>69</v>
      </c>
      <c r="L132">
        <v>0.747</v>
      </c>
      <c r="M132">
        <v>10.23</v>
      </c>
      <c r="N132">
        <v>-1.0230000000000001</v>
      </c>
      <c r="O132" t="s">
        <v>70</v>
      </c>
      <c r="P132">
        <v>0.60299999999999998</v>
      </c>
      <c r="Q132">
        <v>0.14400000000000002</v>
      </c>
      <c r="R132">
        <v>14.84</v>
      </c>
      <c r="S132">
        <v>-1.484</v>
      </c>
      <c r="T132">
        <f t="shared" si="32"/>
        <v>-0.46099999999999985</v>
      </c>
      <c r="U132">
        <v>82.38</v>
      </c>
      <c r="V132">
        <f t="shared" si="29"/>
        <v>41.19</v>
      </c>
      <c r="W132">
        <f t="shared" si="30"/>
        <v>4.1189999999999998</v>
      </c>
      <c r="X132">
        <f t="shared" si="33"/>
        <v>53.300721735989995</v>
      </c>
      <c r="Y132">
        <f t="shared" si="31"/>
        <v>0.23880597014925375</v>
      </c>
      <c r="Z132">
        <f t="shared" si="25"/>
        <v>2.0413645937287933E-5</v>
      </c>
      <c r="AA132">
        <f t="shared" si="26"/>
        <v>20.413645937287935</v>
      </c>
      <c r="AB132">
        <f t="shared" si="27"/>
        <v>1.0880620617204068E-7</v>
      </c>
      <c r="AC132">
        <f t="shared" si="28"/>
        <v>0.10880620617204069</v>
      </c>
      <c r="AD132">
        <f t="shared" si="34"/>
        <v>0.23602213920182369</v>
      </c>
      <c r="AE132">
        <v>31.959900000000001</v>
      </c>
    </row>
    <row r="133" spans="1:31" hidden="1" x14ac:dyDescent="0.35">
      <c r="A133">
        <v>44743</v>
      </c>
      <c r="B133" s="2">
        <v>44743</v>
      </c>
      <c r="C133" t="s">
        <v>56</v>
      </c>
      <c r="D133" t="s">
        <v>155</v>
      </c>
      <c r="E133" t="s">
        <v>67</v>
      </c>
      <c r="F133" t="s">
        <v>46</v>
      </c>
      <c r="G133">
        <v>10</v>
      </c>
      <c r="H133" t="s">
        <v>43</v>
      </c>
      <c r="I133" t="s">
        <v>74</v>
      </c>
      <c r="J133" t="s">
        <v>511</v>
      </c>
      <c r="K133" t="s">
        <v>157</v>
      </c>
      <c r="L133">
        <v>0.79800000000000004</v>
      </c>
      <c r="M133">
        <v>5.29</v>
      </c>
      <c r="N133">
        <v>-0.52900000000000003</v>
      </c>
      <c r="O133" t="s">
        <v>158</v>
      </c>
      <c r="P133">
        <v>0.60799999999999998</v>
      </c>
      <c r="Q133">
        <v>0.19000000000000006</v>
      </c>
      <c r="R133">
        <v>16.75</v>
      </c>
      <c r="S133">
        <v>-1.675</v>
      </c>
      <c r="T133">
        <f t="shared" si="32"/>
        <v>-1.1459999999999999</v>
      </c>
      <c r="U133">
        <v>82.38</v>
      </c>
      <c r="V133">
        <f t="shared" si="29"/>
        <v>41.19</v>
      </c>
      <c r="W133">
        <f t="shared" si="30"/>
        <v>4.1189999999999998</v>
      </c>
      <c r="X133">
        <f t="shared" si="33"/>
        <v>53.300721735989995</v>
      </c>
      <c r="Y133">
        <f t="shared" si="31"/>
        <v>0.31250000000000011</v>
      </c>
      <c r="Z133">
        <f t="shared" si="25"/>
        <v>2.8425449306273583E-5</v>
      </c>
      <c r="AA133">
        <f t="shared" si="26"/>
        <v>28.425449306273581</v>
      </c>
      <c r="AB133">
        <f t="shared" si="27"/>
        <v>1.5150969636941782E-7</v>
      </c>
      <c r="AC133">
        <f t="shared" si="28"/>
        <v>0.1515096963694178</v>
      </c>
      <c r="AD133">
        <f t="shared" si="34"/>
        <v>0.13220741393491955</v>
      </c>
      <c r="AE133">
        <v>31.959900000000001</v>
      </c>
    </row>
    <row r="134" spans="1:31" hidden="1" x14ac:dyDescent="0.35">
      <c r="A134">
        <v>44772</v>
      </c>
      <c r="B134" s="2">
        <v>44772</v>
      </c>
      <c r="C134" t="s">
        <v>56</v>
      </c>
      <c r="D134" t="s">
        <v>196</v>
      </c>
      <c r="E134" t="s">
        <v>67</v>
      </c>
      <c r="F134" t="s">
        <v>46</v>
      </c>
      <c r="G134">
        <v>5</v>
      </c>
      <c r="H134" t="s">
        <v>43</v>
      </c>
      <c r="I134" t="s">
        <v>74</v>
      </c>
      <c r="J134" t="s">
        <v>511</v>
      </c>
      <c r="L134">
        <v>0.747</v>
      </c>
      <c r="M134">
        <v>10.45</v>
      </c>
      <c r="N134">
        <v>-1.0449999999999999</v>
      </c>
      <c r="O134" t="s">
        <v>170</v>
      </c>
      <c r="P134">
        <v>0.627</v>
      </c>
      <c r="Q134">
        <v>0.12</v>
      </c>
      <c r="R134">
        <v>13.54</v>
      </c>
      <c r="S134">
        <v>-1.3539999999999999</v>
      </c>
      <c r="T134">
        <f t="shared" si="32"/>
        <v>-0.30899999999999994</v>
      </c>
      <c r="U134">
        <v>82.38</v>
      </c>
      <c r="V134">
        <f t="shared" si="29"/>
        <v>41.19</v>
      </c>
      <c r="W134">
        <f t="shared" si="30"/>
        <v>4.1189999999999998</v>
      </c>
      <c r="X134">
        <f t="shared" si="33"/>
        <v>53.300721735989995</v>
      </c>
      <c r="Y134">
        <f t="shared" si="31"/>
        <v>0.19138755980861244</v>
      </c>
      <c r="Z134">
        <f t="shared" si="25"/>
        <v>1.5544713872757374E-5</v>
      </c>
      <c r="AA134">
        <f t="shared" si="26"/>
        <v>15.544713872757374</v>
      </c>
      <c r="AB134">
        <f t="shared" si="27"/>
        <v>8.2854446859742424E-8</v>
      </c>
      <c r="AC134">
        <f t="shared" si="28"/>
        <v>8.2854446859742414E-2</v>
      </c>
      <c r="AD134">
        <f t="shared" si="34"/>
        <v>0.26813736847813086</v>
      </c>
      <c r="AE134">
        <v>31.959900000000001</v>
      </c>
    </row>
    <row r="135" spans="1:31" hidden="1" x14ac:dyDescent="0.35">
      <c r="A135">
        <v>44798</v>
      </c>
      <c r="B135" s="2">
        <v>44798</v>
      </c>
      <c r="C135" t="s">
        <v>56</v>
      </c>
      <c r="D135" t="s">
        <v>214</v>
      </c>
      <c r="E135" t="s">
        <v>67</v>
      </c>
      <c r="F135" t="s">
        <v>46</v>
      </c>
      <c r="G135">
        <v>4</v>
      </c>
      <c r="H135" t="s">
        <v>43</v>
      </c>
      <c r="I135" t="s">
        <v>74</v>
      </c>
      <c r="J135" t="s">
        <v>511</v>
      </c>
      <c r="K135" t="s">
        <v>186</v>
      </c>
      <c r="L135">
        <v>0.82299999999999995</v>
      </c>
      <c r="M135">
        <v>8.56</v>
      </c>
      <c r="N135">
        <v>-0.85600000000000009</v>
      </c>
      <c r="O135" t="s">
        <v>147</v>
      </c>
      <c r="P135">
        <v>0.627</v>
      </c>
      <c r="Q135">
        <v>0.19599999999999995</v>
      </c>
      <c r="R135">
        <v>11.65</v>
      </c>
      <c r="S135">
        <v>-1.165</v>
      </c>
      <c r="T135">
        <f t="shared" si="32"/>
        <v>-0.30899999999999994</v>
      </c>
      <c r="U135">
        <v>82.38</v>
      </c>
      <c r="V135">
        <f t="shared" si="29"/>
        <v>41.19</v>
      </c>
      <c r="W135">
        <f t="shared" si="30"/>
        <v>4.1189999999999998</v>
      </c>
      <c r="X135">
        <f t="shared" si="33"/>
        <v>53.300721735989995</v>
      </c>
      <c r="Y135">
        <f>(P135-L135)/L135</f>
        <v>-0.23815309842041307</v>
      </c>
      <c r="Z135" t="e">
        <f t="shared" si="25"/>
        <v>#NUM!</v>
      </c>
      <c r="AA135" t="e">
        <f t="shared" si="26"/>
        <v>#NUM!</v>
      </c>
      <c r="AB135" t="e">
        <f t="shared" si="27"/>
        <v>#NUM!</v>
      </c>
      <c r="AC135" t="e">
        <f t="shared" si="28"/>
        <v>#NUM!</v>
      </c>
      <c r="AD135" t="e">
        <f t="shared" si="34"/>
        <v>#NUM!</v>
      </c>
      <c r="AE135">
        <v>31.959900000000001</v>
      </c>
    </row>
    <row r="136" spans="1:31" hidden="1" x14ac:dyDescent="0.35">
      <c r="A136">
        <v>44715</v>
      </c>
      <c r="B136" s="2">
        <v>44715</v>
      </c>
      <c r="C136" t="s">
        <v>56</v>
      </c>
      <c r="D136" t="s">
        <v>19</v>
      </c>
      <c r="E136" t="s">
        <v>67</v>
      </c>
      <c r="F136" t="s">
        <v>46</v>
      </c>
      <c r="G136">
        <v>3</v>
      </c>
      <c r="H136" t="s">
        <v>43</v>
      </c>
      <c r="I136" t="s">
        <v>72</v>
      </c>
      <c r="J136" t="s">
        <v>510</v>
      </c>
      <c r="K136" t="s">
        <v>69</v>
      </c>
      <c r="L136">
        <v>0.64900000000000002</v>
      </c>
      <c r="M136">
        <v>8.7899999999999991</v>
      </c>
      <c r="N136">
        <v>-0.87899999999999989</v>
      </c>
      <c r="O136" t="s">
        <v>70</v>
      </c>
      <c r="P136">
        <v>0.45600000000000002</v>
      </c>
      <c r="Q136">
        <v>0.193</v>
      </c>
      <c r="R136">
        <v>15.23</v>
      </c>
      <c r="S136">
        <v>-1.5230000000000001</v>
      </c>
      <c r="T136">
        <f t="shared" si="32"/>
        <v>-0.64400000000000024</v>
      </c>
      <c r="U136">
        <v>116.83499999999999</v>
      </c>
      <c r="V136">
        <f t="shared" si="29"/>
        <v>58.417499999999997</v>
      </c>
      <c r="W136">
        <f t="shared" si="30"/>
        <v>5.8417499999999993</v>
      </c>
      <c r="X136">
        <f t="shared" si="33"/>
        <v>107.21003562471935</v>
      </c>
      <c r="Y136">
        <f>(L136-P136)/P136</f>
        <v>0.4232456140350877</v>
      </c>
      <c r="Z136">
        <f t="shared" ref="Z136:Z167" si="35">119*(10^-6)*(Y136^1.231)</f>
        <v>4.1293556347020169E-5</v>
      </c>
      <c r="AA136">
        <f t="shared" ref="AA136:AA167" si="36">Z136*10^6</f>
        <v>41.293556347020171</v>
      </c>
      <c r="AB136">
        <f t="shared" ref="AB136:AB167" si="37">Z136*(X136/10000)</f>
        <v>4.4270836470353881E-7</v>
      </c>
      <c r="AC136">
        <f t="shared" ref="AC136:AC167" si="38">AA136*(X136/10000)</f>
        <v>0.44270836470353886</v>
      </c>
      <c r="AD136">
        <f t="shared" si="34"/>
        <v>0.6874353489185383</v>
      </c>
    </row>
    <row r="137" spans="1:31" hidden="1" x14ac:dyDescent="0.35">
      <c r="A137">
        <v>44743</v>
      </c>
      <c r="B137" s="2">
        <v>44743</v>
      </c>
      <c r="C137" t="s">
        <v>56</v>
      </c>
      <c r="D137" t="s">
        <v>155</v>
      </c>
      <c r="E137" t="s">
        <v>67</v>
      </c>
      <c r="F137" t="s">
        <v>46</v>
      </c>
      <c r="G137">
        <v>16</v>
      </c>
      <c r="H137" t="s">
        <v>43</v>
      </c>
      <c r="I137" t="s">
        <v>72</v>
      </c>
      <c r="J137" t="s">
        <v>510</v>
      </c>
      <c r="K137" t="s">
        <v>157</v>
      </c>
      <c r="L137">
        <v>0.78100000000000003</v>
      </c>
      <c r="M137">
        <v>4.34</v>
      </c>
      <c r="N137">
        <v>-0.434</v>
      </c>
      <c r="O137" t="s">
        <v>158</v>
      </c>
      <c r="P137">
        <v>0.55300000000000005</v>
      </c>
      <c r="Q137">
        <v>0.22799999999999998</v>
      </c>
      <c r="R137">
        <v>13.53</v>
      </c>
      <c r="S137">
        <v>-1.353</v>
      </c>
      <c r="T137">
        <f t="shared" si="32"/>
        <v>-0.91900000000000004</v>
      </c>
      <c r="U137">
        <v>116.83499999999999</v>
      </c>
      <c r="V137">
        <f t="shared" si="29"/>
        <v>58.417499999999997</v>
      </c>
      <c r="W137">
        <f t="shared" si="30"/>
        <v>5.8417499999999993</v>
      </c>
      <c r="X137">
        <f t="shared" si="33"/>
        <v>107.21003562471935</v>
      </c>
      <c r="Y137">
        <f>(L137-P137)/P137</f>
        <v>0.41229656419529831</v>
      </c>
      <c r="Z137">
        <f t="shared" si="35"/>
        <v>3.9982516156834068E-5</v>
      </c>
      <c r="AA137">
        <f t="shared" si="36"/>
        <v>39.982516156834066</v>
      </c>
      <c r="AB137">
        <f t="shared" si="37"/>
        <v>4.2865269815400976E-7</v>
      </c>
      <c r="AC137">
        <f t="shared" si="38"/>
        <v>0.42865269815400975</v>
      </c>
      <c r="AD137">
        <f t="shared" si="34"/>
        <v>0.46643383912297032</v>
      </c>
    </row>
    <row r="138" spans="1:31" hidden="1" x14ac:dyDescent="0.35">
      <c r="A138">
        <v>44772</v>
      </c>
      <c r="B138" s="2">
        <v>44772</v>
      </c>
      <c r="C138" t="s">
        <v>56</v>
      </c>
      <c r="D138" t="s">
        <v>196</v>
      </c>
      <c r="E138" t="s">
        <v>67</v>
      </c>
      <c r="F138" t="s">
        <v>46</v>
      </c>
      <c r="G138">
        <v>6</v>
      </c>
      <c r="H138" t="s">
        <v>43</v>
      </c>
      <c r="I138" t="s">
        <v>72</v>
      </c>
      <c r="J138" t="s">
        <v>510</v>
      </c>
      <c r="L138">
        <v>0.71099999999999997</v>
      </c>
      <c r="M138">
        <v>7.23</v>
      </c>
      <c r="N138">
        <v>-0.72300000000000009</v>
      </c>
      <c r="O138" t="s">
        <v>170</v>
      </c>
      <c r="P138">
        <v>0.59799999999999998</v>
      </c>
      <c r="Q138">
        <v>0.11299999999999999</v>
      </c>
      <c r="R138">
        <v>14.13</v>
      </c>
      <c r="S138">
        <v>-1.413</v>
      </c>
      <c r="T138">
        <f t="shared" si="32"/>
        <v>-0.69</v>
      </c>
      <c r="U138">
        <v>116.83499999999999</v>
      </c>
      <c r="V138">
        <f t="shared" si="29"/>
        <v>58.417499999999997</v>
      </c>
      <c r="W138">
        <f t="shared" si="30"/>
        <v>5.8417499999999993</v>
      </c>
      <c r="X138">
        <f t="shared" si="33"/>
        <v>107.21003562471935</v>
      </c>
      <c r="Y138">
        <f>(L138-P138)/P138</f>
        <v>0.18896321070234112</v>
      </c>
      <c r="Z138">
        <f t="shared" si="35"/>
        <v>1.5302675460849749E-5</v>
      </c>
      <c r="AA138">
        <f t="shared" si="36"/>
        <v>15.302675460849748</v>
      </c>
      <c r="AB138">
        <f t="shared" si="37"/>
        <v>1.6406003813112203E-7</v>
      </c>
      <c r="AC138">
        <f t="shared" si="38"/>
        <v>0.16406003813112202</v>
      </c>
      <c r="AD138">
        <f t="shared" si="34"/>
        <v>0.23776817120452468</v>
      </c>
    </row>
    <row r="139" spans="1:31" hidden="1" x14ac:dyDescent="0.35">
      <c r="A139">
        <v>44798</v>
      </c>
      <c r="B139" s="2">
        <v>44798</v>
      </c>
      <c r="C139" t="s">
        <v>56</v>
      </c>
      <c r="D139" t="s">
        <v>214</v>
      </c>
      <c r="E139" t="s">
        <v>67</v>
      </c>
      <c r="F139" t="s">
        <v>46</v>
      </c>
      <c r="G139">
        <v>5</v>
      </c>
      <c r="H139" t="s">
        <v>43</v>
      </c>
      <c r="I139" t="s">
        <v>72</v>
      </c>
      <c r="J139" t="s">
        <v>510</v>
      </c>
      <c r="K139" t="s">
        <v>186</v>
      </c>
      <c r="L139">
        <v>0.80700000000000005</v>
      </c>
      <c r="M139">
        <v>9.4499999999999993</v>
      </c>
      <c r="N139">
        <v>-0.94499999999999995</v>
      </c>
      <c r="O139" t="s">
        <v>147</v>
      </c>
      <c r="P139">
        <v>0.58499999999999996</v>
      </c>
      <c r="Q139">
        <v>0.22200000000000009</v>
      </c>
      <c r="R139">
        <v>10.11</v>
      </c>
      <c r="S139">
        <v>-1.0109999999999999</v>
      </c>
      <c r="T139">
        <f t="shared" si="32"/>
        <v>-6.5999999999999948E-2</v>
      </c>
      <c r="U139">
        <v>116.83499999999999</v>
      </c>
      <c r="V139">
        <f t="shared" si="29"/>
        <v>58.417499999999997</v>
      </c>
      <c r="W139">
        <f t="shared" si="30"/>
        <v>5.8417499999999993</v>
      </c>
      <c r="X139">
        <f t="shared" si="33"/>
        <v>107.21003562471935</v>
      </c>
      <c r="Y139">
        <f>(P139-L139)/L139</f>
        <v>-0.27509293680297409</v>
      </c>
      <c r="Z139" t="e">
        <f t="shared" si="35"/>
        <v>#NUM!</v>
      </c>
      <c r="AA139" t="e">
        <f t="shared" si="36"/>
        <v>#NUM!</v>
      </c>
      <c r="AB139" t="e">
        <f t="shared" si="37"/>
        <v>#NUM!</v>
      </c>
      <c r="AC139" t="e">
        <f t="shared" si="38"/>
        <v>#NUM!</v>
      </c>
      <c r="AD139" t="e">
        <f t="shared" si="34"/>
        <v>#NUM!</v>
      </c>
    </row>
    <row r="140" spans="1:31" hidden="1" x14ac:dyDescent="0.35">
      <c r="A140">
        <v>44715</v>
      </c>
      <c r="B140" s="2">
        <v>44715</v>
      </c>
      <c r="C140" t="s">
        <v>56</v>
      </c>
      <c r="D140" t="s">
        <v>19</v>
      </c>
      <c r="E140" t="s">
        <v>67</v>
      </c>
      <c r="F140" t="s">
        <v>46</v>
      </c>
      <c r="G140">
        <v>8</v>
      </c>
      <c r="H140" t="s">
        <v>37</v>
      </c>
      <c r="I140" t="s">
        <v>76</v>
      </c>
      <c r="J140" t="s">
        <v>509</v>
      </c>
      <c r="K140" t="s">
        <v>69</v>
      </c>
      <c r="L140">
        <v>0.72</v>
      </c>
      <c r="M140">
        <v>4.6900000000000004</v>
      </c>
      <c r="N140">
        <v>-0.46900000000000003</v>
      </c>
      <c r="O140" t="s">
        <v>70</v>
      </c>
      <c r="P140">
        <v>0.53500000000000003</v>
      </c>
      <c r="Q140">
        <v>0.18499999999999994</v>
      </c>
      <c r="R140">
        <v>13.64</v>
      </c>
      <c r="S140">
        <v>-1.3640000000000001</v>
      </c>
      <c r="T140">
        <f t="shared" si="32"/>
        <v>-0.89500000000000002</v>
      </c>
      <c r="U140">
        <v>58.085000000000001</v>
      </c>
      <c r="V140">
        <f t="shared" si="29"/>
        <v>29.0425</v>
      </c>
      <c r="W140">
        <f t="shared" si="30"/>
        <v>2.9042500000000002</v>
      </c>
      <c r="X140">
        <f t="shared" si="33"/>
        <v>26.498268838469379</v>
      </c>
      <c r="Y140">
        <f t="shared" ref="Y140:Y164" si="39">(L140-P140)/P140</f>
        <v>0.34579439252336436</v>
      </c>
      <c r="Z140">
        <f t="shared" si="35"/>
        <v>3.2198219254117729E-5</v>
      </c>
      <c r="AA140">
        <f t="shared" si="36"/>
        <v>32.198219254117731</v>
      </c>
      <c r="AB140">
        <f t="shared" si="37"/>
        <v>8.5319706991559259E-8</v>
      </c>
      <c r="AC140">
        <f t="shared" si="38"/>
        <v>8.5319706991559274E-2</v>
      </c>
      <c r="AD140">
        <f t="shared" si="34"/>
        <v>9.5329281554814835E-2</v>
      </c>
    </row>
    <row r="141" spans="1:31" hidden="1" x14ac:dyDescent="0.35">
      <c r="A141">
        <v>44743</v>
      </c>
      <c r="B141" s="2">
        <v>44743</v>
      </c>
      <c r="C141" t="s">
        <v>56</v>
      </c>
      <c r="D141" t="s">
        <v>155</v>
      </c>
      <c r="E141" t="s">
        <v>67</v>
      </c>
      <c r="F141" t="s">
        <v>46</v>
      </c>
      <c r="G141">
        <v>12</v>
      </c>
      <c r="H141" t="s">
        <v>37</v>
      </c>
      <c r="I141" t="s">
        <v>76</v>
      </c>
      <c r="J141" t="s">
        <v>509</v>
      </c>
      <c r="K141" t="s">
        <v>157</v>
      </c>
      <c r="L141">
        <v>0.74</v>
      </c>
      <c r="M141">
        <v>3.11</v>
      </c>
      <c r="N141">
        <v>-0.311</v>
      </c>
      <c r="O141" t="s">
        <v>158</v>
      </c>
      <c r="P141">
        <v>0.56200000000000006</v>
      </c>
      <c r="Q141">
        <v>0.17799999999999994</v>
      </c>
      <c r="R141">
        <v>11.87</v>
      </c>
      <c r="S141">
        <v>-1.1869999999999998</v>
      </c>
      <c r="T141">
        <f t="shared" si="32"/>
        <v>-0.87599999999999989</v>
      </c>
      <c r="U141">
        <v>58.085000000000001</v>
      </c>
      <c r="V141">
        <f t="shared" si="29"/>
        <v>29.0425</v>
      </c>
      <c r="W141">
        <f t="shared" si="30"/>
        <v>2.9042500000000002</v>
      </c>
      <c r="X141">
        <f t="shared" si="33"/>
        <v>26.498268838469379</v>
      </c>
      <c r="Y141">
        <f t="shared" si="39"/>
        <v>0.3167259786476867</v>
      </c>
      <c r="Z141">
        <f t="shared" si="35"/>
        <v>2.8899383603778563E-5</v>
      </c>
      <c r="AA141">
        <f t="shared" si="36"/>
        <v>28.899383603778563</v>
      </c>
      <c r="AB141">
        <f t="shared" si="37"/>
        <v>7.6578363599897843E-8</v>
      </c>
      <c r="AC141">
        <f t="shared" si="38"/>
        <v>7.657836359989785E-2</v>
      </c>
      <c r="AD141">
        <f t="shared" si="34"/>
        <v>8.7418223287554636E-2</v>
      </c>
    </row>
    <row r="142" spans="1:31" hidden="1" x14ac:dyDescent="0.35">
      <c r="A142">
        <v>44772</v>
      </c>
      <c r="B142" s="2">
        <v>44772</v>
      </c>
      <c r="C142" t="s">
        <v>56</v>
      </c>
      <c r="D142" t="s">
        <v>196</v>
      </c>
      <c r="E142" t="s">
        <v>67</v>
      </c>
      <c r="F142" t="s">
        <v>46</v>
      </c>
      <c r="G142">
        <v>8</v>
      </c>
      <c r="H142" t="s">
        <v>37</v>
      </c>
      <c r="I142" t="s">
        <v>76</v>
      </c>
      <c r="J142" t="s">
        <v>509</v>
      </c>
      <c r="L142">
        <v>0.76800000000000002</v>
      </c>
      <c r="M142">
        <v>7.87</v>
      </c>
      <c r="N142">
        <v>-0.78700000000000003</v>
      </c>
      <c r="O142" t="s">
        <v>170</v>
      </c>
      <c r="P142">
        <v>0.55700000000000005</v>
      </c>
      <c r="Q142">
        <v>0.21099999999999997</v>
      </c>
      <c r="R142">
        <v>17.79</v>
      </c>
      <c r="S142">
        <v>-1.7789999999999999</v>
      </c>
      <c r="T142">
        <f t="shared" si="32"/>
        <v>-0.99199999999999988</v>
      </c>
      <c r="U142">
        <v>58.085000000000001</v>
      </c>
      <c r="V142">
        <f t="shared" si="29"/>
        <v>29.0425</v>
      </c>
      <c r="W142">
        <f t="shared" si="30"/>
        <v>2.9042500000000002</v>
      </c>
      <c r="X142">
        <f t="shared" si="33"/>
        <v>26.498268838469379</v>
      </c>
      <c r="Y142">
        <f t="shared" si="39"/>
        <v>0.37881508078994602</v>
      </c>
      <c r="Z142">
        <f t="shared" si="35"/>
        <v>3.6023915778537296E-5</v>
      </c>
      <c r="AA142">
        <f t="shared" si="36"/>
        <v>36.023915778537294</v>
      </c>
      <c r="AB142">
        <f t="shared" si="37"/>
        <v>9.5457140491406029E-8</v>
      </c>
      <c r="AC142">
        <f t="shared" si="38"/>
        <v>9.5457140491406023E-2</v>
      </c>
      <c r="AD142">
        <f t="shared" si="34"/>
        <v>9.622695614053027E-2</v>
      </c>
    </row>
    <row r="143" spans="1:31" hidden="1" x14ac:dyDescent="0.35">
      <c r="A143">
        <v>44798</v>
      </c>
      <c r="B143" s="2">
        <v>44798</v>
      </c>
      <c r="C143" t="s">
        <v>56</v>
      </c>
      <c r="D143" t="s">
        <v>214</v>
      </c>
      <c r="E143" t="s">
        <v>67</v>
      </c>
      <c r="F143" t="s">
        <v>46</v>
      </c>
      <c r="G143">
        <v>1</v>
      </c>
      <c r="H143" t="s">
        <v>37</v>
      </c>
      <c r="I143" t="s">
        <v>76</v>
      </c>
      <c r="J143" t="s">
        <v>509</v>
      </c>
      <c r="K143" t="s">
        <v>186</v>
      </c>
      <c r="L143">
        <v>0.77400000000000002</v>
      </c>
      <c r="M143">
        <v>7.87</v>
      </c>
      <c r="N143">
        <v>-0.78700000000000003</v>
      </c>
      <c r="O143" t="s">
        <v>147</v>
      </c>
      <c r="P143">
        <v>0.56000000000000005</v>
      </c>
      <c r="Q143">
        <v>0.21399999999999997</v>
      </c>
      <c r="R143">
        <v>10.93</v>
      </c>
      <c r="S143">
        <v>-1.093</v>
      </c>
      <c r="T143">
        <f t="shared" si="32"/>
        <v>-0.30599999999999994</v>
      </c>
      <c r="U143">
        <v>58.085000000000001</v>
      </c>
      <c r="V143">
        <f t="shared" si="29"/>
        <v>29.0425</v>
      </c>
      <c r="W143">
        <f t="shared" si="30"/>
        <v>2.9042500000000002</v>
      </c>
      <c r="X143">
        <f t="shared" si="33"/>
        <v>26.498268838469379</v>
      </c>
      <c r="Y143">
        <f t="shared" si="39"/>
        <v>0.38214285714285706</v>
      </c>
      <c r="Z143">
        <f t="shared" si="35"/>
        <v>3.6413871486154277E-5</v>
      </c>
      <c r="AA143">
        <f t="shared" si="36"/>
        <v>36.413871486154278</v>
      </c>
      <c r="AB143">
        <f t="shared" si="37"/>
        <v>9.649045560895906E-8</v>
      </c>
      <c r="AC143">
        <f t="shared" si="38"/>
        <v>9.6490455608959066E-2</v>
      </c>
      <c r="AD143">
        <f t="shared" si="34"/>
        <v>0.31532828630378784</v>
      </c>
    </row>
    <row r="144" spans="1:31" hidden="1" x14ac:dyDescent="0.35">
      <c r="A144">
        <v>44715</v>
      </c>
      <c r="B144" s="2">
        <v>44715</v>
      </c>
      <c r="C144" t="s">
        <v>56</v>
      </c>
      <c r="D144" t="s">
        <v>19</v>
      </c>
      <c r="E144" t="s">
        <v>67</v>
      </c>
      <c r="F144" t="s">
        <v>46</v>
      </c>
      <c r="G144">
        <v>7</v>
      </c>
      <c r="H144" t="s">
        <v>30</v>
      </c>
      <c r="I144" t="s">
        <v>75</v>
      </c>
      <c r="J144" t="s">
        <v>508</v>
      </c>
      <c r="K144" t="s">
        <v>69</v>
      </c>
      <c r="L144">
        <v>0.59899999999999998</v>
      </c>
      <c r="M144">
        <v>6.76</v>
      </c>
      <c r="N144">
        <v>-0.67599999999999993</v>
      </c>
      <c r="O144" t="s">
        <v>70</v>
      </c>
      <c r="P144">
        <v>0.50900000000000001</v>
      </c>
      <c r="Q144">
        <v>8.9999999999999969E-2</v>
      </c>
      <c r="R144">
        <v>10.43</v>
      </c>
      <c r="S144">
        <v>-1.0429999999999999</v>
      </c>
      <c r="T144">
        <f t="shared" si="32"/>
        <v>-0.36699999999999999</v>
      </c>
      <c r="U144">
        <v>72.885000000000005</v>
      </c>
      <c r="V144">
        <f t="shared" si="29"/>
        <v>36.442500000000003</v>
      </c>
      <c r="W144">
        <f t="shared" si="30"/>
        <v>3.6442500000000004</v>
      </c>
      <c r="X144">
        <f t="shared" si="33"/>
        <v>41.722068403569381</v>
      </c>
      <c r="Y144">
        <f t="shared" si="39"/>
        <v>0.17681728880157163</v>
      </c>
      <c r="Z144">
        <f t="shared" si="35"/>
        <v>1.4100999606008172E-5</v>
      </c>
      <c r="AA144">
        <f t="shared" si="36"/>
        <v>14.100999606008171</v>
      </c>
      <c r="AB144">
        <f t="shared" si="37"/>
        <v>5.8832287012057781E-8</v>
      </c>
      <c r="AC144">
        <f t="shared" si="38"/>
        <v>5.8832287012057782E-2</v>
      </c>
      <c r="AD144">
        <f t="shared" si="34"/>
        <v>0.16030595916092039</v>
      </c>
    </row>
    <row r="145" spans="1:30" hidden="1" x14ac:dyDescent="0.35">
      <c r="A145">
        <v>44743</v>
      </c>
      <c r="B145" s="2">
        <v>44743</v>
      </c>
      <c r="C145" t="s">
        <v>56</v>
      </c>
      <c r="D145" t="s">
        <v>155</v>
      </c>
      <c r="E145" t="s">
        <v>67</v>
      </c>
      <c r="F145" t="s">
        <v>46</v>
      </c>
      <c r="G145">
        <v>11</v>
      </c>
      <c r="H145" t="s">
        <v>30</v>
      </c>
      <c r="I145" t="s">
        <v>75</v>
      </c>
      <c r="J145" t="s">
        <v>508</v>
      </c>
      <c r="K145" t="s">
        <v>157</v>
      </c>
      <c r="L145">
        <v>0.65800000000000003</v>
      </c>
      <c r="M145">
        <v>1.53</v>
      </c>
      <c r="N145">
        <v>-0.153</v>
      </c>
      <c r="O145" t="s">
        <v>158</v>
      </c>
      <c r="P145">
        <v>0.53900000000000003</v>
      </c>
      <c r="Q145">
        <v>0.11899999999999999</v>
      </c>
      <c r="R145">
        <v>10.47</v>
      </c>
      <c r="S145">
        <v>-1.0470000000000002</v>
      </c>
      <c r="T145">
        <f t="shared" si="32"/>
        <v>-0.89400000000000013</v>
      </c>
      <c r="U145">
        <v>72.885000000000005</v>
      </c>
      <c r="V145">
        <f t="shared" si="29"/>
        <v>36.442500000000003</v>
      </c>
      <c r="W145">
        <f t="shared" si="30"/>
        <v>3.6442500000000004</v>
      </c>
      <c r="X145">
        <f t="shared" si="33"/>
        <v>41.722068403569381</v>
      </c>
      <c r="Y145">
        <f t="shared" si="39"/>
        <v>0.22077922077922074</v>
      </c>
      <c r="Z145">
        <f t="shared" si="35"/>
        <v>1.8533587848796164E-5</v>
      </c>
      <c r="AA145">
        <f t="shared" si="36"/>
        <v>18.533587848796163</v>
      </c>
      <c r="AB145">
        <f t="shared" si="37"/>
        <v>7.7325961999103583E-8</v>
      </c>
      <c r="AC145">
        <f t="shared" si="38"/>
        <v>7.7325961999103576E-2</v>
      </c>
      <c r="AD145">
        <f t="shared" si="34"/>
        <v>8.6494364652241126E-2</v>
      </c>
    </row>
    <row r="146" spans="1:30" hidden="1" x14ac:dyDescent="0.35">
      <c r="A146">
        <v>44772</v>
      </c>
      <c r="B146" s="2">
        <v>44772</v>
      </c>
      <c r="C146" t="s">
        <v>56</v>
      </c>
      <c r="D146" t="s">
        <v>196</v>
      </c>
      <c r="E146" t="s">
        <v>67</v>
      </c>
      <c r="F146" t="s">
        <v>46</v>
      </c>
      <c r="G146">
        <v>2</v>
      </c>
      <c r="H146" t="s">
        <v>30</v>
      </c>
      <c r="I146" t="s">
        <v>75</v>
      </c>
      <c r="J146" t="s">
        <v>508</v>
      </c>
      <c r="L146">
        <v>0.67700000000000005</v>
      </c>
      <c r="M146">
        <v>10.67</v>
      </c>
      <c r="N146">
        <v>-1.0669999999999999</v>
      </c>
      <c r="O146" t="s">
        <v>170</v>
      </c>
      <c r="P146">
        <v>0.65500000000000003</v>
      </c>
      <c r="Q146">
        <v>2.200000000000002E-2</v>
      </c>
      <c r="R146">
        <v>12.12</v>
      </c>
      <c r="S146">
        <v>-1.212</v>
      </c>
      <c r="T146">
        <f t="shared" si="32"/>
        <v>-0.14500000000000002</v>
      </c>
      <c r="U146">
        <v>72.885000000000005</v>
      </c>
      <c r="V146">
        <f t="shared" si="29"/>
        <v>36.442500000000003</v>
      </c>
      <c r="W146">
        <f t="shared" si="30"/>
        <v>3.6442500000000004</v>
      </c>
      <c r="X146">
        <f t="shared" si="33"/>
        <v>41.722068403569381</v>
      </c>
      <c r="Y146">
        <f t="shared" si="39"/>
        <v>3.3587786259542014E-2</v>
      </c>
      <c r="Z146">
        <f t="shared" si="35"/>
        <v>1.8250561946119968E-6</v>
      </c>
      <c r="AA146">
        <f t="shared" si="36"/>
        <v>1.8250561946119968</v>
      </c>
      <c r="AB146">
        <f t="shared" si="37"/>
        <v>7.6145119391959754E-9</v>
      </c>
      <c r="AC146">
        <f t="shared" si="38"/>
        <v>7.6145119391959762E-3</v>
      </c>
      <c r="AD146">
        <f t="shared" si="34"/>
        <v>5.2513875442730867E-2</v>
      </c>
    </row>
    <row r="147" spans="1:30" hidden="1" x14ac:dyDescent="0.35">
      <c r="A147">
        <v>44798</v>
      </c>
      <c r="B147" s="2">
        <v>44798</v>
      </c>
      <c r="C147" t="s">
        <v>56</v>
      </c>
      <c r="D147" t="s">
        <v>214</v>
      </c>
      <c r="E147" t="s">
        <v>67</v>
      </c>
      <c r="F147" t="s">
        <v>46</v>
      </c>
      <c r="G147">
        <v>6</v>
      </c>
      <c r="H147" t="s">
        <v>30</v>
      </c>
      <c r="I147" t="s">
        <v>75</v>
      </c>
      <c r="J147" t="s">
        <v>508</v>
      </c>
      <c r="K147" t="s">
        <v>186</v>
      </c>
      <c r="L147">
        <v>0.66100000000000003</v>
      </c>
      <c r="M147">
        <v>4.78</v>
      </c>
      <c r="N147">
        <v>-0.47800000000000004</v>
      </c>
      <c r="O147" t="s">
        <v>147</v>
      </c>
      <c r="P147">
        <v>0.67600000000000005</v>
      </c>
      <c r="Q147">
        <v>-1.5000000000000013E-2</v>
      </c>
      <c r="R147">
        <v>3.87</v>
      </c>
      <c r="S147">
        <v>-0.38700000000000001</v>
      </c>
      <c r="T147">
        <f t="shared" si="32"/>
        <v>9.1000000000000025E-2</v>
      </c>
      <c r="U147">
        <v>72.885000000000005</v>
      </c>
      <c r="V147">
        <f t="shared" si="29"/>
        <v>36.442500000000003</v>
      </c>
      <c r="W147">
        <f t="shared" si="30"/>
        <v>3.6442500000000004</v>
      </c>
      <c r="X147">
        <f t="shared" si="33"/>
        <v>41.722068403569381</v>
      </c>
      <c r="Y147">
        <f t="shared" si="39"/>
        <v>-2.2189349112426055E-2</v>
      </c>
      <c r="Z147" t="e">
        <f t="shared" si="35"/>
        <v>#NUM!</v>
      </c>
      <c r="AA147" t="e">
        <f t="shared" si="36"/>
        <v>#NUM!</v>
      </c>
      <c r="AB147" t="e">
        <f t="shared" si="37"/>
        <v>#NUM!</v>
      </c>
      <c r="AC147" t="e">
        <f t="shared" si="38"/>
        <v>#NUM!</v>
      </c>
      <c r="AD147" t="e">
        <f t="shared" si="34"/>
        <v>#NUM!</v>
      </c>
    </row>
    <row r="148" spans="1:30" hidden="1" x14ac:dyDescent="0.35">
      <c r="A148">
        <v>44715</v>
      </c>
      <c r="B148" s="2">
        <v>44715</v>
      </c>
      <c r="C148" t="s">
        <v>56</v>
      </c>
      <c r="D148" t="s">
        <v>19</v>
      </c>
      <c r="E148" t="s">
        <v>67</v>
      </c>
      <c r="F148" t="s">
        <v>46</v>
      </c>
      <c r="G148">
        <v>1</v>
      </c>
      <c r="H148" t="s">
        <v>30</v>
      </c>
      <c r="I148" t="s">
        <v>68</v>
      </c>
      <c r="J148" t="s">
        <v>507</v>
      </c>
      <c r="K148" t="s">
        <v>69</v>
      </c>
      <c r="L148">
        <v>0.63500000000000001</v>
      </c>
      <c r="M148">
        <v>6.51</v>
      </c>
      <c r="N148">
        <v>-0.65100000000000002</v>
      </c>
      <c r="O148" t="s">
        <v>70</v>
      </c>
      <c r="P148">
        <v>0.44900000000000001</v>
      </c>
      <c r="Q148">
        <v>0.186</v>
      </c>
      <c r="R148">
        <v>7.95</v>
      </c>
      <c r="S148">
        <v>-0.79500000000000004</v>
      </c>
      <c r="T148">
        <f t="shared" si="32"/>
        <v>-0.14400000000000002</v>
      </c>
      <c r="U148">
        <v>44.314999999999998</v>
      </c>
      <c r="V148">
        <f t="shared" si="29"/>
        <v>22.157499999999999</v>
      </c>
      <c r="W148">
        <f t="shared" si="30"/>
        <v>2.2157499999999999</v>
      </c>
      <c r="X148">
        <f t="shared" si="33"/>
        <v>15.423787097669374</v>
      </c>
      <c r="Y148">
        <f t="shared" si="39"/>
        <v>0.41425389755011133</v>
      </c>
      <c r="Z148">
        <f t="shared" si="35"/>
        <v>4.0216303521411329E-5</v>
      </c>
      <c r="AA148">
        <f t="shared" si="36"/>
        <v>40.216303521411326</v>
      </c>
      <c r="AB148">
        <f t="shared" si="37"/>
        <v>6.202877033694995E-8</v>
      </c>
      <c r="AC148">
        <f t="shared" si="38"/>
        <v>6.2028770336949944E-2</v>
      </c>
      <c r="AD148">
        <f t="shared" si="34"/>
        <v>0.43075534956215233</v>
      </c>
    </row>
    <row r="149" spans="1:30" hidden="1" x14ac:dyDescent="0.35">
      <c r="A149">
        <v>44743</v>
      </c>
      <c r="B149" s="2">
        <v>44743</v>
      </c>
      <c r="C149" t="s">
        <v>56</v>
      </c>
      <c r="D149" t="s">
        <v>155</v>
      </c>
      <c r="E149" t="s">
        <v>67</v>
      </c>
      <c r="F149" t="s">
        <v>46</v>
      </c>
      <c r="G149">
        <v>14</v>
      </c>
      <c r="H149" t="s">
        <v>30</v>
      </c>
      <c r="I149" t="s">
        <v>68</v>
      </c>
      <c r="J149" t="s">
        <v>507</v>
      </c>
      <c r="K149" t="s">
        <v>157</v>
      </c>
      <c r="L149">
        <v>0.58699999999999997</v>
      </c>
      <c r="M149">
        <v>4.0599999999999996</v>
      </c>
      <c r="N149">
        <v>-0.40599999999999997</v>
      </c>
      <c r="O149" t="s">
        <v>158</v>
      </c>
      <c r="P149">
        <v>0.39</v>
      </c>
      <c r="Q149">
        <v>0.19699999999999995</v>
      </c>
      <c r="R149">
        <v>8.0299999999999994</v>
      </c>
      <c r="S149">
        <v>-0.80299999999999994</v>
      </c>
      <c r="T149">
        <f t="shared" si="32"/>
        <v>-0.39699999999999996</v>
      </c>
      <c r="U149">
        <v>44.314999999999998</v>
      </c>
      <c r="V149">
        <f t="shared" si="29"/>
        <v>22.157499999999999</v>
      </c>
      <c r="W149">
        <f t="shared" si="30"/>
        <v>2.2157499999999999</v>
      </c>
      <c r="X149">
        <f t="shared" si="33"/>
        <v>15.423787097669374</v>
      </c>
      <c r="Y149">
        <f t="shared" si="39"/>
        <v>0.505128205128205</v>
      </c>
      <c r="Z149">
        <f t="shared" si="35"/>
        <v>5.1337457289479232E-5</v>
      </c>
      <c r="AA149">
        <f t="shared" si="36"/>
        <v>51.337457289479232</v>
      </c>
      <c r="AB149">
        <f t="shared" si="37"/>
        <v>7.9181801136862227E-8</v>
      </c>
      <c r="AC149">
        <f t="shared" si="38"/>
        <v>7.9181801136862226E-2</v>
      </c>
      <c r="AD149">
        <f t="shared" si="34"/>
        <v>0.19945038069738596</v>
      </c>
    </row>
    <row r="150" spans="1:30" hidden="1" x14ac:dyDescent="0.35">
      <c r="A150">
        <v>44772</v>
      </c>
      <c r="B150" s="2">
        <v>44772</v>
      </c>
      <c r="C150" t="s">
        <v>56</v>
      </c>
      <c r="D150" t="s">
        <v>196</v>
      </c>
      <c r="E150" t="s">
        <v>67</v>
      </c>
      <c r="F150" t="s">
        <v>46</v>
      </c>
      <c r="G150">
        <v>7</v>
      </c>
      <c r="H150" t="s">
        <v>30</v>
      </c>
      <c r="I150" t="s">
        <v>68</v>
      </c>
      <c r="J150" t="s">
        <v>507</v>
      </c>
      <c r="L150">
        <v>0.60699999999999998</v>
      </c>
      <c r="M150">
        <v>8.2100000000000009</v>
      </c>
      <c r="N150">
        <v>-0.82100000000000006</v>
      </c>
      <c r="O150" t="s">
        <v>170</v>
      </c>
      <c r="P150">
        <v>0.39800000000000002</v>
      </c>
      <c r="Q150">
        <v>0.20899999999999996</v>
      </c>
      <c r="R150">
        <v>11.31</v>
      </c>
      <c r="S150">
        <v>-1.131</v>
      </c>
      <c r="T150">
        <f t="shared" si="32"/>
        <v>-0.30999999999999994</v>
      </c>
      <c r="U150">
        <v>44.314999999999998</v>
      </c>
      <c r="V150">
        <f t="shared" si="29"/>
        <v>22.157499999999999</v>
      </c>
      <c r="W150">
        <f t="shared" si="30"/>
        <v>2.2157499999999999</v>
      </c>
      <c r="X150">
        <f t="shared" si="33"/>
        <v>15.423787097669374</v>
      </c>
      <c r="Y150">
        <f t="shared" si="39"/>
        <v>0.5251256281407034</v>
      </c>
      <c r="Z150">
        <f t="shared" si="35"/>
        <v>5.385065348301339E-5</v>
      </c>
      <c r="AA150">
        <f t="shared" si="36"/>
        <v>53.850653483013389</v>
      </c>
      <c r="AB150">
        <f t="shared" si="37"/>
        <v>8.3058101439236622E-8</v>
      </c>
      <c r="AC150">
        <f t="shared" si="38"/>
        <v>8.3058101439236615E-2</v>
      </c>
      <c r="AD150">
        <f t="shared" si="34"/>
        <v>0.2679293594814085</v>
      </c>
    </row>
    <row r="151" spans="1:30" hidden="1" x14ac:dyDescent="0.35">
      <c r="A151">
        <v>44798</v>
      </c>
      <c r="B151" s="2">
        <v>44798</v>
      </c>
      <c r="C151" t="s">
        <v>56</v>
      </c>
      <c r="D151" t="s">
        <v>214</v>
      </c>
      <c r="E151" t="s">
        <v>67</v>
      </c>
      <c r="F151" t="s">
        <v>46</v>
      </c>
      <c r="G151">
        <v>3</v>
      </c>
      <c r="H151" t="s">
        <v>30</v>
      </c>
      <c r="I151" t="s">
        <v>68</v>
      </c>
      <c r="J151" t="s">
        <v>507</v>
      </c>
      <c r="K151" t="s">
        <v>186</v>
      </c>
      <c r="L151">
        <v>0.61499999999999999</v>
      </c>
      <c r="M151">
        <v>5.07</v>
      </c>
      <c r="N151">
        <v>-0.50700000000000001</v>
      </c>
      <c r="O151" t="s">
        <v>147</v>
      </c>
      <c r="P151">
        <v>0.432</v>
      </c>
      <c r="Q151">
        <v>0.183</v>
      </c>
      <c r="R151">
        <v>5.58</v>
      </c>
      <c r="S151">
        <v>-0.55800000000000005</v>
      </c>
      <c r="T151">
        <f t="shared" si="32"/>
        <v>-5.1000000000000045E-2</v>
      </c>
      <c r="U151">
        <v>44.314999999999998</v>
      </c>
      <c r="V151">
        <f t="shared" si="29"/>
        <v>22.157499999999999</v>
      </c>
      <c r="W151">
        <f t="shared" si="30"/>
        <v>2.2157499999999999</v>
      </c>
      <c r="X151">
        <f t="shared" si="33"/>
        <v>15.423787097669374</v>
      </c>
      <c r="Y151">
        <f t="shared" si="39"/>
        <v>0.4236111111111111</v>
      </c>
      <c r="Z151">
        <f t="shared" si="35"/>
        <v>4.1337457415076371E-5</v>
      </c>
      <c r="AA151">
        <f t="shared" si="36"/>
        <v>41.337457415076372</v>
      </c>
      <c r="AB151">
        <f t="shared" si="37"/>
        <v>6.3758014232911209E-8</v>
      </c>
      <c r="AC151">
        <f t="shared" si="38"/>
        <v>6.3758014232911206E-2</v>
      </c>
      <c r="AD151">
        <f t="shared" si="34"/>
        <v>1.2501571418217872</v>
      </c>
    </row>
    <row r="152" spans="1:30" hidden="1" x14ac:dyDescent="0.35">
      <c r="A152">
        <v>44715</v>
      </c>
      <c r="B152" s="2">
        <v>44715</v>
      </c>
      <c r="C152" t="s">
        <v>56</v>
      </c>
      <c r="D152" t="s">
        <v>19</v>
      </c>
      <c r="E152" t="s">
        <v>67</v>
      </c>
      <c r="F152" t="s">
        <v>46</v>
      </c>
      <c r="G152">
        <v>6</v>
      </c>
      <c r="H152" t="s">
        <v>28</v>
      </c>
      <c r="I152" t="s">
        <v>35</v>
      </c>
      <c r="J152" t="s">
        <v>506</v>
      </c>
      <c r="K152" t="s">
        <v>69</v>
      </c>
      <c r="L152">
        <v>0.69499999999999995</v>
      </c>
      <c r="M152">
        <v>7.54</v>
      </c>
      <c r="N152">
        <v>-0.754</v>
      </c>
      <c r="O152" t="s">
        <v>70</v>
      </c>
      <c r="P152">
        <v>0.69299999999999995</v>
      </c>
      <c r="Q152">
        <v>2.0000000000000018E-3</v>
      </c>
      <c r="R152">
        <v>12.68</v>
      </c>
      <c r="S152">
        <v>-1.268</v>
      </c>
      <c r="T152">
        <f t="shared" si="32"/>
        <v>-0.51400000000000001</v>
      </c>
      <c r="U152">
        <v>52.41</v>
      </c>
      <c r="V152">
        <f t="shared" si="29"/>
        <v>26.204999999999998</v>
      </c>
      <c r="W152">
        <f t="shared" si="30"/>
        <v>2.6204999999999998</v>
      </c>
      <c r="X152">
        <f t="shared" si="33"/>
        <v>21.573362147197496</v>
      </c>
      <c r="Y152">
        <f t="shared" si="39"/>
        <v>2.8860028860028886E-3</v>
      </c>
      <c r="Z152">
        <f t="shared" si="35"/>
        <v>8.8955391267066253E-8</v>
      </c>
      <c r="AA152">
        <f t="shared" si="36"/>
        <v>8.8955391267066253E-2</v>
      </c>
      <c r="AB152">
        <f t="shared" si="37"/>
        <v>1.9190668707500697E-10</v>
      </c>
      <c r="AC152">
        <f t="shared" si="38"/>
        <v>1.9190668707500698E-4</v>
      </c>
      <c r="AD152">
        <f t="shared" si="34"/>
        <v>3.7335931337549995E-4</v>
      </c>
    </row>
    <row r="153" spans="1:30" hidden="1" x14ac:dyDescent="0.35">
      <c r="A153">
        <v>44743</v>
      </c>
      <c r="B153" s="2">
        <v>44743</v>
      </c>
      <c r="C153" t="s">
        <v>56</v>
      </c>
      <c r="D153" t="s">
        <v>155</v>
      </c>
      <c r="E153" t="s">
        <v>67</v>
      </c>
      <c r="F153" t="s">
        <v>46</v>
      </c>
      <c r="G153">
        <v>13</v>
      </c>
      <c r="H153" t="s">
        <v>28</v>
      </c>
      <c r="I153" t="s">
        <v>35</v>
      </c>
      <c r="J153" t="s">
        <v>506</v>
      </c>
      <c r="K153" t="s">
        <v>157</v>
      </c>
      <c r="L153">
        <v>0.755</v>
      </c>
      <c r="M153">
        <v>2.63</v>
      </c>
      <c r="N153">
        <v>-0.26300000000000001</v>
      </c>
      <c r="O153" t="s">
        <v>158</v>
      </c>
      <c r="P153">
        <v>0.745</v>
      </c>
      <c r="Q153">
        <v>1.0000000000000009E-2</v>
      </c>
      <c r="R153">
        <v>19.16</v>
      </c>
      <c r="S153">
        <v>-1.9159999999999999</v>
      </c>
      <c r="T153">
        <f t="shared" si="32"/>
        <v>-1.653</v>
      </c>
      <c r="U153">
        <v>52.41</v>
      </c>
      <c r="V153">
        <f t="shared" si="29"/>
        <v>26.204999999999998</v>
      </c>
      <c r="W153">
        <f t="shared" si="30"/>
        <v>2.6204999999999998</v>
      </c>
      <c r="X153">
        <f t="shared" si="33"/>
        <v>21.573362147197496</v>
      </c>
      <c r="Y153">
        <f t="shared" si="39"/>
        <v>1.3422818791946321E-2</v>
      </c>
      <c r="Z153">
        <f t="shared" si="35"/>
        <v>5.9009588977955892E-7</v>
      </c>
      <c r="AA153">
        <f t="shared" si="36"/>
        <v>0.59009588977955896</v>
      </c>
      <c r="AB153">
        <f t="shared" si="37"/>
        <v>1.2730352331787162E-9</v>
      </c>
      <c r="AC153">
        <f t="shared" si="38"/>
        <v>1.2730352331787162E-3</v>
      </c>
      <c r="AD153">
        <f t="shared" si="34"/>
        <v>7.7013625721640425E-4</v>
      </c>
    </row>
    <row r="154" spans="1:30" hidden="1" x14ac:dyDescent="0.35">
      <c r="A154">
        <v>44772</v>
      </c>
      <c r="B154" s="2">
        <v>44772</v>
      </c>
      <c r="C154" t="s">
        <v>56</v>
      </c>
      <c r="D154" t="s">
        <v>196</v>
      </c>
      <c r="E154" t="s">
        <v>67</v>
      </c>
      <c r="F154" t="s">
        <v>46</v>
      </c>
      <c r="G154">
        <v>4</v>
      </c>
      <c r="H154" t="s">
        <v>28</v>
      </c>
      <c r="I154" t="s">
        <v>35</v>
      </c>
      <c r="J154" t="s">
        <v>506</v>
      </c>
      <c r="L154">
        <v>0.72499999999999998</v>
      </c>
      <c r="M154">
        <v>25.14</v>
      </c>
      <c r="N154">
        <v>-2.5140000000000002</v>
      </c>
      <c r="O154" t="s">
        <v>170</v>
      </c>
      <c r="P154">
        <v>0.81</v>
      </c>
      <c r="Q154">
        <v>-8.5000000000000075E-2</v>
      </c>
      <c r="R154">
        <v>20.74</v>
      </c>
      <c r="S154">
        <v>-2.0739999999999998</v>
      </c>
      <c r="T154">
        <f t="shared" si="32"/>
        <v>0.44000000000000039</v>
      </c>
      <c r="U154">
        <v>52.41</v>
      </c>
      <c r="V154">
        <f t="shared" si="29"/>
        <v>26.204999999999998</v>
      </c>
      <c r="W154">
        <f t="shared" si="30"/>
        <v>2.6204999999999998</v>
      </c>
      <c r="X154">
        <f t="shared" si="33"/>
        <v>21.573362147197496</v>
      </c>
      <c r="Y154">
        <f t="shared" si="39"/>
        <v>-0.10493827160493836</v>
      </c>
      <c r="Z154" t="e">
        <f t="shared" si="35"/>
        <v>#NUM!</v>
      </c>
      <c r="AA154" t="e">
        <f t="shared" si="36"/>
        <v>#NUM!</v>
      </c>
      <c r="AB154" t="e">
        <f t="shared" si="37"/>
        <v>#NUM!</v>
      </c>
      <c r="AC154" t="e">
        <f t="shared" si="38"/>
        <v>#NUM!</v>
      </c>
      <c r="AD154" t="e">
        <f t="shared" si="34"/>
        <v>#NUM!</v>
      </c>
    </row>
    <row r="155" spans="1:30" hidden="1" x14ac:dyDescent="0.35">
      <c r="A155">
        <v>44798</v>
      </c>
      <c r="B155" s="2">
        <v>44798</v>
      </c>
      <c r="C155" t="s">
        <v>56</v>
      </c>
      <c r="D155" t="s">
        <v>214</v>
      </c>
      <c r="E155" t="s">
        <v>67</v>
      </c>
      <c r="F155" t="s">
        <v>46</v>
      </c>
      <c r="G155">
        <v>7</v>
      </c>
      <c r="H155" t="s">
        <v>28</v>
      </c>
      <c r="I155" t="s">
        <v>35</v>
      </c>
      <c r="J155" t="s">
        <v>506</v>
      </c>
      <c r="K155" t="s">
        <v>186</v>
      </c>
      <c r="L155">
        <v>0.748</v>
      </c>
      <c r="M155">
        <v>7.51</v>
      </c>
      <c r="N155">
        <v>-0.751</v>
      </c>
      <c r="O155" t="s">
        <v>147</v>
      </c>
      <c r="P155">
        <v>0.81499999999999995</v>
      </c>
      <c r="Q155">
        <v>-6.6999999999999948E-2</v>
      </c>
      <c r="R155">
        <v>11.56</v>
      </c>
      <c r="S155">
        <v>-1.1560000000000001</v>
      </c>
      <c r="T155">
        <f t="shared" si="32"/>
        <v>-0.40500000000000014</v>
      </c>
      <c r="U155">
        <v>52.41</v>
      </c>
      <c r="V155">
        <f t="shared" si="29"/>
        <v>26.204999999999998</v>
      </c>
      <c r="W155">
        <f t="shared" si="30"/>
        <v>2.6204999999999998</v>
      </c>
      <c r="X155">
        <f t="shared" si="33"/>
        <v>21.573362147197496</v>
      </c>
      <c r="Y155">
        <f t="shared" si="39"/>
        <v>-8.2208588957055156E-2</v>
      </c>
      <c r="Z155" t="e">
        <f t="shared" si="35"/>
        <v>#NUM!</v>
      </c>
      <c r="AA155" t="e">
        <f t="shared" si="36"/>
        <v>#NUM!</v>
      </c>
      <c r="AB155" t="e">
        <f t="shared" si="37"/>
        <v>#NUM!</v>
      </c>
      <c r="AC155" t="e">
        <f t="shared" si="38"/>
        <v>#NUM!</v>
      </c>
      <c r="AD155" t="e">
        <f t="shared" si="34"/>
        <v>#NUM!</v>
      </c>
    </row>
    <row r="156" spans="1:30" hidden="1" x14ac:dyDescent="0.35">
      <c r="A156">
        <v>44715</v>
      </c>
      <c r="B156" s="2">
        <v>44715</v>
      </c>
      <c r="C156" t="s">
        <v>56</v>
      </c>
      <c r="D156" t="s">
        <v>19</v>
      </c>
      <c r="E156" t="s">
        <v>67</v>
      </c>
      <c r="F156" t="s">
        <v>46</v>
      </c>
      <c r="G156">
        <v>2</v>
      </c>
      <c r="H156" t="s">
        <v>39</v>
      </c>
      <c r="I156" t="s">
        <v>71</v>
      </c>
      <c r="J156" t="s">
        <v>505</v>
      </c>
      <c r="K156" t="s">
        <v>69</v>
      </c>
      <c r="L156">
        <v>0.6</v>
      </c>
      <c r="M156">
        <v>2.95</v>
      </c>
      <c r="N156">
        <v>-0.29500000000000004</v>
      </c>
      <c r="O156" t="s">
        <v>70</v>
      </c>
      <c r="P156">
        <v>0.40300000000000002</v>
      </c>
      <c r="Q156">
        <v>0.19699999999999995</v>
      </c>
      <c r="R156">
        <v>8.23</v>
      </c>
      <c r="S156">
        <v>-0.82300000000000006</v>
      </c>
      <c r="T156">
        <f t="shared" si="32"/>
        <v>-0.52800000000000002</v>
      </c>
      <c r="U156">
        <v>60.91</v>
      </c>
      <c r="V156">
        <f t="shared" si="29"/>
        <v>30.454999999999998</v>
      </c>
      <c r="W156">
        <f t="shared" si="30"/>
        <v>3.0454999999999997</v>
      </c>
      <c r="X156">
        <f t="shared" si="33"/>
        <v>29.138467946697489</v>
      </c>
      <c r="Y156">
        <f t="shared" si="39"/>
        <v>0.48883374689826287</v>
      </c>
      <c r="Z156">
        <f t="shared" si="35"/>
        <v>4.930652254451948E-5</v>
      </c>
      <c r="AA156">
        <f t="shared" si="36"/>
        <v>49.306522544519481</v>
      </c>
      <c r="AB156">
        <f t="shared" si="37"/>
        <v>1.4367165267265978E-7</v>
      </c>
      <c r="AC156">
        <f t="shared" si="38"/>
        <v>0.1436716526726598</v>
      </c>
      <c r="AD156">
        <f t="shared" si="34"/>
        <v>0.27210540278912837</v>
      </c>
    </row>
    <row r="157" spans="1:30" hidden="1" x14ac:dyDescent="0.35">
      <c r="A157">
        <v>44743</v>
      </c>
      <c r="B157" s="2">
        <v>44743</v>
      </c>
      <c r="C157" t="s">
        <v>56</v>
      </c>
      <c r="D157" t="s">
        <v>155</v>
      </c>
      <c r="E157" t="s">
        <v>67</v>
      </c>
      <c r="F157" t="s">
        <v>46</v>
      </c>
      <c r="G157">
        <v>9</v>
      </c>
      <c r="H157" t="s">
        <v>39</v>
      </c>
      <c r="I157" t="s">
        <v>71</v>
      </c>
      <c r="J157" t="s">
        <v>505</v>
      </c>
      <c r="K157" t="s">
        <v>157</v>
      </c>
      <c r="L157">
        <v>0.59899999999999998</v>
      </c>
      <c r="M157">
        <v>3.53</v>
      </c>
      <c r="N157">
        <v>-0.35299999999999998</v>
      </c>
      <c r="O157" t="s">
        <v>158</v>
      </c>
      <c r="P157">
        <v>0.40500000000000003</v>
      </c>
      <c r="Q157">
        <v>0.19399999999999995</v>
      </c>
      <c r="R157">
        <v>12.87</v>
      </c>
      <c r="S157">
        <v>-1.2869999999999999</v>
      </c>
      <c r="T157">
        <f t="shared" si="32"/>
        <v>-0.93399999999999994</v>
      </c>
      <c r="U157">
        <v>60.91</v>
      </c>
      <c r="V157">
        <f t="shared" si="29"/>
        <v>30.454999999999998</v>
      </c>
      <c r="W157">
        <f t="shared" si="30"/>
        <v>3.0454999999999997</v>
      </c>
      <c r="X157">
        <f t="shared" si="33"/>
        <v>29.138467946697489</v>
      </c>
      <c r="Y157">
        <f t="shared" si="39"/>
        <v>0.47901234567901219</v>
      </c>
      <c r="Z157">
        <f t="shared" si="35"/>
        <v>4.8089887085811146E-5</v>
      </c>
      <c r="AA157">
        <f t="shared" si="36"/>
        <v>48.089887085811142</v>
      </c>
      <c r="AB157">
        <f t="shared" si="37"/>
        <v>1.4012656334102094E-7</v>
      </c>
      <c r="AC157">
        <f t="shared" si="38"/>
        <v>0.14012656334102094</v>
      </c>
      <c r="AD157">
        <f t="shared" si="34"/>
        <v>0.15002844040794536</v>
      </c>
    </row>
    <row r="158" spans="1:30" hidden="1" x14ac:dyDescent="0.35">
      <c r="A158">
        <v>44772</v>
      </c>
      <c r="B158" s="2">
        <v>44772</v>
      </c>
      <c r="C158" t="s">
        <v>56</v>
      </c>
      <c r="D158" t="s">
        <v>196</v>
      </c>
      <c r="E158" t="s">
        <v>67</v>
      </c>
      <c r="F158" t="s">
        <v>46</v>
      </c>
      <c r="G158">
        <v>3</v>
      </c>
      <c r="H158" t="s">
        <v>39</v>
      </c>
      <c r="I158" t="s">
        <v>71</v>
      </c>
      <c r="J158" t="s">
        <v>505</v>
      </c>
      <c r="L158">
        <v>0.66100000000000003</v>
      </c>
      <c r="M158">
        <v>2.73</v>
      </c>
      <c r="N158">
        <v>-0.27300000000000002</v>
      </c>
      <c r="O158" t="s">
        <v>170</v>
      </c>
      <c r="P158">
        <v>0.45900000000000002</v>
      </c>
      <c r="Q158">
        <v>0.20200000000000001</v>
      </c>
      <c r="R158">
        <v>15.89</v>
      </c>
      <c r="S158">
        <v>-1.589</v>
      </c>
      <c r="T158">
        <f t="shared" si="32"/>
        <v>-1.3159999999999998</v>
      </c>
      <c r="U158">
        <v>60.91</v>
      </c>
      <c r="V158">
        <f t="shared" si="29"/>
        <v>30.454999999999998</v>
      </c>
      <c r="W158">
        <f t="shared" si="30"/>
        <v>3.0454999999999997</v>
      </c>
      <c r="X158">
        <f t="shared" si="33"/>
        <v>29.138467946697489</v>
      </c>
      <c r="Y158">
        <f t="shared" si="39"/>
        <v>0.44008714596949894</v>
      </c>
      <c r="Z158">
        <f t="shared" si="35"/>
        <v>4.3325449907601635E-5</v>
      </c>
      <c r="AA158">
        <f t="shared" si="36"/>
        <v>43.325449907601637</v>
      </c>
      <c r="AB158">
        <f t="shared" si="37"/>
        <v>1.2624372334088979E-7</v>
      </c>
      <c r="AC158">
        <f t="shared" si="38"/>
        <v>0.12624372334088979</v>
      </c>
      <c r="AD158">
        <f t="shared" si="34"/>
        <v>9.5929880958122951E-2</v>
      </c>
    </row>
    <row r="159" spans="1:30" hidden="1" x14ac:dyDescent="0.35">
      <c r="A159">
        <v>44798</v>
      </c>
      <c r="B159" s="2">
        <v>44798</v>
      </c>
      <c r="C159" t="s">
        <v>56</v>
      </c>
      <c r="D159" t="s">
        <v>214</v>
      </c>
      <c r="E159" t="s">
        <v>67</v>
      </c>
      <c r="F159" t="s">
        <v>46</v>
      </c>
      <c r="G159">
        <v>2</v>
      </c>
      <c r="H159" t="s">
        <v>39</v>
      </c>
      <c r="I159" t="s">
        <v>71</v>
      </c>
      <c r="J159" t="s">
        <v>505</v>
      </c>
      <c r="K159" t="s">
        <v>186</v>
      </c>
      <c r="L159">
        <v>0.499</v>
      </c>
      <c r="M159">
        <v>6.45</v>
      </c>
      <c r="N159">
        <v>-0.64500000000000002</v>
      </c>
      <c r="O159" t="s">
        <v>147</v>
      </c>
      <c r="P159">
        <v>0.33800000000000002</v>
      </c>
      <c r="Q159">
        <v>0.16099999999999998</v>
      </c>
      <c r="R159">
        <v>12.87</v>
      </c>
      <c r="S159">
        <v>-1.2869999999999999</v>
      </c>
      <c r="T159">
        <f t="shared" si="32"/>
        <v>-0.6419999999999999</v>
      </c>
      <c r="U159">
        <v>60.91</v>
      </c>
      <c r="V159">
        <f t="shared" si="29"/>
        <v>30.454999999999998</v>
      </c>
      <c r="W159">
        <f t="shared" si="30"/>
        <v>3.0454999999999997</v>
      </c>
      <c r="X159">
        <f t="shared" si="33"/>
        <v>29.138467946697489</v>
      </c>
      <c r="Y159">
        <f t="shared" si="39"/>
        <v>0.47633136094674544</v>
      </c>
      <c r="Z159">
        <f t="shared" si="35"/>
        <v>4.7758772582982438E-5</v>
      </c>
      <c r="AA159">
        <f t="shared" si="36"/>
        <v>47.758772582982438</v>
      </c>
      <c r="AB159">
        <f t="shared" si="37"/>
        <v>1.3916174640828485E-7</v>
      </c>
      <c r="AC159">
        <f t="shared" si="38"/>
        <v>0.13916174640828485</v>
      </c>
      <c r="AD159">
        <f t="shared" si="34"/>
        <v>0.21676284487271788</v>
      </c>
    </row>
    <row r="160" spans="1:30" hidden="1" x14ac:dyDescent="0.35">
      <c r="A160">
        <v>44748</v>
      </c>
      <c r="B160" s="2">
        <v>44748</v>
      </c>
      <c r="C160" t="s">
        <v>18</v>
      </c>
      <c r="D160" t="s">
        <v>155</v>
      </c>
      <c r="E160" t="s">
        <v>45</v>
      </c>
      <c r="F160" t="s">
        <v>46</v>
      </c>
      <c r="G160">
        <v>2</v>
      </c>
      <c r="H160" t="s">
        <v>25</v>
      </c>
      <c r="I160" t="s">
        <v>137</v>
      </c>
      <c r="J160" t="s">
        <v>493</v>
      </c>
      <c r="K160" t="s">
        <v>169</v>
      </c>
      <c r="L160">
        <v>0.753</v>
      </c>
      <c r="M160">
        <v>6.59</v>
      </c>
      <c r="N160">
        <v>-0.65900000000000003</v>
      </c>
      <c r="O160" t="s">
        <v>170</v>
      </c>
      <c r="P160">
        <v>0.60299999999999998</v>
      </c>
      <c r="Q160">
        <v>0.15000000000000002</v>
      </c>
      <c r="R160">
        <v>13.24</v>
      </c>
      <c r="S160">
        <v>-1.3240000000000001</v>
      </c>
      <c r="T160">
        <f t="shared" ref="T160:T191" si="40">S160-N160</f>
        <v>-0.66500000000000004</v>
      </c>
      <c r="U160">
        <v>32.975000000000001</v>
      </c>
      <c r="V160">
        <f>U160/(2*3.14)</f>
        <v>5.2507961783439487</v>
      </c>
      <c r="W160">
        <f>V160</f>
        <v>5.2507961783439487</v>
      </c>
      <c r="X160">
        <f t="shared" si="33"/>
        <v>86.616339658651199</v>
      </c>
      <c r="Y160">
        <f t="shared" si="39"/>
        <v>0.24875621890547267</v>
      </c>
      <c r="Z160">
        <f t="shared" si="35"/>
        <v>2.1465681938778045E-5</v>
      </c>
      <c r="AA160">
        <f t="shared" si="36"/>
        <v>21.465681938778044</v>
      </c>
      <c r="AB160">
        <f t="shared" si="37"/>
        <v>1.8592787978137737E-7</v>
      </c>
      <c r="AC160">
        <f t="shared" si="38"/>
        <v>0.18592787978137737</v>
      </c>
      <c r="AD160">
        <f t="shared" si="34"/>
        <v>0.27959079666372533</v>
      </c>
    </row>
    <row r="161" spans="1:30" hidden="1" x14ac:dyDescent="0.35">
      <c r="A161">
        <v>44764</v>
      </c>
      <c r="B161" s="2">
        <v>44764</v>
      </c>
      <c r="C161" t="s">
        <v>18</v>
      </c>
      <c r="D161" t="s">
        <v>181</v>
      </c>
      <c r="E161" t="s">
        <v>45</v>
      </c>
      <c r="F161" t="s">
        <v>46</v>
      </c>
      <c r="G161">
        <v>8</v>
      </c>
      <c r="H161" t="s">
        <v>25</v>
      </c>
      <c r="I161" t="s">
        <v>137</v>
      </c>
      <c r="J161" t="s">
        <v>493</v>
      </c>
      <c r="K161" t="s">
        <v>194</v>
      </c>
      <c r="L161">
        <v>0.71599999999999997</v>
      </c>
      <c r="M161">
        <v>9.4499999999999993</v>
      </c>
      <c r="N161">
        <v>-0.94499999999999995</v>
      </c>
      <c r="O161" t="s">
        <v>187</v>
      </c>
      <c r="P161">
        <v>0.60699999999999998</v>
      </c>
      <c r="Q161">
        <v>0.10899999999999999</v>
      </c>
      <c r="R161">
        <v>15.64</v>
      </c>
      <c r="S161">
        <v>-1.5640000000000001</v>
      </c>
      <c r="T161">
        <f t="shared" si="40"/>
        <v>-0.61900000000000011</v>
      </c>
      <c r="U161">
        <v>32.975000000000001</v>
      </c>
      <c r="V161">
        <f>U161/(2*3.14)</f>
        <v>5.2507961783439487</v>
      </c>
      <c r="W161">
        <f>V161</f>
        <v>5.2507961783439487</v>
      </c>
      <c r="X161">
        <f t="shared" si="33"/>
        <v>86.616339658651199</v>
      </c>
      <c r="Y161">
        <f t="shared" si="39"/>
        <v>0.17957166392092255</v>
      </c>
      <c r="Z161">
        <f t="shared" si="35"/>
        <v>1.4371883947863333E-5</v>
      </c>
      <c r="AA161">
        <f t="shared" si="36"/>
        <v>14.371883947863333</v>
      </c>
      <c r="AB161">
        <f t="shared" si="37"/>
        <v>1.2448399815628476E-7</v>
      </c>
      <c r="AC161">
        <f t="shared" si="38"/>
        <v>0.12448399815628475</v>
      </c>
      <c r="AD161">
        <f t="shared" si="34"/>
        <v>0.20110500509900603</v>
      </c>
    </row>
    <row r="162" spans="1:30" hidden="1" x14ac:dyDescent="0.35">
      <c r="A162">
        <v>44721</v>
      </c>
      <c r="B162" s="2">
        <v>44721</v>
      </c>
      <c r="C162" t="s">
        <v>18</v>
      </c>
      <c r="D162" t="s">
        <v>19</v>
      </c>
      <c r="E162" t="s">
        <v>45</v>
      </c>
      <c r="F162" t="s">
        <v>46</v>
      </c>
      <c r="G162">
        <v>5</v>
      </c>
      <c r="H162" t="s">
        <v>25</v>
      </c>
      <c r="I162" t="s">
        <v>53</v>
      </c>
      <c r="J162" t="s">
        <v>439</v>
      </c>
      <c r="K162" t="s">
        <v>23</v>
      </c>
      <c r="L162">
        <v>0.71799999999999997</v>
      </c>
      <c r="M162">
        <v>4.54</v>
      </c>
      <c r="N162">
        <v>-0.45400000000000001</v>
      </c>
      <c r="O162" t="s">
        <v>48</v>
      </c>
      <c r="P162">
        <v>0.51200000000000001</v>
      </c>
      <c r="Q162">
        <v>0.20599999999999996</v>
      </c>
      <c r="R162">
        <v>10.53</v>
      </c>
      <c r="S162">
        <v>-1.0529999999999999</v>
      </c>
      <c r="T162">
        <f t="shared" si="40"/>
        <v>-0.59899999999999998</v>
      </c>
      <c r="U162">
        <v>10.25</v>
      </c>
      <c r="V162">
        <f>U162/(2*3.14)</f>
        <v>1.6321656050955413</v>
      </c>
      <c r="W162">
        <f>V162</f>
        <v>1.6321656050955413</v>
      </c>
      <c r="X162">
        <f t="shared" si="33"/>
        <v>8.3690844297689537</v>
      </c>
      <c r="Y162">
        <f t="shared" si="39"/>
        <v>0.40234374999999989</v>
      </c>
      <c r="Z162">
        <f t="shared" si="35"/>
        <v>3.8797718504419517E-5</v>
      </c>
      <c r="AA162">
        <f t="shared" si="36"/>
        <v>38.797718504419514</v>
      </c>
      <c r="AB162">
        <f t="shared" si="37"/>
        <v>3.2470138184589619E-8</v>
      </c>
      <c r="AC162">
        <f t="shared" si="38"/>
        <v>3.2470138184589617E-2</v>
      </c>
      <c r="AD162">
        <f t="shared" si="34"/>
        <v>5.4207242378279827E-2</v>
      </c>
    </row>
    <row r="163" spans="1:30" hidden="1" x14ac:dyDescent="0.35">
      <c r="A163">
        <v>44735</v>
      </c>
      <c r="B163" s="2">
        <v>44735</v>
      </c>
      <c r="C163" t="s">
        <v>18</v>
      </c>
      <c r="D163" t="s">
        <v>141</v>
      </c>
      <c r="E163" t="s">
        <v>45</v>
      </c>
      <c r="F163" t="s">
        <v>46</v>
      </c>
      <c r="G163">
        <v>7</v>
      </c>
      <c r="H163" t="s">
        <v>25</v>
      </c>
      <c r="I163" t="s">
        <v>53</v>
      </c>
      <c r="J163" t="s">
        <v>439</v>
      </c>
      <c r="K163" t="s">
        <v>153</v>
      </c>
      <c r="L163">
        <v>0.74099999999999999</v>
      </c>
      <c r="M163">
        <v>10.23</v>
      </c>
      <c r="N163">
        <v>-1.0230000000000001</v>
      </c>
      <c r="O163" t="s">
        <v>154</v>
      </c>
      <c r="P163">
        <v>0.53400000000000003</v>
      </c>
      <c r="Q163">
        <v>0.20699999999999996</v>
      </c>
      <c r="S163">
        <v>0</v>
      </c>
      <c r="T163">
        <f t="shared" si="40"/>
        <v>1.0230000000000001</v>
      </c>
      <c r="U163">
        <v>10.25</v>
      </c>
      <c r="V163">
        <f>U163/(2*3.14)</f>
        <v>1.6321656050955413</v>
      </c>
      <c r="W163">
        <f>V163</f>
        <v>1.6321656050955413</v>
      </c>
      <c r="X163">
        <f t="shared" si="33"/>
        <v>8.3690844297689537</v>
      </c>
      <c r="Y163">
        <f t="shared" si="39"/>
        <v>0.38764044943820214</v>
      </c>
      <c r="Z163">
        <f t="shared" si="35"/>
        <v>3.7059808363383147E-5</v>
      </c>
      <c r="AA163">
        <f t="shared" si="36"/>
        <v>37.059808363383148</v>
      </c>
      <c r="AB163">
        <f t="shared" si="37"/>
        <v>3.1015666514421112E-8</v>
      </c>
      <c r="AC163">
        <f t="shared" si="38"/>
        <v>3.1015666514421114E-2</v>
      </c>
      <c r="AD163">
        <f t="shared" si="34"/>
        <v>3.0318344588876941E-2</v>
      </c>
    </row>
    <row r="164" spans="1:30" hidden="1" x14ac:dyDescent="0.35">
      <c r="A164">
        <v>44779</v>
      </c>
      <c r="B164" s="2">
        <v>44779</v>
      </c>
      <c r="C164" t="s">
        <v>18</v>
      </c>
      <c r="D164" t="s">
        <v>196</v>
      </c>
      <c r="E164" t="s">
        <v>45</v>
      </c>
      <c r="F164" t="s">
        <v>46</v>
      </c>
      <c r="G164">
        <v>11</v>
      </c>
      <c r="H164" t="s">
        <v>25</v>
      </c>
      <c r="I164" t="s">
        <v>53</v>
      </c>
      <c r="J164" t="s">
        <v>439</v>
      </c>
      <c r="K164" t="s">
        <v>212</v>
      </c>
      <c r="L164">
        <v>0.73899999999999999</v>
      </c>
      <c r="M164">
        <v>7.16</v>
      </c>
      <c r="N164">
        <v>-0.71599999999999997</v>
      </c>
      <c r="O164" t="s">
        <v>178</v>
      </c>
      <c r="P164">
        <v>0.59099999999999997</v>
      </c>
      <c r="Q164">
        <v>0.14800000000000002</v>
      </c>
      <c r="R164">
        <v>14.11</v>
      </c>
      <c r="S164">
        <v>-1.411</v>
      </c>
      <c r="T164">
        <f t="shared" si="40"/>
        <v>-0.69500000000000006</v>
      </c>
      <c r="U164">
        <v>32.975000000000001</v>
      </c>
      <c r="V164">
        <f>U164/2</f>
        <v>16.487500000000001</v>
      </c>
      <c r="W164">
        <f>V164/10</f>
        <v>1.6487500000000002</v>
      </c>
      <c r="X164">
        <f t="shared" si="33"/>
        <v>8.5400246249843761</v>
      </c>
      <c r="Y164">
        <f t="shared" si="39"/>
        <v>0.25042301184433169</v>
      </c>
      <c r="Z164">
        <f t="shared" si="35"/>
        <v>2.1642874647480199E-5</v>
      </c>
      <c r="AA164">
        <f t="shared" si="36"/>
        <v>21.642874647480198</v>
      </c>
      <c r="AB164">
        <f t="shared" si="37"/>
        <v>1.8483068244493095E-8</v>
      </c>
      <c r="AC164">
        <f t="shared" si="38"/>
        <v>1.8483068244493094E-2</v>
      </c>
      <c r="AD164">
        <f t="shared" si="34"/>
        <v>2.6594342797831787E-2</v>
      </c>
    </row>
    <row r="165" spans="1:30" hidden="1" x14ac:dyDescent="0.35">
      <c r="A165">
        <v>44792</v>
      </c>
      <c r="B165" s="2">
        <v>44792</v>
      </c>
      <c r="C165" t="s">
        <v>18</v>
      </c>
      <c r="D165" t="s">
        <v>214</v>
      </c>
      <c r="E165" t="s">
        <v>45</v>
      </c>
      <c r="F165" t="s">
        <v>46</v>
      </c>
      <c r="G165">
        <v>2</v>
      </c>
      <c r="H165" t="s">
        <v>25</v>
      </c>
      <c r="I165" t="s">
        <v>53</v>
      </c>
      <c r="J165" t="s">
        <v>439</v>
      </c>
      <c r="K165" t="s">
        <v>226</v>
      </c>
      <c r="L165">
        <v>0.75700000000000001</v>
      </c>
      <c r="M165">
        <v>7.37</v>
      </c>
      <c r="N165">
        <v>-0.73699999999999999</v>
      </c>
      <c r="O165" t="s">
        <v>60</v>
      </c>
      <c r="P165">
        <v>0.57599999999999996</v>
      </c>
      <c r="Q165">
        <v>0.18100000000000005</v>
      </c>
      <c r="R165">
        <v>14.08</v>
      </c>
      <c r="S165">
        <v>-1.4079999999999999</v>
      </c>
      <c r="T165">
        <f t="shared" si="40"/>
        <v>-0.67099999999999993</v>
      </c>
      <c r="U165">
        <v>32.975000000000001</v>
      </c>
      <c r="V165">
        <f>U165/2</f>
        <v>16.487500000000001</v>
      </c>
      <c r="W165">
        <f>V165/10</f>
        <v>1.6487500000000002</v>
      </c>
      <c r="X165">
        <f t="shared" si="33"/>
        <v>8.5400246249843761</v>
      </c>
      <c r="Y165">
        <f>(P165-L165)/L165</f>
        <v>-0.23910171730515198</v>
      </c>
      <c r="Z165" t="e">
        <f t="shared" si="35"/>
        <v>#NUM!</v>
      </c>
      <c r="AA165" t="e">
        <f t="shared" si="36"/>
        <v>#NUM!</v>
      </c>
      <c r="AB165" t="e">
        <f t="shared" si="37"/>
        <v>#NUM!</v>
      </c>
      <c r="AC165" t="e">
        <f t="shared" si="38"/>
        <v>#NUM!</v>
      </c>
      <c r="AD165" t="e">
        <f t="shared" si="34"/>
        <v>#NUM!</v>
      </c>
    </row>
    <row r="166" spans="1:30" x14ac:dyDescent="0.35">
      <c r="A166">
        <v>44805</v>
      </c>
      <c r="B166" s="2">
        <v>44805</v>
      </c>
      <c r="C166" t="s">
        <v>18</v>
      </c>
      <c r="D166" t="s">
        <v>232</v>
      </c>
      <c r="E166" t="s">
        <v>45</v>
      </c>
      <c r="F166" t="s">
        <v>46</v>
      </c>
      <c r="G166">
        <v>10</v>
      </c>
      <c r="H166" t="s">
        <v>25</v>
      </c>
      <c r="I166" t="s">
        <v>53</v>
      </c>
      <c r="J166" t="s">
        <v>439</v>
      </c>
      <c r="K166" t="s">
        <v>237</v>
      </c>
      <c r="L166">
        <v>0.76700000000000002</v>
      </c>
      <c r="M166">
        <v>20.34</v>
      </c>
      <c r="N166">
        <v>-2.0339999999999998</v>
      </c>
      <c r="O166" t="s">
        <v>163</v>
      </c>
      <c r="P166">
        <v>0.62</v>
      </c>
      <c r="Q166">
        <v>0.14700000000000002</v>
      </c>
      <c r="R166">
        <v>18.75</v>
      </c>
      <c r="S166">
        <v>-1.875</v>
      </c>
      <c r="T166">
        <f t="shared" si="40"/>
        <v>0.15899999999999981</v>
      </c>
      <c r="U166">
        <v>32.975000000000001</v>
      </c>
      <c r="V166">
        <f>U166/2</f>
        <v>16.487500000000001</v>
      </c>
      <c r="W166">
        <f>V166/10</f>
        <v>1.6487500000000002</v>
      </c>
      <c r="X166">
        <f t="shared" si="33"/>
        <v>8.5400246249843761</v>
      </c>
      <c r="Y166">
        <f t="shared" ref="Y166:Y172" si="41">(L166-P166)/P166</f>
        <v>0.23709677419354841</v>
      </c>
      <c r="Z166">
        <f t="shared" si="35"/>
        <v>2.0233938735309878E-5</v>
      </c>
      <c r="AA166">
        <f t="shared" si="36"/>
        <v>20.233938735309877</v>
      </c>
      <c r="AB166">
        <f t="shared" si="37"/>
        <v>1.7279833505997157E-8</v>
      </c>
      <c r="AC166">
        <f t="shared" si="38"/>
        <v>1.7279833505997159E-2</v>
      </c>
      <c r="AD166">
        <f t="shared" si="34"/>
        <v>0.10867819815092566</v>
      </c>
    </row>
    <row r="167" spans="1:30" hidden="1" x14ac:dyDescent="0.35">
      <c r="A167">
        <v>44721</v>
      </c>
      <c r="B167" s="2">
        <v>44721</v>
      </c>
      <c r="C167" t="s">
        <v>18</v>
      </c>
      <c r="D167" t="s">
        <v>19</v>
      </c>
      <c r="E167" t="s">
        <v>45</v>
      </c>
      <c r="F167" t="s">
        <v>46</v>
      </c>
      <c r="G167">
        <v>4</v>
      </c>
      <c r="H167" t="s">
        <v>43</v>
      </c>
      <c r="I167" t="s">
        <v>52</v>
      </c>
      <c r="J167" t="s">
        <v>438</v>
      </c>
      <c r="K167" t="s">
        <v>23</v>
      </c>
      <c r="L167">
        <v>0.752</v>
      </c>
      <c r="M167">
        <v>6.14</v>
      </c>
      <c r="N167">
        <v>-0.61399999999999999</v>
      </c>
      <c r="O167" t="s">
        <v>48</v>
      </c>
      <c r="P167">
        <v>0.67900000000000005</v>
      </c>
      <c r="Q167">
        <v>7.2999999999999954E-2</v>
      </c>
      <c r="R167">
        <v>13.27</v>
      </c>
      <c r="S167">
        <v>-1.327</v>
      </c>
      <c r="T167">
        <f t="shared" si="40"/>
        <v>-0.71299999999999997</v>
      </c>
      <c r="U167">
        <v>30</v>
      </c>
      <c r="V167">
        <f>U167/(2*3.14)</f>
        <v>4.7770700636942669</v>
      </c>
      <c r="W167">
        <f>V167</f>
        <v>4.7770700636942669</v>
      </c>
      <c r="X167">
        <f t="shared" si="33"/>
        <v>71.692335388859576</v>
      </c>
      <c r="Y167">
        <f t="shared" si="41"/>
        <v>0.10751104565537548</v>
      </c>
      <c r="Z167">
        <f t="shared" si="35"/>
        <v>7.6430325659728942E-6</v>
      </c>
      <c r="AA167">
        <f t="shared" si="36"/>
        <v>7.6430325659728942</v>
      </c>
      <c r="AB167">
        <f t="shared" si="37"/>
        <v>5.4794685410770472E-8</v>
      </c>
      <c r="AC167">
        <f t="shared" si="38"/>
        <v>5.4794685410770469E-2</v>
      </c>
      <c r="AD167">
        <f t="shared" si="34"/>
        <v>7.6850891179201228E-2</v>
      </c>
    </row>
    <row r="168" spans="1:30" hidden="1" x14ac:dyDescent="0.35">
      <c r="A168">
        <v>44735</v>
      </c>
      <c r="B168" s="2">
        <v>44735</v>
      </c>
      <c r="C168" t="s">
        <v>18</v>
      </c>
      <c r="D168" t="s">
        <v>141</v>
      </c>
      <c r="E168" t="s">
        <v>45</v>
      </c>
      <c r="F168" t="s">
        <v>46</v>
      </c>
      <c r="G168">
        <v>2</v>
      </c>
      <c r="H168" t="s">
        <v>43</v>
      </c>
      <c r="I168" t="s">
        <v>52</v>
      </c>
      <c r="J168" t="s">
        <v>438</v>
      </c>
      <c r="K168" t="s">
        <v>153</v>
      </c>
      <c r="L168">
        <v>0.80300000000000005</v>
      </c>
      <c r="M168">
        <v>4.97</v>
      </c>
      <c r="N168">
        <v>-0.497</v>
      </c>
      <c r="O168" t="s">
        <v>154</v>
      </c>
      <c r="P168">
        <v>0.84699999999999998</v>
      </c>
      <c r="Q168">
        <v>-4.3999999999999928E-2</v>
      </c>
      <c r="S168">
        <v>0</v>
      </c>
      <c r="T168">
        <f t="shared" si="40"/>
        <v>0.497</v>
      </c>
      <c r="U168">
        <v>30</v>
      </c>
      <c r="V168">
        <f>U168/(2*3.14)</f>
        <v>4.7770700636942669</v>
      </c>
      <c r="W168">
        <f>V168</f>
        <v>4.7770700636942669</v>
      </c>
      <c r="X168">
        <f t="shared" si="33"/>
        <v>71.692335388859576</v>
      </c>
      <c r="Y168">
        <f t="shared" si="41"/>
        <v>-5.1948051948051861E-2</v>
      </c>
      <c r="Z168" t="e">
        <f t="shared" ref="Z168:Z180" si="42">119*(10^-6)*(Y168^1.231)</f>
        <v>#NUM!</v>
      </c>
      <c r="AA168" t="e">
        <f t="shared" ref="AA168:AA180" si="43">Z168*10^6</f>
        <v>#NUM!</v>
      </c>
      <c r="AB168" t="e">
        <f t="shared" ref="AB168:AB180" si="44">Z168*(X168/10000)</f>
        <v>#NUM!</v>
      </c>
      <c r="AC168" t="e">
        <f t="shared" ref="AC168:AC180" si="45">AA168*(X168/10000)</f>
        <v>#NUM!</v>
      </c>
      <c r="AD168" t="e">
        <f t="shared" si="34"/>
        <v>#NUM!</v>
      </c>
    </row>
    <row r="169" spans="1:30" hidden="1" x14ac:dyDescent="0.35">
      <c r="A169">
        <v>44748</v>
      </c>
      <c r="B169" s="2">
        <v>44748</v>
      </c>
      <c r="C169" t="s">
        <v>18</v>
      </c>
      <c r="D169" t="s">
        <v>155</v>
      </c>
      <c r="E169" t="s">
        <v>45</v>
      </c>
      <c r="F169" t="s">
        <v>46</v>
      </c>
      <c r="G169">
        <v>15</v>
      </c>
      <c r="H169" t="s">
        <v>43</v>
      </c>
      <c r="I169" t="s">
        <v>52</v>
      </c>
      <c r="J169" t="s">
        <v>438</v>
      </c>
      <c r="K169" t="s">
        <v>171</v>
      </c>
      <c r="L169">
        <v>0.81299999999999994</v>
      </c>
      <c r="M169">
        <v>9.43</v>
      </c>
      <c r="N169">
        <v>-0.94299999999999995</v>
      </c>
      <c r="O169" t="s">
        <v>112</v>
      </c>
      <c r="P169">
        <v>0.88200000000000001</v>
      </c>
      <c r="Q169">
        <v>-6.9000000000000061E-2</v>
      </c>
      <c r="R169">
        <v>8.2100000000000009</v>
      </c>
      <c r="S169">
        <v>-0.82100000000000006</v>
      </c>
      <c r="T169">
        <f t="shared" si="40"/>
        <v>0.12199999999999989</v>
      </c>
      <c r="U169">
        <v>30</v>
      </c>
      <c r="V169">
        <f>U169/(2*3.14)</f>
        <v>4.7770700636942669</v>
      </c>
      <c r="W169">
        <f>V169</f>
        <v>4.7770700636942669</v>
      </c>
      <c r="X169">
        <f t="shared" si="33"/>
        <v>71.692335388859576</v>
      </c>
      <c r="Y169">
        <f t="shared" si="41"/>
        <v>-7.8231292517006876E-2</v>
      </c>
      <c r="Z169" t="e">
        <f t="shared" si="42"/>
        <v>#NUM!</v>
      </c>
      <c r="AA169" t="e">
        <f t="shared" si="43"/>
        <v>#NUM!</v>
      </c>
      <c r="AB169" t="e">
        <f t="shared" si="44"/>
        <v>#NUM!</v>
      </c>
      <c r="AC169" t="e">
        <f t="shared" si="45"/>
        <v>#NUM!</v>
      </c>
      <c r="AD169" t="e">
        <f t="shared" si="34"/>
        <v>#NUM!</v>
      </c>
    </row>
    <row r="170" spans="1:30" hidden="1" x14ac:dyDescent="0.35">
      <c r="A170">
        <v>44763</v>
      </c>
      <c r="B170" s="2">
        <v>44763</v>
      </c>
      <c r="C170" t="s">
        <v>18</v>
      </c>
      <c r="D170" t="s">
        <v>181</v>
      </c>
      <c r="E170" t="s">
        <v>45</v>
      </c>
      <c r="F170" t="s">
        <v>46</v>
      </c>
      <c r="G170">
        <v>5</v>
      </c>
      <c r="H170" t="s">
        <v>43</v>
      </c>
      <c r="I170" t="s">
        <v>52</v>
      </c>
      <c r="J170" t="s">
        <v>438</v>
      </c>
      <c r="K170" t="s">
        <v>190</v>
      </c>
      <c r="L170">
        <v>0.81799999999999995</v>
      </c>
      <c r="M170">
        <v>7.86</v>
      </c>
      <c r="N170">
        <v>-0.78600000000000003</v>
      </c>
      <c r="O170" t="s">
        <v>163</v>
      </c>
      <c r="P170">
        <v>0.82599999999999996</v>
      </c>
      <c r="Q170">
        <v>-8.0000000000000071E-3</v>
      </c>
      <c r="R170">
        <v>12.18</v>
      </c>
      <c r="S170">
        <v>-1.218</v>
      </c>
      <c r="T170">
        <f t="shared" si="40"/>
        <v>-0.43199999999999994</v>
      </c>
      <c r="U170">
        <v>30</v>
      </c>
      <c r="V170">
        <f>U170/(2*3.14)</f>
        <v>4.7770700636942669</v>
      </c>
      <c r="W170">
        <f>V170</f>
        <v>4.7770700636942669</v>
      </c>
      <c r="X170">
        <f t="shared" si="33"/>
        <v>71.692335388859576</v>
      </c>
      <c r="Y170">
        <f t="shared" si="41"/>
        <v>-9.6852300242130842E-3</v>
      </c>
      <c r="Z170" t="e">
        <f t="shared" si="42"/>
        <v>#NUM!</v>
      </c>
      <c r="AA170" t="e">
        <f t="shared" si="43"/>
        <v>#NUM!</v>
      </c>
      <c r="AB170" t="e">
        <f t="shared" si="44"/>
        <v>#NUM!</v>
      </c>
      <c r="AC170" t="e">
        <f t="shared" si="45"/>
        <v>#NUM!</v>
      </c>
      <c r="AD170" t="e">
        <f t="shared" si="34"/>
        <v>#NUM!</v>
      </c>
    </row>
    <row r="171" spans="1:30" hidden="1" x14ac:dyDescent="0.35">
      <c r="A171">
        <v>44764</v>
      </c>
      <c r="B171" s="2">
        <v>44764</v>
      </c>
      <c r="C171" t="s">
        <v>18</v>
      </c>
      <c r="D171" t="s">
        <v>181</v>
      </c>
      <c r="E171" t="s">
        <v>45</v>
      </c>
      <c r="F171" t="s">
        <v>46</v>
      </c>
      <c r="G171">
        <v>5</v>
      </c>
      <c r="H171" t="s">
        <v>43</v>
      </c>
      <c r="I171" t="s">
        <v>52</v>
      </c>
      <c r="J171" t="s">
        <v>438</v>
      </c>
      <c r="K171" t="s">
        <v>194</v>
      </c>
      <c r="L171">
        <v>0.80300000000000005</v>
      </c>
      <c r="M171">
        <v>9.7799999999999994</v>
      </c>
      <c r="N171">
        <v>-0.97799999999999998</v>
      </c>
      <c r="O171" t="s">
        <v>187</v>
      </c>
      <c r="P171">
        <v>0.83699999999999997</v>
      </c>
      <c r="Q171">
        <v>-3.3999999999999919E-2</v>
      </c>
      <c r="R171">
        <v>11.53</v>
      </c>
      <c r="S171">
        <v>-1.153</v>
      </c>
      <c r="T171">
        <f t="shared" si="40"/>
        <v>-0.17500000000000004</v>
      </c>
      <c r="U171">
        <v>30</v>
      </c>
      <c r="V171">
        <f>U171/(2*3.14)</f>
        <v>4.7770700636942669</v>
      </c>
      <c r="W171">
        <f>V171</f>
        <v>4.7770700636942669</v>
      </c>
      <c r="X171">
        <f t="shared" si="33"/>
        <v>71.692335388859576</v>
      </c>
      <c r="Y171">
        <f t="shared" si="41"/>
        <v>-4.0621266427717947E-2</v>
      </c>
      <c r="Z171" t="e">
        <f t="shared" si="42"/>
        <v>#NUM!</v>
      </c>
      <c r="AA171" t="e">
        <f t="shared" si="43"/>
        <v>#NUM!</v>
      </c>
      <c r="AB171" t="e">
        <f t="shared" si="44"/>
        <v>#NUM!</v>
      </c>
      <c r="AC171" t="e">
        <f t="shared" si="45"/>
        <v>#NUM!</v>
      </c>
      <c r="AD171" t="e">
        <f t="shared" si="34"/>
        <v>#NUM!</v>
      </c>
    </row>
    <row r="172" spans="1:30" hidden="1" x14ac:dyDescent="0.35">
      <c r="A172">
        <v>44778</v>
      </c>
      <c r="B172" s="2">
        <v>44778</v>
      </c>
      <c r="C172" t="s">
        <v>18</v>
      </c>
      <c r="D172" t="s">
        <v>196</v>
      </c>
      <c r="E172" t="s">
        <v>45</v>
      </c>
      <c r="F172" t="s">
        <v>46</v>
      </c>
      <c r="G172">
        <v>15</v>
      </c>
      <c r="H172" t="s">
        <v>43</v>
      </c>
      <c r="I172" t="s">
        <v>52</v>
      </c>
      <c r="J172" t="s">
        <v>438</v>
      </c>
      <c r="K172" t="s">
        <v>171</v>
      </c>
      <c r="L172">
        <v>0.82699999999999996</v>
      </c>
      <c r="M172">
        <v>4.67</v>
      </c>
      <c r="N172">
        <v>-0.46699999999999997</v>
      </c>
      <c r="O172" t="s">
        <v>175</v>
      </c>
      <c r="P172">
        <v>0.81599999999999995</v>
      </c>
      <c r="Q172">
        <v>1.100000000000001E-2</v>
      </c>
      <c r="R172">
        <v>11.54</v>
      </c>
      <c r="S172">
        <v>-1.1539999999999999</v>
      </c>
      <c r="T172">
        <f t="shared" si="40"/>
        <v>-0.68699999999999994</v>
      </c>
      <c r="U172">
        <v>96.75</v>
      </c>
      <c r="V172">
        <f>U172/2</f>
        <v>48.375</v>
      </c>
      <c r="W172">
        <f>V172/10</f>
        <v>4.8375000000000004</v>
      </c>
      <c r="X172">
        <f t="shared" si="33"/>
        <v>73.517623860937505</v>
      </c>
      <c r="Y172">
        <f t="shared" si="41"/>
        <v>1.3480392156862758E-2</v>
      </c>
      <c r="Z172">
        <f t="shared" si="42"/>
        <v>5.9321315238867584E-7</v>
      </c>
      <c r="AA172">
        <f t="shared" si="43"/>
        <v>0.59321315238867589</v>
      </c>
      <c r="AB172">
        <f t="shared" si="44"/>
        <v>4.3611621406671674E-9</v>
      </c>
      <c r="AC172">
        <f t="shared" si="45"/>
        <v>4.3611621406671672E-3</v>
      </c>
      <c r="AD172">
        <f t="shared" si="34"/>
        <v>6.3481253867062118E-3</v>
      </c>
    </row>
    <row r="173" spans="1:30" hidden="1" x14ac:dyDescent="0.35">
      <c r="A173">
        <v>44792</v>
      </c>
      <c r="B173" s="2">
        <v>44792</v>
      </c>
      <c r="C173" t="s">
        <v>18</v>
      </c>
      <c r="D173" t="s">
        <v>214</v>
      </c>
      <c r="E173" t="s">
        <v>45</v>
      </c>
      <c r="F173" t="s">
        <v>46</v>
      </c>
      <c r="G173">
        <v>6</v>
      </c>
      <c r="H173" t="s">
        <v>43</v>
      </c>
      <c r="I173" t="s">
        <v>52</v>
      </c>
      <c r="J173" t="s">
        <v>438</v>
      </c>
      <c r="K173" t="s">
        <v>226</v>
      </c>
      <c r="L173">
        <v>0.86699999999999999</v>
      </c>
      <c r="M173">
        <v>7.25</v>
      </c>
      <c r="N173">
        <v>-0.72499999999999998</v>
      </c>
      <c r="O173" t="s">
        <v>60</v>
      </c>
      <c r="P173">
        <v>0.89700000000000002</v>
      </c>
      <c r="Q173">
        <v>-3.0000000000000027E-2</v>
      </c>
      <c r="R173">
        <v>13.87</v>
      </c>
      <c r="S173">
        <v>-1.387</v>
      </c>
      <c r="T173">
        <f t="shared" si="40"/>
        <v>-0.66200000000000003</v>
      </c>
      <c r="U173">
        <v>96.75</v>
      </c>
      <c r="V173">
        <f>U173/2</f>
        <v>48.375</v>
      </c>
      <c r="W173">
        <f>V173/10</f>
        <v>4.8375000000000004</v>
      </c>
      <c r="X173">
        <f t="shared" si="33"/>
        <v>73.517623860937505</v>
      </c>
      <c r="Y173">
        <f>(P173-L173)/L173</f>
        <v>3.4602076124567505E-2</v>
      </c>
      <c r="Z173">
        <f t="shared" si="42"/>
        <v>1.8931355763915545E-6</v>
      </c>
      <c r="AA173">
        <f t="shared" si="43"/>
        <v>1.8931355763915545</v>
      </c>
      <c r="AB173">
        <f t="shared" si="44"/>
        <v>1.3917882922291343E-8</v>
      </c>
      <c r="AC173">
        <f t="shared" si="45"/>
        <v>1.3917882922291342E-2</v>
      </c>
      <c r="AD173">
        <f t="shared" si="34"/>
        <v>2.1023992329745229E-2</v>
      </c>
    </row>
    <row r="174" spans="1:30" x14ac:dyDescent="0.35">
      <c r="A174">
        <v>44805</v>
      </c>
      <c r="B174" s="2">
        <v>44805</v>
      </c>
      <c r="C174" t="s">
        <v>18</v>
      </c>
      <c r="D174" t="s">
        <v>232</v>
      </c>
      <c r="E174" t="s">
        <v>45</v>
      </c>
      <c r="F174" t="s">
        <v>46</v>
      </c>
      <c r="G174">
        <v>13</v>
      </c>
      <c r="H174" t="s">
        <v>43</v>
      </c>
      <c r="I174" t="s">
        <v>52</v>
      </c>
      <c r="J174" t="s">
        <v>438</v>
      </c>
      <c r="K174" t="s">
        <v>237</v>
      </c>
      <c r="L174">
        <v>0.86599999999999999</v>
      </c>
      <c r="M174">
        <v>8.8699999999999992</v>
      </c>
      <c r="N174">
        <v>-0.8869999999999999</v>
      </c>
      <c r="O174" t="s">
        <v>163</v>
      </c>
      <c r="P174">
        <v>0.89100000000000001</v>
      </c>
      <c r="Q174">
        <v>-2.5000000000000022E-2</v>
      </c>
      <c r="R174">
        <v>13.34</v>
      </c>
      <c r="S174">
        <v>-1.3340000000000001</v>
      </c>
      <c r="T174">
        <f t="shared" si="40"/>
        <v>-0.44700000000000017</v>
      </c>
      <c r="U174">
        <v>96.75</v>
      </c>
      <c r="V174">
        <f>U174/2</f>
        <v>48.375</v>
      </c>
      <c r="W174">
        <f>V174/10</f>
        <v>4.8375000000000004</v>
      </c>
      <c r="X174">
        <f t="shared" si="33"/>
        <v>73.517623860937505</v>
      </c>
      <c r="Y174">
        <f>(L174-P174)/P174</f>
        <v>-2.805836139169475E-2</v>
      </c>
      <c r="Z174" t="e">
        <f t="shared" si="42"/>
        <v>#NUM!</v>
      </c>
      <c r="AA174" t="e">
        <f t="shared" si="43"/>
        <v>#NUM!</v>
      </c>
      <c r="AB174" t="e">
        <f t="shared" si="44"/>
        <v>#NUM!</v>
      </c>
      <c r="AC174" t="e">
        <f t="shared" si="45"/>
        <v>#NUM!</v>
      </c>
      <c r="AD174" t="e">
        <f t="shared" si="34"/>
        <v>#NUM!</v>
      </c>
    </row>
    <row r="175" spans="1:30" hidden="1" x14ac:dyDescent="0.35">
      <c r="A175">
        <v>44721</v>
      </c>
      <c r="B175" s="2">
        <v>44721</v>
      </c>
      <c r="C175" t="s">
        <v>18</v>
      </c>
      <c r="D175" t="s">
        <v>19</v>
      </c>
      <c r="E175" t="s">
        <v>45</v>
      </c>
      <c r="F175" t="s">
        <v>46</v>
      </c>
      <c r="G175">
        <v>2</v>
      </c>
      <c r="H175" t="s">
        <v>37</v>
      </c>
      <c r="I175" t="s">
        <v>49</v>
      </c>
      <c r="J175" t="s">
        <v>437</v>
      </c>
      <c r="K175" t="s">
        <v>23</v>
      </c>
      <c r="L175" t="s">
        <v>50</v>
      </c>
      <c r="M175">
        <v>6.54</v>
      </c>
      <c r="N175">
        <v>-0.65400000000000003</v>
      </c>
      <c r="O175" t="s">
        <v>48</v>
      </c>
      <c r="P175" t="s">
        <v>51</v>
      </c>
      <c r="Q175" t="s">
        <v>50</v>
      </c>
      <c r="R175">
        <v>10.49</v>
      </c>
      <c r="S175">
        <v>-1.0489999999999999</v>
      </c>
      <c r="T175">
        <f t="shared" si="40"/>
        <v>-0.39499999999999991</v>
      </c>
      <c r="U175">
        <v>19.5</v>
      </c>
      <c r="V175">
        <f>U175/(2*3.14)</f>
        <v>3.105095541401274</v>
      </c>
      <c r="W175">
        <f>V175</f>
        <v>3.105095541401274</v>
      </c>
      <c r="X175">
        <f t="shared" si="33"/>
        <v>30.29001170179318</v>
      </c>
      <c r="Y175" t="e">
        <f>(P175-L175)/L175</f>
        <v>#VALUE!</v>
      </c>
      <c r="Z175" t="e">
        <f t="shared" si="42"/>
        <v>#VALUE!</v>
      </c>
      <c r="AA175" t="e">
        <f t="shared" si="43"/>
        <v>#VALUE!</v>
      </c>
      <c r="AB175" t="e">
        <f t="shared" si="44"/>
        <v>#VALUE!</v>
      </c>
      <c r="AC175" t="e">
        <f t="shared" si="45"/>
        <v>#VALUE!</v>
      </c>
      <c r="AD175" t="e">
        <f t="shared" si="34"/>
        <v>#VALUE!</v>
      </c>
    </row>
    <row r="176" spans="1:30" hidden="1" x14ac:dyDescent="0.35">
      <c r="A176">
        <v>44735</v>
      </c>
      <c r="B176" s="2">
        <v>44735</v>
      </c>
      <c r="C176" t="s">
        <v>18</v>
      </c>
      <c r="D176" t="s">
        <v>141</v>
      </c>
      <c r="E176" t="s">
        <v>45</v>
      </c>
      <c r="F176" t="s">
        <v>46</v>
      </c>
      <c r="G176">
        <v>6</v>
      </c>
      <c r="H176" t="s">
        <v>37</v>
      </c>
      <c r="I176" t="s">
        <v>49</v>
      </c>
      <c r="J176" t="s">
        <v>437</v>
      </c>
      <c r="K176" t="s">
        <v>153</v>
      </c>
      <c r="L176">
        <v>0.93600000000000005</v>
      </c>
      <c r="M176">
        <v>14.08</v>
      </c>
      <c r="N176">
        <v>-1.4079999999999999</v>
      </c>
      <c r="O176" t="s">
        <v>154</v>
      </c>
      <c r="P176">
        <v>0.73899999999999999</v>
      </c>
      <c r="Q176">
        <v>0.19700000000000006</v>
      </c>
      <c r="S176">
        <v>0</v>
      </c>
      <c r="T176">
        <f t="shared" si="40"/>
        <v>1.4079999999999999</v>
      </c>
      <c r="U176">
        <v>19.5</v>
      </c>
      <c r="V176">
        <f>U176/(2*3.14)</f>
        <v>3.105095541401274</v>
      </c>
      <c r="W176">
        <f>V176</f>
        <v>3.105095541401274</v>
      </c>
      <c r="X176">
        <f t="shared" si="33"/>
        <v>30.29001170179318</v>
      </c>
      <c r="Y176">
        <f>(L176-P176)/P176</f>
        <v>0.26657645466847102</v>
      </c>
      <c r="Z176">
        <f t="shared" si="42"/>
        <v>2.3374029193905631E-5</v>
      </c>
      <c r="AA176">
        <f t="shared" si="43"/>
        <v>23.374029193905631</v>
      </c>
      <c r="AB176">
        <f t="shared" si="44"/>
        <v>7.0799961780145696E-8</v>
      </c>
      <c r="AC176">
        <f t="shared" si="45"/>
        <v>7.0799961780145693E-2</v>
      </c>
      <c r="AD176">
        <f t="shared" si="34"/>
        <v>5.0284063764308023E-2</v>
      </c>
    </row>
    <row r="177" spans="1:31" hidden="1" x14ac:dyDescent="0.35">
      <c r="A177">
        <v>44748</v>
      </c>
      <c r="B177" s="2">
        <v>44748</v>
      </c>
      <c r="C177" t="s">
        <v>18</v>
      </c>
      <c r="D177" t="s">
        <v>155</v>
      </c>
      <c r="E177" t="s">
        <v>45</v>
      </c>
      <c r="F177" t="s">
        <v>46</v>
      </c>
      <c r="G177">
        <v>10</v>
      </c>
      <c r="H177" t="s">
        <v>37</v>
      </c>
      <c r="I177" t="s">
        <v>49</v>
      </c>
      <c r="J177" t="s">
        <v>437</v>
      </c>
      <c r="K177" t="s">
        <v>171</v>
      </c>
      <c r="L177">
        <v>0.96699999999999997</v>
      </c>
      <c r="M177">
        <v>3.08</v>
      </c>
      <c r="N177">
        <v>-0.308</v>
      </c>
      <c r="O177" t="s">
        <v>112</v>
      </c>
      <c r="P177">
        <v>0.90100000000000002</v>
      </c>
      <c r="Q177">
        <v>6.5999999999999948E-2</v>
      </c>
      <c r="R177">
        <v>11.58</v>
      </c>
      <c r="S177">
        <v>-1.1579999999999999</v>
      </c>
      <c r="T177">
        <f t="shared" si="40"/>
        <v>-0.84999999999999987</v>
      </c>
      <c r="U177">
        <v>19.5</v>
      </c>
      <c r="V177">
        <f>U177/(2*3.14)</f>
        <v>3.105095541401274</v>
      </c>
      <c r="W177">
        <f>V177</f>
        <v>3.105095541401274</v>
      </c>
      <c r="X177">
        <f t="shared" si="33"/>
        <v>30.29001170179318</v>
      </c>
      <c r="Y177">
        <f>(L177-P177)/P177</f>
        <v>7.3251942286348445E-2</v>
      </c>
      <c r="Z177">
        <f t="shared" si="42"/>
        <v>4.7658385771395993E-6</v>
      </c>
      <c r="AA177">
        <f t="shared" si="43"/>
        <v>4.7658385771395997</v>
      </c>
      <c r="AB177">
        <f t="shared" si="44"/>
        <v>1.4435730627041583E-8</v>
      </c>
      <c r="AC177">
        <f t="shared" si="45"/>
        <v>1.4435730627041584E-2</v>
      </c>
      <c r="AD177">
        <f t="shared" si="34"/>
        <v>1.6983212502401868E-2</v>
      </c>
    </row>
    <row r="178" spans="1:31" hidden="1" x14ac:dyDescent="0.35">
      <c r="A178">
        <v>44764</v>
      </c>
      <c r="B178" s="2">
        <v>44764</v>
      </c>
      <c r="C178" t="s">
        <v>18</v>
      </c>
      <c r="D178" t="s">
        <v>181</v>
      </c>
      <c r="E178" t="s">
        <v>45</v>
      </c>
      <c r="F178" t="s">
        <v>46</v>
      </c>
      <c r="G178">
        <v>3</v>
      </c>
      <c r="H178" t="s">
        <v>37</v>
      </c>
      <c r="I178" t="s">
        <v>195</v>
      </c>
      <c r="J178" t="s">
        <v>494</v>
      </c>
      <c r="K178" t="s">
        <v>194</v>
      </c>
      <c r="L178">
        <v>0.97</v>
      </c>
      <c r="M178">
        <v>22.76</v>
      </c>
      <c r="N178">
        <v>-2.2760000000000002</v>
      </c>
      <c r="O178" t="s">
        <v>187</v>
      </c>
      <c r="P178">
        <v>0.94499999999999995</v>
      </c>
      <c r="Q178">
        <v>2.5000000000000022E-2</v>
      </c>
      <c r="R178">
        <v>33.85</v>
      </c>
      <c r="S178">
        <v>-3.3850000000000002</v>
      </c>
      <c r="T178">
        <f t="shared" si="40"/>
        <v>-1.109</v>
      </c>
      <c r="U178">
        <v>19.5</v>
      </c>
      <c r="V178">
        <f>U178/(2*3.14)</f>
        <v>3.105095541401274</v>
      </c>
      <c r="W178">
        <f>V178</f>
        <v>3.105095541401274</v>
      </c>
      <c r="X178">
        <f t="shared" si="33"/>
        <v>30.29001170179318</v>
      </c>
      <c r="Y178">
        <f>(L178-P178)/P178</f>
        <v>2.6455026455026481E-2</v>
      </c>
      <c r="Z178">
        <f t="shared" si="42"/>
        <v>1.3603621999454916E-6</v>
      </c>
      <c r="AA178">
        <f t="shared" si="43"/>
        <v>1.3603621999454916</v>
      </c>
      <c r="AB178">
        <f t="shared" si="44"/>
        <v>4.1205386955026053E-9</v>
      </c>
      <c r="AC178">
        <f t="shared" si="45"/>
        <v>4.1205386955026051E-3</v>
      </c>
      <c r="AD178">
        <f t="shared" si="34"/>
        <v>3.7155443602367947E-3</v>
      </c>
    </row>
    <row r="179" spans="1:31" hidden="1" x14ac:dyDescent="0.35">
      <c r="A179">
        <v>44778</v>
      </c>
      <c r="B179" s="2">
        <v>44778</v>
      </c>
      <c r="C179" t="s">
        <v>18</v>
      </c>
      <c r="D179" t="s">
        <v>196</v>
      </c>
      <c r="E179" t="s">
        <v>45</v>
      </c>
      <c r="F179" t="s">
        <v>46</v>
      </c>
      <c r="G179">
        <v>14</v>
      </c>
      <c r="H179" t="s">
        <v>37</v>
      </c>
      <c r="I179" t="s">
        <v>49</v>
      </c>
      <c r="J179" t="s">
        <v>437</v>
      </c>
      <c r="K179" t="s">
        <v>171</v>
      </c>
      <c r="L179">
        <v>0.90400000000000003</v>
      </c>
      <c r="M179">
        <v>5.67</v>
      </c>
      <c r="N179">
        <v>-0.56699999999999995</v>
      </c>
      <c r="O179" t="s">
        <v>175</v>
      </c>
      <c r="P179">
        <v>0.80500000000000005</v>
      </c>
      <c r="Q179">
        <v>9.8999999999999977E-2</v>
      </c>
      <c r="R179">
        <v>21.74</v>
      </c>
      <c r="S179">
        <v>-2.1739999999999999</v>
      </c>
      <c r="T179">
        <f t="shared" si="40"/>
        <v>-1.607</v>
      </c>
      <c r="U179">
        <v>60.85</v>
      </c>
      <c r="V179">
        <f>U179/2</f>
        <v>30.425000000000001</v>
      </c>
      <c r="W179">
        <f>V179/10</f>
        <v>3.0425</v>
      </c>
      <c r="X179">
        <f t="shared" si="33"/>
        <v>29.081089946937499</v>
      </c>
      <c r="Y179">
        <f>(L179-P179)/P179</f>
        <v>0.12298136645962729</v>
      </c>
      <c r="Z179">
        <f t="shared" si="42"/>
        <v>9.0186006650303142E-6</v>
      </c>
      <c r="AA179">
        <f t="shared" si="43"/>
        <v>9.0186006650303145</v>
      </c>
      <c r="AB179">
        <f t="shared" si="44"/>
        <v>2.6227073713525693E-8</v>
      </c>
      <c r="AC179">
        <f t="shared" si="45"/>
        <v>2.6227073713525693E-2</v>
      </c>
      <c r="AD179">
        <f t="shared" si="34"/>
        <v>1.6320518801198315E-2</v>
      </c>
    </row>
    <row r="180" spans="1:31" hidden="1" x14ac:dyDescent="0.35">
      <c r="A180">
        <v>44792</v>
      </c>
      <c r="B180" s="2">
        <v>44792</v>
      </c>
      <c r="C180" t="s">
        <v>18</v>
      </c>
      <c r="D180" t="s">
        <v>214</v>
      </c>
      <c r="E180" t="s">
        <v>45</v>
      </c>
      <c r="F180" t="s">
        <v>46</v>
      </c>
      <c r="G180">
        <v>10</v>
      </c>
      <c r="H180" t="s">
        <v>37</v>
      </c>
      <c r="I180" t="s">
        <v>49</v>
      </c>
      <c r="J180" t="s">
        <v>437</v>
      </c>
      <c r="K180" t="s">
        <v>207</v>
      </c>
      <c r="L180">
        <v>1.026</v>
      </c>
      <c r="M180">
        <v>10.58</v>
      </c>
      <c r="N180">
        <v>-1.0580000000000001</v>
      </c>
      <c r="O180" t="s">
        <v>105</v>
      </c>
      <c r="P180">
        <v>0.83099999999999996</v>
      </c>
      <c r="Q180">
        <v>0.19500000000000006</v>
      </c>
      <c r="R180">
        <v>17.010000000000002</v>
      </c>
      <c r="S180">
        <v>-1.7010000000000001</v>
      </c>
      <c r="T180">
        <f t="shared" si="40"/>
        <v>-0.64300000000000002</v>
      </c>
      <c r="U180">
        <v>60.85</v>
      </c>
      <c r="V180">
        <f>U180/2</f>
        <v>30.425000000000001</v>
      </c>
      <c r="W180">
        <f>V180/10</f>
        <v>3.0425</v>
      </c>
      <c r="X180">
        <f t="shared" si="33"/>
        <v>29.081089946937499</v>
      </c>
      <c r="Y180">
        <f>(P180-L180)/L180</f>
        <v>-0.19005847953216379</v>
      </c>
      <c r="Z180" t="e">
        <f t="shared" si="42"/>
        <v>#NUM!</v>
      </c>
      <c r="AA180" t="e">
        <f t="shared" si="43"/>
        <v>#NUM!</v>
      </c>
      <c r="AB180" t="e">
        <f t="shared" si="44"/>
        <v>#NUM!</v>
      </c>
      <c r="AC180" t="e">
        <f t="shared" si="45"/>
        <v>#NUM!</v>
      </c>
      <c r="AD180" t="e">
        <f t="shared" si="34"/>
        <v>#NUM!</v>
      </c>
    </row>
    <row r="181" spans="1:31" x14ac:dyDescent="0.35">
      <c r="A181">
        <v>44805</v>
      </c>
      <c r="B181" s="2">
        <v>44805</v>
      </c>
      <c r="C181" t="s">
        <v>18</v>
      </c>
      <c r="D181" t="s">
        <v>232</v>
      </c>
      <c r="E181" t="s">
        <v>45</v>
      </c>
      <c r="F181" t="s">
        <v>46</v>
      </c>
      <c r="G181">
        <v>9</v>
      </c>
      <c r="H181" t="s">
        <v>37</v>
      </c>
      <c r="I181" t="s">
        <v>49</v>
      </c>
      <c r="J181" t="s">
        <v>437</v>
      </c>
      <c r="K181" t="s">
        <v>237</v>
      </c>
      <c r="L181">
        <v>1.0429999999999999</v>
      </c>
      <c r="M181">
        <v>24.21</v>
      </c>
      <c r="N181">
        <v>-2.4210000000000003</v>
      </c>
      <c r="O181" t="s">
        <v>163</v>
      </c>
      <c r="P181">
        <v>0.96499999999999997</v>
      </c>
      <c r="Q181">
        <v>7.7999999999999958E-2</v>
      </c>
      <c r="R181">
        <v>29.05</v>
      </c>
      <c r="S181">
        <v>-2.9050000000000002</v>
      </c>
      <c r="T181">
        <f t="shared" si="40"/>
        <v>-0.48399999999999999</v>
      </c>
      <c r="U181">
        <v>60.85</v>
      </c>
      <c r="V181">
        <f>U181/2</f>
        <v>30.425000000000001</v>
      </c>
      <c r="W181">
        <f>V181/10</f>
        <v>3.0425</v>
      </c>
      <c r="X181">
        <f t="shared" si="33"/>
        <v>29.081089946937499</v>
      </c>
      <c r="Y181" t="s">
        <v>50</v>
      </c>
      <c r="Z181" t="s">
        <v>50</v>
      </c>
      <c r="AA181" t="s">
        <v>50</v>
      </c>
      <c r="AB181" t="s">
        <v>50</v>
      </c>
      <c r="AC181" t="s">
        <v>50</v>
      </c>
      <c r="AD181" t="e">
        <f t="shared" si="34"/>
        <v>#VALUE!</v>
      </c>
    </row>
    <row r="182" spans="1:31" hidden="1" x14ac:dyDescent="0.35">
      <c r="A182">
        <v>44720</v>
      </c>
      <c r="B182" s="2">
        <v>44720</v>
      </c>
      <c r="C182" t="s">
        <v>18</v>
      </c>
      <c r="D182" t="s">
        <v>19</v>
      </c>
      <c r="E182" t="s">
        <v>45</v>
      </c>
      <c r="F182" t="s">
        <v>46</v>
      </c>
      <c r="G182">
        <v>6</v>
      </c>
      <c r="H182" t="s">
        <v>29</v>
      </c>
      <c r="I182" t="s">
        <v>107</v>
      </c>
      <c r="J182" t="s">
        <v>417</v>
      </c>
      <c r="K182" t="s">
        <v>23</v>
      </c>
      <c r="L182">
        <v>0.69299999999999995</v>
      </c>
      <c r="M182">
        <v>10.210000000000001</v>
      </c>
      <c r="N182">
        <v>-1.0210000000000001</v>
      </c>
      <c r="O182" t="s">
        <v>105</v>
      </c>
      <c r="P182">
        <v>0.54</v>
      </c>
      <c r="Q182">
        <v>0.15299999999999991</v>
      </c>
      <c r="R182">
        <v>11.35</v>
      </c>
      <c r="S182">
        <v>-1.135</v>
      </c>
      <c r="T182">
        <f t="shared" si="40"/>
        <v>-0.11399999999999988</v>
      </c>
      <c r="U182">
        <v>17</v>
      </c>
      <c r="V182">
        <f>U182/(2*3.14)</f>
        <v>2.7070063694267517</v>
      </c>
      <c r="W182">
        <f>V182</f>
        <v>2.7070063694267517</v>
      </c>
      <c r="X182">
        <f t="shared" si="33"/>
        <v>23.021205474867134</v>
      </c>
      <c r="Y182">
        <f>(P182-L182)/L182</f>
        <v>-0.22077922077922066</v>
      </c>
      <c r="Z182" t="e">
        <f t="shared" ref="Z182:Z220" si="46">119*(10^-6)*(Y182^1.231)</f>
        <v>#NUM!</v>
      </c>
      <c r="AA182" t="e">
        <f t="shared" ref="AA182:AA220" si="47">Z182*10^6</f>
        <v>#NUM!</v>
      </c>
      <c r="AB182" t="e">
        <f t="shared" ref="AB182:AB220" si="48">Z182*(X182/10000)</f>
        <v>#NUM!</v>
      </c>
      <c r="AC182" t="e">
        <f t="shared" ref="AC182:AC220" si="49">AA182*(X182/10000)</f>
        <v>#NUM!</v>
      </c>
      <c r="AD182" t="e">
        <f t="shared" si="34"/>
        <v>#NUM!</v>
      </c>
    </row>
    <row r="183" spans="1:31" hidden="1" x14ac:dyDescent="0.35">
      <c r="A183">
        <v>44748</v>
      </c>
      <c r="B183" s="2">
        <v>44748</v>
      </c>
      <c r="C183" t="s">
        <v>18</v>
      </c>
      <c r="D183" t="s">
        <v>155</v>
      </c>
      <c r="E183" t="s">
        <v>45</v>
      </c>
      <c r="F183" t="s">
        <v>46</v>
      </c>
      <c r="G183">
        <v>7</v>
      </c>
      <c r="H183" t="s">
        <v>29</v>
      </c>
      <c r="I183" t="s">
        <v>107</v>
      </c>
      <c r="J183" t="s">
        <v>417</v>
      </c>
      <c r="K183" t="s">
        <v>169</v>
      </c>
      <c r="L183">
        <v>0.751</v>
      </c>
      <c r="M183">
        <v>13.89</v>
      </c>
      <c r="N183">
        <v>-1.389</v>
      </c>
      <c r="O183" t="s">
        <v>170</v>
      </c>
      <c r="P183">
        <v>0.57699999999999996</v>
      </c>
      <c r="Q183">
        <v>0.17400000000000004</v>
      </c>
      <c r="R183">
        <v>38.74</v>
      </c>
      <c r="S183">
        <v>-3.8740000000000001</v>
      </c>
      <c r="T183">
        <f t="shared" si="40"/>
        <v>-2.4850000000000003</v>
      </c>
      <c r="U183">
        <v>17</v>
      </c>
      <c r="V183">
        <f>U183/(2*3.14)</f>
        <v>2.7070063694267517</v>
      </c>
      <c r="W183">
        <f>V183</f>
        <v>2.7070063694267517</v>
      </c>
      <c r="X183">
        <f t="shared" si="33"/>
        <v>23.021205474867134</v>
      </c>
      <c r="Y183">
        <f t="shared" ref="Y183:Y188" si="50">(L183-P183)/P183</f>
        <v>0.30155979202772976</v>
      </c>
      <c r="Z183">
        <f t="shared" si="46"/>
        <v>2.7205434098284457E-5</v>
      </c>
      <c r="AA183">
        <f t="shared" si="47"/>
        <v>27.205434098284456</v>
      </c>
      <c r="AB183">
        <f t="shared" si="48"/>
        <v>6.2630188840956312E-8</v>
      </c>
      <c r="AC183">
        <f t="shared" si="49"/>
        <v>6.2630188840956322E-2</v>
      </c>
      <c r="AD183">
        <f t="shared" si="34"/>
        <v>2.5203295308231916E-2</v>
      </c>
    </row>
    <row r="184" spans="1:31" hidden="1" x14ac:dyDescent="0.35">
      <c r="A184">
        <v>44763</v>
      </c>
      <c r="B184" s="2">
        <v>44763</v>
      </c>
      <c r="C184" t="s">
        <v>18</v>
      </c>
      <c r="D184" t="s">
        <v>181</v>
      </c>
      <c r="E184" t="s">
        <v>45</v>
      </c>
      <c r="F184" t="s">
        <v>46</v>
      </c>
      <c r="G184">
        <v>1</v>
      </c>
      <c r="H184" t="s">
        <v>29</v>
      </c>
      <c r="I184" t="s">
        <v>107</v>
      </c>
      <c r="J184" t="s">
        <v>417</v>
      </c>
      <c r="K184" t="s">
        <v>190</v>
      </c>
      <c r="L184">
        <v>0.755</v>
      </c>
      <c r="M184">
        <v>26.23</v>
      </c>
      <c r="N184">
        <v>-2.6230000000000002</v>
      </c>
      <c r="O184" t="s">
        <v>163</v>
      </c>
      <c r="P184">
        <v>0.64900000000000002</v>
      </c>
      <c r="Q184">
        <v>0.10599999999999998</v>
      </c>
      <c r="R184">
        <v>40.74</v>
      </c>
      <c r="S184">
        <v>-4.0739999999999998</v>
      </c>
      <c r="T184">
        <f t="shared" si="40"/>
        <v>-1.4509999999999996</v>
      </c>
      <c r="U184">
        <v>17</v>
      </c>
      <c r="V184">
        <f>U184/(2*3.14)</f>
        <v>2.7070063694267517</v>
      </c>
      <c r="W184">
        <f>V184</f>
        <v>2.7070063694267517</v>
      </c>
      <c r="X184">
        <f t="shared" si="33"/>
        <v>23.021205474867134</v>
      </c>
      <c r="Y184">
        <f t="shared" si="50"/>
        <v>0.16332819722650227</v>
      </c>
      <c r="Z184">
        <f t="shared" si="46"/>
        <v>1.2788666432054903E-5</v>
      </c>
      <c r="AA184">
        <f t="shared" si="47"/>
        <v>12.788666432054903</v>
      </c>
      <c r="AB184">
        <f t="shared" si="48"/>
        <v>2.9441051768187188E-8</v>
      </c>
      <c r="AC184">
        <f t="shared" si="49"/>
        <v>2.9441051768187187E-2</v>
      </c>
      <c r="AD184">
        <f t="shared" si="34"/>
        <v>2.0290180405366776E-2</v>
      </c>
    </row>
    <row r="185" spans="1:31" hidden="1" x14ac:dyDescent="0.35">
      <c r="A185">
        <v>44779</v>
      </c>
      <c r="B185" s="2">
        <v>44779</v>
      </c>
      <c r="C185" t="s">
        <v>18</v>
      </c>
      <c r="D185" t="s">
        <v>196</v>
      </c>
      <c r="E185" t="s">
        <v>45</v>
      </c>
      <c r="F185" t="s">
        <v>46</v>
      </c>
      <c r="G185">
        <v>12</v>
      </c>
      <c r="H185" t="s">
        <v>29</v>
      </c>
      <c r="I185" t="s">
        <v>107</v>
      </c>
      <c r="J185" t="s">
        <v>417</v>
      </c>
      <c r="K185" t="s">
        <v>212</v>
      </c>
      <c r="L185">
        <v>0.72799999999999998</v>
      </c>
      <c r="M185">
        <v>10.41</v>
      </c>
      <c r="N185">
        <v>-1.0409999999999999</v>
      </c>
      <c r="O185" t="s">
        <v>178</v>
      </c>
      <c r="P185">
        <v>0.58799999999999997</v>
      </c>
      <c r="Q185">
        <v>0.14000000000000001</v>
      </c>
      <c r="R185">
        <v>25.57</v>
      </c>
      <c r="S185">
        <v>-2.5569999999999999</v>
      </c>
      <c r="T185">
        <f t="shared" si="40"/>
        <v>-1.516</v>
      </c>
      <c r="U185">
        <v>51.075000000000003</v>
      </c>
      <c r="V185">
        <f>U185/2</f>
        <v>25.537500000000001</v>
      </c>
      <c r="W185">
        <f>V185/10</f>
        <v>2.55375</v>
      </c>
      <c r="X185">
        <f t="shared" si="33"/>
        <v>20.488316062359374</v>
      </c>
      <c r="Y185">
        <f t="shared" si="50"/>
        <v>0.23809523809523814</v>
      </c>
      <c r="Z185">
        <f t="shared" si="46"/>
        <v>2.0338882385537271E-5</v>
      </c>
      <c r="AA185">
        <f t="shared" si="47"/>
        <v>20.338882385537271</v>
      </c>
      <c r="AB185">
        <f t="shared" si="48"/>
        <v>4.167094506700414E-8</v>
      </c>
      <c r="AC185">
        <f t="shared" si="49"/>
        <v>4.1670945067004139E-2</v>
      </c>
      <c r="AD185">
        <f t="shared" si="34"/>
        <v>2.7487430782984261E-2</v>
      </c>
    </row>
    <row r="186" spans="1:31" hidden="1" x14ac:dyDescent="0.35">
      <c r="A186">
        <v>44792</v>
      </c>
      <c r="B186" s="2">
        <v>44792</v>
      </c>
      <c r="C186" t="s">
        <v>18</v>
      </c>
      <c r="D186" t="s">
        <v>214</v>
      </c>
      <c r="E186" t="s">
        <v>45</v>
      </c>
      <c r="F186" t="s">
        <v>46</v>
      </c>
      <c r="G186">
        <v>9</v>
      </c>
      <c r="H186" t="s">
        <v>29</v>
      </c>
      <c r="I186" t="s">
        <v>107</v>
      </c>
      <c r="J186" t="s">
        <v>417</v>
      </c>
      <c r="K186" t="s">
        <v>207</v>
      </c>
      <c r="L186">
        <v>0.752</v>
      </c>
      <c r="M186">
        <v>17.86</v>
      </c>
      <c r="N186">
        <v>-1.786</v>
      </c>
      <c r="O186" t="s">
        <v>105</v>
      </c>
      <c r="P186">
        <v>0.63300000000000001</v>
      </c>
      <c r="Q186">
        <v>0.11899999999999999</v>
      </c>
      <c r="R186">
        <v>34.67</v>
      </c>
      <c r="S186">
        <v>-3.4670000000000001</v>
      </c>
      <c r="T186">
        <f t="shared" si="40"/>
        <v>-1.681</v>
      </c>
      <c r="U186">
        <v>51.075000000000003</v>
      </c>
      <c r="V186">
        <f>U186/2</f>
        <v>25.537500000000001</v>
      </c>
      <c r="W186">
        <f>V186/10</f>
        <v>2.55375</v>
      </c>
      <c r="X186">
        <f t="shared" si="33"/>
        <v>20.488316062359374</v>
      </c>
      <c r="Y186">
        <f t="shared" si="50"/>
        <v>0.18799368088467613</v>
      </c>
      <c r="Z186">
        <f t="shared" si="46"/>
        <v>1.5206081149561188E-5</v>
      </c>
      <c r="AA186">
        <f t="shared" si="47"/>
        <v>15.206081149561188</v>
      </c>
      <c r="AB186">
        <f t="shared" si="48"/>
        <v>3.1154699666209462E-8</v>
      </c>
      <c r="AC186">
        <f t="shared" si="49"/>
        <v>3.1154699666209457E-2</v>
      </c>
      <c r="AD186">
        <f t="shared" si="34"/>
        <v>1.8533432282099617E-2</v>
      </c>
    </row>
    <row r="187" spans="1:31" x14ac:dyDescent="0.35">
      <c r="A187">
        <v>44805</v>
      </c>
      <c r="B187" s="2">
        <v>44805</v>
      </c>
      <c r="C187" t="s">
        <v>18</v>
      </c>
      <c r="D187" t="s">
        <v>232</v>
      </c>
      <c r="E187" t="s">
        <v>45</v>
      </c>
      <c r="F187" t="s">
        <v>46</v>
      </c>
      <c r="G187">
        <v>12</v>
      </c>
      <c r="H187" t="s">
        <v>29</v>
      </c>
      <c r="I187" t="s">
        <v>107</v>
      </c>
      <c r="J187" t="s">
        <v>417</v>
      </c>
      <c r="K187" t="s">
        <v>237</v>
      </c>
      <c r="L187">
        <v>0.76800000000000002</v>
      </c>
      <c r="M187">
        <v>31.59</v>
      </c>
      <c r="N187">
        <v>-3.1589999999999998</v>
      </c>
      <c r="O187" t="s">
        <v>163</v>
      </c>
      <c r="P187">
        <v>0.70299999999999996</v>
      </c>
      <c r="Q187">
        <v>6.5000000000000058E-2</v>
      </c>
      <c r="R187">
        <v>41.05</v>
      </c>
      <c r="S187">
        <v>-4.1049999999999995</v>
      </c>
      <c r="T187">
        <f t="shared" si="40"/>
        <v>-0.94599999999999973</v>
      </c>
      <c r="U187">
        <v>51.075000000000003</v>
      </c>
      <c r="V187">
        <f>U187/2</f>
        <v>25.537500000000001</v>
      </c>
      <c r="W187">
        <f>V187/10</f>
        <v>2.55375</v>
      </c>
      <c r="X187">
        <f t="shared" si="33"/>
        <v>20.488316062359374</v>
      </c>
      <c r="Y187">
        <f t="shared" si="50"/>
        <v>9.2460881934566239E-2</v>
      </c>
      <c r="Z187">
        <f t="shared" si="46"/>
        <v>6.3480640254254355E-6</v>
      </c>
      <c r="AA187">
        <f t="shared" si="47"/>
        <v>6.3480640254254359</v>
      </c>
      <c r="AB187">
        <f t="shared" si="48"/>
        <v>1.3006114213700966E-8</v>
      </c>
      <c r="AC187">
        <f t="shared" si="49"/>
        <v>1.3006114213700966E-2</v>
      </c>
      <c r="AD187">
        <f t="shared" si="34"/>
        <v>1.3748535109620475E-2</v>
      </c>
    </row>
    <row r="188" spans="1:31" hidden="1" x14ac:dyDescent="0.35">
      <c r="A188">
        <v>44721</v>
      </c>
      <c r="B188" s="9">
        <v>44721</v>
      </c>
      <c r="C188" t="s">
        <v>18</v>
      </c>
      <c r="D188" t="s">
        <v>19</v>
      </c>
      <c r="E188" t="s">
        <v>45</v>
      </c>
      <c r="F188" t="s">
        <v>46</v>
      </c>
      <c r="G188">
        <v>6</v>
      </c>
      <c r="H188" t="s">
        <v>29</v>
      </c>
      <c r="I188" t="s">
        <v>54</v>
      </c>
      <c r="J188" t="s">
        <v>436</v>
      </c>
      <c r="K188" t="s">
        <v>23</v>
      </c>
      <c r="L188">
        <v>0.67300000000000004</v>
      </c>
      <c r="M188">
        <v>6.52</v>
      </c>
      <c r="N188">
        <v>-0.65199999999999991</v>
      </c>
      <c r="O188" t="s">
        <v>48</v>
      </c>
      <c r="P188">
        <v>0.51400000000000001</v>
      </c>
      <c r="Q188">
        <v>0.15900000000000003</v>
      </c>
      <c r="R188">
        <v>9.08</v>
      </c>
      <c r="S188">
        <v>-0.90800000000000003</v>
      </c>
      <c r="T188">
        <f t="shared" si="40"/>
        <v>-0.25600000000000012</v>
      </c>
      <c r="U188">
        <v>16</v>
      </c>
      <c r="V188">
        <f>U188/(2*3.14)</f>
        <v>2.5477707006369426</v>
      </c>
      <c r="W188">
        <f>V188</f>
        <v>2.5477707006369426</v>
      </c>
      <c r="X188">
        <f t="shared" si="33"/>
        <v>20.392486510608947</v>
      </c>
      <c r="Y188">
        <f t="shared" si="50"/>
        <v>0.30933852140077828</v>
      </c>
      <c r="Z188">
        <f t="shared" si="46"/>
        <v>2.8071862110349373E-5</v>
      </c>
      <c r="AA188">
        <f t="shared" si="47"/>
        <v>28.071862110349372</v>
      </c>
      <c r="AB188">
        <f t="shared" si="48"/>
        <v>5.7245506941297408E-8</v>
      </c>
      <c r="AC188">
        <f t="shared" si="49"/>
        <v>5.7245506941297403E-2</v>
      </c>
      <c r="AD188">
        <f t="shared" si="34"/>
        <v>0.22361526148944288</v>
      </c>
    </row>
    <row r="189" spans="1:31" hidden="1" x14ac:dyDescent="0.35">
      <c r="A189">
        <v>44748</v>
      </c>
      <c r="B189" s="2">
        <v>44748</v>
      </c>
      <c r="C189" t="s">
        <v>18</v>
      </c>
      <c r="D189" t="s">
        <v>155</v>
      </c>
      <c r="E189" t="s">
        <v>45</v>
      </c>
      <c r="F189" t="s">
        <v>46</v>
      </c>
      <c r="G189">
        <v>1</v>
      </c>
      <c r="H189" t="s">
        <v>29</v>
      </c>
      <c r="I189" t="s">
        <v>54</v>
      </c>
      <c r="J189" t="s">
        <v>436</v>
      </c>
      <c r="K189" t="s">
        <v>169</v>
      </c>
      <c r="L189">
        <v>0.70799999999999996</v>
      </c>
      <c r="M189">
        <v>15.64</v>
      </c>
      <c r="N189">
        <v>-1.5640000000000001</v>
      </c>
      <c r="O189" t="s">
        <v>170</v>
      </c>
      <c r="P189">
        <v>0.53800000000000003</v>
      </c>
      <c r="Q189">
        <v>0.16999999999999993</v>
      </c>
      <c r="R189">
        <v>31.73</v>
      </c>
      <c r="S189">
        <v>-3.173</v>
      </c>
      <c r="T189">
        <f t="shared" si="40"/>
        <v>-1.609</v>
      </c>
      <c r="U189">
        <v>16</v>
      </c>
      <c r="V189">
        <f>U189/(2*3.14)</f>
        <v>2.5477707006369426</v>
      </c>
      <c r="W189">
        <f>V189</f>
        <v>2.5477707006369426</v>
      </c>
      <c r="X189">
        <f t="shared" si="33"/>
        <v>20.392486510608947</v>
      </c>
      <c r="Y189">
        <f>(P189-L189)/L189</f>
        <v>-0.24011299435028241</v>
      </c>
      <c r="Z189" t="e">
        <f t="shared" si="46"/>
        <v>#NUM!</v>
      </c>
      <c r="AA189" t="e">
        <f t="shared" si="47"/>
        <v>#NUM!</v>
      </c>
      <c r="AB189" t="e">
        <f t="shared" si="48"/>
        <v>#NUM!</v>
      </c>
      <c r="AC189" t="e">
        <f t="shared" si="49"/>
        <v>#NUM!</v>
      </c>
      <c r="AD189" t="e">
        <f t="shared" si="34"/>
        <v>#NUM!</v>
      </c>
    </row>
    <row r="190" spans="1:31" hidden="1" x14ac:dyDescent="0.35">
      <c r="A190">
        <v>44764</v>
      </c>
      <c r="B190" s="2">
        <v>44764</v>
      </c>
      <c r="C190" t="s">
        <v>18</v>
      </c>
      <c r="D190" t="s">
        <v>181</v>
      </c>
      <c r="E190" t="s">
        <v>45</v>
      </c>
      <c r="F190" t="s">
        <v>46</v>
      </c>
      <c r="G190">
        <v>1</v>
      </c>
      <c r="H190" t="s">
        <v>29</v>
      </c>
      <c r="I190" t="s">
        <v>54</v>
      </c>
      <c r="J190" t="s">
        <v>436</v>
      </c>
      <c r="K190" t="s">
        <v>194</v>
      </c>
      <c r="L190">
        <v>0.68</v>
      </c>
      <c r="M190">
        <v>23.45</v>
      </c>
      <c r="N190">
        <v>-2.3449999999999998</v>
      </c>
      <c r="O190" t="s">
        <v>187</v>
      </c>
      <c r="P190">
        <v>0.58099999999999996</v>
      </c>
      <c r="Q190">
        <v>9.9000000000000088E-2</v>
      </c>
      <c r="R190" t="s">
        <v>103</v>
      </c>
      <c r="S190" t="e">
        <v>#VALUE!</v>
      </c>
      <c r="T190" t="e">
        <f t="shared" si="40"/>
        <v>#VALUE!</v>
      </c>
      <c r="U190">
        <v>16</v>
      </c>
      <c r="V190">
        <f>U190/(2*3.14)</f>
        <v>2.5477707006369426</v>
      </c>
      <c r="W190">
        <f>V190</f>
        <v>2.5477707006369426</v>
      </c>
      <c r="X190">
        <f t="shared" si="33"/>
        <v>20.392486510608947</v>
      </c>
      <c r="Y190">
        <f t="shared" ref="Y190:Y215" si="51">(L190-P190)/P190</f>
        <v>0.17039586919105007</v>
      </c>
      <c r="Z190">
        <f t="shared" si="46"/>
        <v>1.3473271674585239E-5</v>
      </c>
      <c r="AA190">
        <f t="shared" si="47"/>
        <v>13.47327167458524</v>
      </c>
      <c r="AB190">
        <f t="shared" si="48"/>
        <v>2.7475351087774913E-8</v>
      </c>
      <c r="AC190">
        <f t="shared" si="49"/>
        <v>2.7475351087774914E-2</v>
      </c>
      <c r="AD190" t="e">
        <f t="shared" si="34"/>
        <v>#VALUE!</v>
      </c>
    </row>
    <row r="191" spans="1:31" hidden="1" x14ac:dyDescent="0.35">
      <c r="A191">
        <v>44779</v>
      </c>
      <c r="B191" s="2">
        <v>44779</v>
      </c>
      <c r="C191" t="s">
        <v>18</v>
      </c>
      <c r="D191" t="s">
        <v>196</v>
      </c>
      <c r="E191" t="s">
        <v>45</v>
      </c>
      <c r="F191" t="s">
        <v>46</v>
      </c>
      <c r="G191">
        <v>10</v>
      </c>
      <c r="H191" t="s">
        <v>29</v>
      </c>
      <c r="I191" t="s">
        <v>54</v>
      </c>
      <c r="J191" t="s">
        <v>436</v>
      </c>
      <c r="K191" t="s">
        <v>212</v>
      </c>
      <c r="L191">
        <v>0.69199999999999995</v>
      </c>
      <c r="M191">
        <v>12.36</v>
      </c>
      <c r="N191">
        <v>-1.236</v>
      </c>
      <c r="O191" t="s">
        <v>178</v>
      </c>
      <c r="P191">
        <v>0.54900000000000004</v>
      </c>
      <c r="Q191">
        <v>0.1429999999999999</v>
      </c>
      <c r="R191">
        <v>27.45</v>
      </c>
      <c r="S191">
        <v>-2.7450000000000001</v>
      </c>
      <c r="T191">
        <f t="shared" si="40"/>
        <v>-1.5090000000000001</v>
      </c>
      <c r="U191">
        <v>52.625</v>
      </c>
      <c r="V191">
        <f>U191/2</f>
        <v>26.3125</v>
      </c>
      <c r="W191">
        <f>V191/10</f>
        <v>2.6312500000000001</v>
      </c>
      <c r="X191">
        <f t="shared" si="33"/>
        <v>21.750724733984374</v>
      </c>
      <c r="Y191">
        <f t="shared" si="51"/>
        <v>0.26047358834244061</v>
      </c>
      <c r="Z191">
        <f t="shared" si="46"/>
        <v>2.2717056987532365E-5</v>
      </c>
      <c r="AA191">
        <f t="shared" si="47"/>
        <v>22.717056987532366</v>
      </c>
      <c r="AB191">
        <f t="shared" si="48"/>
        <v>4.9411245330205273E-8</v>
      </c>
      <c r="AC191">
        <f t="shared" si="49"/>
        <v>4.9411245330205279E-2</v>
      </c>
      <c r="AD191">
        <f t="shared" si="34"/>
        <v>3.274436403592132E-2</v>
      </c>
      <c r="AE191">
        <v>26.544899999999998</v>
      </c>
    </row>
    <row r="192" spans="1:31" hidden="1" x14ac:dyDescent="0.35">
      <c r="A192">
        <v>44792</v>
      </c>
      <c r="B192" s="2">
        <v>44792</v>
      </c>
      <c r="C192" t="s">
        <v>18</v>
      </c>
      <c r="D192" t="s">
        <v>214</v>
      </c>
      <c r="E192" t="s">
        <v>45</v>
      </c>
      <c r="F192" t="s">
        <v>46</v>
      </c>
      <c r="G192">
        <v>4</v>
      </c>
      <c r="H192" t="s">
        <v>29</v>
      </c>
      <c r="I192" t="s">
        <v>54</v>
      </c>
      <c r="J192" t="s">
        <v>436</v>
      </c>
      <c r="K192" t="s">
        <v>226</v>
      </c>
      <c r="L192">
        <v>0.70799999999999996</v>
      </c>
      <c r="M192">
        <v>15.94</v>
      </c>
      <c r="N192">
        <v>-1.5939999999999999</v>
      </c>
      <c r="O192" t="s">
        <v>60</v>
      </c>
      <c r="P192">
        <v>0.54900000000000004</v>
      </c>
      <c r="Q192">
        <v>0.15899999999999992</v>
      </c>
      <c r="R192">
        <v>35.68</v>
      </c>
      <c r="S192">
        <v>-3.5680000000000001</v>
      </c>
      <c r="T192">
        <f t="shared" ref="T192:T223" si="52">S192-N192</f>
        <v>-1.9740000000000002</v>
      </c>
      <c r="U192">
        <v>52.625</v>
      </c>
      <c r="V192">
        <f>U192/2</f>
        <v>26.3125</v>
      </c>
      <c r="W192">
        <f>V192/10</f>
        <v>2.6312500000000001</v>
      </c>
      <c r="X192">
        <f t="shared" si="33"/>
        <v>21.750724733984374</v>
      </c>
      <c r="Y192">
        <f t="shared" si="51"/>
        <v>0.28961748633879764</v>
      </c>
      <c r="Z192">
        <f t="shared" si="46"/>
        <v>2.5885303741355889E-5</v>
      </c>
      <c r="AA192">
        <f t="shared" si="47"/>
        <v>25.885303741355891</v>
      </c>
      <c r="AB192">
        <f t="shared" si="48"/>
        <v>5.6302411633380777E-8</v>
      </c>
      <c r="AC192">
        <f t="shared" si="49"/>
        <v>5.6302411633380782E-2</v>
      </c>
      <c r="AD192">
        <f t="shared" si="34"/>
        <v>2.852199170890617E-2</v>
      </c>
      <c r="AE192">
        <v>26.544899999999998</v>
      </c>
    </row>
    <row r="193" spans="1:31" x14ac:dyDescent="0.35">
      <c r="A193">
        <v>44805</v>
      </c>
      <c r="B193" s="2">
        <v>44805</v>
      </c>
      <c r="C193" t="s">
        <v>18</v>
      </c>
      <c r="D193" t="s">
        <v>232</v>
      </c>
      <c r="E193" t="s">
        <v>45</v>
      </c>
      <c r="F193" t="s">
        <v>46</v>
      </c>
      <c r="G193">
        <v>11</v>
      </c>
      <c r="H193" t="s">
        <v>29</v>
      </c>
      <c r="I193" t="s">
        <v>54</v>
      </c>
      <c r="J193" t="s">
        <v>436</v>
      </c>
      <c r="K193" t="s">
        <v>241</v>
      </c>
      <c r="L193">
        <v>0.67</v>
      </c>
      <c r="M193">
        <v>34.36</v>
      </c>
      <c r="N193">
        <v>-3.4359999999999999</v>
      </c>
      <c r="O193" t="s">
        <v>242</v>
      </c>
      <c r="P193">
        <v>0.55700000000000005</v>
      </c>
      <c r="Q193">
        <v>0.11299999999999999</v>
      </c>
      <c r="R193">
        <v>44.34</v>
      </c>
      <c r="S193">
        <v>-4.4340000000000002</v>
      </c>
      <c r="T193">
        <f t="shared" si="52"/>
        <v>-0.99800000000000022</v>
      </c>
      <c r="U193">
        <v>52.625</v>
      </c>
      <c r="V193">
        <f>U193/2</f>
        <v>26.3125</v>
      </c>
      <c r="W193">
        <f>V193/10</f>
        <v>2.6312500000000001</v>
      </c>
      <c r="X193">
        <f t="shared" si="33"/>
        <v>21.750724733984374</v>
      </c>
      <c r="Y193">
        <f t="shared" si="51"/>
        <v>0.20287253141831235</v>
      </c>
      <c r="Z193">
        <f t="shared" si="46"/>
        <v>1.6700857870526277E-5</v>
      </c>
      <c r="AA193">
        <f t="shared" si="47"/>
        <v>16.700857870526278</v>
      </c>
      <c r="AB193">
        <f t="shared" si="48"/>
        <v>3.6325576236321346E-8</v>
      </c>
      <c r="AC193">
        <f t="shared" si="49"/>
        <v>3.632557623632135E-2</v>
      </c>
      <c r="AD193">
        <f t="shared" si="34"/>
        <v>3.6398372982285911E-2</v>
      </c>
      <c r="AE193">
        <v>26.544899999999998</v>
      </c>
    </row>
    <row r="194" spans="1:31" hidden="1" x14ac:dyDescent="0.35">
      <c r="A194">
        <v>44720</v>
      </c>
      <c r="B194" s="2">
        <v>44720</v>
      </c>
      <c r="C194" t="s">
        <v>18</v>
      </c>
      <c r="D194" t="s">
        <v>19</v>
      </c>
      <c r="E194" t="s">
        <v>45</v>
      </c>
      <c r="F194" t="s">
        <v>46</v>
      </c>
      <c r="G194">
        <v>1</v>
      </c>
      <c r="H194" t="s">
        <v>41</v>
      </c>
      <c r="I194" t="s">
        <v>104</v>
      </c>
      <c r="J194" t="s">
        <v>416</v>
      </c>
      <c r="K194" t="s">
        <v>23</v>
      </c>
      <c r="L194">
        <v>0.74399999999999999</v>
      </c>
      <c r="M194">
        <v>10.67</v>
      </c>
      <c r="N194">
        <v>-1.0669999999999999</v>
      </c>
      <c r="O194" t="s">
        <v>105</v>
      </c>
      <c r="P194">
        <v>0.60399999999999998</v>
      </c>
      <c r="Q194">
        <v>0.14000000000000001</v>
      </c>
      <c r="R194">
        <v>17.559999999999999</v>
      </c>
      <c r="S194">
        <v>-1.7559999999999998</v>
      </c>
      <c r="T194">
        <f t="shared" si="52"/>
        <v>-0.68899999999999983</v>
      </c>
      <c r="U194">
        <v>35.75</v>
      </c>
      <c r="V194">
        <f>U194/(2*3.14)</f>
        <v>5.6926751592356686</v>
      </c>
      <c r="W194">
        <f>V194</f>
        <v>5.6926751592356686</v>
      </c>
      <c r="X194">
        <f t="shared" ref="X194:X257" si="53">(W194^2)*3.14159</f>
        <v>101.80809488658261</v>
      </c>
      <c r="Y194">
        <f t="shared" si="51"/>
        <v>0.23178807947019869</v>
      </c>
      <c r="Z194">
        <f t="shared" si="46"/>
        <v>1.967768942934387E-5</v>
      </c>
      <c r="AA194">
        <f t="shared" si="47"/>
        <v>19.677689429343872</v>
      </c>
      <c r="AB194">
        <f t="shared" si="48"/>
        <v>2.0033480725713442E-7</v>
      </c>
      <c r="AC194">
        <f t="shared" si="49"/>
        <v>0.20033480725713443</v>
      </c>
      <c r="AD194">
        <f t="shared" ref="AD194:AD237" si="54">AC194/ABS(T194)</f>
        <v>0.29076169413227065</v>
      </c>
      <c r="AE194">
        <v>26.544899999999998</v>
      </c>
    </row>
    <row r="195" spans="1:31" hidden="1" x14ac:dyDescent="0.35">
      <c r="A195">
        <v>44748</v>
      </c>
      <c r="B195" s="2">
        <v>44748</v>
      </c>
      <c r="C195" t="s">
        <v>18</v>
      </c>
      <c r="D195" t="s">
        <v>155</v>
      </c>
      <c r="E195" t="s">
        <v>45</v>
      </c>
      <c r="F195" t="s">
        <v>46</v>
      </c>
      <c r="G195">
        <v>13</v>
      </c>
      <c r="H195" t="s">
        <v>41</v>
      </c>
      <c r="I195" t="s">
        <v>104</v>
      </c>
      <c r="J195" t="s">
        <v>416</v>
      </c>
      <c r="K195" t="s">
        <v>171</v>
      </c>
      <c r="L195">
        <v>0.85799999999999998</v>
      </c>
      <c r="M195">
        <v>21.63</v>
      </c>
      <c r="N195">
        <v>-2.1629999999999998</v>
      </c>
      <c r="O195" t="s">
        <v>112</v>
      </c>
      <c r="P195">
        <v>0.629</v>
      </c>
      <c r="Q195">
        <v>0.22899999999999998</v>
      </c>
      <c r="R195">
        <v>31.23</v>
      </c>
      <c r="S195">
        <v>-3.1230000000000002</v>
      </c>
      <c r="T195">
        <f t="shared" si="52"/>
        <v>-0.96000000000000041</v>
      </c>
      <c r="U195">
        <v>35.75</v>
      </c>
      <c r="V195">
        <f>U195/(2*3.14)</f>
        <v>5.6926751592356686</v>
      </c>
      <c r="W195">
        <f>V195</f>
        <v>5.6926751592356686</v>
      </c>
      <c r="X195">
        <f t="shared" si="53"/>
        <v>101.80809488658261</v>
      </c>
      <c r="Y195">
        <f t="shared" si="51"/>
        <v>0.36406995230524641</v>
      </c>
      <c r="Z195">
        <f t="shared" si="46"/>
        <v>3.4305637610514698E-5</v>
      </c>
      <c r="AA195">
        <f t="shared" si="47"/>
        <v>34.305637610514701</v>
      </c>
      <c r="AB195">
        <f t="shared" si="48"/>
        <v>3.4925916089959972E-7</v>
      </c>
      <c r="AC195">
        <f t="shared" si="49"/>
        <v>0.34925916089959974</v>
      </c>
      <c r="AD195">
        <f t="shared" si="54"/>
        <v>0.36381162593708288</v>
      </c>
      <c r="AE195">
        <v>26.544899999999998</v>
      </c>
    </row>
    <row r="196" spans="1:31" hidden="1" x14ac:dyDescent="0.35">
      <c r="A196">
        <v>44764</v>
      </c>
      <c r="B196" s="2">
        <v>44764</v>
      </c>
      <c r="C196" t="s">
        <v>18</v>
      </c>
      <c r="D196" t="s">
        <v>181</v>
      </c>
      <c r="E196" t="s">
        <v>45</v>
      </c>
      <c r="F196" t="s">
        <v>46</v>
      </c>
      <c r="G196">
        <v>4</v>
      </c>
      <c r="H196" t="s">
        <v>41</v>
      </c>
      <c r="I196" t="s">
        <v>104</v>
      </c>
      <c r="J196" t="s">
        <v>416</v>
      </c>
      <c r="K196" t="s">
        <v>194</v>
      </c>
      <c r="L196">
        <v>0.80400000000000005</v>
      </c>
      <c r="M196">
        <v>28.12</v>
      </c>
      <c r="N196">
        <v>-2.8120000000000003</v>
      </c>
      <c r="O196" t="s">
        <v>187</v>
      </c>
      <c r="P196">
        <v>0.64800000000000002</v>
      </c>
      <c r="Q196">
        <v>0.15600000000000003</v>
      </c>
      <c r="R196">
        <v>34.840000000000003</v>
      </c>
      <c r="S196">
        <v>-3.4840000000000004</v>
      </c>
      <c r="T196">
        <f t="shared" si="52"/>
        <v>-0.67200000000000015</v>
      </c>
      <c r="U196">
        <v>35.75</v>
      </c>
      <c r="V196">
        <f>U196/(2*3.14)</f>
        <v>5.6926751592356686</v>
      </c>
      <c r="W196">
        <f>V196</f>
        <v>5.6926751592356686</v>
      </c>
      <c r="X196">
        <f t="shared" si="53"/>
        <v>101.80809488658261</v>
      </c>
      <c r="Y196">
        <f t="shared" si="51"/>
        <v>0.24074074074074078</v>
      </c>
      <c r="Z196">
        <f t="shared" si="46"/>
        <v>2.0617429098615299E-5</v>
      </c>
      <c r="AA196">
        <f t="shared" si="47"/>
        <v>20.6174290986153</v>
      </c>
      <c r="AB196">
        <f t="shared" si="48"/>
        <v>2.0990211779892155E-7</v>
      </c>
      <c r="AC196">
        <f t="shared" si="49"/>
        <v>0.20990211779892157</v>
      </c>
      <c r="AD196">
        <f t="shared" si="54"/>
        <v>0.31235434196268086</v>
      </c>
      <c r="AE196">
        <v>26.544899999999998</v>
      </c>
    </row>
    <row r="197" spans="1:31" hidden="1" x14ac:dyDescent="0.35">
      <c r="A197">
        <v>44779</v>
      </c>
      <c r="B197" s="2">
        <v>44779</v>
      </c>
      <c r="C197" t="s">
        <v>18</v>
      </c>
      <c r="D197" t="s">
        <v>196</v>
      </c>
      <c r="E197" t="s">
        <v>45</v>
      </c>
      <c r="F197" t="s">
        <v>46</v>
      </c>
      <c r="G197">
        <v>15</v>
      </c>
      <c r="H197" t="s">
        <v>41</v>
      </c>
      <c r="I197" t="s">
        <v>104</v>
      </c>
      <c r="J197" t="s">
        <v>416</v>
      </c>
      <c r="K197" t="s">
        <v>212</v>
      </c>
      <c r="L197">
        <v>0.86499999999999999</v>
      </c>
      <c r="M197">
        <v>8.0399999999999991</v>
      </c>
      <c r="N197">
        <v>-0.80399999999999994</v>
      </c>
      <c r="O197" t="s">
        <v>178</v>
      </c>
      <c r="P197">
        <v>0.65300000000000002</v>
      </c>
      <c r="Q197">
        <v>0.21199999999999997</v>
      </c>
      <c r="R197">
        <v>21.34</v>
      </c>
      <c r="S197">
        <v>-2.1339999999999999</v>
      </c>
      <c r="T197">
        <f t="shared" si="52"/>
        <v>-1.33</v>
      </c>
      <c r="U197">
        <v>111.32499999999999</v>
      </c>
      <c r="V197">
        <f>U197/2</f>
        <v>55.662499999999994</v>
      </c>
      <c r="W197">
        <f>V197/10</f>
        <v>5.5662499999999993</v>
      </c>
      <c r="X197">
        <f t="shared" si="53"/>
        <v>97.336319847359349</v>
      </c>
      <c r="Y197">
        <f t="shared" si="51"/>
        <v>0.32465543644716688</v>
      </c>
      <c r="Z197">
        <f t="shared" si="46"/>
        <v>2.9792591377034631E-5</v>
      </c>
      <c r="AA197">
        <f t="shared" si="47"/>
        <v>29.792591377034633</v>
      </c>
      <c r="AB197">
        <f t="shared" si="48"/>
        <v>2.899901203356723E-7</v>
      </c>
      <c r="AC197">
        <f t="shared" si="49"/>
        <v>0.28999012033567229</v>
      </c>
      <c r="AD197">
        <f t="shared" si="54"/>
        <v>0.21803768446291147</v>
      </c>
      <c r="AE197">
        <v>26.544899999999998</v>
      </c>
    </row>
    <row r="198" spans="1:31" hidden="1" x14ac:dyDescent="0.35">
      <c r="A198">
        <v>44792</v>
      </c>
      <c r="B198" s="2">
        <v>44792</v>
      </c>
      <c r="C198" t="s">
        <v>18</v>
      </c>
      <c r="D198" t="s">
        <v>214</v>
      </c>
      <c r="E198" t="s">
        <v>45</v>
      </c>
      <c r="F198" t="s">
        <v>46</v>
      </c>
      <c r="G198">
        <v>15</v>
      </c>
      <c r="H198" t="s">
        <v>41</v>
      </c>
      <c r="I198" t="s">
        <v>104</v>
      </c>
      <c r="J198" t="s">
        <v>416</v>
      </c>
      <c r="K198" t="s">
        <v>207</v>
      </c>
      <c r="L198">
        <v>0.86799999999999999</v>
      </c>
      <c r="M198">
        <v>7.48</v>
      </c>
      <c r="N198">
        <v>-0.748</v>
      </c>
      <c r="O198" t="s">
        <v>105</v>
      </c>
      <c r="P198">
        <v>0.64700000000000002</v>
      </c>
      <c r="Q198">
        <v>0.22099999999999997</v>
      </c>
      <c r="R198">
        <v>28.54</v>
      </c>
      <c r="S198">
        <v>-2.8540000000000001</v>
      </c>
      <c r="T198">
        <f t="shared" si="52"/>
        <v>-2.1059999999999999</v>
      </c>
      <c r="U198">
        <v>111.32499999999999</v>
      </c>
      <c r="V198">
        <f>U198/2</f>
        <v>55.662499999999994</v>
      </c>
      <c r="W198">
        <f>V198/10</f>
        <v>5.5662499999999993</v>
      </c>
      <c r="X198">
        <f t="shared" si="53"/>
        <v>97.336319847359349</v>
      </c>
      <c r="Y198">
        <f t="shared" si="51"/>
        <v>0.34157650695517772</v>
      </c>
      <c r="Z198">
        <f t="shared" si="46"/>
        <v>3.1715435610527728E-5</v>
      </c>
      <c r="AA198">
        <f t="shared" si="47"/>
        <v>31.715435610527727</v>
      </c>
      <c r="AB198">
        <f t="shared" si="48"/>
        <v>3.0870637846846577E-7</v>
      </c>
      <c r="AC198">
        <f t="shared" si="49"/>
        <v>0.30870637846846577</v>
      </c>
      <c r="AD198">
        <f t="shared" si="54"/>
        <v>0.14658422529366846</v>
      </c>
      <c r="AE198">
        <v>26.544899999999998</v>
      </c>
    </row>
    <row r="199" spans="1:31" x14ac:dyDescent="0.35">
      <c r="A199">
        <v>44805</v>
      </c>
      <c r="B199" s="2">
        <v>44805</v>
      </c>
      <c r="C199" t="s">
        <v>18</v>
      </c>
      <c r="D199" t="s">
        <v>232</v>
      </c>
      <c r="E199" t="s">
        <v>45</v>
      </c>
      <c r="F199" t="s">
        <v>46</v>
      </c>
      <c r="G199">
        <v>15</v>
      </c>
      <c r="H199" t="s">
        <v>41</v>
      </c>
      <c r="I199" t="s">
        <v>104</v>
      </c>
      <c r="J199" t="s">
        <v>416</v>
      </c>
      <c r="K199" t="s">
        <v>241</v>
      </c>
      <c r="L199">
        <v>0.81899999999999995</v>
      </c>
      <c r="M199">
        <v>24.43</v>
      </c>
      <c r="N199">
        <v>-2.4430000000000001</v>
      </c>
      <c r="O199" t="s">
        <v>242</v>
      </c>
      <c r="P199">
        <v>0.66900000000000004</v>
      </c>
      <c r="Q199">
        <v>0.14999999999999991</v>
      </c>
      <c r="R199">
        <v>32.119999999999997</v>
      </c>
      <c r="S199">
        <v>-3.2119999999999997</v>
      </c>
      <c r="T199">
        <f t="shared" si="52"/>
        <v>-0.76899999999999968</v>
      </c>
      <c r="U199">
        <v>111.32499999999999</v>
      </c>
      <c r="V199">
        <f>U199/2</f>
        <v>55.662499999999994</v>
      </c>
      <c r="W199">
        <f>V199/10</f>
        <v>5.5662499999999993</v>
      </c>
      <c r="X199">
        <f t="shared" si="53"/>
        <v>97.336319847359349</v>
      </c>
      <c r="Y199">
        <f t="shared" si="51"/>
        <v>0.22421524663677114</v>
      </c>
      <c r="Z199">
        <f t="shared" si="46"/>
        <v>1.8889295049929115E-5</v>
      </c>
      <c r="AA199">
        <f t="shared" si="47"/>
        <v>18.889295049929114</v>
      </c>
      <c r="AB199">
        <f t="shared" si="48"/>
        <v>1.8386144646710419E-7</v>
      </c>
      <c r="AC199">
        <f t="shared" si="49"/>
        <v>0.1838614464671042</v>
      </c>
      <c r="AD199">
        <f t="shared" si="54"/>
        <v>0.23909160788960243</v>
      </c>
    </row>
    <row r="200" spans="1:31" hidden="1" x14ac:dyDescent="0.35">
      <c r="A200">
        <v>44720</v>
      </c>
      <c r="B200" s="2">
        <v>44720</v>
      </c>
      <c r="C200" t="s">
        <v>18</v>
      </c>
      <c r="D200" t="s">
        <v>19</v>
      </c>
      <c r="E200" t="s">
        <v>45</v>
      </c>
      <c r="F200" t="s">
        <v>46</v>
      </c>
      <c r="G200">
        <v>7</v>
      </c>
      <c r="H200" t="s">
        <v>41</v>
      </c>
      <c r="I200" t="s">
        <v>108</v>
      </c>
      <c r="J200" t="s">
        <v>415</v>
      </c>
      <c r="K200" t="s">
        <v>23</v>
      </c>
      <c r="L200">
        <v>0.53700000000000003</v>
      </c>
      <c r="M200">
        <v>5.18</v>
      </c>
      <c r="N200">
        <v>-0.51800000000000002</v>
      </c>
      <c r="O200" t="s">
        <v>105</v>
      </c>
      <c r="P200">
        <v>0.46700000000000003</v>
      </c>
      <c r="Q200">
        <v>7.0000000000000007E-2</v>
      </c>
      <c r="R200">
        <v>15.54</v>
      </c>
      <c r="S200">
        <v>-1.5539999999999998</v>
      </c>
      <c r="T200">
        <f t="shared" si="52"/>
        <v>-1.0359999999999998</v>
      </c>
      <c r="U200">
        <v>28.75</v>
      </c>
      <c r="V200">
        <f>U200/(2*3.14)</f>
        <v>4.5780254777070066</v>
      </c>
      <c r="W200">
        <f>V200</f>
        <v>4.5780254777070066</v>
      </c>
      <c r="X200">
        <f t="shared" si="53"/>
        <v>65.842439966504728</v>
      </c>
      <c r="Y200">
        <f t="shared" si="51"/>
        <v>0.14989293361884368</v>
      </c>
      <c r="Z200">
        <f t="shared" si="46"/>
        <v>1.15062437162617E-5</v>
      </c>
      <c r="AA200">
        <f t="shared" si="47"/>
        <v>11.5062437162617</v>
      </c>
      <c r="AB200">
        <f t="shared" si="48"/>
        <v>7.5759916112793327E-8</v>
      </c>
      <c r="AC200">
        <f t="shared" si="49"/>
        <v>7.5759916112793327E-2</v>
      </c>
      <c r="AD200">
        <f t="shared" si="54"/>
        <v>7.3127332155205921E-2</v>
      </c>
    </row>
    <row r="201" spans="1:31" hidden="1" x14ac:dyDescent="0.35">
      <c r="A201">
        <v>44735</v>
      </c>
      <c r="B201" s="2">
        <v>44735</v>
      </c>
      <c r="C201" t="s">
        <v>18</v>
      </c>
      <c r="D201" t="s">
        <v>141</v>
      </c>
      <c r="E201" t="s">
        <v>45</v>
      </c>
      <c r="F201" t="s">
        <v>46</v>
      </c>
      <c r="G201">
        <v>4</v>
      </c>
      <c r="H201" t="s">
        <v>41</v>
      </c>
      <c r="I201" t="s">
        <v>108</v>
      </c>
      <c r="J201" t="s">
        <v>415</v>
      </c>
      <c r="K201" t="s">
        <v>153</v>
      </c>
      <c r="L201">
        <v>0.85799999999999998</v>
      </c>
      <c r="M201">
        <v>13.76</v>
      </c>
      <c r="N201">
        <v>-1.3759999999999999</v>
      </c>
      <c r="O201" t="s">
        <v>154</v>
      </c>
      <c r="P201">
        <v>0.63500000000000001</v>
      </c>
      <c r="Q201">
        <v>0.22299999999999998</v>
      </c>
      <c r="S201">
        <v>0</v>
      </c>
      <c r="T201">
        <f t="shared" si="52"/>
        <v>1.3759999999999999</v>
      </c>
      <c r="U201">
        <v>28.75</v>
      </c>
      <c r="V201">
        <f>U201/(2*3.14)</f>
        <v>4.5780254777070066</v>
      </c>
      <c r="W201">
        <f>V201</f>
        <v>4.5780254777070066</v>
      </c>
      <c r="X201">
        <f t="shared" si="53"/>
        <v>65.842439966504728</v>
      </c>
      <c r="Y201">
        <f t="shared" si="51"/>
        <v>0.35118110236220468</v>
      </c>
      <c r="Z201">
        <f t="shared" si="46"/>
        <v>3.2816766879895326E-5</v>
      </c>
      <c r="AA201">
        <f t="shared" si="47"/>
        <v>32.816766879895326</v>
      </c>
      <c r="AB201">
        <f t="shared" si="48"/>
        <v>2.1607360031842889E-7</v>
      </c>
      <c r="AC201">
        <f t="shared" si="49"/>
        <v>0.21607360031842887</v>
      </c>
      <c r="AD201">
        <f t="shared" si="54"/>
        <v>0.15703023278955588</v>
      </c>
    </row>
    <row r="202" spans="1:31" hidden="1" x14ac:dyDescent="0.35">
      <c r="A202">
        <v>44748</v>
      </c>
      <c r="B202" s="2">
        <v>44748</v>
      </c>
      <c r="C202" t="s">
        <v>18</v>
      </c>
      <c r="D202" t="s">
        <v>155</v>
      </c>
      <c r="E202" t="s">
        <v>45</v>
      </c>
      <c r="F202" t="s">
        <v>46</v>
      </c>
      <c r="G202">
        <v>12</v>
      </c>
      <c r="H202" t="s">
        <v>41</v>
      </c>
      <c r="I202" t="s">
        <v>108</v>
      </c>
      <c r="J202" t="s">
        <v>415</v>
      </c>
      <c r="K202" t="s">
        <v>171</v>
      </c>
      <c r="L202">
        <v>0.75600000000000001</v>
      </c>
      <c r="M202">
        <v>15.64</v>
      </c>
      <c r="N202">
        <v>-1.5640000000000001</v>
      </c>
      <c r="O202" t="s">
        <v>112</v>
      </c>
      <c r="P202">
        <v>0.58699999999999997</v>
      </c>
      <c r="Q202">
        <v>0.16900000000000004</v>
      </c>
      <c r="R202">
        <v>18.32</v>
      </c>
      <c r="S202">
        <v>-1.8320000000000001</v>
      </c>
      <c r="T202">
        <f t="shared" si="52"/>
        <v>-0.26800000000000002</v>
      </c>
      <c r="U202">
        <v>28.75</v>
      </c>
      <c r="V202">
        <f>U202/(2*3.14)</f>
        <v>4.5780254777070066</v>
      </c>
      <c r="W202">
        <f>V202</f>
        <v>4.5780254777070066</v>
      </c>
      <c r="X202">
        <f t="shared" si="53"/>
        <v>65.842439966504728</v>
      </c>
      <c r="Y202">
        <f t="shared" si="51"/>
        <v>0.28790459965928455</v>
      </c>
      <c r="Z202">
        <f t="shared" si="46"/>
        <v>2.5696974416167819E-5</v>
      </c>
      <c r="AA202">
        <f t="shared" si="47"/>
        <v>25.696974416167819</v>
      </c>
      <c r="AB202">
        <f t="shared" si="48"/>
        <v>1.6919514953173376E-7</v>
      </c>
      <c r="AC202">
        <f t="shared" si="49"/>
        <v>0.16919514953173376</v>
      </c>
      <c r="AD202">
        <f t="shared" si="54"/>
        <v>0.63132518481990207</v>
      </c>
    </row>
    <row r="203" spans="1:31" hidden="1" x14ac:dyDescent="0.35">
      <c r="A203">
        <v>44779</v>
      </c>
      <c r="B203" s="2">
        <v>44779</v>
      </c>
      <c r="C203" t="s">
        <v>18</v>
      </c>
      <c r="D203" t="s">
        <v>196</v>
      </c>
      <c r="E203" t="s">
        <v>45</v>
      </c>
      <c r="F203" t="s">
        <v>46</v>
      </c>
      <c r="G203">
        <v>13</v>
      </c>
      <c r="H203" t="s">
        <v>41</v>
      </c>
      <c r="I203" t="s">
        <v>108</v>
      </c>
      <c r="J203" t="s">
        <v>415</v>
      </c>
      <c r="K203" t="s">
        <v>212</v>
      </c>
      <c r="L203">
        <v>0.77200000000000002</v>
      </c>
      <c r="M203">
        <v>5.53</v>
      </c>
      <c r="N203">
        <v>-0.55300000000000005</v>
      </c>
      <c r="O203" t="s">
        <v>178</v>
      </c>
      <c r="P203">
        <v>0.60099999999999998</v>
      </c>
      <c r="Q203">
        <v>0.17100000000000004</v>
      </c>
      <c r="R203">
        <v>14.78</v>
      </c>
      <c r="S203">
        <v>-1.478</v>
      </c>
      <c r="T203">
        <f t="shared" si="52"/>
        <v>-0.92499999999999993</v>
      </c>
      <c r="U203">
        <v>92.125</v>
      </c>
      <c r="V203">
        <f>U203/2</f>
        <v>46.0625</v>
      </c>
      <c r="W203">
        <f>V203/10</f>
        <v>4.6062500000000002</v>
      </c>
      <c r="X203">
        <f t="shared" si="53"/>
        <v>66.656808543359375</v>
      </c>
      <c r="Y203">
        <f t="shared" si="51"/>
        <v>0.28452579034941772</v>
      </c>
      <c r="Z203">
        <f t="shared" si="46"/>
        <v>2.5326238843668762E-5</v>
      </c>
      <c r="AA203">
        <f t="shared" si="47"/>
        <v>25.326238843668762</v>
      </c>
      <c r="AB203">
        <f t="shared" si="48"/>
        <v>1.6881662537258199E-7</v>
      </c>
      <c r="AC203">
        <f t="shared" si="49"/>
        <v>0.16881662537258199</v>
      </c>
      <c r="AD203">
        <f t="shared" si="54"/>
        <v>0.18250445986225081</v>
      </c>
    </row>
    <row r="204" spans="1:31" hidden="1" x14ac:dyDescent="0.35">
      <c r="A204">
        <v>44792</v>
      </c>
      <c r="B204" s="2">
        <v>44792</v>
      </c>
      <c r="C204" t="s">
        <v>18</v>
      </c>
      <c r="D204" t="s">
        <v>214</v>
      </c>
      <c r="E204" t="s">
        <v>45</v>
      </c>
      <c r="F204" t="s">
        <v>46</v>
      </c>
      <c r="G204">
        <v>12</v>
      </c>
      <c r="H204" t="s">
        <v>41</v>
      </c>
      <c r="I204" t="s">
        <v>108</v>
      </c>
      <c r="J204" t="s">
        <v>415</v>
      </c>
      <c r="K204" t="s">
        <v>207</v>
      </c>
      <c r="L204">
        <v>0.79100000000000004</v>
      </c>
      <c r="M204">
        <v>4.57</v>
      </c>
      <c r="N204">
        <v>-0.45700000000000002</v>
      </c>
      <c r="O204" t="s">
        <v>105</v>
      </c>
      <c r="P204">
        <v>0.61399999999999999</v>
      </c>
      <c r="Q204">
        <v>0.17700000000000005</v>
      </c>
      <c r="R204">
        <v>24.54</v>
      </c>
      <c r="S204">
        <v>-2.4539999999999997</v>
      </c>
      <c r="T204">
        <f t="shared" si="52"/>
        <v>-1.9969999999999997</v>
      </c>
      <c r="U204">
        <v>92.125</v>
      </c>
      <c r="V204">
        <f>U204/2</f>
        <v>46.0625</v>
      </c>
      <c r="W204">
        <f>V204/10</f>
        <v>4.6062500000000002</v>
      </c>
      <c r="X204">
        <f t="shared" si="53"/>
        <v>66.656808543359375</v>
      </c>
      <c r="Y204">
        <f t="shared" si="51"/>
        <v>0.28827361563517923</v>
      </c>
      <c r="Z204">
        <f t="shared" si="46"/>
        <v>2.573752535162688E-5</v>
      </c>
      <c r="AA204">
        <f t="shared" si="47"/>
        <v>25.737525351626882</v>
      </c>
      <c r="AB204">
        <f t="shared" si="48"/>
        <v>1.7155812997432511E-7</v>
      </c>
      <c r="AC204">
        <f t="shared" si="49"/>
        <v>0.17155812997432512</v>
      </c>
      <c r="AD204">
        <f t="shared" si="54"/>
        <v>8.5907926877478794E-2</v>
      </c>
    </row>
    <row r="205" spans="1:31" x14ac:dyDescent="0.35">
      <c r="A205">
        <v>44805</v>
      </c>
      <c r="B205" s="2">
        <v>44805</v>
      </c>
      <c r="C205" t="s">
        <v>18</v>
      </c>
      <c r="D205" t="s">
        <v>232</v>
      </c>
      <c r="E205" t="s">
        <v>45</v>
      </c>
      <c r="F205" t="s">
        <v>46</v>
      </c>
      <c r="G205">
        <v>16</v>
      </c>
      <c r="H205" t="s">
        <v>41</v>
      </c>
      <c r="I205" t="s">
        <v>108</v>
      </c>
      <c r="J205" t="s">
        <v>415</v>
      </c>
      <c r="K205" t="s">
        <v>241</v>
      </c>
      <c r="L205">
        <v>1.0449999999999999</v>
      </c>
      <c r="M205">
        <v>21.51</v>
      </c>
      <c r="N205">
        <v>-2.1510000000000002</v>
      </c>
      <c r="O205" t="s">
        <v>242</v>
      </c>
      <c r="P205">
        <v>0.63700000000000001</v>
      </c>
      <c r="Q205">
        <v>0.40799999999999992</v>
      </c>
      <c r="R205">
        <v>28.67</v>
      </c>
      <c r="S205">
        <v>-2.867</v>
      </c>
      <c r="T205">
        <f t="shared" si="52"/>
        <v>-0.71599999999999975</v>
      </c>
      <c r="U205">
        <v>92.125</v>
      </c>
      <c r="V205">
        <f>U205/2</f>
        <v>46.0625</v>
      </c>
      <c r="W205">
        <f>V205/10</f>
        <v>4.6062500000000002</v>
      </c>
      <c r="X205">
        <f t="shared" si="53"/>
        <v>66.656808543359375</v>
      </c>
      <c r="Y205">
        <f t="shared" si="51"/>
        <v>0.64050235478806894</v>
      </c>
      <c r="Z205">
        <f t="shared" si="46"/>
        <v>6.8766034524054743E-5</v>
      </c>
      <c r="AA205">
        <f t="shared" si="47"/>
        <v>68.766034524054746</v>
      </c>
      <c r="AB205">
        <f t="shared" si="48"/>
        <v>4.5837243975559579E-7</v>
      </c>
      <c r="AC205">
        <f t="shared" si="49"/>
        <v>0.45837243975559577</v>
      </c>
      <c r="AD205">
        <f t="shared" si="54"/>
        <v>0.64018497172569266</v>
      </c>
    </row>
    <row r="206" spans="1:31" hidden="1" x14ac:dyDescent="0.35">
      <c r="A206">
        <v>44720</v>
      </c>
      <c r="B206" s="2">
        <v>44720</v>
      </c>
      <c r="C206" t="s">
        <v>18</v>
      </c>
      <c r="D206" t="s">
        <v>19</v>
      </c>
      <c r="E206" t="s">
        <v>45</v>
      </c>
      <c r="F206" t="s">
        <v>46</v>
      </c>
      <c r="G206">
        <v>3</v>
      </c>
      <c r="H206" t="s">
        <v>30</v>
      </c>
      <c r="I206" t="s">
        <v>106</v>
      </c>
      <c r="J206" t="s">
        <v>414</v>
      </c>
      <c r="K206" t="s">
        <v>23</v>
      </c>
      <c r="L206">
        <v>0.66100000000000003</v>
      </c>
      <c r="M206">
        <v>12.35</v>
      </c>
      <c r="N206">
        <v>-1.2349999999999999</v>
      </c>
      <c r="O206" t="s">
        <v>105</v>
      </c>
      <c r="P206">
        <v>0.73599999999999999</v>
      </c>
      <c r="Q206">
        <v>-7.4999999999999956E-2</v>
      </c>
      <c r="R206">
        <v>11.53</v>
      </c>
      <c r="S206">
        <v>-1.153</v>
      </c>
      <c r="T206">
        <f t="shared" si="52"/>
        <v>8.1999999999999851E-2</v>
      </c>
      <c r="U206">
        <v>22.5</v>
      </c>
      <c r="V206">
        <f>U206/(2*3.14)</f>
        <v>3.5828025477707004</v>
      </c>
      <c r="W206">
        <f>V206</f>
        <v>3.5828025477707004</v>
      </c>
      <c r="X206">
        <f t="shared" si="53"/>
        <v>40.326938656233509</v>
      </c>
      <c r="Y206">
        <f t="shared" si="51"/>
        <v>-0.10190217391304342</v>
      </c>
      <c r="Z206" t="e">
        <f t="shared" si="46"/>
        <v>#NUM!</v>
      </c>
      <c r="AA206" t="e">
        <f t="shared" si="47"/>
        <v>#NUM!</v>
      </c>
      <c r="AB206" t="e">
        <f t="shared" si="48"/>
        <v>#NUM!</v>
      </c>
      <c r="AC206" t="e">
        <f t="shared" si="49"/>
        <v>#NUM!</v>
      </c>
      <c r="AD206" t="e">
        <f t="shared" si="54"/>
        <v>#NUM!</v>
      </c>
    </row>
    <row r="207" spans="1:31" hidden="1" x14ac:dyDescent="0.35">
      <c r="A207">
        <v>44748</v>
      </c>
      <c r="B207" s="2">
        <v>44748</v>
      </c>
      <c r="C207" t="s">
        <v>18</v>
      </c>
      <c r="D207" t="s">
        <v>155</v>
      </c>
      <c r="E207" t="s">
        <v>45</v>
      </c>
      <c r="F207" t="s">
        <v>46</v>
      </c>
      <c r="G207">
        <v>6</v>
      </c>
      <c r="H207" t="s">
        <v>30</v>
      </c>
      <c r="I207" t="s">
        <v>106</v>
      </c>
      <c r="J207" t="s">
        <v>414</v>
      </c>
      <c r="K207" t="s">
        <v>169</v>
      </c>
      <c r="L207">
        <v>0.66700000000000004</v>
      </c>
      <c r="M207">
        <v>2.63</v>
      </c>
      <c r="N207">
        <v>-0.26300000000000001</v>
      </c>
      <c r="O207" t="s">
        <v>170</v>
      </c>
      <c r="P207">
        <v>0.75800000000000001</v>
      </c>
      <c r="Q207">
        <v>-9.099999999999997E-2</v>
      </c>
      <c r="R207">
        <v>7.01</v>
      </c>
      <c r="S207">
        <v>-0.70099999999999996</v>
      </c>
      <c r="T207">
        <f t="shared" si="52"/>
        <v>-0.43799999999999994</v>
      </c>
      <c r="U207">
        <v>22.5</v>
      </c>
      <c r="V207">
        <f>U207/(2*3.14)</f>
        <v>3.5828025477707004</v>
      </c>
      <c r="W207">
        <f>V207</f>
        <v>3.5828025477707004</v>
      </c>
      <c r="X207">
        <f t="shared" si="53"/>
        <v>40.326938656233509</v>
      </c>
      <c r="Y207">
        <f t="shared" si="51"/>
        <v>-0.12005277044854877</v>
      </c>
      <c r="Z207" t="e">
        <f t="shared" si="46"/>
        <v>#NUM!</v>
      </c>
      <c r="AA207" t="e">
        <f t="shared" si="47"/>
        <v>#NUM!</v>
      </c>
      <c r="AB207" t="e">
        <f t="shared" si="48"/>
        <v>#NUM!</v>
      </c>
      <c r="AC207" t="e">
        <f t="shared" si="49"/>
        <v>#NUM!</v>
      </c>
      <c r="AD207" t="e">
        <f t="shared" si="54"/>
        <v>#NUM!</v>
      </c>
    </row>
    <row r="208" spans="1:31" hidden="1" x14ac:dyDescent="0.35">
      <c r="A208">
        <v>44764</v>
      </c>
      <c r="B208" s="2">
        <v>44764</v>
      </c>
      <c r="C208" t="s">
        <v>18</v>
      </c>
      <c r="D208" t="s">
        <v>181</v>
      </c>
      <c r="E208" t="s">
        <v>45</v>
      </c>
      <c r="F208" t="s">
        <v>46</v>
      </c>
      <c r="G208">
        <v>6</v>
      </c>
      <c r="H208" t="s">
        <v>30</v>
      </c>
      <c r="I208" t="s">
        <v>106</v>
      </c>
      <c r="J208" t="s">
        <v>414</v>
      </c>
      <c r="K208" t="s">
        <v>194</v>
      </c>
      <c r="L208">
        <v>0.72399999999999998</v>
      </c>
      <c r="M208">
        <v>12.56</v>
      </c>
      <c r="N208">
        <v>-1.256</v>
      </c>
      <c r="O208" t="s">
        <v>187</v>
      </c>
      <c r="P208">
        <v>0.747</v>
      </c>
      <c r="Q208">
        <v>-2.300000000000002E-2</v>
      </c>
      <c r="S208">
        <v>0</v>
      </c>
      <c r="T208">
        <f t="shared" si="52"/>
        <v>1.256</v>
      </c>
      <c r="U208">
        <v>22.5</v>
      </c>
      <c r="V208">
        <f>U208/(2*3.14)</f>
        <v>3.5828025477707004</v>
      </c>
      <c r="W208">
        <f>V208</f>
        <v>3.5828025477707004</v>
      </c>
      <c r="X208">
        <f t="shared" si="53"/>
        <v>40.326938656233509</v>
      </c>
      <c r="Y208">
        <f t="shared" si="51"/>
        <v>-3.0789825970548891E-2</v>
      </c>
      <c r="Z208" t="e">
        <f t="shared" si="46"/>
        <v>#NUM!</v>
      </c>
      <c r="AA208" t="e">
        <f t="shared" si="47"/>
        <v>#NUM!</v>
      </c>
      <c r="AB208" t="e">
        <f t="shared" si="48"/>
        <v>#NUM!</v>
      </c>
      <c r="AC208" t="e">
        <f t="shared" si="49"/>
        <v>#NUM!</v>
      </c>
      <c r="AD208" t="e">
        <f t="shared" si="54"/>
        <v>#NUM!</v>
      </c>
    </row>
    <row r="209" spans="1:30" hidden="1" x14ac:dyDescent="0.35">
      <c r="A209">
        <v>44779</v>
      </c>
      <c r="B209" s="2">
        <v>44779</v>
      </c>
      <c r="C209" t="s">
        <v>18</v>
      </c>
      <c r="D209" t="s">
        <v>196</v>
      </c>
      <c r="E209" t="s">
        <v>45</v>
      </c>
      <c r="F209" t="s">
        <v>46</v>
      </c>
      <c r="G209">
        <v>16</v>
      </c>
      <c r="H209" t="s">
        <v>30</v>
      </c>
      <c r="I209" t="s">
        <v>106</v>
      </c>
      <c r="J209" t="s">
        <v>414</v>
      </c>
      <c r="K209" t="s">
        <v>212</v>
      </c>
      <c r="L209">
        <v>0.74199999999999999</v>
      </c>
      <c r="M209">
        <v>6.67</v>
      </c>
      <c r="N209">
        <v>-0.66700000000000004</v>
      </c>
      <c r="O209" t="s">
        <v>178</v>
      </c>
      <c r="P209">
        <v>0.77100000000000002</v>
      </c>
      <c r="Q209">
        <v>-2.9000000000000026E-2</v>
      </c>
      <c r="R209">
        <v>5.75</v>
      </c>
      <c r="S209">
        <v>-0.57499999999999996</v>
      </c>
      <c r="T209">
        <f t="shared" si="52"/>
        <v>9.2000000000000082E-2</v>
      </c>
      <c r="U209">
        <v>76.775000000000006</v>
      </c>
      <c r="V209">
        <f>U209/2</f>
        <v>38.387500000000003</v>
      </c>
      <c r="W209">
        <f>V209/10</f>
        <v>3.8387500000000001</v>
      </c>
      <c r="X209">
        <f t="shared" si="53"/>
        <v>46.294475148734371</v>
      </c>
      <c r="Y209">
        <f t="shared" si="51"/>
        <v>-3.7613488975356713E-2</v>
      </c>
      <c r="Z209" t="e">
        <f t="shared" si="46"/>
        <v>#NUM!</v>
      </c>
      <c r="AA209" t="e">
        <f t="shared" si="47"/>
        <v>#NUM!</v>
      </c>
      <c r="AB209" t="e">
        <f t="shared" si="48"/>
        <v>#NUM!</v>
      </c>
      <c r="AC209" t="e">
        <f t="shared" si="49"/>
        <v>#NUM!</v>
      </c>
      <c r="AD209" t="e">
        <f t="shared" si="54"/>
        <v>#NUM!</v>
      </c>
    </row>
    <row r="210" spans="1:30" hidden="1" x14ac:dyDescent="0.35">
      <c r="A210">
        <v>44792</v>
      </c>
      <c r="B210" s="2">
        <v>44792</v>
      </c>
      <c r="C210" t="s">
        <v>18</v>
      </c>
      <c r="D210" t="s">
        <v>214</v>
      </c>
      <c r="E210" t="s">
        <v>45</v>
      </c>
      <c r="F210" t="s">
        <v>46</v>
      </c>
      <c r="G210">
        <v>13</v>
      </c>
      <c r="H210" t="s">
        <v>30</v>
      </c>
      <c r="I210" t="s">
        <v>106</v>
      </c>
      <c r="J210" t="s">
        <v>414</v>
      </c>
      <c r="K210" t="s">
        <v>207</v>
      </c>
      <c r="L210">
        <v>0.76100000000000001</v>
      </c>
      <c r="M210">
        <v>9.34</v>
      </c>
      <c r="N210">
        <v>-0.93399999999999994</v>
      </c>
      <c r="O210" t="s">
        <v>105</v>
      </c>
      <c r="P210">
        <v>0.78300000000000003</v>
      </c>
      <c r="Q210">
        <v>-2.200000000000002E-2</v>
      </c>
      <c r="R210">
        <v>9.69</v>
      </c>
      <c r="S210">
        <v>-0.96899999999999997</v>
      </c>
      <c r="T210">
        <f t="shared" si="52"/>
        <v>-3.5000000000000031E-2</v>
      </c>
      <c r="U210">
        <v>76.775000000000006</v>
      </c>
      <c r="V210">
        <f>U210/2</f>
        <v>38.387500000000003</v>
      </c>
      <c r="W210">
        <f>V210/10</f>
        <v>3.8387500000000001</v>
      </c>
      <c r="X210">
        <f t="shared" si="53"/>
        <v>46.294475148734371</v>
      </c>
      <c r="Y210">
        <f t="shared" si="51"/>
        <v>-2.8097062579821225E-2</v>
      </c>
      <c r="Z210" t="e">
        <f t="shared" si="46"/>
        <v>#NUM!</v>
      </c>
      <c r="AA210" t="e">
        <f t="shared" si="47"/>
        <v>#NUM!</v>
      </c>
      <c r="AB210" t="e">
        <f t="shared" si="48"/>
        <v>#NUM!</v>
      </c>
      <c r="AC210" t="e">
        <f t="shared" si="49"/>
        <v>#NUM!</v>
      </c>
      <c r="AD210" t="e">
        <f t="shared" si="54"/>
        <v>#NUM!</v>
      </c>
    </row>
    <row r="211" spans="1:30" x14ac:dyDescent="0.35">
      <c r="A211">
        <v>44805</v>
      </c>
      <c r="B211" s="2">
        <v>44805</v>
      </c>
      <c r="C211" t="s">
        <v>18</v>
      </c>
      <c r="D211" t="s">
        <v>232</v>
      </c>
      <c r="E211" t="s">
        <v>45</v>
      </c>
      <c r="F211" t="s">
        <v>46</v>
      </c>
      <c r="G211">
        <v>15</v>
      </c>
      <c r="H211" t="s">
        <v>30</v>
      </c>
      <c r="I211" t="s">
        <v>106</v>
      </c>
      <c r="J211" t="s">
        <v>414</v>
      </c>
      <c r="K211" t="s">
        <v>237</v>
      </c>
      <c r="L211">
        <v>0.76500000000000001</v>
      </c>
      <c r="M211">
        <v>6.98</v>
      </c>
      <c r="N211">
        <v>-0.69800000000000006</v>
      </c>
      <c r="O211" t="s">
        <v>163</v>
      </c>
      <c r="P211">
        <v>0.78200000000000003</v>
      </c>
      <c r="Q211">
        <v>-1.7000000000000015E-2</v>
      </c>
      <c r="R211">
        <v>8.89</v>
      </c>
      <c r="S211">
        <v>-0.88900000000000001</v>
      </c>
      <c r="T211">
        <f t="shared" si="52"/>
        <v>-0.19099999999999995</v>
      </c>
      <c r="U211">
        <v>76.775000000000006</v>
      </c>
      <c r="V211">
        <f>U211/2</f>
        <v>38.387500000000003</v>
      </c>
      <c r="W211">
        <f>V211/10</f>
        <v>3.8387500000000001</v>
      </c>
      <c r="X211">
        <f t="shared" si="53"/>
        <v>46.294475148734371</v>
      </c>
      <c r="Y211">
        <f t="shared" si="51"/>
        <v>-2.1739130434782629E-2</v>
      </c>
      <c r="Z211" t="e">
        <f t="shared" si="46"/>
        <v>#NUM!</v>
      </c>
      <c r="AA211" t="e">
        <f t="shared" si="47"/>
        <v>#NUM!</v>
      </c>
      <c r="AB211" t="e">
        <f t="shared" si="48"/>
        <v>#NUM!</v>
      </c>
      <c r="AC211" t="e">
        <f t="shared" si="49"/>
        <v>#NUM!</v>
      </c>
      <c r="AD211" t="e">
        <f t="shared" si="54"/>
        <v>#NUM!</v>
      </c>
    </row>
    <row r="212" spans="1:30" hidden="1" x14ac:dyDescent="0.35">
      <c r="A212">
        <v>44721</v>
      </c>
      <c r="B212" s="2">
        <v>44721</v>
      </c>
      <c r="C212" t="s">
        <v>18</v>
      </c>
      <c r="D212" t="s">
        <v>19</v>
      </c>
      <c r="E212" t="s">
        <v>45</v>
      </c>
      <c r="F212" t="s">
        <v>46</v>
      </c>
      <c r="G212">
        <v>8</v>
      </c>
      <c r="H212" t="s">
        <v>22</v>
      </c>
      <c r="I212" t="s">
        <v>55</v>
      </c>
      <c r="J212" t="s">
        <v>435</v>
      </c>
      <c r="K212" t="s">
        <v>23</v>
      </c>
      <c r="L212">
        <v>0.745</v>
      </c>
      <c r="M212">
        <v>4.25</v>
      </c>
      <c r="N212">
        <v>-0.42499999999999999</v>
      </c>
      <c r="O212" t="s">
        <v>48</v>
      </c>
      <c r="P212">
        <v>0.52800000000000002</v>
      </c>
      <c r="Q212">
        <v>0.21699999999999997</v>
      </c>
      <c r="R212">
        <v>15.35</v>
      </c>
      <c r="S212">
        <v>-1.5349999999999999</v>
      </c>
      <c r="T212">
        <f t="shared" si="52"/>
        <v>-1.1099999999999999</v>
      </c>
      <c r="U212">
        <v>10.25</v>
      </c>
      <c r="V212">
        <f>U212/(2*3.14)</f>
        <v>1.6321656050955413</v>
      </c>
      <c r="W212">
        <f>V212</f>
        <v>1.6321656050955413</v>
      </c>
      <c r="X212">
        <f t="shared" si="53"/>
        <v>8.3690844297689537</v>
      </c>
      <c r="Y212">
        <f t="shared" si="51"/>
        <v>0.4109848484848484</v>
      </c>
      <c r="Z212">
        <f t="shared" si="46"/>
        <v>3.9825985851455327E-5</v>
      </c>
      <c r="AA212">
        <f t="shared" si="47"/>
        <v>39.825985851455329</v>
      </c>
      <c r="AB212">
        <f t="shared" si="48"/>
        <v>3.3330703808961341E-8</v>
      </c>
      <c r="AC212">
        <f t="shared" si="49"/>
        <v>3.3330703808961339E-2</v>
      </c>
      <c r="AD212">
        <f t="shared" si="54"/>
        <v>3.0027661089154362E-2</v>
      </c>
    </row>
    <row r="213" spans="1:30" hidden="1" x14ac:dyDescent="0.35">
      <c r="A213">
        <v>44748</v>
      </c>
      <c r="B213" s="2">
        <v>44748</v>
      </c>
      <c r="C213" t="s">
        <v>18</v>
      </c>
      <c r="D213" t="s">
        <v>155</v>
      </c>
      <c r="E213" t="s">
        <v>45</v>
      </c>
      <c r="F213" t="s">
        <v>46</v>
      </c>
      <c r="G213">
        <v>11</v>
      </c>
      <c r="H213" t="s">
        <v>22</v>
      </c>
      <c r="I213" t="s">
        <v>55</v>
      </c>
      <c r="J213" t="s">
        <v>435</v>
      </c>
      <c r="K213" t="s">
        <v>171</v>
      </c>
      <c r="L213">
        <v>0.78800000000000003</v>
      </c>
      <c r="M213">
        <v>14.53</v>
      </c>
      <c r="N213">
        <v>-1.4529999999999998</v>
      </c>
      <c r="O213" t="s">
        <v>112</v>
      </c>
      <c r="P213">
        <v>0.60299999999999998</v>
      </c>
      <c r="Q213">
        <v>0.18500000000000005</v>
      </c>
      <c r="R213">
        <v>23.26</v>
      </c>
      <c r="S213">
        <v>-2.3260000000000001</v>
      </c>
      <c r="T213">
        <f t="shared" si="52"/>
        <v>-0.87300000000000022</v>
      </c>
      <c r="U213">
        <v>10.25</v>
      </c>
      <c r="V213">
        <f>U213/(2*3.14)</f>
        <v>1.6321656050955413</v>
      </c>
      <c r="W213">
        <f>V213</f>
        <v>1.6321656050955413</v>
      </c>
      <c r="X213">
        <f t="shared" si="53"/>
        <v>8.3690844297689537</v>
      </c>
      <c r="Y213">
        <f t="shared" si="51"/>
        <v>0.30679933665008302</v>
      </c>
      <c r="Z213">
        <f t="shared" si="46"/>
        <v>2.7788477173551485E-5</v>
      </c>
      <c r="AA213">
        <f t="shared" si="47"/>
        <v>27.788477173551485</v>
      </c>
      <c r="AB213">
        <f t="shared" si="48"/>
        <v>2.3256411164015971E-8</v>
      </c>
      <c r="AC213">
        <f t="shared" si="49"/>
        <v>2.3256411164015969E-2</v>
      </c>
      <c r="AD213">
        <f t="shared" si="54"/>
        <v>2.6639646235986213E-2</v>
      </c>
    </row>
    <row r="214" spans="1:30" hidden="1" x14ac:dyDescent="0.35">
      <c r="A214">
        <v>44763</v>
      </c>
      <c r="B214" s="2">
        <v>44763</v>
      </c>
      <c r="C214" t="s">
        <v>18</v>
      </c>
      <c r="D214" t="s">
        <v>181</v>
      </c>
      <c r="E214" t="s">
        <v>45</v>
      </c>
      <c r="F214" t="s">
        <v>46</v>
      </c>
      <c r="G214">
        <v>2</v>
      </c>
      <c r="H214" t="s">
        <v>22</v>
      </c>
      <c r="I214" t="s">
        <v>55</v>
      </c>
      <c r="J214" t="s">
        <v>435</v>
      </c>
      <c r="K214" t="s">
        <v>190</v>
      </c>
      <c r="L214">
        <v>0.79500000000000004</v>
      </c>
      <c r="M214">
        <v>18.86</v>
      </c>
      <c r="N214">
        <v>-1.8859999999999999</v>
      </c>
      <c r="O214" t="s">
        <v>163</v>
      </c>
      <c r="P214">
        <v>0.63200000000000001</v>
      </c>
      <c r="Q214">
        <v>0.16300000000000003</v>
      </c>
      <c r="R214">
        <v>28.91</v>
      </c>
      <c r="S214">
        <v>-2.891</v>
      </c>
      <c r="T214">
        <f t="shared" si="52"/>
        <v>-1.0050000000000001</v>
      </c>
      <c r="U214">
        <v>10.25</v>
      </c>
      <c r="V214">
        <f>U214/(2*3.14)</f>
        <v>1.6321656050955413</v>
      </c>
      <c r="W214">
        <f>V214</f>
        <v>1.6321656050955413</v>
      </c>
      <c r="X214">
        <f t="shared" si="53"/>
        <v>8.3690844297689537</v>
      </c>
      <c r="Y214">
        <f t="shared" si="51"/>
        <v>0.25791139240506333</v>
      </c>
      <c r="Z214">
        <f t="shared" si="46"/>
        <v>2.2442290465705378E-5</v>
      </c>
      <c r="AA214">
        <f t="shared" si="47"/>
        <v>22.44229046570538</v>
      </c>
      <c r="AB214">
        <f t="shared" si="48"/>
        <v>1.8782142370488712E-8</v>
      </c>
      <c r="AC214">
        <f t="shared" si="49"/>
        <v>1.8782142370488711E-2</v>
      </c>
      <c r="AD214">
        <f t="shared" si="54"/>
        <v>1.8688698876108169E-2</v>
      </c>
    </row>
    <row r="215" spans="1:30" hidden="1" x14ac:dyDescent="0.35">
      <c r="A215">
        <v>44778</v>
      </c>
      <c r="B215" s="2">
        <v>44778</v>
      </c>
      <c r="C215" t="s">
        <v>18</v>
      </c>
      <c r="D215" t="s">
        <v>196</v>
      </c>
      <c r="E215" t="s">
        <v>45</v>
      </c>
      <c r="F215" t="s">
        <v>46</v>
      </c>
      <c r="G215">
        <v>11</v>
      </c>
      <c r="H215" t="s">
        <v>22</v>
      </c>
      <c r="I215" t="s">
        <v>55</v>
      </c>
      <c r="J215" t="s">
        <v>435</v>
      </c>
      <c r="K215" t="s">
        <v>171</v>
      </c>
      <c r="L215">
        <v>0.68</v>
      </c>
      <c r="M215">
        <v>4.6500000000000004</v>
      </c>
      <c r="N215">
        <v>-0.46500000000000002</v>
      </c>
      <c r="O215" t="s">
        <v>175</v>
      </c>
      <c r="P215">
        <v>0.58499999999999996</v>
      </c>
      <c r="Q215">
        <v>9.5000000000000084E-2</v>
      </c>
      <c r="R215">
        <v>20.05</v>
      </c>
      <c r="S215">
        <v>-2.0049999999999999</v>
      </c>
      <c r="T215">
        <f t="shared" si="52"/>
        <v>-1.5399999999999998</v>
      </c>
      <c r="U215">
        <v>35.875</v>
      </c>
      <c r="V215">
        <f>U215/2</f>
        <v>17.9375</v>
      </c>
      <c r="W215">
        <f>V215/10</f>
        <v>1.79375</v>
      </c>
      <c r="X215">
        <f t="shared" si="53"/>
        <v>10.108188543359374</v>
      </c>
      <c r="Y215">
        <f t="shared" si="51"/>
        <v>0.16239316239316254</v>
      </c>
      <c r="Z215">
        <f t="shared" si="46"/>
        <v>1.2698600146818248E-5</v>
      </c>
      <c r="AA215">
        <f t="shared" si="47"/>
        <v>12.698600146818247</v>
      </c>
      <c r="AB215">
        <f t="shared" si="48"/>
        <v>1.2835984452076988E-8</v>
      </c>
      <c r="AC215">
        <f t="shared" si="49"/>
        <v>1.2835984452076987E-2</v>
      </c>
      <c r="AD215">
        <f t="shared" si="54"/>
        <v>8.3350548390110323E-3</v>
      </c>
    </row>
    <row r="216" spans="1:30" hidden="1" x14ac:dyDescent="0.35">
      <c r="A216">
        <v>44792</v>
      </c>
      <c r="B216" s="2">
        <v>44792</v>
      </c>
      <c r="C216" t="s">
        <v>18</v>
      </c>
      <c r="D216" t="s">
        <v>214</v>
      </c>
      <c r="E216" t="s">
        <v>45</v>
      </c>
      <c r="F216" t="s">
        <v>46</v>
      </c>
      <c r="G216">
        <v>8</v>
      </c>
      <c r="H216" t="s">
        <v>22</v>
      </c>
      <c r="I216" t="s">
        <v>55</v>
      </c>
      <c r="J216" t="s">
        <v>435</v>
      </c>
      <c r="K216" t="s">
        <v>226</v>
      </c>
      <c r="L216">
        <v>0.80800000000000005</v>
      </c>
      <c r="M216">
        <v>6.71</v>
      </c>
      <c r="N216">
        <v>-0.67100000000000004</v>
      </c>
      <c r="O216" t="s">
        <v>60</v>
      </c>
      <c r="P216">
        <v>0.61199999999999999</v>
      </c>
      <c r="Q216">
        <v>0.19600000000000006</v>
      </c>
      <c r="R216">
        <v>20.23</v>
      </c>
      <c r="S216">
        <v>-2.0230000000000001</v>
      </c>
      <c r="T216">
        <f t="shared" si="52"/>
        <v>-1.3520000000000001</v>
      </c>
      <c r="U216">
        <v>35.875</v>
      </c>
      <c r="V216">
        <f>U216/2</f>
        <v>17.9375</v>
      </c>
      <c r="W216">
        <f>V216/10</f>
        <v>1.79375</v>
      </c>
      <c r="X216">
        <f t="shared" si="53"/>
        <v>10.108188543359374</v>
      </c>
      <c r="Y216">
        <f>(P216-L216)/L216</f>
        <v>-0.24257425742574262</v>
      </c>
      <c r="Z216" t="e">
        <f t="shared" si="46"/>
        <v>#NUM!</v>
      </c>
      <c r="AA216" t="e">
        <f t="shared" si="47"/>
        <v>#NUM!</v>
      </c>
      <c r="AB216" t="e">
        <f t="shared" si="48"/>
        <v>#NUM!</v>
      </c>
      <c r="AC216" t="e">
        <f t="shared" si="49"/>
        <v>#NUM!</v>
      </c>
      <c r="AD216" t="e">
        <f t="shared" si="54"/>
        <v>#NUM!</v>
      </c>
    </row>
    <row r="217" spans="1:30" x14ac:dyDescent="0.35">
      <c r="A217">
        <v>44805</v>
      </c>
      <c r="B217" s="2">
        <v>44805</v>
      </c>
      <c r="C217" t="s">
        <v>18</v>
      </c>
      <c r="D217" t="s">
        <v>232</v>
      </c>
      <c r="E217" t="s">
        <v>45</v>
      </c>
      <c r="F217" t="s">
        <v>46</v>
      </c>
      <c r="G217">
        <v>10</v>
      </c>
      <c r="H217" t="s">
        <v>22</v>
      </c>
      <c r="I217" t="s">
        <v>55</v>
      </c>
      <c r="J217" t="s">
        <v>435</v>
      </c>
      <c r="K217" t="s">
        <v>241</v>
      </c>
      <c r="L217">
        <v>0.72299999999999998</v>
      </c>
      <c r="M217">
        <v>22.58</v>
      </c>
      <c r="N217">
        <v>-2.258</v>
      </c>
      <c r="O217" t="s">
        <v>242</v>
      </c>
      <c r="P217">
        <v>0.63700000000000001</v>
      </c>
      <c r="Q217">
        <v>8.5999999999999965E-2</v>
      </c>
      <c r="R217">
        <v>34.46</v>
      </c>
      <c r="S217">
        <v>-3.4460000000000002</v>
      </c>
      <c r="T217">
        <f t="shared" si="52"/>
        <v>-1.1880000000000002</v>
      </c>
      <c r="U217">
        <v>35.875</v>
      </c>
      <c r="V217">
        <f>U217/2</f>
        <v>17.9375</v>
      </c>
      <c r="W217">
        <f>V217/10</f>
        <v>1.79375</v>
      </c>
      <c r="X217">
        <f t="shared" si="53"/>
        <v>10.108188543359374</v>
      </c>
      <c r="Y217">
        <f>(L217-P217)/P217</f>
        <v>0.13500784929356352</v>
      </c>
      <c r="Z217">
        <f t="shared" si="46"/>
        <v>1.0116235098395256E-5</v>
      </c>
      <c r="AA217">
        <f t="shared" si="47"/>
        <v>10.116235098395256</v>
      </c>
      <c r="AB217">
        <f t="shared" si="48"/>
        <v>1.0225681172352892E-8</v>
      </c>
      <c r="AC217">
        <f t="shared" si="49"/>
        <v>1.0225681172352891E-2</v>
      </c>
      <c r="AD217">
        <f t="shared" si="54"/>
        <v>8.6074757343037791E-3</v>
      </c>
    </row>
    <row r="218" spans="1:30" hidden="1" x14ac:dyDescent="0.35">
      <c r="A218">
        <v>44721</v>
      </c>
      <c r="B218" s="2">
        <v>44721</v>
      </c>
      <c r="C218" t="s">
        <v>18</v>
      </c>
      <c r="D218" t="s">
        <v>19</v>
      </c>
      <c r="E218" t="s">
        <v>45</v>
      </c>
      <c r="F218" t="s">
        <v>46</v>
      </c>
      <c r="G218">
        <v>7</v>
      </c>
      <c r="H218" t="s">
        <v>22</v>
      </c>
      <c r="I218" t="s">
        <v>44</v>
      </c>
      <c r="J218" t="s">
        <v>434</v>
      </c>
      <c r="K218" t="s">
        <v>23</v>
      </c>
      <c r="L218">
        <v>0.72899999999999998</v>
      </c>
      <c r="M218">
        <v>7.52</v>
      </c>
      <c r="N218">
        <v>-0.752</v>
      </c>
      <c r="O218" t="s">
        <v>48</v>
      </c>
      <c r="P218">
        <v>0.58399999999999996</v>
      </c>
      <c r="Q218">
        <v>0.14500000000000002</v>
      </c>
      <c r="R218">
        <v>18.63</v>
      </c>
      <c r="S218">
        <v>-1.863</v>
      </c>
      <c r="T218">
        <f t="shared" si="52"/>
        <v>-1.111</v>
      </c>
      <c r="U218">
        <v>9.25</v>
      </c>
      <c r="V218">
        <f>U218/(2*3.14)</f>
        <v>1.4729299363057324</v>
      </c>
      <c r="W218">
        <f>V218</f>
        <v>1.4729299363057324</v>
      </c>
      <c r="X218">
        <f t="shared" si="53"/>
        <v>6.8157504963436644</v>
      </c>
      <c r="Y218">
        <f>(P218-L218)/L218</f>
        <v>-0.19890260631001375</v>
      </c>
      <c r="Z218" t="e">
        <f t="shared" si="46"/>
        <v>#NUM!</v>
      </c>
      <c r="AA218" t="e">
        <f t="shared" si="47"/>
        <v>#NUM!</v>
      </c>
      <c r="AB218" t="e">
        <f t="shared" si="48"/>
        <v>#NUM!</v>
      </c>
      <c r="AC218" t="e">
        <f t="shared" si="49"/>
        <v>#NUM!</v>
      </c>
      <c r="AD218" t="e">
        <f t="shared" si="54"/>
        <v>#NUM!</v>
      </c>
    </row>
    <row r="219" spans="1:30" hidden="1" x14ac:dyDescent="0.35">
      <c r="A219">
        <v>44735</v>
      </c>
      <c r="B219" s="2">
        <v>44735</v>
      </c>
      <c r="C219" t="s">
        <v>18</v>
      </c>
      <c r="D219" t="s">
        <v>141</v>
      </c>
      <c r="E219" t="s">
        <v>45</v>
      </c>
      <c r="F219" t="s">
        <v>46</v>
      </c>
      <c r="G219">
        <v>8</v>
      </c>
      <c r="H219" t="s">
        <v>22</v>
      </c>
      <c r="I219" t="s">
        <v>44</v>
      </c>
      <c r="J219" t="s">
        <v>434</v>
      </c>
      <c r="K219" t="s">
        <v>153</v>
      </c>
      <c r="L219">
        <v>0.78200000000000003</v>
      </c>
      <c r="M219">
        <v>8.33</v>
      </c>
      <c r="N219">
        <v>-0.83299999999999996</v>
      </c>
      <c r="O219" t="s">
        <v>154</v>
      </c>
      <c r="P219">
        <v>0.60199999999999998</v>
      </c>
      <c r="Q219">
        <v>0.18000000000000005</v>
      </c>
      <c r="S219">
        <v>0</v>
      </c>
      <c r="T219">
        <f t="shared" si="52"/>
        <v>0.83299999999999996</v>
      </c>
      <c r="U219">
        <v>9.25</v>
      </c>
      <c r="V219">
        <f>U219/(2*3.14)</f>
        <v>1.4729299363057324</v>
      </c>
      <c r="W219">
        <f>V219</f>
        <v>1.4729299363057324</v>
      </c>
      <c r="X219">
        <f t="shared" si="53"/>
        <v>6.8157504963436644</v>
      </c>
      <c r="Y219">
        <f>(L219-P219)/P219</f>
        <v>0.29900332225913628</v>
      </c>
      <c r="Z219">
        <f t="shared" si="46"/>
        <v>2.6921802532170291E-5</v>
      </c>
      <c r="AA219">
        <f t="shared" si="47"/>
        <v>26.921802532170293</v>
      </c>
      <c r="AB219">
        <f t="shared" si="48"/>
        <v>1.8349228897110578E-8</v>
      </c>
      <c r="AC219">
        <f t="shared" si="49"/>
        <v>1.8349228897110579E-2</v>
      </c>
      <c r="AD219">
        <f t="shared" si="54"/>
        <v>2.202788583086504E-2</v>
      </c>
    </row>
    <row r="220" spans="1:30" hidden="1" x14ac:dyDescent="0.35">
      <c r="A220">
        <v>44748</v>
      </c>
      <c r="B220" s="2">
        <v>44748</v>
      </c>
      <c r="C220" t="s">
        <v>18</v>
      </c>
      <c r="D220" t="s">
        <v>155</v>
      </c>
      <c r="E220" t="s">
        <v>45</v>
      </c>
      <c r="F220" t="s">
        <v>46</v>
      </c>
      <c r="G220">
        <v>8</v>
      </c>
      <c r="H220" t="s">
        <v>22</v>
      </c>
      <c r="I220" t="s">
        <v>44</v>
      </c>
      <c r="J220" t="s">
        <v>434</v>
      </c>
      <c r="K220" t="s">
        <v>169</v>
      </c>
      <c r="L220">
        <v>0.76100000000000001</v>
      </c>
      <c r="M220">
        <v>24.37</v>
      </c>
      <c r="N220">
        <v>-2.4370000000000003</v>
      </c>
      <c r="O220" t="s">
        <v>170</v>
      </c>
      <c r="P220">
        <v>0.71499999999999997</v>
      </c>
      <c r="Q220">
        <v>4.6000000000000041E-2</v>
      </c>
      <c r="R220">
        <v>30.45</v>
      </c>
      <c r="S220">
        <v>-3.0449999999999999</v>
      </c>
      <c r="T220">
        <f t="shared" si="52"/>
        <v>-0.60799999999999965</v>
      </c>
      <c r="U220">
        <v>9.25</v>
      </c>
      <c r="V220">
        <f>U220/(2*3.14)</f>
        <v>1.4729299363057324</v>
      </c>
      <c r="W220">
        <f>V220</f>
        <v>1.4729299363057324</v>
      </c>
      <c r="X220">
        <f t="shared" si="53"/>
        <v>6.8157504963436644</v>
      </c>
      <c r="Y220">
        <f>(L220-P220)/P220</f>
        <v>6.43356643356644E-2</v>
      </c>
      <c r="Z220">
        <f t="shared" si="46"/>
        <v>4.0621047155465403E-6</v>
      </c>
      <c r="AA220">
        <f t="shared" si="47"/>
        <v>4.06210471554654</v>
      </c>
      <c r="AB220">
        <f t="shared" si="48"/>
        <v>2.7686292231186269E-9</v>
      </c>
      <c r="AC220">
        <f t="shared" si="49"/>
        <v>2.7686292231186268E-3</v>
      </c>
      <c r="AD220">
        <f t="shared" si="54"/>
        <v>4.553666485392481E-3</v>
      </c>
    </row>
    <row r="221" spans="1:30" hidden="1" x14ac:dyDescent="0.35">
      <c r="A221">
        <v>44763</v>
      </c>
      <c r="B221" s="2">
        <v>44763</v>
      </c>
      <c r="C221" t="s">
        <v>18</v>
      </c>
      <c r="D221" t="s">
        <v>181</v>
      </c>
      <c r="E221" t="s">
        <v>45</v>
      </c>
      <c r="F221" t="s">
        <v>46</v>
      </c>
      <c r="G221">
        <v>4</v>
      </c>
      <c r="H221" t="s">
        <v>22</v>
      </c>
      <c r="I221" t="s">
        <v>44</v>
      </c>
      <c r="J221" t="s">
        <v>434</v>
      </c>
      <c r="K221" t="s">
        <v>190</v>
      </c>
      <c r="L221">
        <v>0.76400000000000001</v>
      </c>
      <c r="M221">
        <v>21.56</v>
      </c>
      <c r="N221">
        <v>-2.1559999999999997</v>
      </c>
      <c r="O221" t="s">
        <v>163</v>
      </c>
      <c r="P221">
        <v>0.70799999999999996</v>
      </c>
      <c r="Q221">
        <v>5.600000000000005E-2</v>
      </c>
      <c r="R221">
        <v>39.729999999999997</v>
      </c>
      <c r="S221">
        <v>-3.9729999999999999</v>
      </c>
      <c r="T221">
        <f t="shared" si="52"/>
        <v>-1.8170000000000002</v>
      </c>
      <c r="U221">
        <v>9.25</v>
      </c>
      <c r="V221">
        <f>U221/(2*3.14)</f>
        <v>1.4729299363057324</v>
      </c>
      <c r="W221">
        <f>V221</f>
        <v>1.4729299363057324</v>
      </c>
      <c r="X221">
        <f t="shared" si="53"/>
        <v>6.8157504963436644</v>
      </c>
      <c r="Y221" t="s">
        <v>50</v>
      </c>
      <c r="Z221" t="s">
        <v>50</v>
      </c>
      <c r="AA221" t="s">
        <v>50</v>
      </c>
      <c r="AB221" t="s">
        <v>50</v>
      </c>
      <c r="AC221" t="s">
        <v>50</v>
      </c>
      <c r="AD221" t="e">
        <f t="shared" si="54"/>
        <v>#VALUE!</v>
      </c>
    </row>
    <row r="222" spans="1:30" hidden="1" x14ac:dyDescent="0.35">
      <c r="A222">
        <v>44778</v>
      </c>
      <c r="B222" s="2">
        <v>44778</v>
      </c>
      <c r="C222" t="s">
        <v>18</v>
      </c>
      <c r="D222" t="s">
        <v>196</v>
      </c>
      <c r="E222" t="s">
        <v>45</v>
      </c>
      <c r="F222" t="s">
        <v>46</v>
      </c>
      <c r="G222">
        <v>12</v>
      </c>
      <c r="H222" t="s">
        <v>22</v>
      </c>
      <c r="I222" t="s">
        <v>44</v>
      </c>
      <c r="J222" t="s">
        <v>434</v>
      </c>
      <c r="K222" t="s">
        <v>171</v>
      </c>
      <c r="L222">
        <v>0.626</v>
      </c>
      <c r="M222">
        <v>5.23</v>
      </c>
      <c r="N222">
        <v>-0.52300000000000002</v>
      </c>
      <c r="O222" t="s">
        <v>175</v>
      </c>
      <c r="P222">
        <v>0.61299999999999999</v>
      </c>
      <c r="Q222">
        <v>1.3000000000000012E-2</v>
      </c>
      <c r="R222">
        <v>21.54</v>
      </c>
      <c r="S222">
        <v>-2.1539999999999999</v>
      </c>
      <c r="T222">
        <f t="shared" si="52"/>
        <v>-1.6309999999999998</v>
      </c>
      <c r="U222">
        <v>27.325000000000003</v>
      </c>
      <c r="V222">
        <f>U222/2</f>
        <v>13.662500000000001</v>
      </c>
      <c r="W222">
        <f>V222/10</f>
        <v>1.3662500000000002</v>
      </c>
      <c r="X222">
        <f t="shared" si="53"/>
        <v>5.8642146123593761</v>
      </c>
      <c r="Y222">
        <f>(P222-L222)/L222</f>
        <v>-2.0766773162939317E-2</v>
      </c>
      <c r="Z222" t="e">
        <f t="shared" ref="Z222:Z253" si="55">119*(10^-6)*(Y222^1.231)</f>
        <v>#NUM!</v>
      </c>
      <c r="AA222" t="e">
        <f t="shared" ref="AA222:AA253" si="56">Z222*10^6</f>
        <v>#NUM!</v>
      </c>
      <c r="AB222" t="e">
        <f t="shared" ref="AB222:AB253" si="57">Z222*(X222/10000)</f>
        <v>#NUM!</v>
      </c>
      <c r="AC222" t="e">
        <f t="shared" ref="AC222:AC253" si="58">AA222*(X222/10000)</f>
        <v>#NUM!</v>
      </c>
      <c r="AD222" t="e">
        <f t="shared" si="54"/>
        <v>#NUM!</v>
      </c>
    </row>
    <row r="223" spans="1:30" hidden="1" x14ac:dyDescent="0.35">
      <c r="A223">
        <v>44792</v>
      </c>
      <c r="B223" s="2">
        <v>44792</v>
      </c>
      <c r="C223" t="s">
        <v>18</v>
      </c>
      <c r="D223" t="s">
        <v>214</v>
      </c>
      <c r="E223" t="s">
        <v>45</v>
      </c>
      <c r="F223" t="s">
        <v>46</v>
      </c>
      <c r="G223">
        <v>5</v>
      </c>
      <c r="H223" t="s">
        <v>22</v>
      </c>
      <c r="I223" t="s">
        <v>44</v>
      </c>
      <c r="J223" t="s">
        <v>434</v>
      </c>
      <c r="K223" t="s">
        <v>226</v>
      </c>
      <c r="L223">
        <v>0.76100000000000001</v>
      </c>
      <c r="M223">
        <v>10.94</v>
      </c>
      <c r="N223">
        <v>-1.0939999999999999</v>
      </c>
      <c r="O223" t="s">
        <v>60</v>
      </c>
      <c r="P223">
        <v>0.69799999999999995</v>
      </c>
      <c r="Q223">
        <v>6.3000000000000056E-2</v>
      </c>
      <c r="R223">
        <v>25.76</v>
      </c>
      <c r="S223">
        <v>-2.5760000000000001</v>
      </c>
      <c r="T223">
        <f t="shared" si="52"/>
        <v>-1.4820000000000002</v>
      </c>
      <c r="U223">
        <v>27.325000000000003</v>
      </c>
      <c r="V223">
        <f>U223/2</f>
        <v>13.662500000000001</v>
      </c>
      <c r="W223">
        <f>V223/10</f>
        <v>1.3662500000000002</v>
      </c>
      <c r="X223">
        <f t="shared" si="53"/>
        <v>5.8642146123593761</v>
      </c>
      <c r="Y223">
        <f>(P223-L223)/L223</f>
        <v>-8.2785808147174844E-2</v>
      </c>
      <c r="Z223" t="e">
        <f t="shared" si="55"/>
        <v>#NUM!</v>
      </c>
      <c r="AA223" t="e">
        <f t="shared" si="56"/>
        <v>#NUM!</v>
      </c>
      <c r="AB223" t="e">
        <f t="shared" si="57"/>
        <v>#NUM!</v>
      </c>
      <c r="AC223" t="e">
        <f t="shared" si="58"/>
        <v>#NUM!</v>
      </c>
      <c r="AD223" t="e">
        <f t="shared" si="54"/>
        <v>#NUM!</v>
      </c>
    </row>
    <row r="224" spans="1:30" x14ac:dyDescent="0.35">
      <c r="A224">
        <v>44805</v>
      </c>
      <c r="B224" s="2">
        <v>44805</v>
      </c>
      <c r="C224" t="s">
        <v>18</v>
      </c>
      <c r="D224" t="s">
        <v>232</v>
      </c>
      <c r="E224" t="s">
        <v>45</v>
      </c>
      <c r="F224" t="s">
        <v>46</v>
      </c>
      <c r="G224">
        <v>13</v>
      </c>
      <c r="H224" t="s">
        <v>22</v>
      </c>
      <c r="I224" t="s">
        <v>44</v>
      </c>
      <c r="J224" t="s">
        <v>434</v>
      </c>
      <c r="K224" t="s">
        <v>241</v>
      </c>
      <c r="L224">
        <v>0.68899999999999995</v>
      </c>
      <c r="M224">
        <v>35.14</v>
      </c>
      <c r="N224">
        <v>-3.5140000000000002</v>
      </c>
      <c r="O224" t="s">
        <v>242</v>
      </c>
      <c r="P224">
        <v>0.68500000000000005</v>
      </c>
      <c r="Q224">
        <v>3.9999999999998925E-3</v>
      </c>
      <c r="R224">
        <v>41.08</v>
      </c>
      <c r="S224">
        <v>-4.1079999999999997</v>
      </c>
      <c r="T224">
        <f t="shared" ref="T224:T255" si="59">S224-N224</f>
        <v>-0.59399999999999942</v>
      </c>
      <c r="U224">
        <v>27.325000000000003</v>
      </c>
      <c r="V224">
        <f>U224/2</f>
        <v>13.662500000000001</v>
      </c>
      <c r="W224">
        <f>V224/10</f>
        <v>1.3662500000000002</v>
      </c>
      <c r="X224">
        <f t="shared" si="53"/>
        <v>5.8642146123593761</v>
      </c>
      <c r="Y224">
        <f>(L224-P224)/P224</f>
        <v>5.8394160583940032E-3</v>
      </c>
      <c r="Z224">
        <f t="shared" si="55"/>
        <v>2.118106130479739E-7</v>
      </c>
      <c r="AA224">
        <f t="shared" si="56"/>
        <v>0.21181061304797388</v>
      </c>
      <c r="AB224">
        <f t="shared" si="57"/>
        <v>1.242102892088726E-10</v>
      </c>
      <c r="AC224">
        <f t="shared" si="58"/>
        <v>1.2421028920887259E-4</v>
      </c>
      <c r="AD224">
        <f t="shared" si="54"/>
        <v>2.0910823099136821E-4</v>
      </c>
    </row>
    <row r="225" spans="1:30" hidden="1" x14ac:dyDescent="0.35">
      <c r="A225">
        <v>44720</v>
      </c>
      <c r="B225" s="2">
        <v>44720</v>
      </c>
      <c r="C225" t="s">
        <v>18</v>
      </c>
      <c r="D225" t="s">
        <v>19</v>
      </c>
      <c r="E225" t="s">
        <v>45</v>
      </c>
      <c r="F225" t="s">
        <v>46</v>
      </c>
      <c r="G225">
        <v>4</v>
      </c>
      <c r="H225" t="s">
        <v>28</v>
      </c>
      <c r="I225" t="s">
        <v>68</v>
      </c>
      <c r="J225" t="s">
        <v>413</v>
      </c>
      <c r="K225" t="s">
        <v>23</v>
      </c>
      <c r="L225">
        <v>0.86099999999999999</v>
      </c>
      <c r="M225">
        <v>10.47</v>
      </c>
      <c r="N225">
        <v>-1.0470000000000002</v>
      </c>
      <c r="O225" t="s">
        <v>105</v>
      </c>
      <c r="P225">
        <v>0.70099999999999996</v>
      </c>
      <c r="Q225">
        <v>0.16000000000000003</v>
      </c>
      <c r="R225">
        <v>12.51</v>
      </c>
      <c r="S225">
        <v>-1.2509999999999999</v>
      </c>
      <c r="T225">
        <f t="shared" si="59"/>
        <v>-0.20399999999999974</v>
      </c>
      <c r="U225">
        <v>18.25</v>
      </c>
      <c r="V225">
        <f>U225/(2*3.14)</f>
        <v>2.9060509554140128</v>
      </c>
      <c r="W225">
        <f>V225</f>
        <v>2.9060509554140128</v>
      </c>
      <c r="X225">
        <f t="shared" si="53"/>
        <v>26.531142728280052</v>
      </c>
      <c r="Y225">
        <f>(L225-P225)/P225</f>
        <v>0.22824536376604856</v>
      </c>
      <c r="Z225">
        <f t="shared" si="55"/>
        <v>1.9308110691663001E-5</v>
      </c>
      <c r="AA225">
        <f t="shared" si="56"/>
        <v>19.308110691663</v>
      </c>
      <c r="AB225">
        <f t="shared" si="57"/>
        <v>5.1226624057394117E-8</v>
      </c>
      <c r="AC225">
        <f t="shared" si="58"/>
        <v>5.1226624057394116E-2</v>
      </c>
      <c r="AD225">
        <f t="shared" si="54"/>
        <v>0.25111090224212834</v>
      </c>
    </row>
    <row r="226" spans="1:30" hidden="1" x14ac:dyDescent="0.35">
      <c r="A226">
        <v>44748</v>
      </c>
      <c r="B226" s="2">
        <v>44748</v>
      </c>
      <c r="C226" t="s">
        <v>18</v>
      </c>
      <c r="D226" t="s">
        <v>155</v>
      </c>
      <c r="E226" t="s">
        <v>45</v>
      </c>
      <c r="F226" t="s">
        <v>46</v>
      </c>
      <c r="G226">
        <v>14</v>
      </c>
      <c r="H226" t="s">
        <v>28</v>
      </c>
      <c r="I226" t="s">
        <v>68</v>
      </c>
      <c r="J226" t="s">
        <v>413</v>
      </c>
      <c r="K226" t="s">
        <v>171</v>
      </c>
      <c r="L226">
        <v>0.95099999999999996</v>
      </c>
      <c r="M226">
        <v>21.39</v>
      </c>
      <c r="N226">
        <v>-2.1390000000000002</v>
      </c>
      <c r="O226" t="s">
        <v>112</v>
      </c>
      <c r="P226">
        <v>0.78100000000000003</v>
      </c>
      <c r="Q226">
        <v>0.16999999999999993</v>
      </c>
      <c r="R226">
        <v>33.21</v>
      </c>
      <c r="S226">
        <v>-3.3210000000000002</v>
      </c>
      <c r="T226">
        <f t="shared" si="59"/>
        <v>-1.1819999999999999</v>
      </c>
      <c r="U226">
        <v>18.25</v>
      </c>
      <c r="V226">
        <f>U226/(2*3.14)</f>
        <v>2.9060509554140128</v>
      </c>
      <c r="W226">
        <f>V226</f>
        <v>2.9060509554140128</v>
      </c>
      <c r="X226">
        <f t="shared" si="53"/>
        <v>26.531142728280052</v>
      </c>
      <c r="Y226">
        <f>(L226-P226)/P226</f>
        <v>0.21766965428937249</v>
      </c>
      <c r="Z226">
        <f t="shared" si="55"/>
        <v>1.8212776616217388E-5</v>
      </c>
      <c r="AA226">
        <f t="shared" si="56"/>
        <v>18.212776616217386</v>
      </c>
      <c r="AB226">
        <f t="shared" si="57"/>
        <v>4.832057758831449E-8</v>
      </c>
      <c r="AC226">
        <f t="shared" si="58"/>
        <v>4.8320577588314491E-2</v>
      </c>
      <c r="AD226">
        <f t="shared" si="54"/>
        <v>4.0880353289606174E-2</v>
      </c>
    </row>
    <row r="227" spans="1:30" hidden="1" x14ac:dyDescent="0.35">
      <c r="A227">
        <v>44764</v>
      </c>
      <c r="B227" s="2">
        <v>44764</v>
      </c>
      <c r="C227" t="s">
        <v>18</v>
      </c>
      <c r="D227" t="s">
        <v>181</v>
      </c>
      <c r="E227" t="s">
        <v>45</v>
      </c>
      <c r="F227" t="s">
        <v>46</v>
      </c>
      <c r="G227">
        <v>7</v>
      </c>
      <c r="H227" t="s">
        <v>28</v>
      </c>
      <c r="I227" t="s">
        <v>68</v>
      </c>
      <c r="J227" t="s">
        <v>413</v>
      </c>
      <c r="K227" t="s">
        <v>194</v>
      </c>
      <c r="L227">
        <v>0.90800000000000003</v>
      </c>
      <c r="N227">
        <v>0</v>
      </c>
      <c r="O227" t="s">
        <v>187</v>
      </c>
      <c r="P227">
        <v>0.83399999999999996</v>
      </c>
      <c r="Q227">
        <v>7.4000000000000066E-2</v>
      </c>
      <c r="R227">
        <v>28.61</v>
      </c>
      <c r="S227">
        <v>-2.8609999999999998</v>
      </c>
      <c r="T227">
        <f t="shared" si="59"/>
        <v>-2.8609999999999998</v>
      </c>
      <c r="U227">
        <v>18.25</v>
      </c>
      <c r="V227">
        <f>U227/(2*3.14)</f>
        <v>2.9060509554140128</v>
      </c>
      <c r="W227">
        <f>V227</f>
        <v>2.9060509554140128</v>
      </c>
      <c r="X227">
        <f t="shared" si="53"/>
        <v>26.531142728280052</v>
      </c>
      <c r="Y227">
        <f>(P227-L227)/L227</f>
        <v>-8.1497797356828258E-2</v>
      </c>
      <c r="Z227" t="e">
        <f t="shared" si="55"/>
        <v>#NUM!</v>
      </c>
      <c r="AA227" t="e">
        <f t="shared" si="56"/>
        <v>#NUM!</v>
      </c>
      <c r="AB227" t="e">
        <f t="shared" si="57"/>
        <v>#NUM!</v>
      </c>
      <c r="AC227" t="e">
        <f t="shared" si="58"/>
        <v>#NUM!</v>
      </c>
      <c r="AD227" t="e">
        <f t="shared" si="54"/>
        <v>#NUM!</v>
      </c>
    </row>
    <row r="228" spans="1:30" hidden="1" x14ac:dyDescent="0.35">
      <c r="A228">
        <v>44778</v>
      </c>
      <c r="B228" s="2">
        <v>44778</v>
      </c>
      <c r="C228" t="s">
        <v>18</v>
      </c>
      <c r="D228" t="s">
        <v>196</v>
      </c>
      <c r="E228" t="s">
        <v>45</v>
      </c>
      <c r="F228" t="s">
        <v>46</v>
      </c>
      <c r="G228">
        <v>13</v>
      </c>
      <c r="H228" t="s">
        <v>28</v>
      </c>
      <c r="I228" t="s">
        <v>68</v>
      </c>
      <c r="J228" t="s">
        <v>413</v>
      </c>
      <c r="K228" t="s">
        <v>171</v>
      </c>
      <c r="L228">
        <v>0.82799999999999996</v>
      </c>
      <c r="M228">
        <v>5.84</v>
      </c>
      <c r="N228">
        <v>-0.58399999999999996</v>
      </c>
      <c r="O228" t="s">
        <v>175</v>
      </c>
      <c r="P228">
        <v>0.76200000000000001</v>
      </c>
      <c r="Q228">
        <v>6.5999999999999948E-2</v>
      </c>
      <c r="R228">
        <v>16.18</v>
      </c>
      <c r="S228">
        <v>-1.6179999999999999</v>
      </c>
      <c r="T228">
        <f t="shared" si="59"/>
        <v>-1.0339999999999998</v>
      </c>
      <c r="U228">
        <v>56.3</v>
      </c>
      <c r="V228">
        <f>U228/2</f>
        <v>28.15</v>
      </c>
      <c r="W228">
        <f>V228/10</f>
        <v>2.8149999999999999</v>
      </c>
      <c r="X228">
        <f t="shared" si="53"/>
        <v>24.894666017749998</v>
      </c>
      <c r="Y228">
        <f>(L228-P228)/P228</f>
        <v>8.6614173228346386E-2</v>
      </c>
      <c r="Z228">
        <f t="shared" si="55"/>
        <v>5.8575900837474212E-6</v>
      </c>
      <c r="AA228">
        <f t="shared" si="56"/>
        <v>5.8575900837474215</v>
      </c>
      <c r="AB228">
        <f t="shared" si="57"/>
        <v>1.4582274880377629E-8</v>
      </c>
      <c r="AC228">
        <f t="shared" si="58"/>
        <v>1.4582274880377629E-2</v>
      </c>
      <c r="AD228">
        <f t="shared" si="54"/>
        <v>1.410278034852769E-2</v>
      </c>
    </row>
    <row r="229" spans="1:30" hidden="1" x14ac:dyDescent="0.35">
      <c r="A229">
        <v>44792</v>
      </c>
      <c r="B229" s="2">
        <v>44792</v>
      </c>
      <c r="C229" t="s">
        <v>18</v>
      </c>
      <c r="D229" t="s">
        <v>214</v>
      </c>
      <c r="E229" t="s">
        <v>45</v>
      </c>
      <c r="F229" t="s">
        <v>46</v>
      </c>
      <c r="G229">
        <v>14</v>
      </c>
      <c r="H229" t="s">
        <v>28</v>
      </c>
      <c r="I229" t="s">
        <v>68</v>
      </c>
      <c r="J229" t="s">
        <v>413</v>
      </c>
      <c r="K229" t="s">
        <v>207</v>
      </c>
      <c r="L229">
        <v>0.92600000000000005</v>
      </c>
      <c r="M229">
        <v>9.01</v>
      </c>
      <c r="N229">
        <v>-0.90100000000000002</v>
      </c>
      <c r="O229" t="s">
        <v>105</v>
      </c>
      <c r="P229">
        <v>0.78600000000000003</v>
      </c>
      <c r="Q229">
        <v>0.14000000000000001</v>
      </c>
      <c r="R229">
        <v>12.56</v>
      </c>
      <c r="S229">
        <v>-1.256</v>
      </c>
      <c r="T229">
        <f t="shared" si="59"/>
        <v>-0.35499999999999998</v>
      </c>
      <c r="U229">
        <v>56.3</v>
      </c>
      <c r="V229">
        <f>U229/2</f>
        <v>28.15</v>
      </c>
      <c r="W229">
        <f>V229/10</f>
        <v>2.8149999999999999</v>
      </c>
      <c r="X229">
        <f t="shared" si="53"/>
        <v>24.894666017749998</v>
      </c>
      <c r="Y229">
        <f>(L229-P229)/P229</f>
        <v>0.17811704834605599</v>
      </c>
      <c r="Z229">
        <f t="shared" si="55"/>
        <v>1.4228706434564465E-5</v>
      </c>
      <c r="AA229">
        <f t="shared" si="56"/>
        <v>14.228706434564465</v>
      </c>
      <c r="AB229">
        <f t="shared" si="57"/>
        <v>3.5421889455309272E-8</v>
      </c>
      <c r="AC229">
        <f t="shared" si="58"/>
        <v>3.5421889455309274E-2</v>
      </c>
      <c r="AD229">
        <f t="shared" si="54"/>
        <v>9.9779970296645842E-2</v>
      </c>
    </row>
    <row r="230" spans="1:30" x14ac:dyDescent="0.35">
      <c r="A230">
        <v>44805</v>
      </c>
      <c r="B230" s="2">
        <v>44805</v>
      </c>
      <c r="C230" t="s">
        <v>18</v>
      </c>
      <c r="D230" t="s">
        <v>232</v>
      </c>
      <c r="E230" t="s">
        <v>45</v>
      </c>
      <c r="F230" t="s">
        <v>46</v>
      </c>
      <c r="G230">
        <v>16</v>
      </c>
      <c r="H230" t="s">
        <v>28</v>
      </c>
      <c r="I230" t="s">
        <v>68</v>
      </c>
      <c r="J230" t="s">
        <v>413</v>
      </c>
      <c r="K230" t="s">
        <v>237</v>
      </c>
      <c r="L230">
        <v>0.94199999999999995</v>
      </c>
      <c r="M230">
        <v>27.78</v>
      </c>
      <c r="N230">
        <v>-2.778</v>
      </c>
      <c r="O230" t="s">
        <v>163</v>
      </c>
      <c r="P230">
        <v>0.88100000000000001</v>
      </c>
      <c r="Q230">
        <v>6.0999999999999943E-2</v>
      </c>
      <c r="R230">
        <v>40.06</v>
      </c>
      <c r="S230">
        <v>-4.0060000000000002</v>
      </c>
      <c r="T230">
        <f t="shared" si="59"/>
        <v>-1.2280000000000002</v>
      </c>
      <c r="U230">
        <v>56.3</v>
      </c>
      <c r="V230">
        <f>U230/2</f>
        <v>28.15</v>
      </c>
      <c r="W230">
        <f>V230/10</f>
        <v>2.8149999999999999</v>
      </c>
      <c r="X230">
        <f t="shared" si="53"/>
        <v>24.894666017749998</v>
      </c>
      <c r="Y230">
        <f>(L230-P230)/P230</f>
        <v>6.9239500567536819E-2</v>
      </c>
      <c r="Z230">
        <f t="shared" si="55"/>
        <v>4.4465445209103116E-6</v>
      </c>
      <c r="AA230">
        <f t="shared" si="56"/>
        <v>4.4465445209103116</v>
      </c>
      <c r="AB230">
        <f t="shared" si="57"/>
        <v>1.1069524078111838E-8</v>
      </c>
      <c r="AC230">
        <f t="shared" si="58"/>
        <v>1.1069524078111837E-2</v>
      </c>
      <c r="AD230">
        <f t="shared" si="54"/>
        <v>9.014270421915176E-3</v>
      </c>
    </row>
    <row r="231" spans="1:30" hidden="1" x14ac:dyDescent="0.35">
      <c r="A231">
        <v>44721</v>
      </c>
      <c r="B231" s="2">
        <v>44721</v>
      </c>
      <c r="C231" t="s">
        <v>18</v>
      </c>
      <c r="D231" t="s">
        <v>19</v>
      </c>
      <c r="E231" t="s">
        <v>45</v>
      </c>
      <c r="F231" t="s">
        <v>46</v>
      </c>
      <c r="G231">
        <v>1</v>
      </c>
      <c r="H231" t="s">
        <v>28</v>
      </c>
      <c r="I231" t="s">
        <v>47</v>
      </c>
      <c r="J231" t="s">
        <v>433</v>
      </c>
      <c r="K231" t="s">
        <v>23</v>
      </c>
      <c r="L231">
        <v>1.0620000000000001</v>
      </c>
      <c r="M231">
        <v>6.84</v>
      </c>
      <c r="N231">
        <v>-0.68399999999999994</v>
      </c>
      <c r="O231" t="s">
        <v>48</v>
      </c>
      <c r="P231">
        <v>0.90400000000000003</v>
      </c>
      <c r="Q231">
        <v>0.15800000000000003</v>
      </c>
      <c r="R231">
        <v>13.34</v>
      </c>
      <c r="S231">
        <v>-1.3340000000000001</v>
      </c>
      <c r="T231">
        <f t="shared" si="59"/>
        <v>-0.65000000000000013</v>
      </c>
      <c r="U231">
        <v>17.5</v>
      </c>
      <c r="V231">
        <f>U231/(2*3.14)</f>
        <v>2.7866242038216558</v>
      </c>
      <c r="W231">
        <f>V231</f>
        <v>2.7866242038216558</v>
      </c>
      <c r="X231">
        <f t="shared" si="53"/>
        <v>24.395308569820273</v>
      </c>
      <c r="Y231">
        <f>(L231-P231)/P231</f>
        <v>0.17477876106194692</v>
      </c>
      <c r="Z231">
        <f t="shared" si="55"/>
        <v>1.390114257119425E-5</v>
      </c>
      <c r="AA231">
        <f t="shared" si="56"/>
        <v>13.901142571194249</v>
      </c>
      <c r="AB231">
        <f t="shared" si="57"/>
        <v>3.3912266249734851E-8</v>
      </c>
      <c r="AC231">
        <f t="shared" si="58"/>
        <v>3.3912266249734847E-2</v>
      </c>
      <c r="AD231">
        <f t="shared" si="54"/>
        <v>5.2172717307284372E-2</v>
      </c>
    </row>
    <row r="232" spans="1:30" hidden="1" x14ac:dyDescent="0.35">
      <c r="A232">
        <v>44735</v>
      </c>
      <c r="B232" s="2">
        <v>44735</v>
      </c>
      <c r="C232" t="s">
        <v>18</v>
      </c>
      <c r="D232" t="s">
        <v>141</v>
      </c>
      <c r="E232" t="s">
        <v>45</v>
      </c>
      <c r="F232" t="s">
        <v>46</v>
      </c>
      <c r="G232">
        <v>3</v>
      </c>
      <c r="H232" t="s">
        <v>28</v>
      </c>
      <c r="I232" t="s">
        <v>47</v>
      </c>
      <c r="J232" t="s">
        <v>433</v>
      </c>
      <c r="K232" t="s">
        <v>153</v>
      </c>
      <c r="L232">
        <v>1.0960000000000001</v>
      </c>
      <c r="M232">
        <v>8.2100000000000009</v>
      </c>
      <c r="N232">
        <v>-0.82100000000000006</v>
      </c>
      <c r="O232" t="s">
        <v>154</v>
      </c>
      <c r="P232">
        <v>0.91600000000000004</v>
      </c>
      <c r="Q232">
        <v>0.18000000000000005</v>
      </c>
      <c r="R232">
        <v>7.46</v>
      </c>
      <c r="S232">
        <v>-0.746</v>
      </c>
      <c r="T232">
        <f t="shared" si="59"/>
        <v>7.5000000000000067E-2</v>
      </c>
      <c r="U232">
        <v>17.5</v>
      </c>
      <c r="V232">
        <f>U232/(2*3.14)</f>
        <v>2.7866242038216558</v>
      </c>
      <c r="W232">
        <f>V232</f>
        <v>2.7866242038216558</v>
      </c>
      <c r="X232">
        <f t="shared" si="53"/>
        <v>24.395308569820273</v>
      </c>
      <c r="Y232">
        <f>(L232-P232)/P232</f>
        <v>0.19650655021834065</v>
      </c>
      <c r="Z232">
        <f t="shared" si="55"/>
        <v>1.6058097374096838E-5</v>
      </c>
      <c r="AA232">
        <f t="shared" si="56"/>
        <v>16.058097374096839</v>
      </c>
      <c r="AB232">
        <f t="shared" si="57"/>
        <v>3.9174224048531298E-8</v>
      </c>
      <c r="AC232">
        <f t="shared" si="58"/>
        <v>3.9174224048531298E-2</v>
      </c>
      <c r="AD232">
        <f t="shared" si="54"/>
        <v>0.52232298731375015</v>
      </c>
    </row>
    <row r="233" spans="1:30" hidden="1" x14ac:dyDescent="0.35">
      <c r="A233">
        <v>44735</v>
      </c>
      <c r="B233" s="2">
        <v>44735</v>
      </c>
      <c r="C233" t="s">
        <v>18</v>
      </c>
      <c r="D233" t="s">
        <v>141</v>
      </c>
      <c r="E233" t="s">
        <v>45</v>
      </c>
      <c r="F233" t="s">
        <v>46</v>
      </c>
      <c r="G233">
        <v>5</v>
      </c>
      <c r="H233" t="s">
        <v>28</v>
      </c>
      <c r="I233" t="s">
        <v>47</v>
      </c>
      <c r="J233" t="s">
        <v>433</v>
      </c>
      <c r="K233" t="s">
        <v>153</v>
      </c>
      <c r="L233">
        <v>0.92100000000000004</v>
      </c>
      <c r="M233">
        <v>8.02</v>
      </c>
      <c r="N233">
        <v>-0.80199999999999994</v>
      </c>
      <c r="O233" t="s">
        <v>154</v>
      </c>
      <c r="P233">
        <v>0.73099999999999998</v>
      </c>
      <c r="Q233">
        <v>0.19000000000000006</v>
      </c>
      <c r="S233">
        <v>0</v>
      </c>
      <c r="T233">
        <f t="shared" si="59"/>
        <v>0.80199999999999994</v>
      </c>
      <c r="U233">
        <v>17.5</v>
      </c>
      <c r="V233">
        <f>U233/(2*3.14)</f>
        <v>2.7866242038216558</v>
      </c>
      <c r="W233">
        <f>V233</f>
        <v>2.7866242038216558</v>
      </c>
      <c r="X233">
        <f t="shared" si="53"/>
        <v>24.395308569820273</v>
      </c>
      <c r="Y233">
        <f>(P233-L233)/L233</f>
        <v>-0.20629750271444089</v>
      </c>
      <c r="Z233" t="e">
        <f t="shared" si="55"/>
        <v>#NUM!</v>
      </c>
      <c r="AA233" t="e">
        <f t="shared" si="56"/>
        <v>#NUM!</v>
      </c>
      <c r="AB233" t="e">
        <f t="shared" si="57"/>
        <v>#NUM!</v>
      </c>
      <c r="AC233" t="e">
        <f t="shared" si="58"/>
        <v>#NUM!</v>
      </c>
      <c r="AD233" t="e">
        <f t="shared" si="54"/>
        <v>#NUM!</v>
      </c>
    </row>
    <row r="234" spans="1:30" hidden="1" x14ac:dyDescent="0.35">
      <c r="A234">
        <v>44748</v>
      </c>
      <c r="B234" s="2">
        <v>44748</v>
      </c>
      <c r="C234" t="s">
        <v>18</v>
      </c>
      <c r="D234" t="s">
        <v>155</v>
      </c>
      <c r="E234" t="s">
        <v>45</v>
      </c>
      <c r="F234" t="s">
        <v>46</v>
      </c>
      <c r="G234">
        <v>3</v>
      </c>
      <c r="H234" t="s">
        <v>28</v>
      </c>
      <c r="I234" t="s">
        <v>47</v>
      </c>
      <c r="J234" t="s">
        <v>433</v>
      </c>
      <c r="K234" t="s">
        <v>169</v>
      </c>
      <c r="L234">
        <v>1.1120000000000001</v>
      </c>
      <c r="M234">
        <v>8.74</v>
      </c>
      <c r="N234">
        <v>-0.874</v>
      </c>
      <c r="O234" t="s">
        <v>170</v>
      </c>
      <c r="P234">
        <v>0.94</v>
      </c>
      <c r="Q234">
        <v>0.17200000000000015</v>
      </c>
      <c r="R234">
        <v>3.87</v>
      </c>
      <c r="S234">
        <v>-0.38700000000000001</v>
      </c>
      <c r="T234">
        <f t="shared" si="59"/>
        <v>0.48699999999999999</v>
      </c>
      <c r="U234">
        <v>17.5</v>
      </c>
      <c r="V234">
        <f>U234/(2*3.14)</f>
        <v>2.7866242038216558</v>
      </c>
      <c r="W234">
        <f>V234</f>
        <v>2.7866242038216558</v>
      </c>
      <c r="X234">
        <f t="shared" si="53"/>
        <v>24.395308569820273</v>
      </c>
      <c r="Y234">
        <f t="shared" ref="Y234:Y245" si="60">(L234-P234)/P234</f>
        <v>0.1829787234042555</v>
      </c>
      <c r="Z234">
        <f t="shared" si="55"/>
        <v>1.4708286870274375E-5</v>
      </c>
      <c r="AA234">
        <f t="shared" si="56"/>
        <v>14.708286870274376</v>
      </c>
      <c r="AB234">
        <f t="shared" si="57"/>
        <v>3.5881319673377946E-8</v>
      </c>
      <c r="AC234">
        <f t="shared" si="58"/>
        <v>3.5881319673377945E-2</v>
      </c>
      <c r="AD234">
        <f t="shared" si="54"/>
        <v>7.3678274483322273E-2</v>
      </c>
    </row>
    <row r="235" spans="1:30" hidden="1" x14ac:dyDescent="0.35">
      <c r="A235">
        <v>44763</v>
      </c>
      <c r="B235" s="2">
        <v>44763</v>
      </c>
      <c r="C235" t="s">
        <v>18</v>
      </c>
      <c r="D235" t="s">
        <v>181</v>
      </c>
      <c r="E235" t="s">
        <v>45</v>
      </c>
      <c r="F235" t="s">
        <v>46</v>
      </c>
      <c r="G235">
        <v>8</v>
      </c>
      <c r="H235" t="s">
        <v>28</v>
      </c>
      <c r="I235" t="s">
        <v>47</v>
      </c>
      <c r="J235" t="s">
        <v>433</v>
      </c>
      <c r="K235" t="s">
        <v>190</v>
      </c>
      <c r="L235">
        <v>1.1020000000000001</v>
      </c>
      <c r="M235">
        <v>20.149999999999999</v>
      </c>
      <c r="N235">
        <v>-2.0149999999999997</v>
      </c>
      <c r="O235" t="s">
        <v>163</v>
      </c>
      <c r="P235">
        <v>0.98799999999999999</v>
      </c>
      <c r="Q235">
        <v>0.1140000000000001</v>
      </c>
      <c r="R235">
        <v>27.26</v>
      </c>
      <c r="S235">
        <v>-2.726</v>
      </c>
      <c r="T235">
        <f t="shared" si="59"/>
        <v>-0.7110000000000003</v>
      </c>
      <c r="U235">
        <v>17.5</v>
      </c>
      <c r="V235">
        <f>U235/(2*3.14)</f>
        <v>2.7866242038216558</v>
      </c>
      <c r="W235">
        <f>V235</f>
        <v>2.7866242038216558</v>
      </c>
      <c r="X235">
        <f t="shared" si="53"/>
        <v>24.395308569820273</v>
      </c>
      <c r="Y235">
        <f t="shared" si="60"/>
        <v>0.11538461538461549</v>
      </c>
      <c r="Z235">
        <f t="shared" si="55"/>
        <v>8.337791575108668E-6</v>
      </c>
      <c r="AA235">
        <f t="shared" si="56"/>
        <v>8.3377915751086675</v>
      </c>
      <c r="AB235">
        <f t="shared" si="57"/>
        <v>2.0340299826562376E-8</v>
      </c>
      <c r="AC235">
        <f t="shared" si="58"/>
        <v>2.0340299826562373E-2</v>
      </c>
      <c r="AD235">
        <f t="shared" si="54"/>
        <v>2.8608016633702341E-2</v>
      </c>
    </row>
    <row r="236" spans="1:30" hidden="1" x14ac:dyDescent="0.35">
      <c r="A236">
        <v>44778</v>
      </c>
      <c r="B236" s="2">
        <v>44778</v>
      </c>
      <c r="C236" t="s">
        <v>18</v>
      </c>
      <c r="D236" t="s">
        <v>196</v>
      </c>
      <c r="E236" t="s">
        <v>45</v>
      </c>
      <c r="F236" t="s">
        <v>46</v>
      </c>
      <c r="G236">
        <v>10</v>
      </c>
      <c r="H236" t="s">
        <v>28</v>
      </c>
      <c r="I236" t="s">
        <v>47</v>
      </c>
      <c r="J236" t="s">
        <v>433</v>
      </c>
      <c r="K236" t="s">
        <v>171</v>
      </c>
      <c r="L236">
        <v>1.036</v>
      </c>
      <c r="M236">
        <v>5.12</v>
      </c>
      <c r="N236">
        <v>-0.51200000000000001</v>
      </c>
      <c r="O236" t="s">
        <v>175</v>
      </c>
      <c r="P236">
        <v>0.96399999999999997</v>
      </c>
      <c r="Q236">
        <v>7.2000000000000064E-2</v>
      </c>
      <c r="R236">
        <v>8.83</v>
      </c>
      <c r="S236">
        <v>-0.88300000000000001</v>
      </c>
      <c r="T236">
        <f t="shared" si="59"/>
        <v>-0.371</v>
      </c>
      <c r="U236">
        <v>54.25</v>
      </c>
      <c r="V236">
        <f>U236/2</f>
        <v>27.125</v>
      </c>
      <c r="W236">
        <f>V236/10</f>
        <v>2.7124999999999999</v>
      </c>
      <c r="X236">
        <f t="shared" si="53"/>
        <v>23.114739298437499</v>
      </c>
      <c r="Y236">
        <f t="shared" si="60"/>
        <v>7.4688796680497993E-2</v>
      </c>
      <c r="Z236">
        <f t="shared" si="55"/>
        <v>4.8811756461878955E-6</v>
      </c>
      <c r="AA236">
        <f t="shared" si="56"/>
        <v>4.8811756461878959</v>
      </c>
      <c r="AB236">
        <f t="shared" si="57"/>
        <v>1.128271025315154E-8</v>
      </c>
      <c r="AC236">
        <f t="shared" si="58"/>
        <v>1.1282710253151541E-2</v>
      </c>
      <c r="AD236">
        <f t="shared" si="54"/>
        <v>3.0411617933023022E-2</v>
      </c>
    </row>
    <row r="237" spans="1:30" hidden="1" x14ac:dyDescent="0.35">
      <c r="A237">
        <v>44792</v>
      </c>
      <c r="B237" s="2">
        <v>44792</v>
      </c>
      <c r="C237" t="s">
        <v>18</v>
      </c>
      <c r="D237" t="s">
        <v>214</v>
      </c>
      <c r="E237" t="s">
        <v>45</v>
      </c>
      <c r="F237" t="s">
        <v>46</v>
      </c>
      <c r="G237">
        <v>11</v>
      </c>
      <c r="H237" t="s">
        <v>28</v>
      </c>
      <c r="I237" t="s">
        <v>47</v>
      </c>
      <c r="J237" t="s">
        <v>433</v>
      </c>
      <c r="K237" t="s">
        <v>207</v>
      </c>
      <c r="L237">
        <v>1.101</v>
      </c>
      <c r="M237">
        <v>10.86</v>
      </c>
      <c r="N237">
        <v>-1.0859999999999999</v>
      </c>
      <c r="O237" t="s">
        <v>105</v>
      </c>
      <c r="P237">
        <v>0.99099999999999999</v>
      </c>
      <c r="Q237">
        <v>0.10999999999999999</v>
      </c>
      <c r="R237">
        <v>14.51</v>
      </c>
      <c r="S237">
        <v>-1.4510000000000001</v>
      </c>
      <c r="T237">
        <f t="shared" si="59"/>
        <v>-0.36500000000000021</v>
      </c>
      <c r="U237">
        <v>54.25</v>
      </c>
      <c r="V237">
        <f>U237/2</f>
        <v>27.125</v>
      </c>
      <c r="W237">
        <f>V237/10</f>
        <v>2.7124999999999999</v>
      </c>
      <c r="X237">
        <f t="shared" si="53"/>
        <v>23.114739298437499</v>
      </c>
      <c r="Y237">
        <f t="shared" si="60"/>
        <v>0.11099899091826437</v>
      </c>
      <c r="Z237">
        <f t="shared" si="55"/>
        <v>7.949406180834067E-6</v>
      </c>
      <c r="AA237">
        <f t="shared" si="56"/>
        <v>7.9494061808340675</v>
      </c>
      <c r="AB237">
        <f t="shared" si="57"/>
        <v>1.8374845144736716E-8</v>
      </c>
      <c r="AC237">
        <f t="shared" si="58"/>
        <v>1.8374845144736716E-2</v>
      </c>
      <c r="AD237">
        <f t="shared" si="54"/>
        <v>5.0342041492429331E-2</v>
      </c>
    </row>
    <row r="238" spans="1:30" x14ac:dyDescent="0.35">
      <c r="A238">
        <v>44805</v>
      </c>
      <c r="B238" s="2">
        <v>44805</v>
      </c>
      <c r="C238" t="s">
        <v>18</v>
      </c>
      <c r="D238" t="s">
        <v>232</v>
      </c>
      <c r="E238" t="s">
        <v>45</v>
      </c>
      <c r="F238" t="s">
        <v>46</v>
      </c>
      <c r="G238">
        <v>11</v>
      </c>
      <c r="H238" t="s">
        <v>28</v>
      </c>
      <c r="I238" t="s">
        <v>47</v>
      </c>
      <c r="J238" t="s">
        <v>433</v>
      </c>
      <c r="K238" t="s">
        <v>237</v>
      </c>
      <c r="L238">
        <v>1.1120000000000001</v>
      </c>
      <c r="M238">
        <v>24.75</v>
      </c>
      <c r="N238">
        <v>-2.4750000000000001</v>
      </c>
      <c r="O238" t="s">
        <v>163</v>
      </c>
      <c r="P238">
        <v>1.0569999999999999</v>
      </c>
      <c r="Q238">
        <v>5.500000000000016E-2</v>
      </c>
      <c r="R238">
        <v>24.65</v>
      </c>
      <c r="S238">
        <v>-2.4649999999999999</v>
      </c>
      <c r="T238">
        <f t="shared" si="59"/>
        <v>1.0000000000000231E-2</v>
      </c>
      <c r="U238">
        <v>54.25</v>
      </c>
      <c r="V238">
        <f>U238/2</f>
        <v>27.125</v>
      </c>
      <c r="W238">
        <f>V238/10</f>
        <v>2.7124999999999999</v>
      </c>
      <c r="X238">
        <f t="shared" si="53"/>
        <v>23.114739298437499</v>
      </c>
      <c r="Y238">
        <f t="shared" si="60"/>
        <v>5.2034058656575365E-2</v>
      </c>
      <c r="Z238">
        <f t="shared" si="55"/>
        <v>3.1282188076346645E-6</v>
      </c>
      <c r="AA238">
        <f t="shared" si="56"/>
        <v>3.1282188076346644</v>
      </c>
      <c r="AB238">
        <f t="shared" si="57"/>
        <v>7.2307962206944276E-9</v>
      </c>
      <c r="AC238">
        <f t="shared" si="58"/>
        <v>7.2307962206944274E-3</v>
      </c>
      <c r="AD238" t="s">
        <v>103</v>
      </c>
    </row>
    <row r="239" spans="1:30" hidden="1" x14ac:dyDescent="0.35">
      <c r="A239">
        <v>44721</v>
      </c>
      <c r="B239" s="2">
        <v>44721</v>
      </c>
      <c r="C239" t="s">
        <v>18</v>
      </c>
      <c r="D239" t="s">
        <v>19</v>
      </c>
      <c r="E239" t="s">
        <v>45</v>
      </c>
      <c r="F239" t="s">
        <v>46</v>
      </c>
      <c r="G239">
        <v>3</v>
      </c>
      <c r="H239" t="s">
        <v>27</v>
      </c>
      <c r="I239" t="s">
        <v>34</v>
      </c>
      <c r="J239" t="s">
        <v>432</v>
      </c>
      <c r="K239" t="s">
        <v>23</v>
      </c>
      <c r="L239">
        <v>0.68600000000000005</v>
      </c>
      <c r="M239">
        <v>4.6399999999999997</v>
      </c>
      <c r="N239">
        <v>-0.46399999999999997</v>
      </c>
      <c r="O239" t="s">
        <v>48</v>
      </c>
      <c r="P239">
        <v>0.48</v>
      </c>
      <c r="Q239">
        <v>0.20600000000000007</v>
      </c>
      <c r="R239">
        <v>1.0900000000000001</v>
      </c>
      <c r="S239">
        <v>-0.10900000000000001</v>
      </c>
      <c r="T239">
        <f t="shared" si="59"/>
        <v>0.35499999999999998</v>
      </c>
      <c r="U239">
        <v>37.25</v>
      </c>
      <c r="V239">
        <f>U239/(2*3.14)</f>
        <v>5.9315286624203818</v>
      </c>
      <c r="W239">
        <f>V239</f>
        <v>5.9315286624203818</v>
      </c>
      <c r="X239">
        <f t="shared" si="53"/>
        <v>110.53066235889384</v>
      </c>
      <c r="Y239">
        <f t="shared" si="60"/>
        <v>0.42916666666666681</v>
      </c>
      <c r="Z239">
        <f t="shared" si="55"/>
        <v>4.2005827681874422E-5</v>
      </c>
      <c r="AA239">
        <f t="shared" si="56"/>
        <v>42.005827681874422</v>
      </c>
      <c r="AB239">
        <f t="shared" si="57"/>
        <v>4.6429319566111375E-7</v>
      </c>
      <c r="AC239">
        <f t="shared" si="58"/>
        <v>0.46429319566111377</v>
      </c>
      <c r="AD239">
        <f t="shared" ref="AD239:AD270" si="61">AC239/ABS(T239)</f>
        <v>1.3078681567918697</v>
      </c>
    </row>
    <row r="240" spans="1:30" hidden="1" x14ac:dyDescent="0.35">
      <c r="A240">
        <v>44748</v>
      </c>
      <c r="B240" s="2">
        <v>44748</v>
      </c>
      <c r="C240" t="s">
        <v>18</v>
      </c>
      <c r="D240" t="s">
        <v>155</v>
      </c>
      <c r="E240" t="s">
        <v>45</v>
      </c>
      <c r="F240" t="s">
        <v>46</v>
      </c>
      <c r="G240">
        <v>16</v>
      </c>
      <c r="H240" t="s">
        <v>27</v>
      </c>
      <c r="I240" t="s">
        <v>34</v>
      </c>
      <c r="J240" t="s">
        <v>432</v>
      </c>
      <c r="K240" t="s">
        <v>171</v>
      </c>
      <c r="L240">
        <v>0.73899999999999999</v>
      </c>
      <c r="M240">
        <v>4.17</v>
      </c>
      <c r="N240">
        <v>-0.41699999999999998</v>
      </c>
      <c r="O240" t="s">
        <v>112</v>
      </c>
      <c r="P240">
        <v>0.52900000000000003</v>
      </c>
      <c r="Q240">
        <v>0.20999999999999996</v>
      </c>
      <c r="R240">
        <v>10.029999999999999</v>
      </c>
      <c r="S240">
        <v>-1.0029999999999999</v>
      </c>
      <c r="T240">
        <f t="shared" si="59"/>
        <v>-0.58599999999999985</v>
      </c>
      <c r="U240">
        <v>37.25</v>
      </c>
      <c r="V240">
        <f>U240/(2*3.14)</f>
        <v>5.9315286624203818</v>
      </c>
      <c r="W240">
        <f>V240</f>
        <v>5.9315286624203818</v>
      </c>
      <c r="X240">
        <f t="shared" si="53"/>
        <v>110.53066235889384</v>
      </c>
      <c r="Y240">
        <f t="shared" si="60"/>
        <v>0.39697542533081276</v>
      </c>
      <c r="Z240">
        <f t="shared" si="55"/>
        <v>3.8161459923711531E-5</v>
      </c>
      <c r="AA240">
        <f t="shared" si="56"/>
        <v>38.161459923711533</v>
      </c>
      <c r="AB240">
        <f t="shared" si="57"/>
        <v>4.2180114419502176E-7</v>
      </c>
      <c r="AC240">
        <f t="shared" si="58"/>
        <v>0.42180114419502179</v>
      </c>
      <c r="AD240">
        <f t="shared" si="61"/>
        <v>0.7197971743942353</v>
      </c>
    </row>
    <row r="241" spans="1:30" hidden="1" x14ac:dyDescent="0.35">
      <c r="A241">
        <v>44763</v>
      </c>
      <c r="B241" s="2">
        <v>44763</v>
      </c>
      <c r="C241" t="s">
        <v>18</v>
      </c>
      <c r="D241" t="s">
        <v>181</v>
      </c>
      <c r="E241" t="s">
        <v>45</v>
      </c>
      <c r="F241" t="s">
        <v>46</v>
      </c>
      <c r="G241">
        <v>6</v>
      </c>
      <c r="H241" t="s">
        <v>27</v>
      </c>
      <c r="I241" t="s">
        <v>34</v>
      </c>
      <c r="J241" t="s">
        <v>432</v>
      </c>
      <c r="K241" t="s">
        <v>190</v>
      </c>
      <c r="L241">
        <v>0.74299999999999999</v>
      </c>
      <c r="M241">
        <v>2.63</v>
      </c>
      <c r="N241">
        <v>-0.26300000000000001</v>
      </c>
      <c r="O241" t="s">
        <v>163</v>
      </c>
      <c r="P241">
        <v>0.54400000000000004</v>
      </c>
      <c r="Q241">
        <v>0.19899999999999995</v>
      </c>
      <c r="R241">
        <v>39.32</v>
      </c>
      <c r="S241">
        <v>-3.9319999999999999</v>
      </c>
      <c r="T241">
        <f t="shared" si="59"/>
        <v>-3.669</v>
      </c>
      <c r="U241">
        <v>37.25</v>
      </c>
      <c r="V241">
        <f>U241/(2*3.14)</f>
        <v>5.9315286624203818</v>
      </c>
      <c r="W241">
        <f>V241</f>
        <v>5.9315286624203818</v>
      </c>
      <c r="X241">
        <f t="shared" si="53"/>
        <v>110.53066235889384</v>
      </c>
      <c r="Y241">
        <f t="shared" si="60"/>
        <v>0.36580882352941163</v>
      </c>
      <c r="Z241">
        <f t="shared" si="55"/>
        <v>3.4507448851369098E-5</v>
      </c>
      <c r="AA241">
        <f t="shared" si="56"/>
        <v>34.507448851369098</v>
      </c>
      <c r="AB241">
        <f t="shared" si="57"/>
        <v>3.8141311778574763E-7</v>
      </c>
      <c r="AC241">
        <f t="shared" si="58"/>
        <v>0.38141311778574766</v>
      </c>
      <c r="AD241">
        <f t="shared" si="61"/>
        <v>0.10395560582876742</v>
      </c>
    </row>
    <row r="242" spans="1:30" hidden="1" x14ac:dyDescent="0.35">
      <c r="A242">
        <v>44778</v>
      </c>
      <c r="B242" s="2">
        <v>44778</v>
      </c>
      <c r="C242" t="s">
        <v>18</v>
      </c>
      <c r="D242" t="s">
        <v>196</v>
      </c>
      <c r="E242" t="s">
        <v>45</v>
      </c>
      <c r="F242" t="s">
        <v>46</v>
      </c>
      <c r="G242">
        <v>16</v>
      </c>
      <c r="H242" t="s">
        <v>27</v>
      </c>
      <c r="I242" t="s">
        <v>34</v>
      </c>
      <c r="J242" t="s">
        <v>432</v>
      </c>
      <c r="K242" t="s">
        <v>171</v>
      </c>
      <c r="L242">
        <v>0.73699999999999999</v>
      </c>
      <c r="M242">
        <v>3.75</v>
      </c>
      <c r="N242">
        <v>-0.375</v>
      </c>
      <c r="O242" t="s">
        <v>175</v>
      </c>
      <c r="P242">
        <v>0.53100000000000003</v>
      </c>
      <c r="Q242">
        <v>0.20599999999999996</v>
      </c>
      <c r="R242">
        <v>5.67</v>
      </c>
      <c r="S242">
        <v>-0.56699999999999995</v>
      </c>
      <c r="T242">
        <f t="shared" si="59"/>
        <v>-0.19199999999999995</v>
      </c>
      <c r="U242">
        <v>114.95</v>
      </c>
      <c r="V242">
        <f>U242/2</f>
        <v>57.475000000000001</v>
      </c>
      <c r="W242">
        <f>V242/10</f>
        <v>5.7475000000000005</v>
      </c>
      <c r="X242">
        <f t="shared" si="53"/>
        <v>103.7785182974375</v>
      </c>
      <c r="Y242">
        <f t="shared" si="60"/>
        <v>0.38794726930320139</v>
      </c>
      <c r="Z242">
        <f t="shared" si="55"/>
        <v>3.7095920675983669E-5</v>
      </c>
      <c r="AA242">
        <f t="shared" si="56"/>
        <v>37.09592067598367</v>
      </c>
      <c r="AB242">
        <f t="shared" si="57"/>
        <v>3.8497596826328614E-7</v>
      </c>
      <c r="AC242">
        <f t="shared" si="58"/>
        <v>0.38497596826328612</v>
      </c>
      <c r="AD242">
        <f t="shared" si="61"/>
        <v>2.0050831680379493</v>
      </c>
    </row>
    <row r="243" spans="1:30" hidden="1" x14ac:dyDescent="0.35">
      <c r="A243">
        <v>44792</v>
      </c>
      <c r="B243" s="2">
        <v>44792</v>
      </c>
      <c r="C243" t="s">
        <v>18</v>
      </c>
      <c r="D243" t="s">
        <v>214</v>
      </c>
      <c r="E243" t="s">
        <v>45</v>
      </c>
      <c r="F243" t="s">
        <v>46</v>
      </c>
      <c r="G243">
        <v>16</v>
      </c>
      <c r="H243" t="s">
        <v>27</v>
      </c>
      <c r="I243" t="s">
        <v>34</v>
      </c>
      <c r="J243" t="s">
        <v>432</v>
      </c>
      <c r="K243" t="s">
        <v>207</v>
      </c>
      <c r="L243">
        <v>0.72799999999999998</v>
      </c>
      <c r="M243">
        <v>4.76</v>
      </c>
      <c r="N243">
        <v>-0.47599999999999998</v>
      </c>
      <c r="O243" t="s">
        <v>105</v>
      </c>
      <c r="P243">
        <v>0.54300000000000004</v>
      </c>
      <c r="Q243">
        <v>0.18499999999999994</v>
      </c>
      <c r="R243">
        <v>23.23</v>
      </c>
      <c r="S243">
        <v>-2.323</v>
      </c>
      <c r="T243">
        <f t="shared" si="59"/>
        <v>-1.847</v>
      </c>
      <c r="U243">
        <v>114.95</v>
      </c>
      <c r="V243">
        <f>U243/2</f>
        <v>57.475000000000001</v>
      </c>
      <c r="W243">
        <f>V243/10</f>
        <v>5.7475000000000005</v>
      </c>
      <c r="X243">
        <f t="shared" si="53"/>
        <v>103.7785182974375</v>
      </c>
      <c r="Y243">
        <f t="shared" si="60"/>
        <v>0.34069981583793724</v>
      </c>
      <c r="Z243">
        <f t="shared" si="55"/>
        <v>3.161526080692204E-5</v>
      </c>
      <c r="AA243">
        <f t="shared" si="56"/>
        <v>31.615260806922041</v>
      </c>
      <c r="AB243">
        <f t="shared" si="57"/>
        <v>3.2809849221294177E-7</v>
      </c>
      <c r="AC243">
        <f t="shared" si="58"/>
        <v>0.32809849221294179</v>
      </c>
      <c r="AD243">
        <f t="shared" si="61"/>
        <v>0.17763859892416989</v>
      </c>
    </row>
    <row r="244" spans="1:30" x14ac:dyDescent="0.35">
      <c r="A244">
        <v>44805</v>
      </c>
      <c r="B244" s="2">
        <v>44805</v>
      </c>
      <c r="C244" t="s">
        <v>18</v>
      </c>
      <c r="D244" t="s">
        <v>232</v>
      </c>
      <c r="E244" t="s">
        <v>45</v>
      </c>
      <c r="F244" t="s">
        <v>46</v>
      </c>
      <c r="G244">
        <v>12</v>
      </c>
      <c r="H244" t="s">
        <v>27</v>
      </c>
      <c r="I244" t="s">
        <v>34</v>
      </c>
      <c r="J244" t="s">
        <v>432</v>
      </c>
      <c r="K244" t="s">
        <v>241</v>
      </c>
      <c r="L244">
        <v>0.68899999999999995</v>
      </c>
      <c r="M244">
        <v>6.46</v>
      </c>
      <c r="N244">
        <v>-0.64600000000000002</v>
      </c>
      <c r="O244" t="s">
        <v>242</v>
      </c>
      <c r="P244">
        <v>0.55100000000000005</v>
      </c>
      <c r="Q244">
        <v>0.1379999999999999</v>
      </c>
      <c r="R244">
        <v>7.14</v>
      </c>
      <c r="S244">
        <v>-0.71399999999999997</v>
      </c>
      <c r="T244">
        <f t="shared" si="59"/>
        <v>-6.7999999999999949E-2</v>
      </c>
      <c r="U244">
        <v>114.95</v>
      </c>
      <c r="V244">
        <f>U244/2</f>
        <v>57.475000000000001</v>
      </c>
      <c r="W244">
        <f>V244/10</f>
        <v>5.7475000000000005</v>
      </c>
      <c r="X244">
        <f t="shared" si="53"/>
        <v>103.7785182974375</v>
      </c>
      <c r="Y244">
        <f t="shared" si="60"/>
        <v>0.25045372050816678</v>
      </c>
      <c r="Z244">
        <f t="shared" si="55"/>
        <v>2.1646141773102731E-5</v>
      </c>
      <c r="AA244">
        <f t="shared" si="56"/>
        <v>21.64614177310273</v>
      </c>
      <c r="AB244">
        <f t="shared" si="57"/>
        <v>2.2464045200688678E-7</v>
      </c>
      <c r="AC244">
        <f t="shared" si="58"/>
        <v>0.22464045200688679</v>
      </c>
      <c r="AD244">
        <f t="shared" si="61"/>
        <v>3.3035360589248079</v>
      </c>
    </row>
    <row r="245" spans="1:30" hidden="1" x14ac:dyDescent="0.35">
      <c r="A245">
        <v>44748</v>
      </c>
      <c r="B245" s="2">
        <v>44748</v>
      </c>
      <c r="C245" t="s">
        <v>18</v>
      </c>
      <c r="D245" t="s">
        <v>155</v>
      </c>
      <c r="E245" t="s">
        <v>45</v>
      </c>
      <c r="F245" t="s">
        <v>46</v>
      </c>
      <c r="G245">
        <v>4</v>
      </c>
      <c r="H245" t="s">
        <v>39</v>
      </c>
      <c r="I245" t="s">
        <v>130</v>
      </c>
      <c r="J245" t="s">
        <v>492</v>
      </c>
      <c r="K245" t="s">
        <v>169</v>
      </c>
      <c r="L245">
        <v>0.58899999999999997</v>
      </c>
      <c r="M245">
        <v>15.31</v>
      </c>
      <c r="N245">
        <v>-1.5310000000000001</v>
      </c>
      <c r="O245" t="s">
        <v>170</v>
      </c>
      <c r="P245">
        <v>0.49199999999999999</v>
      </c>
      <c r="Q245">
        <v>9.6999999999999975E-2</v>
      </c>
      <c r="R245">
        <v>13.34</v>
      </c>
      <c r="S245">
        <v>-1.3340000000000001</v>
      </c>
      <c r="T245">
        <f t="shared" si="59"/>
        <v>0.19700000000000006</v>
      </c>
      <c r="U245">
        <v>49.1</v>
      </c>
      <c r="V245">
        <f>U245/(2*3.14)</f>
        <v>7.8184713375796173</v>
      </c>
      <c r="W245">
        <f>V245</f>
        <v>7.8184713375796173</v>
      </c>
      <c r="X245">
        <f t="shared" si="53"/>
        <v>192.0406656431295</v>
      </c>
      <c r="Y245">
        <f t="shared" si="60"/>
        <v>0.19715447154471541</v>
      </c>
      <c r="Z245">
        <f t="shared" si="55"/>
        <v>1.6123299627223888E-5</v>
      </c>
      <c r="AA245">
        <f t="shared" si="56"/>
        <v>16.12329962722389</v>
      </c>
      <c r="AB245">
        <f t="shared" si="57"/>
        <v>3.0963291927756973E-7</v>
      </c>
      <c r="AC245">
        <f t="shared" si="58"/>
        <v>0.30963291927756975</v>
      </c>
      <c r="AD245">
        <f t="shared" si="61"/>
        <v>1.5717407069927394</v>
      </c>
    </row>
    <row r="246" spans="1:30" hidden="1" x14ac:dyDescent="0.35">
      <c r="A246">
        <v>44763</v>
      </c>
      <c r="B246" s="2">
        <v>44763</v>
      </c>
      <c r="C246" t="s">
        <v>18</v>
      </c>
      <c r="D246" t="s">
        <v>181</v>
      </c>
      <c r="E246" t="s">
        <v>45</v>
      </c>
      <c r="F246" t="s">
        <v>46</v>
      </c>
      <c r="G246">
        <v>7</v>
      </c>
      <c r="H246" t="s">
        <v>39</v>
      </c>
      <c r="I246" t="s">
        <v>130</v>
      </c>
      <c r="J246" t="s">
        <v>492</v>
      </c>
      <c r="K246" t="s">
        <v>190</v>
      </c>
      <c r="L246">
        <v>0.66800000000000004</v>
      </c>
      <c r="M246">
        <v>20.87</v>
      </c>
      <c r="N246">
        <v>-2.0870000000000002</v>
      </c>
      <c r="O246" t="s">
        <v>163</v>
      </c>
      <c r="P246">
        <v>0.51900000000000002</v>
      </c>
      <c r="Q246">
        <v>0.14900000000000002</v>
      </c>
      <c r="R246">
        <v>27.75</v>
      </c>
      <c r="S246">
        <v>-2.7749999999999999</v>
      </c>
      <c r="T246">
        <f t="shared" si="59"/>
        <v>-0.68799999999999972</v>
      </c>
      <c r="U246">
        <v>49.1</v>
      </c>
      <c r="V246">
        <f>U246/(2*3.14)</f>
        <v>7.8184713375796173</v>
      </c>
      <c r="W246">
        <f>V246</f>
        <v>7.8184713375796173</v>
      </c>
      <c r="X246">
        <f t="shared" si="53"/>
        <v>192.0406656431295</v>
      </c>
      <c r="Y246">
        <f>(P246-L246)/L246</f>
        <v>-0.22305389221556887</v>
      </c>
      <c r="Z246" t="e">
        <f t="shared" si="55"/>
        <v>#NUM!</v>
      </c>
      <c r="AA246" t="e">
        <f t="shared" si="56"/>
        <v>#NUM!</v>
      </c>
      <c r="AB246" t="e">
        <f t="shared" si="57"/>
        <v>#NUM!</v>
      </c>
      <c r="AC246" t="e">
        <f t="shared" si="58"/>
        <v>#NUM!</v>
      </c>
      <c r="AD246" t="e">
        <f t="shared" si="61"/>
        <v>#NUM!</v>
      </c>
    </row>
    <row r="247" spans="1:30" hidden="1" x14ac:dyDescent="0.35">
      <c r="A247">
        <v>44720</v>
      </c>
      <c r="B247" s="2">
        <v>44720</v>
      </c>
      <c r="C247" t="s">
        <v>18</v>
      </c>
      <c r="D247" t="s">
        <v>19</v>
      </c>
      <c r="E247" t="s">
        <v>45</v>
      </c>
      <c r="F247" t="s">
        <v>46</v>
      </c>
      <c r="G247">
        <v>5</v>
      </c>
      <c r="H247" t="s">
        <v>39</v>
      </c>
      <c r="I247" t="s">
        <v>40</v>
      </c>
      <c r="J247" t="s">
        <v>412</v>
      </c>
      <c r="K247" t="s">
        <v>23</v>
      </c>
      <c r="L247">
        <v>0.60599999999999998</v>
      </c>
      <c r="M247">
        <v>7.47</v>
      </c>
      <c r="N247">
        <v>-0.747</v>
      </c>
      <c r="O247" t="s">
        <v>105</v>
      </c>
      <c r="P247">
        <v>0.434</v>
      </c>
      <c r="Q247">
        <v>0.17199999999999999</v>
      </c>
      <c r="R247">
        <v>10.01</v>
      </c>
      <c r="S247">
        <v>-1.0009999999999999</v>
      </c>
      <c r="T247">
        <f t="shared" si="59"/>
        <v>-0.25399999999999989</v>
      </c>
      <c r="U247">
        <v>16</v>
      </c>
      <c r="V247">
        <f>U247/(2*3.14)</f>
        <v>2.5477707006369426</v>
      </c>
      <c r="W247">
        <f>V247</f>
        <v>2.5477707006369426</v>
      </c>
      <c r="X247">
        <f t="shared" si="53"/>
        <v>20.392486510608947</v>
      </c>
      <c r="Y247">
        <f>(L247-P247)/P247</f>
        <v>0.39631336405529949</v>
      </c>
      <c r="Z247">
        <f t="shared" si="55"/>
        <v>3.8083128882939194E-5</v>
      </c>
      <c r="AA247">
        <f t="shared" si="56"/>
        <v>38.083128882939192</v>
      </c>
      <c r="AB247">
        <f t="shared" si="57"/>
        <v>7.7660969202711954E-8</v>
      </c>
      <c r="AC247">
        <f t="shared" si="58"/>
        <v>7.7660969202711955E-2</v>
      </c>
      <c r="AD247">
        <f t="shared" si="61"/>
        <v>0.30575184725477161</v>
      </c>
    </row>
    <row r="248" spans="1:30" hidden="1" x14ac:dyDescent="0.35">
      <c r="A248">
        <v>44779</v>
      </c>
      <c r="B248" s="2">
        <v>44779</v>
      </c>
      <c r="C248" t="s">
        <v>18</v>
      </c>
      <c r="D248" t="s">
        <v>196</v>
      </c>
      <c r="E248" t="s">
        <v>45</v>
      </c>
      <c r="F248" t="s">
        <v>46</v>
      </c>
      <c r="G248">
        <v>9</v>
      </c>
      <c r="H248" t="s">
        <v>39</v>
      </c>
      <c r="I248" t="s">
        <v>40</v>
      </c>
      <c r="J248" t="s">
        <v>412</v>
      </c>
      <c r="K248" t="s">
        <v>212</v>
      </c>
      <c r="L248">
        <v>0.64300000000000002</v>
      </c>
      <c r="M248">
        <v>5.48</v>
      </c>
      <c r="N248">
        <v>-0.54800000000000004</v>
      </c>
      <c r="O248" t="s">
        <v>178</v>
      </c>
      <c r="P248">
        <v>0.47099999999999997</v>
      </c>
      <c r="Q248">
        <v>0.17200000000000004</v>
      </c>
      <c r="R248">
        <v>7.78</v>
      </c>
      <c r="S248">
        <v>-0.77800000000000002</v>
      </c>
      <c r="T248">
        <f t="shared" si="59"/>
        <v>-0.22999999999999998</v>
      </c>
      <c r="U248">
        <v>49.1</v>
      </c>
      <c r="V248">
        <f>U248/2</f>
        <v>24.55</v>
      </c>
      <c r="W248">
        <f>V248/10</f>
        <v>2.4550000000000001</v>
      </c>
      <c r="X248">
        <f t="shared" si="53"/>
        <v>18.934441469749999</v>
      </c>
      <c r="Y248">
        <f>(P248-L248)/L248</f>
        <v>-0.26749611197511669</v>
      </c>
      <c r="Z248" t="e">
        <f t="shared" si="55"/>
        <v>#NUM!</v>
      </c>
      <c r="AA248" t="e">
        <f t="shared" si="56"/>
        <v>#NUM!</v>
      </c>
      <c r="AB248" t="e">
        <f t="shared" si="57"/>
        <v>#NUM!</v>
      </c>
      <c r="AC248" t="e">
        <f t="shared" si="58"/>
        <v>#NUM!</v>
      </c>
      <c r="AD248" t="e">
        <f t="shared" si="61"/>
        <v>#NUM!</v>
      </c>
    </row>
    <row r="249" spans="1:30" hidden="1" x14ac:dyDescent="0.35">
      <c r="A249">
        <v>44792</v>
      </c>
      <c r="B249" s="2">
        <v>44792</v>
      </c>
      <c r="C249" t="s">
        <v>18</v>
      </c>
      <c r="D249" t="s">
        <v>214</v>
      </c>
      <c r="E249" t="s">
        <v>45</v>
      </c>
      <c r="F249" t="s">
        <v>46</v>
      </c>
      <c r="G249">
        <v>7</v>
      </c>
      <c r="H249" t="s">
        <v>39</v>
      </c>
      <c r="I249" t="s">
        <v>40</v>
      </c>
      <c r="J249" t="s">
        <v>412</v>
      </c>
      <c r="K249" t="s">
        <v>226</v>
      </c>
      <c r="L249">
        <v>0.56100000000000005</v>
      </c>
      <c r="M249">
        <v>7.97</v>
      </c>
      <c r="N249">
        <v>-0.79699999999999993</v>
      </c>
      <c r="O249" t="s">
        <v>60</v>
      </c>
      <c r="P249">
        <v>0.48499999999999999</v>
      </c>
      <c r="Q249">
        <v>7.6000000000000068E-2</v>
      </c>
      <c r="R249">
        <v>15.64</v>
      </c>
      <c r="S249">
        <v>-1.5640000000000001</v>
      </c>
      <c r="T249">
        <f t="shared" si="59"/>
        <v>-0.76700000000000013</v>
      </c>
      <c r="U249">
        <v>49.1</v>
      </c>
      <c r="V249">
        <f>U249/2</f>
        <v>24.55</v>
      </c>
      <c r="W249">
        <f>V249/10</f>
        <v>2.4550000000000001</v>
      </c>
      <c r="X249">
        <f t="shared" si="53"/>
        <v>18.934441469749999</v>
      </c>
      <c r="Y249">
        <f t="shared" ref="Y249:Y254" si="62">(L249-P249)/P249</f>
        <v>0.15670103092783519</v>
      </c>
      <c r="Z249">
        <f t="shared" si="55"/>
        <v>1.2152913682059939E-5</v>
      </c>
      <c r="AA249">
        <f t="shared" si="56"/>
        <v>12.152913682059939</v>
      </c>
      <c r="AB249">
        <f t="shared" si="57"/>
        <v>2.3010863279988785E-8</v>
      </c>
      <c r="AC249">
        <f t="shared" si="58"/>
        <v>2.3010863279988785E-2</v>
      </c>
      <c r="AD249">
        <f t="shared" si="61"/>
        <v>3.0001125528016665E-2</v>
      </c>
    </row>
    <row r="250" spans="1:30" x14ac:dyDescent="0.35">
      <c r="A250">
        <v>44805</v>
      </c>
      <c r="B250" s="2">
        <v>44805</v>
      </c>
      <c r="C250" t="s">
        <v>18</v>
      </c>
      <c r="D250" t="s">
        <v>232</v>
      </c>
      <c r="E250" t="s">
        <v>45</v>
      </c>
      <c r="F250" t="s">
        <v>46</v>
      </c>
      <c r="G250">
        <v>14</v>
      </c>
      <c r="H250" t="s">
        <v>39</v>
      </c>
      <c r="I250" t="s">
        <v>40</v>
      </c>
      <c r="J250" t="s">
        <v>412</v>
      </c>
      <c r="K250" t="s">
        <v>241</v>
      </c>
      <c r="L250">
        <v>0.621</v>
      </c>
      <c r="M250">
        <v>23.67</v>
      </c>
      <c r="N250">
        <v>-2.367</v>
      </c>
      <c r="O250" t="s">
        <v>242</v>
      </c>
      <c r="P250">
        <v>0.53400000000000003</v>
      </c>
      <c r="Q250">
        <v>8.6999999999999966E-2</v>
      </c>
      <c r="R250">
        <v>28.76</v>
      </c>
      <c r="S250">
        <v>-2.8760000000000003</v>
      </c>
      <c r="T250">
        <f t="shared" si="59"/>
        <v>-0.50900000000000034</v>
      </c>
      <c r="U250">
        <v>49.1</v>
      </c>
      <c r="V250">
        <f>U250/2</f>
        <v>24.55</v>
      </c>
      <c r="W250">
        <f>V250/10</f>
        <v>2.4550000000000001</v>
      </c>
      <c r="X250">
        <f t="shared" si="53"/>
        <v>18.934441469749999</v>
      </c>
      <c r="Y250">
        <f t="shared" si="62"/>
        <v>0.16292134831460667</v>
      </c>
      <c r="Z250">
        <f t="shared" si="55"/>
        <v>1.2749462443421158E-5</v>
      </c>
      <c r="AA250">
        <f t="shared" si="56"/>
        <v>12.749462443421159</v>
      </c>
      <c r="AB250">
        <f t="shared" si="57"/>
        <v>2.4140395040573371E-8</v>
      </c>
      <c r="AC250">
        <f t="shared" si="58"/>
        <v>2.4140395040573373E-2</v>
      </c>
      <c r="AD250">
        <f t="shared" si="61"/>
        <v>4.7427102240812098E-2</v>
      </c>
    </row>
    <row r="251" spans="1:30" hidden="1" x14ac:dyDescent="0.35">
      <c r="A251">
        <v>44748</v>
      </c>
      <c r="B251" s="2">
        <v>44748</v>
      </c>
      <c r="C251" t="s">
        <v>18</v>
      </c>
      <c r="D251" t="s">
        <v>155</v>
      </c>
      <c r="E251" t="s">
        <v>45</v>
      </c>
      <c r="F251" t="s">
        <v>46</v>
      </c>
      <c r="G251">
        <v>9</v>
      </c>
      <c r="H251" t="s">
        <v>94</v>
      </c>
      <c r="I251" t="s">
        <v>71</v>
      </c>
      <c r="J251" t="s">
        <v>491</v>
      </c>
      <c r="K251" t="s">
        <v>171</v>
      </c>
      <c r="L251">
        <v>0.90700000000000003</v>
      </c>
      <c r="M251">
        <v>6.69</v>
      </c>
      <c r="N251">
        <v>-0.66900000000000004</v>
      </c>
      <c r="O251" t="s">
        <v>112</v>
      </c>
      <c r="P251">
        <v>0.92100000000000004</v>
      </c>
      <c r="Q251">
        <v>-1.4000000000000012E-2</v>
      </c>
      <c r="R251">
        <v>22.45</v>
      </c>
      <c r="S251">
        <v>-2.2450000000000001</v>
      </c>
      <c r="T251">
        <f t="shared" si="59"/>
        <v>-1.5760000000000001</v>
      </c>
      <c r="U251">
        <v>37.775000000000006</v>
      </c>
      <c r="V251">
        <f>U251/(2*3.14)</f>
        <v>6.0151273885350323</v>
      </c>
      <c r="W251">
        <f>V251</f>
        <v>6.0151273885350323</v>
      </c>
      <c r="X251">
        <f t="shared" si="53"/>
        <v>113.66824754538092</v>
      </c>
      <c r="Y251">
        <f t="shared" si="62"/>
        <v>-1.5200868621064074E-2</v>
      </c>
      <c r="Z251" t="e">
        <f t="shared" si="55"/>
        <v>#NUM!</v>
      </c>
      <c r="AA251" t="e">
        <f t="shared" si="56"/>
        <v>#NUM!</v>
      </c>
      <c r="AB251" t="e">
        <f t="shared" si="57"/>
        <v>#NUM!</v>
      </c>
      <c r="AC251" t="e">
        <f t="shared" si="58"/>
        <v>#NUM!</v>
      </c>
      <c r="AD251" t="e">
        <f t="shared" si="61"/>
        <v>#NUM!</v>
      </c>
    </row>
    <row r="252" spans="1:30" hidden="1" x14ac:dyDescent="0.35">
      <c r="A252">
        <v>44720</v>
      </c>
      <c r="B252" s="2">
        <v>44720</v>
      </c>
      <c r="C252" t="s">
        <v>18</v>
      </c>
      <c r="D252" t="s">
        <v>19</v>
      </c>
      <c r="E252" t="s">
        <v>45</v>
      </c>
      <c r="F252" t="s">
        <v>46</v>
      </c>
      <c r="G252">
        <v>8</v>
      </c>
      <c r="H252" t="s">
        <v>94</v>
      </c>
      <c r="I252" t="s">
        <v>36</v>
      </c>
      <c r="J252" t="s">
        <v>411</v>
      </c>
      <c r="K252" t="s">
        <v>23</v>
      </c>
      <c r="L252">
        <v>0.83</v>
      </c>
      <c r="M252">
        <v>6.74</v>
      </c>
      <c r="N252">
        <v>-0.67400000000000004</v>
      </c>
      <c r="O252" t="s">
        <v>105</v>
      </c>
      <c r="P252">
        <v>0.68400000000000005</v>
      </c>
      <c r="Q252">
        <v>0.14599999999999991</v>
      </c>
      <c r="R252">
        <v>4.75</v>
      </c>
      <c r="S252">
        <v>-0.47499999999999998</v>
      </c>
      <c r="T252">
        <f t="shared" si="59"/>
        <v>0.19900000000000007</v>
      </c>
      <c r="U252">
        <v>12</v>
      </c>
      <c r="V252">
        <f>U252/(2*3.14)</f>
        <v>1.910828025477707</v>
      </c>
      <c r="W252">
        <f>V252</f>
        <v>1.910828025477707</v>
      </c>
      <c r="X252">
        <f t="shared" si="53"/>
        <v>11.470773662217534</v>
      </c>
      <c r="Y252">
        <f t="shared" si="62"/>
        <v>0.21345029239766067</v>
      </c>
      <c r="Z252">
        <f t="shared" si="55"/>
        <v>1.7779161119480808E-5</v>
      </c>
      <c r="AA252">
        <f t="shared" si="56"/>
        <v>17.779161119480808</v>
      </c>
      <c r="AB252">
        <f t="shared" si="57"/>
        <v>2.0394073310566242E-8</v>
      </c>
      <c r="AC252">
        <f t="shared" si="58"/>
        <v>2.0394073310566242E-2</v>
      </c>
      <c r="AD252">
        <f t="shared" si="61"/>
        <v>0.10248278045510671</v>
      </c>
    </row>
    <row r="253" spans="1:30" hidden="1" x14ac:dyDescent="0.35">
      <c r="A253">
        <v>44778</v>
      </c>
      <c r="B253" s="2">
        <v>44778</v>
      </c>
      <c r="C253" t="s">
        <v>18</v>
      </c>
      <c r="D253" t="s">
        <v>196</v>
      </c>
      <c r="E253" t="s">
        <v>45</v>
      </c>
      <c r="F253" t="s">
        <v>46</v>
      </c>
      <c r="G253">
        <v>9</v>
      </c>
      <c r="H253" t="s">
        <v>94</v>
      </c>
      <c r="I253" t="s">
        <v>36</v>
      </c>
      <c r="J253" t="s">
        <v>411</v>
      </c>
      <c r="K253" t="s">
        <v>171</v>
      </c>
      <c r="L253">
        <v>0.75700000000000001</v>
      </c>
      <c r="M253">
        <v>4.1399999999999997</v>
      </c>
      <c r="N253">
        <v>-0.41399999999999998</v>
      </c>
      <c r="O253" t="s">
        <v>175</v>
      </c>
      <c r="P253">
        <v>0.85199999999999998</v>
      </c>
      <c r="Q253">
        <v>-9.4999999999999973E-2</v>
      </c>
      <c r="R253">
        <v>9.23</v>
      </c>
      <c r="S253">
        <v>-0.92300000000000004</v>
      </c>
      <c r="T253">
        <f t="shared" si="59"/>
        <v>-0.50900000000000012</v>
      </c>
      <c r="U253">
        <v>37.775000000000006</v>
      </c>
      <c r="V253">
        <f>U253/2</f>
        <v>18.887500000000003</v>
      </c>
      <c r="W253">
        <f>V253/10</f>
        <v>1.8887500000000004</v>
      </c>
      <c r="X253">
        <f t="shared" si="53"/>
        <v>11.20723453498438</v>
      </c>
      <c r="Y253">
        <f t="shared" si="62"/>
        <v>-0.11150234741784035</v>
      </c>
      <c r="Z253" t="e">
        <f t="shared" si="55"/>
        <v>#NUM!</v>
      </c>
      <c r="AA253" t="e">
        <f t="shared" si="56"/>
        <v>#NUM!</v>
      </c>
      <c r="AB253" t="e">
        <f t="shared" si="57"/>
        <v>#NUM!</v>
      </c>
      <c r="AC253" t="e">
        <f t="shared" si="58"/>
        <v>#NUM!</v>
      </c>
      <c r="AD253" t="e">
        <f t="shared" si="61"/>
        <v>#NUM!</v>
      </c>
    </row>
    <row r="254" spans="1:30" hidden="1" x14ac:dyDescent="0.35">
      <c r="A254">
        <v>44792</v>
      </c>
      <c r="B254" s="2">
        <v>44791</v>
      </c>
      <c r="C254" t="s">
        <v>18</v>
      </c>
      <c r="D254" t="s">
        <v>214</v>
      </c>
      <c r="E254" t="s">
        <v>45</v>
      </c>
      <c r="F254" t="s">
        <v>46</v>
      </c>
      <c r="G254">
        <v>3</v>
      </c>
      <c r="H254" t="s">
        <v>94</v>
      </c>
      <c r="I254" t="s">
        <v>36</v>
      </c>
      <c r="J254" t="s">
        <v>411</v>
      </c>
      <c r="K254" t="s">
        <v>226</v>
      </c>
      <c r="L254">
        <v>0.85199999999999998</v>
      </c>
      <c r="M254">
        <v>4.5599999999999996</v>
      </c>
      <c r="N254">
        <v>-0.45599999999999996</v>
      </c>
      <c r="O254" t="s">
        <v>60</v>
      </c>
      <c r="P254">
        <v>0.67100000000000004</v>
      </c>
      <c r="Q254">
        <v>0.18099999999999994</v>
      </c>
      <c r="R254">
        <v>6.76</v>
      </c>
      <c r="S254">
        <v>-0.67599999999999993</v>
      </c>
      <c r="T254">
        <f t="shared" si="59"/>
        <v>-0.21999999999999997</v>
      </c>
      <c r="U254">
        <v>37.775000000000006</v>
      </c>
      <c r="V254">
        <f>U254/2</f>
        <v>18.887500000000003</v>
      </c>
      <c r="W254">
        <f>V254/10</f>
        <v>1.8887500000000004</v>
      </c>
      <c r="X254">
        <f t="shared" si="53"/>
        <v>11.20723453498438</v>
      </c>
      <c r="Y254">
        <f t="shared" si="62"/>
        <v>0.26974664679582699</v>
      </c>
      <c r="Z254">
        <f t="shared" ref="Z254:Z285" si="63">119*(10^-6)*(Y254^1.231)</f>
        <v>2.3716678409262443E-5</v>
      </c>
      <c r="AA254">
        <f t="shared" ref="AA254:AA285" si="64">Z254*10^6</f>
        <v>23.716678409262443</v>
      </c>
      <c r="AB254">
        <f t="shared" ref="AB254:AB285" si="65">Z254*(X254/10000)</f>
        <v>2.6579837732340446E-8</v>
      </c>
      <c r="AC254">
        <f t="shared" ref="AC254:AC285" si="66">AA254*(X254/10000)</f>
        <v>2.6579837732340444E-2</v>
      </c>
      <c r="AD254">
        <f t="shared" si="61"/>
        <v>0.12081744423791112</v>
      </c>
    </row>
    <row r="255" spans="1:30" x14ac:dyDescent="0.35">
      <c r="A255">
        <v>44805</v>
      </c>
      <c r="B255" s="2">
        <v>44805</v>
      </c>
      <c r="C255" t="s">
        <v>18</v>
      </c>
      <c r="D255" t="s">
        <v>232</v>
      </c>
      <c r="E255" t="s">
        <v>45</v>
      </c>
      <c r="F255" t="s">
        <v>46</v>
      </c>
      <c r="G255">
        <v>14</v>
      </c>
      <c r="H255" t="s">
        <v>94</v>
      </c>
      <c r="I255" t="s">
        <v>36</v>
      </c>
      <c r="J255" t="s">
        <v>411</v>
      </c>
      <c r="K255" t="s">
        <v>237</v>
      </c>
      <c r="L255">
        <v>0.86099999999999999</v>
      </c>
      <c r="M255">
        <v>14.63</v>
      </c>
      <c r="N255">
        <v>-1.4630000000000001</v>
      </c>
      <c r="O255" t="s">
        <v>163</v>
      </c>
      <c r="P255">
        <v>0.74099999999999999</v>
      </c>
      <c r="Q255">
        <v>0.12</v>
      </c>
      <c r="R255">
        <v>22.73</v>
      </c>
      <c r="S255">
        <v>-2.2730000000000001</v>
      </c>
      <c r="T255">
        <f t="shared" si="59"/>
        <v>-0.81</v>
      </c>
      <c r="U255">
        <v>37.775000000000006</v>
      </c>
      <c r="V255">
        <f>U255/2</f>
        <v>18.887500000000003</v>
      </c>
      <c r="W255">
        <f>V255/10</f>
        <v>1.8887500000000004</v>
      </c>
      <c r="X255">
        <f t="shared" si="53"/>
        <v>11.20723453498438</v>
      </c>
      <c r="Y255">
        <f>(P255-L255)/L255</f>
        <v>-0.13937282229965156</v>
      </c>
      <c r="Z255" t="e">
        <f t="shared" si="63"/>
        <v>#NUM!</v>
      </c>
      <c r="AA255" t="e">
        <f t="shared" si="64"/>
        <v>#NUM!</v>
      </c>
      <c r="AB255" t="e">
        <f t="shared" si="65"/>
        <v>#NUM!</v>
      </c>
      <c r="AC255" t="e">
        <f t="shared" si="66"/>
        <v>#NUM!</v>
      </c>
      <c r="AD255" t="e">
        <f t="shared" si="61"/>
        <v>#NUM!</v>
      </c>
    </row>
    <row r="256" spans="1:30" hidden="1" x14ac:dyDescent="0.35">
      <c r="A256">
        <v>44720</v>
      </c>
      <c r="B256" s="2">
        <v>44720</v>
      </c>
      <c r="C256" t="s">
        <v>18</v>
      </c>
      <c r="D256" t="s">
        <v>19</v>
      </c>
      <c r="E256" t="s">
        <v>45</v>
      </c>
      <c r="F256" t="s">
        <v>46</v>
      </c>
      <c r="G256">
        <v>2</v>
      </c>
      <c r="H256" t="s">
        <v>94</v>
      </c>
      <c r="I256" t="s">
        <v>93</v>
      </c>
      <c r="J256" t="s">
        <v>410</v>
      </c>
      <c r="K256" t="s">
        <v>23</v>
      </c>
      <c r="L256">
        <v>0.53100000000000003</v>
      </c>
      <c r="M256">
        <v>10.48</v>
      </c>
      <c r="N256">
        <v>-1.048</v>
      </c>
      <c r="O256" t="s">
        <v>105</v>
      </c>
      <c r="P256">
        <v>0.40600000000000003</v>
      </c>
      <c r="Q256">
        <v>0.125</v>
      </c>
      <c r="R256">
        <v>3.4</v>
      </c>
      <c r="S256">
        <v>-0.33999999999999997</v>
      </c>
      <c r="T256">
        <f t="shared" ref="T256:T263" si="67">S256-N256</f>
        <v>0.70800000000000007</v>
      </c>
      <c r="U256">
        <v>33</v>
      </c>
      <c r="V256">
        <f>U256/(2*3.14)</f>
        <v>5.2547770700636942</v>
      </c>
      <c r="W256">
        <f>V256</f>
        <v>5.2547770700636942</v>
      </c>
      <c r="X256">
        <f t="shared" si="53"/>
        <v>86.747725820520103</v>
      </c>
      <c r="Y256">
        <f>(L256-P256)/P256</f>
        <v>0.30788177339901474</v>
      </c>
      <c r="Z256">
        <f t="shared" si="63"/>
        <v>2.7909216206457201E-5</v>
      </c>
      <c r="AA256">
        <f t="shared" si="64"/>
        <v>27.909216206457202</v>
      </c>
      <c r="AB256">
        <f t="shared" si="65"/>
        <v>2.4210610353433653E-7</v>
      </c>
      <c r="AC256">
        <f t="shared" si="66"/>
        <v>0.24210610353433654</v>
      </c>
      <c r="AD256">
        <f t="shared" si="61"/>
        <v>0.34195777335358263</v>
      </c>
    </row>
    <row r="257" spans="1:31" hidden="1" x14ac:dyDescent="0.35">
      <c r="A257">
        <v>44748</v>
      </c>
      <c r="B257" s="2">
        <v>44748</v>
      </c>
      <c r="C257" t="s">
        <v>18</v>
      </c>
      <c r="D257" t="s">
        <v>155</v>
      </c>
      <c r="E257" t="s">
        <v>45</v>
      </c>
      <c r="F257" t="s">
        <v>46</v>
      </c>
      <c r="G257">
        <v>5</v>
      </c>
      <c r="H257" t="s">
        <v>94</v>
      </c>
      <c r="I257" t="s">
        <v>93</v>
      </c>
      <c r="J257" t="s">
        <v>410</v>
      </c>
      <c r="K257" t="s">
        <v>169</v>
      </c>
      <c r="L257">
        <v>0.58299999999999996</v>
      </c>
      <c r="M257">
        <v>17.600000000000001</v>
      </c>
      <c r="N257">
        <v>-1.7600000000000002</v>
      </c>
      <c r="O257" t="s">
        <v>170</v>
      </c>
      <c r="P257">
        <v>0.44800000000000001</v>
      </c>
      <c r="Q257">
        <v>0.13499999999999995</v>
      </c>
      <c r="R257">
        <v>28.75</v>
      </c>
      <c r="S257">
        <v>-2.875</v>
      </c>
      <c r="T257">
        <f t="shared" si="67"/>
        <v>-1.1149999999999998</v>
      </c>
      <c r="U257">
        <v>33</v>
      </c>
      <c r="V257">
        <f>U257/(2*3.14)</f>
        <v>5.2547770700636942</v>
      </c>
      <c r="W257">
        <f>V257</f>
        <v>5.2547770700636942</v>
      </c>
      <c r="X257">
        <f t="shared" si="53"/>
        <v>86.747725820520103</v>
      </c>
      <c r="Y257">
        <f>(L257-P257)/P257</f>
        <v>0.30133928571428559</v>
      </c>
      <c r="Z257">
        <f t="shared" si="63"/>
        <v>2.718094771635154E-5</v>
      </c>
      <c r="AA257">
        <f t="shared" si="64"/>
        <v>27.18094771635154</v>
      </c>
      <c r="AB257">
        <f t="shared" si="65"/>
        <v>2.3578854000399553E-7</v>
      </c>
      <c r="AC257">
        <f t="shared" si="66"/>
        <v>0.23578854000399552</v>
      </c>
      <c r="AD257">
        <f t="shared" si="61"/>
        <v>0.21146954260448034</v>
      </c>
    </row>
    <row r="258" spans="1:31" hidden="1" x14ac:dyDescent="0.35">
      <c r="A258">
        <v>44763</v>
      </c>
      <c r="B258" s="2">
        <v>44763</v>
      </c>
      <c r="C258" t="s">
        <v>18</v>
      </c>
      <c r="D258" t="s">
        <v>181</v>
      </c>
      <c r="E258" t="s">
        <v>45</v>
      </c>
      <c r="F258" t="s">
        <v>46</v>
      </c>
      <c r="G258">
        <v>3</v>
      </c>
      <c r="H258" t="s">
        <v>94</v>
      </c>
      <c r="I258" t="s">
        <v>93</v>
      </c>
      <c r="J258" t="s">
        <v>410</v>
      </c>
      <c r="K258" t="s">
        <v>190</v>
      </c>
      <c r="L258">
        <v>0.65900000000000003</v>
      </c>
      <c r="M258">
        <v>3.71</v>
      </c>
      <c r="N258">
        <v>-0.371</v>
      </c>
      <c r="O258" t="s">
        <v>163</v>
      </c>
      <c r="P258">
        <v>0.50800000000000001</v>
      </c>
      <c r="Q258">
        <v>0.15100000000000002</v>
      </c>
      <c r="R258">
        <v>22.81</v>
      </c>
      <c r="S258">
        <v>-2.2809999999999997</v>
      </c>
      <c r="T258">
        <f t="shared" si="67"/>
        <v>-1.9099999999999997</v>
      </c>
      <c r="U258">
        <v>33</v>
      </c>
      <c r="V258">
        <f>U258/(2*3.14)</f>
        <v>5.2547770700636942</v>
      </c>
      <c r="W258">
        <f>V258</f>
        <v>5.2547770700636942</v>
      </c>
      <c r="X258">
        <f t="shared" ref="X258:X321" si="68">(W258^2)*3.14159</f>
        <v>86.747725820520103</v>
      </c>
      <c r="Y258">
        <f>(L258-P258)/P258</f>
        <v>0.297244094488189</v>
      </c>
      <c r="Z258">
        <f t="shared" si="63"/>
        <v>2.6726947076716277E-5</v>
      </c>
      <c r="AA258">
        <f t="shared" si="64"/>
        <v>26.726947076716279</v>
      </c>
      <c r="AB258">
        <f t="shared" si="65"/>
        <v>2.3185018770305348E-7</v>
      </c>
      <c r="AC258">
        <f t="shared" si="66"/>
        <v>0.23185018770305349</v>
      </c>
      <c r="AD258">
        <f t="shared" si="61"/>
        <v>0.12138753282882384</v>
      </c>
    </row>
    <row r="259" spans="1:31" hidden="1" x14ac:dyDescent="0.35">
      <c r="A259">
        <v>44779</v>
      </c>
      <c r="B259" s="2">
        <v>44779</v>
      </c>
      <c r="C259" t="s">
        <v>18</v>
      </c>
      <c r="D259" t="s">
        <v>196</v>
      </c>
      <c r="E259" t="s">
        <v>45</v>
      </c>
      <c r="F259" t="s">
        <v>46</v>
      </c>
      <c r="G259">
        <v>14</v>
      </c>
      <c r="H259" t="s">
        <v>94</v>
      </c>
      <c r="I259" t="s">
        <v>93</v>
      </c>
      <c r="J259" t="s">
        <v>410</v>
      </c>
      <c r="K259" t="s">
        <v>212</v>
      </c>
      <c r="L259">
        <v>0.60599999999999998</v>
      </c>
      <c r="M259">
        <v>7.11</v>
      </c>
      <c r="N259">
        <v>-0.71100000000000008</v>
      </c>
      <c r="O259" t="s">
        <v>178</v>
      </c>
      <c r="P259">
        <v>0.44400000000000001</v>
      </c>
      <c r="Q259">
        <v>0.16199999999999998</v>
      </c>
      <c r="R259">
        <v>12.51</v>
      </c>
      <c r="S259">
        <v>-1.2509999999999999</v>
      </c>
      <c r="T259">
        <f t="shared" si="67"/>
        <v>-0.53999999999999981</v>
      </c>
      <c r="U259">
        <v>91.45</v>
      </c>
      <c r="V259">
        <f>U259/2</f>
        <v>45.725000000000001</v>
      </c>
      <c r="W259">
        <f>V259/10</f>
        <v>4.5724999999999998</v>
      </c>
      <c r="X259">
        <f t="shared" si="68"/>
        <v>65.683597957437499</v>
      </c>
      <c r="Y259">
        <f>(L259-P259)/P259</f>
        <v>0.3648648648648648</v>
      </c>
      <c r="Z259">
        <f t="shared" si="63"/>
        <v>3.4397866614247394E-5</v>
      </c>
      <c r="AA259">
        <f t="shared" si="64"/>
        <v>34.397866614247391</v>
      </c>
      <c r="AB259">
        <f t="shared" si="65"/>
        <v>2.2593756412837875E-7</v>
      </c>
      <c r="AC259">
        <f t="shared" si="66"/>
        <v>0.22593756412837873</v>
      </c>
      <c r="AD259">
        <f t="shared" si="61"/>
        <v>0.41840289653403484</v>
      </c>
    </row>
    <row r="260" spans="1:31" hidden="1" x14ac:dyDescent="0.35">
      <c r="A260">
        <v>44792</v>
      </c>
      <c r="B260" s="2">
        <v>44792</v>
      </c>
      <c r="C260" t="s">
        <v>18</v>
      </c>
      <c r="D260" t="s">
        <v>214</v>
      </c>
      <c r="E260" t="s">
        <v>45</v>
      </c>
      <c r="F260" t="s">
        <v>46</v>
      </c>
      <c r="G260">
        <v>1</v>
      </c>
      <c r="H260" t="s">
        <v>94</v>
      </c>
      <c r="I260" t="s">
        <v>93</v>
      </c>
      <c r="J260" t="s">
        <v>410</v>
      </c>
      <c r="K260" t="s">
        <v>226</v>
      </c>
      <c r="L260">
        <v>0.64500000000000002</v>
      </c>
      <c r="M260">
        <v>4.34</v>
      </c>
      <c r="N260">
        <v>-0.434</v>
      </c>
      <c r="O260" t="s">
        <v>60</v>
      </c>
      <c r="P260">
        <v>0.46100000000000002</v>
      </c>
      <c r="Q260">
        <v>0.184</v>
      </c>
      <c r="R260">
        <v>13.93</v>
      </c>
      <c r="S260">
        <v>-1.393</v>
      </c>
      <c r="T260">
        <f t="shared" si="67"/>
        <v>-0.95900000000000007</v>
      </c>
      <c r="U260">
        <v>91.45</v>
      </c>
      <c r="V260">
        <f>U260/2</f>
        <v>45.725000000000001</v>
      </c>
      <c r="W260">
        <f>V260/10</f>
        <v>4.5724999999999998</v>
      </c>
      <c r="X260">
        <f t="shared" si="68"/>
        <v>65.683597957437499</v>
      </c>
      <c r="Y260">
        <f>(L260-P260)/P260</f>
        <v>0.39913232104121471</v>
      </c>
      <c r="Z260">
        <f t="shared" si="63"/>
        <v>3.8416859772010158E-5</v>
      </c>
      <c r="AA260">
        <f t="shared" si="64"/>
        <v>38.416859772010156</v>
      </c>
      <c r="AB260">
        <f t="shared" si="65"/>
        <v>2.5233575720519692E-7</v>
      </c>
      <c r="AC260">
        <f t="shared" si="66"/>
        <v>0.25233575720519691</v>
      </c>
      <c r="AD260">
        <f t="shared" si="61"/>
        <v>0.26312383441626369</v>
      </c>
    </row>
    <row r="261" spans="1:31" x14ac:dyDescent="0.35">
      <c r="A261">
        <v>44805</v>
      </c>
      <c r="B261" s="2">
        <v>44805</v>
      </c>
      <c r="C261" t="s">
        <v>18</v>
      </c>
      <c r="D261" t="s">
        <v>232</v>
      </c>
      <c r="E261" t="s">
        <v>45</v>
      </c>
      <c r="F261" t="s">
        <v>46</v>
      </c>
      <c r="G261">
        <v>9</v>
      </c>
      <c r="H261" t="s">
        <v>94</v>
      </c>
      <c r="I261" t="s">
        <v>93</v>
      </c>
      <c r="J261" t="s">
        <v>410</v>
      </c>
      <c r="K261" t="s">
        <v>241</v>
      </c>
      <c r="L261">
        <v>0.59099999999999997</v>
      </c>
      <c r="M261">
        <v>12.51</v>
      </c>
      <c r="N261">
        <v>-1.2509999999999999</v>
      </c>
      <c r="O261" t="s">
        <v>242</v>
      </c>
      <c r="P261">
        <v>0.50800000000000001</v>
      </c>
      <c r="Q261">
        <v>8.2999999999999963E-2</v>
      </c>
      <c r="R261">
        <v>7.48</v>
      </c>
      <c r="S261">
        <v>-0.748</v>
      </c>
      <c r="T261">
        <f t="shared" si="67"/>
        <v>0.50299999999999989</v>
      </c>
      <c r="U261">
        <v>91.45</v>
      </c>
      <c r="V261">
        <f>U261/2</f>
        <v>45.725000000000001</v>
      </c>
      <c r="W261">
        <f>V261/10</f>
        <v>4.5724999999999998</v>
      </c>
      <c r="X261">
        <f t="shared" si="68"/>
        <v>65.683597957437499</v>
      </c>
      <c r="Y261">
        <f>(P261-L261)/L261</f>
        <v>-0.14043993231810484</v>
      </c>
      <c r="Z261" t="e">
        <f t="shared" si="63"/>
        <v>#NUM!</v>
      </c>
      <c r="AA261" t="e">
        <f t="shared" si="64"/>
        <v>#NUM!</v>
      </c>
      <c r="AB261" t="e">
        <f t="shared" si="65"/>
        <v>#NUM!</v>
      </c>
      <c r="AC261" t="e">
        <f t="shared" si="66"/>
        <v>#NUM!</v>
      </c>
      <c r="AD261" t="e">
        <f t="shared" si="61"/>
        <v>#NUM!</v>
      </c>
    </row>
    <row r="262" spans="1:31" hidden="1" x14ac:dyDescent="0.35">
      <c r="A262">
        <v>44735</v>
      </c>
      <c r="B262" s="2">
        <v>44735</v>
      </c>
      <c r="C262" t="s">
        <v>18</v>
      </c>
      <c r="D262" t="s">
        <v>141</v>
      </c>
      <c r="E262" t="s">
        <v>45</v>
      </c>
      <c r="F262" t="s">
        <v>46</v>
      </c>
      <c r="G262">
        <v>1</v>
      </c>
      <c r="H262" t="s">
        <v>94</v>
      </c>
      <c r="I262" t="s">
        <v>90</v>
      </c>
      <c r="J262" t="s">
        <v>487</v>
      </c>
      <c r="K262" t="s">
        <v>153</v>
      </c>
      <c r="L262">
        <v>0.89500000000000002</v>
      </c>
      <c r="M262">
        <v>3.45</v>
      </c>
      <c r="N262">
        <v>-0.34500000000000003</v>
      </c>
      <c r="O262" t="s">
        <v>154</v>
      </c>
      <c r="P262">
        <v>0.73099999999999998</v>
      </c>
      <c r="Q262">
        <v>0.16400000000000003</v>
      </c>
      <c r="R262">
        <v>4.49</v>
      </c>
      <c r="S262">
        <v>-0.44900000000000001</v>
      </c>
      <c r="T262">
        <f t="shared" si="67"/>
        <v>-0.10399999999999998</v>
      </c>
      <c r="U262">
        <v>45.75</v>
      </c>
      <c r="V262">
        <f>U262/(2*3.14)</f>
        <v>7.2850318471337578</v>
      </c>
      <c r="W262">
        <f>V262</f>
        <v>7.2850318471337578</v>
      </c>
      <c r="X262">
        <f t="shared" si="68"/>
        <v>166.72948748871659</v>
      </c>
      <c r="Y262">
        <f>(L262-P262)/P262</f>
        <v>0.22435020519835847</v>
      </c>
      <c r="Z262">
        <f t="shared" si="63"/>
        <v>1.8903292189390581E-5</v>
      </c>
      <c r="AA262">
        <f t="shared" si="64"/>
        <v>18.90329218939058</v>
      </c>
      <c r="AB262">
        <f t="shared" si="65"/>
        <v>3.1517362185865508E-7</v>
      </c>
      <c r="AC262">
        <f t="shared" si="66"/>
        <v>0.31517362185865505</v>
      </c>
      <c r="AD262">
        <f t="shared" si="61"/>
        <v>3.0305155947947608</v>
      </c>
    </row>
    <row r="263" spans="1:31" hidden="1" x14ac:dyDescent="0.35">
      <c r="A263">
        <v>44764</v>
      </c>
      <c r="B263" s="2">
        <v>44764</v>
      </c>
      <c r="C263" t="s">
        <v>18</v>
      </c>
      <c r="D263" t="s">
        <v>181</v>
      </c>
      <c r="E263" t="s">
        <v>45</v>
      </c>
      <c r="F263" t="s">
        <v>46</v>
      </c>
      <c r="G263">
        <v>2</v>
      </c>
      <c r="H263" t="s">
        <v>94</v>
      </c>
      <c r="I263" t="s">
        <v>90</v>
      </c>
      <c r="J263" t="s">
        <v>487</v>
      </c>
      <c r="K263" t="s">
        <v>194</v>
      </c>
      <c r="L263">
        <v>0.84699999999999998</v>
      </c>
      <c r="M263" t="s">
        <v>103</v>
      </c>
      <c r="N263" t="e">
        <v>#VALUE!</v>
      </c>
      <c r="O263" t="s">
        <v>187</v>
      </c>
      <c r="P263">
        <v>0.874</v>
      </c>
      <c r="Q263">
        <v>-2.7000000000000024E-2</v>
      </c>
      <c r="R263" t="s">
        <v>103</v>
      </c>
      <c r="S263" t="e">
        <v>#VALUE!</v>
      </c>
      <c r="T263" t="e">
        <f t="shared" si="67"/>
        <v>#VALUE!</v>
      </c>
      <c r="U263">
        <v>45.75</v>
      </c>
      <c r="V263">
        <f>U263/(2*3.14)</f>
        <v>7.2850318471337578</v>
      </c>
      <c r="W263">
        <f>V263</f>
        <v>7.2850318471337578</v>
      </c>
      <c r="X263">
        <f t="shared" si="68"/>
        <v>166.72948748871659</v>
      </c>
      <c r="Y263">
        <f>(L263-P263)/P263</f>
        <v>-3.0892448512585841E-2</v>
      </c>
      <c r="Z263" t="e">
        <f t="shared" si="63"/>
        <v>#NUM!</v>
      </c>
      <c r="AA263" t="e">
        <f t="shared" si="64"/>
        <v>#NUM!</v>
      </c>
      <c r="AB263" t="e">
        <f t="shared" si="65"/>
        <v>#NUM!</v>
      </c>
      <c r="AC263" t="e">
        <f t="shared" si="66"/>
        <v>#NUM!</v>
      </c>
      <c r="AD263" t="e">
        <f t="shared" si="61"/>
        <v>#NUM!</v>
      </c>
      <c r="AE263">
        <v>34.081400000000002</v>
      </c>
    </row>
    <row r="264" spans="1:31" hidden="1" x14ac:dyDescent="0.35">
      <c r="A264">
        <v>44722</v>
      </c>
      <c r="B264" s="2">
        <v>44722</v>
      </c>
      <c r="C264" t="s">
        <v>18</v>
      </c>
      <c r="D264" t="s">
        <v>19</v>
      </c>
      <c r="E264" t="s">
        <v>109</v>
      </c>
      <c r="F264" t="s">
        <v>21</v>
      </c>
      <c r="G264">
        <v>8</v>
      </c>
      <c r="H264" t="s">
        <v>25</v>
      </c>
      <c r="I264" t="s">
        <v>122</v>
      </c>
      <c r="J264" t="s">
        <v>454</v>
      </c>
      <c r="K264" t="s">
        <v>117</v>
      </c>
      <c r="L264">
        <v>0.67400000000000004</v>
      </c>
      <c r="M264">
        <v>2.12</v>
      </c>
      <c r="N264">
        <v>-0.21200000000000002</v>
      </c>
      <c r="O264" t="s">
        <v>118</v>
      </c>
      <c r="P264">
        <v>0.56100000000000005</v>
      </c>
      <c r="Q264">
        <v>0.11299999999999999</v>
      </c>
      <c r="R264">
        <v>4.83</v>
      </c>
      <c r="S264">
        <v>-0.48299999999999998</v>
      </c>
      <c r="T264">
        <v>-0.27099999999999996</v>
      </c>
      <c r="U264">
        <v>11.5</v>
      </c>
      <c r="V264">
        <f>U264/(2*3.14)</f>
        <v>1.8312101910828025</v>
      </c>
      <c r="W264">
        <f>V264</f>
        <v>1.8312101910828025</v>
      </c>
      <c r="X264">
        <f t="shared" si="68"/>
        <v>10.534790394640755</v>
      </c>
      <c r="Y264">
        <f>(L264-P264)/P264</f>
        <v>0.20142602495543668</v>
      </c>
      <c r="Z264">
        <f t="shared" si="63"/>
        <v>1.6554392314331867E-5</v>
      </c>
      <c r="AA264">
        <f t="shared" si="64"/>
        <v>16.554392314331867</v>
      </c>
      <c r="AB264">
        <f t="shared" si="65"/>
        <v>1.7439705314213808E-8</v>
      </c>
      <c r="AC264">
        <f t="shared" si="66"/>
        <v>1.7439705314213808E-2</v>
      </c>
      <c r="AD264">
        <f t="shared" si="61"/>
        <v>6.4353156141010365E-2</v>
      </c>
      <c r="AE264">
        <v>34.081400000000002</v>
      </c>
    </row>
    <row r="265" spans="1:31" hidden="1" x14ac:dyDescent="0.35">
      <c r="A265">
        <v>44749</v>
      </c>
      <c r="B265" s="2">
        <v>44749</v>
      </c>
      <c r="C265" t="s">
        <v>18</v>
      </c>
      <c r="D265" t="s">
        <v>155</v>
      </c>
      <c r="E265" t="s">
        <v>109</v>
      </c>
      <c r="F265" t="s">
        <v>21</v>
      </c>
      <c r="G265">
        <v>3</v>
      </c>
      <c r="H265" t="s">
        <v>25</v>
      </c>
      <c r="I265" t="s">
        <v>122</v>
      </c>
      <c r="J265" t="s">
        <v>454</v>
      </c>
      <c r="K265" t="s">
        <v>174</v>
      </c>
      <c r="L265">
        <v>0.73299999999999998</v>
      </c>
      <c r="M265">
        <v>7.47</v>
      </c>
      <c r="N265">
        <v>-0.747</v>
      </c>
      <c r="O265" t="s">
        <v>175</v>
      </c>
      <c r="P265">
        <v>0.70499999999999996</v>
      </c>
      <c r="Q265">
        <v>2.8000000000000025E-2</v>
      </c>
      <c r="R265">
        <v>10.61</v>
      </c>
      <c r="S265">
        <v>-1.0609999999999999</v>
      </c>
      <c r="T265">
        <v>-0.31399999999999995</v>
      </c>
      <c r="U265">
        <v>11.5</v>
      </c>
      <c r="V265">
        <f>U265/(2*3.14)</f>
        <v>1.8312101910828025</v>
      </c>
      <c r="W265">
        <f>V265</f>
        <v>1.8312101910828025</v>
      </c>
      <c r="X265">
        <f t="shared" si="68"/>
        <v>10.534790394640755</v>
      </c>
      <c r="Y265">
        <f>(L265-P265)/P265</f>
        <v>3.9716312056737625E-2</v>
      </c>
      <c r="Z265">
        <f t="shared" si="63"/>
        <v>2.2432500957402819E-6</v>
      </c>
      <c r="AA265">
        <f t="shared" si="64"/>
        <v>2.2432500957402821</v>
      </c>
      <c r="AB265">
        <f t="shared" si="65"/>
        <v>2.3632169561381672E-9</v>
      </c>
      <c r="AC265">
        <f t="shared" si="66"/>
        <v>2.3632169561381678E-3</v>
      </c>
      <c r="AD265">
        <f t="shared" si="61"/>
        <v>7.5261686501215544E-3</v>
      </c>
      <c r="AE265">
        <v>34.081400000000002</v>
      </c>
    </row>
    <row r="266" spans="1:31" hidden="1" x14ac:dyDescent="0.35">
      <c r="A266">
        <v>44763</v>
      </c>
      <c r="B266" s="2">
        <v>44763</v>
      </c>
      <c r="C266" t="s">
        <v>18</v>
      </c>
      <c r="D266" t="s">
        <v>181</v>
      </c>
      <c r="E266" t="s">
        <v>109</v>
      </c>
      <c r="F266" t="s">
        <v>21</v>
      </c>
      <c r="G266">
        <v>12</v>
      </c>
      <c r="H266" t="s">
        <v>25</v>
      </c>
      <c r="I266" t="s">
        <v>122</v>
      </c>
      <c r="J266" t="s">
        <v>454</v>
      </c>
      <c r="K266" t="s">
        <v>188</v>
      </c>
      <c r="L266">
        <v>0.63100000000000001</v>
      </c>
      <c r="M266">
        <v>5.15</v>
      </c>
      <c r="N266">
        <v>-0.51500000000000001</v>
      </c>
      <c r="O266" t="s">
        <v>189</v>
      </c>
      <c r="P266">
        <v>0.69799999999999995</v>
      </c>
      <c r="Q266">
        <v>-6.6999999999999948E-2</v>
      </c>
      <c r="R266">
        <v>17.2</v>
      </c>
      <c r="S266">
        <v>-1.72</v>
      </c>
      <c r="T266">
        <v>-1.2050000000000001</v>
      </c>
      <c r="U266">
        <v>11.5</v>
      </c>
      <c r="V266">
        <f>U266/(2*3.14)</f>
        <v>1.8312101910828025</v>
      </c>
      <c r="W266">
        <f>V266</f>
        <v>1.8312101910828025</v>
      </c>
      <c r="X266">
        <f t="shared" si="68"/>
        <v>10.534790394640755</v>
      </c>
      <c r="Y266">
        <f>(L266-P266)/P266</f>
        <v>-9.5988538681948357E-2</v>
      </c>
      <c r="Z266" t="e">
        <f t="shared" si="63"/>
        <v>#NUM!</v>
      </c>
      <c r="AA266" t="e">
        <f t="shared" si="64"/>
        <v>#NUM!</v>
      </c>
      <c r="AB266" t="e">
        <f t="shared" si="65"/>
        <v>#NUM!</v>
      </c>
      <c r="AC266" t="e">
        <f t="shared" si="66"/>
        <v>#NUM!</v>
      </c>
      <c r="AD266" t="e">
        <f t="shared" si="61"/>
        <v>#NUM!</v>
      </c>
      <c r="AE266">
        <v>34.081400000000002</v>
      </c>
    </row>
    <row r="267" spans="1:31" hidden="1" x14ac:dyDescent="0.35">
      <c r="A267">
        <v>44776</v>
      </c>
      <c r="B267" s="2">
        <v>44776</v>
      </c>
      <c r="C267" t="s">
        <v>18</v>
      </c>
      <c r="D267" t="s">
        <v>196</v>
      </c>
      <c r="E267" t="s">
        <v>109</v>
      </c>
      <c r="F267" t="s">
        <v>21</v>
      </c>
      <c r="G267">
        <v>12</v>
      </c>
      <c r="H267" t="s">
        <v>25</v>
      </c>
      <c r="I267" t="s">
        <v>122</v>
      </c>
      <c r="J267" t="s">
        <v>454</v>
      </c>
      <c r="K267" t="s">
        <v>134</v>
      </c>
      <c r="L267">
        <v>0.73099999999999998</v>
      </c>
      <c r="M267">
        <v>4.3099999999999996</v>
      </c>
      <c r="N267">
        <v>-0.43099999999999994</v>
      </c>
      <c r="O267" t="s">
        <v>202</v>
      </c>
      <c r="P267">
        <v>0.65300000000000002</v>
      </c>
      <c r="Q267">
        <v>7.7999999999999958E-2</v>
      </c>
      <c r="R267">
        <v>9.2899999999999991</v>
      </c>
      <c r="S267">
        <v>-0.92899999999999994</v>
      </c>
      <c r="T267">
        <v>-0.498</v>
      </c>
      <c r="U267">
        <v>45.75</v>
      </c>
      <c r="V267">
        <f>U267/2</f>
        <v>22.875</v>
      </c>
      <c r="W267">
        <f>V267/10</f>
        <v>2.2875000000000001</v>
      </c>
      <c r="X267">
        <f t="shared" si="68"/>
        <v>16.4388605484375</v>
      </c>
      <c r="Y267">
        <f>(P267-L267)/L267</f>
        <v>-0.10670314637482894</v>
      </c>
      <c r="Z267" t="e">
        <f t="shared" si="63"/>
        <v>#NUM!</v>
      </c>
      <c r="AA267" t="e">
        <f t="shared" si="64"/>
        <v>#NUM!</v>
      </c>
      <c r="AB267" t="e">
        <f t="shared" si="65"/>
        <v>#NUM!</v>
      </c>
      <c r="AC267" t="e">
        <f t="shared" si="66"/>
        <v>#NUM!</v>
      </c>
      <c r="AD267" t="e">
        <f t="shared" si="61"/>
        <v>#NUM!</v>
      </c>
      <c r="AE267">
        <v>34.081400000000002</v>
      </c>
    </row>
    <row r="268" spans="1:31" hidden="1" x14ac:dyDescent="0.35">
      <c r="A268">
        <v>44791</v>
      </c>
      <c r="B268" s="2">
        <v>44791</v>
      </c>
      <c r="C268" t="s">
        <v>18</v>
      </c>
      <c r="D268" t="s">
        <v>214</v>
      </c>
      <c r="E268" t="s">
        <v>109</v>
      </c>
      <c r="F268" t="s">
        <v>21</v>
      </c>
      <c r="G268">
        <v>10</v>
      </c>
      <c r="H268" t="s">
        <v>25</v>
      </c>
      <c r="I268" t="s">
        <v>122</v>
      </c>
      <c r="J268" t="s">
        <v>454</v>
      </c>
      <c r="K268" t="s">
        <v>221</v>
      </c>
      <c r="L268">
        <v>0.749</v>
      </c>
      <c r="M268">
        <v>9.42</v>
      </c>
      <c r="N268">
        <v>-0.94199999999999995</v>
      </c>
      <c r="O268" t="s">
        <v>88</v>
      </c>
      <c r="P268">
        <v>0.70199999999999996</v>
      </c>
      <c r="Q268">
        <v>4.7000000000000042E-2</v>
      </c>
      <c r="R268">
        <v>11.58</v>
      </c>
      <c r="S268">
        <v>-1.1579999999999999</v>
      </c>
      <c r="T268">
        <v>-0.21599999999999997</v>
      </c>
      <c r="U268">
        <v>45.75</v>
      </c>
      <c r="V268">
        <f>U268/2</f>
        <v>22.875</v>
      </c>
      <c r="W268">
        <f>V268/10</f>
        <v>2.2875000000000001</v>
      </c>
      <c r="X268">
        <f t="shared" si="68"/>
        <v>16.4388605484375</v>
      </c>
      <c r="Y268">
        <f>(P268-L268)/L268</f>
        <v>-6.275033377837122E-2</v>
      </c>
      <c r="Z268" t="e">
        <f t="shared" si="63"/>
        <v>#NUM!</v>
      </c>
      <c r="AA268" t="e">
        <f t="shared" si="64"/>
        <v>#NUM!</v>
      </c>
      <c r="AB268" t="e">
        <f t="shared" si="65"/>
        <v>#NUM!</v>
      </c>
      <c r="AC268" t="e">
        <f t="shared" si="66"/>
        <v>#NUM!</v>
      </c>
      <c r="AD268" t="e">
        <f t="shared" si="61"/>
        <v>#NUM!</v>
      </c>
      <c r="AE268">
        <v>34.081400000000002</v>
      </c>
    </row>
    <row r="269" spans="1:31" hidden="1" x14ac:dyDescent="0.35">
      <c r="A269">
        <v>44804</v>
      </c>
      <c r="B269" s="2">
        <v>44804</v>
      </c>
      <c r="C269" t="s">
        <v>18</v>
      </c>
      <c r="D269" t="s">
        <v>232</v>
      </c>
      <c r="E269" t="s">
        <v>109</v>
      </c>
      <c r="F269" t="s">
        <v>21</v>
      </c>
      <c r="G269">
        <v>6</v>
      </c>
      <c r="H269" t="s">
        <v>25</v>
      </c>
      <c r="I269" t="s">
        <v>122</v>
      </c>
      <c r="J269" t="s">
        <v>454</v>
      </c>
      <c r="K269" t="s">
        <v>236</v>
      </c>
      <c r="L269">
        <v>0.71599999999999997</v>
      </c>
      <c r="M269">
        <v>10.86</v>
      </c>
      <c r="N269">
        <v>-1.0859999999999999</v>
      </c>
      <c r="O269" t="s">
        <v>135</v>
      </c>
      <c r="P269">
        <v>0.69599999999999995</v>
      </c>
      <c r="Q269">
        <v>2.0000000000000018E-2</v>
      </c>
      <c r="R269">
        <v>21.23</v>
      </c>
      <c r="S269">
        <v>-2.1230000000000002</v>
      </c>
      <c r="T269">
        <v>-1.0370000000000004</v>
      </c>
      <c r="U269">
        <v>45.75</v>
      </c>
      <c r="V269">
        <f>U269/2</f>
        <v>22.875</v>
      </c>
      <c r="W269">
        <f>V269/10</f>
        <v>2.2875000000000001</v>
      </c>
      <c r="X269">
        <f t="shared" si="68"/>
        <v>16.4388605484375</v>
      </c>
      <c r="Y269">
        <f>(L269-P269)/P269</f>
        <v>2.8735632183908073E-2</v>
      </c>
      <c r="Z269">
        <f t="shared" si="63"/>
        <v>1.5061315708212936E-6</v>
      </c>
      <c r="AA269">
        <f t="shared" si="64"/>
        <v>1.5061315708212935</v>
      </c>
      <c r="AB269">
        <f t="shared" si="65"/>
        <v>2.4759086860330363E-9</v>
      </c>
      <c r="AC269">
        <f t="shared" si="66"/>
        <v>2.4759086860330361E-3</v>
      </c>
      <c r="AD269">
        <f t="shared" si="61"/>
        <v>2.3875686461263599E-3</v>
      </c>
      <c r="AE269">
        <v>34.081400000000002</v>
      </c>
    </row>
    <row r="270" spans="1:31" hidden="1" x14ac:dyDescent="0.35">
      <c r="A270">
        <v>44734</v>
      </c>
      <c r="B270" s="2">
        <v>44734</v>
      </c>
      <c r="C270" t="s">
        <v>18</v>
      </c>
      <c r="D270" t="s">
        <v>141</v>
      </c>
      <c r="E270" t="s">
        <v>109</v>
      </c>
      <c r="F270" t="s">
        <v>21</v>
      </c>
      <c r="G270">
        <v>10</v>
      </c>
      <c r="H270" t="s">
        <v>25</v>
      </c>
      <c r="I270" t="s">
        <v>148</v>
      </c>
      <c r="J270" t="s">
        <v>486</v>
      </c>
      <c r="K270" t="s">
        <v>145</v>
      </c>
      <c r="L270">
        <v>0.70299999999999996</v>
      </c>
      <c r="M270">
        <v>2.74</v>
      </c>
      <c r="N270">
        <v>-0.27400000000000002</v>
      </c>
      <c r="O270" t="s">
        <v>147</v>
      </c>
      <c r="P270">
        <v>0.61</v>
      </c>
      <c r="Q270">
        <v>9.2999999999999972E-2</v>
      </c>
      <c r="R270">
        <v>9.26</v>
      </c>
      <c r="S270">
        <v>-0.92599999999999993</v>
      </c>
      <c r="T270">
        <v>-0.65199999999999991</v>
      </c>
      <c r="U270">
        <v>80.449999999999989</v>
      </c>
      <c r="V270">
        <f>U270/(2*3.14)</f>
        <v>12.810509554140125</v>
      </c>
      <c r="W270">
        <f>V270</f>
        <v>12.810509554140125</v>
      </c>
      <c r="X270">
        <f t="shared" si="68"/>
        <v>515.56368037179482</v>
      </c>
      <c r="Y270">
        <f>(P270-L270)/L270</f>
        <v>-0.13229018492176384</v>
      </c>
      <c r="Z270" t="e">
        <f t="shared" si="63"/>
        <v>#NUM!</v>
      </c>
      <c r="AA270" t="e">
        <f t="shared" si="64"/>
        <v>#NUM!</v>
      </c>
      <c r="AB270" t="e">
        <f t="shared" si="65"/>
        <v>#NUM!</v>
      </c>
      <c r="AC270" t="e">
        <f t="shared" si="66"/>
        <v>#NUM!</v>
      </c>
      <c r="AD270" t="e">
        <f t="shared" si="61"/>
        <v>#NUM!</v>
      </c>
      <c r="AE270">
        <v>34.081400000000002</v>
      </c>
    </row>
    <row r="271" spans="1:31" hidden="1" x14ac:dyDescent="0.35">
      <c r="A271">
        <v>44722</v>
      </c>
      <c r="B271" s="2">
        <v>44722</v>
      </c>
      <c r="C271" t="s">
        <v>18</v>
      </c>
      <c r="D271" t="s">
        <v>19</v>
      </c>
      <c r="E271" t="s">
        <v>109</v>
      </c>
      <c r="F271" t="s">
        <v>21</v>
      </c>
      <c r="G271">
        <v>10</v>
      </c>
      <c r="H271" t="s">
        <v>43</v>
      </c>
      <c r="I271" t="s">
        <v>76</v>
      </c>
      <c r="J271" t="s">
        <v>453</v>
      </c>
      <c r="K271" t="s">
        <v>111</v>
      </c>
      <c r="L271">
        <v>1.0349999999999999</v>
      </c>
      <c r="M271">
        <v>5.03</v>
      </c>
      <c r="N271">
        <v>-0.503</v>
      </c>
      <c r="O271" t="s">
        <v>112</v>
      </c>
      <c r="P271">
        <v>0.93100000000000005</v>
      </c>
      <c r="Q271">
        <v>0.10399999999999987</v>
      </c>
      <c r="R271">
        <v>9.33</v>
      </c>
      <c r="S271">
        <v>-0.93300000000000005</v>
      </c>
      <c r="T271">
        <v>-0.43000000000000005</v>
      </c>
      <c r="U271">
        <v>26.25</v>
      </c>
      <c r="V271">
        <f>U271/(2*3.14)</f>
        <v>4.1799363057324843</v>
      </c>
      <c r="W271">
        <f>V271</f>
        <v>4.1799363057324843</v>
      </c>
      <c r="X271">
        <f t="shared" si="68"/>
        <v>54.889444282095624</v>
      </c>
      <c r="Y271">
        <f t="shared" ref="Y271:Y276" si="69">(L271-P271)/P271</f>
        <v>0.11170784103114915</v>
      </c>
      <c r="Z271">
        <f t="shared" si="63"/>
        <v>8.0119447319958262E-6</v>
      </c>
      <c r="AA271">
        <f t="shared" si="64"/>
        <v>8.0119447319958255</v>
      </c>
      <c r="AB271">
        <f t="shared" si="65"/>
        <v>4.3977119395811448E-8</v>
      </c>
      <c r="AC271">
        <f t="shared" si="66"/>
        <v>4.3977119395811441E-2</v>
      </c>
      <c r="AD271">
        <f t="shared" ref="AD271:AD302" si="70">AC271/ABS(T271)</f>
        <v>0.10227237068793357</v>
      </c>
    </row>
    <row r="272" spans="1:31" hidden="1" x14ac:dyDescent="0.35">
      <c r="A272">
        <v>44749</v>
      </c>
      <c r="B272" s="2">
        <v>44749</v>
      </c>
      <c r="C272" t="s">
        <v>18</v>
      </c>
      <c r="D272" t="s">
        <v>155</v>
      </c>
      <c r="E272" t="s">
        <v>109</v>
      </c>
      <c r="F272" t="s">
        <v>21</v>
      </c>
      <c r="G272">
        <v>11</v>
      </c>
      <c r="H272" t="s">
        <v>43</v>
      </c>
      <c r="I272" t="s">
        <v>76</v>
      </c>
      <c r="J272" t="s">
        <v>453</v>
      </c>
      <c r="K272" t="s">
        <v>153</v>
      </c>
      <c r="L272">
        <v>1.149</v>
      </c>
      <c r="M272">
        <v>5.45</v>
      </c>
      <c r="N272">
        <v>-0.54500000000000004</v>
      </c>
      <c r="O272" t="s">
        <v>176</v>
      </c>
      <c r="P272">
        <v>1.196</v>
      </c>
      <c r="Q272">
        <v>-4.6999999999999931E-2</v>
      </c>
      <c r="R272">
        <v>9.15</v>
      </c>
      <c r="S272">
        <v>-0.91500000000000004</v>
      </c>
      <c r="T272">
        <v>-0.37</v>
      </c>
      <c r="U272">
        <v>26.25</v>
      </c>
      <c r="V272">
        <f>U272/(2*3.14)</f>
        <v>4.1799363057324843</v>
      </c>
      <c r="W272">
        <f>V272</f>
        <v>4.1799363057324843</v>
      </c>
      <c r="X272">
        <f t="shared" si="68"/>
        <v>54.889444282095624</v>
      </c>
      <c r="Y272">
        <f t="shared" si="69"/>
        <v>-3.92976588628762E-2</v>
      </c>
      <c r="Z272" t="e">
        <f t="shared" si="63"/>
        <v>#NUM!</v>
      </c>
      <c r="AA272" t="e">
        <f t="shared" si="64"/>
        <v>#NUM!</v>
      </c>
      <c r="AB272" t="e">
        <f t="shared" si="65"/>
        <v>#NUM!</v>
      </c>
      <c r="AC272" t="e">
        <f t="shared" si="66"/>
        <v>#NUM!</v>
      </c>
      <c r="AD272" t="e">
        <f t="shared" si="70"/>
        <v>#NUM!</v>
      </c>
    </row>
    <row r="273" spans="1:31" hidden="1" x14ac:dyDescent="0.35">
      <c r="A273">
        <v>44764</v>
      </c>
      <c r="B273" s="2">
        <v>44764</v>
      </c>
      <c r="C273" t="s">
        <v>18</v>
      </c>
      <c r="D273" t="s">
        <v>181</v>
      </c>
      <c r="E273" t="s">
        <v>109</v>
      </c>
      <c r="F273" t="s">
        <v>21</v>
      </c>
      <c r="G273">
        <v>12</v>
      </c>
      <c r="H273" t="s">
        <v>43</v>
      </c>
      <c r="I273" t="s">
        <v>76</v>
      </c>
      <c r="J273" t="s">
        <v>453</v>
      </c>
      <c r="K273" t="s">
        <v>193</v>
      </c>
      <c r="L273">
        <v>1.161</v>
      </c>
      <c r="M273">
        <v>7.68</v>
      </c>
      <c r="N273">
        <v>-0.76800000000000002</v>
      </c>
      <c r="O273" t="s">
        <v>163</v>
      </c>
      <c r="P273">
        <v>1.163</v>
      </c>
      <c r="Q273">
        <v>-2.0000000000000018E-3</v>
      </c>
      <c r="R273">
        <v>10.45</v>
      </c>
      <c r="S273">
        <v>-1.0449999999999999</v>
      </c>
      <c r="T273">
        <v>-0.27699999999999991</v>
      </c>
      <c r="U273">
        <v>26.25</v>
      </c>
      <c r="V273">
        <f>U273/(2*3.14)</f>
        <v>4.1799363057324843</v>
      </c>
      <c r="W273">
        <f>V273</f>
        <v>4.1799363057324843</v>
      </c>
      <c r="X273">
        <f t="shared" si="68"/>
        <v>54.889444282095624</v>
      </c>
      <c r="Y273">
        <f t="shared" si="69"/>
        <v>-1.7196904557179723E-3</v>
      </c>
      <c r="Z273" t="e">
        <f t="shared" si="63"/>
        <v>#NUM!</v>
      </c>
      <c r="AA273" t="e">
        <f t="shared" si="64"/>
        <v>#NUM!</v>
      </c>
      <c r="AB273" t="e">
        <f t="shared" si="65"/>
        <v>#NUM!</v>
      </c>
      <c r="AC273" t="e">
        <f t="shared" si="66"/>
        <v>#NUM!</v>
      </c>
      <c r="AD273" t="e">
        <f t="shared" si="70"/>
        <v>#NUM!</v>
      </c>
    </row>
    <row r="274" spans="1:31" hidden="1" x14ac:dyDescent="0.35">
      <c r="A274">
        <v>44777</v>
      </c>
      <c r="B274" s="2">
        <v>44777</v>
      </c>
      <c r="C274" t="s">
        <v>18</v>
      </c>
      <c r="D274" t="s">
        <v>196</v>
      </c>
      <c r="E274" t="s">
        <v>109</v>
      </c>
      <c r="F274" t="s">
        <v>21</v>
      </c>
      <c r="G274">
        <v>13</v>
      </c>
      <c r="H274" t="s">
        <v>43</v>
      </c>
      <c r="I274" t="s">
        <v>76</v>
      </c>
      <c r="J274" t="s">
        <v>453</v>
      </c>
      <c r="K274" t="s">
        <v>87</v>
      </c>
      <c r="L274">
        <v>1.1639999999999999</v>
      </c>
      <c r="M274">
        <v>6.52</v>
      </c>
      <c r="N274">
        <v>-0.65199999999999991</v>
      </c>
      <c r="O274" t="s">
        <v>180</v>
      </c>
      <c r="P274">
        <v>1.135</v>
      </c>
      <c r="Q274">
        <v>2.8999999999999915E-2</v>
      </c>
      <c r="R274">
        <v>12.21</v>
      </c>
      <c r="S274">
        <v>-1.2210000000000001</v>
      </c>
      <c r="T274">
        <v>-0.56900000000000017</v>
      </c>
      <c r="U274">
        <v>80.449999999999989</v>
      </c>
      <c r="V274">
        <f>U274/2</f>
        <v>40.224999999999994</v>
      </c>
      <c r="W274">
        <f>V274/10</f>
        <v>4.0224999999999991</v>
      </c>
      <c r="X274">
        <f t="shared" si="68"/>
        <v>50.83251662993748</v>
      </c>
      <c r="Y274">
        <f t="shared" si="69"/>
        <v>2.5550660792951468E-2</v>
      </c>
      <c r="Z274">
        <f t="shared" si="63"/>
        <v>1.3033438027519251E-6</v>
      </c>
      <c r="AA274">
        <f t="shared" si="64"/>
        <v>1.3033438027519251</v>
      </c>
      <c r="AB274">
        <f t="shared" si="65"/>
        <v>6.6252245527913187E-9</v>
      </c>
      <c r="AC274">
        <f t="shared" si="66"/>
        <v>6.6252245527913187E-3</v>
      </c>
      <c r="AD274">
        <f t="shared" si="70"/>
        <v>1.1643628388033948E-2</v>
      </c>
    </row>
    <row r="275" spans="1:31" hidden="1" x14ac:dyDescent="0.35">
      <c r="A275">
        <v>44790</v>
      </c>
      <c r="B275" s="2">
        <v>44790</v>
      </c>
      <c r="C275" t="s">
        <v>18</v>
      </c>
      <c r="D275" t="s">
        <v>214</v>
      </c>
      <c r="E275" t="s">
        <v>109</v>
      </c>
      <c r="F275" t="s">
        <v>21</v>
      </c>
      <c r="G275">
        <v>13</v>
      </c>
      <c r="H275" t="s">
        <v>43</v>
      </c>
      <c r="I275" t="s">
        <v>76</v>
      </c>
      <c r="J275" t="s">
        <v>453</v>
      </c>
      <c r="K275" t="s">
        <v>215</v>
      </c>
      <c r="L275">
        <v>1.1659999999999999</v>
      </c>
      <c r="M275">
        <v>7.89</v>
      </c>
      <c r="N275">
        <v>-0.78899999999999992</v>
      </c>
      <c r="O275" t="s">
        <v>160</v>
      </c>
      <c r="P275">
        <v>1.2390000000000001</v>
      </c>
      <c r="Q275">
        <v>-7.3000000000000176E-2</v>
      </c>
      <c r="R275">
        <v>10.85</v>
      </c>
      <c r="S275">
        <v>-1.085</v>
      </c>
      <c r="T275">
        <v>-0.29600000000000004</v>
      </c>
      <c r="U275">
        <v>80.449999999999989</v>
      </c>
      <c r="V275">
        <f>U275/2</f>
        <v>40.224999999999994</v>
      </c>
      <c r="W275">
        <f>V275/10</f>
        <v>4.0224999999999991</v>
      </c>
      <c r="X275">
        <f t="shared" si="68"/>
        <v>50.83251662993748</v>
      </c>
      <c r="Y275">
        <f t="shared" si="69"/>
        <v>-5.8918482647296343E-2</v>
      </c>
      <c r="Z275" t="e">
        <f t="shared" si="63"/>
        <v>#NUM!</v>
      </c>
      <c r="AA275" t="e">
        <f t="shared" si="64"/>
        <v>#NUM!</v>
      </c>
      <c r="AB275" t="e">
        <f t="shared" si="65"/>
        <v>#NUM!</v>
      </c>
      <c r="AC275" t="e">
        <f t="shared" si="66"/>
        <v>#NUM!</v>
      </c>
      <c r="AD275" t="e">
        <f t="shared" si="70"/>
        <v>#NUM!</v>
      </c>
    </row>
    <row r="276" spans="1:31" hidden="1" x14ac:dyDescent="0.35">
      <c r="A276">
        <v>44804</v>
      </c>
      <c r="B276" s="2">
        <v>44804</v>
      </c>
      <c r="C276" t="s">
        <v>18</v>
      </c>
      <c r="D276" t="s">
        <v>232</v>
      </c>
      <c r="E276" t="s">
        <v>109</v>
      </c>
      <c r="F276" t="s">
        <v>21</v>
      </c>
      <c r="G276">
        <v>15</v>
      </c>
      <c r="H276" t="s">
        <v>43</v>
      </c>
      <c r="I276" t="s">
        <v>76</v>
      </c>
      <c r="J276" t="s">
        <v>453</v>
      </c>
      <c r="K276" t="s">
        <v>226</v>
      </c>
      <c r="L276">
        <v>1.1879999999999999</v>
      </c>
      <c r="M276">
        <v>5.81</v>
      </c>
      <c r="N276">
        <v>-0.58099999999999996</v>
      </c>
      <c r="O276" t="s">
        <v>233</v>
      </c>
      <c r="P276">
        <v>1.17</v>
      </c>
      <c r="Q276">
        <v>1.8000000000000016E-2</v>
      </c>
      <c r="R276">
        <v>9.81</v>
      </c>
      <c r="S276">
        <v>-0.98100000000000009</v>
      </c>
      <c r="T276">
        <v>-0.40000000000000013</v>
      </c>
      <c r="U276">
        <v>80.449999999999989</v>
      </c>
      <c r="V276">
        <f>U276/2</f>
        <v>40.224999999999994</v>
      </c>
      <c r="W276">
        <f>V276/10</f>
        <v>4.0224999999999991</v>
      </c>
      <c r="X276">
        <f t="shared" si="68"/>
        <v>50.83251662993748</v>
      </c>
      <c r="Y276">
        <f t="shared" si="69"/>
        <v>1.5384615384615399E-2</v>
      </c>
      <c r="Z276">
        <f t="shared" si="63"/>
        <v>6.9799228022534674E-7</v>
      </c>
      <c r="AA276">
        <f t="shared" si="64"/>
        <v>0.69799228022534676</v>
      </c>
      <c r="AB276">
        <f t="shared" si="65"/>
        <v>3.548070419212292E-9</v>
      </c>
      <c r="AC276">
        <f t="shared" si="66"/>
        <v>3.548070419212292E-3</v>
      </c>
      <c r="AD276">
        <f t="shared" si="70"/>
        <v>8.8701760480307274E-3</v>
      </c>
    </row>
    <row r="277" spans="1:31" hidden="1" x14ac:dyDescent="0.35">
      <c r="A277">
        <v>44722</v>
      </c>
      <c r="B277" s="2">
        <v>44722</v>
      </c>
      <c r="C277" t="s">
        <v>18</v>
      </c>
      <c r="D277" t="s">
        <v>19</v>
      </c>
      <c r="E277" t="s">
        <v>109</v>
      </c>
      <c r="F277" t="s">
        <v>21</v>
      </c>
      <c r="G277">
        <v>5</v>
      </c>
      <c r="H277" t="s">
        <v>43</v>
      </c>
      <c r="I277" t="s">
        <v>54</v>
      </c>
      <c r="J277" t="s">
        <v>452</v>
      </c>
      <c r="K277" t="s">
        <v>117</v>
      </c>
      <c r="L277">
        <v>0.56399999999999995</v>
      </c>
      <c r="M277">
        <v>1.89</v>
      </c>
      <c r="N277">
        <v>-0.189</v>
      </c>
      <c r="O277" t="s">
        <v>118</v>
      </c>
      <c r="P277">
        <v>0.41899999999999998</v>
      </c>
      <c r="Q277">
        <v>0.14499999999999996</v>
      </c>
      <c r="R277">
        <v>7.2</v>
      </c>
      <c r="S277">
        <v>-0.72</v>
      </c>
      <c r="T277">
        <v>-0.53099999999999992</v>
      </c>
      <c r="U277">
        <v>16.5</v>
      </c>
      <c r="V277">
        <f>U277/(2*3.14)</f>
        <v>2.6273885350318471</v>
      </c>
      <c r="W277">
        <f>V277</f>
        <v>2.6273885350318471</v>
      </c>
      <c r="X277">
        <f t="shared" si="68"/>
        <v>21.686931455130026</v>
      </c>
      <c r="Y277">
        <f>(P277-L277)/L277</f>
        <v>-0.25709219858156024</v>
      </c>
      <c r="Z277" t="e">
        <f t="shared" si="63"/>
        <v>#NUM!</v>
      </c>
      <c r="AA277" t="e">
        <f t="shared" si="64"/>
        <v>#NUM!</v>
      </c>
      <c r="AB277" t="e">
        <f t="shared" si="65"/>
        <v>#NUM!</v>
      </c>
      <c r="AC277" t="e">
        <f t="shared" si="66"/>
        <v>#NUM!</v>
      </c>
      <c r="AD277" t="e">
        <f t="shared" si="70"/>
        <v>#NUM!</v>
      </c>
    </row>
    <row r="278" spans="1:31" hidden="1" x14ac:dyDescent="0.35">
      <c r="A278">
        <v>44734</v>
      </c>
      <c r="B278" s="2">
        <v>44734</v>
      </c>
      <c r="C278" t="s">
        <v>18</v>
      </c>
      <c r="D278" t="s">
        <v>141</v>
      </c>
      <c r="E278" t="s">
        <v>109</v>
      </c>
      <c r="F278" t="s">
        <v>21</v>
      </c>
      <c r="G278">
        <v>2</v>
      </c>
      <c r="H278" t="s">
        <v>43</v>
      </c>
      <c r="I278" t="s">
        <v>54</v>
      </c>
      <c r="J278" t="s">
        <v>452</v>
      </c>
      <c r="K278" t="s">
        <v>69</v>
      </c>
      <c r="L278">
        <v>1.1060000000000001</v>
      </c>
      <c r="M278">
        <v>3.51</v>
      </c>
      <c r="N278">
        <v>-0.35099999999999998</v>
      </c>
      <c r="O278" t="s">
        <v>135</v>
      </c>
      <c r="P278">
        <v>1.018</v>
      </c>
      <c r="Q278">
        <v>8.8000000000000078E-2</v>
      </c>
      <c r="R278">
        <v>10.89</v>
      </c>
      <c r="S278">
        <v>-1.089</v>
      </c>
      <c r="T278">
        <v>-0.73799999999999999</v>
      </c>
      <c r="U278">
        <v>16.5</v>
      </c>
      <c r="V278">
        <f>U278/(2*3.14)</f>
        <v>2.6273885350318471</v>
      </c>
      <c r="W278">
        <f>V278</f>
        <v>2.6273885350318471</v>
      </c>
      <c r="X278">
        <f t="shared" si="68"/>
        <v>21.686931455130026</v>
      </c>
      <c r="Y278">
        <f t="shared" ref="Y278:Y284" si="71">(L278-P278)/P278</f>
        <v>8.6444007858546251E-2</v>
      </c>
      <c r="Z278">
        <f t="shared" si="63"/>
        <v>5.8434269082069043E-6</v>
      </c>
      <c r="AA278">
        <f t="shared" si="64"/>
        <v>5.8434269082069044</v>
      </c>
      <c r="AB278">
        <f t="shared" si="65"/>
        <v>1.267259988213455E-8</v>
      </c>
      <c r="AC278">
        <f t="shared" si="66"/>
        <v>1.2672599882134551E-2</v>
      </c>
      <c r="AD278">
        <f t="shared" si="70"/>
        <v>1.7171544555737873E-2</v>
      </c>
    </row>
    <row r="279" spans="1:31" hidden="1" x14ac:dyDescent="0.35">
      <c r="A279">
        <v>44734</v>
      </c>
      <c r="B279" s="2">
        <v>44734</v>
      </c>
      <c r="C279" t="s">
        <v>18</v>
      </c>
      <c r="D279" t="s">
        <v>141</v>
      </c>
      <c r="E279" t="s">
        <v>109</v>
      </c>
      <c r="F279" t="s">
        <v>21</v>
      </c>
      <c r="G279">
        <v>4</v>
      </c>
      <c r="H279" t="s">
        <v>43</v>
      </c>
      <c r="I279" t="s">
        <v>54</v>
      </c>
      <c r="J279" t="s">
        <v>452</v>
      </c>
      <c r="K279" t="s">
        <v>69</v>
      </c>
      <c r="L279">
        <v>0.56799999999999995</v>
      </c>
      <c r="M279">
        <v>2.96</v>
      </c>
      <c r="N279">
        <v>-0.29599999999999999</v>
      </c>
      <c r="O279" t="s">
        <v>135</v>
      </c>
      <c r="P279">
        <v>0.40100000000000002</v>
      </c>
      <c r="Q279">
        <v>0.16699999999999993</v>
      </c>
      <c r="R279">
        <v>10.25</v>
      </c>
      <c r="S279">
        <v>-1.0249999999999999</v>
      </c>
      <c r="T279">
        <v>-0.72899999999999987</v>
      </c>
      <c r="U279">
        <v>16.5</v>
      </c>
      <c r="V279">
        <f>U279/(2*3.14)</f>
        <v>2.6273885350318471</v>
      </c>
      <c r="W279">
        <f>V279</f>
        <v>2.6273885350318471</v>
      </c>
      <c r="X279">
        <f t="shared" si="68"/>
        <v>21.686931455130026</v>
      </c>
      <c r="Y279">
        <f t="shared" si="71"/>
        <v>0.41645885286783024</v>
      </c>
      <c r="Z279">
        <f t="shared" si="63"/>
        <v>4.047997304854469E-5</v>
      </c>
      <c r="AA279">
        <f t="shared" si="64"/>
        <v>40.479973048544693</v>
      </c>
      <c r="AB279">
        <f t="shared" si="65"/>
        <v>8.7788640080929945E-8</v>
      </c>
      <c r="AC279">
        <f t="shared" si="66"/>
        <v>8.7788640080929958E-2</v>
      </c>
      <c r="AD279">
        <f t="shared" si="70"/>
        <v>0.12042337459661176</v>
      </c>
    </row>
    <row r="280" spans="1:31" hidden="1" x14ac:dyDescent="0.35">
      <c r="A280">
        <v>44749</v>
      </c>
      <c r="B280" s="2">
        <v>44749</v>
      </c>
      <c r="C280" t="s">
        <v>18</v>
      </c>
      <c r="D280" t="s">
        <v>155</v>
      </c>
      <c r="E280" t="s">
        <v>109</v>
      </c>
      <c r="F280" t="s">
        <v>21</v>
      </c>
      <c r="G280">
        <v>8</v>
      </c>
      <c r="H280" t="s">
        <v>43</v>
      </c>
      <c r="I280" t="s">
        <v>54</v>
      </c>
      <c r="J280" t="s">
        <v>452</v>
      </c>
      <c r="K280" t="s">
        <v>174</v>
      </c>
      <c r="L280">
        <v>0.60599999999999998</v>
      </c>
      <c r="M280">
        <v>5.89</v>
      </c>
      <c r="N280">
        <v>-0.58899999999999997</v>
      </c>
      <c r="O280" t="s">
        <v>175</v>
      </c>
      <c r="P280">
        <v>0.53100000000000003</v>
      </c>
      <c r="Q280">
        <v>7.4999999999999956E-2</v>
      </c>
      <c r="R280">
        <v>11.34</v>
      </c>
      <c r="S280">
        <v>-1.1339999999999999</v>
      </c>
      <c r="T280">
        <v>-0.54499999999999993</v>
      </c>
      <c r="U280">
        <v>16.5</v>
      </c>
      <c r="V280">
        <f>U280/(2*3.14)</f>
        <v>2.6273885350318471</v>
      </c>
      <c r="W280">
        <f>V280</f>
        <v>2.6273885350318471</v>
      </c>
      <c r="X280">
        <f t="shared" si="68"/>
        <v>21.686931455130026</v>
      </c>
      <c r="Y280">
        <f t="shared" si="71"/>
        <v>0.14124293785310726</v>
      </c>
      <c r="Z280">
        <f t="shared" si="63"/>
        <v>1.0694390083590297E-5</v>
      </c>
      <c r="AA280">
        <f t="shared" si="64"/>
        <v>10.694390083590296</v>
      </c>
      <c r="AB280">
        <f t="shared" si="65"/>
        <v>2.3192850469724503E-8</v>
      </c>
      <c r="AC280">
        <f t="shared" si="66"/>
        <v>2.31928504697245E-2</v>
      </c>
      <c r="AD280">
        <f t="shared" si="70"/>
        <v>4.2555688935274318E-2</v>
      </c>
    </row>
    <row r="281" spans="1:31" hidden="1" x14ac:dyDescent="0.35">
      <c r="A281">
        <v>44764</v>
      </c>
      <c r="B281" s="2">
        <v>44764</v>
      </c>
      <c r="C281" t="s">
        <v>18</v>
      </c>
      <c r="D281" t="s">
        <v>181</v>
      </c>
      <c r="E281" t="s">
        <v>109</v>
      </c>
      <c r="F281" t="s">
        <v>21</v>
      </c>
      <c r="G281">
        <v>9</v>
      </c>
      <c r="H281" t="s">
        <v>43</v>
      </c>
      <c r="I281" t="s">
        <v>54</v>
      </c>
      <c r="J281" t="s">
        <v>452</v>
      </c>
      <c r="K281" t="s">
        <v>193</v>
      </c>
      <c r="L281">
        <v>0.61799999999999999</v>
      </c>
      <c r="M281">
        <v>13.12</v>
      </c>
      <c r="N281">
        <v>-1.3119999999999998</v>
      </c>
      <c r="O281" t="s">
        <v>163</v>
      </c>
      <c r="P281">
        <v>0.55300000000000005</v>
      </c>
      <c r="Q281">
        <v>6.4999999999999947E-2</v>
      </c>
      <c r="R281">
        <v>10.11</v>
      </c>
      <c r="S281">
        <v>-1.0109999999999999</v>
      </c>
      <c r="T281">
        <v>0.30099999999999993</v>
      </c>
      <c r="U281">
        <v>16.5</v>
      </c>
      <c r="V281">
        <f>U281/(2*3.14)</f>
        <v>2.6273885350318471</v>
      </c>
      <c r="W281">
        <f>V281</f>
        <v>2.6273885350318471</v>
      </c>
      <c r="X281">
        <f t="shared" si="68"/>
        <v>21.686931455130026</v>
      </c>
      <c r="Y281">
        <f t="shared" si="71"/>
        <v>0.11754068716094022</v>
      </c>
      <c r="Z281">
        <f t="shared" si="63"/>
        <v>8.5299928431238066E-6</v>
      </c>
      <c r="AA281">
        <f t="shared" si="64"/>
        <v>8.5299928431238072</v>
      </c>
      <c r="AB281">
        <f t="shared" si="65"/>
        <v>1.8498937010157568E-8</v>
      </c>
      <c r="AC281">
        <f t="shared" si="66"/>
        <v>1.8498937010157569E-2</v>
      </c>
      <c r="AD281">
        <f t="shared" si="70"/>
        <v>6.1458262492217849E-2</v>
      </c>
    </row>
    <row r="282" spans="1:31" hidden="1" x14ac:dyDescent="0.35">
      <c r="A282">
        <v>44777</v>
      </c>
      <c r="B282" s="10">
        <v>44777</v>
      </c>
      <c r="C282" t="s">
        <v>18</v>
      </c>
      <c r="D282" t="s">
        <v>196</v>
      </c>
      <c r="E282" t="s">
        <v>109</v>
      </c>
      <c r="F282" t="s">
        <v>21</v>
      </c>
      <c r="G282">
        <v>10</v>
      </c>
      <c r="H282" t="s">
        <v>43</v>
      </c>
      <c r="I282" t="s">
        <v>54</v>
      </c>
      <c r="J282" t="s">
        <v>452</v>
      </c>
      <c r="K282" t="s">
        <v>87</v>
      </c>
      <c r="L282">
        <v>0.58899999999999997</v>
      </c>
      <c r="M282">
        <v>12.86</v>
      </c>
      <c r="N282">
        <v>-1.286</v>
      </c>
      <c r="O282" t="s">
        <v>180</v>
      </c>
      <c r="P282">
        <v>0.44900000000000001</v>
      </c>
      <c r="Q282">
        <v>0.13999999999999996</v>
      </c>
      <c r="R282">
        <v>10.56</v>
      </c>
      <c r="S282">
        <v>-1.056</v>
      </c>
      <c r="T282">
        <v>0.22999999999999998</v>
      </c>
      <c r="U282">
        <v>50.724999999999994</v>
      </c>
      <c r="V282">
        <f>U282/2</f>
        <v>25.362499999999997</v>
      </c>
      <c r="W282">
        <f>V282/10</f>
        <v>2.5362499999999999</v>
      </c>
      <c r="X282">
        <f t="shared" si="68"/>
        <v>20.208478933109372</v>
      </c>
      <c r="Y282">
        <f t="shared" si="71"/>
        <v>0.31180400890868587</v>
      </c>
      <c r="Z282">
        <f t="shared" si="63"/>
        <v>2.8347536785696121E-5</v>
      </c>
      <c r="AA282">
        <f t="shared" si="64"/>
        <v>28.347536785696121</v>
      </c>
      <c r="AB282">
        <f t="shared" si="65"/>
        <v>5.7286059993928296E-8</v>
      </c>
      <c r="AC282">
        <f t="shared" si="66"/>
        <v>5.7286059993928301E-2</v>
      </c>
      <c r="AD282">
        <f t="shared" si="70"/>
        <v>0.24906982606055786</v>
      </c>
    </row>
    <row r="283" spans="1:31" hidden="1" x14ac:dyDescent="0.35">
      <c r="A283">
        <v>44791</v>
      </c>
      <c r="B283" s="2">
        <v>44791</v>
      </c>
      <c r="C283" t="s">
        <v>18</v>
      </c>
      <c r="D283" t="s">
        <v>214</v>
      </c>
      <c r="E283" t="s">
        <v>109</v>
      </c>
      <c r="F283" t="s">
        <v>21</v>
      </c>
      <c r="G283">
        <v>11</v>
      </c>
      <c r="H283" t="s">
        <v>43</v>
      </c>
      <c r="I283" t="s">
        <v>54</v>
      </c>
      <c r="J283" t="s">
        <v>452</v>
      </c>
      <c r="K283" t="s">
        <v>221</v>
      </c>
      <c r="L283">
        <v>0.59</v>
      </c>
      <c r="M283">
        <v>4.82</v>
      </c>
      <c r="N283">
        <v>-0.48200000000000004</v>
      </c>
      <c r="O283" t="s">
        <v>88</v>
      </c>
      <c r="P283">
        <v>0.49199999999999999</v>
      </c>
      <c r="Q283">
        <v>9.7999999999999976E-2</v>
      </c>
      <c r="R283">
        <v>7.89</v>
      </c>
      <c r="S283">
        <v>-0.78899999999999992</v>
      </c>
      <c r="T283">
        <v>-0.30699999999999988</v>
      </c>
      <c r="U283">
        <v>50.724999999999994</v>
      </c>
      <c r="V283">
        <f>U283/2</f>
        <v>25.362499999999997</v>
      </c>
      <c r="W283">
        <f>V283/10</f>
        <v>2.5362499999999999</v>
      </c>
      <c r="X283">
        <f t="shared" si="68"/>
        <v>20.208478933109372</v>
      </c>
      <c r="Y283">
        <f t="shared" si="71"/>
        <v>0.19918699186991864</v>
      </c>
      <c r="Z283">
        <f t="shared" si="63"/>
        <v>1.6328158935001672E-5</v>
      </c>
      <c r="AA283">
        <f t="shared" si="64"/>
        <v>16.328158935001671</v>
      </c>
      <c r="AB283">
        <f t="shared" si="65"/>
        <v>3.2996725585444281E-8</v>
      </c>
      <c r="AC283">
        <f t="shared" si="66"/>
        <v>3.2996725585444281E-2</v>
      </c>
      <c r="AD283">
        <f t="shared" si="70"/>
        <v>0.1074811908320661</v>
      </c>
    </row>
    <row r="284" spans="1:31" hidden="1" x14ac:dyDescent="0.35">
      <c r="A284">
        <v>44804</v>
      </c>
      <c r="B284" s="2">
        <v>44804</v>
      </c>
      <c r="C284" t="s">
        <v>18</v>
      </c>
      <c r="D284" t="s">
        <v>232</v>
      </c>
      <c r="E284" t="s">
        <v>109</v>
      </c>
      <c r="F284" t="s">
        <v>21</v>
      </c>
      <c r="G284">
        <v>1</v>
      </c>
      <c r="H284" t="s">
        <v>43</v>
      </c>
      <c r="I284" t="s">
        <v>54</v>
      </c>
      <c r="J284" t="s">
        <v>452</v>
      </c>
      <c r="K284" t="s">
        <v>236</v>
      </c>
      <c r="L284">
        <v>0.54700000000000004</v>
      </c>
      <c r="M284">
        <v>3.98</v>
      </c>
      <c r="N284">
        <v>-0.39800000000000002</v>
      </c>
      <c r="O284" t="s">
        <v>135</v>
      </c>
      <c r="P284">
        <v>0.50800000000000001</v>
      </c>
      <c r="Q284">
        <v>3.9000000000000035E-2</v>
      </c>
      <c r="R284">
        <v>9.83</v>
      </c>
      <c r="S284">
        <v>-0.98299999999999998</v>
      </c>
      <c r="T284">
        <v>-0.58499999999999996</v>
      </c>
      <c r="U284">
        <v>50.724999999999994</v>
      </c>
      <c r="V284">
        <f>U284/2</f>
        <v>25.362499999999997</v>
      </c>
      <c r="W284">
        <f>V284/10</f>
        <v>2.5362499999999999</v>
      </c>
      <c r="X284">
        <f t="shared" si="68"/>
        <v>20.208478933109372</v>
      </c>
      <c r="Y284">
        <f t="shared" si="71"/>
        <v>7.6771653543307158E-2</v>
      </c>
      <c r="Z284">
        <f t="shared" si="63"/>
        <v>5.04927777156563E-6</v>
      </c>
      <c r="AA284">
        <f t="shared" si="64"/>
        <v>5.0492777715656301</v>
      </c>
      <c r="AB284">
        <f t="shared" si="65"/>
        <v>1.0203822347410146E-8</v>
      </c>
      <c r="AC284">
        <f t="shared" si="66"/>
        <v>1.0203822347410147E-2</v>
      </c>
      <c r="AD284">
        <f t="shared" si="70"/>
        <v>1.7442431363094271E-2</v>
      </c>
    </row>
    <row r="285" spans="1:31" hidden="1" x14ac:dyDescent="0.35">
      <c r="A285">
        <v>44722</v>
      </c>
      <c r="B285" s="2">
        <v>44722</v>
      </c>
      <c r="C285" t="s">
        <v>18</v>
      </c>
      <c r="D285" t="s">
        <v>19</v>
      </c>
      <c r="E285" t="s">
        <v>109</v>
      </c>
      <c r="F285" t="s">
        <v>21</v>
      </c>
      <c r="G285">
        <v>7</v>
      </c>
      <c r="H285" t="s">
        <v>37</v>
      </c>
      <c r="I285" t="s">
        <v>121</v>
      </c>
      <c r="J285" t="s">
        <v>451</v>
      </c>
      <c r="K285" t="s">
        <v>117</v>
      </c>
      <c r="L285">
        <v>0.73299999999999998</v>
      </c>
      <c r="M285">
        <v>1.53</v>
      </c>
      <c r="N285">
        <v>-0.153</v>
      </c>
      <c r="O285" t="s">
        <v>118</v>
      </c>
      <c r="P285">
        <v>0.56499999999999995</v>
      </c>
      <c r="Q285">
        <v>0.16800000000000004</v>
      </c>
      <c r="R285">
        <v>10.32</v>
      </c>
      <c r="S285">
        <v>-1.032</v>
      </c>
      <c r="T285">
        <v>-0.879</v>
      </c>
      <c r="U285">
        <v>29.25</v>
      </c>
      <c r="V285">
        <f>U285/(2*3.14)</f>
        <v>4.6576433121019107</v>
      </c>
      <c r="W285">
        <f>V285</f>
        <v>4.6576433121019107</v>
      </c>
      <c r="X285">
        <f t="shared" si="68"/>
        <v>68.152526329034643</v>
      </c>
      <c r="Y285">
        <f>(P285-L285)/L285</f>
        <v>-0.22919508867667127</v>
      </c>
      <c r="Z285" t="e">
        <f t="shared" si="63"/>
        <v>#NUM!</v>
      </c>
      <c r="AA285" t="e">
        <f t="shared" si="64"/>
        <v>#NUM!</v>
      </c>
      <c r="AB285" t="e">
        <f t="shared" si="65"/>
        <v>#NUM!</v>
      </c>
      <c r="AC285" t="e">
        <f t="shared" si="66"/>
        <v>#NUM!</v>
      </c>
      <c r="AD285" t="e">
        <f t="shared" si="70"/>
        <v>#NUM!</v>
      </c>
    </row>
    <row r="286" spans="1:31" hidden="1" x14ac:dyDescent="0.35">
      <c r="A286">
        <v>44734</v>
      </c>
      <c r="B286" s="2">
        <v>44734</v>
      </c>
      <c r="C286" t="s">
        <v>18</v>
      </c>
      <c r="D286" t="s">
        <v>141</v>
      </c>
      <c r="E286" t="s">
        <v>109</v>
      </c>
      <c r="F286" t="s">
        <v>21</v>
      </c>
      <c r="G286">
        <v>8</v>
      </c>
      <c r="H286" t="s">
        <v>37</v>
      </c>
      <c r="I286" t="s">
        <v>121</v>
      </c>
      <c r="J286" t="s">
        <v>451</v>
      </c>
      <c r="K286" t="s">
        <v>69</v>
      </c>
      <c r="L286">
        <v>0.73099999999999998</v>
      </c>
      <c r="M286">
        <v>1.54</v>
      </c>
      <c r="N286">
        <v>-0.154</v>
      </c>
      <c r="O286" t="s">
        <v>135</v>
      </c>
      <c r="P286">
        <v>0.55700000000000005</v>
      </c>
      <c r="Q286">
        <v>0.17399999999999993</v>
      </c>
      <c r="R286">
        <v>10.01</v>
      </c>
      <c r="S286">
        <v>-1.0009999999999999</v>
      </c>
      <c r="T286">
        <v>-0.84699999999999986</v>
      </c>
      <c r="U286">
        <v>29.25</v>
      </c>
      <c r="V286">
        <f>U286/(2*3.14)</f>
        <v>4.6576433121019107</v>
      </c>
      <c r="W286">
        <f>V286</f>
        <v>4.6576433121019107</v>
      </c>
      <c r="X286">
        <f t="shared" si="68"/>
        <v>68.152526329034643</v>
      </c>
      <c r="Y286">
        <f>(L286-P286)/P286</f>
        <v>0.31238779174147202</v>
      </c>
      <c r="Z286">
        <f t="shared" ref="Z286:Z314" si="72">119*(10^-6)*(Y286^1.231)</f>
        <v>2.8412885472600501E-5</v>
      </c>
      <c r="AA286">
        <f t="shared" ref="AA286:AA314" si="73">Z286*10^6</f>
        <v>28.4128854726005</v>
      </c>
      <c r="AB286">
        <f t="shared" ref="AB286:AB314" si="74">Z286*(X286/10000)</f>
        <v>1.9364099252552513E-7</v>
      </c>
      <c r="AC286">
        <f t="shared" ref="AC286:AC314" si="75">AA286*(X286/10000)</f>
        <v>0.19364099252552514</v>
      </c>
      <c r="AD286">
        <f t="shared" si="70"/>
        <v>0.22861982588609819</v>
      </c>
      <c r="AE286">
        <v>33.388599999999997</v>
      </c>
    </row>
    <row r="287" spans="1:31" hidden="1" x14ac:dyDescent="0.35">
      <c r="A287">
        <v>44749</v>
      </c>
      <c r="B287" s="2">
        <v>44749</v>
      </c>
      <c r="C287" t="s">
        <v>18</v>
      </c>
      <c r="D287" t="s">
        <v>155</v>
      </c>
      <c r="E287" t="s">
        <v>109</v>
      </c>
      <c r="F287" t="s">
        <v>21</v>
      </c>
      <c r="G287">
        <v>4</v>
      </c>
      <c r="H287" t="s">
        <v>37</v>
      </c>
      <c r="I287" t="s">
        <v>121</v>
      </c>
      <c r="J287" t="s">
        <v>451</v>
      </c>
      <c r="K287" t="s">
        <v>174</v>
      </c>
      <c r="L287">
        <v>0.747</v>
      </c>
      <c r="M287">
        <v>2.78</v>
      </c>
      <c r="N287">
        <v>-0.27799999999999997</v>
      </c>
      <c r="O287" t="s">
        <v>175</v>
      </c>
      <c r="P287">
        <v>0.59899999999999998</v>
      </c>
      <c r="Q287">
        <v>0.14800000000000002</v>
      </c>
      <c r="R287">
        <v>18.239999999999998</v>
      </c>
      <c r="S287">
        <v>-1.8239999999999998</v>
      </c>
      <c r="T287">
        <v>-1.5459999999999998</v>
      </c>
      <c r="U287">
        <v>29.25</v>
      </c>
      <c r="V287">
        <f>U287/(2*3.14)</f>
        <v>4.6576433121019107</v>
      </c>
      <c r="W287">
        <f>V287</f>
        <v>4.6576433121019107</v>
      </c>
      <c r="X287">
        <f t="shared" si="68"/>
        <v>68.152526329034643</v>
      </c>
      <c r="Y287">
        <f>(L287-P287)/P287</f>
        <v>0.24707846410684478</v>
      </c>
      <c r="Z287">
        <f t="shared" si="72"/>
        <v>2.1287600665552143E-5</v>
      </c>
      <c r="AA287">
        <f t="shared" si="73"/>
        <v>21.287600665552144</v>
      </c>
      <c r="AB287">
        <f t="shared" si="74"/>
        <v>1.4508037648410176E-7</v>
      </c>
      <c r="AC287">
        <f t="shared" si="75"/>
        <v>0.1450803764841018</v>
      </c>
      <c r="AD287">
        <f t="shared" si="70"/>
        <v>9.3842416871993406E-2</v>
      </c>
      <c r="AE287">
        <v>33.388599999999997</v>
      </c>
    </row>
    <row r="288" spans="1:31" hidden="1" x14ac:dyDescent="0.35">
      <c r="A288">
        <v>44764</v>
      </c>
      <c r="B288" s="2">
        <v>44764</v>
      </c>
      <c r="C288" t="s">
        <v>18</v>
      </c>
      <c r="D288" t="s">
        <v>181</v>
      </c>
      <c r="E288" t="s">
        <v>109</v>
      </c>
      <c r="F288" t="s">
        <v>21</v>
      </c>
      <c r="G288">
        <v>15</v>
      </c>
      <c r="H288" t="s">
        <v>37</v>
      </c>
      <c r="I288" t="s">
        <v>121</v>
      </c>
      <c r="J288" t="s">
        <v>451</v>
      </c>
      <c r="K288" t="s">
        <v>193</v>
      </c>
      <c r="L288">
        <v>0.79200000000000004</v>
      </c>
      <c r="M288" t="s">
        <v>103</v>
      </c>
      <c r="N288" t="e">
        <v>#VALUE!</v>
      </c>
      <c r="O288" t="s">
        <v>163</v>
      </c>
      <c r="P288">
        <v>0.65500000000000003</v>
      </c>
      <c r="Q288">
        <v>0.13700000000000001</v>
      </c>
      <c r="R288">
        <v>23.32</v>
      </c>
      <c r="S288">
        <v>-2.3319999999999999</v>
      </c>
      <c r="T288" t="e">
        <v>#VALUE!</v>
      </c>
      <c r="U288">
        <v>29.25</v>
      </c>
      <c r="V288">
        <f>U288/(2*3.14)</f>
        <v>4.6576433121019107</v>
      </c>
      <c r="W288">
        <f>V288</f>
        <v>4.6576433121019107</v>
      </c>
      <c r="X288">
        <f t="shared" si="68"/>
        <v>68.152526329034643</v>
      </c>
      <c r="Y288">
        <f>(P288-L288)/L288</f>
        <v>-0.17297979797979798</v>
      </c>
      <c r="Z288" t="e">
        <f t="shared" si="72"/>
        <v>#NUM!</v>
      </c>
      <c r="AA288" t="e">
        <f t="shared" si="73"/>
        <v>#NUM!</v>
      </c>
      <c r="AB288" t="e">
        <f t="shared" si="74"/>
        <v>#NUM!</v>
      </c>
      <c r="AC288" t="e">
        <f t="shared" si="75"/>
        <v>#NUM!</v>
      </c>
      <c r="AD288" t="e">
        <f t="shared" si="70"/>
        <v>#NUM!</v>
      </c>
      <c r="AE288">
        <v>33.388599999999997</v>
      </c>
    </row>
    <row r="289" spans="1:31" hidden="1" x14ac:dyDescent="0.35">
      <c r="A289">
        <v>44776</v>
      </c>
      <c r="B289" s="2">
        <v>44776</v>
      </c>
      <c r="C289" t="s">
        <v>18</v>
      </c>
      <c r="D289" t="s">
        <v>196</v>
      </c>
      <c r="E289" t="s">
        <v>109</v>
      </c>
      <c r="F289" t="s">
        <v>21</v>
      </c>
      <c r="G289">
        <v>16</v>
      </c>
      <c r="H289" t="s">
        <v>37</v>
      </c>
      <c r="I289" t="s">
        <v>121</v>
      </c>
      <c r="J289" t="s">
        <v>451</v>
      </c>
      <c r="K289" t="s">
        <v>134</v>
      </c>
      <c r="L289">
        <v>0.81599999999999995</v>
      </c>
      <c r="M289">
        <v>4.28</v>
      </c>
      <c r="N289">
        <v>-0.42800000000000005</v>
      </c>
      <c r="O289" t="s">
        <v>202</v>
      </c>
      <c r="P289">
        <v>0.59299999999999997</v>
      </c>
      <c r="Q289">
        <v>0.22299999999999998</v>
      </c>
      <c r="R289">
        <v>11.06</v>
      </c>
      <c r="S289">
        <v>-1.1060000000000001</v>
      </c>
      <c r="T289">
        <v>-0.67800000000000005</v>
      </c>
      <c r="U289">
        <v>64.825000000000003</v>
      </c>
      <c r="V289">
        <f>U289/2</f>
        <v>32.412500000000001</v>
      </c>
      <c r="W289">
        <f>V289/10</f>
        <v>3.24125</v>
      </c>
      <c r="X289">
        <f t="shared" si="68"/>
        <v>33.004606971734376</v>
      </c>
      <c r="Y289">
        <f t="shared" ref="Y289:Y298" si="76">(L289-P289)/P289</f>
        <v>0.37605396290050586</v>
      </c>
      <c r="Z289">
        <f t="shared" si="72"/>
        <v>3.5700962121793416E-5</v>
      </c>
      <c r="AA289">
        <f t="shared" si="73"/>
        <v>35.700962121793417</v>
      </c>
      <c r="AB289">
        <f t="shared" si="74"/>
        <v>1.1782962233425679E-7</v>
      </c>
      <c r="AC289">
        <f t="shared" si="75"/>
        <v>0.1178296223342568</v>
      </c>
      <c r="AD289">
        <f t="shared" si="70"/>
        <v>0.17379000344285661</v>
      </c>
      <c r="AE289">
        <v>33.388599999999997</v>
      </c>
    </row>
    <row r="290" spans="1:31" hidden="1" x14ac:dyDescent="0.35">
      <c r="A290">
        <v>44791</v>
      </c>
      <c r="B290" s="2">
        <v>44791</v>
      </c>
      <c r="C290" t="s">
        <v>18</v>
      </c>
      <c r="D290" t="s">
        <v>214</v>
      </c>
      <c r="E290" t="s">
        <v>109</v>
      </c>
      <c r="F290" t="s">
        <v>21</v>
      </c>
      <c r="G290">
        <v>15</v>
      </c>
      <c r="H290" t="s">
        <v>37</v>
      </c>
      <c r="I290" t="s">
        <v>121</v>
      </c>
      <c r="J290" t="s">
        <v>451</v>
      </c>
      <c r="K290" t="s">
        <v>221</v>
      </c>
      <c r="L290">
        <v>0.79900000000000004</v>
      </c>
      <c r="M290">
        <v>8.4499999999999993</v>
      </c>
      <c r="N290">
        <v>-0.84499999999999997</v>
      </c>
      <c r="O290" t="s">
        <v>88</v>
      </c>
      <c r="P290">
        <v>0.628</v>
      </c>
      <c r="Q290">
        <v>0.17100000000000004</v>
      </c>
      <c r="R290">
        <v>19.87</v>
      </c>
      <c r="S290">
        <v>-1.9870000000000001</v>
      </c>
      <c r="T290">
        <v>-1.1420000000000001</v>
      </c>
      <c r="U290">
        <v>64.825000000000003</v>
      </c>
      <c r="V290">
        <f>U290/2</f>
        <v>32.412500000000001</v>
      </c>
      <c r="W290">
        <f>V290/10</f>
        <v>3.24125</v>
      </c>
      <c r="X290">
        <f t="shared" si="68"/>
        <v>33.004606971734376</v>
      </c>
      <c r="Y290">
        <f t="shared" si="76"/>
        <v>0.2722929936305733</v>
      </c>
      <c r="Z290">
        <f t="shared" si="72"/>
        <v>2.3992574490453456E-5</v>
      </c>
      <c r="AA290">
        <f t="shared" si="73"/>
        <v>23.992574490453457</v>
      </c>
      <c r="AB290">
        <f t="shared" si="74"/>
        <v>7.9186549129747645E-8</v>
      </c>
      <c r="AC290">
        <f t="shared" si="75"/>
        <v>7.9186549129747652E-2</v>
      </c>
      <c r="AD290">
        <f t="shared" si="70"/>
        <v>6.9340235665278152E-2</v>
      </c>
      <c r="AE290">
        <v>33.388599999999997</v>
      </c>
    </row>
    <row r="291" spans="1:31" hidden="1" x14ac:dyDescent="0.35">
      <c r="A291">
        <v>44804</v>
      </c>
      <c r="B291" s="2">
        <v>44804</v>
      </c>
      <c r="C291" t="s">
        <v>18</v>
      </c>
      <c r="D291" t="s">
        <v>232</v>
      </c>
      <c r="E291" t="s">
        <v>109</v>
      </c>
      <c r="F291" t="s">
        <v>21</v>
      </c>
      <c r="G291">
        <v>5</v>
      </c>
      <c r="H291" t="s">
        <v>37</v>
      </c>
      <c r="I291" t="s">
        <v>121</v>
      </c>
      <c r="J291" t="s">
        <v>451</v>
      </c>
      <c r="K291" t="s">
        <v>236</v>
      </c>
      <c r="L291">
        <v>0.75700000000000001</v>
      </c>
      <c r="M291">
        <v>7.97</v>
      </c>
      <c r="N291">
        <v>-0.79699999999999993</v>
      </c>
      <c r="O291" t="s">
        <v>135</v>
      </c>
      <c r="P291">
        <v>0.60699999999999998</v>
      </c>
      <c r="Q291">
        <v>0.15000000000000002</v>
      </c>
      <c r="R291">
        <v>21.24</v>
      </c>
      <c r="S291">
        <v>-2.1239999999999997</v>
      </c>
      <c r="T291">
        <v>-1.3269999999999997</v>
      </c>
      <c r="U291">
        <v>64.825000000000003</v>
      </c>
      <c r="V291">
        <f>U291/2</f>
        <v>32.412500000000001</v>
      </c>
      <c r="W291">
        <f>V291/10</f>
        <v>3.24125</v>
      </c>
      <c r="X291">
        <f t="shared" si="68"/>
        <v>33.004606971734376</v>
      </c>
      <c r="Y291">
        <f t="shared" si="76"/>
        <v>0.24711696869851735</v>
      </c>
      <c r="Z291">
        <f t="shared" si="72"/>
        <v>2.1291684519609306E-5</v>
      </c>
      <c r="AA291">
        <f t="shared" si="73"/>
        <v>21.291684519609305</v>
      </c>
      <c r="AB291">
        <f t="shared" si="74"/>
        <v>7.0272367933586629E-8</v>
      </c>
      <c r="AC291">
        <f t="shared" si="75"/>
        <v>7.0272367933586613E-2</v>
      </c>
      <c r="AD291">
        <f t="shared" si="70"/>
        <v>5.29558160765536E-2</v>
      </c>
      <c r="AE291">
        <v>33.388599999999997</v>
      </c>
    </row>
    <row r="292" spans="1:31" hidden="1" x14ac:dyDescent="0.35">
      <c r="A292">
        <v>44722</v>
      </c>
      <c r="B292" s="2">
        <v>44722</v>
      </c>
      <c r="C292" t="s">
        <v>18</v>
      </c>
      <c r="D292" t="s">
        <v>19</v>
      </c>
      <c r="E292" t="s">
        <v>109</v>
      </c>
      <c r="F292" t="s">
        <v>21</v>
      </c>
      <c r="G292">
        <v>2</v>
      </c>
      <c r="H292" t="s">
        <v>29</v>
      </c>
      <c r="I292" t="s">
        <v>66</v>
      </c>
      <c r="J292" t="s">
        <v>450</v>
      </c>
      <c r="K292" t="s">
        <v>117</v>
      </c>
      <c r="L292">
        <v>0.68899999999999995</v>
      </c>
      <c r="M292">
        <v>1.71</v>
      </c>
      <c r="N292">
        <v>-0.17099999999999999</v>
      </c>
      <c r="O292" t="s">
        <v>118</v>
      </c>
      <c r="P292">
        <v>0.48499999999999999</v>
      </c>
      <c r="Q292">
        <v>0.20399999999999996</v>
      </c>
      <c r="R292">
        <v>13.07</v>
      </c>
      <c r="S292">
        <v>-1.3069999999999999</v>
      </c>
      <c r="T292">
        <v>-1.1359999999999999</v>
      </c>
      <c r="U292">
        <v>27.75</v>
      </c>
      <c r="V292">
        <f>U292/(2*3.14)</f>
        <v>4.4187898089171975</v>
      </c>
      <c r="W292">
        <f>V292</f>
        <v>4.4187898089171975</v>
      </c>
      <c r="X292">
        <f t="shared" si="68"/>
        <v>61.341754467092983</v>
      </c>
      <c r="Y292">
        <f t="shared" si="76"/>
        <v>0.42061855670103088</v>
      </c>
      <c r="Z292">
        <f t="shared" si="72"/>
        <v>4.0978269778104939E-5</v>
      </c>
      <c r="AA292">
        <f t="shared" si="73"/>
        <v>40.978269778104938</v>
      </c>
      <c r="AB292">
        <f t="shared" si="74"/>
        <v>2.5136789632148103E-7</v>
      </c>
      <c r="AC292">
        <f t="shared" si="75"/>
        <v>0.25136789632148099</v>
      </c>
      <c r="AD292">
        <f t="shared" si="70"/>
        <v>0.22127455662102202</v>
      </c>
      <c r="AE292">
        <v>33.388599999999997</v>
      </c>
    </row>
    <row r="293" spans="1:31" hidden="1" x14ac:dyDescent="0.35">
      <c r="A293">
        <v>44734</v>
      </c>
      <c r="B293" s="2">
        <v>44734</v>
      </c>
      <c r="C293" t="s">
        <v>18</v>
      </c>
      <c r="D293" t="s">
        <v>141</v>
      </c>
      <c r="E293" t="s">
        <v>109</v>
      </c>
      <c r="F293" t="s">
        <v>21</v>
      </c>
      <c r="G293">
        <v>1</v>
      </c>
      <c r="H293" t="s">
        <v>29</v>
      </c>
      <c r="I293" t="s">
        <v>66</v>
      </c>
      <c r="J293" t="s">
        <v>450</v>
      </c>
      <c r="K293" t="s">
        <v>69</v>
      </c>
      <c r="L293">
        <v>0.70499999999999996</v>
      </c>
      <c r="M293">
        <v>4.49</v>
      </c>
      <c r="N293">
        <v>-0.44900000000000001</v>
      </c>
      <c r="O293" t="s">
        <v>135</v>
      </c>
      <c r="P293">
        <v>0.498</v>
      </c>
      <c r="Q293">
        <v>0.20699999999999996</v>
      </c>
      <c r="R293">
        <v>21.08</v>
      </c>
      <c r="S293">
        <v>-2.1079999999999997</v>
      </c>
      <c r="T293">
        <v>-1.6589999999999996</v>
      </c>
      <c r="U293">
        <v>27.75</v>
      </c>
      <c r="V293">
        <f>U293/(2*3.14)</f>
        <v>4.4187898089171975</v>
      </c>
      <c r="W293">
        <f>V293</f>
        <v>4.4187898089171975</v>
      </c>
      <c r="X293">
        <f t="shared" si="68"/>
        <v>61.341754467092983</v>
      </c>
      <c r="Y293">
        <f t="shared" si="76"/>
        <v>0.41566265060240959</v>
      </c>
      <c r="Z293">
        <f t="shared" si="72"/>
        <v>4.0384725540821458E-5</v>
      </c>
      <c r="AA293">
        <f t="shared" si="73"/>
        <v>40.384725540821456</v>
      </c>
      <c r="AB293">
        <f t="shared" si="74"/>
        <v>2.4772699183460089E-7</v>
      </c>
      <c r="AC293">
        <f t="shared" si="75"/>
        <v>0.24772699183460087</v>
      </c>
      <c r="AD293">
        <f t="shared" si="70"/>
        <v>0.14932308127462382</v>
      </c>
      <c r="AE293">
        <v>33.388599999999997</v>
      </c>
    </row>
    <row r="294" spans="1:31" hidden="1" x14ac:dyDescent="0.35">
      <c r="A294">
        <v>44749</v>
      </c>
      <c r="B294" s="2">
        <v>44749</v>
      </c>
      <c r="C294" t="s">
        <v>18</v>
      </c>
      <c r="D294" t="s">
        <v>155</v>
      </c>
      <c r="E294" t="s">
        <v>109</v>
      </c>
      <c r="F294" t="s">
        <v>21</v>
      </c>
      <c r="G294">
        <v>9</v>
      </c>
      <c r="H294" t="s">
        <v>29</v>
      </c>
      <c r="I294" t="s">
        <v>66</v>
      </c>
      <c r="J294" t="s">
        <v>450</v>
      </c>
      <c r="K294" t="s">
        <v>153</v>
      </c>
      <c r="L294">
        <v>0.74299999999999999</v>
      </c>
      <c r="M294">
        <v>10.57</v>
      </c>
      <c r="N294">
        <v>-1.0569999999999999</v>
      </c>
      <c r="O294" t="s">
        <v>176</v>
      </c>
      <c r="P294">
        <v>0.53200000000000003</v>
      </c>
      <c r="Q294">
        <v>0.21099999999999997</v>
      </c>
      <c r="R294">
        <v>24.34</v>
      </c>
      <c r="S294">
        <v>-2.4340000000000002</v>
      </c>
      <c r="T294">
        <v>-1.3770000000000002</v>
      </c>
      <c r="U294">
        <v>27.75</v>
      </c>
      <c r="V294">
        <f>U294/(2*3.14)</f>
        <v>4.4187898089171975</v>
      </c>
      <c r="W294">
        <f>V294</f>
        <v>4.4187898089171975</v>
      </c>
      <c r="X294">
        <f t="shared" si="68"/>
        <v>61.341754467092983</v>
      </c>
      <c r="Y294">
        <f t="shared" si="76"/>
        <v>0.39661654135338337</v>
      </c>
      <c r="Z294">
        <f t="shared" si="72"/>
        <v>3.811899521788311E-5</v>
      </c>
      <c r="AA294">
        <f t="shared" si="73"/>
        <v>38.118995217883111</v>
      </c>
      <c r="AB294">
        <f t="shared" si="74"/>
        <v>2.3382860451876773E-7</v>
      </c>
      <c r="AC294">
        <f t="shared" si="75"/>
        <v>0.23382860451876775</v>
      </c>
      <c r="AD294">
        <f t="shared" si="70"/>
        <v>0.16981017031137816</v>
      </c>
    </row>
    <row r="295" spans="1:31" hidden="1" x14ac:dyDescent="0.35">
      <c r="A295">
        <v>44763</v>
      </c>
      <c r="B295" s="2">
        <v>44763</v>
      </c>
      <c r="C295" t="s">
        <v>18</v>
      </c>
      <c r="D295" t="s">
        <v>181</v>
      </c>
      <c r="E295" t="s">
        <v>109</v>
      </c>
      <c r="F295" t="s">
        <v>21</v>
      </c>
      <c r="G295">
        <v>13</v>
      </c>
      <c r="H295" t="s">
        <v>29</v>
      </c>
      <c r="I295" t="s">
        <v>66</v>
      </c>
      <c r="J295" t="s">
        <v>450</v>
      </c>
      <c r="K295" t="s">
        <v>188</v>
      </c>
      <c r="L295">
        <v>0.67800000000000005</v>
      </c>
      <c r="M295">
        <v>22.09</v>
      </c>
      <c r="N295">
        <v>-2.2090000000000001</v>
      </c>
      <c r="O295" t="s">
        <v>189</v>
      </c>
      <c r="P295">
        <v>0.56599999999999995</v>
      </c>
      <c r="Q295">
        <v>0.1120000000000001</v>
      </c>
      <c r="R295">
        <v>32.36</v>
      </c>
      <c r="S295">
        <v>-3.2359999999999998</v>
      </c>
      <c r="T295">
        <v>-1.0269999999999997</v>
      </c>
      <c r="U295">
        <v>27.75</v>
      </c>
      <c r="V295">
        <f>U295/(2*3.14)</f>
        <v>4.4187898089171975</v>
      </c>
      <c r="W295">
        <f>V295</f>
        <v>4.4187898089171975</v>
      </c>
      <c r="X295">
        <f t="shared" si="68"/>
        <v>61.341754467092983</v>
      </c>
      <c r="Y295">
        <f t="shared" si="76"/>
        <v>0.197879858657244</v>
      </c>
      <c r="Z295">
        <f t="shared" si="72"/>
        <v>1.6196356238788508E-5</v>
      </c>
      <c r="AA295">
        <f t="shared" si="73"/>
        <v>16.196356238788507</v>
      </c>
      <c r="AB295">
        <f t="shared" si="74"/>
        <v>9.935129076613342E-8</v>
      </c>
      <c r="AC295">
        <f t="shared" si="75"/>
        <v>9.9351290766133415E-2</v>
      </c>
      <c r="AD295">
        <f t="shared" si="70"/>
        <v>9.6739328886205886E-2</v>
      </c>
    </row>
    <row r="296" spans="1:31" hidden="1" x14ac:dyDescent="0.35">
      <c r="A296">
        <v>44777</v>
      </c>
      <c r="B296" s="2">
        <v>44777</v>
      </c>
      <c r="C296" t="s">
        <v>18</v>
      </c>
      <c r="D296" t="s">
        <v>196</v>
      </c>
      <c r="E296" t="s">
        <v>109</v>
      </c>
      <c r="F296" t="s">
        <v>21</v>
      </c>
      <c r="G296">
        <v>14</v>
      </c>
      <c r="H296" t="s">
        <v>29</v>
      </c>
      <c r="I296" t="s">
        <v>66</v>
      </c>
      <c r="J296" t="s">
        <v>450</v>
      </c>
      <c r="K296" t="s">
        <v>87</v>
      </c>
      <c r="L296">
        <v>0.72699999999999998</v>
      </c>
      <c r="M296">
        <v>6.58</v>
      </c>
      <c r="N296">
        <v>-0.65800000000000003</v>
      </c>
      <c r="O296" t="s">
        <v>180</v>
      </c>
      <c r="P296">
        <v>0.52500000000000002</v>
      </c>
      <c r="Q296">
        <v>0.20199999999999996</v>
      </c>
      <c r="R296">
        <v>17.04</v>
      </c>
      <c r="S296">
        <v>-1.704</v>
      </c>
      <c r="T296">
        <v>-1.0459999999999998</v>
      </c>
      <c r="U296">
        <v>88.824999999999989</v>
      </c>
      <c r="V296">
        <f>U296/2</f>
        <v>44.412499999999994</v>
      </c>
      <c r="W296">
        <f>V296/10</f>
        <v>4.4412499999999993</v>
      </c>
      <c r="X296">
        <f t="shared" si="68"/>
        <v>61.966925181734354</v>
      </c>
      <c r="Y296">
        <f t="shared" si="76"/>
        <v>0.38476190476190464</v>
      </c>
      <c r="Z296">
        <f t="shared" si="72"/>
        <v>3.6721329347175186E-5</v>
      </c>
      <c r="AA296">
        <f t="shared" si="73"/>
        <v>36.721329347175185</v>
      </c>
      <c r="AB296">
        <f t="shared" si="74"/>
        <v>2.275507868230231E-7</v>
      </c>
      <c r="AC296">
        <f t="shared" si="75"/>
        <v>0.2275507868230231</v>
      </c>
      <c r="AD296">
        <f t="shared" si="70"/>
        <v>0.21754377325336821</v>
      </c>
    </row>
    <row r="297" spans="1:31" hidden="1" x14ac:dyDescent="0.35">
      <c r="A297">
        <v>44790</v>
      </c>
      <c r="B297" s="2">
        <v>44790</v>
      </c>
      <c r="C297" t="s">
        <v>18</v>
      </c>
      <c r="D297" t="s">
        <v>214</v>
      </c>
      <c r="E297" t="s">
        <v>109</v>
      </c>
      <c r="F297" t="s">
        <v>21</v>
      </c>
      <c r="G297">
        <v>14</v>
      </c>
      <c r="H297" t="s">
        <v>29</v>
      </c>
      <c r="I297" t="s">
        <v>66</v>
      </c>
      <c r="J297" t="s">
        <v>450</v>
      </c>
      <c r="K297" t="s">
        <v>215</v>
      </c>
      <c r="L297">
        <v>0.74299999999999999</v>
      </c>
      <c r="M297">
        <v>21.15</v>
      </c>
      <c r="N297">
        <v>-2.1149999999999998</v>
      </c>
      <c r="O297" t="s">
        <v>160</v>
      </c>
      <c r="P297">
        <v>0.55400000000000005</v>
      </c>
      <c r="Q297">
        <v>0.18899999999999995</v>
      </c>
      <c r="R297">
        <v>32.869999999999997</v>
      </c>
      <c r="S297">
        <v>-3.2869999999999999</v>
      </c>
      <c r="T297">
        <v>-1.1720000000000002</v>
      </c>
      <c r="U297">
        <v>88.824999999999989</v>
      </c>
      <c r="V297">
        <f>U297/2</f>
        <v>44.412499999999994</v>
      </c>
      <c r="W297">
        <f>V297/10</f>
        <v>4.4412499999999993</v>
      </c>
      <c r="X297">
        <f t="shared" si="68"/>
        <v>61.966925181734354</v>
      </c>
      <c r="Y297">
        <f t="shared" si="76"/>
        <v>0.34115523465703956</v>
      </c>
      <c r="Z297">
        <f t="shared" si="72"/>
        <v>3.1667291656668502E-5</v>
      </c>
      <c r="AA297">
        <f t="shared" si="73"/>
        <v>31.667291656668503</v>
      </c>
      <c r="AB297">
        <f t="shared" si="74"/>
        <v>1.9623246927969379E-7</v>
      </c>
      <c r="AC297">
        <f t="shared" si="75"/>
        <v>0.19623246927969379</v>
      </c>
      <c r="AD297">
        <f t="shared" si="70"/>
        <v>0.16743384750827112</v>
      </c>
    </row>
    <row r="298" spans="1:31" hidden="1" x14ac:dyDescent="0.35">
      <c r="A298">
        <v>44804</v>
      </c>
      <c r="B298" s="2">
        <v>44804</v>
      </c>
      <c r="C298" t="s">
        <v>18</v>
      </c>
      <c r="D298" t="s">
        <v>232</v>
      </c>
      <c r="E298" t="s">
        <v>109</v>
      </c>
      <c r="F298" t="s">
        <v>21</v>
      </c>
      <c r="G298">
        <v>12</v>
      </c>
      <c r="H298" t="s">
        <v>29</v>
      </c>
      <c r="I298" t="s">
        <v>66</v>
      </c>
      <c r="J298" t="s">
        <v>450</v>
      </c>
      <c r="K298" t="s">
        <v>226</v>
      </c>
      <c r="L298">
        <v>0.748</v>
      </c>
      <c r="M298">
        <v>8.76</v>
      </c>
      <c r="N298">
        <v>-0.876</v>
      </c>
      <c r="O298" t="s">
        <v>233</v>
      </c>
      <c r="P298">
        <v>0.54800000000000004</v>
      </c>
      <c r="Q298">
        <v>0.19999999999999996</v>
      </c>
      <c r="R298">
        <v>26.41</v>
      </c>
      <c r="S298">
        <v>-2.641</v>
      </c>
      <c r="T298">
        <v>-1.7650000000000001</v>
      </c>
      <c r="U298">
        <v>88.824999999999989</v>
      </c>
      <c r="V298">
        <f>U298/2</f>
        <v>44.412499999999994</v>
      </c>
      <c r="W298">
        <f>V298/10</f>
        <v>4.4412499999999993</v>
      </c>
      <c r="X298">
        <f t="shared" si="68"/>
        <v>61.966925181734354</v>
      </c>
      <c r="Y298">
        <f t="shared" si="76"/>
        <v>0.36496350364963492</v>
      </c>
      <c r="Z298">
        <f t="shared" si="72"/>
        <v>3.4409314328732451E-5</v>
      </c>
      <c r="AA298">
        <f t="shared" si="73"/>
        <v>34.409314328732449</v>
      </c>
      <c r="AB298">
        <f t="shared" si="74"/>
        <v>2.1322394065633438E-7</v>
      </c>
      <c r="AC298">
        <f t="shared" si="75"/>
        <v>0.21322394065633438</v>
      </c>
      <c r="AD298">
        <f t="shared" si="70"/>
        <v>0.12080676524438208</v>
      </c>
    </row>
    <row r="299" spans="1:31" hidden="1" x14ac:dyDescent="0.35">
      <c r="A299">
        <v>44722</v>
      </c>
      <c r="B299" s="2">
        <v>44722</v>
      </c>
      <c r="C299" t="s">
        <v>18</v>
      </c>
      <c r="D299" t="s">
        <v>19</v>
      </c>
      <c r="E299" t="s">
        <v>109</v>
      </c>
      <c r="F299" t="s">
        <v>21</v>
      </c>
      <c r="G299">
        <v>1</v>
      </c>
      <c r="H299" t="s">
        <v>41</v>
      </c>
      <c r="I299" t="s">
        <v>116</v>
      </c>
      <c r="J299" t="s">
        <v>449</v>
      </c>
      <c r="K299" t="s">
        <v>117</v>
      </c>
      <c r="L299">
        <v>0.54600000000000004</v>
      </c>
      <c r="M299">
        <v>1.67</v>
      </c>
      <c r="N299">
        <v>-0.16699999999999998</v>
      </c>
      <c r="O299" t="s">
        <v>118</v>
      </c>
      <c r="P299">
        <v>0.33600000000000002</v>
      </c>
      <c r="Q299">
        <v>0.21000000000000002</v>
      </c>
      <c r="R299">
        <v>6.31</v>
      </c>
      <c r="S299">
        <v>-0.63100000000000001</v>
      </c>
      <c r="T299">
        <v>-0.46400000000000002</v>
      </c>
      <c r="U299">
        <v>25.25</v>
      </c>
      <c r="V299">
        <f>U299/(2*3.14)</f>
        <v>4.0207006369426752</v>
      </c>
      <c r="W299">
        <f>V299</f>
        <v>4.0207006369426752</v>
      </c>
      <c r="X299">
        <f t="shared" si="68"/>
        <v>50.787049534844215</v>
      </c>
      <c r="Y299">
        <f>(P299-L299)/L299</f>
        <v>-0.38461538461538464</v>
      </c>
      <c r="Z299" t="e">
        <f t="shared" si="72"/>
        <v>#NUM!</v>
      </c>
      <c r="AA299" t="e">
        <f t="shared" si="73"/>
        <v>#NUM!</v>
      </c>
      <c r="AB299" t="e">
        <f t="shared" si="74"/>
        <v>#NUM!</v>
      </c>
      <c r="AC299" t="e">
        <f t="shared" si="75"/>
        <v>#NUM!</v>
      </c>
      <c r="AD299" t="e">
        <f t="shared" si="70"/>
        <v>#NUM!</v>
      </c>
    </row>
    <row r="300" spans="1:31" hidden="1" x14ac:dyDescent="0.35">
      <c r="A300">
        <v>44749</v>
      </c>
      <c r="B300" s="2">
        <v>44749</v>
      </c>
      <c r="C300" t="s">
        <v>18</v>
      </c>
      <c r="D300" t="s">
        <v>155</v>
      </c>
      <c r="E300" t="s">
        <v>109</v>
      </c>
      <c r="F300" t="s">
        <v>21</v>
      </c>
      <c r="G300">
        <v>1</v>
      </c>
      <c r="H300" t="s">
        <v>41</v>
      </c>
      <c r="I300" t="s">
        <v>116</v>
      </c>
      <c r="J300" t="s">
        <v>449</v>
      </c>
      <c r="K300" t="s">
        <v>174</v>
      </c>
      <c r="L300">
        <v>0.78400000000000003</v>
      </c>
      <c r="M300">
        <v>2.85</v>
      </c>
      <c r="N300">
        <v>-0.28500000000000003</v>
      </c>
      <c r="O300" t="s">
        <v>175</v>
      </c>
      <c r="P300">
        <v>0.57599999999999996</v>
      </c>
      <c r="Q300">
        <v>0.20800000000000007</v>
      </c>
      <c r="R300">
        <v>14.08</v>
      </c>
      <c r="S300">
        <v>-1.4079999999999999</v>
      </c>
      <c r="T300">
        <v>-1.1229999999999998</v>
      </c>
      <c r="U300">
        <v>25.25</v>
      </c>
      <c r="V300">
        <f>U300/(2*3.14)</f>
        <v>4.0207006369426752</v>
      </c>
      <c r="W300">
        <f>V300</f>
        <v>4.0207006369426752</v>
      </c>
      <c r="X300">
        <f t="shared" si="68"/>
        <v>50.787049534844215</v>
      </c>
      <c r="Y300">
        <f>(L300-P300)/P300</f>
        <v>0.36111111111111127</v>
      </c>
      <c r="Z300">
        <f t="shared" si="72"/>
        <v>3.3962750106026403E-5</v>
      </c>
      <c r="AA300">
        <f t="shared" si="73"/>
        <v>33.962750106026405</v>
      </c>
      <c r="AB300">
        <f t="shared" si="74"/>
        <v>1.7248678719742985E-7</v>
      </c>
      <c r="AC300">
        <f t="shared" si="75"/>
        <v>0.17248678719742985</v>
      </c>
      <c r="AD300">
        <f t="shared" si="70"/>
        <v>0.15359464576796963</v>
      </c>
    </row>
    <row r="301" spans="1:31" hidden="1" x14ac:dyDescent="0.35">
      <c r="A301">
        <v>44764</v>
      </c>
      <c r="B301" s="2">
        <v>44764</v>
      </c>
      <c r="C301" t="s">
        <v>18</v>
      </c>
      <c r="D301" t="s">
        <v>181</v>
      </c>
      <c r="E301" t="s">
        <v>109</v>
      </c>
      <c r="F301" t="s">
        <v>21</v>
      </c>
      <c r="G301">
        <v>13</v>
      </c>
      <c r="H301" t="s">
        <v>41</v>
      </c>
      <c r="I301" t="s">
        <v>116</v>
      </c>
      <c r="J301" t="s">
        <v>449</v>
      </c>
      <c r="K301" t="s">
        <v>193</v>
      </c>
      <c r="L301">
        <v>0.74299999999999999</v>
      </c>
      <c r="M301">
        <v>14.63</v>
      </c>
      <c r="N301">
        <v>-1.4630000000000001</v>
      </c>
      <c r="O301" t="s">
        <v>163</v>
      </c>
      <c r="P301">
        <v>0.59499999999999997</v>
      </c>
      <c r="Q301">
        <v>0.14800000000000002</v>
      </c>
      <c r="R301">
        <v>22.43</v>
      </c>
      <c r="S301">
        <v>-2.2429999999999999</v>
      </c>
      <c r="T301">
        <v>-0.7799999999999998</v>
      </c>
      <c r="U301">
        <v>25.25</v>
      </c>
      <c r="V301">
        <f>U301/(2*3.14)</f>
        <v>4.0207006369426752</v>
      </c>
      <c r="W301">
        <f>V301</f>
        <v>4.0207006369426752</v>
      </c>
      <c r="X301">
        <f t="shared" si="68"/>
        <v>50.787049534844215</v>
      </c>
      <c r="Y301">
        <f>(L301-P301)/P301</f>
        <v>0.24873949579831936</v>
      </c>
      <c r="Z301">
        <f t="shared" si="72"/>
        <v>2.1463905532103319E-5</v>
      </c>
      <c r="AA301">
        <f t="shared" si="73"/>
        <v>21.463905532103318</v>
      </c>
      <c r="AB301">
        <f t="shared" si="74"/>
        <v>1.0900884334701481E-7</v>
      </c>
      <c r="AC301">
        <f t="shared" si="75"/>
        <v>0.1090088433470148</v>
      </c>
      <c r="AD301">
        <f t="shared" si="70"/>
        <v>0.13975492736796774</v>
      </c>
    </row>
    <row r="302" spans="1:31" hidden="1" x14ac:dyDescent="0.35">
      <c r="A302">
        <v>44776</v>
      </c>
      <c r="B302" s="2">
        <v>44776</v>
      </c>
      <c r="C302" t="s">
        <v>18</v>
      </c>
      <c r="D302" t="s">
        <v>196</v>
      </c>
      <c r="E302" t="s">
        <v>109</v>
      </c>
      <c r="F302" t="s">
        <v>21</v>
      </c>
      <c r="G302">
        <v>13</v>
      </c>
      <c r="H302" t="s">
        <v>41</v>
      </c>
      <c r="I302" t="s">
        <v>116</v>
      </c>
      <c r="J302" t="s">
        <v>449</v>
      </c>
      <c r="K302" t="s">
        <v>134</v>
      </c>
      <c r="L302">
        <v>0.73399999999999999</v>
      </c>
      <c r="M302">
        <v>4.47</v>
      </c>
      <c r="N302">
        <v>-0.44699999999999995</v>
      </c>
      <c r="O302" t="s">
        <v>202</v>
      </c>
      <c r="P302">
        <v>0.57599999999999996</v>
      </c>
      <c r="Q302">
        <v>0.15800000000000003</v>
      </c>
      <c r="R302">
        <v>16.239999999999998</v>
      </c>
      <c r="S302">
        <v>-1.6239999999999999</v>
      </c>
      <c r="T302">
        <v>-1.177</v>
      </c>
      <c r="U302">
        <v>81.099999999999994</v>
      </c>
      <c r="V302">
        <f>U302/2</f>
        <v>40.549999999999997</v>
      </c>
      <c r="W302">
        <f>V302/10</f>
        <v>4.0549999999999997</v>
      </c>
      <c r="X302">
        <f t="shared" si="68"/>
        <v>51.657242909749996</v>
      </c>
      <c r="Y302">
        <f>(L302-P302)/P302</f>
        <v>0.27430555555555564</v>
      </c>
      <c r="Z302">
        <f t="shared" si="72"/>
        <v>2.4211057455395363E-5</v>
      </c>
      <c r="AA302">
        <f t="shared" si="73"/>
        <v>24.211057455395363</v>
      </c>
      <c r="AB302">
        <f t="shared" si="74"/>
        <v>1.2506764760752719E-7</v>
      </c>
      <c r="AC302">
        <f t="shared" si="75"/>
        <v>0.12506764760752717</v>
      </c>
      <c r="AD302">
        <f t="shared" si="70"/>
        <v>0.10625968360877415</v>
      </c>
    </row>
    <row r="303" spans="1:31" hidden="1" x14ac:dyDescent="0.35">
      <c r="A303">
        <v>44790</v>
      </c>
      <c r="B303" s="2">
        <v>44790</v>
      </c>
      <c r="C303" t="s">
        <v>18</v>
      </c>
      <c r="D303" t="s">
        <v>214</v>
      </c>
      <c r="E303" t="s">
        <v>109</v>
      </c>
      <c r="F303" t="s">
        <v>21</v>
      </c>
      <c r="G303">
        <v>16</v>
      </c>
      <c r="H303" t="s">
        <v>41</v>
      </c>
      <c r="I303" t="s">
        <v>116</v>
      </c>
      <c r="J303" t="s">
        <v>449</v>
      </c>
      <c r="K303" t="s">
        <v>215</v>
      </c>
      <c r="L303">
        <v>0.80700000000000005</v>
      </c>
      <c r="M303">
        <v>6.78</v>
      </c>
      <c r="N303">
        <v>-0.67800000000000005</v>
      </c>
      <c r="O303" t="s">
        <v>160</v>
      </c>
      <c r="P303">
        <v>0.59299999999999997</v>
      </c>
      <c r="Q303">
        <v>0.21400000000000008</v>
      </c>
      <c r="R303">
        <v>10.64</v>
      </c>
      <c r="S303">
        <v>-1.0640000000000001</v>
      </c>
      <c r="T303">
        <v>-0.38600000000000001</v>
      </c>
      <c r="U303">
        <v>81.099999999999994</v>
      </c>
      <c r="V303">
        <f>U303/2</f>
        <v>40.549999999999997</v>
      </c>
      <c r="W303">
        <f>V303/10</f>
        <v>4.0549999999999997</v>
      </c>
      <c r="X303">
        <f t="shared" si="68"/>
        <v>51.657242909749996</v>
      </c>
      <c r="Y303">
        <f>(L303-P303)/P303</f>
        <v>0.36087689713322108</v>
      </c>
      <c r="Z303">
        <f t="shared" si="72"/>
        <v>3.393563568592685E-5</v>
      </c>
      <c r="AA303">
        <f t="shared" si="73"/>
        <v>33.935635685926847</v>
      </c>
      <c r="AB303">
        <f t="shared" si="74"/>
        <v>1.7530213759247036E-7</v>
      </c>
      <c r="AC303">
        <f t="shared" si="75"/>
        <v>0.17530213759247035</v>
      </c>
      <c r="AD303">
        <f t="shared" ref="AD303:AD334" si="77">AC303/ABS(T303)</f>
        <v>0.45415061552453456</v>
      </c>
    </row>
    <row r="304" spans="1:31" hidden="1" x14ac:dyDescent="0.35">
      <c r="A304">
        <v>44804</v>
      </c>
      <c r="B304" s="2">
        <v>44804</v>
      </c>
      <c r="C304" t="s">
        <v>18</v>
      </c>
      <c r="D304" t="s">
        <v>232</v>
      </c>
      <c r="E304" t="s">
        <v>109</v>
      </c>
      <c r="F304" t="s">
        <v>21</v>
      </c>
      <c r="G304">
        <v>16</v>
      </c>
      <c r="H304" t="s">
        <v>41</v>
      </c>
      <c r="I304" t="s">
        <v>116</v>
      </c>
      <c r="J304" t="s">
        <v>449</v>
      </c>
      <c r="K304" t="s">
        <v>226</v>
      </c>
      <c r="L304" t="s">
        <v>51</v>
      </c>
      <c r="M304">
        <v>2.91</v>
      </c>
      <c r="N304">
        <v>-0.29100000000000004</v>
      </c>
      <c r="O304" t="s">
        <v>233</v>
      </c>
      <c r="P304">
        <v>0.63100000000000001</v>
      </c>
      <c r="Q304" t="e">
        <v>#VALUE!</v>
      </c>
      <c r="R304">
        <v>20.51</v>
      </c>
      <c r="S304">
        <v>-2.0510000000000002</v>
      </c>
      <c r="T304">
        <v>-1.7600000000000002</v>
      </c>
      <c r="U304">
        <v>81.099999999999994</v>
      </c>
      <c r="V304">
        <f>U304/2</f>
        <v>40.549999999999997</v>
      </c>
      <c r="W304">
        <f>V304/10</f>
        <v>4.0549999999999997</v>
      </c>
      <c r="X304">
        <f t="shared" si="68"/>
        <v>51.657242909749996</v>
      </c>
      <c r="Y304" t="e">
        <f>(L304-P304)/P304</f>
        <v>#VALUE!</v>
      </c>
      <c r="Z304" t="e">
        <f t="shared" si="72"/>
        <v>#VALUE!</v>
      </c>
      <c r="AA304" t="e">
        <f t="shared" si="73"/>
        <v>#VALUE!</v>
      </c>
      <c r="AB304" t="e">
        <f t="shared" si="74"/>
        <v>#VALUE!</v>
      </c>
      <c r="AC304" t="e">
        <f t="shared" si="75"/>
        <v>#VALUE!</v>
      </c>
      <c r="AD304" t="e">
        <f t="shared" si="77"/>
        <v>#VALUE!</v>
      </c>
    </row>
    <row r="305" spans="1:30" hidden="1" x14ac:dyDescent="0.35">
      <c r="A305">
        <v>44722</v>
      </c>
      <c r="B305" s="2">
        <v>44722</v>
      </c>
      <c r="C305" t="s">
        <v>18</v>
      </c>
      <c r="D305" t="s">
        <v>19</v>
      </c>
      <c r="E305" t="s">
        <v>109</v>
      </c>
      <c r="F305" t="s">
        <v>21</v>
      </c>
      <c r="G305">
        <v>4</v>
      </c>
      <c r="H305" t="s">
        <v>41</v>
      </c>
      <c r="I305" t="s">
        <v>101</v>
      </c>
      <c r="J305" t="s">
        <v>448</v>
      </c>
      <c r="K305" t="s">
        <v>117</v>
      </c>
      <c r="L305">
        <v>0.52400000000000002</v>
      </c>
      <c r="M305">
        <v>1.42</v>
      </c>
      <c r="N305">
        <v>-0.14199999999999999</v>
      </c>
      <c r="O305" t="s">
        <v>118</v>
      </c>
      <c r="P305">
        <v>0.33300000000000002</v>
      </c>
      <c r="Q305">
        <v>0.191</v>
      </c>
      <c r="R305">
        <v>14.62</v>
      </c>
      <c r="S305">
        <v>-1.462</v>
      </c>
      <c r="T305">
        <v>-1.32</v>
      </c>
      <c r="U305">
        <v>34.25</v>
      </c>
      <c r="V305">
        <f>U305/(2*3.14)</f>
        <v>5.4538216560509554</v>
      </c>
      <c r="W305">
        <f>V305</f>
        <v>5.4538216560509554</v>
      </c>
      <c r="X305">
        <f t="shared" si="68"/>
        <v>93.44398909121567</v>
      </c>
      <c r="Y305">
        <f>(P305-L305)/L305</f>
        <v>-0.3645038167938931</v>
      </c>
      <c r="Z305" t="e">
        <f t="shared" si="72"/>
        <v>#NUM!</v>
      </c>
      <c r="AA305" t="e">
        <f t="shared" si="73"/>
        <v>#NUM!</v>
      </c>
      <c r="AB305" t="e">
        <f t="shared" si="74"/>
        <v>#NUM!</v>
      </c>
      <c r="AC305" t="e">
        <f t="shared" si="75"/>
        <v>#NUM!</v>
      </c>
      <c r="AD305" t="e">
        <f t="shared" si="77"/>
        <v>#NUM!</v>
      </c>
    </row>
    <row r="306" spans="1:30" hidden="1" x14ac:dyDescent="0.35">
      <c r="A306">
        <v>44734</v>
      </c>
      <c r="B306" s="2">
        <v>44734</v>
      </c>
      <c r="C306" t="s">
        <v>18</v>
      </c>
      <c r="D306" t="s">
        <v>141</v>
      </c>
      <c r="E306" t="s">
        <v>109</v>
      </c>
      <c r="F306" t="s">
        <v>21</v>
      </c>
      <c r="G306">
        <v>5</v>
      </c>
      <c r="H306" t="s">
        <v>41</v>
      </c>
      <c r="I306" t="s">
        <v>101</v>
      </c>
      <c r="J306" t="s">
        <v>448</v>
      </c>
      <c r="K306" t="s">
        <v>69</v>
      </c>
      <c r="L306">
        <v>0.57699999999999996</v>
      </c>
      <c r="M306">
        <v>1.67</v>
      </c>
      <c r="N306">
        <v>-0.16699999999999998</v>
      </c>
      <c r="O306" t="s">
        <v>135</v>
      </c>
      <c r="P306">
        <v>0.41099999999999998</v>
      </c>
      <c r="Q306">
        <v>0.16599999999999998</v>
      </c>
      <c r="R306">
        <v>15.67</v>
      </c>
      <c r="S306">
        <v>-1.5669999999999999</v>
      </c>
      <c r="T306">
        <v>-1.4</v>
      </c>
      <c r="U306">
        <v>34.25</v>
      </c>
      <c r="V306">
        <f>U306/(2*3.14)</f>
        <v>5.4538216560509554</v>
      </c>
      <c r="W306">
        <f>V306</f>
        <v>5.4538216560509554</v>
      </c>
      <c r="X306">
        <f t="shared" si="68"/>
        <v>93.44398909121567</v>
      </c>
      <c r="Y306">
        <f t="shared" ref="Y306:Y314" si="78">(L306-P306)/P306</f>
        <v>0.40389294403892939</v>
      </c>
      <c r="Z306">
        <f t="shared" si="72"/>
        <v>3.8981696425236414E-5</v>
      </c>
      <c r="AA306">
        <f t="shared" si="73"/>
        <v>38.981696425236414</v>
      </c>
      <c r="AB306">
        <f t="shared" si="74"/>
        <v>3.6426052155168721E-7</v>
      </c>
      <c r="AC306">
        <f t="shared" si="75"/>
        <v>0.3642605215516872</v>
      </c>
      <c r="AD306">
        <f t="shared" si="77"/>
        <v>0.26018608682263372</v>
      </c>
    </row>
    <row r="307" spans="1:30" hidden="1" x14ac:dyDescent="0.35">
      <c r="A307">
        <v>44734</v>
      </c>
      <c r="B307" s="2">
        <v>44734</v>
      </c>
      <c r="C307" t="s">
        <v>18</v>
      </c>
      <c r="D307" t="s">
        <v>141</v>
      </c>
      <c r="E307" t="s">
        <v>109</v>
      </c>
      <c r="F307" t="s">
        <v>21</v>
      </c>
      <c r="G307">
        <v>13</v>
      </c>
      <c r="H307" t="s">
        <v>41</v>
      </c>
      <c r="I307" t="s">
        <v>101</v>
      </c>
      <c r="J307" t="s">
        <v>448</v>
      </c>
      <c r="K307" t="s">
        <v>145</v>
      </c>
      <c r="L307">
        <v>0.621</v>
      </c>
      <c r="M307">
        <v>2.31</v>
      </c>
      <c r="N307">
        <v>-0.23100000000000001</v>
      </c>
      <c r="O307" t="s">
        <v>147</v>
      </c>
      <c r="P307">
        <v>0.41499999999999998</v>
      </c>
      <c r="Q307">
        <v>0.20600000000000002</v>
      </c>
      <c r="R307">
        <v>21.61</v>
      </c>
      <c r="S307">
        <v>-2.161</v>
      </c>
      <c r="T307">
        <v>-1.93</v>
      </c>
      <c r="U307">
        <v>34.25</v>
      </c>
      <c r="V307">
        <f>U307/(2*3.14)</f>
        <v>5.4538216560509554</v>
      </c>
      <c r="W307">
        <f>V307</f>
        <v>5.4538216560509554</v>
      </c>
      <c r="X307">
        <f t="shared" si="68"/>
        <v>93.44398909121567</v>
      </c>
      <c r="Y307">
        <f t="shared" si="78"/>
        <v>0.49638554216867475</v>
      </c>
      <c r="Z307">
        <f t="shared" si="72"/>
        <v>5.0245862160678202E-5</v>
      </c>
      <c r="AA307">
        <f t="shared" si="73"/>
        <v>50.2458621606782</v>
      </c>
      <c r="AB307">
        <f t="shared" si="74"/>
        <v>4.6951737956211399E-7</v>
      </c>
      <c r="AC307">
        <f t="shared" si="75"/>
        <v>0.46951737956211398</v>
      </c>
      <c r="AD307">
        <f t="shared" si="77"/>
        <v>0.24327325365912641</v>
      </c>
    </row>
    <row r="308" spans="1:30" hidden="1" x14ac:dyDescent="0.35">
      <c r="A308">
        <v>44749</v>
      </c>
      <c r="B308" s="2">
        <v>44749</v>
      </c>
      <c r="C308" t="s">
        <v>18</v>
      </c>
      <c r="D308" t="s">
        <v>155</v>
      </c>
      <c r="E308" t="s">
        <v>109</v>
      </c>
      <c r="F308" t="s">
        <v>21</v>
      </c>
      <c r="G308">
        <v>13</v>
      </c>
      <c r="H308" t="s">
        <v>41</v>
      </c>
      <c r="I308" t="s">
        <v>101</v>
      </c>
      <c r="J308" t="s">
        <v>448</v>
      </c>
      <c r="K308" t="s">
        <v>153</v>
      </c>
      <c r="L308">
        <v>0.72599999999999998</v>
      </c>
      <c r="M308">
        <v>2.33</v>
      </c>
      <c r="N308">
        <v>-0.23300000000000001</v>
      </c>
      <c r="O308" t="s">
        <v>176</v>
      </c>
      <c r="P308">
        <v>0.53200000000000003</v>
      </c>
      <c r="Q308">
        <v>0.19399999999999995</v>
      </c>
      <c r="R308">
        <v>21.45</v>
      </c>
      <c r="S308">
        <v>-2.145</v>
      </c>
      <c r="T308">
        <v>-1.9119999999999999</v>
      </c>
      <c r="U308">
        <v>34.25</v>
      </c>
      <c r="V308">
        <f>U308/(2*3.14)</f>
        <v>5.4538216560509554</v>
      </c>
      <c r="W308">
        <f>V308</f>
        <v>5.4538216560509554</v>
      </c>
      <c r="X308">
        <f t="shared" si="68"/>
        <v>93.44398909121567</v>
      </c>
      <c r="Y308">
        <f t="shared" si="78"/>
        <v>0.36466165413533824</v>
      </c>
      <c r="Z308">
        <f t="shared" si="72"/>
        <v>3.437428485454553E-5</v>
      </c>
      <c r="AA308">
        <f t="shared" si="73"/>
        <v>34.374284854545529</v>
      </c>
      <c r="AB308">
        <f t="shared" si="74"/>
        <v>3.2120702989664925E-7</v>
      </c>
      <c r="AC308">
        <f t="shared" si="75"/>
        <v>0.32120702989664923</v>
      </c>
      <c r="AD308">
        <f t="shared" si="77"/>
        <v>0.16799530852335212</v>
      </c>
    </row>
    <row r="309" spans="1:30" hidden="1" x14ac:dyDescent="0.35">
      <c r="A309">
        <v>44764</v>
      </c>
      <c r="B309" s="2">
        <v>44764</v>
      </c>
      <c r="C309" t="s">
        <v>18</v>
      </c>
      <c r="D309" t="s">
        <v>181</v>
      </c>
      <c r="E309" t="s">
        <v>109</v>
      </c>
      <c r="F309" t="s">
        <v>21</v>
      </c>
      <c r="G309">
        <v>10</v>
      </c>
      <c r="H309" t="s">
        <v>41</v>
      </c>
      <c r="I309" t="s">
        <v>101</v>
      </c>
      <c r="J309" t="s">
        <v>448</v>
      </c>
      <c r="K309" t="s">
        <v>193</v>
      </c>
      <c r="L309">
        <v>0.68100000000000005</v>
      </c>
      <c r="M309">
        <v>11.73</v>
      </c>
      <c r="N309">
        <v>-1.173</v>
      </c>
      <c r="O309" t="s">
        <v>163</v>
      </c>
      <c r="P309">
        <v>0.55400000000000005</v>
      </c>
      <c r="Q309">
        <v>0.127</v>
      </c>
      <c r="R309">
        <v>14.75</v>
      </c>
      <c r="S309">
        <v>-1.4750000000000001</v>
      </c>
      <c r="T309">
        <v>-0.30200000000000005</v>
      </c>
      <c r="U309">
        <v>34.25</v>
      </c>
      <c r="V309">
        <f>U309/(2*3.14)</f>
        <v>5.4538216560509554</v>
      </c>
      <c r="W309">
        <f>V309</f>
        <v>5.4538216560509554</v>
      </c>
      <c r="X309">
        <f t="shared" si="68"/>
        <v>93.44398909121567</v>
      </c>
      <c r="Y309">
        <f t="shared" si="78"/>
        <v>0.22924187725631767</v>
      </c>
      <c r="Z309">
        <f t="shared" si="72"/>
        <v>1.941193469063289E-5</v>
      </c>
      <c r="AA309">
        <f t="shared" si="73"/>
        <v>19.41193469063289</v>
      </c>
      <c r="AB309">
        <f t="shared" si="74"/>
        <v>1.8139286134708908E-7</v>
      </c>
      <c r="AC309">
        <f t="shared" si="75"/>
        <v>0.18139286134708907</v>
      </c>
      <c r="AD309">
        <f t="shared" si="77"/>
        <v>0.60063861373208294</v>
      </c>
    </row>
    <row r="310" spans="1:30" hidden="1" x14ac:dyDescent="0.35">
      <c r="A310">
        <v>44777</v>
      </c>
      <c r="B310" s="2">
        <v>44777</v>
      </c>
      <c r="C310" t="s">
        <v>18</v>
      </c>
      <c r="D310" t="s">
        <v>196</v>
      </c>
      <c r="E310" t="s">
        <v>109</v>
      </c>
      <c r="F310" t="s">
        <v>21</v>
      </c>
      <c r="G310">
        <v>9</v>
      </c>
      <c r="H310" t="s">
        <v>41</v>
      </c>
      <c r="I310" t="s">
        <v>101</v>
      </c>
      <c r="J310" t="s">
        <v>448</v>
      </c>
      <c r="K310" t="s">
        <v>87</v>
      </c>
      <c r="L310">
        <v>0.73399999999999999</v>
      </c>
      <c r="M310">
        <v>5.67</v>
      </c>
      <c r="N310">
        <v>-0.56699999999999995</v>
      </c>
      <c r="O310" t="s">
        <v>180</v>
      </c>
      <c r="P310">
        <v>0.54300000000000004</v>
      </c>
      <c r="Q310">
        <v>0.19099999999999995</v>
      </c>
      <c r="R310">
        <v>26.67</v>
      </c>
      <c r="S310">
        <v>-2.6670000000000003</v>
      </c>
      <c r="T310">
        <v>-2.1000000000000005</v>
      </c>
      <c r="U310">
        <v>111.42500000000001</v>
      </c>
      <c r="V310">
        <f t="shared" ref="V310:V315" si="79">U310/2</f>
        <v>55.712500000000006</v>
      </c>
      <c r="W310">
        <f t="shared" ref="W310:W315" si="80">V310/10</f>
        <v>5.5712500000000009</v>
      </c>
      <c r="X310">
        <f t="shared" si="68"/>
        <v>97.511267140484406</v>
      </c>
      <c r="Y310">
        <f t="shared" si="78"/>
        <v>0.35174953959484334</v>
      </c>
      <c r="Z310">
        <f t="shared" si="72"/>
        <v>3.288216817902198E-5</v>
      </c>
      <c r="AA310">
        <f t="shared" si="73"/>
        <v>32.882168179021981</v>
      </c>
      <c r="AB310">
        <f t="shared" si="74"/>
        <v>3.2063818854629478E-7</v>
      </c>
      <c r="AC310">
        <f t="shared" si="75"/>
        <v>0.32063818854629483</v>
      </c>
      <c r="AD310">
        <f t="shared" si="77"/>
        <v>0.15268485168871179</v>
      </c>
    </row>
    <row r="311" spans="1:30" hidden="1" x14ac:dyDescent="0.35">
      <c r="A311">
        <v>44791</v>
      </c>
      <c r="B311" s="2">
        <v>44791</v>
      </c>
      <c r="C311" t="s">
        <v>18</v>
      </c>
      <c r="D311" t="s">
        <v>214</v>
      </c>
      <c r="E311" t="s">
        <v>109</v>
      </c>
      <c r="F311" t="s">
        <v>21</v>
      </c>
      <c r="G311">
        <v>12</v>
      </c>
      <c r="H311" t="s">
        <v>41</v>
      </c>
      <c r="I311" t="s">
        <v>101</v>
      </c>
      <c r="J311" t="s">
        <v>448</v>
      </c>
      <c r="K311" t="s">
        <v>221</v>
      </c>
      <c r="L311">
        <v>0.72499999999999998</v>
      </c>
      <c r="M311">
        <v>5.78</v>
      </c>
      <c r="N311">
        <v>-0.57800000000000007</v>
      </c>
      <c r="O311" t="s">
        <v>88</v>
      </c>
      <c r="P311">
        <v>0.53800000000000003</v>
      </c>
      <c r="Q311">
        <v>0.18699999999999994</v>
      </c>
      <c r="R311">
        <v>31.75</v>
      </c>
      <c r="S311">
        <v>-3.1749999999999998</v>
      </c>
      <c r="T311">
        <v>-2.5969999999999995</v>
      </c>
      <c r="U311">
        <v>111.42500000000001</v>
      </c>
      <c r="V311">
        <f t="shared" si="79"/>
        <v>55.712500000000006</v>
      </c>
      <c r="W311">
        <f t="shared" si="80"/>
        <v>5.5712500000000009</v>
      </c>
      <c r="X311">
        <f t="shared" si="68"/>
        <v>97.511267140484406</v>
      </c>
      <c r="Y311">
        <f t="shared" si="78"/>
        <v>0.34758364312267648</v>
      </c>
      <c r="Z311">
        <f t="shared" si="72"/>
        <v>3.2403431020959919E-5</v>
      </c>
      <c r="AA311">
        <f t="shared" si="73"/>
        <v>32.403431020959921</v>
      </c>
      <c r="AB311">
        <f t="shared" si="74"/>
        <v>3.159699618553082E-7</v>
      </c>
      <c r="AC311">
        <f t="shared" si="75"/>
        <v>0.31596996185530823</v>
      </c>
      <c r="AD311">
        <f t="shared" si="77"/>
        <v>0.12166729374482414</v>
      </c>
    </row>
    <row r="312" spans="1:30" hidden="1" x14ac:dyDescent="0.35">
      <c r="A312">
        <v>44804</v>
      </c>
      <c r="B312" s="2">
        <v>44804</v>
      </c>
      <c r="C312" t="s">
        <v>18</v>
      </c>
      <c r="D312" t="s">
        <v>232</v>
      </c>
      <c r="E312" t="s">
        <v>109</v>
      </c>
      <c r="F312" t="s">
        <v>21</v>
      </c>
      <c r="G312">
        <v>3</v>
      </c>
      <c r="H312" t="s">
        <v>41</v>
      </c>
      <c r="I312" t="s">
        <v>101</v>
      </c>
      <c r="J312" t="s">
        <v>448</v>
      </c>
      <c r="K312" t="s">
        <v>236</v>
      </c>
      <c r="L312">
        <v>0.70899999999999996</v>
      </c>
      <c r="M312">
        <v>4.16</v>
      </c>
      <c r="N312">
        <v>-0.41600000000000004</v>
      </c>
      <c r="O312" t="s">
        <v>135</v>
      </c>
      <c r="P312">
        <v>0.57099999999999995</v>
      </c>
      <c r="Q312">
        <v>0.13800000000000001</v>
      </c>
      <c r="R312">
        <v>26.34</v>
      </c>
      <c r="S312">
        <v>-2.6339999999999999</v>
      </c>
      <c r="T312">
        <v>-2.218</v>
      </c>
      <c r="U312">
        <v>111.42500000000001</v>
      </c>
      <c r="V312">
        <f t="shared" si="79"/>
        <v>55.712500000000006</v>
      </c>
      <c r="W312">
        <f t="shared" si="80"/>
        <v>5.5712500000000009</v>
      </c>
      <c r="X312">
        <f t="shared" si="68"/>
        <v>97.511267140484406</v>
      </c>
      <c r="Y312">
        <f t="shared" si="78"/>
        <v>0.24168126094570933</v>
      </c>
      <c r="Z312">
        <f t="shared" si="72"/>
        <v>2.0716627992102056E-5</v>
      </c>
      <c r="AA312">
        <f t="shared" si="73"/>
        <v>20.716627992102055</v>
      </c>
      <c r="AB312">
        <f t="shared" si="74"/>
        <v>2.0201046463879007E-7</v>
      </c>
      <c r="AC312">
        <f t="shared" si="75"/>
        <v>0.20201046463879005</v>
      </c>
      <c r="AD312">
        <f t="shared" si="77"/>
        <v>9.1077756825423822E-2</v>
      </c>
    </row>
    <row r="313" spans="1:30" hidden="1" x14ac:dyDescent="0.35">
      <c r="A313">
        <v>44777</v>
      </c>
      <c r="B313" s="10">
        <v>44777</v>
      </c>
      <c r="C313" t="s">
        <v>18</v>
      </c>
      <c r="D313" t="s">
        <v>196</v>
      </c>
      <c r="E313" t="s">
        <v>109</v>
      </c>
      <c r="F313" t="s">
        <v>21</v>
      </c>
      <c r="G313">
        <v>12</v>
      </c>
      <c r="H313" t="s">
        <v>26</v>
      </c>
      <c r="I313" t="s">
        <v>203</v>
      </c>
      <c r="J313" t="s">
        <v>495</v>
      </c>
      <c r="K313" t="s">
        <v>87</v>
      </c>
      <c r="L313">
        <v>0.82699999999999996</v>
      </c>
      <c r="M313">
        <v>6.03</v>
      </c>
      <c r="N313">
        <v>-0.60299999999999998</v>
      </c>
      <c r="O313" t="s">
        <v>180</v>
      </c>
      <c r="P313">
        <v>0.85699999999999998</v>
      </c>
      <c r="Q313">
        <v>-3.0000000000000027E-2</v>
      </c>
      <c r="R313">
        <v>16.559999999999999</v>
      </c>
      <c r="S313">
        <v>-1.6559999999999999</v>
      </c>
      <c r="T313">
        <v>-1.0529999999999999</v>
      </c>
      <c r="U313">
        <v>35.049999999999997</v>
      </c>
      <c r="V313">
        <f t="shared" si="79"/>
        <v>17.524999999999999</v>
      </c>
      <c r="W313">
        <f t="shared" si="80"/>
        <v>1.7524999999999999</v>
      </c>
      <c r="X313">
        <f t="shared" si="68"/>
        <v>9.6486279224374982</v>
      </c>
      <c r="Y313">
        <f t="shared" si="78"/>
        <v>-3.5005834305717652E-2</v>
      </c>
      <c r="Z313" t="e">
        <f t="shared" si="72"/>
        <v>#NUM!</v>
      </c>
      <c r="AA313" t="e">
        <f t="shared" si="73"/>
        <v>#NUM!</v>
      </c>
      <c r="AB313" t="e">
        <f t="shared" si="74"/>
        <v>#NUM!</v>
      </c>
      <c r="AC313" t="e">
        <f t="shared" si="75"/>
        <v>#NUM!</v>
      </c>
      <c r="AD313" t="e">
        <f t="shared" si="77"/>
        <v>#NUM!</v>
      </c>
    </row>
    <row r="314" spans="1:30" hidden="1" x14ac:dyDescent="0.35">
      <c r="A314">
        <v>44790</v>
      </c>
      <c r="B314" s="2">
        <v>44790</v>
      </c>
      <c r="C314" t="s">
        <v>18</v>
      </c>
      <c r="D314" t="s">
        <v>214</v>
      </c>
      <c r="E314" t="s">
        <v>109</v>
      </c>
      <c r="F314" t="s">
        <v>21</v>
      </c>
      <c r="G314">
        <v>10</v>
      </c>
      <c r="H314" t="s">
        <v>26</v>
      </c>
      <c r="I314" t="s">
        <v>203</v>
      </c>
      <c r="J314" t="s">
        <v>495</v>
      </c>
      <c r="K314" t="s">
        <v>215</v>
      </c>
      <c r="L314">
        <v>0.90300000000000002</v>
      </c>
      <c r="M314">
        <v>23.55</v>
      </c>
      <c r="N314">
        <v>-2.355</v>
      </c>
      <c r="O314" t="s">
        <v>160</v>
      </c>
      <c r="P314">
        <v>0.94499999999999995</v>
      </c>
      <c r="Q314">
        <v>-4.1999999999999926E-2</v>
      </c>
      <c r="R314">
        <v>27.45</v>
      </c>
      <c r="S314">
        <v>-2.7450000000000001</v>
      </c>
      <c r="T314">
        <v>-0.39000000000000012</v>
      </c>
      <c r="U314">
        <v>35.049999999999997</v>
      </c>
      <c r="V314">
        <f t="shared" si="79"/>
        <v>17.524999999999999</v>
      </c>
      <c r="W314">
        <f t="shared" si="80"/>
        <v>1.7524999999999999</v>
      </c>
      <c r="X314">
        <f t="shared" si="68"/>
        <v>9.6486279224374982</v>
      </c>
      <c r="Y314">
        <f t="shared" si="78"/>
        <v>-4.444444444444437E-2</v>
      </c>
      <c r="Z314" t="e">
        <f t="shared" si="72"/>
        <v>#NUM!</v>
      </c>
      <c r="AA314" t="e">
        <f t="shared" si="73"/>
        <v>#NUM!</v>
      </c>
      <c r="AB314" t="e">
        <f t="shared" si="74"/>
        <v>#NUM!</v>
      </c>
      <c r="AC314" t="e">
        <f t="shared" si="75"/>
        <v>#NUM!</v>
      </c>
      <c r="AD314" t="e">
        <f t="shared" si="77"/>
        <v>#NUM!</v>
      </c>
    </row>
    <row r="315" spans="1:30" hidden="1" x14ac:dyDescent="0.35">
      <c r="A315">
        <v>44804</v>
      </c>
      <c r="B315" s="2">
        <v>44804</v>
      </c>
      <c r="C315" t="s">
        <v>18</v>
      </c>
      <c r="D315" t="s">
        <v>232</v>
      </c>
      <c r="E315" t="s">
        <v>109</v>
      </c>
      <c r="F315" t="s">
        <v>21</v>
      </c>
      <c r="G315">
        <v>14</v>
      </c>
      <c r="H315" t="s">
        <v>26</v>
      </c>
      <c r="I315" t="s">
        <v>203</v>
      </c>
      <c r="J315" t="s">
        <v>495</v>
      </c>
      <c r="K315" t="s">
        <v>226</v>
      </c>
      <c r="L315">
        <v>0.91700000000000004</v>
      </c>
      <c r="M315">
        <v>14.63</v>
      </c>
      <c r="N315">
        <v>-1.4630000000000001</v>
      </c>
      <c r="O315" t="s">
        <v>233</v>
      </c>
      <c r="P315">
        <v>0.88</v>
      </c>
      <c r="Q315">
        <v>3.7000000000000033E-2</v>
      </c>
      <c r="R315">
        <v>21.16</v>
      </c>
      <c r="S315">
        <v>-2.1160000000000001</v>
      </c>
      <c r="T315">
        <v>-0.65300000000000002</v>
      </c>
      <c r="U315">
        <v>35.049999999999997</v>
      </c>
      <c r="V315">
        <f t="shared" si="79"/>
        <v>17.524999999999999</v>
      </c>
      <c r="W315">
        <f t="shared" si="80"/>
        <v>1.7524999999999999</v>
      </c>
      <c r="X315">
        <f t="shared" si="68"/>
        <v>9.6486279224374982</v>
      </c>
      <c r="Y315" t="s">
        <v>50</v>
      </c>
      <c r="Z315" t="s">
        <v>50</v>
      </c>
      <c r="AA315" t="s">
        <v>50</v>
      </c>
      <c r="AB315" t="s">
        <v>50</v>
      </c>
      <c r="AC315" t="s">
        <v>50</v>
      </c>
      <c r="AD315" t="e">
        <f t="shared" si="77"/>
        <v>#VALUE!</v>
      </c>
    </row>
    <row r="316" spans="1:30" hidden="1" x14ac:dyDescent="0.35">
      <c r="A316">
        <v>44722</v>
      </c>
      <c r="B316" s="2">
        <v>44722</v>
      </c>
      <c r="C316" t="s">
        <v>18</v>
      </c>
      <c r="D316" t="s">
        <v>19</v>
      </c>
      <c r="E316" t="s">
        <v>109</v>
      </c>
      <c r="F316" t="s">
        <v>21</v>
      </c>
      <c r="G316">
        <v>14</v>
      </c>
      <c r="H316" t="s">
        <v>33</v>
      </c>
      <c r="I316" t="s">
        <v>114</v>
      </c>
      <c r="J316" t="s">
        <v>447</v>
      </c>
      <c r="K316" t="s">
        <v>111</v>
      </c>
      <c r="L316">
        <v>0.72499999999999998</v>
      </c>
      <c r="M316">
        <v>2.02</v>
      </c>
      <c r="N316">
        <v>-0.20200000000000001</v>
      </c>
      <c r="O316" t="s">
        <v>112</v>
      </c>
      <c r="P316">
        <v>0.64600000000000002</v>
      </c>
      <c r="Q316">
        <v>7.8999999999999959E-2</v>
      </c>
      <c r="R316">
        <v>9.2799999999999994</v>
      </c>
      <c r="S316">
        <v>-0.92799999999999994</v>
      </c>
      <c r="T316">
        <v>-0.72599999999999998</v>
      </c>
      <c r="U316">
        <v>19.5</v>
      </c>
      <c r="V316">
        <f>U316/(2*3.14)</f>
        <v>3.105095541401274</v>
      </c>
      <c r="W316">
        <f>V316</f>
        <v>3.105095541401274</v>
      </c>
      <c r="X316">
        <f t="shared" si="68"/>
        <v>30.29001170179318</v>
      </c>
      <c r="Y316">
        <f>(P316-L316)/L316</f>
        <v>-0.10896551724137926</v>
      </c>
      <c r="Z316" t="e">
        <f t="shared" ref="Z316:Z379" si="81">119*(10^-6)*(Y316^1.231)</f>
        <v>#NUM!</v>
      </c>
      <c r="AA316" t="e">
        <f t="shared" ref="AA316:AA379" si="82">Z316*10^6</f>
        <v>#NUM!</v>
      </c>
      <c r="AB316" t="e">
        <f t="shared" ref="AB316:AB379" si="83">Z316*(X316/10000)</f>
        <v>#NUM!</v>
      </c>
      <c r="AC316" t="e">
        <f t="shared" ref="AC316:AC379" si="84">AA316*(X316/10000)</f>
        <v>#NUM!</v>
      </c>
      <c r="AD316" t="e">
        <f t="shared" si="77"/>
        <v>#NUM!</v>
      </c>
    </row>
    <row r="317" spans="1:30" hidden="1" x14ac:dyDescent="0.35">
      <c r="A317">
        <v>44749</v>
      </c>
      <c r="B317" s="2">
        <v>44749</v>
      </c>
      <c r="C317" t="s">
        <v>18</v>
      </c>
      <c r="D317" t="s">
        <v>155</v>
      </c>
      <c r="E317" t="s">
        <v>109</v>
      </c>
      <c r="F317" t="s">
        <v>21</v>
      </c>
      <c r="G317">
        <v>2</v>
      </c>
      <c r="H317" t="s">
        <v>33</v>
      </c>
      <c r="I317" t="s">
        <v>114</v>
      </c>
      <c r="J317" t="s">
        <v>447</v>
      </c>
      <c r="K317" t="s">
        <v>174</v>
      </c>
      <c r="L317">
        <v>0.88700000000000001</v>
      </c>
      <c r="M317">
        <v>13.29</v>
      </c>
      <c r="N317">
        <v>-1.329</v>
      </c>
      <c r="O317" t="s">
        <v>175</v>
      </c>
      <c r="P317">
        <v>0.69599999999999995</v>
      </c>
      <c r="Q317">
        <v>0.19100000000000006</v>
      </c>
      <c r="R317">
        <v>17.95</v>
      </c>
      <c r="S317">
        <v>-1.7949999999999999</v>
      </c>
      <c r="T317">
        <v>-0.46599999999999997</v>
      </c>
      <c r="U317">
        <v>19.5</v>
      </c>
      <c r="V317">
        <f>U317/(2*3.14)</f>
        <v>3.105095541401274</v>
      </c>
      <c r="W317">
        <f>V317</f>
        <v>3.105095541401274</v>
      </c>
      <c r="X317">
        <f t="shared" si="68"/>
        <v>30.29001170179318</v>
      </c>
      <c r="Y317">
        <f>(L317-P317)/P317</f>
        <v>0.27442528735632193</v>
      </c>
      <c r="Z317">
        <f t="shared" si="81"/>
        <v>2.4224067195294421E-5</v>
      </c>
      <c r="AA317">
        <f t="shared" si="82"/>
        <v>24.22406719529442</v>
      </c>
      <c r="AB317">
        <f t="shared" si="83"/>
        <v>7.337472788104923E-8</v>
      </c>
      <c r="AC317">
        <f t="shared" si="84"/>
        <v>7.3374727881049234E-2</v>
      </c>
      <c r="AD317">
        <f t="shared" si="77"/>
        <v>0.15745649759881811</v>
      </c>
    </row>
    <row r="318" spans="1:30" hidden="1" x14ac:dyDescent="0.35">
      <c r="A318">
        <v>44763</v>
      </c>
      <c r="B318" s="2">
        <v>44763</v>
      </c>
      <c r="C318" t="s">
        <v>18</v>
      </c>
      <c r="D318" t="s">
        <v>181</v>
      </c>
      <c r="E318" t="s">
        <v>109</v>
      </c>
      <c r="F318" t="s">
        <v>21</v>
      </c>
      <c r="G318">
        <v>14</v>
      </c>
      <c r="H318" t="s">
        <v>33</v>
      </c>
      <c r="I318" t="s">
        <v>114</v>
      </c>
      <c r="J318" t="s">
        <v>447</v>
      </c>
      <c r="K318" t="s">
        <v>188</v>
      </c>
      <c r="L318">
        <v>0.79400000000000004</v>
      </c>
      <c r="M318">
        <v>17.559999999999999</v>
      </c>
      <c r="N318">
        <v>-1.7559999999999998</v>
      </c>
      <c r="O318" t="s">
        <v>189</v>
      </c>
      <c r="P318">
        <v>0.85099999999999998</v>
      </c>
      <c r="Q318">
        <v>-5.699999999999994E-2</v>
      </c>
      <c r="R318">
        <v>23.61</v>
      </c>
      <c r="S318">
        <v>-2.3609999999999998</v>
      </c>
      <c r="T318">
        <v>-0.60499999999999998</v>
      </c>
      <c r="U318">
        <v>19.5</v>
      </c>
      <c r="V318">
        <f>U318/(2*3.14)</f>
        <v>3.105095541401274</v>
      </c>
      <c r="W318">
        <f>V318</f>
        <v>3.105095541401274</v>
      </c>
      <c r="X318">
        <f t="shared" si="68"/>
        <v>30.29001170179318</v>
      </c>
      <c r="Y318">
        <f>(L318-P318)/P318</f>
        <v>-6.6980023501762562E-2</v>
      </c>
      <c r="Z318" t="e">
        <f t="shared" si="81"/>
        <v>#NUM!</v>
      </c>
      <c r="AA318" t="e">
        <f t="shared" si="82"/>
        <v>#NUM!</v>
      </c>
      <c r="AB318" t="e">
        <f t="shared" si="83"/>
        <v>#NUM!</v>
      </c>
      <c r="AC318" t="e">
        <f t="shared" si="84"/>
        <v>#NUM!</v>
      </c>
      <c r="AD318" t="e">
        <f t="shared" si="77"/>
        <v>#NUM!</v>
      </c>
    </row>
    <row r="319" spans="1:30" hidden="1" x14ac:dyDescent="0.35">
      <c r="A319">
        <v>44776</v>
      </c>
      <c r="B319" s="2">
        <v>44776</v>
      </c>
      <c r="C319" t="s">
        <v>18</v>
      </c>
      <c r="D319" t="s">
        <v>196</v>
      </c>
      <c r="E319" t="s">
        <v>109</v>
      </c>
      <c r="F319" t="s">
        <v>21</v>
      </c>
      <c r="G319">
        <v>14</v>
      </c>
      <c r="H319" t="s">
        <v>33</v>
      </c>
      <c r="I319" t="s">
        <v>114</v>
      </c>
      <c r="J319" t="s">
        <v>447</v>
      </c>
      <c r="K319" t="s">
        <v>134</v>
      </c>
      <c r="L319">
        <v>0.86099999999999999</v>
      </c>
      <c r="M319">
        <v>3.14</v>
      </c>
      <c r="N319">
        <v>-0.314</v>
      </c>
      <c r="O319" t="s">
        <v>202</v>
      </c>
      <c r="P319">
        <v>0.85399999999999998</v>
      </c>
      <c r="Q319">
        <v>7.0000000000000062E-3</v>
      </c>
      <c r="R319">
        <v>9.42</v>
      </c>
      <c r="S319">
        <v>-0.94199999999999995</v>
      </c>
      <c r="T319">
        <v>-0.62799999999999989</v>
      </c>
      <c r="U319">
        <v>58.650000000000006</v>
      </c>
      <c r="V319">
        <f>U319/2</f>
        <v>29.325000000000003</v>
      </c>
      <c r="W319">
        <f>V319/10</f>
        <v>2.9325000000000001</v>
      </c>
      <c r="X319">
        <f t="shared" si="68"/>
        <v>27.016279919437501</v>
      </c>
      <c r="Y319">
        <f>(L319-P319)/P319</f>
        <v>8.1967213114754172E-3</v>
      </c>
      <c r="Z319">
        <f t="shared" si="81"/>
        <v>3.2154222290766216E-7</v>
      </c>
      <c r="AA319">
        <f t="shared" si="82"/>
        <v>0.32154222290766216</v>
      </c>
      <c r="AB319">
        <f t="shared" si="83"/>
        <v>8.6868746999915703E-10</v>
      </c>
      <c r="AC319">
        <f t="shared" si="84"/>
        <v>8.6868746999915704E-4</v>
      </c>
      <c r="AD319">
        <f t="shared" si="77"/>
        <v>1.3832603025464285E-3</v>
      </c>
    </row>
    <row r="320" spans="1:30" hidden="1" x14ac:dyDescent="0.35">
      <c r="A320">
        <v>44791</v>
      </c>
      <c r="B320" s="2">
        <v>44791</v>
      </c>
      <c r="C320" t="s">
        <v>18</v>
      </c>
      <c r="D320" t="s">
        <v>214</v>
      </c>
      <c r="E320" t="s">
        <v>109</v>
      </c>
      <c r="F320" t="s">
        <v>21</v>
      </c>
      <c r="G320">
        <v>14</v>
      </c>
      <c r="H320" t="s">
        <v>33</v>
      </c>
      <c r="I320" t="s">
        <v>114</v>
      </c>
      <c r="J320" t="s">
        <v>447</v>
      </c>
      <c r="K320" t="s">
        <v>221</v>
      </c>
      <c r="L320">
        <v>0.92100000000000004</v>
      </c>
      <c r="M320">
        <v>7.12</v>
      </c>
      <c r="N320">
        <v>-0.71199999999999997</v>
      </c>
      <c r="O320" t="s">
        <v>88</v>
      </c>
      <c r="P320">
        <v>0.90600000000000003</v>
      </c>
      <c r="Q320">
        <v>1.5000000000000013E-2</v>
      </c>
      <c r="R320">
        <v>13.54</v>
      </c>
      <c r="S320">
        <v>-1.3539999999999999</v>
      </c>
      <c r="T320">
        <v>-0.6419999999999999</v>
      </c>
      <c r="U320">
        <v>58.650000000000006</v>
      </c>
      <c r="V320">
        <f>U320/2</f>
        <v>29.325000000000003</v>
      </c>
      <c r="W320">
        <f>V320/10</f>
        <v>2.9325000000000001</v>
      </c>
      <c r="X320">
        <f t="shared" si="68"/>
        <v>27.016279919437501</v>
      </c>
      <c r="Y320">
        <f>(L320-P320)/P320</f>
        <v>1.6556291390728492E-2</v>
      </c>
      <c r="Z320">
        <f t="shared" si="81"/>
        <v>7.639949536018921E-7</v>
      </c>
      <c r="AA320">
        <f t="shared" si="82"/>
        <v>0.76399495360189207</v>
      </c>
      <c r="AB320">
        <f t="shared" si="83"/>
        <v>2.0640301523546383E-9</v>
      </c>
      <c r="AC320">
        <f t="shared" si="84"/>
        <v>2.0640301523546381E-3</v>
      </c>
      <c r="AD320">
        <f t="shared" si="77"/>
        <v>3.2150002373125207E-3</v>
      </c>
    </row>
    <row r="321" spans="1:30" hidden="1" x14ac:dyDescent="0.35">
      <c r="A321">
        <v>44804</v>
      </c>
      <c r="B321" s="2">
        <v>44804</v>
      </c>
      <c r="C321" t="s">
        <v>18</v>
      </c>
      <c r="D321" t="s">
        <v>232</v>
      </c>
      <c r="E321" t="s">
        <v>109</v>
      </c>
      <c r="F321" t="s">
        <v>21</v>
      </c>
      <c r="G321">
        <v>4</v>
      </c>
      <c r="H321" t="s">
        <v>33</v>
      </c>
      <c r="I321" t="s">
        <v>114</v>
      </c>
      <c r="J321" t="s">
        <v>447</v>
      </c>
      <c r="K321" t="s">
        <v>236</v>
      </c>
      <c r="L321">
        <v>0.91</v>
      </c>
      <c r="M321">
        <v>8.56</v>
      </c>
      <c r="N321">
        <v>-0.85600000000000009</v>
      </c>
      <c r="O321" t="s">
        <v>135</v>
      </c>
      <c r="P321">
        <v>0.93899999999999995</v>
      </c>
      <c r="Q321">
        <v>-2.8999999999999915E-2</v>
      </c>
      <c r="R321">
        <v>15.34</v>
      </c>
      <c r="S321">
        <v>-1.534</v>
      </c>
      <c r="T321">
        <v>-0.67799999999999994</v>
      </c>
      <c r="U321">
        <v>58.650000000000006</v>
      </c>
      <c r="V321">
        <f>U321/2</f>
        <v>29.325000000000003</v>
      </c>
      <c r="W321">
        <f>V321/10</f>
        <v>2.9325000000000001</v>
      </c>
      <c r="X321">
        <f t="shared" si="68"/>
        <v>27.016279919437501</v>
      </c>
      <c r="Y321">
        <f>(P321-L321)/L321</f>
        <v>3.1868131868131776E-2</v>
      </c>
      <c r="Z321">
        <f t="shared" si="81"/>
        <v>1.7107200398573805E-6</v>
      </c>
      <c r="AA321">
        <f t="shared" si="82"/>
        <v>1.7107200398573805</v>
      </c>
      <c r="AB321">
        <f t="shared" si="83"/>
        <v>4.6217291460578272E-9</v>
      </c>
      <c r="AC321">
        <f t="shared" si="84"/>
        <v>4.6217291460578271E-3</v>
      </c>
      <c r="AD321">
        <f t="shared" si="77"/>
        <v>6.8167096549525477E-3</v>
      </c>
    </row>
    <row r="322" spans="1:30" hidden="1" x14ac:dyDescent="0.35">
      <c r="A322">
        <v>44722</v>
      </c>
      <c r="B322" s="2">
        <v>44722</v>
      </c>
      <c r="C322" t="s">
        <v>18</v>
      </c>
      <c r="D322" t="s">
        <v>19</v>
      </c>
      <c r="E322" t="s">
        <v>109</v>
      </c>
      <c r="F322" t="s">
        <v>21</v>
      </c>
      <c r="G322">
        <v>15</v>
      </c>
      <c r="H322" t="s">
        <v>33</v>
      </c>
      <c r="I322" t="s">
        <v>104</v>
      </c>
      <c r="J322" t="s">
        <v>446</v>
      </c>
      <c r="K322" t="s">
        <v>111</v>
      </c>
      <c r="L322">
        <v>0.76600000000000001</v>
      </c>
      <c r="M322">
        <v>1.04</v>
      </c>
      <c r="N322">
        <v>-0.10400000000000001</v>
      </c>
      <c r="O322" t="s">
        <v>112</v>
      </c>
      <c r="P322">
        <v>0.63400000000000001</v>
      </c>
      <c r="Q322">
        <v>0.13200000000000001</v>
      </c>
      <c r="R322">
        <v>9.25</v>
      </c>
      <c r="S322">
        <v>-0.92500000000000004</v>
      </c>
      <c r="T322">
        <v>-0.82100000000000006</v>
      </c>
      <c r="U322">
        <v>28.75</v>
      </c>
      <c r="V322">
        <f>U322/(2*3.14)</f>
        <v>4.5780254777070066</v>
      </c>
      <c r="W322">
        <f>V322</f>
        <v>4.5780254777070066</v>
      </c>
      <c r="X322">
        <f t="shared" ref="X322:X385" si="85">(W322^2)*3.14159</f>
        <v>65.842439966504728</v>
      </c>
      <c r="Y322">
        <f>(L322-P322)/P322</f>
        <v>0.20820189274447951</v>
      </c>
      <c r="Z322">
        <f t="shared" si="81"/>
        <v>1.7242553979106995E-5</v>
      </c>
      <c r="AA322">
        <f t="shared" si="82"/>
        <v>17.242553979106994</v>
      </c>
      <c r="AB322">
        <f t="shared" si="83"/>
        <v>1.1352918252385696E-7</v>
      </c>
      <c r="AC322">
        <f t="shared" si="84"/>
        <v>0.11352918252385695</v>
      </c>
      <c r="AD322">
        <f t="shared" si="77"/>
        <v>0.13828158650896094</v>
      </c>
    </row>
    <row r="323" spans="1:30" hidden="1" x14ac:dyDescent="0.35">
      <c r="A323">
        <v>44734</v>
      </c>
      <c r="B323" s="2">
        <v>44734</v>
      </c>
      <c r="C323" t="s">
        <v>18</v>
      </c>
      <c r="D323" t="s">
        <v>141</v>
      </c>
      <c r="E323" t="s">
        <v>109</v>
      </c>
      <c r="F323" t="s">
        <v>21</v>
      </c>
      <c r="G323">
        <v>7</v>
      </c>
      <c r="H323" t="s">
        <v>33</v>
      </c>
      <c r="I323" t="s">
        <v>104</v>
      </c>
      <c r="J323" t="s">
        <v>446</v>
      </c>
      <c r="K323" t="s">
        <v>69</v>
      </c>
      <c r="L323">
        <v>0.78700000000000003</v>
      </c>
      <c r="M323">
        <v>2.62</v>
      </c>
      <c r="N323">
        <v>-0.26200000000000001</v>
      </c>
      <c r="O323" t="s">
        <v>135</v>
      </c>
      <c r="P323">
        <v>0.626</v>
      </c>
      <c r="Q323">
        <v>0.16100000000000003</v>
      </c>
      <c r="R323">
        <v>11.56</v>
      </c>
      <c r="S323">
        <v>-1.1560000000000001</v>
      </c>
      <c r="T323">
        <v>-0.89400000000000013</v>
      </c>
      <c r="U323">
        <v>28.75</v>
      </c>
      <c r="V323">
        <f>U323/(2*3.14)</f>
        <v>4.5780254777070066</v>
      </c>
      <c r="W323">
        <f>V323</f>
        <v>4.5780254777070066</v>
      </c>
      <c r="X323">
        <f t="shared" si="85"/>
        <v>65.842439966504728</v>
      </c>
      <c r="Y323">
        <f>(L323-P323)/P323</f>
        <v>0.25718849840255598</v>
      </c>
      <c r="Z323">
        <f t="shared" si="81"/>
        <v>2.2364881973460493E-5</v>
      </c>
      <c r="AA323">
        <f t="shared" si="82"/>
        <v>22.364881973460495</v>
      </c>
      <c r="AB323">
        <f t="shared" si="83"/>
        <v>1.4725583986955365E-7</v>
      </c>
      <c r="AC323">
        <f t="shared" si="84"/>
        <v>0.14725583986955365</v>
      </c>
      <c r="AD323">
        <f t="shared" si="77"/>
        <v>0.16471570455207341</v>
      </c>
    </row>
    <row r="324" spans="1:30" hidden="1" x14ac:dyDescent="0.35">
      <c r="A324">
        <v>44734</v>
      </c>
      <c r="B324" s="2">
        <v>44734</v>
      </c>
      <c r="C324" t="s">
        <v>18</v>
      </c>
      <c r="D324" t="s">
        <v>141</v>
      </c>
      <c r="E324" t="s">
        <v>109</v>
      </c>
      <c r="F324" t="s">
        <v>21</v>
      </c>
      <c r="G324">
        <v>11</v>
      </c>
      <c r="H324" t="s">
        <v>33</v>
      </c>
      <c r="I324" t="s">
        <v>104</v>
      </c>
      <c r="J324" t="s">
        <v>446</v>
      </c>
      <c r="K324" t="s">
        <v>145</v>
      </c>
      <c r="L324">
        <v>0.83599999999999997</v>
      </c>
      <c r="M324">
        <v>5.36</v>
      </c>
      <c r="N324">
        <v>-0.53600000000000003</v>
      </c>
      <c r="O324" t="s">
        <v>147</v>
      </c>
      <c r="P324">
        <v>0.63200000000000001</v>
      </c>
      <c r="Q324">
        <v>0.20399999999999996</v>
      </c>
      <c r="R324">
        <v>14.23</v>
      </c>
      <c r="S324">
        <v>-1.423</v>
      </c>
      <c r="T324">
        <v>-0.88700000000000001</v>
      </c>
      <c r="U324">
        <v>28.75</v>
      </c>
      <c r="V324">
        <f>U324/(2*3.14)</f>
        <v>4.5780254777070066</v>
      </c>
      <c r="W324">
        <f>V324</f>
        <v>4.5780254777070066</v>
      </c>
      <c r="X324">
        <f t="shared" si="85"/>
        <v>65.842439966504728</v>
      </c>
      <c r="Y324">
        <f>(L324-P324)/P324</f>
        <v>0.32278481012658222</v>
      </c>
      <c r="Z324">
        <f t="shared" si="81"/>
        <v>2.9581417035926687E-5</v>
      </c>
      <c r="AA324">
        <f t="shared" si="82"/>
        <v>29.581417035926687</v>
      </c>
      <c r="AB324">
        <f t="shared" si="83"/>
        <v>1.9477126753121431E-7</v>
      </c>
      <c r="AC324">
        <f t="shared" si="84"/>
        <v>0.19477126753121432</v>
      </c>
      <c r="AD324">
        <f t="shared" si="77"/>
        <v>0.21958429259437917</v>
      </c>
    </row>
    <row r="325" spans="1:30" hidden="1" x14ac:dyDescent="0.35">
      <c r="A325">
        <v>44749</v>
      </c>
      <c r="B325" s="2">
        <v>44749</v>
      </c>
      <c r="C325" t="s">
        <v>18</v>
      </c>
      <c r="D325" t="s">
        <v>155</v>
      </c>
      <c r="E325" t="s">
        <v>109</v>
      </c>
      <c r="F325" t="s">
        <v>21</v>
      </c>
      <c r="G325">
        <v>15</v>
      </c>
      <c r="H325" t="s">
        <v>33</v>
      </c>
      <c r="I325" t="s">
        <v>104</v>
      </c>
      <c r="J325" t="s">
        <v>446</v>
      </c>
      <c r="K325" t="s">
        <v>153</v>
      </c>
      <c r="L325">
        <v>0.82899999999999996</v>
      </c>
      <c r="M325">
        <v>7.56</v>
      </c>
      <c r="N325">
        <v>-0.75600000000000001</v>
      </c>
      <c r="O325" t="s">
        <v>176</v>
      </c>
      <c r="P325">
        <v>0.66900000000000004</v>
      </c>
      <c r="Q325">
        <v>0.15999999999999992</v>
      </c>
      <c r="R325">
        <v>16.23</v>
      </c>
      <c r="S325">
        <v>-1.623</v>
      </c>
      <c r="T325">
        <v>-0.86699999999999999</v>
      </c>
      <c r="U325">
        <v>28.75</v>
      </c>
      <c r="V325">
        <f>U325/(2*3.14)</f>
        <v>4.5780254777070066</v>
      </c>
      <c r="W325">
        <f>V325</f>
        <v>4.5780254777070066</v>
      </c>
      <c r="X325">
        <f t="shared" si="85"/>
        <v>65.842439966504728</v>
      </c>
      <c r="Y325">
        <f>(L325-P325)/P325</f>
        <v>0.23916292974588926</v>
      </c>
      <c r="Z325">
        <f t="shared" si="81"/>
        <v>2.0451214748852335E-5</v>
      </c>
      <c r="AA325">
        <f t="shared" si="82"/>
        <v>20.451214748852337</v>
      </c>
      <c r="AB325">
        <f t="shared" si="83"/>
        <v>1.3465578793434061E-7</v>
      </c>
      <c r="AC325">
        <f t="shared" si="84"/>
        <v>0.1346557879343406</v>
      </c>
      <c r="AD325">
        <f t="shared" si="77"/>
        <v>0.15531232749058893</v>
      </c>
    </row>
    <row r="326" spans="1:30" hidden="1" x14ac:dyDescent="0.35">
      <c r="A326">
        <v>44764</v>
      </c>
      <c r="B326" s="2">
        <v>44764</v>
      </c>
      <c r="C326" t="s">
        <v>18</v>
      </c>
      <c r="D326" t="s">
        <v>181</v>
      </c>
      <c r="E326" t="s">
        <v>109</v>
      </c>
      <c r="F326" t="s">
        <v>21</v>
      </c>
      <c r="G326">
        <v>11</v>
      </c>
      <c r="H326" t="s">
        <v>33</v>
      </c>
      <c r="I326" t="s">
        <v>104</v>
      </c>
      <c r="J326" t="s">
        <v>446</v>
      </c>
      <c r="K326" t="s">
        <v>193</v>
      </c>
      <c r="L326">
        <v>0.85699999999999998</v>
      </c>
      <c r="M326">
        <v>14.34</v>
      </c>
      <c r="N326">
        <v>-1.4339999999999999</v>
      </c>
      <c r="O326" t="s">
        <v>163</v>
      </c>
      <c r="P326">
        <v>0.75900000000000001</v>
      </c>
      <c r="Q326">
        <v>9.7999999999999976E-2</v>
      </c>
      <c r="R326">
        <v>20.45</v>
      </c>
      <c r="S326">
        <v>-2.0449999999999999</v>
      </c>
      <c r="T326">
        <v>-0.61099999999999999</v>
      </c>
      <c r="U326">
        <v>28.75</v>
      </c>
      <c r="V326">
        <f>U326/(2*3.14)</f>
        <v>4.5780254777070066</v>
      </c>
      <c r="W326">
        <f>V326</f>
        <v>4.5780254777070066</v>
      </c>
      <c r="X326">
        <f t="shared" si="85"/>
        <v>65.842439966504728</v>
      </c>
      <c r="Y326">
        <f>(L326-P326)/P326</f>
        <v>0.12911725955204212</v>
      </c>
      <c r="Z326">
        <f t="shared" si="81"/>
        <v>9.5756581728290843E-6</v>
      </c>
      <c r="AA326">
        <f t="shared" si="82"/>
        <v>9.575658172829085</v>
      </c>
      <c r="AB326">
        <f t="shared" si="83"/>
        <v>6.3048469838426937E-8</v>
      </c>
      <c r="AC326">
        <f t="shared" si="84"/>
        <v>6.3048469838426949E-2</v>
      </c>
      <c r="AD326">
        <f t="shared" si="77"/>
        <v>0.10318898500560876</v>
      </c>
    </row>
    <row r="327" spans="1:30" hidden="1" x14ac:dyDescent="0.35">
      <c r="A327">
        <v>44777</v>
      </c>
      <c r="B327" s="10">
        <v>44777</v>
      </c>
      <c r="C327" t="s">
        <v>18</v>
      </c>
      <c r="D327" t="s">
        <v>196</v>
      </c>
      <c r="E327" t="s">
        <v>109</v>
      </c>
      <c r="F327" t="s">
        <v>21</v>
      </c>
      <c r="G327">
        <v>15</v>
      </c>
      <c r="H327" t="s">
        <v>33</v>
      </c>
      <c r="I327" t="s">
        <v>104</v>
      </c>
      <c r="J327" t="s">
        <v>446</v>
      </c>
      <c r="K327" t="s">
        <v>87</v>
      </c>
      <c r="L327">
        <v>0.754</v>
      </c>
      <c r="M327">
        <v>3.94</v>
      </c>
      <c r="N327">
        <v>-0.39400000000000002</v>
      </c>
      <c r="O327" t="s">
        <v>180</v>
      </c>
      <c r="P327">
        <v>0.76100000000000001</v>
      </c>
      <c r="Q327">
        <v>-7.0000000000000062E-3</v>
      </c>
      <c r="R327">
        <v>12.17</v>
      </c>
      <c r="S327">
        <v>-1.2170000000000001</v>
      </c>
      <c r="T327">
        <v>-0.82300000000000006</v>
      </c>
      <c r="U327">
        <v>56.400000000000006</v>
      </c>
      <c r="V327">
        <f>U327/2</f>
        <v>28.200000000000003</v>
      </c>
      <c r="W327">
        <f>V327/10</f>
        <v>2.8200000000000003</v>
      </c>
      <c r="X327">
        <f t="shared" si="85"/>
        <v>24.983180316000006</v>
      </c>
      <c r="Y327">
        <f>(P327-L327)/L327</f>
        <v>9.2838196286472233E-3</v>
      </c>
      <c r="Z327">
        <f t="shared" si="81"/>
        <v>3.7481634545888322E-7</v>
      </c>
      <c r="AA327">
        <f t="shared" si="82"/>
        <v>0.3748163454588832</v>
      </c>
      <c r="AB327">
        <f t="shared" si="83"/>
        <v>9.36410434398343E-10</v>
      </c>
      <c r="AC327">
        <f t="shared" si="84"/>
        <v>9.3641043439834297E-4</v>
      </c>
      <c r="AD327">
        <f t="shared" si="77"/>
        <v>1.137801256863114E-3</v>
      </c>
    </row>
    <row r="328" spans="1:30" hidden="1" x14ac:dyDescent="0.35">
      <c r="A328">
        <v>44791</v>
      </c>
      <c r="B328" s="2">
        <v>44791</v>
      </c>
      <c r="C328" t="s">
        <v>18</v>
      </c>
      <c r="D328" t="s">
        <v>214</v>
      </c>
      <c r="E328" t="s">
        <v>109</v>
      </c>
      <c r="F328" t="s">
        <v>21</v>
      </c>
      <c r="G328">
        <v>16</v>
      </c>
      <c r="H328" t="s">
        <v>33</v>
      </c>
      <c r="I328" t="s">
        <v>104</v>
      </c>
      <c r="J328" t="s">
        <v>446</v>
      </c>
      <c r="K328" t="s">
        <v>221</v>
      </c>
      <c r="L328">
        <v>0.82299999999999995</v>
      </c>
      <c r="M328">
        <v>7.02</v>
      </c>
      <c r="N328">
        <v>-0.70199999999999996</v>
      </c>
      <c r="O328" t="s">
        <v>88</v>
      </c>
      <c r="P328">
        <v>0.80300000000000005</v>
      </c>
      <c r="Q328">
        <v>1.9999999999999907E-2</v>
      </c>
      <c r="R328">
        <v>15.08</v>
      </c>
      <c r="S328">
        <v>-1.508</v>
      </c>
      <c r="T328">
        <v>-0.80600000000000005</v>
      </c>
      <c r="U328">
        <v>56.400000000000006</v>
      </c>
      <c r="V328">
        <f>U328/2</f>
        <v>28.200000000000003</v>
      </c>
      <c r="W328">
        <f>V328/10</f>
        <v>2.8200000000000003</v>
      </c>
      <c r="X328">
        <f t="shared" si="85"/>
        <v>24.983180316000006</v>
      </c>
      <c r="Y328">
        <f t="shared" ref="Y328:Y334" si="86">(L328-P328)/P328</f>
        <v>2.4906600249065883E-2</v>
      </c>
      <c r="Z328">
        <f t="shared" si="81"/>
        <v>1.2630194827079065E-6</v>
      </c>
      <c r="AA328">
        <f t="shared" si="82"/>
        <v>1.2630194827079064</v>
      </c>
      <c r="AB328">
        <f t="shared" si="83"/>
        <v>3.155424347911268E-9</v>
      </c>
      <c r="AC328">
        <f t="shared" si="84"/>
        <v>3.1554243479112679E-3</v>
      </c>
      <c r="AD328">
        <f t="shared" si="77"/>
        <v>3.9149185457956178E-3</v>
      </c>
    </row>
    <row r="329" spans="1:30" hidden="1" x14ac:dyDescent="0.35">
      <c r="A329">
        <v>44804</v>
      </c>
      <c r="B329" s="2">
        <v>44804</v>
      </c>
      <c r="C329" t="s">
        <v>18</v>
      </c>
      <c r="D329" t="s">
        <v>232</v>
      </c>
      <c r="E329" t="s">
        <v>109</v>
      </c>
      <c r="F329" t="s">
        <v>21</v>
      </c>
      <c r="G329">
        <v>8</v>
      </c>
      <c r="H329" t="s">
        <v>33</v>
      </c>
      <c r="I329" t="s">
        <v>104</v>
      </c>
      <c r="J329" t="s">
        <v>446</v>
      </c>
      <c r="K329" t="s">
        <v>236</v>
      </c>
      <c r="L329">
        <v>0.82599999999999996</v>
      </c>
      <c r="M329">
        <v>7.23</v>
      </c>
      <c r="N329">
        <v>-0.72300000000000009</v>
      </c>
      <c r="O329" t="s">
        <v>135</v>
      </c>
      <c r="P329">
        <v>0.77800000000000002</v>
      </c>
      <c r="Q329">
        <v>4.7999999999999932E-2</v>
      </c>
      <c r="R329">
        <v>15.45</v>
      </c>
      <c r="S329">
        <v>-1.5449999999999999</v>
      </c>
      <c r="T329">
        <v>-0.82199999999999984</v>
      </c>
      <c r="U329">
        <v>56.400000000000006</v>
      </c>
      <c r="V329">
        <f>U329/2</f>
        <v>28.200000000000003</v>
      </c>
      <c r="W329">
        <f>V329/10</f>
        <v>2.8200000000000003</v>
      </c>
      <c r="X329">
        <f t="shared" si="85"/>
        <v>24.983180316000006</v>
      </c>
      <c r="Y329">
        <f t="shared" si="86"/>
        <v>6.1696658097686284E-2</v>
      </c>
      <c r="Z329">
        <f t="shared" si="81"/>
        <v>3.8579717278771405E-6</v>
      </c>
      <c r="AA329">
        <f t="shared" si="82"/>
        <v>3.8579717278771404</v>
      </c>
      <c r="AB329">
        <f t="shared" si="83"/>
        <v>9.638440333158471E-9</v>
      </c>
      <c r="AC329">
        <f t="shared" si="84"/>
        <v>9.6384403331584712E-3</v>
      </c>
      <c r="AD329">
        <f t="shared" si="77"/>
        <v>1.172559651235824E-2</v>
      </c>
    </row>
    <row r="330" spans="1:30" hidden="1" x14ac:dyDescent="0.35">
      <c r="A330">
        <v>44722</v>
      </c>
      <c r="B330" s="2">
        <v>44722</v>
      </c>
      <c r="C330" t="s">
        <v>18</v>
      </c>
      <c r="D330" t="s">
        <v>19</v>
      </c>
      <c r="E330" t="s">
        <v>109</v>
      </c>
      <c r="F330" t="s">
        <v>21</v>
      </c>
      <c r="G330">
        <v>13</v>
      </c>
      <c r="H330" t="s">
        <v>30</v>
      </c>
      <c r="I330" t="s">
        <v>106</v>
      </c>
      <c r="J330" t="s">
        <v>445</v>
      </c>
      <c r="K330" t="s">
        <v>111</v>
      </c>
      <c r="L330">
        <v>0.621</v>
      </c>
      <c r="M330">
        <v>3.45</v>
      </c>
      <c r="N330">
        <v>-0.34500000000000003</v>
      </c>
      <c r="O330" t="s">
        <v>112</v>
      </c>
      <c r="P330">
        <v>0.501</v>
      </c>
      <c r="Q330">
        <v>0.12</v>
      </c>
      <c r="R330">
        <v>11.43</v>
      </c>
      <c r="S330">
        <v>-1.143</v>
      </c>
      <c r="T330">
        <v>-0.79800000000000004</v>
      </c>
      <c r="U330">
        <v>46.5</v>
      </c>
      <c r="V330">
        <f>U330/(2*3.14)</f>
        <v>7.404458598726114</v>
      </c>
      <c r="W330">
        <f>V330</f>
        <v>7.404458598726114</v>
      </c>
      <c r="X330">
        <f t="shared" si="85"/>
        <v>172.24083577173514</v>
      </c>
      <c r="Y330">
        <f t="shared" si="86"/>
        <v>0.23952095808383234</v>
      </c>
      <c r="Z330">
        <f t="shared" si="81"/>
        <v>2.04889090551796E-5</v>
      </c>
      <c r="AA330">
        <f t="shared" si="82"/>
        <v>20.488909055179601</v>
      </c>
      <c r="AB330">
        <f t="shared" si="83"/>
        <v>3.5290268197152067E-7</v>
      </c>
      <c r="AC330">
        <f t="shared" si="84"/>
        <v>0.35290268197152069</v>
      </c>
      <c r="AD330">
        <f t="shared" si="77"/>
        <v>0.44223393730767002</v>
      </c>
    </row>
    <row r="331" spans="1:30" hidden="1" x14ac:dyDescent="0.35">
      <c r="A331">
        <v>44734</v>
      </c>
      <c r="B331" s="2">
        <v>44734</v>
      </c>
      <c r="C331" t="s">
        <v>18</v>
      </c>
      <c r="D331" t="s">
        <v>141</v>
      </c>
      <c r="E331" t="s">
        <v>109</v>
      </c>
      <c r="F331" t="s">
        <v>21</v>
      </c>
      <c r="G331">
        <v>15</v>
      </c>
      <c r="H331" t="s">
        <v>30</v>
      </c>
      <c r="I331" t="s">
        <v>106</v>
      </c>
      <c r="J331" t="s">
        <v>445</v>
      </c>
      <c r="K331" t="s">
        <v>145</v>
      </c>
      <c r="L331">
        <v>0.60599999999999998</v>
      </c>
      <c r="M331">
        <v>4.45</v>
      </c>
      <c r="N331">
        <v>-0.44500000000000001</v>
      </c>
      <c r="O331" t="s">
        <v>147</v>
      </c>
      <c r="P331">
        <v>0.53100000000000003</v>
      </c>
      <c r="Q331">
        <v>7.4999999999999956E-2</v>
      </c>
      <c r="R331">
        <v>5.74</v>
      </c>
      <c r="S331">
        <v>-0.57400000000000007</v>
      </c>
      <c r="T331">
        <v>-0.12900000000000006</v>
      </c>
      <c r="U331">
        <v>46.5</v>
      </c>
      <c r="V331">
        <f>U331/(2*3.14)</f>
        <v>7.404458598726114</v>
      </c>
      <c r="W331">
        <f>V331</f>
        <v>7.404458598726114</v>
      </c>
      <c r="X331">
        <f t="shared" si="85"/>
        <v>172.24083577173514</v>
      </c>
      <c r="Y331">
        <f t="shared" si="86"/>
        <v>0.14124293785310726</v>
      </c>
      <c r="Z331">
        <f t="shared" si="81"/>
        <v>1.0694390083590297E-5</v>
      </c>
      <c r="AA331">
        <f t="shared" si="82"/>
        <v>10.694390083590296</v>
      </c>
      <c r="AB331">
        <f t="shared" si="83"/>
        <v>1.8420106860665493E-7</v>
      </c>
      <c r="AC331">
        <f t="shared" si="84"/>
        <v>0.18420106860665492</v>
      </c>
      <c r="AD331">
        <f t="shared" si="77"/>
        <v>1.427915260516704</v>
      </c>
    </row>
    <row r="332" spans="1:30" hidden="1" x14ac:dyDescent="0.35">
      <c r="A332">
        <v>44749</v>
      </c>
      <c r="B332" s="2">
        <v>44749</v>
      </c>
      <c r="C332" t="s">
        <v>18</v>
      </c>
      <c r="D332" t="s">
        <v>155</v>
      </c>
      <c r="E332" t="s">
        <v>109</v>
      </c>
      <c r="F332" t="s">
        <v>21</v>
      </c>
      <c r="G332">
        <v>7</v>
      </c>
      <c r="H332" t="s">
        <v>30</v>
      </c>
      <c r="I332" t="s">
        <v>106</v>
      </c>
      <c r="J332" t="s">
        <v>445</v>
      </c>
      <c r="K332" t="s">
        <v>174</v>
      </c>
      <c r="L332">
        <v>0.67700000000000005</v>
      </c>
      <c r="M332">
        <v>2.0499999999999998</v>
      </c>
      <c r="N332">
        <v>-0.20499999999999999</v>
      </c>
      <c r="O332" t="s">
        <v>175</v>
      </c>
      <c r="P332">
        <v>0.68300000000000005</v>
      </c>
      <c r="Q332">
        <v>-6.0000000000000053E-3</v>
      </c>
      <c r="R332">
        <v>8.17</v>
      </c>
      <c r="S332">
        <v>-0.81699999999999995</v>
      </c>
      <c r="T332">
        <v>-0.61199999999999999</v>
      </c>
      <c r="U332">
        <v>46.5</v>
      </c>
      <c r="V332">
        <f>U332/(2*3.14)</f>
        <v>7.404458598726114</v>
      </c>
      <c r="W332">
        <f>V332</f>
        <v>7.404458598726114</v>
      </c>
      <c r="X332">
        <f t="shared" si="85"/>
        <v>172.24083577173514</v>
      </c>
      <c r="Y332">
        <f t="shared" si="86"/>
        <v>-8.7847730600292898E-3</v>
      </c>
      <c r="Z332" t="e">
        <f t="shared" si="81"/>
        <v>#NUM!</v>
      </c>
      <c r="AA332" t="e">
        <f t="shared" si="82"/>
        <v>#NUM!</v>
      </c>
      <c r="AB332" t="e">
        <f t="shared" si="83"/>
        <v>#NUM!</v>
      </c>
      <c r="AC332" t="e">
        <f t="shared" si="84"/>
        <v>#NUM!</v>
      </c>
      <c r="AD332" t="e">
        <f t="shared" si="77"/>
        <v>#NUM!</v>
      </c>
    </row>
    <row r="333" spans="1:30" hidden="1" x14ac:dyDescent="0.35">
      <c r="A333">
        <v>44763</v>
      </c>
      <c r="B333" s="2">
        <v>44763</v>
      </c>
      <c r="C333" t="s">
        <v>18</v>
      </c>
      <c r="D333" t="s">
        <v>181</v>
      </c>
      <c r="E333" t="s">
        <v>109</v>
      </c>
      <c r="F333" t="s">
        <v>21</v>
      </c>
      <c r="G333">
        <v>16</v>
      </c>
      <c r="H333" t="s">
        <v>30</v>
      </c>
      <c r="I333" t="s">
        <v>106</v>
      </c>
      <c r="J333" t="s">
        <v>445</v>
      </c>
      <c r="K333" t="s">
        <v>188</v>
      </c>
      <c r="L333">
        <v>0.64700000000000002</v>
      </c>
      <c r="M333">
        <v>5.84</v>
      </c>
      <c r="N333">
        <v>-0.58399999999999996</v>
      </c>
      <c r="O333" t="s">
        <v>189</v>
      </c>
      <c r="P333">
        <v>0.68300000000000005</v>
      </c>
      <c r="Q333">
        <v>-3.6000000000000032E-2</v>
      </c>
      <c r="R333">
        <v>5.96</v>
      </c>
      <c r="S333">
        <v>-0.59599999999999997</v>
      </c>
      <c r="T333">
        <v>-1.2000000000000011E-2</v>
      </c>
      <c r="U333">
        <v>46.5</v>
      </c>
      <c r="V333">
        <f>U333/(2*3.14)</f>
        <v>7.404458598726114</v>
      </c>
      <c r="W333">
        <f>V333</f>
        <v>7.404458598726114</v>
      </c>
      <c r="X333">
        <f t="shared" si="85"/>
        <v>172.24083577173514</v>
      </c>
      <c r="Y333">
        <f t="shared" si="86"/>
        <v>-5.2708638360175739E-2</v>
      </c>
      <c r="Z333" t="e">
        <f t="shared" si="81"/>
        <v>#NUM!</v>
      </c>
      <c r="AA333" t="e">
        <f t="shared" si="82"/>
        <v>#NUM!</v>
      </c>
      <c r="AB333" t="e">
        <f t="shared" si="83"/>
        <v>#NUM!</v>
      </c>
      <c r="AC333" t="e">
        <f t="shared" si="84"/>
        <v>#NUM!</v>
      </c>
      <c r="AD333" t="e">
        <f t="shared" si="77"/>
        <v>#NUM!</v>
      </c>
    </row>
    <row r="334" spans="1:30" hidden="1" x14ac:dyDescent="0.35">
      <c r="A334">
        <v>44776</v>
      </c>
      <c r="B334" s="2">
        <v>44776</v>
      </c>
      <c r="C334" t="s">
        <v>18</v>
      </c>
      <c r="D334" t="s">
        <v>196</v>
      </c>
      <c r="E334" t="s">
        <v>109</v>
      </c>
      <c r="F334" t="s">
        <v>21</v>
      </c>
      <c r="G334">
        <v>15</v>
      </c>
      <c r="H334" t="s">
        <v>30</v>
      </c>
      <c r="I334" t="s">
        <v>106</v>
      </c>
      <c r="J334" t="s">
        <v>445</v>
      </c>
      <c r="K334" t="s">
        <v>134</v>
      </c>
      <c r="L334">
        <v>0.502</v>
      </c>
      <c r="M334">
        <v>3.37</v>
      </c>
      <c r="N334">
        <v>-0.33700000000000002</v>
      </c>
      <c r="O334" t="s">
        <v>202</v>
      </c>
      <c r="P334">
        <v>0.50900000000000001</v>
      </c>
      <c r="Q334">
        <v>-7.0000000000000062E-3</v>
      </c>
      <c r="R334">
        <v>7.37</v>
      </c>
      <c r="S334">
        <v>-0.73699999999999999</v>
      </c>
      <c r="T334">
        <v>-0.39999999999999997</v>
      </c>
      <c r="U334">
        <v>146.30000000000001</v>
      </c>
      <c r="V334">
        <f>U334/2</f>
        <v>73.150000000000006</v>
      </c>
      <c r="W334">
        <f>V334/10</f>
        <v>7.3150000000000004</v>
      </c>
      <c r="X334">
        <f t="shared" si="85"/>
        <v>168.10404616775003</v>
      </c>
      <c r="Y334">
        <f t="shared" si="86"/>
        <v>-1.3752455795677812E-2</v>
      </c>
      <c r="Z334" t="e">
        <f t="shared" si="81"/>
        <v>#NUM!</v>
      </c>
      <c r="AA334" t="e">
        <f t="shared" si="82"/>
        <v>#NUM!</v>
      </c>
      <c r="AB334" t="e">
        <f t="shared" si="83"/>
        <v>#NUM!</v>
      </c>
      <c r="AC334" t="e">
        <f t="shared" si="84"/>
        <v>#NUM!</v>
      </c>
      <c r="AD334" t="e">
        <f t="shared" si="77"/>
        <v>#NUM!</v>
      </c>
    </row>
    <row r="335" spans="1:30" hidden="1" x14ac:dyDescent="0.35">
      <c r="A335">
        <v>44791</v>
      </c>
      <c r="B335" s="2">
        <v>44791</v>
      </c>
      <c r="C335" t="s">
        <v>18</v>
      </c>
      <c r="D335" t="s">
        <v>214</v>
      </c>
      <c r="E335" t="s">
        <v>109</v>
      </c>
      <c r="F335" t="s">
        <v>21</v>
      </c>
      <c r="G335">
        <v>9</v>
      </c>
      <c r="H335" t="s">
        <v>30</v>
      </c>
      <c r="I335" t="s">
        <v>106</v>
      </c>
      <c r="J335" t="s">
        <v>445</v>
      </c>
      <c r="K335" t="s">
        <v>221</v>
      </c>
      <c r="L335">
        <v>0.49199999999999999</v>
      </c>
      <c r="M335">
        <v>5.61</v>
      </c>
      <c r="N335">
        <v>-0.56100000000000005</v>
      </c>
      <c r="O335" t="s">
        <v>88</v>
      </c>
      <c r="P335">
        <v>0.48499999999999999</v>
      </c>
      <c r="Q335">
        <v>7.0000000000000062E-3</v>
      </c>
      <c r="R335">
        <v>12.45</v>
      </c>
      <c r="S335">
        <v>-1.2449999999999999</v>
      </c>
      <c r="T335">
        <v>-0.68399999999999983</v>
      </c>
      <c r="U335">
        <v>146.30000000000001</v>
      </c>
      <c r="V335">
        <f>U335/2</f>
        <v>73.150000000000006</v>
      </c>
      <c r="W335">
        <f>V335/10</f>
        <v>7.3150000000000004</v>
      </c>
      <c r="X335">
        <f t="shared" si="85"/>
        <v>168.10404616775003</v>
      </c>
      <c r="Y335">
        <f>(P335-L335)/L335</f>
        <v>-1.4227642276422777E-2</v>
      </c>
      <c r="Z335" t="e">
        <f t="shared" si="81"/>
        <v>#NUM!</v>
      </c>
      <c r="AA335" t="e">
        <f t="shared" si="82"/>
        <v>#NUM!</v>
      </c>
      <c r="AB335" t="e">
        <f t="shared" si="83"/>
        <v>#NUM!</v>
      </c>
      <c r="AC335" t="e">
        <f t="shared" si="84"/>
        <v>#NUM!</v>
      </c>
      <c r="AD335" t="e">
        <f t="shared" ref="AD335:AD366" si="87">AC335/ABS(T335)</f>
        <v>#NUM!</v>
      </c>
    </row>
    <row r="336" spans="1:30" hidden="1" x14ac:dyDescent="0.35">
      <c r="A336">
        <v>44804</v>
      </c>
      <c r="B336" s="2">
        <v>44804</v>
      </c>
      <c r="C336" t="s">
        <v>18</v>
      </c>
      <c r="D336" t="s">
        <v>232</v>
      </c>
      <c r="E336" t="s">
        <v>109</v>
      </c>
      <c r="F336" t="s">
        <v>21</v>
      </c>
      <c r="G336">
        <v>2</v>
      </c>
      <c r="H336" t="s">
        <v>30</v>
      </c>
      <c r="I336" t="s">
        <v>106</v>
      </c>
      <c r="J336" t="s">
        <v>445</v>
      </c>
      <c r="K336" t="s">
        <v>236</v>
      </c>
      <c r="L336">
        <v>0.45600000000000002</v>
      </c>
      <c r="M336">
        <v>6.45</v>
      </c>
      <c r="N336">
        <v>-0.64500000000000002</v>
      </c>
      <c r="O336" t="s">
        <v>135</v>
      </c>
      <c r="P336">
        <v>0.45900000000000002</v>
      </c>
      <c r="Q336">
        <v>-3.0000000000000027E-3</v>
      </c>
      <c r="R336">
        <v>7.59</v>
      </c>
      <c r="S336">
        <v>-0.75900000000000001</v>
      </c>
      <c r="T336">
        <v>-0.11399999999999999</v>
      </c>
      <c r="U336">
        <v>146.30000000000001</v>
      </c>
      <c r="V336">
        <f>U336/2</f>
        <v>73.150000000000006</v>
      </c>
      <c r="W336">
        <f>V336/10</f>
        <v>7.3150000000000004</v>
      </c>
      <c r="X336">
        <f t="shared" si="85"/>
        <v>168.10404616775003</v>
      </c>
      <c r="Y336">
        <f>(L336-P336)/P336</f>
        <v>-6.5359477124183061E-3</v>
      </c>
      <c r="Z336" t="e">
        <f t="shared" si="81"/>
        <v>#NUM!</v>
      </c>
      <c r="AA336" t="e">
        <f t="shared" si="82"/>
        <v>#NUM!</v>
      </c>
      <c r="AB336" t="e">
        <f t="shared" si="83"/>
        <v>#NUM!</v>
      </c>
      <c r="AC336" t="e">
        <f t="shared" si="84"/>
        <v>#NUM!</v>
      </c>
      <c r="AD336" t="e">
        <f t="shared" si="87"/>
        <v>#NUM!</v>
      </c>
    </row>
    <row r="337" spans="1:30" hidden="1" x14ac:dyDescent="0.35">
      <c r="A337">
        <v>44722</v>
      </c>
      <c r="B337" s="2">
        <v>44722</v>
      </c>
      <c r="C337" t="s">
        <v>18</v>
      </c>
      <c r="D337" t="s">
        <v>19</v>
      </c>
      <c r="E337" t="s">
        <v>109</v>
      </c>
      <c r="F337" t="s">
        <v>21</v>
      </c>
      <c r="G337">
        <v>9</v>
      </c>
      <c r="H337" t="s">
        <v>22</v>
      </c>
      <c r="I337" t="s">
        <v>110</v>
      </c>
      <c r="J337" t="s">
        <v>444</v>
      </c>
      <c r="K337" t="s">
        <v>111</v>
      </c>
      <c r="L337">
        <v>0.57199999999999995</v>
      </c>
      <c r="M337">
        <v>1.98</v>
      </c>
      <c r="N337">
        <v>-0.19800000000000001</v>
      </c>
      <c r="O337" t="s">
        <v>112</v>
      </c>
      <c r="P337">
        <v>0.53600000000000003</v>
      </c>
      <c r="Q337">
        <v>3.5999999999999921E-2</v>
      </c>
      <c r="R337">
        <v>12.12</v>
      </c>
      <c r="S337">
        <v>-1.212</v>
      </c>
      <c r="T337">
        <v>-1.014</v>
      </c>
      <c r="U337">
        <v>10.5</v>
      </c>
      <c r="V337">
        <f>U337/(2*3.14)</f>
        <v>1.6719745222929936</v>
      </c>
      <c r="W337">
        <f>V337</f>
        <v>1.6719745222929936</v>
      </c>
      <c r="X337">
        <f t="shared" si="85"/>
        <v>8.7823110851352979</v>
      </c>
      <c r="Y337">
        <f>(P337-L337)/L337</f>
        <v>-6.2937062937062804E-2</v>
      </c>
      <c r="Z337" t="e">
        <f t="shared" si="81"/>
        <v>#NUM!</v>
      </c>
      <c r="AA337" t="e">
        <f t="shared" si="82"/>
        <v>#NUM!</v>
      </c>
      <c r="AB337" t="e">
        <f t="shared" si="83"/>
        <v>#NUM!</v>
      </c>
      <c r="AC337" t="e">
        <f t="shared" si="84"/>
        <v>#NUM!</v>
      </c>
      <c r="AD337" t="e">
        <f t="shared" si="87"/>
        <v>#NUM!</v>
      </c>
    </row>
    <row r="338" spans="1:30" hidden="1" x14ac:dyDescent="0.35">
      <c r="A338">
        <v>44734</v>
      </c>
      <c r="B338" s="2">
        <v>44734</v>
      </c>
      <c r="C338" t="s">
        <v>18</v>
      </c>
      <c r="D338" t="s">
        <v>141</v>
      </c>
      <c r="E338" t="s">
        <v>109</v>
      </c>
      <c r="F338" t="s">
        <v>21</v>
      </c>
      <c r="G338">
        <v>14</v>
      </c>
      <c r="H338" t="s">
        <v>22</v>
      </c>
      <c r="I338" t="s">
        <v>110</v>
      </c>
      <c r="J338" t="s">
        <v>444</v>
      </c>
      <c r="K338" t="s">
        <v>145</v>
      </c>
      <c r="L338">
        <v>0.67700000000000005</v>
      </c>
      <c r="M338">
        <v>4.18</v>
      </c>
      <c r="N338">
        <v>-0.41799999999999998</v>
      </c>
      <c r="O338" t="s">
        <v>147</v>
      </c>
      <c r="P338">
        <v>0.6</v>
      </c>
      <c r="Q338">
        <v>7.7000000000000068E-2</v>
      </c>
      <c r="R338">
        <v>18.02</v>
      </c>
      <c r="S338">
        <v>-1.802</v>
      </c>
      <c r="T338">
        <v>-1.3840000000000001</v>
      </c>
      <c r="U338">
        <v>10.5</v>
      </c>
      <c r="V338">
        <f>U338/(2*3.14)</f>
        <v>1.6719745222929936</v>
      </c>
      <c r="W338">
        <f>V338</f>
        <v>1.6719745222929936</v>
      </c>
      <c r="X338">
        <f t="shared" si="85"/>
        <v>8.7823110851352979</v>
      </c>
      <c r="Y338">
        <f>(L338-P338)/P338</f>
        <v>0.12833333333333347</v>
      </c>
      <c r="Z338">
        <f t="shared" si="81"/>
        <v>9.5041406528471378E-6</v>
      </c>
      <c r="AA338">
        <f t="shared" si="82"/>
        <v>9.5041406528471377</v>
      </c>
      <c r="AB338">
        <f t="shared" si="83"/>
        <v>8.3468319810184446E-9</v>
      </c>
      <c r="AC338">
        <f t="shared" si="84"/>
        <v>8.3468319810184443E-3</v>
      </c>
      <c r="AD338">
        <f t="shared" si="87"/>
        <v>6.0309479631636149E-3</v>
      </c>
    </row>
    <row r="339" spans="1:30" hidden="1" x14ac:dyDescent="0.35">
      <c r="A339">
        <v>44749</v>
      </c>
      <c r="B339" s="2">
        <v>44749</v>
      </c>
      <c r="C339" t="s">
        <v>18</v>
      </c>
      <c r="D339" t="s">
        <v>155</v>
      </c>
      <c r="E339" t="s">
        <v>109</v>
      </c>
      <c r="F339" t="s">
        <v>21</v>
      </c>
      <c r="G339">
        <v>14</v>
      </c>
      <c r="H339" t="s">
        <v>22</v>
      </c>
      <c r="I339" t="s">
        <v>110</v>
      </c>
      <c r="J339" t="s">
        <v>444</v>
      </c>
      <c r="K339" t="s">
        <v>153</v>
      </c>
      <c r="L339">
        <v>0.70199999999999996</v>
      </c>
      <c r="M339">
        <v>8.82</v>
      </c>
      <c r="N339">
        <v>-0.88200000000000001</v>
      </c>
      <c r="O339" t="s">
        <v>176</v>
      </c>
      <c r="P339">
        <v>0.68300000000000005</v>
      </c>
      <c r="Q339">
        <v>1.8999999999999906E-2</v>
      </c>
      <c r="R339">
        <v>20.55</v>
      </c>
      <c r="S339">
        <v>-2.0550000000000002</v>
      </c>
      <c r="T339">
        <v>-1.173</v>
      </c>
      <c r="U339">
        <v>10.5</v>
      </c>
      <c r="V339">
        <f>U339/(2*3.14)</f>
        <v>1.6719745222929936</v>
      </c>
      <c r="W339">
        <f>V339</f>
        <v>1.6719745222929936</v>
      </c>
      <c r="X339">
        <f t="shared" si="85"/>
        <v>8.7823110851352979</v>
      </c>
      <c r="Y339">
        <f>(L339-P339)/P339</f>
        <v>2.781844802342592E-2</v>
      </c>
      <c r="Z339">
        <f t="shared" si="81"/>
        <v>1.4471740218857953E-6</v>
      </c>
      <c r="AA339">
        <f t="shared" si="82"/>
        <v>1.4471740218857954</v>
      </c>
      <c r="AB339">
        <f t="shared" si="83"/>
        <v>1.2709532454527452E-9</v>
      </c>
      <c r="AC339">
        <f t="shared" si="84"/>
        <v>1.2709532454527454E-3</v>
      </c>
      <c r="AD339">
        <f t="shared" si="87"/>
        <v>1.0835066031140198E-3</v>
      </c>
    </row>
    <row r="340" spans="1:30" hidden="1" x14ac:dyDescent="0.35">
      <c r="A340">
        <v>44763</v>
      </c>
      <c r="B340" s="2">
        <v>44763</v>
      </c>
      <c r="C340" t="s">
        <v>18</v>
      </c>
      <c r="D340" t="s">
        <v>181</v>
      </c>
      <c r="E340" t="s">
        <v>109</v>
      </c>
      <c r="F340" t="s">
        <v>21</v>
      </c>
      <c r="G340">
        <v>11</v>
      </c>
      <c r="H340" t="s">
        <v>22</v>
      </c>
      <c r="I340" t="s">
        <v>110</v>
      </c>
      <c r="J340" t="s">
        <v>444</v>
      </c>
      <c r="K340" t="s">
        <v>188</v>
      </c>
      <c r="L340">
        <v>0.71699999999999997</v>
      </c>
      <c r="M340">
        <v>14.95</v>
      </c>
      <c r="N340">
        <v>-1.4949999999999999</v>
      </c>
      <c r="O340" t="s">
        <v>189</v>
      </c>
      <c r="P340">
        <v>0.70499999999999996</v>
      </c>
      <c r="Q340">
        <v>1.2000000000000011E-2</v>
      </c>
      <c r="R340">
        <v>27.54</v>
      </c>
      <c r="S340">
        <v>-2.754</v>
      </c>
      <c r="T340">
        <v>-1.2590000000000001</v>
      </c>
      <c r="U340">
        <v>10.5</v>
      </c>
      <c r="V340">
        <f>U340/(2*3.14)</f>
        <v>1.6719745222929936</v>
      </c>
      <c r="W340">
        <f>V340</f>
        <v>1.6719745222929936</v>
      </c>
      <c r="X340">
        <f t="shared" si="85"/>
        <v>8.7823110851352979</v>
      </c>
      <c r="Y340">
        <f>(P340-L340)/L340</f>
        <v>-1.6736401673640183E-2</v>
      </c>
      <c r="Z340" t="e">
        <f t="shared" si="81"/>
        <v>#NUM!</v>
      </c>
      <c r="AA340" t="e">
        <f t="shared" si="82"/>
        <v>#NUM!</v>
      </c>
      <c r="AB340" t="e">
        <f t="shared" si="83"/>
        <v>#NUM!</v>
      </c>
      <c r="AC340" t="e">
        <f t="shared" si="84"/>
        <v>#NUM!</v>
      </c>
      <c r="AD340" t="e">
        <f t="shared" si="87"/>
        <v>#NUM!</v>
      </c>
    </row>
    <row r="341" spans="1:30" hidden="1" x14ac:dyDescent="0.35">
      <c r="A341">
        <v>44776</v>
      </c>
      <c r="B341" s="2">
        <v>44776</v>
      </c>
      <c r="C341" t="s">
        <v>18</v>
      </c>
      <c r="D341" t="s">
        <v>196</v>
      </c>
      <c r="E341" t="s">
        <v>109</v>
      </c>
      <c r="F341" t="s">
        <v>21</v>
      </c>
      <c r="G341">
        <v>11</v>
      </c>
      <c r="H341" t="s">
        <v>22</v>
      </c>
      <c r="I341" t="s">
        <v>110</v>
      </c>
      <c r="J341" t="s">
        <v>444</v>
      </c>
      <c r="K341" t="s">
        <v>134</v>
      </c>
      <c r="L341">
        <v>0.66800000000000004</v>
      </c>
      <c r="M341">
        <v>3.95</v>
      </c>
      <c r="N341">
        <v>-0.39500000000000002</v>
      </c>
      <c r="O341" t="s">
        <v>202</v>
      </c>
      <c r="P341">
        <v>0.56999999999999995</v>
      </c>
      <c r="Q341">
        <v>9.8000000000000087E-2</v>
      </c>
      <c r="R341">
        <v>16.41</v>
      </c>
      <c r="S341">
        <v>-1.641</v>
      </c>
      <c r="T341">
        <v>-1.246</v>
      </c>
      <c r="U341">
        <v>37.4</v>
      </c>
      <c r="V341">
        <f>U341/2</f>
        <v>18.7</v>
      </c>
      <c r="W341">
        <f>V341/10</f>
        <v>1.8699999999999999</v>
      </c>
      <c r="X341">
        <f t="shared" si="85"/>
        <v>10.985826070999998</v>
      </c>
      <c r="Y341">
        <f>(L341-P341)/P341</f>
        <v>0.17192982456140368</v>
      </c>
      <c r="Z341">
        <f t="shared" si="81"/>
        <v>1.3622735149536237E-5</v>
      </c>
      <c r="AA341">
        <f t="shared" si="82"/>
        <v>13.622735149536236</v>
      </c>
      <c r="AB341">
        <f t="shared" si="83"/>
        <v>1.4965699896410326E-8</v>
      </c>
      <c r="AC341">
        <f t="shared" si="84"/>
        <v>1.4965699896410325E-2</v>
      </c>
      <c r="AD341">
        <f t="shared" si="87"/>
        <v>1.201099510145291E-2</v>
      </c>
    </row>
    <row r="342" spans="1:30" hidden="1" x14ac:dyDescent="0.35">
      <c r="A342">
        <v>44790</v>
      </c>
      <c r="B342" s="2">
        <v>44790</v>
      </c>
      <c r="C342" t="s">
        <v>18</v>
      </c>
      <c r="D342" t="s">
        <v>214</v>
      </c>
      <c r="E342" t="s">
        <v>109</v>
      </c>
      <c r="F342" t="s">
        <v>21</v>
      </c>
      <c r="G342">
        <v>11</v>
      </c>
      <c r="H342" t="s">
        <v>22</v>
      </c>
      <c r="I342" t="s">
        <v>110</v>
      </c>
      <c r="J342" t="s">
        <v>444</v>
      </c>
      <c r="K342" t="s">
        <v>215</v>
      </c>
      <c r="L342">
        <v>0.70099999999999996</v>
      </c>
      <c r="M342">
        <v>16.57</v>
      </c>
      <c r="N342">
        <v>-1.657</v>
      </c>
      <c r="O342" t="s">
        <v>160</v>
      </c>
      <c r="P342">
        <v>0.65400000000000003</v>
      </c>
      <c r="Q342">
        <v>4.6999999999999931E-2</v>
      </c>
      <c r="R342">
        <v>29.61</v>
      </c>
      <c r="S342">
        <v>-2.9609999999999999</v>
      </c>
      <c r="T342">
        <v>-1.3039999999999998</v>
      </c>
      <c r="U342">
        <v>37.4</v>
      </c>
      <c r="V342">
        <f>U342/2</f>
        <v>18.7</v>
      </c>
      <c r="W342">
        <f>V342/10</f>
        <v>1.8699999999999999</v>
      </c>
      <c r="X342">
        <f t="shared" si="85"/>
        <v>10.985826070999998</v>
      </c>
      <c r="Y342">
        <f>(P342-L342)/L342</f>
        <v>-6.7047075606276652E-2</v>
      </c>
      <c r="Z342" t="e">
        <f t="shared" si="81"/>
        <v>#NUM!</v>
      </c>
      <c r="AA342" t="e">
        <f t="shared" si="82"/>
        <v>#NUM!</v>
      </c>
      <c r="AB342" t="e">
        <f t="shared" si="83"/>
        <v>#NUM!</v>
      </c>
      <c r="AC342" t="e">
        <f t="shared" si="84"/>
        <v>#NUM!</v>
      </c>
      <c r="AD342" t="e">
        <f t="shared" si="87"/>
        <v>#NUM!</v>
      </c>
    </row>
    <row r="343" spans="1:30" hidden="1" x14ac:dyDescent="0.35">
      <c r="A343">
        <v>44804</v>
      </c>
      <c r="B343" s="2">
        <v>44804</v>
      </c>
      <c r="C343" t="s">
        <v>18</v>
      </c>
      <c r="D343" t="s">
        <v>232</v>
      </c>
      <c r="E343" t="s">
        <v>109</v>
      </c>
      <c r="F343" t="s">
        <v>21</v>
      </c>
      <c r="G343">
        <v>10</v>
      </c>
      <c r="H343" t="s">
        <v>22</v>
      </c>
      <c r="I343" t="s">
        <v>110</v>
      </c>
      <c r="J343" t="s">
        <v>444</v>
      </c>
      <c r="K343" t="s">
        <v>226</v>
      </c>
      <c r="L343">
        <v>0.67500000000000004</v>
      </c>
      <c r="M343">
        <v>9.43</v>
      </c>
      <c r="N343">
        <v>-0.94299999999999995</v>
      </c>
      <c r="O343" t="s">
        <v>233</v>
      </c>
      <c r="P343">
        <v>0.629</v>
      </c>
      <c r="Q343">
        <v>4.6000000000000041E-2</v>
      </c>
      <c r="R343">
        <v>17.87</v>
      </c>
      <c r="S343">
        <v>-1.7870000000000001</v>
      </c>
      <c r="T343">
        <v>-0.84400000000000019</v>
      </c>
      <c r="U343">
        <v>37.4</v>
      </c>
      <c r="V343">
        <f>U343/2</f>
        <v>18.7</v>
      </c>
      <c r="W343">
        <f>V343/10</f>
        <v>1.8699999999999999</v>
      </c>
      <c r="X343">
        <f t="shared" si="85"/>
        <v>10.985826070999998</v>
      </c>
      <c r="Y343">
        <f>(L343-P343)/P343</f>
        <v>7.3131955484896732E-2</v>
      </c>
      <c r="Z343">
        <f t="shared" si="81"/>
        <v>4.756230654294515E-6</v>
      </c>
      <c r="AA343">
        <f t="shared" si="82"/>
        <v>4.756230654294515</v>
      </c>
      <c r="AB343">
        <f t="shared" si="83"/>
        <v>5.2251122721638064E-9</v>
      </c>
      <c r="AC343">
        <f t="shared" si="84"/>
        <v>5.2251122721638068E-3</v>
      </c>
      <c r="AD343">
        <f t="shared" si="87"/>
        <v>6.1908913177296278E-3</v>
      </c>
    </row>
    <row r="344" spans="1:30" hidden="1" x14ac:dyDescent="0.35">
      <c r="A344">
        <v>44722</v>
      </c>
      <c r="B344" s="2">
        <v>44722</v>
      </c>
      <c r="C344" t="s">
        <v>18</v>
      </c>
      <c r="D344" t="s">
        <v>19</v>
      </c>
      <c r="E344" t="s">
        <v>109</v>
      </c>
      <c r="F344" t="s">
        <v>21</v>
      </c>
      <c r="G344">
        <v>11</v>
      </c>
      <c r="H344" t="s">
        <v>28</v>
      </c>
      <c r="I344" t="s">
        <v>90</v>
      </c>
      <c r="J344" t="s">
        <v>443</v>
      </c>
      <c r="K344" t="s">
        <v>111</v>
      </c>
      <c r="L344">
        <v>0.61499999999999999</v>
      </c>
      <c r="M344">
        <v>2.41</v>
      </c>
      <c r="N344">
        <v>-0.24100000000000002</v>
      </c>
      <c r="O344" t="s">
        <v>112</v>
      </c>
      <c r="P344">
        <v>0.49299999999999999</v>
      </c>
      <c r="Q344">
        <v>0.122</v>
      </c>
      <c r="R344">
        <v>6.46</v>
      </c>
      <c r="S344">
        <v>-0.64600000000000002</v>
      </c>
      <c r="T344">
        <v>-0.40500000000000003</v>
      </c>
      <c r="U344">
        <v>17.75</v>
      </c>
      <c r="V344">
        <f>U344/(2*3.14)</f>
        <v>2.8264331210191083</v>
      </c>
      <c r="W344">
        <f>V344</f>
        <v>2.8264331210191083</v>
      </c>
      <c r="X344">
        <f t="shared" si="85"/>
        <v>25.09729602050286</v>
      </c>
      <c r="Y344">
        <f>(P344-L344)/L344</f>
        <v>-0.19837398373983739</v>
      </c>
      <c r="Z344" t="e">
        <f t="shared" si="81"/>
        <v>#NUM!</v>
      </c>
      <c r="AA344" t="e">
        <f t="shared" si="82"/>
        <v>#NUM!</v>
      </c>
      <c r="AB344" t="e">
        <f t="shared" si="83"/>
        <v>#NUM!</v>
      </c>
      <c r="AC344" t="e">
        <f t="shared" si="84"/>
        <v>#NUM!</v>
      </c>
      <c r="AD344" t="e">
        <f t="shared" si="87"/>
        <v>#NUM!</v>
      </c>
    </row>
    <row r="345" spans="1:30" hidden="1" x14ac:dyDescent="0.35">
      <c r="A345">
        <v>44734</v>
      </c>
      <c r="B345" s="2">
        <v>44734</v>
      </c>
      <c r="C345" t="s">
        <v>18</v>
      </c>
      <c r="D345" t="s">
        <v>141</v>
      </c>
      <c r="E345" t="s">
        <v>109</v>
      </c>
      <c r="F345" t="s">
        <v>21</v>
      </c>
      <c r="G345">
        <v>9</v>
      </c>
      <c r="H345" t="s">
        <v>28</v>
      </c>
      <c r="I345" t="s">
        <v>90</v>
      </c>
      <c r="J345" t="s">
        <v>443</v>
      </c>
      <c r="K345" t="s">
        <v>145</v>
      </c>
      <c r="L345">
        <v>0.82699999999999996</v>
      </c>
      <c r="M345">
        <v>2.61</v>
      </c>
      <c r="N345">
        <v>-0.26100000000000001</v>
      </c>
      <c r="O345" t="s">
        <v>147</v>
      </c>
      <c r="P345">
        <v>0.66200000000000003</v>
      </c>
      <c r="Q345">
        <v>0.16499999999999992</v>
      </c>
      <c r="R345">
        <v>4.45</v>
      </c>
      <c r="S345">
        <v>-0.44500000000000001</v>
      </c>
      <c r="T345">
        <v>-0.184</v>
      </c>
      <c r="U345">
        <v>17.75</v>
      </c>
      <c r="V345">
        <f>U345/(2*3.14)</f>
        <v>2.8264331210191083</v>
      </c>
      <c r="W345">
        <f>V345</f>
        <v>2.8264331210191083</v>
      </c>
      <c r="X345">
        <f t="shared" si="85"/>
        <v>25.09729602050286</v>
      </c>
      <c r="Y345">
        <f>(L345-P345)/P345</f>
        <v>0.24924471299093642</v>
      </c>
      <c r="Z345">
        <f t="shared" si="81"/>
        <v>2.1517584232208734E-5</v>
      </c>
      <c r="AA345">
        <f t="shared" si="82"/>
        <v>21.517584232208733</v>
      </c>
      <c r="AB345">
        <f t="shared" si="83"/>
        <v>5.4003318112184735E-8</v>
      </c>
      <c r="AC345">
        <f t="shared" si="84"/>
        <v>5.4003318112184735E-2</v>
      </c>
      <c r="AD345">
        <f t="shared" si="87"/>
        <v>0.29349629408796052</v>
      </c>
    </row>
    <row r="346" spans="1:30" hidden="1" x14ac:dyDescent="0.35">
      <c r="A346">
        <v>44749</v>
      </c>
      <c r="B346" s="2">
        <v>44749</v>
      </c>
      <c r="C346" t="s">
        <v>18</v>
      </c>
      <c r="D346" t="s">
        <v>155</v>
      </c>
      <c r="E346" t="s">
        <v>109</v>
      </c>
      <c r="F346" t="s">
        <v>21</v>
      </c>
      <c r="G346">
        <v>10</v>
      </c>
      <c r="H346" t="s">
        <v>28</v>
      </c>
      <c r="I346" t="s">
        <v>90</v>
      </c>
      <c r="J346" t="s">
        <v>443</v>
      </c>
      <c r="K346" t="s">
        <v>153</v>
      </c>
      <c r="L346">
        <v>0.91800000000000004</v>
      </c>
      <c r="M346">
        <v>5.24</v>
      </c>
      <c r="N346">
        <v>-0.52400000000000002</v>
      </c>
      <c r="O346" t="s">
        <v>176</v>
      </c>
      <c r="P346">
        <v>0.748</v>
      </c>
      <c r="Q346">
        <v>0.17000000000000004</v>
      </c>
      <c r="R346">
        <v>6.75</v>
      </c>
      <c r="S346">
        <v>-0.67500000000000004</v>
      </c>
      <c r="T346">
        <v>-0.15100000000000002</v>
      </c>
      <c r="U346">
        <v>17.75</v>
      </c>
      <c r="V346">
        <f>U346/(2*3.14)</f>
        <v>2.8264331210191083</v>
      </c>
      <c r="W346">
        <f>V346</f>
        <v>2.8264331210191083</v>
      </c>
      <c r="X346">
        <f t="shared" si="85"/>
        <v>25.09729602050286</v>
      </c>
      <c r="Y346">
        <f>(L346-P346)/P346</f>
        <v>0.22727272727272732</v>
      </c>
      <c r="Z346">
        <f t="shared" si="81"/>
        <v>1.9206875295329234E-5</v>
      </c>
      <c r="AA346">
        <f t="shared" si="82"/>
        <v>19.206875295329233</v>
      </c>
      <c r="AB346">
        <f t="shared" si="83"/>
        <v>4.820406349157611E-8</v>
      </c>
      <c r="AC346">
        <f t="shared" si="84"/>
        <v>4.8204063491576105E-2</v>
      </c>
      <c r="AD346">
        <f t="shared" si="87"/>
        <v>0.31923220855348411</v>
      </c>
    </row>
    <row r="347" spans="1:30" hidden="1" x14ac:dyDescent="0.35">
      <c r="A347">
        <v>44763</v>
      </c>
      <c r="B347" s="2">
        <v>44763</v>
      </c>
      <c r="C347" t="s">
        <v>18</v>
      </c>
      <c r="D347" t="s">
        <v>181</v>
      </c>
      <c r="E347" t="s">
        <v>109</v>
      </c>
      <c r="F347" t="s">
        <v>21</v>
      </c>
      <c r="G347">
        <v>9</v>
      </c>
      <c r="H347" t="s">
        <v>28</v>
      </c>
      <c r="I347" t="s">
        <v>90</v>
      </c>
      <c r="J347" t="s">
        <v>443</v>
      </c>
      <c r="K347" t="s">
        <v>188</v>
      </c>
      <c r="L347">
        <v>0.95899999999999996</v>
      </c>
      <c r="M347">
        <v>8.27</v>
      </c>
      <c r="N347">
        <v>-0.82699999999999996</v>
      </c>
      <c r="O347" t="s">
        <v>189</v>
      </c>
      <c r="P347">
        <v>0.78700000000000003</v>
      </c>
      <c r="Q347">
        <v>0.17199999999999993</v>
      </c>
      <c r="R347">
        <v>25.41</v>
      </c>
      <c r="S347">
        <v>-2.5409999999999999</v>
      </c>
      <c r="T347">
        <v>-1.714</v>
      </c>
      <c r="U347">
        <v>17.75</v>
      </c>
      <c r="V347">
        <f>U347/(2*3.14)</f>
        <v>2.8264331210191083</v>
      </c>
      <c r="W347">
        <f>V347</f>
        <v>2.8264331210191083</v>
      </c>
      <c r="X347">
        <f t="shared" si="85"/>
        <v>25.09729602050286</v>
      </c>
      <c r="Y347">
        <f>(L347-P347)/P347</f>
        <v>0.21855146124523497</v>
      </c>
      <c r="Z347">
        <f t="shared" si="81"/>
        <v>1.8303644998638017E-5</v>
      </c>
      <c r="AA347">
        <f t="shared" si="82"/>
        <v>18.303644998638017</v>
      </c>
      <c r="AB347">
        <f t="shared" si="83"/>
        <v>4.5937199678501499E-8</v>
      </c>
      <c r="AC347">
        <f t="shared" si="84"/>
        <v>4.5937199678501496E-2</v>
      </c>
      <c r="AD347">
        <f t="shared" si="87"/>
        <v>2.6801166673571467E-2</v>
      </c>
    </row>
    <row r="348" spans="1:30" hidden="1" x14ac:dyDescent="0.35">
      <c r="A348">
        <v>44776</v>
      </c>
      <c r="B348" s="2">
        <v>44776</v>
      </c>
      <c r="C348" t="s">
        <v>18</v>
      </c>
      <c r="D348" t="s">
        <v>196</v>
      </c>
      <c r="E348" t="s">
        <v>109</v>
      </c>
      <c r="F348" t="s">
        <v>21</v>
      </c>
      <c r="G348">
        <v>10</v>
      </c>
      <c r="H348" t="s">
        <v>28</v>
      </c>
      <c r="I348" t="s">
        <v>90</v>
      </c>
      <c r="J348" t="s">
        <v>443</v>
      </c>
      <c r="K348" t="s">
        <v>134</v>
      </c>
      <c r="L348">
        <v>0.94499999999999995</v>
      </c>
      <c r="M348">
        <v>5.32</v>
      </c>
      <c r="N348">
        <v>-0.53200000000000003</v>
      </c>
      <c r="O348" t="s">
        <v>202</v>
      </c>
      <c r="P348">
        <v>0.80900000000000005</v>
      </c>
      <c r="Q348">
        <v>0.1359999999999999</v>
      </c>
      <c r="R348">
        <v>12.91</v>
      </c>
      <c r="S348">
        <v>-1.2909999999999999</v>
      </c>
      <c r="T348">
        <v>-0.7589999999999999</v>
      </c>
      <c r="U348">
        <v>53.8</v>
      </c>
      <c r="V348">
        <f>U348/2</f>
        <v>26.9</v>
      </c>
      <c r="W348">
        <f>V348/10</f>
        <v>2.69</v>
      </c>
      <c r="X348">
        <f t="shared" si="85"/>
        <v>22.732859398999999</v>
      </c>
      <c r="Y348">
        <f>(P348-L348)/L348</f>
        <v>-0.1439153439153438</v>
      </c>
      <c r="Z348" t="e">
        <f t="shared" si="81"/>
        <v>#NUM!</v>
      </c>
      <c r="AA348" t="e">
        <f t="shared" si="82"/>
        <v>#NUM!</v>
      </c>
      <c r="AB348" t="e">
        <f t="shared" si="83"/>
        <v>#NUM!</v>
      </c>
      <c r="AC348" t="e">
        <f t="shared" si="84"/>
        <v>#NUM!</v>
      </c>
      <c r="AD348" t="e">
        <f t="shared" si="87"/>
        <v>#NUM!</v>
      </c>
    </row>
    <row r="349" spans="1:30" hidden="1" x14ac:dyDescent="0.35">
      <c r="A349">
        <v>44790</v>
      </c>
      <c r="B349" s="2">
        <v>44790</v>
      </c>
      <c r="C349" t="s">
        <v>18</v>
      </c>
      <c r="D349" t="s">
        <v>214</v>
      </c>
      <c r="E349" t="s">
        <v>109</v>
      </c>
      <c r="F349" t="s">
        <v>21</v>
      </c>
      <c r="G349">
        <v>9</v>
      </c>
      <c r="H349" t="s">
        <v>28</v>
      </c>
      <c r="I349" t="s">
        <v>90</v>
      </c>
      <c r="J349" t="s">
        <v>443</v>
      </c>
      <c r="K349" t="s">
        <v>215</v>
      </c>
      <c r="L349">
        <v>0.93700000000000006</v>
      </c>
      <c r="M349">
        <v>10.73</v>
      </c>
      <c r="N349">
        <v>-1.073</v>
      </c>
      <c r="O349" t="s">
        <v>160</v>
      </c>
      <c r="P349">
        <v>0.88500000000000001</v>
      </c>
      <c r="Q349">
        <v>5.2000000000000046E-2</v>
      </c>
      <c r="R349">
        <v>17.87</v>
      </c>
      <c r="S349">
        <v>-1.7870000000000001</v>
      </c>
      <c r="T349">
        <v>-0.71400000000000019</v>
      </c>
      <c r="U349">
        <v>53.8</v>
      </c>
      <c r="V349">
        <f>U349/2</f>
        <v>26.9</v>
      </c>
      <c r="W349">
        <f>V349/10</f>
        <v>2.69</v>
      </c>
      <c r="X349">
        <f t="shared" si="85"/>
        <v>22.732859398999999</v>
      </c>
      <c r="Y349">
        <f t="shared" ref="Y349:Y355" si="88">(L349-P349)/P349</f>
        <v>5.8757062146892705E-2</v>
      </c>
      <c r="Z349">
        <f t="shared" si="81"/>
        <v>3.6329541025716798E-6</v>
      </c>
      <c r="AA349">
        <f t="shared" si="82"/>
        <v>3.6329541025716798</v>
      </c>
      <c r="AB349">
        <f t="shared" si="83"/>
        <v>8.2587434816782214E-9</v>
      </c>
      <c r="AC349">
        <f t="shared" si="84"/>
        <v>8.2587434816782206E-3</v>
      </c>
      <c r="AD349">
        <f t="shared" si="87"/>
        <v>1.1566867621398065E-2</v>
      </c>
    </row>
    <row r="350" spans="1:30" hidden="1" x14ac:dyDescent="0.35">
      <c r="A350">
        <v>44804</v>
      </c>
      <c r="B350" s="2">
        <v>44804</v>
      </c>
      <c r="C350" t="s">
        <v>18</v>
      </c>
      <c r="D350" t="s">
        <v>232</v>
      </c>
      <c r="E350" t="s">
        <v>109</v>
      </c>
      <c r="F350" t="s">
        <v>21</v>
      </c>
      <c r="G350">
        <v>9</v>
      </c>
      <c r="H350" t="s">
        <v>28</v>
      </c>
      <c r="I350" t="s">
        <v>90</v>
      </c>
      <c r="J350" t="s">
        <v>443</v>
      </c>
      <c r="K350" t="s">
        <v>226</v>
      </c>
      <c r="L350">
        <v>0.95799999999999996</v>
      </c>
      <c r="M350">
        <v>7.42</v>
      </c>
      <c r="N350">
        <v>-0.74199999999999999</v>
      </c>
      <c r="O350" t="s">
        <v>233</v>
      </c>
      <c r="P350">
        <v>0.84099999999999997</v>
      </c>
      <c r="Q350">
        <v>0.11699999999999999</v>
      </c>
      <c r="R350">
        <v>18.850000000000001</v>
      </c>
      <c r="S350">
        <v>-1.8850000000000002</v>
      </c>
      <c r="T350">
        <v>-1.1430000000000002</v>
      </c>
      <c r="U350">
        <v>53.8</v>
      </c>
      <c r="V350">
        <f>U350/2</f>
        <v>26.9</v>
      </c>
      <c r="W350">
        <f>V350/10</f>
        <v>2.69</v>
      </c>
      <c r="X350">
        <f t="shared" si="85"/>
        <v>22.732859398999999</v>
      </c>
      <c r="Y350">
        <f t="shared" si="88"/>
        <v>0.13912009512485135</v>
      </c>
      <c r="Z350">
        <f t="shared" si="81"/>
        <v>1.0496871636826431E-5</v>
      </c>
      <c r="AA350">
        <f t="shared" si="82"/>
        <v>10.49687163682643</v>
      </c>
      <c r="AB350">
        <f t="shared" si="83"/>
        <v>2.3862390704932623E-8</v>
      </c>
      <c r="AC350">
        <f t="shared" si="84"/>
        <v>2.386239070493262E-2</v>
      </c>
      <c r="AD350">
        <f t="shared" si="87"/>
        <v>2.0876982244035534E-2</v>
      </c>
    </row>
    <row r="351" spans="1:30" hidden="1" x14ac:dyDescent="0.35">
      <c r="A351">
        <v>44722</v>
      </c>
      <c r="B351" s="2">
        <v>44722</v>
      </c>
      <c r="C351" t="s">
        <v>18</v>
      </c>
      <c r="D351" t="s">
        <v>19</v>
      </c>
      <c r="E351" t="s">
        <v>109</v>
      </c>
      <c r="F351" t="s">
        <v>21</v>
      </c>
      <c r="G351">
        <v>6</v>
      </c>
      <c r="H351" t="s">
        <v>27</v>
      </c>
      <c r="I351" t="s">
        <v>120</v>
      </c>
      <c r="J351" t="s">
        <v>442</v>
      </c>
      <c r="K351" t="s">
        <v>117</v>
      </c>
      <c r="L351">
        <v>0.68500000000000005</v>
      </c>
      <c r="M351">
        <v>1.53</v>
      </c>
      <c r="N351">
        <v>-0.153</v>
      </c>
      <c r="O351" t="s">
        <v>118</v>
      </c>
      <c r="P351">
        <v>0.47599999999999998</v>
      </c>
      <c r="Q351">
        <v>0.20900000000000007</v>
      </c>
      <c r="R351">
        <v>1.18</v>
      </c>
      <c r="S351">
        <v>-0.11799999999999999</v>
      </c>
      <c r="T351">
        <v>3.5000000000000003E-2</v>
      </c>
      <c r="U351">
        <v>29</v>
      </c>
      <c r="V351">
        <f>U351/(2*3.14)</f>
        <v>4.6178343949044587</v>
      </c>
      <c r="W351">
        <f>V351</f>
        <v>4.6178343949044587</v>
      </c>
      <c r="X351">
        <f t="shared" si="85"/>
        <v>66.992504513367692</v>
      </c>
      <c r="Y351">
        <f t="shared" si="88"/>
        <v>0.439075630252101</v>
      </c>
      <c r="Z351">
        <f t="shared" si="81"/>
        <v>4.3202898103165158E-5</v>
      </c>
      <c r="AA351">
        <f t="shared" si="82"/>
        <v>43.202898103165161</v>
      </c>
      <c r="AB351">
        <f t="shared" si="83"/>
        <v>2.8942703461668563E-7</v>
      </c>
      <c r="AC351">
        <f t="shared" si="84"/>
        <v>0.28942703461668567</v>
      </c>
      <c r="AD351">
        <f t="shared" si="87"/>
        <v>8.2693438461910187</v>
      </c>
    </row>
    <row r="352" spans="1:30" hidden="1" x14ac:dyDescent="0.35">
      <c r="A352">
        <v>44734</v>
      </c>
      <c r="B352" s="2">
        <v>44734</v>
      </c>
      <c r="C352" t="s">
        <v>18</v>
      </c>
      <c r="D352" t="s">
        <v>141</v>
      </c>
      <c r="E352" t="s">
        <v>109</v>
      </c>
      <c r="F352" t="s">
        <v>21</v>
      </c>
      <c r="G352">
        <v>3</v>
      </c>
      <c r="H352" t="s">
        <v>27</v>
      </c>
      <c r="I352" t="s">
        <v>120</v>
      </c>
      <c r="J352" t="s">
        <v>442</v>
      </c>
      <c r="K352" t="s">
        <v>69</v>
      </c>
      <c r="L352">
        <v>0.64600000000000002</v>
      </c>
      <c r="M352">
        <v>1.46</v>
      </c>
      <c r="N352">
        <v>-0.14599999999999999</v>
      </c>
      <c r="O352" t="s">
        <v>135</v>
      </c>
      <c r="P352">
        <v>0.47099999999999997</v>
      </c>
      <c r="Q352">
        <v>0.17500000000000004</v>
      </c>
      <c r="R352">
        <v>14.24</v>
      </c>
      <c r="S352">
        <v>-1.4239999999999999</v>
      </c>
      <c r="T352">
        <v>-1.278</v>
      </c>
      <c r="U352">
        <v>29</v>
      </c>
      <c r="V352">
        <f>U352/(2*3.14)</f>
        <v>4.6178343949044587</v>
      </c>
      <c r="W352">
        <f>V352</f>
        <v>4.6178343949044587</v>
      </c>
      <c r="X352">
        <f t="shared" si="85"/>
        <v>66.992504513367692</v>
      </c>
      <c r="Y352">
        <f t="shared" si="88"/>
        <v>0.37154989384288761</v>
      </c>
      <c r="Z352">
        <f t="shared" si="81"/>
        <v>3.517532045544308E-5</v>
      </c>
      <c r="AA352">
        <f t="shared" si="82"/>
        <v>35.175320455443078</v>
      </c>
      <c r="AB352">
        <f t="shared" si="83"/>
        <v>2.3564828143704256E-7</v>
      </c>
      <c r="AC352">
        <f t="shared" si="84"/>
        <v>0.23564828143704253</v>
      </c>
      <c r="AD352">
        <f t="shared" si="87"/>
        <v>0.18438832663305363</v>
      </c>
    </row>
    <row r="353" spans="1:31" hidden="1" x14ac:dyDescent="0.35">
      <c r="A353">
        <v>44749</v>
      </c>
      <c r="B353" s="2">
        <v>44749</v>
      </c>
      <c r="C353" t="s">
        <v>18</v>
      </c>
      <c r="D353" t="s">
        <v>155</v>
      </c>
      <c r="E353" t="s">
        <v>109</v>
      </c>
      <c r="F353" t="s">
        <v>21</v>
      </c>
      <c r="G353">
        <v>6</v>
      </c>
      <c r="H353" t="s">
        <v>27</v>
      </c>
      <c r="I353" t="s">
        <v>120</v>
      </c>
      <c r="J353" t="s">
        <v>442</v>
      </c>
      <c r="K353" t="s">
        <v>174</v>
      </c>
      <c r="L353">
        <v>0.68799999999999994</v>
      </c>
      <c r="M353">
        <v>1.58</v>
      </c>
      <c r="N353">
        <v>-0.158</v>
      </c>
      <c r="O353" t="s">
        <v>175</v>
      </c>
      <c r="P353">
        <v>0.503</v>
      </c>
      <c r="Q353">
        <v>0.18499999999999994</v>
      </c>
      <c r="R353">
        <v>8.7799999999999994</v>
      </c>
      <c r="S353">
        <v>-0.87799999999999989</v>
      </c>
      <c r="T353">
        <v>-0.71999999999999986</v>
      </c>
      <c r="U353">
        <v>29</v>
      </c>
      <c r="V353">
        <f>U353/(2*3.14)</f>
        <v>4.6178343949044587</v>
      </c>
      <c r="W353">
        <f>V353</f>
        <v>4.6178343949044587</v>
      </c>
      <c r="X353">
        <f t="shared" si="85"/>
        <v>66.992504513367692</v>
      </c>
      <c r="Y353">
        <f t="shared" si="88"/>
        <v>0.36779324055665991</v>
      </c>
      <c r="Z353">
        <f t="shared" si="81"/>
        <v>3.4738028685205285E-5</v>
      </c>
      <c r="AA353">
        <f t="shared" si="82"/>
        <v>34.738028685205286</v>
      </c>
      <c r="AB353">
        <f t="shared" si="83"/>
        <v>2.3271875434791115E-7</v>
      </c>
      <c r="AC353">
        <f t="shared" si="84"/>
        <v>0.23271875434791117</v>
      </c>
      <c r="AD353">
        <f t="shared" si="87"/>
        <v>0.32322049214987669</v>
      </c>
    </row>
    <row r="354" spans="1:31" hidden="1" x14ac:dyDescent="0.35">
      <c r="A354">
        <v>44763</v>
      </c>
      <c r="B354" s="2">
        <v>44763</v>
      </c>
      <c r="C354" t="s">
        <v>18</v>
      </c>
      <c r="D354" t="s">
        <v>181</v>
      </c>
      <c r="E354" t="s">
        <v>109</v>
      </c>
      <c r="F354" t="s">
        <v>21</v>
      </c>
      <c r="G354">
        <v>15</v>
      </c>
      <c r="H354" t="s">
        <v>27</v>
      </c>
      <c r="I354" t="s">
        <v>120</v>
      </c>
      <c r="J354" t="s">
        <v>442</v>
      </c>
      <c r="K354" t="s">
        <v>188</v>
      </c>
      <c r="L354">
        <v>0.67800000000000005</v>
      </c>
      <c r="M354">
        <v>2.19</v>
      </c>
      <c r="N354">
        <v>-0.219</v>
      </c>
      <c r="O354" t="s">
        <v>189</v>
      </c>
      <c r="P354">
        <v>0.505</v>
      </c>
      <c r="Q354">
        <v>0.17300000000000004</v>
      </c>
      <c r="R354">
        <v>28.76</v>
      </c>
      <c r="S354">
        <v>-2.8760000000000003</v>
      </c>
      <c r="T354">
        <v>-2.6570000000000005</v>
      </c>
      <c r="U354">
        <v>29</v>
      </c>
      <c r="V354">
        <f>U354/(2*3.14)</f>
        <v>4.6178343949044587</v>
      </c>
      <c r="W354">
        <f>V354</f>
        <v>4.6178343949044587</v>
      </c>
      <c r="X354">
        <f t="shared" si="85"/>
        <v>66.992504513367692</v>
      </c>
      <c r="Y354">
        <f t="shared" si="88"/>
        <v>0.34257425742574266</v>
      </c>
      <c r="Z354">
        <f t="shared" si="81"/>
        <v>3.1829515493994892E-5</v>
      </c>
      <c r="AA354">
        <f t="shared" si="82"/>
        <v>31.829515493994894</v>
      </c>
      <c r="AB354">
        <f t="shared" si="83"/>
        <v>2.1323389603897599E-7</v>
      </c>
      <c r="AC354">
        <f t="shared" si="84"/>
        <v>0.213233896038976</v>
      </c>
      <c r="AD354">
        <f t="shared" si="87"/>
        <v>8.0253630424906269E-2</v>
      </c>
    </row>
    <row r="355" spans="1:31" hidden="1" x14ac:dyDescent="0.35">
      <c r="A355">
        <v>44777</v>
      </c>
      <c r="B355" s="2">
        <v>44777</v>
      </c>
      <c r="C355" t="s">
        <v>18</v>
      </c>
      <c r="D355" t="s">
        <v>196</v>
      </c>
      <c r="E355" t="s">
        <v>109</v>
      </c>
      <c r="F355" t="s">
        <v>21</v>
      </c>
      <c r="G355">
        <v>11</v>
      </c>
      <c r="H355" t="s">
        <v>27</v>
      </c>
      <c r="I355" t="s">
        <v>120</v>
      </c>
      <c r="J355" t="s">
        <v>442</v>
      </c>
      <c r="K355" t="s">
        <v>87</v>
      </c>
      <c r="L355">
        <v>0.69499999999999995</v>
      </c>
      <c r="M355">
        <v>9.1300000000000008</v>
      </c>
      <c r="N355">
        <v>-0.91300000000000003</v>
      </c>
      <c r="O355" t="s">
        <v>180</v>
      </c>
      <c r="P355">
        <v>0.50700000000000001</v>
      </c>
      <c r="Q355">
        <v>0.18799999999999994</v>
      </c>
      <c r="R355">
        <v>11.35</v>
      </c>
      <c r="S355">
        <v>-1.135</v>
      </c>
      <c r="T355">
        <v>-0.22199999999999998</v>
      </c>
      <c r="U355">
        <v>89.724999999999994</v>
      </c>
      <c r="V355">
        <f>U355/2</f>
        <v>44.862499999999997</v>
      </c>
      <c r="W355">
        <f>V355/10</f>
        <v>4.4862500000000001</v>
      </c>
      <c r="X355">
        <f t="shared" si="85"/>
        <v>63.229019694359373</v>
      </c>
      <c r="Y355">
        <f t="shared" si="88"/>
        <v>0.37080867850098609</v>
      </c>
      <c r="Z355">
        <f t="shared" si="81"/>
        <v>3.5088958345628122E-5</v>
      </c>
      <c r="AA355">
        <f t="shared" si="82"/>
        <v>35.088958345628122</v>
      </c>
      <c r="AB355">
        <f t="shared" si="83"/>
        <v>2.2186404382902763E-7</v>
      </c>
      <c r="AC355">
        <f t="shared" si="84"/>
        <v>0.22186404382902764</v>
      </c>
      <c r="AD355">
        <f t="shared" si="87"/>
        <v>0.99938758481543988</v>
      </c>
    </row>
    <row r="356" spans="1:31" hidden="1" x14ac:dyDescent="0.35">
      <c r="A356">
        <v>44790</v>
      </c>
      <c r="B356" s="9">
        <v>44790</v>
      </c>
      <c r="C356" t="s">
        <v>18</v>
      </c>
      <c r="D356" t="s">
        <v>214</v>
      </c>
      <c r="E356" t="s">
        <v>109</v>
      </c>
      <c r="F356" t="s">
        <v>21</v>
      </c>
      <c r="G356">
        <v>15</v>
      </c>
      <c r="H356" t="s">
        <v>27</v>
      </c>
      <c r="I356" t="s">
        <v>120</v>
      </c>
      <c r="J356" t="s">
        <v>442</v>
      </c>
      <c r="K356" t="s">
        <v>215</v>
      </c>
      <c r="L356">
        <v>0.70199999999999996</v>
      </c>
      <c r="M356">
        <v>6.89</v>
      </c>
      <c r="N356">
        <v>-0.68899999999999995</v>
      </c>
      <c r="O356" t="s">
        <v>160</v>
      </c>
      <c r="P356">
        <v>0.50900000000000001</v>
      </c>
      <c r="Q356">
        <v>0.19299999999999995</v>
      </c>
      <c r="R356">
        <v>2.89</v>
      </c>
      <c r="S356">
        <v>-0.28900000000000003</v>
      </c>
      <c r="T356">
        <v>0.39999999999999991</v>
      </c>
      <c r="U356">
        <v>89.724999999999994</v>
      </c>
      <c r="V356">
        <f>U356/2</f>
        <v>44.862499999999997</v>
      </c>
      <c r="W356">
        <f>V356/10</f>
        <v>4.4862500000000001</v>
      </c>
      <c r="X356">
        <f t="shared" si="85"/>
        <v>63.229019694359373</v>
      </c>
      <c r="Y356">
        <f>(P356-L356)/L356</f>
        <v>-0.27492877492877488</v>
      </c>
      <c r="Z356" t="e">
        <f t="shared" si="81"/>
        <v>#NUM!</v>
      </c>
      <c r="AA356" t="e">
        <f t="shared" si="82"/>
        <v>#NUM!</v>
      </c>
      <c r="AB356" t="e">
        <f t="shared" si="83"/>
        <v>#NUM!</v>
      </c>
      <c r="AC356" t="e">
        <f t="shared" si="84"/>
        <v>#NUM!</v>
      </c>
      <c r="AD356" t="e">
        <f t="shared" si="87"/>
        <v>#NUM!</v>
      </c>
    </row>
    <row r="357" spans="1:31" hidden="1" x14ac:dyDescent="0.35">
      <c r="A357">
        <v>44804</v>
      </c>
      <c r="B357" s="2">
        <v>44804</v>
      </c>
      <c r="C357" t="s">
        <v>18</v>
      </c>
      <c r="D357" t="s">
        <v>232</v>
      </c>
      <c r="E357" t="s">
        <v>109</v>
      </c>
      <c r="F357" t="s">
        <v>21</v>
      </c>
      <c r="G357">
        <v>13</v>
      </c>
      <c r="H357" t="s">
        <v>27</v>
      </c>
      <c r="I357" t="s">
        <v>120</v>
      </c>
      <c r="J357" t="s">
        <v>442</v>
      </c>
      <c r="K357" t="s">
        <v>226</v>
      </c>
      <c r="L357">
        <v>0.68500000000000005</v>
      </c>
      <c r="M357">
        <v>3.28</v>
      </c>
      <c r="N357">
        <v>-0.32799999999999996</v>
      </c>
      <c r="O357" t="s">
        <v>233</v>
      </c>
      <c r="P357">
        <v>0.52200000000000002</v>
      </c>
      <c r="Q357">
        <v>0.16300000000000003</v>
      </c>
      <c r="R357">
        <v>4.1399999999999997</v>
      </c>
      <c r="S357">
        <v>-0.41399999999999998</v>
      </c>
      <c r="T357">
        <v>-8.6000000000000021E-2</v>
      </c>
      <c r="U357">
        <v>89.724999999999994</v>
      </c>
      <c r="V357">
        <f>U357/2</f>
        <v>44.862499999999997</v>
      </c>
      <c r="W357">
        <f>V357/10</f>
        <v>4.4862500000000001</v>
      </c>
      <c r="X357">
        <f t="shared" si="85"/>
        <v>63.229019694359373</v>
      </c>
      <c r="Y357">
        <f>(L357-P357)/P357</f>
        <v>0.31226053639846746</v>
      </c>
      <c r="Z357">
        <f t="shared" si="81"/>
        <v>2.8398638095148312E-5</v>
      </c>
      <c r="AA357">
        <f t="shared" si="82"/>
        <v>28.398638095148311</v>
      </c>
      <c r="AB357">
        <f t="shared" si="83"/>
        <v>1.795618047411117E-7</v>
      </c>
      <c r="AC357">
        <f t="shared" si="84"/>
        <v>0.17956180474111169</v>
      </c>
      <c r="AD357">
        <f t="shared" si="87"/>
        <v>2.0879279621059492</v>
      </c>
      <c r="AE357">
        <v>34.764699999999998</v>
      </c>
    </row>
    <row r="358" spans="1:31" hidden="1" x14ac:dyDescent="0.35">
      <c r="A358">
        <v>44722</v>
      </c>
      <c r="B358" s="2">
        <v>44722</v>
      </c>
      <c r="C358" t="s">
        <v>18</v>
      </c>
      <c r="D358" t="s">
        <v>19</v>
      </c>
      <c r="E358" t="s">
        <v>109</v>
      </c>
      <c r="F358" t="s">
        <v>21</v>
      </c>
      <c r="G358">
        <v>3</v>
      </c>
      <c r="H358" t="s">
        <v>39</v>
      </c>
      <c r="I358" t="s">
        <v>119</v>
      </c>
      <c r="J358" t="s">
        <v>441</v>
      </c>
      <c r="K358" t="s">
        <v>117</v>
      </c>
      <c r="L358">
        <v>0.69699999999999995</v>
      </c>
      <c r="M358">
        <v>3.21</v>
      </c>
      <c r="N358">
        <v>-0.32100000000000001</v>
      </c>
      <c r="O358" t="s">
        <v>118</v>
      </c>
      <c r="P358">
        <v>0.498</v>
      </c>
      <c r="Q358">
        <v>0.19899999999999995</v>
      </c>
      <c r="R358">
        <v>7.79</v>
      </c>
      <c r="S358">
        <v>-0.77900000000000003</v>
      </c>
      <c r="T358">
        <v>-0.45800000000000002</v>
      </c>
      <c r="U358">
        <v>27.25</v>
      </c>
      <c r="V358">
        <f>U358/(2*3.14)</f>
        <v>4.3391719745222925</v>
      </c>
      <c r="W358">
        <f>V358</f>
        <v>4.3391719745222925</v>
      </c>
      <c r="X358">
        <f t="shared" si="85"/>
        <v>59.151155330211154</v>
      </c>
      <c r="Y358">
        <f>(L358-P358)/P358</f>
        <v>0.39959839357429711</v>
      </c>
      <c r="Z358">
        <f t="shared" si="81"/>
        <v>3.847208977662001E-5</v>
      </c>
      <c r="AA358">
        <f t="shared" si="82"/>
        <v>38.47208977662001</v>
      </c>
      <c r="AB358">
        <f t="shared" si="83"/>
        <v>2.2756685582546788E-7</v>
      </c>
      <c r="AC358">
        <f t="shared" si="84"/>
        <v>0.22756685582546787</v>
      </c>
      <c r="AD358">
        <f t="shared" si="87"/>
        <v>0.4968708642477464</v>
      </c>
      <c r="AE358">
        <v>34.764699999999998</v>
      </c>
    </row>
    <row r="359" spans="1:31" hidden="1" x14ac:dyDescent="0.35">
      <c r="A359">
        <v>44749</v>
      </c>
      <c r="B359" s="2">
        <v>44749</v>
      </c>
      <c r="C359" t="s">
        <v>18</v>
      </c>
      <c r="D359" t="s">
        <v>155</v>
      </c>
      <c r="E359" t="s">
        <v>109</v>
      </c>
      <c r="F359" t="s">
        <v>21</v>
      </c>
      <c r="G359">
        <v>12</v>
      </c>
      <c r="H359" t="s">
        <v>39</v>
      </c>
      <c r="I359" t="s">
        <v>119</v>
      </c>
      <c r="J359" t="s">
        <v>441</v>
      </c>
      <c r="K359" t="s">
        <v>153</v>
      </c>
      <c r="L359">
        <v>0.745</v>
      </c>
      <c r="M359">
        <v>5.52</v>
      </c>
      <c r="N359">
        <v>-0.55199999999999994</v>
      </c>
      <c r="O359" t="s">
        <v>176</v>
      </c>
      <c r="P359">
        <v>0.54400000000000004</v>
      </c>
      <c r="Q359">
        <v>0.20099999999999996</v>
      </c>
      <c r="R359">
        <v>11.78</v>
      </c>
      <c r="S359">
        <v>-1.1779999999999999</v>
      </c>
      <c r="T359">
        <v>-0.626</v>
      </c>
      <c r="U359">
        <v>27.25</v>
      </c>
      <c r="V359">
        <f>U359/(2*3.14)</f>
        <v>4.3391719745222925</v>
      </c>
      <c r="W359">
        <f>V359</f>
        <v>4.3391719745222925</v>
      </c>
      <c r="X359">
        <f t="shared" si="85"/>
        <v>59.151155330211154</v>
      </c>
      <c r="Y359">
        <f>(L359-P359)/P359</f>
        <v>0.36948529411764697</v>
      </c>
      <c r="Z359">
        <f t="shared" si="81"/>
        <v>3.493486445414584E-5</v>
      </c>
      <c r="AA359">
        <f t="shared" si="82"/>
        <v>34.934864454145838</v>
      </c>
      <c r="AB359">
        <f t="shared" si="83"/>
        <v>2.0664375937670528E-7</v>
      </c>
      <c r="AC359">
        <f t="shared" si="84"/>
        <v>0.20664375937670529</v>
      </c>
      <c r="AD359">
        <f t="shared" si="87"/>
        <v>0.33010185203946529</v>
      </c>
      <c r="AE359">
        <v>34.764699999999998</v>
      </c>
    </row>
    <row r="360" spans="1:31" hidden="1" x14ac:dyDescent="0.35">
      <c r="A360">
        <v>44764</v>
      </c>
      <c r="B360" s="2">
        <v>44764</v>
      </c>
      <c r="C360" t="s">
        <v>18</v>
      </c>
      <c r="D360" t="s">
        <v>181</v>
      </c>
      <c r="E360" t="s">
        <v>109</v>
      </c>
      <c r="F360" t="s">
        <v>21</v>
      </c>
      <c r="G360">
        <v>14</v>
      </c>
      <c r="H360" t="s">
        <v>39</v>
      </c>
      <c r="I360" t="s">
        <v>119</v>
      </c>
      <c r="J360" t="s">
        <v>441</v>
      </c>
      <c r="K360" t="s">
        <v>193</v>
      </c>
      <c r="L360">
        <v>0.749</v>
      </c>
      <c r="M360">
        <v>13.45</v>
      </c>
      <c r="N360">
        <v>-1.345</v>
      </c>
      <c r="O360" t="s">
        <v>163</v>
      </c>
      <c r="P360">
        <v>0.59299999999999997</v>
      </c>
      <c r="Q360">
        <v>0.15600000000000003</v>
      </c>
      <c r="R360">
        <v>20.64</v>
      </c>
      <c r="S360">
        <v>-2.0640000000000001</v>
      </c>
      <c r="T360">
        <v>-0.71900000000000008</v>
      </c>
      <c r="U360">
        <v>27.25</v>
      </c>
      <c r="V360">
        <f>U360/(2*3.14)</f>
        <v>4.3391719745222925</v>
      </c>
      <c r="W360">
        <f>V360</f>
        <v>4.3391719745222925</v>
      </c>
      <c r="X360">
        <f t="shared" si="85"/>
        <v>59.151155330211154</v>
      </c>
      <c r="Y360">
        <f>(L360-P360)/P360</f>
        <v>0.26306913996627324</v>
      </c>
      <c r="Z360">
        <f t="shared" si="81"/>
        <v>2.2996037830945378E-5</v>
      </c>
      <c r="AA360">
        <f t="shared" si="82"/>
        <v>22.996037830945379</v>
      </c>
      <c r="AB360">
        <f t="shared" si="83"/>
        <v>1.360242205717662E-7</v>
      </c>
      <c r="AC360">
        <f t="shared" si="84"/>
        <v>0.13602422057176622</v>
      </c>
      <c r="AD360">
        <f t="shared" si="87"/>
        <v>0.18918528591344397</v>
      </c>
      <c r="AE360">
        <v>34.764699999999998</v>
      </c>
    </row>
    <row r="361" spans="1:31" hidden="1" x14ac:dyDescent="0.35">
      <c r="A361">
        <v>44777</v>
      </c>
      <c r="B361" s="2">
        <v>44777</v>
      </c>
      <c r="C361" t="s">
        <v>18</v>
      </c>
      <c r="D361" t="s">
        <v>196</v>
      </c>
      <c r="E361" t="s">
        <v>109</v>
      </c>
      <c r="F361" t="s">
        <v>21</v>
      </c>
      <c r="G361">
        <v>16</v>
      </c>
      <c r="H361" t="s">
        <v>39</v>
      </c>
      <c r="I361" t="s">
        <v>119</v>
      </c>
      <c r="J361" t="s">
        <v>441</v>
      </c>
      <c r="K361" t="s">
        <v>87</v>
      </c>
      <c r="L361">
        <v>0.81899999999999995</v>
      </c>
      <c r="M361">
        <v>7.21</v>
      </c>
      <c r="N361">
        <v>-0.72099999999999997</v>
      </c>
      <c r="O361" t="s">
        <v>180</v>
      </c>
      <c r="P361">
        <v>0.54900000000000004</v>
      </c>
      <c r="Q361">
        <v>0.26999999999999991</v>
      </c>
      <c r="R361">
        <v>17.18</v>
      </c>
      <c r="S361">
        <v>-1.718</v>
      </c>
      <c r="T361">
        <v>-0.997</v>
      </c>
      <c r="U361">
        <v>86.325000000000003</v>
      </c>
      <c r="V361">
        <f>U361/2</f>
        <v>43.162500000000001</v>
      </c>
      <c r="W361">
        <f>V361/10</f>
        <v>4.3162500000000001</v>
      </c>
      <c r="X361">
        <f t="shared" si="85"/>
        <v>58.527865878609383</v>
      </c>
      <c r="Y361">
        <f>(L361-P361)/P361</f>
        <v>0.49180327868852436</v>
      </c>
      <c r="Z361">
        <f t="shared" si="81"/>
        <v>4.9675494502303785E-5</v>
      </c>
      <c r="AA361">
        <f t="shared" si="82"/>
        <v>49.675494502303785</v>
      </c>
      <c r="AB361">
        <f t="shared" si="83"/>
        <v>2.9074006796844337E-7</v>
      </c>
      <c r="AC361">
        <f t="shared" si="84"/>
        <v>0.29074006796844337</v>
      </c>
      <c r="AD361">
        <f t="shared" si="87"/>
        <v>0.29161491270656303</v>
      </c>
      <c r="AE361">
        <v>34.764699999999998</v>
      </c>
    </row>
    <row r="362" spans="1:31" hidden="1" x14ac:dyDescent="0.35">
      <c r="A362">
        <v>44791</v>
      </c>
      <c r="B362" s="2">
        <v>44791</v>
      </c>
      <c r="C362" t="s">
        <v>18</v>
      </c>
      <c r="D362" t="s">
        <v>214</v>
      </c>
      <c r="E362" t="s">
        <v>109</v>
      </c>
      <c r="F362" t="s">
        <v>21</v>
      </c>
      <c r="G362">
        <v>13</v>
      </c>
      <c r="H362" t="s">
        <v>39</v>
      </c>
      <c r="I362" t="s">
        <v>119</v>
      </c>
      <c r="J362" t="s">
        <v>441</v>
      </c>
      <c r="K362" t="s">
        <v>221</v>
      </c>
      <c r="L362">
        <v>0.747</v>
      </c>
      <c r="M362">
        <v>4.04</v>
      </c>
      <c r="N362">
        <v>-0.40400000000000003</v>
      </c>
      <c r="O362" t="s">
        <v>88</v>
      </c>
      <c r="P362">
        <v>0.54200000000000004</v>
      </c>
      <c r="Q362">
        <v>0.20499999999999996</v>
      </c>
      <c r="R362">
        <v>18.16</v>
      </c>
      <c r="S362">
        <v>-1.8160000000000001</v>
      </c>
      <c r="T362">
        <v>-1.4119999999999999</v>
      </c>
      <c r="U362">
        <v>86.325000000000003</v>
      </c>
      <c r="V362">
        <f>U362/2</f>
        <v>43.162500000000001</v>
      </c>
      <c r="W362">
        <f>V362/10</f>
        <v>4.3162500000000001</v>
      </c>
      <c r="X362">
        <f t="shared" si="85"/>
        <v>58.527865878609383</v>
      </c>
      <c r="Y362">
        <f>(P362-L362)/L362</f>
        <v>-0.27443105756358765</v>
      </c>
      <c r="Z362" t="e">
        <f t="shared" si="81"/>
        <v>#NUM!</v>
      </c>
      <c r="AA362" t="e">
        <f t="shared" si="82"/>
        <v>#NUM!</v>
      </c>
      <c r="AB362" t="e">
        <f t="shared" si="83"/>
        <v>#NUM!</v>
      </c>
      <c r="AC362" t="e">
        <f t="shared" si="84"/>
        <v>#NUM!</v>
      </c>
      <c r="AD362" t="e">
        <f t="shared" si="87"/>
        <v>#NUM!</v>
      </c>
      <c r="AE362">
        <v>34.764699999999998</v>
      </c>
    </row>
    <row r="363" spans="1:31" hidden="1" x14ac:dyDescent="0.35">
      <c r="A363">
        <v>44804</v>
      </c>
      <c r="B363" s="2">
        <v>44804</v>
      </c>
      <c r="C363" t="s">
        <v>18</v>
      </c>
      <c r="D363" t="s">
        <v>232</v>
      </c>
      <c r="E363" t="s">
        <v>109</v>
      </c>
      <c r="F363" t="s">
        <v>21</v>
      </c>
      <c r="G363">
        <v>7</v>
      </c>
      <c r="H363" t="s">
        <v>39</v>
      </c>
      <c r="I363" t="s">
        <v>119</v>
      </c>
      <c r="J363" t="s">
        <v>441</v>
      </c>
      <c r="K363" t="s">
        <v>236</v>
      </c>
      <c r="L363">
        <v>0.73499999999999999</v>
      </c>
      <c r="M363">
        <v>11.2</v>
      </c>
      <c r="N363">
        <v>-1.1199999999999999</v>
      </c>
      <c r="O363" t="s">
        <v>135</v>
      </c>
      <c r="P363">
        <v>0.53800000000000003</v>
      </c>
      <c r="Q363">
        <v>0.19699999999999995</v>
      </c>
      <c r="R363">
        <v>19.579999999999998</v>
      </c>
      <c r="S363">
        <v>-1.9579999999999997</v>
      </c>
      <c r="T363">
        <v>-0.83799999999999986</v>
      </c>
      <c r="U363">
        <v>86.325000000000003</v>
      </c>
      <c r="V363">
        <f>U363/2</f>
        <v>43.162500000000001</v>
      </c>
      <c r="W363">
        <f>V363/10</f>
        <v>4.3162500000000001</v>
      </c>
      <c r="X363">
        <f t="shared" si="85"/>
        <v>58.527865878609383</v>
      </c>
      <c r="Y363">
        <f>(P363-L363)/L363</f>
        <v>-0.26802721088435366</v>
      </c>
      <c r="Z363" t="e">
        <f t="shared" si="81"/>
        <v>#NUM!</v>
      </c>
      <c r="AA363" t="e">
        <f t="shared" si="82"/>
        <v>#NUM!</v>
      </c>
      <c r="AB363" t="e">
        <f t="shared" si="83"/>
        <v>#NUM!</v>
      </c>
      <c r="AC363" t="e">
        <f t="shared" si="84"/>
        <v>#NUM!</v>
      </c>
      <c r="AD363" t="e">
        <f t="shared" si="87"/>
        <v>#NUM!</v>
      </c>
      <c r="AE363">
        <v>34.764699999999998</v>
      </c>
    </row>
    <row r="364" spans="1:31" hidden="1" x14ac:dyDescent="0.35">
      <c r="A364">
        <v>44722</v>
      </c>
      <c r="B364" s="2">
        <v>44722</v>
      </c>
      <c r="C364" t="s">
        <v>18</v>
      </c>
      <c r="D364" t="s">
        <v>19</v>
      </c>
      <c r="E364" t="s">
        <v>109</v>
      </c>
      <c r="F364" t="s">
        <v>21</v>
      </c>
      <c r="G364">
        <v>12</v>
      </c>
      <c r="H364" t="s">
        <v>39</v>
      </c>
      <c r="I364" t="s">
        <v>113</v>
      </c>
      <c r="J364" t="s">
        <v>440</v>
      </c>
      <c r="K364" t="s">
        <v>111</v>
      </c>
      <c r="L364">
        <v>0.58899999999999997</v>
      </c>
      <c r="M364">
        <v>4.8499999999999996</v>
      </c>
      <c r="N364">
        <v>-0.48499999999999999</v>
      </c>
      <c r="O364" t="s">
        <v>112</v>
      </c>
      <c r="P364">
        <v>0.41199999999999998</v>
      </c>
      <c r="Q364">
        <v>0.17699999999999999</v>
      </c>
      <c r="R364">
        <v>12.73</v>
      </c>
      <c r="S364">
        <v>-1.2730000000000001</v>
      </c>
      <c r="T364">
        <v>-0.78800000000000014</v>
      </c>
      <c r="U364">
        <v>29.5</v>
      </c>
      <c r="V364">
        <f>U364/(2*3.14)</f>
        <v>4.6974522292993628</v>
      </c>
      <c r="W364">
        <f>V364</f>
        <v>4.6974522292993628</v>
      </c>
      <c r="X364">
        <f t="shared" si="85"/>
        <v>69.32250541350561</v>
      </c>
      <c r="Y364">
        <f>(P364-L364)/L364</f>
        <v>-0.30050933786078099</v>
      </c>
      <c r="Z364" t="e">
        <f t="shared" si="81"/>
        <v>#NUM!</v>
      </c>
      <c r="AA364" t="e">
        <f t="shared" si="82"/>
        <v>#NUM!</v>
      </c>
      <c r="AB364" t="e">
        <f t="shared" si="83"/>
        <v>#NUM!</v>
      </c>
      <c r="AC364" t="e">
        <f t="shared" si="84"/>
        <v>#NUM!</v>
      </c>
      <c r="AD364" t="e">
        <f t="shared" si="87"/>
        <v>#NUM!</v>
      </c>
      <c r="AE364">
        <v>34.764699999999998</v>
      </c>
    </row>
    <row r="365" spans="1:31" hidden="1" x14ac:dyDescent="0.35">
      <c r="A365">
        <v>44734</v>
      </c>
      <c r="B365" s="2">
        <v>44734</v>
      </c>
      <c r="C365" t="s">
        <v>18</v>
      </c>
      <c r="D365" t="s">
        <v>141</v>
      </c>
      <c r="E365" t="s">
        <v>109</v>
      </c>
      <c r="F365" t="s">
        <v>21</v>
      </c>
      <c r="G365">
        <v>6</v>
      </c>
      <c r="H365" t="s">
        <v>39</v>
      </c>
      <c r="I365" t="s">
        <v>113</v>
      </c>
      <c r="J365" t="s">
        <v>440</v>
      </c>
      <c r="K365" t="s">
        <v>69</v>
      </c>
      <c r="L365">
        <v>0.59299999999999997</v>
      </c>
      <c r="M365">
        <v>3.78</v>
      </c>
      <c r="N365">
        <v>-0.378</v>
      </c>
      <c r="O365" t="s">
        <v>135</v>
      </c>
      <c r="P365">
        <v>0.41899999999999998</v>
      </c>
      <c r="Q365">
        <v>0.17399999999999999</v>
      </c>
      <c r="R365">
        <v>11.74</v>
      </c>
      <c r="S365">
        <v>-1.1739999999999999</v>
      </c>
      <c r="T365">
        <v>-0.79599999999999993</v>
      </c>
      <c r="U365">
        <v>29.5</v>
      </c>
      <c r="V365">
        <f>U365/(2*3.14)</f>
        <v>4.6974522292993628</v>
      </c>
      <c r="W365">
        <f>V365</f>
        <v>4.6974522292993628</v>
      </c>
      <c r="X365">
        <f t="shared" si="85"/>
        <v>69.32250541350561</v>
      </c>
      <c r="Y365">
        <f>(P365-L365)/L365</f>
        <v>-0.29342327150084319</v>
      </c>
      <c r="Z365" t="e">
        <f t="shared" si="81"/>
        <v>#NUM!</v>
      </c>
      <c r="AA365" t="e">
        <f t="shared" si="82"/>
        <v>#NUM!</v>
      </c>
      <c r="AB365" t="e">
        <f t="shared" si="83"/>
        <v>#NUM!</v>
      </c>
      <c r="AC365" t="e">
        <f t="shared" si="84"/>
        <v>#NUM!</v>
      </c>
      <c r="AD365" t="e">
        <f t="shared" si="87"/>
        <v>#NUM!</v>
      </c>
      <c r="AE365">
        <v>34.764699999999998</v>
      </c>
    </row>
    <row r="366" spans="1:31" hidden="1" x14ac:dyDescent="0.35">
      <c r="A366">
        <v>44734</v>
      </c>
      <c r="B366" s="2">
        <v>44734</v>
      </c>
      <c r="C366" t="s">
        <v>18</v>
      </c>
      <c r="D366" t="s">
        <v>141</v>
      </c>
      <c r="E366" t="s">
        <v>109</v>
      </c>
      <c r="F366" t="s">
        <v>21</v>
      </c>
      <c r="G366">
        <v>12</v>
      </c>
      <c r="H366" t="s">
        <v>39</v>
      </c>
      <c r="I366" t="s">
        <v>113</v>
      </c>
      <c r="J366" t="s">
        <v>440</v>
      </c>
      <c r="K366" t="s">
        <v>145</v>
      </c>
      <c r="L366">
        <v>0.72499999999999998</v>
      </c>
      <c r="M366">
        <v>2.73</v>
      </c>
      <c r="N366">
        <v>-0.27300000000000002</v>
      </c>
      <c r="O366" t="s">
        <v>147</v>
      </c>
      <c r="P366">
        <v>0.50700000000000001</v>
      </c>
      <c r="Q366">
        <v>0.21799999999999997</v>
      </c>
      <c r="R366">
        <v>14.64</v>
      </c>
      <c r="S366">
        <v>-1.464</v>
      </c>
      <c r="T366">
        <v>-1.1909999999999998</v>
      </c>
      <c r="U366">
        <v>29.5</v>
      </c>
      <c r="V366">
        <f>U366/(2*3.14)</f>
        <v>4.6974522292993628</v>
      </c>
      <c r="W366">
        <f>V366</f>
        <v>4.6974522292993628</v>
      </c>
      <c r="X366">
        <f t="shared" si="85"/>
        <v>69.32250541350561</v>
      </c>
      <c r="Y366">
        <f>(L366-P366)/P366</f>
        <v>0.42998027613412221</v>
      </c>
      <c r="Z366">
        <f t="shared" si="81"/>
        <v>4.2103878822027655E-5</v>
      </c>
      <c r="AA366">
        <f t="shared" si="82"/>
        <v>42.103878822027653</v>
      </c>
      <c r="AB366">
        <f t="shared" si="83"/>
        <v>2.9187463675695964E-7</v>
      </c>
      <c r="AC366">
        <f t="shared" si="84"/>
        <v>0.29187463675695963</v>
      </c>
      <c r="AD366">
        <f t="shared" si="87"/>
        <v>0.24506686545504591</v>
      </c>
      <c r="AE366">
        <v>34.764699999999998</v>
      </c>
    </row>
    <row r="367" spans="1:31" hidden="1" x14ac:dyDescent="0.35">
      <c r="A367">
        <v>44749</v>
      </c>
      <c r="B367" s="2">
        <v>44749</v>
      </c>
      <c r="C367" t="s">
        <v>18</v>
      </c>
      <c r="D367" t="s">
        <v>155</v>
      </c>
      <c r="E367" t="s">
        <v>109</v>
      </c>
      <c r="F367" t="s">
        <v>21</v>
      </c>
      <c r="G367">
        <v>5</v>
      </c>
      <c r="H367" t="s">
        <v>39</v>
      </c>
      <c r="I367" t="s">
        <v>113</v>
      </c>
      <c r="J367" t="s">
        <v>440</v>
      </c>
      <c r="K367" t="s">
        <v>174</v>
      </c>
      <c r="L367">
        <v>0.623</v>
      </c>
      <c r="M367">
        <v>2.0099999999999998</v>
      </c>
      <c r="N367">
        <v>-0.20099999999999998</v>
      </c>
      <c r="O367" t="s">
        <v>175</v>
      </c>
      <c r="P367">
        <v>0.44700000000000001</v>
      </c>
      <c r="Q367">
        <v>0.17599999999999999</v>
      </c>
      <c r="R367">
        <v>7.24</v>
      </c>
      <c r="S367">
        <v>-0.72399999999999998</v>
      </c>
      <c r="T367">
        <v>-0.52300000000000002</v>
      </c>
      <c r="U367">
        <v>29.5</v>
      </c>
      <c r="V367">
        <f>U367/(2*3.14)</f>
        <v>4.6974522292993628</v>
      </c>
      <c r="W367">
        <f>V367</f>
        <v>4.6974522292993628</v>
      </c>
      <c r="X367">
        <f t="shared" si="85"/>
        <v>69.32250541350561</v>
      </c>
      <c r="Y367">
        <f>(L367-P367)/P367</f>
        <v>0.39373601789709167</v>
      </c>
      <c r="Z367">
        <f t="shared" si="81"/>
        <v>3.7778481235268218E-5</v>
      </c>
      <c r="AA367">
        <f t="shared" si="82"/>
        <v>37.778481235268217</v>
      </c>
      <c r="AB367">
        <f t="shared" si="83"/>
        <v>2.6188989699459013E-7</v>
      </c>
      <c r="AC367">
        <f t="shared" si="84"/>
        <v>0.26188989699459009</v>
      </c>
      <c r="AD367">
        <f t="shared" ref="AD367:AD398" si="89">AC367/ABS(T367)</f>
        <v>0.50074550094567893</v>
      </c>
      <c r="AE367">
        <v>34.764699999999998</v>
      </c>
    </row>
    <row r="368" spans="1:31" hidden="1" x14ac:dyDescent="0.35">
      <c r="A368">
        <v>44763</v>
      </c>
      <c r="B368" s="2">
        <v>44763</v>
      </c>
      <c r="C368" t="s">
        <v>18</v>
      </c>
      <c r="D368" t="s">
        <v>181</v>
      </c>
      <c r="E368" t="s">
        <v>109</v>
      </c>
      <c r="F368" t="s">
        <v>21</v>
      </c>
      <c r="G368">
        <v>10</v>
      </c>
      <c r="H368" t="s">
        <v>39</v>
      </c>
      <c r="I368" t="s">
        <v>113</v>
      </c>
      <c r="J368" t="s">
        <v>440</v>
      </c>
      <c r="K368" t="s">
        <v>188</v>
      </c>
      <c r="L368">
        <v>0.64400000000000002</v>
      </c>
      <c r="N368">
        <v>0</v>
      </c>
      <c r="O368" t="s">
        <v>189</v>
      </c>
      <c r="P368">
        <v>0.47899999999999998</v>
      </c>
      <c r="Q368">
        <v>0.16500000000000004</v>
      </c>
      <c r="R368">
        <v>18.95</v>
      </c>
      <c r="S368">
        <v>-1.895</v>
      </c>
      <c r="T368">
        <v>-1.895</v>
      </c>
      <c r="U368">
        <v>29.5</v>
      </c>
      <c r="V368">
        <f>U368/(2*3.14)</f>
        <v>4.6974522292993628</v>
      </c>
      <c r="W368">
        <f>V368</f>
        <v>4.6974522292993628</v>
      </c>
      <c r="X368">
        <f t="shared" si="85"/>
        <v>69.32250541350561</v>
      </c>
      <c r="Y368">
        <f>(L368-P368)/P368</f>
        <v>0.34446764091858045</v>
      </c>
      <c r="Z368">
        <f t="shared" si="81"/>
        <v>3.2046210398210787E-5</v>
      </c>
      <c r="AA368">
        <f t="shared" si="82"/>
        <v>32.046210398210789</v>
      </c>
      <c r="AB368">
        <f t="shared" si="83"/>
        <v>2.221523593812307E-7</v>
      </c>
      <c r="AC368">
        <f t="shared" si="84"/>
        <v>0.22215235938123071</v>
      </c>
      <c r="AD368">
        <f t="shared" si="89"/>
        <v>0.11723079650724576</v>
      </c>
    </row>
    <row r="369" spans="1:34" hidden="1" x14ac:dyDescent="0.35">
      <c r="A369">
        <v>44776</v>
      </c>
      <c r="B369" s="2">
        <v>44776</v>
      </c>
      <c r="C369" t="s">
        <v>18</v>
      </c>
      <c r="D369" t="s">
        <v>196</v>
      </c>
      <c r="E369" t="s">
        <v>109</v>
      </c>
      <c r="F369" t="s">
        <v>21</v>
      </c>
      <c r="G369">
        <v>9</v>
      </c>
      <c r="H369" t="s">
        <v>39</v>
      </c>
      <c r="I369" t="s">
        <v>113</v>
      </c>
      <c r="J369" t="s">
        <v>440</v>
      </c>
      <c r="K369" t="s">
        <v>134</v>
      </c>
      <c r="L369">
        <v>0.61899999999999999</v>
      </c>
      <c r="M369">
        <v>3.43</v>
      </c>
      <c r="N369">
        <v>-0.34300000000000003</v>
      </c>
      <c r="O369" t="s">
        <v>202</v>
      </c>
      <c r="P369">
        <v>0.437</v>
      </c>
      <c r="Q369">
        <v>0.182</v>
      </c>
      <c r="R369">
        <v>13.29</v>
      </c>
      <c r="S369">
        <v>-1.329</v>
      </c>
      <c r="T369">
        <v>-0.98599999999999999</v>
      </c>
      <c r="U369">
        <v>93.275000000000006</v>
      </c>
      <c r="V369">
        <f t="shared" ref="V369:V403" si="90">U369/2</f>
        <v>46.637500000000003</v>
      </c>
      <c r="W369">
        <f t="shared" ref="W369:W403" si="91">V369/10</f>
        <v>4.6637500000000003</v>
      </c>
      <c r="X369">
        <f t="shared" si="85"/>
        <v>68.331354553109392</v>
      </c>
      <c r="Y369">
        <f>(L369-P369)/P369</f>
        <v>0.41647597254004576</v>
      </c>
      <c r="Z369">
        <f t="shared" si="81"/>
        <v>4.0482021490565603E-5</v>
      </c>
      <c r="AA369">
        <f t="shared" si="82"/>
        <v>40.4820214905656</v>
      </c>
      <c r="AB369">
        <f t="shared" si="83"/>
        <v>2.7661913634984323E-7</v>
      </c>
      <c r="AC369">
        <f t="shared" si="84"/>
        <v>0.2766191363498432</v>
      </c>
      <c r="AD369">
        <f t="shared" si="89"/>
        <v>0.28054679142986128</v>
      </c>
    </row>
    <row r="370" spans="1:34" hidden="1" x14ac:dyDescent="0.35">
      <c r="A370">
        <v>44790</v>
      </c>
      <c r="B370" s="2">
        <v>44790</v>
      </c>
      <c r="C370" t="s">
        <v>18</v>
      </c>
      <c r="D370" t="s">
        <v>214</v>
      </c>
      <c r="E370" t="s">
        <v>109</v>
      </c>
      <c r="F370" t="s">
        <v>21</v>
      </c>
      <c r="G370">
        <v>12</v>
      </c>
      <c r="H370" t="s">
        <v>39</v>
      </c>
      <c r="I370" t="s">
        <v>113</v>
      </c>
      <c r="J370" t="s">
        <v>440</v>
      </c>
      <c r="K370" t="s">
        <v>215</v>
      </c>
      <c r="L370">
        <v>0.61899999999999999</v>
      </c>
      <c r="M370">
        <v>13.61</v>
      </c>
      <c r="N370">
        <v>-1.361</v>
      </c>
      <c r="O370" t="s">
        <v>160</v>
      </c>
      <c r="P370">
        <v>0.48599999999999999</v>
      </c>
      <c r="Q370">
        <v>0.13300000000000001</v>
      </c>
      <c r="R370">
        <v>20.07</v>
      </c>
      <c r="S370">
        <v>-2.0070000000000001</v>
      </c>
      <c r="T370">
        <v>-0.64600000000000013</v>
      </c>
      <c r="U370">
        <v>93.275000000000006</v>
      </c>
      <c r="V370">
        <f t="shared" si="90"/>
        <v>46.637500000000003</v>
      </c>
      <c r="W370">
        <f t="shared" si="91"/>
        <v>4.6637500000000003</v>
      </c>
      <c r="X370">
        <f t="shared" si="85"/>
        <v>68.331354553109392</v>
      </c>
      <c r="Y370">
        <f>(P370-L370)/L370</f>
        <v>-0.21486268174474962</v>
      </c>
      <c r="Z370" t="e">
        <f t="shared" si="81"/>
        <v>#NUM!</v>
      </c>
      <c r="AA370" t="e">
        <f t="shared" si="82"/>
        <v>#NUM!</v>
      </c>
      <c r="AB370" t="e">
        <f t="shared" si="83"/>
        <v>#NUM!</v>
      </c>
      <c r="AC370" t="e">
        <f t="shared" si="84"/>
        <v>#NUM!</v>
      </c>
      <c r="AD370" t="e">
        <f t="shared" si="89"/>
        <v>#NUM!</v>
      </c>
    </row>
    <row r="371" spans="1:34" hidden="1" x14ac:dyDescent="0.35">
      <c r="A371">
        <v>44804</v>
      </c>
      <c r="B371" s="2">
        <v>44804</v>
      </c>
      <c r="C371" t="s">
        <v>18</v>
      </c>
      <c r="D371" t="s">
        <v>232</v>
      </c>
      <c r="E371" t="s">
        <v>109</v>
      </c>
      <c r="F371" t="s">
        <v>21</v>
      </c>
      <c r="G371">
        <v>11</v>
      </c>
      <c r="H371" t="s">
        <v>39</v>
      </c>
      <c r="I371" t="s">
        <v>113</v>
      </c>
      <c r="J371" t="s">
        <v>440</v>
      </c>
      <c r="K371" t="s">
        <v>226</v>
      </c>
      <c r="L371">
        <v>0.621</v>
      </c>
      <c r="M371">
        <v>5.61</v>
      </c>
      <c r="N371">
        <v>-0.56100000000000005</v>
      </c>
      <c r="O371" t="s">
        <v>233</v>
      </c>
      <c r="P371">
        <v>0.48299999999999998</v>
      </c>
      <c r="Q371">
        <v>0.13800000000000001</v>
      </c>
      <c r="R371">
        <v>17.23</v>
      </c>
      <c r="S371">
        <v>-1.7230000000000001</v>
      </c>
      <c r="T371">
        <v>-1.1619999999999999</v>
      </c>
      <c r="U371">
        <v>93.275000000000006</v>
      </c>
      <c r="V371">
        <f t="shared" si="90"/>
        <v>46.637500000000003</v>
      </c>
      <c r="W371">
        <f t="shared" si="91"/>
        <v>4.6637500000000003</v>
      </c>
      <c r="X371">
        <f t="shared" si="85"/>
        <v>68.331354553109392</v>
      </c>
      <c r="Y371">
        <f>(L371-P371)/P371</f>
        <v>0.28571428571428575</v>
      </c>
      <c r="Z371">
        <f t="shared" si="81"/>
        <v>2.5456529676096076E-5</v>
      </c>
      <c r="AA371">
        <f t="shared" si="82"/>
        <v>25.456529676096075</v>
      </c>
      <c r="AB371">
        <f t="shared" si="83"/>
        <v>1.739479154989072E-7</v>
      </c>
      <c r="AC371">
        <f t="shared" si="84"/>
        <v>0.17394791549890717</v>
      </c>
      <c r="AD371">
        <f t="shared" si="89"/>
        <v>0.14969700128993735</v>
      </c>
    </row>
    <row r="372" spans="1:34" hidden="1" x14ac:dyDescent="0.35">
      <c r="A372">
        <v>44715</v>
      </c>
      <c r="B372" s="2">
        <v>44715</v>
      </c>
      <c r="C372" t="s">
        <v>56</v>
      </c>
      <c r="D372" t="s">
        <v>19</v>
      </c>
      <c r="E372" t="s">
        <v>57</v>
      </c>
      <c r="F372" t="s">
        <v>46</v>
      </c>
      <c r="G372">
        <v>8</v>
      </c>
      <c r="H372" t="s">
        <v>25</v>
      </c>
      <c r="I372" t="s">
        <v>66</v>
      </c>
      <c r="J372" t="s">
        <v>504</v>
      </c>
      <c r="K372" t="s">
        <v>59</v>
      </c>
      <c r="L372">
        <v>0.51700000000000002</v>
      </c>
      <c r="M372">
        <v>2.91</v>
      </c>
      <c r="N372">
        <v>-0.29100000000000004</v>
      </c>
      <c r="O372" t="s">
        <v>60</v>
      </c>
      <c r="P372">
        <v>0.437</v>
      </c>
      <c r="Q372">
        <v>8.0000000000000016E-2</v>
      </c>
      <c r="R372">
        <v>4.78</v>
      </c>
      <c r="S372">
        <v>-0.47800000000000004</v>
      </c>
      <c r="T372">
        <f t="shared" ref="T372:T403" si="92">S372-N372</f>
        <v>-0.187</v>
      </c>
      <c r="U372">
        <v>47.21</v>
      </c>
      <c r="V372">
        <f t="shared" si="90"/>
        <v>23.605</v>
      </c>
      <c r="W372">
        <f t="shared" si="91"/>
        <v>2.3605</v>
      </c>
      <c r="X372">
        <f t="shared" si="85"/>
        <v>17.504814601797499</v>
      </c>
      <c r="Y372">
        <f>(L372-P372)/P372</f>
        <v>0.18306636155606412</v>
      </c>
      <c r="Z372">
        <f t="shared" si="81"/>
        <v>1.4716959219991688E-5</v>
      </c>
      <c r="AA372">
        <f t="shared" si="82"/>
        <v>14.716959219991688</v>
      </c>
      <c r="AB372">
        <f t="shared" si="83"/>
        <v>2.5761764264816884E-8</v>
      </c>
      <c r="AC372">
        <f t="shared" si="84"/>
        <v>2.5761764264816883E-2</v>
      </c>
      <c r="AD372">
        <f t="shared" si="89"/>
        <v>0.13776344526640044</v>
      </c>
    </row>
    <row r="373" spans="1:34" hidden="1" x14ac:dyDescent="0.35">
      <c r="A373">
        <v>44743</v>
      </c>
      <c r="B373" s="2">
        <v>44743</v>
      </c>
      <c r="C373" t="s">
        <v>56</v>
      </c>
      <c r="D373" t="s">
        <v>155</v>
      </c>
      <c r="E373" t="s">
        <v>57</v>
      </c>
      <c r="F373" t="s">
        <v>46</v>
      </c>
      <c r="G373">
        <v>8</v>
      </c>
      <c r="H373" t="s">
        <v>25</v>
      </c>
      <c r="I373" t="s">
        <v>66</v>
      </c>
      <c r="J373" t="s">
        <v>504</v>
      </c>
      <c r="K373" t="s">
        <v>87</v>
      </c>
      <c r="L373">
        <v>0.56299999999999994</v>
      </c>
      <c r="M373">
        <v>1.24</v>
      </c>
      <c r="N373">
        <v>-0.124</v>
      </c>
      <c r="O373" t="s">
        <v>156</v>
      </c>
      <c r="P373">
        <v>0.38900000000000001</v>
      </c>
      <c r="Q373">
        <v>0.17399999999999993</v>
      </c>
      <c r="R373">
        <v>10.09</v>
      </c>
      <c r="S373">
        <v>-1.0089999999999999</v>
      </c>
      <c r="T373">
        <f t="shared" si="92"/>
        <v>-0.8849999999999999</v>
      </c>
      <c r="U373">
        <v>47.21</v>
      </c>
      <c r="V373">
        <f t="shared" si="90"/>
        <v>23.605</v>
      </c>
      <c r="W373">
        <f t="shared" si="91"/>
        <v>2.3605</v>
      </c>
      <c r="X373">
        <f t="shared" si="85"/>
        <v>17.504814601797499</v>
      </c>
      <c r="Y373">
        <f>(L373-P373)/P373</f>
        <v>0.44730077120822603</v>
      </c>
      <c r="Z373">
        <f t="shared" si="81"/>
        <v>4.4201308576576461E-5</v>
      </c>
      <c r="AA373">
        <f t="shared" si="82"/>
        <v>44.201308576576459</v>
      </c>
      <c r="AB373">
        <f t="shared" si="83"/>
        <v>7.7373571178981272E-8</v>
      </c>
      <c r="AC373">
        <f t="shared" si="84"/>
        <v>7.7373571178981262E-2</v>
      </c>
      <c r="AD373">
        <f t="shared" si="89"/>
        <v>8.7427764044046632E-2</v>
      </c>
    </row>
    <row r="374" spans="1:34" hidden="1" x14ac:dyDescent="0.35">
      <c r="A374">
        <v>44772</v>
      </c>
      <c r="B374" s="2">
        <v>44772</v>
      </c>
      <c r="C374" t="s">
        <v>56</v>
      </c>
      <c r="D374" t="s">
        <v>196</v>
      </c>
      <c r="E374" t="s">
        <v>57</v>
      </c>
      <c r="F374" t="s">
        <v>46</v>
      </c>
      <c r="G374">
        <v>8</v>
      </c>
      <c r="H374" t="s">
        <v>25</v>
      </c>
      <c r="I374" t="s">
        <v>66</v>
      </c>
      <c r="J374" t="s">
        <v>504</v>
      </c>
      <c r="L374">
        <v>0.59799999999999998</v>
      </c>
      <c r="M374">
        <v>3.29</v>
      </c>
      <c r="N374">
        <v>-0.32900000000000001</v>
      </c>
      <c r="O374" t="s">
        <v>198</v>
      </c>
      <c r="P374">
        <v>0.42899999999999999</v>
      </c>
      <c r="Q374">
        <v>0.16899999999999998</v>
      </c>
      <c r="R374">
        <v>9.39</v>
      </c>
      <c r="S374">
        <v>-0.93900000000000006</v>
      </c>
      <c r="T374">
        <f t="shared" si="92"/>
        <v>-0.6100000000000001</v>
      </c>
      <c r="U374">
        <v>47.21</v>
      </c>
      <c r="V374">
        <f t="shared" si="90"/>
        <v>23.605</v>
      </c>
      <c r="W374">
        <f t="shared" si="91"/>
        <v>2.3605</v>
      </c>
      <c r="X374">
        <f t="shared" si="85"/>
        <v>17.504814601797499</v>
      </c>
      <c r="Y374">
        <f>(L374-P374)/P374</f>
        <v>0.39393939393939392</v>
      </c>
      <c r="Z374">
        <f t="shared" si="81"/>
        <v>3.7802504006186553E-5</v>
      </c>
      <c r="AA374">
        <f t="shared" si="82"/>
        <v>37.802504006186552</v>
      </c>
      <c r="AB374">
        <f t="shared" si="83"/>
        <v>6.6172582411200282E-8</v>
      </c>
      <c r="AC374">
        <f t="shared" si="84"/>
        <v>6.6172582411200276E-2</v>
      </c>
      <c r="AD374">
        <f t="shared" si="89"/>
        <v>0.10847964329704962</v>
      </c>
    </row>
    <row r="375" spans="1:34" hidden="1" x14ac:dyDescent="0.35">
      <c r="A375">
        <v>44798</v>
      </c>
      <c r="B375" s="2">
        <v>44798</v>
      </c>
      <c r="C375" t="s">
        <v>56</v>
      </c>
      <c r="D375" t="s">
        <v>214</v>
      </c>
      <c r="E375" t="s">
        <v>57</v>
      </c>
      <c r="F375" t="s">
        <v>46</v>
      </c>
      <c r="G375">
        <v>1</v>
      </c>
      <c r="H375" t="s">
        <v>25</v>
      </c>
      <c r="I375" t="s">
        <v>66</v>
      </c>
      <c r="J375" t="s">
        <v>504</v>
      </c>
      <c r="K375" t="s">
        <v>230</v>
      </c>
      <c r="L375">
        <v>0.58599999999999997</v>
      </c>
      <c r="M375">
        <v>4.38</v>
      </c>
      <c r="N375">
        <v>-0.438</v>
      </c>
      <c r="O375" t="s">
        <v>231</v>
      </c>
      <c r="P375">
        <v>0.44600000000000001</v>
      </c>
      <c r="Q375">
        <v>0.13999999999999996</v>
      </c>
      <c r="R375">
        <v>10.16</v>
      </c>
      <c r="S375">
        <v>-1.016</v>
      </c>
      <c r="T375">
        <f t="shared" si="92"/>
        <v>-0.57800000000000007</v>
      </c>
      <c r="U375">
        <v>47.21</v>
      </c>
      <c r="V375">
        <f t="shared" si="90"/>
        <v>23.605</v>
      </c>
      <c r="W375">
        <f t="shared" si="91"/>
        <v>2.3605</v>
      </c>
      <c r="X375">
        <f t="shared" si="85"/>
        <v>17.504814601797499</v>
      </c>
      <c r="Y375">
        <f>(P375-L375)/L375</f>
        <v>-0.23890784982935148</v>
      </c>
      <c r="Z375" t="e">
        <f t="shared" si="81"/>
        <v>#NUM!</v>
      </c>
      <c r="AA375" t="e">
        <f t="shared" si="82"/>
        <v>#NUM!</v>
      </c>
      <c r="AB375" t="e">
        <f t="shared" si="83"/>
        <v>#NUM!</v>
      </c>
      <c r="AC375" t="e">
        <f t="shared" si="84"/>
        <v>#NUM!</v>
      </c>
      <c r="AD375" t="e">
        <f t="shared" si="89"/>
        <v>#NUM!</v>
      </c>
    </row>
    <row r="376" spans="1:34" hidden="1" x14ac:dyDescent="0.35">
      <c r="A376">
        <v>44715</v>
      </c>
      <c r="B376" s="2">
        <v>44715</v>
      </c>
      <c r="C376" t="s">
        <v>56</v>
      </c>
      <c r="D376" t="s">
        <v>19</v>
      </c>
      <c r="E376" t="s">
        <v>57</v>
      </c>
      <c r="F376" t="s">
        <v>46</v>
      </c>
      <c r="G376">
        <v>1</v>
      </c>
      <c r="H376" t="s">
        <v>43</v>
      </c>
      <c r="I376" t="s">
        <v>58</v>
      </c>
      <c r="J376" t="s">
        <v>503</v>
      </c>
      <c r="K376" t="s">
        <v>59</v>
      </c>
      <c r="L376">
        <v>0.59099999999999997</v>
      </c>
      <c r="M376">
        <v>11.01</v>
      </c>
      <c r="N376">
        <v>-1.101</v>
      </c>
      <c r="O376" t="s">
        <v>60</v>
      </c>
      <c r="P376">
        <v>0.495</v>
      </c>
      <c r="Q376">
        <v>9.5999999999999974E-2</v>
      </c>
      <c r="R376">
        <v>16.350000000000001</v>
      </c>
      <c r="S376">
        <v>-1.6350000000000002</v>
      </c>
      <c r="T376">
        <f t="shared" si="92"/>
        <v>-0.53400000000000025</v>
      </c>
      <c r="U376">
        <v>130.74</v>
      </c>
      <c r="V376">
        <f t="shared" si="90"/>
        <v>65.37</v>
      </c>
      <c r="W376">
        <f t="shared" si="91"/>
        <v>6.5370000000000008</v>
      </c>
      <c r="X376">
        <f t="shared" si="85"/>
        <v>134.24758312671003</v>
      </c>
      <c r="Y376">
        <f>(L376-P376)/P376</f>
        <v>0.19393939393939388</v>
      </c>
      <c r="Z376">
        <f t="shared" si="81"/>
        <v>1.5800246024560036E-5</v>
      </c>
      <c r="AA376">
        <f t="shared" si="82"/>
        <v>15.800246024560035</v>
      </c>
      <c r="AB376">
        <f t="shared" si="83"/>
        <v>2.121144841604593E-7</v>
      </c>
      <c r="AC376">
        <f t="shared" si="84"/>
        <v>0.21211448416045928</v>
      </c>
      <c r="AD376">
        <f t="shared" si="89"/>
        <v>0.39721813513194604</v>
      </c>
    </row>
    <row r="377" spans="1:34" hidden="1" x14ac:dyDescent="0.35">
      <c r="A377">
        <v>44743</v>
      </c>
      <c r="B377" s="2">
        <v>44743</v>
      </c>
      <c r="C377" t="s">
        <v>56</v>
      </c>
      <c r="D377" t="s">
        <v>155</v>
      </c>
      <c r="E377" t="s">
        <v>57</v>
      </c>
      <c r="F377" t="s">
        <v>46</v>
      </c>
      <c r="G377">
        <v>5</v>
      </c>
      <c r="H377" t="s">
        <v>43</v>
      </c>
      <c r="I377" t="s">
        <v>58</v>
      </c>
      <c r="J377" t="s">
        <v>503</v>
      </c>
      <c r="K377" t="s">
        <v>87</v>
      </c>
      <c r="L377">
        <v>0.64800000000000002</v>
      </c>
      <c r="M377">
        <v>5.09</v>
      </c>
      <c r="N377">
        <v>-0.50900000000000001</v>
      </c>
      <c r="O377" t="s">
        <v>156</v>
      </c>
      <c r="P377">
        <v>0.499</v>
      </c>
      <c r="Q377">
        <v>0.14900000000000002</v>
      </c>
      <c r="R377">
        <v>15.23</v>
      </c>
      <c r="S377">
        <v>-1.5230000000000001</v>
      </c>
      <c r="T377">
        <f t="shared" si="92"/>
        <v>-1.0140000000000002</v>
      </c>
      <c r="U377">
        <v>130.74</v>
      </c>
      <c r="V377">
        <f t="shared" si="90"/>
        <v>65.37</v>
      </c>
      <c r="W377">
        <f t="shared" si="91"/>
        <v>6.5370000000000008</v>
      </c>
      <c r="X377">
        <f t="shared" si="85"/>
        <v>134.24758312671003</v>
      </c>
      <c r="Y377">
        <f>(P377-L377)/L377</f>
        <v>-0.22993827160493829</v>
      </c>
      <c r="Z377" t="e">
        <f t="shared" si="81"/>
        <v>#NUM!</v>
      </c>
      <c r="AA377" t="e">
        <f t="shared" si="82"/>
        <v>#NUM!</v>
      </c>
      <c r="AB377" t="e">
        <f t="shared" si="83"/>
        <v>#NUM!</v>
      </c>
      <c r="AC377" t="e">
        <f t="shared" si="84"/>
        <v>#NUM!</v>
      </c>
      <c r="AD377" t="e">
        <f t="shared" si="89"/>
        <v>#NUM!</v>
      </c>
    </row>
    <row r="378" spans="1:34" hidden="1" x14ac:dyDescent="0.35">
      <c r="A378">
        <v>44772</v>
      </c>
      <c r="B378" s="2">
        <v>44772</v>
      </c>
      <c r="C378" t="s">
        <v>56</v>
      </c>
      <c r="D378" t="s">
        <v>196</v>
      </c>
      <c r="E378" t="s">
        <v>57</v>
      </c>
      <c r="F378" t="s">
        <v>46</v>
      </c>
      <c r="G378">
        <v>5</v>
      </c>
      <c r="H378" t="s">
        <v>43</v>
      </c>
      <c r="I378" t="s">
        <v>58</v>
      </c>
      <c r="J378" t="s">
        <v>503</v>
      </c>
      <c r="L378">
        <v>0.63900000000000001</v>
      </c>
      <c r="M378">
        <v>7.39</v>
      </c>
      <c r="N378">
        <v>-0.73899999999999999</v>
      </c>
      <c r="O378" t="s">
        <v>198</v>
      </c>
      <c r="P378">
        <v>0.58099999999999996</v>
      </c>
      <c r="Q378">
        <v>5.8000000000000052E-2</v>
      </c>
      <c r="R378">
        <v>13.05</v>
      </c>
      <c r="S378">
        <v>-1.3050000000000002</v>
      </c>
      <c r="T378">
        <f t="shared" si="92"/>
        <v>-0.56600000000000017</v>
      </c>
      <c r="U378">
        <v>130.74</v>
      </c>
      <c r="V378">
        <f t="shared" si="90"/>
        <v>65.37</v>
      </c>
      <c r="W378">
        <f t="shared" si="91"/>
        <v>6.5370000000000008</v>
      </c>
      <c r="X378">
        <f t="shared" si="85"/>
        <v>134.24758312671003</v>
      </c>
      <c r="Y378">
        <f>(L378-P378)/P378</f>
        <v>9.9827882960413172E-2</v>
      </c>
      <c r="Z378">
        <f t="shared" si="81"/>
        <v>6.9763137233744143E-6</v>
      </c>
      <c r="AA378">
        <f t="shared" si="82"/>
        <v>6.9763137233744139</v>
      </c>
      <c r="AB378">
        <f t="shared" si="83"/>
        <v>9.3655325649671453E-8</v>
      </c>
      <c r="AC378">
        <f t="shared" si="84"/>
        <v>9.3655325649671453E-2</v>
      </c>
      <c r="AD378">
        <f t="shared" si="89"/>
        <v>0.16546877323263504</v>
      </c>
    </row>
    <row r="379" spans="1:34" hidden="1" x14ac:dyDescent="0.35">
      <c r="A379">
        <v>44798</v>
      </c>
      <c r="B379" s="2">
        <v>44798</v>
      </c>
      <c r="C379" t="s">
        <v>56</v>
      </c>
      <c r="D379" t="s">
        <v>214</v>
      </c>
      <c r="E379" t="s">
        <v>57</v>
      </c>
      <c r="F379" t="s">
        <v>46</v>
      </c>
      <c r="G379">
        <v>2</v>
      </c>
      <c r="H379" t="s">
        <v>43</v>
      </c>
      <c r="I379" t="s">
        <v>58</v>
      </c>
      <c r="J379" t="s">
        <v>503</v>
      </c>
      <c r="K379" t="s">
        <v>230</v>
      </c>
      <c r="L379">
        <v>0.65400000000000003</v>
      </c>
      <c r="M379">
        <v>7.23</v>
      </c>
      <c r="N379">
        <v>-0.72300000000000009</v>
      </c>
      <c r="O379" t="s">
        <v>231</v>
      </c>
      <c r="P379">
        <v>0.51400000000000001</v>
      </c>
      <c r="Q379">
        <v>0.14000000000000001</v>
      </c>
      <c r="R379">
        <v>11.78</v>
      </c>
      <c r="S379">
        <v>-1.1779999999999999</v>
      </c>
      <c r="T379">
        <f t="shared" si="92"/>
        <v>-0.45499999999999985</v>
      </c>
      <c r="U379">
        <v>130.74</v>
      </c>
      <c r="V379">
        <f t="shared" si="90"/>
        <v>65.37</v>
      </c>
      <c r="W379">
        <f t="shared" si="91"/>
        <v>6.5370000000000008</v>
      </c>
      <c r="X379">
        <f t="shared" si="85"/>
        <v>134.24758312671003</v>
      </c>
      <c r="Y379">
        <f>(L379-P379)/P379</f>
        <v>0.27237354085603116</v>
      </c>
      <c r="Z379">
        <f t="shared" si="81"/>
        <v>2.4001311521121751E-5</v>
      </c>
      <c r="AA379">
        <f t="shared" si="82"/>
        <v>24.00131152112175</v>
      </c>
      <c r="AB379">
        <f t="shared" si="83"/>
        <v>3.2221180635818552E-7</v>
      </c>
      <c r="AC379">
        <f t="shared" si="84"/>
        <v>0.32221180635818553</v>
      </c>
      <c r="AD379">
        <f t="shared" si="89"/>
        <v>0.7081578161718366</v>
      </c>
    </row>
    <row r="380" spans="1:34" hidden="1" x14ac:dyDescent="0.35">
      <c r="A380">
        <v>44715</v>
      </c>
      <c r="B380" s="2">
        <v>44715</v>
      </c>
      <c r="C380" t="s">
        <v>56</v>
      </c>
      <c r="D380" t="s">
        <v>19</v>
      </c>
      <c r="E380" t="s">
        <v>57</v>
      </c>
      <c r="F380" t="s">
        <v>46</v>
      </c>
      <c r="G380">
        <v>5</v>
      </c>
      <c r="H380" t="s">
        <v>37</v>
      </c>
      <c r="I380" t="s">
        <v>63</v>
      </c>
      <c r="J380" t="s">
        <v>502</v>
      </c>
      <c r="K380" t="s">
        <v>59</v>
      </c>
      <c r="L380">
        <v>0.14499999999999999</v>
      </c>
      <c r="M380">
        <v>3.43</v>
      </c>
      <c r="N380">
        <v>-0.34300000000000003</v>
      </c>
      <c r="O380" t="s">
        <v>60</v>
      </c>
      <c r="P380">
        <v>0.60299999999999998</v>
      </c>
      <c r="Q380">
        <v>-0.45799999999999996</v>
      </c>
      <c r="R380">
        <v>10.48</v>
      </c>
      <c r="S380">
        <v>-1.048</v>
      </c>
      <c r="T380">
        <f t="shared" si="92"/>
        <v>-0.70500000000000007</v>
      </c>
      <c r="U380">
        <v>35.465000000000003</v>
      </c>
      <c r="V380">
        <f t="shared" si="90"/>
        <v>17.732500000000002</v>
      </c>
      <c r="W380">
        <f t="shared" si="91"/>
        <v>1.7732500000000002</v>
      </c>
      <c r="X380">
        <f t="shared" si="85"/>
        <v>9.8784644869943765</v>
      </c>
      <c r="Y380">
        <f>(L380-P380)/P380</f>
        <v>-0.7595356550580431</v>
      </c>
      <c r="Z380" t="e">
        <f t="shared" ref="Z380:Z443" si="93">119*(10^-6)*(Y380^1.231)</f>
        <v>#NUM!</v>
      </c>
      <c r="AA380" t="e">
        <f t="shared" ref="AA380:AA443" si="94">Z380*10^6</f>
        <v>#NUM!</v>
      </c>
      <c r="AB380" t="e">
        <f t="shared" ref="AB380:AB443" si="95">Z380*(X380/10000)</f>
        <v>#NUM!</v>
      </c>
      <c r="AC380" t="e">
        <f t="shared" ref="AC380:AC443" si="96">AA380*(X380/10000)</f>
        <v>#NUM!</v>
      </c>
      <c r="AD380" t="e">
        <f t="shared" si="89"/>
        <v>#NUM!</v>
      </c>
    </row>
    <row r="381" spans="1:34" hidden="1" x14ac:dyDescent="0.35">
      <c r="A381">
        <v>44772</v>
      </c>
      <c r="B381" s="2">
        <v>44772</v>
      </c>
      <c r="C381" t="s">
        <v>56</v>
      </c>
      <c r="D381" t="s">
        <v>196</v>
      </c>
      <c r="E381" t="s">
        <v>57</v>
      </c>
      <c r="F381" t="s">
        <v>46</v>
      </c>
      <c r="G381">
        <v>3</v>
      </c>
      <c r="H381" t="s">
        <v>37</v>
      </c>
      <c r="I381" t="s">
        <v>63</v>
      </c>
      <c r="J381" t="s">
        <v>502</v>
      </c>
      <c r="L381">
        <v>0.69899999999999995</v>
      </c>
      <c r="M381">
        <v>9.0399999999999991</v>
      </c>
      <c r="N381">
        <v>-0.90399999999999991</v>
      </c>
      <c r="O381" t="s">
        <v>198</v>
      </c>
      <c r="P381">
        <v>0.56000000000000005</v>
      </c>
      <c r="Q381">
        <v>0.1389999999999999</v>
      </c>
      <c r="R381">
        <v>19.91</v>
      </c>
      <c r="S381">
        <v>-1.9910000000000001</v>
      </c>
      <c r="T381">
        <f t="shared" si="92"/>
        <v>-1.0870000000000002</v>
      </c>
      <c r="U381">
        <v>35.465000000000003</v>
      </c>
      <c r="V381">
        <f t="shared" si="90"/>
        <v>17.732500000000002</v>
      </c>
      <c r="W381">
        <f t="shared" si="91"/>
        <v>1.7732500000000002</v>
      </c>
      <c r="X381">
        <f t="shared" si="85"/>
        <v>9.8784644869943765</v>
      </c>
      <c r="Y381">
        <f>(P381-L381)/L381</f>
        <v>-0.19885550786838327</v>
      </c>
      <c r="Z381" t="e">
        <f t="shared" si="93"/>
        <v>#NUM!</v>
      </c>
      <c r="AA381" t="e">
        <f t="shared" si="94"/>
        <v>#NUM!</v>
      </c>
      <c r="AB381" t="e">
        <f t="shared" si="95"/>
        <v>#NUM!</v>
      </c>
      <c r="AC381" t="e">
        <f t="shared" si="96"/>
        <v>#NUM!</v>
      </c>
      <c r="AD381" t="e">
        <f t="shared" si="89"/>
        <v>#NUM!</v>
      </c>
    </row>
    <row r="382" spans="1:34" hidden="1" x14ac:dyDescent="0.35">
      <c r="A382">
        <v>44798</v>
      </c>
      <c r="B382" s="2">
        <v>44798</v>
      </c>
      <c r="C382" t="s">
        <v>56</v>
      </c>
      <c r="D382" t="s">
        <v>214</v>
      </c>
      <c r="E382" t="s">
        <v>57</v>
      </c>
      <c r="F382" t="s">
        <v>46</v>
      </c>
      <c r="G382">
        <v>4</v>
      </c>
      <c r="H382" t="s">
        <v>37</v>
      </c>
      <c r="I382" t="s">
        <v>63</v>
      </c>
      <c r="J382" t="s">
        <v>502</v>
      </c>
      <c r="K382" t="s">
        <v>230</v>
      </c>
      <c r="L382">
        <v>0.69299999999999995</v>
      </c>
      <c r="M382">
        <v>5.87</v>
      </c>
      <c r="N382">
        <v>-0.58699999999999997</v>
      </c>
      <c r="O382" t="s">
        <v>231</v>
      </c>
      <c r="P382">
        <v>0.504</v>
      </c>
      <c r="Q382">
        <v>0.18899999999999995</v>
      </c>
      <c r="R382">
        <v>9.8699999999999992</v>
      </c>
      <c r="S382">
        <v>-0.98699999999999988</v>
      </c>
      <c r="T382">
        <f t="shared" si="92"/>
        <v>-0.39999999999999991</v>
      </c>
      <c r="U382">
        <v>35.465000000000003</v>
      </c>
      <c r="V382">
        <f t="shared" si="90"/>
        <v>17.732500000000002</v>
      </c>
      <c r="W382">
        <f t="shared" si="91"/>
        <v>1.7732500000000002</v>
      </c>
      <c r="X382">
        <f t="shared" si="85"/>
        <v>9.8784644869943765</v>
      </c>
      <c r="Y382">
        <f t="shared" ref="Y382:Y391" si="97">(L382-P382)/P382</f>
        <v>0.37499999999999989</v>
      </c>
      <c r="Z382">
        <f t="shared" si="93"/>
        <v>3.5577829701010026E-5</v>
      </c>
      <c r="AA382">
        <f t="shared" si="94"/>
        <v>35.577829701010025</v>
      </c>
      <c r="AB382">
        <f t="shared" si="95"/>
        <v>3.5145432722576133E-8</v>
      </c>
      <c r="AC382">
        <f t="shared" si="96"/>
        <v>3.5145432722576135E-2</v>
      </c>
      <c r="AD382">
        <f t="shared" si="89"/>
        <v>8.7863581806440355E-2</v>
      </c>
    </row>
    <row r="383" spans="1:34" s="19" customFormat="1" hidden="1" x14ac:dyDescent="0.35">
      <c r="A383">
        <v>44743</v>
      </c>
      <c r="B383" s="2">
        <v>44743</v>
      </c>
      <c r="C383" t="s">
        <v>56</v>
      </c>
      <c r="D383" t="s">
        <v>155</v>
      </c>
      <c r="E383" t="s">
        <v>57</v>
      </c>
      <c r="F383" t="s">
        <v>46</v>
      </c>
      <c r="G383">
        <v>6</v>
      </c>
      <c r="H383" t="s">
        <v>37</v>
      </c>
      <c r="I383" t="s">
        <v>120</v>
      </c>
      <c r="J383" t="s">
        <v>521</v>
      </c>
      <c r="K383" t="s">
        <v>87</v>
      </c>
      <c r="L383">
        <v>0.67800000000000005</v>
      </c>
      <c r="M383">
        <v>4.24</v>
      </c>
      <c r="N383">
        <v>-0.42400000000000004</v>
      </c>
      <c r="O383" t="s">
        <v>156</v>
      </c>
      <c r="P383">
        <v>0.502</v>
      </c>
      <c r="Q383">
        <v>0.17600000000000005</v>
      </c>
      <c r="R383">
        <v>11.24</v>
      </c>
      <c r="S383">
        <v>-1.1240000000000001</v>
      </c>
      <c r="T383">
        <f t="shared" si="92"/>
        <v>-0.70000000000000007</v>
      </c>
      <c r="U383">
        <v>35.465000000000003</v>
      </c>
      <c r="V383">
        <f t="shared" si="90"/>
        <v>17.732500000000002</v>
      </c>
      <c r="W383">
        <f t="shared" si="91"/>
        <v>1.7732500000000002</v>
      </c>
      <c r="X383">
        <f t="shared" si="85"/>
        <v>9.8784644869943765</v>
      </c>
      <c r="Y383">
        <f t="shared" si="97"/>
        <v>0.35059760956175307</v>
      </c>
      <c r="Z383">
        <f t="shared" si="93"/>
        <v>3.2749658798578544E-5</v>
      </c>
      <c r="AA383">
        <f t="shared" si="94"/>
        <v>32.749658798578544</v>
      </c>
      <c r="AB383">
        <f t="shared" si="95"/>
        <v>3.2351634140294107E-8</v>
      </c>
      <c r="AC383">
        <f t="shared" si="96"/>
        <v>3.2351634140294107E-2</v>
      </c>
      <c r="AD383">
        <f t="shared" si="89"/>
        <v>4.6216620200420146E-2</v>
      </c>
      <c r="AE383"/>
      <c r="AF383"/>
      <c r="AG383"/>
      <c r="AH383"/>
    </row>
    <row r="384" spans="1:34" hidden="1" x14ac:dyDescent="0.35">
      <c r="A384">
        <v>44715</v>
      </c>
      <c r="B384" s="2">
        <v>44715</v>
      </c>
      <c r="C384" t="s">
        <v>56</v>
      </c>
      <c r="D384" t="s">
        <v>19</v>
      </c>
      <c r="E384" t="s">
        <v>57</v>
      </c>
      <c r="F384" t="s">
        <v>46</v>
      </c>
      <c r="G384">
        <v>3</v>
      </c>
      <c r="H384" t="s">
        <v>37</v>
      </c>
      <c r="I384" t="s">
        <v>38</v>
      </c>
      <c r="J384" t="s">
        <v>501</v>
      </c>
      <c r="K384" t="s">
        <v>59</v>
      </c>
      <c r="L384">
        <v>0.64900000000000002</v>
      </c>
      <c r="M384">
        <v>3.16</v>
      </c>
      <c r="N384">
        <v>-0.316</v>
      </c>
      <c r="O384" t="s">
        <v>60</v>
      </c>
      <c r="P384">
        <v>0.55300000000000005</v>
      </c>
      <c r="Q384">
        <v>9.5999999999999974E-2</v>
      </c>
      <c r="R384">
        <v>12.63</v>
      </c>
      <c r="S384">
        <v>-1.2630000000000001</v>
      </c>
      <c r="T384">
        <f t="shared" si="92"/>
        <v>-0.94700000000000006</v>
      </c>
      <c r="U384">
        <v>49.884999999999998</v>
      </c>
      <c r="V384">
        <f t="shared" si="90"/>
        <v>24.942499999999999</v>
      </c>
      <c r="W384">
        <f t="shared" si="91"/>
        <v>2.4942500000000001</v>
      </c>
      <c r="X384">
        <f t="shared" si="85"/>
        <v>19.544720656319374</v>
      </c>
      <c r="Y384">
        <f t="shared" si="97"/>
        <v>0.17359855334538873</v>
      </c>
      <c r="Z384">
        <f t="shared" si="93"/>
        <v>1.3785680616144627E-5</v>
      </c>
      <c r="AA384">
        <f t="shared" si="94"/>
        <v>13.785680616144626</v>
      </c>
      <c r="AB384">
        <f t="shared" si="95"/>
        <v>2.6943727669978347E-8</v>
      </c>
      <c r="AC384">
        <f t="shared" si="96"/>
        <v>2.6943727669978348E-2</v>
      </c>
      <c r="AD384">
        <f t="shared" si="89"/>
        <v>2.8451665966186215E-2</v>
      </c>
      <c r="AE384">
        <v>27.192399999999999</v>
      </c>
    </row>
    <row r="385" spans="1:31" hidden="1" x14ac:dyDescent="0.35">
      <c r="A385">
        <v>44743</v>
      </c>
      <c r="B385" s="2">
        <v>44743</v>
      </c>
      <c r="C385" t="s">
        <v>56</v>
      </c>
      <c r="D385" t="s">
        <v>155</v>
      </c>
      <c r="E385" t="s">
        <v>57</v>
      </c>
      <c r="F385" t="s">
        <v>46</v>
      </c>
      <c r="G385">
        <v>3</v>
      </c>
      <c r="H385" t="s">
        <v>37</v>
      </c>
      <c r="I385" t="s">
        <v>38</v>
      </c>
      <c r="J385" t="s">
        <v>501</v>
      </c>
      <c r="K385" t="s">
        <v>87</v>
      </c>
      <c r="L385">
        <v>0.69799999999999995</v>
      </c>
      <c r="M385">
        <v>5.08</v>
      </c>
      <c r="N385">
        <v>-0.50800000000000001</v>
      </c>
      <c r="O385" t="s">
        <v>156</v>
      </c>
      <c r="P385">
        <v>0.53900000000000003</v>
      </c>
      <c r="Q385">
        <v>0.15899999999999992</v>
      </c>
      <c r="R385">
        <v>12.49</v>
      </c>
      <c r="S385">
        <v>-1.2490000000000001</v>
      </c>
      <c r="T385">
        <f t="shared" si="92"/>
        <v>-0.7410000000000001</v>
      </c>
      <c r="U385">
        <v>49.884999999999998</v>
      </c>
      <c r="V385">
        <f t="shared" si="90"/>
        <v>24.942499999999999</v>
      </c>
      <c r="W385">
        <f t="shared" si="91"/>
        <v>2.4942500000000001</v>
      </c>
      <c r="X385">
        <f t="shared" si="85"/>
        <v>19.544720656319374</v>
      </c>
      <c r="Y385">
        <f t="shared" si="97"/>
        <v>0.29499072356215195</v>
      </c>
      <c r="Z385">
        <f t="shared" si="93"/>
        <v>2.6477748426837958E-5</v>
      </c>
      <c r="AA385">
        <f t="shared" si="94"/>
        <v>26.477748426837959</v>
      </c>
      <c r="AB385">
        <f t="shared" si="95"/>
        <v>5.1750019661084763E-8</v>
      </c>
      <c r="AC385">
        <f t="shared" si="96"/>
        <v>5.1750019661084765E-2</v>
      </c>
      <c r="AD385">
        <f t="shared" si="89"/>
        <v>6.9838083213339758E-2</v>
      </c>
      <c r="AE385">
        <v>27.192399999999999</v>
      </c>
    </row>
    <row r="386" spans="1:31" hidden="1" x14ac:dyDescent="0.35">
      <c r="A386">
        <v>44772</v>
      </c>
      <c r="B386" s="2">
        <v>44772</v>
      </c>
      <c r="C386" t="s">
        <v>56</v>
      </c>
      <c r="D386" t="s">
        <v>196</v>
      </c>
      <c r="E386" t="s">
        <v>57</v>
      </c>
      <c r="F386" t="s">
        <v>46</v>
      </c>
      <c r="G386">
        <v>1</v>
      </c>
      <c r="H386" t="s">
        <v>37</v>
      </c>
      <c r="I386" t="s">
        <v>38</v>
      </c>
      <c r="J386" t="s">
        <v>501</v>
      </c>
      <c r="L386">
        <v>0.71899999999999997</v>
      </c>
      <c r="M386">
        <v>10.51</v>
      </c>
      <c r="N386">
        <v>-1.0509999999999999</v>
      </c>
      <c r="O386" t="s">
        <v>198</v>
      </c>
      <c r="P386">
        <v>0.60599999999999998</v>
      </c>
      <c r="Q386">
        <v>0.11299999999999999</v>
      </c>
      <c r="R386">
        <v>21.23</v>
      </c>
      <c r="S386">
        <v>-2.1230000000000002</v>
      </c>
      <c r="T386">
        <f t="shared" si="92"/>
        <v>-1.0720000000000003</v>
      </c>
      <c r="U386">
        <v>49.884999999999998</v>
      </c>
      <c r="V386">
        <f t="shared" si="90"/>
        <v>24.942499999999999</v>
      </c>
      <c r="W386">
        <f t="shared" si="91"/>
        <v>2.4942500000000001</v>
      </c>
      <c r="X386">
        <f t="shared" ref="X386:X449" si="98">(W386^2)*3.14159</f>
        <v>19.544720656319374</v>
      </c>
      <c r="Y386">
        <f t="shared" si="97"/>
        <v>0.18646864686468645</v>
      </c>
      <c r="Z386">
        <f t="shared" si="93"/>
        <v>1.505437482642566E-5</v>
      </c>
      <c r="AA386">
        <f t="shared" si="94"/>
        <v>15.054374826425661</v>
      </c>
      <c r="AB386">
        <f t="shared" si="95"/>
        <v>2.9423355063801601E-8</v>
      </c>
      <c r="AC386">
        <f t="shared" si="96"/>
        <v>2.9423355063801601E-2</v>
      </c>
      <c r="AD386">
        <f t="shared" si="89"/>
        <v>2.7447159574441785E-2</v>
      </c>
      <c r="AE386">
        <v>27.192399999999999</v>
      </c>
    </row>
    <row r="387" spans="1:31" hidden="1" x14ac:dyDescent="0.35">
      <c r="A387">
        <v>44798</v>
      </c>
      <c r="B387" s="2">
        <v>44798</v>
      </c>
      <c r="C387" t="s">
        <v>56</v>
      </c>
      <c r="D387" t="s">
        <v>214</v>
      </c>
      <c r="E387" t="s">
        <v>57</v>
      </c>
      <c r="F387" t="s">
        <v>46</v>
      </c>
      <c r="G387">
        <v>3</v>
      </c>
      <c r="H387" t="s">
        <v>37</v>
      </c>
      <c r="I387" t="s">
        <v>38</v>
      </c>
      <c r="J387" t="s">
        <v>501</v>
      </c>
      <c r="K387" t="s">
        <v>230</v>
      </c>
      <c r="L387">
        <v>0.68400000000000005</v>
      </c>
      <c r="M387">
        <v>6.33</v>
      </c>
      <c r="N387">
        <v>-0.63300000000000001</v>
      </c>
      <c r="O387" t="s">
        <v>231</v>
      </c>
      <c r="P387">
        <v>0.51100000000000001</v>
      </c>
      <c r="Q387">
        <v>0.17300000000000004</v>
      </c>
      <c r="R387">
        <v>14.23</v>
      </c>
      <c r="S387">
        <v>-1.423</v>
      </c>
      <c r="T387">
        <f t="shared" si="92"/>
        <v>-0.79</v>
      </c>
      <c r="U387">
        <v>49.884999999999998</v>
      </c>
      <c r="V387">
        <f t="shared" si="90"/>
        <v>24.942499999999999</v>
      </c>
      <c r="W387">
        <f t="shared" si="91"/>
        <v>2.4942500000000001</v>
      </c>
      <c r="X387">
        <f t="shared" si="98"/>
        <v>19.544720656319374</v>
      </c>
      <c r="Y387">
        <f t="shared" si="97"/>
        <v>0.3385518590998044</v>
      </c>
      <c r="Z387">
        <f t="shared" si="93"/>
        <v>3.1370077113670314E-5</v>
      </c>
      <c r="AA387">
        <f t="shared" si="94"/>
        <v>31.370077113670312</v>
      </c>
      <c r="AB387">
        <f t="shared" si="95"/>
        <v>6.1311939415388389E-8</v>
      </c>
      <c r="AC387">
        <f t="shared" si="96"/>
        <v>6.1311939415388379E-2</v>
      </c>
      <c r="AD387">
        <f t="shared" si="89"/>
        <v>7.7610049892896674E-2</v>
      </c>
      <c r="AE387">
        <v>27.192399999999999</v>
      </c>
    </row>
    <row r="388" spans="1:31" hidden="1" x14ac:dyDescent="0.35">
      <c r="A388">
        <v>44715</v>
      </c>
      <c r="B388" s="2">
        <v>44715</v>
      </c>
      <c r="C388" t="s">
        <v>56</v>
      </c>
      <c r="D388" t="s">
        <v>19</v>
      </c>
      <c r="E388" t="s">
        <v>57</v>
      </c>
      <c r="F388" t="s">
        <v>46</v>
      </c>
      <c r="G388">
        <v>4</v>
      </c>
      <c r="H388" t="s">
        <v>30</v>
      </c>
      <c r="I388" t="s">
        <v>62</v>
      </c>
      <c r="J388" t="s">
        <v>500</v>
      </c>
      <c r="K388" t="s">
        <v>59</v>
      </c>
      <c r="L388">
        <v>0.128</v>
      </c>
      <c r="M388">
        <v>3.06</v>
      </c>
      <c r="N388">
        <v>-0.30599999999999999</v>
      </c>
      <c r="O388" t="s">
        <v>60</v>
      </c>
      <c r="P388">
        <v>0.53600000000000003</v>
      </c>
      <c r="Q388">
        <v>-0.40800000000000003</v>
      </c>
      <c r="R388">
        <v>8.52</v>
      </c>
      <c r="S388">
        <v>-0.85199999999999998</v>
      </c>
      <c r="T388">
        <f t="shared" si="92"/>
        <v>-0.54600000000000004</v>
      </c>
      <c r="U388">
        <v>42.6</v>
      </c>
      <c r="V388">
        <f t="shared" si="90"/>
        <v>21.3</v>
      </c>
      <c r="W388">
        <f t="shared" si="91"/>
        <v>2.13</v>
      </c>
      <c r="X388">
        <f t="shared" si="98"/>
        <v>14.253079670999997</v>
      </c>
      <c r="Y388">
        <f t="shared" si="97"/>
        <v>-0.76119402985074625</v>
      </c>
      <c r="Z388" t="e">
        <f t="shared" si="93"/>
        <v>#NUM!</v>
      </c>
      <c r="AA388" t="e">
        <f t="shared" si="94"/>
        <v>#NUM!</v>
      </c>
      <c r="AB388" t="e">
        <f t="shared" si="95"/>
        <v>#NUM!</v>
      </c>
      <c r="AC388" t="e">
        <f t="shared" si="96"/>
        <v>#NUM!</v>
      </c>
      <c r="AD388" t="e">
        <f t="shared" si="89"/>
        <v>#NUM!</v>
      </c>
      <c r="AE388">
        <v>27.192399999999999</v>
      </c>
    </row>
    <row r="389" spans="1:31" hidden="1" x14ac:dyDescent="0.35">
      <c r="A389">
        <v>44743</v>
      </c>
      <c r="B389" s="2">
        <v>44743</v>
      </c>
      <c r="C389" t="s">
        <v>56</v>
      </c>
      <c r="D389" t="s">
        <v>155</v>
      </c>
      <c r="E389" t="s">
        <v>57</v>
      </c>
      <c r="F389" t="s">
        <v>46</v>
      </c>
      <c r="G389">
        <v>1</v>
      </c>
      <c r="H389" t="s">
        <v>30</v>
      </c>
      <c r="I389" t="s">
        <v>62</v>
      </c>
      <c r="J389" t="s">
        <v>500</v>
      </c>
      <c r="K389" t="s">
        <v>87</v>
      </c>
      <c r="L389">
        <v>0.68200000000000005</v>
      </c>
      <c r="M389">
        <v>3.84</v>
      </c>
      <c r="N389">
        <v>-0.38400000000000001</v>
      </c>
      <c r="O389" t="s">
        <v>156</v>
      </c>
      <c r="P389">
        <v>0.64300000000000002</v>
      </c>
      <c r="Q389">
        <v>3.9000000000000035E-2</v>
      </c>
      <c r="R389">
        <v>8.73</v>
      </c>
      <c r="S389">
        <v>-0.873</v>
      </c>
      <c r="T389">
        <f t="shared" si="92"/>
        <v>-0.48899999999999999</v>
      </c>
      <c r="U389">
        <v>42.6</v>
      </c>
      <c r="V389">
        <f t="shared" si="90"/>
        <v>21.3</v>
      </c>
      <c r="W389">
        <f t="shared" si="91"/>
        <v>2.13</v>
      </c>
      <c r="X389">
        <f t="shared" si="98"/>
        <v>14.253079670999997</v>
      </c>
      <c r="Y389">
        <f t="shared" si="97"/>
        <v>6.065318818040441E-2</v>
      </c>
      <c r="Z389">
        <f t="shared" si="93"/>
        <v>3.7778071564634458E-6</v>
      </c>
      <c r="AA389">
        <f t="shared" si="94"/>
        <v>3.7778071564634459</v>
      </c>
      <c r="AB389">
        <f t="shared" si="95"/>
        <v>5.3845386382747447E-9</v>
      </c>
      <c r="AC389">
        <f t="shared" si="96"/>
        <v>5.3845386382747442E-3</v>
      </c>
      <c r="AD389">
        <f t="shared" si="89"/>
        <v>1.1011326458639559E-2</v>
      </c>
      <c r="AE389">
        <v>27.192399999999999</v>
      </c>
    </row>
    <row r="390" spans="1:31" hidden="1" x14ac:dyDescent="0.35">
      <c r="A390">
        <v>44772</v>
      </c>
      <c r="B390" s="2">
        <v>44772</v>
      </c>
      <c r="C390" t="s">
        <v>56</v>
      </c>
      <c r="D390" t="s">
        <v>196</v>
      </c>
      <c r="E390" t="s">
        <v>57</v>
      </c>
      <c r="F390" t="s">
        <v>46</v>
      </c>
      <c r="G390">
        <v>7</v>
      </c>
      <c r="H390" t="s">
        <v>30</v>
      </c>
      <c r="I390" t="s">
        <v>62</v>
      </c>
      <c r="J390" t="s">
        <v>500</v>
      </c>
      <c r="L390">
        <v>0.67900000000000005</v>
      </c>
      <c r="M390">
        <v>5.68</v>
      </c>
      <c r="N390">
        <v>-0.56799999999999995</v>
      </c>
      <c r="O390" t="s">
        <v>198</v>
      </c>
      <c r="P390">
        <v>0.58599999999999997</v>
      </c>
      <c r="Q390">
        <v>9.3000000000000083E-2</v>
      </c>
      <c r="S390">
        <v>0</v>
      </c>
      <c r="T390">
        <f t="shared" si="92"/>
        <v>0.56799999999999995</v>
      </c>
      <c r="U390">
        <v>42.6</v>
      </c>
      <c r="V390">
        <f t="shared" si="90"/>
        <v>21.3</v>
      </c>
      <c r="W390">
        <f t="shared" si="91"/>
        <v>2.13</v>
      </c>
      <c r="X390">
        <f t="shared" si="98"/>
        <v>14.253079670999997</v>
      </c>
      <c r="Y390">
        <f t="shared" si="97"/>
        <v>0.15870307167235509</v>
      </c>
      <c r="Z390">
        <f t="shared" si="93"/>
        <v>1.234432950467869E-5</v>
      </c>
      <c r="AA390">
        <f t="shared" si="94"/>
        <v>12.34432950467869</v>
      </c>
      <c r="AB390">
        <f t="shared" si="95"/>
        <v>1.759447119152613E-8</v>
      </c>
      <c r="AC390">
        <f t="shared" si="96"/>
        <v>1.7594471191526129E-2</v>
      </c>
      <c r="AD390">
        <f t="shared" si="89"/>
        <v>3.0976181675222061E-2</v>
      </c>
      <c r="AE390">
        <v>27.192399999999999</v>
      </c>
    </row>
    <row r="391" spans="1:31" hidden="1" x14ac:dyDescent="0.35">
      <c r="A391">
        <v>44798</v>
      </c>
      <c r="B391" s="2">
        <v>44798</v>
      </c>
      <c r="C391" t="s">
        <v>56</v>
      </c>
      <c r="D391" t="s">
        <v>214</v>
      </c>
      <c r="E391" t="s">
        <v>57</v>
      </c>
      <c r="F391" t="s">
        <v>46</v>
      </c>
      <c r="G391">
        <v>5</v>
      </c>
      <c r="H391" t="s">
        <v>30</v>
      </c>
      <c r="I391" t="s">
        <v>62</v>
      </c>
      <c r="J391" t="s">
        <v>500</v>
      </c>
      <c r="K391" t="s">
        <v>230</v>
      </c>
      <c r="L391">
        <v>0.68100000000000005</v>
      </c>
      <c r="M391">
        <v>6.23</v>
      </c>
      <c r="N391">
        <v>-0.623</v>
      </c>
      <c r="O391" t="s">
        <v>231</v>
      </c>
      <c r="P391">
        <v>0.52100000000000002</v>
      </c>
      <c r="Q391">
        <v>0.16000000000000003</v>
      </c>
      <c r="R391">
        <v>9.8800000000000008</v>
      </c>
      <c r="S391">
        <v>-0.9880000000000001</v>
      </c>
      <c r="T391">
        <f t="shared" si="92"/>
        <v>-0.3650000000000001</v>
      </c>
      <c r="U391">
        <v>42.6</v>
      </c>
      <c r="V391">
        <f t="shared" si="90"/>
        <v>21.3</v>
      </c>
      <c r="W391">
        <f t="shared" si="91"/>
        <v>2.13</v>
      </c>
      <c r="X391">
        <f t="shared" si="98"/>
        <v>14.253079670999997</v>
      </c>
      <c r="Y391">
        <f t="shared" si="97"/>
        <v>0.30710172744721692</v>
      </c>
      <c r="Z391">
        <f t="shared" si="93"/>
        <v>2.7822197081412844E-5</v>
      </c>
      <c r="AA391">
        <f t="shared" si="94"/>
        <v>27.822197081412845</v>
      </c>
      <c r="AB391">
        <f t="shared" si="95"/>
        <v>3.9655199162364087E-8</v>
      </c>
      <c r="AC391">
        <f t="shared" si="96"/>
        <v>3.965519916236409E-2</v>
      </c>
      <c r="AD391">
        <f t="shared" si="89"/>
        <v>0.1086443812667509</v>
      </c>
    </row>
    <row r="392" spans="1:31" hidden="1" x14ac:dyDescent="0.35">
      <c r="A392">
        <v>44715</v>
      </c>
      <c r="B392" s="2">
        <v>44715</v>
      </c>
      <c r="C392" t="s">
        <v>56</v>
      </c>
      <c r="D392" t="s">
        <v>19</v>
      </c>
      <c r="E392" t="s">
        <v>57</v>
      </c>
      <c r="F392" t="s">
        <v>46</v>
      </c>
      <c r="G392">
        <v>6</v>
      </c>
      <c r="H392" t="s">
        <v>28</v>
      </c>
      <c r="I392" t="s">
        <v>64</v>
      </c>
      <c r="J392" t="s">
        <v>499</v>
      </c>
      <c r="K392" t="s">
        <v>59</v>
      </c>
      <c r="L392">
        <v>0.129</v>
      </c>
      <c r="M392">
        <v>6.92</v>
      </c>
      <c r="N392">
        <v>-0.69199999999999995</v>
      </c>
      <c r="O392" t="s">
        <v>60</v>
      </c>
      <c r="P392">
        <v>0.52100000000000002</v>
      </c>
      <c r="Q392">
        <v>-0.39200000000000002</v>
      </c>
      <c r="R392">
        <v>15.27</v>
      </c>
      <c r="S392">
        <v>-1.5269999999999999</v>
      </c>
      <c r="T392">
        <f t="shared" si="92"/>
        <v>-0.83499999999999996</v>
      </c>
      <c r="U392">
        <v>38.71</v>
      </c>
      <c r="V392">
        <f t="shared" si="90"/>
        <v>19.355</v>
      </c>
      <c r="W392">
        <f t="shared" si="91"/>
        <v>1.9355</v>
      </c>
      <c r="X392">
        <f t="shared" si="98"/>
        <v>11.7688995797975</v>
      </c>
      <c r="Y392">
        <f>(P392-L392)/L392</f>
        <v>3.0387596899224807</v>
      </c>
      <c r="Z392">
        <f t="shared" si="93"/>
        <v>4.6746185327387562E-4</v>
      </c>
      <c r="AA392">
        <f t="shared" si="94"/>
        <v>467.46185327387559</v>
      </c>
      <c r="AB392">
        <f t="shared" si="95"/>
        <v>5.5015116085662751E-7</v>
      </c>
      <c r="AC392">
        <f t="shared" si="96"/>
        <v>0.55015116085662752</v>
      </c>
      <c r="AD392">
        <f t="shared" si="89"/>
        <v>0.65886366569655996</v>
      </c>
    </row>
    <row r="393" spans="1:31" hidden="1" x14ac:dyDescent="0.35">
      <c r="A393">
        <v>44743</v>
      </c>
      <c r="B393" s="2">
        <v>44743</v>
      </c>
      <c r="C393" t="s">
        <v>56</v>
      </c>
      <c r="D393" t="s">
        <v>155</v>
      </c>
      <c r="E393" t="s">
        <v>57</v>
      </c>
      <c r="F393" t="s">
        <v>46</v>
      </c>
      <c r="G393">
        <v>2</v>
      </c>
      <c r="H393" t="s">
        <v>28</v>
      </c>
      <c r="I393" t="s">
        <v>64</v>
      </c>
      <c r="J393" t="s">
        <v>499</v>
      </c>
      <c r="K393" t="s">
        <v>87</v>
      </c>
      <c r="L393">
        <v>0.67900000000000005</v>
      </c>
      <c r="M393">
        <v>3.15</v>
      </c>
      <c r="N393">
        <v>-0.315</v>
      </c>
      <c r="O393" t="s">
        <v>156</v>
      </c>
      <c r="P393">
        <v>0.49199999999999999</v>
      </c>
      <c r="Q393">
        <v>0.18700000000000006</v>
      </c>
      <c r="R393">
        <v>5.36</v>
      </c>
      <c r="S393">
        <v>-0.53600000000000003</v>
      </c>
      <c r="T393">
        <f t="shared" si="92"/>
        <v>-0.22100000000000003</v>
      </c>
      <c r="U393">
        <v>38.71</v>
      </c>
      <c r="V393">
        <f t="shared" si="90"/>
        <v>19.355</v>
      </c>
      <c r="W393">
        <f t="shared" si="91"/>
        <v>1.9355</v>
      </c>
      <c r="X393">
        <f t="shared" si="98"/>
        <v>11.7688995797975</v>
      </c>
      <c r="Y393">
        <f t="shared" ref="Y393:Y399" si="99">(L393-P393)/P393</f>
        <v>0.38008130081300823</v>
      </c>
      <c r="Z393">
        <f t="shared" si="93"/>
        <v>3.6172201174004442E-5</v>
      </c>
      <c r="AA393">
        <f t="shared" si="94"/>
        <v>36.172201174004442</v>
      </c>
      <c r="AB393">
        <f t="shared" si="95"/>
        <v>4.2570700319709153E-8</v>
      </c>
      <c r="AC393">
        <f t="shared" si="96"/>
        <v>4.2570700319709151E-2</v>
      </c>
      <c r="AD393">
        <f t="shared" si="89"/>
        <v>0.19262760325660247</v>
      </c>
    </row>
    <row r="394" spans="1:31" hidden="1" x14ac:dyDescent="0.35">
      <c r="A394">
        <v>44772</v>
      </c>
      <c r="B394" s="2">
        <v>44772</v>
      </c>
      <c r="C394" t="s">
        <v>56</v>
      </c>
      <c r="D394" t="s">
        <v>196</v>
      </c>
      <c r="E394" t="s">
        <v>57</v>
      </c>
      <c r="F394" t="s">
        <v>46</v>
      </c>
      <c r="G394">
        <v>6</v>
      </c>
      <c r="H394" t="s">
        <v>28</v>
      </c>
      <c r="I394" t="s">
        <v>64</v>
      </c>
      <c r="J394" t="s">
        <v>499</v>
      </c>
      <c r="L394">
        <v>0.68600000000000005</v>
      </c>
      <c r="M394">
        <v>10.45</v>
      </c>
      <c r="N394">
        <v>-1.0449999999999999</v>
      </c>
      <c r="O394" t="s">
        <v>198</v>
      </c>
      <c r="P394">
        <v>0.501</v>
      </c>
      <c r="Q394">
        <v>0.18500000000000005</v>
      </c>
      <c r="R394">
        <v>19.12</v>
      </c>
      <c r="S394">
        <v>-1.9120000000000001</v>
      </c>
      <c r="T394">
        <f t="shared" si="92"/>
        <v>-0.86700000000000021</v>
      </c>
      <c r="U394">
        <v>38.71</v>
      </c>
      <c r="V394">
        <f t="shared" si="90"/>
        <v>19.355</v>
      </c>
      <c r="W394">
        <f t="shared" si="91"/>
        <v>1.9355</v>
      </c>
      <c r="X394">
        <f t="shared" si="98"/>
        <v>11.7688995797975</v>
      </c>
      <c r="Y394">
        <f t="shared" si="99"/>
        <v>0.36926147704590828</v>
      </c>
      <c r="Z394">
        <f t="shared" si="93"/>
        <v>3.4908815950748209E-5</v>
      </c>
      <c r="AA394">
        <f t="shared" si="94"/>
        <v>34.908815950748206</v>
      </c>
      <c r="AB394">
        <f t="shared" si="95"/>
        <v>4.1083834937398888E-8</v>
      </c>
      <c r="AC394">
        <f t="shared" si="96"/>
        <v>4.108383493739888E-2</v>
      </c>
      <c r="AD394">
        <f t="shared" si="89"/>
        <v>4.7386199466434686E-2</v>
      </c>
    </row>
    <row r="395" spans="1:31" hidden="1" x14ac:dyDescent="0.35">
      <c r="A395">
        <v>44798</v>
      </c>
      <c r="B395" s="2">
        <v>44798</v>
      </c>
      <c r="C395" t="s">
        <v>56</v>
      </c>
      <c r="D395" t="s">
        <v>214</v>
      </c>
      <c r="E395" t="s">
        <v>57</v>
      </c>
      <c r="F395" t="s">
        <v>46</v>
      </c>
      <c r="G395">
        <v>8</v>
      </c>
      <c r="H395" t="s">
        <v>28</v>
      </c>
      <c r="I395" t="s">
        <v>64</v>
      </c>
      <c r="J395" t="s">
        <v>499</v>
      </c>
      <c r="K395" t="s">
        <v>230</v>
      </c>
      <c r="L395">
        <v>0.60499999999999998</v>
      </c>
      <c r="M395">
        <v>6.46</v>
      </c>
      <c r="N395">
        <v>-0.64600000000000002</v>
      </c>
      <c r="O395" t="s">
        <v>231</v>
      </c>
      <c r="P395">
        <v>0.49299999999999999</v>
      </c>
      <c r="Q395">
        <v>0.11199999999999999</v>
      </c>
      <c r="R395">
        <v>11.43</v>
      </c>
      <c r="S395">
        <v>-1.143</v>
      </c>
      <c r="T395">
        <f t="shared" si="92"/>
        <v>-0.497</v>
      </c>
      <c r="U395">
        <v>38.71</v>
      </c>
      <c r="V395">
        <f t="shared" si="90"/>
        <v>19.355</v>
      </c>
      <c r="W395">
        <f t="shared" si="91"/>
        <v>1.9355</v>
      </c>
      <c r="X395">
        <f t="shared" si="98"/>
        <v>11.7688995797975</v>
      </c>
      <c r="Y395">
        <f t="shared" si="99"/>
        <v>0.22718052738336711</v>
      </c>
      <c r="Z395">
        <f t="shared" si="93"/>
        <v>1.9197283994912913E-5</v>
      </c>
      <c r="AA395">
        <f t="shared" si="94"/>
        <v>19.197283994912912</v>
      </c>
      <c r="AB395">
        <f t="shared" si="95"/>
        <v>2.2593090754098383E-8</v>
      </c>
      <c r="AC395">
        <f t="shared" si="96"/>
        <v>2.2593090754098384E-2</v>
      </c>
      <c r="AD395">
        <f t="shared" si="89"/>
        <v>4.5458935118910228E-2</v>
      </c>
    </row>
    <row r="396" spans="1:31" hidden="1" x14ac:dyDescent="0.35">
      <c r="A396">
        <v>44715</v>
      </c>
      <c r="B396" s="2">
        <v>44715</v>
      </c>
      <c r="C396" t="s">
        <v>56</v>
      </c>
      <c r="D396" t="s">
        <v>19</v>
      </c>
      <c r="E396" t="s">
        <v>57</v>
      </c>
      <c r="F396" t="s">
        <v>46</v>
      </c>
      <c r="G396">
        <v>2</v>
      </c>
      <c r="H396" t="s">
        <v>39</v>
      </c>
      <c r="I396" t="s">
        <v>61</v>
      </c>
      <c r="J396" t="s">
        <v>498</v>
      </c>
      <c r="K396" t="s">
        <v>59</v>
      </c>
      <c r="L396">
        <v>0.77100000000000002</v>
      </c>
      <c r="M396">
        <v>3.07</v>
      </c>
      <c r="N396">
        <v>-0.307</v>
      </c>
      <c r="O396" t="s">
        <v>60</v>
      </c>
      <c r="P396">
        <v>0.45800000000000002</v>
      </c>
      <c r="Q396">
        <v>0.313</v>
      </c>
      <c r="R396">
        <v>6.52</v>
      </c>
      <c r="S396">
        <v>-0.65199999999999991</v>
      </c>
      <c r="T396">
        <f t="shared" si="92"/>
        <v>-0.34499999999999992</v>
      </c>
      <c r="U396">
        <v>51.97</v>
      </c>
      <c r="V396">
        <f t="shared" si="90"/>
        <v>25.984999999999999</v>
      </c>
      <c r="W396">
        <f t="shared" si="91"/>
        <v>2.5985</v>
      </c>
      <c r="X396">
        <f t="shared" si="98"/>
        <v>21.2126510665775</v>
      </c>
      <c r="Y396">
        <f t="shared" si="99"/>
        <v>0.68340611353711789</v>
      </c>
      <c r="Z396">
        <f t="shared" si="93"/>
        <v>7.4479480284327015E-5</v>
      </c>
      <c r="AA396">
        <f t="shared" si="94"/>
        <v>74.479480284327011</v>
      </c>
      <c r="AB396">
        <f t="shared" si="95"/>
        <v>1.5799072268914675E-7</v>
      </c>
      <c r="AC396">
        <f t="shared" si="96"/>
        <v>0.15799072268914674</v>
      </c>
      <c r="AD396">
        <f t="shared" si="89"/>
        <v>0.45794412373665733</v>
      </c>
    </row>
    <row r="397" spans="1:31" hidden="1" x14ac:dyDescent="0.35">
      <c r="A397">
        <v>44743</v>
      </c>
      <c r="B397" s="18">
        <v>44743</v>
      </c>
      <c r="C397" t="s">
        <v>56</v>
      </c>
      <c r="D397" t="s">
        <v>155</v>
      </c>
      <c r="E397" t="s">
        <v>57</v>
      </c>
      <c r="F397" t="s">
        <v>46</v>
      </c>
      <c r="G397">
        <v>7</v>
      </c>
      <c r="H397" t="s">
        <v>39</v>
      </c>
      <c r="I397" t="s">
        <v>61</v>
      </c>
      <c r="J397" t="s">
        <v>498</v>
      </c>
      <c r="K397" t="s">
        <v>87</v>
      </c>
      <c r="L397">
        <v>0.82699999999999996</v>
      </c>
      <c r="M397">
        <v>3.71</v>
      </c>
      <c r="N397">
        <v>-0.371</v>
      </c>
      <c r="O397" t="s">
        <v>156</v>
      </c>
      <c r="P397">
        <v>0.60699999999999998</v>
      </c>
      <c r="Q397">
        <v>0.21999999999999997</v>
      </c>
      <c r="R397">
        <v>12.34</v>
      </c>
      <c r="S397">
        <v>-1.234</v>
      </c>
      <c r="T397">
        <f t="shared" si="92"/>
        <v>-0.86299999999999999</v>
      </c>
      <c r="U397">
        <v>51.97</v>
      </c>
      <c r="V397">
        <f t="shared" si="90"/>
        <v>25.984999999999999</v>
      </c>
      <c r="W397">
        <f t="shared" si="91"/>
        <v>2.5985</v>
      </c>
      <c r="X397">
        <f t="shared" si="98"/>
        <v>21.2126510665775</v>
      </c>
      <c r="Y397">
        <f t="shared" si="99"/>
        <v>0.36243822075782534</v>
      </c>
      <c r="Z397">
        <f t="shared" si="93"/>
        <v>3.4116463244527939E-5</v>
      </c>
      <c r="AA397">
        <f t="shared" si="94"/>
        <v>34.116463244527942</v>
      </c>
      <c r="AB397">
        <f t="shared" si="95"/>
        <v>7.2370063043188776E-8</v>
      </c>
      <c r="AC397">
        <f t="shared" si="96"/>
        <v>7.2370063043188784E-2</v>
      </c>
      <c r="AD397">
        <f t="shared" si="89"/>
        <v>8.3858705727912847E-2</v>
      </c>
    </row>
    <row r="398" spans="1:31" hidden="1" x14ac:dyDescent="0.35">
      <c r="A398">
        <v>44772</v>
      </c>
      <c r="B398" s="2">
        <v>44772</v>
      </c>
      <c r="C398" t="s">
        <v>56</v>
      </c>
      <c r="D398" t="s">
        <v>196</v>
      </c>
      <c r="E398" t="s">
        <v>57</v>
      </c>
      <c r="F398" t="s">
        <v>46</v>
      </c>
      <c r="G398">
        <v>4</v>
      </c>
      <c r="H398" t="s">
        <v>39</v>
      </c>
      <c r="I398" t="s">
        <v>61</v>
      </c>
      <c r="J398" t="s">
        <v>498</v>
      </c>
      <c r="L398">
        <v>0.81599999999999995</v>
      </c>
      <c r="M398">
        <v>6.38</v>
      </c>
      <c r="N398">
        <v>-0.63800000000000001</v>
      </c>
      <c r="O398" t="s">
        <v>198</v>
      </c>
      <c r="P398">
        <v>0.57199999999999995</v>
      </c>
      <c r="Q398">
        <v>0.24399999999999999</v>
      </c>
      <c r="R398">
        <v>16.64</v>
      </c>
      <c r="S398">
        <v>-1.6640000000000001</v>
      </c>
      <c r="T398">
        <f t="shared" si="92"/>
        <v>-1.0260000000000002</v>
      </c>
      <c r="U398">
        <v>51.97</v>
      </c>
      <c r="V398">
        <f t="shared" si="90"/>
        <v>25.984999999999999</v>
      </c>
      <c r="W398">
        <f t="shared" si="91"/>
        <v>2.5985</v>
      </c>
      <c r="X398">
        <f t="shared" si="98"/>
        <v>21.2126510665775</v>
      </c>
      <c r="Y398">
        <f t="shared" si="99"/>
        <v>0.42657342657342662</v>
      </c>
      <c r="Z398">
        <f t="shared" si="93"/>
        <v>4.1693593339499334E-5</v>
      </c>
      <c r="AA398">
        <f t="shared" si="94"/>
        <v>41.693593339499337</v>
      </c>
      <c r="AB398">
        <f t="shared" si="95"/>
        <v>8.8443164722257919E-8</v>
      </c>
      <c r="AC398">
        <f t="shared" si="96"/>
        <v>8.8443164722257925E-2</v>
      </c>
      <c r="AD398">
        <f t="shared" si="89"/>
        <v>8.6201914933974569E-2</v>
      </c>
    </row>
    <row r="399" spans="1:31" hidden="1" x14ac:dyDescent="0.35">
      <c r="A399">
        <v>44798</v>
      </c>
      <c r="B399" s="2">
        <v>44798</v>
      </c>
      <c r="C399" t="s">
        <v>56</v>
      </c>
      <c r="D399" t="s">
        <v>214</v>
      </c>
      <c r="E399" t="s">
        <v>57</v>
      </c>
      <c r="F399" t="s">
        <v>46</v>
      </c>
      <c r="G399">
        <v>7</v>
      </c>
      <c r="H399" t="s">
        <v>39</v>
      </c>
      <c r="I399" t="s">
        <v>61</v>
      </c>
      <c r="J399" t="s">
        <v>498</v>
      </c>
      <c r="K399" t="s">
        <v>230</v>
      </c>
      <c r="L399">
        <v>0.77900000000000003</v>
      </c>
      <c r="M399">
        <v>6.25</v>
      </c>
      <c r="N399">
        <v>-0.625</v>
      </c>
      <c r="O399" t="s">
        <v>231</v>
      </c>
      <c r="P399">
        <v>0.54800000000000004</v>
      </c>
      <c r="Q399">
        <v>0.23099999999999998</v>
      </c>
      <c r="R399">
        <v>12.01</v>
      </c>
      <c r="S399">
        <v>-1.2010000000000001</v>
      </c>
      <c r="T399">
        <f t="shared" si="92"/>
        <v>-0.57600000000000007</v>
      </c>
      <c r="U399">
        <v>51.97</v>
      </c>
      <c r="V399">
        <f t="shared" si="90"/>
        <v>25.984999999999999</v>
      </c>
      <c r="W399">
        <f t="shared" si="91"/>
        <v>2.5985</v>
      </c>
      <c r="X399">
        <f t="shared" si="98"/>
        <v>21.2126510665775</v>
      </c>
      <c r="Y399">
        <f t="shared" si="99"/>
        <v>0.42153284671532842</v>
      </c>
      <c r="Z399">
        <f t="shared" si="93"/>
        <v>4.1087946933376554E-5</v>
      </c>
      <c r="AA399">
        <f t="shared" si="94"/>
        <v>41.087946933376557</v>
      </c>
      <c r="AB399">
        <f t="shared" si="95"/>
        <v>8.7158428133976997E-8</v>
      </c>
      <c r="AC399">
        <f t="shared" si="96"/>
        <v>8.7158428133977006E-2</v>
      </c>
      <c r="AD399">
        <f t="shared" ref="AD399:AD412" si="100">AC399/ABS(T399)</f>
        <v>0.15131671551037673</v>
      </c>
    </row>
    <row r="400" spans="1:31" hidden="1" x14ac:dyDescent="0.35">
      <c r="A400">
        <v>44715</v>
      </c>
      <c r="B400" s="2">
        <v>44715</v>
      </c>
      <c r="C400" t="s">
        <v>56</v>
      </c>
      <c r="D400" t="s">
        <v>19</v>
      </c>
      <c r="E400" t="s">
        <v>57</v>
      </c>
      <c r="F400" t="s">
        <v>46</v>
      </c>
      <c r="G400">
        <v>7</v>
      </c>
      <c r="H400" t="s">
        <v>39</v>
      </c>
      <c r="I400" t="s">
        <v>65</v>
      </c>
      <c r="J400" t="s">
        <v>497</v>
      </c>
      <c r="K400" t="s">
        <v>59</v>
      </c>
      <c r="L400">
        <v>0.61899999999999999</v>
      </c>
      <c r="M400">
        <v>2.16</v>
      </c>
      <c r="N400">
        <v>-0.21600000000000003</v>
      </c>
      <c r="O400" t="s">
        <v>60</v>
      </c>
      <c r="P400">
        <v>0.40400000000000003</v>
      </c>
      <c r="Q400">
        <v>0.21499999999999997</v>
      </c>
      <c r="R400">
        <v>3.86</v>
      </c>
      <c r="S400">
        <v>-0.38600000000000001</v>
      </c>
      <c r="T400">
        <f t="shared" si="92"/>
        <v>-0.16999999999999998</v>
      </c>
      <c r="U400">
        <v>57.875</v>
      </c>
      <c r="V400">
        <f t="shared" si="90"/>
        <v>28.9375</v>
      </c>
      <c r="W400">
        <f t="shared" si="91"/>
        <v>2.8937499999999998</v>
      </c>
      <c r="X400">
        <f t="shared" si="98"/>
        <v>26.307011980859368</v>
      </c>
      <c r="Y400">
        <f>(P400-L400)/L400</f>
        <v>-0.34733441033925683</v>
      </c>
      <c r="Z400" t="e">
        <f t="shared" si="93"/>
        <v>#NUM!</v>
      </c>
      <c r="AA400" t="e">
        <f t="shared" si="94"/>
        <v>#NUM!</v>
      </c>
      <c r="AB400" t="e">
        <f t="shared" si="95"/>
        <v>#NUM!</v>
      </c>
      <c r="AC400" t="e">
        <f t="shared" si="96"/>
        <v>#NUM!</v>
      </c>
      <c r="AD400" t="e">
        <f t="shared" si="100"/>
        <v>#NUM!</v>
      </c>
    </row>
    <row r="401" spans="1:31" hidden="1" x14ac:dyDescent="0.35">
      <c r="A401">
        <v>44743</v>
      </c>
      <c r="B401" s="2">
        <v>44743</v>
      </c>
      <c r="C401" t="s">
        <v>56</v>
      </c>
      <c r="D401" t="s">
        <v>155</v>
      </c>
      <c r="E401" t="s">
        <v>57</v>
      </c>
      <c r="F401" t="s">
        <v>46</v>
      </c>
      <c r="G401">
        <v>4</v>
      </c>
      <c r="H401" t="s">
        <v>39</v>
      </c>
      <c r="I401" t="s">
        <v>65</v>
      </c>
      <c r="J401" t="s">
        <v>497</v>
      </c>
      <c r="K401" t="s">
        <v>87</v>
      </c>
      <c r="L401">
        <v>0.64100000000000001</v>
      </c>
      <c r="M401">
        <v>5.94</v>
      </c>
      <c r="N401">
        <v>-0.59400000000000008</v>
      </c>
      <c r="O401" t="s">
        <v>156</v>
      </c>
      <c r="P401">
        <v>0.442</v>
      </c>
      <c r="Q401">
        <v>0.19900000000000001</v>
      </c>
      <c r="R401">
        <v>15.43</v>
      </c>
      <c r="S401">
        <v>-1.5429999999999999</v>
      </c>
      <c r="T401">
        <f t="shared" si="92"/>
        <v>-0.94899999999999984</v>
      </c>
      <c r="U401">
        <v>57.875</v>
      </c>
      <c r="V401">
        <f t="shared" si="90"/>
        <v>28.9375</v>
      </c>
      <c r="W401">
        <f t="shared" si="91"/>
        <v>2.8937499999999998</v>
      </c>
      <c r="X401">
        <f t="shared" si="98"/>
        <v>26.307011980859368</v>
      </c>
      <c r="Y401">
        <f>(P401-L401)/L401</f>
        <v>-0.31045241809672386</v>
      </c>
      <c r="Z401" t="e">
        <f t="shared" si="93"/>
        <v>#NUM!</v>
      </c>
      <c r="AA401" t="e">
        <f t="shared" si="94"/>
        <v>#NUM!</v>
      </c>
      <c r="AB401" t="e">
        <f t="shared" si="95"/>
        <v>#NUM!</v>
      </c>
      <c r="AC401" t="e">
        <f t="shared" si="96"/>
        <v>#NUM!</v>
      </c>
      <c r="AD401" t="e">
        <f t="shared" si="100"/>
        <v>#NUM!</v>
      </c>
    </row>
    <row r="402" spans="1:31" hidden="1" x14ac:dyDescent="0.35">
      <c r="A402" s="19">
        <v>44772</v>
      </c>
      <c r="B402" s="2">
        <v>44772</v>
      </c>
      <c r="C402" s="19" t="s">
        <v>56</v>
      </c>
      <c r="D402" s="19" t="s">
        <v>196</v>
      </c>
      <c r="E402" s="19" t="s">
        <v>57</v>
      </c>
      <c r="F402" s="19" t="s">
        <v>46</v>
      </c>
      <c r="G402" s="19">
        <v>2</v>
      </c>
      <c r="H402" s="19" t="s">
        <v>39</v>
      </c>
      <c r="I402" s="19" t="s">
        <v>65</v>
      </c>
      <c r="J402" s="19" t="s">
        <v>497</v>
      </c>
      <c r="K402" s="19"/>
      <c r="L402" s="19">
        <v>0.68400000000000005</v>
      </c>
      <c r="M402" s="19">
        <v>3.58</v>
      </c>
      <c r="N402" s="19">
        <v>-0.35799999999999998</v>
      </c>
      <c r="O402" s="19" t="s">
        <v>198</v>
      </c>
      <c r="P402" s="19">
        <v>0.48299999999999998</v>
      </c>
      <c r="Q402" s="19">
        <v>0.20100000000000007</v>
      </c>
      <c r="R402" s="19">
        <v>16.71</v>
      </c>
      <c r="S402" s="19">
        <v>-1.671</v>
      </c>
      <c r="T402">
        <f t="shared" si="92"/>
        <v>-1.3130000000000002</v>
      </c>
      <c r="U402" s="19">
        <v>57.875</v>
      </c>
      <c r="V402">
        <f t="shared" si="90"/>
        <v>28.9375</v>
      </c>
      <c r="W402">
        <f t="shared" si="91"/>
        <v>2.8937499999999998</v>
      </c>
      <c r="X402">
        <f t="shared" si="98"/>
        <v>26.307011980859368</v>
      </c>
      <c r="Y402">
        <f>(L402-P402)/P402</f>
        <v>0.41614906832298154</v>
      </c>
      <c r="Z402">
        <f t="shared" si="93"/>
        <v>4.0442909363654138E-5</v>
      </c>
      <c r="AA402">
        <f t="shared" si="94"/>
        <v>40.442909363654138</v>
      </c>
      <c r="AB402">
        <f t="shared" si="95"/>
        <v>1.063932101170459E-7</v>
      </c>
      <c r="AC402">
        <f t="shared" si="96"/>
        <v>0.1063932101170459</v>
      </c>
      <c r="AD402">
        <f t="shared" si="100"/>
        <v>8.1030624613134719E-2</v>
      </c>
    </row>
    <row r="403" spans="1:31" hidden="1" x14ac:dyDescent="0.35">
      <c r="A403">
        <v>44798</v>
      </c>
      <c r="B403" s="2">
        <v>44798</v>
      </c>
      <c r="C403" t="s">
        <v>56</v>
      </c>
      <c r="D403" t="s">
        <v>214</v>
      </c>
      <c r="E403" t="s">
        <v>57</v>
      </c>
      <c r="F403" t="s">
        <v>46</v>
      </c>
      <c r="G403">
        <v>6</v>
      </c>
      <c r="H403" t="s">
        <v>39</v>
      </c>
      <c r="I403" t="s">
        <v>65</v>
      </c>
      <c r="J403" t="s">
        <v>497</v>
      </c>
      <c r="K403" t="s">
        <v>230</v>
      </c>
      <c r="L403">
        <v>0.61</v>
      </c>
      <c r="M403">
        <v>5.54</v>
      </c>
      <c r="N403">
        <v>-0.55400000000000005</v>
      </c>
      <c r="O403" t="s">
        <v>231</v>
      </c>
      <c r="P403">
        <v>0.434</v>
      </c>
      <c r="Q403">
        <v>0.17599999999999999</v>
      </c>
      <c r="R403">
        <v>9.8699999999999992</v>
      </c>
      <c r="S403">
        <v>-0.98699999999999988</v>
      </c>
      <c r="T403">
        <f t="shared" si="92"/>
        <v>-0.43299999999999983</v>
      </c>
      <c r="U403">
        <v>57.875</v>
      </c>
      <c r="V403">
        <f t="shared" si="90"/>
        <v>28.9375</v>
      </c>
      <c r="W403">
        <f t="shared" si="91"/>
        <v>2.8937499999999998</v>
      </c>
      <c r="X403">
        <f t="shared" si="98"/>
        <v>26.307011980859368</v>
      </c>
      <c r="Y403">
        <f>(L403-P403)/P403</f>
        <v>0.40552995391705066</v>
      </c>
      <c r="Z403">
        <f t="shared" si="93"/>
        <v>3.9176280310214268E-5</v>
      </c>
      <c r="AA403">
        <f t="shared" si="94"/>
        <v>39.176280310214267</v>
      </c>
      <c r="AB403">
        <f t="shared" si="95"/>
        <v>1.0306108754863118E-7</v>
      </c>
      <c r="AC403">
        <f t="shared" si="96"/>
        <v>0.10306108754863118</v>
      </c>
      <c r="AD403">
        <f t="shared" si="100"/>
        <v>0.23801636847258942</v>
      </c>
    </row>
    <row r="404" spans="1:31" hidden="1" x14ac:dyDescent="0.35">
      <c r="A404">
        <v>44747</v>
      </c>
      <c r="B404" s="2">
        <v>44747</v>
      </c>
      <c r="C404" t="s">
        <v>18</v>
      </c>
      <c r="D404" t="s">
        <v>155</v>
      </c>
      <c r="E404" t="s">
        <v>20</v>
      </c>
      <c r="F404" t="s">
        <v>21</v>
      </c>
      <c r="G404">
        <v>12</v>
      </c>
      <c r="H404" t="s">
        <v>25</v>
      </c>
      <c r="I404" t="s">
        <v>74</v>
      </c>
      <c r="J404" t="s">
        <v>490</v>
      </c>
      <c r="K404" t="s">
        <v>143</v>
      </c>
      <c r="L404">
        <v>0.69399999999999995</v>
      </c>
      <c r="M404">
        <v>11.6</v>
      </c>
      <c r="N404">
        <v>-1.1599999999999999</v>
      </c>
      <c r="O404" t="s">
        <v>163</v>
      </c>
      <c r="P404">
        <v>0.57599999999999996</v>
      </c>
      <c r="Q404">
        <v>0.11799999999999999</v>
      </c>
      <c r="R404">
        <v>12.58</v>
      </c>
      <c r="S404">
        <v>-1.258</v>
      </c>
      <c r="T404">
        <v>-9.8000000000000087E-2</v>
      </c>
      <c r="U404">
        <v>48.277500000000003</v>
      </c>
      <c r="V404">
        <f>U404/(2*3.14)</f>
        <v>7.6875</v>
      </c>
      <c r="W404">
        <f>V404</f>
        <v>7.6875</v>
      </c>
      <c r="X404">
        <f t="shared" si="98"/>
        <v>185.6606058984375</v>
      </c>
      <c r="Y404">
        <f>(L404-P404)/P404</f>
        <v>0.2048611111111111</v>
      </c>
      <c r="Z404">
        <f t="shared" si="93"/>
        <v>1.6902604720260495E-5</v>
      </c>
      <c r="AA404">
        <f t="shared" si="94"/>
        <v>16.902604720260495</v>
      </c>
      <c r="AB404">
        <f t="shared" si="95"/>
        <v>3.138147833625353E-7</v>
      </c>
      <c r="AC404">
        <f t="shared" si="96"/>
        <v>0.31381478336253532</v>
      </c>
      <c r="AD404">
        <f t="shared" si="100"/>
        <v>3.2021916669646431</v>
      </c>
    </row>
    <row r="405" spans="1:31" hidden="1" x14ac:dyDescent="0.35">
      <c r="A405">
        <v>44762</v>
      </c>
      <c r="B405" s="2">
        <v>44762</v>
      </c>
      <c r="C405" t="s">
        <v>18</v>
      </c>
      <c r="D405" t="s">
        <v>181</v>
      </c>
      <c r="E405" t="s">
        <v>20</v>
      </c>
      <c r="F405" t="s">
        <v>21</v>
      </c>
      <c r="G405">
        <v>14</v>
      </c>
      <c r="H405" t="s">
        <v>25</v>
      </c>
      <c r="I405" t="s">
        <v>74</v>
      </c>
      <c r="J405" t="s">
        <v>490</v>
      </c>
      <c r="K405" t="s">
        <v>184</v>
      </c>
      <c r="L405">
        <v>0.71199999999999997</v>
      </c>
      <c r="M405">
        <v>11.07</v>
      </c>
      <c r="N405">
        <v>-1.107</v>
      </c>
      <c r="O405" t="s">
        <v>185</v>
      </c>
      <c r="P405">
        <v>0.623</v>
      </c>
      <c r="Q405">
        <v>8.8999999999999968E-2</v>
      </c>
      <c r="R405">
        <v>7.19</v>
      </c>
      <c r="S405">
        <v>-0.71900000000000008</v>
      </c>
      <c r="T405">
        <v>0.3879999999999999</v>
      </c>
      <c r="U405">
        <v>48.277500000000003</v>
      </c>
      <c r="V405">
        <f>U405/(2*3.14)</f>
        <v>7.6875</v>
      </c>
      <c r="W405">
        <f>V405</f>
        <v>7.6875</v>
      </c>
      <c r="X405">
        <f t="shared" si="98"/>
        <v>185.6606058984375</v>
      </c>
      <c r="Y405">
        <f>(L405-P405)/P405</f>
        <v>0.14285714285714279</v>
      </c>
      <c r="Z405">
        <f t="shared" si="93"/>
        <v>1.0845042895807869E-5</v>
      </c>
      <c r="AA405">
        <f t="shared" si="94"/>
        <v>10.84504289580787</v>
      </c>
      <c r="AB405">
        <f t="shared" si="95"/>
        <v>2.0134972350302342E-7</v>
      </c>
      <c r="AC405">
        <f t="shared" si="96"/>
        <v>0.20134972350302341</v>
      </c>
      <c r="AD405">
        <f t="shared" si="100"/>
        <v>0.51894258634799861</v>
      </c>
    </row>
    <row r="406" spans="1:31" hidden="1" x14ac:dyDescent="0.35">
      <c r="A406">
        <v>44778</v>
      </c>
      <c r="B406" s="2">
        <v>44778</v>
      </c>
      <c r="C406" t="s">
        <v>18</v>
      </c>
      <c r="D406" t="s">
        <v>196</v>
      </c>
      <c r="E406" t="s">
        <v>20</v>
      </c>
      <c r="F406" t="s">
        <v>21</v>
      </c>
      <c r="G406">
        <v>5</v>
      </c>
      <c r="H406" t="s">
        <v>25</v>
      </c>
      <c r="I406" t="s">
        <v>74</v>
      </c>
      <c r="J406" t="s">
        <v>490</v>
      </c>
      <c r="K406" t="s">
        <v>207</v>
      </c>
      <c r="L406">
        <v>0.66500000000000004</v>
      </c>
      <c r="M406">
        <v>2.94</v>
      </c>
      <c r="N406">
        <v>-0.29399999999999998</v>
      </c>
      <c r="O406" t="s">
        <v>163</v>
      </c>
      <c r="P406">
        <v>0.52700000000000002</v>
      </c>
      <c r="Q406">
        <v>0.13800000000000001</v>
      </c>
      <c r="R406">
        <v>12.32</v>
      </c>
      <c r="S406">
        <v>-1.232</v>
      </c>
      <c r="T406">
        <v>-0.93799999999999994</v>
      </c>
      <c r="U406">
        <v>51.592500000000001</v>
      </c>
      <c r="V406">
        <f>U406/2</f>
        <v>25.796250000000001</v>
      </c>
      <c r="W406">
        <f>V406/10</f>
        <v>2.5796250000000001</v>
      </c>
      <c r="X406">
        <f t="shared" si="98"/>
        <v>20.905601141136096</v>
      </c>
      <c r="Y406">
        <f>(L406-P406)/P406</f>
        <v>0.26185958254269448</v>
      </c>
      <c r="Z406">
        <f t="shared" si="93"/>
        <v>2.2865949995905064E-5</v>
      </c>
      <c r="AA406">
        <f t="shared" si="94"/>
        <v>22.865949995905066</v>
      </c>
      <c r="AB406">
        <f t="shared" si="95"/>
        <v>4.7802643032755383E-8</v>
      </c>
      <c r="AC406">
        <f t="shared" si="96"/>
        <v>4.7802643032755388E-2</v>
      </c>
      <c r="AD406">
        <f t="shared" si="100"/>
        <v>5.0962306005069714E-2</v>
      </c>
    </row>
    <row r="407" spans="1:31" hidden="1" x14ac:dyDescent="0.35">
      <c r="A407">
        <v>44792</v>
      </c>
      <c r="B407" s="2">
        <v>44792</v>
      </c>
      <c r="C407" t="s">
        <v>18</v>
      </c>
      <c r="D407" t="s">
        <v>214</v>
      </c>
      <c r="E407" t="s">
        <v>20</v>
      </c>
      <c r="F407" t="s">
        <v>21</v>
      </c>
      <c r="G407">
        <v>5</v>
      </c>
      <c r="H407" t="s">
        <v>25</v>
      </c>
      <c r="I407" t="s">
        <v>74</v>
      </c>
      <c r="J407" t="s">
        <v>490</v>
      </c>
      <c r="K407" t="s">
        <v>225</v>
      </c>
      <c r="L407">
        <v>0.73299999999999998</v>
      </c>
      <c r="M407">
        <v>6.34</v>
      </c>
      <c r="N407">
        <v>-0.63400000000000001</v>
      </c>
      <c r="O407" t="s">
        <v>175</v>
      </c>
      <c r="P407">
        <v>0.59199999999999997</v>
      </c>
      <c r="Q407">
        <v>0.14100000000000001</v>
      </c>
      <c r="R407">
        <v>12.82</v>
      </c>
      <c r="S407">
        <v>-1.282</v>
      </c>
      <c r="T407">
        <v>-0.64800000000000002</v>
      </c>
      <c r="U407">
        <v>51.592500000000001</v>
      </c>
      <c r="V407">
        <f>U407/2</f>
        <v>25.796250000000001</v>
      </c>
      <c r="W407">
        <f>V407/10</f>
        <v>2.5796250000000001</v>
      </c>
      <c r="X407">
        <f t="shared" si="98"/>
        <v>20.905601141136096</v>
      </c>
      <c r="Y407">
        <f>(P407-L407)/L407</f>
        <v>-0.19236016371077766</v>
      </c>
      <c r="Z407" t="e">
        <f t="shared" si="93"/>
        <v>#NUM!</v>
      </c>
      <c r="AA407" t="e">
        <f t="shared" si="94"/>
        <v>#NUM!</v>
      </c>
      <c r="AB407" t="e">
        <f t="shared" si="95"/>
        <v>#NUM!</v>
      </c>
      <c r="AC407" t="e">
        <f t="shared" si="96"/>
        <v>#NUM!</v>
      </c>
      <c r="AD407" t="e">
        <f t="shared" si="100"/>
        <v>#NUM!</v>
      </c>
      <c r="AE407">
        <v>28.545300000000001</v>
      </c>
    </row>
    <row r="408" spans="1:31" hidden="1" x14ac:dyDescent="0.35">
      <c r="A408">
        <v>44806</v>
      </c>
      <c r="B408" s="2">
        <v>44806</v>
      </c>
      <c r="C408" t="s">
        <v>18</v>
      </c>
      <c r="D408" t="s">
        <v>232</v>
      </c>
      <c r="E408" t="s">
        <v>20</v>
      </c>
      <c r="F408" t="s">
        <v>21</v>
      </c>
      <c r="G408">
        <v>6</v>
      </c>
      <c r="H408" t="s">
        <v>25</v>
      </c>
      <c r="I408" t="s">
        <v>74</v>
      </c>
      <c r="J408" t="s">
        <v>490</v>
      </c>
      <c r="K408" t="s">
        <v>222</v>
      </c>
      <c r="L408">
        <v>0.72699999999999998</v>
      </c>
      <c r="M408">
        <v>4.95</v>
      </c>
      <c r="N408">
        <v>-0.495</v>
      </c>
      <c r="O408" t="s">
        <v>211</v>
      </c>
      <c r="P408">
        <v>0.58299999999999996</v>
      </c>
      <c r="Q408">
        <v>0.14400000000000002</v>
      </c>
      <c r="R408">
        <v>6.96</v>
      </c>
      <c r="S408">
        <v>-0.69599999999999995</v>
      </c>
      <c r="T408">
        <v>-0.20099999999999996</v>
      </c>
      <c r="U408">
        <v>51.592500000000001</v>
      </c>
      <c r="V408">
        <f>U408/2</f>
        <v>25.796250000000001</v>
      </c>
      <c r="W408">
        <f>V408/10</f>
        <v>2.5796250000000001</v>
      </c>
      <c r="X408">
        <f t="shared" si="98"/>
        <v>20.905601141136096</v>
      </c>
      <c r="Y408">
        <f>(L408-P408)/P408</f>
        <v>0.24699828473413382</v>
      </c>
      <c r="Z408">
        <f t="shared" si="93"/>
        <v>2.1279097194268991E-5</v>
      </c>
      <c r="AA408">
        <f t="shared" si="94"/>
        <v>21.279097194268992</v>
      </c>
      <c r="AB408">
        <f t="shared" si="95"/>
        <v>4.4485231858685575E-8</v>
      </c>
      <c r="AC408">
        <f t="shared" si="96"/>
        <v>4.4485231858685574E-2</v>
      </c>
      <c r="AD408">
        <f t="shared" si="100"/>
        <v>0.22131956148599793</v>
      </c>
      <c r="AE408">
        <v>28.545300000000001</v>
      </c>
    </row>
    <row r="409" spans="1:31" hidden="1" x14ac:dyDescent="0.35">
      <c r="A409">
        <v>44721</v>
      </c>
      <c r="B409" s="9">
        <v>44721</v>
      </c>
      <c r="C409" t="s">
        <v>18</v>
      </c>
      <c r="D409" t="s">
        <v>19</v>
      </c>
      <c r="E409" t="s">
        <v>20</v>
      </c>
      <c r="F409" t="s">
        <v>21</v>
      </c>
      <c r="G409">
        <v>1</v>
      </c>
      <c r="H409" t="s">
        <v>25</v>
      </c>
      <c r="I409" t="s">
        <v>31</v>
      </c>
      <c r="J409" t="s">
        <v>431</v>
      </c>
      <c r="K409" t="s">
        <v>23</v>
      </c>
      <c r="L409">
        <v>0.51200000000000001</v>
      </c>
      <c r="M409">
        <v>3.36</v>
      </c>
      <c r="N409">
        <v>-0.33599999999999997</v>
      </c>
      <c r="O409" t="s">
        <v>32</v>
      </c>
      <c r="P409">
        <v>0.375</v>
      </c>
      <c r="Q409">
        <v>0.13700000000000001</v>
      </c>
      <c r="R409">
        <v>8.07</v>
      </c>
      <c r="S409">
        <v>-0.80700000000000005</v>
      </c>
      <c r="T409">
        <v>-0.47100000000000009</v>
      </c>
      <c r="U409">
        <v>15</v>
      </c>
      <c r="V409">
        <f>U409/(2*3.14)</f>
        <v>2.3885350318471334</v>
      </c>
      <c r="W409">
        <f>V409</f>
        <v>2.3885350318471334</v>
      </c>
      <c r="X409">
        <f t="shared" si="98"/>
        <v>17.923083847214894</v>
      </c>
      <c r="Y409">
        <f>(L409-P409)/P409</f>
        <v>0.36533333333333334</v>
      </c>
      <c r="Z409">
        <f t="shared" si="93"/>
        <v>3.4452241988578164E-5</v>
      </c>
      <c r="AA409">
        <f t="shared" si="94"/>
        <v>34.452241988578166</v>
      </c>
      <c r="AB409">
        <f t="shared" si="95"/>
        <v>6.1749042188582396E-8</v>
      </c>
      <c r="AC409">
        <f t="shared" si="96"/>
        <v>6.1749042188582404E-2</v>
      </c>
      <c r="AD409">
        <f t="shared" si="100"/>
        <v>0.13110200040038725</v>
      </c>
      <c r="AE409">
        <v>28.545300000000001</v>
      </c>
    </row>
    <row r="410" spans="1:31" hidden="1" x14ac:dyDescent="0.35">
      <c r="A410">
        <v>44721</v>
      </c>
      <c r="B410" s="2">
        <v>44721</v>
      </c>
      <c r="C410" t="s">
        <v>18</v>
      </c>
      <c r="D410" t="s">
        <v>19</v>
      </c>
      <c r="E410" t="s">
        <v>20</v>
      </c>
      <c r="F410" t="s">
        <v>21</v>
      </c>
      <c r="G410">
        <v>10</v>
      </c>
      <c r="H410" t="s">
        <v>25</v>
      </c>
      <c r="I410" t="s">
        <v>31</v>
      </c>
      <c r="J410" t="s">
        <v>431</v>
      </c>
      <c r="K410" t="s">
        <v>23</v>
      </c>
      <c r="L410">
        <v>0.64300000000000002</v>
      </c>
      <c r="M410">
        <v>2.4700000000000002</v>
      </c>
      <c r="N410">
        <v>-0.24700000000000003</v>
      </c>
      <c r="O410" t="s">
        <v>24</v>
      </c>
      <c r="P410">
        <v>0.32100000000000001</v>
      </c>
      <c r="Q410">
        <v>0.32200000000000001</v>
      </c>
      <c r="R410">
        <v>6.81</v>
      </c>
      <c r="S410">
        <v>-0.68099999999999994</v>
      </c>
      <c r="T410">
        <v>-0.43399999999999994</v>
      </c>
      <c r="U410">
        <v>15</v>
      </c>
      <c r="V410">
        <f>U410/(2*3.14)</f>
        <v>2.3885350318471334</v>
      </c>
      <c r="W410">
        <f>V410</f>
        <v>2.3885350318471334</v>
      </c>
      <c r="X410">
        <f t="shared" si="98"/>
        <v>17.923083847214894</v>
      </c>
      <c r="Y410">
        <f>(P410-L410)/L410</f>
        <v>-0.5007776049766719</v>
      </c>
      <c r="Z410" t="e">
        <f t="shared" si="93"/>
        <v>#NUM!</v>
      </c>
      <c r="AA410" t="e">
        <f t="shared" si="94"/>
        <v>#NUM!</v>
      </c>
      <c r="AB410" t="e">
        <f t="shared" si="95"/>
        <v>#NUM!</v>
      </c>
      <c r="AC410" t="e">
        <f t="shared" si="96"/>
        <v>#NUM!</v>
      </c>
      <c r="AD410" t="e">
        <f t="shared" si="100"/>
        <v>#NUM!</v>
      </c>
      <c r="AE410">
        <v>28.545300000000001</v>
      </c>
    </row>
    <row r="411" spans="1:31" hidden="1" x14ac:dyDescent="0.35">
      <c r="A411">
        <v>44747</v>
      </c>
      <c r="B411" s="2">
        <v>44747</v>
      </c>
      <c r="C411" t="s">
        <v>18</v>
      </c>
      <c r="D411" t="s">
        <v>155</v>
      </c>
      <c r="E411" t="s">
        <v>20</v>
      </c>
      <c r="F411" t="s">
        <v>21</v>
      </c>
      <c r="G411">
        <v>11</v>
      </c>
      <c r="H411" t="s">
        <v>25</v>
      </c>
      <c r="I411" t="s">
        <v>31</v>
      </c>
      <c r="J411" t="s">
        <v>431</v>
      </c>
      <c r="K411" t="s">
        <v>143</v>
      </c>
      <c r="L411">
        <v>0.59599999999999997</v>
      </c>
      <c r="M411">
        <v>13.23</v>
      </c>
      <c r="N411">
        <v>-1.323</v>
      </c>
      <c r="O411" t="s">
        <v>163</v>
      </c>
      <c r="P411">
        <v>0.42399999999999999</v>
      </c>
      <c r="Q411">
        <v>0.17199999999999999</v>
      </c>
      <c r="R411">
        <v>17.39</v>
      </c>
      <c r="S411">
        <v>-1.7390000000000001</v>
      </c>
      <c r="T411">
        <v>-0.41600000000000015</v>
      </c>
      <c r="U411">
        <v>15</v>
      </c>
      <c r="V411">
        <f>U411/(2*3.14)</f>
        <v>2.3885350318471334</v>
      </c>
      <c r="W411">
        <f>V411</f>
        <v>2.3885350318471334</v>
      </c>
      <c r="X411">
        <f t="shared" si="98"/>
        <v>17.923083847214894</v>
      </c>
      <c r="Y411">
        <f>(L411-P411)/P411</f>
        <v>0.40566037735849053</v>
      </c>
      <c r="Z411">
        <f t="shared" si="93"/>
        <v>3.9191790963836113E-5</v>
      </c>
      <c r="AA411">
        <f t="shared" si="94"/>
        <v>39.191790963836112</v>
      </c>
      <c r="AB411">
        <f t="shared" si="95"/>
        <v>7.0243775556735362E-8</v>
      </c>
      <c r="AC411">
        <f t="shared" si="96"/>
        <v>7.0243775556735361E-2</v>
      </c>
      <c r="AD411">
        <f t="shared" si="100"/>
        <v>0.16885522970369071</v>
      </c>
      <c r="AE411">
        <v>28.545300000000001</v>
      </c>
    </row>
    <row r="412" spans="1:31" hidden="1" x14ac:dyDescent="0.35">
      <c r="A412">
        <v>44762</v>
      </c>
      <c r="B412" s="2">
        <v>44762</v>
      </c>
      <c r="C412" t="s">
        <v>18</v>
      </c>
      <c r="D412" t="s">
        <v>181</v>
      </c>
      <c r="E412" t="s">
        <v>20</v>
      </c>
      <c r="F412" t="s">
        <v>21</v>
      </c>
      <c r="G412">
        <v>3</v>
      </c>
      <c r="H412" t="s">
        <v>25</v>
      </c>
      <c r="I412" t="s">
        <v>31</v>
      </c>
      <c r="J412" t="s">
        <v>431</v>
      </c>
      <c r="K412" t="s">
        <v>153</v>
      </c>
      <c r="L412">
        <v>0.61199999999999999</v>
      </c>
      <c r="M412">
        <v>9.68</v>
      </c>
      <c r="N412">
        <v>-0.96799999999999997</v>
      </c>
      <c r="O412" t="s">
        <v>183</v>
      </c>
      <c r="P412">
        <v>0.438</v>
      </c>
      <c r="Q412">
        <v>0.17399999999999999</v>
      </c>
      <c r="R412">
        <v>24.04</v>
      </c>
      <c r="S412">
        <v>-2.4039999999999999</v>
      </c>
      <c r="T412">
        <v>-1.4359999999999999</v>
      </c>
      <c r="U412">
        <v>15</v>
      </c>
      <c r="V412">
        <f>U412/(2*3.14)</f>
        <v>2.3885350318471334</v>
      </c>
      <c r="W412">
        <f>V412</f>
        <v>2.3885350318471334</v>
      </c>
      <c r="X412">
        <f t="shared" si="98"/>
        <v>17.923083847214894</v>
      </c>
      <c r="Y412">
        <f>(P412-L412)/L412</f>
        <v>-0.28431372549019607</v>
      </c>
      <c r="Z412" t="e">
        <f t="shared" si="93"/>
        <v>#NUM!</v>
      </c>
      <c r="AA412" t="e">
        <f t="shared" si="94"/>
        <v>#NUM!</v>
      </c>
      <c r="AB412" t="e">
        <f t="shared" si="95"/>
        <v>#NUM!</v>
      </c>
      <c r="AC412" t="e">
        <f t="shared" si="96"/>
        <v>#NUM!</v>
      </c>
      <c r="AD412" t="e">
        <f t="shared" si="100"/>
        <v>#NUM!</v>
      </c>
      <c r="AE412">
        <v>28.545300000000001</v>
      </c>
    </row>
    <row r="413" spans="1:31" hidden="1" x14ac:dyDescent="0.35">
      <c r="A413">
        <v>44779</v>
      </c>
      <c r="B413" s="2">
        <v>44779</v>
      </c>
      <c r="C413" t="s">
        <v>18</v>
      </c>
      <c r="D413" t="s">
        <v>196</v>
      </c>
      <c r="E413" t="s">
        <v>20</v>
      </c>
      <c r="F413" t="s">
        <v>21</v>
      </c>
      <c r="G413">
        <v>3</v>
      </c>
      <c r="H413" t="s">
        <v>25</v>
      </c>
      <c r="I413" t="s">
        <v>31</v>
      </c>
      <c r="J413" t="s">
        <v>431</v>
      </c>
      <c r="K413" t="s">
        <v>117</v>
      </c>
      <c r="L413">
        <v>0.57499999999999996</v>
      </c>
      <c r="M413">
        <v>5.92</v>
      </c>
      <c r="N413">
        <v>-0.59199999999999997</v>
      </c>
      <c r="O413" t="s">
        <v>213</v>
      </c>
      <c r="P413">
        <v>0.432</v>
      </c>
      <c r="Q413">
        <v>0.14299999999999996</v>
      </c>
      <c r="R413">
        <v>15.48</v>
      </c>
      <c r="S413">
        <v>-1.548</v>
      </c>
      <c r="T413">
        <v>-0.95600000000000007</v>
      </c>
      <c r="U413">
        <v>48.277500000000003</v>
      </c>
      <c r="V413">
        <f>U413/2</f>
        <v>24.138750000000002</v>
      </c>
      <c r="W413">
        <f>V413/10</f>
        <v>2.413875</v>
      </c>
      <c r="X413">
        <f t="shared" si="98"/>
        <v>18.305393099162341</v>
      </c>
      <c r="Y413">
        <f>(P413-L413)/L413</f>
        <v>-0.24869565217391298</v>
      </c>
      <c r="Z413" t="e">
        <f t="shared" si="93"/>
        <v>#NUM!</v>
      </c>
      <c r="AA413" t="e">
        <f t="shared" si="94"/>
        <v>#NUM!</v>
      </c>
      <c r="AB413" t="e">
        <f t="shared" si="95"/>
        <v>#NUM!</v>
      </c>
      <c r="AC413" t="e">
        <f t="shared" si="96"/>
        <v>#NUM!</v>
      </c>
      <c r="AD413">
        <v>0</v>
      </c>
      <c r="AE413">
        <v>28.545300000000001</v>
      </c>
    </row>
    <row r="414" spans="1:31" hidden="1" x14ac:dyDescent="0.35">
      <c r="A414">
        <v>44792</v>
      </c>
      <c r="B414" s="2">
        <v>44792</v>
      </c>
      <c r="C414" t="s">
        <v>18</v>
      </c>
      <c r="D414" t="s">
        <v>214</v>
      </c>
      <c r="E414" t="s">
        <v>20</v>
      </c>
      <c r="F414" t="s">
        <v>21</v>
      </c>
      <c r="G414">
        <v>10</v>
      </c>
      <c r="H414" t="s">
        <v>25</v>
      </c>
      <c r="I414" t="s">
        <v>31</v>
      </c>
      <c r="J414" t="s">
        <v>431</v>
      </c>
      <c r="K414" t="s">
        <v>227</v>
      </c>
      <c r="L414">
        <v>0.51700000000000002</v>
      </c>
      <c r="M414">
        <v>9.4600000000000009</v>
      </c>
      <c r="N414">
        <v>-0.94600000000000006</v>
      </c>
      <c r="O414" t="s">
        <v>228</v>
      </c>
      <c r="P414">
        <v>0.42699999999999999</v>
      </c>
      <c r="Q414">
        <v>9.0000000000000024E-2</v>
      </c>
      <c r="R414">
        <v>20.53</v>
      </c>
      <c r="S414">
        <v>-2.0529999999999999</v>
      </c>
      <c r="T414">
        <v>-1.1069999999999998</v>
      </c>
      <c r="U414">
        <v>48.277500000000003</v>
      </c>
      <c r="V414">
        <f>U414/2</f>
        <v>24.138750000000002</v>
      </c>
      <c r="W414">
        <f>V414/10</f>
        <v>2.413875</v>
      </c>
      <c r="X414">
        <f t="shared" si="98"/>
        <v>18.305393099162341</v>
      </c>
      <c r="Y414">
        <f t="shared" ref="Y414:Y421" si="101">(L414-P414)/P414</f>
        <v>0.21077283372365346</v>
      </c>
      <c r="Z414">
        <f t="shared" si="93"/>
        <v>1.7505026653081129E-5</v>
      </c>
      <c r="AA414">
        <f t="shared" si="94"/>
        <v>17.505026653081128</v>
      </c>
      <c r="AB414">
        <f t="shared" si="95"/>
        <v>3.2043639409596413E-8</v>
      </c>
      <c r="AC414">
        <f t="shared" si="96"/>
        <v>3.2043639409596411E-2</v>
      </c>
      <c r="AD414">
        <f t="shared" ref="AD414:AD445" si="102">AC414/ABS(T414)</f>
        <v>2.8946377063772736E-2</v>
      </c>
      <c r="AE414">
        <v>28.545300000000001</v>
      </c>
    </row>
    <row r="415" spans="1:31" hidden="1" x14ac:dyDescent="0.35">
      <c r="A415">
        <v>44806</v>
      </c>
      <c r="B415" s="2">
        <v>44806</v>
      </c>
      <c r="C415" t="s">
        <v>18</v>
      </c>
      <c r="D415" t="s">
        <v>232</v>
      </c>
      <c r="E415" t="s">
        <v>20</v>
      </c>
      <c r="F415" t="s">
        <v>21</v>
      </c>
      <c r="G415">
        <v>11</v>
      </c>
      <c r="H415" t="s">
        <v>25</v>
      </c>
      <c r="I415" t="s">
        <v>31</v>
      </c>
      <c r="J415" t="s">
        <v>431</v>
      </c>
      <c r="K415" t="s">
        <v>241</v>
      </c>
      <c r="L415">
        <v>0.60499999999999998</v>
      </c>
      <c r="M415">
        <v>9.42</v>
      </c>
      <c r="N415">
        <v>-0.94199999999999995</v>
      </c>
      <c r="O415" t="s">
        <v>32</v>
      </c>
      <c r="P415">
        <v>0.44400000000000001</v>
      </c>
      <c r="Q415">
        <v>0.16099999999999998</v>
      </c>
      <c r="R415">
        <v>11.78</v>
      </c>
      <c r="S415">
        <v>-1.1779999999999999</v>
      </c>
      <c r="T415">
        <v>-0.23599999999999999</v>
      </c>
      <c r="U415">
        <v>48.277500000000003</v>
      </c>
      <c r="V415">
        <f>U415/2</f>
        <v>24.138750000000002</v>
      </c>
      <c r="W415">
        <f>V415/10</f>
        <v>2.413875</v>
      </c>
      <c r="X415">
        <f t="shared" si="98"/>
        <v>18.305393099162341</v>
      </c>
      <c r="Y415">
        <f t="shared" si="101"/>
        <v>0.36261261261261257</v>
      </c>
      <c r="Z415">
        <f t="shared" si="93"/>
        <v>3.4136671945359725E-5</v>
      </c>
      <c r="AA415">
        <f t="shared" si="94"/>
        <v>34.136671945359723</v>
      </c>
      <c r="AB415">
        <f t="shared" si="95"/>
        <v>6.2488519905695657E-8</v>
      </c>
      <c r="AC415">
        <f t="shared" si="96"/>
        <v>6.2488519905695657E-2</v>
      </c>
      <c r="AD415">
        <f t="shared" si="102"/>
        <v>0.26478186400718501</v>
      </c>
    </row>
    <row r="416" spans="1:31" hidden="1" x14ac:dyDescent="0.35">
      <c r="A416">
        <v>44721</v>
      </c>
      <c r="B416" s="2">
        <v>44721</v>
      </c>
      <c r="C416" t="s">
        <v>18</v>
      </c>
      <c r="D416" t="s">
        <v>19</v>
      </c>
      <c r="E416" t="s">
        <v>20</v>
      </c>
      <c r="F416" t="s">
        <v>21</v>
      </c>
      <c r="G416">
        <v>8</v>
      </c>
      <c r="H416" t="s">
        <v>43</v>
      </c>
      <c r="I416" t="s">
        <v>44</v>
      </c>
      <c r="J416" t="s">
        <v>430</v>
      </c>
      <c r="K416" t="s">
        <v>23</v>
      </c>
      <c r="L416">
        <v>0.84599999999999997</v>
      </c>
      <c r="M416">
        <v>5.69</v>
      </c>
      <c r="N416">
        <v>-0.56900000000000006</v>
      </c>
      <c r="O416" t="s">
        <v>32</v>
      </c>
      <c r="P416">
        <v>0.96499999999999997</v>
      </c>
      <c r="Q416">
        <v>-0.11899999999999999</v>
      </c>
      <c r="R416">
        <v>13.45</v>
      </c>
      <c r="S416">
        <v>-1.345</v>
      </c>
      <c r="T416">
        <v>-0.77599999999999991</v>
      </c>
      <c r="U416">
        <v>33</v>
      </c>
      <c r="V416">
        <f>U416/(2*3.14)</f>
        <v>5.2547770700636942</v>
      </c>
      <c r="W416">
        <f>V416</f>
        <v>5.2547770700636942</v>
      </c>
      <c r="X416">
        <f t="shared" si="98"/>
        <v>86.747725820520103</v>
      </c>
      <c r="Y416">
        <f t="shared" si="101"/>
        <v>-0.12331606217616581</v>
      </c>
      <c r="Z416" t="e">
        <f t="shared" si="93"/>
        <v>#NUM!</v>
      </c>
      <c r="AA416" t="e">
        <f t="shared" si="94"/>
        <v>#NUM!</v>
      </c>
      <c r="AB416" t="e">
        <f t="shared" si="95"/>
        <v>#NUM!</v>
      </c>
      <c r="AC416" t="e">
        <f t="shared" si="96"/>
        <v>#NUM!</v>
      </c>
      <c r="AD416" t="e">
        <f t="shared" si="102"/>
        <v>#NUM!</v>
      </c>
    </row>
    <row r="417" spans="1:31" hidden="1" x14ac:dyDescent="0.35">
      <c r="A417">
        <v>44747</v>
      </c>
      <c r="B417" s="2">
        <v>44747</v>
      </c>
      <c r="C417" t="s">
        <v>18</v>
      </c>
      <c r="D417" t="s">
        <v>155</v>
      </c>
      <c r="E417" t="s">
        <v>20</v>
      </c>
      <c r="F417" t="s">
        <v>21</v>
      </c>
      <c r="G417">
        <v>1</v>
      </c>
      <c r="H417" t="s">
        <v>43</v>
      </c>
      <c r="I417" t="s">
        <v>44</v>
      </c>
      <c r="J417" t="s">
        <v>430</v>
      </c>
      <c r="K417" t="s">
        <v>165</v>
      </c>
      <c r="L417">
        <v>1.0549999999999999</v>
      </c>
      <c r="M417">
        <v>8.75</v>
      </c>
      <c r="N417">
        <v>-0.875</v>
      </c>
      <c r="O417" t="s">
        <v>146</v>
      </c>
      <c r="P417">
        <v>1.212</v>
      </c>
      <c r="Q417">
        <v>-0.15700000000000003</v>
      </c>
      <c r="R417">
        <v>10.09</v>
      </c>
      <c r="S417">
        <v>-1.0089999999999999</v>
      </c>
      <c r="T417">
        <v>-0.1339999999999999</v>
      </c>
      <c r="U417">
        <v>33</v>
      </c>
      <c r="V417">
        <f>U417/(2*3.14)</f>
        <v>5.2547770700636942</v>
      </c>
      <c r="W417">
        <f>V417</f>
        <v>5.2547770700636942</v>
      </c>
      <c r="X417">
        <f t="shared" si="98"/>
        <v>86.747725820520103</v>
      </c>
      <c r="Y417">
        <f t="shared" si="101"/>
        <v>-0.12953795379537955</v>
      </c>
      <c r="Z417" t="e">
        <f t="shared" si="93"/>
        <v>#NUM!</v>
      </c>
      <c r="AA417" t="e">
        <f t="shared" si="94"/>
        <v>#NUM!</v>
      </c>
      <c r="AB417" t="e">
        <f t="shared" si="95"/>
        <v>#NUM!</v>
      </c>
      <c r="AC417" t="e">
        <f t="shared" si="96"/>
        <v>#NUM!</v>
      </c>
      <c r="AD417" t="e">
        <f t="shared" si="102"/>
        <v>#NUM!</v>
      </c>
    </row>
    <row r="418" spans="1:31" hidden="1" x14ac:dyDescent="0.35">
      <c r="A418">
        <v>44762</v>
      </c>
      <c r="B418" s="2">
        <v>44762</v>
      </c>
      <c r="C418" t="s">
        <v>18</v>
      </c>
      <c r="D418" t="s">
        <v>181</v>
      </c>
      <c r="E418" t="s">
        <v>20</v>
      </c>
      <c r="F418" t="s">
        <v>21</v>
      </c>
      <c r="G418">
        <v>11</v>
      </c>
      <c r="H418" t="s">
        <v>43</v>
      </c>
      <c r="I418" t="s">
        <v>44</v>
      </c>
      <c r="J418" t="s">
        <v>430</v>
      </c>
      <c r="K418" t="s">
        <v>184</v>
      </c>
      <c r="L418">
        <v>1.1739999999999999</v>
      </c>
      <c r="M418">
        <v>6.35</v>
      </c>
      <c r="N418">
        <v>-0.63500000000000001</v>
      </c>
      <c r="O418" t="s">
        <v>185</v>
      </c>
      <c r="P418">
        <v>1.1850000000000001</v>
      </c>
      <c r="Q418">
        <v>-1.1000000000000121E-2</v>
      </c>
      <c r="R418">
        <v>15.83</v>
      </c>
      <c r="S418">
        <v>-1.583</v>
      </c>
      <c r="T418">
        <v>-0.94799999999999995</v>
      </c>
      <c r="U418">
        <v>33</v>
      </c>
      <c r="V418">
        <f>U418/(2*3.14)</f>
        <v>5.2547770700636942</v>
      </c>
      <c r="W418">
        <f>V418</f>
        <v>5.2547770700636942</v>
      </c>
      <c r="X418">
        <f t="shared" si="98"/>
        <v>86.747725820520103</v>
      </c>
      <c r="Y418">
        <f t="shared" si="101"/>
        <v>-9.2827004219410304E-3</v>
      </c>
      <c r="Z418" t="e">
        <f t="shared" si="93"/>
        <v>#NUM!</v>
      </c>
      <c r="AA418" t="e">
        <f t="shared" si="94"/>
        <v>#NUM!</v>
      </c>
      <c r="AB418" t="e">
        <f t="shared" si="95"/>
        <v>#NUM!</v>
      </c>
      <c r="AC418" t="e">
        <f t="shared" si="96"/>
        <v>#NUM!</v>
      </c>
      <c r="AD418" t="e">
        <f t="shared" si="102"/>
        <v>#NUM!</v>
      </c>
    </row>
    <row r="419" spans="1:31" hidden="1" x14ac:dyDescent="0.35">
      <c r="A419">
        <v>44779</v>
      </c>
      <c r="B419" s="2">
        <v>44779</v>
      </c>
      <c r="C419" t="s">
        <v>18</v>
      </c>
      <c r="D419" t="s">
        <v>196</v>
      </c>
      <c r="E419" t="s">
        <v>20</v>
      </c>
      <c r="F419" t="s">
        <v>21</v>
      </c>
      <c r="G419">
        <v>8</v>
      </c>
      <c r="H419" t="s">
        <v>43</v>
      </c>
      <c r="I419" t="s">
        <v>44</v>
      </c>
      <c r="J419" t="s">
        <v>430</v>
      </c>
      <c r="K419" t="s">
        <v>117</v>
      </c>
      <c r="L419">
        <v>1.093</v>
      </c>
      <c r="M419">
        <v>5.72</v>
      </c>
      <c r="N419">
        <v>-0.57199999999999995</v>
      </c>
      <c r="O419" t="s">
        <v>213</v>
      </c>
      <c r="P419">
        <v>1.0589999999999999</v>
      </c>
      <c r="Q419">
        <v>3.400000000000003E-2</v>
      </c>
      <c r="R419">
        <v>11.06</v>
      </c>
      <c r="S419">
        <v>-1.1060000000000001</v>
      </c>
      <c r="T419">
        <v>-0.53400000000000014</v>
      </c>
      <c r="U419">
        <v>103.125</v>
      </c>
      <c r="V419">
        <f>U419/2</f>
        <v>51.5625</v>
      </c>
      <c r="W419">
        <f>V419/10</f>
        <v>5.15625</v>
      </c>
      <c r="X419">
        <f t="shared" si="98"/>
        <v>83.525183349609378</v>
      </c>
      <c r="Y419">
        <f t="shared" si="101"/>
        <v>3.210576015108596E-2</v>
      </c>
      <c r="Z419">
        <f t="shared" si="93"/>
        <v>1.7264363893684016E-6</v>
      </c>
      <c r="AA419">
        <f t="shared" si="94"/>
        <v>1.7264363893684016</v>
      </c>
      <c r="AB419">
        <f t="shared" si="95"/>
        <v>1.4420091596343334E-8</v>
      </c>
      <c r="AC419">
        <f t="shared" si="96"/>
        <v>1.4420091596343334E-2</v>
      </c>
      <c r="AD419">
        <f t="shared" si="102"/>
        <v>2.7003916847084888E-2</v>
      </c>
    </row>
    <row r="420" spans="1:31" hidden="1" x14ac:dyDescent="0.35">
      <c r="A420">
        <v>44792</v>
      </c>
      <c r="B420" s="2">
        <v>44792</v>
      </c>
      <c r="C420" t="s">
        <v>18</v>
      </c>
      <c r="D420" t="s">
        <v>214</v>
      </c>
      <c r="E420" t="s">
        <v>20</v>
      </c>
      <c r="F420" t="s">
        <v>21</v>
      </c>
      <c r="G420">
        <v>9</v>
      </c>
      <c r="H420" t="s">
        <v>43</v>
      </c>
      <c r="I420" t="s">
        <v>44</v>
      </c>
      <c r="J420" t="s">
        <v>430</v>
      </c>
      <c r="K420" t="s">
        <v>227</v>
      </c>
      <c r="L420">
        <v>1.0169999999999999</v>
      </c>
      <c r="M420">
        <v>8.0500000000000007</v>
      </c>
      <c r="N420">
        <v>-0.80500000000000005</v>
      </c>
      <c r="O420" t="s">
        <v>228</v>
      </c>
      <c r="P420">
        <v>1.2050000000000001</v>
      </c>
      <c r="Q420">
        <v>-0.18800000000000017</v>
      </c>
      <c r="R420">
        <v>11.34</v>
      </c>
      <c r="S420">
        <v>-1.1339999999999999</v>
      </c>
      <c r="T420">
        <v>-0.32899999999999985</v>
      </c>
      <c r="U420">
        <v>103.125</v>
      </c>
      <c r="V420">
        <f>U420/2</f>
        <v>51.5625</v>
      </c>
      <c r="W420">
        <f>V420/10</f>
        <v>5.15625</v>
      </c>
      <c r="X420">
        <f t="shared" si="98"/>
        <v>83.525183349609378</v>
      </c>
      <c r="Y420">
        <f t="shared" si="101"/>
        <v>-0.15601659751037358</v>
      </c>
      <c r="Z420" t="e">
        <f t="shared" si="93"/>
        <v>#NUM!</v>
      </c>
      <c r="AA420" t="e">
        <f t="shared" si="94"/>
        <v>#NUM!</v>
      </c>
      <c r="AB420" t="e">
        <f t="shared" si="95"/>
        <v>#NUM!</v>
      </c>
      <c r="AC420" t="e">
        <f t="shared" si="96"/>
        <v>#NUM!</v>
      </c>
      <c r="AD420" t="e">
        <f t="shared" si="102"/>
        <v>#NUM!</v>
      </c>
    </row>
    <row r="421" spans="1:31" hidden="1" x14ac:dyDescent="0.35">
      <c r="A421">
        <v>44792</v>
      </c>
      <c r="B421" s="2">
        <v>44792</v>
      </c>
      <c r="C421" t="s">
        <v>18</v>
      </c>
      <c r="D421" t="s">
        <v>214</v>
      </c>
      <c r="E421" t="s">
        <v>20</v>
      </c>
      <c r="F421" t="s">
        <v>21</v>
      </c>
      <c r="G421">
        <v>4</v>
      </c>
      <c r="H421" t="s">
        <v>43</v>
      </c>
      <c r="I421" t="s">
        <v>44</v>
      </c>
      <c r="J421" t="s">
        <v>430</v>
      </c>
      <c r="K421" t="s">
        <v>225</v>
      </c>
      <c r="L421">
        <v>0.73</v>
      </c>
      <c r="M421">
        <v>8.8699999999999992</v>
      </c>
      <c r="N421">
        <v>-0.8869999999999999</v>
      </c>
      <c r="O421" t="s">
        <v>175</v>
      </c>
      <c r="P421">
        <v>0.73799999999999999</v>
      </c>
      <c r="Q421">
        <v>-8.0000000000000071E-3</v>
      </c>
      <c r="R421">
        <v>9.27</v>
      </c>
      <c r="S421">
        <v>-0.92699999999999994</v>
      </c>
      <c r="T421">
        <v>-4.0000000000000036E-2</v>
      </c>
      <c r="U421">
        <v>103.125</v>
      </c>
      <c r="V421">
        <f>U421/2</f>
        <v>51.5625</v>
      </c>
      <c r="W421">
        <f>V421/10</f>
        <v>5.15625</v>
      </c>
      <c r="X421">
        <f t="shared" si="98"/>
        <v>83.525183349609378</v>
      </c>
      <c r="Y421">
        <f t="shared" si="101"/>
        <v>-1.0840108401084021E-2</v>
      </c>
      <c r="Z421" t="e">
        <f t="shared" si="93"/>
        <v>#NUM!</v>
      </c>
      <c r="AA421" t="e">
        <f t="shared" si="94"/>
        <v>#NUM!</v>
      </c>
      <c r="AB421" t="e">
        <f t="shared" si="95"/>
        <v>#NUM!</v>
      </c>
      <c r="AC421" t="e">
        <f t="shared" si="96"/>
        <v>#NUM!</v>
      </c>
      <c r="AD421" t="e">
        <f t="shared" si="102"/>
        <v>#NUM!</v>
      </c>
    </row>
    <row r="422" spans="1:31" hidden="1" x14ac:dyDescent="0.35">
      <c r="A422">
        <v>44806</v>
      </c>
      <c r="B422" s="2">
        <v>44806</v>
      </c>
      <c r="C422" t="s">
        <v>18</v>
      </c>
      <c r="D422" t="s">
        <v>232</v>
      </c>
      <c r="E422" t="s">
        <v>20</v>
      </c>
      <c r="F422" t="s">
        <v>21</v>
      </c>
      <c r="G422">
        <v>9</v>
      </c>
      <c r="H422" t="s">
        <v>43</v>
      </c>
      <c r="I422" t="s">
        <v>44</v>
      </c>
      <c r="J422" t="s">
        <v>430</v>
      </c>
      <c r="K422" t="s">
        <v>241</v>
      </c>
      <c r="L422">
        <v>1.2210000000000001</v>
      </c>
      <c r="M422">
        <v>8.7799999999999994</v>
      </c>
      <c r="N422">
        <v>-0.87799999999999989</v>
      </c>
      <c r="O422" t="s">
        <v>32</v>
      </c>
      <c r="P422">
        <v>1.2549999999999999</v>
      </c>
      <c r="Q422">
        <v>-3.3999999999999808E-2</v>
      </c>
      <c r="R422">
        <v>9.56</v>
      </c>
      <c r="S422">
        <v>-0.95600000000000007</v>
      </c>
      <c r="T422">
        <v>-7.800000000000018E-2</v>
      </c>
      <c r="U422">
        <v>103.125</v>
      </c>
      <c r="V422">
        <f>U422/2</f>
        <v>51.5625</v>
      </c>
      <c r="W422">
        <f>V422/10</f>
        <v>5.15625</v>
      </c>
      <c r="X422">
        <f t="shared" si="98"/>
        <v>83.525183349609378</v>
      </c>
      <c r="Y422">
        <f>(P422-L422)/L422</f>
        <v>2.7846027846027688E-2</v>
      </c>
      <c r="Z422">
        <f t="shared" si="93"/>
        <v>1.4489404139187751E-6</v>
      </c>
      <c r="AA422">
        <f t="shared" si="94"/>
        <v>1.4489404139187751</v>
      </c>
      <c r="AB422">
        <f t="shared" si="95"/>
        <v>1.2102301373522458E-8</v>
      </c>
      <c r="AC422">
        <f t="shared" si="96"/>
        <v>1.2102301373522459E-2</v>
      </c>
      <c r="AD422">
        <f t="shared" si="102"/>
        <v>0.15515770991695424</v>
      </c>
    </row>
    <row r="423" spans="1:31" hidden="1" x14ac:dyDescent="0.35">
      <c r="A423">
        <v>44721</v>
      </c>
      <c r="B423" s="2">
        <v>44721</v>
      </c>
      <c r="C423" t="s">
        <v>18</v>
      </c>
      <c r="D423" t="s">
        <v>19</v>
      </c>
      <c r="E423" t="s">
        <v>20</v>
      </c>
      <c r="F423" t="s">
        <v>21</v>
      </c>
      <c r="G423">
        <v>5</v>
      </c>
      <c r="H423" t="s">
        <v>37</v>
      </c>
      <c r="I423" t="s">
        <v>54</v>
      </c>
      <c r="J423" t="s">
        <v>429</v>
      </c>
      <c r="K423" t="s">
        <v>23</v>
      </c>
      <c r="L423">
        <v>0.75</v>
      </c>
      <c r="M423">
        <v>3.34</v>
      </c>
      <c r="N423">
        <v>-0.33399999999999996</v>
      </c>
      <c r="O423" t="s">
        <v>32</v>
      </c>
      <c r="P423">
        <v>0.57999999999999996</v>
      </c>
      <c r="Q423">
        <v>0.17000000000000004</v>
      </c>
      <c r="R423">
        <v>19.07</v>
      </c>
      <c r="S423">
        <v>-1.907</v>
      </c>
      <c r="T423">
        <v>-1.573</v>
      </c>
      <c r="U423">
        <v>26.1</v>
      </c>
      <c r="V423">
        <f>U423/(2*3.14)</f>
        <v>4.1560509554140124</v>
      </c>
      <c r="W423">
        <f>V423</f>
        <v>4.1560509554140124</v>
      </c>
      <c r="X423">
        <f t="shared" si="98"/>
        <v>54.263928655827812</v>
      </c>
      <c r="Y423">
        <f t="shared" ref="Y423:Y431" si="103">(L423-P423)/P423</f>
        <v>0.29310344827586216</v>
      </c>
      <c r="Z423">
        <f t="shared" si="93"/>
        <v>2.6269373992430034E-5</v>
      </c>
      <c r="AA423">
        <f t="shared" si="94"/>
        <v>26.269373992430033</v>
      </c>
      <c r="AB423">
        <f t="shared" si="95"/>
        <v>1.4254794361584819E-7</v>
      </c>
      <c r="AC423">
        <f t="shared" si="96"/>
        <v>0.14254794361584819</v>
      </c>
      <c r="AD423">
        <f t="shared" si="102"/>
        <v>9.0621706049490269E-2</v>
      </c>
    </row>
    <row r="424" spans="1:31" hidden="1" x14ac:dyDescent="0.35">
      <c r="A424">
        <v>44747</v>
      </c>
      <c r="B424" s="2">
        <v>44747</v>
      </c>
      <c r="C424" t="s">
        <v>18</v>
      </c>
      <c r="D424" t="s">
        <v>155</v>
      </c>
      <c r="E424" t="s">
        <v>20</v>
      </c>
      <c r="F424" t="s">
        <v>21</v>
      </c>
      <c r="G424">
        <v>14</v>
      </c>
      <c r="H424" t="s">
        <v>37</v>
      </c>
      <c r="I424" t="s">
        <v>54</v>
      </c>
      <c r="J424" t="s">
        <v>429</v>
      </c>
      <c r="K424" t="s">
        <v>143</v>
      </c>
      <c r="L424">
        <v>0.78400000000000003</v>
      </c>
      <c r="M424">
        <v>12.23</v>
      </c>
      <c r="N424">
        <v>-1.2230000000000001</v>
      </c>
      <c r="O424" t="s">
        <v>163</v>
      </c>
      <c r="P424">
        <v>0.58799999999999997</v>
      </c>
      <c r="Q424">
        <v>0.19600000000000006</v>
      </c>
      <c r="R424">
        <v>22.88</v>
      </c>
      <c r="S424">
        <v>-2.2879999999999998</v>
      </c>
      <c r="T424">
        <v>-1.0649999999999997</v>
      </c>
      <c r="U424">
        <v>26.1</v>
      </c>
      <c r="V424">
        <f>U424/(2*3.14)</f>
        <v>4.1560509554140124</v>
      </c>
      <c r="W424">
        <f>V424</f>
        <v>4.1560509554140124</v>
      </c>
      <c r="X424">
        <f t="shared" si="98"/>
        <v>54.263928655827812</v>
      </c>
      <c r="Y424">
        <f t="shared" si="103"/>
        <v>0.33333333333333348</v>
      </c>
      <c r="Z424">
        <f t="shared" si="93"/>
        <v>3.0775895371352042E-5</v>
      </c>
      <c r="AA424">
        <f t="shared" si="94"/>
        <v>30.775895371352043</v>
      </c>
      <c r="AB424">
        <f t="shared" si="95"/>
        <v>1.6700209907502686E-7</v>
      </c>
      <c r="AC424">
        <f t="shared" si="96"/>
        <v>0.16700209907502686</v>
      </c>
      <c r="AD424">
        <f t="shared" si="102"/>
        <v>0.15680948269955577</v>
      </c>
    </row>
    <row r="425" spans="1:31" hidden="1" x14ac:dyDescent="0.35">
      <c r="A425">
        <v>44762</v>
      </c>
      <c r="B425" s="2">
        <v>44762</v>
      </c>
      <c r="C425" t="s">
        <v>18</v>
      </c>
      <c r="D425" t="s">
        <v>181</v>
      </c>
      <c r="E425" t="s">
        <v>20</v>
      </c>
      <c r="F425" t="s">
        <v>21</v>
      </c>
      <c r="G425">
        <v>5</v>
      </c>
      <c r="H425" t="s">
        <v>37</v>
      </c>
      <c r="I425" t="s">
        <v>54</v>
      </c>
      <c r="J425" t="s">
        <v>429</v>
      </c>
      <c r="K425" t="s">
        <v>153</v>
      </c>
      <c r="L425">
        <v>0.79800000000000004</v>
      </c>
      <c r="M425">
        <v>17.09</v>
      </c>
      <c r="N425">
        <v>-1.7090000000000001</v>
      </c>
      <c r="O425" t="s">
        <v>183</v>
      </c>
      <c r="P425">
        <v>0.624</v>
      </c>
      <c r="Q425">
        <v>0.17400000000000004</v>
      </c>
      <c r="R425">
        <v>13.76</v>
      </c>
      <c r="S425">
        <v>-1.3759999999999999</v>
      </c>
      <c r="T425">
        <v>0.33300000000000018</v>
      </c>
      <c r="U425">
        <v>26.1</v>
      </c>
      <c r="V425">
        <f>U425/(2*3.14)</f>
        <v>4.1560509554140124</v>
      </c>
      <c r="W425">
        <f>V425</f>
        <v>4.1560509554140124</v>
      </c>
      <c r="X425">
        <f t="shared" si="98"/>
        <v>54.263928655827812</v>
      </c>
      <c r="Y425">
        <f t="shared" si="103"/>
        <v>0.27884615384615391</v>
      </c>
      <c r="Z425">
        <f t="shared" si="93"/>
        <v>2.4705341195307642E-5</v>
      </c>
      <c r="AA425">
        <f t="shared" si="94"/>
        <v>24.705341195307643</v>
      </c>
      <c r="AB425">
        <f t="shared" si="95"/>
        <v>1.3406088720400575E-7</v>
      </c>
      <c r="AC425">
        <f t="shared" si="96"/>
        <v>0.13406088720400577</v>
      </c>
      <c r="AD425">
        <f t="shared" si="102"/>
        <v>0.40258524685887598</v>
      </c>
    </row>
    <row r="426" spans="1:31" hidden="1" x14ac:dyDescent="0.35">
      <c r="A426">
        <v>44779</v>
      </c>
      <c r="B426" s="2">
        <v>44779</v>
      </c>
      <c r="C426" t="s">
        <v>18</v>
      </c>
      <c r="D426" t="s">
        <v>196</v>
      </c>
      <c r="E426" t="s">
        <v>20</v>
      </c>
      <c r="F426" t="s">
        <v>21</v>
      </c>
      <c r="G426">
        <v>2</v>
      </c>
      <c r="H426" t="s">
        <v>37</v>
      </c>
      <c r="I426" t="s">
        <v>54</v>
      </c>
      <c r="J426" t="s">
        <v>429</v>
      </c>
      <c r="K426" t="s">
        <v>117</v>
      </c>
      <c r="L426">
        <v>0.80700000000000005</v>
      </c>
      <c r="M426">
        <v>5.7</v>
      </c>
      <c r="N426">
        <v>-0.57000000000000006</v>
      </c>
      <c r="O426" t="s">
        <v>213</v>
      </c>
      <c r="P426">
        <v>0.64100000000000001</v>
      </c>
      <c r="Q426">
        <v>0.16600000000000004</v>
      </c>
      <c r="R426">
        <v>22.12</v>
      </c>
      <c r="S426">
        <v>-2.2120000000000002</v>
      </c>
      <c r="T426">
        <v>-1.6420000000000001</v>
      </c>
      <c r="U426">
        <v>80.875</v>
      </c>
      <c r="V426">
        <f>U426/2</f>
        <v>40.4375</v>
      </c>
      <c r="W426">
        <f>V426/10</f>
        <v>4.0437500000000002</v>
      </c>
      <c r="X426">
        <f t="shared" si="98"/>
        <v>51.371009699609374</v>
      </c>
      <c r="Y426">
        <f t="shared" si="103"/>
        <v>0.25897035881435265</v>
      </c>
      <c r="Z426">
        <f t="shared" si="93"/>
        <v>2.2555776542517535E-5</v>
      </c>
      <c r="AA426">
        <f t="shared" si="94"/>
        <v>22.555776542517535</v>
      </c>
      <c r="AB426">
        <f t="shared" si="95"/>
        <v>1.1587130155478899E-7</v>
      </c>
      <c r="AC426">
        <f t="shared" si="96"/>
        <v>0.11587130155478899</v>
      </c>
      <c r="AD426">
        <f t="shared" si="102"/>
        <v>7.0567175124719231E-2</v>
      </c>
    </row>
    <row r="427" spans="1:31" hidden="1" x14ac:dyDescent="0.35">
      <c r="A427">
        <v>44792</v>
      </c>
      <c r="B427" s="2">
        <v>44792</v>
      </c>
      <c r="C427" t="s">
        <v>18</v>
      </c>
      <c r="D427" t="s">
        <v>214</v>
      </c>
      <c r="E427" t="s">
        <v>20</v>
      </c>
      <c r="F427" t="s">
        <v>21</v>
      </c>
      <c r="G427">
        <v>3</v>
      </c>
      <c r="H427" t="s">
        <v>37</v>
      </c>
      <c r="I427" t="s">
        <v>54</v>
      </c>
      <c r="J427" t="s">
        <v>429</v>
      </c>
      <c r="K427" t="s">
        <v>225</v>
      </c>
      <c r="L427">
        <v>0.82499999999999996</v>
      </c>
      <c r="M427">
        <v>9.83</v>
      </c>
      <c r="N427">
        <v>-0.98299999999999998</v>
      </c>
      <c r="O427" t="s">
        <v>175</v>
      </c>
      <c r="P427">
        <v>0.64400000000000002</v>
      </c>
      <c r="Q427">
        <v>0.18099999999999994</v>
      </c>
      <c r="R427">
        <v>27.56</v>
      </c>
      <c r="S427">
        <v>-2.7559999999999998</v>
      </c>
      <c r="T427">
        <v>-1.7729999999999997</v>
      </c>
      <c r="U427">
        <v>80.875</v>
      </c>
      <c r="V427">
        <f>U427/2</f>
        <v>40.4375</v>
      </c>
      <c r="W427">
        <f>V427/10</f>
        <v>4.0437500000000002</v>
      </c>
      <c r="X427">
        <f t="shared" si="98"/>
        <v>51.371009699609374</v>
      </c>
      <c r="Y427">
        <f t="shared" si="103"/>
        <v>0.2810559006211179</v>
      </c>
      <c r="Z427">
        <f t="shared" si="93"/>
        <v>2.4946566731206741E-5</v>
      </c>
      <c r="AA427">
        <f t="shared" si="94"/>
        <v>24.94656673120674</v>
      </c>
      <c r="AB427">
        <f t="shared" si="95"/>
        <v>1.2815303215207741E-7</v>
      </c>
      <c r="AC427">
        <f t="shared" si="96"/>
        <v>0.12815303215207741</v>
      </c>
      <c r="AD427">
        <f t="shared" si="102"/>
        <v>7.2280333983123196E-2</v>
      </c>
    </row>
    <row r="428" spans="1:31" hidden="1" x14ac:dyDescent="0.35">
      <c r="A428">
        <v>44806</v>
      </c>
      <c r="B428" s="2">
        <v>44806</v>
      </c>
      <c r="C428" t="s">
        <v>18</v>
      </c>
      <c r="D428" t="s">
        <v>232</v>
      </c>
      <c r="E428" t="s">
        <v>20</v>
      </c>
      <c r="F428" t="s">
        <v>21</v>
      </c>
      <c r="G428">
        <v>8</v>
      </c>
      <c r="H428" t="s">
        <v>37</v>
      </c>
      <c r="I428" t="s">
        <v>54</v>
      </c>
      <c r="J428" t="s">
        <v>429</v>
      </c>
      <c r="K428" t="s">
        <v>222</v>
      </c>
      <c r="L428">
        <v>0.83499999999999996</v>
      </c>
      <c r="M428">
        <v>9.06</v>
      </c>
      <c r="N428">
        <v>-0.90600000000000003</v>
      </c>
      <c r="O428" t="s">
        <v>211</v>
      </c>
      <c r="P428">
        <v>0.60899999999999999</v>
      </c>
      <c r="Q428">
        <v>0.22599999999999998</v>
      </c>
      <c r="R428">
        <v>19.21</v>
      </c>
      <c r="S428">
        <v>-1.921</v>
      </c>
      <c r="T428">
        <v>-1.0150000000000001</v>
      </c>
      <c r="U428">
        <v>80.875</v>
      </c>
      <c r="V428">
        <f>U428/2</f>
        <v>40.4375</v>
      </c>
      <c r="W428">
        <f>V428/10</f>
        <v>4.0437500000000002</v>
      </c>
      <c r="X428">
        <f t="shared" si="98"/>
        <v>51.371009699609374</v>
      </c>
      <c r="Y428">
        <f t="shared" si="103"/>
        <v>0.37110016420361247</v>
      </c>
      <c r="Z428">
        <f t="shared" si="93"/>
        <v>3.5122915814969853E-5</v>
      </c>
      <c r="AA428">
        <f t="shared" si="94"/>
        <v>35.122915814969851</v>
      </c>
      <c r="AB428">
        <f t="shared" si="95"/>
        <v>1.8042996490093798E-7</v>
      </c>
      <c r="AC428">
        <f t="shared" si="96"/>
        <v>0.18042996490093796</v>
      </c>
      <c r="AD428">
        <f t="shared" si="102"/>
        <v>0.17776351221767284</v>
      </c>
    </row>
    <row r="429" spans="1:31" hidden="1" x14ac:dyDescent="0.35">
      <c r="A429">
        <v>44721</v>
      </c>
      <c r="B429" s="2">
        <v>44721</v>
      </c>
      <c r="C429" t="s">
        <v>18</v>
      </c>
      <c r="D429" t="s">
        <v>19</v>
      </c>
      <c r="E429" t="s">
        <v>20</v>
      </c>
      <c r="F429" t="s">
        <v>21</v>
      </c>
      <c r="G429">
        <v>4</v>
      </c>
      <c r="H429" t="s">
        <v>29</v>
      </c>
      <c r="I429" t="s">
        <v>36</v>
      </c>
      <c r="J429" t="s">
        <v>428</v>
      </c>
      <c r="K429" t="s">
        <v>23</v>
      </c>
      <c r="L429">
        <v>0.54200000000000004</v>
      </c>
      <c r="M429">
        <v>3.09</v>
      </c>
      <c r="N429">
        <v>-0.309</v>
      </c>
      <c r="O429" t="s">
        <v>32</v>
      </c>
      <c r="P429">
        <v>0.38600000000000001</v>
      </c>
      <c r="Q429">
        <v>0.15600000000000003</v>
      </c>
      <c r="R429">
        <v>13.84</v>
      </c>
      <c r="S429">
        <v>-1.3839999999999999</v>
      </c>
      <c r="T429">
        <v>-1.075</v>
      </c>
      <c r="U429">
        <v>25</v>
      </c>
      <c r="V429">
        <f>U429/(2*3.14)</f>
        <v>3.9808917197452227</v>
      </c>
      <c r="W429">
        <f>V429</f>
        <v>3.9808917197452227</v>
      </c>
      <c r="X429">
        <f t="shared" si="98"/>
        <v>49.786344020041369</v>
      </c>
      <c r="Y429">
        <f t="shared" si="103"/>
        <v>0.4041450777202073</v>
      </c>
      <c r="Z429">
        <f t="shared" si="93"/>
        <v>3.9011654554745457E-5</v>
      </c>
      <c r="AA429">
        <f t="shared" si="94"/>
        <v>39.011654554745455</v>
      </c>
      <c r="AB429">
        <f t="shared" si="95"/>
        <v>1.9422476544535711E-7</v>
      </c>
      <c r="AC429">
        <f t="shared" si="96"/>
        <v>0.19422476544535708</v>
      </c>
      <c r="AD429">
        <f t="shared" si="102"/>
        <v>0.18067420041428567</v>
      </c>
    </row>
    <row r="430" spans="1:31" hidden="1" x14ac:dyDescent="0.35">
      <c r="A430">
        <v>44747</v>
      </c>
      <c r="B430" s="2">
        <v>44747</v>
      </c>
      <c r="C430" t="s">
        <v>18</v>
      </c>
      <c r="D430" t="s">
        <v>155</v>
      </c>
      <c r="E430" t="s">
        <v>20</v>
      </c>
      <c r="F430" t="s">
        <v>21</v>
      </c>
      <c r="G430">
        <v>7</v>
      </c>
      <c r="H430" t="s">
        <v>29</v>
      </c>
      <c r="I430" t="s">
        <v>36</v>
      </c>
      <c r="J430" t="s">
        <v>428</v>
      </c>
      <c r="K430" t="s">
        <v>165</v>
      </c>
      <c r="L430">
        <v>0.627</v>
      </c>
      <c r="M430">
        <v>24.06</v>
      </c>
      <c r="N430">
        <v>-2.4059999999999997</v>
      </c>
      <c r="O430" t="s">
        <v>146</v>
      </c>
      <c r="P430">
        <v>0.48299999999999998</v>
      </c>
      <c r="Q430">
        <v>0.14400000000000002</v>
      </c>
      <c r="R430">
        <v>36.54</v>
      </c>
      <c r="S430">
        <v>-3.6539999999999999</v>
      </c>
      <c r="T430">
        <v>-1.2480000000000002</v>
      </c>
      <c r="U430">
        <v>25</v>
      </c>
      <c r="V430">
        <f>U430/(2*3.14)</f>
        <v>3.9808917197452227</v>
      </c>
      <c r="W430">
        <f>V430</f>
        <v>3.9808917197452227</v>
      </c>
      <c r="X430">
        <f t="shared" si="98"/>
        <v>49.786344020041369</v>
      </c>
      <c r="Y430">
        <f t="shared" si="103"/>
        <v>0.29813664596273298</v>
      </c>
      <c r="Z430">
        <f t="shared" si="93"/>
        <v>2.6825774602547108E-5</v>
      </c>
      <c r="AA430">
        <f t="shared" si="94"/>
        <v>26.825774602547106</v>
      </c>
      <c r="AB430">
        <f t="shared" si="95"/>
        <v>1.3355572429664988E-7</v>
      </c>
      <c r="AC430">
        <f t="shared" si="96"/>
        <v>0.13355572429664986</v>
      </c>
      <c r="AD430">
        <f t="shared" si="102"/>
        <v>0.10701580472487968</v>
      </c>
    </row>
    <row r="431" spans="1:31" hidden="1" x14ac:dyDescent="0.35">
      <c r="A431">
        <v>44762</v>
      </c>
      <c r="B431" s="2">
        <v>44762</v>
      </c>
      <c r="C431" t="s">
        <v>18</v>
      </c>
      <c r="D431" t="s">
        <v>181</v>
      </c>
      <c r="E431" t="s">
        <v>20</v>
      </c>
      <c r="F431" t="s">
        <v>21</v>
      </c>
      <c r="G431">
        <v>13</v>
      </c>
      <c r="H431" t="s">
        <v>29</v>
      </c>
      <c r="I431" t="s">
        <v>36</v>
      </c>
      <c r="J431" t="s">
        <v>428</v>
      </c>
      <c r="K431" t="s">
        <v>184</v>
      </c>
      <c r="L431">
        <v>0.64500000000000002</v>
      </c>
      <c r="M431">
        <v>38.71</v>
      </c>
      <c r="N431">
        <v>-3.871</v>
      </c>
      <c r="O431" t="s">
        <v>185</v>
      </c>
      <c r="P431">
        <v>0.52500000000000002</v>
      </c>
      <c r="Q431">
        <v>0.12</v>
      </c>
      <c r="R431">
        <v>40.82</v>
      </c>
      <c r="S431">
        <v>-4.0819999999999999</v>
      </c>
      <c r="T431">
        <v>-0.21099999999999985</v>
      </c>
      <c r="U431">
        <v>25</v>
      </c>
      <c r="V431">
        <f>U431/(2*3.14)</f>
        <v>3.9808917197452227</v>
      </c>
      <c r="W431">
        <f>V431</f>
        <v>3.9808917197452227</v>
      </c>
      <c r="X431">
        <f t="shared" si="98"/>
        <v>49.786344020041369</v>
      </c>
      <c r="Y431">
        <f t="shared" si="103"/>
        <v>0.22857142857142856</v>
      </c>
      <c r="Z431">
        <f t="shared" si="93"/>
        <v>1.9342070983938893E-5</v>
      </c>
      <c r="AA431">
        <f t="shared" si="94"/>
        <v>19.342070983938893</v>
      </c>
      <c r="AB431">
        <f t="shared" si="95"/>
        <v>9.6297100006644177E-8</v>
      </c>
      <c r="AC431">
        <f t="shared" si="96"/>
        <v>9.6297100006644168E-2</v>
      </c>
      <c r="AD431">
        <f t="shared" si="102"/>
        <v>0.45638436022106271</v>
      </c>
      <c r="AE431">
        <v>29.967099999999999</v>
      </c>
    </row>
    <row r="432" spans="1:31" hidden="1" x14ac:dyDescent="0.35">
      <c r="A432">
        <v>44779</v>
      </c>
      <c r="B432" s="2">
        <v>44779</v>
      </c>
      <c r="C432" t="s">
        <v>18</v>
      </c>
      <c r="D432" t="s">
        <v>196</v>
      </c>
      <c r="E432" t="s">
        <v>20</v>
      </c>
      <c r="F432" t="s">
        <v>21</v>
      </c>
      <c r="G432">
        <v>1</v>
      </c>
      <c r="H432" t="s">
        <v>29</v>
      </c>
      <c r="I432" t="s">
        <v>36</v>
      </c>
      <c r="J432" t="s">
        <v>428</v>
      </c>
      <c r="K432" t="s">
        <v>117</v>
      </c>
      <c r="L432">
        <v>0.61899999999999999</v>
      </c>
      <c r="M432">
        <v>9.7200000000000006</v>
      </c>
      <c r="N432">
        <v>-0.97200000000000009</v>
      </c>
      <c r="O432" t="s">
        <v>213</v>
      </c>
      <c r="P432">
        <v>0.497</v>
      </c>
      <c r="Q432">
        <v>0.122</v>
      </c>
      <c r="R432">
        <v>25.35</v>
      </c>
      <c r="S432">
        <v>-2.5350000000000001</v>
      </c>
      <c r="T432">
        <v>-1.5630000000000002</v>
      </c>
      <c r="U432">
        <v>79.724999999999994</v>
      </c>
      <c r="V432">
        <f>U432/2</f>
        <v>39.862499999999997</v>
      </c>
      <c r="W432">
        <f>V432/10</f>
        <v>3.9862499999999996</v>
      </c>
      <c r="X432">
        <f t="shared" si="98"/>
        <v>49.920459056859364</v>
      </c>
      <c r="Y432">
        <f>(P432-L432)/L432</f>
        <v>-0.19709208400646203</v>
      </c>
      <c r="Z432" t="e">
        <f t="shared" si="93"/>
        <v>#NUM!</v>
      </c>
      <c r="AA432" t="e">
        <f t="shared" si="94"/>
        <v>#NUM!</v>
      </c>
      <c r="AB432" t="e">
        <f t="shared" si="95"/>
        <v>#NUM!</v>
      </c>
      <c r="AC432" t="e">
        <f t="shared" si="96"/>
        <v>#NUM!</v>
      </c>
      <c r="AD432" t="e">
        <f t="shared" si="102"/>
        <v>#NUM!</v>
      </c>
      <c r="AE432">
        <v>29.967099999999999</v>
      </c>
    </row>
    <row r="433" spans="1:31" hidden="1" x14ac:dyDescent="0.35">
      <c r="A433">
        <v>44792</v>
      </c>
      <c r="B433" s="2">
        <v>44792</v>
      </c>
      <c r="C433" t="s">
        <v>18</v>
      </c>
      <c r="D433" t="s">
        <v>214</v>
      </c>
      <c r="E433" t="s">
        <v>20</v>
      </c>
      <c r="F433" t="s">
        <v>21</v>
      </c>
      <c r="G433">
        <v>16</v>
      </c>
      <c r="H433" t="s">
        <v>29</v>
      </c>
      <c r="I433" t="s">
        <v>36</v>
      </c>
      <c r="J433" t="s">
        <v>428</v>
      </c>
      <c r="K433" t="s">
        <v>227</v>
      </c>
      <c r="L433">
        <v>0.58399999999999996</v>
      </c>
      <c r="M433">
        <v>8.7799999999999994</v>
      </c>
      <c r="N433">
        <v>-0.87799999999999989</v>
      </c>
      <c r="O433" t="s">
        <v>228</v>
      </c>
      <c r="P433">
        <v>0.505</v>
      </c>
      <c r="Q433">
        <v>7.8999999999999959E-2</v>
      </c>
      <c r="R433">
        <v>32.56</v>
      </c>
      <c r="S433">
        <v>-3.2560000000000002</v>
      </c>
      <c r="T433">
        <v>-2.3780000000000001</v>
      </c>
      <c r="U433">
        <v>79.724999999999994</v>
      </c>
      <c r="V433">
        <f>U433/2</f>
        <v>39.862499999999997</v>
      </c>
      <c r="W433">
        <f>V433/10</f>
        <v>3.9862499999999996</v>
      </c>
      <c r="X433">
        <f t="shared" si="98"/>
        <v>49.920459056859364</v>
      </c>
      <c r="Y433">
        <f>(P433-L433)/L433</f>
        <v>-0.13527397260273966</v>
      </c>
      <c r="Z433" t="e">
        <f t="shared" si="93"/>
        <v>#NUM!</v>
      </c>
      <c r="AA433" t="e">
        <f t="shared" si="94"/>
        <v>#NUM!</v>
      </c>
      <c r="AB433" t="e">
        <f t="shared" si="95"/>
        <v>#NUM!</v>
      </c>
      <c r="AC433" t="e">
        <f t="shared" si="96"/>
        <v>#NUM!</v>
      </c>
      <c r="AD433" t="e">
        <f t="shared" si="102"/>
        <v>#NUM!</v>
      </c>
      <c r="AE433">
        <v>29.967099999999999</v>
      </c>
    </row>
    <row r="434" spans="1:31" hidden="1" x14ac:dyDescent="0.35">
      <c r="A434">
        <v>44806</v>
      </c>
      <c r="B434" s="2">
        <v>44806</v>
      </c>
      <c r="C434" t="s">
        <v>18</v>
      </c>
      <c r="D434" t="s">
        <v>232</v>
      </c>
      <c r="E434" t="s">
        <v>20</v>
      </c>
      <c r="F434" t="s">
        <v>21</v>
      </c>
      <c r="G434">
        <v>16</v>
      </c>
      <c r="H434" t="s">
        <v>29</v>
      </c>
      <c r="I434" t="s">
        <v>36</v>
      </c>
      <c r="J434" t="s">
        <v>428</v>
      </c>
      <c r="K434" t="s">
        <v>241</v>
      </c>
      <c r="L434">
        <v>0.59099999999999997</v>
      </c>
      <c r="M434">
        <v>9.4499999999999993</v>
      </c>
      <c r="N434">
        <v>-0.94499999999999995</v>
      </c>
      <c r="O434" t="s">
        <v>32</v>
      </c>
      <c r="P434">
        <v>0.50900000000000001</v>
      </c>
      <c r="Q434">
        <v>8.1999999999999962E-2</v>
      </c>
      <c r="R434">
        <v>22.08</v>
      </c>
      <c r="S434">
        <v>-2.2079999999999997</v>
      </c>
      <c r="T434">
        <v>-1.2629999999999999</v>
      </c>
      <c r="U434">
        <v>79.724999999999994</v>
      </c>
      <c r="V434">
        <f>U434/2</f>
        <v>39.862499999999997</v>
      </c>
      <c r="W434">
        <f>V434/10</f>
        <v>3.9862499999999996</v>
      </c>
      <c r="X434">
        <f t="shared" si="98"/>
        <v>49.920459056859364</v>
      </c>
      <c r="Y434">
        <f>(L434-P434)/P434</f>
        <v>0.16110019646365414</v>
      </c>
      <c r="Z434">
        <f t="shared" si="93"/>
        <v>1.2574253848476909E-5</v>
      </c>
      <c r="AA434">
        <f t="shared" si="94"/>
        <v>12.574253848476909</v>
      </c>
      <c r="AB434">
        <f t="shared" si="95"/>
        <v>6.2771252441344784E-8</v>
      </c>
      <c r="AC434">
        <f t="shared" si="96"/>
        <v>6.277125244134478E-2</v>
      </c>
      <c r="AD434">
        <f t="shared" si="102"/>
        <v>4.9700120697818519E-2</v>
      </c>
      <c r="AE434">
        <v>29.967099999999999</v>
      </c>
    </row>
    <row r="435" spans="1:31" hidden="1" x14ac:dyDescent="0.35">
      <c r="A435">
        <v>44721</v>
      </c>
      <c r="B435" s="2">
        <v>44721</v>
      </c>
      <c r="C435" t="s">
        <v>18</v>
      </c>
      <c r="D435" t="s">
        <v>19</v>
      </c>
      <c r="E435" t="s">
        <v>20</v>
      </c>
      <c r="F435" t="s">
        <v>21</v>
      </c>
      <c r="G435">
        <v>14</v>
      </c>
      <c r="H435" t="s">
        <v>29</v>
      </c>
      <c r="I435" t="s">
        <v>76</v>
      </c>
      <c r="J435" t="s">
        <v>427</v>
      </c>
      <c r="K435" t="s">
        <v>23</v>
      </c>
      <c r="L435">
        <v>0.46800000000000003</v>
      </c>
      <c r="M435">
        <v>2.09</v>
      </c>
      <c r="N435">
        <v>-0.20899999999999999</v>
      </c>
      <c r="O435" t="s">
        <v>24</v>
      </c>
      <c r="P435">
        <v>0.24399999999999999</v>
      </c>
      <c r="Q435">
        <v>0.22400000000000003</v>
      </c>
      <c r="R435">
        <v>17.5</v>
      </c>
      <c r="S435">
        <v>-1.75</v>
      </c>
      <c r="T435">
        <v>-1.5409999999999999</v>
      </c>
      <c r="U435">
        <v>23.5</v>
      </c>
      <c r="V435">
        <f>U435/(2*3.14)</f>
        <v>3.7420382165605095</v>
      </c>
      <c r="W435">
        <f>V435</f>
        <v>3.7420382165605095</v>
      </c>
      <c r="X435">
        <f t="shared" si="98"/>
        <v>43.991213576108564</v>
      </c>
      <c r="Y435">
        <f>(L435-P435)/P435</f>
        <v>0.91803278688524603</v>
      </c>
      <c r="Z435">
        <f t="shared" si="93"/>
        <v>1.071088596950812E-4</v>
      </c>
      <c r="AA435">
        <f t="shared" si="94"/>
        <v>107.10885969508121</v>
      </c>
      <c r="AB435">
        <f t="shared" si="95"/>
        <v>4.7118487227397636E-7</v>
      </c>
      <c r="AC435">
        <f t="shared" si="96"/>
        <v>0.47118487227397637</v>
      </c>
      <c r="AD435">
        <f t="shared" si="102"/>
        <v>0.30576565364956287</v>
      </c>
      <c r="AE435">
        <v>29.967099999999999</v>
      </c>
    </row>
    <row r="436" spans="1:31" hidden="1" x14ac:dyDescent="0.35">
      <c r="A436">
        <v>44747</v>
      </c>
      <c r="B436" s="2">
        <v>44747</v>
      </c>
      <c r="C436" t="s">
        <v>18</v>
      </c>
      <c r="D436" t="s">
        <v>155</v>
      </c>
      <c r="E436" t="s">
        <v>20</v>
      </c>
      <c r="F436" t="s">
        <v>21</v>
      </c>
      <c r="G436">
        <v>15</v>
      </c>
      <c r="H436" t="s">
        <v>29</v>
      </c>
      <c r="I436" t="s">
        <v>76</v>
      </c>
      <c r="J436" t="s">
        <v>427</v>
      </c>
      <c r="K436" t="s">
        <v>143</v>
      </c>
      <c r="L436">
        <v>0.58099999999999996</v>
      </c>
      <c r="M436">
        <v>21.09</v>
      </c>
      <c r="N436">
        <v>-2.109</v>
      </c>
      <c r="O436" t="s">
        <v>163</v>
      </c>
      <c r="P436">
        <v>0.41699999999999998</v>
      </c>
      <c r="Q436">
        <v>0.16399999999999998</v>
      </c>
      <c r="R436">
        <v>33.83</v>
      </c>
      <c r="S436">
        <v>-3.383</v>
      </c>
      <c r="T436">
        <v>-1.274</v>
      </c>
      <c r="U436">
        <v>23.5</v>
      </c>
      <c r="V436">
        <f>U436/(2*3.14)</f>
        <v>3.7420382165605095</v>
      </c>
      <c r="W436">
        <f>V436</f>
        <v>3.7420382165605095</v>
      </c>
      <c r="X436">
        <f t="shared" si="98"/>
        <v>43.991213576108564</v>
      </c>
      <c r="Y436">
        <f>(L436-P436)/P436</f>
        <v>0.39328537170263783</v>
      </c>
      <c r="Z436">
        <f t="shared" si="93"/>
        <v>3.7725261136178648E-5</v>
      </c>
      <c r="AA436">
        <f t="shared" si="94"/>
        <v>37.725261136178645</v>
      </c>
      <c r="AB436">
        <f t="shared" si="95"/>
        <v>1.659580019856103E-7</v>
      </c>
      <c r="AC436">
        <f t="shared" si="96"/>
        <v>0.16595800198561028</v>
      </c>
      <c r="AD436">
        <f t="shared" si="102"/>
        <v>0.13026530768101277</v>
      </c>
      <c r="AE436">
        <v>29.967099999999999</v>
      </c>
    </row>
    <row r="437" spans="1:31" hidden="1" x14ac:dyDescent="0.35">
      <c r="A437">
        <v>44762</v>
      </c>
      <c r="B437" s="2">
        <v>44762</v>
      </c>
      <c r="C437" t="s">
        <v>18</v>
      </c>
      <c r="D437" t="s">
        <v>181</v>
      </c>
      <c r="E437" t="s">
        <v>20</v>
      </c>
      <c r="F437" t="s">
        <v>21</v>
      </c>
      <c r="G437">
        <v>6</v>
      </c>
      <c r="H437" t="s">
        <v>29</v>
      </c>
      <c r="I437" t="s">
        <v>76</v>
      </c>
      <c r="J437" t="s">
        <v>427</v>
      </c>
      <c r="K437" t="s">
        <v>153</v>
      </c>
      <c r="L437">
        <v>0.59599999999999997</v>
      </c>
      <c r="M437" t="s">
        <v>103</v>
      </c>
      <c r="N437" t="e">
        <v>#VALUE!</v>
      </c>
      <c r="O437" t="s">
        <v>183</v>
      </c>
      <c r="P437">
        <v>0.46800000000000003</v>
      </c>
      <c r="Q437">
        <v>0.12799999999999995</v>
      </c>
      <c r="R437">
        <v>34.15</v>
      </c>
      <c r="S437">
        <v>-3.415</v>
      </c>
      <c r="T437" t="e">
        <v>#VALUE!</v>
      </c>
      <c r="U437">
        <v>23.5</v>
      </c>
      <c r="V437">
        <f>U437/(2*3.14)</f>
        <v>3.7420382165605095</v>
      </c>
      <c r="W437">
        <f>V437</f>
        <v>3.7420382165605095</v>
      </c>
      <c r="X437">
        <f t="shared" si="98"/>
        <v>43.991213576108564</v>
      </c>
      <c r="Y437">
        <f>(P437-L437)/L437</f>
        <v>-0.21476510067114085</v>
      </c>
      <c r="Z437" t="e">
        <f t="shared" si="93"/>
        <v>#NUM!</v>
      </c>
      <c r="AA437" t="e">
        <f t="shared" si="94"/>
        <v>#NUM!</v>
      </c>
      <c r="AB437" t="e">
        <f t="shared" si="95"/>
        <v>#NUM!</v>
      </c>
      <c r="AC437" t="e">
        <f t="shared" si="96"/>
        <v>#NUM!</v>
      </c>
      <c r="AD437" t="e">
        <f t="shared" si="102"/>
        <v>#NUM!</v>
      </c>
      <c r="AE437">
        <v>29.967099999999999</v>
      </c>
    </row>
    <row r="438" spans="1:31" hidden="1" x14ac:dyDescent="0.35">
      <c r="A438">
        <v>44779</v>
      </c>
      <c r="B438" s="2">
        <v>44779</v>
      </c>
      <c r="C438" t="s">
        <v>18</v>
      </c>
      <c r="D438" t="s">
        <v>196</v>
      </c>
      <c r="E438" t="s">
        <v>20</v>
      </c>
      <c r="F438" t="s">
        <v>21</v>
      </c>
      <c r="G438">
        <v>4</v>
      </c>
      <c r="H438" t="s">
        <v>29</v>
      </c>
      <c r="I438" t="s">
        <v>76</v>
      </c>
      <c r="J438" t="s">
        <v>427</v>
      </c>
      <c r="K438" t="s">
        <v>117</v>
      </c>
      <c r="L438">
        <v>0.56799999999999995</v>
      </c>
      <c r="M438">
        <v>10.26</v>
      </c>
      <c r="N438">
        <v>-1.026</v>
      </c>
      <c r="O438" t="s">
        <v>213</v>
      </c>
      <c r="P438">
        <v>0.39600000000000002</v>
      </c>
      <c r="Q438">
        <v>0.17199999999999993</v>
      </c>
      <c r="R438">
        <v>30.01</v>
      </c>
      <c r="S438">
        <v>-3.0010000000000003</v>
      </c>
      <c r="T438">
        <v>-1.9750000000000003</v>
      </c>
      <c r="U438">
        <v>77.125</v>
      </c>
      <c r="V438">
        <f>U438/2</f>
        <v>38.5625</v>
      </c>
      <c r="W438">
        <f>V438/10</f>
        <v>3.8562500000000002</v>
      </c>
      <c r="X438">
        <f t="shared" si="98"/>
        <v>46.71752951210938</v>
      </c>
      <c r="Y438">
        <f>(L438-P438)/P438</f>
        <v>0.43434343434343414</v>
      </c>
      <c r="Z438">
        <f t="shared" si="93"/>
        <v>4.2630429253755964E-5</v>
      </c>
      <c r="AA438">
        <f t="shared" si="94"/>
        <v>42.630429253755963</v>
      </c>
      <c r="AB438">
        <f t="shared" si="95"/>
        <v>1.9915883367762352E-7</v>
      </c>
      <c r="AC438">
        <f t="shared" si="96"/>
        <v>0.19915883367762352</v>
      </c>
      <c r="AD438">
        <f t="shared" si="102"/>
        <v>0.10083991578613848</v>
      </c>
      <c r="AE438">
        <v>29.967099999999999</v>
      </c>
    </row>
    <row r="439" spans="1:31" hidden="1" x14ac:dyDescent="0.35">
      <c r="A439">
        <v>44792</v>
      </c>
      <c r="B439" s="2">
        <v>44792</v>
      </c>
      <c r="C439" t="s">
        <v>18</v>
      </c>
      <c r="D439" t="s">
        <v>214</v>
      </c>
      <c r="E439" t="s">
        <v>20</v>
      </c>
      <c r="F439" t="s">
        <v>21</v>
      </c>
      <c r="G439">
        <v>15</v>
      </c>
      <c r="H439" t="s">
        <v>29</v>
      </c>
      <c r="I439" t="s">
        <v>76</v>
      </c>
      <c r="J439" t="s">
        <v>427</v>
      </c>
      <c r="K439" t="s">
        <v>227</v>
      </c>
      <c r="L439">
        <v>0.53800000000000003</v>
      </c>
      <c r="M439">
        <v>10.72</v>
      </c>
      <c r="N439">
        <v>-1.0720000000000001</v>
      </c>
      <c r="O439" t="s">
        <v>228</v>
      </c>
      <c r="P439">
        <v>0.41699999999999998</v>
      </c>
      <c r="Q439">
        <v>0.12100000000000005</v>
      </c>
      <c r="R439">
        <v>33.840000000000003</v>
      </c>
      <c r="S439">
        <v>-3.3840000000000003</v>
      </c>
      <c r="T439">
        <v>-2.3120000000000003</v>
      </c>
      <c r="U439">
        <v>77.125</v>
      </c>
      <c r="V439">
        <f>U439/2</f>
        <v>38.5625</v>
      </c>
      <c r="W439">
        <f>V439/10</f>
        <v>3.8562500000000002</v>
      </c>
      <c r="X439">
        <f t="shared" si="98"/>
        <v>46.71752951210938</v>
      </c>
      <c r="Y439">
        <f>(P439-L439)/L439</f>
        <v>-0.22490706319702611</v>
      </c>
      <c r="Z439" t="e">
        <f t="shared" si="93"/>
        <v>#NUM!</v>
      </c>
      <c r="AA439" t="e">
        <f t="shared" si="94"/>
        <v>#NUM!</v>
      </c>
      <c r="AB439" t="e">
        <f t="shared" si="95"/>
        <v>#NUM!</v>
      </c>
      <c r="AC439" t="e">
        <f t="shared" si="96"/>
        <v>#NUM!</v>
      </c>
      <c r="AD439" t="e">
        <f t="shared" si="102"/>
        <v>#NUM!</v>
      </c>
    </row>
    <row r="440" spans="1:31" hidden="1" x14ac:dyDescent="0.35">
      <c r="A440">
        <v>44806</v>
      </c>
      <c r="B440" s="2">
        <v>44806</v>
      </c>
      <c r="C440" t="s">
        <v>18</v>
      </c>
      <c r="D440" t="s">
        <v>232</v>
      </c>
      <c r="E440" t="s">
        <v>20</v>
      </c>
      <c r="F440" t="s">
        <v>21</v>
      </c>
      <c r="G440">
        <v>15</v>
      </c>
      <c r="H440" t="s">
        <v>29</v>
      </c>
      <c r="I440" t="s">
        <v>76</v>
      </c>
      <c r="J440" t="s">
        <v>427</v>
      </c>
      <c r="K440" t="s">
        <v>241</v>
      </c>
      <c r="L440">
        <v>0.64100000000000001</v>
      </c>
      <c r="M440">
        <v>7.84</v>
      </c>
      <c r="N440">
        <v>-0.78400000000000003</v>
      </c>
      <c r="O440" t="s">
        <v>32</v>
      </c>
      <c r="P440">
        <v>0.41799999999999998</v>
      </c>
      <c r="Q440">
        <v>0.22300000000000003</v>
      </c>
      <c r="R440">
        <v>20.64</v>
      </c>
      <c r="S440">
        <v>-2.0640000000000001</v>
      </c>
      <c r="T440">
        <v>-1.28</v>
      </c>
      <c r="U440">
        <v>77.125</v>
      </c>
      <c r="V440">
        <f>U440/2</f>
        <v>38.5625</v>
      </c>
      <c r="W440">
        <f>V440/10</f>
        <v>3.8562500000000002</v>
      </c>
      <c r="X440">
        <f t="shared" si="98"/>
        <v>46.71752951210938</v>
      </c>
      <c r="Y440">
        <f>(L440-P440)/P440</f>
        <v>0.53349282296650724</v>
      </c>
      <c r="Z440">
        <f t="shared" si="93"/>
        <v>5.4908836966362465E-5</v>
      </c>
      <c r="AA440">
        <f t="shared" si="94"/>
        <v>54.908836966362465</v>
      </c>
      <c r="AB440">
        <f t="shared" si="95"/>
        <v>2.5652052114516409E-7</v>
      </c>
      <c r="AC440">
        <f t="shared" si="96"/>
        <v>0.25652052114516405</v>
      </c>
      <c r="AD440">
        <f t="shared" si="102"/>
        <v>0.20040665714465941</v>
      </c>
    </row>
    <row r="441" spans="1:31" hidden="1" x14ac:dyDescent="0.35">
      <c r="A441">
        <v>44721</v>
      </c>
      <c r="B441" s="2">
        <v>44721</v>
      </c>
      <c r="C441" t="s">
        <v>18</v>
      </c>
      <c r="D441" t="s">
        <v>19</v>
      </c>
      <c r="E441" t="s">
        <v>20</v>
      </c>
      <c r="F441" t="s">
        <v>21</v>
      </c>
      <c r="G441">
        <v>7</v>
      </c>
      <c r="H441" t="s">
        <v>41</v>
      </c>
      <c r="I441" t="s">
        <v>42</v>
      </c>
      <c r="J441" t="s">
        <v>426</v>
      </c>
      <c r="K441" t="s">
        <v>23</v>
      </c>
      <c r="L441">
        <v>0.63300000000000001</v>
      </c>
      <c r="M441">
        <v>2.85</v>
      </c>
      <c r="N441">
        <v>-0.28500000000000003</v>
      </c>
      <c r="O441" t="s">
        <v>32</v>
      </c>
      <c r="P441">
        <v>0.47599999999999998</v>
      </c>
      <c r="Q441">
        <v>0.15700000000000003</v>
      </c>
      <c r="R441">
        <v>12.68</v>
      </c>
      <c r="S441">
        <v>-1.268</v>
      </c>
      <c r="T441">
        <v>-0.98299999999999998</v>
      </c>
      <c r="U441">
        <v>33.5</v>
      </c>
      <c r="V441">
        <f>U441/(2*3.14)</f>
        <v>5.3343949044585983</v>
      </c>
      <c r="W441">
        <f>V441</f>
        <v>5.3343949044585983</v>
      </c>
      <c r="X441">
        <f t="shared" si="98"/>
        <v>89.396359322386289</v>
      </c>
      <c r="Y441">
        <f>(P441-L441)/L441</f>
        <v>-0.24802527646129546</v>
      </c>
      <c r="Z441" t="e">
        <f t="shared" si="93"/>
        <v>#NUM!</v>
      </c>
      <c r="AA441" t="e">
        <f t="shared" si="94"/>
        <v>#NUM!</v>
      </c>
      <c r="AB441" t="e">
        <f t="shared" si="95"/>
        <v>#NUM!</v>
      </c>
      <c r="AC441" t="e">
        <f t="shared" si="96"/>
        <v>#NUM!</v>
      </c>
      <c r="AD441" t="e">
        <f t="shared" si="102"/>
        <v>#NUM!</v>
      </c>
    </row>
    <row r="442" spans="1:31" hidden="1" x14ac:dyDescent="0.35">
      <c r="A442">
        <v>44747</v>
      </c>
      <c r="B442" s="2">
        <v>44747</v>
      </c>
      <c r="C442" t="s">
        <v>18</v>
      </c>
      <c r="D442" t="s">
        <v>155</v>
      </c>
      <c r="E442" t="s">
        <v>20</v>
      </c>
      <c r="F442" t="s">
        <v>21</v>
      </c>
      <c r="G442">
        <v>8</v>
      </c>
      <c r="H442" t="s">
        <v>41</v>
      </c>
      <c r="I442" t="s">
        <v>42</v>
      </c>
      <c r="J442" t="s">
        <v>426</v>
      </c>
      <c r="K442" t="s">
        <v>165</v>
      </c>
      <c r="L442">
        <v>0.71</v>
      </c>
      <c r="M442">
        <v>17.21</v>
      </c>
      <c r="N442">
        <v>-1.7210000000000001</v>
      </c>
      <c r="O442" t="s">
        <v>146</v>
      </c>
      <c r="P442">
        <v>0.53300000000000003</v>
      </c>
      <c r="Q442">
        <v>0.17699999999999994</v>
      </c>
      <c r="R442">
        <v>21.42</v>
      </c>
      <c r="S442">
        <v>-2.1420000000000003</v>
      </c>
      <c r="T442">
        <v>-0.42100000000000026</v>
      </c>
      <c r="U442">
        <v>33.5</v>
      </c>
      <c r="V442">
        <f>U442/(2*3.14)</f>
        <v>5.3343949044585983</v>
      </c>
      <c r="W442">
        <f>V442</f>
        <v>5.3343949044585983</v>
      </c>
      <c r="X442">
        <f t="shared" si="98"/>
        <v>89.396359322386289</v>
      </c>
      <c r="Y442">
        <f t="shared" ref="Y442:Y452" si="104">(L442-P442)/P442</f>
        <v>0.33208255159474659</v>
      </c>
      <c r="Z442">
        <f t="shared" si="93"/>
        <v>3.0633798965628801E-5</v>
      </c>
      <c r="AA442">
        <f t="shared" si="94"/>
        <v>30.633798965628802</v>
      </c>
      <c r="AB442">
        <f t="shared" si="95"/>
        <v>2.738550099741098E-7</v>
      </c>
      <c r="AC442">
        <f t="shared" si="96"/>
        <v>0.27385500997410983</v>
      </c>
      <c r="AD442">
        <f t="shared" si="102"/>
        <v>0.65048695955845526</v>
      </c>
    </row>
    <row r="443" spans="1:31" hidden="1" x14ac:dyDescent="0.35">
      <c r="A443">
        <v>44762</v>
      </c>
      <c r="B443" s="2">
        <v>44762</v>
      </c>
      <c r="C443" t="s">
        <v>18</v>
      </c>
      <c r="D443" t="s">
        <v>181</v>
      </c>
      <c r="E443" t="s">
        <v>20</v>
      </c>
      <c r="F443" t="s">
        <v>21</v>
      </c>
      <c r="G443">
        <v>4</v>
      </c>
      <c r="H443" t="s">
        <v>41</v>
      </c>
      <c r="I443" t="s">
        <v>42</v>
      </c>
      <c r="J443" t="s">
        <v>426</v>
      </c>
      <c r="K443" t="s">
        <v>153</v>
      </c>
      <c r="L443">
        <v>0.624</v>
      </c>
      <c r="M443">
        <v>12.81</v>
      </c>
      <c r="N443">
        <v>-1.2810000000000001</v>
      </c>
      <c r="O443" t="s">
        <v>183</v>
      </c>
      <c r="P443">
        <v>0.55900000000000005</v>
      </c>
      <c r="Q443">
        <v>6.4999999999999947E-2</v>
      </c>
      <c r="R443">
        <v>26.51</v>
      </c>
      <c r="S443">
        <v>-2.6510000000000002</v>
      </c>
      <c r="T443">
        <v>-1.37</v>
      </c>
      <c r="U443">
        <v>33.5</v>
      </c>
      <c r="V443">
        <f>U443/(2*3.14)</f>
        <v>5.3343949044585983</v>
      </c>
      <c r="W443">
        <f>V443</f>
        <v>5.3343949044585983</v>
      </c>
      <c r="X443">
        <f t="shared" si="98"/>
        <v>89.396359322386289</v>
      </c>
      <c r="Y443">
        <f t="shared" si="104"/>
        <v>0.11627906976744175</v>
      </c>
      <c r="Z443">
        <f t="shared" si="93"/>
        <v>8.4174271792265124E-6</v>
      </c>
      <c r="AA443">
        <f t="shared" si="94"/>
        <v>8.4174271792265127</v>
      </c>
      <c r="AB443">
        <f t="shared" si="95"/>
        <v>7.5248734468415376E-8</v>
      </c>
      <c r="AC443">
        <f t="shared" si="96"/>
        <v>7.5248734468415387E-2</v>
      </c>
      <c r="AD443">
        <f t="shared" si="102"/>
        <v>5.4926083553587871E-2</v>
      </c>
    </row>
    <row r="444" spans="1:31" hidden="1" x14ac:dyDescent="0.35">
      <c r="A444">
        <v>44778</v>
      </c>
      <c r="B444" s="2">
        <v>44778</v>
      </c>
      <c r="C444" t="s">
        <v>18</v>
      </c>
      <c r="D444" t="s">
        <v>196</v>
      </c>
      <c r="E444" t="s">
        <v>20</v>
      </c>
      <c r="F444" t="s">
        <v>21</v>
      </c>
      <c r="G444">
        <v>7</v>
      </c>
      <c r="H444" t="s">
        <v>41</v>
      </c>
      <c r="I444" t="s">
        <v>42</v>
      </c>
      <c r="J444" t="s">
        <v>426</v>
      </c>
      <c r="K444" t="s">
        <v>207</v>
      </c>
      <c r="L444">
        <v>0.72899999999999998</v>
      </c>
      <c r="M444">
        <v>11.23</v>
      </c>
      <c r="N444">
        <v>-1.123</v>
      </c>
      <c r="O444" t="s">
        <v>163</v>
      </c>
      <c r="P444">
        <v>0.53900000000000003</v>
      </c>
      <c r="Q444">
        <v>0.18999999999999995</v>
      </c>
      <c r="R444">
        <v>23.97</v>
      </c>
      <c r="S444">
        <v>-2.3969999999999998</v>
      </c>
      <c r="T444">
        <v>-1.2739999999999998</v>
      </c>
      <c r="U444">
        <v>618.125</v>
      </c>
      <c r="V444">
        <f>U444/2</f>
        <v>309.0625</v>
      </c>
      <c r="W444">
        <f>V444/10</f>
        <v>30.90625</v>
      </c>
      <c r="X444">
        <f t="shared" si="98"/>
        <v>3000.8351097558593</v>
      </c>
      <c r="Y444">
        <f t="shared" si="104"/>
        <v>0.3525046382189238</v>
      </c>
      <c r="Z444">
        <f t="shared" ref="Z444:Z507" si="105">119*(10^-6)*(Y444^1.231)</f>
        <v>3.296908348196669E-5</v>
      </c>
      <c r="AA444">
        <f t="shared" ref="AA444:AA507" si="106">Z444*10^6</f>
        <v>32.969083481966692</v>
      </c>
      <c r="AB444">
        <f t="shared" ref="AB444:AB507" si="107">Z444*(X444/10000)</f>
        <v>9.8934783249157611E-6</v>
      </c>
      <c r="AC444">
        <f t="shared" ref="AC444:AC507" si="108">AA444*(X444/10000)</f>
        <v>9.8934783249157618</v>
      </c>
      <c r="AD444">
        <f t="shared" si="102"/>
        <v>7.7656815737172398</v>
      </c>
    </row>
    <row r="445" spans="1:31" hidden="1" x14ac:dyDescent="0.35">
      <c r="A445">
        <v>44792</v>
      </c>
      <c r="B445" s="2">
        <v>44792</v>
      </c>
      <c r="C445" t="s">
        <v>18</v>
      </c>
      <c r="D445" t="s">
        <v>214</v>
      </c>
      <c r="E445" t="s">
        <v>20</v>
      </c>
      <c r="F445" t="s">
        <v>21</v>
      </c>
      <c r="G445">
        <v>12</v>
      </c>
      <c r="H445" t="s">
        <v>41</v>
      </c>
      <c r="I445" t="s">
        <v>42</v>
      </c>
      <c r="J445" t="s">
        <v>426</v>
      </c>
      <c r="K445" t="s">
        <v>227</v>
      </c>
      <c r="L445">
        <v>0.69599999999999995</v>
      </c>
      <c r="M445">
        <v>5.46</v>
      </c>
      <c r="N445">
        <v>-0.54600000000000004</v>
      </c>
      <c r="O445" t="s">
        <v>228</v>
      </c>
      <c r="P445">
        <v>0.54100000000000004</v>
      </c>
      <c r="Q445">
        <v>0.15499999999999992</v>
      </c>
      <c r="R445">
        <v>26.22</v>
      </c>
      <c r="S445">
        <v>-2.6219999999999999</v>
      </c>
      <c r="T445">
        <v>-2.0759999999999996</v>
      </c>
      <c r="U445">
        <v>618.125</v>
      </c>
      <c r="V445">
        <f>U445/2</f>
        <v>309.0625</v>
      </c>
      <c r="W445">
        <f>V445/10</f>
        <v>30.90625</v>
      </c>
      <c r="X445">
        <f t="shared" si="98"/>
        <v>3000.8351097558593</v>
      </c>
      <c r="Y445">
        <f t="shared" si="104"/>
        <v>0.28650646950092407</v>
      </c>
      <c r="Z445">
        <f t="shared" si="105"/>
        <v>2.5543443769277136E-5</v>
      </c>
      <c r="AA445">
        <f t="shared" si="106"/>
        <v>25.543443769277136</v>
      </c>
      <c r="AB445">
        <f t="shared" si="107"/>
        <v>7.6651662886921382E-6</v>
      </c>
      <c r="AC445">
        <f t="shared" si="108"/>
        <v>7.6651662886921379</v>
      </c>
      <c r="AD445">
        <f t="shared" si="102"/>
        <v>3.6922766323179861</v>
      </c>
    </row>
    <row r="446" spans="1:31" hidden="1" x14ac:dyDescent="0.35">
      <c r="A446">
        <v>44806</v>
      </c>
      <c r="B446" s="2">
        <v>44806</v>
      </c>
      <c r="C446" t="s">
        <v>18</v>
      </c>
      <c r="D446" t="s">
        <v>232</v>
      </c>
      <c r="E446" t="s">
        <v>20</v>
      </c>
      <c r="F446" t="s">
        <v>21</v>
      </c>
      <c r="G446">
        <v>4</v>
      </c>
      <c r="H446" t="s">
        <v>41</v>
      </c>
      <c r="I446" t="s">
        <v>42</v>
      </c>
      <c r="J446" t="s">
        <v>426</v>
      </c>
      <c r="K446" t="s">
        <v>222</v>
      </c>
      <c r="L446">
        <v>0.745</v>
      </c>
      <c r="M446">
        <v>8.76</v>
      </c>
      <c r="N446">
        <v>-0.876</v>
      </c>
      <c r="O446" t="s">
        <v>211</v>
      </c>
      <c r="P446">
        <v>0.53500000000000003</v>
      </c>
      <c r="Q446">
        <v>0.20999999999999996</v>
      </c>
      <c r="R446">
        <v>17.12</v>
      </c>
      <c r="S446">
        <v>-1.7120000000000002</v>
      </c>
      <c r="T446">
        <v>-0.83600000000000019</v>
      </c>
      <c r="U446">
        <v>618.125</v>
      </c>
      <c r="V446">
        <f>U446/2</f>
        <v>309.0625</v>
      </c>
      <c r="W446">
        <f>V446/10</f>
        <v>30.90625</v>
      </c>
      <c r="X446">
        <f t="shared" si="98"/>
        <v>3000.8351097558593</v>
      </c>
      <c r="Y446">
        <f t="shared" si="104"/>
        <v>0.39252336448598124</v>
      </c>
      <c r="Z446">
        <f t="shared" si="105"/>
        <v>3.763530219179399E-5</v>
      </c>
      <c r="AA446">
        <f t="shared" si="106"/>
        <v>37.63530219179399</v>
      </c>
      <c r="AB446">
        <f t="shared" si="107"/>
        <v>1.1293733618340706E-5</v>
      </c>
      <c r="AC446">
        <f t="shared" si="108"/>
        <v>11.293733618340706</v>
      </c>
      <c r="AD446">
        <f t="shared" ref="AD446:AD477" si="109">AC446/ABS(T446)</f>
        <v>13.50925073964199</v>
      </c>
    </row>
    <row r="447" spans="1:31" hidden="1" x14ac:dyDescent="0.35">
      <c r="A447">
        <v>44721</v>
      </c>
      <c r="B447" s="2">
        <v>44721</v>
      </c>
      <c r="C447" t="s">
        <v>18</v>
      </c>
      <c r="D447" t="s">
        <v>19</v>
      </c>
      <c r="E447" t="s">
        <v>20</v>
      </c>
      <c r="F447" t="s">
        <v>21</v>
      </c>
      <c r="G447">
        <v>11</v>
      </c>
      <c r="H447" t="s">
        <v>26</v>
      </c>
      <c r="I447" t="s">
        <v>164</v>
      </c>
      <c r="J447" t="s">
        <v>425</v>
      </c>
      <c r="K447" t="s">
        <v>23</v>
      </c>
      <c r="L447">
        <v>0.77200000000000002</v>
      </c>
      <c r="M447">
        <v>6.89</v>
      </c>
      <c r="N447">
        <v>-0.68899999999999995</v>
      </c>
      <c r="O447" t="s">
        <v>24</v>
      </c>
      <c r="P447">
        <v>0.42299999999999999</v>
      </c>
      <c r="Q447">
        <v>0.34900000000000003</v>
      </c>
      <c r="R447">
        <v>10.89</v>
      </c>
      <c r="S447">
        <v>-1.089</v>
      </c>
      <c r="T447">
        <v>-0.4</v>
      </c>
      <c r="U447">
        <v>10.75</v>
      </c>
      <c r="V447">
        <f>U447/(2*3.14)</f>
        <v>1.7117834394904459</v>
      </c>
      <c r="W447">
        <f>V447</f>
        <v>1.7117834394904459</v>
      </c>
      <c r="X447">
        <f t="shared" si="98"/>
        <v>9.2054950093056522</v>
      </c>
      <c r="Y447">
        <f t="shared" si="104"/>
        <v>0.82505910165484642</v>
      </c>
      <c r="Z447">
        <f t="shared" si="105"/>
        <v>9.3916104359680403E-5</v>
      </c>
      <c r="AA447">
        <f t="shared" si="106"/>
        <v>93.916104359680403</v>
      </c>
      <c r="AB447">
        <f t="shared" si="107"/>
        <v>8.6454422997646678E-8</v>
      </c>
      <c r="AC447">
        <f t="shared" si="108"/>
        <v>8.6454422997646677E-2</v>
      </c>
      <c r="AD447">
        <f t="shared" si="109"/>
        <v>0.21613605749411668</v>
      </c>
    </row>
    <row r="448" spans="1:31" hidden="1" x14ac:dyDescent="0.35">
      <c r="A448">
        <v>44747</v>
      </c>
      <c r="B448" s="2">
        <v>44747</v>
      </c>
      <c r="C448" t="s">
        <v>18</v>
      </c>
      <c r="D448" t="s">
        <v>155</v>
      </c>
      <c r="E448" t="s">
        <v>20</v>
      </c>
      <c r="F448" t="s">
        <v>21</v>
      </c>
      <c r="G448">
        <v>10</v>
      </c>
      <c r="H448" t="s">
        <v>26</v>
      </c>
      <c r="I448" t="s">
        <v>164</v>
      </c>
      <c r="J448" t="s">
        <v>425</v>
      </c>
      <c r="K448" t="s">
        <v>143</v>
      </c>
      <c r="L448">
        <v>0.86299999999999999</v>
      </c>
      <c r="M448">
        <v>5.87</v>
      </c>
      <c r="N448">
        <v>-0.58699999999999997</v>
      </c>
      <c r="O448" t="s">
        <v>163</v>
      </c>
      <c r="P448">
        <v>0.9</v>
      </c>
      <c r="Q448">
        <v>-3.7000000000000033E-2</v>
      </c>
      <c r="R448">
        <v>6.45</v>
      </c>
      <c r="S448">
        <v>-0.64500000000000002</v>
      </c>
      <c r="T448">
        <v>-5.8000000000000052E-2</v>
      </c>
      <c r="U448">
        <v>10.75</v>
      </c>
      <c r="V448">
        <f>U448/(2*3.14)</f>
        <v>1.7117834394904459</v>
      </c>
      <c r="W448">
        <f>V448</f>
        <v>1.7117834394904459</v>
      </c>
      <c r="X448">
        <f t="shared" si="98"/>
        <v>9.2054950093056522</v>
      </c>
      <c r="Y448">
        <f t="shared" si="104"/>
        <v>-4.1111111111111147E-2</v>
      </c>
      <c r="Z448" t="e">
        <f t="shared" si="105"/>
        <v>#NUM!</v>
      </c>
      <c r="AA448" t="e">
        <f t="shared" si="106"/>
        <v>#NUM!</v>
      </c>
      <c r="AB448" t="e">
        <f t="shared" si="107"/>
        <v>#NUM!</v>
      </c>
      <c r="AC448" t="e">
        <f t="shared" si="108"/>
        <v>#NUM!</v>
      </c>
      <c r="AD448" t="e">
        <f t="shared" si="109"/>
        <v>#NUM!</v>
      </c>
    </row>
    <row r="449" spans="1:30" hidden="1" x14ac:dyDescent="0.35">
      <c r="A449">
        <v>44762</v>
      </c>
      <c r="B449" s="2">
        <v>44762</v>
      </c>
      <c r="C449" t="s">
        <v>18</v>
      </c>
      <c r="D449" t="s">
        <v>181</v>
      </c>
      <c r="E449" t="s">
        <v>20</v>
      </c>
      <c r="F449" t="s">
        <v>21</v>
      </c>
      <c r="G449">
        <v>9</v>
      </c>
      <c r="H449" t="s">
        <v>26</v>
      </c>
      <c r="I449" t="s">
        <v>164</v>
      </c>
      <c r="J449" t="s">
        <v>425</v>
      </c>
      <c r="K449" t="s">
        <v>184</v>
      </c>
      <c r="L449">
        <v>0.91100000000000003</v>
      </c>
      <c r="M449">
        <v>22.63</v>
      </c>
      <c r="N449">
        <v>-2.2629999999999999</v>
      </c>
      <c r="O449" t="s">
        <v>185</v>
      </c>
      <c r="P449">
        <v>0.88100000000000001</v>
      </c>
      <c r="Q449">
        <v>3.0000000000000027E-2</v>
      </c>
      <c r="R449">
        <v>6.83</v>
      </c>
      <c r="S449">
        <v>-0.68300000000000005</v>
      </c>
      <c r="T449">
        <v>1.5799999999999998</v>
      </c>
      <c r="U449">
        <v>10.75</v>
      </c>
      <c r="V449">
        <f>U449/(2*3.14)</f>
        <v>1.7117834394904459</v>
      </c>
      <c r="W449">
        <f>V449</f>
        <v>1.7117834394904459</v>
      </c>
      <c r="X449">
        <f t="shared" si="98"/>
        <v>9.2054950093056522</v>
      </c>
      <c r="Y449">
        <f t="shared" si="104"/>
        <v>3.4052213393870628E-2</v>
      </c>
      <c r="Z449">
        <f t="shared" si="105"/>
        <v>1.8561705706111744E-6</v>
      </c>
      <c r="AA449">
        <f t="shared" si="106"/>
        <v>1.8561705706111744</v>
      </c>
      <c r="AB449">
        <f t="shared" si="107"/>
        <v>1.7086968924181191E-9</v>
      </c>
      <c r="AC449">
        <f t="shared" si="108"/>
        <v>1.7086968924181192E-3</v>
      </c>
      <c r="AD449">
        <f t="shared" si="109"/>
        <v>1.0814537293785565E-3</v>
      </c>
    </row>
    <row r="450" spans="1:30" hidden="1" x14ac:dyDescent="0.35">
      <c r="A450">
        <v>44778</v>
      </c>
      <c r="B450" s="2">
        <v>44778</v>
      </c>
      <c r="C450" t="s">
        <v>18</v>
      </c>
      <c r="D450" t="s">
        <v>196</v>
      </c>
      <c r="E450" t="s">
        <v>20</v>
      </c>
      <c r="F450" t="s">
        <v>21</v>
      </c>
      <c r="G450">
        <v>2</v>
      </c>
      <c r="H450" t="s">
        <v>26</v>
      </c>
      <c r="I450" t="s">
        <v>164</v>
      </c>
      <c r="J450" t="s">
        <v>425</v>
      </c>
      <c r="K450" t="s">
        <v>207</v>
      </c>
      <c r="L450">
        <v>0.88200000000000001</v>
      </c>
      <c r="M450">
        <v>6.76</v>
      </c>
      <c r="N450">
        <v>-0.67599999999999993</v>
      </c>
      <c r="O450" t="s">
        <v>163</v>
      </c>
      <c r="P450">
        <v>0.90900000000000003</v>
      </c>
      <c r="Q450">
        <v>-2.7000000000000024E-2</v>
      </c>
      <c r="R450">
        <v>10.63</v>
      </c>
      <c r="S450">
        <v>-1.0630000000000002</v>
      </c>
      <c r="T450">
        <v>-0.38700000000000023</v>
      </c>
      <c r="U450">
        <v>35.5</v>
      </c>
      <c r="V450">
        <f>U450/2</f>
        <v>17.75</v>
      </c>
      <c r="W450">
        <f>V450/10</f>
        <v>1.7749999999999999</v>
      </c>
      <c r="X450">
        <f t="shared" ref="X450:X513" si="110">(W450^2)*3.14159</f>
        <v>9.8979719937499997</v>
      </c>
      <c r="Y450">
        <f t="shared" si="104"/>
        <v>-2.9702970297029729E-2</v>
      </c>
      <c r="Z450" t="e">
        <f t="shared" si="105"/>
        <v>#NUM!</v>
      </c>
      <c r="AA450" t="e">
        <f t="shared" si="106"/>
        <v>#NUM!</v>
      </c>
      <c r="AB450" t="e">
        <f t="shared" si="107"/>
        <v>#NUM!</v>
      </c>
      <c r="AC450" t="e">
        <f t="shared" si="108"/>
        <v>#NUM!</v>
      </c>
      <c r="AD450" t="e">
        <f t="shared" si="109"/>
        <v>#NUM!</v>
      </c>
    </row>
    <row r="451" spans="1:30" hidden="1" x14ac:dyDescent="0.35">
      <c r="A451">
        <v>44792</v>
      </c>
      <c r="B451" s="2">
        <v>44792</v>
      </c>
      <c r="C451" t="s">
        <v>18</v>
      </c>
      <c r="D451" t="s">
        <v>214</v>
      </c>
      <c r="E451" t="s">
        <v>20</v>
      </c>
      <c r="F451" t="s">
        <v>21</v>
      </c>
      <c r="G451">
        <v>6</v>
      </c>
      <c r="H451" t="s">
        <v>26</v>
      </c>
      <c r="I451" t="s">
        <v>164</v>
      </c>
      <c r="J451" t="s">
        <v>425</v>
      </c>
      <c r="K451" t="s">
        <v>225</v>
      </c>
      <c r="L451">
        <v>0.90600000000000003</v>
      </c>
      <c r="M451">
        <v>4.5599999999999996</v>
      </c>
      <c r="N451">
        <v>-0.45599999999999996</v>
      </c>
      <c r="O451" t="s">
        <v>175</v>
      </c>
      <c r="P451">
        <v>0.85699999999999998</v>
      </c>
      <c r="Q451">
        <v>4.9000000000000044E-2</v>
      </c>
      <c r="R451">
        <v>19.34</v>
      </c>
      <c r="S451">
        <v>-1.9339999999999999</v>
      </c>
      <c r="T451">
        <v>-1.478</v>
      </c>
      <c r="U451">
        <v>35.5</v>
      </c>
      <c r="V451">
        <f>U451/2</f>
        <v>17.75</v>
      </c>
      <c r="W451">
        <f>V451/10</f>
        <v>1.7749999999999999</v>
      </c>
      <c r="X451">
        <f t="shared" si="110"/>
        <v>9.8979719937499997</v>
      </c>
      <c r="Y451">
        <f t="shared" si="104"/>
        <v>5.7176196032672162E-2</v>
      </c>
      <c r="Z451">
        <f t="shared" si="105"/>
        <v>3.5130064253115235E-6</v>
      </c>
      <c r="AA451">
        <f t="shared" si="106"/>
        <v>3.5130064253115236</v>
      </c>
      <c r="AB451">
        <f t="shared" si="107"/>
        <v>3.4771639211597259E-9</v>
      </c>
      <c r="AC451">
        <f t="shared" si="108"/>
        <v>3.4771639211597259E-3</v>
      </c>
      <c r="AD451">
        <f t="shared" si="109"/>
        <v>2.3526142903651731E-3</v>
      </c>
    </row>
    <row r="452" spans="1:30" hidden="1" x14ac:dyDescent="0.35">
      <c r="A452">
        <v>44806</v>
      </c>
      <c r="B452" s="2">
        <v>44806</v>
      </c>
      <c r="C452" t="s">
        <v>18</v>
      </c>
      <c r="D452" t="s">
        <v>232</v>
      </c>
      <c r="E452" t="s">
        <v>20</v>
      </c>
      <c r="F452" t="s">
        <v>21</v>
      </c>
      <c r="G452">
        <v>1</v>
      </c>
      <c r="H452" t="s">
        <v>26</v>
      </c>
      <c r="I452" t="s">
        <v>164</v>
      </c>
      <c r="J452" t="s">
        <v>425</v>
      </c>
      <c r="K452" t="s">
        <v>222</v>
      </c>
      <c r="L452">
        <v>0.92600000000000005</v>
      </c>
      <c r="M452">
        <v>31.14</v>
      </c>
      <c r="N452">
        <v>-3.1139999999999999</v>
      </c>
      <c r="O452" t="s">
        <v>211</v>
      </c>
      <c r="P452">
        <v>0.92700000000000005</v>
      </c>
      <c r="Q452">
        <v>-1.0000000000000009E-3</v>
      </c>
      <c r="R452">
        <v>6.23</v>
      </c>
      <c r="S452">
        <v>-0.623</v>
      </c>
      <c r="T452">
        <v>2.4909999999999997</v>
      </c>
      <c r="U452">
        <v>35.5</v>
      </c>
      <c r="V452">
        <f>U452/2</f>
        <v>17.75</v>
      </c>
      <c r="W452">
        <f>V452/10</f>
        <v>1.7749999999999999</v>
      </c>
      <c r="X452">
        <f t="shared" si="110"/>
        <v>9.8979719937499997</v>
      </c>
      <c r="Y452">
        <f t="shared" si="104"/>
        <v>-1.0787486515641865E-3</v>
      </c>
      <c r="Z452" t="e">
        <f t="shared" si="105"/>
        <v>#NUM!</v>
      </c>
      <c r="AA452" t="e">
        <f t="shared" si="106"/>
        <v>#NUM!</v>
      </c>
      <c r="AB452" t="e">
        <f t="shared" si="107"/>
        <v>#NUM!</v>
      </c>
      <c r="AC452" t="e">
        <f t="shared" si="108"/>
        <v>#NUM!</v>
      </c>
      <c r="AD452" t="e">
        <f t="shared" si="109"/>
        <v>#NUM!</v>
      </c>
    </row>
    <row r="453" spans="1:30" hidden="1" x14ac:dyDescent="0.35">
      <c r="A453">
        <v>44721</v>
      </c>
      <c r="B453" s="2">
        <v>44721</v>
      </c>
      <c r="C453" t="s">
        <v>18</v>
      </c>
      <c r="D453" t="s">
        <v>19</v>
      </c>
      <c r="E453" t="s">
        <v>20</v>
      </c>
      <c r="F453" t="s">
        <v>21</v>
      </c>
      <c r="G453">
        <v>2</v>
      </c>
      <c r="H453" t="s">
        <v>33</v>
      </c>
      <c r="I453" t="s">
        <v>34</v>
      </c>
      <c r="J453" t="s">
        <v>424</v>
      </c>
      <c r="K453" t="s">
        <v>23</v>
      </c>
      <c r="L453">
        <v>0.79300000000000004</v>
      </c>
      <c r="M453">
        <v>2.44</v>
      </c>
      <c r="N453">
        <v>-0.24399999999999999</v>
      </c>
      <c r="O453" t="s">
        <v>32</v>
      </c>
      <c r="P453">
        <v>0.63</v>
      </c>
      <c r="Q453">
        <v>0.16300000000000003</v>
      </c>
      <c r="R453">
        <v>8.4499999999999993</v>
      </c>
      <c r="S453">
        <v>-0.84499999999999997</v>
      </c>
      <c r="T453">
        <v>-0.60099999999999998</v>
      </c>
      <c r="U453">
        <v>19.5</v>
      </c>
      <c r="V453">
        <f>U453/(2*3.14)</f>
        <v>3.105095541401274</v>
      </c>
      <c r="W453">
        <f>V453</f>
        <v>3.105095541401274</v>
      </c>
      <c r="X453">
        <f t="shared" si="110"/>
        <v>30.29001170179318</v>
      </c>
      <c r="Y453">
        <f>(P453-L453)/L453</f>
        <v>-0.20554854981084492</v>
      </c>
      <c r="Z453" t="e">
        <f t="shared" si="105"/>
        <v>#NUM!</v>
      </c>
      <c r="AA453" t="e">
        <f t="shared" si="106"/>
        <v>#NUM!</v>
      </c>
      <c r="AB453" t="e">
        <f t="shared" si="107"/>
        <v>#NUM!</v>
      </c>
      <c r="AC453" t="e">
        <f t="shared" si="108"/>
        <v>#NUM!</v>
      </c>
      <c r="AD453" t="e">
        <f t="shared" si="109"/>
        <v>#NUM!</v>
      </c>
    </row>
    <row r="454" spans="1:30" hidden="1" x14ac:dyDescent="0.35">
      <c r="A454">
        <v>44747</v>
      </c>
      <c r="B454" s="2">
        <v>44747</v>
      </c>
      <c r="C454" t="s">
        <v>18</v>
      </c>
      <c r="D454" t="s">
        <v>155</v>
      </c>
      <c r="E454" t="s">
        <v>20</v>
      </c>
      <c r="F454" t="s">
        <v>21</v>
      </c>
      <c r="G454">
        <v>4</v>
      </c>
      <c r="H454" t="s">
        <v>33</v>
      </c>
      <c r="I454" t="s">
        <v>34</v>
      </c>
      <c r="J454" t="s">
        <v>424</v>
      </c>
      <c r="K454" t="s">
        <v>165</v>
      </c>
      <c r="L454">
        <v>0.89</v>
      </c>
      <c r="M454">
        <v>14.65</v>
      </c>
      <c r="N454">
        <v>-1.4650000000000001</v>
      </c>
      <c r="O454" t="s">
        <v>146</v>
      </c>
      <c r="P454">
        <v>0.68300000000000005</v>
      </c>
      <c r="Q454">
        <v>0.20699999999999996</v>
      </c>
      <c r="R454">
        <v>17.489999999999998</v>
      </c>
      <c r="S454">
        <v>-1.7489999999999999</v>
      </c>
      <c r="T454">
        <v>-0.28399999999999981</v>
      </c>
      <c r="U454">
        <v>19.5</v>
      </c>
      <c r="V454">
        <f>U454/(2*3.14)</f>
        <v>3.105095541401274</v>
      </c>
      <c r="W454">
        <f>V454</f>
        <v>3.105095541401274</v>
      </c>
      <c r="X454">
        <f t="shared" si="110"/>
        <v>30.29001170179318</v>
      </c>
      <c r="Y454">
        <f t="shared" ref="Y454:Y459" si="111">(L454-P454)/P454</f>
        <v>0.30307467057101017</v>
      </c>
      <c r="Z454">
        <f t="shared" si="105"/>
        <v>2.7373767259042386E-5</v>
      </c>
      <c r="AA454">
        <f t="shared" si="106"/>
        <v>27.373767259042385</v>
      </c>
      <c r="AB454">
        <f t="shared" si="107"/>
        <v>8.2915173059855693E-8</v>
      </c>
      <c r="AC454">
        <f t="shared" si="108"/>
        <v>8.2915173059855685E-2</v>
      </c>
      <c r="AD454">
        <f t="shared" si="109"/>
        <v>0.29195483471780193</v>
      </c>
    </row>
    <row r="455" spans="1:30" hidden="1" x14ac:dyDescent="0.35">
      <c r="A455">
        <v>44762</v>
      </c>
      <c r="B455" s="2">
        <v>44762</v>
      </c>
      <c r="C455" t="s">
        <v>18</v>
      </c>
      <c r="D455" t="s">
        <v>181</v>
      </c>
      <c r="E455" t="s">
        <v>20</v>
      </c>
      <c r="F455" t="s">
        <v>21</v>
      </c>
      <c r="G455">
        <v>7</v>
      </c>
      <c r="H455" t="s">
        <v>33</v>
      </c>
      <c r="I455" t="s">
        <v>34</v>
      </c>
      <c r="J455" t="s">
        <v>424</v>
      </c>
      <c r="K455" t="s">
        <v>153</v>
      </c>
      <c r="L455">
        <v>0.92600000000000005</v>
      </c>
      <c r="M455">
        <v>20.87</v>
      </c>
      <c r="N455">
        <v>-2.0870000000000002</v>
      </c>
      <c r="O455" t="s">
        <v>183</v>
      </c>
      <c r="P455">
        <v>0.80300000000000005</v>
      </c>
      <c r="Q455">
        <v>0.123</v>
      </c>
      <c r="R455">
        <v>23.28</v>
      </c>
      <c r="S455">
        <v>-2.3280000000000003</v>
      </c>
      <c r="T455">
        <v>-0.2410000000000001</v>
      </c>
      <c r="U455">
        <v>19.5</v>
      </c>
      <c r="V455">
        <f>U455/(2*3.14)</f>
        <v>3.105095541401274</v>
      </c>
      <c r="W455">
        <f>V455</f>
        <v>3.105095541401274</v>
      </c>
      <c r="X455">
        <f t="shared" si="110"/>
        <v>30.29001170179318</v>
      </c>
      <c r="Y455">
        <f t="shared" si="111"/>
        <v>0.15317559153175592</v>
      </c>
      <c r="Z455">
        <f t="shared" si="105"/>
        <v>1.1817219905185621E-5</v>
      </c>
      <c r="AA455">
        <f t="shared" si="106"/>
        <v>11.81721990518562</v>
      </c>
      <c r="AB455">
        <f t="shared" si="107"/>
        <v>3.5794372921073575E-8</v>
      </c>
      <c r="AC455">
        <f t="shared" si="108"/>
        <v>3.5794372921073576E-2</v>
      </c>
      <c r="AD455">
        <f t="shared" si="109"/>
        <v>0.14852436896711022</v>
      </c>
    </row>
    <row r="456" spans="1:30" hidden="1" x14ac:dyDescent="0.35">
      <c r="A456">
        <v>44779</v>
      </c>
      <c r="B456" s="2">
        <v>44779</v>
      </c>
      <c r="C456" t="s">
        <v>18</v>
      </c>
      <c r="D456" t="s">
        <v>196</v>
      </c>
      <c r="E456" t="s">
        <v>20</v>
      </c>
      <c r="F456" t="s">
        <v>21</v>
      </c>
      <c r="G456">
        <v>5</v>
      </c>
      <c r="H456" t="s">
        <v>33</v>
      </c>
      <c r="I456" t="s">
        <v>34</v>
      </c>
      <c r="J456" t="s">
        <v>424</v>
      </c>
      <c r="K456" t="s">
        <v>117</v>
      </c>
      <c r="L456">
        <v>0.88400000000000001</v>
      </c>
      <c r="M456">
        <v>5.01</v>
      </c>
      <c r="N456">
        <v>-0.501</v>
      </c>
      <c r="O456" t="s">
        <v>213</v>
      </c>
      <c r="P456">
        <v>0.70799999999999996</v>
      </c>
      <c r="Q456">
        <v>0.17600000000000005</v>
      </c>
      <c r="R456">
        <v>12.42</v>
      </c>
      <c r="S456">
        <v>-1.242</v>
      </c>
      <c r="T456">
        <v>-0.74099999999999999</v>
      </c>
      <c r="U456">
        <v>63.424999999999997</v>
      </c>
      <c r="V456">
        <f>U456/2</f>
        <v>31.712499999999999</v>
      </c>
      <c r="W456">
        <f>V456/10</f>
        <v>3.1712499999999997</v>
      </c>
      <c r="X456">
        <f t="shared" si="110"/>
        <v>31.594425760484366</v>
      </c>
      <c r="Y456">
        <f t="shared" si="111"/>
        <v>0.248587570621469</v>
      </c>
      <c r="Z456">
        <f t="shared" si="105"/>
        <v>2.144776859304689E-5</v>
      </c>
      <c r="AA456">
        <f t="shared" si="106"/>
        <v>21.447768593046892</v>
      </c>
      <c r="AB456">
        <f t="shared" si="107"/>
        <v>6.7762993254106811E-8</v>
      </c>
      <c r="AC456">
        <f t="shared" si="108"/>
        <v>6.7762993254106826E-2</v>
      </c>
      <c r="AD456">
        <f t="shared" si="109"/>
        <v>9.144803408111582E-2</v>
      </c>
    </row>
    <row r="457" spans="1:30" hidden="1" x14ac:dyDescent="0.35">
      <c r="A457">
        <v>44792</v>
      </c>
      <c r="B457" s="2">
        <v>44792</v>
      </c>
      <c r="C457" t="s">
        <v>18</v>
      </c>
      <c r="D457" t="s">
        <v>214</v>
      </c>
      <c r="E457" t="s">
        <v>20</v>
      </c>
      <c r="F457" t="s">
        <v>21</v>
      </c>
      <c r="G457">
        <v>13</v>
      </c>
      <c r="H457" t="s">
        <v>33</v>
      </c>
      <c r="I457" t="s">
        <v>34</v>
      </c>
      <c r="J457" t="s">
        <v>424</v>
      </c>
      <c r="K457" t="s">
        <v>227</v>
      </c>
      <c r="L457">
        <v>0.83699999999999997</v>
      </c>
      <c r="M457">
        <v>7.67</v>
      </c>
      <c r="N457">
        <v>-0.76700000000000002</v>
      </c>
      <c r="O457" t="s">
        <v>228</v>
      </c>
      <c r="P457">
        <v>0.72299999999999998</v>
      </c>
      <c r="Q457">
        <v>0.11399999999999999</v>
      </c>
      <c r="R457">
        <v>14.38</v>
      </c>
      <c r="S457">
        <v>-1.4380000000000002</v>
      </c>
      <c r="T457">
        <v>-0.67100000000000015</v>
      </c>
      <c r="U457">
        <v>63.424999999999997</v>
      </c>
      <c r="V457">
        <f>U457/2</f>
        <v>31.712499999999999</v>
      </c>
      <c r="W457">
        <f>V457/10</f>
        <v>3.1712499999999997</v>
      </c>
      <c r="X457">
        <f t="shared" si="110"/>
        <v>31.594425760484366</v>
      </c>
      <c r="Y457">
        <f t="shared" si="111"/>
        <v>0.15767634854771784</v>
      </c>
      <c r="Z457">
        <f t="shared" si="105"/>
        <v>1.2246094019662113E-5</v>
      </c>
      <c r="AA457">
        <f t="shared" si="106"/>
        <v>12.246094019662113</v>
      </c>
      <c r="AB457">
        <f t="shared" si="107"/>
        <v>3.8690830836012616E-8</v>
      </c>
      <c r="AC457">
        <f t="shared" si="108"/>
        <v>3.8690830836012623E-2</v>
      </c>
      <c r="AD457">
        <f t="shared" si="109"/>
        <v>5.7661446849497186E-2</v>
      </c>
    </row>
    <row r="458" spans="1:30" hidden="1" x14ac:dyDescent="0.35">
      <c r="A458">
        <v>44806</v>
      </c>
      <c r="B458" s="2">
        <v>44806</v>
      </c>
      <c r="C458" t="s">
        <v>18</v>
      </c>
      <c r="D458" t="s">
        <v>232</v>
      </c>
      <c r="E458" t="s">
        <v>20</v>
      </c>
      <c r="F458" t="s">
        <v>21</v>
      </c>
      <c r="G458">
        <v>7</v>
      </c>
      <c r="H458" t="s">
        <v>33</v>
      </c>
      <c r="I458" t="s">
        <v>34</v>
      </c>
      <c r="J458" t="s">
        <v>424</v>
      </c>
      <c r="K458" t="s">
        <v>222</v>
      </c>
      <c r="L458">
        <v>0.93899999999999995</v>
      </c>
      <c r="M458">
        <v>10.11</v>
      </c>
      <c r="N458">
        <v>-1.0109999999999999</v>
      </c>
      <c r="O458" t="s">
        <v>211</v>
      </c>
      <c r="P458">
        <v>0.71399999999999997</v>
      </c>
      <c r="Q458">
        <v>0.22499999999999998</v>
      </c>
      <c r="R458">
        <v>13.37</v>
      </c>
      <c r="S458">
        <v>-1.337</v>
      </c>
      <c r="T458">
        <v>-0.32600000000000007</v>
      </c>
      <c r="U458">
        <v>63.424999999999997</v>
      </c>
      <c r="V458">
        <f>U458/2</f>
        <v>31.712499999999999</v>
      </c>
      <c r="W458">
        <f>V458/10</f>
        <v>3.1712499999999997</v>
      </c>
      <c r="X458">
        <f t="shared" si="110"/>
        <v>31.594425760484366</v>
      </c>
      <c r="Y458">
        <f t="shared" si="111"/>
        <v>0.31512605042016806</v>
      </c>
      <c r="Z458">
        <f t="shared" si="105"/>
        <v>2.8719782228700644E-5</v>
      </c>
      <c r="AA458">
        <f t="shared" si="106"/>
        <v>28.719782228700645</v>
      </c>
      <c r="AB458">
        <f t="shared" si="107"/>
        <v>9.073850274819607E-8</v>
      </c>
      <c r="AC458">
        <f t="shared" si="108"/>
        <v>9.0738502748196073E-2</v>
      </c>
      <c r="AD458">
        <f t="shared" si="109"/>
        <v>0.27833896548526399</v>
      </c>
    </row>
    <row r="459" spans="1:30" hidden="1" x14ac:dyDescent="0.35">
      <c r="A459">
        <v>44747</v>
      </c>
      <c r="B459" s="2">
        <v>44747</v>
      </c>
      <c r="C459" t="s">
        <v>18</v>
      </c>
      <c r="D459" t="s">
        <v>155</v>
      </c>
      <c r="E459" t="s">
        <v>20</v>
      </c>
      <c r="F459" t="s">
        <v>21</v>
      </c>
      <c r="G459">
        <v>9</v>
      </c>
      <c r="H459" t="s">
        <v>30</v>
      </c>
      <c r="I459" t="s">
        <v>85</v>
      </c>
      <c r="J459" t="s">
        <v>489</v>
      </c>
      <c r="K459" t="s">
        <v>143</v>
      </c>
      <c r="L459">
        <v>0.70199999999999996</v>
      </c>
      <c r="M459">
        <v>4.95</v>
      </c>
      <c r="N459">
        <v>-0.495</v>
      </c>
      <c r="O459" t="s">
        <v>163</v>
      </c>
      <c r="P459">
        <v>0.80700000000000005</v>
      </c>
      <c r="Q459">
        <v>-0.10500000000000009</v>
      </c>
      <c r="R459">
        <v>10.28</v>
      </c>
      <c r="S459">
        <v>-1.028</v>
      </c>
      <c r="T459">
        <v>-0.53300000000000003</v>
      </c>
      <c r="U459">
        <v>21</v>
      </c>
      <c r="V459">
        <f>U459/(2*3.14)</f>
        <v>3.3439490445859872</v>
      </c>
      <c r="W459">
        <f>V459</f>
        <v>3.3439490445859872</v>
      </c>
      <c r="X459">
        <f t="shared" si="110"/>
        <v>35.129244340541192</v>
      </c>
      <c r="Y459">
        <f t="shared" si="111"/>
        <v>-0.13011152416356889</v>
      </c>
      <c r="Z459" t="e">
        <f t="shared" si="105"/>
        <v>#NUM!</v>
      </c>
      <c r="AA459" t="e">
        <f t="shared" si="106"/>
        <v>#NUM!</v>
      </c>
      <c r="AB459" t="e">
        <f t="shared" si="107"/>
        <v>#NUM!</v>
      </c>
      <c r="AC459" t="e">
        <f t="shared" si="108"/>
        <v>#NUM!</v>
      </c>
      <c r="AD459" t="e">
        <f t="shared" si="109"/>
        <v>#NUM!</v>
      </c>
    </row>
    <row r="460" spans="1:30" hidden="1" x14ac:dyDescent="0.35">
      <c r="A460">
        <v>44762</v>
      </c>
      <c r="B460" s="2">
        <v>44762</v>
      </c>
      <c r="C460" t="s">
        <v>18</v>
      </c>
      <c r="D460" t="s">
        <v>181</v>
      </c>
      <c r="E460" t="s">
        <v>20</v>
      </c>
      <c r="F460" t="s">
        <v>21</v>
      </c>
      <c r="G460">
        <v>8</v>
      </c>
      <c r="H460" t="s">
        <v>30</v>
      </c>
      <c r="I460" t="s">
        <v>85</v>
      </c>
      <c r="J460" t="s">
        <v>489</v>
      </c>
      <c r="K460" t="s">
        <v>153</v>
      </c>
      <c r="L460">
        <v>0.72899999999999998</v>
      </c>
      <c r="M460">
        <v>6.13</v>
      </c>
      <c r="N460">
        <v>-0.61299999999999999</v>
      </c>
      <c r="O460" t="s">
        <v>183</v>
      </c>
      <c r="P460">
        <v>0.78600000000000003</v>
      </c>
      <c r="Q460">
        <v>-5.7000000000000051E-2</v>
      </c>
      <c r="R460">
        <v>14.04</v>
      </c>
      <c r="S460">
        <v>-1.4039999999999999</v>
      </c>
      <c r="T460">
        <v>-0.79099999999999993</v>
      </c>
      <c r="U460">
        <v>21</v>
      </c>
      <c r="V460">
        <f>U460/(2*3.14)</f>
        <v>3.3439490445859872</v>
      </c>
      <c r="W460">
        <f>V460</f>
        <v>3.3439490445859872</v>
      </c>
      <c r="X460">
        <f t="shared" si="110"/>
        <v>35.129244340541192</v>
      </c>
      <c r="Y460">
        <f>(P460-L460)/L460</f>
        <v>7.8189300411522708E-2</v>
      </c>
      <c r="Z460">
        <f t="shared" si="105"/>
        <v>5.1642983160038473E-6</v>
      </c>
      <c r="AA460">
        <f t="shared" si="106"/>
        <v>5.1642983160038476</v>
      </c>
      <c r="AB460">
        <f t="shared" si="107"/>
        <v>1.8141789739034457E-8</v>
      </c>
      <c r="AC460">
        <f t="shared" si="108"/>
        <v>1.8141789739034457E-2</v>
      </c>
      <c r="AD460">
        <f t="shared" si="109"/>
        <v>2.2935258835694639E-2</v>
      </c>
    </row>
    <row r="461" spans="1:30" hidden="1" x14ac:dyDescent="0.35">
      <c r="A461">
        <v>44779</v>
      </c>
      <c r="B461" s="2">
        <v>44779</v>
      </c>
      <c r="C461" t="s">
        <v>18</v>
      </c>
      <c r="D461" t="s">
        <v>196</v>
      </c>
      <c r="E461" t="s">
        <v>20</v>
      </c>
      <c r="F461" t="s">
        <v>21</v>
      </c>
      <c r="G461">
        <v>7</v>
      </c>
      <c r="H461" t="s">
        <v>30</v>
      </c>
      <c r="I461" t="s">
        <v>85</v>
      </c>
      <c r="J461" t="s">
        <v>489</v>
      </c>
      <c r="K461" t="s">
        <v>117</v>
      </c>
      <c r="L461">
        <v>0.69199999999999995</v>
      </c>
      <c r="M461">
        <v>5.94</v>
      </c>
      <c r="N461">
        <v>-0.59400000000000008</v>
      </c>
      <c r="O461" t="s">
        <v>213</v>
      </c>
      <c r="P461">
        <v>0.77100000000000002</v>
      </c>
      <c r="Q461">
        <v>-7.900000000000007E-2</v>
      </c>
      <c r="R461">
        <v>5.38</v>
      </c>
      <c r="S461">
        <v>-0.53800000000000003</v>
      </c>
      <c r="T461">
        <v>5.600000000000005E-2</v>
      </c>
      <c r="U461">
        <v>66.900000000000006</v>
      </c>
      <c r="V461">
        <f>U461/2</f>
        <v>33.450000000000003</v>
      </c>
      <c r="W461">
        <f>V461/10</f>
        <v>3.3450000000000002</v>
      </c>
      <c r="X461">
        <f t="shared" si="110"/>
        <v>35.151329049750004</v>
      </c>
      <c r="Y461">
        <f>(L461-P461)/P461</f>
        <v>-0.10246433203631657</v>
      </c>
      <c r="Z461" t="e">
        <f t="shared" si="105"/>
        <v>#NUM!</v>
      </c>
      <c r="AA461" t="e">
        <f t="shared" si="106"/>
        <v>#NUM!</v>
      </c>
      <c r="AB461" t="e">
        <f t="shared" si="107"/>
        <v>#NUM!</v>
      </c>
      <c r="AC461" t="e">
        <f t="shared" si="108"/>
        <v>#NUM!</v>
      </c>
      <c r="AD461" t="e">
        <f t="shared" si="109"/>
        <v>#NUM!</v>
      </c>
    </row>
    <row r="462" spans="1:30" hidden="1" x14ac:dyDescent="0.35">
      <c r="A462">
        <v>44806</v>
      </c>
      <c r="B462" s="2">
        <v>44806</v>
      </c>
      <c r="C462" t="s">
        <v>18</v>
      </c>
      <c r="D462" t="s">
        <v>232</v>
      </c>
      <c r="E462" t="s">
        <v>20</v>
      </c>
      <c r="F462" t="s">
        <v>21</v>
      </c>
      <c r="G462">
        <v>5</v>
      </c>
      <c r="H462" t="s">
        <v>30</v>
      </c>
      <c r="I462" t="s">
        <v>85</v>
      </c>
      <c r="J462" t="s">
        <v>489</v>
      </c>
      <c r="K462" t="s">
        <v>222</v>
      </c>
      <c r="L462">
        <v>0.73199999999999998</v>
      </c>
      <c r="M462">
        <v>8.4499999999999993</v>
      </c>
      <c r="N462">
        <v>-0.84499999999999997</v>
      </c>
      <c r="O462" t="s">
        <v>211</v>
      </c>
      <c r="P462">
        <v>0.79400000000000004</v>
      </c>
      <c r="Q462">
        <v>-6.2000000000000055E-2</v>
      </c>
      <c r="R462">
        <v>10.87</v>
      </c>
      <c r="S462">
        <v>-1.087</v>
      </c>
      <c r="T462">
        <v>-0.24199999999999999</v>
      </c>
      <c r="U462">
        <v>66.900000000000006</v>
      </c>
      <c r="V462">
        <f>U462/2</f>
        <v>33.450000000000003</v>
      </c>
      <c r="W462">
        <f>V462/10</f>
        <v>3.3450000000000002</v>
      </c>
      <c r="X462">
        <f t="shared" si="110"/>
        <v>35.151329049750004</v>
      </c>
      <c r="Y462">
        <f>(L462-P462)/P462</f>
        <v>-7.8085642317380424E-2</v>
      </c>
      <c r="Z462" t="e">
        <f t="shared" si="105"/>
        <v>#NUM!</v>
      </c>
      <c r="AA462" t="e">
        <f t="shared" si="106"/>
        <v>#NUM!</v>
      </c>
      <c r="AB462" t="e">
        <f t="shared" si="107"/>
        <v>#NUM!</v>
      </c>
      <c r="AC462" t="e">
        <f t="shared" si="108"/>
        <v>#NUM!</v>
      </c>
      <c r="AD462" t="e">
        <f t="shared" si="109"/>
        <v>#NUM!</v>
      </c>
    </row>
    <row r="463" spans="1:30" hidden="1" x14ac:dyDescent="0.35">
      <c r="A463">
        <v>44721</v>
      </c>
      <c r="B463" s="2">
        <v>44721</v>
      </c>
      <c r="C463" t="s">
        <v>18</v>
      </c>
      <c r="D463" t="s">
        <v>19</v>
      </c>
      <c r="E463" t="s">
        <v>20</v>
      </c>
      <c r="F463" t="s">
        <v>21</v>
      </c>
      <c r="G463">
        <v>15</v>
      </c>
      <c r="H463" t="s">
        <v>30</v>
      </c>
      <c r="I463" t="s">
        <v>383</v>
      </c>
      <c r="J463" t="s">
        <v>423</v>
      </c>
      <c r="K463" t="s">
        <v>23</v>
      </c>
      <c r="L463">
        <v>0.64300000000000002</v>
      </c>
      <c r="M463">
        <v>8.4499999999999993</v>
      </c>
      <c r="N463">
        <v>-0.84499999999999997</v>
      </c>
      <c r="O463" t="s">
        <v>24</v>
      </c>
      <c r="P463">
        <v>0.71199999999999997</v>
      </c>
      <c r="Q463">
        <v>-6.899999999999995E-2</v>
      </c>
      <c r="R463">
        <v>12.15</v>
      </c>
      <c r="S463">
        <v>-1.2150000000000001</v>
      </c>
      <c r="T463">
        <v>-0.37000000000000011</v>
      </c>
      <c r="U463">
        <v>21</v>
      </c>
      <c r="V463">
        <f>U463/(2*3.14)</f>
        <v>3.3439490445859872</v>
      </c>
      <c r="W463">
        <f>V463</f>
        <v>3.3439490445859872</v>
      </c>
      <c r="X463">
        <f t="shared" si="110"/>
        <v>35.129244340541192</v>
      </c>
      <c r="Y463">
        <f>(P463-L463)/L463</f>
        <v>0.10730948678071532</v>
      </c>
      <c r="Z463">
        <f t="shared" si="105"/>
        <v>7.6253974424435739E-6</v>
      </c>
      <c r="AA463">
        <f t="shared" si="106"/>
        <v>7.6253974424435738</v>
      </c>
      <c r="AB463">
        <f t="shared" si="107"/>
        <v>2.678744499493382E-8</v>
      </c>
      <c r="AC463">
        <f t="shared" si="108"/>
        <v>2.678744499493382E-2</v>
      </c>
      <c r="AD463">
        <f t="shared" si="109"/>
        <v>7.2398499986307596E-2</v>
      </c>
    </row>
    <row r="464" spans="1:30" hidden="1" x14ac:dyDescent="0.35">
      <c r="A464">
        <v>44721</v>
      </c>
      <c r="B464" s="2">
        <v>44721</v>
      </c>
      <c r="C464" t="s">
        <v>18</v>
      </c>
      <c r="D464" t="s">
        <v>19</v>
      </c>
      <c r="E464" t="s">
        <v>20</v>
      </c>
      <c r="F464" t="s">
        <v>21</v>
      </c>
      <c r="G464">
        <v>16</v>
      </c>
      <c r="H464" t="s">
        <v>30</v>
      </c>
      <c r="I464" t="s">
        <v>166</v>
      </c>
      <c r="J464" t="s">
        <v>422</v>
      </c>
      <c r="K464" t="s">
        <v>23</v>
      </c>
      <c r="L464">
        <v>0.53800000000000003</v>
      </c>
      <c r="M464">
        <v>5.67</v>
      </c>
      <c r="N464">
        <v>-0.56699999999999995</v>
      </c>
      <c r="O464" t="s">
        <v>24</v>
      </c>
      <c r="P464">
        <v>0.51</v>
      </c>
      <c r="Q464">
        <v>2.8000000000000025E-2</v>
      </c>
      <c r="R464">
        <v>5.39</v>
      </c>
      <c r="S464">
        <v>-0.53899999999999992</v>
      </c>
      <c r="T464">
        <v>2.8000000000000025E-2</v>
      </c>
      <c r="U464">
        <v>52.5</v>
      </c>
      <c r="V464">
        <f>U464/(2*3.14)</f>
        <v>8.3598726114649686</v>
      </c>
      <c r="W464">
        <f>V464</f>
        <v>8.3598726114649686</v>
      </c>
      <c r="X464">
        <f t="shared" si="110"/>
        <v>219.5577771283825</v>
      </c>
      <c r="Y464">
        <f>(L464-P464)/P464</f>
        <v>5.4901960784313773E-2</v>
      </c>
      <c r="Z464">
        <f t="shared" si="105"/>
        <v>3.3417935095622935E-6</v>
      </c>
      <c r="AA464">
        <f t="shared" si="106"/>
        <v>3.3417935095622937</v>
      </c>
      <c r="AB464">
        <f t="shared" si="107"/>
        <v>7.3371675458155319E-8</v>
      </c>
      <c r="AC464">
        <f t="shared" si="108"/>
        <v>7.337167545815533E-2</v>
      </c>
      <c r="AD464">
        <f t="shared" si="109"/>
        <v>2.6204169806484021</v>
      </c>
    </row>
    <row r="465" spans="1:30" hidden="1" x14ac:dyDescent="0.35">
      <c r="A465">
        <v>44747</v>
      </c>
      <c r="B465" s="2">
        <v>44747</v>
      </c>
      <c r="C465" t="s">
        <v>18</v>
      </c>
      <c r="D465" t="s">
        <v>155</v>
      </c>
      <c r="E465" t="s">
        <v>20</v>
      </c>
      <c r="F465" t="s">
        <v>21</v>
      </c>
      <c r="G465">
        <v>3</v>
      </c>
      <c r="H465" t="s">
        <v>30</v>
      </c>
      <c r="I465" t="s">
        <v>166</v>
      </c>
      <c r="J465" t="s">
        <v>422</v>
      </c>
      <c r="K465" t="s">
        <v>165</v>
      </c>
      <c r="L465">
        <v>0.55900000000000005</v>
      </c>
      <c r="M465">
        <v>7.85</v>
      </c>
      <c r="N465">
        <v>-0.78499999999999992</v>
      </c>
      <c r="O465" t="s">
        <v>146</v>
      </c>
      <c r="P465">
        <v>0.53600000000000003</v>
      </c>
      <c r="Q465">
        <v>2.300000000000002E-2</v>
      </c>
      <c r="R465">
        <v>10.56</v>
      </c>
      <c r="S465">
        <v>-1.056</v>
      </c>
      <c r="T465">
        <v>-0.27100000000000013</v>
      </c>
      <c r="U465">
        <v>52.5</v>
      </c>
      <c r="V465">
        <f>U465/(2*3.14)</f>
        <v>8.3598726114649686</v>
      </c>
      <c r="W465">
        <f>V465</f>
        <v>8.3598726114649686</v>
      </c>
      <c r="X465">
        <f t="shared" si="110"/>
        <v>219.5577771283825</v>
      </c>
      <c r="Y465">
        <f>(L465-P465)/P465</f>
        <v>4.2910447761194064E-2</v>
      </c>
      <c r="Z465">
        <f t="shared" si="105"/>
        <v>2.4673574524889944E-6</v>
      </c>
      <c r="AA465">
        <f t="shared" si="106"/>
        <v>2.4673574524889945</v>
      </c>
      <c r="AB465">
        <f t="shared" si="107"/>
        <v>5.4172751764963225E-8</v>
      </c>
      <c r="AC465">
        <f t="shared" si="108"/>
        <v>5.4172751764963223E-2</v>
      </c>
      <c r="AD465">
        <f t="shared" si="109"/>
        <v>0.19989945300724427</v>
      </c>
    </row>
    <row r="466" spans="1:30" hidden="1" x14ac:dyDescent="0.35">
      <c r="A466">
        <v>44762</v>
      </c>
      <c r="B466" s="2">
        <v>44762</v>
      </c>
      <c r="C466" t="s">
        <v>18</v>
      </c>
      <c r="D466" t="s">
        <v>181</v>
      </c>
      <c r="E466" t="s">
        <v>20</v>
      </c>
      <c r="F466" t="s">
        <v>21</v>
      </c>
      <c r="G466">
        <v>10</v>
      </c>
      <c r="H466" t="s">
        <v>30</v>
      </c>
      <c r="I466" t="s">
        <v>166</v>
      </c>
      <c r="J466" t="s">
        <v>422</v>
      </c>
      <c r="K466" t="s">
        <v>184</v>
      </c>
      <c r="L466">
        <v>0.55600000000000005</v>
      </c>
      <c r="M466">
        <v>6.87</v>
      </c>
      <c r="N466">
        <v>-0.68700000000000006</v>
      </c>
      <c r="O466" t="s">
        <v>185</v>
      </c>
      <c r="P466">
        <v>0.53100000000000003</v>
      </c>
      <c r="Q466">
        <v>2.5000000000000022E-2</v>
      </c>
      <c r="R466">
        <v>14.23</v>
      </c>
      <c r="S466">
        <v>-1.423</v>
      </c>
      <c r="T466">
        <v>-0.73599999999999999</v>
      </c>
      <c r="U466">
        <v>52.5</v>
      </c>
      <c r="V466">
        <f>U466/(2*3.14)</f>
        <v>8.3598726114649686</v>
      </c>
      <c r="W466">
        <f>V466</f>
        <v>8.3598726114649686</v>
      </c>
      <c r="X466">
        <f t="shared" si="110"/>
        <v>219.5577771283825</v>
      </c>
      <c r="Y466">
        <f>(L466-P466)/P466</f>
        <v>4.7080979284369155E-2</v>
      </c>
      <c r="Z466">
        <f t="shared" si="105"/>
        <v>2.7657935317058836E-6</v>
      </c>
      <c r="AA466">
        <f t="shared" si="106"/>
        <v>2.7657935317058837</v>
      </c>
      <c r="AB466">
        <f t="shared" si="107"/>
        <v>6.0725147981740223E-8</v>
      </c>
      <c r="AC466">
        <f t="shared" si="108"/>
        <v>6.0725147981740231E-2</v>
      </c>
      <c r="AD466">
        <f t="shared" si="109"/>
        <v>8.2506994540407927E-2</v>
      </c>
    </row>
    <row r="467" spans="1:30" hidden="1" x14ac:dyDescent="0.35">
      <c r="A467">
        <v>44778</v>
      </c>
      <c r="B467" s="2">
        <v>44778</v>
      </c>
      <c r="C467" t="s">
        <v>18</v>
      </c>
      <c r="D467" t="s">
        <v>196</v>
      </c>
      <c r="E467" t="s">
        <v>20</v>
      </c>
      <c r="F467" t="s">
        <v>21</v>
      </c>
      <c r="G467">
        <v>8</v>
      </c>
      <c r="H467" t="s">
        <v>30</v>
      </c>
      <c r="I467" t="s">
        <v>166</v>
      </c>
      <c r="J467" t="s">
        <v>422</v>
      </c>
      <c r="K467" t="s">
        <v>207</v>
      </c>
      <c r="L467">
        <v>0.437</v>
      </c>
      <c r="M467">
        <v>3.62</v>
      </c>
      <c r="N467">
        <v>-0.36199999999999999</v>
      </c>
      <c r="O467" t="s">
        <v>163</v>
      </c>
      <c r="P467">
        <v>0.441</v>
      </c>
      <c r="Q467">
        <v>-4.0000000000000036E-3</v>
      </c>
      <c r="R467">
        <v>5.81</v>
      </c>
      <c r="S467">
        <v>-0.58099999999999996</v>
      </c>
      <c r="T467">
        <v>-0.21899999999999997</v>
      </c>
      <c r="U467">
        <v>162.375</v>
      </c>
      <c r="V467">
        <f>U467/2</f>
        <v>81.1875</v>
      </c>
      <c r="W467">
        <f>V467/10</f>
        <v>8.1187500000000004</v>
      </c>
      <c r="X467">
        <f t="shared" si="110"/>
        <v>207.07508232773438</v>
      </c>
      <c r="Y467">
        <f>(L467-P467)/P467</f>
        <v>-9.070294784580506E-3</v>
      </c>
      <c r="Z467" t="e">
        <f t="shared" si="105"/>
        <v>#NUM!</v>
      </c>
      <c r="AA467" t="e">
        <f t="shared" si="106"/>
        <v>#NUM!</v>
      </c>
      <c r="AB467" t="e">
        <f t="shared" si="107"/>
        <v>#NUM!</v>
      </c>
      <c r="AC467" t="e">
        <f t="shared" si="108"/>
        <v>#NUM!</v>
      </c>
      <c r="AD467" t="e">
        <f t="shared" si="109"/>
        <v>#NUM!</v>
      </c>
    </row>
    <row r="468" spans="1:30" hidden="1" x14ac:dyDescent="0.35">
      <c r="A468">
        <v>44792</v>
      </c>
      <c r="B468" s="2">
        <v>44792</v>
      </c>
      <c r="C468" t="s">
        <v>18</v>
      </c>
      <c r="D468" t="s">
        <v>214</v>
      </c>
      <c r="E468" t="s">
        <v>20</v>
      </c>
      <c r="F468" t="s">
        <v>21</v>
      </c>
      <c r="G468">
        <v>1</v>
      </c>
      <c r="H468" t="s">
        <v>30</v>
      </c>
      <c r="I468" t="s">
        <v>166</v>
      </c>
      <c r="J468" t="s">
        <v>422</v>
      </c>
      <c r="K468" t="s">
        <v>225</v>
      </c>
      <c r="L468">
        <v>0.54700000000000004</v>
      </c>
      <c r="M468">
        <v>11.21</v>
      </c>
      <c r="N468">
        <v>-1.121</v>
      </c>
      <c r="O468" t="s">
        <v>175</v>
      </c>
      <c r="P468">
        <v>0.50600000000000001</v>
      </c>
      <c r="Q468">
        <v>4.1000000000000036E-2</v>
      </c>
      <c r="R468">
        <v>11.98</v>
      </c>
      <c r="S468">
        <v>-1.198</v>
      </c>
      <c r="T468">
        <v>-7.6999999999999957E-2</v>
      </c>
      <c r="U468">
        <v>162.375</v>
      </c>
      <c r="V468">
        <f>U468/2</f>
        <v>81.1875</v>
      </c>
      <c r="W468">
        <f>V468/10</f>
        <v>8.1187500000000004</v>
      </c>
      <c r="X468">
        <f t="shared" si="110"/>
        <v>207.07508232773438</v>
      </c>
      <c r="Y468">
        <f>(L468-P468)/P468</f>
        <v>8.1027667984189797E-2</v>
      </c>
      <c r="Z468">
        <f t="shared" si="105"/>
        <v>5.3960330721106346E-6</v>
      </c>
      <c r="AA468">
        <f t="shared" si="106"/>
        <v>5.3960330721106349</v>
      </c>
      <c r="AB468">
        <f t="shared" si="107"/>
        <v>1.1173839926504872E-7</v>
      </c>
      <c r="AC468">
        <f t="shared" si="108"/>
        <v>0.11173839926504872</v>
      </c>
      <c r="AD468">
        <f t="shared" si="109"/>
        <v>1.451148042403231</v>
      </c>
    </row>
    <row r="469" spans="1:30" hidden="1" x14ac:dyDescent="0.35">
      <c r="A469">
        <v>44806</v>
      </c>
      <c r="B469" s="2">
        <v>44806</v>
      </c>
      <c r="C469" t="s">
        <v>18</v>
      </c>
      <c r="D469" t="s">
        <v>232</v>
      </c>
      <c r="E469" t="s">
        <v>20</v>
      </c>
      <c r="F469" t="s">
        <v>21</v>
      </c>
      <c r="G469">
        <v>10</v>
      </c>
      <c r="H469" t="s">
        <v>30</v>
      </c>
      <c r="I469" t="s">
        <v>166</v>
      </c>
      <c r="J469" t="s">
        <v>422</v>
      </c>
      <c r="K469" t="s">
        <v>241</v>
      </c>
      <c r="L469">
        <v>0.55800000000000005</v>
      </c>
      <c r="M469">
        <v>8.8699999999999992</v>
      </c>
      <c r="N469">
        <v>-0.8869999999999999</v>
      </c>
      <c r="O469" t="s">
        <v>32</v>
      </c>
      <c r="P469">
        <v>0.53200000000000003</v>
      </c>
      <c r="Q469">
        <v>2.6000000000000023E-2</v>
      </c>
      <c r="R469">
        <v>9.6199999999999992</v>
      </c>
      <c r="S469">
        <v>-0.96199999999999997</v>
      </c>
      <c r="T469">
        <v>-7.5000000000000067E-2</v>
      </c>
      <c r="U469">
        <v>162.375</v>
      </c>
      <c r="V469">
        <f>U469/2</f>
        <v>81.1875</v>
      </c>
      <c r="W469">
        <f>V469/10</f>
        <v>8.1187500000000004</v>
      </c>
      <c r="X469">
        <f t="shared" si="110"/>
        <v>207.07508232773438</v>
      </c>
      <c r="Y469">
        <f>(P469-L469)/L469</f>
        <v>-4.6594982078853084E-2</v>
      </c>
      <c r="Z469" t="e">
        <f t="shared" si="105"/>
        <v>#NUM!</v>
      </c>
      <c r="AA469" t="e">
        <f t="shared" si="106"/>
        <v>#NUM!</v>
      </c>
      <c r="AB469" t="e">
        <f t="shared" si="107"/>
        <v>#NUM!</v>
      </c>
      <c r="AC469" t="e">
        <f t="shared" si="108"/>
        <v>#NUM!</v>
      </c>
      <c r="AD469" t="e">
        <f t="shared" si="109"/>
        <v>#NUM!</v>
      </c>
    </row>
    <row r="470" spans="1:30" hidden="1" x14ac:dyDescent="0.35">
      <c r="A470">
        <v>44721</v>
      </c>
      <c r="B470" s="2">
        <v>44721</v>
      </c>
      <c r="C470" t="s">
        <v>18</v>
      </c>
      <c r="D470" t="s">
        <v>19</v>
      </c>
      <c r="E470" t="s">
        <v>20</v>
      </c>
      <c r="F470" t="s">
        <v>21</v>
      </c>
      <c r="G470">
        <v>9</v>
      </c>
      <c r="H470" t="s">
        <v>22</v>
      </c>
      <c r="I470" t="s">
        <v>113</v>
      </c>
      <c r="J470" t="s">
        <v>421</v>
      </c>
      <c r="K470" t="s">
        <v>23</v>
      </c>
      <c r="L470">
        <v>0.59</v>
      </c>
      <c r="M470">
        <v>3.36</v>
      </c>
      <c r="N470">
        <v>-0.33599999999999997</v>
      </c>
      <c r="O470" t="s">
        <v>24</v>
      </c>
      <c r="P470">
        <v>0.312</v>
      </c>
      <c r="Q470">
        <v>0.27799999999999997</v>
      </c>
      <c r="R470">
        <v>15.24</v>
      </c>
      <c r="S470">
        <v>-1.524</v>
      </c>
      <c r="T470">
        <v>-1.1880000000000002</v>
      </c>
      <c r="U470">
        <v>15</v>
      </c>
      <c r="V470">
        <f>U470/(2*3.14)</f>
        <v>2.3885350318471334</v>
      </c>
      <c r="W470">
        <f>V470</f>
        <v>2.3885350318471334</v>
      </c>
      <c r="X470">
        <f t="shared" si="110"/>
        <v>17.923083847214894</v>
      </c>
      <c r="Y470">
        <f>(L470-P470)/P470</f>
        <v>0.89102564102564097</v>
      </c>
      <c r="Z470">
        <f t="shared" si="105"/>
        <v>1.0324328153770081E-4</v>
      </c>
      <c r="AA470">
        <f t="shared" si="106"/>
        <v>103.24328153770081</v>
      </c>
      <c r="AB470">
        <f t="shared" si="107"/>
        <v>1.850437991661825E-7</v>
      </c>
      <c r="AC470">
        <f t="shared" si="108"/>
        <v>0.18504379916618249</v>
      </c>
      <c r="AD470">
        <f t="shared" si="109"/>
        <v>0.15576077370890781</v>
      </c>
    </row>
    <row r="471" spans="1:30" hidden="1" x14ac:dyDescent="0.35">
      <c r="A471">
        <v>44747</v>
      </c>
      <c r="B471" s="2">
        <v>44747</v>
      </c>
      <c r="C471" t="s">
        <v>18</v>
      </c>
      <c r="D471" t="s">
        <v>155</v>
      </c>
      <c r="E471" t="s">
        <v>20</v>
      </c>
      <c r="F471" t="s">
        <v>21</v>
      </c>
      <c r="G471">
        <v>2</v>
      </c>
      <c r="H471" t="s">
        <v>22</v>
      </c>
      <c r="I471" t="s">
        <v>113</v>
      </c>
      <c r="J471" t="s">
        <v>421</v>
      </c>
      <c r="K471" t="s">
        <v>165</v>
      </c>
      <c r="L471">
        <v>0.61399999999999999</v>
      </c>
      <c r="M471">
        <v>17.559999999999999</v>
      </c>
      <c r="N471">
        <v>-1.7559999999999998</v>
      </c>
      <c r="O471" t="s">
        <v>146</v>
      </c>
      <c r="P471">
        <v>0.53600000000000003</v>
      </c>
      <c r="Q471">
        <v>7.7999999999999958E-2</v>
      </c>
      <c r="R471">
        <v>25.65</v>
      </c>
      <c r="S471">
        <v>-2.5649999999999999</v>
      </c>
      <c r="T471">
        <v>-0.80900000000000016</v>
      </c>
      <c r="U471">
        <v>15</v>
      </c>
      <c r="V471">
        <f>U471/(2*3.14)</f>
        <v>2.3885350318471334</v>
      </c>
      <c r="W471">
        <f>V471</f>
        <v>2.3885350318471334</v>
      </c>
      <c r="X471">
        <f t="shared" si="110"/>
        <v>17.923083847214894</v>
      </c>
      <c r="Y471">
        <f>(P471-L471)/L471</f>
        <v>-0.12703583061889245</v>
      </c>
      <c r="Z471" t="e">
        <f t="shared" si="105"/>
        <v>#NUM!</v>
      </c>
      <c r="AA471" t="e">
        <f t="shared" si="106"/>
        <v>#NUM!</v>
      </c>
      <c r="AB471" t="e">
        <f t="shared" si="107"/>
        <v>#NUM!</v>
      </c>
      <c r="AC471" t="e">
        <f t="shared" si="108"/>
        <v>#NUM!</v>
      </c>
      <c r="AD471" t="e">
        <f t="shared" si="109"/>
        <v>#NUM!</v>
      </c>
    </row>
    <row r="472" spans="1:30" hidden="1" x14ac:dyDescent="0.35">
      <c r="A472">
        <v>44762</v>
      </c>
      <c r="B472" s="2">
        <v>44762</v>
      </c>
      <c r="C472" t="s">
        <v>18</v>
      </c>
      <c r="D472" t="s">
        <v>181</v>
      </c>
      <c r="E472" t="s">
        <v>20</v>
      </c>
      <c r="F472" t="s">
        <v>21</v>
      </c>
      <c r="G472">
        <v>2</v>
      </c>
      <c r="H472" t="s">
        <v>22</v>
      </c>
      <c r="I472" t="s">
        <v>113</v>
      </c>
      <c r="J472" t="s">
        <v>421</v>
      </c>
      <c r="K472" t="s">
        <v>153</v>
      </c>
      <c r="L472">
        <v>0.65400000000000003</v>
      </c>
      <c r="M472">
        <v>26.12</v>
      </c>
      <c r="N472">
        <v>-2.6120000000000001</v>
      </c>
      <c r="O472" t="s">
        <v>183</v>
      </c>
      <c r="P472">
        <v>0.60599999999999998</v>
      </c>
      <c r="Q472">
        <v>4.8000000000000043E-2</v>
      </c>
      <c r="R472">
        <v>31.82</v>
      </c>
      <c r="S472">
        <v>-3.1819999999999999</v>
      </c>
      <c r="T472">
        <v>-0.56999999999999984</v>
      </c>
      <c r="U472">
        <v>15</v>
      </c>
      <c r="V472">
        <f>U472/(2*3.14)</f>
        <v>2.3885350318471334</v>
      </c>
      <c r="W472">
        <f>V472</f>
        <v>2.3885350318471334</v>
      </c>
      <c r="X472">
        <f t="shared" si="110"/>
        <v>17.923083847214894</v>
      </c>
      <c r="Y472">
        <f t="shared" ref="Y472:Y479" si="112">(L472-P472)/P472</f>
        <v>7.9207920792079278E-2</v>
      </c>
      <c r="Z472">
        <f t="shared" si="105"/>
        <v>5.2472423644394376E-6</v>
      </c>
      <c r="AA472">
        <f t="shared" si="106"/>
        <v>5.2472423644394377</v>
      </c>
      <c r="AB472">
        <f t="shared" si="107"/>
        <v>9.4046764864506161E-9</v>
      </c>
      <c r="AC472">
        <f t="shared" si="108"/>
        <v>9.4046764864506166E-3</v>
      </c>
      <c r="AD472">
        <f t="shared" si="109"/>
        <v>1.6499432432369506E-2</v>
      </c>
    </row>
    <row r="473" spans="1:30" hidden="1" x14ac:dyDescent="0.35">
      <c r="A473">
        <v>44778</v>
      </c>
      <c r="B473" s="2">
        <v>44778</v>
      </c>
      <c r="C473" t="s">
        <v>18</v>
      </c>
      <c r="D473" t="s">
        <v>196</v>
      </c>
      <c r="E473" t="s">
        <v>20</v>
      </c>
      <c r="F473" t="s">
        <v>21</v>
      </c>
      <c r="G473">
        <v>3</v>
      </c>
      <c r="H473" t="s">
        <v>22</v>
      </c>
      <c r="I473" t="s">
        <v>113</v>
      </c>
      <c r="J473" t="s">
        <v>421</v>
      </c>
      <c r="K473" t="s">
        <v>207</v>
      </c>
      <c r="L473">
        <v>0.48399999999999999</v>
      </c>
      <c r="M473">
        <v>3.34</v>
      </c>
      <c r="N473">
        <v>-0.33399999999999996</v>
      </c>
      <c r="O473" t="s">
        <v>163</v>
      </c>
      <c r="P473">
        <v>0.42699999999999999</v>
      </c>
      <c r="Q473">
        <v>5.6999999999999995E-2</v>
      </c>
      <c r="R473">
        <v>21.04</v>
      </c>
      <c r="S473">
        <v>-2.1040000000000001</v>
      </c>
      <c r="T473">
        <v>-1.77</v>
      </c>
      <c r="U473">
        <v>45.375</v>
      </c>
      <c r="V473">
        <f>U473/2</f>
        <v>22.6875</v>
      </c>
      <c r="W473">
        <f>V473/10</f>
        <v>2.2687499999999998</v>
      </c>
      <c r="X473">
        <f t="shared" si="110"/>
        <v>16.170475496484372</v>
      </c>
      <c r="Y473">
        <f t="shared" si="112"/>
        <v>0.1334894613583138</v>
      </c>
      <c r="Z473">
        <f t="shared" si="105"/>
        <v>9.9763618874969172E-6</v>
      </c>
      <c r="AA473">
        <f t="shared" si="106"/>
        <v>9.9763618874969175</v>
      </c>
      <c r="AB473">
        <f t="shared" si="107"/>
        <v>1.6132251544582948E-8</v>
      </c>
      <c r="AC473">
        <f t="shared" si="108"/>
        <v>1.6132251544582948E-2</v>
      </c>
      <c r="AD473">
        <f t="shared" si="109"/>
        <v>9.1142664093688975E-3</v>
      </c>
    </row>
    <row r="474" spans="1:30" hidden="1" x14ac:dyDescent="0.35">
      <c r="A474">
        <v>44792</v>
      </c>
      <c r="B474" s="2">
        <v>44792</v>
      </c>
      <c r="C474" t="s">
        <v>18</v>
      </c>
      <c r="D474" t="s">
        <v>214</v>
      </c>
      <c r="E474" t="s">
        <v>20</v>
      </c>
      <c r="F474" t="s">
        <v>21</v>
      </c>
      <c r="G474">
        <v>2</v>
      </c>
      <c r="H474" t="s">
        <v>22</v>
      </c>
      <c r="I474" t="s">
        <v>113</v>
      </c>
      <c r="J474" t="s">
        <v>421</v>
      </c>
      <c r="K474" t="s">
        <v>225</v>
      </c>
      <c r="L474">
        <v>0.622</v>
      </c>
      <c r="M474">
        <v>7.32</v>
      </c>
      <c r="N474">
        <v>-0.73199999999999998</v>
      </c>
      <c r="O474" t="s">
        <v>175</v>
      </c>
      <c r="P474">
        <v>0.52300000000000002</v>
      </c>
      <c r="Q474">
        <v>9.8999999999999977E-2</v>
      </c>
      <c r="R474">
        <v>19.05</v>
      </c>
      <c r="S474">
        <v>-1.905</v>
      </c>
      <c r="T474">
        <v>-1.173</v>
      </c>
      <c r="U474">
        <v>45.375</v>
      </c>
      <c r="V474">
        <f>U474/2</f>
        <v>22.6875</v>
      </c>
      <c r="W474">
        <f>V474/10</f>
        <v>2.2687499999999998</v>
      </c>
      <c r="X474">
        <f t="shared" si="110"/>
        <v>16.170475496484372</v>
      </c>
      <c r="Y474">
        <f t="shared" si="112"/>
        <v>0.18929254302103246</v>
      </c>
      <c r="Z474">
        <f t="shared" si="105"/>
        <v>1.5335512945881796E-5</v>
      </c>
      <c r="AA474">
        <f t="shared" si="106"/>
        <v>15.335512945881796</v>
      </c>
      <c r="AB474">
        <f t="shared" si="107"/>
        <v>2.4798253631740045E-8</v>
      </c>
      <c r="AC474">
        <f t="shared" si="108"/>
        <v>2.4798253631740045E-2</v>
      </c>
      <c r="AD474">
        <f t="shared" si="109"/>
        <v>2.1140881186479152E-2</v>
      </c>
    </row>
    <row r="475" spans="1:30" hidden="1" x14ac:dyDescent="0.35">
      <c r="A475">
        <v>44806</v>
      </c>
      <c r="B475" s="2">
        <v>44806</v>
      </c>
      <c r="C475" t="s">
        <v>18</v>
      </c>
      <c r="D475" t="s">
        <v>232</v>
      </c>
      <c r="E475" t="s">
        <v>20</v>
      </c>
      <c r="F475" t="s">
        <v>21</v>
      </c>
      <c r="G475">
        <v>2</v>
      </c>
      <c r="H475" t="s">
        <v>22</v>
      </c>
      <c r="I475" t="s">
        <v>113</v>
      </c>
      <c r="J475" t="s">
        <v>421</v>
      </c>
      <c r="K475" t="s">
        <v>222</v>
      </c>
      <c r="L475">
        <v>0.61199999999999999</v>
      </c>
      <c r="M475">
        <v>10.65</v>
      </c>
      <c r="N475">
        <v>-1.0649999999999999</v>
      </c>
      <c r="O475" t="s">
        <v>211</v>
      </c>
      <c r="P475">
        <v>0.41699999999999998</v>
      </c>
      <c r="Q475">
        <v>0.19500000000000001</v>
      </c>
      <c r="R475">
        <v>11.63</v>
      </c>
      <c r="S475">
        <v>-1.163</v>
      </c>
      <c r="T475">
        <v>-9.8000000000000087E-2</v>
      </c>
      <c r="U475">
        <v>45.375</v>
      </c>
      <c r="V475">
        <f>U475/2</f>
        <v>22.6875</v>
      </c>
      <c r="W475">
        <f>V475/10</f>
        <v>2.2687499999999998</v>
      </c>
      <c r="X475">
        <f t="shared" si="110"/>
        <v>16.170475496484372</v>
      </c>
      <c r="Y475">
        <f t="shared" si="112"/>
        <v>0.46762589928057557</v>
      </c>
      <c r="Z475">
        <f t="shared" si="105"/>
        <v>4.6686582495814109E-5</v>
      </c>
      <c r="AA475">
        <f t="shared" si="106"/>
        <v>46.686582495814108</v>
      </c>
      <c r="AB475">
        <f t="shared" si="107"/>
        <v>7.5494423826315818E-8</v>
      </c>
      <c r="AC475">
        <f t="shared" si="108"/>
        <v>7.5494423826315826E-2</v>
      </c>
      <c r="AD475">
        <f t="shared" si="109"/>
        <v>0.77035126353383432</v>
      </c>
    </row>
    <row r="476" spans="1:30" hidden="1" x14ac:dyDescent="0.35">
      <c r="A476">
        <v>44721</v>
      </c>
      <c r="B476" s="2">
        <v>44721</v>
      </c>
      <c r="C476" t="s">
        <v>18</v>
      </c>
      <c r="D476" t="s">
        <v>19</v>
      </c>
      <c r="E476" t="s">
        <v>20</v>
      </c>
      <c r="F476" t="s">
        <v>21</v>
      </c>
      <c r="G476">
        <v>13</v>
      </c>
      <c r="H476" t="s">
        <v>28</v>
      </c>
      <c r="I476" t="s">
        <v>92</v>
      </c>
      <c r="J476" t="s">
        <v>420</v>
      </c>
      <c r="K476" t="s">
        <v>23</v>
      </c>
      <c r="L476">
        <v>0.74299999999999999</v>
      </c>
      <c r="M476">
        <v>6.69</v>
      </c>
      <c r="N476">
        <v>-0.66900000000000004</v>
      </c>
      <c r="O476" t="s">
        <v>24</v>
      </c>
      <c r="P476">
        <v>0.42199999999999999</v>
      </c>
      <c r="Q476">
        <v>0.32100000000000001</v>
      </c>
      <c r="R476">
        <v>5.14</v>
      </c>
      <c r="S476">
        <v>-0.51400000000000001</v>
      </c>
      <c r="T476">
        <v>0.15500000000000003</v>
      </c>
      <c r="U476">
        <v>26</v>
      </c>
      <c r="V476">
        <f>U476/(2*3.14)</f>
        <v>4.1401273885350314</v>
      </c>
      <c r="W476">
        <f>V476</f>
        <v>4.1401273885350314</v>
      </c>
      <c r="X476">
        <f t="shared" si="110"/>
        <v>53.848909692076745</v>
      </c>
      <c r="Y476">
        <f t="shared" si="112"/>
        <v>0.76066350710900477</v>
      </c>
      <c r="Z476">
        <f t="shared" si="105"/>
        <v>8.4975754455931952E-5</v>
      </c>
      <c r="AA476">
        <f t="shared" si="106"/>
        <v>84.975754455931948</v>
      </c>
      <c r="AB476">
        <f t="shared" si="107"/>
        <v>4.5758517277135682E-7</v>
      </c>
      <c r="AC476">
        <f t="shared" si="108"/>
        <v>0.4575851727713568</v>
      </c>
      <c r="AD476">
        <f t="shared" si="109"/>
        <v>2.952162404976495</v>
      </c>
    </row>
    <row r="477" spans="1:30" hidden="1" x14ac:dyDescent="0.35">
      <c r="A477">
        <v>44747</v>
      </c>
      <c r="B477" s="2">
        <v>44747</v>
      </c>
      <c r="C477" t="s">
        <v>18</v>
      </c>
      <c r="D477" t="s">
        <v>155</v>
      </c>
      <c r="E477" t="s">
        <v>20</v>
      </c>
      <c r="F477" t="s">
        <v>21</v>
      </c>
      <c r="G477">
        <v>6</v>
      </c>
      <c r="H477" t="s">
        <v>28</v>
      </c>
      <c r="I477" t="s">
        <v>92</v>
      </c>
      <c r="J477" t="s">
        <v>420</v>
      </c>
      <c r="K477" t="s">
        <v>165</v>
      </c>
      <c r="L477">
        <v>0.79700000000000004</v>
      </c>
      <c r="M477">
        <v>9.4499999999999993</v>
      </c>
      <c r="N477">
        <v>-0.94499999999999995</v>
      </c>
      <c r="O477" t="s">
        <v>146</v>
      </c>
      <c r="P477">
        <v>0.59399999999999997</v>
      </c>
      <c r="Q477">
        <v>0.20300000000000007</v>
      </c>
      <c r="R477">
        <v>22.97</v>
      </c>
      <c r="S477">
        <v>-2.2969999999999997</v>
      </c>
      <c r="T477">
        <v>-1.3519999999999999</v>
      </c>
      <c r="U477">
        <v>26</v>
      </c>
      <c r="V477">
        <f>U477/(2*3.14)</f>
        <v>4.1401273885350314</v>
      </c>
      <c r="W477">
        <f>V477</f>
        <v>4.1401273885350314</v>
      </c>
      <c r="X477">
        <f t="shared" si="110"/>
        <v>53.848909692076745</v>
      </c>
      <c r="Y477">
        <f t="shared" si="112"/>
        <v>0.34175084175084186</v>
      </c>
      <c r="Z477">
        <f t="shared" si="105"/>
        <v>3.1735363000275123E-5</v>
      </c>
      <c r="AA477">
        <f t="shared" si="106"/>
        <v>31.735363000275122</v>
      </c>
      <c r="AB477">
        <f t="shared" si="107"/>
        <v>1.708914696247089E-7</v>
      </c>
      <c r="AC477">
        <f t="shared" si="108"/>
        <v>0.17089146962470889</v>
      </c>
      <c r="AD477">
        <f t="shared" si="109"/>
        <v>0.12639901599460718</v>
      </c>
    </row>
    <row r="478" spans="1:30" hidden="1" x14ac:dyDescent="0.35">
      <c r="A478">
        <v>44762</v>
      </c>
      <c r="B478" s="2">
        <v>44762</v>
      </c>
      <c r="C478" t="s">
        <v>18</v>
      </c>
      <c r="D478" t="s">
        <v>181</v>
      </c>
      <c r="E478" t="s">
        <v>20</v>
      </c>
      <c r="F478" t="s">
        <v>21</v>
      </c>
      <c r="G478">
        <v>12</v>
      </c>
      <c r="H478" t="s">
        <v>28</v>
      </c>
      <c r="I478" t="s">
        <v>92</v>
      </c>
      <c r="J478" t="s">
        <v>420</v>
      </c>
      <c r="K478" t="s">
        <v>184</v>
      </c>
      <c r="L478">
        <v>0.82799999999999996</v>
      </c>
      <c r="M478">
        <v>25.98</v>
      </c>
      <c r="N478">
        <v>-2.5979999999999999</v>
      </c>
      <c r="O478" t="s">
        <v>185</v>
      </c>
      <c r="P478">
        <v>0.66400000000000003</v>
      </c>
      <c r="Q478">
        <v>0.16399999999999992</v>
      </c>
      <c r="R478">
        <v>30.74</v>
      </c>
      <c r="S478">
        <v>-3.0739999999999998</v>
      </c>
      <c r="T478">
        <v>-0.47599999999999998</v>
      </c>
      <c r="U478">
        <v>26</v>
      </c>
      <c r="V478">
        <f>U478/(2*3.14)</f>
        <v>4.1401273885350314</v>
      </c>
      <c r="W478">
        <f>V478</f>
        <v>4.1401273885350314</v>
      </c>
      <c r="X478">
        <f t="shared" si="110"/>
        <v>53.848909692076745</v>
      </c>
      <c r="Y478">
        <f t="shared" si="112"/>
        <v>0.24698795180722879</v>
      </c>
      <c r="Z478">
        <f t="shared" si="105"/>
        <v>2.1278001375908985E-5</v>
      </c>
      <c r="AA478">
        <f t="shared" si="106"/>
        <v>21.278001375908985</v>
      </c>
      <c r="AB478">
        <f t="shared" si="107"/>
        <v>1.1457971745192077E-7</v>
      </c>
      <c r="AC478">
        <f t="shared" si="108"/>
        <v>0.11457971745192078</v>
      </c>
      <c r="AD478">
        <f t="shared" ref="AD478:AD508" si="113">AC478/ABS(T478)</f>
        <v>0.240713692125884</v>
      </c>
    </row>
    <row r="479" spans="1:30" hidden="1" x14ac:dyDescent="0.35">
      <c r="A479">
        <v>44778</v>
      </c>
      <c r="B479" s="2">
        <v>44778</v>
      </c>
      <c r="C479" t="s">
        <v>18</v>
      </c>
      <c r="D479" t="s">
        <v>196</v>
      </c>
      <c r="E479" t="s">
        <v>20</v>
      </c>
      <c r="F479" t="s">
        <v>21</v>
      </c>
      <c r="G479">
        <v>6</v>
      </c>
      <c r="H479" t="s">
        <v>28</v>
      </c>
      <c r="I479" t="s">
        <v>92</v>
      </c>
      <c r="J479" t="s">
        <v>420</v>
      </c>
      <c r="K479" t="s">
        <v>207</v>
      </c>
      <c r="L479">
        <v>0.78600000000000003</v>
      </c>
      <c r="M479">
        <v>5.46</v>
      </c>
      <c r="N479">
        <v>-0.54600000000000004</v>
      </c>
      <c r="O479" t="s">
        <v>163</v>
      </c>
      <c r="P479">
        <v>0.61399999999999999</v>
      </c>
      <c r="Q479">
        <v>0.17200000000000004</v>
      </c>
      <c r="R479">
        <v>19.03</v>
      </c>
      <c r="S479">
        <v>-1.903</v>
      </c>
      <c r="T479">
        <v>-1.357</v>
      </c>
      <c r="U479">
        <v>80.349999999999994</v>
      </c>
      <c r="V479">
        <f>U479/2</f>
        <v>40.174999999999997</v>
      </c>
      <c r="W479">
        <f>V479/10</f>
        <v>4.0175000000000001</v>
      </c>
      <c r="X479">
        <f t="shared" si="110"/>
        <v>50.706224711937502</v>
      </c>
      <c r="Y479">
        <f t="shared" si="112"/>
        <v>0.28013029315960919</v>
      </c>
      <c r="Z479">
        <f t="shared" si="105"/>
        <v>2.484546988464802E-5</v>
      </c>
      <c r="AA479">
        <f t="shared" si="106"/>
        <v>24.845469884648018</v>
      </c>
      <c r="AB479">
        <f t="shared" si="107"/>
        <v>1.2598199790446383E-7</v>
      </c>
      <c r="AC479">
        <f t="shared" si="108"/>
        <v>0.12598199790446382</v>
      </c>
      <c r="AD479">
        <f t="shared" si="113"/>
        <v>9.2838613046767743E-2</v>
      </c>
    </row>
    <row r="480" spans="1:30" hidden="1" x14ac:dyDescent="0.35">
      <c r="A480">
        <v>44792</v>
      </c>
      <c r="B480" s="2">
        <v>44792</v>
      </c>
      <c r="C480" t="s">
        <v>18</v>
      </c>
      <c r="D480" t="s">
        <v>214</v>
      </c>
      <c r="E480" t="s">
        <v>20</v>
      </c>
      <c r="F480" t="s">
        <v>21</v>
      </c>
      <c r="G480">
        <v>11</v>
      </c>
      <c r="H480" t="s">
        <v>28</v>
      </c>
      <c r="I480" t="s">
        <v>92</v>
      </c>
      <c r="J480" t="s">
        <v>420</v>
      </c>
      <c r="K480" t="s">
        <v>227</v>
      </c>
      <c r="L480">
        <v>0.75600000000000001</v>
      </c>
      <c r="M480">
        <v>10.87</v>
      </c>
      <c r="N480">
        <v>-1.087</v>
      </c>
      <c r="O480" t="s">
        <v>228</v>
      </c>
      <c r="P480">
        <v>0.66900000000000004</v>
      </c>
      <c r="Q480">
        <v>8.6999999999999966E-2</v>
      </c>
      <c r="R480">
        <v>16.34</v>
      </c>
      <c r="S480">
        <v>-1.6339999999999999</v>
      </c>
      <c r="T480">
        <v>-0.54699999999999993</v>
      </c>
      <c r="U480">
        <v>80.349999999999994</v>
      </c>
      <c r="V480">
        <f>U480/2</f>
        <v>40.174999999999997</v>
      </c>
      <c r="W480">
        <f>V480/10</f>
        <v>4.0175000000000001</v>
      </c>
      <c r="X480">
        <f t="shared" si="110"/>
        <v>50.706224711937502</v>
      </c>
      <c r="Y480">
        <f>(P480-L480)/L480</f>
        <v>-0.11507936507936503</v>
      </c>
      <c r="Z480" t="e">
        <f t="shared" si="105"/>
        <v>#NUM!</v>
      </c>
      <c r="AA480" t="e">
        <f t="shared" si="106"/>
        <v>#NUM!</v>
      </c>
      <c r="AB480" t="e">
        <f t="shared" si="107"/>
        <v>#NUM!</v>
      </c>
      <c r="AC480" t="e">
        <f t="shared" si="108"/>
        <v>#NUM!</v>
      </c>
      <c r="AD480" t="e">
        <f t="shared" si="113"/>
        <v>#NUM!</v>
      </c>
    </row>
    <row r="481" spans="1:30" hidden="1" x14ac:dyDescent="0.35">
      <c r="A481">
        <v>44806</v>
      </c>
      <c r="B481" s="2">
        <v>44806</v>
      </c>
      <c r="C481" t="s">
        <v>18</v>
      </c>
      <c r="D481" t="s">
        <v>232</v>
      </c>
      <c r="E481" t="s">
        <v>20</v>
      </c>
      <c r="F481" t="s">
        <v>21</v>
      </c>
      <c r="G481">
        <v>12</v>
      </c>
      <c r="H481" t="s">
        <v>28</v>
      </c>
      <c r="I481" t="s">
        <v>92</v>
      </c>
      <c r="J481" t="s">
        <v>420</v>
      </c>
      <c r="K481" t="s">
        <v>241</v>
      </c>
      <c r="L481">
        <v>0.81499999999999995</v>
      </c>
      <c r="M481">
        <v>9.4499999999999993</v>
      </c>
      <c r="N481">
        <v>-0.94499999999999995</v>
      </c>
      <c r="O481" t="s">
        <v>32</v>
      </c>
      <c r="P481">
        <v>0.61499999999999999</v>
      </c>
      <c r="Q481">
        <v>0.19999999999999996</v>
      </c>
      <c r="R481">
        <v>16.739999999999998</v>
      </c>
      <c r="S481">
        <v>-1.6739999999999999</v>
      </c>
      <c r="T481">
        <v>-0.72899999999999998</v>
      </c>
      <c r="U481">
        <v>80.349999999999994</v>
      </c>
      <c r="V481">
        <f>U481/2</f>
        <v>40.174999999999997</v>
      </c>
      <c r="W481">
        <f>V481/10</f>
        <v>4.0175000000000001</v>
      </c>
      <c r="X481">
        <f t="shared" si="110"/>
        <v>50.706224711937502</v>
      </c>
      <c r="Y481">
        <f>(L481-P481)/P481</f>
        <v>0.32520325203252026</v>
      </c>
      <c r="Z481">
        <f t="shared" si="105"/>
        <v>2.9854487384001195E-5</v>
      </c>
      <c r="AA481">
        <f t="shared" si="106"/>
        <v>29.854487384001196</v>
      </c>
      <c r="AB481">
        <f t="shared" si="107"/>
        <v>1.5138083459528677E-7</v>
      </c>
      <c r="AC481">
        <f t="shared" si="108"/>
        <v>0.15138083459528678</v>
      </c>
      <c r="AD481">
        <f t="shared" si="113"/>
        <v>0.20765546583715608</v>
      </c>
    </row>
    <row r="482" spans="1:30" hidden="1" x14ac:dyDescent="0.35">
      <c r="A482">
        <v>44747</v>
      </c>
      <c r="B482" s="2">
        <v>44747</v>
      </c>
      <c r="C482" t="s">
        <v>18</v>
      </c>
      <c r="D482" t="s">
        <v>155</v>
      </c>
      <c r="E482" t="s">
        <v>20</v>
      </c>
      <c r="F482" t="s">
        <v>21</v>
      </c>
      <c r="G482">
        <v>5</v>
      </c>
      <c r="H482" t="s">
        <v>27</v>
      </c>
      <c r="I482" t="s">
        <v>167</v>
      </c>
      <c r="J482" t="s">
        <v>488</v>
      </c>
      <c r="K482" t="s">
        <v>165</v>
      </c>
      <c r="L482">
        <v>0.57799999999999996</v>
      </c>
      <c r="M482">
        <v>1.58</v>
      </c>
      <c r="N482">
        <v>-0.158</v>
      </c>
      <c r="O482" t="s">
        <v>146</v>
      </c>
      <c r="P482">
        <v>0.43099999999999999</v>
      </c>
      <c r="Q482">
        <v>0.14699999999999996</v>
      </c>
      <c r="R482">
        <v>2.2400000000000002</v>
      </c>
      <c r="S482">
        <v>-0.22400000000000003</v>
      </c>
      <c r="T482">
        <v>-6.6000000000000031E-2</v>
      </c>
      <c r="U482">
        <v>126.95</v>
      </c>
      <c r="V482">
        <f>U482/(2*3.14)</f>
        <v>20.214968152866241</v>
      </c>
      <c r="W482">
        <f>V482</f>
        <v>20.214968152866241</v>
      </c>
      <c r="X482">
        <f t="shared" si="110"/>
        <v>1283.7948489536845</v>
      </c>
      <c r="Y482">
        <f>(L482-P482)/P482</f>
        <v>0.34106728538283054</v>
      </c>
      <c r="Z482">
        <f t="shared" si="105"/>
        <v>3.1657242346221811E-5</v>
      </c>
      <c r="AA482">
        <f t="shared" si="106"/>
        <v>31.65724234622181</v>
      </c>
      <c r="AB482">
        <f t="shared" si="107"/>
        <v>4.0641404656158018E-6</v>
      </c>
      <c r="AC482">
        <f t="shared" si="108"/>
        <v>4.064140465615802</v>
      </c>
      <c r="AD482">
        <f t="shared" si="113"/>
        <v>61.57788584266364</v>
      </c>
    </row>
    <row r="483" spans="1:30" hidden="1" x14ac:dyDescent="0.35">
      <c r="A483">
        <v>44762</v>
      </c>
      <c r="B483" s="2">
        <v>44762</v>
      </c>
      <c r="C483" t="s">
        <v>18</v>
      </c>
      <c r="D483" t="s">
        <v>181</v>
      </c>
      <c r="E483" t="s">
        <v>20</v>
      </c>
      <c r="F483" t="s">
        <v>21</v>
      </c>
      <c r="G483">
        <v>1</v>
      </c>
      <c r="H483" t="s">
        <v>27</v>
      </c>
      <c r="I483" t="s">
        <v>167</v>
      </c>
      <c r="J483" t="s">
        <v>488</v>
      </c>
      <c r="K483" t="s">
        <v>153</v>
      </c>
      <c r="L483">
        <v>0.497</v>
      </c>
      <c r="M483">
        <v>3.23</v>
      </c>
      <c r="N483">
        <v>-0.32300000000000001</v>
      </c>
      <c r="O483" t="s">
        <v>183</v>
      </c>
      <c r="P483">
        <v>0.439</v>
      </c>
      <c r="Q483">
        <v>5.7999999999999996E-2</v>
      </c>
      <c r="R483">
        <v>8.75</v>
      </c>
      <c r="S483">
        <v>-0.875</v>
      </c>
      <c r="T483">
        <v>-0.55200000000000005</v>
      </c>
      <c r="U483">
        <v>126.95</v>
      </c>
      <c r="V483">
        <f>U483/(2*3.14)</f>
        <v>20.214968152866241</v>
      </c>
      <c r="W483">
        <f>V483</f>
        <v>20.214968152866241</v>
      </c>
      <c r="X483">
        <f t="shared" si="110"/>
        <v>1283.7948489536845</v>
      </c>
      <c r="Y483">
        <f>(L483-P483)/P483</f>
        <v>0.13211845102505693</v>
      </c>
      <c r="Z483">
        <f t="shared" si="105"/>
        <v>9.8503802805247693E-6</v>
      </c>
      <c r="AA483">
        <f t="shared" si="106"/>
        <v>9.8503802805247691</v>
      </c>
      <c r="AB483">
        <f t="shared" si="107"/>
        <v>1.264586746437265E-6</v>
      </c>
      <c r="AC483">
        <f t="shared" si="108"/>
        <v>1.2645867464372649</v>
      </c>
      <c r="AD483">
        <f t="shared" si="113"/>
        <v>2.2909180189080884</v>
      </c>
    </row>
    <row r="484" spans="1:30" hidden="1" x14ac:dyDescent="0.35">
      <c r="A484">
        <v>44778</v>
      </c>
      <c r="B484" s="2">
        <v>44778</v>
      </c>
      <c r="C484" t="s">
        <v>18</v>
      </c>
      <c r="D484" t="s">
        <v>196</v>
      </c>
      <c r="E484" t="s">
        <v>20</v>
      </c>
      <c r="F484" t="s">
        <v>21</v>
      </c>
      <c r="G484">
        <v>1</v>
      </c>
      <c r="H484" t="s">
        <v>27</v>
      </c>
      <c r="I484" t="s">
        <v>167</v>
      </c>
      <c r="J484" t="s">
        <v>488</v>
      </c>
      <c r="K484" t="s">
        <v>207</v>
      </c>
      <c r="L484">
        <v>0.58099999999999996</v>
      </c>
      <c r="M484">
        <v>2.23</v>
      </c>
      <c r="N484">
        <v>-0.223</v>
      </c>
      <c r="O484" t="s">
        <v>163</v>
      </c>
      <c r="P484">
        <v>0.439</v>
      </c>
      <c r="Q484">
        <v>0.14199999999999996</v>
      </c>
      <c r="R484">
        <v>10.01</v>
      </c>
      <c r="S484">
        <v>-1.0009999999999999</v>
      </c>
      <c r="T484">
        <v>-0.77799999999999991</v>
      </c>
      <c r="U484">
        <v>126.95</v>
      </c>
      <c r="V484">
        <f>U484/2</f>
        <v>63.475000000000001</v>
      </c>
      <c r="W484">
        <f>V484/10</f>
        <v>6.3475000000000001</v>
      </c>
      <c r="X484">
        <f t="shared" si="110"/>
        <v>126.5770369274375</v>
      </c>
      <c r="Y484">
        <f>(L484-P484)/P484</f>
        <v>0.3234624145785876</v>
      </c>
      <c r="Z484">
        <f t="shared" si="105"/>
        <v>2.965787899472505E-5</v>
      </c>
      <c r="AA484">
        <f t="shared" si="106"/>
        <v>29.657878994725049</v>
      </c>
      <c r="AB484">
        <f t="shared" si="107"/>
        <v>3.7540064447047857E-7</v>
      </c>
      <c r="AC484">
        <f t="shared" si="108"/>
        <v>0.37540064447047855</v>
      </c>
      <c r="AD484">
        <f t="shared" si="113"/>
        <v>0.48252010857387995</v>
      </c>
    </row>
    <row r="485" spans="1:30" hidden="1" x14ac:dyDescent="0.35">
      <c r="A485">
        <v>44792</v>
      </c>
      <c r="B485" s="2">
        <v>44792</v>
      </c>
      <c r="C485" t="s">
        <v>18</v>
      </c>
      <c r="D485" t="s">
        <v>214</v>
      </c>
      <c r="E485" t="s">
        <v>20</v>
      </c>
      <c r="F485" t="s">
        <v>21</v>
      </c>
      <c r="G485">
        <v>8</v>
      </c>
      <c r="H485" t="s">
        <v>27</v>
      </c>
      <c r="I485" t="s">
        <v>167</v>
      </c>
      <c r="J485" t="s">
        <v>488</v>
      </c>
      <c r="K485" t="s">
        <v>225</v>
      </c>
      <c r="L485">
        <v>0.57099999999999995</v>
      </c>
      <c r="M485">
        <v>4.97</v>
      </c>
      <c r="N485">
        <v>-0.497</v>
      </c>
      <c r="O485" t="s">
        <v>175</v>
      </c>
      <c r="P485">
        <v>0.439</v>
      </c>
      <c r="Q485">
        <v>0.13199999999999995</v>
      </c>
      <c r="R485">
        <v>5.37</v>
      </c>
      <c r="S485">
        <v>-0.53700000000000003</v>
      </c>
      <c r="T485">
        <v>-4.0000000000000036E-2</v>
      </c>
      <c r="U485">
        <v>126.95</v>
      </c>
      <c r="V485">
        <f>U485/2</f>
        <v>63.475000000000001</v>
      </c>
      <c r="W485">
        <f>V485/10</f>
        <v>6.3475000000000001</v>
      </c>
      <c r="X485">
        <f t="shared" si="110"/>
        <v>126.5770369274375</v>
      </c>
      <c r="Y485">
        <f>(L485-P485)/P485</f>
        <v>0.30068337129840533</v>
      </c>
      <c r="Z485">
        <f t="shared" si="105"/>
        <v>2.7108135406043761E-5</v>
      </c>
      <c r="AA485">
        <f t="shared" si="106"/>
        <v>27.108135406043761</v>
      </c>
      <c r="AB485">
        <f t="shared" si="107"/>
        <v>3.4312674563247773E-7</v>
      </c>
      <c r="AC485">
        <f t="shared" si="108"/>
        <v>0.34312674563247775</v>
      </c>
      <c r="AD485">
        <f t="shared" si="113"/>
        <v>8.5781686408119366</v>
      </c>
    </row>
    <row r="486" spans="1:30" hidden="1" x14ac:dyDescent="0.35">
      <c r="A486">
        <v>44806</v>
      </c>
      <c r="B486" s="2">
        <v>44806</v>
      </c>
      <c r="C486" t="s">
        <v>18</v>
      </c>
      <c r="D486" t="s">
        <v>232</v>
      </c>
      <c r="E486" t="s">
        <v>20</v>
      </c>
      <c r="F486" t="s">
        <v>21</v>
      </c>
      <c r="G486">
        <v>3</v>
      </c>
      <c r="H486" t="s">
        <v>27</v>
      </c>
      <c r="I486" t="s">
        <v>167</v>
      </c>
      <c r="J486" t="s">
        <v>488</v>
      </c>
      <c r="K486" t="s">
        <v>222</v>
      </c>
      <c r="L486">
        <v>0.61499999999999999</v>
      </c>
      <c r="M486">
        <v>4.42</v>
      </c>
      <c r="N486">
        <v>-0.442</v>
      </c>
      <c r="O486" t="s">
        <v>211</v>
      </c>
      <c r="P486">
        <v>0.434</v>
      </c>
      <c r="Q486">
        <v>0.18099999999999999</v>
      </c>
      <c r="R486">
        <v>3.59</v>
      </c>
      <c r="S486">
        <v>-0.35899999999999999</v>
      </c>
      <c r="T486">
        <v>8.3000000000000018E-2</v>
      </c>
      <c r="U486">
        <v>126.95</v>
      </c>
      <c r="V486">
        <f>U486/2</f>
        <v>63.475000000000001</v>
      </c>
      <c r="W486">
        <f>V486/10</f>
        <v>6.3475000000000001</v>
      </c>
      <c r="X486">
        <f t="shared" si="110"/>
        <v>126.5770369274375</v>
      </c>
      <c r="Y486">
        <f>(P486-L486)/L486</f>
        <v>-0.2943089430894309</v>
      </c>
      <c r="Z486" t="e">
        <f t="shared" si="105"/>
        <v>#NUM!</v>
      </c>
      <c r="AA486" t="e">
        <f t="shared" si="106"/>
        <v>#NUM!</v>
      </c>
      <c r="AB486" t="e">
        <f t="shared" si="107"/>
        <v>#NUM!</v>
      </c>
      <c r="AC486" t="e">
        <f t="shared" si="108"/>
        <v>#NUM!</v>
      </c>
      <c r="AD486" t="e">
        <f t="shared" si="113"/>
        <v>#NUM!</v>
      </c>
    </row>
    <row r="487" spans="1:30" hidden="1" x14ac:dyDescent="0.35">
      <c r="A487">
        <v>44721</v>
      </c>
      <c r="B487" s="2">
        <v>44721</v>
      </c>
      <c r="C487" t="s">
        <v>18</v>
      </c>
      <c r="D487" t="s">
        <v>19</v>
      </c>
      <c r="E487" t="s">
        <v>20</v>
      </c>
      <c r="F487" t="s">
        <v>21</v>
      </c>
      <c r="G487">
        <v>3</v>
      </c>
      <c r="H487" t="s">
        <v>27</v>
      </c>
      <c r="I487" t="s">
        <v>35</v>
      </c>
      <c r="J487" t="s">
        <v>419</v>
      </c>
      <c r="K487" t="s">
        <v>23</v>
      </c>
      <c r="L487">
        <v>0.46200000000000002</v>
      </c>
      <c r="M487">
        <v>1.85</v>
      </c>
      <c r="N487">
        <v>-0.185</v>
      </c>
      <c r="O487" t="s">
        <v>32</v>
      </c>
      <c r="P487">
        <v>0.27400000000000002</v>
      </c>
      <c r="Q487">
        <v>0.188</v>
      </c>
      <c r="R487">
        <v>2.5099999999999998</v>
      </c>
      <c r="S487">
        <v>-0.251</v>
      </c>
      <c r="T487">
        <v>-6.6000000000000003E-2</v>
      </c>
      <c r="U487">
        <v>39.75</v>
      </c>
      <c r="V487">
        <f>U487/(2*3.14)</f>
        <v>6.3296178343949041</v>
      </c>
      <c r="W487">
        <f>V487</f>
        <v>6.3296178343949041</v>
      </c>
      <c r="X487">
        <f t="shared" si="110"/>
        <v>125.8648563170666</v>
      </c>
      <c r="Y487">
        <f>(L487-P487)/P487</f>
        <v>0.68613138686131381</v>
      </c>
      <c r="Z487">
        <f t="shared" si="105"/>
        <v>7.484526510327697E-5</v>
      </c>
      <c r="AA487">
        <f t="shared" si="106"/>
        <v>74.845265103276972</v>
      </c>
      <c r="AB487">
        <f t="shared" si="107"/>
        <v>9.4203885382367141E-7</v>
      </c>
      <c r="AC487">
        <f t="shared" si="108"/>
        <v>0.94203885382367136</v>
      </c>
      <c r="AD487">
        <f t="shared" si="113"/>
        <v>14.273315967025322</v>
      </c>
    </row>
    <row r="488" spans="1:30" hidden="1" x14ac:dyDescent="0.35">
      <c r="A488">
        <v>44721</v>
      </c>
      <c r="B488" s="2">
        <v>44721</v>
      </c>
      <c r="C488" t="s">
        <v>18</v>
      </c>
      <c r="D488" t="s">
        <v>19</v>
      </c>
      <c r="E488" t="s">
        <v>20</v>
      </c>
      <c r="F488" t="s">
        <v>21</v>
      </c>
      <c r="G488">
        <v>12</v>
      </c>
      <c r="H488" t="s">
        <v>27</v>
      </c>
      <c r="I488" t="s">
        <v>35</v>
      </c>
      <c r="J488" t="s">
        <v>419</v>
      </c>
      <c r="K488" t="s">
        <v>23</v>
      </c>
      <c r="L488">
        <v>0.54900000000000004</v>
      </c>
      <c r="M488">
        <v>5.56</v>
      </c>
      <c r="N488">
        <v>-0.55599999999999994</v>
      </c>
      <c r="O488" t="s">
        <v>24</v>
      </c>
      <c r="P488">
        <v>0.31</v>
      </c>
      <c r="Q488">
        <v>0.23900000000000005</v>
      </c>
      <c r="R488">
        <v>3.81</v>
      </c>
      <c r="S488">
        <v>-0.38100000000000001</v>
      </c>
      <c r="T488">
        <v>0.17499999999999993</v>
      </c>
      <c r="U488">
        <v>39.75</v>
      </c>
      <c r="V488">
        <f>U488/(2*3.14)</f>
        <v>6.3296178343949041</v>
      </c>
      <c r="W488">
        <f>V488</f>
        <v>6.3296178343949041</v>
      </c>
      <c r="X488">
        <f t="shared" si="110"/>
        <v>125.8648563170666</v>
      </c>
      <c r="Y488">
        <f>(L488-P488)/P488</f>
        <v>0.77096774193548401</v>
      </c>
      <c r="Z488">
        <f t="shared" si="105"/>
        <v>8.6394984757957755E-5</v>
      </c>
      <c r="AA488">
        <f t="shared" si="106"/>
        <v>86.394984757957758</v>
      </c>
      <c r="AB488">
        <f t="shared" si="107"/>
        <v>1.0874092343075511E-6</v>
      </c>
      <c r="AC488">
        <f t="shared" si="108"/>
        <v>1.0874092343075512</v>
      </c>
      <c r="AD488">
        <f t="shared" si="113"/>
        <v>6.2137670531860092</v>
      </c>
    </row>
    <row r="489" spans="1:30" hidden="1" x14ac:dyDescent="0.35">
      <c r="A489">
        <v>44747</v>
      </c>
      <c r="B489" s="2">
        <v>44747</v>
      </c>
      <c r="C489" t="s">
        <v>18</v>
      </c>
      <c r="D489" t="s">
        <v>155</v>
      </c>
      <c r="E489" t="s">
        <v>20</v>
      </c>
      <c r="F489" t="s">
        <v>21</v>
      </c>
      <c r="G489">
        <v>16</v>
      </c>
      <c r="H489" t="s">
        <v>27</v>
      </c>
      <c r="I489" t="s">
        <v>35</v>
      </c>
      <c r="J489" t="s">
        <v>419</v>
      </c>
      <c r="K489" t="s">
        <v>143</v>
      </c>
      <c r="L489">
        <v>0.66900000000000004</v>
      </c>
      <c r="M489">
        <v>2.46</v>
      </c>
      <c r="N489">
        <v>-0.246</v>
      </c>
      <c r="O489" t="s">
        <v>163</v>
      </c>
      <c r="P489">
        <v>0.38300000000000001</v>
      </c>
      <c r="Q489">
        <v>0.28600000000000003</v>
      </c>
      <c r="R489">
        <v>2.79</v>
      </c>
      <c r="S489">
        <v>-0.27900000000000003</v>
      </c>
      <c r="T489">
        <v>-3.3000000000000029E-2</v>
      </c>
      <c r="U489">
        <v>39.75</v>
      </c>
      <c r="V489">
        <f>U489/(2*3.14)</f>
        <v>6.3296178343949041</v>
      </c>
      <c r="W489">
        <f>V489</f>
        <v>6.3296178343949041</v>
      </c>
      <c r="X489">
        <f t="shared" si="110"/>
        <v>125.8648563170666</v>
      </c>
      <c r="Y489">
        <f>(P489-L489)/L489</f>
        <v>-0.42750373692077731</v>
      </c>
      <c r="Z489" t="e">
        <f t="shared" si="105"/>
        <v>#NUM!</v>
      </c>
      <c r="AA489" t="e">
        <f t="shared" si="106"/>
        <v>#NUM!</v>
      </c>
      <c r="AB489" t="e">
        <f t="shared" si="107"/>
        <v>#NUM!</v>
      </c>
      <c r="AC489" t="e">
        <f t="shared" si="108"/>
        <v>#NUM!</v>
      </c>
      <c r="AD489" t="e">
        <f t="shared" si="113"/>
        <v>#NUM!</v>
      </c>
    </row>
    <row r="490" spans="1:30" hidden="1" x14ac:dyDescent="0.35">
      <c r="A490">
        <v>44762</v>
      </c>
      <c r="B490" s="2">
        <v>44762</v>
      </c>
      <c r="C490" t="s">
        <v>18</v>
      </c>
      <c r="D490" t="s">
        <v>181</v>
      </c>
      <c r="E490" t="s">
        <v>20</v>
      </c>
      <c r="F490" t="s">
        <v>21</v>
      </c>
      <c r="G490">
        <v>15</v>
      </c>
      <c r="H490" t="s">
        <v>27</v>
      </c>
      <c r="I490" t="s">
        <v>35</v>
      </c>
      <c r="J490" t="s">
        <v>419</v>
      </c>
      <c r="K490" t="s">
        <v>184</v>
      </c>
      <c r="L490">
        <v>0.67200000000000004</v>
      </c>
      <c r="N490">
        <v>0</v>
      </c>
      <c r="O490" t="s">
        <v>185</v>
      </c>
      <c r="P490">
        <v>0.40799999999999997</v>
      </c>
      <c r="Q490">
        <v>0.26400000000000007</v>
      </c>
      <c r="R490">
        <v>1.59</v>
      </c>
      <c r="S490">
        <v>-0.159</v>
      </c>
      <c r="T490">
        <v>-0.159</v>
      </c>
      <c r="U490">
        <v>39.75</v>
      </c>
      <c r="V490">
        <f>U490/(2*3.14)</f>
        <v>6.3296178343949041</v>
      </c>
      <c r="W490">
        <f>V490</f>
        <v>6.3296178343949041</v>
      </c>
      <c r="X490">
        <f t="shared" si="110"/>
        <v>125.8648563170666</v>
      </c>
      <c r="Y490">
        <f t="shared" ref="Y490:Y496" si="114">(L490-P490)/P490</f>
        <v>0.64705882352941202</v>
      </c>
      <c r="Z490">
        <f t="shared" si="105"/>
        <v>6.9633581750603381E-5</v>
      </c>
      <c r="AA490">
        <f t="shared" si="106"/>
        <v>69.633581750603383</v>
      </c>
      <c r="AB490">
        <f t="shared" si="107"/>
        <v>8.7644207618824052E-7</v>
      </c>
      <c r="AC490">
        <f t="shared" si="108"/>
        <v>0.87644207618824055</v>
      </c>
      <c r="AD490">
        <f t="shared" si="113"/>
        <v>5.5122143156493113</v>
      </c>
    </row>
    <row r="491" spans="1:30" hidden="1" x14ac:dyDescent="0.35">
      <c r="A491">
        <v>44779</v>
      </c>
      <c r="B491" s="2">
        <v>44779</v>
      </c>
      <c r="C491" t="s">
        <v>18</v>
      </c>
      <c r="D491" t="s">
        <v>196</v>
      </c>
      <c r="E491" t="s">
        <v>20</v>
      </c>
      <c r="F491" t="s">
        <v>21</v>
      </c>
      <c r="G491">
        <v>6</v>
      </c>
      <c r="H491" t="s">
        <v>27</v>
      </c>
      <c r="I491" t="s">
        <v>35</v>
      </c>
      <c r="J491" t="s">
        <v>419</v>
      </c>
      <c r="K491" t="s">
        <v>117</v>
      </c>
      <c r="L491">
        <v>0.64400000000000002</v>
      </c>
      <c r="M491">
        <v>2.35</v>
      </c>
      <c r="N491">
        <v>-0.23500000000000001</v>
      </c>
      <c r="O491" t="s">
        <v>213</v>
      </c>
      <c r="P491">
        <v>0.372</v>
      </c>
      <c r="Q491">
        <v>0.27200000000000002</v>
      </c>
      <c r="R491">
        <v>6.37</v>
      </c>
      <c r="S491">
        <v>-0.63700000000000001</v>
      </c>
      <c r="T491">
        <v>-0.40200000000000002</v>
      </c>
      <c r="U491">
        <v>115.5</v>
      </c>
      <c r="V491">
        <f>U491/2</f>
        <v>57.75</v>
      </c>
      <c r="W491">
        <f>V491/10</f>
        <v>5.7750000000000004</v>
      </c>
      <c r="X491">
        <f t="shared" si="110"/>
        <v>104.77398999374999</v>
      </c>
      <c r="Y491">
        <f t="shared" si="114"/>
        <v>0.73118279569892475</v>
      </c>
      <c r="Z491">
        <f t="shared" si="105"/>
        <v>8.0939948414035666E-5</v>
      </c>
      <c r="AA491">
        <f t="shared" si="106"/>
        <v>80.939948414035669</v>
      </c>
      <c r="AB491">
        <f t="shared" si="107"/>
        <v>8.4804013452268145E-7</v>
      </c>
      <c r="AC491">
        <f t="shared" si="108"/>
        <v>0.84804013452268145</v>
      </c>
      <c r="AD491">
        <f t="shared" si="113"/>
        <v>2.109552573439506</v>
      </c>
    </row>
    <row r="492" spans="1:30" hidden="1" x14ac:dyDescent="0.35">
      <c r="A492">
        <v>44792</v>
      </c>
      <c r="B492" s="2">
        <v>44792</v>
      </c>
      <c r="C492" t="s">
        <v>18</v>
      </c>
      <c r="D492" t="s">
        <v>214</v>
      </c>
      <c r="E492" t="s">
        <v>20</v>
      </c>
      <c r="F492" t="s">
        <v>21</v>
      </c>
      <c r="G492">
        <v>14</v>
      </c>
      <c r="H492" t="s">
        <v>27</v>
      </c>
      <c r="I492" t="s">
        <v>35</v>
      </c>
      <c r="J492" t="s">
        <v>419</v>
      </c>
      <c r="K492" t="s">
        <v>227</v>
      </c>
      <c r="L492">
        <v>0.58699999999999997</v>
      </c>
      <c r="M492">
        <v>2.38</v>
      </c>
      <c r="N492">
        <v>-0.23799999999999999</v>
      </c>
      <c r="O492" t="s">
        <v>228</v>
      </c>
      <c r="P492">
        <v>0.379</v>
      </c>
      <c r="Q492">
        <v>0.20799999999999996</v>
      </c>
      <c r="R492">
        <v>27.56</v>
      </c>
      <c r="S492">
        <v>-2.7559999999999998</v>
      </c>
      <c r="T492">
        <v>-2.5179999999999998</v>
      </c>
      <c r="U492">
        <v>115.5</v>
      </c>
      <c r="V492">
        <f>U492/2</f>
        <v>57.75</v>
      </c>
      <c r="W492">
        <f>V492/10</f>
        <v>5.7750000000000004</v>
      </c>
      <c r="X492">
        <f t="shared" si="110"/>
        <v>104.77398999374999</v>
      </c>
      <c r="Y492">
        <f t="shared" si="114"/>
        <v>0.54881266490765157</v>
      </c>
      <c r="Z492">
        <f t="shared" si="105"/>
        <v>5.6856229996789293E-5</v>
      </c>
      <c r="AA492">
        <f t="shared" si="106"/>
        <v>56.856229996789295</v>
      </c>
      <c r="AB492">
        <f t="shared" si="107"/>
        <v>5.95705407276595E-7</v>
      </c>
      <c r="AC492">
        <f t="shared" si="108"/>
        <v>0.59570540727659504</v>
      </c>
      <c r="AD492">
        <f t="shared" si="113"/>
        <v>0.23657879558244443</v>
      </c>
    </row>
    <row r="493" spans="1:30" hidden="1" x14ac:dyDescent="0.35">
      <c r="A493">
        <v>44806</v>
      </c>
      <c r="B493" s="2">
        <v>44806</v>
      </c>
      <c r="C493" t="s">
        <v>18</v>
      </c>
      <c r="D493" t="s">
        <v>232</v>
      </c>
      <c r="E493" t="s">
        <v>20</v>
      </c>
      <c r="F493" t="s">
        <v>21</v>
      </c>
      <c r="G493">
        <v>14</v>
      </c>
      <c r="H493" t="s">
        <v>27</v>
      </c>
      <c r="I493" t="s">
        <v>35</v>
      </c>
      <c r="J493" t="s">
        <v>419</v>
      </c>
      <c r="K493" t="s">
        <v>241</v>
      </c>
      <c r="L493">
        <v>0.58199999999999996</v>
      </c>
      <c r="M493">
        <v>4.6100000000000003</v>
      </c>
      <c r="N493">
        <v>-0.46100000000000002</v>
      </c>
      <c r="O493" t="s">
        <v>32</v>
      </c>
      <c r="P493">
        <v>0.36099999999999999</v>
      </c>
      <c r="Q493">
        <v>0.22099999999999997</v>
      </c>
      <c r="R493">
        <v>10.23</v>
      </c>
      <c r="S493">
        <v>-1.0230000000000001</v>
      </c>
      <c r="T493">
        <v>-0.56200000000000006</v>
      </c>
      <c r="U493">
        <v>115.5</v>
      </c>
      <c r="V493">
        <f>U493/2</f>
        <v>57.75</v>
      </c>
      <c r="W493">
        <f>V493/10</f>
        <v>5.7750000000000004</v>
      </c>
      <c r="X493">
        <f t="shared" si="110"/>
        <v>104.77398999374999</v>
      </c>
      <c r="Y493">
        <f t="shared" si="114"/>
        <v>0.61218836565096946</v>
      </c>
      <c r="Z493">
        <f t="shared" si="105"/>
        <v>6.5043287642574236E-5</v>
      </c>
      <c r="AA493">
        <f t="shared" si="106"/>
        <v>65.043287642574242</v>
      </c>
      <c r="AB493">
        <f t="shared" si="107"/>
        <v>6.814844768623676E-7</v>
      </c>
      <c r="AC493">
        <f t="shared" si="108"/>
        <v>0.68148447686236768</v>
      </c>
      <c r="AD493">
        <f t="shared" si="113"/>
        <v>1.2126058307159566</v>
      </c>
    </row>
    <row r="494" spans="1:30" hidden="1" x14ac:dyDescent="0.35">
      <c r="A494">
        <v>44721</v>
      </c>
      <c r="B494" s="2">
        <v>44721</v>
      </c>
      <c r="C494" t="s">
        <v>18</v>
      </c>
      <c r="D494" t="s">
        <v>19</v>
      </c>
      <c r="E494" t="s">
        <v>20</v>
      </c>
      <c r="F494" t="s">
        <v>21</v>
      </c>
      <c r="G494">
        <v>6</v>
      </c>
      <c r="H494" t="s">
        <v>39</v>
      </c>
      <c r="I494" t="s">
        <v>40</v>
      </c>
      <c r="J494" t="s">
        <v>418</v>
      </c>
      <c r="K494" t="s">
        <v>23</v>
      </c>
      <c r="L494">
        <v>0.63400000000000001</v>
      </c>
      <c r="M494">
        <v>2.34</v>
      </c>
      <c r="N494">
        <v>-0.23399999999999999</v>
      </c>
      <c r="O494" t="s">
        <v>32</v>
      </c>
      <c r="P494">
        <v>0.499</v>
      </c>
      <c r="Q494">
        <v>0.13500000000000001</v>
      </c>
      <c r="R494">
        <v>8.7899999999999991</v>
      </c>
      <c r="S494">
        <v>-0.87899999999999989</v>
      </c>
      <c r="T494">
        <v>-0.64499999999999991</v>
      </c>
      <c r="U494">
        <v>23.5</v>
      </c>
      <c r="V494">
        <f>U494/(2*3.14)</f>
        <v>3.7420382165605095</v>
      </c>
      <c r="W494">
        <f>V494</f>
        <v>3.7420382165605095</v>
      </c>
      <c r="X494">
        <f t="shared" si="110"/>
        <v>43.991213576108564</v>
      </c>
      <c r="Y494">
        <f t="shared" si="114"/>
        <v>0.27054108216432865</v>
      </c>
      <c r="Z494">
        <f t="shared" si="105"/>
        <v>2.3802690999676617E-5</v>
      </c>
      <c r="AA494">
        <f t="shared" si="106"/>
        <v>23.802690999676617</v>
      </c>
      <c r="AB494">
        <f t="shared" si="107"/>
        <v>1.0471092634528912E-7</v>
      </c>
      <c r="AC494">
        <f t="shared" si="108"/>
        <v>0.10471092634528911</v>
      </c>
      <c r="AD494">
        <f t="shared" si="113"/>
        <v>0.16234252146556455</v>
      </c>
    </row>
    <row r="495" spans="1:30" hidden="1" x14ac:dyDescent="0.35">
      <c r="A495">
        <v>44747</v>
      </c>
      <c r="B495" s="2">
        <v>44747</v>
      </c>
      <c r="C495" t="s">
        <v>18</v>
      </c>
      <c r="D495" t="s">
        <v>155</v>
      </c>
      <c r="E495" t="s">
        <v>20</v>
      </c>
      <c r="F495" t="s">
        <v>21</v>
      </c>
      <c r="G495">
        <v>13</v>
      </c>
      <c r="H495" t="s">
        <v>39</v>
      </c>
      <c r="I495" t="s">
        <v>40</v>
      </c>
      <c r="J495" t="s">
        <v>418</v>
      </c>
      <c r="K495" t="s">
        <v>143</v>
      </c>
      <c r="L495">
        <v>0.76300000000000001</v>
      </c>
      <c r="M495">
        <v>18.34</v>
      </c>
      <c r="N495">
        <v>-1.8340000000000001</v>
      </c>
      <c r="O495" t="s">
        <v>163</v>
      </c>
      <c r="P495">
        <v>0.61499999999999999</v>
      </c>
      <c r="Q495">
        <v>0.14800000000000002</v>
      </c>
      <c r="R495">
        <v>21.57</v>
      </c>
      <c r="S495">
        <v>-2.157</v>
      </c>
      <c r="T495">
        <v>-0.32299999999999995</v>
      </c>
      <c r="U495">
        <v>23.5</v>
      </c>
      <c r="V495">
        <f>U495/(2*3.14)</f>
        <v>3.7420382165605095</v>
      </c>
      <c r="W495">
        <f>V495</f>
        <v>3.7420382165605095</v>
      </c>
      <c r="X495">
        <f t="shared" si="110"/>
        <v>43.991213576108564</v>
      </c>
      <c r="Y495">
        <f t="shared" si="114"/>
        <v>0.24065040650406508</v>
      </c>
      <c r="Z495">
        <f t="shared" si="105"/>
        <v>2.0607906038520198E-5</v>
      </c>
      <c r="AA495">
        <f t="shared" si="106"/>
        <v>20.607906038520198</v>
      </c>
      <c r="AB495">
        <f t="shared" si="107"/>
        <v>9.0656679589691939E-8</v>
      </c>
      <c r="AC495">
        <f t="shared" si="108"/>
        <v>9.0656679589691938E-2</v>
      </c>
      <c r="AD495">
        <f t="shared" si="113"/>
        <v>0.28067083464300913</v>
      </c>
    </row>
    <row r="496" spans="1:30" hidden="1" x14ac:dyDescent="0.35">
      <c r="A496">
        <v>44762</v>
      </c>
      <c r="B496" s="2">
        <v>44762</v>
      </c>
      <c r="C496" t="s">
        <v>18</v>
      </c>
      <c r="D496" t="s">
        <v>181</v>
      </c>
      <c r="E496" t="s">
        <v>20</v>
      </c>
      <c r="F496" t="s">
        <v>21</v>
      </c>
      <c r="G496">
        <v>16</v>
      </c>
      <c r="H496" t="s">
        <v>39</v>
      </c>
      <c r="I496" t="s">
        <v>40</v>
      </c>
      <c r="J496" t="s">
        <v>418</v>
      </c>
      <c r="K496" t="s">
        <v>184</v>
      </c>
      <c r="L496">
        <v>0.78100000000000003</v>
      </c>
      <c r="M496">
        <v>24.32</v>
      </c>
      <c r="N496">
        <v>-2.4319999999999999</v>
      </c>
      <c r="O496" t="s">
        <v>185</v>
      </c>
      <c r="P496">
        <v>0.749</v>
      </c>
      <c r="Q496">
        <v>3.2000000000000028E-2</v>
      </c>
      <c r="R496">
        <v>24.65</v>
      </c>
      <c r="S496">
        <v>-2.4649999999999999</v>
      </c>
      <c r="T496">
        <v>-3.2999999999999918E-2</v>
      </c>
      <c r="U496">
        <v>23.5</v>
      </c>
      <c r="V496">
        <f>U496/(2*3.14)</f>
        <v>3.7420382165605095</v>
      </c>
      <c r="W496">
        <f>V496</f>
        <v>3.7420382165605095</v>
      </c>
      <c r="X496">
        <f t="shared" si="110"/>
        <v>43.991213576108564</v>
      </c>
      <c r="Y496">
        <f t="shared" si="114"/>
        <v>4.2723631508678278E-2</v>
      </c>
      <c r="Z496">
        <f t="shared" si="105"/>
        <v>2.4541407518801376E-6</v>
      </c>
      <c r="AA496">
        <f t="shared" si="106"/>
        <v>2.4541407518801375</v>
      </c>
      <c r="AB496">
        <f t="shared" si="107"/>
        <v>1.0796062996179079E-8</v>
      </c>
      <c r="AC496">
        <f t="shared" si="108"/>
        <v>1.0796062996179079E-2</v>
      </c>
      <c r="AD496">
        <f t="shared" si="113"/>
        <v>0.32715342412663956</v>
      </c>
    </row>
    <row r="497" spans="1:31" hidden="1" x14ac:dyDescent="0.35">
      <c r="A497">
        <v>44778</v>
      </c>
      <c r="B497" s="2">
        <v>44778</v>
      </c>
      <c r="C497" t="s">
        <v>18</v>
      </c>
      <c r="D497" t="s">
        <v>196</v>
      </c>
      <c r="E497" t="s">
        <v>20</v>
      </c>
      <c r="F497" t="s">
        <v>21</v>
      </c>
      <c r="G497">
        <v>4</v>
      </c>
      <c r="H497" t="s">
        <v>39</v>
      </c>
      <c r="I497" t="s">
        <v>40</v>
      </c>
      <c r="J497" t="s">
        <v>418</v>
      </c>
      <c r="K497" t="s">
        <v>207</v>
      </c>
      <c r="L497">
        <v>0.755</v>
      </c>
      <c r="M497">
        <v>6.31</v>
      </c>
      <c r="N497">
        <v>-0.63100000000000001</v>
      </c>
      <c r="O497" t="s">
        <v>163</v>
      </c>
      <c r="P497">
        <v>0.65200000000000002</v>
      </c>
      <c r="Q497">
        <v>0.10299999999999998</v>
      </c>
      <c r="R497">
        <v>14.82</v>
      </c>
      <c r="S497">
        <v>-1.482</v>
      </c>
      <c r="T497">
        <v>-0.85099999999999998</v>
      </c>
      <c r="U497">
        <v>70.900000000000006</v>
      </c>
      <c r="V497">
        <f>U497/2</f>
        <v>35.450000000000003</v>
      </c>
      <c r="W497">
        <f>V497/10</f>
        <v>3.5450000000000004</v>
      </c>
      <c r="X497">
        <f t="shared" si="110"/>
        <v>39.48044006975001</v>
      </c>
      <c r="Y497">
        <f>(P497-L497)/L497</f>
        <v>-0.13642384105960262</v>
      </c>
      <c r="Z497" t="e">
        <f t="shared" si="105"/>
        <v>#NUM!</v>
      </c>
      <c r="AA497" t="e">
        <f t="shared" si="106"/>
        <v>#NUM!</v>
      </c>
      <c r="AB497" t="e">
        <f t="shared" si="107"/>
        <v>#NUM!</v>
      </c>
      <c r="AC497" t="e">
        <f t="shared" si="108"/>
        <v>#NUM!</v>
      </c>
      <c r="AD497" t="e">
        <f t="shared" si="113"/>
        <v>#NUM!</v>
      </c>
    </row>
    <row r="498" spans="1:31" hidden="1" x14ac:dyDescent="0.35">
      <c r="A498">
        <v>44792</v>
      </c>
      <c r="B498" s="2">
        <v>44792</v>
      </c>
      <c r="C498" t="s">
        <v>18</v>
      </c>
      <c r="D498" t="s">
        <v>214</v>
      </c>
      <c r="E498" t="s">
        <v>20</v>
      </c>
      <c r="F498" t="s">
        <v>21</v>
      </c>
      <c r="G498">
        <v>7</v>
      </c>
      <c r="H498" t="s">
        <v>39</v>
      </c>
      <c r="I498" t="s">
        <v>40</v>
      </c>
      <c r="J498" t="s">
        <v>418</v>
      </c>
      <c r="K498" t="s">
        <v>225</v>
      </c>
      <c r="L498">
        <v>0.77900000000000003</v>
      </c>
      <c r="M498">
        <v>11.21</v>
      </c>
      <c r="N498">
        <v>-1.121</v>
      </c>
      <c r="O498" t="s">
        <v>175</v>
      </c>
      <c r="P498">
        <v>0.67800000000000005</v>
      </c>
      <c r="Q498">
        <v>0.10099999999999998</v>
      </c>
      <c r="R498">
        <v>21.45</v>
      </c>
      <c r="S498">
        <v>-2.145</v>
      </c>
      <c r="T498">
        <v>-1.024</v>
      </c>
      <c r="U498">
        <v>70.900000000000006</v>
      </c>
      <c r="V498">
        <f>U498/2</f>
        <v>35.450000000000003</v>
      </c>
      <c r="W498">
        <f>V498/10</f>
        <v>3.5450000000000004</v>
      </c>
      <c r="X498">
        <f t="shared" si="110"/>
        <v>39.48044006975001</v>
      </c>
      <c r="Y498">
        <f t="shared" ref="Y498:Y505" si="115">(L498-P498)/P498</f>
        <v>0.14896755162241884</v>
      </c>
      <c r="Z498">
        <f t="shared" si="105"/>
        <v>1.1418861867122085E-5</v>
      </c>
      <c r="AA498">
        <f t="shared" si="106"/>
        <v>11.418861867122086</v>
      </c>
      <c r="AB498">
        <f t="shared" si="107"/>
        <v>4.5082169160966717E-8</v>
      </c>
      <c r="AC498">
        <f t="shared" si="108"/>
        <v>4.5082169160966717E-2</v>
      </c>
      <c r="AD498">
        <f t="shared" si="113"/>
        <v>4.4025555821256557E-2</v>
      </c>
    </row>
    <row r="499" spans="1:31" hidden="1" x14ac:dyDescent="0.35">
      <c r="A499">
        <v>44806</v>
      </c>
      <c r="B499" s="2">
        <v>44806</v>
      </c>
      <c r="C499" t="s">
        <v>18</v>
      </c>
      <c r="D499" t="s">
        <v>232</v>
      </c>
      <c r="E499" t="s">
        <v>20</v>
      </c>
      <c r="F499" t="s">
        <v>21</v>
      </c>
      <c r="G499">
        <v>13</v>
      </c>
      <c r="H499" t="s">
        <v>39</v>
      </c>
      <c r="I499" t="s">
        <v>40</v>
      </c>
      <c r="J499" t="s">
        <v>418</v>
      </c>
      <c r="K499" t="s">
        <v>241</v>
      </c>
      <c r="L499">
        <v>0.79100000000000004</v>
      </c>
      <c r="M499">
        <v>9.34</v>
      </c>
      <c r="N499">
        <v>-0.93399999999999994</v>
      </c>
      <c r="O499" t="s">
        <v>32</v>
      </c>
      <c r="P499">
        <v>0.63600000000000001</v>
      </c>
      <c r="Q499">
        <v>0.15500000000000003</v>
      </c>
      <c r="R499">
        <v>14.38</v>
      </c>
      <c r="S499">
        <v>-1.4380000000000002</v>
      </c>
      <c r="T499">
        <v>-0.50400000000000023</v>
      </c>
      <c r="U499">
        <v>70.900000000000006</v>
      </c>
      <c r="V499">
        <f>U499/2</f>
        <v>35.450000000000003</v>
      </c>
      <c r="W499">
        <f>V499/10</f>
        <v>3.5450000000000004</v>
      </c>
      <c r="X499">
        <f t="shared" si="110"/>
        <v>39.48044006975001</v>
      </c>
      <c r="Y499">
        <f t="shared" si="115"/>
        <v>0.2437106918238994</v>
      </c>
      <c r="Z499">
        <f t="shared" si="105"/>
        <v>2.093098047017677E-5</v>
      </c>
      <c r="AA499">
        <f t="shared" si="106"/>
        <v>20.93098047017677</v>
      </c>
      <c r="AB499">
        <f t="shared" si="107"/>
        <v>8.2636432005392177E-8</v>
      </c>
      <c r="AC499">
        <f t="shared" si="108"/>
        <v>8.2636432005392182E-2</v>
      </c>
      <c r="AD499">
        <f t="shared" si="113"/>
        <v>0.1639611746138733</v>
      </c>
    </row>
    <row r="500" spans="1:31" hidden="1" x14ac:dyDescent="0.35">
      <c r="A500">
        <v>44720</v>
      </c>
      <c r="B500" s="2">
        <v>44720</v>
      </c>
      <c r="C500" t="s">
        <v>18</v>
      </c>
      <c r="D500" t="s">
        <v>19</v>
      </c>
      <c r="E500" t="s">
        <v>86</v>
      </c>
      <c r="F500" t="s">
        <v>46</v>
      </c>
      <c r="G500">
        <v>5</v>
      </c>
      <c r="H500" t="s">
        <v>25</v>
      </c>
      <c r="I500" t="s">
        <v>93</v>
      </c>
      <c r="J500" t="s">
        <v>409</v>
      </c>
      <c r="K500" t="s">
        <v>87</v>
      </c>
      <c r="L500">
        <v>0.78200000000000003</v>
      </c>
      <c r="M500">
        <v>9.06</v>
      </c>
      <c r="N500">
        <v>-0.90600000000000003</v>
      </c>
      <c r="O500" t="s">
        <v>88</v>
      </c>
      <c r="P500">
        <v>0.84599999999999997</v>
      </c>
      <c r="Q500">
        <v>-6.3999999999999946E-2</v>
      </c>
      <c r="R500">
        <v>14.78</v>
      </c>
      <c r="S500">
        <v>-1.478</v>
      </c>
      <c r="T500">
        <f t="shared" ref="T500:T531" si="116">S500-N500</f>
        <v>-0.57199999999999995</v>
      </c>
      <c r="U500">
        <v>10.050000000000001</v>
      </c>
      <c r="V500">
        <f>U500/(2*3.14)</f>
        <v>1.6003184713375798</v>
      </c>
      <c r="W500">
        <f>V500</f>
        <v>1.6003184713375798</v>
      </c>
      <c r="X500">
        <f t="shared" si="110"/>
        <v>8.045672339014768</v>
      </c>
      <c r="Y500">
        <f t="shared" si="115"/>
        <v>-7.5650118203309635E-2</v>
      </c>
      <c r="Z500" t="e">
        <f t="shared" si="105"/>
        <v>#NUM!</v>
      </c>
      <c r="AA500" t="e">
        <f t="shared" si="106"/>
        <v>#NUM!</v>
      </c>
      <c r="AB500" t="e">
        <f t="shared" si="107"/>
        <v>#NUM!</v>
      </c>
      <c r="AC500" t="e">
        <f t="shared" si="108"/>
        <v>#NUM!</v>
      </c>
      <c r="AD500" t="e">
        <f t="shared" si="113"/>
        <v>#NUM!</v>
      </c>
    </row>
    <row r="501" spans="1:31" hidden="1" x14ac:dyDescent="0.35">
      <c r="A501">
        <v>44735</v>
      </c>
      <c r="B501" s="2">
        <v>44735</v>
      </c>
      <c r="C501" t="s">
        <v>18</v>
      </c>
      <c r="D501" t="s">
        <v>141</v>
      </c>
      <c r="E501" t="s">
        <v>86</v>
      </c>
      <c r="F501" t="s">
        <v>46</v>
      </c>
      <c r="G501">
        <v>3</v>
      </c>
      <c r="H501" t="s">
        <v>25</v>
      </c>
      <c r="I501" t="s">
        <v>93</v>
      </c>
      <c r="J501" t="s">
        <v>409</v>
      </c>
      <c r="K501" t="s">
        <v>152</v>
      </c>
      <c r="L501">
        <v>0.85499999999999998</v>
      </c>
      <c r="M501">
        <v>12.75</v>
      </c>
      <c r="N501">
        <v>-1.2749999999999999</v>
      </c>
      <c r="O501" t="s">
        <v>146</v>
      </c>
      <c r="P501">
        <v>0.85699999999999998</v>
      </c>
      <c r="Q501">
        <v>-2.0000000000000018E-3</v>
      </c>
      <c r="S501">
        <v>0</v>
      </c>
      <c r="T501">
        <f t="shared" si="116"/>
        <v>1.2749999999999999</v>
      </c>
      <c r="U501">
        <v>10.050000000000001</v>
      </c>
      <c r="V501">
        <f>U501/(2*3.14)</f>
        <v>1.6003184713375798</v>
      </c>
      <c r="W501">
        <f>V501</f>
        <v>1.6003184713375798</v>
      </c>
      <c r="X501">
        <f t="shared" si="110"/>
        <v>8.045672339014768</v>
      </c>
      <c r="Y501">
        <f t="shared" si="115"/>
        <v>-2.3337222870478433E-3</v>
      </c>
      <c r="Z501" t="e">
        <f t="shared" si="105"/>
        <v>#NUM!</v>
      </c>
      <c r="AA501" t="e">
        <f t="shared" si="106"/>
        <v>#NUM!</v>
      </c>
      <c r="AB501" t="e">
        <f t="shared" si="107"/>
        <v>#NUM!</v>
      </c>
      <c r="AC501" t="e">
        <f t="shared" si="108"/>
        <v>#NUM!</v>
      </c>
      <c r="AD501" t="e">
        <f t="shared" si="113"/>
        <v>#NUM!</v>
      </c>
    </row>
    <row r="502" spans="1:31" hidden="1" x14ac:dyDescent="0.35">
      <c r="A502">
        <v>44748</v>
      </c>
      <c r="B502" s="2">
        <v>44748</v>
      </c>
      <c r="C502" t="s">
        <v>18</v>
      </c>
      <c r="D502" t="s">
        <v>155</v>
      </c>
      <c r="E502" t="s">
        <v>86</v>
      </c>
      <c r="F502" t="s">
        <v>46</v>
      </c>
      <c r="G502">
        <v>1</v>
      </c>
      <c r="H502" t="s">
        <v>25</v>
      </c>
      <c r="I502" t="s">
        <v>93</v>
      </c>
      <c r="J502" t="s">
        <v>409</v>
      </c>
      <c r="K502" t="s">
        <v>165</v>
      </c>
      <c r="L502">
        <v>0.85299999999999998</v>
      </c>
      <c r="M502">
        <v>19.63</v>
      </c>
      <c r="N502">
        <v>-1.9629999999999999</v>
      </c>
      <c r="O502" t="s">
        <v>168</v>
      </c>
      <c r="P502">
        <v>0.86399999999999999</v>
      </c>
      <c r="Q502">
        <v>-1.100000000000001E-2</v>
      </c>
      <c r="R502">
        <v>26.87</v>
      </c>
      <c r="S502">
        <v>-2.6870000000000003</v>
      </c>
      <c r="T502">
        <f t="shared" si="116"/>
        <v>-0.72400000000000042</v>
      </c>
      <c r="U502">
        <v>10.050000000000001</v>
      </c>
      <c r="V502">
        <f>U502/(2*3.14)</f>
        <v>1.6003184713375798</v>
      </c>
      <c r="W502">
        <f>V502</f>
        <v>1.6003184713375798</v>
      </c>
      <c r="X502">
        <f t="shared" si="110"/>
        <v>8.045672339014768</v>
      </c>
      <c r="Y502">
        <f t="shared" si="115"/>
        <v>-1.2731481481481493E-2</v>
      </c>
      <c r="Z502" t="e">
        <f t="shared" si="105"/>
        <v>#NUM!</v>
      </c>
      <c r="AA502" t="e">
        <f t="shared" si="106"/>
        <v>#NUM!</v>
      </c>
      <c r="AB502" t="e">
        <f t="shared" si="107"/>
        <v>#NUM!</v>
      </c>
      <c r="AC502" t="e">
        <f t="shared" si="108"/>
        <v>#NUM!</v>
      </c>
      <c r="AD502" t="e">
        <f t="shared" si="113"/>
        <v>#NUM!</v>
      </c>
    </row>
    <row r="503" spans="1:31" hidden="1" x14ac:dyDescent="0.35">
      <c r="A503">
        <v>44762</v>
      </c>
      <c r="B503" s="2">
        <v>44762</v>
      </c>
      <c r="C503" t="s">
        <v>18</v>
      </c>
      <c r="D503" t="s">
        <v>181</v>
      </c>
      <c r="E503" t="s">
        <v>86</v>
      </c>
      <c r="F503" t="s">
        <v>46</v>
      </c>
      <c r="G503">
        <v>5</v>
      </c>
      <c r="H503" t="s">
        <v>25</v>
      </c>
      <c r="I503" t="s">
        <v>93</v>
      </c>
      <c r="J503" t="s">
        <v>409</v>
      </c>
      <c r="K503" t="s">
        <v>182</v>
      </c>
      <c r="L503">
        <v>0.875</v>
      </c>
      <c r="M503">
        <v>19.95</v>
      </c>
      <c r="N503">
        <v>-1.9949999999999999</v>
      </c>
      <c r="O503" t="s">
        <v>154</v>
      </c>
      <c r="P503">
        <v>0.89700000000000002</v>
      </c>
      <c r="Q503">
        <v>-2.200000000000002E-2</v>
      </c>
      <c r="R503">
        <v>33.869999999999997</v>
      </c>
      <c r="S503">
        <v>-3.3869999999999996</v>
      </c>
      <c r="T503">
        <f t="shared" si="116"/>
        <v>-1.3919999999999997</v>
      </c>
      <c r="U503">
        <v>10.050000000000001</v>
      </c>
      <c r="V503">
        <f>U503/(2*3.14)</f>
        <v>1.6003184713375798</v>
      </c>
      <c r="W503">
        <f>V503</f>
        <v>1.6003184713375798</v>
      </c>
      <c r="X503">
        <f t="shared" si="110"/>
        <v>8.045672339014768</v>
      </c>
      <c r="Y503">
        <f t="shared" si="115"/>
        <v>-2.452619843924194E-2</v>
      </c>
      <c r="Z503" t="e">
        <f t="shared" si="105"/>
        <v>#NUM!</v>
      </c>
      <c r="AA503" t="e">
        <f t="shared" si="106"/>
        <v>#NUM!</v>
      </c>
      <c r="AB503" t="e">
        <f t="shared" si="107"/>
        <v>#NUM!</v>
      </c>
      <c r="AC503" t="e">
        <f t="shared" si="108"/>
        <v>#NUM!</v>
      </c>
      <c r="AD503" t="e">
        <f t="shared" si="113"/>
        <v>#NUM!</v>
      </c>
      <c r="AE503">
        <v>32.178800000000003</v>
      </c>
    </row>
    <row r="504" spans="1:31" hidden="1" x14ac:dyDescent="0.35">
      <c r="A504">
        <v>44779</v>
      </c>
      <c r="B504" s="2">
        <v>44779</v>
      </c>
      <c r="C504" t="s">
        <v>18</v>
      </c>
      <c r="D504" t="s">
        <v>196</v>
      </c>
      <c r="E504" t="s">
        <v>86</v>
      </c>
      <c r="F504" t="s">
        <v>46</v>
      </c>
      <c r="G504">
        <v>1</v>
      </c>
      <c r="H504" t="s">
        <v>25</v>
      </c>
      <c r="I504" t="s">
        <v>93</v>
      </c>
      <c r="J504" t="s">
        <v>409</v>
      </c>
      <c r="K504" t="s">
        <v>150</v>
      </c>
      <c r="L504">
        <v>0.82799999999999996</v>
      </c>
      <c r="M504">
        <v>2.67</v>
      </c>
      <c r="N504">
        <v>-0.26700000000000002</v>
      </c>
      <c r="O504" t="s">
        <v>211</v>
      </c>
      <c r="P504">
        <v>0.85699999999999998</v>
      </c>
      <c r="Q504">
        <v>-2.9000000000000026E-2</v>
      </c>
      <c r="R504">
        <v>12.39</v>
      </c>
      <c r="S504">
        <v>-1.2390000000000001</v>
      </c>
      <c r="T504">
        <f t="shared" si="116"/>
        <v>-0.97200000000000009</v>
      </c>
      <c r="U504">
        <v>35.224999999999994</v>
      </c>
      <c r="V504">
        <f>U504/2</f>
        <v>17.612499999999997</v>
      </c>
      <c r="W504">
        <f>V504/10</f>
        <v>1.7612499999999998</v>
      </c>
      <c r="X504">
        <f t="shared" si="110"/>
        <v>9.7452170887343712</v>
      </c>
      <c r="Y504">
        <f t="shared" si="115"/>
        <v>-3.3838973162193732E-2</v>
      </c>
      <c r="Z504" t="e">
        <f t="shared" si="105"/>
        <v>#NUM!</v>
      </c>
      <c r="AA504" t="e">
        <f t="shared" si="106"/>
        <v>#NUM!</v>
      </c>
      <c r="AB504" t="e">
        <f t="shared" si="107"/>
        <v>#NUM!</v>
      </c>
      <c r="AC504" t="e">
        <f t="shared" si="108"/>
        <v>#NUM!</v>
      </c>
      <c r="AD504" t="e">
        <f t="shared" si="113"/>
        <v>#NUM!</v>
      </c>
      <c r="AE504">
        <v>32.178800000000003</v>
      </c>
    </row>
    <row r="505" spans="1:31" hidden="1" x14ac:dyDescent="0.35">
      <c r="A505">
        <v>44791</v>
      </c>
      <c r="B505" s="2">
        <v>44791</v>
      </c>
      <c r="C505" t="s">
        <v>18</v>
      </c>
      <c r="D505" t="s">
        <v>214</v>
      </c>
      <c r="E505" t="s">
        <v>86</v>
      </c>
      <c r="F505" t="s">
        <v>46</v>
      </c>
      <c r="G505">
        <v>12</v>
      </c>
      <c r="H505" t="s">
        <v>25</v>
      </c>
      <c r="I505" t="s">
        <v>93</v>
      </c>
      <c r="J505" t="s">
        <v>409</v>
      </c>
      <c r="K505" t="s">
        <v>23</v>
      </c>
      <c r="L505">
        <v>0.76600000000000001</v>
      </c>
      <c r="M505">
        <v>6.43</v>
      </c>
      <c r="N505">
        <v>-0.64300000000000002</v>
      </c>
      <c r="O505" t="s">
        <v>224</v>
      </c>
      <c r="P505">
        <v>0.79600000000000004</v>
      </c>
      <c r="Q505">
        <v>-3.0000000000000027E-2</v>
      </c>
      <c r="R505">
        <v>12.65</v>
      </c>
      <c r="S505">
        <v>-1.2650000000000001</v>
      </c>
      <c r="T505">
        <f t="shared" si="116"/>
        <v>-0.62200000000000011</v>
      </c>
      <c r="U505">
        <v>35.224999999999994</v>
      </c>
      <c r="V505">
        <f>U505/2</f>
        <v>17.612499999999997</v>
      </c>
      <c r="W505">
        <f>V505/10</f>
        <v>1.7612499999999998</v>
      </c>
      <c r="X505">
        <f t="shared" si="110"/>
        <v>9.7452170887343712</v>
      </c>
      <c r="Y505">
        <f t="shared" si="115"/>
        <v>-3.7688442211055308E-2</v>
      </c>
      <c r="Z505" t="e">
        <f t="shared" si="105"/>
        <v>#NUM!</v>
      </c>
      <c r="AA505" t="e">
        <f t="shared" si="106"/>
        <v>#NUM!</v>
      </c>
      <c r="AB505" t="e">
        <f t="shared" si="107"/>
        <v>#NUM!</v>
      </c>
      <c r="AC505" t="e">
        <f t="shared" si="108"/>
        <v>#NUM!</v>
      </c>
      <c r="AD505" t="e">
        <f t="shared" si="113"/>
        <v>#NUM!</v>
      </c>
      <c r="AE505">
        <v>32.178800000000003</v>
      </c>
    </row>
    <row r="506" spans="1:31" x14ac:dyDescent="0.35">
      <c r="A506">
        <v>44806</v>
      </c>
      <c r="B506" s="2">
        <v>44806</v>
      </c>
      <c r="C506" t="s">
        <v>18</v>
      </c>
      <c r="D506" t="s">
        <v>232</v>
      </c>
      <c r="E506" t="s">
        <v>86</v>
      </c>
      <c r="F506" t="s">
        <v>46</v>
      </c>
      <c r="G506">
        <v>3</v>
      </c>
      <c r="H506" t="s">
        <v>25</v>
      </c>
      <c r="I506" t="s">
        <v>93</v>
      </c>
      <c r="J506" t="s">
        <v>409</v>
      </c>
      <c r="K506" t="s">
        <v>59</v>
      </c>
      <c r="L506">
        <v>0.89400000000000002</v>
      </c>
      <c r="M506">
        <v>19.670000000000002</v>
      </c>
      <c r="N506">
        <v>-1.9670000000000001</v>
      </c>
      <c r="O506" t="s">
        <v>224</v>
      </c>
      <c r="P506">
        <v>0.83099999999999996</v>
      </c>
      <c r="Q506">
        <v>6.3000000000000056E-2</v>
      </c>
      <c r="R506">
        <v>26.01</v>
      </c>
      <c r="S506">
        <v>-2.601</v>
      </c>
      <c r="T506">
        <f t="shared" si="116"/>
        <v>-0.6339999999999999</v>
      </c>
      <c r="U506">
        <v>35.224999999999994</v>
      </c>
      <c r="V506">
        <f>U506/2</f>
        <v>17.612499999999997</v>
      </c>
      <c r="W506">
        <f>V506/10</f>
        <v>1.7612499999999998</v>
      </c>
      <c r="X506">
        <f t="shared" si="110"/>
        <v>9.7452170887343712</v>
      </c>
      <c r="Y506">
        <f>(P506-L506)/L506</f>
        <v>-7.0469798657718186E-2</v>
      </c>
      <c r="Z506" t="e">
        <f t="shared" si="105"/>
        <v>#NUM!</v>
      </c>
      <c r="AA506" t="e">
        <f t="shared" si="106"/>
        <v>#NUM!</v>
      </c>
      <c r="AB506" t="e">
        <f t="shared" si="107"/>
        <v>#NUM!</v>
      </c>
      <c r="AC506" t="e">
        <f t="shared" si="108"/>
        <v>#NUM!</v>
      </c>
      <c r="AD506" t="e">
        <f t="shared" si="113"/>
        <v>#NUM!</v>
      </c>
      <c r="AE506">
        <v>32.178800000000003</v>
      </c>
    </row>
    <row r="507" spans="1:31" hidden="1" x14ac:dyDescent="0.35">
      <c r="A507">
        <v>44720</v>
      </c>
      <c r="B507" s="2">
        <v>44720</v>
      </c>
      <c r="C507" t="s">
        <v>18</v>
      </c>
      <c r="D507" t="s">
        <v>19</v>
      </c>
      <c r="E507" t="s">
        <v>86</v>
      </c>
      <c r="F507" t="s">
        <v>46</v>
      </c>
      <c r="G507">
        <v>11</v>
      </c>
      <c r="H507" t="s">
        <v>43</v>
      </c>
      <c r="I507" t="s">
        <v>92</v>
      </c>
      <c r="J507" t="s">
        <v>408</v>
      </c>
      <c r="K507" t="s">
        <v>99</v>
      </c>
      <c r="L507">
        <v>0.54900000000000004</v>
      </c>
      <c r="M507">
        <v>6.83</v>
      </c>
      <c r="N507">
        <v>-0.68300000000000005</v>
      </c>
      <c r="O507" t="s">
        <v>100</v>
      </c>
      <c r="P507">
        <v>0.69399999999999995</v>
      </c>
      <c r="Q507">
        <v>-0.14499999999999991</v>
      </c>
      <c r="R507">
        <v>9.06</v>
      </c>
      <c r="S507">
        <v>-0.90600000000000003</v>
      </c>
      <c r="T507">
        <f t="shared" si="116"/>
        <v>-0.22299999999999998</v>
      </c>
      <c r="U507">
        <v>43.25</v>
      </c>
      <c r="V507">
        <f>U507/(2*3.14)</f>
        <v>6.8869426751592355</v>
      </c>
      <c r="W507">
        <f>V507</f>
        <v>6.8869426751592355</v>
      </c>
      <c r="X507">
        <f t="shared" si="110"/>
        <v>149.00554901758184</v>
      </c>
      <c r="Y507">
        <f>(L507-P507)/P507</f>
        <v>-0.20893371757925061</v>
      </c>
      <c r="Z507" t="e">
        <f t="shared" si="105"/>
        <v>#NUM!</v>
      </c>
      <c r="AA507" t="e">
        <f t="shared" si="106"/>
        <v>#NUM!</v>
      </c>
      <c r="AB507" t="e">
        <f t="shared" si="107"/>
        <v>#NUM!</v>
      </c>
      <c r="AC507" t="e">
        <f t="shared" si="108"/>
        <v>#NUM!</v>
      </c>
      <c r="AD507" t="e">
        <f t="shared" si="113"/>
        <v>#NUM!</v>
      </c>
      <c r="AE507">
        <v>32.178800000000003</v>
      </c>
    </row>
    <row r="508" spans="1:31" hidden="1" x14ac:dyDescent="0.35">
      <c r="A508">
        <v>44735</v>
      </c>
      <c r="B508" s="2">
        <v>44735</v>
      </c>
      <c r="C508" t="s">
        <v>18</v>
      </c>
      <c r="D508" t="s">
        <v>141</v>
      </c>
      <c r="E508" t="s">
        <v>86</v>
      </c>
      <c r="F508" t="s">
        <v>46</v>
      </c>
      <c r="G508">
        <v>9</v>
      </c>
      <c r="H508" t="s">
        <v>43</v>
      </c>
      <c r="I508" t="s">
        <v>92</v>
      </c>
      <c r="J508" t="s">
        <v>408</v>
      </c>
      <c r="K508" t="s">
        <v>150</v>
      </c>
      <c r="L508">
        <v>0.76100000000000001</v>
      </c>
      <c r="M508">
        <v>5.23</v>
      </c>
      <c r="N508">
        <v>-0.52300000000000002</v>
      </c>
      <c r="O508" t="s">
        <v>151</v>
      </c>
      <c r="P508">
        <v>0.83299999999999996</v>
      </c>
      <c r="Q508">
        <v>-7.1999999999999953E-2</v>
      </c>
      <c r="S508">
        <v>0</v>
      </c>
      <c r="T508">
        <f t="shared" si="116"/>
        <v>0.52300000000000002</v>
      </c>
      <c r="U508">
        <v>43.25</v>
      </c>
      <c r="V508">
        <f>U508/(2*3.14)</f>
        <v>6.8869426751592355</v>
      </c>
      <c r="W508">
        <f>V508</f>
        <v>6.8869426751592355</v>
      </c>
      <c r="X508">
        <f t="shared" si="110"/>
        <v>149.00554901758184</v>
      </c>
      <c r="Y508">
        <f>(P508-L508)/L508</f>
        <v>9.4612352168199673E-2</v>
      </c>
      <c r="Z508">
        <f t="shared" ref="Z508:Z571" si="117">119*(10^-6)*(Y508^1.231)</f>
        <v>6.53038448991058E-6</v>
      </c>
      <c r="AA508">
        <f t="shared" ref="AA508:AA571" si="118">Z508*10^6</f>
        <v>6.5303844899105803</v>
      </c>
      <c r="AB508">
        <f t="shared" ref="AB508:AB571" si="119">Z508*(X508/10000)</f>
        <v>9.7306352621502713E-8</v>
      </c>
      <c r="AC508">
        <f t="shared" ref="AC508:AC571" si="120">AA508*(X508/10000)</f>
        <v>9.7306352621502709E-2</v>
      </c>
      <c r="AD508">
        <f t="shared" si="113"/>
        <v>0.18605421151338949</v>
      </c>
      <c r="AE508">
        <v>32.178800000000003</v>
      </c>
    </row>
    <row r="509" spans="1:31" hidden="1" x14ac:dyDescent="0.35">
      <c r="A509">
        <v>44747</v>
      </c>
      <c r="B509" s="2">
        <v>44747</v>
      </c>
      <c r="C509" t="s">
        <v>18</v>
      </c>
      <c r="D509" t="s">
        <v>155</v>
      </c>
      <c r="E509" t="s">
        <v>86</v>
      </c>
      <c r="F509" t="s">
        <v>46</v>
      </c>
      <c r="G509">
        <v>3</v>
      </c>
      <c r="H509" t="s">
        <v>43</v>
      </c>
      <c r="I509" t="s">
        <v>92</v>
      </c>
      <c r="J509" t="s">
        <v>408</v>
      </c>
      <c r="K509" t="s">
        <v>161</v>
      </c>
      <c r="L509" t="s">
        <v>50</v>
      </c>
      <c r="M509">
        <v>7.53</v>
      </c>
      <c r="N509">
        <v>-0.753</v>
      </c>
      <c r="O509" t="s">
        <v>162</v>
      </c>
      <c r="P509" t="s">
        <v>50</v>
      </c>
      <c r="Q509" t="e">
        <v>#VALUE!</v>
      </c>
      <c r="R509">
        <v>10.35</v>
      </c>
      <c r="S509">
        <v>-1.0349999999999999</v>
      </c>
      <c r="T509">
        <f t="shared" si="116"/>
        <v>-0.28199999999999992</v>
      </c>
      <c r="U509">
        <v>43.25</v>
      </c>
      <c r="V509">
        <f>U509/(2*3.14)</f>
        <v>6.8869426751592355</v>
      </c>
      <c r="W509">
        <f>V509</f>
        <v>6.8869426751592355</v>
      </c>
      <c r="X509">
        <f t="shared" si="110"/>
        <v>149.00554901758184</v>
      </c>
      <c r="Y509" t="e">
        <f>(P509-L509)/L509</f>
        <v>#VALUE!</v>
      </c>
      <c r="Z509" t="e">
        <f t="shared" si="117"/>
        <v>#VALUE!</v>
      </c>
      <c r="AA509" t="e">
        <f t="shared" si="118"/>
        <v>#VALUE!</v>
      </c>
      <c r="AB509" t="e">
        <f t="shared" si="119"/>
        <v>#VALUE!</v>
      </c>
      <c r="AC509" t="e">
        <f t="shared" si="120"/>
        <v>#VALUE!</v>
      </c>
      <c r="AD509">
        <v>0</v>
      </c>
      <c r="AE509">
        <v>32.178800000000003</v>
      </c>
    </row>
    <row r="510" spans="1:31" hidden="1" x14ac:dyDescent="0.35">
      <c r="A510">
        <v>44762</v>
      </c>
      <c r="B510" s="2">
        <v>44762</v>
      </c>
      <c r="C510" t="s">
        <v>18</v>
      </c>
      <c r="D510" t="s">
        <v>181</v>
      </c>
      <c r="E510" t="s">
        <v>86</v>
      </c>
      <c r="F510" t="s">
        <v>46</v>
      </c>
      <c r="G510">
        <v>7</v>
      </c>
      <c r="H510" t="s">
        <v>43</v>
      </c>
      <c r="I510" t="s">
        <v>92</v>
      </c>
      <c r="J510" t="s">
        <v>408</v>
      </c>
      <c r="K510" t="s">
        <v>182</v>
      </c>
      <c r="L510" t="s">
        <v>50</v>
      </c>
      <c r="N510">
        <v>0</v>
      </c>
      <c r="O510" t="s">
        <v>154</v>
      </c>
      <c r="P510" t="s">
        <v>103</v>
      </c>
      <c r="Q510" t="e">
        <v>#VALUE!</v>
      </c>
      <c r="S510">
        <v>0</v>
      </c>
      <c r="T510">
        <f t="shared" si="116"/>
        <v>0</v>
      </c>
      <c r="U510">
        <v>43.25</v>
      </c>
      <c r="V510">
        <f>U510/(2*3.14)</f>
        <v>6.8869426751592355</v>
      </c>
      <c r="W510">
        <f>V510</f>
        <v>6.8869426751592355</v>
      </c>
      <c r="X510">
        <f t="shared" si="110"/>
        <v>149.00554901758184</v>
      </c>
      <c r="Y510" t="e">
        <f>(P510-L510)/L510</f>
        <v>#VALUE!</v>
      </c>
      <c r="Z510" t="e">
        <f t="shared" si="117"/>
        <v>#VALUE!</v>
      </c>
      <c r="AA510" t="e">
        <f t="shared" si="118"/>
        <v>#VALUE!</v>
      </c>
      <c r="AB510" t="e">
        <f t="shared" si="119"/>
        <v>#VALUE!</v>
      </c>
      <c r="AC510" t="e">
        <f t="shared" si="120"/>
        <v>#VALUE!</v>
      </c>
      <c r="AD510" t="e">
        <f t="shared" ref="AD510:AD541" si="121">AC510/ABS(T510)</f>
        <v>#VALUE!</v>
      </c>
      <c r="AE510">
        <v>32.178800000000003</v>
      </c>
    </row>
    <row r="511" spans="1:31" hidden="1" x14ac:dyDescent="0.35">
      <c r="A511">
        <v>44779</v>
      </c>
      <c r="B511" s="2">
        <v>44779</v>
      </c>
      <c r="C511" t="s">
        <v>18</v>
      </c>
      <c r="D511" t="s">
        <v>196</v>
      </c>
      <c r="E511" t="s">
        <v>86</v>
      </c>
      <c r="F511" t="s">
        <v>46</v>
      </c>
      <c r="G511">
        <v>3</v>
      </c>
      <c r="H511" t="s">
        <v>43</v>
      </c>
      <c r="I511" t="s">
        <v>92</v>
      </c>
      <c r="J511" t="s">
        <v>408</v>
      </c>
      <c r="K511" t="s">
        <v>150</v>
      </c>
      <c r="L511">
        <v>1.0820000000000001</v>
      </c>
      <c r="M511">
        <v>5.12</v>
      </c>
      <c r="N511">
        <v>-0.51200000000000001</v>
      </c>
      <c r="O511" t="s">
        <v>211</v>
      </c>
      <c r="P511">
        <v>0.98299999999999998</v>
      </c>
      <c r="Q511">
        <v>9.9000000000000088E-2</v>
      </c>
      <c r="R511">
        <v>10.73</v>
      </c>
      <c r="S511">
        <v>-1.073</v>
      </c>
      <c r="T511">
        <f t="shared" si="116"/>
        <v>-0.56099999999999994</v>
      </c>
      <c r="U511">
        <v>136.9</v>
      </c>
      <c r="V511">
        <f>U511/2</f>
        <v>68.45</v>
      </c>
      <c r="W511">
        <f>V511/10</f>
        <v>6.8450000000000006</v>
      </c>
      <c r="X511">
        <f t="shared" si="110"/>
        <v>147.19613639975</v>
      </c>
      <c r="Y511">
        <f>(P511-L511)/L511</f>
        <v>-9.1497227356746841E-2</v>
      </c>
      <c r="Z511" t="e">
        <f t="shared" si="117"/>
        <v>#NUM!</v>
      </c>
      <c r="AA511" t="e">
        <f t="shared" si="118"/>
        <v>#NUM!</v>
      </c>
      <c r="AB511" t="e">
        <f t="shared" si="119"/>
        <v>#NUM!</v>
      </c>
      <c r="AC511" t="e">
        <f t="shared" si="120"/>
        <v>#NUM!</v>
      </c>
      <c r="AD511" t="e">
        <f t="shared" si="121"/>
        <v>#NUM!</v>
      </c>
      <c r="AE511">
        <v>32.178800000000003</v>
      </c>
    </row>
    <row r="512" spans="1:31" hidden="1" x14ac:dyDescent="0.35">
      <c r="A512">
        <v>44791</v>
      </c>
      <c r="B512" s="2">
        <v>44791</v>
      </c>
      <c r="C512" t="s">
        <v>18</v>
      </c>
      <c r="D512" t="s">
        <v>214</v>
      </c>
      <c r="E512" t="s">
        <v>86</v>
      </c>
      <c r="F512" t="s">
        <v>46</v>
      </c>
      <c r="G512">
        <v>9</v>
      </c>
      <c r="H512" t="s">
        <v>43</v>
      </c>
      <c r="I512" t="s">
        <v>92</v>
      </c>
      <c r="J512" t="s">
        <v>408</v>
      </c>
      <c r="K512" t="s">
        <v>23</v>
      </c>
      <c r="L512">
        <v>0.98399999999999999</v>
      </c>
      <c r="M512">
        <v>5.56</v>
      </c>
      <c r="N512">
        <v>-0.55599999999999994</v>
      </c>
      <c r="O512" t="s">
        <v>224</v>
      </c>
      <c r="P512">
        <v>0.93200000000000005</v>
      </c>
      <c r="Q512">
        <v>5.1999999999999935E-2</v>
      </c>
      <c r="R512">
        <v>12.01</v>
      </c>
      <c r="S512">
        <v>-1.2010000000000001</v>
      </c>
      <c r="T512">
        <f t="shared" si="116"/>
        <v>-0.64500000000000013</v>
      </c>
      <c r="U512">
        <v>136.9</v>
      </c>
      <c r="V512">
        <f>U512/2</f>
        <v>68.45</v>
      </c>
      <c r="W512">
        <f>V512/10</f>
        <v>6.8450000000000006</v>
      </c>
      <c r="X512">
        <f t="shared" si="110"/>
        <v>147.19613639975</v>
      </c>
      <c r="Y512">
        <f>(L512-P512)/P512</f>
        <v>5.579399141630894E-2</v>
      </c>
      <c r="Z512">
        <f t="shared" si="117"/>
        <v>3.4087573650542428E-6</v>
      </c>
      <c r="AA512">
        <f t="shared" si="118"/>
        <v>3.4087573650542429</v>
      </c>
      <c r="AB512">
        <f t="shared" si="119"/>
        <v>5.017559140601767E-8</v>
      </c>
      <c r="AC512">
        <f t="shared" si="120"/>
        <v>5.0175591406017669E-2</v>
      </c>
      <c r="AD512">
        <f t="shared" si="121"/>
        <v>7.7791614582973109E-2</v>
      </c>
      <c r="AE512">
        <v>32.178800000000003</v>
      </c>
    </row>
    <row r="513" spans="1:31" x14ac:dyDescent="0.35">
      <c r="A513">
        <v>44806</v>
      </c>
      <c r="B513" s="2">
        <v>44806</v>
      </c>
      <c r="C513" t="s">
        <v>18</v>
      </c>
      <c r="D513" t="s">
        <v>232</v>
      </c>
      <c r="E513" t="s">
        <v>86</v>
      </c>
      <c r="F513" t="s">
        <v>46</v>
      </c>
      <c r="G513">
        <v>15</v>
      </c>
      <c r="H513" t="s">
        <v>43</v>
      </c>
      <c r="I513" t="s">
        <v>92</v>
      </c>
      <c r="J513" t="s">
        <v>408</v>
      </c>
      <c r="K513" t="s">
        <v>235</v>
      </c>
      <c r="L513">
        <v>0.94499999999999995</v>
      </c>
      <c r="M513">
        <v>9.56</v>
      </c>
      <c r="N513">
        <v>-0.95600000000000007</v>
      </c>
      <c r="O513" t="s">
        <v>243</v>
      </c>
      <c r="P513">
        <v>1.0840000000000001</v>
      </c>
      <c r="Q513">
        <v>-0.13900000000000012</v>
      </c>
      <c r="R513">
        <v>12.87</v>
      </c>
      <c r="S513">
        <v>-1.2869999999999999</v>
      </c>
      <c r="T513">
        <f t="shared" si="116"/>
        <v>-0.33099999999999985</v>
      </c>
      <c r="U513">
        <v>136.9</v>
      </c>
      <c r="V513">
        <f>U513/2</f>
        <v>68.45</v>
      </c>
      <c r="W513">
        <f>V513/10</f>
        <v>6.8450000000000006</v>
      </c>
      <c r="X513">
        <f t="shared" si="110"/>
        <v>147.19613639975</v>
      </c>
      <c r="Y513">
        <f>(L513-P513)/P513</f>
        <v>-0.12822878228782297</v>
      </c>
      <c r="Z513" t="e">
        <f t="shared" si="117"/>
        <v>#NUM!</v>
      </c>
      <c r="AA513" t="e">
        <f t="shared" si="118"/>
        <v>#NUM!</v>
      </c>
      <c r="AB513" t="e">
        <f t="shared" si="119"/>
        <v>#NUM!</v>
      </c>
      <c r="AC513" t="e">
        <f t="shared" si="120"/>
        <v>#NUM!</v>
      </c>
      <c r="AD513" t="e">
        <f t="shared" si="121"/>
        <v>#NUM!</v>
      </c>
      <c r="AE513">
        <v>32.178800000000003</v>
      </c>
    </row>
    <row r="514" spans="1:31" hidden="1" x14ac:dyDescent="0.35">
      <c r="A514">
        <v>44720</v>
      </c>
      <c r="B514" s="2">
        <v>44720</v>
      </c>
      <c r="C514" t="s">
        <v>18</v>
      </c>
      <c r="D514" t="s">
        <v>19</v>
      </c>
      <c r="E514" t="s">
        <v>86</v>
      </c>
      <c r="F514" t="s">
        <v>46</v>
      </c>
      <c r="G514">
        <v>15</v>
      </c>
      <c r="H514" t="s">
        <v>43</v>
      </c>
      <c r="I514" t="s">
        <v>102</v>
      </c>
      <c r="J514" t="s">
        <v>407</v>
      </c>
      <c r="K514" t="s">
        <v>99</v>
      </c>
      <c r="L514" t="s">
        <v>103</v>
      </c>
      <c r="M514">
        <v>8.52</v>
      </c>
      <c r="N514">
        <v>-0.85199999999999998</v>
      </c>
      <c r="O514" t="s">
        <v>100</v>
      </c>
      <c r="P514" t="s">
        <v>51</v>
      </c>
      <c r="Q514" t="e">
        <v>#VALUE!</v>
      </c>
      <c r="R514">
        <v>4.13</v>
      </c>
      <c r="S514">
        <v>-0.41299999999999998</v>
      </c>
      <c r="T514">
        <f t="shared" si="116"/>
        <v>0.439</v>
      </c>
      <c r="U514">
        <v>47.75</v>
      </c>
      <c r="V514">
        <f>U514/(2*3.14)</f>
        <v>7.6035031847133752</v>
      </c>
      <c r="W514">
        <f>V514</f>
        <v>7.6035031847133752</v>
      </c>
      <c r="X514">
        <f t="shared" ref="X514:X577" si="122">(W514^2)*3.14159</f>
        <v>181.62556161951292</v>
      </c>
      <c r="Y514" t="e">
        <f>(L514-P514)/P514</f>
        <v>#VALUE!</v>
      </c>
      <c r="Z514" t="e">
        <f t="shared" si="117"/>
        <v>#VALUE!</v>
      </c>
      <c r="AA514" t="e">
        <f t="shared" si="118"/>
        <v>#VALUE!</v>
      </c>
      <c r="AB514" t="e">
        <f t="shared" si="119"/>
        <v>#VALUE!</v>
      </c>
      <c r="AC514" t="e">
        <f t="shared" si="120"/>
        <v>#VALUE!</v>
      </c>
      <c r="AD514" t="e">
        <f t="shared" si="121"/>
        <v>#VALUE!</v>
      </c>
      <c r="AE514">
        <v>32.178800000000003</v>
      </c>
    </row>
    <row r="515" spans="1:31" hidden="1" x14ac:dyDescent="0.35">
      <c r="A515">
        <v>44735</v>
      </c>
      <c r="B515" s="2">
        <v>44735</v>
      </c>
      <c r="C515" t="s">
        <v>18</v>
      </c>
      <c r="D515" t="s">
        <v>141</v>
      </c>
      <c r="E515" t="s">
        <v>86</v>
      </c>
      <c r="F515" t="s">
        <v>46</v>
      </c>
      <c r="G515">
        <v>13</v>
      </c>
      <c r="H515" t="s">
        <v>43</v>
      </c>
      <c r="I515" t="s">
        <v>102</v>
      </c>
      <c r="J515" t="s">
        <v>407</v>
      </c>
      <c r="K515" t="s">
        <v>150</v>
      </c>
      <c r="L515" t="s">
        <v>103</v>
      </c>
      <c r="M515" t="s">
        <v>103</v>
      </c>
      <c r="N515" t="e">
        <v>#VALUE!</v>
      </c>
      <c r="O515" t="s">
        <v>151</v>
      </c>
      <c r="P515" t="s">
        <v>51</v>
      </c>
      <c r="Q515" t="e">
        <v>#VALUE!</v>
      </c>
      <c r="S515">
        <v>0</v>
      </c>
      <c r="T515" t="e">
        <f t="shared" si="116"/>
        <v>#VALUE!</v>
      </c>
      <c r="U515">
        <v>47.75</v>
      </c>
      <c r="V515">
        <f>U515/(2*3.14)</f>
        <v>7.6035031847133752</v>
      </c>
      <c r="W515">
        <f>V515</f>
        <v>7.6035031847133752</v>
      </c>
      <c r="X515">
        <f t="shared" si="122"/>
        <v>181.62556161951292</v>
      </c>
      <c r="Y515" t="e">
        <f>(P515-L515)/L515</f>
        <v>#VALUE!</v>
      </c>
      <c r="Z515" t="e">
        <f t="shared" si="117"/>
        <v>#VALUE!</v>
      </c>
      <c r="AA515" t="e">
        <f t="shared" si="118"/>
        <v>#VALUE!</v>
      </c>
      <c r="AB515" t="e">
        <f t="shared" si="119"/>
        <v>#VALUE!</v>
      </c>
      <c r="AC515" t="e">
        <f t="shared" si="120"/>
        <v>#VALUE!</v>
      </c>
      <c r="AD515" t="e">
        <f t="shared" si="121"/>
        <v>#VALUE!</v>
      </c>
      <c r="AE515">
        <v>32.178800000000003</v>
      </c>
    </row>
    <row r="516" spans="1:31" hidden="1" x14ac:dyDescent="0.35">
      <c r="A516">
        <v>44747</v>
      </c>
      <c r="B516" s="2">
        <v>44747</v>
      </c>
      <c r="C516" t="s">
        <v>18</v>
      </c>
      <c r="D516" t="s">
        <v>155</v>
      </c>
      <c r="E516" t="s">
        <v>86</v>
      </c>
      <c r="F516" t="s">
        <v>46</v>
      </c>
      <c r="G516">
        <v>1</v>
      </c>
      <c r="H516" t="s">
        <v>43</v>
      </c>
      <c r="I516" t="s">
        <v>102</v>
      </c>
      <c r="J516" t="s">
        <v>407</v>
      </c>
      <c r="K516" t="s">
        <v>161</v>
      </c>
      <c r="L516">
        <v>0.67500000000000004</v>
      </c>
      <c r="M516">
        <v>7.95</v>
      </c>
      <c r="N516">
        <v>-0.79500000000000004</v>
      </c>
      <c r="O516" t="s">
        <v>162</v>
      </c>
      <c r="P516">
        <v>0.85499999999999998</v>
      </c>
      <c r="Q516">
        <v>-0.17999999999999994</v>
      </c>
      <c r="R516">
        <v>10.78</v>
      </c>
      <c r="S516">
        <v>-1.0779999999999998</v>
      </c>
      <c r="T516">
        <f t="shared" si="116"/>
        <v>-0.28299999999999981</v>
      </c>
      <c r="U516">
        <v>47.75</v>
      </c>
      <c r="V516">
        <f>U516/(2*3.14)</f>
        <v>7.6035031847133752</v>
      </c>
      <c r="W516">
        <f>V516</f>
        <v>7.6035031847133752</v>
      </c>
      <c r="X516">
        <f t="shared" si="122"/>
        <v>181.62556161951292</v>
      </c>
      <c r="Y516">
        <f>(L516-P516)/P516</f>
        <v>-0.21052631578947362</v>
      </c>
      <c r="Z516" t="e">
        <f t="shared" si="117"/>
        <v>#NUM!</v>
      </c>
      <c r="AA516" t="e">
        <f t="shared" si="118"/>
        <v>#NUM!</v>
      </c>
      <c r="AB516" t="e">
        <f t="shared" si="119"/>
        <v>#NUM!</v>
      </c>
      <c r="AC516" t="e">
        <f t="shared" si="120"/>
        <v>#NUM!</v>
      </c>
      <c r="AD516" t="e">
        <f t="shared" si="121"/>
        <v>#NUM!</v>
      </c>
      <c r="AE516">
        <v>32.178800000000003</v>
      </c>
    </row>
    <row r="517" spans="1:31" hidden="1" x14ac:dyDescent="0.35">
      <c r="A517">
        <v>44763</v>
      </c>
      <c r="B517" s="2">
        <v>44763</v>
      </c>
      <c r="C517" t="s">
        <v>18</v>
      </c>
      <c r="D517" t="s">
        <v>181</v>
      </c>
      <c r="E517" t="s">
        <v>86</v>
      </c>
      <c r="F517" t="s">
        <v>46</v>
      </c>
      <c r="G517">
        <v>1</v>
      </c>
      <c r="H517" t="s">
        <v>43</v>
      </c>
      <c r="I517" t="s">
        <v>102</v>
      </c>
      <c r="J517" t="s">
        <v>407</v>
      </c>
      <c r="K517" t="s">
        <v>186</v>
      </c>
      <c r="L517">
        <v>0.77500000000000002</v>
      </c>
      <c r="M517">
        <v>6.94</v>
      </c>
      <c r="N517">
        <v>-0.69400000000000006</v>
      </c>
      <c r="O517" t="s">
        <v>187</v>
      </c>
      <c r="P517">
        <v>0.84799999999999998</v>
      </c>
      <c r="Q517">
        <v>-7.2999999999999954E-2</v>
      </c>
      <c r="R517">
        <v>4.7699999999999996</v>
      </c>
      <c r="S517">
        <v>-0.47699999999999998</v>
      </c>
      <c r="T517">
        <f t="shared" si="116"/>
        <v>0.21700000000000008</v>
      </c>
      <c r="U517">
        <v>47.75</v>
      </c>
      <c r="V517">
        <f>U517/(2*3.14)</f>
        <v>7.6035031847133752</v>
      </c>
      <c r="W517">
        <f>V517</f>
        <v>7.6035031847133752</v>
      </c>
      <c r="X517">
        <f t="shared" si="122"/>
        <v>181.62556161951292</v>
      </c>
      <c r="Y517">
        <f>(L517-P517)/P517</f>
        <v>-8.6084905660377312E-2</v>
      </c>
      <c r="Z517" t="e">
        <f t="shared" si="117"/>
        <v>#NUM!</v>
      </c>
      <c r="AA517" t="e">
        <f t="shared" si="118"/>
        <v>#NUM!</v>
      </c>
      <c r="AB517" t="e">
        <f t="shared" si="119"/>
        <v>#NUM!</v>
      </c>
      <c r="AC517" t="e">
        <f t="shared" si="120"/>
        <v>#NUM!</v>
      </c>
      <c r="AD517" t="e">
        <f t="shared" si="121"/>
        <v>#NUM!</v>
      </c>
      <c r="AE517">
        <v>32.178800000000003</v>
      </c>
    </row>
    <row r="518" spans="1:31" hidden="1" x14ac:dyDescent="0.35">
      <c r="A518">
        <v>44779</v>
      </c>
      <c r="B518" s="2">
        <v>44779</v>
      </c>
      <c r="C518" t="s">
        <v>18</v>
      </c>
      <c r="D518" t="s">
        <v>196</v>
      </c>
      <c r="E518" t="s">
        <v>86</v>
      </c>
      <c r="F518" t="s">
        <v>46</v>
      </c>
      <c r="G518">
        <v>5</v>
      </c>
      <c r="H518" t="s">
        <v>43</v>
      </c>
      <c r="I518" t="s">
        <v>102</v>
      </c>
      <c r="J518" t="s">
        <v>407</v>
      </c>
      <c r="K518" t="s">
        <v>150</v>
      </c>
      <c r="L518">
        <v>0.76600000000000001</v>
      </c>
      <c r="M518">
        <v>6.34</v>
      </c>
      <c r="N518">
        <v>-0.63400000000000001</v>
      </c>
      <c r="O518" t="s">
        <v>211</v>
      </c>
      <c r="P518">
        <v>0.69299999999999995</v>
      </c>
      <c r="Q518">
        <v>7.3000000000000065E-2</v>
      </c>
      <c r="R518">
        <v>7.34</v>
      </c>
      <c r="S518">
        <v>-0.73399999999999999</v>
      </c>
      <c r="T518">
        <f t="shared" si="116"/>
        <v>-9.9999999999999978E-2</v>
      </c>
      <c r="U518">
        <v>150.27499999999998</v>
      </c>
      <c r="V518">
        <f>U518/2</f>
        <v>75.137499999999989</v>
      </c>
      <c r="W518">
        <f>V518/10</f>
        <v>7.513749999999999</v>
      </c>
      <c r="X518">
        <f t="shared" si="122"/>
        <v>177.36298439435933</v>
      </c>
      <c r="Y518">
        <f>(L518-P518)/P518</f>
        <v>0.10533910533910544</v>
      </c>
      <c r="Z518">
        <f t="shared" si="117"/>
        <v>7.4534062015281323E-6</v>
      </c>
      <c r="AA518">
        <f t="shared" si="118"/>
        <v>7.4534062015281322</v>
      </c>
      <c r="AB518">
        <f t="shared" si="119"/>
        <v>1.3219583678064551E-7</v>
      </c>
      <c r="AC518">
        <f t="shared" si="120"/>
        <v>0.1321958367806455</v>
      </c>
      <c r="AD518">
        <f t="shared" si="121"/>
        <v>1.3219583678064553</v>
      </c>
    </row>
    <row r="519" spans="1:31" hidden="1" x14ac:dyDescent="0.35">
      <c r="A519">
        <v>44791</v>
      </c>
      <c r="B519" s="2">
        <v>44791</v>
      </c>
      <c r="C519" t="s">
        <v>18</v>
      </c>
      <c r="D519" t="s">
        <v>214</v>
      </c>
      <c r="E519" t="s">
        <v>86</v>
      </c>
      <c r="F519" t="s">
        <v>46</v>
      </c>
      <c r="G519">
        <v>13</v>
      </c>
      <c r="H519" t="s">
        <v>43</v>
      </c>
      <c r="I519" t="s">
        <v>102</v>
      </c>
      <c r="J519" t="s">
        <v>407</v>
      </c>
      <c r="K519" t="s">
        <v>23</v>
      </c>
      <c r="L519">
        <v>0.71799999999999997</v>
      </c>
      <c r="M519">
        <v>4.75</v>
      </c>
      <c r="N519">
        <v>-0.47499999999999998</v>
      </c>
      <c r="O519" t="s">
        <v>224</v>
      </c>
      <c r="P519">
        <v>0.73399999999999999</v>
      </c>
      <c r="Q519">
        <v>-1.6000000000000014E-2</v>
      </c>
      <c r="R519">
        <v>12.54</v>
      </c>
      <c r="S519">
        <v>-1.254</v>
      </c>
      <c r="T519">
        <f t="shared" si="116"/>
        <v>-0.77900000000000003</v>
      </c>
      <c r="U519">
        <v>150.27499999999998</v>
      </c>
      <c r="V519">
        <f>U519/2</f>
        <v>75.137499999999989</v>
      </c>
      <c r="W519">
        <f>V519/10</f>
        <v>7.513749999999999</v>
      </c>
      <c r="X519">
        <f t="shared" si="122"/>
        <v>177.36298439435933</v>
      </c>
      <c r="Y519">
        <f>(P519-L519)/L519</f>
        <v>2.2284122562674116E-2</v>
      </c>
      <c r="Z519">
        <f t="shared" si="117"/>
        <v>1.1013604305412974E-6</v>
      </c>
      <c r="AA519">
        <f t="shared" si="118"/>
        <v>1.1013604305412974</v>
      </c>
      <c r="AB519">
        <f t="shared" si="119"/>
        <v>1.9534057285466101E-8</v>
      </c>
      <c r="AC519">
        <f t="shared" si="120"/>
        <v>1.9534057285466099E-2</v>
      </c>
      <c r="AD519">
        <f t="shared" si="121"/>
        <v>2.5075811662986006E-2</v>
      </c>
    </row>
    <row r="520" spans="1:31" x14ac:dyDescent="0.35">
      <c r="A520">
        <v>44806</v>
      </c>
      <c r="B520" s="2">
        <v>44806</v>
      </c>
      <c r="C520" t="s">
        <v>18</v>
      </c>
      <c r="D520" t="s">
        <v>232</v>
      </c>
      <c r="E520" t="s">
        <v>86</v>
      </c>
      <c r="F520" t="s">
        <v>46</v>
      </c>
      <c r="G520">
        <v>9</v>
      </c>
      <c r="H520" t="s">
        <v>43</v>
      </c>
      <c r="I520" t="s">
        <v>102</v>
      </c>
      <c r="J520" t="s">
        <v>407</v>
      </c>
      <c r="K520" t="s">
        <v>235</v>
      </c>
      <c r="L520">
        <v>0.71499999999999997</v>
      </c>
      <c r="M520">
        <v>10.82</v>
      </c>
      <c r="N520">
        <v>-1.0820000000000001</v>
      </c>
      <c r="O520" t="s">
        <v>243</v>
      </c>
      <c r="P520">
        <v>0.65800000000000003</v>
      </c>
      <c r="Q520">
        <v>5.699999999999994E-2</v>
      </c>
      <c r="R520">
        <v>12.17</v>
      </c>
      <c r="S520">
        <v>-1.2170000000000001</v>
      </c>
      <c r="T520">
        <f t="shared" si="116"/>
        <v>-0.13500000000000001</v>
      </c>
      <c r="U520">
        <v>150.27499999999998</v>
      </c>
      <c r="V520">
        <f>U520/2</f>
        <v>75.137499999999989</v>
      </c>
      <c r="W520">
        <f>V520/10</f>
        <v>7.513749999999999</v>
      </c>
      <c r="X520">
        <f t="shared" si="122"/>
        <v>177.36298439435933</v>
      </c>
      <c r="Y520">
        <f>(L520-P520)/P520</f>
        <v>8.662613981762908E-2</v>
      </c>
      <c r="Z520">
        <f t="shared" si="117"/>
        <v>5.8585863269711358E-6</v>
      </c>
      <c r="AA520">
        <f t="shared" si="118"/>
        <v>5.8585863269711362</v>
      </c>
      <c r="AB520">
        <f t="shared" si="119"/>
        <v>1.0390963552835886E-7</v>
      </c>
      <c r="AC520">
        <f t="shared" si="120"/>
        <v>0.10390963552835886</v>
      </c>
      <c r="AD520">
        <f t="shared" si="121"/>
        <v>0.76970100391376928</v>
      </c>
    </row>
    <row r="521" spans="1:31" hidden="1" x14ac:dyDescent="0.35">
      <c r="A521">
        <v>44720</v>
      </c>
      <c r="B521" s="2">
        <v>44720</v>
      </c>
      <c r="C521" t="s">
        <v>18</v>
      </c>
      <c r="D521" t="s">
        <v>19</v>
      </c>
      <c r="E521" t="s">
        <v>86</v>
      </c>
      <c r="F521" t="s">
        <v>46</v>
      </c>
      <c r="G521">
        <v>8</v>
      </c>
      <c r="H521" t="s">
        <v>37</v>
      </c>
      <c r="I521" t="s">
        <v>97</v>
      </c>
      <c r="J521" t="s">
        <v>406</v>
      </c>
      <c r="K521" t="s">
        <v>87</v>
      </c>
      <c r="L521">
        <v>0.73599999999999999</v>
      </c>
      <c r="M521">
        <v>7.09</v>
      </c>
      <c r="N521">
        <v>-0.70899999999999996</v>
      </c>
      <c r="O521" t="s">
        <v>88</v>
      </c>
      <c r="P521">
        <v>0.65400000000000003</v>
      </c>
      <c r="Q521">
        <v>8.1999999999999962E-2</v>
      </c>
      <c r="R521">
        <v>15.18</v>
      </c>
      <c r="S521">
        <v>-1.518</v>
      </c>
      <c r="T521">
        <f t="shared" si="116"/>
        <v>-0.80900000000000005</v>
      </c>
      <c r="U521">
        <v>16.5</v>
      </c>
      <c r="V521">
        <f>U521/(2*3.14)</f>
        <v>2.6273885350318471</v>
      </c>
      <c r="W521">
        <f>V521</f>
        <v>2.6273885350318471</v>
      </c>
      <c r="X521">
        <f t="shared" si="122"/>
        <v>21.686931455130026</v>
      </c>
      <c r="Y521">
        <f>(L521-P521)/P521</f>
        <v>0.12538226299694183</v>
      </c>
      <c r="Z521">
        <f t="shared" si="117"/>
        <v>9.2358230894186392E-6</v>
      </c>
      <c r="AA521">
        <f t="shared" si="118"/>
        <v>9.2358230894186395</v>
      </c>
      <c r="AB521">
        <f t="shared" si="119"/>
        <v>2.0029666227192925E-8</v>
      </c>
      <c r="AC521">
        <f t="shared" si="120"/>
        <v>2.0029666227192926E-2</v>
      </c>
      <c r="AD521">
        <f t="shared" si="121"/>
        <v>2.475854910654255E-2</v>
      </c>
    </row>
    <row r="522" spans="1:31" hidden="1" x14ac:dyDescent="0.35">
      <c r="A522">
        <v>44735</v>
      </c>
      <c r="B522" s="2">
        <v>44735</v>
      </c>
      <c r="C522" t="s">
        <v>18</v>
      </c>
      <c r="D522" t="s">
        <v>141</v>
      </c>
      <c r="E522" t="s">
        <v>86</v>
      </c>
      <c r="F522" t="s">
        <v>46</v>
      </c>
      <c r="G522">
        <v>2</v>
      </c>
      <c r="H522" t="s">
        <v>37</v>
      </c>
      <c r="I522" t="s">
        <v>97</v>
      </c>
      <c r="J522" t="s">
        <v>406</v>
      </c>
      <c r="K522" t="s">
        <v>152</v>
      </c>
      <c r="L522">
        <v>0.80800000000000005</v>
      </c>
      <c r="M522">
        <v>11.51</v>
      </c>
      <c r="N522">
        <v>-1.151</v>
      </c>
      <c r="O522" t="s">
        <v>146</v>
      </c>
      <c r="P522">
        <v>0.68300000000000005</v>
      </c>
      <c r="Q522">
        <v>0.125</v>
      </c>
      <c r="S522">
        <v>0</v>
      </c>
      <c r="T522">
        <f t="shared" si="116"/>
        <v>1.151</v>
      </c>
      <c r="U522">
        <v>16.5</v>
      </c>
      <c r="V522">
        <f>U522/(2*3.14)</f>
        <v>2.6273885350318471</v>
      </c>
      <c r="W522">
        <f>V522</f>
        <v>2.6273885350318471</v>
      </c>
      <c r="X522">
        <f t="shared" si="122"/>
        <v>21.686931455130026</v>
      </c>
      <c r="Y522">
        <f>(P522-L522)/L522</f>
        <v>-0.1547029702970297</v>
      </c>
      <c r="Z522" t="e">
        <f t="shared" si="117"/>
        <v>#NUM!</v>
      </c>
      <c r="AA522" t="e">
        <f t="shared" si="118"/>
        <v>#NUM!</v>
      </c>
      <c r="AB522" t="e">
        <f t="shared" si="119"/>
        <v>#NUM!</v>
      </c>
      <c r="AC522" t="e">
        <f t="shared" si="120"/>
        <v>#NUM!</v>
      </c>
      <c r="AD522" t="e">
        <f t="shared" si="121"/>
        <v>#NUM!</v>
      </c>
    </row>
    <row r="523" spans="1:31" hidden="1" x14ac:dyDescent="0.35">
      <c r="A523">
        <v>44748</v>
      </c>
      <c r="B523" s="2">
        <v>44748</v>
      </c>
      <c r="C523" t="s">
        <v>18</v>
      </c>
      <c r="D523" t="s">
        <v>155</v>
      </c>
      <c r="E523" t="s">
        <v>86</v>
      </c>
      <c r="F523" t="s">
        <v>46</v>
      </c>
      <c r="G523">
        <v>7</v>
      </c>
      <c r="H523" t="s">
        <v>37</v>
      </c>
      <c r="I523" t="s">
        <v>97</v>
      </c>
      <c r="J523" t="s">
        <v>406</v>
      </c>
      <c r="K523" t="s">
        <v>165</v>
      </c>
      <c r="L523">
        <v>0.82699999999999996</v>
      </c>
      <c r="M523">
        <v>3.47</v>
      </c>
      <c r="N523">
        <v>-0.34700000000000003</v>
      </c>
      <c r="O523" t="s">
        <v>168</v>
      </c>
      <c r="P523">
        <v>0.745</v>
      </c>
      <c r="Q523">
        <v>8.1999999999999962E-2</v>
      </c>
      <c r="R523">
        <v>24.26</v>
      </c>
      <c r="S523">
        <v>-2.4260000000000002</v>
      </c>
      <c r="T523">
        <f t="shared" si="116"/>
        <v>-2.0790000000000002</v>
      </c>
      <c r="U523">
        <v>16.5</v>
      </c>
      <c r="V523">
        <f>U523/(2*3.14)</f>
        <v>2.6273885350318471</v>
      </c>
      <c r="W523">
        <f>V523</f>
        <v>2.6273885350318471</v>
      </c>
      <c r="X523">
        <f t="shared" si="122"/>
        <v>21.686931455130026</v>
      </c>
      <c r="Y523">
        <f>(L523-P523)/P523</f>
        <v>0.11006711409395968</v>
      </c>
      <c r="Z523">
        <f t="shared" si="117"/>
        <v>7.8673313518130338E-6</v>
      </c>
      <c r="AA523">
        <f t="shared" si="118"/>
        <v>7.8673313518130339</v>
      </c>
      <c r="AB523">
        <f t="shared" si="119"/>
        <v>1.7061827576156471E-8</v>
      </c>
      <c r="AC523">
        <f t="shared" si="120"/>
        <v>1.7061827576156471E-2</v>
      </c>
      <c r="AD523">
        <f t="shared" si="121"/>
        <v>8.2067472708785335E-3</v>
      </c>
    </row>
    <row r="524" spans="1:31" hidden="1" x14ac:dyDescent="0.35">
      <c r="A524">
        <v>44762</v>
      </c>
      <c r="B524" s="2">
        <v>44762</v>
      </c>
      <c r="C524" t="s">
        <v>18</v>
      </c>
      <c r="D524" t="s">
        <v>181</v>
      </c>
      <c r="E524" t="s">
        <v>86</v>
      </c>
      <c r="F524" t="s">
        <v>46</v>
      </c>
      <c r="G524">
        <v>6</v>
      </c>
      <c r="H524" t="s">
        <v>37</v>
      </c>
      <c r="I524" t="s">
        <v>97</v>
      </c>
      <c r="J524" t="s">
        <v>406</v>
      </c>
      <c r="K524" t="s">
        <v>182</v>
      </c>
      <c r="L524">
        <v>0.85699999999999998</v>
      </c>
      <c r="M524">
        <v>12.45</v>
      </c>
      <c r="N524">
        <v>-1.2449999999999999</v>
      </c>
      <c r="O524" t="s">
        <v>154</v>
      </c>
      <c r="P524">
        <v>0.83099999999999996</v>
      </c>
      <c r="Q524">
        <v>2.6000000000000023E-2</v>
      </c>
      <c r="R524">
        <v>16.54</v>
      </c>
      <c r="S524">
        <v>-1.6539999999999999</v>
      </c>
      <c r="T524">
        <f t="shared" si="116"/>
        <v>-0.40900000000000003</v>
      </c>
      <c r="U524">
        <v>16.5</v>
      </c>
      <c r="V524">
        <f>U524/(2*3.14)</f>
        <v>2.6273885350318471</v>
      </c>
      <c r="W524">
        <f>V524</f>
        <v>2.6273885350318471</v>
      </c>
      <c r="X524">
        <f t="shared" si="122"/>
        <v>21.686931455130026</v>
      </c>
      <c r="Y524">
        <f>(L524-P524)/P524</f>
        <v>3.1287605294825542E-2</v>
      </c>
      <c r="Z524">
        <f t="shared" si="117"/>
        <v>1.6724390233147861E-6</v>
      </c>
      <c r="AA524">
        <f t="shared" si="118"/>
        <v>1.6724390233147861</v>
      </c>
      <c r="AB524">
        <f t="shared" si="119"/>
        <v>3.6270070461512371E-9</v>
      </c>
      <c r="AC524">
        <f t="shared" si="120"/>
        <v>3.6270070461512371E-3</v>
      </c>
      <c r="AD524">
        <f t="shared" si="121"/>
        <v>8.8679878879003339E-3</v>
      </c>
    </row>
    <row r="525" spans="1:31" hidden="1" x14ac:dyDescent="0.35">
      <c r="A525">
        <v>44778</v>
      </c>
      <c r="B525" s="2">
        <v>44778</v>
      </c>
      <c r="C525" t="s">
        <v>18</v>
      </c>
      <c r="D525" t="s">
        <v>196</v>
      </c>
      <c r="E525" t="s">
        <v>86</v>
      </c>
      <c r="F525" t="s">
        <v>46</v>
      </c>
      <c r="G525">
        <v>8</v>
      </c>
      <c r="H525" t="s">
        <v>37</v>
      </c>
      <c r="I525" t="s">
        <v>97</v>
      </c>
      <c r="J525" t="s">
        <v>406</v>
      </c>
      <c r="K525" t="s">
        <v>208</v>
      </c>
      <c r="L525">
        <v>0.84399999999999997</v>
      </c>
      <c r="M525">
        <v>6.58</v>
      </c>
      <c r="N525">
        <v>-0.65800000000000003</v>
      </c>
      <c r="O525" t="s">
        <v>168</v>
      </c>
      <c r="P525">
        <v>0.66700000000000004</v>
      </c>
      <c r="Q525">
        <v>0.17699999999999994</v>
      </c>
      <c r="R525">
        <v>20.76</v>
      </c>
      <c r="S525">
        <v>-2.0760000000000001</v>
      </c>
      <c r="T525">
        <f t="shared" si="116"/>
        <v>-1.4180000000000001</v>
      </c>
      <c r="U525">
        <v>49.95</v>
      </c>
      <c r="V525">
        <f>U525/2</f>
        <v>24.975000000000001</v>
      </c>
      <c r="W525">
        <f>V525/10</f>
        <v>2.4975000000000001</v>
      </c>
      <c r="X525">
        <f t="shared" si="122"/>
        <v>19.595687259937499</v>
      </c>
      <c r="Y525">
        <f>(L525-P525)/P525</f>
        <v>0.26536731634182897</v>
      </c>
      <c r="Z525">
        <f t="shared" si="117"/>
        <v>2.3243587031586431E-5</v>
      </c>
      <c r="AA525">
        <f t="shared" si="118"/>
        <v>23.243587031586433</v>
      </c>
      <c r="AB525">
        <f t="shared" si="119"/>
        <v>4.5547406227010674E-8</v>
      </c>
      <c r="AC525">
        <f t="shared" si="120"/>
        <v>4.5547406227010673E-2</v>
      </c>
      <c r="AD525">
        <f t="shared" si="121"/>
        <v>3.2120878862489891E-2</v>
      </c>
    </row>
    <row r="526" spans="1:31" hidden="1" x14ac:dyDescent="0.35">
      <c r="A526">
        <v>44791</v>
      </c>
      <c r="B526" s="2">
        <v>44791</v>
      </c>
      <c r="C526" t="s">
        <v>18</v>
      </c>
      <c r="D526" t="s">
        <v>214</v>
      </c>
      <c r="E526" t="s">
        <v>86</v>
      </c>
      <c r="F526" t="s">
        <v>46</v>
      </c>
      <c r="G526">
        <v>10</v>
      </c>
      <c r="H526" t="s">
        <v>37</v>
      </c>
      <c r="I526" t="s">
        <v>97</v>
      </c>
      <c r="J526" t="s">
        <v>406</v>
      </c>
      <c r="K526" t="s">
        <v>23</v>
      </c>
      <c r="L526">
        <v>0.71799999999999997</v>
      </c>
      <c r="M526">
        <v>10.029999999999999</v>
      </c>
      <c r="N526">
        <v>-1.0029999999999999</v>
      </c>
      <c r="O526" t="s">
        <v>224</v>
      </c>
      <c r="P526">
        <v>0.61</v>
      </c>
      <c r="Q526">
        <v>0.10799999999999998</v>
      </c>
      <c r="R526">
        <v>25.95</v>
      </c>
      <c r="S526">
        <v>-2.5949999999999998</v>
      </c>
      <c r="T526">
        <f t="shared" si="116"/>
        <v>-1.5919999999999999</v>
      </c>
      <c r="U526">
        <v>49.95</v>
      </c>
      <c r="V526">
        <f>U526/2</f>
        <v>24.975000000000001</v>
      </c>
      <c r="W526">
        <f>V526/10</f>
        <v>2.4975000000000001</v>
      </c>
      <c r="X526">
        <f t="shared" si="122"/>
        <v>19.595687259937499</v>
      </c>
      <c r="Y526">
        <f>(L526-P526)/P526</f>
        <v>0.17704918032786884</v>
      </c>
      <c r="Z526">
        <f t="shared" si="117"/>
        <v>1.4123768076817111E-5</v>
      </c>
      <c r="AA526">
        <f t="shared" si="118"/>
        <v>14.123768076817111</v>
      </c>
      <c r="AB526">
        <f t="shared" si="119"/>
        <v>2.7676494216519701E-8</v>
      </c>
      <c r="AC526">
        <f t="shared" si="120"/>
        <v>2.7676494216519704E-2</v>
      </c>
      <c r="AD526">
        <f t="shared" si="121"/>
        <v>1.7384732548065142E-2</v>
      </c>
    </row>
    <row r="527" spans="1:31" x14ac:dyDescent="0.35">
      <c r="A527">
        <v>44806</v>
      </c>
      <c r="B527" s="2">
        <v>44806</v>
      </c>
      <c r="C527" t="s">
        <v>18</v>
      </c>
      <c r="D527" t="s">
        <v>232</v>
      </c>
      <c r="E527" t="s">
        <v>86</v>
      </c>
      <c r="F527" t="s">
        <v>46</v>
      </c>
      <c r="G527">
        <v>8</v>
      </c>
      <c r="H527" t="s">
        <v>37</v>
      </c>
      <c r="I527" t="s">
        <v>97</v>
      </c>
      <c r="J527" t="s">
        <v>406</v>
      </c>
      <c r="K527" t="s">
        <v>59</v>
      </c>
      <c r="L527">
        <v>0.71399999999999997</v>
      </c>
      <c r="M527">
        <v>16.149999999999999</v>
      </c>
      <c r="N527">
        <v>-1.6149999999999998</v>
      </c>
      <c r="O527" t="s">
        <v>224</v>
      </c>
      <c r="P527">
        <v>0.71899999999999997</v>
      </c>
      <c r="Q527">
        <v>-5.0000000000000044E-3</v>
      </c>
      <c r="R527">
        <v>26.56</v>
      </c>
      <c r="S527">
        <v>-2.6559999999999997</v>
      </c>
      <c r="T527">
        <f t="shared" si="116"/>
        <v>-1.0409999999999999</v>
      </c>
      <c r="U527">
        <v>49.95</v>
      </c>
      <c r="V527">
        <f>U527/2</f>
        <v>24.975000000000001</v>
      </c>
      <c r="W527">
        <f>V527/10</f>
        <v>2.4975000000000001</v>
      </c>
      <c r="X527">
        <f t="shared" si="122"/>
        <v>19.595687259937499</v>
      </c>
      <c r="Y527">
        <f>(L527-P527)/P527</f>
        <v>-6.9541029207232331E-3</v>
      </c>
      <c r="Z527" t="e">
        <f t="shared" si="117"/>
        <v>#NUM!</v>
      </c>
      <c r="AA527" t="e">
        <f t="shared" si="118"/>
        <v>#NUM!</v>
      </c>
      <c r="AB527" t="e">
        <f t="shared" si="119"/>
        <v>#NUM!</v>
      </c>
      <c r="AC527" t="e">
        <f t="shared" si="120"/>
        <v>#NUM!</v>
      </c>
      <c r="AD527" t="e">
        <f t="shared" si="121"/>
        <v>#NUM!</v>
      </c>
    </row>
    <row r="528" spans="1:31" hidden="1" x14ac:dyDescent="0.35">
      <c r="A528">
        <v>44720</v>
      </c>
      <c r="B528" s="2">
        <v>44720</v>
      </c>
      <c r="C528" t="s">
        <v>18</v>
      </c>
      <c r="D528" t="s">
        <v>19</v>
      </c>
      <c r="E528" t="s">
        <v>86</v>
      </c>
      <c r="F528" t="s">
        <v>46</v>
      </c>
      <c r="G528">
        <v>16</v>
      </c>
      <c r="H528" t="s">
        <v>37</v>
      </c>
      <c r="I528" t="s">
        <v>96</v>
      </c>
      <c r="J528" t="s">
        <v>405</v>
      </c>
      <c r="K528" t="s">
        <v>99</v>
      </c>
      <c r="L528">
        <v>0.70599999999999996</v>
      </c>
      <c r="M528">
        <v>5.54</v>
      </c>
      <c r="N528">
        <v>-0.55400000000000005</v>
      </c>
      <c r="O528" t="s">
        <v>100</v>
      </c>
      <c r="P528">
        <v>0.55100000000000005</v>
      </c>
      <c r="Q528">
        <v>0.15499999999999992</v>
      </c>
      <c r="R528">
        <v>13.01</v>
      </c>
      <c r="S528">
        <v>-1.3009999999999999</v>
      </c>
      <c r="T528">
        <f t="shared" si="116"/>
        <v>-0.74699999999999989</v>
      </c>
      <c r="U528">
        <v>29</v>
      </c>
      <c r="V528">
        <f>U528/(2*3.14)</f>
        <v>4.6178343949044587</v>
      </c>
      <c r="W528">
        <f>V528</f>
        <v>4.6178343949044587</v>
      </c>
      <c r="X528">
        <f t="shared" si="122"/>
        <v>66.992504513367692</v>
      </c>
      <c r="Y528">
        <f>(P528-L528)/L528</f>
        <v>-0.21954674220963161</v>
      </c>
      <c r="Z528" t="e">
        <f t="shared" si="117"/>
        <v>#NUM!</v>
      </c>
      <c r="AA528" t="e">
        <f t="shared" si="118"/>
        <v>#NUM!</v>
      </c>
      <c r="AB528" t="e">
        <f t="shared" si="119"/>
        <v>#NUM!</v>
      </c>
      <c r="AC528" t="e">
        <f t="shared" si="120"/>
        <v>#NUM!</v>
      </c>
      <c r="AD528" t="e">
        <f t="shared" si="121"/>
        <v>#NUM!</v>
      </c>
    </row>
    <row r="529" spans="1:30" hidden="1" x14ac:dyDescent="0.35">
      <c r="A529">
        <v>44735</v>
      </c>
      <c r="B529" s="2">
        <v>44735</v>
      </c>
      <c r="C529" t="s">
        <v>18</v>
      </c>
      <c r="D529" t="s">
        <v>141</v>
      </c>
      <c r="E529" t="s">
        <v>86</v>
      </c>
      <c r="F529" t="s">
        <v>46</v>
      </c>
      <c r="G529">
        <v>6</v>
      </c>
      <c r="H529" t="s">
        <v>37</v>
      </c>
      <c r="I529" t="s">
        <v>96</v>
      </c>
      <c r="J529" t="s">
        <v>405</v>
      </c>
      <c r="K529" t="s">
        <v>152</v>
      </c>
      <c r="L529">
        <v>0.67800000000000005</v>
      </c>
      <c r="M529">
        <v>9.39</v>
      </c>
      <c r="N529">
        <v>-0.93900000000000006</v>
      </c>
      <c r="O529" t="s">
        <v>146</v>
      </c>
      <c r="P529">
        <v>0.54600000000000004</v>
      </c>
      <c r="Q529">
        <v>0.13200000000000001</v>
      </c>
      <c r="S529">
        <v>0</v>
      </c>
      <c r="T529">
        <f t="shared" si="116"/>
        <v>0.93900000000000006</v>
      </c>
      <c r="U529">
        <v>29</v>
      </c>
      <c r="V529">
        <f>U529/(2*3.14)</f>
        <v>4.6178343949044587</v>
      </c>
      <c r="W529">
        <f>V529</f>
        <v>4.6178343949044587</v>
      </c>
      <c r="X529">
        <f t="shared" si="122"/>
        <v>66.992504513367692</v>
      </c>
      <c r="Y529">
        <f>(L529-P529)/P529</f>
        <v>0.24175824175824176</v>
      </c>
      <c r="Z529">
        <f t="shared" si="117"/>
        <v>2.0724751294280291E-5</v>
      </c>
      <c r="AA529">
        <f t="shared" si="118"/>
        <v>20.724751294280292</v>
      </c>
      <c r="AB529">
        <f t="shared" si="119"/>
        <v>1.3884029946204953E-7</v>
      </c>
      <c r="AC529">
        <f t="shared" si="120"/>
        <v>0.13884029946204954</v>
      </c>
      <c r="AD529">
        <f t="shared" si="121"/>
        <v>0.1478597438360485</v>
      </c>
    </row>
    <row r="530" spans="1:30" hidden="1" x14ac:dyDescent="0.35">
      <c r="A530">
        <v>44747</v>
      </c>
      <c r="B530" s="2">
        <v>44747</v>
      </c>
      <c r="C530" t="s">
        <v>18</v>
      </c>
      <c r="D530" t="s">
        <v>155</v>
      </c>
      <c r="E530" t="s">
        <v>86</v>
      </c>
      <c r="F530" t="s">
        <v>46</v>
      </c>
      <c r="G530">
        <v>7</v>
      </c>
      <c r="H530" t="s">
        <v>37</v>
      </c>
      <c r="I530" t="s">
        <v>96</v>
      </c>
      <c r="J530" t="s">
        <v>405</v>
      </c>
      <c r="K530" t="s">
        <v>161</v>
      </c>
      <c r="L530">
        <v>0.76500000000000001</v>
      </c>
      <c r="M530">
        <v>6.89</v>
      </c>
      <c r="N530">
        <v>-0.68899999999999995</v>
      </c>
      <c r="O530" t="s">
        <v>162</v>
      </c>
      <c r="P530">
        <v>0.61699999999999999</v>
      </c>
      <c r="Q530">
        <v>0.14800000000000002</v>
      </c>
      <c r="R530">
        <v>24.62</v>
      </c>
      <c r="S530">
        <v>-2.4620000000000002</v>
      </c>
      <c r="T530">
        <f t="shared" si="116"/>
        <v>-1.7730000000000001</v>
      </c>
      <c r="U530">
        <v>29</v>
      </c>
      <c r="V530">
        <f>U530/(2*3.14)</f>
        <v>4.6178343949044587</v>
      </c>
      <c r="W530">
        <f>V530</f>
        <v>4.6178343949044587</v>
      </c>
      <c r="X530">
        <f t="shared" si="122"/>
        <v>66.992504513367692</v>
      </c>
      <c r="Y530">
        <f>(L530-P530)/P530</f>
        <v>0.23987034035656404</v>
      </c>
      <c r="Z530">
        <f t="shared" si="117"/>
        <v>2.0525705627744993E-5</v>
      </c>
      <c r="AA530">
        <f t="shared" si="118"/>
        <v>20.525705627744994</v>
      </c>
      <c r="AB530">
        <f t="shared" si="119"/>
        <v>1.3750684269067633E-7</v>
      </c>
      <c r="AC530">
        <f t="shared" si="120"/>
        <v>0.13750684269067631</v>
      </c>
      <c r="AD530">
        <f t="shared" si="121"/>
        <v>7.7556030846405138E-2</v>
      </c>
    </row>
    <row r="531" spans="1:30" hidden="1" x14ac:dyDescent="0.35">
      <c r="A531">
        <v>44763</v>
      </c>
      <c r="B531" s="2">
        <v>44763</v>
      </c>
      <c r="C531" t="s">
        <v>18</v>
      </c>
      <c r="D531" t="s">
        <v>181</v>
      </c>
      <c r="E531" t="s">
        <v>86</v>
      </c>
      <c r="F531" t="s">
        <v>46</v>
      </c>
      <c r="G531">
        <v>6</v>
      </c>
      <c r="H531" t="s">
        <v>37</v>
      </c>
      <c r="I531" t="s">
        <v>96</v>
      </c>
      <c r="J531" t="s">
        <v>405</v>
      </c>
      <c r="K531" t="s">
        <v>186</v>
      </c>
      <c r="L531">
        <v>0.77600000000000002</v>
      </c>
      <c r="M531">
        <v>23.75</v>
      </c>
      <c r="N531">
        <v>-2.375</v>
      </c>
      <c r="O531" t="s">
        <v>187</v>
      </c>
      <c r="P531">
        <v>0.63300000000000001</v>
      </c>
      <c r="Q531">
        <v>0.14300000000000002</v>
      </c>
      <c r="R531">
        <v>26.27</v>
      </c>
      <c r="S531">
        <v>-2.6269999999999998</v>
      </c>
      <c r="T531">
        <f t="shared" si="116"/>
        <v>-0.25199999999999978</v>
      </c>
      <c r="U531">
        <v>29</v>
      </c>
      <c r="V531">
        <f>U531/(2*3.14)</f>
        <v>4.6178343949044587</v>
      </c>
      <c r="W531">
        <f>V531</f>
        <v>4.6178343949044587</v>
      </c>
      <c r="X531">
        <f t="shared" si="122"/>
        <v>66.992504513367692</v>
      </c>
      <c r="Y531">
        <f>(L531-P531)/P531</f>
        <v>0.22590837282780413</v>
      </c>
      <c r="Z531">
        <f t="shared" si="117"/>
        <v>1.9065037176642635E-5</v>
      </c>
      <c r="AA531">
        <f t="shared" si="118"/>
        <v>19.065037176642637</v>
      </c>
      <c r="AB531">
        <f t="shared" si="119"/>
        <v>1.2772145891037548E-7</v>
      </c>
      <c r="AC531">
        <f t="shared" si="120"/>
        <v>0.12772145891037548</v>
      </c>
      <c r="AD531">
        <f t="shared" si="121"/>
        <v>0.50683118615228406</v>
      </c>
    </row>
    <row r="532" spans="1:30" hidden="1" x14ac:dyDescent="0.35">
      <c r="A532">
        <v>44779</v>
      </c>
      <c r="B532" s="2">
        <v>44779</v>
      </c>
      <c r="C532" t="s">
        <v>18</v>
      </c>
      <c r="D532" t="s">
        <v>196</v>
      </c>
      <c r="E532" t="s">
        <v>86</v>
      </c>
      <c r="F532" t="s">
        <v>46</v>
      </c>
      <c r="G532">
        <v>8</v>
      </c>
      <c r="H532" t="s">
        <v>37</v>
      </c>
      <c r="I532" t="s">
        <v>96</v>
      </c>
      <c r="J532" t="s">
        <v>405</v>
      </c>
      <c r="K532" t="s">
        <v>150</v>
      </c>
      <c r="L532">
        <v>0.752</v>
      </c>
      <c r="M532">
        <v>4.87</v>
      </c>
      <c r="N532">
        <v>-0.48699999999999999</v>
      </c>
      <c r="O532" t="s">
        <v>211</v>
      </c>
      <c r="P532">
        <v>0.56399999999999995</v>
      </c>
      <c r="Q532">
        <v>0.18800000000000006</v>
      </c>
      <c r="R532">
        <v>9.56</v>
      </c>
      <c r="S532">
        <v>-0.95600000000000007</v>
      </c>
      <c r="T532">
        <f t="shared" ref="T532:T563" si="123">S532-N532</f>
        <v>-0.46900000000000008</v>
      </c>
      <c r="U532">
        <v>92</v>
      </c>
      <c r="V532">
        <f>U532/2</f>
        <v>46</v>
      </c>
      <c r="W532">
        <f>V532/10</f>
        <v>4.5999999999999996</v>
      </c>
      <c r="X532">
        <f t="shared" si="122"/>
        <v>66.476044399999992</v>
      </c>
      <c r="Y532">
        <f>(L532-P532)/P532</f>
        <v>0.33333333333333348</v>
      </c>
      <c r="Z532">
        <f t="shared" si="117"/>
        <v>3.0775895371352042E-5</v>
      </c>
      <c r="AA532">
        <f t="shared" si="118"/>
        <v>30.775895371352043</v>
      </c>
      <c r="AB532">
        <f t="shared" si="119"/>
        <v>2.0458597871557526E-7</v>
      </c>
      <c r="AC532">
        <f t="shared" si="120"/>
        <v>0.20458597871557527</v>
      </c>
      <c r="AD532">
        <f t="shared" si="121"/>
        <v>0.43621743862595996</v>
      </c>
    </row>
    <row r="533" spans="1:30" hidden="1" x14ac:dyDescent="0.35">
      <c r="A533">
        <v>44791</v>
      </c>
      <c r="B533" s="2">
        <v>44791</v>
      </c>
      <c r="C533" t="s">
        <v>18</v>
      </c>
      <c r="D533" t="s">
        <v>214</v>
      </c>
      <c r="E533" t="s">
        <v>86</v>
      </c>
      <c r="F533" t="s">
        <v>46</v>
      </c>
      <c r="G533">
        <v>2</v>
      </c>
      <c r="H533" t="s">
        <v>37</v>
      </c>
      <c r="I533" t="s">
        <v>96</v>
      </c>
      <c r="J533" t="s">
        <v>405</v>
      </c>
      <c r="K533" t="s">
        <v>219</v>
      </c>
      <c r="L533">
        <v>0.84899999999999998</v>
      </c>
      <c r="M533">
        <v>10.57</v>
      </c>
      <c r="N533">
        <v>-1.0569999999999999</v>
      </c>
      <c r="O533" t="s">
        <v>220</v>
      </c>
      <c r="P533">
        <v>0.71899999999999997</v>
      </c>
      <c r="Q533">
        <v>0.13</v>
      </c>
      <c r="R533">
        <v>20.45</v>
      </c>
      <c r="S533">
        <v>-2.0449999999999999</v>
      </c>
      <c r="T533">
        <f t="shared" si="123"/>
        <v>-0.98799999999999999</v>
      </c>
      <c r="U533">
        <v>92</v>
      </c>
      <c r="V533">
        <f>U533/2</f>
        <v>46</v>
      </c>
      <c r="W533">
        <f>V533/10</f>
        <v>4.5999999999999996</v>
      </c>
      <c r="X533">
        <f t="shared" si="122"/>
        <v>66.476044399999992</v>
      </c>
      <c r="Y533">
        <f>(P533-L533)/L533</f>
        <v>-0.15312131919905772</v>
      </c>
      <c r="Z533" t="e">
        <f t="shared" si="117"/>
        <v>#NUM!</v>
      </c>
      <c r="AA533" t="e">
        <f t="shared" si="118"/>
        <v>#NUM!</v>
      </c>
      <c r="AB533" t="e">
        <f t="shared" si="119"/>
        <v>#NUM!</v>
      </c>
      <c r="AC533" t="e">
        <f t="shared" si="120"/>
        <v>#NUM!</v>
      </c>
      <c r="AD533" t="e">
        <f t="shared" si="121"/>
        <v>#NUM!</v>
      </c>
    </row>
    <row r="534" spans="1:30" x14ac:dyDescent="0.35">
      <c r="A534">
        <v>44806</v>
      </c>
      <c r="B534" s="2">
        <v>44806</v>
      </c>
      <c r="C534" t="s">
        <v>18</v>
      </c>
      <c r="D534" t="s">
        <v>232</v>
      </c>
      <c r="E534" t="s">
        <v>86</v>
      </c>
      <c r="F534" t="s">
        <v>46</v>
      </c>
      <c r="G534">
        <v>16</v>
      </c>
      <c r="H534" t="s">
        <v>37</v>
      </c>
      <c r="I534" t="s">
        <v>96</v>
      </c>
      <c r="J534" t="s">
        <v>405</v>
      </c>
      <c r="K534" t="s">
        <v>235</v>
      </c>
      <c r="L534">
        <v>0.74299999999999999</v>
      </c>
      <c r="M534">
        <v>23.23</v>
      </c>
      <c r="N534">
        <v>-2.323</v>
      </c>
      <c r="O534" t="s">
        <v>243</v>
      </c>
      <c r="P534">
        <v>0.67400000000000004</v>
      </c>
      <c r="Q534">
        <v>6.899999999999995E-2</v>
      </c>
      <c r="R534">
        <v>26.76</v>
      </c>
      <c r="S534">
        <v>-2.6760000000000002</v>
      </c>
      <c r="T534">
        <f t="shared" si="123"/>
        <v>-0.3530000000000002</v>
      </c>
      <c r="U534">
        <v>92</v>
      </c>
      <c r="V534">
        <f>U534/2</f>
        <v>46</v>
      </c>
      <c r="W534">
        <f>V534/10</f>
        <v>4.5999999999999996</v>
      </c>
      <c r="X534">
        <f t="shared" si="122"/>
        <v>66.476044399999992</v>
      </c>
      <c r="Y534">
        <f t="shared" ref="Y534:Y539" si="124">(L534-P534)/P534</f>
        <v>0.10237388724035601</v>
      </c>
      <c r="Z534">
        <f t="shared" si="117"/>
        <v>7.1959785390372148E-6</v>
      </c>
      <c r="AA534">
        <f t="shared" si="118"/>
        <v>7.1959785390372151</v>
      </c>
      <c r="AB534">
        <f t="shared" si="119"/>
        <v>4.78360188862485E-8</v>
      </c>
      <c r="AC534">
        <f t="shared" si="120"/>
        <v>4.7836018886248499E-2</v>
      </c>
      <c r="AD534">
        <f t="shared" si="121"/>
        <v>0.13551280137747443</v>
      </c>
    </row>
    <row r="535" spans="1:30" hidden="1" x14ac:dyDescent="0.35">
      <c r="A535">
        <v>44720</v>
      </c>
      <c r="B535" s="2">
        <v>44720</v>
      </c>
      <c r="C535" t="s">
        <v>18</v>
      </c>
      <c r="D535" t="s">
        <v>19</v>
      </c>
      <c r="E535" t="s">
        <v>86</v>
      </c>
      <c r="F535" t="s">
        <v>46</v>
      </c>
      <c r="G535">
        <v>4</v>
      </c>
      <c r="H535" t="s">
        <v>29</v>
      </c>
      <c r="I535" t="s">
        <v>38</v>
      </c>
      <c r="J535" t="s">
        <v>404</v>
      </c>
      <c r="K535" t="s">
        <v>87</v>
      </c>
      <c r="L535">
        <v>0.629</v>
      </c>
      <c r="M535">
        <v>8.6199999999999992</v>
      </c>
      <c r="N535">
        <v>-0.86199999999999988</v>
      </c>
      <c r="O535" t="s">
        <v>88</v>
      </c>
      <c r="P535">
        <v>0.52</v>
      </c>
      <c r="Q535">
        <v>0.10899999999999999</v>
      </c>
      <c r="R535">
        <v>16.48</v>
      </c>
      <c r="S535">
        <v>-1.6480000000000001</v>
      </c>
      <c r="T535">
        <f t="shared" si="123"/>
        <v>-0.78600000000000025</v>
      </c>
      <c r="U535">
        <v>18</v>
      </c>
      <c r="V535">
        <f>U535/(2*3.14)</f>
        <v>2.8662420382165603</v>
      </c>
      <c r="W535">
        <f>V535</f>
        <v>2.8662420382165603</v>
      </c>
      <c r="X535">
        <f t="shared" si="122"/>
        <v>25.809240739989448</v>
      </c>
      <c r="Y535">
        <f t="shared" si="124"/>
        <v>0.20961538461538459</v>
      </c>
      <c r="Z535">
        <f t="shared" si="117"/>
        <v>1.7386768207459521E-5</v>
      </c>
      <c r="AA535">
        <f t="shared" si="118"/>
        <v>17.386768207459522</v>
      </c>
      <c r="AB535">
        <f t="shared" si="119"/>
        <v>4.4873928635671756E-8</v>
      </c>
      <c r="AC535">
        <f t="shared" si="120"/>
        <v>4.4873928635671759E-2</v>
      </c>
      <c r="AD535">
        <f t="shared" si="121"/>
        <v>5.7091512259124358E-2</v>
      </c>
    </row>
    <row r="536" spans="1:30" hidden="1" x14ac:dyDescent="0.35">
      <c r="A536">
        <v>44735</v>
      </c>
      <c r="B536" s="2">
        <v>44735</v>
      </c>
      <c r="C536" t="s">
        <v>18</v>
      </c>
      <c r="D536" t="s">
        <v>141</v>
      </c>
      <c r="E536" t="s">
        <v>86</v>
      </c>
      <c r="F536" t="s">
        <v>46</v>
      </c>
      <c r="G536">
        <v>7</v>
      </c>
      <c r="H536" t="s">
        <v>29</v>
      </c>
      <c r="I536" t="s">
        <v>38</v>
      </c>
      <c r="J536" t="s">
        <v>404</v>
      </c>
      <c r="K536" t="s">
        <v>152</v>
      </c>
      <c r="L536">
        <v>0.70399999999999996</v>
      </c>
      <c r="M536">
        <v>11.58</v>
      </c>
      <c r="N536">
        <v>-1.1579999999999999</v>
      </c>
      <c r="O536" t="s">
        <v>146</v>
      </c>
      <c r="P536">
        <v>0.53100000000000003</v>
      </c>
      <c r="Q536">
        <v>0.17299999999999993</v>
      </c>
      <c r="S536">
        <v>0</v>
      </c>
      <c r="T536">
        <f t="shared" si="123"/>
        <v>1.1579999999999999</v>
      </c>
      <c r="U536">
        <v>18</v>
      </c>
      <c r="V536">
        <f>U536/(2*3.14)</f>
        <v>2.8662420382165603</v>
      </c>
      <c r="W536">
        <f>V536</f>
        <v>2.8662420382165603</v>
      </c>
      <c r="X536">
        <f t="shared" si="122"/>
        <v>25.809240739989448</v>
      </c>
      <c r="Y536">
        <f t="shared" si="124"/>
        <v>0.32580037664783412</v>
      </c>
      <c r="Z536">
        <f t="shared" si="117"/>
        <v>2.9921982106572367E-5</v>
      </c>
      <c r="AA536">
        <f t="shared" si="118"/>
        <v>29.921982106572369</v>
      </c>
      <c r="AB536">
        <f t="shared" si="119"/>
        <v>7.7226363960618278E-8</v>
      </c>
      <c r="AC536">
        <f t="shared" si="120"/>
        <v>7.7226363960618286E-2</v>
      </c>
      <c r="AD536">
        <f t="shared" si="121"/>
        <v>6.6689433472036527E-2</v>
      </c>
    </row>
    <row r="537" spans="1:30" hidden="1" x14ac:dyDescent="0.35">
      <c r="A537">
        <v>44747</v>
      </c>
      <c r="B537" s="2">
        <v>44747</v>
      </c>
      <c r="C537" t="s">
        <v>18</v>
      </c>
      <c r="D537" t="s">
        <v>155</v>
      </c>
      <c r="E537" t="s">
        <v>86</v>
      </c>
      <c r="F537" t="s">
        <v>46</v>
      </c>
      <c r="G537">
        <v>5</v>
      </c>
      <c r="H537" t="s">
        <v>29</v>
      </c>
      <c r="I537" t="s">
        <v>38</v>
      </c>
      <c r="J537" t="s">
        <v>404</v>
      </c>
      <c r="K537" t="s">
        <v>161</v>
      </c>
      <c r="L537">
        <v>0.73</v>
      </c>
      <c r="M537">
        <v>22.13</v>
      </c>
      <c r="N537">
        <v>-2.2130000000000001</v>
      </c>
      <c r="O537" t="s">
        <v>162</v>
      </c>
      <c r="P537">
        <v>0.55000000000000004</v>
      </c>
      <c r="Q537">
        <v>0.17999999999999994</v>
      </c>
      <c r="R537">
        <v>36.520000000000003</v>
      </c>
      <c r="S537">
        <v>-3.6520000000000001</v>
      </c>
      <c r="T537">
        <f t="shared" si="123"/>
        <v>-1.4390000000000001</v>
      </c>
      <c r="U537">
        <v>18</v>
      </c>
      <c r="V537">
        <f>U537/(2*3.14)</f>
        <v>2.8662420382165603</v>
      </c>
      <c r="W537">
        <f>V537</f>
        <v>2.8662420382165603</v>
      </c>
      <c r="X537">
        <f t="shared" si="122"/>
        <v>25.809240739989448</v>
      </c>
      <c r="Y537">
        <f t="shared" si="124"/>
        <v>0.32727272727272716</v>
      </c>
      <c r="Z537">
        <f t="shared" si="117"/>
        <v>3.0088528196241757E-5</v>
      </c>
      <c r="AA537">
        <f t="shared" si="118"/>
        <v>30.088528196241757</v>
      </c>
      <c r="AB537">
        <f t="shared" si="119"/>
        <v>7.7656206772876387E-8</v>
      </c>
      <c r="AC537">
        <f t="shared" si="120"/>
        <v>7.7656206772876393E-2</v>
      </c>
      <c r="AD537">
        <f t="shared" si="121"/>
        <v>5.3965397340428344E-2</v>
      </c>
    </row>
    <row r="538" spans="1:30" hidden="1" x14ac:dyDescent="0.35">
      <c r="A538">
        <v>44762</v>
      </c>
      <c r="B538" s="2">
        <v>44762</v>
      </c>
      <c r="C538" t="s">
        <v>18</v>
      </c>
      <c r="D538" t="s">
        <v>181</v>
      </c>
      <c r="E538" t="s">
        <v>86</v>
      </c>
      <c r="F538" t="s">
        <v>46</v>
      </c>
      <c r="G538">
        <v>8</v>
      </c>
      <c r="H538" t="s">
        <v>29</v>
      </c>
      <c r="I538" t="s">
        <v>38</v>
      </c>
      <c r="J538" t="s">
        <v>404</v>
      </c>
      <c r="K538" t="s">
        <v>182</v>
      </c>
      <c r="L538">
        <v>0.75600000000000001</v>
      </c>
      <c r="M538">
        <v>34.229999999999997</v>
      </c>
      <c r="N538">
        <v>-3.4229999999999996</v>
      </c>
      <c r="O538" t="s">
        <v>154</v>
      </c>
      <c r="P538">
        <v>0.60099999999999998</v>
      </c>
      <c r="Q538">
        <v>0.15500000000000003</v>
      </c>
      <c r="R538">
        <v>44.87</v>
      </c>
      <c r="S538">
        <v>-4.4870000000000001</v>
      </c>
      <c r="T538">
        <f t="shared" si="123"/>
        <v>-1.0640000000000005</v>
      </c>
      <c r="U538">
        <v>18</v>
      </c>
      <c r="V538">
        <f>U538/(2*3.14)</f>
        <v>2.8662420382165603</v>
      </c>
      <c r="W538">
        <f>V538</f>
        <v>2.8662420382165603</v>
      </c>
      <c r="X538">
        <f t="shared" si="122"/>
        <v>25.809240739989448</v>
      </c>
      <c r="Y538">
        <f t="shared" si="124"/>
        <v>0.25790349417637276</v>
      </c>
      <c r="Z538">
        <f t="shared" si="117"/>
        <v>2.2441444441333536E-5</v>
      </c>
      <c r="AA538">
        <f t="shared" si="118"/>
        <v>22.441444441333537</v>
      </c>
      <c r="AB538">
        <f t="shared" si="119"/>
        <v>5.7919664213947516E-8</v>
      </c>
      <c r="AC538">
        <f t="shared" si="120"/>
        <v>5.7919664213947522E-2</v>
      </c>
      <c r="AD538">
        <f t="shared" si="121"/>
        <v>5.4435774637168699E-2</v>
      </c>
    </row>
    <row r="539" spans="1:30" hidden="1" x14ac:dyDescent="0.35">
      <c r="A539">
        <v>44779</v>
      </c>
      <c r="B539" s="2">
        <v>44779</v>
      </c>
      <c r="C539" t="s">
        <v>18</v>
      </c>
      <c r="D539" t="s">
        <v>196</v>
      </c>
      <c r="E539" t="s">
        <v>86</v>
      </c>
      <c r="F539" t="s">
        <v>46</v>
      </c>
      <c r="G539">
        <v>7</v>
      </c>
      <c r="H539" t="s">
        <v>29</v>
      </c>
      <c r="I539" t="s">
        <v>38</v>
      </c>
      <c r="J539" t="s">
        <v>404</v>
      </c>
      <c r="K539" t="s">
        <v>150</v>
      </c>
      <c r="L539">
        <v>0.70499999999999996</v>
      </c>
      <c r="M539">
        <v>8.14</v>
      </c>
      <c r="N539">
        <v>-0.81400000000000006</v>
      </c>
      <c r="O539" t="s">
        <v>211</v>
      </c>
      <c r="P539">
        <v>0.53800000000000003</v>
      </c>
      <c r="Q539">
        <v>0.16699999999999993</v>
      </c>
      <c r="R539">
        <v>24.54</v>
      </c>
      <c r="S539">
        <v>-2.4539999999999997</v>
      </c>
      <c r="T539">
        <f t="shared" si="123"/>
        <v>-1.6399999999999997</v>
      </c>
      <c r="U539">
        <v>52.349999999999994</v>
      </c>
      <c r="V539">
        <f>U539/2</f>
        <v>26.174999999999997</v>
      </c>
      <c r="W539">
        <f>V539/10</f>
        <v>2.6174999999999997</v>
      </c>
      <c r="X539">
        <f t="shared" si="122"/>
        <v>21.523995201937495</v>
      </c>
      <c r="Y539">
        <f t="shared" si="124"/>
        <v>0.31040892193308534</v>
      </c>
      <c r="Z539">
        <f t="shared" si="117"/>
        <v>2.8191485187307792E-5</v>
      </c>
      <c r="AA539">
        <f t="shared" si="118"/>
        <v>28.191485187307791</v>
      </c>
      <c r="AB539">
        <f t="shared" si="119"/>
        <v>6.0679339190710483E-8</v>
      </c>
      <c r="AC539">
        <f t="shared" si="120"/>
        <v>6.0679339190710481E-2</v>
      </c>
      <c r="AD539">
        <f t="shared" si="121"/>
        <v>3.6999597067506398E-2</v>
      </c>
    </row>
    <row r="540" spans="1:30" hidden="1" x14ac:dyDescent="0.35">
      <c r="A540">
        <v>44791</v>
      </c>
      <c r="B540" s="2">
        <v>44791</v>
      </c>
      <c r="C540" t="s">
        <v>18</v>
      </c>
      <c r="D540" t="s">
        <v>214</v>
      </c>
      <c r="E540" t="s">
        <v>86</v>
      </c>
      <c r="F540" t="s">
        <v>46</v>
      </c>
      <c r="G540">
        <v>3</v>
      </c>
      <c r="H540" t="s">
        <v>29</v>
      </c>
      <c r="I540" t="s">
        <v>38</v>
      </c>
      <c r="J540" t="s">
        <v>404</v>
      </c>
      <c r="K540" t="s">
        <v>219</v>
      </c>
      <c r="L540">
        <v>0.71</v>
      </c>
      <c r="M540">
        <v>14.65</v>
      </c>
      <c r="N540">
        <v>-1.4650000000000001</v>
      </c>
      <c r="O540" t="s">
        <v>220</v>
      </c>
      <c r="P540">
        <v>0.57299999999999995</v>
      </c>
      <c r="Q540">
        <v>0.13700000000000001</v>
      </c>
      <c r="R540">
        <v>29.92</v>
      </c>
      <c r="S540">
        <v>-2.992</v>
      </c>
      <c r="T540">
        <f t="shared" si="123"/>
        <v>-1.5269999999999999</v>
      </c>
      <c r="U540">
        <v>52.349999999999994</v>
      </c>
      <c r="V540">
        <f>U540/2</f>
        <v>26.174999999999997</v>
      </c>
      <c r="W540">
        <f>V540/10</f>
        <v>2.6174999999999997</v>
      </c>
      <c r="X540">
        <f t="shared" si="122"/>
        <v>21.523995201937495</v>
      </c>
      <c r="Y540">
        <f>(P540-L540)/L540</f>
        <v>-0.19295774647887326</v>
      </c>
      <c r="Z540" t="e">
        <f t="shared" si="117"/>
        <v>#NUM!</v>
      </c>
      <c r="AA540" t="e">
        <f t="shared" si="118"/>
        <v>#NUM!</v>
      </c>
      <c r="AB540" t="e">
        <f t="shared" si="119"/>
        <v>#NUM!</v>
      </c>
      <c r="AC540" t="e">
        <f t="shared" si="120"/>
        <v>#NUM!</v>
      </c>
      <c r="AD540" t="e">
        <f t="shared" si="121"/>
        <v>#NUM!</v>
      </c>
    </row>
    <row r="541" spans="1:30" x14ac:dyDescent="0.35">
      <c r="A541">
        <v>44806</v>
      </c>
      <c r="B541" s="2">
        <v>44806</v>
      </c>
      <c r="C541" t="s">
        <v>18</v>
      </c>
      <c r="D541" t="s">
        <v>232</v>
      </c>
      <c r="E541" t="s">
        <v>86</v>
      </c>
      <c r="F541" t="s">
        <v>46</v>
      </c>
      <c r="G541">
        <v>5</v>
      </c>
      <c r="H541" t="s">
        <v>29</v>
      </c>
      <c r="I541" t="s">
        <v>38</v>
      </c>
      <c r="J541" t="s">
        <v>404</v>
      </c>
      <c r="K541" t="s">
        <v>59</v>
      </c>
      <c r="L541">
        <v>0.76200000000000001</v>
      </c>
      <c r="M541">
        <v>31.23</v>
      </c>
      <c r="N541">
        <v>-3.1230000000000002</v>
      </c>
      <c r="O541" t="s">
        <v>224</v>
      </c>
      <c r="P541">
        <v>0.61099999999999999</v>
      </c>
      <c r="Q541">
        <v>0.15100000000000002</v>
      </c>
      <c r="R541">
        <v>38.76</v>
      </c>
      <c r="S541">
        <v>-3.8759999999999999</v>
      </c>
      <c r="T541">
        <f t="shared" si="123"/>
        <v>-0.75299999999999967</v>
      </c>
      <c r="U541">
        <v>52.349999999999994</v>
      </c>
      <c r="V541">
        <f>U541/2</f>
        <v>26.174999999999997</v>
      </c>
      <c r="W541">
        <f>V541/10</f>
        <v>2.6174999999999997</v>
      </c>
      <c r="X541">
        <f t="shared" si="122"/>
        <v>21.523995201937495</v>
      </c>
      <c r="Y541">
        <f>(L541-P541)/P541</f>
        <v>0.24713584288052379</v>
      </c>
      <c r="Z541">
        <f t="shared" si="117"/>
        <v>2.1293686397012231E-5</v>
      </c>
      <c r="AA541">
        <f t="shared" si="118"/>
        <v>21.29368639701223</v>
      </c>
      <c r="AB541">
        <f t="shared" si="119"/>
        <v>4.5832520384085293E-8</v>
      </c>
      <c r="AC541">
        <f t="shared" si="120"/>
        <v>4.5832520384085293E-2</v>
      </c>
      <c r="AD541">
        <f t="shared" si="121"/>
        <v>6.0866560935040254E-2</v>
      </c>
    </row>
    <row r="542" spans="1:30" hidden="1" x14ac:dyDescent="0.35">
      <c r="A542">
        <v>44720</v>
      </c>
      <c r="B542" s="2">
        <v>44720</v>
      </c>
      <c r="C542" t="s">
        <v>18</v>
      </c>
      <c r="D542" t="s">
        <v>19</v>
      </c>
      <c r="E542" t="s">
        <v>86</v>
      </c>
      <c r="F542" t="s">
        <v>46</v>
      </c>
      <c r="G542">
        <v>14</v>
      </c>
      <c r="H542" t="s">
        <v>41</v>
      </c>
      <c r="I542" t="s">
        <v>52</v>
      </c>
      <c r="J542" t="s">
        <v>403</v>
      </c>
      <c r="K542" t="s">
        <v>99</v>
      </c>
      <c r="L542">
        <v>0.56299999999999994</v>
      </c>
      <c r="M542">
        <v>8.15</v>
      </c>
      <c r="N542">
        <v>-0.81500000000000006</v>
      </c>
      <c r="O542" t="s">
        <v>100</v>
      </c>
      <c r="P542">
        <v>0.433</v>
      </c>
      <c r="Q542">
        <v>0.12999999999999995</v>
      </c>
      <c r="R542">
        <v>14.72</v>
      </c>
      <c r="S542">
        <v>-1.472</v>
      </c>
      <c r="T542">
        <f t="shared" si="123"/>
        <v>-0.65699999999999992</v>
      </c>
      <c r="U542">
        <v>39.25</v>
      </c>
      <c r="V542">
        <f>U542/(2*3.14)</f>
        <v>6.25</v>
      </c>
      <c r="W542">
        <f>V542</f>
        <v>6.25</v>
      </c>
      <c r="X542">
        <f t="shared" si="122"/>
        <v>122.71835937499999</v>
      </c>
      <c r="Y542">
        <f>(P542-L542)/L542</f>
        <v>-0.23090586145648306</v>
      </c>
      <c r="Z542" t="e">
        <f t="shared" si="117"/>
        <v>#NUM!</v>
      </c>
      <c r="AA542" t="e">
        <f t="shared" si="118"/>
        <v>#NUM!</v>
      </c>
      <c r="AB542" t="e">
        <f t="shared" si="119"/>
        <v>#NUM!</v>
      </c>
      <c r="AC542" t="e">
        <f t="shared" si="120"/>
        <v>#NUM!</v>
      </c>
      <c r="AD542" t="e">
        <f t="shared" ref="AD542:AD573" si="125">AC542/ABS(T542)</f>
        <v>#NUM!</v>
      </c>
    </row>
    <row r="543" spans="1:30" hidden="1" x14ac:dyDescent="0.35">
      <c r="A543">
        <v>44735</v>
      </c>
      <c r="B543" s="2">
        <v>44735</v>
      </c>
      <c r="C543" t="s">
        <v>18</v>
      </c>
      <c r="D543" t="s">
        <v>141</v>
      </c>
      <c r="E543" t="s">
        <v>86</v>
      </c>
      <c r="F543" t="s">
        <v>46</v>
      </c>
      <c r="G543">
        <v>16</v>
      </c>
      <c r="H543" t="s">
        <v>41</v>
      </c>
      <c r="I543" t="s">
        <v>52</v>
      </c>
      <c r="J543" t="s">
        <v>403</v>
      </c>
      <c r="K543" t="s">
        <v>150</v>
      </c>
      <c r="L543">
        <v>0.67100000000000004</v>
      </c>
      <c r="M543">
        <v>1.08</v>
      </c>
      <c r="N543">
        <v>-0.10800000000000001</v>
      </c>
      <c r="O543" t="s">
        <v>151</v>
      </c>
      <c r="P543">
        <v>0.49099999999999999</v>
      </c>
      <c r="Q543">
        <v>0.18000000000000005</v>
      </c>
      <c r="S543">
        <v>0</v>
      </c>
      <c r="T543">
        <f t="shared" si="123"/>
        <v>0.10800000000000001</v>
      </c>
      <c r="U543">
        <v>39.25</v>
      </c>
      <c r="V543">
        <f>U543/(2*3.14)</f>
        <v>6.25</v>
      </c>
      <c r="W543">
        <f>V543</f>
        <v>6.25</v>
      </c>
      <c r="X543">
        <f t="shared" si="122"/>
        <v>122.71835937499999</v>
      </c>
      <c r="Y543">
        <f>(L543-P543)/P543</f>
        <v>0.36659877800407342</v>
      </c>
      <c r="Z543">
        <f t="shared" si="117"/>
        <v>3.4599203281154109E-5</v>
      </c>
      <c r="AA543">
        <f t="shared" si="118"/>
        <v>34.599203281154111</v>
      </c>
      <c r="AB543">
        <f t="shared" si="119"/>
        <v>4.245957462345349E-7</v>
      </c>
      <c r="AC543">
        <f t="shared" si="120"/>
        <v>0.42459574623453494</v>
      </c>
      <c r="AD543">
        <f t="shared" si="125"/>
        <v>3.9314420947642121</v>
      </c>
    </row>
    <row r="544" spans="1:30" hidden="1" x14ac:dyDescent="0.35">
      <c r="A544">
        <v>44748</v>
      </c>
      <c r="B544" s="2">
        <v>44748</v>
      </c>
      <c r="C544" t="s">
        <v>18</v>
      </c>
      <c r="D544" t="s">
        <v>155</v>
      </c>
      <c r="E544" t="s">
        <v>86</v>
      </c>
      <c r="F544" t="s">
        <v>46</v>
      </c>
      <c r="G544">
        <v>6</v>
      </c>
      <c r="H544" t="s">
        <v>41</v>
      </c>
      <c r="I544" t="s">
        <v>52</v>
      </c>
      <c r="J544" t="s">
        <v>403</v>
      </c>
      <c r="K544" t="s">
        <v>165</v>
      </c>
      <c r="L544">
        <v>0.70399999999999996</v>
      </c>
      <c r="M544">
        <v>13.51</v>
      </c>
      <c r="N544">
        <v>-1.351</v>
      </c>
      <c r="O544" t="s">
        <v>168</v>
      </c>
      <c r="P544">
        <v>0.52400000000000002</v>
      </c>
      <c r="Q544">
        <v>0.17999999999999994</v>
      </c>
      <c r="R544">
        <v>11.64</v>
      </c>
      <c r="S544">
        <v>-1.1640000000000001</v>
      </c>
      <c r="T544">
        <f t="shared" si="123"/>
        <v>0.18699999999999983</v>
      </c>
      <c r="U544">
        <v>39.25</v>
      </c>
      <c r="V544">
        <f>U544/(2*3.14)</f>
        <v>6.25</v>
      </c>
      <c r="W544">
        <f>V544</f>
        <v>6.25</v>
      </c>
      <c r="X544">
        <f t="shared" si="122"/>
        <v>122.71835937499999</v>
      </c>
      <c r="Y544">
        <f>(L544-P544)/P544</f>
        <v>0.34351145038167924</v>
      </c>
      <c r="Z544">
        <f t="shared" si="117"/>
        <v>3.1936741339902356E-5</v>
      </c>
      <c r="AA544">
        <f t="shared" si="118"/>
        <v>31.936741339902355</v>
      </c>
      <c r="AB544">
        <f t="shared" si="119"/>
        <v>3.9192245010165563E-7</v>
      </c>
      <c r="AC544">
        <f t="shared" si="120"/>
        <v>0.39192245010165561</v>
      </c>
      <c r="AD544">
        <f t="shared" si="125"/>
        <v>2.0958419791532403</v>
      </c>
    </row>
    <row r="545" spans="1:30" hidden="1" x14ac:dyDescent="0.35">
      <c r="A545">
        <v>44763</v>
      </c>
      <c r="B545" s="2">
        <v>44763</v>
      </c>
      <c r="C545" t="s">
        <v>18</v>
      </c>
      <c r="D545" t="s">
        <v>181</v>
      </c>
      <c r="E545" t="s">
        <v>86</v>
      </c>
      <c r="F545" t="s">
        <v>46</v>
      </c>
      <c r="G545">
        <v>4</v>
      </c>
      <c r="H545" t="s">
        <v>41</v>
      </c>
      <c r="I545" t="s">
        <v>52</v>
      </c>
      <c r="J545" t="s">
        <v>403</v>
      </c>
      <c r="K545" t="s">
        <v>186</v>
      </c>
      <c r="L545">
        <v>0.72199999999999998</v>
      </c>
      <c r="M545">
        <v>17.86</v>
      </c>
      <c r="N545">
        <v>-1.786</v>
      </c>
      <c r="O545" t="s">
        <v>187</v>
      </c>
      <c r="P545">
        <v>0.52100000000000002</v>
      </c>
      <c r="Q545">
        <v>0.20099999999999996</v>
      </c>
      <c r="R545">
        <v>21.62</v>
      </c>
      <c r="S545">
        <v>-2.1619999999999999</v>
      </c>
      <c r="T545">
        <f t="shared" si="123"/>
        <v>-0.37599999999999989</v>
      </c>
      <c r="U545">
        <v>39.25</v>
      </c>
      <c r="V545">
        <f>U545/(2*3.14)</f>
        <v>6.25</v>
      </c>
      <c r="W545">
        <f>V545</f>
        <v>6.25</v>
      </c>
      <c r="X545">
        <f t="shared" si="122"/>
        <v>122.71835937499999</v>
      </c>
      <c r="Y545">
        <f>(L545-P545)/P545</f>
        <v>0.3857965451055661</v>
      </c>
      <c r="Z545">
        <f t="shared" si="117"/>
        <v>3.684292234378804E-5</v>
      </c>
      <c r="AA545">
        <f t="shared" si="118"/>
        <v>36.84292234378804</v>
      </c>
      <c r="AB545">
        <f t="shared" si="119"/>
        <v>4.5213029846101979E-7</v>
      </c>
      <c r="AC545">
        <f t="shared" si="120"/>
        <v>0.45213029846101976</v>
      </c>
      <c r="AD545">
        <f t="shared" si="125"/>
        <v>1.2024741980346274</v>
      </c>
    </row>
    <row r="546" spans="1:30" hidden="1" x14ac:dyDescent="0.35">
      <c r="A546">
        <v>44779</v>
      </c>
      <c r="B546" s="2">
        <v>44779</v>
      </c>
      <c r="C546" t="s">
        <v>18</v>
      </c>
      <c r="D546" t="s">
        <v>196</v>
      </c>
      <c r="E546" t="s">
        <v>86</v>
      </c>
      <c r="F546" t="s">
        <v>46</v>
      </c>
      <c r="G546">
        <v>6</v>
      </c>
      <c r="H546" t="s">
        <v>41</v>
      </c>
      <c r="I546" t="s">
        <v>52</v>
      </c>
      <c r="J546" t="s">
        <v>403</v>
      </c>
      <c r="K546" t="s">
        <v>150</v>
      </c>
      <c r="L546">
        <v>0.70899999999999996</v>
      </c>
      <c r="M546">
        <v>6.56</v>
      </c>
      <c r="N546">
        <v>-0.65599999999999992</v>
      </c>
      <c r="O546" t="s">
        <v>211</v>
      </c>
      <c r="P546">
        <v>0.51100000000000001</v>
      </c>
      <c r="Q546">
        <v>0.19799999999999995</v>
      </c>
      <c r="R546">
        <v>21.45</v>
      </c>
      <c r="S546">
        <v>-2.145</v>
      </c>
      <c r="T546">
        <f t="shared" si="123"/>
        <v>-1.4890000000000001</v>
      </c>
      <c r="U546">
        <v>122.02500000000001</v>
      </c>
      <c r="V546">
        <f>U546/2</f>
        <v>61.012500000000003</v>
      </c>
      <c r="W546">
        <f>V546/10</f>
        <v>6.1012500000000003</v>
      </c>
      <c r="X546">
        <f t="shared" si="122"/>
        <v>116.94647805623438</v>
      </c>
      <c r="Y546">
        <f>(L546-P546)/P546</f>
        <v>0.38747553816046959</v>
      </c>
      <c r="Z546">
        <f t="shared" si="117"/>
        <v>3.7040401240853576E-5</v>
      </c>
      <c r="AA546">
        <f t="shared" si="118"/>
        <v>37.040401240853576</v>
      </c>
      <c r="AB546">
        <f t="shared" si="119"/>
        <v>4.3317444709075994E-7</v>
      </c>
      <c r="AC546">
        <f t="shared" si="120"/>
        <v>0.43317444709075997</v>
      </c>
      <c r="AD546">
        <f t="shared" si="125"/>
        <v>0.29091635130339821</v>
      </c>
    </row>
    <row r="547" spans="1:30" hidden="1" x14ac:dyDescent="0.35">
      <c r="A547">
        <v>44791</v>
      </c>
      <c r="B547" s="2">
        <v>44791</v>
      </c>
      <c r="C547" t="s">
        <v>18</v>
      </c>
      <c r="D547" t="s">
        <v>214</v>
      </c>
      <c r="E547" t="s">
        <v>86</v>
      </c>
      <c r="F547" t="s">
        <v>46</v>
      </c>
      <c r="G547">
        <v>15</v>
      </c>
      <c r="H547" t="s">
        <v>41</v>
      </c>
      <c r="I547" t="s">
        <v>52</v>
      </c>
      <c r="J547" t="s">
        <v>403</v>
      </c>
      <c r="K547" t="s">
        <v>23</v>
      </c>
      <c r="L547">
        <v>0.65700000000000003</v>
      </c>
      <c r="M547">
        <v>3.44</v>
      </c>
      <c r="N547">
        <v>-0.34399999999999997</v>
      </c>
      <c r="O547" t="s">
        <v>224</v>
      </c>
      <c r="P547">
        <v>0.52300000000000002</v>
      </c>
      <c r="Q547">
        <v>0.13400000000000001</v>
      </c>
      <c r="R547">
        <v>22.25</v>
      </c>
      <c r="S547">
        <v>-2.2250000000000001</v>
      </c>
      <c r="T547">
        <f t="shared" si="123"/>
        <v>-1.8810000000000002</v>
      </c>
      <c r="U547">
        <v>122.02500000000001</v>
      </c>
      <c r="V547">
        <f>U547/2</f>
        <v>61.012500000000003</v>
      </c>
      <c r="W547">
        <f>V547/10</f>
        <v>6.1012500000000003</v>
      </c>
      <c r="X547">
        <f t="shared" si="122"/>
        <v>116.94647805623438</v>
      </c>
      <c r="Y547">
        <f>(L547-P547)/P547</f>
        <v>0.25621414913957935</v>
      </c>
      <c r="Z547">
        <f t="shared" si="117"/>
        <v>2.2260626822372778E-5</v>
      </c>
      <c r="AA547">
        <f t="shared" si="118"/>
        <v>22.260626822372778</v>
      </c>
      <c r="AB547">
        <f t="shared" si="119"/>
        <v>2.6033019062006407E-7</v>
      </c>
      <c r="AC547">
        <f t="shared" si="120"/>
        <v>0.26033019062006407</v>
      </c>
      <c r="AD547">
        <f t="shared" si="125"/>
        <v>0.13839988868690273</v>
      </c>
    </row>
    <row r="548" spans="1:30" x14ac:dyDescent="0.35">
      <c r="A548">
        <v>44806</v>
      </c>
      <c r="B548" s="2">
        <v>44806</v>
      </c>
      <c r="C548" t="s">
        <v>18</v>
      </c>
      <c r="D548" t="s">
        <v>232</v>
      </c>
      <c r="E548" t="s">
        <v>86</v>
      </c>
      <c r="F548" t="s">
        <v>46</v>
      </c>
      <c r="G548">
        <v>12</v>
      </c>
      <c r="H548" t="s">
        <v>41</v>
      </c>
      <c r="I548" t="s">
        <v>52</v>
      </c>
      <c r="J548" t="s">
        <v>403</v>
      </c>
      <c r="K548" t="s">
        <v>235</v>
      </c>
      <c r="L548">
        <v>0.69499999999999995</v>
      </c>
      <c r="M548">
        <v>19.649999999999999</v>
      </c>
      <c r="N548">
        <v>-1.9649999999999999</v>
      </c>
      <c r="O548" t="s">
        <v>243</v>
      </c>
      <c r="P548">
        <v>0.40699999999999997</v>
      </c>
      <c r="Q548">
        <v>0.28799999999999998</v>
      </c>
      <c r="R548">
        <v>25.03</v>
      </c>
      <c r="S548">
        <v>-2.5030000000000001</v>
      </c>
      <c r="T548">
        <f t="shared" si="123"/>
        <v>-0.53800000000000026</v>
      </c>
      <c r="U548">
        <v>122.02500000000001</v>
      </c>
      <c r="V548">
        <f>U548/2</f>
        <v>61.012500000000003</v>
      </c>
      <c r="W548">
        <f>V548/10</f>
        <v>6.1012500000000003</v>
      </c>
      <c r="X548">
        <f t="shared" si="122"/>
        <v>116.94647805623438</v>
      </c>
      <c r="Y548">
        <f>(P548-L548)/L548</f>
        <v>-0.41438848920863308</v>
      </c>
      <c r="Z548" t="e">
        <f t="shared" si="117"/>
        <v>#NUM!</v>
      </c>
      <c r="AA548" t="e">
        <f t="shared" si="118"/>
        <v>#NUM!</v>
      </c>
      <c r="AB548" t="e">
        <f t="shared" si="119"/>
        <v>#NUM!</v>
      </c>
      <c r="AC548" t="e">
        <f t="shared" si="120"/>
        <v>#NUM!</v>
      </c>
      <c r="AD548" t="e">
        <f t="shared" si="125"/>
        <v>#NUM!</v>
      </c>
    </row>
    <row r="549" spans="1:30" hidden="1" x14ac:dyDescent="0.35">
      <c r="A549">
        <v>44720</v>
      </c>
      <c r="B549" s="2">
        <v>44720</v>
      </c>
      <c r="C549" t="s">
        <v>18</v>
      </c>
      <c r="D549" t="s">
        <v>19</v>
      </c>
      <c r="E549" t="s">
        <v>86</v>
      </c>
      <c r="F549" t="s">
        <v>46</v>
      </c>
      <c r="G549">
        <v>1</v>
      </c>
      <c r="H549" t="s">
        <v>33</v>
      </c>
      <c r="I549" t="s">
        <v>54</v>
      </c>
      <c r="J549" t="s">
        <v>402</v>
      </c>
      <c r="K549" t="s">
        <v>87</v>
      </c>
      <c r="L549">
        <v>0.69299999999999995</v>
      </c>
      <c r="M549">
        <v>11.64</v>
      </c>
      <c r="N549">
        <v>-1.1640000000000001</v>
      </c>
      <c r="O549" t="s">
        <v>88</v>
      </c>
      <c r="P549">
        <v>0.746</v>
      </c>
      <c r="Q549">
        <v>-5.3000000000000047E-2</v>
      </c>
      <c r="R549">
        <v>13.48</v>
      </c>
      <c r="S549">
        <v>-1.3480000000000001</v>
      </c>
      <c r="T549">
        <f t="shared" si="123"/>
        <v>-0.18399999999999994</v>
      </c>
      <c r="U549">
        <v>17.5</v>
      </c>
      <c r="V549">
        <f>U549/(2*3.14)</f>
        <v>2.7866242038216558</v>
      </c>
      <c r="W549">
        <f>V549</f>
        <v>2.7866242038216558</v>
      </c>
      <c r="X549">
        <f t="shared" si="122"/>
        <v>24.395308569820273</v>
      </c>
      <c r="Y549">
        <f>(P549-L549)/L549</f>
        <v>7.6479076479076549E-2</v>
      </c>
      <c r="Z549">
        <f t="shared" si="117"/>
        <v>5.0256003009790537E-6</v>
      </c>
      <c r="AA549">
        <f t="shared" si="118"/>
        <v>5.025600300979054</v>
      </c>
      <c r="AB549">
        <f t="shared" si="119"/>
        <v>1.2260107009096564E-8</v>
      </c>
      <c r="AC549">
        <f t="shared" si="120"/>
        <v>1.2260107009096565E-2</v>
      </c>
      <c r="AD549">
        <f t="shared" si="125"/>
        <v>6.6631016353785696E-2</v>
      </c>
    </row>
    <row r="550" spans="1:30" hidden="1" x14ac:dyDescent="0.35">
      <c r="A550">
        <v>44735</v>
      </c>
      <c r="B550" s="2">
        <v>44735</v>
      </c>
      <c r="C550" t="s">
        <v>18</v>
      </c>
      <c r="D550" t="s">
        <v>141</v>
      </c>
      <c r="E550" t="s">
        <v>86</v>
      </c>
      <c r="F550" t="s">
        <v>46</v>
      </c>
      <c r="G550">
        <v>11</v>
      </c>
      <c r="H550" t="s">
        <v>33</v>
      </c>
      <c r="I550" t="s">
        <v>54</v>
      </c>
      <c r="J550" t="s">
        <v>402</v>
      </c>
      <c r="K550" t="s">
        <v>150</v>
      </c>
      <c r="L550">
        <v>0.77300000000000002</v>
      </c>
      <c r="M550">
        <v>8.08</v>
      </c>
      <c r="N550">
        <v>-0.80800000000000005</v>
      </c>
      <c r="O550" t="s">
        <v>151</v>
      </c>
      <c r="P550">
        <v>0.80700000000000005</v>
      </c>
      <c r="Q550">
        <v>-3.400000000000003E-2</v>
      </c>
      <c r="S550">
        <v>0</v>
      </c>
      <c r="T550">
        <f t="shared" si="123"/>
        <v>0.80800000000000005</v>
      </c>
      <c r="U550">
        <v>17.5</v>
      </c>
      <c r="V550">
        <f>U550/(2*3.14)</f>
        <v>2.7866242038216558</v>
      </c>
      <c r="W550">
        <f>V550</f>
        <v>2.7866242038216558</v>
      </c>
      <c r="X550">
        <f t="shared" si="122"/>
        <v>24.395308569820273</v>
      </c>
      <c r="Y550">
        <f t="shared" ref="Y550:Y561" si="126">(L550-P550)/P550</f>
        <v>-4.2131350681536589E-2</v>
      </c>
      <c r="Z550" t="e">
        <f t="shared" si="117"/>
        <v>#NUM!</v>
      </c>
      <c r="AA550" t="e">
        <f t="shared" si="118"/>
        <v>#NUM!</v>
      </c>
      <c r="AB550" t="e">
        <f t="shared" si="119"/>
        <v>#NUM!</v>
      </c>
      <c r="AC550" t="e">
        <f t="shared" si="120"/>
        <v>#NUM!</v>
      </c>
      <c r="AD550" t="e">
        <f t="shared" si="125"/>
        <v>#NUM!</v>
      </c>
    </row>
    <row r="551" spans="1:30" hidden="1" x14ac:dyDescent="0.35">
      <c r="A551">
        <v>44747</v>
      </c>
      <c r="B551" s="2">
        <v>44747</v>
      </c>
      <c r="C551" t="s">
        <v>18</v>
      </c>
      <c r="D551" t="s">
        <v>155</v>
      </c>
      <c r="E551" t="s">
        <v>86</v>
      </c>
      <c r="F551" t="s">
        <v>46</v>
      </c>
      <c r="G551">
        <v>6</v>
      </c>
      <c r="H551" t="s">
        <v>33</v>
      </c>
      <c r="I551" t="s">
        <v>54</v>
      </c>
      <c r="J551" t="s">
        <v>402</v>
      </c>
      <c r="K551" t="s">
        <v>161</v>
      </c>
      <c r="L551">
        <v>0.78700000000000003</v>
      </c>
      <c r="M551">
        <v>19.850000000000001</v>
      </c>
      <c r="N551">
        <v>-1.9850000000000001</v>
      </c>
      <c r="O551" t="s">
        <v>162</v>
      </c>
      <c r="P551">
        <v>0.82899999999999996</v>
      </c>
      <c r="Q551">
        <v>-4.1999999999999926E-2</v>
      </c>
      <c r="R551">
        <v>23.81</v>
      </c>
      <c r="S551">
        <v>-2.3809999999999998</v>
      </c>
      <c r="T551">
        <f t="shared" si="123"/>
        <v>-0.39599999999999969</v>
      </c>
      <c r="U551">
        <v>17.5</v>
      </c>
      <c r="V551">
        <f>U551/(2*3.14)</f>
        <v>2.7866242038216558</v>
      </c>
      <c r="W551">
        <f>V551</f>
        <v>2.7866242038216558</v>
      </c>
      <c r="X551">
        <f t="shared" si="122"/>
        <v>24.395308569820273</v>
      </c>
      <c r="Y551">
        <f t="shared" si="126"/>
        <v>-5.0663449939686279E-2</v>
      </c>
      <c r="Z551" t="e">
        <f t="shared" si="117"/>
        <v>#NUM!</v>
      </c>
      <c r="AA551" t="e">
        <f t="shared" si="118"/>
        <v>#NUM!</v>
      </c>
      <c r="AB551" t="e">
        <f t="shared" si="119"/>
        <v>#NUM!</v>
      </c>
      <c r="AC551" t="e">
        <f t="shared" si="120"/>
        <v>#NUM!</v>
      </c>
      <c r="AD551" t="e">
        <f t="shared" si="125"/>
        <v>#NUM!</v>
      </c>
    </row>
    <row r="552" spans="1:30" hidden="1" x14ac:dyDescent="0.35">
      <c r="A552">
        <v>44763</v>
      </c>
      <c r="B552" s="2">
        <v>44763</v>
      </c>
      <c r="C552" t="s">
        <v>18</v>
      </c>
      <c r="D552" t="s">
        <v>181</v>
      </c>
      <c r="E552" t="s">
        <v>86</v>
      </c>
      <c r="F552" t="s">
        <v>46</v>
      </c>
      <c r="G552">
        <v>8</v>
      </c>
      <c r="H552" t="s">
        <v>33</v>
      </c>
      <c r="I552" t="s">
        <v>54</v>
      </c>
      <c r="J552" t="s">
        <v>402</v>
      </c>
      <c r="K552" t="s">
        <v>186</v>
      </c>
      <c r="L552">
        <v>0.57699999999999996</v>
      </c>
      <c r="M552">
        <v>30.23</v>
      </c>
      <c r="N552">
        <v>-3.0230000000000001</v>
      </c>
      <c r="O552" t="s">
        <v>187</v>
      </c>
      <c r="P552">
        <v>0.65400000000000003</v>
      </c>
      <c r="Q552">
        <v>-7.7000000000000068E-2</v>
      </c>
      <c r="R552">
        <v>33.65</v>
      </c>
      <c r="S552">
        <v>-3.3649999999999998</v>
      </c>
      <c r="T552">
        <f t="shared" si="123"/>
        <v>-0.34199999999999964</v>
      </c>
      <c r="U552">
        <v>17.5</v>
      </c>
      <c r="V552">
        <f>U552/(2*3.14)</f>
        <v>2.7866242038216558</v>
      </c>
      <c r="W552">
        <f>V552</f>
        <v>2.7866242038216558</v>
      </c>
      <c r="X552">
        <f t="shared" si="122"/>
        <v>24.395308569820273</v>
      </c>
      <c r="Y552">
        <f t="shared" si="126"/>
        <v>-0.11773700305810407</v>
      </c>
      <c r="Z552" t="e">
        <f t="shared" si="117"/>
        <v>#NUM!</v>
      </c>
      <c r="AA552" t="e">
        <f t="shared" si="118"/>
        <v>#NUM!</v>
      </c>
      <c r="AB552" t="e">
        <f t="shared" si="119"/>
        <v>#NUM!</v>
      </c>
      <c r="AC552" t="e">
        <f t="shared" si="120"/>
        <v>#NUM!</v>
      </c>
      <c r="AD552" t="e">
        <f t="shared" si="125"/>
        <v>#NUM!</v>
      </c>
    </row>
    <row r="553" spans="1:30" hidden="1" x14ac:dyDescent="0.35">
      <c r="A553">
        <v>44778</v>
      </c>
      <c r="B553" s="2">
        <v>44778</v>
      </c>
      <c r="C553" t="s">
        <v>18</v>
      </c>
      <c r="D553" t="s">
        <v>196</v>
      </c>
      <c r="E553" t="s">
        <v>86</v>
      </c>
      <c r="F553" t="s">
        <v>46</v>
      </c>
      <c r="G553">
        <v>7</v>
      </c>
      <c r="H553" t="s">
        <v>33</v>
      </c>
      <c r="I553" t="s">
        <v>54</v>
      </c>
      <c r="J553" t="s">
        <v>402</v>
      </c>
      <c r="K553" t="s">
        <v>208</v>
      </c>
      <c r="L553">
        <v>0.79100000000000004</v>
      </c>
      <c r="N553">
        <v>0</v>
      </c>
      <c r="O553" t="s">
        <v>168</v>
      </c>
      <c r="P553">
        <v>0.74399999999999999</v>
      </c>
      <c r="Q553">
        <v>4.7000000000000042E-2</v>
      </c>
      <c r="R553">
        <v>26.93</v>
      </c>
      <c r="S553">
        <v>-2.6930000000000001</v>
      </c>
      <c r="T553">
        <f t="shared" si="123"/>
        <v>-2.6930000000000001</v>
      </c>
      <c r="U553">
        <v>47.924999999999997</v>
      </c>
      <c r="V553">
        <f>U553/2</f>
        <v>23.962499999999999</v>
      </c>
      <c r="W553">
        <f>V553/10</f>
        <v>2.3962499999999998</v>
      </c>
      <c r="X553">
        <f t="shared" si="122"/>
        <v>18.039053958609372</v>
      </c>
      <c r="Y553">
        <f t="shared" si="126"/>
        <v>6.3172043010752743E-2</v>
      </c>
      <c r="Z553">
        <f t="shared" si="117"/>
        <v>3.9718527636844711E-6</v>
      </c>
      <c r="AA553">
        <f t="shared" si="118"/>
        <v>3.9718527636844709</v>
      </c>
      <c r="AB553">
        <f t="shared" si="119"/>
        <v>7.1648466319755937E-9</v>
      </c>
      <c r="AC553">
        <f t="shared" si="120"/>
        <v>7.1648466319755933E-3</v>
      </c>
      <c r="AD553">
        <f t="shared" si="125"/>
        <v>2.6605446089771976E-3</v>
      </c>
    </row>
    <row r="554" spans="1:30" hidden="1" x14ac:dyDescent="0.35">
      <c r="A554">
        <v>44791</v>
      </c>
      <c r="B554" s="2">
        <v>44791</v>
      </c>
      <c r="C554" t="s">
        <v>18</v>
      </c>
      <c r="D554" t="s">
        <v>214</v>
      </c>
      <c r="E554" t="s">
        <v>86</v>
      </c>
      <c r="F554" t="s">
        <v>46</v>
      </c>
      <c r="G554">
        <v>11</v>
      </c>
      <c r="H554" t="s">
        <v>33</v>
      </c>
      <c r="I554" t="s">
        <v>54</v>
      </c>
      <c r="J554" t="s">
        <v>402</v>
      </c>
      <c r="K554" t="s">
        <v>23</v>
      </c>
      <c r="L554">
        <v>0.76900000000000002</v>
      </c>
      <c r="N554">
        <v>0</v>
      </c>
      <c r="O554" t="s">
        <v>224</v>
      </c>
      <c r="P554">
        <v>0.77900000000000003</v>
      </c>
      <c r="Q554">
        <v>-1.0000000000000009E-2</v>
      </c>
      <c r="S554">
        <v>0</v>
      </c>
      <c r="T554">
        <f t="shared" si="123"/>
        <v>0</v>
      </c>
      <c r="U554">
        <v>47.924999999999997</v>
      </c>
      <c r="V554">
        <f>U554/2</f>
        <v>23.962499999999999</v>
      </c>
      <c r="W554">
        <f>V554/10</f>
        <v>2.3962499999999998</v>
      </c>
      <c r="X554">
        <f t="shared" si="122"/>
        <v>18.039053958609372</v>
      </c>
      <c r="Y554">
        <f t="shared" si="126"/>
        <v>-1.2836970474967919E-2</v>
      </c>
      <c r="Z554" t="e">
        <f t="shared" si="117"/>
        <v>#NUM!</v>
      </c>
      <c r="AA554" t="e">
        <f t="shared" si="118"/>
        <v>#NUM!</v>
      </c>
      <c r="AB554" t="e">
        <f t="shared" si="119"/>
        <v>#NUM!</v>
      </c>
      <c r="AC554" t="e">
        <f t="shared" si="120"/>
        <v>#NUM!</v>
      </c>
      <c r="AD554" t="e">
        <f t="shared" si="125"/>
        <v>#NUM!</v>
      </c>
    </row>
    <row r="555" spans="1:30" x14ac:dyDescent="0.35">
      <c r="A555">
        <v>44806</v>
      </c>
      <c r="B555" s="2">
        <v>44806</v>
      </c>
      <c r="C555" t="s">
        <v>18</v>
      </c>
      <c r="D555" t="s">
        <v>232</v>
      </c>
      <c r="E555" t="s">
        <v>86</v>
      </c>
      <c r="F555" t="s">
        <v>46</v>
      </c>
      <c r="G555">
        <v>13</v>
      </c>
      <c r="H555" t="s">
        <v>33</v>
      </c>
      <c r="I555" t="s">
        <v>54</v>
      </c>
      <c r="J555" t="s">
        <v>402</v>
      </c>
      <c r="K555" t="s">
        <v>235</v>
      </c>
      <c r="L555">
        <v>0.86099999999999999</v>
      </c>
      <c r="M555" t="s">
        <v>50</v>
      </c>
      <c r="N555" t="s">
        <v>50</v>
      </c>
      <c r="O555" t="s">
        <v>243</v>
      </c>
      <c r="P555">
        <v>0.80800000000000005</v>
      </c>
      <c r="Q555">
        <v>5.2999999999999936E-2</v>
      </c>
      <c r="R555" t="s">
        <v>50</v>
      </c>
      <c r="S555" t="s">
        <v>50</v>
      </c>
      <c r="T555" t="e">
        <f t="shared" si="123"/>
        <v>#VALUE!</v>
      </c>
      <c r="U555">
        <v>47.924999999999997</v>
      </c>
      <c r="V555">
        <f>U555/2</f>
        <v>23.962499999999999</v>
      </c>
      <c r="W555">
        <f>V555/10</f>
        <v>2.3962499999999998</v>
      </c>
      <c r="X555">
        <f t="shared" si="122"/>
        <v>18.039053958609372</v>
      </c>
      <c r="Y555">
        <f t="shared" si="126"/>
        <v>6.5594059405940514E-2</v>
      </c>
      <c r="Z555">
        <f t="shared" si="117"/>
        <v>4.1601325828999674E-6</v>
      </c>
      <c r="AA555">
        <f t="shared" si="118"/>
        <v>4.1601325828999673</v>
      </c>
      <c r="AB555">
        <f t="shared" si="119"/>
        <v>7.5044856137901495E-9</v>
      </c>
      <c r="AC555">
        <f t="shared" si="120"/>
        <v>7.5044856137901489E-3</v>
      </c>
      <c r="AD555" t="e">
        <f t="shared" si="125"/>
        <v>#VALUE!</v>
      </c>
    </row>
    <row r="556" spans="1:30" hidden="1" x14ac:dyDescent="0.35">
      <c r="A556">
        <v>44720</v>
      </c>
      <c r="B556" s="2">
        <v>44720</v>
      </c>
      <c r="C556" t="s">
        <v>18</v>
      </c>
      <c r="D556" t="s">
        <v>19</v>
      </c>
      <c r="E556" t="s">
        <v>86</v>
      </c>
      <c r="F556" t="s">
        <v>46</v>
      </c>
      <c r="G556">
        <v>6</v>
      </c>
      <c r="H556" t="s">
        <v>30</v>
      </c>
      <c r="I556" t="s">
        <v>65</v>
      </c>
      <c r="J556" t="s">
        <v>401</v>
      </c>
      <c r="K556" t="s">
        <v>87</v>
      </c>
      <c r="L556">
        <v>0.622</v>
      </c>
      <c r="M556">
        <v>10.24</v>
      </c>
      <c r="N556">
        <v>-1.024</v>
      </c>
      <c r="O556" t="s">
        <v>88</v>
      </c>
      <c r="P556">
        <v>0.71099999999999997</v>
      </c>
      <c r="Q556">
        <v>-8.8999999999999968E-2</v>
      </c>
      <c r="R556">
        <v>5.16</v>
      </c>
      <c r="S556">
        <v>-0.51600000000000001</v>
      </c>
      <c r="T556">
        <f t="shared" si="123"/>
        <v>0.50800000000000001</v>
      </c>
      <c r="U556">
        <v>26</v>
      </c>
      <c r="V556">
        <f>U556/(2*3.14)</f>
        <v>4.1401273885350314</v>
      </c>
      <c r="W556">
        <f>V556</f>
        <v>4.1401273885350314</v>
      </c>
      <c r="X556">
        <f t="shared" si="122"/>
        <v>53.848909692076745</v>
      </c>
      <c r="Y556">
        <f t="shared" si="126"/>
        <v>-0.12517580872011247</v>
      </c>
      <c r="Z556" t="e">
        <f t="shared" si="117"/>
        <v>#NUM!</v>
      </c>
      <c r="AA556" t="e">
        <f t="shared" si="118"/>
        <v>#NUM!</v>
      </c>
      <c r="AB556" t="e">
        <f t="shared" si="119"/>
        <v>#NUM!</v>
      </c>
      <c r="AC556" t="e">
        <f t="shared" si="120"/>
        <v>#NUM!</v>
      </c>
      <c r="AD556" t="e">
        <f t="shared" si="125"/>
        <v>#NUM!</v>
      </c>
    </row>
    <row r="557" spans="1:30" hidden="1" x14ac:dyDescent="0.35">
      <c r="A557">
        <v>44735</v>
      </c>
      <c r="B557" s="2">
        <v>44735</v>
      </c>
      <c r="C557" t="s">
        <v>18</v>
      </c>
      <c r="D557" t="s">
        <v>141</v>
      </c>
      <c r="E557" t="s">
        <v>86</v>
      </c>
      <c r="F557" t="s">
        <v>46</v>
      </c>
      <c r="G557">
        <v>15</v>
      </c>
      <c r="H557" t="s">
        <v>30</v>
      </c>
      <c r="I557" t="s">
        <v>65</v>
      </c>
      <c r="J557" t="s">
        <v>401</v>
      </c>
      <c r="K557" t="s">
        <v>150</v>
      </c>
      <c r="L557">
        <v>0.68600000000000005</v>
      </c>
      <c r="M557">
        <v>6.36</v>
      </c>
      <c r="N557">
        <v>-0.63600000000000001</v>
      </c>
      <c r="O557" t="s">
        <v>151</v>
      </c>
      <c r="P557">
        <v>0.75800000000000001</v>
      </c>
      <c r="Q557">
        <v>-7.1999999999999953E-2</v>
      </c>
      <c r="S557">
        <v>0</v>
      </c>
      <c r="T557">
        <f t="shared" si="123"/>
        <v>0.63600000000000001</v>
      </c>
      <c r="U557">
        <v>26</v>
      </c>
      <c r="V557">
        <f>U557/(2*3.14)</f>
        <v>4.1401273885350314</v>
      </c>
      <c r="W557">
        <f>V557</f>
        <v>4.1401273885350314</v>
      </c>
      <c r="X557">
        <f t="shared" si="122"/>
        <v>53.848909692076745</v>
      </c>
      <c r="Y557">
        <f t="shared" si="126"/>
        <v>-9.4986807387862734E-2</v>
      </c>
      <c r="Z557" t="e">
        <f t="shared" si="117"/>
        <v>#NUM!</v>
      </c>
      <c r="AA557" t="e">
        <f t="shared" si="118"/>
        <v>#NUM!</v>
      </c>
      <c r="AB557" t="e">
        <f t="shared" si="119"/>
        <v>#NUM!</v>
      </c>
      <c r="AC557" t="e">
        <f t="shared" si="120"/>
        <v>#NUM!</v>
      </c>
      <c r="AD557" t="e">
        <f t="shared" si="125"/>
        <v>#NUM!</v>
      </c>
    </row>
    <row r="558" spans="1:30" hidden="1" x14ac:dyDescent="0.35">
      <c r="A558">
        <v>44747</v>
      </c>
      <c r="B558" s="2">
        <v>44747</v>
      </c>
      <c r="C558" t="s">
        <v>18</v>
      </c>
      <c r="D558" t="s">
        <v>155</v>
      </c>
      <c r="E558" t="s">
        <v>86</v>
      </c>
      <c r="F558" t="s">
        <v>46</v>
      </c>
      <c r="G558">
        <v>4</v>
      </c>
      <c r="H558" t="s">
        <v>30</v>
      </c>
      <c r="I558" t="s">
        <v>65</v>
      </c>
      <c r="J558" t="s">
        <v>401</v>
      </c>
      <c r="K558" t="s">
        <v>161</v>
      </c>
      <c r="L558">
        <v>0.58199999999999996</v>
      </c>
      <c r="M558">
        <v>6.76</v>
      </c>
      <c r="N558">
        <v>-0.67599999999999993</v>
      </c>
      <c r="O558" t="s">
        <v>162</v>
      </c>
      <c r="P558">
        <v>0.64700000000000002</v>
      </c>
      <c r="Q558">
        <v>-6.5000000000000058E-2</v>
      </c>
      <c r="R558">
        <v>5.83</v>
      </c>
      <c r="S558">
        <v>-0.58299999999999996</v>
      </c>
      <c r="T558">
        <f t="shared" si="123"/>
        <v>9.2999999999999972E-2</v>
      </c>
      <c r="U558">
        <v>26</v>
      </c>
      <c r="V558">
        <f>U558/(2*3.14)</f>
        <v>4.1401273885350314</v>
      </c>
      <c r="W558">
        <f>V558</f>
        <v>4.1401273885350314</v>
      </c>
      <c r="X558">
        <f t="shared" si="122"/>
        <v>53.848909692076745</v>
      </c>
      <c r="Y558">
        <f t="shared" si="126"/>
        <v>-0.10046367851622884</v>
      </c>
      <c r="Z558" t="e">
        <f t="shared" si="117"/>
        <v>#NUM!</v>
      </c>
      <c r="AA558" t="e">
        <f t="shared" si="118"/>
        <v>#NUM!</v>
      </c>
      <c r="AB558" t="e">
        <f t="shared" si="119"/>
        <v>#NUM!</v>
      </c>
      <c r="AC558" t="e">
        <f t="shared" si="120"/>
        <v>#NUM!</v>
      </c>
      <c r="AD558" t="e">
        <f t="shared" si="125"/>
        <v>#NUM!</v>
      </c>
    </row>
    <row r="559" spans="1:30" hidden="1" x14ac:dyDescent="0.35">
      <c r="A559">
        <v>44763</v>
      </c>
      <c r="B559" s="2">
        <v>44763</v>
      </c>
      <c r="C559" t="s">
        <v>18</v>
      </c>
      <c r="D559" t="s">
        <v>181</v>
      </c>
      <c r="E559" t="s">
        <v>86</v>
      </c>
      <c r="F559" t="s">
        <v>46</v>
      </c>
      <c r="G559">
        <v>7</v>
      </c>
      <c r="H559" t="s">
        <v>30</v>
      </c>
      <c r="I559" t="s">
        <v>65</v>
      </c>
      <c r="J559" t="s">
        <v>401</v>
      </c>
      <c r="K559" t="s">
        <v>186</v>
      </c>
      <c r="L559">
        <v>0.80800000000000005</v>
      </c>
      <c r="M559">
        <v>5.09</v>
      </c>
      <c r="N559">
        <v>-0.50900000000000001</v>
      </c>
      <c r="O559" t="s">
        <v>187</v>
      </c>
      <c r="P559">
        <v>0.84099999999999997</v>
      </c>
      <c r="Q559">
        <v>-3.2999999999999918E-2</v>
      </c>
      <c r="R559">
        <v>7.72</v>
      </c>
      <c r="S559">
        <v>-0.77200000000000002</v>
      </c>
      <c r="T559">
        <f t="shared" si="123"/>
        <v>-0.26300000000000001</v>
      </c>
      <c r="U559">
        <v>26</v>
      </c>
      <c r="V559">
        <f>U559/(2*3.14)</f>
        <v>4.1401273885350314</v>
      </c>
      <c r="W559">
        <f>V559</f>
        <v>4.1401273885350314</v>
      </c>
      <c r="X559">
        <f t="shared" si="122"/>
        <v>53.848909692076745</v>
      </c>
      <c r="Y559">
        <f t="shared" si="126"/>
        <v>-3.9239001189060548E-2</v>
      </c>
      <c r="Z559" t="e">
        <f t="shared" si="117"/>
        <v>#NUM!</v>
      </c>
      <c r="AA559" t="e">
        <f t="shared" si="118"/>
        <v>#NUM!</v>
      </c>
      <c r="AB559" t="e">
        <f t="shared" si="119"/>
        <v>#NUM!</v>
      </c>
      <c r="AC559" t="e">
        <f t="shared" si="120"/>
        <v>#NUM!</v>
      </c>
      <c r="AD559" t="e">
        <f t="shared" si="125"/>
        <v>#NUM!</v>
      </c>
    </row>
    <row r="560" spans="1:30" hidden="1" x14ac:dyDescent="0.35">
      <c r="A560">
        <v>44778</v>
      </c>
      <c r="B560" s="2">
        <v>44778</v>
      </c>
      <c r="C560" t="s">
        <v>18</v>
      </c>
      <c r="D560" t="s">
        <v>196</v>
      </c>
      <c r="E560" t="s">
        <v>86</v>
      </c>
      <c r="F560" t="s">
        <v>46</v>
      </c>
      <c r="G560">
        <v>3</v>
      </c>
      <c r="H560" t="s">
        <v>30</v>
      </c>
      <c r="I560" t="s">
        <v>65</v>
      </c>
      <c r="J560" t="s">
        <v>401</v>
      </c>
      <c r="K560" t="s">
        <v>208</v>
      </c>
      <c r="L560">
        <v>0.59099999999999997</v>
      </c>
      <c r="M560">
        <v>5.01</v>
      </c>
      <c r="N560">
        <v>-0.501</v>
      </c>
      <c r="O560" t="s">
        <v>168</v>
      </c>
      <c r="P560">
        <v>0.65600000000000003</v>
      </c>
      <c r="Q560">
        <v>-6.5000000000000058E-2</v>
      </c>
      <c r="R560">
        <v>6.16</v>
      </c>
      <c r="S560">
        <v>-0.61599999999999999</v>
      </c>
      <c r="T560">
        <f t="shared" si="123"/>
        <v>-0.11499999999999999</v>
      </c>
      <c r="U560">
        <v>79.324999999999989</v>
      </c>
      <c r="V560">
        <f>U560/2</f>
        <v>39.662499999999994</v>
      </c>
      <c r="W560">
        <f>V560/10</f>
        <v>3.9662499999999996</v>
      </c>
      <c r="X560">
        <f t="shared" si="122"/>
        <v>49.420789167359366</v>
      </c>
      <c r="Y560">
        <f t="shared" si="126"/>
        <v>-9.9085365853658625E-2</v>
      </c>
      <c r="Z560" t="e">
        <f t="shared" si="117"/>
        <v>#NUM!</v>
      </c>
      <c r="AA560" t="e">
        <f t="shared" si="118"/>
        <v>#NUM!</v>
      </c>
      <c r="AB560" t="e">
        <f t="shared" si="119"/>
        <v>#NUM!</v>
      </c>
      <c r="AC560" t="e">
        <f t="shared" si="120"/>
        <v>#NUM!</v>
      </c>
      <c r="AD560" t="e">
        <f t="shared" si="125"/>
        <v>#NUM!</v>
      </c>
    </row>
    <row r="561" spans="1:30" hidden="1" x14ac:dyDescent="0.35">
      <c r="A561">
        <v>44791</v>
      </c>
      <c r="B561" s="2">
        <v>44791</v>
      </c>
      <c r="C561" t="s">
        <v>18</v>
      </c>
      <c r="D561" t="s">
        <v>214</v>
      </c>
      <c r="E561" t="s">
        <v>86</v>
      </c>
      <c r="F561" t="s">
        <v>46</v>
      </c>
      <c r="G561">
        <v>1</v>
      </c>
      <c r="H561" t="s">
        <v>30</v>
      </c>
      <c r="I561" t="s">
        <v>65</v>
      </c>
      <c r="J561" t="s">
        <v>401</v>
      </c>
      <c r="K561" t="s">
        <v>219</v>
      </c>
      <c r="L561">
        <v>0.64500000000000002</v>
      </c>
      <c r="M561">
        <v>5.73</v>
      </c>
      <c r="N561">
        <v>-0.57300000000000006</v>
      </c>
      <c r="O561" t="s">
        <v>220</v>
      </c>
      <c r="P561">
        <v>0.71699999999999997</v>
      </c>
      <c r="Q561">
        <v>-7.1999999999999953E-2</v>
      </c>
      <c r="R561">
        <v>9.9600000000000009</v>
      </c>
      <c r="S561">
        <v>-0.99600000000000011</v>
      </c>
      <c r="T561">
        <f t="shared" si="123"/>
        <v>-0.42300000000000004</v>
      </c>
      <c r="U561">
        <v>79.324999999999989</v>
      </c>
      <c r="V561">
        <f>U561/2</f>
        <v>39.662499999999994</v>
      </c>
      <c r="W561">
        <f>V561/10</f>
        <v>3.9662499999999996</v>
      </c>
      <c r="X561">
        <f t="shared" si="122"/>
        <v>49.420789167359366</v>
      </c>
      <c r="Y561">
        <f t="shared" si="126"/>
        <v>-0.10041841004184095</v>
      </c>
      <c r="Z561" t="e">
        <f t="shared" si="117"/>
        <v>#NUM!</v>
      </c>
      <c r="AA561" t="e">
        <f t="shared" si="118"/>
        <v>#NUM!</v>
      </c>
      <c r="AB561" t="e">
        <f t="shared" si="119"/>
        <v>#NUM!</v>
      </c>
      <c r="AC561" t="e">
        <f t="shared" si="120"/>
        <v>#NUM!</v>
      </c>
      <c r="AD561" t="e">
        <f t="shared" si="125"/>
        <v>#NUM!</v>
      </c>
    </row>
    <row r="562" spans="1:30" x14ac:dyDescent="0.35">
      <c r="A562">
        <v>44806</v>
      </c>
      <c r="B562" s="2">
        <v>44806</v>
      </c>
      <c r="C562" t="s">
        <v>18</v>
      </c>
      <c r="D562" t="s">
        <v>232</v>
      </c>
      <c r="E562" t="s">
        <v>86</v>
      </c>
      <c r="F562" t="s">
        <v>46</v>
      </c>
      <c r="G562">
        <v>7</v>
      </c>
      <c r="H562" t="s">
        <v>30</v>
      </c>
      <c r="I562" t="s">
        <v>65</v>
      </c>
      <c r="J562" t="s">
        <v>401</v>
      </c>
      <c r="K562" t="s">
        <v>59</v>
      </c>
      <c r="L562" t="s">
        <v>50</v>
      </c>
      <c r="M562">
        <v>5.54</v>
      </c>
      <c r="N562">
        <v>-0.55400000000000005</v>
      </c>
      <c r="O562" t="s">
        <v>224</v>
      </c>
      <c r="P562">
        <v>0.72899999999999998</v>
      </c>
      <c r="Q562" t="e">
        <v>#VALUE!</v>
      </c>
      <c r="R562">
        <v>7.89</v>
      </c>
      <c r="S562">
        <v>-0.78899999999999992</v>
      </c>
      <c r="T562">
        <f t="shared" si="123"/>
        <v>-0.23499999999999988</v>
      </c>
      <c r="U562">
        <v>79.324999999999989</v>
      </c>
      <c r="V562">
        <f>U562/2</f>
        <v>39.662499999999994</v>
      </c>
      <c r="W562">
        <f>V562/10</f>
        <v>3.9662499999999996</v>
      </c>
      <c r="X562">
        <f t="shared" si="122"/>
        <v>49.420789167359366</v>
      </c>
      <c r="Y562" t="e">
        <f>(P562-L562)/L562</f>
        <v>#VALUE!</v>
      </c>
      <c r="Z562" t="e">
        <f t="shared" si="117"/>
        <v>#VALUE!</v>
      </c>
      <c r="AA562" t="e">
        <f t="shared" si="118"/>
        <v>#VALUE!</v>
      </c>
      <c r="AB562" t="e">
        <f t="shared" si="119"/>
        <v>#VALUE!</v>
      </c>
      <c r="AC562" t="e">
        <f t="shared" si="120"/>
        <v>#VALUE!</v>
      </c>
      <c r="AD562" t="e">
        <f t="shared" si="125"/>
        <v>#VALUE!</v>
      </c>
    </row>
    <row r="563" spans="1:30" hidden="1" x14ac:dyDescent="0.35">
      <c r="A563">
        <v>44720</v>
      </c>
      <c r="B563" s="2">
        <v>44720</v>
      </c>
      <c r="C563" t="s">
        <v>18</v>
      </c>
      <c r="D563" t="s">
        <v>19</v>
      </c>
      <c r="E563" t="s">
        <v>86</v>
      </c>
      <c r="F563" t="s">
        <v>46</v>
      </c>
      <c r="G563">
        <v>2</v>
      </c>
      <c r="H563" t="s">
        <v>30</v>
      </c>
      <c r="I563" t="s">
        <v>90</v>
      </c>
      <c r="J563" t="s">
        <v>400</v>
      </c>
      <c r="K563" t="s">
        <v>87</v>
      </c>
      <c r="L563">
        <v>0.77700000000000002</v>
      </c>
      <c r="M563">
        <v>10.72</v>
      </c>
      <c r="N563">
        <v>-1.0720000000000001</v>
      </c>
      <c r="O563" t="s">
        <v>88</v>
      </c>
      <c r="P563">
        <v>0.67600000000000005</v>
      </c>
      <c r="Q563">
        <v>0.10099999999999998</v>
      </c>
      <c r="R563">
        <v>11.04</v>
      </c>
      <c r="S563">
        <v>-1.1039999999999999</v>
      </c>
      <c r="T563">
        <f t="shared" si="123"/>
        <v>-3.1999999999999806E-2</v>
      </c>
      <c r="U563">
        <v>29.75</v>
      </c>
      <c r="V563">
        <f>U563/(2*3.14)</f>
        <v>4.7372611464968148</v>
      </c>
      <c r="W563">
        <f>V563</f>
        <v>4.7372611464968148</v>
      </c>
      <c r="X563">
        <f t="shared" si="122"/>
        <v>70.502441766780592</v>
      </c>
      <c r="Y563">
        <f>(L563-P563)/P563</f>
        <v>0.1494082840236686</v>
      </c>
      <c r="Z563">
        <f t="shared" si="117"/>
        <v>1.1460463697570792E-5</v>
      </c>
      <c r="AA563">
        <f t="shared" si="118"/>
        <v>11.460463697570793</v>
      </c>
      <c r="AB563">
        <f t="shared" si="119"/>
        <v>8.0799067445828777E-8</v>
      </c>
      <c r="AC563">
        <f t="shared" si="120"/>
        <v>8.0799067445828779E-2</v>
      </c>
      <c r="AD563">
        <f t="shared" si="125"/>
        <v>2.5249708576821646</v>
      </c>
    </row>
    <row r="564" spans="1:30" hidden="1" x14ac:dyDescent="0.35">
      <c r="A564">
        <v>44735</v>
      </c>
      <c r="B564" s="2">
        <v>44735</v>
      </c>
      <c r="C564" t="s">
        <v>18</v>
      </c>
      <c r="D564" t="s">
        <v>141</v>
      </c>
      <c r="E564" t="s">
        <v>86</v>
      </c>
      <c r="F564" t="s">
        <v>46</v>
      </c>
      <c r="G564">
        <v>1</v>
      </c>
      <c r="H564" t="s">
        <v>30</v>
      </c>
      <c r="I564" t="s">
        <v>90</v>
      </c>
      <c r="J564" t="s">
        <v>400</v>
      </c>
      <c r="K564" t="s">
        <v>152</v>
      </c>
      <c r="L564">
        <v>0.84399999999999997</v>
      </c>
      <c r="M564">
        <v>6.94</v>
      </c>
      <c r="N564">
        <v>-0.69400000000000006</v>
      </c>
      <c r="O564" t="s">
        <v>146</v>
      </c>
      <c r="P564">
        <v>0.84399999999999997</v>
      </c>
      <c r="Q564">
        <v>0</v>
      </c>
      <c r="S564">
        <v>0</v>
      </c>
      <c r="T564">
        <f t="shared" ref="T564:T595" si="127">S564-N564</f>
        <v>0.69400000000000006</v>
      </c>
      <c r="U564">
        <v>29.75</v>
      </c>
      <c r="V564">
        <f>U564/(2*3.14)</f>
        <v>4.7372611464968148</v>
      </c>
      <c r="W564">
        <f>V564</f>
        <v>4.7372611464968148</v>
      </c>
      <c r="X564">
        <f t="shared" si="122"/>
        <v>70.502441766780592</v>
      </c>
      <c r="Y564">
        <f>(L564-P564)/P564</f>
        <v>0</v>
      </c>
      <c r="Z564">
        <f t="shared" si="117"/>
        <v>0</v>
      </c>
      <c r="AA564">
        <f t="shared" si="118"/>
        <v>0</v>
      </c>
      <c r="AB564">
        <f t="shared" si="119"/>
        <v>0</v>
      </c>
      <c r="AC564">
        <f t="shared" si="120"/>
        <v>0</v>
      </c>
      <c r="AD564">
        <f t="shared" si="125"/>
        <v>0</v>
      </c>
    </row>
    <row r="565" spans="1:30" hidden="1" x14ac:dyDescent="0.35">
      <c r="A565">
        <v>44747</v>
      </c>
      <c r="B565" s="2">
        <v>44747</v>
      </c>
      <c r="C565" t="s">
        <v>18</v>
      </c>
      <c r="D565" t="s">
        <v>155</v>
      </c>
      <c r="E565" t="s">
        <v>86</v>
      </c>
      <c r="F565" t="s">
        <v>46</v>
      </c>
      <c r="G565">
        <v>8</v>
      </c>
      <c r="H565" t="s">
        <v>30</v>
      </c>
      <c r="I565" t="s">
        <v>90</v>
      </c>
      <c r="J565" t="s">
        <v>400</v>
      </c>
      <c r="K565" t="s">
        <v>161</v>
      </c>
      <c r="L565">
        <v>0.82199999999999995</v>
      </c>
      <c r="M565">
        <v>11.67</v>
      </c>
      <c r="N565">
        <v>-1.167</v>
      </c>
      <c r="O565" t="s">
        <v>162</v>
      </c>
      <c r="P565">
        <v>0.82199999999999995</v>
      </c>
      <c r="Q565">
        <v>0</v>
      </c>
      <c r="R565">
        <v>4.63</v>
      </c>
      <c r="S565">
        <v>-0.46299999999999997</v>
      </c>
      <c r="T565">
        <f t="shared" si="127"/>
        <v>0.70400000000000007</v>
      </c>
      <c r="U565">
        <v>29.75</v>
      </c>
      <c r="V565">
        <f>U565/(2*3.14)</f>
        <v>4.7372611464968148</v>
      </c>
      <c r="W565">
        <f>V565</f>
        <v>4.7372611464968148</v>
      </c>
      <c r="X565">
        <f t="shared" si="122"/>
        <v>70.502441766780592</v>
      </c>
      <c r="Y565">
        <f>(P565-L565)/L565</f>
        <v>0</v>
      </c>
      <c r="Z565">
        <f t="shared" si="117"/>
        <v>0</v>
      </c>
      <c r="AA565">
        <f t="shared" si="118"/>
        <v>0</v>
      </c>
      <c r="AB565">
        <f t="shared" si="119"/>
        <v>0</v>
      </c>
      <c r="AC565">
        <f t="shared" si="120"/>
        <v>0</v>
      </c>
      <c r="AD565">
        <f t="shared" si="125"/>
        <v>0</v>
      </c>
    </row>
    <row r="566" spans="1:30" hidden="1" x14ac:dyDescent="0.35">
      <c r="A566">
        <v>44763</v>
      </c>
      <c r="B566" s="2">
        <v>44763</v>
      </c>
      <c r="C566" t="s">
        <v>18</v>
      </c>
      <c r="D566" t="s">
        <v>181</v>
      </c>
      <c r="E566" t="s">
        <v>86</v>
      </c>
      <c r="F566" t="s">
        <v>46</v>
      </c>
      <c r="G566">
        <v>2</v>
      </c>
      <c r="H566" t="s">
        <v>30</v>
      </c>
      <c r="I566" t="s">
        <v>90</v>
      </c>
      <c r="J566" t="s">
        <v>400</v>
      </c>
      <c r="K566" t="s">
        <v>186</v>
      </c>
      <c r="L566">
        <v>0.61899999999999999</v>
      </c>
      <c r="M566">
        <v>8.6199999999999992</v>
      </c>
      <c r="N566">
        <v>-0.86199999999999988</v>
      </c>
      <c r="O566" t="s">
        <v>187</v>
      </c>
      <c r="P566">
        <v>0.60199999999999998</v>
      </c>
      <c r="Q566">
        <v>1.7000000000000015E-2</v>
      </c>
      <c r="R566">
        <v>8.17</v>
      </c>
      <c r="S566">
        <v>-0.81699999999999995</v>
      </c>
      <c r="T566">
        <f t="shared" si="127"/>
        <v>4.4999999999999929E-2</v>
      </c>
      <c r="U566">
        <v>29.75</v>
      </c>
      <c r="V566">
        <f>U566/(2*3.14)</f>
        <v>4.7372611464968148</v>
      </c>
      <c r="W566">
        <f>V566</f>
        <v>4.7372611464968148</v>
      </c>
      <c r="X566">
        <f t="shared" si="122"/>
        <v>70.502441766780592</v>
      </c>
      <c r="Y566">
        <f t="shared" ref="Y566:Y576" si="128">(L566-P566)/P566</f>
        <v>2.8239202657807334E-2</v>
      </c>
      <c r="Z566">
        <f t="shared" si="117"/>
        <v>1.4741657026885822E-6</v>
      </c>
      <c r="AA566">
        <f t="shared" si="118"/>
        <v>1.4741657026885822</v>
      </c>
      <c r="AB566">
        <f t="shared" si="119"/>
        <v>1.0393228160838696E-8</v>
      </c>
      <c r="AC566">
        <f t="shared" si="120"/>
        <v>1.0393228160838696E-2</v>
      </c>
      <c r="AD566">
        <f t="shared" si="125"/>
        <v>0.23096062579641582</v>
      </c>
    </row>
    <row r="567" spans="1:30" hidden="1" x14ac:dyDescent="0.35">
      <c r="A567">
        <v>44779</v>
      </c>
      <c r="B567" s="2">
        <v>44779</v>
      </c>
      <c r="C567" t="s">
        <v>18</v>
      </c>
      <c r="D567" t="s">
        <v>196</v>
      </c>
      <c r="E567" t="s">
        <v>86</v>
      </c>
      <c r="F567" t="s">
        <v>46</v>
      </c>
      <c r="G567">
        <v>2</v>
      </c>
      <c r="H567" t="s">
        <v>30</v>
      </c>
      <c r="I567" t="s">
        <v>90</v>
      </c>
      <c r="J567" t="s">
        <v>400</v>
      </c>
      <c r="K567" t="s">
        <v>150</v>
      </c>
      <c r="L567">
        <v>0.54600000000000004</v>
      </c>
      <c r="M567">
        <v>4.46</v>
      </c>
      <c r="N567">
        <v>-0.44600000000000001</v>
      </c>
      <c r="O567" t="s">
        <v>211</v>
      </c>
      <c r="P567">
        <v>0.59199999999999997</v>
      </c>
      <c r="Q567">
        <v>-4.599999999999993E-2</v>
      </c>
      <c r="R567">
        <v>4.32</v>
      </c>
      <c r="S567">
        <v>-0.43200000000000005</v>
      </c>
      <c r="T567">
        <f t="shared" si="127"/>
        <v>1.3999999999999957E-2</v>
      </c>
      <c r="U567">
        <v>88.3</v>
      </c>
      <c r="V567">
        <f>U567/2</f>
        <v>44.15</v>
      </c>
      <c r="W567">
        <f>V567/10</f>
        <v>4.415</v>
      </c>
      <c r="X567">
        <f t="shared" si="122"/>
        <v>61.236579137749999</v>
      </c>
      <c r="Y567">
        <f t="shared" si="128"/>
        <v>-7.7702702702702589E-2</v>
      </c>
      <c r="Z567" t="e">
        <f t="shared" si="117"/>
        <v>#NUM!</v>
      </c>
      <c r="AA567" t="e">
        <f t="shared" si="118"/>
        <v>#NUM!</v>
      </c>
      <c r="AB567" t="e">
        <f t="shared" si="119"/>
        <v>#NUM!</v>
      </c>
      <c r="AC567" t="e">
        <f t="shared" si="120"/>
        <v>#NUM!</v>
      </c>
      <c r="AD567" t="e">
        <f t="shared" si="125"/>
        <v>#NUM!</v>
      </c>
    </row>
    <row r="568" spans="1:30" hidden="1" x14ac:dyDescent="0.35">
      <c r="A568">
        <v>44791</v>
      </c>
      <c r="B568" s="2">
        <v>44791</v>
      </c>
      <c r="C568" t="s">
        <v>18</v>
      </c>
      <c r="D568" t="s">
        <v>214</v>
      </c>
      <c r="E568" t="s">
        <v>86</v>
      </c>
      <c r="F568" t="s">
        <v>46</v>
      </c>
      <c r="G568">
        <v>14</v>
      </c>
      <c r="H568" t="s">
        <v>30</v>
      </c>
      <c r="I568" t="s">
        <v>90</v>
      </c>
      <c r="J568" t="s">
        <v>400</v>
      </c>
      <c r="K568" t="s">
        <v>23</v>
      </c>
      <c r="L568">
        <v>0.63900000000000001</v>
      </c>
      <c r="M568">
        <v>5.65</v>
      </c>
      <c r="N568">
        <v>-0.56500000000000006</v>
      </c>
      <c r="O568" t="s">
        <v>224</v>
      </c>
      <c r="P568">
        <v>0.51500000000000001</v>
      </c>
      <c r="Q568">
        <v>0.124</v>
      </c>
      <c r="R568">
        <v>11.06</v>
      </c>
      <c r="S568">
        <v>-1.1060000000000001</v>
      </c>
      <c r="T568">
        <f t="shared" si="127"/>
        <v>-0.54100000000000004</v>
      </c>
      <c r="U568">
        <v>88.3</v>
      </c>
      <c r="V568">
        <f>U568/2</f>
        <v>44.15</v>
      </c>
      <c r="W568">
        <f>V568/10</f>
        <v>4.415</v>
      </c>
      <c r="X568">
        <f t="shared" si="122"/>
        <v>61.236579137749999</v>
      </c>
      <c r="Y568">
        <f t="shared" si="128"/>
        <v>0.24077669902912621</v>
      </c>
      <c r="Z568">
        <f t="shared" si="117"/>
        <v>2.0621220060983069E-5</v>
      </c>
      <c r="AA568">
        <f t="shared" si="118"/>
        <v>20.62122006098307</v>
      </c>
      <c r="AB568">
        <f t="shared" si="119"/>
        <v>1.2627729741813475E-7</v>
      </c>
      <c r="AC568">
        <f t="shared" si="120"/>
        <v>0.12627729741813476</v>
      </c>
      <c r="AD568">
        <f t="shared" si="125"/>
        <v>0.23341459781540619</v>
      </c>
    </row>
    <row r="569" spans="1:30" x14ac:dyDescent="0.35">
      <c r="A569">
        <v>44806</v>
      </c>
      <c r="B569" s="2">
        <v>44806</v>
      </c>
      <c r="C569" t="s">
        <v>18</v>
      </c>
      <c r="D569" t="s">
        <v>232</v>
      </c>
      <c r="E569" t="s">
        <v>86</v>
      </c>
      <c r="F569" t="s">
        <v>46</v>
      </c>
      <c r="G569">
        <v>10</v>
      </c>
      <c r="H569" t="s">
        <v>30</v>
      </c>
      <c r="I569" t="s">
        <v>90</v>
      </c>
      <c r="J569" t="s">
        <v>400</v>
      </c>
      <c r="K569" t="s">
        <v>235</v>
      </c>
      <c r="L569">
        <v>0.66100000000000003</v>
      </c>
      <c r="M569">
        <v>9.15</v>
      </c>
      <c r="N569">
        <v>-0.91500000000000004</v>
      </c>
      <c r="O569" t="s">
        <v>243</v>
      </c>
      <c r="P569">
        <v>0.57299999999999995</v>
      </c>
      <c r="Q569">
        <v>8.8000000000000078E-2</v>
      </c>
      <c r="R569">
        <v>5.67</v>
      </c>
      <c r="S569">
        <v>-0.56699999999999995</v>
      </c>
      <c r="T569">
        <f t="shared" si="127"/>
        <v>0.34800000000000009</v>
      </c>
      <c r="U569">
        <v>88.3</v>
      </c>
      <c r="V569">
        <f>U569/2</f>
        <v>44.15</v>
      </c>
      <c r="W569">
        <f>V569/10</f>
        <v>4.415</v>
      </c>
      <c r="X569">
        <f t="shared" si="122"/>
        <v>61.236579137749999</v>
      </c>
      <c r="Y569">
        <f t="shared" si="128"/>
        <v>0.15357766143106472</v>
      </c>
      <c r="Z569">
        <f t="shared" si="117"/>
        <v>1.185541582071783E-5</v>
      </c>
      <c r="AA569">
        <f t="shared" si="118"/>
        <v>11.85541582071783</v>
      </c>
      <c r="AB569">
        <f t="shared" si="119"/>
        <v>7.259851091163207E-8</v>
      </c>
      <c r="AC569">
        <f t="shared" si="120"/>
        <v>7.2598510911632066E-2</v>
      </c>
      <c r="AD569">
        <f t="shared" si="125"/>
        <v>0.20861641066560935</v>
      </c>
    </row>
    <row r="570" spans="1:30" hidden="1" x14ac:dyDescent="0.35">
      <c r="A570">
        <v>44720</v>
      </c>
      <c r="B570" s="2">
        <v>44720</v>
      </c>
      <c r="C570" t="s">
        <v>18</v>
      </c>
      <c r="D570" t="s">
        <v>19</v>
      </c>
      <c r="E570" t="s">
        <v>86</v>
      </c>
      <c r="F570" t="s">
        <v>46</v>
      </c>
      <c r="G570">
        <v>10</v>
      </c>
      <c r="H570" t="s">
        <v>28</v>
      </c>
      <c r="I570" t="s">
        <v>75</v>
      </c>
      <c r="J570" t="s">
        <v>399</v>
      </c>
      <c r="K570" t="s">
        <v>99</v>
      </c>
      <c r="L570">
        <v>0.49299999999999999</v>
      </c>
      <c r="M570">
        <v>11.63</v>
      </c>
      <c r="N570">
        <v>-1.163</v>
      </c>
      <c r="O570" t="s">
        <v>100</v>
      </c>
      <c r="P570">
        <v>0.57399999999999995</v>
      </c>
      <c r="Q570">
        <v>-8.0999999999999961E-2</v>
      </c>
      <c r="R570">
        <v>17.670000000000002</v>
      </c>
      <c r="S570">
        <v>-1.7670000000000001</v>
      </c>
      <c r="T570">
        <f t="shared" si="127"/>
        <v>-0.60400000000000009</v>
      </c>
      <c r="U570">
        <v>24.25</v>
      </c>
      <c r="V570">
        <f>U570/(2*3.14)</f>
        <v>3.8614649681528661</v>
      </c>
      <c r="W570">
        <f>V570</f>
        <v>3.8614649681528661</v>
      </c>
      <c r="X570">
        <f t="shared" si="122"/>
        <v>46.843971088456932</v>
      </c>
      <c r="Y570">
        <f t="shared" si="128"/>
        <v>-0.14111498257839716</v>
      </c>
      <c r="Z570" t="e">
        <f t="shared" si="117"/>
        <v>#NUM!</v>
      </c>
      <c r="AA570" t="e">
        <f t="shared" si="118"/>
        <v>#NUM!</v>
      </c>
      <c r="AB570" t="e">
        <f t="shared" si="119"/>
        <v>#NUM!</v>
      </c>
      <c r="AC570" t="e">
        <f t="shared" si="120"/>
        <v>#NUM!</v>
      </c>
      <c r="AD570" t="e">
        <f t="shared" si="125"/>
        <v>#NUM!</v>
      </c>
    </row>
    <row r="571" spans="1:30" hidden="1" x14ac:dyDescent="0.35">
      <c r="A571">
        <v>44735</v>
      </c>
      <c r="B571" s="2">
        <v>44735</v>
      </c>
      <c r="C571" t="s">
        <v>18</v>
      </c>
      <c r="D571" t="s">
        <v>141</v>
      </c>
      <c r="E571" t="s">
        <v>86</v>
      </c>
      <c r="F571" t="s">
        <v>46</v>
      </c>
      <c r="G571">
        <v>10</v>
      </c>
      <c r="H571" t="s">
        <v>28</v>
      </c>
      <c r="I571" t="s">
        <v>75</v>
      </c>
      <c r="J571" t="s">
        <v>399</v>
      </c>
      <c r="K571" t="s">
        <v>150</v>
      </c>
      <c r="L571">
        <v>0.71599999999999997</v>
      </c>
      <c r="M571">
        <v>3.71</v>
      </c>
      <c r="N571">
        <v>-0.371</v>
      </c>
      <c r="O571" t="s">
        <v>151</v>
      </c>
      <c r="P571">
        <v>0.57699999999999996</v>
      </c>
      <c r="Q571">
        <v>0.13900000000000001</v>
      </c>
      <c r="S571">
        <v>0</v>
      </c>
      <c r="T571">
        <f t="shared" si="127"/>
        <v>0.371</v>
      </c>
      <c r="U571">
        <v>24.25</v>
      </c>
      <c r="V571">
        <f>U571/(2*3.14)</f>
        <v>3.8614649681528661</v>
      </c>
      <c r="W571">
        <f>V571</f>
        <v>3.8614649681528661</v>
      </c>
      <c r="X571">
        <f t="shared" si="122"/>
        <v>46.843971088456932</v>
      </c>
      <c r="Y571">
        <f t="shared" si="128"/>
        <v>0.24090121317157717</v>
      </c>
      <c r="Z571">
        <f t="shared" si="117"/>
        <v>2.0634348181997746E-5</v>
      </c>
      <c r="AA571">
        <f t="shared" si="118"/>
        <v>20.634348181997744</v>
      </c>
      <c r="AB571">
        <f t="shared" si="119"/>
        <v>9.665948096666563E-8</v>
      </c>
      <c r="AC571">
        <f t="shared" si="120"/>
        <v>9.6659480966665628E-2</v>
      </c>
      <c r="AD571">
        <f t="shared" si="125"/>
        <v>0.26053768454626852</v>
      </c>
    </row>
    <row r="572" spans="1:30" hidden="1" x14ac:dyDescent="0.35">
      <c r="A572">
        <v>44748</v>
      </c>
      <c r="B572" s="2">
        <v>44748</v>
      </c>
      <c r="C572" t="s">
        <v>18</v>
      </c>
      <c r="D572" t="s">
        <v>155</v>
      </c>
      <c r="E572" t="s">
        <v>86</v>
      </c>
      <c r="F572" t="s">
        <v>46</v>
      </c>
      <c r="G572">
        <v>2</v>
      </c>
      <c r="H572" t="s">
        <v>28</v>
      </c>
      <c r="I572" t="s">
        <v>75</v>
      </c>
      <c r="J572" t="s">
        <v>399</v>
      </c>
      <c r="K572" t="s">
        <v>165</v>
      </c>
      <c r="L572">
        <v>0.746</v>
      </c>
      <c r="M572">
        <v>32.14</v>
      </c>
      <c r="N572">
        <v>-3.214</v>
      </c>
      <c r="O572" t="s">
        <v>168</v>
      </c>
      <c r="P572">
        <v>0.63600000000000001</v>
      </c>
      <c r="Q572">
        <v>0.10999999999999999</v>
      </c>
      <c r="R572">
        <v>34.56</v>
      </c>
      <c r="S572">
        <v>-3.4560000000000004</v>
      </c>
      <c r="T572">
        <f t="shared" si="127"/>
        <v>-0.24200000000000044</v>
      </c>
      <c r="U572">
        <v>24.25</v>
      </c>
      <c r="V572">
        <f>U572/(2*3.14)</f>
        <v>3.8614649681528661</v>
      </c>
      <c r="W572">
        <f>V572</f>
        <v>3.8614649681528661</v>
      </c>
      <c r="X572">
        <f t="shared" si="122"/>
        <v>46.843971088456932</v>
      </c>
      <c r="Y572">
        <f t="shared" si="128"/>
        <v>0.17295597484276728</v>
      </c>
      <c r="Z572">
        <f t="shared" ref="Z572:Z635" si="129">119*(10^-6)*(Y572^1.231)</f>
        <v>1.3722892064127716E-5</v>
      </c>
      <c r="AA572">
        <f t="shared" ref="AA572:AA635" si="130">Z572*10^6</f>
        <v>13.722892064127716</v>
      </c>
      <c r="AB572">
        <f t="shared" ref="AB572:AB637" si="131">Z572*(X572/10000)</f>
        <v>6.4283475910201392E-8</v>
      </c>
      <c r="AC572">
        <f t="shared" ref="AC572:AC637" si="132">AA572*(X572/10000)</f>
        <v>6.4283475910201393E-2</v>
      </c>
      <c r="AD572">
        <f t="shared" si="125"/>
        <v>0.26563419797603832</v>
      </c>
    </row>
    <row r="573" spans="1:30" hidden="1" x14ac:dyDescent="0.35">
      <c r="A573">
        <v>44762</v>
      </c>
      <c r="B573" s="2">
        <v>44762</v>
      </c>
      <c r="C573" t="s">
        <v>18</v>
      </c>
      <c r="D573" t="s">
        <v>181</v>
      </c>
      <c r="E573" t="s">
        <v>86</v>
      </c>
      <c r="F573" t="s">
        <v>46</v>
      </c>
      <c r="G573">
        <v>3</v>
      </c>
      <c r="H573" t="s">
        <v>28</v>
      </c>
      <c r="I573" t="s">
        <v>75</v>
      </c>
      <c r="J573" t="s">
        <v>399</v>
      </c>
      <c r="K573" t="s">
        <v>182</v>
      </c>
      <c r="L573">
        <v>0.78</v>
      </c>
      <c r="M573">
        <v>14.12</v>
      </c>
      <c r="N573">
        <v>-1.4119999999999999</v>
      </c>
      <c r="O573" t="s">
        <v>154</v>
      </c>
      <c r="P573">
        <v>0.754</v>
      </c>
      <c r="Q573">
        <v>2.6000000000000023E-2</v>
      </c>
      <c r="R573">
        <v>53.34</v>
      </c>
      <c r="S573">
        <v>-5.3340000000000005</v>
      </c>
      <c r="T573">
        <f t="shared" si="127"/>
        <v>-3.9220000000000006</v>
      </c>
      <c r="U573">
        <v>24.25</v>
      </c>
      <c r="V573">
        <f>U573/(2*3.14)</f>
        <v>3.8614649681528661</v>
      </c>
      <c r="W573">
        <f>V573</f>
        <v>3.8614649681528661</v>
      </c>
      <c r="X573">
        <f t="shared" si="122"/>
        <v>46.843971088456932</v>
      </c>
      <c r="Y573">
        <f t="shared" si="128"/>
        <v>3.4482758620689682E-2</v>
      </c>
      <c r="Z573">
        <f t="shared" si="129"/>
        <v>1.8851027456641959E-6</v>
      </c>
      <c r="AA573">
        <f t="shared" si="130"/>
        <v>1.8851027456641958</v>
      </c>
      <c r="AB573">
        <f t="shared" si="131"/>
        <v>8.8305698516664372E-9</v>
      </c>
      <c r="AC573">
        <f t="shared" si="132"/>
        <v>8.8305698516664369E-3</v>
      </c>
      <c r="AD573">
        <f t="shared" si="125"/>
        <v>2.2515476419343282E-3</v>
      </c>
    </row>
    <row r="574" spans="1:30" hidden="1" x14ac:dyDescent="0.35">
      <c r="A574">
        <v>44778</v>
      </c>
      <c r="B574" s="2">
        <v>44778</v>
      </c>
      <c r="C574" t="s">
        <v>18</v>
      </c>
      <c r="D574" t="s">
        <v>196</v>
      </c>
      <c r="E574" t="s">
        <v>86</v>
      </c>
      <c r="F574" t="s">
        <v>46</v>
      </c>
      <c r="G574">
        <v>1</v>
      </c>
      <c r="H574" t="s">
        <v>28</v>
      </c>
      <c r="I574" t="s">
        <v>75</v>
      </c>
      <c r="J574" t="s">
        <v>399</v>
      </c>
      <c r="K574" t="s">
        <v>208</v>
      </c>
      <c r="L574">
        <v>0.747</v>
      </c>
      <c r="M574">
        <v>4.9400000000000004</v>
      </c>
      <c r="N574">
        <v>-0.49400000000000005</v>
      </c>
      <c r="O574" t="s">
        <v>168</v>
      </c>
      <c r="P574">
        <v>0.66900000000000004</v>
      </c>
      <c r="Q574">
        <v>7.7999999999999958E-2</v>
      </c>
      <c r="R574">
        <v>9.64</v>
      </c>
      <c r="S574">
        <v>-0.96400000000000008</v>
      </c>
      <c r="T574">
        <f t="shared" si="127"/>
        <v>-0.47000000000000003</v>
      </c>
      <c r="U574">
        <v>74.575000000000003</v>
      </c>
      <c r="V574">
        <f>U574/2</f>
        <v>37.287500000000001</v>
      </c>
      <c r="W574">
        <f>V574/10</f>
        <v>3.7287500000000002</v>
      </c>
      <c r="X574">
        <f t="shared" si="122"/>
        <v>43.679337092984376</v>
      </c>
      <c r="Y574">
        <f t="shared" si="128"/>
        <v>0.11659192825112101</v>
      </c>
      <c r="Z574">
        <f t="shared" si="129"/>
        <v>8.4453152618623478E-6</v>
      </c>
      <c r="AA574">
        <f t="shared" si="130"/>
        <v>8.4453152618623477</v>
      </c>
      <c r="AB574">
        <f t="shared" si="131"/>
        <v>3.6888577217941109E-8</v>
      </c>
      <c r="AC574">
        <f t="shared" si="132"/>
        <v>3.6888577217941108E-2</v>
      </c>
      <c r="AD574">
        <f t="shared" ref="AD574:AD605" si="133">AC574/ABS(T574)</f>
        <v>7.8486334506257679E-2</v>
      </c>
    </row>
    <row r="575" spans="1:30" hidden="1" x14ac:dyDescent="0.35">
      <c r="A575">
        <v>44791</v>
      </c>
      <c r="B575" s="2">
        <v>44791</v>
      </c>
      <c r="C575" t="s">
        <v>18</v>
      </c>
      <c r="D575" t="s">
        <v>214</v>
      </c>
      <c r="E575" t="s">
        <v>86</v>
      </c>
      <c r="F575" t="s">
        <v>46</v>
      </c>
      <c r="G575">
        <v>8</v>
      </c>
      <c r="H575" t="s">
        <v>28</v>
      </c>
      <c r="I575" t="s">
        <v>75</v>
      </c>
      <c r="J575" t="s">
        <v>399</v>
      </c>
      <c r="K575" t="s">
        <v>219</v>
      </c>
      <c r="L575">
        <v>1.0009999999999999</v>
      </c>
      <c r="M575">
        <v>11.43</v>
      </c>
      <c r="N575">
        <v>-1.143</v>
      </c>
      <c r="O575" t="s">
        <v>220</v>
      </c>
      <c r="P575">
        <v>0.89</v>
      </c>
      <c r="Q575">
        <v>0.11099999999999988</v>
      </c>
      <c r="R575">
        <v>20.36</v>
      </c>
      <c r="S575">
        <v>-2.036</v>
      </c>
      <c r="T575">
        <f t="shared" si="127"/>
        <v>-0.89300000000000002</v>
      </c>
      <c r="U575">
        <v>74.575000000000003</v>
      </c>
      <c r="V575">
        <f>U575/2</f>
        <v>37.287500000000001</v>
      </c>
      <c r="W575">
        <f>V575/10</f>
        <v>3.7287500000000002</v>
      </c>
      <c r="X575">
        <f t="shared" si="122"/>
        <v>43.679337092984376</v>
      </c>
      <c r="Y575">
        <f t="shared" si="128"/>
        <v>0.12471910112359537</v>
      </c>
      <c r="Z575">
        <f t="shared" si="129"/>
        <v>9.1757262884436129E-6</v>
      </c>
      <c r="AA575">
        <f t="shared" si="130"/>
        <v>9.175726288443613</v>
      </c>
      <c r="AB575">
        <f t="shared" si="131"/>
        <v>4.0078964162588695E-8</v>
      </c>
      <c r="AC575">
        <f t="shared" si="132"/>
        <v>4.0078964162588701E-2</v>
      </c>
      <c r="AD575">
        <f t="shared" si="133"/>
        <v>4.4881258860681637E-2</v>
      </c>
    </row>
    <row r="576" spans="1:30" x14ac:dyDescent="0.35">
      <c r="A576">
        <v>44806</v>
      </c>
      <c r="B576" s="2">
        <v>44806</v>
      </c>
      <c r="C576" t="s">
        <v>18</v>
      </c>
      <c r="D576" t="s">
        <v>232</v>
      </c>
      <c r="E576" t="s">
        <v>86</v>
      </c>
      <c r="F576" t="s">
        <v>46</v>
      </c>
      <c r="G576">
        <v>14</v>
      </c>
      <c r="H576" t="s">
        <v>28</v>
      </c>
      <c r="I576" t="s">
        <v>75</v>
      </c>
      <c r="J576" t="s">
        <v>399</v>
      </c>
      <c r="K576" t="s">
        <v>235</v>
      </c>
      <c r="L576">
        <v>0.73099999999999998</v>
      </c>
      <c r="M576">
        <v>32.450000000000003</v>
      </c>
      <c r="N576">
        <v>-3.2450000000000001</v>
      </c>
      <c r="O576" t="s">
        <v>243</v>
      </c>
      <c r="P576">
        <v>0.61199999999999999</v>
      </c>
      <c r="Q576">
        <v>0.11899999999999999</v>
      </c>
      <c r="R576">
        <v>43.23</v>
      </c>
      <c r="S576">
        <v>-4.3229999999999995</v>
      </c>
      <c r="T576">
        <f t="shared" si="127"/>
        <v>-1.0779999999999994</v>
      </c>
      <c r="U576">
        <v>74.575000000000003</v>
      </c>
      <c r="V576">
        <f>U576/2</f>
        <v>37.287500000000001</v>
      </c>
      <c r="W576">
        <f>V576/10</f>
        <v>3.7287500000000002</v>
      </c>
      <c r="X576">
        <f t="shared" si="122"/>
        <v>43.679337092984376</v>
      </c>
      <c r="Y576">
        <f t="shared" si="128"/>
        <v>0.19444444444444445</v>
      </c>
      <c r="Z576">
        <f t="shared" si="129"/>
        <v>1.5850912558887501E-5</v>
      </c>
      <c r="AA576">
        <f t="shared" si="130"/>
        <v>15.850912558887501</v>
      </c>
      <c r="AB576">
        <f t="shared" si="131"/>
        <v>6.9235735289106669E-8</v>
      </c>
      <c r="AC576">
        <f t="shared" si="132"/>
        <v>6.9235735289106676E-2</v>
      </c>
      <c r="AD576">
        <f t="shared" si="133"/>
        <v>6.4226099526073013E-2</v>
      </c>
    </row>
    <row r="577" spans="1:30" hidden="1" x14ac:dyDescent="0.35">
      <c r="A577">
        <v>44720</v>
      </c>
      <c r="B577" s="2">
        <v>44720</v>
      </c>
      <c r="C577" t="s">
        <v>18</v>
      </c>
      <c r="D577" t="s">
        <v>19</v>
      </c>
      <c r="E577" t="s">
        <v>86</v>
      </c>
      <c r="F577" t="s">
        <v>46</v>
      </c>
      <c r="G577">
        <v>9</v>
      </c>
      <c r="H577" t="s">
        <v>27</v>
      </c>
      <c r="I577" t="s">
        <v>98</v>
      </c>
      <c r="J577" t="s">
        <v>398</v>
      </c>
      <c r="K577" t="s">
        <v>99</v>
      </c>
      <c r="L577">
        <v>0.504</v>
      </c>
      <c r="M577">
        <v>9.01</v>
      </c>
      <c r="N577">
        <v>-0.90100000000000002</v>
      </c>
      <c r="O577" t="s">
        <v>100</v>
      </c>
      <c r="P577">
        <v>0.52200000000000002</v>
      </c>
      <c r="Q577">
        <v>-1.8000000000000016E-2</v>
      </c>
      <c r="R577">
        <v>19.23</v>
      </c>
      <c r="S577">
        <v>-1.923</v>
      </c>
      <c r="T577">
        <f t="shared" si="127"/>
        <v>-1.022</v>
      </c>
      <c r="U577">
        <v>26.5</v>
      </c>
      <c r="V577">
        <f>U577/(2*3.14)</f>
        <v>4.2197452229299364</v>
      </c>
      <c r="W577">
        <f>V577</f>
        <v>4.2197452229299364</v>
      </c>
      <c r="X577">
        <f t="shared" si="122"/>
        <v>55.939936140918491</v>
      </c>
      <c r="Y577">
        <f>(P577-L577)/L577</f>
        <v>3.5714285714285747E-2</v>
      </c>
      <c r="Z577">
        <f t="shared" si="129"/>
        <v>1.9683187285601463E-6</v>
      </c>
      <c r="AA577">
        <f t="shared" si="130"/>
        <v>1.9683187285601462</v>
      </c>
      <c r="AB577">
        <f t="shared" si="131"/>
        <v>1.1010762398062846E-8</v>
      </c>
      <c r="AC577">
        <f t="shared" si="132"/>
        <v>1.1010762398062845E-2</v>
      </c>
      <c r="AD577">
        <f t="shared" si="133"/>
        <v>1.0773740115521374E-2</v>
      </c>
    </row>
    <row r="578" spans="1:30" hidden="1" x14ac:dyDescent="0.35">
      <c r="A578">
        <v>44735</v>
      </c>
      <c r="B578" s="2">
        <v>44735</v>
      </c>
      <c r="C578" t="s">
        <v>18</v>
      </c>
      <c r="D578" t="s">
        <v>141</v>
      </c>
      <c r="E578" t="s">
        <v>86</v>
      </c>
      <c r="F578" t="s">
        <v>46</v>
      </c>
      <c r="G578">
        <v>12</v>
      </c>
      <c r="H578" t="s">
        <v>27</v>
      </c>
      <c r="I578" t="s">
        <v>98</v>
      </c>
      <c r="J578" t="s">
        <v>398</v>
      </c>
      <c r="K578" t="s">
        <v>150</v>
      </c>
      <c r="L578">
        <v>0.73599999999999999</v>
      </c>
      <c r="M578">
        <v>2.3199999999999998</v>
      </c>
      <c r="N578">
        <v>-0.23199999999999998</v>
      </c>
      <c r="O578" t="s">
        <v>151</v>
      </c>
      <c r="P578">
        <v>0.53100000000000003</v>
      </c>
      <c r="Q578">
        <v>0.20499999999999996</v>
      </c>
      <c r="S578">
        <v>0</v>
      </c>
      <c r="T578">
        <f t="shared" si="127"/>
        <v>0.23199999999999998</v>
      </c>
      <c r="U578">
        <v>26.5</v>
      </c>
      <c r="V578">
        <f>U578/(2*3.14)</f>
        <v>4.2197452229299364</v>
      </c>
      <c r="W578">
        <f>V578</f>
        <v>4.2197452229299364</v>
      </c>
      <c r="X578">
        <f t="shared" ref="X578:X641" si="134">(W578^2)*3.14159</f>
        <v>55.939936140918491</v>
      </c>
      <c r="Y578">
        <f>(P578-L578)/L578</f>
        <v>-0.27853260869565211</v>
      </c>
      <c r="Z578" t="e">
        <f t="shared" si="129"/>
        <v>#NUM!</v>
      </c>
      <c r="AA578" t="e">
        <f t="shared" si="130"/>
        <v>#NUM!</v>
      </c>
      <c r="AB578" t="e">
        <f t="shared" si="131"/>
        <v>#NUM!</v>
      </c>
      <c r="AC578" t="e">
        <f t="shared" si="132"/>
        <v>#NUM!</v>
      </c>
      <c r="AD578" t="e">
        <f t="shared" si="133"/>
        <v>#NUM!</v>
      </c>
    </row>
    <row r="579" spans="1:30" hidden="1" x14ac:dyDescent="0.35">
      <c r="A579">
        <v>44748</v>
      </c>
      <c r="B579" s="2">
        <v>44748</v>
      </c>
      <c r="C579" t="s">
        <v>18</v>
      </c>
      <c r="D579" t="s">
        <v>155</v>
      </c>
      <c r="E579" t="s">
        <v>86</v>
      </c>
      <c r="F579" t="s">
        <v>46</v>
      </c>
      <c r="G579">
        <v>5</v>
      </c>
      <c r="H579" t="s">
        <v>27</v>
      </c>
      <c r="I579" t="s">
        <v>98</v>
      </c>
      <c r="J579" t="s">
        <v>398</v>
      </c>
      <c r="K579" t="s">
        <v>165</v>
      </c>
      <c r="L579">
        <v>0.624</v>
      </c>
      <c r="M579">
        <v>3.76</v>
      </c>
      <c r="N579">
        <v>-0.376</v>
      </c>
      <c r="O579" t="s">
        <v>168</v>
      </c>
      <c r="P579">
        <v>0.47699999999999998</v>
      </c>
      <c r="Q579">
        <v>0.14700000000000002</v>
      </c>
      <c r="R579">
        <v>33.21</v>
      </c>
      <c r="S579">
        <v>-3.3210000000000002</v>
      </c>
      <c r="T579">
        <f t="shared" si="127"/>
        <v>-2.9450000000000003</v>
      </c>
      <c r="U579">
        <v>26.5</v>
      </c>
      <c r="V579">
        <f>U579/(2*3.14)</f>
        <v>4.2197452229299364</v>
      </c>
      <c r="W579">
        <f>V579</f>
        <v>4.2197452229299364</v>
      </c>
      <c r="X579">
        <f t="shared" si="134"/>
        <v>55.939936140918491</v>
      </c>
      <c r="Y579">
        <f t="shared" ref="Y579:Y589" si="135">(L579-P579)/P579</f>
        <v>0.30817610062893086</v>
      </c>
      <c r="Z579">
        <f t="shared" si="129"/>
        <v>2.7942063538065327E-5</v>
      </c>
      <c r="AA579">
        <f t="shared" si="130"/>
        <v>27.942063538065327</v>
      </c>
      <c r="AB579">
        <f t="shared" si="131"/>
        <v>1.5630772499648612E-7</v>
      </c>
      <c r="AC579">
        <f t="shared" si="132"/>
        <v>0.15630772499648612</v>
      </c>
      <c r="AD579">
        <f t="shared" si="133"/>
        <v>5.3075628182168461E-2</v>
      </c>
    </row>
    <row r="580" spans="1:30" hidden="1" x14ac:dyDescent="0.35">
      <c r="A580">
        <v>44763</v>
      </c>
      <c r="B580" s="2">
        <v>44763</v>
      </c>
      <c r="C580" t="s">
        <v>18</v>
      </c>
      <c r="D580" t="s">
        <v>181</v>
      </c>
      <c r="E580" t="s">
        <v>86</v>
      </c>
      <c r="F580" t="s">
        <v>46</v>
      </c>
      <c r="G580">
        <v>3</v>
      </c>
      <c r="H580" t="s">
        <v>27</v>
      </c>
      <c r="I580" t="s">
        <v>98</v>
      </c>
      <c r="J580" t="s">
        <v>398</v>
      </c>
      <c r="K580" t="s">
        <v>186</v>
      </c>
      <c r="L580">
        <v>0.63600000000000001</v>
      </c>
      <c r="M580">
        <v>1.68</v>
      </c>
      <c r="N580">
        <v>-0.16799999999999998</v>
      </c>
      <c r="O580" t="s">
        <v>187</v>
      </c>
      <c r="P580">
        <v>0.46899999999999997</v>
      </c>
      <c r="Q580">
        <v>0.16700000000000004</v>
      </c>
      <c r="R580">
        <v>2.0299999999999998</v>
      </c>
      <c r="S580">
        <v>-0.20299999999999999</v>
      </c>
      <c r="T580">
        <f t="shared" si="127"/>
        <v>-3.5000000000000003E-2</v>
      </c>
      <c r="U580">
        <v>26.5</v>
      </c>
      <c r="V580">
        <f>U580/(2*3.14)</f>
        <v>4.2197452229299364</v>
      </c>
      <c r="W580">
        <f>V580</f>
        <v>4.2197452229299364</v>
      </c>
      <c r="X580">
        <f t="shared" si="134"/>
        <v>55.939936140918491</v>
      </c>
      <c r="Y580">
        <f t="shared" si="135"/>
        <v>0.35607675906183378</v>
      </c>
      <c r="Z580">
        <f t="shared" si="129"/>
        <v>3.338083284157312E-5</v>
      </c>
      <c r="AA580">
        <f t="shared" si="130"/>
        <v>33.380832841573117</v>
      </c>
      <c r="AB580">
        <f t="shared" si="131"/>
        <v>1.8673216574882749E-7</v>
      </c>
      <c r="AC580">
        <f t="shared" si="132"/>
        <v>0.18673216574882748</v>
      </c>
      <c r="AD580">
        <f t="shared" si="133"/>
        <v>5.3352047356807848</v>
      </c>
    </row>
    <row r="581" spans="1:30" hidden="1" x14ac:dyDescent="0.35">
      <c r="A581">
        <v>44778</v>
      </c>
      <c r="B581" s="2">
        <v>44778</v>
      </c>
      <c r="C581" t="s">
        <v>18</v>
      </c>
      <c r="D581" t="s">
        <v>196</v>
      </c>
      <c r="E581" t="s">
        <v>86</v>
      </c>
      <c r="F581" t="s">
        <v>46</v>
      </c>
      <c r="G581">
        <v>4</v>
      </c>
      <c r="H581" t="s">
        <v>27</v>
      </c>
      <c r="I581" t="s">
        <v>98</v>
      </c>
      <c r="J581" t="s">
        <v>398</v>
      </c>
      <c r="K581" t="s">
        <v>208</v>
      </c>
      <c r="L581">
        <v>0.59899999999999998</v>
      </c>
      <c r="M581">
        <v>1.53</v>
      </c>
      <c r="N581">
        <v>-0.153</v>
      </c>
      <c r="O581" t="s">
        <v>168</v>
      </c>
      <c r="P581">
        <v>0.434</v>
      </c>
      <c r="Q581">
        <v>0.16499999999999998</v>
      </c>
      <c r="R581">
        <v>5.83</v>
      </c>
      <c r="S581">
        <v>-0.58299999999999996</v>
      </c>
      <c r="T581">
        <f t="shared" si="127"/>
        <v>-0.42999999999999994</v>
      </c>
      <c r="U581">
        <v>86.5</v>
      </c>
      <c r="V581">
        <f>U581/2</f>
        <v>43.25</v>
      </c>
      <c r="W581">
        <f>V581/10</f>
        <v>4.3250000000000002</v>
      </c>
      <c r="X581">
        <f t="shared" si="134"/>
        <v>58.76540444375</v>
      </c>
      <c r="Y581">
        <f t="shared" si="135"/>
        <v>0.38018433179723499</v>
      </c>
      <c r="Z581">
        <f t="shared" si="129"/>
        <v>3.6184272026183369E-5</v>
      </c>
      <c r="AA581">
        <f t="shared" si="130"/>
        <v>36.184272026183372</v>
      </c>
      <c r="AB581">
        <f t="shared" si="131"/>
        <v>2.1263833801213349E-7</v>
      </c>
      <c r="AC581">
        <f t="shared" si="132"/>
        <v>0.2126383380121335</v>
      </c>
      <c r="AD581">
        <f t="shared" si="133"/>
        <v>0.49450776281891518</v>
      </c>
    </row>
    <row r="582" spans="1:30" hidden="1" x14ac:dyDescent="0.35">
      <c r="A582">
        <v>44791</v>
      </c>
      <c r="B582" s="2">
        <v>44791</v>
      </c>
      <c r="C582" t="s">
        <v>18</v>
      </c>
      <c r="D582" t="s">
        <v>214</v>
      </c>
      <c r="E582" t="s">
        <v>86</v>
      </c>
      <c r="F582" t="s">
        <v>46</v>
      </c>
      <c r="G582">
        <v>16</v>
      </c>
      <c r="H582" t="s">
        <v>27</v>
      </c>
      <c r="I582" t="s">
        <v>98</v>
      </c>
      <c r="J582" t="s">
        <v>398</v>
      </c>
      <c r="K582" t="s">
        <v>23</v>
      </c>
      <c r="L582">
        <v>0.55300000000000005</v>
      </c>
      <c r="M582">
        <v>4.42</v>
      </c>
      <c r="N582">
        <v>-0.442</v>
      </c>
      <c r="O582" t="s">
        <v>224</v>
      </c>
      <c r="P582">
        <v>0.432</v>
      </c>
      <c r="Q582">
        <v>0.12100000000000005</v>
      </c>
      <c r="R582">
        <v>13.57</v>
      </c>
      <c r="S582">
        <v>-1.357</v>
      </c>
      <c r="T582">
        <f t="shared" si="127"/>
        <v>-0.91500000000000004</v>
      </c>
      <c r="U582">
        <v>86.5</v>
      </c>
      <c r="V582">
        <f>U582/2</f>
        <v>43.25</v>
      </c>
      <c r="W582">
        <f>V582/10</f>
        <v>4.3250000000000002</v>
      </c>
      <c r="X582">
        <f t="shared" si="134"/>
        <v>58.76540444375</v>
      </c>
      <c r="Y582">
        <f t="shared" si="135"/>
        <v>0.28009259259259273</v>
      </c>
      <c r="Z582">
        <f t="shared" si="129"/>
        <v>2.4841353780805139E-5</v>
      </c>
      <c r="AA582">
        <f t="shared" si="130"/>
        <v>24.841353780805139</v>
      </c>
      <c r="AB582">
        <f t="shared" si="131"/>
        <v>1.459812201859292E-7</v>
      </c>
      <c r="AC582">
        <f t="shared" si="132"/>
        <v>0.14598122018592921</v>
      </c>
      <c r="AD582">
        <f t="shared" si="133"/>
        <v>0.15954231714309203</v>
      </c>
    </row>
    <row r="583" spans="1:30" x14ac:dyDescent="0.35">
      <c r="A583">
        <v>44806</v>
      </c>
      <c r="B583" s="2">
        <v>44806</v>
      </c>
      <c r="C583" t="s">
        <v>18</v>
      </c>
      <c r="D583" t="s">
        <v>232</v>
      </c>
      <c r="E583" t="s">
        <v>86</v>
      </c>
      <c r="F583" t="s">
        <v>46</v>
      </c>
      <c r="G583">
        <v>6</v>
      </c>
      <c r="H583" t="s">
        <v>27</v>
      </c>
      <c r="I583" t="s">
        <v>98</v>
      </c>
      <c r="J583" t="s">
        <v>398</v>
      </c>
      <c r="K583" t="s">
        <v>59</v>
      </c>
      <c r="L583">
        <v>0.63900000000000001</v>
      </c>
      <c r="M583">
        <v>3.18</v>
      </c>
      <c r="N583">
        <v>-0.318</v>
      </c>
      <c r="O583" t="s">
        <v>224</v>
      </c>
      <c r="P583">
        <v>0.47799999999999998</v>
      </c>
      <c r="Q583">
        <v>0.16100000000000003</v>
      </c>
      <c r="R583">
        <v>10.23</v>
      </c>
      <c r="S583">
        <v>-1.0230000000000001</v>
      </c>
      <c r="T583">
        <f t="shared" si="127"/>
        <v>-0.70500000000000007</v>
      </c>
      <c r="U583">
        <v>86.5</v>
      </c>
      <c r="V583">
        <f>U583/2</f>
        <v>43.25</v>
      </c>
      <c r="W583">
        <f>V583/10</f>
        <v>4.3250000000000002</v>
      </c>
      <c r="X583">
        <f t="shared" si="134"/>
        <v>58.76540444375</v>
      </c>
      <c r="Y583">
        <f t="shared" si="135"/>
        <v>0.33682008368200844</v>
      </c>
      <c r="Z583">
        <f t="shared" si="129"/>
        <v>3.1172660813787891E-5</v>
      </c>
      <c r="AA583">
        <f t="shared" si="130"/>
        <v>31.172660813787893</v>
      </c>
      <c r="AB583">
        <f t="shared" si="131"/>
        <v>1.8318740203100825E-7</v>
      </c>
      <c r="AC583">
        <f t="shared" si="132"/>
        <v>0.18318740203100825</v>
      </c>
      <c r="AD583">
        <f t="shared" si="133"/>
        <v>0.25984028656880598</v>
      </c>
    </row>
    <row r="584" spans="1:30" hidden="1" x14ac:dyDescent="0.35">
      <c r="A584">
        <v>44720</v>
      </c>
      <c r="B584" s="2">
        <v>44720</v>
      </c>
      <c r="C584" t="s">
        <v>18</v>
      </c>
      <c r="D584" t="s">
        <v>19</v>
      </c>
      <c r="E584" t="s">
        <v>86</v>
      </c>
      <c r="F584" t="s">
        <v>46</v>
      </c>
      <c r="G584">
        <v>13</v>
      </c>
      <c r="H584" t="s">
        <v>27</v>
      </c>
      <c r="I584" t="s">
        <v>101</v>
      </c>
      <c r="J584" t="s">
        <v>397</v>
      </c>
      <c r="K584" t="s">
        <v>99</v>
      </c>
      <c r="L584">
        <v>0.53100000000000003</v>
      </c>
      <c r="M584">
        <v>1.99</v>
      </c>
      <c r="N584">
        <v>-0.19900000000000001</v>
      </c>
      <c r="O584" t="s">
        <v>100</v>
      </c>
      <c r="P584">
        <v>0.44800000000000001</v>
      </c>
      <c r="Q584">
        <v>8.3000000000000018E-2</v>
      </c>
      <c r="R584">
        <v>3.56</v>
      </c>
      <c r="S584">
        <v>-0.35599999999999998</v>
      </c>
      <c r="T584">
        <f t="shared" si="127"/>
        <v>-0.15699999999999997</v>
      </c>
      <c r="U584">
        <v>26.25</v>
      </c>
      <c r="V584">
        <f>U584/(2*3.14)</f>
        <v>4.1799363057324843</v>
      </c>
      <c r="W584">
        <f>V584</f>
        <v>4.1799363057324843</v>
      </c>
      <c r="X584">
        <f t="shared" si="134"/>
        <v>54.889444282095624</v>
      </c>
      <c r="Y584">
        <f t="shared" si="135"/>
        <v>0.18526785714285718</v>
      </c>
      <c r="Z584">
        <f t="shared" si="129"/>
        <v>1.4935124865160307E-5</v>
      </c>
      <c r="AA584">
        <f t="shared" si="130"/>
        <v>14.935124865160308</v>
      </c>
      <c r="AB584">
        <f t="shared" si="131"/>
        <v>8.1978070413235754E-8</v>
      </c>
      <c r="AC584">
        <f t="shared" si="132"/>
        <v>8.1978070413235765E-2</v>
      </c>
      <c r="AD584">
        <f t="shared" si="133"/>
        <v>0.52215331473398585</v>
      </c>
    </row>
    <row r="585" spans="1:30" hidden="1" x14ac:dyDescent="0.35">
      <c r="A585">
        <v>44735</v>
      </c>
      <c r="B585" s="2">
        <v>44735</v>
      </c>
      <c r="C585" t="s">
        <v>18</v>
      </c>
      <c r="D585" t="s">
        <v>141</v>
      </c>
      <c r="E585" t="s">
        <v>86</v>
      </c>
      <c r="F585" t="s">
        <v>46</v>
      </c>
      <c r="G585">
        <v>5</v>
      </c>
      <c r="H585" t="s">
        <v>27</v>
      </c>
      <c r="I585" t="s">
        <v>101</v>
      </c>
      <c r="J585" t="s">
        <v>397</v>
      </c>
      <c r="K585" t="s">
        <v>152</v>
      </c>
      <c r="L585">
        <v>0.56799999999999995</v>
      </c>
      <c r="M585">
        <v>1.78</v>
      </c>
      <c r="N585">
        <v>-0.17799999999999999</v>
      </c>
      <c r="O585" t="s">
        <v>146</v>
      </c>
      <c r="P585">
        <v>0.42899999999999999</v>
      </c>
      <c r="Q585">
        <v>0.13899999999999996</v>
      </c>
      <c r="S585">
        <v>0</v>
      </c>
      <c r="T585">
        <f t="shared" si="127"/>
        <v>0.17799999999999999</v>
      </c>
      <c r="U585">
        <v>26.25</v>
      </c>
      <c r="V585">
        <f>U585/(2*3.14)</f>
        <v>4.1799363057324843</v>
      </c>
      <c r="W585">
        <f>V585</f>
        <v>4.1799363057324843</v>
      </c>
      <c r="X585">
        <f t="shared" si="134"/>
        <v>54.889444282095624</v>
      </c>
      <c r="Y585">
        <f t="shared" si="135"/>
        <v>0.32400932400932392</v>
      </c>
      <c r="Z585">
        <f t="shared" si="129"/>
        <v>2.9719620113823068E-5</v>
      </c>
      <c r="AA585">
        <f t="shared" si="130"/>
        <v>29.719620113823069</v>
      </c>
      <c r="AB585">
        <f t="shared" si="131"/>
        <v>1.6312934323227396E-7</v>
      </c>
      <c r="AC585">
        <f t="shared" si="132"/>
        <v>0.16312934323227399</v>
      </c>
      <c r="AD585">
        <f t="shared" si="133"/>
        <v>0.91645698445097745</v>
      </c>
    </row>
    <row r="586" spans="1:30" hidden="1" x14ac:dyDescent="0.35">
      <c r="A586">
        <v>44748</v>
      </c>
      <c r="B586" s="2">
        <v>44748</v>
      </c>
      <c r="C586" t="s">
        <v>18</v>
      </c>
      <c r="D586" t="s">
        <v>155</v>
      </c>
      <c r="E586" t="s">
        <v>86</v>
      </c>
      <c r="F586" t="s">
        <v>46</v>
      </c>
      <c r="G586">
        <v>8</v>
      </c>
      <c r="H586" t="s">
        <v>27</v>
      </c>
      <c r="I586" t="s">
        <v>101</v>
      </c>
      <c r="J586" t="s">
        <v>397</v>
      </c>
      <c r="K586" t="s">
        <v>165</v>
      </c>
      <c r="L586">
        <v>0.74199999999999999</v>
      </c>
      <c r="M586">
        <v>1.93</v>
      </c>
      <c r="N586">
        <v>-0.193</v>
      </c>
      <c r="O586" t="s">
        <v>168</v>
      </c>
      <c r="P586">
        <v>0.56899999999999995</v>
      </c>
      <c r="Q586">
        <v>0.17300000000000004</v>
      </c>
      <c r="R586">
        <v>3.48</v>
      </c>
      <c r="S586">
        <v>-0.34799999999999998</v>
      </c>
      <c r="T586">
        <f t="shared" si="127"/>
        <v>-0.15499999999999997</v>
      </c>
      <c r="U586">
        <v>26.25</v>
      </c>
      <c r="V586">
        <f>U586/(2*3.14)</f>
        <v>4.1799363057324843</v>
      </c>
      <c r="W586">
        <f>V586</f>
        <v>4.1799363057324843</v>
      </c>
      <c r="X586">
        <f t="shared" si="134"/>
        <v>54.889444282095624</v>
      </c>
      <c r="Y586">
        <f t="shared" si="135"/>
        <v>0.304042179261863</v>
      </c>
      <c r="Z586">
        <f t="shared" si="129"/>
        <v>2.748137854609545E-5</v>
      </c>
      <c r="AA586">
        <f t="shared" si="130"/>
        <v>27.481378546095449</v>
      </c>
      <c r="AB586">
        <f t="shared" si="131"/>
        <v>1.5084375965010842E-7</v>
      </c>
      <c r="AC586">
        <f t="shared" si="132"/>
        <v>0.15084375965010843</v>
      </c>
      <c r="AD586">
        <f t="shared" si="133"/>
        <v>0.97318554612973196</v>
      </c>
    </row>
    <row r="587" spans="1:30" hidden="1" x14ac:dyDescent="0.35">
      <c r="A587">
        <v>44762</v>
      </c>
      <c r="B587" s="2">
        <v>44762</v>
      </c>
      <c r="C587" t="s">
        <v>18</v>
      </c>
      <c r="D587" t="s">
        <v>181</v>
      </c>
      <c r="E587" t="s">
        <v>86</v>
      </c>
      <c r="F587" t="s">
        <v>46</v>
      </c>
      <c r="G587">
        <v>1</v>
      </c>
      <c r="H587" t="s">
        <v>27</v>
      </c>
      <c r="I587" t="s">
        <v>101</v>
      </c>
      <c r="J587" t="s">
        <v>397</v>
      </c>
      <c r="K587" t="s">
        <v>182</v>
      </c>
      <c r="L587">
        <v>0.75600000000000001</v>
      </c>
      <c r="M587">
        <v>1.49</v>
      </c>
      <c r="N587">
        <v>-0.14899999999999999</v>
      </c>
      <c r="O587" t="s">
        <v>154</v>
      </c>
      <c r="P587">
        <v>0.57399999999999995</v>
      </c>
      <c r="Q587">
        <v>0.18200000000000005</v>
      </c>
      <c r="R587">
        <v>36.049999999999997</v>
      </c>
      <c r="S587">
        <v>-3.6049999999999995</v>
      </c>
      <c r="T587">
        <f t="shared" si="127"/>
        <v>-3.4559999999999995</v>
      </c>
      <c r="U587">
        <v>26.25</v>
      </c>
      <c r="V587">
        <f>U587/(2*3.14)</f>
        <v>4.1799363057324843</v>
      </c>
      <c r="W587">
        <f>V587</f>
        <v>4.1799363057324843</v>
      </c>
      <c r="X587">
        <f t="shared" si="134"/>
        <v>54.889444282095624</v>
      </c>
      <c r="Y587">
        <f t="shared" si="135"/>
        <v>0.31707317073170743</v>
      </c>
      <c r="Z587">
        <f t="shared" si="129"/>
        <v>2.8938385680096417E-5</v>
      </c>
      <c r="AA587">
        <f t="shared" si="130"/>
        <v>28.938385680096417</v>
      </c>
      <c r="AB587">
        <f t="shared" si="131"/>
        <v>1.5884119084014462E-7</v>
      </c>
      <c r="AC587">
        <f t="shared" si="132"/>
        <v>0.15884119084014461</v>
      </c>
      <c r="AD587">
        <f t="shared" si="133"/>
        <v>4.5960992719949259E-2</v>
      </c>
    </row>
    <row r="588" spans="1:30" hidden="1" x14ac:dyDescent="0.35">
      <c r="A588">
        <v>44778</v>
      </c>
      <c r="B588" s="2">
        <v>44778</v>
      </c>
      <c r="C588" t="s">
        <v>18</v>
      </c>
      <c r="D588" t="s">
        <v>196</v>
      </c>
      <c r="E588" t="s">
        <v>86</v>
      </c>
      <c r="F588" t="s">
        <v>46</v>
      </c>
      <c r="G588">
        <v>5</v>
      </c>
      <c r="H588" t="s">
        <v>27</v>
      </c>
      <c r="I588" t="s">
        <v>101</v>
      </c>
      <c r="J588" t="s">
        <v>397</v>
      </c>
      <c r="K588" t="s">
        <v>208</v>
      </c>
      <c r="L588">
        <v>0.73499999999999999</v>
      </c>
      <c r="M588">
        <v>3.23</v>
      </c>
      <c r="N588">
        <v>-0.32300000000000001</v>
      </c>
      <c r="O588" t="s">
        <v>168</v>
      </c>
      <c r="P588">
        <v>0.53900000000000003</v>
      </c>
      <c r="Q588">
        <v>0.19599999999999995</v>
      </c>
      <c r="R588">
        <v>9.48</v>
      </c>
      <c r="S588">
        <v>-0.94800000000000006</v>
      </c>
      <c r="T588">
        <f t="shared" si="127"/>
        <v>-0.625</v>
      </c>
      <c r="U588">
        <v>84.674999999999997</v>
      </c>
      <c r="V588">
        <f>U588/2</f>
        <v>42.337499999999999</v>
      </c>
      <c r="W588">
        <f>V588/10</f>
        <v>4.2337499999999997</v>
      </c>
      <c r="X588">
        <f t="shared" si="134"/>
        <v>56.311866832359371</v>
      </c>
      <c r="Y588">
        <f t="shared" si="135"/>
        <v>0.36363636363636354</v>
      </c>
      <c r="Z588">
        <f t="shared" si="129"/>
        <v>3.425535047773052E-5</v>
      </c>
      <c r="AA588">
        <f t="shared" si="130"/>
        <v>34.255350477730516</v>
      </c>
      <c r="AB588">
        <f t="shared" si="131"/>
        <v>1.928982734397759E-7</v>
      </c>
      <c r="AC588">
        <f t="shared" si="132"/>
        <v>0.19289827343977589</v>
      </c>
      <c r="AD588">
        <f t="shared" si="133"/>
        <v>0.30863723750364142</v>
      </c>
    </row>
    <row r="589" spans="1:30" hidden="1" x14ac:dyDescent="0.35">
      <c r="A589">
        <v>44791</v>
      </c>
      <c r="B589" s="2">
        <v>44791</v>
      </c>
      <c r="C589" t="s">
        <v>18</v>
      </c>
      <c r="D589" t="s">
        <v>214</v>
      </c>
      <c r="E589" t="s">
        <v>86</v>
      </c>
      <c r="F589" t="s">
        <v>46</v>
      </c>
      <c r="G589">
        <v>5</v>
      </c>
      <c r="H589" t="s">
        <v>27</v>
      </c>
      <c r="I589" t="s">
        <v>101</v>
      </c>
      <c r="J589" t="s">
        <v>397</v>
      </c>
      <c r="K589" t="s">
        <v>219</v>
      </c>
      <c r="L589">
        <v>0.68600000000000005</v>
      </c>
      <c r="M589">
        <v>2.67</v>
      </c>
      <c r="N589">
        <v>-0.26700000000000002</v>
      </c>
      <c r="O589" t="s">
        <v>220</v>
      </c>
      <c r="P589">
        <v>0.53400000000000003</v>
      </c>
      <c r="Q589">
        <v>0.15200000000000002</v>
      </c>
      <c r="R589">
        <v>4.46</v>
      </c>
      <c r="S589">
        <v>-0.44600000000000001</v>
      </c>
      <c r="T589">
        <f t="shared" si="127"/>
        <v>-0.17899999999999999</v>
      </c>
      <c r="U589">
        <v>84.674999999999997</v>
      </c>
      <c r="V589">
        <f>U589/2</f>
        <v>42.337499999999999</v>
      </c>
      <c r="W589">
        <f>V589/10</f>
        <v>4.2337499999999997</v>
      </c>
      <c r="X589">
        <f t="shared" si="134"/>
        <v>56.311866832359371</v>
      </c>
      <c r="Y589">
        <f t="shared" si="135"/>
        <v>0.28464419475655434</v>
      </c>
      <c r="Z589">
        <f t="shared" si="129"/>
        <v>2.5339213499664382E-5</v>
      </c>
      <c r="AA589">
        <f t="shared" si="130"/>
        <v>25.339213499664382</v>
      </c>
      <c r="AB589">
        <f t="shared" si="131"/>
        <v>1.4268984162298235E-7</v>
      </c>
      <c r="AC589">
        <f t="shared" si="132"/>
        <v>0.14268984162298234</v>
      </c>
      <c r="AD589">
        <f t="shared" si="133"/>
        <v>0.79714995320101867</v>
      </c>
    </row>
    <row r="590" spans="1:30" x14ac:dyDescent="0.35">
      <c r="A590">
        <v>44806</v>
      </c>
      <c r="B590" s="2">
        <v>44806</v>
      </c>
      <c r="C590" t="s">
        <v>18</v>
      </c>
      <c r="D590" t="s">
        <v>232</v>
      </c>
      <c r="E590" t="s">
        <v>86</v>
      </c>
      <c r="F590" t="s">
        <v>46</v>
      </c>
      <c r="G590">
        <v>1</v>
      </c>
      <c r="H590" t="s">
        <v>27</v>
      </c>
      <c r="I590" t="s">
        <v>101</v>
      </c>
      <c r="J590" t="s">
        <v>397</v>
      </c>
      <c r="K590" t="s">
        <v>59</v>
      </c>
      <c r="L590">
        <v>0.79200000000000004</v>
      </c>
      <c r="M590">
        <v>2.79</v>
      </c>
      <c r="N590">
        <v>-0.27900000000000003</v>
      </c>
      <c r="O590" t="s">
        <v>224</v>
      </c>
      <c r="P590">
        <v>0.58599999999999997</v>
      </c>
      <c r="Q590">
        <v>0.20600000000000007</v>
      </c>
      <c r="R590">
        <v>8.5399999999999991</v>
      </c>
      <c r="S590">
        <v>-0.85399999999999987</v>
      </c>
      <c r="T590">
        <f t="shared" si="127"/>
        <v>-0.57499999999999984</v>
      </c>
      <c r="U590">
        <v>84.674999999999997</v>
      </c>
      <c r="V590">
        <f>U590/2</f>
        <v>42.337499999999999</v>
      </c>
      <c r="W590">
        <f>V590/10</f>
        <v>4.2337499999999997</v>
      </c>
      <c r="X590">
        <f t="shared" si="134"/>
        <v>56.311866832359371</v>
      </c>
      <c r="Y590">
        <f>(P590-L590)/L590</f>
        <v>-0.26010101010101017</v>
      </c>
      <c r="Z590" t="e">
        <f t="shared" si="129"/>
        <v>#NUM!</v>
      </c>
      <c r="AA590" t="e">
        <f t="shared" si="130"/>
        <v>#NUM!</v>
      </c>
      <c r="AB590" t="e">
        <f t="shared" si="131"/>
        <v>#NUM!</v>
      </c>
      <c r="AC590" t="e">
        <f t="shared" si="132"/>
        <v>#NUM!</v>
      </c>
      <c r="AD590" t="e">
        <f t="shared" si="133"/>
        <v>#NUM!</v>
      </c>
    </row>
    <row r="591" spans="1:30" hidden="1" x14ac:dyDescent="0.35">
      <c r="A591">
        <v>44720</v>
      </c>
      <c r="B591" s="2">
        <v>44720</v>
      </c>
      <c r="C591" t="s">
        <v>18</v>
      </c>
      <c r="D591" t="s">
        <v>19</v>
      </c>
      <c r="E591" t="s">
        <v>86</v>
      </c>
      <c r="F591" t="s">
        <v>46</v>
      </c>
      <c r="G591">
        <v>3</v>
      </c>
      <c r="H591" t="s">
        <v>39</v>
      </c>
      <c r="I591" t="s">
        <v>91</v>
      </c>
      <c r="J591" t="s">
        <v>396</v>
      </c>
      <c r="K591" t="s">
        <v>87</v>
      </c>
      <c r="L591">
        <v>0.72299999999999998</v>
      </c>
      <c r="M591">
        <v>7.49</v>
      </c>
      <c r="N591">
        <v>-0.749</v>
      </c>
      <c r="O591" t="s">
        <v>88</v>
      </c>
      <c r="P591">
        <v>0.54200000000000004</v>
      </c>
      <c r="Q591">
        <v>0.18099999999999994</v>
      </c>
      <c r="R591">
        <v>5.67</v>
      </c>
      <c r="S591">
        <v>-0.56699999999999995</v>
      </c>
      <c r="T591">
        <f t="shared" si="127"/>
        <v>0.18200000000000005</v>
      </c>
      <c r="U591">
        <v>23.5</v>
      </c>
      <c r="V591">
        <f>U591/(2*3.14)</f>
        <v>3.7420382165605095</v>
      </c>
      <c r="W591">
        <f>V591</f>
        <v>3.7420382165605095</v>
      </c>
      <c r="X591">
        <f t="shared" si="134"/>
        <v>43.991213576108564</v>
      </c>
      <c r="Y591">
        <f>(L591-P591)/P591</f>
        <v>0.3339483394833947</v>
      </c>
      <c r="Z591">
        <f t="shared" si="129"/>
        <v>3.084580901838834E-5</v>
      </c>
      <c r="AA591">
        <f t="shared" si="130"/>
        <v>30.845809018388341</v>
      </c>
      <c r="AB591">
        <f t="shared" si="131"/>
        <v>1.3569445724557771E-7</v>
      </c>
      <c r="AC591">
        <f t="shared" si="132"/>
        <v>0.13569445724557772</v>
      </c>
      <c r="AD591">
        <f t="shared" si="133"/>
        <v>0.74557394090976747</v>
      </c>
    </row>
    <row r="592" spans="1:30" hidden="1" x14ac:dyDescent="0.35">
      <c r="A592">
        <v>44735</v>
      </c>
      <c r="B592" s="2">
        <v>44735</v>
      </c>
      <c r="C592" t="s">
        <v>18</v>
      </c>
      <c r="D592" t="s">
        <v>141</v>
      </c>
      <c r="E592" t="s">
        <v>86</v>
      </c>
      <c r="F592" t="s">
        <v>46</v>
      </c>
      <c r="G592">
        <v>14</v>
      </c>
      <c r="H592" t="s">
        <v>39</v>
      </c>
      <c r="I592" t="s">
        <v>91</v>
      </c>
      <c r="J592" t="s">
        <v>396</v>
      </c>
      <c r="K592" t="s">
        <v>150</v>
      </c>
      <c r="L592">
        <v>0.77600000000000002</v>
      </c>
      <c r="M592">
        <v>6.91</v>
      </c>
      <c r="N592">
        <v>-0.69100000000000006</v>
      </c>
      <c r="O592" t="s">
        <v>151</v>
      </c>
      <c r="P592">
        <v>0.56799999999999995</v>
      </c>
      <c r="Q592">
        <v>0.20800000000000007</v>
      </c>
      <c r="S592">
        <v>0</v>
      </c>
      <c r="T592">
        <f t="shared" si="127"/>
        <v>0.69100000000000006</v>
      </c>
      <c r="U592">
        <v>23.5</v>
      </c>
      <c r="V592">
        <f>U592/(2*3.14)</f>
        <v>3.7420382165605095</v>
      </c>
      <c r="W592">
        <f>V592</f>
        <v>3.7420382165605095</v>
      </c>
      <c r="X592">
        <f t="shared" si="134"/>
        <v>43.991213576108564</v>
      </c>
      <c r="Y592">
        <f>(L592-P592)/P592</f>
        <v>0.36619718309859173</v>
      </c>
      <c r="Z592">
        <f t="shared" si="129"/>
        <v>3.4552551700324914E-5</v>
      </c>
      <c r="AA592">
        <f t="shared" si="130"/>
        <v>34.552551700324912</v>
      </c>
      <c r="AB592">
        <f t="shared" si="131"/>
        <v>1.5200086814485265E-7</v>
      </c>
      <c r="AC592">
        <f t="shared" si="132"/>
        <v>0.15200086814485264</v>
      </c>
      <c r="AD592">
        <f t="shared" si="133"/>
        <v>0.21997231280007618</v>
      </c>
    </row>
    <row r="593" spans="1:31" hidden="1" x14ac:dyDescent="0.35">
      <c r="A593">
        <v>44747</v>
      </c>
      <c r="B593" s="2">
        <v>44747</v>
      </c>
      <c r="C593" t="s">
        <v>18</v>
      </c>
      <c r="D593" t="s">
        <v>155</v>
      </c>
      <c r="E593" t="s">
        <v>86</v>
      </c>
      <c r="F593" t="s">
        <v>46</v>
      </c>
      <c r="G593">
        <v>2</v>
      </c>
      <c r="H593" t="s">
        <v>39</v>
      </c>
      <c r="I593" t="s">
        <v>91</v>
      </c>
      <c r="J593" t="s">
        <v>396</v>
      </c>
      <c r="K593" t="s">
        <v>161</v>
      </c>
      <c r="L593">
        <v>0.72599999999999998</v>
      </c>
      <c r="M593">
        <v>20.65</v>
      </c>
      <c r="N593">
        <v>-2.0649999999999999</v>
      </c>
      <c r="O593" t="s">
        <v>162</v>
      </c>
      <c r="P593">
        <v>0.61399999999999999</v>
      </c>
      <c r="Q593">
        <v>0.11199999999999999</v>
      </c>
      <c r="R593">
        <v>23.65</v>
      </c>
      <c r="S593">
        <v>-2.3649999999999998</v>
      </c>
      <c r="T593">
        <f t="shared" si="127"/>
        <v>-0.29999999999999982</v>
      </c>
      <c r="U593">
        <v>23.5</v>
      </c>
      <c r="V593">
        <f>U593/(2*3.14)</f>
        <v>3.7420382165605095</v>
      </c>
      <c r="W593">
        <f>V593</f>
        <v>3.7420382165605095</v>
      </c>
      <c r="X593">
        <f t="shared" si="134"/>
        <v>43.991213576108564</v>
      </c>
      <c r="Y593">
        <f>(L593-P593)/P593</f>
        <v>0.18241042345276873</v>
      </c>
      <c r="Z593">
        <f t="shared" si="129"/>
        <v>1.4652073292565559E-5</v>
      </c>
      <c r="AA593">
        <f t="shared" si="130"/>
        <v>14.652073292565559</v>
      </c>
      <c r="AB593">
        <f t="shared" si="131"/>
        <v>6.4456248554604779E-8</v>
      </c>
      <c r="AC593">
        <f t="shared" si="132"/>
        <v>6.4456248554604773E-2</v>
      </c>
      <c r="AD593">
        <f t="shared" si="133"/>
        <v>0.2148541618486827</v>
      </c>
    </row>
    <row r="594" spans="1:31" hidden="1" x14ac:dyDescent="0.35">
      <c r="A594">
        <v>44762</v>
      </c>
      <c r="B594" s="2">
        <v>44762</v>
      </c>
      <c r="C594" t="s">
        <v>18</v>
      </c>
      <c r="D594" t="s">
        <v>181</v>
      </c>
      <c r="E594" t="s">
        <v>86</v>
      </c>
      <c r="F594" t="s">
        <v>46</v>
      </c>
      <c r="G594">
        <v>2</v>
      </c>
      <c r="H594" t="s">
        <v>39</v>
      </c>
      <c r="I594" t="s">
        <v>91</v>
      </c>
      <c r="J594" t="s">
        <v>396</v>
      </c>
      <c r="K594" t="s">
        <v>182</v>
      </c>
      <c r="L594">
        <v>0.81299999999999994</v>
      </c>
      <c r="M594">
        <v>26.71</v>
      </c>
      <c r="N594">
        <v>-2.6710000000000003</v>
      </c>
      <c r="O594" t="s">
        <v>154</v>
      </c>
      <c r="P594">
        <v>0.72599999999999998</v>
      </c>
      <c r="Q594">
        <v>8.6999999999999966E-2</v>
      </c>
      <c r="R594">
        <v>30.59</v>
      </c>
      <c r="S594">
        <v>-3.0590000000000002</v>
      </c>
      <c r="T594">
        <f t="shared" si="127"/>
        <v>-0.3879999999999999</v>
      </c>
      <c r="U594">
        <v>23.5</v>
      </c>
      <c r="V594">
        <f>U594/(2*3.14)</f>
        <v>3.7420382165605095</v>
      </c>
      <c r="W594">
        <f>V594</f>
        <v>3.7420382165605095</v>
      </c>
      <c r="X594">
        <f t="shared" si="134"/>
        <v>43.991213576108564</v>
      </c>
      <c r="Y594">
        <f>(L594-P594)/P594</f>
        <v>0.11983471074380161</v>
      </c>
      <c r="Z594">
        <f t="shared" si="129"/>
        <v>8.7353876271951822E-6</v>
      </c>
      <c r="AA594">
        <f t="shared" si="130"/>
        <v>8.7353876271951822</v>
      </c>
      <c r="AB594">
        <f t="shared" si="131"/>
        <v>3.8428030277803951E-8</v>
      </c>
      <c r="AC594">
        <f t="shared" si="132"/>
        <v>3.8428030277803948E-2</v>
      </c>
      <c r="AD594">
        <f t="shared" si="133"/>
        <v>9.9041315148979278E-2</v>
      </c>
    </row>
    <row r="595" spans="1:31" hidden="1" x14ac:dyDescent="0.35">
      <c r="A595">
        <v>44778</v>
      </c>
      <c r="B595" s="2">
        <v>44778</v>
      </c>
      <c r="C595" t="s">
        <v>18</v>
      </c>
      <c r="D595" t="s">
        <v>196</v>
      </c>
      <c r="E595" t="s">
        <v>86</v>
      </c>
      <c r="F595" t="s">
        <v>46</v>
      </c>
      <c r="G595">
        <v>2</v>
      </c>
      <c r="H595" t="s">
        <v>39</v>
      </c>
      <c r="I595" t="s">
        <v>91</v>
      </c>
      <c r="J595" t="s">
        <v>396</v>
      </c>
      <c r="K595" t="s">
        <v>208</v>
      </c>
      <c r="L595">
        <v>0.77800000000000002</v>
      </c>
      <c r="M595">
        <v>4.71</v>
      </c>
      <c r="N595">
        <v>-0.47099999999999997</v>
      </c>
      <c r="O595" t="s">
        <v>168</v>
      </c>
      <c r="P595">
        <v>0.57399999999999995</v>
      </c>
      <c r="Q595">
        <v>0.20400000000000007</v>
      </c>
      <c r="R595">
        <v>16.61</v>
      </c>
      <c r="S595">
        <v>-1.661</v>
      </c>
      <c r="T595">
        <f t="shared" si="127"/>
        <v>-1.19</v>
      </c>
      <c r="U595">
        <v>77.7</v>
      </c>
      <c r="V595">
        <f>U595/2</f>
        <v>38.85</v>
      </c>
      <c r="W595">
        <f>V595/10</f>
        <v>3.8850000000000002</v>
      </c>
      <c r="X595">
        <f t="shared" si="134"/>
        <v>47.416724727750008</v>
      </c>
      <c r="Y595">
        <f>(L595-P595)/P595</f>
        <v>0.35540069686411163</v>
      </c>
      <c r="Z595">
        <f t="shared" si="129"/>
        <v>3.3302831342237618E-5</v>
      </c>
      <c r="AA595">
        <f t="shared" si="130"/>
        <v>33.302831342237617</v>
      </c>
      <c r="AB595">
        <f t="shared" si="131"/>
        <v>1.5791111864095666E-7</v>
      </c>
      <c r="AC595">
        <f t="shared" si="132"/>
        <v>0.15791111864095667</v>
      </c>
      <c r="AD595">
        <f t="shared" si="133"/>
        <v>0.13269841902601401</v>
      </c>
    </row>
    <row r="596" spans="1:31" hidden="1" x14ac:dyDescent="0.35">
      <c r="A596">
        <v>44791</v>
      </c>
      <c r="B596" s="2">
        <v>44791</v>
      </c>
      <c r="C596" t="s">
        <v>18</v>
      </c>
      <c r="D596" t="s">
        <v>214</v>
      </c>
      <c r="E596" t="s">
        <v>86</v>
      </c>
      <c r="F596" t="s">
        <v>46</v>
      </c>
      <c r="G596">
        <v>6</v>
      </c>
      <c r="H596" t="s">
        <v>39</v>
      </c>
      <c r="I596" t="s">
        <v>91</v>
      </c>
      <c r="J596" t="s">
        <v>396</v>
      </c>
      <c r="K596" t="s">
        <v>219</v>
      </c>
      <c r="L596">
        <v>0.78800000000000003</v>
      </c>
      <c r="M596">
        <v>9.7200000000000006</v>
      </c>
      <c r="N596">
        <v>-0.97200000000000009</v>
      </c>
      <c r="O596" t="s">
        <v>220</v>
      </c>
      <c r="P596">
        <v>0.59199999999999997</v>
      </c>
      <c r="Q596">
        <v>0.19600000000000006</v>
      </c>
      <c r="R596">
        <v>17.64</v>
      </c>
      <c r="S596">
        <v>-1.764</v>
      </c>
      <c r="T596">
        <f t="shared" ref="T596:T627" si="136">S596-N596</f>
        <v>-0.79199999999999993</v>
      </c>
      <c r="U596">
        <v>77.7</v>
      </c>
      <c r="V596">
        <f>U596/2</f>
        <v>38.85</v>
      </c>
      <c r="W596">
        <f>V596/10</f>
        <v>3.8850000000000002</v>
      </c>
      <c r="X596">
        <f t="shared" si="134"/>
        <v>47.416724727750008</v>
      </c>
      <c r="Y596">
        <f>(P596-L596)/L596</f>
        <v>-0.24873096446700516</v>
      </c>
      <c r="Z596" t="e">
        <f t="shared" si="129"/>
        <v>#NUM!</v>
      </c>
      <c r="AA596" t="e">
        <f t="shared" si="130"/>
        <v>#NUM!</v>
      </c>
      <c r="AB596" t="e">
        <f t="shared" si="131"/>
        <v>#NUM!</v>
      </c>
      <c r="AC596" t="e">
        <f t="shared" si="132"/>
        <v>#NUM!</v>
      </c>
      <c r="AD596" t="e">
        <f t="shared" si="133"/>
        <v>#NUM!</v>
      </c>
    </row>
    <row r="597" spans="1:31" x14ac:dyDescent="0.35">
      <c r="A597">
        <v>44806</v>
      </c>
      <c r="B597" s="2">
        <v>44806</v>
      </c>
      <c r="C597" t="s">
        <v>18</v>
      </c>
      <c r="D597" t="s">
        <v>232</v>
      </c>
      <c r="E597" t="s">
        <v>86</v>
      </c>
      <c r="F597" t="s">
        <v>46</v>
      </c>
      <c r="G597">
        <v>2</v>
      </c>
      <c r="H597" t="s">
        <v>39</v>
      </c>
      <c r="I597" t="s">
        <v>91</v>
      </c>
      <c r="J597" t="s">
        <v>396</v>
      </c>
      <c r="K597" t="s">
        <v>59</v>
      </c>
      <c r="L597">
        <v>0.82399999999999995</v>
      </c>
      <c r="M597">
        <v>27.04</v>
      </c>
      <c r="N597">
        <v>-2.7039999999999997</v>
      </c>
      <c r="O597" t="s">
        <v>224</v>
      </c>
      <c r="P597">
        <v>0.69199999999999995</v>
      </c>
      <c r="Q597">
        <v>0.13200000000000001</v>
      </c>
      <c r="R597">
        <v>33.229999999999997</v>
      </c>
      <c r="S597">
        <v>-3.3229999999999995</v>
      </c>
      <c r="T597">
        <f t="shared" si="136"/>
        <v>-0.61899999999999977</v>
      </c>
      <c r="U597">
        <v>77.7</v>
      </c>
      <c r="V597">
        <f>U597/2</f>
        <v>38.85</v>
      </c>
      <c r="W597">
        <f>V597/10</f>
        <v>3.8850000000000002</v>
      </c>
      <c r="X597">
        <f t="shared" si="134"/>
        <v>47.416724727750008</v>
      </c>
      <c r="Y597">
        <f t="shared" ref="Y597:Y606" si="137">(L597-P597)/P597</f>
        <v>0.19075144508670522</v>
      </c>
      <c r="Z597">
        <f t="shared" si="129"/>
        <v>1.548113751665675E-5</v>
      </c>
      <c r="AA597">
        <f t="shared" si="130"/>
        <v>15.48113751665675</v>
      </c>
      <c r="AB597">
        <f t="shared" si="131"/>
        <v>7.3406483609975657E-8</v>
      </c>
      <c r="AC597">
        <f t="shared" si="132"/>
        <v>7.3406483609975648E-2</v>
      </c>
      <c r="AD597">
        <f t="shared" si="133"/>
        <v>0.11858882651046151</v>
      </c>
    </row>
    <row r="598" spans="1:31" hidden="1" x14ac:dyDescent="0.35">
      <c r="A598">
        <v>44720</v>
      </c>
      <c r="B598" s="2">
        <v>44720</v>
      </c>
      <c r="C598" t="s">
        <v>18</v>
      </c>
      <c r="D598" t="s">
        <v>19</v>
      </c>
      <c r="E598" t="s">
        <v>86</v>
      </c>
      <c r="F598" t="s">
        <v>46</v>
      </c>
      <c r="G598">
        <v>12</v>
      </c>
      <c r="H598" t="s">
        <v>94</v>
      </c>
      <c r="I598" t="s">
        <v>82</v>
      </c>
      <c r="J598" t="s">
        <v>395</v>
      </c>
      <c r="K598" t="s">
        <v>99</v>
      </c>
      <c r="L598">
        <v>0.63400000000000001</v>
      </c>
      <c r="M598">
        <v>9.3800000000000008</v>
      </c>
      <c r="N598">
        <v>-0.93800000000000006</v>
      </c>
      <c r="O598" t="s">
        <v>100</v>
      </c>
      <c r="P598">
        <v>0.51700000000000002</v>
      </c>
      <c r="Q598">
        <v>0.11699999999999999</v>
      </c>
      <c r="R598">
        <v>18.559999999999999</v>
      </c>
      <c r="S598">
        <v>-1.8559999999999999</v>
      </c>
      <c r="T598">
        <f t="shared" si="136"/>
        <v>-0.91799999999999982</v>
      </c>
      <c r="U598">
        <v>28</v>
      </c>
      <c r="V598">
        <f>U598/(2*3.14)</f>
        <v>4.4585987261146496</v>
      </c>
      <c r="W598">
        <f>V598</f>
        <v>4.4585987261146496</v>
      </c>
      <c r="X598">
        <f t="shared" si="134"/>
        <v>62.451989938739899</v>
      </c>
      <c r="Y598">
        <f t="shared" si="137"/>
        <v>0.22630560928433266</v>
      </c>
      <c r="Z598">
        <f t="shared" si="129"/>
        <v>1.9106313464775888E-5</v>
      </c>
      <c r="AA598">
        <f t="shared" si="130"/>
        <v>19.106313464775887</v>
      </c>
      <c r="AB598">
        <f t="shared" si="131"/>
        <v>1.1932272962685945E-7</v>
      </c>
      <c r="AC598">
        <f t="shared" si="132"/>
        <v>0.11932272962685943</v>
      </c>
      <c r="AD598">
        <f t="shared" si="133"/>
        <v>0.12998118695736324</v>
      </c>
      <c r="AE598">
        <v>29.246200000000002</v>
      </c>
    </row>
    <row r="599" spans="1:31" hidden="1" x14ac:dyDescent="0.35">
      <c r="A599">
        <v>44735</v>
      </c>
      <c r="B599" s="2">
        <v>44735</v>
      </c>
      <c r="C599" t="s">
        <v>18</v>
      </c>
      <c r="D599" t="s">
        <v>141</v>
      </c>
      <c r="E599" t="s">
        <v>86</v>
      </c>
      <c r="F599" t="s">
        <v>46</v>
      </c>
      <c r="G599">
        <v>8</v>
      </c>
      <c r="H599" t="s">
        <v>94</v>
      </c>
      <c r="I599" t="s">
        <v>82</v>
      </c>
      <c r="J599" t="s">
        <v>395</v>
      </c>
      <c r="K599" t="s">
        <v>152</v>
      </c>
      <c r="L599">
        <v>0.76500000000000001</v>
      </c>
      <c r="M599">
        <v>2.95</v>
      </c>
      <c r="N599">
        <v>-0.29500000000000004</v>
      </c>
      <c r="O599" t="s">
        <v>146</v>
      </c>
      <c r="P599">
        <v>0.56299999999999994</v>
      </c>
      <c r="Q599">
        <v>0.20200000000000007</v>
      </c>
      <c r="S599">
        <v>0</v>
      </c>
      <c r="T599">
        <f t="shared" si="136"/>
        <v>0.29500000000000004</v>
      </c>
      <c r="U599">
        <v>28</v>
      </c>
      <c r="V599">
        <f>U599/(2*3.14)</f>
        <v>4.4585987261146496</v>
      </c>
      <c r="W599">
        <f>V599</f>
        <v>4.4585987261146496</v>
      </c>
      <c r="X599">
        <f t="shared" si="134"/>
        <v>62.451989938739899</v>
      </c>
      <c r="Y599">
        <f t="shared" si="137"/>
        <v>0.35879218472468932</v>
      </c>
      <c r="Z599">
        <f t="shared" si="129"/>
        <v>3.3694472609120526E-5</v>
      </c>
      <c r="AA599">
        <f t="shared" si="130"/>
        <v>33.694472609120524</v>
      </c>
      <c r="AB599">
        <f t="shared" si="131"/>
        <v>2.104286864375942E-7</v>
      </c>
      <c r="AC599">
        <f t="shared" si="132"/>
        <v>0.21042868643759419</v>
      </c>
      <c r="AD599">
        <f t="shared" si="133"/>
        <v>0.71331758114438693</v>
      </c>
      <c r="AE599">
        <v>29.246200000000002</v>
      </c>
    </row>
    <row r="600" spans="1:31" hidden="1" x14ac:dyDescent="0.35">
      <c r="A600">
        <v>44748</v>
      </c>
      <c r="B600" s="2">
        <v>44748</v>
      </c>
      <c r="C600" t="s">
        <v>18</v>
      </c>
      <c r="D600" t="s">
        <v>155</v>
      </c>
      <c r="E600" t="s">
        <v>86</v>
      </c>
      <c r="F600" t="s">
        <v>46</v>
      </c>
      <c r="G600">
        <v>4</v>
      </c>
      <c r="H600" t="s">
        <v>94</v>
      </c>
      <c r="I600" t="s">
        <v>82</v>
      </c>
      <c r="J600" t="s">
        <v>395</v>
      </c>
      <c r="K600" t="s">
        <v>165</v>
      </c>
      <c r="L600">
        <v>0.81899999999999995</v>
      </c>
      <c r="M600">
        <v>22.12</v>
      </c>
      <c r="N600">
        <v>-2.2120000000000002</v>
      </c>
      <c r="O600" t="s">
        <v>168</v>
      </c>
      <c r="P600">
        <v>0.63</v>
      </c>
      <c r="Q600">
        <v>0.18899999999999995</v>
      </c>
      <c r="R600">
        <v>9.5399999999999991</v>
      </c>
      <c r="S600">
        <v>-0.95399999999999996</v>
      </c>
      <c r="T600">
        <f t="shared" si="136"/>
        <v>1.2580000000000002</v>
      </c>
      <c r="U600">
        <v>28</v>
      </c>
      <c r="V600">
        <f>U600/(2*3.14)</f>
        <v>4.4585987261146496</v>
      </c>
      <c r="W600">
        <f>V600</f>
        <v>4.4585987261146496</v>
      </c>
      <c r="X600">
        <f t="shared" si="134"/>
        <v>62.451989938739899</v>
      </c>
      <c r="Y600">
        <f t="shared" si="137"/>
        <v>0.29999999999999993</v>
      </c>
      <c r="Z600">
        <f t="shared" si="129"/>
        <v>2.7032314156222322E-5</v>
      </c>
      <c r="AA600">
        <f t="shared" si="130"/>
        <v>27.032314156222323</v>
      </c>
      <c r="AB600">
        <f t="shared" si="131"/>
        <v>1.6882218117052525E-7</v>
      </c>
      <c r="AC600">
        <f t="shared" si="132"/>
        <v>0.16882218117052525</v>
      </c>
      <c r="AD600">
        <f t="shared" si="133"/>
        <v>0.13419887215463053</v>
      </c>
      <c r="AE600">
        <v>29.246200000000002</v>
      </c>
    </row>
    <row r="601" spans="1:31" hidden="1" x14ac:dyDescent="0.35">
      <c r="A601">
        <v>44763</v>
      </c>
      <c r="B601" s="2">
        <v>44763</v>
      </c>
      <c r="C601" t="s">
        <v>18</v>
      </c>
      <c r="D601" t="s">
        <v>181</v>
      </c>
      <c r="E601" t="s">
        <v>86</v>
      </c>
      <c r="F601" t="s">
        <v>46</v>
      </c>
      <c r="G601">
        <v>5</v>
      </c>
      <c r="H601" t="s">
        <v>94</v>
      </c>
      <c r="I601" t="s">
        <v>82</v>
      </c>
      <c r="J601" t="s">
        <v>395</v>
      </c>
      <c r="K601" t="s">
        <v>186</v>
      </c>
      <c r="L601">
        <v>0.86099999999999999</v>
      </c>
      <c r="M601">
        <v>4.72</v>
      </c>
      <c r="N601">
        <v>-0.47199999999999998</v>
      </c>
      <c r="O601" t="s">
        <v>187</v>
      </c>
      <c r="P601">
        <v>0.67100000000000004</v>
      </c>
      <c r="Q601">
        <v>0.18999999999999995</v>
      </c>
      <c r="R601">
        <v>30.35</v>
      </c>
      <c r="S601">
        <v>-3.0350000000000001</v>
      </c>
      <c r="T601">
        <f t="shared" si="136"/>
        <v>-2.5630000000000002</v>
      </c>
      <c r="U601">
        <v>28</v>
      </c>
      <c r="V601">
        <f>U601/(2*3.14)</f>
        <v>4.4585987261146496</v>
      </c>
      <c r="W601">
        <f>V601</f>
        <v>4.4585987261146496</v>
      </c>
      <c r="X601">
        <f t="shared" si="134"/>
        <v>62.451989938739899</v>
      </c>
      <c r="Y601">
        <f t="shared" si="137"/>
        <v>0.28315946348733223</v>
      </c>
      <c r="Z601">
        <f t="shared" si="129"/>
        <v>2.5176608223425662E-5</v>
      </c>
      <c r="AA601">
        <f t="shared" si="130"/>
        <v>25.176608223425664</v>
      </c>
      <c r="AB601">
        <f t="shared" si="131"/>
        <v>1.5723292834609755E-7</v>
      </c>
      <c r="AC601">
        <f t="shared" si="132"/>
        <v>0.15723292834609756</v>
      </c>
      <c r="AD601">
        <f t="shared" si="133"/>
        <v>6.1347221360162914E-2</v>
      </c>
      <c r="AE601">
        <v>29.246200000000002</v>
      </c>
    </row>
    <row r="602" spans="1:31" hidden="1" x14ac:dyDescent="0.35">
      <c r="A602">
        <v>44779</v>
      </c>
      <c r="B602" s="2">
        <v>44779</v>
      </c>
      <c r="C602" t="s">
        <v>18</v>
      </c>
      <c r="D602" t="s">
        <v>196</v>
      </c>
      <c r="E602" t="s">
        <v>86</v>
      </c>
      <c r="F602" t="s">
        <v>46</v>
      </c>
      <c r="G602">
        <v>4</v>
      </c>
      <c r="H602" t="s">
        <v>94</v>
      </c>
      <c r="I602" t="s">
        <v>82</v>
      </c>
      <c r="J602" t="s">
        <v>395</v>
      </c>
      <c r="K602" t="s">
        <v>150</v>
      </c>
      <c r="L602">
        <v>0.63200000000000001</v>
      </c>
      <c r="M602">
        <v>4.76</v>
      </c>
      <c r="N602">
        <v>-0.47599999999999998</v>
      </c>
      <c r="O602" t="s">
        <v>211</v>
      </c>
      <c r="P602">
        <v>0.53900000000000003</v>
      </c>
      <c r="Q602">
        <v>9.2999999999999972E-2</v>
      </c>
      <c r="R602">
        <v>10.56</v>
      </c>
      <c r="S602">
        <v>-1.056</v>
      </c>
      <c r="T602">
        <f t="shared" si="136"/>
        <v>-0.58000000000000007</v>
      </c>
      <c r="U602">
        <v>83.5</v>
      </c>
      <c r="V602">
        <f>U602/2</f>
        <v>41.75</v>
      </c>
      <c r="W602">
        <f>V602/10</f>
        <v>4.1749999999999998</v>
      </c>
      <c r="X602">
        <f t="shared" si="134"/>
        <v>54.759877193749993</v>
      </c>
      <c r="Y602">
        <f t="shared" si="137"/>
        <v>0.17254174397031533</v>
      </c>
      <c r="Z602">
        <f t="shared" si="129"/>
        <v>1.3682444686666402E-5</v>
      </c>
      <c r="AA602">
        <f t="shared" si="130"/>
        <v>13.682444686666402</v>
      </c>
      <c r="AB602">
        <f t="shared" si="131"/>
        <v>7.4924899075212934E-8</v>
      </c>
      <c r="AC602">
        <f t="shared" si="132"/>
        <v>7.4924899075212936E-2</v>
      </c>
      <c r="AD602">
        <f t="shared" si="133"/>
        <v>0.12918086047450505</v>
      </c>
      <c r="AE602">
        <v>29.246200000000002</v>
      </c>
    </row>
    <row r="603" spans="1:31" hidden="1" x14ac:dyDescent="0.35">
      <c r="A603">
        <v>44791</v>
      </c>
      <c r="B603" s="2">
        <v>44791</v>
      </c>
      <c r="C603" t="s">
        <v>18</v>
      </c>
      <c r="D603" t="s">
        <v>214</v>
      </c>
      <c r="E603" t="s">
        <v>86</v>
      </c>
      <c r="F603" t="s">
        <v>46</v>
      </c>
      <c r="G603">
        <v>4</v>
      </c>
      <c r="H603" t="s">
        <v>94</v>
      </c>
      <c r="I603" t="s">
        <v>82</v>
      </c>
      <c r="J603" t="s">
        <v>395</v>
      </c>
      <c r="K603" t="s">
        <v>219</v>
      </c>
      <c r="L603">
        <v>0.72</v>
      </c>
      <c r="M603">
        <v>5.89</v>
      </c>
      <c r="N603">
        <v>-0.58899999999999997</v>
      </c>
      <c r="O603" t="s">
        <v>220</v>
      </c>
      <c r="P603">
        <v>0.70799999999999996</v>
      </c>
      <c r="Q603">
        <v>1.2000000000000011E-2</v>
      </c>
      <c r="R603">
        <v>36.119999999999997</v>
      </c>
      <c r="S603">
        <v>-3.6119999999999997</v>
      </c>
      <c r="T603">
        <f t="shared" si="136"/>
        <v>-3.0229999999999997</v>
      </c>
      <c r="U603">
        <v>83.5</v>
      </c>
      <c r="V603">
        <f>U603/2</f>
        <v>41.75</v>
      </c>
      <c r="W603">
        <f>V603/10</f>
        <v>4.1749999999999998</v>
      </c>
      <c r="X603">
        <f t="shared" si="134"/>
        <v>54.759877193749993</v>
      </c>
      <c r="Y603">
        <f t="shared" si="137"/>
        <v>1.6949152542372899E-2</v>
      </c>
      <c r="Z603">
        <f t="shared" si="129"/>
        <v>7.863721696492254E-7</v>
      </c>
      <c r="AA603">
        <f t="shared" si="130"/>
        <v>0.78637216964922541</v>
      </c>
      <c r="AB603">
        <f t="shared" si="131"/>
        <v>4.3061643438574321E-9</v>
      </c>
      <c r="AC603">
        <f t="shared" si="132"/>
        <v>4.3061643438574325E-3</v>
      </c>
      <c r="AD603">
        <f t="shared" si="133"/>
        <v>1.4244671994235636E-3</v>
      </c>
      <c r="AE603">
        <v>29.246200000000002</v>
      </c>
    </row>
    <row r="604" spans="1:31" x14ac:dyDescent="0.35">
      <c r="A604">
        <v>44806</v>
      </c>
      <c r="B604" s="2">
        <v>44806</v>
      </c>
      <c r="C604" t="s">
        <v>18</v>
      </c>
      <c r="D604" t="s">
        <v>232</v>
      </c>
      <c r="E604" t="s">
        <v>86</v>
      </c>
      <c r="F604" t="s">
        <v>46</v>
      </c>
      <c r="G604">
        <v>11</v>
      </c>
      <c r="H604" t="s">
        <v>94</v>
      </c>
      <c r="I604" t="s">
        <v>82</v>
      </c>
      <c r="J604" t="s">
        <v>395</v>
      </c>
      <c r="K604" t="s">
        <v>235</v>
      </c>
      <c r="L604">
        <v>0.74299999999999999</v>
      </c>
      <c r="M604">
        <v>25.23</v>
      </c>
      <c r="N604">
        <v>-2.5230000000000001</v>
      </c>
      <c r="O604" t="s">
        <v>243</v>
      </c>
      <c r="P604">
        <v>0.57999999999999996</v>
      </c>
      <c r="Q604">
        <v>0.16300000000000003</v>
      </c>
      <c r="R604">
        <v>35.65</v>
      </c>
      <c r="S604">
        <v>-3.5649999999999999</v>
      </c>
      <c r="T604">
        <f t="shared" si="136"/>
        <v>-1.0419999999999998</v>
      </c>
      <c r="U604">
        <v>83.5</v>
      </c>
      <c r="V604">
        <f>U604/2</f>
        <v>41.75</v>
      </c>
      <c r="W604">
        <f>V604/10</f>
        <v>4.1749999999999998</v>
      </c>
      <c r="X604">
        <f t="shared" si="134"/>
        <v>54.759877193749993</v>
      </c>
      <c r="Y604">
        <f t="shared" si="137"/>
        <v>0.28103448275862075</v>
      </c>
      <c r="Z604">
        <f t="shared" si="129"/>
        <v>2.4944226555680138E-5</v>
      </c>
      <c r="AA604">
        <f t="shared" si="130"/>
        <v>24.944226555680139</v>
      </c>
      <c r="AB604">
        <f t="shared" si="131"/>
        <v>1.3659427828821219E-7</v>
      </c>
      <c r="AC604">
        <f t="shared" si="132"/>
        <v>0.13659427828821219</v>
      </c>
      <c r="AD604">
        <f t="shared" si="133"/>
        <v>0.13108855881786202</v>
      </c>
      <c r="AE604">
        <v>29.246200000000002</v>
      </c>
    </row>
    <row r="605" spans="1:31" hidden="1" x14ac:dyDescent="0.35">
      <c r="A605">
        <v>44720</v>
      </c>
      <c r="B605" s="2">
        <v>44720</v>
      </c>
      <c r="C605" t="s">
        <v>18</v>
      </c>
      <c r="D605" t="s">
        <v>19</v>
      </c>
      <c r="E605" t="s">
        <v>86</v>
      </c>
      <c r="F605" t="s">
        <v>46</v>
      </c>
      <c r="G605">
        <v>7</v>
      </c>
      <c r="H605" t="s">
        <v>94</v>
      </c>
      <c r="I605" t="s">
        <v>95</v>
      </c>
      <c r="J605" t="s">
        <v>394</v>
      </c>
      <c r="K605" t="s">
        <v>87</v>
      </c>
      <c r="L605">
        <v>0.80200000000000005</v>
      </c>
      <c r="M605">
        <v>3.66</v>
      </c>
      <c r="N605">
        <v>-0.36599999999999999</v>
      </c>
      <c r="O605" t="s">
        <v>88</v>
      </c>
      <c r="P605">
        <v>0.65900000000000003</v>
      </c>
      <c r="Q605">
        <v>0.14300000000000002</v>
      </c>
      <c r="R605">
        <v>3.58</v>
      </c>
      <c r="S605">
        <v>-0.35799999999999998</v>
      </c>
      <c r="T605">
        <f t="shared" si="136"/>
        <v>8.0000000000000071E-3</v>
      </c>
      <c r="U605">
        <v>25.25</v>
      </c>
      <c r="V605">
        <f>U605/(2*3.14)</f>
        <v>4.0207006369426752</v>
      </c>
      <c r="W605">
        <f>V605</f>
        <v>4.0207006369426752</v>
      </c>
      <c r="X605">
        <f t="shared" si="134"/>
        <v>50.787049534844215</v>
      </c>
      <c r="Y605">
        <f t="shared" si="137"/>
        <v>0.21699544764795145</v>
      </c>
      <c r="Z605">
        <f t="shared" si="129"/>
        <v>1.814335833869014E-5</v>
      </c>
      <c r="AA605">
        <f t="shared" si="130"/>
        <v>18.143358338690142</v>
      </c>
      <c r="AB605">
        <f t="shared" si="131"/>
        <v>9.2144763867548505E-8</v>
      </c>
      <c r="AC605">
        <f t="shared" si="132"/>
        <v>9.214476386754851E-2</v>
      </c>
      <c r="AD605">
        <f t="shared" si="133"/>
        <v>11.518095483443554</v>
      </c>
      <c r="AE605">
        <v>29.246200000000002</v>
      </c>
    </row>
    <row r="606" spans="1:31" hidden="1" x14ac:dyDescent="0.35">
      <c r="A606">
        <v>44735</v>
      </c>
      <c r="B606" s="2">
        <v>44735</v>
      </c>
      <c r="C606" t="s">
        <v>18</v>
      </c>
      <c r="D606" t="s">
        <v>141</v>
      </c>
      <c r="E606" t="s">
        <v>86</v>
      </c>
      <c r="F606" t="s">
        <v>46</v>
      </c>
      <c r="G606">
        <v>4</v>
      </c>
      <c r="H606" t="s">
        <v>94</v>
      </c>
      <c r="I606" t="s">
        <v>95</v>
      </c>
      <c r="J606" t="s">
        <v>394</v>
      </c>
      <c r="K606" t="s">
        <v>152</v>
      </c>
      <c r="L606">
        <v>0.77700000000000002</v>
      </c>
      <c r="M606">
        <v>2.67</v>
      </c>
      <c r="N606">
        <v>-0.26700000000000002</v>
      </c>
      <c r="O606" t="s">
        <v>146</v>
      </c>
      <c r="P606">
        <v>0.69599999999999995</v>
      </c>
      <c r="Q606">
        <v>8.1000000000000072E-2</v>
      </c>
      <c r="S606">
        <v>0</v>
      </c>
      <c r="T606">
        <f t="shared" si="136"/>
        <v>0.26700000000000002</v>
      </c>
      <c r="U606">
        <v>25.25</v>
      </c>
      <c r="V606">
        <f>U606/(2*3.14)</f>
        <v>4.0207006369426752</v>
      </c>
      <c r="W606">
        <f>V606</f>
        <v>4.0207006369426752</v>
      </c>
      <c r="X606">
        <f t="shared" si="134"/>
        <v>50.787049534844215</v>
      </c>
      <c r="Y606">
        <f t="shared" si="137"/>
        <v>0.11637931034482769</v>
      </c>
      <c r="Z606">
        <f t="shared" si="129"/>
        <v>8.4263607002167893E-6</v>
      </c>
      <c r="AA606">
        <f t="shared" si="130"/>
        <v>8.4263607002167884</v>
      </c>
      <c r="AB606">
        <f t="shared" si="131"/>
        <v>4.2794999828037469E-8</v>
      </c>
      <c r="AC606">
        <f t="shared" si="132"/>
        <v>4.2794999828037458E-2</v>
      </c>
      <c r="AD606">
        <f t="shared" ref="AD606:AD626" si="138">AC606/ABS(T606)</f>
        <v>0.16028089823235003</v>
      </c>
    </row>
    <row r="607" spans="1:31" hidden="1" x14ac:dyDescent="0.35">
      <c r="A607">
        <v>44748</v>
      </c>
      <c r="B607" s="2">
        <v>44748</v>
      </c>
      <c r="C607" t="s">
        <v>18</v>
      </c>
      <c r="D607" t="s">
        <v>155</v>
      </c>
      <c r="E607" t="s">
        <v>86</v>
      </c>
      <c r="F607" t="s">
        <v>46</v>
      </c>
      <c r="G607">
        <v>3</v>
      </c>
      <c r="H607" t="s">
        <v>94</v>
      </c>
      <c r="I607" t="s">
        <v>95</v>
      </c>
      <c r="J607" t="s">
        <v>394</v>
      </c>
      <c r="K607" t="s">
        <v>165</v>
      </c>
      <c r="L607">
        <v>0.98099999999999998</v>
      </c>
      <c r="M607">
        <v>19.16</v>
      </c>
      <c r="N607">
        <v>-1.9159999999999999</v>
      </c>
      <c r="O607" t="s">
        <v>168</v>
      </c>
      <c r="P607">
        <v>0.79900000000000004</v>
      </c>
      <c r="Q607">
        <v>0.18199999999999994</v>
      </c>
      <c r="R607">
        <v>8.7799999999999994</v>
      </c>
      <c r="S607">
        <v>-0.87799999999999989</v>
      </c>
      <c r="T607">
        <f t="shared" si="136"/>
        <v>1.038</v>
      </c>
      <c r="U607">
        <v>25.25</v>
      </c>
      <c r="V607">
        <f>U607/(2*3.14)</f>
        <v>4.0207006369426752</v>
      </c>
      <c r="W607">
        <f>V607</f>
        <v>4.0207006369426752</v>
      </c>
      <c r="X607">
        <f t="shared" si="134"/>
        <v>50.787049534844215</v>
      </c>
      <c r="Y607">
        <f>(P607-L607)/L607</f>
        <v>-0.18552497451580013</v>
      </c>
      <c r="Z607" t="e">
        <f t="shared" si="129"/>
        <v>#NUM!</v>
      </c>
      <c r="AA607" t="e">
        <f t="shared" si="130"/>
        <v>#NUM!</v>
      </c>
      <c r="AB607" t="e">
        <f t="shared" si="131"/>
        <v>#NUM!</v>
      </c>
      <c r="AC607" t="e">
        <f t="shared" si="132"/>
        <v>#NUM!</v>
      </c>
      <c r="AD607" t="e">
        <f t="shared" si="138"/>
        <v>#NUM!</v>
      </c>
    </row>
    <row r="608" spans="1:31" hidden="1" x14ac:dyDescent="0.35">
      <c r="A608">
        <v>44762</v>
      </c>
      <c r="B608" s="2">
        <v>44762</v>
      </c>
      <c r="C608" t="s">
        <v>18</v>
      </c>
      <c r="D608" t="s">
        <v>181</v>
      </c>
      <c r="E608" t="s">
        <v>86</v>
      </c>
      <c r="F608" t="s">
        <v>46</v>
      </c>
      <c r="G608">
        <v>4</v>
      </c>
      <c r="H608" t="s">
        <v>94</v>
      </c>
      <c r="I608" t="s">
        <v>95</v>
      </c>
      <c r="J608" t="s">
        <v>394</v>
      </c>
      <c r="K608" t="s">
        <v>182</v>
      </c>
      <c r="L608">
        <v>1.036</v>
      </c>
      <c r="M608">
        <v>23.36</v>
      </c>
      <c r="N608">
        <v>-2.3359999999999999</v>
      </c>
      <c r="O608" t="s">
        <v>154</v>
      </c>
      <c r="P608">
        <v>0.86099999999999999</v>
      </c>
      <c r="Q608">
        <v>0.17500000000000004</v>
      </c>
      <c r="R608">
        <v>32.75</v>
      </c>
      <c r="S608">
        <v>-3.2749999999999999</v>
      </c>
      <c r="T608">
        <f t="shared" si="136"/>
        <v>-0.93900000000000006</v>
      </c>
      <c r="U608">
        <v>25.25</v>
      </c>
      <c r="V608">
        <f>U608/(2*3.14)</f>
        <v>4.0207006369426752</v>
      </c>
      <c r="W608">
        <f>V608</f>
        <v>4.0207006369426752</v>
      </c>
      <c r="X608">
        <f t="shared" si="134"/>
        <v>50.787049534844215</v>
      </c>
      <c r="Y608">
        <f>(L608-P608)/P608</f>
        <v>0.20325203252032525</v>
      </c>
      <c r="Z608">
        <f t="shared" si="129"/>
        <v>1.6739324169614526E-5</v>
      </c>
      <c r="AA608">
        <f t="shared" si="130"/>
        <v>16.739324169614527</v>
      </c>
      <c r="AB608">
        <f t="shared" si="131"/>
        <v>8.5014088578202793E-8</v>
      </c>
      <c r="AC608">
        <f t="shared" si="132"/>
        <v>8.5014088578202793E-2</v>
      </c>
      <c r="AD608">
        <f t="shared" si="138"/>
        <v>9.0536835546541836E-2</v>
      </c>
    </row>
    <row r="609" spans="1:34" hidden="1" x14ac:dyDescent="0.35">
      <c r="A609">
        <v>44778</v>
      </c>
      <c r="B609" s="2">
        <v>44778</v>
      </c>
      <c r="C609" t="s">
        <v>18</v>
      </c>
      <c r="D609" t="s">
        <v>196</v>
      </c>
      <c r="E609" t="s">
        <v>86</v>
      </c>
      <c r="F609" t="s">
        <v>46</v>
      </c>
      <c r="G609">
        <v>6</v>
      </c>
      <c r="H609" t="s">
        <v>94</v>
      </c>
      <c r="I609" t="s">
        <v>95</v>
      </c>
      <c r="J609" t="s">
        <v>394</v>
      </c>
      <c r="K609" t="s">
        <v>208</v>
      </c>
      <c r="L609">
        <v>0.98499999999999999</v>
      </c>
      <c r="M609">
        <v>1.1599999999999999</v>
      </c>
      <c r="N609">
        <v>-0.11599999999999999</v>
      </c>
      <c r="O609" t="s">
        <v>168</v>
      </c>
      <c r="P609">
        <v>0.78100000000000003</v>
      </c>
      <c r="Q609">
        <v>0.20399999999999996</v>
      </c>
      <c r="R609">
        <v>9.68</v>
      </c>
      <c r="S609">
        <v>-0.96799999999999997</v>
      </c>
      <c r="T609">
        <f t="shared" si="136"/>
        <v>-0.85199999999999998</v>
      </c>
      <c r="U609">
        <v>78.400000000000006</v>
      </c>
      <c r="V609">
        <f>U609/2</f>
        <v>39.200000000000003</v>
      </c>
      <c r="W609">
        <f>V609/10</f>
        <v>3.9200000000000004</v>
      </c>
      <c r="X609">
        <f t="shared" si="134"/>
        <v>48.274928576000008</v>
      </c>
      <c r="Y609">
        <f>(P609-L609)/L609</f>
        <v>-0.20710659898477154</v>
      </c>
      <c r="Z609" t="e">
        <f t="shared" si="129"/>
        <v>#NUM!</v>
      </c>
      <c r="AA609" t="e">
        <f t="shared" si="130"/>
        <v>#NUM!</v>
      </c>
      <c r="AB609" t="e">
        <f t="shared" si="131"/>
        <v>#NUM!</v>
      </c>
      <c r="AC609" t="e">
        <f t="shared" si="132"/>
        <v>#NUM!</v>
      </c>
      <c r="AD609" t="e">
        <f t="shared" si="138"/>
        <v>#NUM!</v>
      </c>
    </row>
    <row r="610" spans="1:34" hidden="1" x14ac:dyDescent="0.35">
      <c r="A610">
        <v>44791</v>
      </c>
      <c r="B610" s="2">
        <v>44790</v>
      </c>
      <c r="C610" t="s">
        <v>18</v>
      </c>
      <c r="D610" t="s">
        <v>214</v>
      </c>
      <c r="E610" t="s">
        <v>86</v>
      </c>
      <c r="F610" t="s">
        <v>46</v>
      </c>
      <c r="G610">
        <v>7</v>
      </c>
      <c r="H610" t="s">
        <v>94</v>
      </c>
      <c r="I610" t="s">
        <v>95</v>
      </c>
      <c r="J610" t="s">
        <v>394</v>
      </c>
      <c r="K610" t="s">
        <v>219</v>
      </c>
      <c r="L610">
        <v>0.751</v>
      </c>
      <c r="M610">
        <v>7.15</v>
      </c>
      <c r="N610">
        <v>-0.71500000000000008</v>
      </c>
      <c r="O610" t="s">
        <v>220</v>
      </c>
      <c r="P610">
        <v>0.72099999999999997</v>
      </c>
      <c r="Q610">
        <v>3.0000000000000027E-2</v>
      </c>
      <c r="R610">
        <v>21.18</v>
      </c>
      <c r="S610">
        <v>-2.1179999999999999</v>
      </c>
      <c r="T610">
        <f t="shared" si="136"/>
        <v>-1.4029999999999998</v>
      </c>
      <c r="U610">
        <v>78.400000000000006</v>
      </c>
      <c r="V610">
        <f>U610/2</f>
        <v>39.200000000000003</v>
      </c>
      <c r="W610">
        <f>V610/10</f>
        <v>3.9200000000000004</v>
      </c>
      <c r="X610">
        <f t="shared" si="134"/>
        <v>48.274928576000008</v>
      </c>
      <c r="Y610">
        <f t="shared" ref="Y610:Y615" si="139">(L610-P610)/P610</f>
        <v>4.1608876560332908E-2</v>
      </c>
      <c r="Z610">
        <f t="shared" si="129"/>
        <v>2.3755540439406038E-6</v>
      </c>
      <c r="AA610">
        <f t="shared" si="130"/>
        <v>2.3755540439406038</v>
      </c>
      <c r="AB610">
        <f t="shared" si="131"/>
        <v>1.1467970179966064E-8</v>
      </c>
      <c r="AC610">
        <f t="shared" si="132"/>
        <v>1.1467970179966062E-2</v>
      </c>
      <c r="AD610">
        <f t="shared" si="138"/>
        <v>8.173891788999332E-3</v>
      </c>
    </row>
    <row r="611" spans="1:34" x14ac:dyDescent="0.35">
      <c r="A611">
        <v>44806</v>
      </c>
      <c r="B611" s="2">
        <v>44806</v>
      </c>
      <c r="C611" t="s">
        <v>18</v>
      </c>
      <c r="D611" t="s">
        <v>232</v>
      </c>
      <c r="E611" t="s">
        <v>86</v>
      </c>
      <c r="F611" t="s">
        <v>46</v>
      </c>
      <c r="G611">
        <v>4</v>
      </c>
      <c r="H611" t="s">
        <v>94</v>
      </c>
      <c r="I611" t="s">
        <v>95</v>
      </c>
      <c r="J611" t="s">
        <v>394</v>
      </c>
      <c r="K611" t="s">
        <v>59</v>
      </c>
      <c r="L611">
        <v>1.0429999999999999</v>
      </c>
      <c r="M611">
        <v>22.61</v>
      </c>
      <c r="N611">
        <v>-2.2610000000000001</v>
      </c>
      <c r="O611" t="s">
        <v>224</v>
      </c>
      <c r="P611">
        <v>0.98299999999999998</v>
      </c>
      <c r="Q611">
        <v>5.9999999999999942E-2</v>
      </c>
      <c r="R611">
        <v>29.56</v>
      </c>
      <c r="S611">
        <v>-2.956</v>
      </c>
      <c r="T611">
        <f t="shared" si="136"/>
        <v>-0.69499999999999984</v>
      </c>
      <c r="U611">
        <v>78.400000000000006</v>
      </c>
      <c r="V611">
        <f>U611/2</f>
        <v>39.200000000000003</v>
      </c>
      <c r="W611">
        <f>V611/10</f>
        <v>3.9200000000000004</v>
      </c>
      <c r="X611">
        <f t="shared" si="134"/>
        <v>48.274928576000008</v>
      </c>
      <c r="Y611">
        <f t="shared" si="139"/>
        <v>6.1037639877924661E-2</v>
      </c>
      <c r="Z611">
        <f t="shared" si="129"/>
        <v>3.8073058853429022E-6</v>
      </c>
      <c r="AA611">
        <f t="shared" si="130"/>
        <v>3.807305885342902</v>
      </c>
      <c r="AB611">
        <f t="shared" si="131"/>
        <v>1.8379741968191309E-8</v>
      </c>
      <c r="AC611">
        <f t="shared" si="132"/>
        <v>1.8379741968191306E-2</v>
      </c>
      <c r="AD611">
        <f t="shared" si="138"/>
        <v>2.6445671896678145E-2</v>
      </c>
    </row>
    <row r="612" spans="1:34" hidden="1" x14ac:dyDescent="0.35">
      <c r="A612">
        <v>44723</v>
      </c>
      <c r="B612" s="2">
        <v>44723</v>
      </c>
      <c r="C612" t="s">
        <v>18</v>
      </c>
      <c r="D612" t="s">
        <v>19</v>
      </c>
      <c r="E612" t="s">
        <v>133</v>
      </c>
      <c r="F612" t="s">
        <v>46</v>
      </c>
      <c r="G612">
        <v>4</v>
      </c>
      <c r="H612" t="s">
        <v>25</v>
      </c>
      <c r="I612" t="s">
        <v>83</v>
      </c>
      <c r="J612" t="s">
        <v>485</v>
      </c>
      <c r="K612" t="s">
        <v>134</v>
      </c>
      <c r="L612">
        <v>0.69099999999999995</v>
      </c>
      <c r="M612">
        <v>5.42</v>
      </c>
      <c r="N612">
        <v>-0.54200000000000004</v>
      </c>
      <c r="O612" t="s">
        <v>135</v>
      </c>
      <c r="P612">
        <v>0.57499999999999996</v>
      </c>
      <c r="Q612">
        <v>0.11599999999999999</v>
      </c>
      <c r="R612">
        <v>6.92</v>
      </c>
      <c r="S612">
        <v>-0.69199999999999995</v>
      </c>
      <c r="T612">
        <f t="shared" si="136"/>
        <v>-0.14999999999999991</v>
      </c>
      <c r="U612">
        <v>9.25</v>
      </c>
      <c r="V612">
        <f>U612/(2*3.14)</f>
        <v>1.4729299363057324</v>
      </c>
      <c r="W612">
        <f>V612</f>
        <v>1.4729299363057324</v>
      </c>
      <c r="X612">
        <f t="shared" si="134"/>
        <v>6.8157504963436644</v>
      </c>
      <c r="Y612">
        <f t="shared" si="139"/>
        <v>0.20173913043478262</v>
      </c>
      <c r="Z612">
        <f t="shared" si="129"/>
        <v>1.6586075169795125E-5</v>
      </c>
      <c r="AA612">
        <f t="shared" si="130"/>
        <v>16.586075169795127</v>
      </c>
      <c r="AB612">
        <f t="shared" si="131"/>
        <v>1.1304655007092445E-8</v>
      </c>
      <c r="AC612">
        <f t="shared" si="132"/>
        <v>1.1304655007092445E-2</v>
      </c>
      <c r="AD612">
        <f t="shared" si="138"/>
        <v>7.5364366713949679E-2</v>
      </c>
    </row>
    <row r="613" spans="1:34" hidden="1" x14ac:dyDescent="0.35">
      <c r="A613">
        <v>44733</v>
      </c>
      <c r="B613" s="2">
        <v>44733</v>
      </c>
      <c r="C613" t="s">
        <v>18</v>
      </c>
      <c r="D613" t="s">
        <v>141</v>
      </c>
      <c r="E613" t="s">
        <v>133</v>
      </c>
      <c r="F613" t="s">
        <v>46</v>
      </c>
      <c r="G613">
        <v>1</v>
      </c>
      <c r="H613" t="s">
        <v>25</v>
      </c>
      <c r="I613" t="s">
        <v>83</v>
      </c>
      <c r="J613" t="s">
        <v>485</v>
      </c>
      <c r="K613" t="s">
        <v>142</v>
      </c>
      <c r="L613">
        <v>0.71099999999999997</v>
      </c>
      <c r="M613">
        <v>9.8699999999999992</v>
      </c>
      <c r="N613">
        <v>-0.98699999999999988</v>
      </c>
      <c r="O613" t="s">
        <v>100</v>
      </c>
      <c r="P613">
        <v>0.61899999999999999</v>
      </c>
      <c r="Q613">
        <v>9.1999999999999971E-2</v>
      </c>
      <c r="R613">
        <v>15.02</v>
      </c>
      <c r="S613">
        <v>-1.502</v>
      </c>
      <c r="T613">
        <f t="shared" si="136"/>
        <v>-0.51500000000000012</v>
      </c>
      <c r="U613">
        <v>9.25</v>
      </c>
      <c r="V613">
        <f>U613/(2*3.14)</f>
        <v>1.4729299363057324</v>
      </c>
      <c r="W613">
        <f>V613</f>
        <v>1.4729299363057324</v>
      </c>
      <c r="X613">
        <f t="shared" si="134"/>
        <v>6.8157504963436644</v>
      </c>
      <c r="Y613">
        <f t="shared" si="139"/>
        <v>0.14862681744749592</v>
      </c>
      <c r="Z613">
        <f t="shared" si="129"/>
        <v>1.1386718596041654E-5</v>
      </c>
      <c r="AA613">
        <f t="shared" si="130"/>
        <v>11.386718596041653</v>
      </c>
      <c r="AB613">
        <f t="shared" si="131"/>
        <v>7.7609032922696528E-9</v>
      </c>
      <c r="AC613">
        <f t="shared" si="132"/>
        <v>7.7609032922696533E-3</v>
      </c>
      <c r="AD613">
        <f t="shared" si="138"/>
        <v>1.5069715130620682E-2</v>
      </c>
    </row>
    <row r="614" spans="1:34" hidden="1" x14ac:dyDescent="0.35">
      <c r="A614">
        <v>44749</v>
      </c>
      <c r="B614" s="2">
        <v>44749</v>
      </c>
      <c r="C614" t="s">
        <v>18</v>
      </c>
      <c r="D614" t="s">
        <v>155</v>
      </c>
      <c r="E614" t="s">
        <v>133</v>
      </c>
      <c r="F614" t="s">
        <v>46</v>
      </c>
      <c r="G614">
        <v>5</v>
      </c>
      <c r="H614" t="s">
        <v>25</v>
      </c>
      <c r="I614" t="s">
        <v>83</v>
      </c>
      <c r="J614" t="s">
        <v>485</v>
      </c>
      <c r="K614" t="s">
        <v>173</v>
      </c>
      <c r="L614">
        <v>0.79900000000000004</v>
      </c>
      <c r="M614">
        <v>19.05</v>
      </c>
      <c r="N614">
        <v>-1.905</v>
      </c>
      <c r="O614" t="s">
        <v>32</v>
      </c>
      <c r="P614">
        <v>0.67100000000000004</v>
      </c>
      <c r="Q614">
        <v>0.128</v>
      </c>
      <c r="R614">
        <v>22.01</v>
      </c>
      <c r="S614">
        <v>-2.2010000000000001</v>
      </c>
      <c r="T614">
        <f t="shared" si="136"/>
        <v>-0.29600000000000004</v>
      </c>
      <c r="U614">
        <v>9.25</v>
      </c>
      <c r="V614">
        <f>U614/(2*3.14)</f>
        <v>1.4729299363057324</v>
      </c>
      <c r="W614">
        <f>V614</f>
        <v>1.4729299363057324</v>
      </c>
      <c r="X614">
        <f t="shared" si="134"/>
        <v>6.8157504963436644</v>
      </c>
      <c r="Y614">
        <f t="shared" si="139"/>
        <v>0.19076005961251863</v>
      </c>
      <c r="Z614">
        <f t="shared" si="129"/>
        <v>1.5481998166960968E-5</v>
      </c>
      <c r="AA614">
        <f t="shared" si="130"/>
        <v>15.481998166960969</v>
      </c>
      <c r="AB614">
        <f t="shared" si="131"/>
        <v>1.0552143669085591E-8</v>
      </c>
      <c r="AC614">
        <f t="shared" si="132"/>
        <v>1.0552143669085592E-2</v>
      </c>
      <c r="AD614">
        <f t="shared" si="138"/>
        <v>3.5649134017181047E-2</v>
      </c>
    </row>
    <row r="615" spans="1:34" hidden="1" x14ac:dyDescent="0.35">
      <c r="A615">
        <v>44764</v>
      </c>
      <c r="B615" s="2">
        <v>44764</v>
      </c>
      <c r="C615" t="s">
        <v>18</v>
      </c>
      <c r="D615" t="s">
        <v>181</v>
      </c>
      <c r="E615" t="s">
        <v>133</v>
      </c>
      <c r="F615" t="s">
        <v>46</v>
      </c>
      <c r="G615">
        <v>5</v>
      </c>
      <c r="H615" t="s">
        <v>25</v>
      </c>
      <c r="I615" t="s">
        <v>83</v>
      </c>
      <c r="J615" t="s">
        <v>485</v>
      </c>
      <c r="K615" t="s">
        <v>191</v>
      </c>
      <c r="L615">
        <v>0.82499999999999996</v>
      </c>
      <c r="M615">
        <v>20.74</v>
      </c>
      <c r="N615">
        <v>-2.0739999999999998</v>
      </c>
      <c r="O615" t="s">
        <v>189</v>
      </c>
      <c r="P615">
        <v>0.72099999999999997</v>
      </c>
      <c r="Q615">
        <v>0.10399999999999998</v>
      </c>
      <c r="R615">
        <v>26.46</v>
      </c>
      <c r="S615">
        <v>-2.6459999999999999</v>
      </c>
      <c r="T615">
        <f t="shared" si="136"/>
        <v>-0.57200000000000006</v>
      </c>
      <c r="U615">
        <v>9.25</v>
      </c>
      <c r="V615">
        <f>U615/(2*3.14)</f>
        <v>1.4729299363057324</v>
      </c>
      <c r="W615">
        <f>V615</f>
        <v>1.4729299363057324</v>
      </c>
      <c r="X615">
        <f t="shared" si="134"/>
        <v>6.8157504963436644</v>
      </c>
      <c r="Y615">
        <f t="shared" si="139"/>
        <v>0.14424410540915394</v>
      </c>
      <c r="Z615">
        <f t="shared" si="129"/>
        <v>1.0974801935913417E-5</v>
      </c>
      <c r="AA615">
        <f t="shared" si="130"/>
        <v>10.974801935913417</v>
      </c>
      <c r="AB615">
        <f t="shared" si="131"/>
        <v>7.4801511741975269E-9</v>
      </c>
      <c r="AC615">
        <f t="shared" si="132"/>
        <v>7.4801511741975279E-3</v>
      </c>
      <c r="AD615">
        <f t="shared" si="138"/>
        <v>1.3077187367478194E-2</v>
      </c>
    </row>
    <row r="616" spans="1:34" hidden="1" x14ac:dyDescent="0.35">
      <c r="A616">
        <v>44776</v>
      </c>
      <c r="B616" s="2">
        <v>44776</v>
      </c>
      <c r="C616" t="s">
        <v>18</v>
      </c>
      <c r="D616" t="s">
        <v>196</v>
      </c>
      <c r="E616" t="s">
        <v>133</v>
      </c>
      <c r="F616" t="s">
        <v>46</v>
      </c>
      <c r="G616">
        <v>5</v>
      </c>
      <c r="H616" t="s">
        <v>25</v>
      </c>
      <c r="I616" t="s">
        <v>83</v>
      </c>
      <c r="J616" t="s">
        <v>485</v>
      </c>
      <c r="K616" t="s">
        <v>199</v>
      </c>
      <c r="L616">
        <v>0.79900000000000004</v>
      </c>
      <c r="M616">
        <v>1.35</v>
      </c>
      <c r="N616">
        <v>-0.13500000000000001</v>
      </c>
      <c r="O616" t="s">
        <v>200</v>
      </c>
      <c r="P616">
        <v>0.68799999999999994</v>
      </c>
      <c r="Q616">
        <v>0.1110000000000001</v>
      </c>
      <c r="R616">
        <v>6.31</v>
      </c>
      <c r="S616">
        <v>-0.63100000000000001</v>
      </c>
      <c r="T616">
        <f t="shared" si="136"/>
        <v>-0.496</v>
      </c>
      <c r="U616">
        <v>27.85</v>
      </c>
      <c r="V616">
        <f>U616/2</f>
        <v>13.925000000000001</v>
      </c>
      <c r="W616">
        <f>V616/10</f>
        <v>1.3925000000000001</v>
      </c>
      <c r="X616">
        <f t="shared" si="134"/>
        <v>6.0917197244375005</v>
      </c>
      <c r="Y616">
        <f>(P616-L616)/L616</f>
        <v>-0.13892365456821038</v>
      </c>
      <c r="Z616" t="e">
        <f t="shared" si="129"/>
        <v>#NUM!</v>
      </c>
      <c r="AA616" t="e">
        <f t="shared" si="130"/>
        <v>#NUM!</v>
      </c>
      <c r="AB616" t="e">
        <f t="shared" si="131"/>
        <v>#NUM!</v>
      </c>
      <c r="AC616" t="e">
        <f t="shared" si="132"/>
        <v>#NUM!</v>
      </c>
      <c r="AD616" t="e">
        <f t="shared" si="138"/>
        <v>#NUM!</v>
      </c>
    </row>
    <row r="617" spans="1:34" hidden="1" x14ac:dyDescent="0.35">
      <c r="A617">
        <v>44790</v>
      </c>
      <c r="B617" s="2">
        <v>44790</v>
      </c>
      <c r="C617" t="s">
        <v>18</v>
      </c>
      <c r="D617" t="s">
        <v>214</v>
      </c>
      <c r="E617" t="s">
        <v>133</v>
      </c>
      <c r="F617" t="s">
        <v>46</v>
      </c>
      <c r="G617">
        <v>1</v>
      </c>
      <c r="H617" t="s">
        <v>25</v>
      </c>
      <c r="I617" t="s">
        <v>83</v>
      </c>
      <c r="J617" t="s">
        <v>485</v>
      </c>
      <c r="K617" t="s">
        <v>216</v>
      </c>
      <c r="L617">
        <v>0.83399999999999996</v>
      </c>
      <c r="M617">
        <v>18.43</v>
      </c>
      <c r="N617">
        <v>-1.843</v>
      </c>
      <c r="O617" t="s">
        <v>217</v>
      </c>
      <c r="P617">
        <v>0.71199999999999997</v>
      </c>
      <c r="Q617">
        <v>0.122</v>
      </c>
      <c r="R617">
        <v>24.34</v>
      </c>
      <c r="S617">
        <v>-2.4340000000000002</v>
      </c>
      <c r="T617">
        <f t="shared" si="136"/>
        <v>-0.59100000000000019</v>
      </c>
      <c r="U617">
        <v>27.85</v>
      </c>
      <c r="V617">
        <f>U617/2</f>
        <v>13.925000000000001</v>
      </c>
      <c r="W617">
        <f>V617/10</f>
        <v>1.3925000000000001</v>
      </c>
      <c r="X617">
        <f t="shared" si="134"/>
        <v>6.0917197244375005</v>
      </c>
      <c r="Y617">
        <f>(L617-P617)/P617</f>
        <v>0.17134831460674158</v>
      </c>
      <c r="Z617">
        <f t="shared" si="129"/>
        <v>1.3566038360715705E-5</v>
      </c>
      <c r="AA617">
        <f t="shared" si="130"/>
        <v>13.566038360715705</v>
      </c>
      <c r="AB617">
        <f t="shared" si="131"/>
        <v>8.2640503464447636E-9</v>
      </c>
      <c r="AC617">
        <f t="shared" si="132"/>
        <v>8.2640503464447637E-3</v>
      </c>
      <c r="AD617">
        <f t="shared" si="138"/>
        <v>1.3983164714796549E-2</v>
      </c>
    </row>
    <row r="618" spans="1:34" x14ac:dyDescent="0.35">
      <c r="A618">
        <v>44805</v>
      </c>
      <c r="B618" s="2">
        <v>44805</v>
      </c>
      <c r="C618" t="s">
        <v>18</v>
      </c>
      <c r="D618" t="s">
        <v>232</v>
      </c>
      <c r="E618" t="s">
        <v>133</v>
      </c>
      <c r="F618" t="s">
        <v>46</v>
      </c>
      <c r="G618">
        <v>5</v>
      </c>
      <c r="H618" t="s">
        <v>25</v>
      </c>
      <c r="I618" t="s">
        <v>83</v>
      </c>
      <c r="J618" t="s">
        <v>485</v>
      </c>
      <c r="K618" t="s">
        <v>238</v>
      </c>
      <c r="L618">
        <v>0.85399999999999998</v>
      </c>
      <c r="M618">
        <v>23.19</v>
      </c>
      <c r="N618">
        <v>-2.319</v>
      </c>
      <c r="O618" t="s">
        <v>239</v>
      </c>
      <c r="P618">
        <v>0.77500000000000002</v>
      </c>
      <c r="Q618">
        <v>7.8999999999999959E-2</v>
      </c>
      <c r="R618">
        <v>26.23</v>
      </c>
      <c r="S618">
        <v>-2.6230000000000002</v>
      </c>
      <c r="T618">
        <f t="shared" si="136"/>
        <v>-0.30400000000000027</v>
      </c>
      <c r="U618">
        <v>27.85</v>
      </c>
      <c r="V618">
        <f>U618/2</f>
        <v>13.925000000000001</v>
      </c>
      <c r="W618">
        <f>V618/10</f>
        <v>1.3925000000000001</v>
      </c>
      <c r="X618">
        <f t="shared" si="134"/>
        <v>6.0917197244375005</v>
      </c>
      <c r="Y618">
        <f>(L618-P618)/P618</f>
        <v>0.10193548387096768</v>
      </c>
      <c r="Z618">
        <f t="shared" si="129"/>
        <v>7.158062976508687E-6</v>
      </c>
      <c r="AA618">
        <f t="shared" si="130"/>
        <v>7.1580629765086874</v>
      </c>
      <c r="AB618">
        <f t="shared" si="131"/>
        <v>4.3604913422763773E-9</v>
      </c>
      <c r="AC618">
        <f t="shared" si="132"/>
        <v>4.3604913422763776E-3</v>
      </c>
      <c r="AD618">
        <f t="shared" si="138"/>
        <v>1.4343721520645966E-2</v>
      </c>
    </row>
    <row r="619" spans="1:34" hidden="1" x14ac:dyDescent="0.35">
      <c r="A619">
        <v>44723</v>
      </c>
      <c r="B619" s="2">
        <v>44723</v>
      </c>
      <c r="C619" t="s">
        <v>18</v>
      </c>
      <c r="D619" t="s">
        <v>19</v>
      </c>
      <c r="E619" t="s">
        <v>133</v>
      </c>
      <c r="F619" t="s">
        <v>46</v>
      </c>
      <c r="G619">
        <v>5</v>
      </c>
      <c r="H619" t="s">
        <v>25</v>
      </c>
      <c r="I619" t="s">
        <v>116</v>
      </c>
      <c r="J619" t="s">
        <v>484</v>
      </c>
      <c r="K619" t="s">
        <v>134</v>
      </c>
      <c r="L619">
        <v>0.71099999999999997</v>
      </c>
      <c r="M619">
        <v>4.2699999999999996</v>
      </c>
      <c r="N619">
        <v>-0.42699999999999994</v>
      </c>
      <c r="O619" t="s">
        <v>135</v>
      </c>
      <c r="P619">
        <v>0.72899999999999998</v>
      </c>
      <c r="Q619">
        <v>-1.8000000000000016E-2</v>
      </c>
      <c r="R619">
        <v>12.05</v>
      </c>
      <c r="S619">
        <v>-1.2050000000000001</v>
      </c>
      <c r="T619">
        <f t="shared" si="136"/>
        <v>-0.77800000000000014</v>
      </c>
      <c r="U619">
        <v>9.75</v>
      </c>
      <c r="V619">
        <f>U619/(2*3.14)</f>
        <v>1.552547770700637</v>
      </c>
      <c r="W619">
        <f>V619</f>
        <v>1.552547770700637</v>
      </c>
      <c r="X619">
        <f t="shared" si="134"/>
        <v>7.572502925448295</v>
      </c>
      <c r="Y619">
        <f>(L619-P619)/P619</f>
        <v>-2.4691358024691381E-2</v>
      </c>
      <c r="Z619" t="e">
        <f t="shared" si="129"/>
        <v>#NUM!</v>
      </c>
      <c r="AA619" t="e">
        <f t="shared" si="130"/>
        <v>#NUM!</v>
      </c>
      <c r="AB619" t="e">
        <f t="shared" si="131"/>
        <v>#NUM!</v>
      </c>
      <c r="AC619" t="e">
        <f t="shared" si="132"/>
        <v>#NUM!</v>
      </c>
      <c r="AD619" t="e">
        <f t="shared" si="138"/>
        <v>#NUM!</v>
      </c>
    </row>
    <row r="620" spans="1:34" hidden="1" x14ac:dyDescent="0.35">
      <c r="A620">
        <v>44733</v>
      </c>
      <c r="B620" s="2">
        <v>44733</v>
      </c>
      <c r="C620" t="s">
        <v>18</v>
      </c>
      <c r="D620" t="s">
        <v>141</v>
      </c>
      <c r="E620" t="s">
        <v>133</v>
      </c>
      <c r="F620" t="s">
        <v>46</v>
      </c>
      <c r="G620">
        <v>7</v>
      </c>
      <c r="H620" t="s">
        <v>25</v>
      </c>
      <c r="I620" t="s">
        <v>116</v>
      </c>
      <c r="J620" t="s">
        <v>484</v>
      </c>
      <c r="K620" t="s">
        <v>142</v>
      </c>
      <c r="L620">
        <v>0.70699999999999996</v>
      </c>
      <c r="M620">
        <v>7.95</v>
      </c>
      <c r="N620">
        <v>-0.79500000000000004</v>
      </c>
      <c r="O620" t="s">
        <v>100</v>
      </c>
      <c r="P620">
        <v>0.76600000000000001</v>
      </c>
      <c r="Q620">
        <v>-5.9000000000000052E-2</v>
      </c>
      <c r="R620">
        <v>13.87</v>
      </c>
      <c r="S620">
        <v>-1.387</v>
      </c>
      <c r="T620">
        <f t="shared" si="136"/>
        <v>-0.59199999999999997</v>
      </c>
      <c r="U620">
        <v>9.75</v>
      </c>
      <c r="V620">
        <f>U620/(2*3.14)</f>
        <v>1.552547770700637</v>
      </c>
      <c r="W620">
        <f>V620</f>
        <v>1.552547770700637</v>
      </c>
      <c r="X620">
        <f t="shared" si="134"/>
        <v>7.572502925448295</v>
      </c>
      <c r="Y620">
        <f>(L620-P620)/P620</f>
        <v>-7.7023498694517037E-2</v>
      </c>
      <c r="Z620" t="e">
        <f t="shared" si="129"/>
        <v>#NUM!</v>
      </c>
      <c r="AA620" t="e">
        <f t="shared" si="130"/>
        <v>#NUM!</v>
      </c>
      <c r="AB620" t="e">
        <f t="shared" si="131"/>
        <v>#NUM!</v>
      </c>
      <c r="AC620" t="e">
        <f t="shared" si="132"/>
        <v>#NUM!</v>
      </c>
      <c r="AD620" t="e">
        <f t="shared" si="138"/>
        <v>#NUM!</v>
      </c>
    </row>
    <row r="621" spans="1:34" hidden="1" x14ac:dyDescent="0.35">
      <c r="A621">
        <v>44749</v>
      </c>
      <c r="B621" s="2">
        <v>44749</v>
      </c>
      <c r="C621" t="s">
        <v>18</v>
      </c>
      <c r="D621" t="s">
        <v>155</v>
      </c>
      <c r="E621" t="s">
        <v>133</v>
      </c>
      <c r="F621" t="s">
        <v>46</v>
      </c>
      <c r="G621">
        <v>7</v>
      </c>
      <c r="H621" t="s">
        <v>25</v>
      </c>
      <c r="I621" t="s">
        <v>116</v>
      </c>
      <c r="J621" t="s">
        <v>484</v>
      </c>
      <c r="K621" t="s">
        <v>173</v>
      </c>
      <c r="L621">
        <v>0.59599999999999997</v>
      </c>
      <c r="M621">
        <v>10.050000000000001</v>
      </c>
      <c r="N621">
        <v>-1.0050000000000001</v>
      </c>
      <c r="O621" t="s">
        <v>32</v>
      </c>
      <c r="P621">
        <v>0.70099999999999996</v>
      </c>
      <c r="Q621">
        <v>-0.10499999999999998</v>
      </c>
      <c r="R621">
        <v>21.42</v>
      </c>
      <c r="S621">
        <v>-2.1420000000000003</v>
      </c>
      <c r="T621">
        <f t="shared" si="136"/>
        <v>-1.1370000000000002</v>
      </c>
      <c r="U621">
        <v>9.75</v>
      </c>
      <c r="V621">
        <f>U621/(2*3.14)</f>
        <v>1.552547770700637</v>
      </c>
      <c r="W621">
        <f>V621</f>
        <v>1.552547770700637</v>
      </c>
      <c r="X621">
        <f t="shared" si="134"/>
        <v>7.572502925448295</v>
      </c>
      <c r="Y621">
        <f>(L621-P621)/P621</f>
        <v>-0.14978601997146931</v>
      </c>
      <c r="Z621" t="e">
        <f t="shared" si="129"/>
        <v>#NUM!</v>
      </c>
      <c r="AA621" t="e">
        <f t="shared" si="130"/>
        <v>#NUM!</v>
      </c>
      <c r="AB621" t="e">
        <f t="shared" si="131"/>
        <v>#NUM!</v>
      </c>
      <c r="AC621" t="e">
        <f t="shared" si="132"/>
        <v>#NUM!</v>
      </c>
      <c r="AD621" t="e">
        <f t="shared" si="138"/>
        <v>#NUM!</v>
      </c>
      <c r="AE621" s="19"/>
      <c r="AF621" s="19"/>
      <c r="AG621" s="19"/>
      <c r="AH621" s="19"/>
    </row>
    <row r="622" spans="1:34" hidden="1" x14ac:dyDescent="0.35">
      <c r="A622">
        <v>44777</v>
      </c>
      <c r="B622" s="9">
        <v>44777</v>
      </c>
      <c r="C622" t="s">
        <v>18</v>
      </c>
      <c r="D622" t="s">
        <v>196</v>
      </c>
      <c r="E622" t="s">
        <v>133</v>
      </c>
      <c r="F622" t="s">
        <v>46</v>
      </c>
      <c r="G622">
        <v>7</v>
      </c>
      <c r="H622" t="s">
        <v>25</v>
      </c>
      <c r="I622" t="s">
        <v>116</v>
      </c>
      <c r="J622" t="s">
        <v>484</v>
      </c>
      <c r="K622" t="s">
        <v>204</v>
      </c>
      <c r="L622">
        <v>0.79400000000000004</v>
      </c>
      <c r="M622">
        <v>4.08</v>
      </c>
      <c r="N622">
        <v>-0.40800000000000003</v>
      </c>
      <c r="O622" t="s">
        <v>205</v>
      </c>
      <c r="P622">
        <v>0.77400000000000002</v>
      </c>
      <c r="Q622">
        <v>2.0000000000000018E-2</v>
      </c>
      <c r="R622">
        <v>14.76</v>
      </c>
      <c r="S622">
        <v>-1.476</v>
      </c>
      <c r="T622">
        <f t="shared" si="136"/>
        <v>-1.0680000000000001</v>
      </c>
      <c r="U622">
        <v>32.195</v>
      </c>
      <c r="V622">
        <f>U622/2</f>
        <v>16.0975</v>
      </c>
      <c r="W622">
        <f>V622/10</f>
        <v>1.60975</v>
      </c>
      <c r="X622">
        <f t="shared" si="134"/>
        <v>8.1407866553993742</v>
      </c>
      <c r="Y622">
        <f>(P622-L622)/L622</f>
        <v>-2.5188916876574329E-2</v>
      </c>
      <c r="Z622" t="e">
        <f t="shared" si="129"/>
        <v>#NUM!</v>
      </c>
      <c r="AA622" t="e">
        <f t="shared" si="130"/>
        <v>#NUM!</v>
      </c>
      <c r="AB622" t="e">
        <f t="shared" si="131"/>
        <v>#NUM!</v>
      </c>
      <c r="AC622" t="e">
        <f t="shared" si="132"/>
        <v>#NUM!</v>
      </c>
      <c r="AD622" t="e">
        <f t="shared" si="138"/>
        <v>#NUM!</v>
      </c>
      <c r="AE622">
        <v>32.519599999999997</v>
      </c>
    </row>
    <row r="623" spans="1:34" hidden="1" x14ac:dyDescent="0.35">
      <c r="A623">
        <v>44790</v>
      </c>
      <c r="B623" s="2">
        <v>44790</v>
      </c>
      <c r="C623" t="s">
        <v>18</v>
      </c>
      <c r="D623" t="s">
        <v>214</v>
      </c>
      <c r="E623" t="s">
        <v>133</v>
      </c>
      <c r="F623" t="s">
        <v>46</v>
      </c>
      <c r="G623">
        <v>4</v>
      </c>
      <c r="H623" t="s">
        <v>25</v>
      </c>
      <c r="I623" t="s">
        <v>116</v>
      </c>
      <c r="J623" t="s">
        <v>484</v>
      </c>
      <c r="K623" t="s">
        <v>216</v>
      </c>
      <c r="L623">
        <v>0.79</v>
      </c>
      <c r="M623">
        <v>21.22</v>
      </c>
      <c r="N623">
        <v>-2.1219999999999999</v>
      </c>
      <c r="O623" t="s">
        <v>217</v>
      </c>
      <c r="P623">
        <v>0.78700000000000003</v>
      </c>
      <c r="Q623">
        <v>3.0000000000000027E-3</v>
      </c>
      <c r="R623">
        <v>24.53</v>
      </c>
      <c r="S623">
        <v>-2.4530000000000003</v>
      </c>
      <c r="T623">
        <f t="shared" si="136"/>
        <v>-0.33100000000000041</v>
      </c>
      <c r="U623">
        <v>32.195</v>
      </c>
      <c r="V623">
        <f>U623/2</f>
        <v>16.0975</v>
      </c>
      <c r="W623">
        <f>V623/10</f>
        <v>1.60975</v>
      </c>
      <c r="X623">
        <f t="shared" si="134"/>
        <v>8.1407866553993742</v>
      </c>
      <c r="Y623">
        <f>(L623-P623)/P623</f>
        <v>3.8119440914866614E-3</v>
      </c>
      <c r="Z623">
        <f t="shared" si="129"/>
        <v>1.2529632422057211E-7</v>
      </c>
      <c r="AA623">
        <f t="shared" si="130"/>
        <v>0.1252963242205721</v>
      </c>
      <c r="AB623">
        <f t="shared" si="131"/>
        <v>1.0200106441854268E-10</v>
      </c>
      <c r="AC623">
        <f t="shared" si="132"/>
        <v>1.0200106441854267E-4</v>
      </c>
      <c r="AD623">
        <f t="shared" si="138"/>
        <v>3.0816031546387478E-4</v>
      </c>
      <c r="AE623">
        <v>32.519599999999997</v>
      </c>
    </row>
    <row r="624" spans="1:34" x14ac:dyDescent="0.35">
      <c r="A624">
        <v>44805</v>
      </c>
      <c r="B624" s="2">
        <v>44805</v>
      </c>
      <c r="C624" t="s">
        <v>18</v>
      </c>
      <c r="D624" t="s">
        <v>232</v>
      </c>
      <c r="E624" t="s">
        <v>133</v>
      </c>
      <c r="F624" t="s">
        <v>46</v>
      </c>
      <c r="G624">
        <v>3</v>
      </c>
      <c r="H624" t="s">
        <v>25</v>
      </c>
      <c r="I624" t="s">
        <v>116</v>
      </c>
      <c r="J624" t="s">
        <v>484</v>
      </c>
      <c r="K624" t="s">
        <v>238</v>
      </c>
      <c r="L624">
        <v>0.79700000000000004</v>
      </c>
      <c r="M624">
        <v>26.23</v>
      </c>
      <c r="N624">
        <v>-2.6230000000000002</v>
      </c>
      <c r="O624" t="s">
        <v>239</v>
      </c>
      <c r="P624">
        <v>0.81200000000000006</v>
      </c>
      <c r="Q624">
        <v>-1.5000000000000013E-2</v>
      </c>
      <c r="R624">
        <v>27.68</v>
      </c>
      <c r="S624">
        <v>-2.7679999999999998</v>
      </c>
      <c r="T624">
        <f t="shared" si="136"/>
        <v>-0.14499999999999957</v>
      </c>
      <c r="U624">
        <v>32.195</v>
      </c>
      <c r="V624">
        <f>U624/2</f>
        <v>16.0975</v>
      </c>
      <c r="W624">
        <f>V624/10</f>
        <v>1.60975</v>
      </c>
      <c r="X624">
        <f t="shared" si="134"/>
        <v>8.1407866553993742</v>
      </c>
      <c r="Y624">
        <f>(P624-L624)/L624</f>
        <v>1.882057716436639E-2</v>
      </c>
      <c r="Z624">
        <f t="shared" si="129"/>
        <v>8.9458190158503175E-7</v>
      </c>
      <c r="AA624">
        <f t="shared" si="130"/>
        <v>0.8945819015850317</v>
      </c>
      <c r="AB624">
        <f t="shared" si="131"/>
        <v>7.2826004065852221E-10</v>
      </c>
      <c r="AC624">
        <f t="shared" si="132"/>
        <v>7.2826004065852223E-4</v>
      </c>
      <c r="AD624">
        <f t="shared" si="138"/>
        <v>5.0224830390243058E-3</v>
      </c>
      <c r="AE624">
        <v>32.519599999999997</v>
      </c>
    </row>
    <row r="625" spans="1:31" hidden="1" x14ac:dyDescent="0.35">
      <c r="A625">
        <v>44723</v>
      </c>
      <c r="B625" s="2">
        <v>44723</v>
      </c>
      <c r="C625" t="s">
        <v>18</v>
      </c>
      <c r="D625" t="s">
        <v>19</v>
      </c>
      <c r="E625" t="s">
        <v>133</v>
      </c>
      <c r="F625" t="s">
        <v>46</v>
      </c>
      <c r="G625">
        <v>13</v>
      </c>
      <c r="H625" t="s">
        <v>43</v>
      </c>
      <c r="I625" t="s">
        <v>121</v>
      </c>
      <c r="J625" t="s">
        <v>483</v>
      </c>
      <c r="K625" t="s">
        <v>138</v>
      </c>
      <c r="L625">
        <v>0.85399999999999998</v>
      </c>
      <c r="M625">
        <v>5.58</v>
      </c>
      <c r="N625">
        <v>-0.55800000000000005</v>
      </c>
      <c r="O625" t="s">
        <v>139</v>
      </c>
      <c r="P625">
        <v>0.91500000000000004</v>
      </c>
      <c r="Q625">
        <v>-6.1000000000000054E-2</v>
      </c>
      <c r="R625">
        <v>9.51</v>
      </c>
      <c r="S625">
        <v>-0.95099999999999996</v>
      </c>
      <c r="T625">
        <f t="shared" si="136"/>
        <v>-0.3929999999999999</v>
      </c>
      <c r="U625">
        <v>28</v>
      </c>
      <c r="V625">
        <f>U625/(2*3.14)</f>
        <v>4.4585987261146496</v>
      </c>
      <c r="W625">
        <f>V625</f>
        <v>4.4585987261146496</v>
      </c>
      <c r="X625">
        <f t="shared" si="134"/>
        <v>62.451989938739899</v>
      </c>
      <c r="Y625">
        <f>(L625-P625)/P625</f>
        <v>-6.6666666666666721E-2</v>
      </c>
      <c r="Z625" t="e">
        <f t="shared" si="129"/>
        <v>#NUM!</v>
      </c>
      <c r="AA625" t="e">
        <f t="shared" si="130"/>
        <v>#NUM!</v>
      </c>
      <c r="AB625" t="e">
        <f t="shared" si="131"/>
        <v>#NUM!</v>
      </c>
      <c r="AC625" t="e">
        <f t="shared" si="132"/>
        <v>#NUM!</v>
      </c>
      <c r="AD625" t="e">
        <f t="shared" si="138"/>
        <v>#NUM!</v>
      </c>
      <c r="AE625">
        <v>32.519599999999997</v>
      </c>
    </row>
    <row r="626" spans="1:31" hidden="1" x14ac:dyDescent="0.35">
      <c r="A626">
        <v>44733</v>
      </c>
      <c r="B626" s="2">
        <v>44733</v>
      </c>
      <c r="C626" t="s">
        <v>18</v>
      </c>
      <c r="D626" t="s">
        <v>141</v>
      </c>
      <c r="E626" t="s">
        <v>133</v>
      </c>
      <c r="F626" t="s">
        <v>46</v>
      </c>
      <c r="G626">
        <v>4</v>
      </c>
      <c r="H626" t="s">
        <v>43</v>
      </c>
      <c r="I626" t="s">
        <v>121</v>
      </c>
      <c r="J626" t="s">
        <v>483</v>
      </c>
      <c r="K626" t="s">
        <v>142</v>
      </c>
      <c r="L626">
        <v>0.90700000000000003</v>
      </c>
      <c r="M626">
        <v>4.22</v>
      </c>
      <c r="N626">
        <v>-0.42199999999999999</v>
      </c>
      <c r="O626" t="s">
        <v>100</v>
      </c>
      <c r="P626">
        <v>0.78400000000000003</v>
      </c>
      <c r="Q626">
        <v>0.123</v>
      </c>
      <c r="R626">
        <v>8.4600000000000009</v>
      </c>
      <c r="S626">
        <v>-0.84600000000000009</v>
      </c>
      <c r="T626">
        <f t="shared" si="136"/>
        <v>-0.4240000000000001</v>
      </c>
      <c r="U626">
        <v>28</v>
      </c>
      <c r="V626">
        <f>U626/(2*3.14)</f>
        <v>4.4585987261146496</v>
      </c>
      <c r="W626">
        <f>V626</f>
        <v>4.4585987261146496</v>
      </c>
      <c r="X626">
        <f t="shared" si="134"/>
        <v>62.451989938739899</v>
      </c>
      <c r="Y626">
        <f>(P626-L626)/L626</f>
        <v>-0.13561190738699008</v>
      </c>
      <c r="Z626" t="e">
        <f t="shared" si="129"/>
        <v>#NUM!</v>
      </c>
      <c r="AA626" t="e">
        <f t="shared" si="130"/>
        <v>#NUM!</v>
      </c>
      <c r="AB626" t="e">
        <f t="shared" si="131"/>
        <v>#NUM!</v>
      </c>
      <c r="AC626" t="e">
        <f t="shared" si="132"/>
        <v>#NUM!</v>
      </c>
      <c r="AD626" t="e">
        <f t="shared" si="138"/>
        <v>#NUM!</v>
      </c>
      <c r="AE626">
        <v>32.519599999999997</v>
      </c>
    </row>
    <row r="627" spans="1:31" hidden="1" x14ac:dyDescent="0.35">
      <c r="A627">
        <v>44750</v>
      </c>
      <c r="B627" s="2">
        <v>44750</v>
      </c>
      <c r="C627" t="s">
        <v>18</v>
      </c>
      <c r="D627" t="s">
        <v>155</v>
      </c>
      <c r="E627" t="s">
        <v>133</v>
      </c>
      <c r="F627" t="s">
        <v>46</v>
      </c>
      <c r="G627">
        <v>4</v>
      </c>
      <c r="H627" t="s">
        <v>43</v>
      </c>
      <c r="I627" t="s">
        <v>121</v>
      </c>
      <c r="J627" t="s">
        <v>483</v>
      </c>
      <c r="K627" t="s">
        <v>177</v>
      </c>
      <c r="L627">
        <v>0.97399999999999998</v>
      </c>
      <c r="M627">
        <v>6.98</v>
      </c>
      <c r="N627">
        <v>-0.69800000000000006</v>
      </c>
      <c r="O627" t="s">
        <v>178</v>
      </c>
      <c r="P627">
        <v>0.96899999999999997</v>
      </c>
      <c r="Q627">
        <v>5.0000000000000044E-3</v>
      </c>
      <c r="R627">
        <v>10.09</v>
      </c>
      <c r="S627">
        <v>-1.0089999999999999</v>
      </c>
      <c r="T627">
        <f t="shared" si="136"/>
        <v>-0.31099999999999983</v>
      </c>
      <c r="U627">
        <v>28</v>
      </c>
      <c r="V627">
        <f>U627/(2*3.14)</f>
        <v>4.4585987261146496</v>
      </c>
      <c r="W627">
        <f>V627</f>
        <v>4.4585987261146496</v>
      </c>
      <c r="X627">
        <f t="shared" si="134"/>
        <v>62.451989938739899</v>
      </c>
      <c r="Y627">
        <f>(P627-L627)/L627</f>
        <v>-5.1334702258726949E-3</v>
      </c>
      <c r="Z627" t="e">
        <f t="shared" si="129"/>
        <v>#NUM!</v>
      </c>
      <c r="AA627" t="e">
        <f t="shared" si="130"/>
        <v>#NUM!</v>
      </c>
      <c r="AB627" t="e">
        <f t="shared" si="131"/>
        <v>#NUM!</v>
      </c>
      <c r="AC627" t="e">
        <f t="shared" si="132"/>
        <v>#NUM!</v>
      </c>
      <c r="AD627">
        <v>0</v>
      </c>
      <c r="AE627">
        <v>32.519599999999997</v>
      </c>
    </row>
    <row r="628" spans="1:31" hidden="1" x14ac:dyDescent="0.35">
      <c r="A628">
        <v>44777</v>
      </c>
      <c r="B628" s="2">
        <v>44777</v>
      </c>
      <c r="C628" t="s">
        <v>18</v>
      </c>
      <c r="D628" t="s">
        <v>196</v>
      </c>
      <c r="E628" t="s">
        <v>133</v>
      </c>
      <c r="F628" t="s">
        <v>46</v>
      </c>
      <c r="G628">
        <v>6</v>
      </c>
      <c r="H628" t="s">
        <v>43</v>
      </c>
      <c r="I628" t="s">
        <v>121</v>
      </c>
      <c r="J628" t="s">
        <v>483</v>
      </c>
      <c r="K628" t="s">
        <v>204</v>
      </c>
      <c r="L628">
        <v>0.88400000000000001</v>
      </c>
      <c r="M628">
        <v>11.87</v>
      </c>
      <c r="N628">
        <v>-1.1869999999999998</v>
      </c>
      <c r="O628" t="s">
        <v>205</v>
      </c>
      <c r="P628">
        <v>0.92900000000000005</v>
      </c>
      <c r="Q628">
        <v>-4.500000000000004E-2</v>
      </c>
      <c r="R628">
        <v>9.4499999999999993</v>
      </c>
      <c r="S628">
        <v>-0.94499999999999995</v>
      </c>
      <c r="T628">
        <f t="shared" ref="T628:T649" si="140">S628-N628</f>
        <v>0.24199999999999988</v>
      </c>
      <c r="U628">
        <v>89.724999999999994</v>
      </c>
      <c r="V628">
        <f>U628/2</f>
        <v>44.862499999999997</v>
      </c>
      <c r="W628">
        <f>V628/10</f>
        <v>4.4862500000000001</v>
      </c>
      <c r="X628">
        <f t="shared" si="134"/>
        <v>63.229019694359373</v>
      </c>
      <c r="Y628">
        <f t="shared" ref="Y628:Y634" si="141">(L628-P628)/P628</f>
        <v>-4.8439181916038791E-2</v>
      </c>
      <c r="Z628" t="e">
        <f t="shared" si="129"/>
        <v>#NUM!</v>
      </c>
      <c r="AA628" t="e">
        <f t="shared" si="130"/>
        <v>#NUM!</v>
      </c>
      <c r="AB628" t="e">
        <f t="shared" si="131"/>
        <v>#NUM!</v>
      </c>
      <c r="AC628" t="e">
        <f t="shared" si="132"/>
        <v>#NUM!</v>
      </c>
      <c r="AD628" t="e">
        <f t="shared" ref="AD628:AD659" si="142">AC628/ABS(T628)</f>
        <v>#NUM!</v>
      </c>
      <c r="AE628">
        <v>32.519599999999997</v>
      </c>
    </row>
    <row r="629" spans="1:31" hidden="1" x14ac:dyDescent="0.35">
      <c r="A629">
        <v>44790</v>
      </c>
      <c r="B629" s="2">
        <v>44790</v>
      </c>
      <c r="C629" t="s">
        <v>18</v>
      </c>
      <c r="D629" t="s">
        <v>214</v>
      </c>
      <c r="E629" t="s">
        <v>133</v>
      </c>
      <c r="F629" t="s">
        <v>46</v>
      </c>
      <c r="G629">
        <v>7</v>
      </c>
      <c r="H629" t="s">
        <v>43</v>
      </c>
      <c r="I629" t="s">
        <v>121</v>
      </c>
      <c r="J629" t="s">
        <v>483</v>
      </c>
      <c r="K629" t="s">
        <v>216</v>
      </c>
      <c r="L629">
        <v>0.876</v>
      </c>
      <c r="M629">
        <v>9.2100000000000009</v>
      </c>
      <c r="N629">
        <v>-0.92100000000000004</v>
      </c>
      <c r="O629" t="s">
        <v>217</v>
      </c>
      <c r="P629">
        <v>0.88800000000000001</v>
      </c>
      <c r="Q629">
        <v>-1.2000000000000011E-2</v>
      </c>
      <c r="R629">
        <v>15.67</v>
      </c>
      <c r="S629">
        <v>-1.5669999999999999</v>
      </c>
      <c r="T629">
        <f t="shared" si="140"/>
        <v>-0.64599999999999991</v>
      </c>
      <c r="U629">
        <v>89.724999999999994</v>
      </c>
      <c r="V629">
        <f>U629/2</f>
        <v>44.862499999999997</v>
      </c>
      <c r="W629">
        <f>V629/10</f>
        <v>4.4862500000000001</v>
      </c>
      <c r="X629">
        <f t="shared" si="134"/>
        <v>63.229019694359373</v>
      </c>
      <c r="Y629">
        <f t="shared" si="141"/>
        <v>-1.3513513513513525E-2</v>
      </c>
      <c r="Z629" t="e">
        <f t="shared" si="129"/>
        <v>#NUM!</v>
      </c>
      <c r="AA629" t="e">
        <f t="shared" si="130"/>
        <v>#NUM!</v>
      </c>
      <c r="AB629" t="e">
        <f t="shared" si="131"/>
        <v>#NUM!</v>
      </c>
      <c r="AC629" t="e">
        <f t="shared" si="132"/>
        <v>#NUM!</v>
      </c>
      <c r="AD629" t="e">
        <f t="shared" si="142"/>
        <v>#NUM!</v>
      </c>
    </row>
    <row r="630" spans="1:31" x14ac:dyDescent="0.35">
      <c r="A630">
        <v>44804</v>
      </c>
      <c r="B630" s="2">
        <v>44804</v>
      </c>
      <c r="C630" t="s">
        <v>18</v>
      </c>
      <c r="D630" t="s">
        <v>232</v>
      </c>
      <c r="E630" t="s">
        <v>133</v>
      </c>
      <c r="F630" t="s">
        <v>46</v>
      </c>
      <c r="G630">
        <v>4</v>
      </c>
      <c r="H630" t="s">
        <v>43</v>
      </c>
      <c r="I630" t="s">
        <v>121</v>
      </c>
      <c r="J630" t="s">
        <v>483</v>
      </c>
      <c r="K630" t="s">
        <v>235</v>
      </c>
      <c r="L630">
        <v>1.016</v>
      </c>
      <c r="M630">
        <v>10.119999999999999</v>
      </c>
      <c r="N630">
        <v>-1.012</v>
      </c>
      <c r="O630" t="s">
        <v>200</v>
      </c>
      <c r="P630">
        <v>0.97299999999999998</v>
      </c>
      <c r="Q630">
        <v>4.3000000000000038E-2</v>
      </c>
      <c r="R630">
        <v>9.89</v>
      </c>
      <c r="S630">
        <v>-0.9890000000000001</v>
      </c>
      <c r="T630">
        <f t="shared" si="140"/>
        <v>2.2999999999999909E-2</v>
      </c>
      <c r="U630">
        <v>89.724999999999994</v>
      </c>
      <c r="V630">
        <f>U630/2</f>
        <v>44.862499999999997</v>
      </c>
      <c r="W630">
        <f>V630/10</f>
        <v>4.4862500000000001</v>
      </c>
      <c r="X630">
        <f t="shared" si="134"/>
        <v>63.229019694359373</v>
      </c>
      <c r="Y630">
        <f t="shared" si="141"/>
        <v>4.4193216855087397E-2</v>
      </c>
      <c r="Z630">
        <f t="shared" si="129"/>
        <v>2.5584664355051095E-6</v>
      </c>
      <c r="AA630">
        <f t="shared" si="130"/>
        <v>2.5584664355051094</v>
      </c>
      <c r="AB630">
        <f t="shared" si="131"/>
        <v>1.6176932463790999E-8</v>
      </c>
      <c r="AC630">
        <f t="shared" si="132"/>
        <v>1.6176932463791E-2</v>
      </c>
      <c r="AD630">
        <f t="shared" si="142"/>
        <v>0.70334488973004627</v>
      </c>
    </row>
    <row r="631" spans="1:31" hidden="1" x14ac:dyDescent="0.35">
      <c r="A631">
        <v>44723</v>
      </c>
      <c r="B631" s="2">
        <v>44723</v>
      </c>
      <c r="C631" t="s">
        <v>18</v>
      </c>
      <c r="D631" t="s">
        <v>19</v>
      </c>
      <c r="E631" t="s">
        <v>133</v>
      </c>
      <c r="F631" t="s">
        <v>46</v>
      </c>
      <c r="G631">
        <v>2</v>
      </c>
      <c r="H631" t="s">
        <v>37</v>
      </c>
      <c r="I631" t="s">
        <v>98</v>
      </c>
      <c r="J631" t="s">
        <v>482</v>
      </c>
      <c r="K631" t="s">
        <v>134</v>
      </c>
      <c r="L631">
        <v>0.70799999999999996</v>
      </c>
      <c r="M631">
        <v>6.04</v>
      </c>
      <c r="N631">
        <v>-0.60399999999999998</v>
      </c>
      <c r="O631" t="s">
        <v>135</v>
      </c>
      <c r="P631">
        <v>0.71</v>
      </c>
      <c r="Q631">
        <v>-2.0000000000000018E-3</v>
      </c>
      <c r="R631">
        <v>15.71</v>
      </c>
      <c r="S631">
        <v>-1.5710000000000002</v>
      </c>
      <c r="T631">
        <f t="shared" si="140"/>
        <v>-0.96700000000000019</v>
      </c>
      <c r="U631">
        <v>17.5</v>
      </c>
      <c r="V631">
        <f>U631/(2*3.14)</f>
        <v>2.7866242038216558</v>
      </c>
      <c r="W631">
        <f>V631</f>
        <v>2.7866242038216558</v>
      </c>
      <c r="X631">
        <f t="shared" si="134"/>
        <v>24.395308569820273</v>
      </c>
      <c r="Y631">
        <f t="shared" si="141"/>
        <v>-2.816901408450707E-3</v>
      </c>
      <c r="Z631" t="e">
        <f t="shared" si="129"/>
        <v>#NUM!</v>
      </c>
      <c r="AA631" t="e">
        <f t="shared" si="130"/>
        <v>#NUM!</v>
      </c>
      <c r="AB631" t="e">
        <f t="shared" si="131"/>
        <v>#NUM!</v>
      </c>
      <c r="AC631" t="e">
        <f t="shared" si="132"/>
        <v>#NUM!</v>
      </c>
      <c r="AD631" t="e">
        <f t="shared" si="142"/>
        <v>#NUM!</v>
      </c>
    </row>
    <row r="632" spans="1:31" hidden="1" x14ac:dyDescent="0.35">
      <c r="A632">
        <v>44733</v>
      </c>
      <c r="B632" s="2">
        <v>44733</v>
      </c>
      <c r="C632" t="s">
        <v>18</v>
      </c>
      <c r="D632" t="s">
        <v>141</v>
      </c>
      <c r="E632" t="s">
        <v>133</v>
      </c>
      <c r="F632" t="s">
        <v>46</v>
      </c>
      <c r="G632">
        <v>12</v>
      </c>
      <c r="H632" t="s">
        <v>37</v>
      </c>
      <c r="I632" t="s">
        <v>98</v>
      </c>
      <c r="J632" t="s">
        <v>482</v>
      </c>
      <c r="K632" t="s">
        <v>143</v>
      </c>
      <c r="L632">
        <v>0.72199999999999998</v>
      </c>
      <c r="M632">
        <v>10.53</v>
      </c>
      <c r="N632">
        <v>-1.0529999999999999</v>
      </c>
      <c r="O632" t="s">
        <v>144</v>
      </c>
      <c r="P632">
        <v>0.69499999999999995</v>
      </c>
      <c r="Q632">
        <v>2.7000000000000024E-2</v>
      </c>
      <c r="R632">
        <v>20.86</v>
      </c>
      <c r="S632">
        <v>-2.0859999999999999</v>
      </c>
      <c r="T632">
        <f t="shared" si="140"/>
        <v>-1.0329999999999999</v>
      </c>
      <c r="U632">
        <v>17.5</v>
      </c>
      <c r="V632">
        <f>U632/(2*3.14)</f>
        <v>2.7866242038216558</v>
      </c>
      <c r="W632">
        <f>V632</f>
        <v>2.7866242038216558</v>
      </c>
      <c r="X632">
        <f t="shared" si="134"/>
        <v>24.395308569820273</v>
      </c>
      <c r="Y632">
        <f t="shared" si="141"/>
        <v>3.8848920863309391E-2</v>
      </c>
      <c r="Z632">
        <f t="shared" si="129"/>
        <v>2.1830941236126529E-6</v>
      </c>
      <c r="AA632">
        <f t="shared" si="130"/>
        <v>2.1830941236126526</v>
      </c>
      <c r="AB632">
        <f t="shared" si="131"/>
        <v>5.3257254782492024E-9</v>
      </c>
      <c r="AC632">
        <f t="shared" si="132"/>
        <v>5.3257254782492023E-3</v>
      </c>
      <c r="AD632">
        <f t="shared" si="142"/>
        <v>5.1555909760398868E-3</v>
      </c>
    </row>
    <row r="633" spans="1:31" hidden="1" x14ac:dyDescent="0.35">
      <c r="A633">
        <v>44750</v>
      </c>
      <c r="B633" s="2">
        <v>44750</v>
      </c>
      <c r="C633" t="s">
        <v>18</v>
      </c>
      <c r="D633" t="s">
        <v>155</v>
      </c>
      <c r="E633" t="s">
        <v>133</v>
      </c>
      <c r="F633" t="s">
        <v>46</v>
      </c>
      <c r="G633">
        <v>2</v>
      </c>
      <c r="H633" t="s">
        <v>37</v>
      </c>
      <c r="I633" t="s">
        <v>98</v>
      </c>
      <c r="J633" t="s">
        <v>482</v>
      </c>
      <c r="K633" t="s">
        <v>177</v>
      </c>
      <c r="L633">
        <v>0.77200000000000002</v>
      </c>
      <c r="M633">
        <v>16.760000000000002</v>
      </c>
      <c r="N633">
        <v>-1.6760000000000002</v>
      </c>
      <c r="O633" t="s">
        <v>178</v>
      </c>
      <c r="P633">
        <v>0.72599999999999998</v>
      </c>
      <c r="Q633">
        <v>4.6000000000000041E-2</v>
      </c>
      <c r="R633">
        <v>26.67</v>
      </c>
      <c r="S633">
        <v>-2.6670000000000003</v>
      </c>
      <c r="T633">
        <f t="shared" si="140"/>
        <v>-0.9910000000000001</v>
      </c>
      <c r="U633">
        <v>17.5</v>
      </c>
      <c r="V633">
        <f>U633/(2*3.14)</f>
        <v>2.7866242038216558</v>
      </c>
      <c r="W633">
        <f>V633</f>
        <v>2.7866242038216558</v>
      </c>
      <c r="X633">
        <f t="shared" si="134"/>
        <v>24.395308569820273</v>
      </c>
      <c r="Y633">
        <f t="shared" si="141"/>
        <v>6.3360881542699782E-2</v>
      </c>
      <c r="Z633">
        <f t="shared" si="129"/>
        <v>3.9864734140398988E-6</v>
      </c>
      <c r="AA633">
        <f t="shared" si="130"/>
        <v>3.986473414039899</v>
      </c>
      <c r="AB633">
        <f t="shared" si="131"/>
        <v>9.7251249040888211E-9</v>
      </c>
      <c r="AC633">
        <f t="shared" si="132"/>
        <v>9.7251249040888228E-3</v>
      </c>
      <c r="AD633">
        <f t="shared" si="142"/>
        <v>9.8134459173449262E-3</v>
      </c>
    </row>
    <row r="634" spans="1:31" hidden="1" x14ac:dyDescent="0.35">
      <c r="A634">
        <v>44777</v>
      </c>
      <c r="B634" s="2">
        <v>44777</v>
      </c>
      <c r="C634" t="s">
        <v>18</v>
      </c>
      <c r="D634" t="s">
        <v>196</v>
      </c>
      <c r="E634" t="s">
        <v>133</v>
      </c>
      <c r="F634" t="s">
        <v>46</v>
      </c>
      <c r="G634">
        <v>1</v>
      </c>
      <c r="H634" t="s">
        <v>37</v>
      </c>
      <c r="I634" t="s">
        <v>98</v>
      </c>
      <c r="J634" t="s">
        <v>482</v>
      </c>
      <c r="K634" t="s">
        <v>204</v>
      </c>
      <c r="L634">
        <v>0.78500000000000003</v>
      </c>
      <c r="M634">
        <v>4.97</v>
      </c>
      <c r="N634">
        <v>-0.497</v>
      </c>
      <c r="O634" t="s">
        <v>205</v>
      </c>
      <c r="P634">
        <v>0.65700000000000003</v>
      </c>
      <c r="Q634">
        <v>0.128</v>
      </c>
      <c r="R634">
        <v>14.56</v>
      </c>
      <c r="S634">
        <v>-1.456</v>
      </c>
      <c r="T634">
        <f t="shared" si="140"/>
        <v>-0.95899999999999996</v>
      </c>
      <c r="U634">
        <v>56.475000000000001</v>
      </c>
      <c r="V634">
        <f>U634/2</f>
        <v>28.237500000000001</v>
      </c>
      <c r="W634">
        <f>V634/10</f>
        <v>2.82375</v>
      </c>
      <c r="X634">
        <f t="shared" si="134"/>
        <v>25.049669123109371</v>
      </c>
      <c r="Y634">
        <f t="shared" si="141"/>
        <v>0.19482496194824961</v>
      </c>
      <c r="Z634">
        <f t="shared" si="129"/>
        <v>1.5889106064764417E-5</v>
      </c>
      <c r="AA634">
        <f t="shared" si="130"/>
        <v>15.889106064764416</v>
      </c>
      <c r="AB634">
        <f t="shared" si="131"/>
        <v>3.9801684958433906E-8</v>
      </c>
      <c r="AC634">
        <f t="shared" si="132"/>
        <v>3.9801684958433906E-2</v>
      </c>
      <c r="AD634">
        <f t="shared" si="142"/>
        <v>4.1503321124540048E-2</v>
      </c>
    </row>
    <row r="635" spans="1:31" hidden="1" x14ac:dyDescent="0.35">
      <c r="A635">
        <v>44790</v>
      </c>
      <c r="B635" s="2">
        <v>44790</v>
      </c>
      <c r="C635" t="s">
        <v>18</v>
      </c>
      <c r="D635" t="s">
        <v>214</v>
      </c>
      <c r="E635" t="s">
        <v>133</v>
      </c>
      <c r="F635" t="s">
        <v>46</v>
      </c>
      <c r="G635">
        <v>10</v>
      </c>
      <c r="H635" t="s">
        <v>37</v>
      </c>
      <c r="I635" t="s">
        <v>98</v>
      </c>
      <c r="J635" t="s">
        <v>482</v>
      </c>
      <c r="K635" t="s">
        <v>188</v>
      </c>
      <c r="L635">
        <v>0.76700000000000002</v>
      </c>
      <c r="M635">
        <v>14.12</v>
      </c>
      <c r="N635">
        <v>-1.4119999999999999</v>
      </c>
      <c r="O635" t="s">
        <v>218</v>
      </c>
      <c r="P635">
        <v>0.74199999999999999</v>
      </c>
      <c r="Q635">
        <v>2.5000000000000022E-2</v>
      </c>
      <c r="R635">
        <v>27.54</v>
      </c>
      <c r="S635">
        <v>-2.754</v>
      </c>
      <c r="T635">
        <f t="shared" si="140"/>
        <v>-1.3420000000000001</v>
      </c>
      <c r="U635">
        <v>56.475000000000001</v>
      </c>
      <c r="V635">
        <f>U635/2</f>
        <v>28.237500000000001</v>
      </c>
      <c r="W635">
        <f>V635/10</f>
        <v>2.82375</v>
      </c>
      <c r="X635">
        <f t="shared" si="134"/>
        <v>25.049669123109371</v>
      </c>
      <c r="Y635">
        <f>(P635-L635)/L635</f>
        <v>-3.2594524119947878E-2</v>
      </c>
      <c r="Z635" t="e">
        <f t="shared" si="129"/>
        <v>#NUM!</v>
      </c>
      <c r="AA635" t="e">
        <f t="shared" si="130"/>
        <v>#NUM!</v>
      </c>
      <c r="AB635" t="e">
        <f t="shared" si="131"/>
        <v>#NUM!</v>
      </c>
      <c r="AC635" t="e">
        <f t="shared" si="132"/>
        <v>#NUM!</v>
      </c>
      <c r="AD635" t="e">
        <f t="shared" si="142"/>
        <v>#NUM!</v>
      </c>
    </row>
    <row r="636" spans="1:31" x14ac:dyDescent="0.35">
      <c r="A636">
        <v>44805</v>
      </c>
      <c r="B636" s="2">
        <v>44805</v>
      </c>
      <c r="C636" t="s">
        <v>18</v>
      </c>
      <c r="D636" t="s">
        <v>232</v>
      </c>
      <c r="E636" t="s">
        <v>133</v>
      </c>
      <c r="F636" t="s">
        <v>46</v>
      </c>
      <c r="G636">
        <v>6</v>
      </c>
      <c r="H636" t="s">
        <v>37</v>
      </c>
      <c r="I636" t="s">
        <v>98</v>
      </c>
      <c r="J636" t="s">
        <v>482</v>
      </c>
      <c r="K636" t="s">
        <v>238</v>
      </c>
      <c r="L636">
        <v>0.79900000000000004</v>
      </c>
      <c r="M636">
        <v>16.09</v>
      </c>
      <c r="N636">
        <v>-1.609</v>
      </c>
      <c r="O636" t="s">
        <v>239</v>
      </c>
      <c r="P636">
        <v>0.77100000000000002</v>
      </c>
      <c r="Q636">
        <v>2.8000000000000025E-2</v>
      </c>
      <c r="R636">
        <v>23.56</v>
      </c>
      <c r="S636">
        <v>-2.3559999999999999</v>
      </c>
      <c r="T636">
        <f t="shared" si="140"/>
        <v>-0.74699999999999989</v>
      </c>
      <c r="U636">
        <v>56.475000000000001</v>
      </c>
      <c r="V636">
        <f>U636/2</f>
        <v>28.237500000000001</v>
      </c>
      <c r="W636">
        <f>V636/10</f>
        <v>2.82375</v>
      </c>
      <c r="X636">
        <f t="shared" si="134"/>
        <v>25.049669123109371</v>
      </c>
      <c r="Y636">
        <f>(L636-P636)/P636</f>
        <v>3.6316472114137514E-2</v>
      </c>
      <c r="Z636">
        <f t="shared" ref="Z636:Z637" si="143">119*(10^-6)*(Y636^1.231)</f>
        <v>2.0092526907292379E-6</v>
      </c>
      <c r="AA636">
        <f t="shared" ref="AA636:AA637" si="144">Z636*10^6</f>
        <v>2.0092526907292378</v>
      </c>
      <c r="AB636">
        <f t="shared" si="131"/>
        <v>5.0331115087484618E-9</v>
      </c>
      <c r="AC636">
        <f t="shared" si="132"/>
        <v>5.0331115087484616E-3</v>
      </c>
      <c r="AD636">
        <f t="shared" si="142"/>
        <v>6.7377664106405121E-3</v>
      </c>
    </row>
    <row r="637" spans="1:31" hidden="1" x14ac:dyDescent="0.35">
      <c r="A637">
        <v>44723</v>
      </c>
      <c r="B637" s="2">
        <v>44723</v>
      </c>
      <c r="C637" t="s">
        <v>18</v>
      </c>
      <c r="D637" t="s">
        <v>19</v>
      </c>
      <c r="E637" t="s">
        <v>133</v>
      </c>
      <c r="F637" t="s">
        <v>46</v>
      </c>
      <c r="G637">
        <v>15</v>
      </c>
      <c r="H637" t="s">
        <v>29</v>
      </c>
      <c r="I637" t="s">
        <v>52</v>
      </c>
      <c r="J637" t="s">
        <v>481</v>
      </c>
      <c r="K637" t="s">
        <v>138</v>
      </c>
      <c r="L637">
        <v>0.58299999999999996</v>
      </c>
      <c r="M637">
        <v>5.83</v>
      </c>
      <c r="N637">
        <v>-0.58299999999999996</v>
      </c>
      <c r="O637" t="s">
        <v>139</v>
      </c>
      <c r="P637">
        <v>0.40600000000000003</v>
      </c>
      <c r="Q637">
        <v>0.17699999999999994</v>
      </c>
      <c r="R637">
        <v>15.93</v>
      </c>
      <c r="S637">
        <v>-1.593</v>
      </c>
      <c r="T637">
        <f t="shared" si="140"/>
        <v>-1.01</v>
      </c>
      <c r="U637">
        <v>15</v>
      </c>
      <c r="V637">
        <f>U637/(2*3.14)</f>
        <v>2.3885350318471334</v>
      </c>
      <c r="W637">
        <f>V637</f>
        <v>2.3885350318471334</v>
      </c>
      <c r="X637">
        <f t="shared" si="134"/>
        <v>17.923083847214894</v>
      </c>
      <c r="Y637">
        <f>(L637-P637)/P637</f>
        <v>0.43596059113300473</v>
      </c>
      <c r="Z637">
        <f t="shared" si="143"/>
        <v>4.2825900629069753E-5</v>
      </c>
      <c r="AA637">
        <f t="shared" si="144"/>
        <v>42.82590062906975</v>
      </c>
      <c r="AB637">
        <f t="shared" si="131"/>
        <v>7.6757220780731027E-8</v>
      </c>
      <c r="AC637">
        <f t="shared" si="132"/>
        <v>7.6757220780731023E-2</v>
      </c>
      <c r="AD637">
        <f t="shared" si="142"/>
        <v>7.5997248297753492E-2</v>
      </c>
    </row>
    <row r="638" spans="1:31" hidden="1" x14ac:dyDescent="0.35">
      <c r="A638">
        <v>44733</v>
      </c>
      <c r="B638" s="2">
        <v>44733</v>
      </c>
      <c r="C638" t="s">
        <v>18</v>
      </c>
      <c r="D638" t="s">
        <v>141</v>
      </c>
      <c r="E638" t="s">
        <v>133</v>
      </c>
      <c r="F638" t="s">
        <v>46</v>
      </c>
      <c r="G638">
        <v>6</v>
      </c>
      <c r="H638" t="s">
        <v>29</v>
      </c>
      <c r="I638" t="s">
        <v>52</v>
      </c>
      <c r="J638" t="s">
        <v>481</v>
      </c>
      <c r="K638" t="s">
        <v>142</v>
      </c>
      <c r="L638">
        <v>0.60299999999999998</v>
      </c>
      <c r="M638">
        <v>10.130000000000001</v>
      </c>
      <c r="N638">
        <v>-1.0130000000000001</v>
      </c>
      <c r="O638" t="s">
        <v>100</v>
      </c>
      <c r="P638">
        <v>0.42799999999999999</v>
      </c>
      <c r="Q638">
        <v>0.17499999999999999</v>
      </c>
      <c r="R638">
        <v>25.86</v>
      </c>
      <c r="S638">
        <v>-2.5859999999999999</v>
      </c>
      <c r="T638">
        <f t="shared" si="140"/>
        <v>-1.5729999999999997</v>
      </c>
      <c r="U638">
        <v>15</v>
      </c>
      <c r="V638">
        <f>U638/(2*3.14)</f>
        <v>2.3885350318471334</v>
      </c>
      <c r="W638">
        <f>V638</f>
        <v>2.3885350318471334</v>
      </c>
      <c r="X638">
        <f t="shared" si="134"/>
        <v>17.923083847214894</v>
      </c>
      <c r="Y638" t="s">
        <v>50</v>
      </c>
      <c r="Z638" t="s">
        <v>50</v>
      </c>
      <c r="AA638" t="s">
        <v>50</v>
      </c>
      <c r="AB638" t="s">
        <v>50</v>
      </c>
      <c r="AC638" t="s">
        <v>50</v>
      </c>
      <c r="AD638" t="e">
        <f t="shared" si="142"/>
        <v>#VALUE!</v>
      </c>
    </row>
    <row r="639" spans="1:31" hidden="1" x14ac:dyDescent="0.35">
      <c r="A639">
        <v>44750</v>
      </c>
      <c r="B639" s="2">
        <v>44750</v>
      </c>
      <c r="C639" t="s">
        <v>18</v>
      </c>
      <c r="D639" t="s">
        <v>155</v>
      </c>
      <c r="E639" t="s">
        <v>133</v>
      </c>
      <c r="F639" t="s">
        <v>46</v>
      </c>
      <c r="G639">
        <v>7</v>
      </c>
      <c r="H639" t="s">
        <v>29</v>
      </c>
      <c r="I639" t="s">
        <v>52</v>
      </c>
      <c r="J639" t="s">
        <v>481</v>
      </c>
      <c r="K639" t="s">
        <v>177</v>
      </c>
      <c r="L639">
        <v>0.61199999999999999</v>
      </c>
      <c r="M639">
        <v>22.15</v>
      </c>
      <c r="N639">
        <v>-2.2149999999999999</v>
      </c>
      <c r="O639" t="s">
        <v>178</v>
      </c>
      <c r="P639">
        <v>0.50900000000000001</v>
      </c>
      <c r="Q639">
        <v>0.10299999999999998</v>
      </c>
      <c r="R639">
        <v>32.54</v>
      </c>
      <c r="S639">
        <v>-3.254</v>
      </c>
      <c r="T639">
        <f t="shared" si="140"/>
        <v>-1.0390000000000001</v>
      </c>
      <c r="U639">
        <v>15</v>
      </c>
      <c r="V639">
        <f>U639/(2*3.14)</f>
        <v>2.3885350318471334</v>
      </c>
      <c r="W639">
        <f>V639</f>
        <v>2.3885350318471334</v>
      </c>
      <c r="X639">
        <f t="shared" si="134"/>
        <v>17.923083847214894</v>
      </c>
      <c r="Y639">
        <f>(L639-P639)/P639</f>
        <v>0.20235756385068759</v>
      </c>
      <c r="Z639">
        <f t="shared" ref="Z639:Z670" si="145">119*(10^-6)*(Y639^1.231)</f>
        <v>1.6648687246241517E-5</v>
      </c>
      <c r="AA639">
        <f t="shared" ref="AA639:AA670" si="146">Z639*10^6</f>
        <v>16.648687246241519</v>
      </c>
      <c r="AB639">
        <f t="shared" ref="AB639:AB670" si="147">Z639*(X639/10000)</f>
        <v>2.9839581746044395E-8</v>
      </c>
      <c r="AC639">
        <f t="shared" ref="AC639:AC670" si="148">AA639*(X639/10000)</f>
        <v>2.9839581746044397E-2</v>
      </c>
      <c r="AD639">
        <f t="shared" si="142"/>
        <v>2.8719520448550907E-2</v>
      </c>
    </row>
    <row r="640" spans="1:31" hidden="1" x14ac:dyDescent="0.35">
      <c r="A640">
        <v>44777</v>
      </c>
      <c r="B640" s="9">
        <v>44777</v>
      </c>
      <c r="C640" t="s">
        <v>18</v>
      </c>
      <c r="D640" t="s">
        <v>196</v>
      </c>
      <c r="E640" t="s">
        <v>133</v>
      </c>
      <c r="F640" t="s">
        <v>46</v>
      </c>
      <c r="G640">
        <v>3</v>
      </c>
      <c r="H640" t="s">
        <v>29</v>
      </c>
      <c r="I640" t="s">
        <v>52</v>
      </c>
      <c r="J640" t="s">
        <v>481</v>
      </c>
      <c r="K640" t="s">
        <v>204</v>
      </c>
      <c r="L640">
        <v>0.67600000000000005</v>
      </c>
      <c r="M640">
        <v>5.27</v>
      </c>
      <c r="N640">
        <v>-0.52699999999999991</v>
      </c>
      <c r="O640" t="s">
        <v>205</v>
      </c>
      <c r="P640">
        <v>0.497</v>
      </c>
      <c r="Q640">
        <v>0.17900000000000005</v>
      </c>
      <c r="R640">
        <v>27.01</v>
      </c>
      <c r="S640">
        <v>-2.7010000000000001</v>
      </c>
      <c r="T640">
        <f t="shared" si="140"/>
        <v>-2.1740000000000004</v>
      </c>
      <c r="U640">
        <v>94.175000000000011</v>
      </c>
      <c r="V640">
        <f>U640/2</f>
        <v>47.087500000000006</v>
      </c>
      <c r="W640">
        <f>V640/10</f>
        <v>4.7087500000000002</v>
      </c>
      <c r="X640">
        <f t="shared" si="134"/>
        <v>69.65635940548438</v>
      </c>
      <c r="Y640">
        <f>(L640-P640)/P640</f>
        <v>0.36016096579476869</v>
      </c>
      <c r="Z640">
        <f t="shared" si="145"/>
        <v>3.385277915230899E-5</v>
      </c>
      <c r="AA640">
        <f t="shared" si="146"/>
        <v>33.85277915230899</v>
      </c>
      <c r="AB640">
        <f t="shared" si="147"/>
        <v>2.3580613515077239E-7</v>
      </c>
      <c r="AC640">
        <f t="shared" si="148"/>
        <v>0.23580613515077239</v>
      </c>
      <c r="AD640">
        <f t="shared" si="142"/>
        <v>0.10846648351001488</v>
      </c>
    </row>
    <row r="641" spans="1:31" hidden="1" x14ac:dyDescent="0.35">
      <c r="A641">
        <v>44790</v>
      </c>
      <c r="B641" s="2">
        <v>44790</v>
      </c>
      <c r="C641" t="s">
        <v>18</v>
      </c>
      <c r="D641" t="s">
        <v>214</v>
      </c>
      <c r="E641" t="s">
        <v>133</v>
      </c>
      <c r="F641" t="s">
        <v>46</v>
      </c>
      <c r="G641">
        <v>12</v>
      </c>
      <c r="H641" t="s">
        <v>29</v>
      </c>
      <c r="I641" t="s">
        <v>52</v>
      </c>
      <c r="J641" t="s">
        <v>481</v>
      </c>
      <c r="K641" t="s">
        <v>188</v>
      </c>
      <c r="L641">
        <v>0.66700000000000004</v>
      </c>
      <c r="M641">
        <v>23.56</v>
      </c>
      <c r="N641">
        <v>-2.3559999999999999</v>
      </c>
      <c r="O641" t="s">
        <v>218</v>
      </c>
      <c r="P641">
        <v>0.52400000000000002</v>
      </c>
      <c r="Q641">
        <v>0.14300000000000002</v>
      </c>
      <c r="R641">
        <v>34.43</v>
      </c>
      <c r="S641">
        <v>-3.4430000000000001</v>
      </c>
      <c r="T641">
        <f t="shared" si="140"/>
        <v>-1.0870000000000002</v>
      </c>
      <c r="U641">
        <v>94.175000000000011</v>
      </c>
      <c r="V641">
        <f>U641/2</f>
        <v>47.087500000000006</v>
      </c>
      <c r="W641">
        <f>V641/10</f>
        <v>4.7087500000000002</v>
      </c>
      <c r="X641">
        <f t="shared" si="134"/>
        <v>69.65635940548438</v>
      </c>
      <c r="Y641">
        <f>(L641-P641)/P641</f>
        <v>0.27290076335877866</v>
      </c>
      <c r="Z641">
        <f t="shared" si="145"/>
        <v>2.4058514557775497E-5</v>
      </c>
      <c r="AA641">
        <f t="shared" si="146"/>
        <v>24.058514557775496</v>
      </c>
      <c r="AB641">
        <f t="shared" si="147"/>
        <v>1.6758285367984881E-7</v>
      </c>
      <c r="AC641">
        <f t="shared" si="148"/>
        <v>0.16758285367984882</v>
      </c>
      <c r="AD641">
        <f t="shared" si="142"/>
        <v>0.15417005858311755</v>
      </c>
    </row>
    <row r="642" spans="1:31" x14ac:dyDescent="0.35">
      <c r="A642">
        <v>44805</v>
      </c>
      <c r="B642" s="2">
        <v>44805</v>
      </c>
      <c r="C642" t="s">
        <v>18</v>
      </c>
      <c r="D642" t="s">
        <v>232</v>
      </c>
      <c r="E642" t="s">
        <v>133</v>
      </c>
      <c r="F642" t="s">
        <v>46</v>
      </c>
      <c r="G642">
        <v>7</v>
      </c>
      <c r="H642" t="s">
        <v>29</v>
      </c>
      <c r="I642" t="s">
        <v>52</v>
      </c>
      <c r="J642" t="s">
        <v>481</v>
      </c>
      <c r="K642" t="s">
        <v>238</v>
      </c>
      <c r="L642">
        <v>0.72099999999999997</v>
      </c>
      <c r="M642">
        <v>27.14</v>
      </c>
      <c r="N642">
        <v>-2.714</v>
      </c>
      <c r="O642" t="s">
        <v>239</v>
      </c>
      <c r="P642">
        <v>0.56699999999999995</v>
      </c>
      <c r="Q642">
        <v>0.15400000000000003</v>
      </c>
      <c r="R642">
        <v>36.89</v>
      </c>
      <c r="S642">
        <v>-3.6890000000000001</v>
      </c>
      <c r="T642">
        <f t="shared" si="140"/>
        <v>-0.97500000000000009</v>
      </c>
      <c r="U642">
        <v>94.175000000000011</v>
      </c>
      <c r="V642">
        <f>U642/2</f>
        <v>47.087500000000006</v>
      </c>
      <c r="W642">
        <f>V642/10</f>
        <v>4.7087500000000002</v>
      </c>
      <c r="X642">
        <f t="shared" ref="X642:X705" si="149">(W642^2)*3.14159</f>
        <v>69.65635940548438</v>
      </c>
      <c r="Y642">
        <f>(L642-P642)/P642</f>
        <v>0.27160493827160503</v>
      </c>
      <c r="Z642">
        <f t="shared" si="145"/>
        <v>2.3917964846479044E-5</v>
      </c>
      <c r="AA642">
        <f t="shared" si="146"/>
        <v>23.917964846479045</v>
      </c>
      <c r="AB642">
        <f t="shared" si="147"/>
        <v>1.6660383555940852E-7</v>
      </c>
      <c r="AC642">
        <f t="shared" si="148"/>
        <v>0.16660383555940855</v>
      </c>
      <c r="AD642">
        <f t="shared" si="142"/>
        <v>0.17087572877888055</v>
      </c>
    </row>
    <row r="643" spans="1:31" hidden="1" x14ac:dyDescent="0.35">
      <c r="A643">
        <v>44723</v>
      </c>
      <c r="B643" s="2">
        <v>44723</v>
      </c>
      <c r="C643" t="s">
        <v>18</v>
      </c>
      <c r="D643" t="s">
        <v>19</v>
      </c>
      <c r="E643" t="s">
        <v>133</v>
      </c>
      <c r="F643" t="s">
        <v>46</v>
      </c>
      <c r="G643">
        <v>6</v>
      </c>
      <c r="H643" t="s">
        <v>41</v>
      </c>
      <c r="I643" t="s">
        <v>136</v>
      </c>
      <c r="J643" t="s">
        <v>480</v>
      </c>
      <c r="K643" t="s">
        <v>134</v>
      </c>
      <c r="L643">
        <v>0.95699999999999996</v>
      </c>
      <c r="M643">
        <v>4.83</v>
      </c>
      <c r="N643">
        <v>-0.48299999999999998</v>
      </c>
      <c r="O643" t="s">
        <v>135</v>
      </c>
      <c r="P643">
        <v>0.80100000000000005</v>
      </c>
      <c r="Q643">
        <v>0.15599999999999992</v>
      </c>
      <c r="R643">
        <v>8.84</v>
      </c>
      <c r="S643">
        <v>-0.88400000000000001</v>
      </c>
      <c r="T643">
        <f t="shared" si="140"/>
        <v>-0.40100000000000002</v>
      </c>
      <c r="U643">
        <v>45.25</v>
      </c>
      <c r="V643">
        <f>U643/(2*3.14)</f>
        <v>7.2054140127388528</v>
      </c>
      <c r="W643">
        <f>V643</f>
        <v>7.2054140127388528</v>
      </c>
      <c r="X643">
        <f t="shared" si="149"/>
        <v>163.10504164405754</v>
      </c>
      <c r="Y643">
        <f>(L643-P643)/P643</f>
        <v>0.194756554307116</v>
      </c>
      <c r="Z643">
        <f t="shared" si="145"/>
        <v>1.5882238545008922E-5</v>
      </c>
      <c r="AA643">
        <f t="shared" si="146"/>
        <v>15.882238545008923</v>
      </c>
      <c r="AB643">
        <f t="shared" si="147"/>
        <v>2.5904731792845361E-7</v>
      </c>
      <c r="AC643">
        <f t="shared" si="148"/>
        <v>0.25904731792845359</v>
      </c>
      <c r="AD643">
        <f t="shared" si="142"/>
        <v>0.64600328660462236</v>
      </c>
    </row>
    <row r="644" spans="1:31" hidden="1" x14ac:dyDescent="0.35">
      <c r="A644">
        <v>44733</v>
      </c>
      <c r="B644" s="2">
        <v>44733</v>
      </c>
      <c r="C644" t="s">
        <v>18</v>
      </c>
      <c r="D644" t="s">
        <v>141</v>
      </c>
      <c r="E644" t="s">
        <v>133</v>
      </c>
      <c r="F644" t="s">
        <v>46</v>
      </c>
      <c r="G644">
        <v>13</v>
      </c>
      <c r="H644" t="s">
        <v>41</v>
      </c>
      <c r="I644" t="s">
        <v>136</v>
      </c>
      <c r="J644" t="s">
        <v>480</v>
      </c>
      <c r="K644" t="s">
        <v>143</v>
      </c>
      <c r="L644">
        <v>0.99</v>
      </c>
      <c r="M644">
        <v>10.8</v>
      </c>
      <c r="N644">
        <v>-1.08</v>
      </c>
      <c r="O644" t="s">
        <v>144</v>
      </c>
      <c r="P644">
        <v>0.83599999999999997</v>
      </c>
      <c r="Q644">
        <v>0.15400000000000003</v>
      </c>
      <c r="R644">
        <v>17.52</v>
      </c>
      <c r="S644">
        <v>-1.752</v>
      </c>
      <c r="T644">
        <f t="shared" si="140"/>
        <v>-0.67199999999999993</v>
      </c>
      <c r="U644">
        <v>45.25</v>
      </c>
      <c r="V644">
        <f>U644/(2*3.14)</f>
        <v>7.2054140127388528</v>
      </c>
      <c r="W644">
        <f>V644</f>
        <v>7.2054140127388528</v>
      </c>
      <c r="X644">
        <f t="shared" si="149"/>
        <v>163.10504164405754</v>
      </c>
      <c r="Y644">
        <f>(P644-L644)/L644</f>
        <v>-0.15555555555555559</v>
      </c>
      <c r="Z644" t="e">
        <f t="shared" si="145"/>
        <v>#NUM!</v>
      </c>
      <c r="AA644" t="e">
        <f t="shared" si="146"/>
        <v>#NUM!</v>
      </c>
      <c r="AB644" t="e">
        <f t="shared" si="147"/>
        <v>#NUM!</v>
      </c>
      <c r="AC644" t="e">
        <f t="shared" si="148"/>
        <v>#NUM!</v>
      </c>
      <c r="AD644" t="e">
        <f t="shared" si="142"/>
        <v>#NUM!</v>
      </c>
    </row>
    <row r="645" spans="1:31" hidden="1" x14ac:dyDescent="0.35">
      <c r="A645">
        <v>44750</v>
      </c>
      <c r="B645" s="2">
        <v>44750</v>
      </c>
      <c r="C645" t="s">
        <v>18</v>
      </c>
      <c r="D645" t="s">
        <v>155</v>
      </c>
      <c r="E645" t="s">
        <v>133</v>
      </c>
      <c r="F645" t="s">
        <v>46</v>
      </c>
      <c r="G645">
        <v>1</v>
      </c>
      <c r="H645" t="s">
        <v>41</v>
      </c>
      <c r="I645" t="s">
        <v>136</v>
      </c>
      <c r="J645" t="s">
        <v>480</v>
      </c>
      <c r="K645" t="s">
        <v>177</v>
      </c>
      <c r="L645">
        <v>1.0529999999999999</v>
      </c>
      <c r="M645">
        <v>12.39</v>
      </c>
      <c r="N645">
        <v>-1.2390000000000001</v>
      </c>
      <c r="O645" t="s">
        <v>178</v>
      </c>
      <c r="P645">
        <v>0.85699999999999998</v>
      </c>
      <c r="Q645">
        <v>0.19599999999999995</v>
      </c>
      <c r="R645">
        <v>27.24</v>
      </c>
      <c r="S645">
        <v>-2.7239999999999998</v>
      </c>
      <c r="T645">
        <f t="shared" si="140"/>
        <v>-1.4849999999999997</v>
      </c>
      <c r="U645">
        <v>45.25</v>
      </c>
      <c r="V645">
        <f>U645/(2*3.14)</f>
        <v>7.2054140127388528</v>
      </c>
      <c r="W645">
        <f>V645</f>
        <v>7.2054140127388528</v>
      </c>
      <c r="X645">
        <f t="shared" si="149"/>
        <v>163.10504164405754</v>
      </c>
      <c r="Y645">
        <f>(P645-L645)/L645</f>
        <v>-0.18613485280151942</v>
      </c>
      <c r="Z645" t="e">
        <f t="shared" si="145"/>
        <v>#NUM!</v>
      </c>
      <c r="AA645" t="e">
        <f t="shared" si="146"/>
        <v>#NUM!</v>
      </c>
      <c r="AB645" t="e">
        <f t="shared" si="147"/>
        <v>#NUM!</v>
      </c>
      <c r="AC645" t="e">
        <f t="shared" si="148"/>
        <v>#NUM!</v>
      </c>
      <c r="AD645" t="e">
        <f t="shared" si="142"/>
        <v>#NUM!</v>
      </c>
    </row>
    <row r="646" spans="1:31" hidden="1" x14ac:dyDescent="0.35">
      <c r="A646">
        <v>44764</v>
      </c>
      <c r="B646" s="2">
        <v>44764</v>
      </c>
      <c r="C646" t="s">
        <v>18</v>
      </c>
      <c r="D646" t="s">
        <v>181</v>
      </c>
      <c r="E646" t="s">
        <v>133</v>
      </c>
      <c r="F646" t="s">
        <v>46</v>
      </c>
      <c r="G646">
        <v>4</v>
      </c>
      <c r="H646" t="s">
        <v>41</v>
      </c>
      <c r="I646" t="s">
        <v>136</v>
      </c>
      <c r="J646" t="s">
        <v>480</v>
      </c>
      <c r="K646" t="s">
        <v>191</v>
      </c>
      <c r="L646">
        <v>0.95299999999999996</v>
      </c>
      <c r="M646">
        <v>18.260000000000002</v>
      </c>
      <c r="N646">
        <v>-1.8260000000000001</v>
      </c>
      <c r="O646" t="s">
        <v>189</v>
      </c>
      <c r="P646">
        <v>0.878</v>
      </c>
      <c r="Q646">
        <v>7.4999999999999956E-2</v>
      </c>
      <c r="R646">
        <v>25.04</v>
      </c>
      <c r="S646">
        <v>-2.504</v>
      </c>
      <c r="T646">
        <f t="shared" si="140"/>
        <v>-0.67799999999999994</v>
      </c>
      <c r="U646">
        <v>45.25</v>
      </c>
      <c r="V646">
        <f>U646/(2*3.14)</f>
        <v>7.2054140127388528</v>
      </c>
      <c r="W646">
        <f>V646</f>
        <v>7.2054140127388528</v>
      </c>
      <c r="X646">
        <f t="shared" si="149"/>
        <v>163.10504164405754</v>
      </c>
      <c r="Y646">
        <f t="shared" ref="Y646:Y653" si="150">(L646-P646)/P646</f>
        <v>8.5421412300683314E-2</v>
      </c>
      <c r="Z646">
        <f t="shared" si="145"/>
        <v>5.7584503618464661E-6</v>
      </c>
      <c r="AA646">
        <f t="shared" si="146"/>
        <v>5.7584503618464664</v>
      </c>
      <c r="AB646">
        <f t="shared" si="147"/>
        <v>9.3923228607420594E-8</v>
      </c>
      <c r="AC646">
        <f t="shared" si="148"/>
        <v>9.3923228607420611E-2</v>
      </c>
      <c r="AD646">
        <f t="shared" si="142"/>
        <v>0.13852983570416022</v>
      </c>
    </row>
    <row r="647" spans="1:31" hidden="1" x14ac:dyDescent="0.35">
      <c r="A647">
        <v>44777</v>
      </c>
      <c r="B647" s="2">
        <v>44777</v>
      </c>
      <c r="C647" t="s">
        <v>18</v>
      </c>
      <c r="D647" t="s">
        <v>196</v>
      </c>
      <c r="E647" t="s">
        <v>133</v>
      </c>
      <c r="F647" t="s">
        <v>46</v>
      </c>
      <c r="G647">
        <v>4</v>
      </c>
      <c r="H647" t="s">
        <v>41</v>
      </c>
      <c r="I647" t="s">
        <v>136</v>
      </c>
      <c r="J647" t="s">
        <v>480</v>
      </c>
      <c r="K647" t="s">
        <v>204</v>
      </c>
      <c r="L647">
        <v>0.98699999999999999</v>
      </c>
      <c r="M647">
        <v>4.6900000000000004</v>
      </c>
      <c r="N647">
        <v>-0.46900000000000003</v>
      </c>
      <c r="O647" t="s">
        <v>205</v>
      </c>
      <c r="P647">
        <v>0.84899999999999998</v>
      </c>
      <c r="Q647">
        <v>0.13800000000000001</v>
      </c>
      <c r="R647">
        <v>17.47</v>
      </c>
      <c r="S647">
        <v>-1.7469999999999999</v>
      </c>
      <c r="T647">
        <f t="shared" si="140"/>
        <v>-1.2779999999999998</v>
      </c>
      <c r="U647">
        <v>131.125</v>
      </c>
      <c r="V647">
        <f>U647/2</f>
        <v>65.5625</v>
      </c>
      <c r="W647">
        <f>V647/10</f>
        <v>6.5562500000000004</v>
      </c>
      <c r="X647">
        <f t="shared" si="149"/>
        <v>135.0394053746094</v>
      </c>
      <c r="Y647">
        <f t="shared" si="150"/>
        <v>0.16254416961130744</v>
      </c>
      <c r="Z647">
        <f t="shared" si="145"/>
        <v>1.271313767265483E-5</v>
      </c>
      <c r="AA647">
        <f t="shared" si="146"/>
        <v>12.713137672654829</v>
      </c>
      <c r="AB647">
        <f t="shared" si="147"/>
        <v>1.7167745517608538E-7</v>
      </c>
      <c r="AC647">
        <f t="shared" si="148"/>
        <v>0.17167745517608538</v>
      </c>
      <c r="AD647">
        <f t="shared" si="142"/>
        <v>0.134332907023541</v>
      </c>
    </row>
    <row r="648" spans="1:31" hidden="1" x14ac:dyDescent="0.35">
      <c r="A648">
        <v>44790</v>
      </c>
      <c r="B648" s="2">
        <v>44790</v>
      </c>
      <c r="C648" t="s">
        <v>18</v>
      </c>
      <c r="D648" t="s">
        <v>214</v>
      </c>
      <c r="E648" t="s">
        <v>133</v>
      </c>
      <c r="F648" t="s">
        <v>46</v>
      </c>
      <c r="G648">
        <v>8</v>
      </c>
      <c r="H648" t="s">
        <v>41</v>
      </c>
      <c r="I648" t="s">
        <v>136</v>
      </c>
      <c r="J648" t="s">
        <v>480</v>
      </c>
      <c r="K648" t="s">
        <v>216</v>
      </c>
      <c r="L648">
        <v>1.046</v>
      </c>
      <c r="M648">
        <v>13.67</v>
      </c>
      <c r="N648">
        <v>-1.367</v>
      </c>
      <c r="O648" t="s">
        <v>217</v>
      </c>
      <c r="P648">
        <v>0.86899999999999999</v>
      </c>
      <c r="Q648">
        <v>0.17700000000000005</v>
      </c>
      <c r="R648">
        <v>21.54</v>
      </c>
      <c r="S648">
        <v>-2.1539999999999999</v>
      </c>
      <c r="T648">
        <f t="shared" si="140"/>
        <v>-0.78699999999999992</v>
      </c>
      <c r="U648">
        <v>131.125</v>
      </c>
      <c r="V648">
        <f>U648/2</f>
        <v>65.5625</v>
      </c>
      <c r="W648">
        <f>V648/10</f>
        <v>6.5562500000000004</v>
      </c>
      <c r="X648">
        <f t="shared" si="149"/>
        <v>135.0394053746094</v>
      </c>
      <c r="Y648">
        <f t="shared" si="150"/>
        <v>0.20368239355581133</v>
      </c>
      <c r="Z648">
        <f t="shared" si="145"/>
        <v>1.6782965718780025E-5</v>
      </c>
      <c r="AA648">
        <f t="shared" si="146"/>
        <v>16.782965718780027</v>
      </c>
      <c r="AB648">
        <f t="shared" si="147"/>
        <v>2.2663617110865085E-7</v>
      </c>
      <c r="AC648">
        <f t="shared" si="148"/>
        <v>0.22663617110865086</v>
      </c>
      <c r="AD648">
        <f t="shared" si="142"/>
        <v>0.28797480445826035</v>
      </c>
    </row>
    <row r="649" spans="1:31" x14ac:dyDescent="0.35">
      <c r="A649">
        <v>44805</v>
      </c>
      <c r="B649" s="2">
        <v>44805</v>
      </c>
      <c r="C649" t="s">
        <v>18</v>
      </c>
      <c r="D649" t="s">
        <v>232</v>
      </c>
      <c r="E649" t="s">
        <v>133</v>
      </c>
      <c r="F649" t="s">
        <v>46</v>
      </c>
      <c r="G649">
        <v>2</v>
      </c>
      <c r="H649" t="s">
        <v>41</v>
      </c>
      <c r="I649" t="s">
        <v>136</v>
      </c>
      <c r="J649" t="s">
        <v>480</v>
      </c>
      <c r="K649" t="s">
        <v>238</v>
      </c>
      <c r="L649">
        <v>1.0660000000000001</v>
      </c>
      <c r="M649">
        <v>13.32</v>
      </c>
      <c r="N649">
        <v>-1.3320000000000001</v>
      </c>
      <c r="O649" t="s">
        <v>239</v>
      </c>
      <c r="P649">
        <v>0.90200000000000002</v>
      </c>
      <c r="Q649">
        <v>0.16400000000000003</v>
      </c>
      <c r="R649">
        <v>24.89</v>
      </c>
      <c r="S649">
        <v>-2.4889999999999999</v>
      </c>
      <c r="T649">
        <f t="shared" si="140"/>
        <v>-1.1569999999999998</v>
      </c>
      <c r="U649">
        <v>131.125</v>
      </c>
      <c r="V649">
        <f>U649/2</f>
        <v>65.5625</v>
      </c>
      <c r="W649">
        <f>V649/10</f>
        <v>6.5562500000000004</v>
      </c>
      <c r="X649">
        <f t="shared" si="149"/>
        <v>135.0394053746094</v>
      </c>
      <c r="Y649">
        <f t="shared" si="150"/>
        <v>0.18181818181818185</v>
      </c>
      <c r="Z649">
        <f t="shared" si="145"/>
        <v>1.4593534549635143E-5</v>
      </c>
      <c r="AA649">
        <f t="shared" si="146"/>
        <v>14.593534549635143</v>
      </c>
      <c r="AB649">
        <f t="shared" si="147"/>
        <v>1.9707022278965477E-7</v>
      </c>
      <c r="AC649">
        <f t="shared" si="148"/>
        <v>0.19707022278965478</v>
      </c>
      <c r="AD649">
        <f t="shared" si="142"/>
        <v>0.17032862816737668</v>
      </c>
    </row>
    <row r="650" spans="1:31" hidden="1" x14ac:dyDescent="0.35">
      <c r="A650">
        <v>44723</v>
      </c>
      <c r="B650" s="2">
        <v>44723</v>
      </c>
      <c r="C650" t="s">
        <v>18</v>
      </c>
      <c r="D650" t="s">
        <v>19</v>
      </c>
      <c r="E650" t="s">
        <v>133</v>
      </c>
      <c r="F650" t="s">
        <v>21</v>
      </c>
      <c r="G650">
        <v>14</v>
      </c>
      <c r="H650" t="s">
        <v>26</v>
      </c>
      <c r="I650" t="s">
        <v>82</v>
      </c>
      <c r="J650" t="s">
        <v>479</v>
      </c>
      <c r="K650" t="s">
        <v>138</v>
      </c>
      <c r="L650">
        <v>0.64300000000000002</v>
      </c>
      <c r="M650">
        <v>2.95</v>
      </c>
      <c r="N650">
        <v>-0.29500000000000004</v>
      </c>
      <c r="O650" t="s">
        <v>139</v>
      </c>
      <c r="P650">
        <v>0.67300000000000004</v>
      </c>
      <c r="Q650">
        <v>-3.0000000000000027E-2</v>
      </c>
      <c r="R650">
        <v>11.46</v>
      </c>
      <c r="S650">
        <v>-1.1460000000000001</v>
      </c>
      <c r="T650">
        <v>-0.85100000000000009</v>
      </c>
      <c r="U650">
        <v>5.25</v>
      </c>
      <c r="V650">
        <f>U650/(2*3.14)</f>
        <v>0.8359872611464968</v>
      </c>
      <c r="W650">
        <f>V650</f>
        <v>0.8359872611464968</v>
      </c>
      <c r="X650">
        <f t="shared" si="149"/>
        <v>2.1955777712838245</v>
      </c>
      <c r="Y650">
        <f t="shared" si="150"/>
        <v>-4.4576523031203602E-2</v>
      </c>
      <c r="Z650" t="e">
        <f t="shared" si="145"/>
        <v>#NUM!</v>
      </c>
      <c r="AA650" t="e">
        <f t="shared" si="146"/>
        <v>#NUM!</v>
      </c>
      <c r="AB650" t="e">
        <f t="shared" si="147"/>
        <v>#NUM!</v>
      </c>
      <c r="AC650" t="e">
        <f t="shared" si="148"/>
        <v>#NUM!</v>
      </c>
      <c r="AD650" t="e">
        <f t="shared" si="142"/>
        <v>#NUM!</v>
      </c>
    </row>
    <row r="651" spans="1:31" hidden="1" x14ac:dyDescent="0.35">
      <c r="A651">
        <v>44733</v>
      </c>
      <c r="B651" s="14">
        <v>44733</v>
      </c>
      <c r="C651" t="s">
        <v>18</v>
      </c>
      <c r="D651" t="s">
        <v>141</v>
      </c>
      <c r="E651" t="s">
        <v>133</v>
      </c>
      <c r="F651" t="s">
        <v>21</v>
      </c>
      <c r="G651">
        <v>10</v>
      </c>
      <c r="H651" t="s">
        <v>26</v>
      </c>
      <c r="I651" t="s">
        <v>82</v>
      </c>
      <c r="J651" t="s">
        <v>479</v>
      </c>
      <c r="K651" t="s">
        <v>143</v>
      </c>
      <c r="L651">
        <v>0.67100000000000004</v>
      </c>
      <c r="M651">
        <v>3.92</v>
      </c>
      <c r="N651">
        <v>-0.39200000000000002</v>
      </c>
      <c r="O651" t="s">
        <v>144</v>
      </c>
      <c r="P651">
        <v>0.71199999999999997</v>
      </c>
      <c r="Q651">
        <v>-4.0999999999999925E-2</v>
      </c>
      <c r="R651">
        <v>12.08</v>
      </c>
      <c r="S651">
        <v>-1.208</v>
      </c>
      <c r="T651">
        <v>-0.81599999999999995</v>
      </c>
      <c r="U651">
        <v>5.25</v>
      </c>
      <c r="V651">
        <f>U651/(2*3.14)</f>
        <v>0.8359872611464968</v>
      </c>
      <c r="W651">
        <f>V651</f>
        <v>0.8359872611464968</v>
      </c>
      <c r="X651">
        <f t="shared" si="149"/>
        <v>2.1955777712838245</v>
      </c>
      <c r="Y651">
        <f t="shared" si="150"/>
        <v>-5.7584269662921246E-2</v>
      </c>
      <c r="Z651" t="e">
        <f t="shared" si="145"/>
        <v>#NUM!</v>
      </c>
      <c r="AA651" t="e">
        <f t="shared" si="146"/>
        <v>#NUM!</v>
      </c>
      <c r="AB651" t="e">
        <f t="shared" si="147"/>
        <v>#NUM!</v>
      </c>
      <c r="AC651" t="e">
        <f t="shared" si="148"/>
        <v>#NUM!</v>
      </c>
      <c r="AD651" t="e">
        <f t="shared" si="142"/>
        <v>#NUM!</v>
      </c>
    </row>
    <row r="652" spans="1:31" hidden="1" x14ac:dyDescent="0.35">
      <c r="A652">
        <v>44750</v>
      </c>
      <c r="B652" s="2">
        <v>44750</v>
      </c>
      <c r="C652" t="s">
        <v>18</v>
      </c>
      <c r="D652" t="s">
        <v>155</v>
      </c>
      <c r="E652" t="s">
        <v>133</v>
      </c>
      <c r="F652" t="s">
        <v>21</v>
      </c>
      <c r="G652">
        <v>5</v>
      </c>
      <c r="H652" t="s">
        <v>26</v>
      </c>
      <c r="I652" t="s">
        <v>82</v>
      </c>
      <c r="J652" t="s">
        <v>479</v>
      </c>
      <c r="K652" t="s">
        <v>177</v>
      </c>
      <c r="L652">
        <v>0.753</v>
      </c>
      <c r="M652">
        <v>21.23</v>
      </c>
      <c r="N652">
        <v>-2.1230000000000002</v>
      </c>
      <c r="O652" t="s">
        <v>178</v>
      </c>
      <c r="P652">
        <v>0.752</v>
      </c>
      <c r="Q652">
        <v>1.0000000000000009E-3</v>
      </c>
      <c r="R652">
        <v>20.23</v>
      </c>
      <c r="S652">
        <v>-2.0230000000000001</v>
      </c>
      <c r="T652">
        <v>0.10000000000000009</v>
      </c>
      <c r="U652">
        <v>5.25</v>
      </c>
      <c r="V652">
        <f>U652/(2*3.14)</f>
        <v>0.8359872611464968</v>
      </c>
      <c r="W652">
        <f>V652</f>
        <v>0.8359872611464968</v>
      </c>
      <c r="X652">
        <f t="shared" si="149"/>
        <v>2.1955777712838245</v>
      </c>
      <c r="Y652">
        <f t="shared" si="150"/>
        <v>1.3297872340425545E-3</v>
      </c>
      <c r="Z652">
        <f t="shared" si="145"/>
        <v>3.4270686141099928E-8</v>
      </c>
      <c r="AA652">
        <f t="shared" si="146"/>
        <v>3.4270686141099925E-2</v>
      </c>
      <c r="AB652">
        <f t="shared" si="147"/>
        <v>7.5243956698043627E-12</v>
      </c>
      <c r="AC652">
        <f t="shared" si="148"/>
        <v>7.5243956698043626E-6</v>
      </c>
      <c r="AD652">
        <f t="shared" si="142"/>
        <v>7.5243956698043565E-5</v>
      </c>
    </row>
    <row r="653" spans="1:31" hidden="1" x14ac:dyDescent="0.35">
      <c r="A653">
        <v>44764</v>
      </c>
      <c r="B653" s="2">
        <v>44764</v>
      </c>
      <c r="C653" t="s">
        <v>18</v>
      </c>
      <c r="D653" t="s">
        <v>181</v>
      </c>
      <c r="E653" t="s">
        <v>133</v>
      </c>
      <c r="F653" t="s">
        <v>21</v>
      </c>
      <c r="G653">
        <v>4</v>
      </c>
      <c r="H653" t="s">
        <v>26</v>
      </c>
      <c r="I653" t="s">
        <v>82</v>
      </c>
      <c r="J653" t="s">
        <v>479</v>
      </c>
      <c r="K653" t="s">
        <v>191</v>
      </c>
      <c r="L653">
        <v>0.78200000000000003</v>
      </c>
      <c r="M653" t="s">
        <v>103</v>
      </c>
      <c r="N653" t="e">
        <v>#VALUE!</v>
      </c>
      <c r="O653" t="s">
        <v>192</v>
      </c>
      <c r="P653">
        <v>0.70199999999999996</v>
      </c>
      <c r="Q653">
        <v>8.0000000000000071E-2</v>
      </c>
      <c r="R653">
        <v>24.48</v>
      </c>
      <c r="S653">
        <v>-2.448</v>
      </c>
      <c r="T653" t="e">
        <v>#VALUE!</v>
      </c>
      <c r="U653">
        <v>5.25</v>
      </c>
      <c r="V653">
        <f>U653/(2*3.14)</f>
        <v>0.8359872611464968</v>
      </c>
      <c r="W653">
        <f>V653</f>
        <v>0.8359872611464968</v>
      </c>
      <c r="X653">
        <f t="shared" si="149"/>
        <v>2.1955777712838245</v>
      </c>
      <c r="Y653">
        <f t="shared" si="150"/>
        <v>0.11396011396011407</v>
      </c>
      <c r="Z653">
        <f t="shared" si="145"/>
        <v>8.2112589898026144E-6</v>
      </c>
      <c r="AA653">
        <f t="shared" si="146"/>
        <v>8.211258989802614</v>
      </c>
      <c r="AB653">
        <f t="shared" si="147"/>
        <v>1.8028457712265093E-9</v>
      </c>
      <c r="AC653">
        <f t="shared" si="148"/>
        <v>1.8028457712265091E-3</v>
      </c>
      <c r="AD653" t="e">
        <f t="shared" si="142"/>
        <v>#VALUE!</v>
      </c>
      <c r="AE653">
        <v>34.357199999999999</v>
      </c>
    </row>
    <row r="654" spans="1:31" hidden="1" x14ac:dyDescent="0.35">
      <c r="A654">
        <v>44776</v>
      </c>
      <c r="B654" s="2">
        <v>44776</v>
      </c>
      <c r="C654" t="s">
        <v>18</v>
      </c>
      <c r="D654" t="s">
        <v>196</v>
      </c>
      <c r="E654" t="s">
        <v>133</v>
      </c>
      <c r="F654" t="s">
        <v>21</v>
      </c>
      <c r="G654">
        <v>6</v>
      </c>
      <c r="H654" t="s">
        <v>26</v>
      </c>
      <c r="I654" t="s">
        <v>82</v>
      </c>
      <c r="J654" t="s">
        <v>479</v>
      </c>
      <c r="K654" t="s">
        <v>199</v>
      </c>
      <c r="L654">
        <v>0.71599999999999997</v>
      </c>
      <c r="M654">
        <v>5.97</v>
      </c>
      <c r="N654">
        <v>-0.59699999999999998</v>
      </c>
      <c r="O654" t="s">
        <v>200</v>
      </c>
      <c r="P654">
        <v>0.71699999999999997</v>
      </c>
      <c r="Q654">
        <v>-1.0000000000000009E-3</v>
      </c>
      <c r="R654">
        <v>13.34</v>
      </c>
      <c r="S654">
        <v>-1.3340000000000001</v>
      </c>
      <c r="T654">
        <v>-0.7370000000000001</v>
      </c>
      <c r="U654">
        <v>35.9</v>
      </c>
      <c r="V654">
        <f>U654/2</f>
        <v>17.95</v>
      </c>
      <c r="W654">
        <f>V654/10</f>
        <v>1.7949999999999999</v>
      </c>
      <c r="X654">
        <f t="shared" si="149"/>
        <v>10.122281519749999</v>
      </c>
      <c r="Y654">
        <f>(P654-L654)/L654</f>
        <v>1.3966480446927388E-3</v>
      </c>
      <c r="Z654">
        <f t="shared" si="145"/>
        <v>3.6403993733052065E-8</v>
      </c>
      <c r="AA654">
        <f t="shared" si="146"/>
        <v>3.6403993733052066E-2</v>
      </c>
      <c r="AB654">
        <f t="shared" si="147"/>
        <v>3.6849147300916771E-11</v>
      </c>
      <c r="AC654">
        <f t="shared" si="148"/>
        <v>3.684914730091677E-5</v>
      </c>
      <c r="AD654">
        <f t="shared" si="142"/>
        <v>4.9998843013455583E-5</v>
      </c>
      <c r="AE654">
        <v>34.357199999999999</v>
      </c>
    </row>
    <row r="655" spans="1:31" hidden="1" x14ac:dyDescent="0.35">
      <c r="A655">
        <v>44723</v>
      </c>
      <c r="B655" s="2">
        <v>44723</v>
      </c>
      <c r="C655" t="s">
        <v>18</v>
      </c>
      <c r="D655" t="s">
        <v>19</v>
      </c>
      <c r="E655" t="s">
        <v>133</v>
      </c>
      <c r="F655" t="s">
        <v>46</v>
      </c>
      <c r="G655">
        <v>7</v>
      </c>
      <c r="H655" t="s">
        <v>33</v>
      </c>
      <c r="I655" t="s">
        <v>89</v>
      </c>
      <c r="J655" t="s">
        <v>478</v>
      </c>
      <c r="K655" t="s">
        <v>134</v>
      </c>
      <c r="L655">
        <v>0.58099999999999996</v>
      </c>
      <c r="M655">
        <v>3.12</v>
      </c>
      <c r="N655">
        <v>-0.312</v>
      </c>
      <c r="O655" t="s">
        <v>135</v>
      </c>
      <c r="P655">
        <v>0.44900000000000001</v>
      </c>
      <c r="Q655">
        <v>0.13199999999999995</v>
      </c>
      <c r="R655">
        <v>7.53</v>
      </c>
      <c r="S655">
        <v>-0.753</v>
      </c>
      <c r="T655">
        <f t="shared" ref="T655:T686" si="151">S655-N655</f>
        <v>-0.441</v>
      </c>
      <c r="U655">
        <v>26.25</v>
      </c>
      <c r="V655">
        <f>U655/(2*3.14)</f>
        <v>4.1799363057324843</v>
      </c>
      <c r="W655">
        <f>V655</f>
        <v>4.1799363057324843</v>
      </c>
      <c r="X655">
        <f t="shared" si="149"/>
        <v>54.889444282095624</v>
      </c>
      <c r="Y655">
        <f>(P655-L655)/L655</f>
        <v>-0.22719449225473315</v>
      </c>
      <c r="Z655" t="e">
        <f t="shared" si="145"/>
        <v>#NUM!</v>
      </c>
      <c r="AA655" t="e">
        <f t="shared" si="146"/>
        <v>#NUM!</v>
      </c>
      <c r="AB655" t="e">
        <f t="shared" si="147"/>
        <v>#NUM!</v>
      </c>
      <c r="AC655" t="e">
        <f t="shared" si="148"/>
        <v>#NUM!</v>
      </c>
      <c r="AD655" t="e">
        <f t="shared" si="142"/>
        <v>#NUM!</v>
      </c>
      <c r="AE655">
        <v>34.357199999999999</v>
      </c>
    </row>
    <row r="656" spans="1:31" hidden="1" x14ac:dyDescent="0.35">
      <c r="A656">
        <v>44733</v>
      </c>
      <c r="B656" s="2">
        <v>44733</v>
      </c>
      <c r="C656" t="s">
        <v>18</v>
      </c>
      <c r="D656" t="s">
        <v>141</v>
      </c>
      <c r="E656" t="s">
        <v>133</v>
      </c>
      <c r="F656" t="s">
        <v>46</v>
      </c>
      <c r="G656">
        <v>16</v>
      </c>
      <c r="H656" t="s">
        <v>33</v>
      </c>
      <c r="I656" t="s">
        <v>89</v>
      </c>
      <c r="J656" t="s">
        <v>478</v>
      </c>
      <c r="K656" t="s">
        <v>143</v>
      </c>
      <c r="L656">
        <v>0.60099999999999998</v>
      </c>
      <c r="M656">
        <v>10.23</v>
      </c>
      <c r="N656">
        <v>-1.0230000000000001</v>
      </c>
      <c r="O656" t="s">
        <v>144</v>
      </c>
      <c r="P656">
        <v>0.48</v>
      </c>
      <c r="Q656">
        <v>0.121</v>
      </c>
      <c r="R656">
        <v>16.63</v>
      </c>
      <c r="S656">
        <v>-1.6629999999999998</v>
      </c>
      <c r="T656">
        <f t="shared" si="151"/>
        <v>-0.63999999999999968</v>
      </c>
      <c r="U656">
        <v>26.25</v>
      </c>
      <c r="V656">
        <f>U656/(2*3.14)</f>
        <v>4.1799363057324843</v>
      </c>
      <c r="W656">
        <f>V656</f>
        <v>4.1799363057324843</v>
      </c>
      <c r="X656">
        <f t="shared" si="149"/>
        <v>54.889444282095624</v>
      </c>
      <c r="Y656">
        <f>(L656-P656)/P656</f>
        <v>0.25208333333333333</v>
      </c>
      <c r="Z656">
        <f t="shared" si="145"/>
        <v>2.1819650455845848E-5</v>
      </c>
      <c r="AA656">
        <f t="shared" si="146"/>
        <v>21.819650455845849</v>
      </c>
      <c r="AB656">
        <f t="shared" si="147"/>
        <v>1.1976684879509532E-7</v>
      </c>
      <c r="AC656">
        <f t="shared" si="148"/>
        <v>0.11976684879509532</v>
      </c>
      <c r="AD656">
        <f t="shared" si="142"/>
        <v>0.18713570124233653</v>
      </c>
      <c r="AE656">
        <v>34.357199999999999</v>
      </c>
    </row>
    <row r="657" spans="1:31" hidden="1" x14ac:dyDescent="0.35">
      <c r="A657">
        <v>44750</v>
      </c>
      <c r="B657" s="2">
        <v>44750</v>
      </c>
      <c r="C657" t="s">
        <v>18</v>
      </c>
      <c r="D657" t="s">
        <v>155</v>
      </c>
      <c r="E657" t="s">
        <v>133</v>
      </c>
      <c r="F657" t="s">
        <v>46</v>
      </c>
      <c r="G657">
        <v>3</v>
      </c>
      <c r="H657" t="s">
        <v>33</v>
      </c>
      <c r="I657" t="s">
        <v>89</v>
      </c>
      <c r="J657" t="s">
        <v>478</v>
      </c>
      <c r="K657" t="s">
        <v>177</v>
      </c>
      <c r="L657">
        <v>0.64600000000000002</v>
      </c>
      <c r="M657">
        <v>17.37</v>
      </c>
      <c r="N657">
        <v>-1.7370000000000001</v>
      </c>
      <c r="O657" t="s">
        <v>178</v>
      </c>
      <c r="P657">
        <v>0.68700000000000006</v>
      </c>
      <c r="Q657">
        <v>-4.1000000000000036E-2</v>
      </c>
      <c r="R657">
        <v>18.62</v>
      </c>
      <c r="S657">
        <v>-1.8620000000000001</v>
      </c>
      <c r="T657">
        <f t="shared" si="151"/>
        <v>-0.125</v>
      </c>
      <c r="U657">
        <v>26.25</v>
      </c>
      <c r="V657">
        <f>U657/(2*3.14)</f>
        <v>4.1799363057324843</v>
      </c>
      <c r="W657">
        <f>V657</f>
        <v>4.1799363057324843</v>
      </c>
      <c r="X657">
        <f t="shared" si="149"/>
        <v>54.889444282095624</v>
      </c>
      <c r="Y657">
        <f>(L657-P657)/P657</f>
        <v>-5.9679767103347936E-2</v>
      </c>
      <c r="Z657" t="e">
        <f t="shared" si="145"/>
        <v>#NUM!</v>
      </c>
      <c r="AA657" t="e">
        <f t="shared" si="146"/>
        <v>#NUM!</v>
      </c>
      <c r="AB657" t="e">
        <f t="shared" si="147"/>
        <v>#NUM!</v>
      </c>
      <c r="AC657" t="e">
        <f t="shared" si="148"/>
        <v>#NUM!</v>
      </c>
      <c r="AD657" t="e">
        <f t="shared" si="142"/>
        <v>#NUM!</v>
      </c>
      <c r="AE657">
        <v>34.357199999999999</v>
      </c>
    </row>
    <row r="658" spans="1:31" hidden="1" x14ac:dyDescent="0.35">
      <c r="A658">
        <v>44764</v>
      </c>
      <c r="B658" s="2">
        <v>44764</v>
      </c>
      <c r="C658" t="s">
        <v>18</v>
      </c>
      <c r="D658" t="s">
        <v>181</v>
      </c>
      <c r="E658" t="s">
        <v>133</v>
      </c>
      <c r="F658" t="s">
        <v>46</v>
      </c>
      <c r="G658">
        <v>2</v>
      </c>
      <c r="H658" t="s">
        <v>33</v>
      </c>
      <c r="I658" t="s">
        <v>89</v>
      </c>
      <c r="J658" t="s">
        <v>478</v>
      </c>
      <c r="K658" t="s">
        <v>191</v>
      </c>
      <c r="L658">
        <v>0.62</v>
      </c>
      <c r="M658">
        <v>18.86</v>
      </c>
      <c r="N658">
        <v>-1.8859999999999999</v>
      </c>
      <c r="O658" t="s">
        <v>189</v>
      </c>
      <c r="P658">
        <v>0.70799999999999996</v>
      </c>
      <c r="Q658">
        <v>-8.7999999999999967E-2</v>
      </c>
      <c r="R658">
        <v>24.15</v>
      </c>
      <c r="S658">
        <v>-2.415</v>
      </c>
      <c r="T658">
        <f t="shared" si="151"/>
        <v>-0.52900000000000014</v>
      </c>
      <c r="U658">
        <v>26.25</v>
      </c>
      <c r="V658">
        <f>U658/(2*3.14)</f>
        <v>4.1799363057324843</v>
      </c>
      <c r="W658">
        <f>V658</f>
        <v>4.1799363057324843</v>
      </c>
      <c r="X658">
        <f t="shared" si="149"/>
        <v>54.889444282095624</v>
      </c>
      <c r="Y658">
        <f>(L658-P658)/P658</f>
        <v>-0.12429378531073443</v>
      </c>
      <c r="Z658" t="e">
        <f t="shared" si="145"/>
        <v>#NUM!</v>
      </c>
      <c r="AA658" t="e">
        <f t="shared" si="146"/>
        <v>#NUM!</v>
      </c>
      <c r="AB658" t="e">
        <f t="shared" si="147"/>
        <v>#NUM!</v>
      </c>
      <c r="AC658" t="e">
        <f t="shared" si="148"/>
        <v>#NUM!</v>
      </c>
      <c r="AD658" t="e">
        <f t="shared" si="142"/>
        <v>#NUM!</v>
      </c>
      <c r="AE658">
        <v>34.357199999999999</v>
      </c>
    </row>
    <row r="659" spans="1:31" hidden="1" x14ac:dyDescent="0.35">
      <c r="A659">
        <v>44777</v>
      </c>
      <c r="B659" s="2">
        <v>44777</v>
      </c>
      <c r="C659" t="s">
        <v>18</v>
      </c>
      <c r="D659" t="s">
        <v>196</v>
      </c>
      <c r="E659" t="s">
        <v>133</v>
      </c>
      <c r="F659" t="s">
        <v>46</v>
      </c>
      <c r="G659">
        <v>2</v>
      </c>
      <c r="H659" t="s">
        <v>33</v>
      </c>
      <c r="I659" t="s">
        <v>89</v>
      </c>
      <c r="J659" t="s">
        <v>478</v>
      </c>
      <c r="K659" t="s">
        <v>204</v>
      </c>
      <c r="L659">
        <v>0.64300000000000002</v>
      </c>
      <c r="M659">
        <v>4.83</v>
      </c>
      <c r="N659">
        <v>-0.48299999999999998</v>
      </c>
      <c r="O659" t="s">
        <v>205</v>
      </c>
      <c r="P659">
        <v>0.65100000000000002</v>
      </c>
      <c r="Q659">
        <v>-8.0000000000000071E-3</v>
      </c>
      <c r="R659">
        <v>10.65</v>
      </c>
      <c r="S659">
        <v>-1.0649999999999999</v>
      </c>
      <c r="T659">
        <f t="shared" si="151"/>
        <v>-0.58199999999999996</v>
      </c>
      <c r="U659">
        <v>75.25</v>
      </c>
      <c r="V659">
        <f>U659/2</f>
        <v>37.625</v>
      </c>
      <c r="W659">
        <f>V659/10</f>
        <v>3.7625000000000002</v>
      </c>
      <c r="X659">
        <f t="shared" si="149"/>
        <v>44.473624310937502</v>
      </c>
      <c r="Y659">
        <f>(L659-P659)/P659</f>
        <v>-1.228878648233488E-2</v>
      </c>
      <c r="Z659" t="e">
        <f t="shared" si="145"/>
        <v>#NUM!</v>
      </c>
      <c r="AA659" t="e">
        <f t="shared" si="146"/>
        <v>#NUM!</v>
      </c>
      <c r="AB659" t="e">
        <f t="shared" si="147"/>
        <v>#NUM!</v>
      </c>
      <c r="AC659" t="e">
        <f t="shared" si="148"/>
        <v>#NUM!</v>
      </c>
      <c r="AD659" t="e">
        <f t="shared" si="142"/>
        <v>#NUM!</v>
      </c>
      <c r="AE659">
        <v>34.357199999999999</v>
      </c>
    </row>
    <row r="660" spans="1:31" hidden="1" x14ac:dyDescent="0.35">
      <c r="A660">
        <v>44790</v>
      </c>
      <c r="B660" s="2">
        <v>44790</v>
      </c>
      <c r="C660" t="s">
        <v>18</v>
      </c>
      <c r="D660" t="s">
        <v>214</v>
      </c>
      <c r="E660" t="s">
        <v>133</v>
      </c>
      <c r="F660" t="s">
        <v>46</v>
      </c>
      <c r="G660">
        <v>11</v>
      </c>
      <c r="H660" t="s">
        <v>33</v>
      </c>
      <c r="I660" t="s">
        <v>89</v>
      </c>
      <c r="J660" t="s">
        <v>478</v>
      </c>
      <c r="K660" t="s">
        <v>188</v>
      </c>
      <c r="L660">
        <v>0.65600000000000003</v>
      </c>
      <c r="M660">
        <v>21.46</v>
      </c>
      <c r="N660">
        <v>-2.1459999999999999</v>
      </c>
      <c r="O660" t="s">
        <v>218</v>
      </c>
      <c r="P660">
        <v>0.71799999999999997</v>
      </c>
      <c r="Q660">
        <v>-6.1999999999999944E-2</v>
      </c>
      <c r="R660">
        <v>24.32</v>
      </c>
      <c r="S660">
        <v>-2.4319999999999999</v>
      </c>
      <c r="T660">
        <f t="shared" si="151"/>
        <v>-0.28600000000000003</v>
      </c>
      <c r="U660">
        <v>75.25</v>
      </c>
      <c r="V660">
        <f>U660/2</f>
        <v>37.625</v>
      </c>
      <c r="W660">
        <f>V660/10</f>
        <v>3.7625000000000002</v>
      </c>
      <c r="X660">
        <f t="shared" si="149"/>
        <v>44.473624310937502</v>
      </c>
      <c r="Y660">
        <f>(P660-L660)/L660</f>
        <v>9.4512195121951137E-2</v>
      </c>
      <c r="Z660">
        <f t="shared" si="145"/>
        <v>6.5218755128048366E-6</v>
      </c>
      <c r="AA660">
        <f t="shared" si="146"/>
        <v>6.5218755128048365</v>
      </c>
      <c r="AB660">
        <f t="shared" si="147"/>
        <v>2.9005144135918517E-8</v>
      </c>
      <c r="AC660">
        <f t="shared" si="148"/>
        <v>2.9005144135918516E-2</v>
      </c>
      <c r="AD660">
        <f t="shared" ref="AD660:AD691" si="152">AC660/ABS(T660)</f>
        <v>0.10141658788782697</v>
      </c>
      <c r="AE660">
        <v>34.357199999999999</v>
      </c>
    </row>
    <row r="661" spans="1:31" x14ac:dyDescent="0.35">
      <c r="A661">
        <v>44805</v>
      </c>
      <c r="B661" s="2">
        <v>44805</v>
      </c>
      <c r="C661" t="s">
        <v>18</v>
      </c>
      <c r="D661" t="s">
        <v>232</v>
      </c>
      <c r="E661" t="s">
        <v>133</v>
      </c>
      <c r="F661" t="s">
        <v>46</v>
      </c>
      <c r="G661">
        <v>1</v>
      </c>
      <c r="H661" t="s">
        <v>33</v>
      </c>
      <c r="I661" t="s">
        <v>89</v>
      </c>
      <c r="J661" t="s">
        <v>478</v>
      </c>
      <c r="K661" t="s">
        <v>238</v>
      </c>
      <c r="L661">
        <v>0.7</v>
      </c>
      <c r="M661">
        <v>25.19</v>
      </c>
      <c r="N661">
        <v>-2.5190000000000001</v>
      </c>
      <c r="O661" t="s">
        <v>239</v>
      </c>
      <c r="P661">
        <v>0.73099999999999998</v>
      </c>
      <c r="Q661">
        <v>-3.1000000000000028E-2</v>
      </c>
      <c r="R661">
        <v>28.34</v>
      </c>
      <c r="S661">
        <v>-2.8340000000000001</v>
      </c>
      <c r="T661">
        <f t="shared" si="151"/>
        <v>-0.31499999999999995</v>
      </c>
      <c r="U661">
        <v>75.25</v>
      </c>
      <c r="V661">
        <f>U661/2</f>
        <v>37.625</v>
      </c>
      <c r="W661">
        <f>V661/10</f>
        <v>3.7625000000000002</v>
      </c>
      <c r="X661">
        <f t="shared" si="149"/>
        <v>44.473624310937502</v>
      </c>
      <c r="Y661">
        <f t="shared" ref="Y661:Y668" si="153">(L661-P661)/P661</f>
        <v>-4.2407660738714131E-2</v>
      </c>
      <c r="Z661" t="e">
        <f t="shared" si="145"/>
        <v>#NUM!</v>
      </c>
      <c r="AA661" t="e">
        <f t="shared" si="146"/>
        <v>#NUM!</v>
      </c>
      <c r="AB661" t="e">
        <f t="shared" si="147"/>
        <v>#NUM!</v>
      </c>
      <c r="AC661" t="e">
        <f t="shared" si="148"/>
        <v>#NUM!</v>
      </c>
      <c r="AD661" t="e">
        <f t="shared" si="152"/>
        <v>#NUM!</v>
      </c>
    </row>
    <row r="662" spans="1:31" hidden="1" x14ac:dyDescent="0.35">
      <c r="A662">
        <v>44723</v>
      </c>
      <c r="B662" s="2">
        <v>44723</v>
      </c>
      <c r="C662" t="s">
        <v>18</v>
      </c>
      <c r="D662" t="s">
        <v>19</v>
      </c>
      <c r="E662" t="s">
        <v>133</v>
      </c>
      <c r="F662" t="s">
        <v>46</v>
      </c>
      <c r="G662">
        <v>8</v>
      </c>
      <c r="H662" t="s">
        <v>33</v>
      </c>
      <c r="I662" t="s">
        <v>54</v>
      </c>
      <c r="J662" t="s">
        <v>477</v>
      </c>
      <c r="K662" t="s">
        <v>134</v>
      </c>
      <c r="L662">
        <v>0.70399999999999996</v>
      </c>
      <c r="M662">
        <v>3.65</v>
      </c>
      <c r="N662">
        <v>-0.36499999999999999</v>
      </c>
      <c r="O662" t="s">
        <v>135</v>
      </c>
      <c r="P662">
        <v>0.54300000000000004</v>
      </c>
      <c r="Q662">
        <v>0.16099999999999992</v>
      </c>
      <c r="R662">
        <v>8.7799999999999994</v>
      </c>
      <c r="S662">
        <v>-0.87799999999999989</v>
      </c>
      <c r="T662">
        <f t="shared" si="151"/>
        <v>-0.5129999999999999</v>
      </c>
      <c r="U662">
        <v>27</v>
      </c>
      <c r="V662">
        <f>U662/(2*3.14)</f>
        <v>4.2993630573248405</v>
      </c>
      <c r="W662">
        <f>V662</f>
        <v>4.2993630573248405</v>
      </c>
      <c r="X662">
        <f t="shared" si="149"/>
        <v>58.070791664976255</v>
      </c>
      <c r="Y662">
        <f t="shared" si="153"/>
        <v>0.29650092081031293</v>
      </c>
      <c r="Z662">
        <f t="shared" si="145"/>
        <v>2.6644711644573756E-5</v>
      </c>
      <c r="AA662">
        <f t="shared" si="146"/>
        <v>26.644711644573757</v>
      </c>
      <c r="AB662">
        <f t="shared" si="147"/>
        <v>1.5472794988854093E-7</v>
      </c>
      <c r="AC662">
        <f t="shared" si="148"/>
        <v>0.15472794988854094</v>
      </c>
      <c r="AD662">
        <f t="shared" si="152"/>
        <v>0.30161393740456327</v>
      </c>
    </row>
    <row r="663" spans="1:31" hidden="1" x14ac:dyDescent="0.35">
      <c r="A663">
        <v>44733</v>
      </c>
      <c r="B663" s="2">
        <v>44733</v>
      </c>
      <c r="C663" t="s">
        <v>18</v>
      </c>
      <c r="D663" t="s">
        <v>141</v>
      </c>
      <c r="E663" t="s">
        <v>133</v>
      </c>
      <c r="F663" t="s">
        <v>46</v>
      </c>
      <c r="G663">
        <v>8</v>
      </c>
      <c r="H663" t="s">
        <v>33</v>
      </c>
      <c r="I663" t="s">
        <v>54</v>
      </c>
      <c r="J663" t="s">
        <v>477</v>
      </c>
      <c r="K663" t="s">
        <v>142</v>
      </c>
      <c r="L663">
        <v>0.72699999999999998</v>
      </c>
      <c r="M663">
        <v>4.7300000000000004</v>
      </c>
      <c r="N663">
        <v>-0.47300000000000003</v>
      </c>
      <c r="O663" t="s">
        <v>100</v>
      </c>
      <c r="P663">
        <v>0.57199999999999995</v>
      </c>
      <c r="Q663">
        <v>0.15500000000000003</v>
      </c>
      <c r="R663">
        <v>14.24</v>
      </c>
      <c r="S663">
        <v>-1.4239999999999999</v>
      </c>
      <c r="T663">
        <f t="shared" si="151"/>
        <v>-0.95099999999999985</v>
      </c>
      <c r="U663">
        <v>27</v>
      </c>
      <c r="V663">
        <f>U663/(2*3.14)</f>
        <v>4.2993630573248405</v>
      </c>
      <c r="W663">
        <f>V663</f>
        <v>4.2993630573248405</v>
      </c>
      <c r="X663">
        <f t="shared" si="149"/>
        <v>58.070791664976255</v>
      </c>
      <c r="Y663">
        <f t="shared" si="153"/>
        <v>0.27097902097902105</v>
      </c>
      <c r="Z663">
        <f t="shared" si="145"/>
        <v>2.3850131087502592E-5</v>
      </c>
      <c r="AA663">
        <f t="shared" si="146"/>
        <v>23.850131087502593</v>
      </c>
      <c r="AB663">
        <f t="shared" si="147"/>
        <v>1.3849959935647366E-7</v>
      </c>
      <c r="AC663">
        <f t="shared" si="148"/>
        <v>0.13849959935647366</v>
      </c>
      <c r="AD663">
        <f t="shared" si="152"/>
        <v>0.14563575116348443</v>
      </c>
    </row>
    <row r="664" spans="1:31" hidden="1" x14ac:dyDescent="0.35">
      <c r="A664">
        <v>44750</v>
      </c>
      <c r="B664" s="2">
        <v>44750</v>
      </c>
      <c r="C664" t="s">
        <v>18</v>
      </c>
      <c r="D664" t="s">
        <v>155</v>
      </c>
      <c r="E664" t="s">
        <v>133</v>
      </c>
      <c r="F664" t="s">
        <v>46</v>
      </c>
      <c r="G664">
        <v>6</v>
      </c>
      <c r="H664" t="s">
        <v>33</v>
      </c>
      <c r="I664" t="s">
        <v>54</v>
      </c>
      <c r="J664" t="s">
        <v>477</v>
      </c>
      <c r="K664" t="s">
        <v>177</v>
      </c>
      <c r="L664">
        <v>0.80200000000000005</v>
      </c>
      <c r="M664">
        <v>12.41</v>
      </c>
      <c r="N664">
        <v>-1.2410000000000001</v>
      </c>
      <c r="O664" t="s">
        <v>178</v>
      </c>
      <c r="P664">
        <v>0.67900000000000005</v>
      </c>
      <c r="Q664">
        <v>0.123</v>
      </c>
      <c r="R664">
        <v>18.54</v>
      </c>
      <c r="S664">
        <v>-1.8539999999999999</v>
      </c>
      <c r="T664">
        <f t="shared" si="151"/>
        <v>-0.61299999999999977</v>
      </c>
      <c r="U664">
        <v>27</v>
      </c>
      <c r="V664">
        <f>U664/(2*3.14)</f>
        <v>4.2993630573248405</v>
      </c>
      <c r="W664">
        <f>V664</f>
        <v>4.2993630573248405</v>
      </c>
      <c r="X664">
        <f t="shared" si="149"/>
        <v>58.070791664976255</v>
      </c>
      <c r="Y664">
        <f t="shared" si="153"/>
        <v>0.18114874815905743</v>
      </c>
      <c r="Z664">
        <f t="shared" si="145"/>
        <v>1.4527418959774471E-5</v>
      </c>
      <c r="AA664">
        <f t="shared" si="146"/>
        <v>14.527418959774471</v>
      </c>
      <c r="AB664">
        <f t="shared" si="147"/>
        <v>8.4361871984288939E-8</v>
      </c>
      <c r="AC664">
        <f t="shared" si="148"/>
        <v>8.4361871984288933E-2</v>
      </c>
      <c r="AD664">
        <f t="shared" si="152"/>
        <v>0.13762132460732293</v>
      </c>
    </row>
    <row r="665" spans="1:31" hidden="1" x14ac:dyDescent="0.35">
      <c r="A665">
        <v>44764</v>
      </c>
      <c r="B665" s="2">
        <v>44764</v>
      </c>
      <c r="C665" t="s">
        <v>18</v>
      </c>
      <c r="D665" t="s">
        <v>181</v>
      </c>
      <c r="E665" t="s">
        <v>133</v>
      </c>
      <c r="F665" t="s">
        <v>46</v>
      </c>
      <c r="G665">
        <v>3</v>
      </c>
      <c r="H665" t="s">
        <v>33</v>
      </c>
      <c r="I665" t="s">
        <v>54</v>
      </c>
      <c r="J665" t="s">
        <v>477</v>
      </c>
      <c r="K665" t="s">
        <v>191</v>
      </c>
      <c r="L665">
        <v>0.746</v>
      </c>
      <c r="M665">
        <v>21.65</v>
      </c>
      <c r="N665">
        <v>-2.165</v>
      </c>
      <c r="O665" t="s">
        <v>189</v>
      </c>
      <c r="P665">
        <v>0.88200000000000001</v>
      </c>
      <c r="Q665">
        <v>-0.13600000000000001</v>
      </c>
      <c r="R665">
        <v>25.28</v>
      </c>
      <c r="S665">
        <v>-2.528</v>
      </c>
      <c r="T665">
        <f t="shared" si="151"/>
        <v>-0.36299999999999999</v>
      </c>
      <c r="U665">
        <v>27</v>
      </c>
      <c r="V665">
        <f>U665/(2*3.14)</f>
        <v>4.2993630573248405</v>
      </c>
      <c r="W665">
        <f>V665</f>
        <v>4.2993630573248405</v>
      </c>
      <c r="X665">
        <f t="shared" si="149"/>
        <v>58.070791664976255</v>
      </c>
      <c r="Y665">
        <f t="shared" si="153"/>
        <v>-0.1541950113378685</v>
      </c>
      <c r="Z665" t="e">
        <f t="shared" si="145"/>
        <v>#NUM!</v>
      </c>
      <c r="AA665" t="e">
        <f t="shared" si="146"/>
        <v>#NUM!</v>
      </c>
      <c r="AB665" t="e">
        <f t="shared" si="147"/>
        <v>#NUM!</v>
      </c>
      <c r="AC665" t="e">
        <f t="shared" si="148"/>
        <v>#NUM!</v>
      </c>
      <c r="AD665" t="e">
        <f t="shared" si="152"/>
        <v>#NUM!</v>
      </c>
    </row>
    <row r="666" spans="1:31" hidden="1" x14ac:dyDescent="0.35">
      <c r="A666">
        <v>44777</v>
      </c>
      <c r="B666" s="2">
        <v>44777</v>
      </c>
      <c r="C666" t="s">
        <v>18</v>
      </c>
      <c r="D666" t="s">
        <v>196</v>
      </c>
      <c r="E666" t="s">
        <v>133</v>
      </c>
      <c r="F666" t="s">
        <v>46</v>
      </c>
      <c r="G666">
        <v>8</v>
      </c>
      <c r="H666" t="s">
        <v>33</v>
      </c>
      <c r="I666" t="s">
        <v>54</v>
      </c>
      <c r="J666" t="s">
        <v>477</v>
      </c>
      <c r="K666" t="s">
        <v>204</v>
      </c>
      <c r="L666">
        <v>0.78400000000000003</v>
      </c>
      <c r="M666">
        <v>4.75</v>
      </c>
      <c r="N666">
        <v>-0.47499999999999998</v>
      </c>
      <c r="O666" t="s">
        <v>205</v>
      </c>
      <c r="P666">
        <v>0.79900000000000004</v>
      </c>
      <c r="Q666">
        <v>-1.5000000000000013E-2</v>
      </c>
      <c r="R666">
        <v>8.0399999999999991</v>
      </c>
      <c r="S666">
        <v>-0.80399999999999994</v>
      </c>
      <c r="T666">
        <f t="shared" si="151"/>
        <v>-0.32899999999999996</v>
      </c>
      <c r="U666">
        <v>83</v>
      </c>
      <c r="V666">
        <f>U666/2</f>
        <v>41.5</v>
      </c>
      <c r="W666">
        <f>V666/10</f>
        <v>4.1500000000000004</v>
      </c>
      <c r="X666">
        <f t="shared" si="149"/>
        <v>54.106033775000007</v>
      </c>
      <c r="Y666">
        <f t="shared" si="153"/>
        <v>-1.8773466833541943E-2</v>
      </c>
      <c r="Z666" t="e">
        <f t="shared" si="145"/>
        <v>#NUM!</v>
      </c>
      <c r="AA666" t="e">
        <f t="shared" si="146"/>
        <v>#NUM!</v>
      </c>
      <c r="AB666" t="e">
        <f t="shared" si="147"/>
        <v>#NUM!</v>
      </c>
      <c r="AC666" t="e">
        <f t="shared" si="148"/>
        <v>#NUM!</v>
      </c>
      <c r="AD666" t="e">
        <f t="shared" si="152"/>
        <v>#NUM!</v>
      </c>
    </row>
    <row r="667" spans="1:31" hidden="1" x14ac:dyDescent="0.35">
      <c r="A667">
        <v>44790</v>
      </c>
      <c r="B667" s="2">
        <v>44790</v>
      </c>
      <c r="C667" t="s">
        <v>18</v>
      </c>
      <c r="D667" t="s">
        <v>214</v>
      </c>
      <c r="E667" t="s">
        <v>133</v>
      </c>
      <c r="F667" t="s">
        <v>46</v>
      </c>
      <c r="G667">
        <v>6</v>
      </c>
      <c r="H667" t="s">
        <v>33</v>
      </c>
      <c r="I667" t="s">
        <v>54</v>
      </c>
      <c r="J667" t="s">
        <v>477</v>
      </c>
      <c r="K667" t="s">
        <v>216</v>
      </c>
      <c r="L667">
        <v>0.80300000000000005</v>
      </c>
      <c r="M667">
        <v>22.16</v>
      </c>
      <c r="N667">
        <v>-2.2160000000000002</v>
      </c>
      <c r="O667" t="s">
        <v>217</v>
      </c>
      <c r="P667">
        <v>0.83199999999999996</v>
      </c>
      <c r="Q667">
        <v>-2.8999999999999915E-2</v>
      </c>
      <c r="R667">
        <v>27.34</v>
      </c>
      <c r="S667">
        <v>-2.734</v>
      </c>
      <c r="T667">
        <f t="shared" si="151"/>
        <v>-0.51799999999999979</v>
      </c>
      <c r="U667">
        <v>83</v>
      </c>
      <c r="V667">
        <f>U667/2</f>
        <v>41.5</v>
      </c>
      <c r="W667">
        <f>V667/10</f>
        <v>4.1500000000000004</v>
      </c>
      <c r="X667">
        <f t="shared" si="149"/>
        <v>54.106033775000007</v>
      </c>
      <c r="Y667">
        <f t="shared" si="153"/>
        <v>-3.4855769230769128E-2</v>
      </c>
      <c r="Z667" t="e">
        <f t="shared" si="145"/>
        <v>#NUM!</v>
      </c>
      <c r="AA667" t="e">
        <f t="shared" si="146"/>
        <v>#NUM!</v>
      </c>
      <c r="AB667" t="e">
        <f t="shared" si="147"/>
        <v>#NUM!</v>
      </c>
      <c r="AC667" t="e">
        <f t="shared" si="148"/>
        <v>#NUM!</v>
      </c>
      <c r="AD667" t="e">
        <f t="shared" si="152"/>
        <v>#NUM!</v>
      </c>
    </row>
    <row r="668" spans="1:31" x14ac:dyDescent="0.35">
      <c r="A668">
        <v>44805</v>
      </c>
      <c r="B668" s="2">
        <v>44805</v>
      </c>
      <c r="C668" t="s">
        <v>18</v>
      </c>
      <c r="D668" t="s">
        <v>232</v>
      </c>
      <c r="E668" t="s">
        <v>133</v>
      </c>
      <c r="F668" t="s">
        <v>46</v>
      </c>
      <c r="G668">
        <v>8</v>
      </c>
      <c r="H668" t="s">
        <v>33</v>
      </c>
      <c r="I668" t="s">
        <v>54</v>
      </c>
      <c r="J668" t="s">
        <v>477</v>
      </c>
      <c r="K668" t="s">
        <v>238</v>
      </c>
      <c r="L668">
        <v>0.84</v>
      </c>
      <c r="M668">
        <v>27.23</v>
      </c>
      <c r="N668">
        <v>-2.7229999999999999</v>
      </c>
      <c r="O668" t="s">
        <v>239</v>
      </c>
      <c r="P668">
        <v>0.90200000000000002</v>
      </c>
      <c r="Q668">
        <v>-6.2000000000000055E-2</v>
      </c>
      <c r="R668">
        <v>29.84</v>
      </c>
      <c r="S668">
        <v>-2.984</v>
      </c>
      <c r="T668">
        <f t="shared" si="151"/>
        <v>-0.26100000000000012</v>
      </c>
      <c r="U668">
        <v>83</v>
      </c>
      <c r="V668">
        <f>U668/2</f>
        <v>41.5</v>
      </c>
      <c r="W668">
        <f>V668/10</f>
        <v>4.1500000000000004</v>
      </c>
      <c r="X668">
        <f t="shared" si="149"/>
        <v>54.106033775000007</v>
      </c>
      <c r="Y668">
        <f t="shared" si="153"/>
        <v>-6.8736141906873674E-2</v>
      </c>
      <c r="Z668" t="e">
        <f t="shared" si="145"/>
        <v>#NUM!</v>
      </c>
      <c r="AA668" t="e">
        <f t="shared" si="146"/>
        <v>#NUM!</v>
      </c>
      <c r="AB668" t="e">
        <f t="shared" si="147"/>
        <v>#NUM!</v>
      </c>
      <c r="AC668" t="e">
        <f t="shared" si="148"/>
        <v>#NUM!</v>
      </c>
      <c r="AD668" t="e">
        <f t="shared" si="152"/>
        <v>#NUM!</v>
      </c>
    </row>
    <row r="669" spans="1:31" hidden="1" x14ac:dyDescent="0.35">
      <c r="A669">
        <v>44723</v>
      </c>
      <c r="B669" s="2">
        <v>44723</v>
      </c>
      <c r="C669" t="s">
        <v>18</v>
      </c>
      <c r="D669" t="s">
        <v>19</v>
      </c>
      <c r="E669" t="s">
        <v>133</v>
      </c>
      <c r="F669" t="s">
        <v>46</v>
      </c>
      <c r="G669">
        <v>11</v>
      </c>
      <c r="H669" t="s">
        <v>33</v>
      </c>
      <c r="I669" t="s">
        <v>64</v>
      </c>
      <c r="J669" t="s">
        <v>476</v>
      </c>
      <c r="K669" t="s">
        <v>138</v>
      </c>
      <c r="L669">
        <v>0.55700000000000005</v>
      </c>
      <c r="M669">
        <v>4.91</v>
      </c>
      <c r="N669">
        <v>-0.49099999999999999</v>
      </c>
      <c r="O669" t="s">
        <v>139</v>
      </c>
      <c r="P669">
        <v>0.50600000000000001</v>
      </c>
      <c r="Q669">
        <v>5.1000000000000045E-2</v>
      </c>
      <c r="R669">
        <v>7.83</v>
      </c>
      <c r="S669">
        <v>-0.78300000000000003</v>
      </c>
      <c r="T669">
        <f t="shared" si="151"/>
        <v>-0.29200000000000004</v>
      </c>
      <c r="U669">
        <v>75.199999999999989</v>
      </c>
      <c r="V669">
        <f>U669/(2*3.14)</f>
        <v>11.974522292993628</v>
      </c>
      <c r="W669">
        <f>V669</f>
        <v>11.974522292993628</v>
      </c>
      <c r="X669">
        <f t="shared" si="149"/>
        <v>450.47002701935151</v>
      </c>
      <c r="Y669">
        <f>(P669-L669)/L669</f>
        <v>-9.1561938958707428E-2</v>
      </c>
      <c r="Z669" t="e">
        <f t="shared" si="145"/>
        <v>#NUM!</v>
      </c>
      <c r="AA669" t="e">
        <f t="shared" si="146"/>
        <v>#NUM!</v>
      </c>
      <c r="AB669" t="e">
        <f t="shared" si="147"/>
        <v>#NUM!</v>
      </c>
      <c r="AC669" t="e">
        <f t="shared" si="148"/>
        <v>#NUM!</v>
      </c>
      <c r="AD669" t="e">
        <f t="shared" si="152"/>
        <v>#NUM!</v>
      </c>
    </row>
    <row r="670" spans="1:31" hidden="1" x14ac:dyDescent="0.35">
      <c r="A670">
        <v>44733</v>
      </c>
      <c r="B670" s="2">
        <v>44733</v>
      </c>
      <c r="C670" t="s">
        <v>18</v>
      </c>
      <c r="D670" t="s">
        <v>141</v>
      </c>
      <c r="E670" t="s">
        <v>133</v>
      </c>
      <c r="F670" t="s">
        <v>46</v>
      </c>
      <c r="G670">
        <v>5</v>
      </c>
      <c r="H670" t="s">
        <v>33</v>
      </c>
      <c r="I670" t="s">
        <v>64</v>
      </c>
      <c r="J670" t="s">
        <v>476</v>
      </c>
      <c r="K670" t="s">
        <v>142</v>
      </c>
      <c r="L670">
        <v>0.55800000000000005</v>
      </c>
      <c r="M670">
        <v>10.24</v>
      </c>
      <c r="N670">
        <v>-1.024</v>
      </c>
      <c r="O670" t="s">
        <v>100</v>
      </c>
      <c r="P670">
        <v>0.495</v>
      </c>
      <c r="Q670">
        <v>6.3000000000000056E-2</v>
      </c>
      <c r="R670">
        <v>16.21</v>
      </c>
      <c r="S670">
        <v>-1.621</v>
      </c>
      <c r="T670">
        <f t="shared" si="151"/>
        <v>-0.59699999999999998</v>
      </c>
      <c r="U670">
        <v>75.199999999999989</v>
      </c>
      <c r="V670">
        <f>U670/(2*3.14)</f>
        <v>11.974522292993628</v>
      </c>
      <c r="W670">
        <f>V670</f>
        <v>11.974522292993628</v>
      </c>
      <c r="X670">
        <f t="shared" si="149"/>
        <v>450.47002701935151</v>
      </c>
      <c r="Y670">
        <f>(L670-P670)/P670</f>
        <v>0.1272727272727274</v>
      </c>
      <c r="Z670">
        <f t="shared" si="145"/>
        <v>9.4075422594503465E-6</v>
      </c>
      <c r="AA670">
        <f t="shared" si="146"/>
        <v>9.4075422594503468</v>
      </c>
      <c r="AB670">
        <f t="shared" si="147"/>
        <v>4.2378158158002886E-7</v>
      </c>
      <c r="AC670">
        <f t="shared" si="148"/>
        <v>0.42378158158002888</v>
      </c>
      <c r="AD670">
        <f t="shared" si="152"/>
        <v>0.70985189544393446</v>
      </c>
    </row>
    <row r="671" spans="1:31" hidden="1" x14ac:dyDescent="0.35">
      <c r="A671">
        <v>44749</v>
      </c>
      <c r="B671" s="2">
        <v>44749</v>
      </c>
      <c r="C671" t="s">
        <v>18</v>
      </c>
      <c r="D671" t="s">
        <v>155</v>
      </c>
      <c r="E671" t="s">
        <v>133</v>
      </c>
      <c r="F671" t="s">
        <v>46</v>
      </c>
      <c r="G671">
        <v>6</v>
      </c>
      <c r="H671" t="s">
        <v>33</v>
      </c>
      <c r="I671" t="s">
        <v>64</v>
      </c>
      <c r="J671" t="s">
        <v>476</v>
      </c>
      <c r="K671" t="s">
        <v>173</v>
      </c>
      <c r="L671">
        <v>0.60899999999999999</v>
      </c>
      <c r="M671">
        <v>8.48</v>
      </c>
      <c r="N671">
        <v>-0.84800000000000009</v>
      </c>
      <c r="O671" t="s">
        <v>32</v>
      </c>
      <c r="P671">
        <v>0.71899999999999997</v>
      </c>
      <c r="Q671">
        <v>-0.10999999999999999</v>
      </c>
      <c r="R671">
        <v>16.649999999999999</v>
      </c>
      <c r="S671">
        <v>-1.6649999999999998</v>
      </c>
      <c r="T671">
        <f t="shared" si="151"/>
        <v>-0.81699999999999973</v>
      </c>
      <c r="U671">
        <v>75.199999999999989</v>
      </c>
      <c r="V671">
        <f>U671/(2*3.14)</f>
        <v>11.974522292993628</v>
      </c>
      <c r="W671">
        <f>V671</f>
        <v>11.974522292993628</v>
      </c>
      <c r="X671">
        <f t="shared" si="149"/>
        <v>450.47002701935151</v>
      </c>
      <c r="Y671">
        <f>(L671-P671)/P671</f>
        <v>-0.15299026425591097</v>
      </c>
      <c r="Z671" t="e">
        <f t="shared" ref="Z671:Z690" si="154">119*(10^-6)*(Y671^1.231)</f>
        <v>#NUM!</v>
      </c>
      <c r="AA671" t="e">
        <f t="shared" ref="AA671:AA690" si="155">Z671*10^6</f>
        <v>#NUM!</v>
      </c>
      <c r="AB671" t="e">
        <f t="shared" ref="AB671:AB690" si="156">Z671*(X671/10000)</f>
        <v>#NUM!</v>
      </c>
      <c r="AC671" t="e">
        <f t="shared" ref="AC671:AC690" si="157">AA671*(X671/10000)</f>
        <v>#NUM!</v>
      </c>
      <c r="AD671" t="e">
        <f t="shared" si="152"/>
        <v>#NUM!</v>
      </c>
    </row>
    <row r="672" spans="1:31" hidden="1" x14ac:dyDescent="0.35">
      <c r="A672">
        <v>44764</v>
      </c>
      <c r="B672" s="2">
        <v>44764</v>
      </c>
      <c r="C672" t="s">
        <v>18</v>
      </c>
      <c r="D672" t="s">
        <v>181</v>
      </c>
      <c r="E672" t="s">
        <v>133</v>
      </c>
      <c r="F672" t="s">
        <v>46</v>
      </c>
      <c r="G672">
        <v>6</v>
      </c>
      <c r="H672" t="s">
        <v>33</v>
      </c>
      <c r="I672" t="s">
        <v>64</v>
      </c>
      <c r="J672" t="s">
        <v>476</v>
      </c>
      <c r="K672" t="s">
        <v>191</v>
      </c>
      <c r="L672">
        <v>0.63700000000000001</v>
      </c>
      <c r="M672" t="s">
        <v>103</v>
      </c>
      <c r="N672" t="e">
        <v>#VALUE!</v>
      </c>
      <c r="O672" t="s">
        <v>189</v>
      </c>
      <c r="P672">
        <v>0.72099999999999997</v>
      </c>
      <c r="Q672">
        <v>-8.3999999999999964E-2</v>
      </c>
      <c r="R672" t="s">
        <v>103</v>
      </c>
      <c r="S672" t="e">
        <v>#VALUE!</v>
      </c>
      <c r="T672" t="e">
        <f t="shared" si="151"/>
        <v>#VALUE!</v>
      </c>
      <c r="U672">
        <v>75.199999999999989</v>
      </c>
      <c r="V672">
        <f>U672/(2*3.14)</f>
        <v>11.974522292993628</v>
      </c>
      <c r="W672">
        <f>V672</f>
        <v>11.974522292993628</v>
      </c>
      <c r="X672">
        <f t="shared" si="149"/>
        <v>450.47002701935151</v>
      </c>
      <c r="Y672">
        <f>(L672-P672)/P672</f>
        <v>-0.11650485436893199</v>
      </c>
      <c r="Z672" t="e">
        <f t="shared" si="154"/>
        <v>#NUM!</v>
      </c>
      <c r="AA672" t="e">
        <f t="shared" si="155"/>
        <v>#NUM!</v>
      </c>
      <c r="AB672" t="e">
        <f t="shared" si="156"/>
        <v>#NUM!</v>
      </c>
      <c r="AC672" t="e">
        <f t="shared" si="157"/>
        <v>#NUM!</v>
      </c>
      <c r="AD672" t="e">
        <f t="shared" si="152"/>
        <v>#NUM!</v>
      </c>
    </row>
    <row r="673" spans="1:30" hidden="1" x14ac:dyDescent="0.35">
      <c r="A673">
        <v>44776</v>
      </c>
      <c r="B673" s="2">
        <v>44776</v>
      </c>
      <c r="C673" t="s">
        <v>18</v>
      </c>
      <c r="D673" t="s">
        <v>196</v>
      </c>
      <c r="E673" t="s">
        <v>133</v>
      </c>
      <c r="F673" t="s">
        <v>46</v>
      </c>
      <c r="G673">
        <v>8</v>
      </c>
      <c r="H673" t="s">
        <v>33</v>
      </c>
      <c r="I673" t="s">
        <v>64</v>
      </c>
      <c r="J673" t="s">
        <v>476</v>
      </c>
      <c r="K673" t="s">
        <v>199</v>
      </c>
      <c r="L673">
        <v>0.63100000000000001</v>
      </c>
      <c r="N673">
        <v>0</v>
      </c>
      <c r="O673" t="s">
        <v>200</v>
      </c>
      <c r="P673">
        <v>0.66500000000000004</v>
      </c>
      <c r="Q673">
        <v>-3.400000000000003E-2</v>
      </c>
      <c r="S673">
        <v>0</v>
      </c>
      <c r="T673">
        <f t="shared" si="151"/>
        <v>0</v>
      </c>
      <c r="U673">
        <v>75.199999999999989</v>
      </c>
      <c r="V673">
        <f>U673/2</f>
        <v>37.599999999999994</v>
      </c>
      <c r="W673">
        <f>V673/10</f>
        <v>3.7599999999999993</v>
      </c>
      <c r="X673">
        <f t="shared" si="149"/>
        <v>44.414542783999984</v>
      </c>
      <c r="Y673">
        <f>(L673-P673)/P673</f>
        <v>-5.1127819548872223E-2</v>
      </c>
      <c r="Z673" t="e">
        <f t="shared" si="154"/>
        <v>#NUM!</v>
      </c>
      <c r="AA673" t="e">
        <f t="shared" si="155"/>
        <v>#NUM!</v>
      </c>
      <c r="AB673" t="e">
        <f t="shared" si="156"/>
        <v>#NUM!</v>
      </c>
      <c r="AC673" t="e">
        <f t="shared" si="157"/>
        <v>#NUM!</v>
      </c>
      <c r="AD673" t="e">
        <f t="shared" si="152"/>
        <v>#NUM!</v>
      </c>
    </row>
    <row r="674" spans="1:30" hidden="1" x14ac:dyDescent="0.35">
      <c r="A674">
        <v>44790</v>
      </c>
      <c r="B674" s="2">
        <v>44790</v>
      </c>
      <c r="C674" t="s">
        <v>18</v>
      </c>
      <c r="D674" t="s">
        <v>214</v>
      </c>
      <c r="E674" t="s">
        <v>133</v>
      </c>
      <c r="F674" t="s">
        <v>46</v>
      </c>
      <c r="G674">
        <v>14</v>
      </c>
      <c r="H674" t="s">
        <v>33</v>
      </c>
      <c r="I674" t="s">
        <v>64</v>
      </c>
      <c r="J674" t="s">
        <v>476</v>
      </c>
      <c r="K674" t="s">
        <v>188</v>
      </c>
      <c r="L674">
        <v>0.629</v>
      </c>
      <c r="N674">
        <v>0</v>
      </c>
      <c r="O674" t="s">
        <v>218</v>
      </c>
      <c r="P674">
        <v>0.73499999999999999</v>
      </c>
      <c r="Q674">
        <v>-0.10599999999999998</v>
      </c>
      <c r="S674">
        <v>0</v>
      </c>
      <c r="T674">
        <f t="shared" si="151"/>
        <v>0</v>
      </c>
      <c r="U674">
        <v>75.199999999999989</v>
      </c>
      <c r="V674">
        <f>U674/2</f>
        <v>37.599999999999994</v>
      </c>
      <c r="W674">
        <f>V674/10</f>
        <v>3.7599999999999993</v>
      </c>
      <c r="X674">
        <f t="shared" si="149"/>
        <v>44.414542783999984</v>
      </c>
      <c r="Y674">
        <f>(L674-P674)/P674</f>
        <v>-0.1442176870748299</v>
      </c>
      <c r="Z674" t="e">
        <f t="shared" si="154"/>
        <v>#NUM!</v>
      </c>
      <c r="AA674" t="e">
        <f t="shared" si="155"/>
        <v>#NUM!</v>
      </c>
      <c r="AB674" t="e">
        <f t="shared" si="156"/>
        <v>#NUM!</v>
      </c>
      <c r="AC674" t="e">
        <f t="shared" si="157"/>
        <v>#NUM!</v>
      </c>
      <c r="AD674" t="e">
        <f t="shared" si="152"/>
        <v>#NUM!</v>
      </c>
    </row>
    <row r="675" spans="1:30" x14ac:dyDescent="0.35">
      <c r="A675">
        <v>44804</v>
      </c>
      <c r="B675" s="2">
        <v>44804</v>
      </c>
      <c r="C675" t="s">
        <v>18</v>
      </c>
      <c r="D675" t="s">
        <v>232</v>
      </c>
      <c r="E675" t="s">
        <v>133</v>
      </c>
      <c r="F675" t="s">
        <v>46</v>
      </c>
      <c r="G675">
        <v>8</v>
      </c>
      <c r="H675" t="s">
        <v>33</v>
      </c>
      <c r="I675" t="s">
        <v>64</v>
      </c>
      <c r="J675" t="s">
        <v>476</v>
      </c>
      <c r="K675" t="s">
        <v>235</v>
      </c>
      <c r="L675">
        <v>0.69299999999999995</v>
      </c>
      <c r="N675">
        <v>0</v>
      </c>
      <c r="O675" t="s">
        <v>200</v>
      </c>
      <c r="P675">
        <v>0.76500000000000001</v>
      </c>
      <c r="Q675">
        <v>-7.2000000000000064E-2</v>
      </c>
      <c r="S675">
        <v>0</v>
      </c>
      <c r="T675">
        <f t="shared" si="151"/>
        <v>0</v>
      </c>
      <c r="U675">
        <v>75.199999999999989</v>
      </c>
      <c r="V675">
        <f>U675/2</f>
        <v>37.599999999999994</v>
      </c>
      <c r="W675">
        <f>V675/10</f>
        <v>3.7599999999999993</v>
      </c>
      <c r="X675">
        <f t="shared" si="149"/>
        <v>44.414542783999984</v>
      </c>
      <c r="Y675">
        <f>(P675-L675)/L675</f>
        <v>0.103896103896104</v>
      </c>
      <c r="Z675">
        <f t="shared" si="154"/>
        <v>7.3279188739615102E-6</v>
      </c>
      <c r="AA675">
        <f t="shared" si="155"/>
        <v>7.3279188739615106</v>
      </c>
      <c r="AB675">
        <f t="shared" si="156"/>
        <v>3.2546616634524448E-8</v>
      </c>
      <c r="AC675">
        <f t="shared" si="157"/>
        <v>3.2546616634524447E-2</v>
      </c>
      <c r="AD675" t="e">
        <f t="shared" si="152"/>
        <v>#DIV/0!</v>
      </c>
    </row>
    <row r="676" spans="1:30" hidden="1" x14ac:dyDescent="0.35">
      <c r="A676">
        <v>44723</v>
      </c>
      <c r="B676" s="2">
        <v>44723</v>
      </c>
      <c r="C676" t="s">
        <v>18</v>
      </c>
      <c r="D676" t="s">
        <v>19</v>
      </c>
      <c r="E676" t="s">
        <v>133</v>
      </c>
      <c r="F676" t="s">
        <v>46</v>
      </c>
      <c r="G676">
        <v>9</v>
      </c>
      <c r="H676" t="s">
        <v>30</v>
      </c>
      <c r="I676" t="s">
        <v>137</v>
      </c>
      <c r="J676" t="s">
        <v>475</v>
      </c>
      <c r="K676" t="s">
        <v>138</v>
      </c>
      <c r="L676">
        <v>0.64500000000000002</v>
      </c>
      <c r="M676">
        <v>4.71</v>
      </c>
      <c r="N676">
        <v>-0.47099999999999997</v>
      </c>
      <c r="O676" t="s">
        <v>139</v>
      </c>
      <c r="P676">
        <v>0.65100000000000002</v>
      </c>
      <c r="Q676">
        <v>-6.0000000000000053E-3</v>
      </c>
      <c r="R676">
        <v>5.46</v>
      </c>
      <c r="S676">
        <v>-0.54600000000000004</v>
      </c>
      <c r="T676">
        <f t="shared" si="151"/>
        <v>-7.5000000000000067E-2</v>
      </c>
      <c r="U676">
        <v>30.75</v>
      </c>
      <c r="V676">
        <f>U676/(2*3.14)</f>
        <v>4.8964968152866239</v>
      </c>
      <c r="W676">
        <f>V676</f>
        <v>4.8964968152866239</v>
      </c>
      <c r="X676">
        <f t="shared" si="149"/>
        <v>75.321759867920605</v>
      </c>
      <c r="Y676">
        <f>(L676-P676)/P676</f>
        <v>-9.2165898617511607E-3</v>
      </c>
      <c r="Z676" t="e">
        <f t="shared" si="154"/>
        <v>#NUM!</v>
      </c>
      <c r="AA676" t="e">
        <f t="shared" si="155"/>
        <v>#NUM!</v>
      </c>
      <c r="AB676" t="e">
        <f t="shared" si="156"/>
        <v>#NUM!</v>
      </c>
      <c r="AC676" t="e">
        <f t="shared" si="157"/>
        <v>#NUM!</v>
      </c>
      <c r="AD676" t="e">
        <f t="shared" si="152"/>
        <v>#NUM!</v>
      </c>
    </row>
    <row r="677" spans="1:30" hidden="1" x14ac:dyDescent="0.35">
      <c r="A677">
        <v>44733</v>
      </c>
      <c r="B677" s="2">
        <v>44733</v>
      </c>
      <c r="C677" t="s">
        <v>18</v>
      </c>
      <c r="D677" t="s">
        <v>141</v>
      </c>
      <c r="E677" t="s">
        <v>133</v>
      </c>
      <c r="F677" t="s">
        <v>46</v>
      </c>
      <c r="G677">
        <v>2</v>
      </c>
      <c r="H677" t="s">
        <v>30</v>
      </c>
      <c r="I677" t="s">
        <v>137</v>
      </c>
      <c r="J677" t="s">
        <v>475</v>
      </c>
      <c r="K677" t="s">
        <v>142</v>
      </c>
      <c r="L677">
        <v>0.64700000000000002</v>
      </c>
      <c r="M677">
        <v>5.7</v>
      </c>
      <c r="N677">
        <v>-0.57000000000000006</v>
      </c>
      <c r="O677" t="s">
        <v>100</v>
      </c>
      <c r="P677">
        <v>0.73599999999999999</v>
      </c>
      <c r="Q677">
        <v>-8.8999999999999968E-2</v>
      </c>
      <c r="R677">
        <v>8.42</v>
      </c>
      <c r="S677">
        <v>-0.84199999999999997</v>
      </c>
      <c r="T677">
        <f t="shared" si="151"/>
        <v>-0.27199999999999991</v>
      </c>
      <c r="U677">
        <v>30.75</v>
      </c>
      <c r="V677">
        <f>U677/(2*3.14)</f>
        <v>4.8964968152866239</v>
      </c>
      <c r="W677">
        <f>V677</f>
        <v>4.8964968152866239</v>
      </c>
      <c r="X677">
        <f t="shared" si="149"/>
        <v>75.321759867920605</v>
      </c>
      <c r="Y677">
        <f>(P677-L677)/L677</f>
        <v>0.13755795981452854</v>
      </c>
      <c r="Z677">
        <f t="shared" si="154"/>
        <v>1.0351967266640995E-5</v>
      </c>
      <c r="AA677">
        <f t="shared" si="155"/>
        <v>10.351967266640994</v>
      </c>
      <c r="AB677">
        <f t="shared" si="156"/>
        <v>7.7972839261850751E-8</v>
      </c>
      <c r="AC677">
        <f t="shared" si="157"/>
        <v>7.7972839261850738E-2</v>
      </c>
      <c r="AD677">
        <f t="shared" si="152"/>
        <v>0.28666485022739252</v>
      </c>
    </row>
    <row r="678" spans="1:30" hidden="1" x14ac:dyDescent="0.35">
      <c r="A678">
        <v>44749</v>
      </c>
      <c r="B678" s="2">
        <v>44749</v>
      </c>
      <c r="C678" t="s">
        <v>18</v>
      </c>
      <c r="D678" t="s">
        <v>155</v>
      </c>
      <c r="E678" t="s">
        <v>133</v>
      </c>
      <c r="F678" t="s">
        <v>46</v>
      </c>
      <c r="G678">
        <v>2</v>
      </c>
      <c r="H678" t="s">
        <v>30</v>
      </c>
      <c r="I678" t="s">
        <v>137</v>
      </c>
      <c r="J678" t="s">
        <v>475</v>
      </c>
      <c r="K678" t="s">
        <v>173</v>
      </c>
      <c r="L678">
        <v>0.68799999999999994</v>
      </c>
      <c r="M678">
        <v>3.82</v>
      </c>
      <c r="N678">
        <v>-0.38200000000000001</v>
      </c>
      <c r="O678" t="s">
        <v>32</v>
      </c>
      <c r="P678">
        <v>0.76100000000000001</v>
      </c>
      <c r="Q678">
        <v>-7.3000000000000065E-2</v>
      </c>
      <c r="R678">
        <v>7.01</v>
      </c>
      <c r="S678">
        <v>-0.70099999999999996</v>
      </c>
      <c r="T678">
        <f t="shared" si="151"/>
        <v>-0.31899999999999995</v>
      </c>
      <c r="U678">
        <v>30.75</v>
      </c>
      <c r="V678">
        <f>U678/(2*3.14)</f>
        <v>4.8964968152866239</v>
      </c>
      <c r="W678">
        <f>V678</f>
        <v>4.8964968152866239</v>
      </c>
      <c r="X678">
        <f t="shared" si="149"/>
        <v>75.321759867920605</v>
      </c>
      <c r="Y678">
        <f>(P678-L678)/L678</f>
        <v>0.1061046511627908</v>
      </c>
      <c r="Z678">
        <f t="shared" si="154"/>
        <v>7.5201418864989709E-6</v>
      </c>
      <c r="AA678">
        <f t="shared" si="155"/>
        <v>7.5201418864989709</v>
      </c>
      <c r="AB678">
        <f t="shared" si="156"/>
        <v>5.6643032134756698E-8</v>
      </c>
      <c r="AC678">
        <f t="shared" si="157"/>
        <v>5.6643032134756695E-2</v>
      </c>
      <c r="AD678">
        <f t="shared" si="152"/>
        <v>0.17756436405879844</v>
      </c>
    </row>
    <row r="679" spans="1:30" hidden="1" x14ac:dyDescent="0.35">
      <c r="A679">
        <v>44764</v>
      </c>
      <c r="B679" s="2">
        <v>44764</v>
      </c>
      <c r="C679" t="s">
        <v>18</v>
      </c>
      <c r="D679" t="s">
        <v>181</v>
      </c>
      <c r="E679" t="s">
        <v>133</v>
      </c>
      <c r="F679" t="s">
        <v>46</v>
      </c>
      <c r="G679">
        <v>8</v>
      </c>
      <c r="H679" t="s">
        <v>30</v>
      </c>
      <c r="I679" t="s">
        <v>137</v>
      </c>
      <c r="J679" t="s">
        <v>475</v>
      </c>
      <c r="K679" t="s">
        <v>191</v>
      </c>
      <c r="L679">
        <v>0.69899999999999995</v>
      </c>
      <c r="M679">
        <v>6.92</v>
      </c>
      <c r="N679">
        <v>-0.69199999999999995</v>
      </c>
      <c r="O679" t="s">
        <v>189</v>
      </c>
      <c r="P679">
        <v>0.747</v>
      </c>
      <c r="Q679">
        <v>-4.8000000000000043E-2</v>
      </c>
      <c r="R679">
        <v>7.98</v>
      </c>
      <c r="S679">
        <v>-0.79800000000000004</v>
      </c>
      <c r="T679">
        <f t="shared" si="151"/>
        <v>-0.10600000000000009</v>
      </c>
      <c r="U679">
        <v>30.75</v>
      </c>
      <c r="V679">
        <f>U679/(2*3.14)</f>
        <v>4.8964968152866239</v>
      </c>
      <c r="W679">
        <f>V679</f>
        <v>4.8964968152866239</v>
      </c>
      <c r="X679">
        <f t="shared" si="149"/>
        <v>75.321759867920605</v>
      </c>
      <c r="Y679">
        <f>(L679-P679)/P679</f>
        <v>-6.4257028112449863E-2</v>
      </c>
      <c r="Z679" t="e">
        <f t="shared" si="154"/>
        <v>#NUM!</v>
      </c>
      <c r="AA679" t="e">
        <f t="shared" si="155"/>
        <v>#NUM!</v>
      </c>
      <c r="AB679" t="e">
        <f t="shared" si="156"/>
        <v>#NUM!</v>
      </c>
      <c r="AC679" t="e">
        <f t="shared" si="157"/>
        <v>#NUM!</v>
      </c>
      <c r="AD679" t="e">
        <f t="shared" si="152"/>
        <v>#NUM!</v>
      </c>
    </row>
    <row r="680" spans="1:30" hidden="1" x14ac:dyDescent="0.35">
      <c r="A680">
        <v>44776</v>
      </c>
      <c r="B680" s="2">
        <v>44776</v>
      </c>
      <c r="C680" t="s">
        <v>18</v>
      </c>
      <c r="D680" t="s">
        <v>196</v>
      </c>
      <c r="E680" t="s">
        <v>133</v>
      </c>
      <c r="F680" t="s">
        <v>46</v>
      </c>
      <c r="G680">
        <v>1</v>
      </c>
      <c r="H680" t="s">
        <v>30</v>
      </c>
      <c r="I680" t="s">
        <v>137</v>
      </c>
      <c r="J680" t="s">
        <v>475</v>
      </c>
      <c r="K680" t="s">
        <v>199</v>
      </c>
      <c r="L680">
        <v>0.64300000000000002</v>
      </c>
      <c r="M680">
        <v>4.54</v>
      </c>
      <c r="N680">
        <v>-0.45400000000000001</v>
      </c>
      <c r="O680" t="s">
        <v>200</v>
      </c>
      <c r="P680">
        <v>0.68700000000000006</v>
      </c>
      <c r="Q680">
        <v>-4.4000000000000039E-2</v>
      </c>
      <c r="R680">
        <v>5.93</v>
      </c>
      <c r="S680">
        <v>-0.59299999999999997</v>
      </c>
      <c r="T680">
        <f t="shared" si="151"/>
        <v>-0.13899999999999996</v>
      </c>
      <c r="U680">
        <v>103.375</v>
      </c>
      <c r="V680">
        <f>U680/2</f>
        <v>51.6875</v>
      </c>
      <c r="W680">
        <f>V680/10</f>
        <v>5.1687500000000002</v>
      </c>
      <c r="X680">
        <f t="shared" si="149"/>
        <v>83.930644808984383</v>
      </c>
      <c r="Y680">
        <f>(L680-P680)/P680</f>
        <v>-6.4046579330422182E-2</v>
      </c>
      <c r="Z680" t="e">
        <f t="shared" si="154"/>
        <v>#NUM!</v>
      </c>
      <c r="AA680" t="e">
        <f t="shared" si="155"/>
        <v>#NUM!</v>
      </c>
      <c r="AB680" t="e">
        <f t="shared" si="156"/>
        <v>#NUM!</v>
      </c>
      <c r="AC680" t="e">
        <f t="shared" si="157"/>
        <v>#NUM!</v>
      </c>
      <c r="AD680" t="e">
        <f t="shared" si="152"/>
        <v>#NUM!</v>
      </c>
    </row>
    <row r="681" spans="1:30" hidden="1" x14ac:dyDescent="0.35">
      <c r="A681">
        <v>44790</v>
      </c>
      <c r="B681" s="2">
        <v>44790</v>
      </c>
      <c r="C681" t="s">
        <v>18</v>
      </c>
      <c r="D681" t="s">
        <v>214</v>
      </c>
      <c r="E681" t="s">
        <v>133</v>
      </c>
      <c r="F681" t="s">
        <v>46</v>
      </c>
      <c r="G681">
        <v>2</v>
      </c>
      <c r="H681" t="s">
        <v>30</v>
      </c>
      <c r="I681" t="s">
        <v>137</v>
      </c>
      <c r="J681" t="s">
        <v>475</v>
      </c>
      <c r="K681" t="s">
        <v>216</v>
      </c>
      <c r="L681">
        <v>0.54100000000000004</v>
      </c>
      <c r="M681">
        <v>4.83</v>
      </c>
      <c r="N681">
        <v>-0.48299999999999998</v>
      </c>
      <c r="O681" t="s">
        <v>217</v>
      </c>
      <c r="P681">
        <v>0.55300000000000005</v>
      </c>
      <c r="Q681">
        <v>-1.2000000000000011E-2</v>
      </c>
      <c r="R681">
        <v>8.8699999999999992</v>
      </c>
      <c r="S681">
        <v>-0.8869999999999999</v>
      </c>
      <c r="T681">
        <f t="shared" si="151"/>
        <v>-0.40399999999999991</v>
      </c>
      <c r="U681">
        <v>103.375</v>
      </c>
      <c r="V681">
        <f>U681/2</f>
        <v>51.6875</v>
      </c>
      <c r="W681">
        <f>V681/10</f>
        <v>5.1687500000000002</v>
      </c>
      <c r="X681">
        <f t="shared" si="149"/>
        <v>83.930644808984383</v>
      </c>
      <c r="Y681">
        <f>(L681-P681)/P681</f>
        <v>-2.1699819168173616E-2</v>
      </c>
      <c r="Z681" t="e">
        <f t="shared" si="154"/>
        <v>#NUM!</v>
      </c>
      <c r="AA681" t="e">
        <f t="shared" si="155"/>
        <v>#NUM!</v>
      </c>
      <c r="AB681" t="e">
        <f t="shared" si="156"/>
        <v>#NUM!</v>
      </c>
      <c r="AC681" t="e">
        <f t="shared" si="157"/>
        <v>#NUM!</v>
      </c>
      <c r="AD681" t="e">
        <f t="shared" si="152"/>
        <v>#NUM!</v>
      </c>
    </row>
    <row r="682" spans="1:30" x14ac:dyDescent="0.35">
      <c r="A682">
        <v>44804</v>
      </c>
      <c r="B682" s="2">
        <v>44804</v>
      </c>
      <c r="C682" t="s">
        <v>18</v>
      </c>
      <c r="D682" t="s">
        <v>232</v>
      </c>
      <c r="E682" t="s">
        <v>133</v>
      </c>
      <c r="F682" t="s">
        <v>46</v>
      </c>
      <c r="G682">
        <v>6</v>
      </c>
      <c r="H682" t="s">
        <v>30</v>
      </c>
      <c r="I682" t="s">
        <v>137</v>
      </c>
      <c r="J682" t="s">
        <v>475</v>
      </c>
      <c r="K682" t="s">
        <v>235</v>
      </c>
      <c r="L682">
        <v>0.48899999999999999</v>
      </c>
      <c r="M682">
        <v>7.98</v>
      </c>
      <c r="N682">
        <v>-0.79800000000000004</v>
      </c>
      <c r="O682" t="s">
        <v>200</v>
      </c>
      <c r="P682">
        <v>0.52600000000000002</v>
      </c>
      <c r="Q682">
        <v>-3.7000000000000033E-2</v>
      </c>
      <c r="R682">
        <v>7.23</v>
      </c>
      <c r="S682">
        <v>-0.72300000000000009</v>
      </c>
      <c r="T682">
        <f t="shared" si="151"/>
        <v>7.4999999999999956E-2</v>
      </c>
      <c r="U682">
        <v>103.375</v>
      </c>
      <c r="V682">
        <f>U682/2</f>
        <v>51.6875</v>
      </c>
      <c r="W682">
        <f>V682/10</f>
        <v>5.1687500000000002</v>
      </c>
      <c r="X682">
        <f t="shared" si="149"/>
        <v>83.930644808984383</v>
      </c>
      <c r="Y682">
        <f>(L682-P682)/P682</f>
        <v>-7.0342205323193976E-2</v>
      </c>
      <c r="Z682" t="e">
        <f t="shared" si="154"/>
        <v>#NUM!</v>
      </c>
      <c r="AA682" t="e">
        <f t="shared" si="155"/>
        <v>#NUM!</v>
      </c>
      <c r="AB682" t="e">
        <f t="shared" si="156"/>
        <v>#NUM!</v>
      </c>
      <c r="AC682" t="e">
        <f t="shared" si="157"/>
        <v>#NUM!</v>
      </c>
      <c r="AD682" t="e">
        <f t="shared" si="152"/>
        <v>#NUM!</v>
      </c>
    </row>
    <row r="683" spans="1:30" hidden="1" x14ac:dyDescent="0.35">
      <c r="A683">
        <v>44723</v>
      </c>
      <c r="B683" s="2">
        <v>44723</v>
      </c>
      <c r="C683" t="s">
        <v>18</v>
      </c>
      <c r="D683" t="s">
        <v>19</v>
      </c>
      <c r="E683" t="s">
        <v>133</v>
      </c>
      <c r="F683" t="s">
        <v>46</v>
      </c>
      <c r="G683">
        <v>12</v>
      </c>
      <c r="H683" t="s">
        <v>22</v>
      </c>
      <c r="I683" t="s">
        <v>93</v>
      </c>
      <c r="J683" t="s">
        <v>474</v>
      </c>
      <c r="K683" t="s">
        <v>138</v>
      </c>
      <c r="L683">
        <v>0.72</v>
      </c>
      <c r="M683">
        <v>5.69</v>
      </c>
      <c r="N683">
        <v>-0.56900000000000006</v>
      </c>
      <c r="O683" t="s">
        <v>139</v>
      </c>
      <c r="P683">
        <v>0.68600000000000005</v>
      </c>
      <c r="Q683">
        <v>3.3999999999999919E-2</v>
      </c>
      <c r="R683">
        <v>13.19</v>
      </c>
      <c r="S683">
        <v>-1.319</v>
      </c>
      <c r="T683">
        <f t="shared" si="151"/>
        <v>-0.74999999999999989</v>
      </c>
      <c r="U683">
        <v>9.25</v>
      </c>
      <c r="V683">
        <f>U683/(2*3.14)</f>
        <v>1.4729299363057324</v>
      </c>
      <c r="W683">
        <f>V683</f>
        <v>1.4729299363057324</v>
      </c>
      <c r="X683">
        <f t="shared" si="149"/>
        <v>6.8157504963436644</v>
      </c>
      <c r="Y683">
        <f>(P683-L683)/L683</f>
        <v>-4.722222222222211E-2</v>
      </c>
      <c r="Z683" t="e">
        <f t="shared" si="154"/>
        <v>#NUM!</v>
      </c>
      <c r="AA683" t="e">
        <f t="shared" si="155"/>
        <v>#NUM!</v>
      </c>
      <c r="AB683" t="e">
        <f t="shared" si="156"/>
        <v>#NUM!</v>
      </c>
      <c r="AC683" t="e">
        <f t="shared" si="157"/>
        <v>#NUM!</v>
      </c>
      <c r="AD683" t="e">
        <f t="shared" si="152"/>
        <v>#NUM!</v>
      </c>
    </row>
    <row r="684" spans="1:30" hidden="1" x14ac:dyDescent="0.35">
      <c r="A684">
        <v>44733</v>
      </c>
      <c r="B684" s="2">
        <v>44733</v>
      </c>
      <c r="C684" t="s">
        <v>18</v>
      </c>
      <c r="D684" t="s">
        <v>141</v>
      </c>
      <c r="E684" t="s">
        <v>133</v>
      </c>
      <c r="F684" t="s">
        <v>46</v>
      </c>
      <c r="G684">
        <v>11</v>
      </c>
      <c r="H684" t="s">
        <v>22</v>
      </c>
      <c r="I684" t="s">
        <v>93</v>
      </c>
      <c r="J684" t="s">
        <v>474</v>
      </c>
      <c r="K684" t="s">
        <v>143</v>
      </c>
      <c r="L684">
        <v>0.72499999999999998</v>
      </c>
      <c r="M684">
        <v>10.73</v>
      </c>
      <c r="N684">
        <v>-1.073</v>
      </c>
      <c r="O684" t="s">
        <v>144</v>
      </c>
      <c r="P684">
        <v>0.72</v>
      </c>
      <c r="Q684">
        <v>5.0000000000000044E-3</v>
      </c>
      <c r="R684">
        <v>21.32</v>
      </c>
      <c r="S684">
        <v>-2.1320000000000001</v>
      </c>
      <c r="T684">
        <f t="shared" si="151"/>
        <v>-1.0590000000000002</v>
      </c>
      <c r="U684">
        <v>9.25</v>
      </c>
      <c r="V684">
        <f>U684/(2*3.14)</f>
        <v>1.4729299363057324</v>
      </c>
      <c r="W684">
        <f>V684</f>
        <v>1.4729299363057324</v>
      </c>
      <c r="X684">
        <f t="shared" si="149"/>
        <v>6.8157504963436644</v>
      </c>
      <c r="Y684">
        <f t="shared" ref="Y684:Y690" si="158">(L684-P684)/P684</f>
        <v>6.944444444444451E-3</v>
      </c>
      <c r="Z684">
        <f t="shared" si="154"/>
        <v>2.6218191642376052E-7</v>
      </c>
      <c r="AA684">
        <f t="shared" si="155"/>
        <v>0.26218191642376054</v>
      </c>
      <c r="AB684">
        <f t="shared" si="156"/>
        <v>1.7869665269975788E-10</v>
      </c>
      <c r="AC684">
        <f t="shared" si="157"/>
        <v>1.786966526997579E-4</v>
      </c>
      <c r="AD684">
        <f t="shared" si="152"/>
        <v>1.6874093739353908E-4</v>
      </c>
    </row>
    <row r="685" spans="1:30" hidden="1" x14ac:dyDescent="0.35">
      <c r="A685">
        <v>44750</v>
      </c>
      <c r="B685" s="2">
        <v>44750</v>
      </c>
      <c r="C685" t="s">
        <v>18</v>
      </c>
      <c r="D685" t="s">
        <v>155</v>
      </c>
      <c r="E685" t="s">
        <v>133</v>
      </c>
      <c r="F685" t="s">
        <v>46</v>
      </c>
      <c r="G685">
        <v>8</v>
      </c>
      <c r="H685" t="s">
        <v>22</v>
      </c>
      <c r="I685" t="s">
        <v>93</v>
      </c>
      <c r="J685" t="s">
        <v>474</v>
      </c>
      <c r="K685" t="s">
        <v>177</v>
      </c>
      <c r="L685">
        <v>0.77800000000000002</v>
      </c>
      <c r="M685">
        <v>17.87</v>
      </c>
      <c r="N685">
        <v>-1.7870000000000001</v>
      </c>
      <c r="O685" t="s">
        <v>178</v>
      </c>
      <c r="P685">
        <v>0.75700000000000001</v>
      </c>
      <c r="Q685">
        <v>2.1000000000000019E-2</v>
      </c>
      <c r="R685">
        <v>28.81</v>
      </c>
      <c r="S685">
        <v>-2.8809999999999998</v>
      </c>
      <c r="T685">
        <f t="shared" si="151"/>
        <v>-1.0939999999999996</v>
      </c>
      <c r="U685">
        <v>9.25</v>
      </c>
      <c r="V685">
        <f>U685/(2*3.14)</f>
        <v>1.4729299363057324</v>
      </c>
      <c r="W685">
        <f>V685</f>
        <v>1.4729299363057324</v>
      </c>
      <c r="X685">
        <f t="shared" si="149"/>
        <v>6.8157504963436644</v>
      </c>
      <c r="Y685">
        <f t="shared" si="158"/>
        <v>2.7741083223249693E-2</v>
      </c>
      <c r="Z685">
        <f t="shared" si="154"/>
        <v>1.4422212343404887E-6</v>
      </c>
      <c r="AA685">
        <f t="shared" si="155"/>
        <v>1.4422212343404888</v>
      </c>
      <c r="AB685">
        <f t="shared" si="156"/>
        <v>9.8298200937935575E-10</v>
      </c>
      <c r="AC685">
        <f t="shared" si="157"/>
        <v>9.8298200937935588E-4</v>
      </c>
      <c r="AD685">
        <f t="shared" si="152"/>
        <v>8.9852103233944807E-4</v>
      </c>
    </row>
    <row r="686" spans="1:30" hidden="1" x14ac:dyDescent="0.35">
      <c r="A686">
        <v>44764</v>
      </c>
      <c r="B686" s="2">
        <v>44764</v>
      </c>
      <c r="C686" t="s">
        <v>18</v>
      </c>
      <c r="D686" t="s">
        <v>181</v>
      </c>
      <c r="E686" t="s">
        <v>133</v>
      </c>
      <c r="F686" t="s">
        <v>46</v>
      </c>
      <c r="G686">
        <v>1</v>
      </c>
      <c r="H686" t="s">
        <v>22</v>
      </c>
      <c r="I686" t="s">
        <v>93</v>
      </c>
      <c r="J686" t="s">
        <v>474</v>
      </c>
      <c r="K686" t="s">
        <v>191</v>
      </c>
      <c r="L686">
        <v>0.80400000000000005</v>
      </c>
      <c r="N686">
        <v>0</v>
      </c>
      <c r="O686" t="s">
        <v>189</v>
      </c>
      <c r="P686">
        <v>0.79</v>
      </c>
      <c r="Q686">
        <v>1.4000000000000012E-2</v>
      </c>
      <c r="S686">
        <v>0</v>
      </c>
      <c r="T686">
        <f t="shared" si="151"/>
        <v>0</v>
      </c>
      <c r="U686">
        <v>9.25</v>
      </c>
      <c r="V686">
        <f>U686/(2*3.14)</f>
        <v>1.4729299363057324</v>
      </c>
      <c r="W686">
        <f>V686</f>
        <v>1.4729299363057324</v>
      </c>
      <c r="X686">
        <f t="shared" si="149"/>
        <v>6.8157504963436644</v>
      </c>
      <c r="Y686">
        <f t="shared" si="158"/>
        <v>1.7721518987341787E-2</v>
      </c>
      <c r="Z686">
        <f t="shared" si="154"/>
        <v>8.3071418028836318E-7</v>
      </c>
      <c r="AA686">
        <f t="shared" si="155"/>
        <v>0.83071418028836319</v>
      </c>
      <c r="AB686">
        <f t="shared" si="156"/>
        <v>5.6619405866201311E-10</v>
      </c>
      <c r="AC686">
        <f t="shared" si="157"/>
        <v>5.6619405866201319E-4</v>
      </c>
      <c r="AD686" t="e">
        <f t="shared" si="152"/>
        <v>#DIV/0!</v>
      </c>
    </row>
    <row r="687" spans="1:30" hidden="1" x14ac:dyDescent="0.35">
      <c r="A687">
        <v>44776</v>
      </c>
      <c r="B687" s="2">
        <v>44776</v>
      </c>
      <c r="C687" t="s">
        <v>18</v>
      </c>
      <c r="D687" t="s">
        <v>196</v>
      </c>
      <c r="E687" t="s">
        <v>133</v>
      </c>
      <c r="F687" t="s">
        <v>46</v>
      </c>
      <c r="G687">
        <v>7</v>
      </c>
      <c r="H687" t="s">
        <v>22</v>
      </c>
      <c r="I687" t="s">
        <v>93</v>
      </c>
      <c r="J687" t="s">
        <v>474</v>
      </c>
      <c r="K687" t="s">
        <v>199</v>
      </c>
      <c r="L687">
        <v>0.71499999999999997</v>
      </c>
      <c r="M687">
        <v>6.84</v>
      </c>
      <c r="N687">
        <v>-0.68399999999999994</v>
      </c>
      <c r="O687" t="s">
        <v>200</v>
      </c>
      <c r="P687">
        <v>0.72899999999999998</v>
      </c>
      <c r="Q687">
        <v>-1.4000000000000012E-2</v>
      </c>
      <c r="R687">
        <v>22.34</v>
      </c>
      <c r="S687">
        <v>-2.234</v>
      </c>
      <c r="T687">
        <f t="shared" ref="T687:T716" si="159">S687-N687</f>
        <v>-1.55</v>
      </c>
      <c r="U687">
        <v>28.65</v>
      </c>
      <c r="V687">
        <f>U687/2</f>
        <v>14.324999999999999</v>
      </c>
      <c r="W687">
        <f>V687/10</f>
        <v>1.4324999999999999</v>
      </c>
      <c r="X687">
        <f t="shared" si="149"/>
        <v>6.4467193944374985</v>
      </c>
      <c r="Y687">
        <f t="shared" si="158"/>
        <v>-1.9204389574759964E-2</v>
      </c>
      <c r="Z687" t="e">
        <f t="shared" si="154"/>
        <v>#NUM!</v>
      </c>
      <c r="AA687" t="e">
        <f t="shared" si="155"/>
        <v>#NUM!</v>
      </c>
      <c r="AB687" t="e">
        <f t="shared" si="156"/>
        <v>#NUM!</v>
      </c>
      <c r="AC687" t="e">
        <f t="shared" si="157"/>
        <v>#NUM!</v>
      </c>
      <c r="AD687" t="e">
        <f t="shared" si="152"/>
        <v>#NUM!</v>
      </c>
    </row>
    <row r="688" spans="1:30" hidden="1" x14ac:dyDescent="0.35">
      <c r="A688">
        <v>44790</v>
      </c>
      <c r="B688" s="2">
        <v>44790</v>
      </c>
      <c r="C688" t="s">
        <v>18</v>
      </c>
      <c r="D688" t="s">
        <v>214</v>
      </c>
      <c r="E688" t="s">
        <v>133</v>
      </c>
      <c r="F688" t="s">
        <v>46</v>
      </c>
      <c r="G688">
        <v>16</v>
      </c>
      <c r="H688" t="s">
        <v>22</v>
      </c>
      <c r="I688" t="s">
        <v>93</v>
      </c>
      <c r="J688" t="s">
        <v>474</v>
      </c>
      <c r="K688" t="s">
        <v>188</v>
      </c>
      <c r="L688">
        <v>0.72399999999999998</v>
      </c>
      <c r="M688">
        <v>18.02</v>
      </c>
      <c r="N688">
        <v>-1.802</v>
      </c>
      <c r="O688" t="s">
        <v>218</v>
      </c>
      <c r="P688">
        <v>0.755</v>
      </c>
      <c r="Q688">
        <v>-3.1000000000000028E-2</v>
      </c>
      <c r="R688">
        <v>31.56</v>
      </c>
      <c r="S688">
        <v>-3.1559999999999997</v>
      </c>
      <c r="T688">
        <f t="shared" si="159"/>
        <v>-1.3539999999999996</v>
      </c>
      <c r="U688">
        <v>28.65</v>
      </c>
      <c r="V688">
        <f>U688/2</f>
        <v>14.324999999999999</v>
      </c>
      <c r="W688">
        <f>V688/10</f>
        <v>1.4324999999999999</v>
      </c>
      <c r="X688">
        <f t="shared" si="149"/>
        <v>6.4467193944374985</v>
      </c>
      <c r="Y688">
        <f t="shared" si="158"/>
        <v>-4.1059602649006662E-2</v>
      </c>
      <c r="Z688" t="e">
        <f t="shared" si="154"/>
        <v>#NUM!</v>
      </c>
      <c r="AA688" t="e">
        <f t="shared" si="155"/>
        <v>#NUM!</v>
      </c>
      <c r="AB688" t="e">
        <f t="shared" si="156"/>
        <v>#NUM!</v>
      </c>
      <c r="AC688" t="e">
        <f t="shared" si="157"/>
        <v>#NUM!</v>
      </c>
      <c r="AD688" t="e">
        <f t="shared" si="152"/>
        <v>#NUM!</v>
      </c>
    </row>
    <row r="689" spans="1:30" x14ac:dyDescent="0.35">
      <c r="A689">
        <v>44804</v>
      </c>
      <c r="B689" s="2">
        <v>44804</v>
      </c>
      <c r="C689" t="s">
        <v>18</v>
      </c>
      <c r="D689" t="s">
        <v>232</v>
      </c>
      <c r="E689" t="s">
        <v>133</v>
      </c>
      <c r="F689" t="s">
        <v>46</v>
      </c>
      <c r="G689">
        <v>3</v>
      </c>
      <c r="H689" t="s">
        <v>22</v>
      </c>
      <c r="I689" t="s">
        <v>93</v>
      </c>
      <c r="J689" t="s">
        <v>474</v>
      </c>
      <c r="K689" t="s">
        <v>235</v>
      </c>
      <c r="L689">
        <v>0.76900000000000002</v>
      </c>
      <c r="M689">
        <v>17.559999999999999</v>
      </c>
      <c r="N689">
        <v>-1.7559999999999998</v>
      </c>
      <c r="O689" t="s">
        <v>200</v>
      </c>
      <c r="P689">
        <v>0.78400000000000003</v>
      </c>
      <c r="Q689">
        <v>-1.5000000000000013E-2</v>
      </c>
      <c r="R689">
        <v>28.51</v>
      </c>
      <c r="S689">
        <v>-2.851</v>
      </c>
      <c r="T689">
        <f t="shared" si="159"/>
        <v>-1.0950000000000002</v>
      </c>
      <c r="U689">
        <v>28.65</v>
      </c>
      <c r="V689">
        <f>U689/2</f>
        <v>14.324999999999999</v>
      </c>
      <c r="W689">
        <f>V689/10</f>
        <v>1.4324999999999999</v>
      </c>
      <c r="X689">
        <f t="shared" si="149"/>
        <v>6.4467193944374985</v>
      </c>
      <c r="Y689">
        <f t="shared" si="158"/>
        <v>-1.9132653061224508E-2</v>
      </c>
      <c r="Z689" t="e">
        <f t="shared" si="154"/>
        <v>#NUM!</v>
      </c>
      <c r="AA689" t="e">
        <f t="shared" si="155"/>
        <v>#NUM!</v>
      </c>
      <c r="AB689" t="e">
        <f t="shared" si="156"/>
        <v>#NUM!</v>
      </c>
      <c r="AC689" t="e">
        <f t="shared" si="157"/>
        <v>#NUM!</v>
      </c>
      <c r="AD689" t="e">
        <f t="shared" si="152"/>
        <v>#NUM!</v>
      </c>
    </row>
    <row r="690" spans="1:30" hidden="1" x14ac:dyDescent="0.35">
      <c r="A690">
        <v>44723</v>
      </c>
      <c r="B690" s="2">
        <v>44723</v>
      </c>
      <c r="C690" t="s">
        <v>18</v>
      </c>
      <c r="D690" t="s">
        <v>19</v>
      </c>
      <c r="E690" t="s">
        <v>133</v>
      </c>
      <c r="F690" t="s">
        <v>46</v>
      </c>
      <c r="G690">
        <v>3</v>
      </c>
      <c r="H690" t="s">
        <v>22</v>
      </c>
      <c r="I690" t="s">
        <v>102</v>
      </c>
      <c r="J690" t="s">
        <v>473</v>
      </c>
      <c r="K690" t="s">
        <v>134</v>
      </c>
      <c r="L690">
        <v>0.71099999999999997</v>
      </c>
      <c r="M690">
        <v>8.89</v>
      </c>
      <c r="N690">
        <v>-0.88900000000000001</v>
      </c>
      <c r="O690" t="s">
        <v>135</v>
      </c>
      <c r="P690">
        <v>0.64800000000000002</v>
      </c>
      <c r="Q690">
        <v>6.2999999999999945E-2</v>
      </c>
      <c r="R690">
        <v>19.86</v>
      </c>
      <c r="S690">
        <v>-1.986</v>
      </c>
      <c r="T690">
        <f t="shared" si="159"/>
        <v>-1.097</v>
      </c>
      <c r="U690">
        <v>14.5</v>
      </c>
      <c r="V690">
        <f>U690/(2*3.14)</f>
        <v>2.3089171974522293</v>
      </c>
      <c r="W690">
        <f>V690</f>
        <v>2.3089171974522293</v>
      </c>
      <c r="X690">
        <f t="shared" si="149"/>
        <v>16.748126128341923</v>
      </c>
      <c r="Y690">
        <f t="shared" si="158"/>
        <v>9.722222222222214E-2</v>
      </c>
      <c r="Z690">
        <f t="shared" si="154"/>
        <v>6.7528382236740597E-6</v>
      </c>
      <c r="AA690">
        <f t="shared" si="155"/>
        <v>6.7528382236740594</v>
      </c>
      <c r="AB690">
        <f t="shared" si="156"/>
        <v>1.1309738629438158E-8</v>
      </c>
      <c r="AC690">
        <f t="shared" si="157"/>
        <v>1.1309738629438158E-2</v>
      </c>
      <c r="AD690">
        <f t="shared" si="152"/>
        <v>1.0309697930207983E-2</v>
      </c>
    </row>
    <row r="691" spans="1:30" hidden="1" x14ac:dyDescent="0.35">
      <c r="A691">
        <v>44733</v>
      </c>
      <c r="B691" s="2">
        <v>44733</v>
      </c>
      <c r="C691" t="s">
        <v>18</v>
      </c>
      <c r="D691" t="s">
        <v>141</v>
      </c>
      <c r="E691" t="s">
        <v>133</v>
      </c>
      <c r="F691" t="s">
        <v>46</v>
      </c>
      <c r="G691">
        <v>3</v>
      </c>
      <c r="H691" t="s">
        <v>22</v>
      </c>
      <c r="I691" t="s">
        <v>102</v>
      </c>
      <c r="J691" t="s">
        <v>473</v>
      </c>
      <c r="K691" t="s">
        <v>142</v>
      </c>
      <c r="L691">
        <v>0.72099999999999997</v>
      </c>
      <c r="M691">
        <v>12.63</v>
      </c>
      <c r="N691">
        <v>-1.2630000000000001</v>
      </c>
      <c r="O691" t="s">
        <v>100</v>
      </c>
      <c r="P691">
        <v>0.66700000000000004</v>
      </c>
      <c r="Q691">
        <v>5.3999999999999937E-2</v>
      </c>
      <c r="R691">
        <v>24.69</v>
      </c>
      <c r="S691">
        <v>-2.4690000000000003</v>
      </c>
      <c r="T691">
        <f t="shared" si="159"/>
        <v>-1.2060000000000002</v>
      </c>
      <c r="U691">
        <v>14.5</v>
      </c>
      <c r="V691">
        <f>U691/(2*3.14)</f>
        <v>2.3089171974522293</v>
      </c>
      <c r="W691">
        <f>V691</f>
        <v>2.3089171974522293</v>
      </c>
      <c r="X691">
        <f t="shared" si="149"/>
        <v>16.748126128341923</v>
      </c>
      <c r="Y691" t="s">
        <v>50</v>
      </c>
      <c r="Z691" t="s">
        <v>50</v>
      </c>
      <c r="AA691" t="s">
        <v>50</v>
      </c>
      <c r="AB691" t="s">
        <v>50</v>
      </c>
      <c r="AC691" t="s">
        <v>50</v>
      </c>
      <c r="AD691" t="e">
        <f t="shared" si="152"/>
        <v>#VALUE!</v>
      </c>
    </row>
    <row r="692" spans="1:30" hidden="1" x14ac:dyDescent="0.35">
      <c r="A692">
        <v>44749</v>
      </c>
      <c r="B692" s="2">
        <v>44749</v>
      </c>
      <c r="C692" t="s">
        <v>18</v>
      </c>
      <c r="D692" t="s">
        <v>155</v>
      </c>
      <c r="E692" t="s">
        <v>133</v>
      </c>
      <c r="F692" t="s">
        <v>46</v>
      </c>
      <c r="G692">
        <v>1</v>
      </c>
      <c r="H692" t="s">
        <v>22</v>
      </c>
      <c r="I692" t="s">
        <v>102</v>
      </c>
      <c r="J692" t="s">
        <v>473</v>
      </c>
      <c r="K692" t="s">
        <v>173</v>
      </c>
      <c r="L692">
        <v>0.77100000000000002</v>
      </c>
      <c r="M692">
        <v>17.75</v>
      </c>
      <c r="N692">
        <v>-1.7749999999999999</v>
      </c>
      <c r="O692" t="s">
        <v>32</v>
      </c>
      <c r="P692">
        <v>0.67400000000000004</v>
      </c>
      <c r="Q692">
        <v>9.6999999999999975E-2</v>
      </c>
      <c r="R692">
        <v>3.68</v>
      </c>
      <c r="S692">
        <v>-0.36799999999999999</v>
      </c>
      <c r="T692">
        <f t="shared" si="159"/>
        <v>1.407</v>
      </c>
      <c r="U692">
        <v>14.5</v>
      </c>
      <c r="V692">
        <f>U692/(2*3.14)</f>
        <v>2.3089171974522293</v>
      </c>
      <c r="W692">
        <f>V692</f>
        <v>2.3089171974522293</v>
      </c>
      <c r="X692">
        <f t="shared" si="149"/>
        <v>16.748126128341923</v>
      </c>
      <c r="Y692">
        <f>(L692-P692)/P692</f>
        <v>0.14391691394658748</v>
      </c>
      <c r="Z692">
        <f t="shared" ref="Z692:Z716" si="160">119*(10^-6)*(Y692^1.231)</f>
        <v>1.0944165039346632E-5</v>
      </c>
      <c r="AA692">
        <f t="shared" ref="AA692:AA716" si="161">Z692*10^6</f>
        <v>10.944165039346633</v>
      </c>
      <c r="AB692">
        <f t="shared" ref="AB692:AB716" si="162">Z692*(X692/10000)</f>
        <v>1.8329425644836754E-8</v>
      </c>
      <c r="AC692">
        <f t="shared" ref="AC692:AC716" si="163">AA692*(X692/10000)</f>
        <v>1.8329425644836757E-2</v>
      </c>
      <c r="AD692">
        <f t="shared" ref="AD692:AD716" si="164">AC692/ABS(T692)</f>
        <v>1.3027310337481703E-2</v>
      </c>
    </row>
    <row r="693" spans="1:30" hidden="1" x14ac:dyDescent="0.35">
      <c r="A693">
        <v>44764</v>
      </c>
      <c r="B693" s="2">
        <v>44764</v>
      </c>
      <c r="C693" t="s">
        <v>18</v>
      </c>
      <c r="D693" t="s">
        <v>181</v>
      </c>
      <c r="E693" t="s">
        <v>133</v>
      </c>
      <c r="F693" t="s">
        <v>46</v>
      </c>
      <c r="G693">
        <v>3</v>
      </c>
      <c r="H693" t="s">
        <v>22</v>
      </c>
      <c r="I693" t="s">
        <v>102</v>
      </c>
      <c r="J693" t="s">
        <v>473</v>
      </c>
      <c r="K693" t="s">
        <v>191</v>
      </c>
      <c r="L693">
        <v>0.79200000000000004</v>
      </c>
      <c r="M693">
        <v>29.21</v>
      </c>
      <c r="N693">
        <v>-2.9210000000000003</v>
      </c>
      <c r="O693" t="s">
        <v>192</v>
      </c>
      <c r="P693">
        <v>0.68300000000000005</v>
      </c>
      <c r="Q693">
        <v>0.10899999999999999</v>
      </c>
      <c r="R693">
        <v>41.23</v>
      </c>
      <c r="S693">
        <v>-4.1229999999999993</v>
      </c>
      <c r="T693">
        <f t="shared" si="159"/>
        <v>-1.2019999999999991</v>
      </c>
      <c r="U693">
        <v>14.5</v>
      </c>
      <c r="V693">
        <f>U693/(2*3.14)</f>
        <v>2.3089171974522293</v>
      </c>
      <c r="W693">
        <f>V693</f>
        <v>2.3089171974522293</v>
      </c>
      <c r="X693">
        <f t="shared" si="149"/>
        <v>16.748126128341923</v>
      </c>
      <c r="Y693">
        <f>(L693-P693)/P693</f>
        <v>0.15959004392386528</v>
      </c>
      <c r="Z693">
        <f t="shared" si="160"/>
        <v>1.2429312123957316E-5</v>
      </c>
      <c r="AA693">
        <f t="shared" si="161"/>
        <v>12.429312123957317</v>
      </c>
      <c r="AB693">
        <f t="shared" si="162"/>
        <v>2.0816768714056658E-8</v>
      </c>
      <c r="AC693">
        <f t="shared" si="163"/>
        <v>2.081676871405666E-2</v>
      </c>
      <c r="AD693">
        <f t="shared" si="164"/>
        <v>1.7318443189731011E-2</v>
      </c>
    </row>
    <row r="694" spans="1:30" hidden="1" x14ac:dyDescent="0.35">
      <c r="A694">
        <v>44776</v>
      </c>
      <c r="B694" s="2">
        <v>44776</v>
      </c>
      <c r="C694" t="s">
        <v>18</v>
      </c>
      <c r="D694" t="s">
        <v>196</v>
      </c>
      <c r="E694" t="s">
        <v>133</v>
      </c>
      <c r="F694" t="s">
        <v>46</v>
      </c>
      <c r="G694">
        <v>4</v>
      </c>
      <c r="H694" t="s">
        <v>22</v>
      </c>
      <c r="I694" t="s">
        <v>102</v>
      </c>
      <c r="J694" t="s">
        <v>473</v>
      </c>
      <c r="K694" t="s">
        <v>199</v>
      </c>
      <c r="L694">
        <v>0.74199999999999999</v>
      </c>
      <c r="M694">
        <v>3.88</v>
      </c>
      <c r="N694">
        <v>-0.38800000000000001</v>
      </c>
      <c r="O694" t="s">
        <v>200</v>
      </c>
      <c r="P694">
        <v>0.63700000000000001</v>
      </c>
      <c r="Q694">
        <v>0.10499999999999998</v>
      </c>
      <c r="R694">
        <v>11.61</v>
      </c>
      <c r="S694">
        <v>-1.161</v>
      </c>
      <c r="T694">
        <f t="shared" si="159"/>
        <v>-0.77300000000000002</v>
      </c>
      <c r="U694">
        <v>46.4</v>
      </c>
      <c r="V694">
        <f>U694/2</f>
        <v>23.2</v>
      </c>
      <c r="W694">
        <f>V694/10</f>
        <v>2.3199999999999998</v>
      </c>
      <c r="X694">
        <f t="shared" si="149"/>
        <v>16.909294015999997</v>
      </c>
      <c r="Y694">
        <f>(L694-P694)/P694</f>
        <v>0.1648351648351648</v>
      </c>
      <c r="Z694">
        <f t="shared" si="160"/>
        <v>1.293407417827686E-5</v>
      </c>
      <c r="AA694">
        <f t="shared" si="161"/>
        <v>12.934074178276861</v>
      </c>
      <c r="AB694">
        <f t="shared" si="162"/>
        <v>2.1870606310523699E-8</v>
      </c>
      <c r="AC694">
        <f t="shared" si="163"/>
        <v>2.1870606310523698E-2</v>
      </c>
      <c r="AD694">
        <f t="shared" si="164"/>
        <v>2.8293151760056531E-2</v>
      </c>
    </row>
    <row r="695" spans="1:30" hidden="1" x14ac:dyDescent="0.35">
      <c r="A695">
        <v>44790</v>
      </c>
      <c r="B695" s="2">
        <v>44790</v>
      </c>
      <c r="C695" t="s">
        <v>18</v>
      </c>
      <c r="D695" t="s">
        <v>214</v>
      </c>
      <c r="E695" t="s">
        <v>133</v>
      </c>
      <c r="F695" t="s">
        <v>46</v>
      </c>
      <c r="G695">
        <v>3</v>
      </c>
      <c r="H695" t="s">
        <v>22</v>
      </c>
      <c r="I695" t="s">
        <v>102</v>
      </c>
      <c r="J695" t="s">
        <v>473</v>
      </c>
      <c r="K695" t="s">
        <v>216</v>
      </c>
      <c r="L695">
        <v>0.77600000000000002</v>
      </c>
      <c r="M695">
        <v>24.08</v>
      </c>
      <c r="N695">
        <v>-2.4079999999999999</v>
      </c>
      <c r="O695" t="s">
        <v>217</v>
      </c>
      <c r="P695">
        <v>0.67300000000000004</v>
      </c>
      <c r="Q695">
        <v>0.10299999999999998</v>
      </c>
      <c r="R695">
        <v>31.52</v>
      </c>
      <c r="S695">
        <v>-3.1520000000000001</v>
      </c>
      <c r="T695">
        <f t="shared" si="159"/>
        <v>-0.74400000000000022</v>
      </c>
      <c r="U695">
        <v>46.4</v>
      </c>
      <c r="V695">
        <f>U695/2</f>
        <v>23.2</v>
      </c>
      <c r="W695">
        <f>V695/10</f>
        <v>2.3199999999999998</v>
      </c>
      <c r="X695">
        <f t="shared" si="149"/>
        <v>16.909294015999997</v>
      </c>
      <c r="Y695">
        <f>(L695-P695)/P695</f>
        <v>0.1530460624071322</v>
      </c>
      <c r="Z695">
        <f t="shared" si="160"/>
        <v>1.1804919800550362E-5</v>
      </c>
      <c r="AA695">
        <f t="shared" si="161"/>
        <v>11.804919800550362</v>
      </c>
      <c r="AB695">
        <f t="shared" si="162"/>
        <v>1.996128597428061E-8</v>
      </c>
      <c r="AC695">
        <f t="shared" si="163"/>
        <v>1.996128597428061E-2</v>
      </c>
      <c r="AD695">
        <f t="shared" si="164"/>
        <v>2.6829685449301886E-2</v>
      </c>
    </row>
    <row r="696" spans="1:30" x14ac:dyDescent="0.35">
      <c r="A696">
        <v>44804</v>
      </c>
      <c r="B696" s="2">
        <v>44804</v>
      </c>
      <c r="C696" t="s">
        <v>18</v>
      </c>
      <c r="D696" t="s">
        <v>232</v>
      </c>
      <c r="E696" t="s">
        <v>133</v>
      </c>
      <c r="F696" t="s">
        <v>46</v>
      </c>
      <c r="G696">
        <v>2</v>
      </c>
      <c r="H696" t="s">
        <v>22</v>
      </c>
      <c r="I696" t="s">
        <v>102</v>
      </c>
      <c r="J696" t="s">
        <v>473</v>
      </c>
      <c r="K696" t="s">
        <v>235</v>
      </c>
      <c r="L696">
        <v>0.79900000000000004</v>
      </c>
      <c r="M696">
        <v>21.43</v>
      </c>
      <c r="N696">
        <v>-2.1429999999999998</v>
      </c>
      <c r="O696" t="s">
        <v>200</v>
      </c>
      <c r="P696">
        <v>0.70099999999999996</v>
      </c>
      <c r="Q696">
        <v>9.8000000000000087E-2</v>
      </c>
      <c r="R696">
        <v>32.64</v>
      </c>
      <c r="S696">
        <v>-3.2640000000000002</v>
      </c>
      <c r="T696">
        <f t="shared" si="159"/>
        <v>-1.1210000000000004</v>
      </c>
      <c r="U696">
        <v>46.4</v>
      </c>
      <c r="V696">
        <f>U696/2</f>
        <v>23.2</v>
      </c>
      <c r="W696">
        <f>V696/10</f>
        <v>2.3199999999999998</v>
      </c>
      <c r="X696">
        <f t="shared" si="149"/>
        <v>16.909294015999997</v>
      </c>
      <c r="Y696">
        <f>(P696-L696)/L696</f>
        <v>-0.12265331664580736</v>
      </c>
      <c r="Z696" t="e">
        <f t="shared" si="160"/>
        <v>#NUM!</v>
      </c>
      <c r="AA696" t="e">
        <f t="shared" si="161"/>
        <v>#NUM!</v>
      </c>
      <c r="AB696" t="e">
        <f t="shared" si="162"/>
        <v>#NUM!</v>
      </c>
      <c r="AC696" t="e">
        <f t="shared" si="163"/>
        <v>#NUM!</v>
      </c>
      <c r="AD696" t="e">
        <f t="shared" si="164"/>
        <v>#NUM!</v>
      </c>
    </row>
    <row r="697" spans="1:30" hidden="1" x14ac:dyDescent="0.35">
      <c r="A697">
        <v>44723</v>
      </c>
      <c r="B697" s="2">
        <v>44723</v>
      </c>
      <c r="C697" t="s">
        <v>18</v>
      </c>
      <c r="D697" t="s">
        <v>19</v>
      </c>
      <c r="E697" t="s">
        <v>133</v>
      </c>
      <c r="F697" t="s">
        <v>46</v>
      </c>
      <c r="G697">
        <v>10</v>
      </c>
      <c r="H697" t="s">
        <v>28</v>
      </c>
      <c r="I697" t="s">
        <v>44</v>
      </c>
      <c r="J697" t="s">
        <v>472</v>
      </c>
      <c r="K697" t="s">
        <v>138</v>
      </c>
      <c r="L697">
        <v>0.75</v>
      </c>
      <c r="M697">
        <v>10.85</v>
      </c>
      <c r="N697">
        <v>-1.085</v>
      </c>
      <c r="O697" t="s">
        <v>139</v>
      </c>
      <c r="P697">
        <v>0.56799999999999995</v>
      </c>
      <c r="Q697">
        <v>0.18200000000000005</v>
      </c>
      <c r="R697">
        <v>15.95</v>
      </c>
      <c r="S697">
        <v>-1.595</v>
      </c>
      <c r="T697">
        <f t="shared" si="159"/>
        <v>-0.51</v>
      </c>
      <c r="U697">
        <v>24.5</v>
      </c>
      <c r="V697">
        <f>U697/(2*3.14)</f>
        <v>3.9012738853503182</v>
      </c>
      <c r="W697">
        <f>V697</f>
        <v>3.9012738853503182</v>
      </c>
      <c r="X697">
        <f t="shared" si="149"/>
        <v>47.814804796847731</v>
      </c>
      <c r="Y697">
        <f>(L697-P697)/P697</f>
        <v>0.32042253521126773</v>
      </c>
      <c r="Z697">
        <f t="shared" si="160"/>
        <v>2.9315144465882253E-5</v>
      </c>
      <c r="AA697">
        <f t="shared" si="161"/>
        <v>29.315144465882252</v>
      </c>
      <c r="AB697">
        <f t="shared" si="162"/>
        <v>1.4016979102275509E-7</v>
      </c>
      <c r="AC697">
        <f t="shared" si="163"/>
        <v>0.14016979102275509</v>
      </c>
      <c r="AD697">
        <f t="shared" si="164"/>
        <v>0.27484272749559824</v>
      </c>
    </row>
    <row r="698" spans="1:30" hidden="1" x14ac:dyDescent="0.35">
      <c r="A698">
        <v>44733</v>
      </c>
      <c r="B698" s="2">
        <v>44733</v>
      </c>
      <c r="C698" t="s">
        <v>18</v>
      </c>
      <c r="D698" t="s">
        <v>141</v>
      </c>
      <c r="E698" t="s">
        <v>133</v>
      </c>
      <c r="F698" t="s">
        <v>46</v>
      </c>
      <c r="G698">
        <v>15</v>
      </c>
      <c r="H698" t="s">
        <v>28</v>
      </c>
      <c r="I698" t="s">
        <v>44</v>
      </c>
      <c r="J698" t="s">
        <v>472</v>
      </c>
      <c r="K698" t="s">
        <v>143</v>
      </c>
      <c r="L698">
        <v>0.78</v>
      </c>
      <c r="M698">
        <v>7.78</v>
      </c>
      <c r="N698">
        <v>-0.77800000000000002</v>
      </c>
      <c r="O698" t="s">
        <v>144</v>
      </c>
      <c r="P698">
        <v>0.61599999999999999</v>
      </c>
      <c r="Q698">
        <v>0.16400000000000003</v>
      </c>
      <c r="R698">
        <v>19.48</v>
      </c>
      <c r="S698">
        <v>-1.948</v>
      </c>
      <c r="T698">
        <f t="shared" si="159"/>
        <v>-1.17</v>
      </c>
      <c r="U698">
        <v>24.5</v>
      </c>
      <c r="V698">
        <f>U698/(2*3.14)</f>
        <v>3.9012738853503182</v>
      </c>
      <c r="W698">
        <f>V698</f>
        <v>3.9012738853503182</v>
      </c>
      <c r="X698">
        <f t="shared" si="149"/>
        <v>47.814804796847731</v>
      </c>
      <c r="Y698">
        <f>(P698-L698)/L698</f>
        <v>-0.21025641025641029</v>
      </c>
      <c r="Z698" t="e">
        <f t="shared" si="160"/>
        <v>#NUM!</v>
      </c>
      <c r="AA698" t="e">
        <f t="shared" si="161"/>
        <v>#NUM!</v>
      </c>
      <c r="AB698" t="e">
        <f t="shared" si="162"/>
        <v>#NUM!</v>
      </c>
      <c r="AC698" t="e">
        <f t="shared" si="163"/>
        <v>#NUM!</v>
      </c>
      <c r="AD698" t="e">
        <f t="shared" si="164"/>
        <v>#NUM!</v>
      </c>
    </row>
    <row r="699" spans="1:30" hidden="1" x14ac:dyDescent="0.35">
      <c r="A699">
        <v>44749</v>
      </c>
      <c r="B699" s="2">
        <v>44749</v>
      </c>
      <c r="C699" t="s">
        <v>18</v>
      </c>
      <c r="D699" t="s">
        <v>155</v>
      </c>
      <c r="E699" t="s">
        <v>133</v>
      </c>
      <c r="F699" t="s">
        <v>46</v>
      </c>
      <c r="G699">
        <v>3</v>
      </c>
      <c r="H699" t="s">
        <v>28</v>
      </c>
      <c r="I699" t="s">
        <v>44</v>
      </c>
      <c r="J699" t="s">
        <v>472</v>
      </c>
      <c r="K699" t="s">
        <v>173</v>
      </c>
      <c r="L699">
        <v>0.85799999999999998</v>
      </c>
      <c r="M699">
        <v>5.48</v>
      </c>
      <c r="N699">
        <v>-0.54800000000000004</v>
      </c>
      <c r="O699" t="s">
        <v>32</v>
      </c>
      <c r="P699">
        <v>0.65</v>
      </c>
      <c r="Q699">
        <v>0.20799999999999996</v>
      </c>
      <c r="R699">
        <v>21.87</v>
      </c>
      <c r="S699">
        <v>-2.1870000000000003</v>
      </c>
      <c r="T699">
        <f t="shared" si="159"/>
        <v>-1.6390000000000002</v>
      </c>
      <c r="U699">
        <v>24.5</v>
      </c>
      <c r="V699">
        <f>U699/(2*3.14)</f>
        <v>3.9012738853503182</v>
      </c>
      <c r="W699">
        <f>V699</f>
        <v>3.9012738853503182</v>
      </c>
      <c r="X699">
        <f t="shared" si="149"/>
        <v>47.814804796847731</v>
      </c>
      <c r="Y699">
        <f>(L699-P699)/P699</f>
        <v>0.31999999999999995</v>
      </c>
      <c r="Z699">
        <f t="shared" si="160"/>
        <v>2.9267564538858643E-5</v>
      </c>
      <c r="AA699">
        <f t="shared" si="161"/>
        <v>29.267564538858643</v>
      </c>
      <c r="AB699">
        <f t="shared" si="162"/>
        <v>1.3994228853046689E-7</v>
      </c>
      <c r="AC699">
        <f t="shared" si="163"/>
        <v>0.13994228853046689</v>
      </c>
      <c r="AD699">
        <f t="shared" si="164"/>
        <v>8.5382726376123777E-2</v>
      </c>
    </row>
    <row r="700" spans="1:30" hidden="1" x14ac:dyDescent="0.35">
      <c r="A700">
        <v>44764</v>
      </c>
      <c r="B700" s="2">
        <v>44764</v>
      </c>
      <c r="C700" t="s">
        <v>18</v>
      </c>
      <c r="D700" t="s">
        <v>181</v>
      </c>
      <c r="E700" t="s">
        <v>133</v>
      </c>
      <c r="F700" t="s">
        <v>46</v>
      </c>
      <c r="G700">
        <v>2</v>
      </c>
      <c r="H700" t="s">
        <v>28</v>
      </c>
      <c r="I700" t="s">
        <v>44</v>
      </c>
      <c r="J700" t="s">
        <v>472</v>
      </c>
      <c r="K700" t="s">
        <v>191</v>
      </c>
      <c r="L700">
        <v>0.86199999999999999</v>
      </c>
      <c r="M700">
        <v>24.51</v>
      </c>
      <c r="N700">
        <v>-2.4510000000000001</v>
      </c>
      <c r="O700" t="s">
        <v>192</v>
      </c>
      <c r="P700">
        <v>0.69099999999999995</v>
      </c>
      <c r="Q700">
        <v>0.17100000000000004</v>
      </c>
      <c r="R700">
        <v>26.83</v>
      </c>
      <c r="S700">
        <v>-2.6829999999999998</v>
      </c>
      <c r="T700">
        <f t="shared" si="159"/>
        <v>-0.23199999999999976</v>
      </c>
      <c r="U700">
        <v>24.5</v>
      </c>
      <c r="V700">
        <f>U700/(2*3.14)</f>
        <v>3.9012738853503182</v>
      </c>
      <c r="W700">
        <f>V700</f>
        <v>3.9012738853503182</v>
      </c>
      <c r="X700">
        <f t="shared" si="149"/>
        <v>47.814804796847731</v>
      </c>
      <c r="Y700">
        <f>(L700-P700)/P700</f>
        <v>0.24746743849493497</v>
      </c>
      <c r="Z700">
        <f t="shared" si="160"/>
        <v>2.1328862621407437E-5</v>
      </c>
      <c r="AA700">
        <f t="shared" si="161"/>
        <v>21.328862621407438</v>
      </c>
      <c r="AB700">
        <f t="shared" si="162"/>
        <v>1.0198354027813786E-7</v>
      </c>
      <c r="AC700">
        <f t="shared" si="163"/>
        <v>0.10198354027813787</v>
      </c>
      <c r="AD700">
        <f t="shared" si="164"/>
        <v>0.43958422533680164</v>
      </c>
    </row>
    <row r="701" spans="1:30" hidden="1" x14ac:dyDescent="0.35">
      <c r="A701">
        <v>44776</v>
      </c>
      <c r="B701" s="2">
        <v>44776</v>
      </c>
      <c r="C701" t="s">
        <v>18</v>
      </c>
      <c r="D701" t="s">
        <v>196</v>
      </c>
      <c r="E701" t="s">
        <v>133</v>
      </c>
      <c r="F701" t="s">
        <v>46</v>
      </c>
      <c r="G701">
        <v>2</v>
      </c>
      <c r="H701" t="s">
        <v>28</v>
      </c>
      <c r="I701" t="s">
        <v>44</v>
      </c>
      <c r="J701" t="s">
        <v>472</v>
      </c>
      <c r="K701" t="s">
        <v>199</v>
      </c>
      <c r="L701">
        <v>0.81499999999999995</v>
      </c>
      <c r="M701">
        <v>5.98</v>
      </c>
      <c r="N701">
        <v>-0.59800000000000009</v>
      </c>
      <c r="O701" t="s">
        <v>200</v>
      </c>
      <c r="P701">
        <v>0.64800000000000002</v>
      </c>
      <c r="Q701">
        <v>0.16699999999999993</v>
      </c>
      <c r="R701">
        <v>6.94</v>
      </c>
      <c r="S701">
        <v>-0.69400000000000006</v>
      </c>
      <c r="T701">
        <f t="shared" si="159"/>
        <v>-9.5999999999999974E-2</v>
      </c>
      <c r="U701">
        <v>80.099999999999994</v>
      </c>
      <c r="V701">
        <f>U701/2</f>
        <v>40.049999999999997</v>
      </c>
      <c r="W701">
        <f>V701/10</f>
        <v>4.0049999999999999</v>
      </c>
      <c r="X701">
        <f t="shared" si="149"/>
        <v>50.391182139750001</v>
      </c>
      <c r="Y701">
        <f>(P701-L701)/L701</f>
        <v>-0.20490797546012263</v>
      </c>
      <c r="Z701" t="e">
        <f t="shared" si="160"/>
        <v>#NUM!</v>
      </c>
      <c r="AA701" t="e">
        <f t="shared" si="161"/>
        <v>#NUM!</v>
      </c>
      <c r="AB701" t="e">
        <f t="shared" si="162"/>
        <v>#NUM!</v>
      </c>
      <c r="AC701" t="e">
        <f t="shared" si="163"/>
        <v>#NUM!</v>
      </c>
      <c r="AD701" t="e">
        <f t="shared" si="164"/>
        <v>#NUM!</v>
      </c>
    </row>
    <row r="702" spans="1:30" hidden="1" x14ac:dyDescent="0.35">
      <c r="A702">
        <v>44790</v>
      </c>
      <c r="B702" s="2">
        <v>44790</v>
      </c>
      <c r="C702" t="s">
        <v>18</v>
      </c>
      <c r="D702" t="s">
        <v>214</v>
      </c>
      <c r="E702" t="s">
        <v>133</v>
      </c>
      <c r="F702" t="s">
        <v>46</v>
      </c>
      <c r="G702">
        <v>13</v>
      </c>
      <c r="H702" t="s">
        <v>28</v>
      </c>
      <c r="I702" t="s">
        <v>44</v>
      </c>
      <c r="J702" t="s">
        <v>472</v>
      </c>
      <c r="K702" t="s">
        <v>188</v>
      </c>
      <c r="L702">
        <v>0.81899999999999995</v>
      </c>
      <c r="M702">
        <v>18.12</v>
      </c>
      <c r="N702">
        <v>-1.8120000000000001</v>
      </c>
      <c r="O702" t="s">
        <v>218</v>
      </c>
      <c r="P702">
        <v>0.76300000000000001</v>
      </c>
      <c r="Q702">
        <v>5.5999999999999939E-2</v>
      </c>
      <c r="R702">
        <v>22.91</v>
      </c>
      <c r="S702">
        <v>-2.2909999999999999</v>
      </c>
      <c r="T702">
        <f t="shared" si="159"/>
        <v>-0.47899999999999987</v>
      </c>
      <c r="U702">
        <v>80.099999999999994</v>
      </c>
      <c r="V702">
        <f>U702/2</f>
        <v>40.049999999999997</v>
      </c>
      <c r="W702">
        <f>V702/10</f>
        <v>4.0049999999999999</v>
      </c>
      <c r="X702">
        <f t="shared" si="149"/>
        <v>50.391182139750001</v>
      </c>
      <c r="Y702">
        <f>(L702-P702)/P702</f>
        <v>7.3394495412843958E-2</v>
      </c>
      <c r="Z702">
        <f t="shared" si="160"/>
        <v>4.7772582204886063E-6</v>
      </c>
      <c r="AA702">
        <f t="shared" si="161"/>
        <v>4.7772582204886067</v>
      </c>
      <c r="AB702">
        <f t="shared" si="162"/>
        <v>2.4073168911725936E-8</v>
      </c>
      <c r="AC702">
        <f t="shared" si="163"/>
        <v>2.4073168911725937E-2</v>
      </c>
      <c r="AD702">
        <f t="shared" si="164"/>
        <v>5.0257137602768148E-2</v>
      </c>
    </row>
    <row r="703" spans="1:30" x14ac:dyDescent="0.35">
      <c r="A703">
        <v>44804</v>
      </c>
      <c r="B703" s="2">
        <v>44804</v>
      </c>
      <c r="C703" t="s">
        <v>18</v>
      </c>
      <c r="D703" t="s">
        <v>232</v>
      </c>
      <c r="E703" t="s">
        <v>133</v>
      </c>
      <c r="F703" t="s">
        <v>46</v>
      </c>
      <c r="G703">
        <v>1</v>
      </c>
      <c r="H703" t="s">
        <v>28</v>
      </c>
      <c r="I703" t="s">
        <v>44</v>
      </c>
      <c r="J703" t="s">
        <v>472</v>
      </c>
      <c r="K703" t="s">
        <v>235</v>
      </c>
      <c r="L703">
        <v>0.875</v>
      </c>
      <c r="M703">
        <v>10.94</v>
      </c>
      <c r="N703">
        <v>-1.0939999999999999</v>
      </c>
      <c r="O703" t="s">
        <v>200</v>
      </c>
      <c r="P703">
        <v>0.74299999999999999</v>
      </c>
      <c r="Q703">
        <v>0.13200000000000001</v>
      </c>
      <c r="R703">
        <v>16.649999999999999</v>
      </c>
      <c r="S703">
        <v>-1.6649999999999998</v>
      </c>
      <c r="T703">
        <f t="shared" si="159"/>
        <v>-0.57099999999999995</v>
      </c>
      <c r="U703">
        <v>80.099999999999994</v>
      </c>
      <c r="V703">
        <f>U703/2</f>
        <v>40.049999999999997</v>
      </c>
      <c r="W703">
        <f>V703/10</f>
        <v>4.0049999999999999</v>
      </c>
      <c r="X703">
        <f t="shared" si="149"/>
        <v>50.391182139750001</v>
      </c>
      <c r="Y703">
        <f>(L703-P703)/P703</f>
        <v>0.17765814266487215</v>
      </c>
      <c r="Z703">
        <f t="shared" si="160"/>
        <v>1.4183592357639459E-5</v>
      </c>
      <c r="AA703">
        <f t="shared" si="161"/>
        <v>14.183592357639458</v>
      </c>
      <c r="AB703">
        <f t="shared" si="162"/>
        <v>7.1472798588977613E-8</v>
      </c>
      <c r="AC703">
        <f t="shared" si="163"/>
        <v>7.1472798588977621E-2</v>
      </c>
      <c r="AD703">
        <f t="shared" si="164"/>
        <v>0.12517127598770161</v>
      </c>
    </row>
    <row r="704" spans="1:30" hidden="1" x14ac:dyDescent="0.35">
      <c r="A704">
        <v>44723</v>
      </c>
      <c r="B704" s="2">
        <v>44723</v>
      </c>
      <c r="C704" t="s">
        <v>18</v>
      </c>
      <c r="D704" t="s">
        <v>19</v>
      </c>
      <c r="E704" t="s">
        <v>133</v>
      </c>
      <c r="F704" t="s">
        <v>46</v>
      </c>
      <c r="G704">
        <v>16</v>
      </c>
      <c r="H704" t="s">
        <v>27</v>
      </c>
      <c r="I704" t="s">
        <v>140</v>
      </c>
      <c r="J704" t="s">
        <v>471</v>
      </c>
      <c r="K704" t="s">
        <v>138</v>
      </c>
      <c r="L704">
        <v>0.51100000000000001</v>
      </c>
      <c r="M704">
        <v>1.37</v>
      </c>
      <c r="N704">
        <v>-0.13700000000000001</v>
      </c>
      <c r="O704" t="s">
        <v>139</v>
      </c>
      <c r="P704">
        <v>0.36799999999999999</v>
      </c>
      <c r="Q704">
        <v>0.14300000000000002</v>
      </c>
      <c r="R704">
        <v>3.95</v>
      </c>
      <c r="S704">
        <v>-0.39500000000000002</v>
      </c>
      <c r="T704">
        <f t="shared" si="159"/>
        <v>-0.25800000000000001</v>
      </c>
      <c r="U704">
        <v>27.75</v>
      </c>
      <c r="V704">
        <f>U704/(2*3.14)</f>
        <v>4.4187898089171975</v>
      </c>
      <c r="W704">
        <f>V704</f>
        <v>4.4187898089171975</v>
      </c>
      <c r="X704">
        <f t="shared" si="149"/>
        <v>61.341754467092983</v>
      </c>
      <c r="Y704">
        <f>(L704-P704)/P704</f>
        <v>0.38858695652173919</v>
      </c>
      <c r="Z704">
        <f t="shared" si="160"/>
        <v>3.7171232271581499E-5</v>
      </c>
      <c r="AA704">
        <f t="shared" si="161"/>
        <v>37.171232271581502</v>
      </c>
      <c r="AB704">
        <f t="shared" si="162"/>
        <v>2.2801486032426352E-7</v>
      </c>
      <c r="AC704">
        <f t="shared" si="163"/>
        <v>0.22801486032426355</v>
      </c>
      <c r="AD704">
        <f t="shared" si="164"/>
        <v>0.88377852838861837</v>
      </c>
    </row>
    <row r="705" spans="1:30" hidden="1" x14ac:dyDescent="0.35">
      <c r="A705">
        <v>44733</v>
      </c>
      <c r="B705" s="2">
        <v>44733</v>
      </c>
      <c r="C705" t="s">
        <v>18</v>
      </c>
      <c r="D705" t="s">
        <v>141</v>
      </c>
      <c r="E705" t="s">
        <v>133</v>
      </c>
      <c r="F705" t="s">
        <v>46</v>
      </c>
      <c r="G705">
        <v>14</v>
      </c>
      <c r="H705" t="s">
        <v>27</v>
      </c>
      <c r="I705" t="s">
        <v>140</v>
      </c>
      <c r="J705" t="s">
        <v>471</v>
      </c>
      <c r="K705" t="s">
        <v>143</v>
      </c>
      <c r="L705">
        <v>0.53800000000000003</v>
      </c>
      <c r="M705">
        <v>1.26</v>
      </c>
      <c r="N705">
        <v>-0.126</v>
      </c>
      <c r="O705" t="s">
        <v>144</v>
      </c>
      <c r="P705">
        <v>0.39400000000000002</v>
      </c>
      <c r="Q705">
        <v>0.14400000000000002</v>
      </c>
      <c r="R705">
        <v>19.600000000000001</v>
      </c>
      <c r="S705">
        <v>-1.9600000000000002</v>
      </c>
      <c r="T705">
        <f t="shared" si="159"/>
        <v>-1.8340000000000001</v>
      </c>
      <c r="U705">
        <v>27.75</v>
      </c>
      <c r="V705">
        <f>U705/(2*3.14)</f>
        <v>4.4187898089171975</v>
      </c>
      <c r="W705">
        <f>V705</f>
        <v>4.4187898089171975</v>
      </c>
      <c r="X705">
        <f t="shared" si="149"/>
        <v>61.341754467092983</v>
      </c>
      <c r="Y705">
        <f>(L705-P705)/P705</f>
        <v>0.36548223350253811</v>
      </c>
      <c r="Z705">
        <f t="shared" si="160"/>
        <v>3.446952828179669E-5</v>
      </c>
      <c r="AA705">
        <f t="shared" si="161"/>
        <v>34.469528281796691</v>
      </c>
      <c r="AB705">
        <f t="shared" si="162"/>
        <v>2.11442134045849E-7</v>
      </c>
      <c r="AC705">
        <f t="shared" si="163"/>
        <v>0.21144213404584902</v>
      </c>
      <c r="AD705">
        <f t="shared" si="164"/>
        <v>0.11529014942521756</v>
      </c>
    </row>
    <row r="706" spans="1:30" hidden="1" x14ac:dyDescent="0.35">
      <c r="A706">
        <v>44749</v>
      </c>
      <c r="B706" s="2">
        <v>44749</v>
      </c>
      <c r="C706" t="s">
        <v>18</v>
      </c>
      <c r="D706" t="s">
        <v>155</v>
      </c>
      <c r="E706" t="s">
        <v>133</v>
      </c>
      <c r="F706" t="s">
        <v>46</v>
      </c>
      <c r="G706">
        <v>4</v>
      </c>
      <c r="H706" t="s">
        <v>27</v>
      </c>
      <c r="I706" t="s">
        <v>140</v>
      </c>
      <c r="J706" t="s">
        <v>471</v>
      </c>
      <c r="K706" t="s">
        <v>173</v>
      </c>
      <c r="L706">
        <v>0.60799999999999998</v>
      </c>
      <c r="M706">
        <v>0.81</v>
      </c>
      <c r="N706">
        <v>-8.1000000000000003E-2</v>
      </c>
      <c r="O706" t="s">
        <v>32</v>
      </c>
      <c r="P706">
        <v>0.41899999999999998</v>
      </c>
      <c r="Q706">
        <v>0.189</v>
      </c>
      <c r="R706">
        <v>1.34</v>
      </c>
      <c r="S706">
        <v>-0.13400000000000001</v>
      </c>
      <c r="T706">
        <f t="shared" si="159"/>
        <v>-5.3000000000000005E-2</v>
      </c>
      <c r="U706">
        <v>27.75</v>
      </c>
      <c r="V706">
        <f>U706/(2*3.14)</f>
        <v>4.4187898089171975</v>
      </c>
      <c r="W706">
        <f>V706</f>
        <v>4.4187898089171975</v>
      </c>
      <c r="X706">
        <f t="shared" ref="X706:X716" si="165">(W706^2)*3.14159</f>
        <v>61.341754467092983</v>
      </c>
      <c r="Y706">
        <f>(P706-L706)/L706</f>
        <v>-0.31085526315789475</v>
      </c>
      <c r="Z706" t="e">
        <f t="shared" si="160"/>
        <v>#NUM!</v>
      </c>
      <c r="AA706" t="e">
        <f t="shared" si="161"/>
        <v>#NUM!</v>
      </c>
      <c r="AB706" t="e">
        <f t="shared" si="162"/>
        <v>#NUM!</v>
      </c>
      <c r="AC706" t="e">
        <f t="shared" si="163"/>
        <v>#NUM!</v>
      </c>
      <c r="AD706" t="e">
        <f t="shared" si="164"/>
        <v>#NUM!</v>
      </c>
    </row>
    <row r="707" spans="1:30" hidden="1" x14ac:dyDescent="0.35">
      <c r="A707">
        <v>44777</v>
      </c>
      <c r="B707" s="10">
        <v>44777</v>
      </c>
      <c r="C707" t="s">
        <v>18</v>
      </c>
      <c r="D707" t="s">
        <v>196</v>
      </c>
      <c r="E707" t="s">
        <v>133</v>
      </c>
      <c r="F707" t="s">
        <v>46</v>
      </c>
      <c r="G707">
        <v>5</v>
      </c>
      <c r="H707" t="s">
        <v>27</v>
      </c>
      <c r="I707" t="s">
        <v>140</v>
      </c>
      <c r="J707" t="s">
        <v>471</v>
      </c>
      <c r="K707" t="s">
        <v>204</v>
      </c>
      <c r="L707">
        <v>0.47599999999999998</v>
      </c>
      <c r="M707">
        <v>2.35</v>
      </c>
      <c r="N707">
        <v>-0.23500000000000001</v>
      </c>
      <c r="O707" t="s">
        <v>205</v>
      </c>
      <c r="P707">
        <v>0.33600000000000002</v>
      </c>
      <c r="Q707">
        <v>0.13999999999999996</v>
      </c>
      <c r="R707">
        <v>2.4500000000000002</v>
      </c>
      <c r="S707">
        <v>-0.24500000000000002</v>
      </c>
      <c r="T707">
        <f t="shared" si="159"/>
        <v>-1.0000000000000009E-2</v>
      </c>
      <c r="U707">
        <v>93.550000000000011</v>
      </c>
      <c r="V707">
        <f>U707/2</f>
        <v>46.775000000000006</v>
      </c>
      <c r="W707">
        <f>V707/10</f>
        <v>4.6775000000000002</v>
      </c>
      <c r="X707">
        <f t="shared" si="165"/>
        <v>68.734867244937504</v>
      </c>
      <c r="Y707">
        <f>(L707-P707)/P707</f>
        <v>0.41666666666666652</v>
      </c>
      <c r="Z707">
        <f t="shared" si="160"/>
        <v>4.0504840173516205E-5</v>
      </c>
      <c r="AA707">
        <f t="shared" si="161"/>
        <v>40.504840173516207</v>
      </c>
      <c r="AB707">
        <f t="shared" si="162"/>
        <v>2.7840948121040477E-7</v>
      </c>
      <c r="AC707">
        <f t="shared" si="163"/>
        <v>0.27840948121040476</v>
      </c>
      <c r="AD707">
        <f t="shared" si="164"/>
        <v>27.840948121040451</v>
      </c>
    </row>
    <row r="708" spans="1:30" hidden="1" x14ac:dyDescent="0.35">
      <c r="A708">
        <v>44790</v>
      </c>
      <c r="B708" s="2">
        <v>44790</v>
      </c>
      <c r="C708" t="s">
        <v>18</v>
      </c>
      <c r="D708" t="s">
        <v>214</v>
      </c>
      <c r="E708" t="s">
        <v>133</v>
      </c>
      <c r="F708" t="s">
        <v>46</v>
      </c>
      <c r="G708">
        <v>15</v>
      </c>
      <c r="H708" t="s">
        <v>27</v>
      </c>
      <c r="I708" t="s">
        <v>140</v>
      </c>
      <c r="J708" t="s">
        <v>471</v>
      </c>
      <c r="K708" t="s">
        <v>188</v>
      </c>
      <c r="L708">
        <v>0.60799999999999998</v>
      </c>
      <c r="M708">
        <v>3.78</v>
      </c>
      <c r="N708">
        <v>-0.378</v>
      </c>
      <c r="O708" t="s">
        <v>218</v>
      </c>
      <c r="P708">
        <v>0.437</v>
      </c>
      <c r="Q708">
        <v>0.17099999999999999</v>
      </c>
      <c r="R708">
        <v>5.37</v>
      </c>
      <c r="S708">
        <v>-0.53700000000000003</v>
      </c>
      <c r="T708">
        <f t="shared" si="159"/>
        <v>-0.15900000000000003</v>
      </c>
      <c r="U708">
        <v>93.550000000000011</v>
      </c>
      <c r="V708">
        <f>U708/2</f>
        <v>46.775000000000006</v>
      </c>
      <c r="W708">
        <f>V708/10</f>
        <v>4.6775000000000002</v>
      </c>
      <c r="X708">
        <f t="shared" si="165"/>
        <v>68.734867244937504</v>
      </c>
      <c r="Y708">
        <f>(L708-P708)/P708</f>
        <v>0.39130434782608692</v>
      </c>
      <c r="Z708">
        <f t="shared" si="160"/>
        <v>3.7491474782727121E-5</v>
      </c>
      <c r="AA708">
        <f t="shared" si="161"/>
        <v>37.491474782727124</v>
      </c>
      <c r="AB708">
        <f t="shared" si="162"/>
        <v>2.5769715420076707E-7</v>
      </c>
      <c r="AC708">
        <f t="shared" si="163"/>
        <v>0.25769715420076711</v>
      </c>
      <c r="AD708">
        <f t="shared" si="164"/>
        <v>1.6207368188727489</v>
      </c>
    </row>
    <row r="709" spans="1:30" x14ac:dyDescent="0.35">
      <c r="A709">
        <v>44805</v>
      </c>
      <c r="B709" s="2">
        <v>44805</v>
      </c>
      <c r="C709" t="s">
        <v>18</v>
      </c>
      <c r="D709" t="s">
        <v>232</v>
      </c>
      <c r="E709" t="s">
        <v>133</v>
      </c>
      <c r="F709" t="s">
        <v>46</v>
      </c>
      <c r="G709">
        <v>4</v>
      </c>
      <c r="H709" t="s">
        <v>27</v>
      </c>
      <c r="I709" t="s">
        <v>140</v>
      </c>
      <c r="J709" t="s">
        <v>471</v>
      </c>
      <c r="K709" t="s">
        <v>238</v>
      </c>
      <c r="L709">
        <v>0.64400000000000002</v>
      </c>
      <c r="M709">
        <v>4.18</v>
      </c>
      <c r="N709">
        <v>-0.41799999999999998</v>
      </c>
      <c r="O709" t="s">
        <v>239</v>
      </c>
      <c r="P709">
        <v>0.45900000000000002</v>
      </c>
      <c r="Q709">
        <v>0.185</v>
      </c>
      <c r="R709">
        <v>15.52</v>
      </c>
      <c r="S709">
        <v>-1.552</v>
      </c>
      <c r="T709">
        <f t="shared" si="159"/>
        <v>-1.1340000000000001</v>
      </c>
      <c r="U709">
        <v>93.550000000000011</v>
      </c>
      <c r="V709">
        <f>U709/2</f>
        <v>46.775000000000006</v>
      </c>
      <c r="W709">
        <f>V709/10</f>
        <v>4.6775000000000002</v>
      </c>
      <c r="X709">
        <f t="shared" si="165"/>
        <v>68.734867244937504</v>
      </c>
      <c r="Y709">
        <f>(L709-P709)/P709</f>
        <v>0.40305010893246185</v>
      </c>
      <c r="Z709">
        <f t="shared" si="160"/>
        <v>3.8881583443811319E-5</v>
      </c>
      <c r="AA709">
        <f t="shared" si="161"/>
        <v>38.881583443811323</v>
      </c>
      <c r="AB709">
        <f t="shared" si="162"/>
        <v>2.6725204762833309E-7</v>
      </c>
      <c r="AC709">
        <f t="shared" si="163"/>
        <v>0.2672520476283331</v>
      </c>
      <c r="AD709">
        <f t="shared" si="164"/>
        <v>0.23567199967225139</v>
      </c>
    </row>
    <row r="710" spans="1:30" hidden="1" x14ac:dyDescent="0.35">
      <c r="A710">
        <v>44723</v>
      </c>
      <c r="B710" s="2">
        <v>44723</v>
      </c>
      <c r="C710" t="s">
        <v>18</v>
      </c>
      <c r="D710" t="s">
        <v>19</v>
      </c>
      <c r="E710" t="s">
        <v>133</v>
      </c>
      <c r="F710" t="s">
        <v>46</v>
      </c>
      <c r="G710">
        <v>1</v>
      </c>
      <c r="H710" t="s">
        <v>39</v>
      </c>
      <c r="I710" t="s">
        <v>95</v>
      </c>
      <c r="J710" t="s">
        <v>470</v>
      </c>
      <c r="K710" t="s">
        <v>134</v>
      </c>
      <c r="L710">
        <v>0.495</v>
      </c>
      <c r="M710">
        <v>2.65</v>
      </c>
      <c r="N710">
        <v>-0.26500000000000001</v>
      </c>
      <c r="O710" t="s">
        <v>135</v>
      </c>
      <c r="P710">
        <v>0.378</v>
      </c>
      <c r="Q710">
        <v>0.11699999999999999</v>
      </c>
      <c r="R710">
        <v>11.48</v>
      </c>
      <c r="S710">
        <v>-1.1480000000000001</v>
      </c>
      <c r="T710">
        <f t="shared" si="159"/>
        <v>-0.88300000000000012</v>
      </c>
      <c r="U710">
        <v>29</v>
      </c>
      <c r="V710">
        <f>U710/(2*3.14)</f>
        <v>4.6178343949044587</v>
      </c>
      <c r="W710">
        <f>V710</f>
        <v>4.6178343949044587</v>
      </c>
      <c r="X710">
        <f t="shared" si="165"/>
        <v>66.992504513367692</v>
      </c>
      <c r="Y710">
        <f>(L710-P710)/P710</f>
        <v>0.30952380952380948</v>
      </c>
      <c r="Z710">
        <f t="shared" si="160"/>
        <v>2.8092562231696774E-5</v>
      </c>
      <c r="AA710">
        <f t="shared" si="161"/>
        <v>28.092562231696775</v>
      </c>
      <c r="AB710">
        <f t="shared" si="162"/>
        <v>1.8819911020990091E-7</v>
      </c>
      <c r="AC710">
        <f t="shared" si="163"/>
        <v>0.1881991102099009</v>
      </c>
      <c r="AD710">
        <f t="shared" si="164"/>
        <v>0.21313602515277563</v>
      </c>
    </row>
    <row r="711" spans="1:30" hidden="1" x14ac:dyDescent="0.35">
      <c r="A711">
        <v>44733</v>
      </c>
      <c r="B711" s="2">
        <v>44733</v>
      </c>
      <c r="C711" t="s">
        <v>18</v>
      </c>
      <c r="D711" t="s">
        <v>141</v>
      </c>
      <c r="E711" t="s">
        <v>133</v>
      </c>
      <c r="F711" t="s">
        <v>46</v>
      </c>
      <c r="G711">
        <v>9</v>
      </c>
      <c r="H711" t="s">
        <v>39</v>
      </c>
      <c r="I711" t="s">
        <v>95</v>
      </c>
      <c r="J711" t="s">
        <v>470</v>
      </c>
      <c r="K711" t="s">
        <v>143</v>
      </c>
      <c r="L711">
        <v>0.50700000000000001</v>
      </c>
      <c r="M711">
        <v>7.82</v>
      </c>
      <c r="N711">
        <v>-0.78200000000000003</v>
      </c>
      <c r="O711" t="s">
        <v>144</v>
      </c>
      <c r="P711">
        <v>0.40600000000000003</v>
      </c>
      <c r="Q711">
        <v>0.10099999999999998</v>
      </c>
      <c r="R711">
        <v>14.4</v>
      </c>
      <c r="S711">
        <v>-1.44</v>
      </c>
      <c r="T711">
        <f t="shared" si="159"/>
        <v>-0.65799999999999992</v>
      </c>
      <c r="U711">
        <v>29</v>
      </c>
      <c r="V711">
        <f>U711/(2*3.14)</f>
        <v>4.6178343949044587</v>
      </c>
      <c r="W711">
        <f>V711</f>
        <v>4.6178343949044587</v>
      </c>
      <c r="X711">
        <f t="shared" si="165"/>
        <v>66.992504513367692</v>
      </c>
      <c r="Y711">
        <f>(L711-P711)/P711</f>
        <v>0.24876847290640386</v>
      </c>
      <c r="Z711">
        <f t="shared" si="160"/>
        <v>2.1466983633596243E-5</v>
      </c>
      <c r="AA711">
        <f t="shared" si="161"/>
        <v>21.466983633596243</v>
      </c>
      <c r="AB711">
        <f t="shared" si="162"/>
        <v>1.4381269979620868E-7</v>
      </c>
      <c r="AC711">
        <f t="shared" si="163"/>
        <v>0.14381269979620867</v>
      </c>
      <c r="AD711">
        <f t="shared" si="164"/>
        <v>0.21856033403679131</v>
      </c>
    </row>
    <row r="712" spans="1:30" hidden="1" x14ac:dyDescent="0.35">
      <c r="A712">
        <v>44749</v>
      </c>
      <c r="B712" s="2">
        <v>44749</v>
      </c>
      <c r="C712" t="s">
        <v>18</v>
      </c>
      <c r="D712" t="s">
        <v>155</v>
      </c>
      <c r="E712" t="s">
        <v>133</v>
      </c>
      <c r="F712" t="s">
        <v>46</v>
      </c>
      <c r="G712">
        <v>8</v>
      </c>
      <c r="H712" t="s">
        <v>39</v>
      </c>
      <c r="I712" t="s">
        <v>95</v>
      </c>
      <c r="J712" t="s">
        <v>470</v>
      </c>
      <c r="K712" t="s">
        <v>173</v>
      </c>
      <c r="L712">
        <v>0.55500000000000005</v>
      </c>
      <c r="M712">
        <v>2.2799999999999998</v>
      </c>
      <c r="N712">
        <v>-0.22799999999999998</v>
      </c>
      <c r="O712" t="s">
        <v>32</v>
      </c>
      <c r="P712">
        <v>0.49199999999999999</v>
      </c>
      <c r="Q712">
        <v>6.3000000000000056E-2</v>
      </c>
      <c r="R712">
        <v>24.39</v>
      </c>
      <c r="S712">
        <v>-2.4390000000000001</v>
      </c>
      <c r="T712">
        <f t="shared" si="159"/>
        <v>-2.2110000000000003</v>
      </c>
      <c r="U712">
        <v>29</v>
      </c>
      <c r="V712">
        <f>U712/(2*3.14)</f>
        <v>4.6178343949044587</v>
      </c>
      <c r="W712">
        <f>V712</f>
        <v>4.6178343949044587</v>
      </c>
      <c r="X712">
        <f t="shared" si="165"/>
        <v>66.992504513367692</v>
      </c>
      <c r="Y712">
        <f>(P712-L712)/L712</f>
        <v>-0.1135135135135136</v>
      </c>
      <c r="Z712" t="e">
        <f t="shared" si="160"/>
        <v>#NUM!</v>
      </c>
      <c r="AA712" t="e">
        <f t="shared" si="161"/>
        <v>#NUM!</v>
      </c>
      <c r="AB712" t="e">
        <f t="shared" si="162"/>
        <v>#NUM!</v>
      </c>
      <c r="AC712" t="e">
        <f t="shared" si="163"/>
        <v>#NUM!</v>
      </c>
      <c r="AD712" t="e">
        <f t="shared" si="164"/>
        <v>#NUM!</v>
      </c>
    </row>
    <row r="713" spans="1:30" hidden="1" x14ac:dyDescent="0.35">
      <c r="A713">
        <v>44764</v>
      </c>
      <c r="B713" s="2">
        <v>44764</v>
      </c>
      <c r="C713" t="s">
        <v>18</v>
      </c>
      <c r="D713" t="s">
        <v>181</v>
      </c>
      <c r="E713" t="s">
        <v>133</v>
      </c>
      <c r="F713" t="s">
        <v>46</v>
      </c>
      <c r="G713">
        <v>7</v>
      </c>
      <c r="H713" t="s">
        <v>39</v>
      </c>
      <c r="I713" t="s">
        <v>95</v>
      </c>
      <c r="J713" t="s">
        <v>470</v>
      </c>
      <c r="K713" t="s">
        <v>191</v>
      </c>
      <c r="L713">
        <v>0.58299999999999996</v>
      </c>
      <c r="M713">
        <v>21.26</v>
      </c>
      <c r="N713">
        <v>-2.1260000000000003</v>
      </c>
      <c r="O713" t="s">
        <v>189</v>
      </c>
      <c r="P713">
        <v>0.57699999999999996</v>
      </c>
      <c r="Q713">
        <v>6.0000000000000053E-3</v>
      </c>
      <c r="R713">
        <v>24.54</v>
      </c>
      <c r="S713">
        <v>-2.4539999999999997</v>
      </c>
      <c r="T713">
        <f t="shared" si="159"/>
        <v>-0.3279999999999994</v>
      </c>
      <c r="U713">
        <v>97.125</v>
      </c>
      <c r="V713">
        <f>U713/(2*3.14)</f>
        <v>15.46576433121019</v>
      </c>
      <c r="W713">
        <f>V713</f>
        <v>15.46576433121019</v>
      </c>
      <c r="X713">
        <f t="shared" si="165"/>
        <v>751.4364922218889</v>
      </c>
      <c r="Y713">
        <f>(L713-P713)/P713</f>
        <v>1.0398613518197583E-2</v>
      </c>
      <c r="Z713">
        <f t="shared" si="160"/>
        <v>4.3096671021564985E-7</v>
      </c>
      <c r="AA713">
        <f t="shared" si="161"/>
        <v>0.43096671021564986</v>
      </c>
      <c r="AB713">
        <f t="shared" si="162"/>
        <v>3.2384411298885517E-8</v>
      </c>
      <c r="AC713">
        <f t="shared" si="163"/>
        <v>3.2384411298885522E-2</v>
      </c>
      <c r="AD713">
        <f t="shared" si="164"/>
        <v>9.8732961277090192E-2</v>
      </c>
    </row>
    <row r="714" spans="1:30" hidden="1" x14ac:dyDescent="0.35">
      <c r="A714">
        <v>44776</v>
      </c>
      <c r="B714" s="2">
        <v>44776</v>
      </c>
      <c r="C714" t="s">
        <v>18</v>
      </c>
      <c r="D714" t="s">
        <v>196</v>
      </c>
      <c r="E714" t="s">
        <v>133</v>
      </c>
      <c r="F714" t="s">
        <v>46</v>
      </c>
      <c r="G714">
        <v>3</v>
      </c>
      <c r="H714" t="s">
        <v>39</v>
      </c>
      <c r="I714" t="s">
        <v>95</v>
      </c>
      <c r="J714" t="s">
        <v>470</v>
      </c>
      <c r="K714" t="s">
        <v>199</v>
      </c>
      <c r="L714">
        <v>0.55400000000000005</v>
      </c>
      <c r="M714">
        <v>3.79</v>
      </c>
      <c r="N714">
        <v>-0.379</v>
      </c>
      <c r="O714" t="s">
        <v>200</v>
      </c>
      <c r="P714">
        <v>0.41099999999999998</v>
      </c>
      <c r="Q714">
        <v>0.14300000000000007</v>
      </c>
      <c r="R714">
        <v>18.95</v>
      </c>
      <c r="S714">
        <v>-1.895</v>
      </c>
      <c r="T714">
        <f t="shared" si="159"/>
        <v>-1.516</v>
      </c>
      <c r="U714">
        <v>97.125</v>
      </c>
      <c r="V714">
        <f>U714/2</f>
        <v>48.5625</v>
      </c>
      <c r="W714">
        <f>V714/10</f>
        <v>4.8562500000000002</v>
      </c>
      <c r="X714">
        <f t="shared" si="165"/>
        <v>74.088632387109385</v>
      </c>
      <c r="Y714">
        <f>(L714-P714)/P714</f>
        <v>0.34793187347931892</v>
      </c>
      <c r="Z714">
        <f t="shared" si="160"/>
        <v>3.2443398484359131E-5</v>
      </c>
      <c r="AA714">
        <f t="shared" si="161"/>
        <v>32.443398484359129</v>
      </c>
      <c r="AB714">
        <f t="shared" si="162"/>
        <v>2.4036870236961853E-7</v>
      </c>
      <c r="AC714">
        <f t="shared" si="163"/>
        <v>0.24036870236961852</v>
      </c>
      <c r="AD714">
        <f t="shared" si="164"/>
        <v>0.15855455301426025</v>
      </c>
    </row>
    <row r="715" spans="1:30" hidden="1" x14ac:dyDescent="0.35">
      <c r="A715">
        <v>44790</v>
      </c>
      <c r="B715" s="2">
        <v>44790</v>
      </c>
      <c r="C715" t="s">
        <v>18</v>
      </c>
      <c r="D715" t="s">
        <v>214</v>
      </c>
      <c r="E715" t="s">
        <v>133</v>
      </c>
      <c r="F715" t="s">
        <v>46</v>
      </c>
      <c r="G715">
        <v>5</v>
      </c>
      <c r="H715" t="s">
        <v>39</v>
      </c>
      <c r="I715" t="s">
        <v>95</v>
      </c>
      <c r="J715" t="s">
        <v>470</v>
      </c>
      <c r="K715" t="s">
        <v>216</v>
      </c>
      <c r="L715">
        <v>0.56799999999999995</v>
      </c>
      <c r="M715">
        <v>18.43</v>
      </c>
      <c r="N715">
        <v>-1.843</v>
      </c>
      <c r="O715" t="s">
        <v>217</v>
      </c>
      <c r="P715">
        <v>0.56100000000000005</v>
      </c>
      <c r="Q715">
        <v>6.9999999999998952E-3</v>
      </c>
      <c r="R715">
        <v>22.45</v>
      </c>
      <c r="S715">
        <v>-2.2450000000000001</v>
      </c>
      <c r="T715">
        <f t="shared" si="159"/>
        <v>-0.40200000000000014</v>
      </c>
      <c r="U715">
        <v>97.125</v>
      </c>
      <c r="V715">
        <f>U715/2</f>
        <v>48.5625</v>
      </c>
      <c r="W715">
        <f>V715/10</f>
        <v>4.8562500000000002</v>
      </c>
      <c r="X715">
        <f t="shared" si="165"/>
        <v>74.088632387109385</v>
      </c>
      <c r="Y715">
        <f>(L715-P715)/P715</f>
        <v>1.2477718360071114E-2</v>
      </c>
      <c r="Z715">
        <f t="shared" si="160"/>
        <v>5.3937320336892728E-7</v>
      </c>
      <c r="AA715">
        <f t="shared" si="161"/>
        <v>0.53937320336892725</v>
      </c>
      <c r="AB715">
        <f t="shared" si="162"/>
        <v>3.9961422983858039E-9</v>
      </c>
      <c r="AC715">
        <f t="shared" si="163"/>
        <v>3.9961422983858042E-3</v>
      </c>
      <c r="AD715">
        <f t="shared" si="164"/>
        <v>9.9406524835467733E-3</v>
      </c>
    </row>
    <row r="716" spans="1:30" x14ac:dyDescent="0.35">
      <c r="A716">
        <v>44804</v>
      </c>
      <c r="B716" s="2">
        <v>44804</v>
      </c>
      <c r="C716" t="s">
        <v>18</v>
      </c>
      <c r="D716" t="s">
        <v>232</v>
      </c>
      <c r="E716" t="s">
        <v>133</v>
      </c>
      <c r="F716" t="s">
        <v>46</v>
      </c>
      <c r="G716">
        <v>7</v>
      </c>
      <c r="H716" t="s">
        <v>39</v>
      </c>
      <c r="I716" t="s">
        <v>95</v>
      </c>
      <c r="J716" t="s">
        <v>470</v>
      </c>
      <c r="K716" t="s">
        <v>235</v>
      </c>
      <c r="L716">
        <v>0.54100000000000004</v>
      </c>
      <c r="M716">
        <v>19.760000000000002</v>
      </c>
      <c r="N716">
        <v>-1.9760000000000002</v>
      </c>
      <c r="O716" t="s">
        <v>200</v>
      </c>
      <c r="P716">
        <v>0.60199999999999998</v>
      </c>
      <c r="Q716">
        <v>-6.0999999999999943E-2</v>
      </c>
      <c r="R716">
        <v>23.25</v>
      </c>
      <c r="S716">
        <v>-2.3250000000000002</v>
      </c>
      <c r="T716">
        <f t="shared" si="159"/>
        <v>-0.34899999999999998</v>
      </c>
      <c r="U716">
        <v>97.125</v>
      </c>
      <c r="V716">
        <f>U716/2</f>
        <v>48.5625</v>
      </c>
      <c r="W716">
        <f>V716/10</f>
        <v>4.8562500000000002</v>
      </c>
      <c r="X716">
        <f t="shared" si="165"/>
        <v>74.088632387109385</v>
      </c>
      <c r="Y716">
        <f>(L716-P716)/P716</f>
        <v>-0.10132890365448496</v>
      </c>
      <c r="Z716" t="e">
        <f t="shared" si="160"/>
        <v>#NUM!</v>
      </c>
      <c r="AA716" t="e">
        <f t="shared" si="161"/>
        <v>#NUM!</v>
      </c>
      <c r="AB716" t="e">
        <f t="shared" si="162"/>
        <v>#NUM!</v>
      </c>
      <c r="AC716" t="e">
        <f t="shared" si="163"/>
        <v>#NUM!</v>
      </c>
      <c r="AD716" t="e">
        <f t="shared" si="164"/>
        <v>#NUM!</v>
      </c>
    </row>
  </sheetData>
  <autoFilter ref="A1:AH716" xr:uid="{AD868548-8796-4A47-97B0-F21F7C4034F5}">
    <filterColumn colId="2">
      <filters>
        <filter val="Makera"/>
      </filters>
    </filterColumn>
    <filterColumn colId="3">
      <filters>
        <filter val="September"/>
      </filters>
    </filterColumn>
    <filterColumn colId="5">
      <filters>
        <filter val="Control"/>
      </filters>
    </filterColumn>
  </autoFilter>
  <sortState xmlns:xlrd2="http://schemas.microsoft.com/office/spreadsheetml/2017/richdata2" ref="A2:X716">
    <sortCondition descending="1" ref="J2:J7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C8F7-DAB7-49DD-BCC7-C1814BC2894E}">
  <dimension ref="A3:B30"/>
  <sheetViews>
    <sheetView topLeftCell="A31" workbookViewId="0">
      <selection activeCell="B20" sqref="B20"/>
    </sheetView>
  </sheetViews>
  <sheetFormatPr defaultRowHeight="14.5" x14ac:dyDescent="0.35"/>
  <cols>
    <col min="1" max="1" width="14.6328125" bestFit="1" customWidth="1"/>
    <col min="2" max="2" width="13.81640625" bestFit="1" customWidth="1"/>
  </cols>
  <sheetData>
    <row r="3" spans="1:2" x14ac:dyDescent="0.35">
      <c r="A3" s="49" t="s">
        <v>540</v>
      </c>
      <c r="B3" t="s">
        <v>543</v>
      </c>
    </row>
    <row r="4" spans="1:2" x14ac:dyDescent="0.35">
      <c r="A4" s="50" t="s">
        <v>46</v>
      </c>
      <c r="B4">
        <v>9.2175000002067815</v>
      </c>
    </row>
    <row r="5" spans="1:2" x14ac:dyDescent="0.35">
      <c r="A5" s="51" t="s">
        <v>18</v>
      </c>
      <c r="B5">
        <v>9.2175000002067815</v>
      </c>
    </row>
    <row r="6" spans="1:2" x14ac:dyDescent="0.35">
      <c r="A6" s="52" t="s">
        <v>19</v>
      </c>
      <c r="B6">
        <v>11.336269503546109</v>
      </c>
    </row>
    <row r="7" spans="1:2" x14ac:dyDescent="0.35">
      <c r="A7" s="52" t="s">
        <v>155</v>
      </c>
      <c r="B7">
        <v>8.4300420809349461</v>
      </c>
    </row>
    <row r="8" spans="1:2" x14ac:dyDescent="0.35">
      <c r="A8" s="52" t="s">
        <v>196</v>
      </c>
      <c r="B8">
        <v>9.581030055543561</v>
      </c>
    </row>
    <row r="9" spans="1:2" x14ac:dyDescent="0.35">
      <c r="A9" s="52" t="s">
        <v>232</v>
      </c>
      <c r="B9">
        <v>8.0744038123333475</v>
      </c>
    </row>
    <row r="10" spans="1:2" x14ac:dyDescent="0.35">
      <c r="A10" s="52" t="s">
        <v>214</v>
      </c>
      <c r="B10">
        <v>9.1452034076422102</v>
      </c>
    </row>
    <row r="11" spans="1:2" x14ac:dyDescent="0.35">
      <c r="A11" s="52" t="s">
        <v>181</v>
      </c>
      <c r="B11">
        <v>8.0687921872580119</v>
      </c>
    </row>
    <row r="12" spans="1:2" x14ac:dyDescent="0.35">
      <c r="A12" s="52" t="s">
        <v>141</v>
      </c>
      <c r="B12">
        <v>9.9171550671550648</v>
      </c>
    </row>
    <row r="13" spans="1:2" x14ac:dyDescent="0.35">
      <c r="A13" s="51" t="s">
        <v>56</v>
      </c>
    </row>
    <row r="14" spans="1:2" x14ac:dyDescent="0.35">
      <c r="A14" s="52" t="s">
        <v>19</v>
      </c>
    </row>
    <row r="15" spans="1:2" x14ac:dyDescent="0.35">
      <c r="A15" s="52" t="s">
        <v>155</v>
      </c>
    </row>
    <row r="16" spans="1:2" x14ac:dyDescent="0.35">
      <c r="A16" s="52" t="s">
        <v>196</v>
      </c>
    </row>
    <row r="17" spans="1:2" x14ac:dyDescent="0.35">
      <c r="A17" s="52" t="s">
        <v>214</v>
      </c>
    </row>
    <row r="18" spans="1:2" x14ac:dyDescent="0.35">
      <c r="A18" s="50" t="s">
        <v>21</v>
      </c>
      <c r="B18">
        <v>12.639776371985628</v>
      </c>
    </row>
    <row r="19" spans="1:2" x14ac:dyDescent="0.35">
      <c r="A19" s="51" t="s">
        <v>18</v>
      </c>
      <c r="B19">
        <v>12.639776371985628</v>
      </c>
    </row>
    <row r="20" spans="1:2" x14ac:dyDescent="0.35">
      <c r="A20" s="52" t="s">
        <v>19</v>
      </c>
      <c r="B20">
        <v>16.400170212765953</v>
      </c>
    </row>
    <row r="21" spans="1:2" x14ac:dyDescent="0.35">
      <c r="A21" s="52" t="s">
        <v>155</v>
      </c>
      <c r="B21">
        <v>11.513773636710127</v>
      </c>
    </row>
    <row r="22" spans="1:2" x14ac:dyDescent="0.35">
      <c r="A22" s="52" t="s">
        <v>196</v>
      </c>
      <c r="B22">
        <v>13.379297009174643</v>
      </c>
    </row>
    <row r="23" spans="1:2" x14ac:dyDescent="0.35">
      <c r="A23" s="52" t="s">
        <v>232</v>
      </c>
      <c r="B23">
        <v>8.0182640887796204</v>
      </c>
    </row>
    <row r="24" spans="1:2" x14ac:dyDescent="0.35">
      <c r="A24" s="52" t="s">
        <v>214</v>
      </c>
      <c r="B24">
        <v>12.994979984792026</v>
      </c>
    </row>
    <row r="25" spans="1:2" x14ac:dyDescent="0.35">
      <c r="A25" s="52" t="s">
        <v>181</v>
      </c>
      <c r="B25">
        <v>11.522628510831492</v>
      </c>
    </row>
    <row r="26" spans="1:2" x14ac:dyDescent="0.35">
      <c r="A26" s="52" t="s">
        <v>141</v>
      </c>
      <c r="B26">
        <v>14.959375000000001</v>
      </c>
    </row>
    <row r="27" spans="1:2" x14ac:dyDescent="0.35">
      <c r="A27" s="50" t="s">
        <v>541</v>
      </c>
    </row>
    <row r="28" spans="1:2" x14ac:dyDescent="0.35">
      <c r="A28" s="51" t="s">
        <v>541</v>
      </c>
    </row>
    <row r="29" spans="1:2" x14ac:dyDescent="0.35">
      <c r="A29" s="52" t="s">
        <v>541</v>
      </c>
    </row>
    <row r="30" spans="1:2" x14ac:dyDescent="0.35">
      <c r="A30" s="50" t="s">
        <v>542</v>
      </c>
      <c r="B30">
        <v>10.884479781299031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71A5-D5D6-4D84-BB06-A7AA0EAE1142}">
  <sheetPr filterMode="1"/>
  <dimension ref="A1:AN717"/>
  <sheetViews>
    <sheetView topLeftCell="O1" workbookViewId="0">
      <pane ySplit="1" topLeftCell="A428" activePane="bottomLeft" state="frozen"/>
      <selection activeCell="N1" sqref="N1"/>
      <selection pane="bottomLeft" activeCell="Z514" sqref="Z514"/>
    </sheetView>
  </sheetViews>
  <sheetFormatPr defaultRowHeight="14.5" x14ac:dyDescent="0.35"/>
  <cols>
    <col min="1" max="1" width="10.453125" bestFit="1" customWidth="1"/>
    <col min="2" max="2" width="7.26953125" bestFit="1" customWidth="1"/>
    <col min="3" max="3" width="10.26953125" bestFit="1" customWidth="1"/>
    <col min="4" max="4" width="6.26953125" bestFit="1" customWidth="1"/>
    <col min="5" max="5" width="11.453125" bestFit="1" customWidth="1"/>
    <col min="6" max="6" width="10.453125" bestFit="1" customWidth="1"/>
    <col min="7" max="7" width="9.453125" bestFit="1" customWidth="1"/>
    <col min="8" max="8" width="9.6328125" bestFit="1" customWidth="1"/>
    <col min="9" max="10" width="12.6328125" bestFit="1" customWidth="1"/>
    <col min="11" max="11" width="7" bestFit="1" customWidth="1"/>
    <col min="12" max="12" width="5.81640625" bestFit="1" customWidth="1"/>
    <col min="13" max="13" width="10.08984375" bestFit="1" customWidth="1"/>
    <col min="14" max="14" width="12.81640625" style="1" customWidth="1"/>
    <col min="15" max="15" width="7" bestFit="1" customWidth="1"/>
    <col min="16" max="16" width="8" bestFit="1" customWidth="1"/>
    <col min="17" max="17" width="7.81640625" bestFit="1" customWidth="1"/>
    <col min="18" max="18" width="8.81640625" bestFit="1" customWidth="1"/>
    <col min="19" max="19" width="11.54296875" style="42" bestFit="1" customWidth="1"/>
    <col min="20" max="20" width="7.08984375" style="1" bestFit="1" customWidth="1"/>
    <col min="21" max="21" width="10.54296875" bestFit="1" customWidth="1"/>
    <col min="22" max="22" width="11.81640625" style="21" bestFit="1" customWidth="1"/>
    <col min="23" max="25" width="11.81640625" bestFit="1" customWidth="1"/>
    <col min="26" max="26" width="9.36328125" style="22" bestFit="1" customWidth="1"/>
    <col min="27" max="27" width="11.36328125" style="22" bestFit="1" customWidth="1"/>
    <col min="28" max="28" width="13.1796875" style="22" bestFit="1" customWidth="1"/>
    <col min="29" max="29" width="7.81640625" bestFit="1" customWidth="1"/>
    <col min="30" max="30" width="6.7265625" bestFit="1" customWidth="1"/>
    <col min="31" max="31" width="8.36328125" bestFit="1" customWidth="1"/>
    <col min="32" max="33" width="11.81640625" bestFit="1" customWidth="1"/>
    <col min="34" max="34" width="7.08984375" bestFit="1" customWidth="1"/>
    <col min="35" max="35" width="5.6328125" bestFit="1" customWidth="1"/>
    <col min="36" max="36" width="4.2695312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522</v>
      </c>
      <c r="J1" t="s">
        <v>8</v>
      </c>
      <c r="K1" t="s">
        <v>9</v>
      </c>
      <c r="L1" s="1" t="s">
        <v>10</v>
      </c>
      <c r="M1" t="s">
        <v>11</v>
      </c>
      <c r="N1" s="1" t="s">
        <v>12</v>
      </c>
      <c r="O1" t="s">
        <v>9</v>
      </c>
      <c r="P1" t="s">
        <v>13</v>
      </c>
      <c r="Q1" t="s">
        <v>14</v>
      </c>
      <c r="R1" t="s">
        <v>15</v>
      </c>
      <c r="S1" s="42" t="s">
        <v>16</v>
      </c>
      <c r="T1" s="1" t="s">
        <v>17</v>
      </c>
      <c r="U1" t="s">
        <v>382</v>
      </c>
      <c r="V1" s="21" t="s">
        <v>385</v>
      </c>
      <c r="W1" t="s">
        <v>387</v>
      </c>
      <c r="X1" t="s">
        <v>538</v>
      </c>
      <c r="Y1" t="s">
        <v>95</v>
      </c>
      <c r="Z1" s="22" t="s">
        <v>389</v>
      </c>
      <c r="AA1" s="22" t="s">
        <v>391</v>
      </c>
      <c r="AB1" s="22" t="s">
        <v>546</v>
      </c>
      <c r="AC1" t="s">
        <v>531</v>
      </c>
      <c r="AD1" t="s">
        <v>535</v>
      </c>
      <c r="AE1" t="s">
        <v>536</v>
      </c>
      <c r="AF1" t="s">
        <v>388</v>
      </c>
      <c r="AG1" t="s">
        <v>539</v>
      </c>
      <c r="AH1" t="s">
        <v>554</v>
      </c>
      <c r="AI1" t="s">
        <v>555</v>
      </c>
      <c r="AJ1" t="s">
        <v>556</v>
      </c>
      <c r="AK1" t="s">
        <v>564</v>
      </c>
      <c r="AL1" t="s">
        <v>563</v>
      </c>
      <c r="AM1" t="s">
        <v>565</v>
      </c>
      <c r="AN1" t="s">
        <v>566</v>
      </c>
    </row>
    <row r="2" spans="1:40" hidden="1" x14ac:dyDescent="0.35">
      <c r="A2" s="2">
        <v>44720</v>
      </c>
      <c r="B2" t="s">
        <v>18</v>
      </c>
      <c r="C2" t="s">
        <v>547</v>
      </c>
      <c r="D2" t="s">
        <v>86</v>
      </c>
      <c r="E2" t="s">
        <v>46</v>
      </c>
      <c r="F2">
        <v>7</v>
      </c>
      <c r="G2" t="s">
        <v>94</v>
      </c>
      <c r="H2" t="s">
        <v>95</v>
      </c>
      <c r="I2" t="str">
        <f t="shared" ref="I2:I65" si="0">D2&amp;G2&amp;H2</f>
        <v>K5AguF10</v>
      </c>
      <c r="J2" t="s">
        <v>394</v>
      </c>
      <c r="K2" t="s">
        <v>87</v>
      </c>
      <c r="L2" s="1">
        <v>0.80200000000000005</v>
      </c>
      <c r="M2">
        <v>3.66</v>
      </c>
      <c r="N2" s="1">
        <f t="shared" ref="N2:N33" si="1">M2/-10</f>
        <v>-0.36599999999999999</v>
      </c>
      <c r="O2" t="s">
        <v>88</v>
      </c>
      <c r="P2">
        <v>0.65900000000000003</v>
      </c>
      <c r="Q2" s="1">
        <f t="shared" ref="Q2:Q30" si="2">L2-P2</f>
        <v>0.14300000000000002</v>
      </c>
      <c r="R2">
        <v>3.58</v>
      </c>
      <c r="S2" s="42">
        <f t="shared" ref="S2:S33" si="3">R2/-10</f>
        <v>-0.35799999999999998</v>
      </c>
      <c r="T2" s="1">
        <f t="shared" ref="T2:T33" si="4">S2-N2</f>
        <v>8.0000000000000071E-3</v>
      </c>
      <c r="U2">
        <v>79.349999999999994</v>
      </c>
      <c r="V2" s="21">
        <f t="shared" ref="V2:V65" si="5">3.14*(U2/2)^2</f>
        <v>4942.6916624999994</v>
      </c>
      <c r="W2">
        <f t="shared" ref="W2:W8" si="6">(L2-P2)/P2</f>
        <v>0.21699544764795145</v>
      </c>
      <c r="X2">
        <f t="shared" ref="X2:X65" si="7">119*(10^-6)*(W2^1.231)</f>
        <v>1.814335833869014E-5</v>
      </c>
      <c r="Y2">
        <f t="shared" ref="Y2:Y65" si="8">X2*(V2/10000)</f>
        <v>8.9677025990393603E-6</v>
      </c>
      <c r="Z2" s="22">
        <f t="shared" ref="Z2:Z30" si="9">Y2*10^6</f>
        <v>8.9677025990393595</v>
      </c>
      <c r="AA2" s="22" t="s">
        <v>103</v>
      </c>
      <c r="AB2" s="22" t="s">
        <v>103</v>
      </c>
      <c r="AC2">
        <v>26.9267</v>
      </c>
      <c r="AD2" s="13">
        <v>63.2</v>
      </c>
      <c r="AE2" s="13">
        <v>602</v>
      </c>
      <c r="AF2">
        <f t="shared" ref="AF2:AF65" si="10">X2*10^6</f>
        <v>18.143358338690142</v>
      </c>
      <c r="AG2">
        <v>13.101333333333335</v>
      </c>
      <c r="AH2" t="s">
        <v>557</v>
      </c>
      <c r="AI2" t="s">
        <v>561</v>
      </c>
      <c r="AJ2" t="s">
        <v>560</v>
      </c>
      <c r="AK2" s="53">
        <v>0.6042605573172154</v>
      </c>
      <c r="AL2" s="53">
        <v>1.3074999999999999</v>
      </c>
      <c r="AM2" s="53">
        <v>892.41250000000002</v>
      </c>
    </row>
    <row r="3" spans="1:40" hidden="1" x14ac:dyDescent="0.35">
      <c r="A3" s="2">
        <v>44720</v>
      </c>
      <c r="B3" t="s">
        <v>18</v>
      </c>
      <c r="C3" t="s">
        <v>547</v>
      </c>
      <c r="D3" t="s">
        <v>45</v>
      </c>
      <c r="E3" t="s">
        <v>46</v>
      </c>
      <c r="F3">
        <v>2</v>
      </c>
      <c r="G3" t="s">
        <v>94</v>
      </c>
      <c r="H3" t="s">
        <v>93</v>
      </c>
      <c r="I3" t="str">
        <f t="shared" si="0"/>
        <v>L4AguH9</v>
      </c>
      <c r="J3" t="s">
        <v>410</v>
      </c>
      <c r="K3" t="s">
        <v>23</v>
      </c>
      <c r="L3" s="1">
        <v>0.53100000000000003</v>
      </c>
      <c r="M3">
        <v>10.48</v>
      </c>
      <c r="N3" s="1">
        <f t="shared" si="1"/>
        <v>-1.048</v>
      </c>
      <c r="O3" t="s">
        <v>105</v>
      </c>
      <c r="P3">
        <v>0.40600000000000003</v>
      </c>
      <c r="Q3" s="1">
        <f t="shared" si="2"/>
        <v>0.125</v>
      </c>
      <c r="R3">
        <v>3.4</v>
      </c>
      <c r="S3" s="42">
        <f t="shared" si="3"/>
        <v>-0.33999999999999997</v>
      </c>
      <c r="T3" s="1">
        <f t="shared" si="4"/>
        <v>0.70800000000000007</v>
      </c>
      <c r="U3">
        <v>90.2</v>
      </c>
      <c r="V3" s="21">
        <f t="shared" si="5"/>
        <v>6386.791400000001</v>
      </c>
      <c r="W3">
        <f t="shared" si="6"/>
        <v>0.30788177339901474</v>
      </c>
      <c r="X3">
        <f t="shared" si="7"/>
        <v>2.7909216206457201E-5</v>
      </c>
      <c r="Y3">
        <f t="shared" si="8"/>
        <v>1.7825034204814152E-5</v>
      </c>
      <c r="Z3" s="22">
        <f t="shared" si="9"/>
        <v>17.825034204814152</v>
      </c>
      <c r="AA3" s="22">
        <f t="shared" ref="AA3:AA30" si="11">Z3/ABS(T3)</f>
        <v>25.176601984200776</v>
      </c>
      <c r="AB3" s="22">
        <f>AA3/40.683703</f>
        <v>0.61883752283317905</v>
      </c>
      <c r="AC3">
        <v>26.9267</v>
      </c>
      <c r="AD3" s="36">
        <v>58</v>
      </c>
      <c r="AE3" s="36">
        <v>684</v>
      </c>
      <c r="AF3">
        <f t="shared" si="10"/>
        <v>27.909216206457202</v>
      </c>
      <c r="AG3" s="44">
        <v>10.52</v>
      </c>
      <c r="AH3" t="s">
        <v>557</v>
      </c>
      <c r="AI3" t="s">
        <v>561</v>
      </c>
      <c r="AJ3" t="s">
        <v>560</v>
      </c>
      <c r="AK3" s="53">
        <v>0.6042605573172154</v>
      </c>
      <c r="AL3" s="53">
        <v>1.3074999999999999</v>
      </c>
      <c r="AM3" s="53">
        <v>892.41250000000002</v>
      </c>
    </row>
    <row r="4" spans="1:40" hidden="1" x14ac:dyDescent="0.35">
      <c r="A4" s="2">
        <v>44720</v>
      </c>
      <c r="B4" t="s">
        <v>18</v>
      </c>
      <c r="C4" t="s">
        <v>547</v>
      </c>
      <c r="D4" t="s">
        <v>86</v>
      </c>
      <c r="E4" t="s">
        <v>46</v>
      </c>
      <c r="F4">
        <v>12</v>
      </c>
      <c r="G4" t="s">
        <v>94</v>
      </c>
      <c r="H4" t="s">
        <v>82</v>
      </c>
      <c r="I4" t="str">
        <f t="shared" si="0"/>
        <v>K5AguH7</v>
      </c>
      <c r="J4" t="s">
        <v>395</v>
      </c>
      <c r="K4" t="s">
        <v>99</v>
      </c>
      <c r="L4" s="1">
        <v>0.63400000000000001</v>
      </c>
      <c r="M4">
        <v>9.3800000000000008</v>
      </c>
      <c r="N4" s="1">
        <f t="shared" si="1"/>
        <v>-0.93800000000000006</v>
      </c>
      <c r="O4" t="s">
        <v>100</v>
      </c>
      <c r="P4">
        <v>0.51700000000000002</v>
      </c>
      <c r="Q4" s="1">
        <f t="shared" si="2"/>
        <v>0.11699999999999999</v>
      </c>
      <c r="R4">
        <v>18.559999999999999</v>
      </c>
      <c r="S4" s="42">
        <f t="shared" si="3"/>
        <v>-1.8559999999999999</v>
      </c>
      <c r="T4" s="1">
        <f t="shared" si="4"/>
        <v>-0.91799999999999982</v>
      </c>
      <c r="U4">
        <v>81</v>
      </c>
      <c r="V4" s="21">
        <f t="shared" si="5"/>
        <v>5150.3850000000002</v>
      </c>
      <c r="W4">
        <f t="shared" si="6"/>
        <v>0.22630560928433266</v>
      </c>
      <c r="X4">
        <f t="shared" si="7"/>
        <v>1.9106313464775888E-5</v>
      </c>
      <c r="Y4">
        <f t="shared" si="8"/>
        <v>9.8404870274279783E-6</v>
      </c>
      <c r="Z4" s="22">
        <f t="shared" si="9"/>
        <v>9.8404870274279777</v>
      </c>
      <c r="AA4" s="22">
        <f t="shared" si="11"/>
        <v>10.71948477933331</v>
      </c>
      <c r="AB4" s="22">
        <f>AA4/40.683703</f>
        <v>0.26348350786390584</v>
      </c>
      <c r="AC4">
        <v>26.9267</v>
      </c>
      <c r="AD4" s="13">
        <v>73.400000000000006</v>
      </c>
      <c r="AE4" s="13">
        <v>670</v>
      </c>
      <c r="AF4">
        <f t="shared" si="10"/>
        <v>19.106313464775887</v>
      </c>
      <c r="AG4">
        <v>13.101333333333335</v>
      </c>
      <c r="AH4" t="s">
        <v>557</v>
      </c>
      <c r="AI4" t="s">
        <v>561</v>
      </c>
      <c r="AJ4" t="s">
        <v>560</v>
      </c>
      <c r="AK4" s="53">
        <v>0.6042605573172154</v>
      </c>
      <c r="AL4" s="53">
        <v>1.3074999999999999</v>
      </c>
      <c r="AM4" s="53">
        <v>892.41250000000002</v>
      </c>
    </row>
    <row r="5" spans="1:40" hidden="1" x14ac:dyDescent="0.35">
      <c r="A5" s="2">
        <v>44720</v>
      </c>
      <c r="B5" t="s">
        <v>18</v>
      </c>
      <c r="C5" t="s">
        <v>547</v>
      </c>
      <c r="D5" t="s">
        <v>45</v>
      </c>
      <c r="E5" t="s">
        <v>46</v>
      </c>
      <c r="F5">
        <v>8</v>
      </c>
      <c r="G5" t="s">
        <v>94</v>
      </c>
      <c r="H5" t="s">
        <v>36</v>
      </c>
      <c r="I5" t="str">
        <f t="shared" si="0"/>
        <v>L4AguI4</v>
      </c>
      <c r="J5" t="s">
        <v>411</v>
      </c>
      <c r="K5" t="s">
        <v>23</v>
      </c>
      <c r="L5" s="1">
        <v>0.83</v>
      </c>
      <c r="M5">
        <v>6.74</v>
      </c>
      <c r="N5" s="1">
        <f t="shared" si="1"/>
        <v>-0.67400000000000004</v>
      </c>
      <c r="O5" t="s">
        <v>105</v>
      </c>
      <c r="P5">
        <v>0.68400000000000005</v>
      </c>
      <c r="Q5" s="1">
        <f t="shared" si="2"/>
        <v>0.14599999999999991</v>
      </c>
      <c r="R5">
        <v>4.75</v>
      </c>
      <c r="S5" s="42">
        <f t="shared" si="3"/>
        <v>-0.47499999999999998</v>
      </c>
      <c r="T5" s="1">
        <f t="shared" si="4"/>
        <v>0.19900000000000007</v>
      </c>
      <c r="U5">
        <v>37.450000000000003</v>
      </c>
      <c r="V5" s="21">
        <f t="shared" si="5"/>
        <v>1100.9644625000003</v>
      </c>
      <c r="W5">
        <f t="shared" si="6"/>
        <v>0.21345029239766067</v>
      </c>
      <c r="X5">
        <f t="shared" si="7"/>
        <v>1.7779161119480808E-5</v>
      </c>
      <c r="Y5">
        <f t="shared" si="8"/>
        <v>1.9574224565610092E-6</v>
      </c>
      <c r="Z5" s="22">
        <f t="shared" si="9"/>
        <v>1.9574224565610092</v>
      </c>
      <c r="AA5" s="22">
        <f t="shared" si="11"/>
        <v>9.8362937515628577</v>
      </c>
      <c r="AB5" s="22">
        <f>AA5/40.683703</f>
        <v>0.24177479005691438</v>
      </c>
      <c r="AC5">
        <v>26.9267</v>
      </c>
      <c r="AD5" s="36">
        <v>30</v>
      </c>
      <c r="AE5" s="36">
        <v>350</v>
      </c>
      <c r="AF5">
        <f t="shared" si="10"/>
        <v>17.779161119480808</v>
      </c>
      <c r="AG5" s="44">
        <v>10.52</v>
      </c>
      <c r="AH5" t="s">
        <v>557</v>
      </c>
      <c r="AI5" t="s">
        <v>561</v>
      </c>
      <c r="AJ5" t="s">
        <v>560</v>
      </c>
      <c r="AK5" s="53">
        <v>0.6042605573172154</v>
      </c>
      <c r="AL5" s="53">
        <v>1.3074999999999999</v>
      </c>
      <c r="AM5" s="53">
        <v>892.41250000000002</v>
      </c>
    </row>
    <row r="6" spans="1:40" hidden="1" x14ac:dyDescent="0.35">
      <c r="A6" s="2">
        <v>44720</v>
      </c>
      <c r="B6" t="s">
        <v>18</v>
      </c>
      <c r="C6" t="s">
        <v>547</v>
      </c>
      <c r="D6" t="s">
        <v>86</v>
      </c>
      <c r="E6" t="s">
        <v>46</v>
      </c>
      <c r="F6">
        <v>3</v>
      </c>
      <c r="G6" t="s">
        <v>39</v>
      </c>
      <c r="H6" t="s">
        <v>91</v>
      </c>
      <c r="I6" t="str">
        <f t="shared" si="0"/>
        <v>K5BbrA3</v>
      </c>
      <c r="J6" t="s">
        <v>396</v>
      </c>
      <c r="K6" t="s">
        <v>87</v>
      </c>
      <c r="L6" s="1">
        <v>0.72299999999999998</v>
      </c>
      <c r="M6">
        <v>7.49</v>
      </c>
      <c r="N6" s="1">
        <f t="shared" si="1"/>
        <v>-0.749</v>
      </c>
      <c r="O6" t="s">
        <v>88</v>
      </c>
      <c r="P6">
        <v>0.54200000000000004</v>
      </c>
      <c r="Q6" s="1">
        <f t="shared" si="2"/>
        <v>0.18099999999999994</v>
      </c>
      <c r="R6">
        <v>5.67</v>
      </c>
      <c r="S6" s="42">
        <f t="shared" si="3"/>
        <v>-0.56699999999999995</v>
      </c>
      <c r="T6" s="1">
        <f t="shared" si="4"/>
        <v>0.18200000000000005</v>
      </c>
      <c r="U6">
        <v>78.25</v>
      </c>
      <c r="V6" s="44">
        <f t="shared" si="5"/>
        <v>4806.6040625000005</v>
      </c>
      <c r="W6" s="45">
        <f t="shared" si="6"/>
        <v>0.3339483394833947</v>
      </c>
      <c r="X6">
        <f t="shared" si="7"/>
        <v>3.084580901838834E-5</v>
      </c>
      <c r="Y6">
        <f t="shared" si="8"/>
        <v>1.4826359093888454E-5</v>
      </c>
      <c r="Z6" s="22">
        <f t="shared" si="9"/>
        <v>14.826359093888454</v>
      </c>
      <c r="AA6" s="22">
        <f t="shared" si="11"/>
        <v>81.463511504881595</v>
      </c>
      <c r="AB6" s="22">
        <v>1</v>
      </c>
      <c r="AC6">
        <v>26.9267</v>
      </c>
      <c r="AD6" s="13">
        <v>62.2</v>
      </c>
      <c r="AE6" s="13">
        <v>560</v>
      </c>
      <c r="AF6">
        <f t="shared" si="10"/>
        <v>30.845809018388341</v>
      </c>
      <c r="AG6">
        <v>13.101333333333335</v>
      </c>
      <c r="AH6" t="s">
        <v>559</v>
      </c>
      <c r="AI6" t="s">
        <v>558</v>
      </c>
      <c r="AJ6" t="s">
        <v>560</v>
      </c>
      <c r="AK6" s="53">
        <v>0.6042605573172154</v>
      </c>
      <c r="AL6" s="53">
        <v>1.3074999999999999</v>
      </c>
      <c r="AM6" s="53">
        <v>892.41250000000002</v>
      </c>
    </row>
    <row r="7" spans="1:40" hidden="1" x14ac:dyDescent="0.35">
      <c r="A7" s="2">
        <v>44720</v>
      </c>
      <c r="B7" t="s">
        <v>18</v>
      </c>
      <c r="C7" t="s">
        <v>547</v>
      </c>
      <c r="D7" t="s">
        <v>45</v>
      </c>
      <c r="E7" t="s">
        <v>46</v>
      </c>
      <c r="F7">
        <v>5</v>
      </c>
      <c r="G7" t="s">
        <v>39</v>
      </c>
      <c r="H7" t="s">
        <v>40</v>
      </c>
      <c r="I7" t="str">
        <f t="shared" si="0"/>
        <v>L4BbrG4</v>
      </c>
      <c r="J7" t="s">
        <v>412</v>
      </c>
      <c r="K7" t="s">
        <v>23</v>
      </c>
      <c r="L7" s="1">
        <v>0.60599999999999998</v>
      </c>
      <c r="M7">
        <v>7.47</v>
      </c>
      <c r="N7" s="1">
        <f t="shared" si="1"/>
        <v>-0.747</v>
      </c>
      <c r="O7" t="s">
        <v>105</v>
      </c>
      <c r="P7">
        <v>0.434</v>
      </c>
      <c r="Q7" s="1">
        <f t="shared" si="2"/>
        <v>0.17199999999999999</v>
      </c>
      <c r="R7">
        <v>10.01</v>
      </c>
      <c r="S7" s="42">
        <f t="shared" si="3"/>
        <v>-1.0009999999999999</v>
      </c>
      <c r="T7" s="1">
        <f t="shared" si="4"/>
        <v>-0.25399999999999989</v>
      </c>
      <c r="U7">
        <v>51</v>
      </c>
      <c r="V7" s="21">
        <f t="shared" si="5"/>
        <v>2041.7850000000001</v>
      </c>
      <c r="W7">
        <f t="shared" si="6"/>
        <v>0.39631336405529949</v>
      </c>
      <c r="X7">
        <f t="shared" si="7"/>
        <v>3.8083128882939194E-5</v>
      </c>
      <c r="Y7">
        <f t="shared" si="8"/>
        <v>7.7757561306252002E-6</v>
      </c>
      <c r="Z7" s="22">
        <f t="shared" si="9"/>
        <v>7.7757561306251999</v>
      </c>
      <c r="AA7" s="22">
        <f t="shared" si="11"/>
        <v>30.61321311269765</v>
      </c>
      <c r="AB7" s="22">
        <f>AA7/81.463512</f>
        <v>0.37579049025897204</v>
      </c>
      <c r="AC7">
        <v>26.9267</v>
      </c>
      <c r="AD7" s="36">
        <v>32.1</v>
      </c>
      <c r="AE7" s="36">
        <v>370</v>
      </c>
      <c r="AF7">
        <f t="shared" si="10"/>
        <v>38.083128882939192</v>
      </c>
      <c r="AG7" s="44">
        <v>10.52</v>
      </c>
      <c r="AH7" t="s">
        <v>559</v>
      </c>
      <c r="AI7" t="s">
        <v>558</v>
      </c>
      <c r="AJ7" t="s">
        <v>560</v>
      </c>
      <c r="AK7" s="53">
        <v>0.6042605573172154</v>
      </c>
      <c r="AL7" s="53">
        <v>1.3074999999999999</v>
      </c>
      <c r="AM7" s="53">
        <v>892.41250000000002</v>
      </c>
    </row>
    <row r="8" spans="1:40" hidden="1" x14ac:dyDescent="0.35">
      <c r="A8" s="2">
        <v>44720</v>
      </c>
      <c r="B8" t="s">
        <v>18</v>
      </c>
      <c r="C8" t="s">
        <v>547</v>
      </c>
      <c r="D8" t="s">
        <v>45</v>
      </c>
      <c r="E8" t="s">
        <v>46</v>
      </c>
      <c r="F8">
        <v>4</v>
      </c>
      <c r="G8" t="s">
        <v>28</v>
      </c>
      <c r="H8" t="s">
        <v>68</v>
      </c>
      <c r="I8" t="str">
        <f t="shared" si="0"/>
        <v>L4DtoG6</v>
      </c>
      <c r="J8" t="s">
        <v>413</v>
      </c>
      <c r="K8" t="s">
        <v>23</v>
      </c>
      <c r="L8" s="1">
        <v>0.86099999999999999</v>
      </c>
      <c r="M8">
        <v>10.47</v>
      </c>
      <c r="N8" s="1">
        <f t="shared" si="1"/>
        <v>-1.0470000000000002</v>
      </c>
      <c r="O8" t="s">
        <v>105</v>
      </c>
      <c r="P8">
        <v>0.70099999999999996</v>
      </c>
      <c r="Q8" s="1">
        <f t="shared" si="2"/>
        <v>0.16000000000000003</v>
      </c>
      <c r="R8">
        <v>12.51</v>
      </c>
      <c r="S8" s="42">
        <f t="shared" si="3"/>
        <v>-1.2509999999999999</v>
      </c>
      <c r="T8" s="1">
        <f t="shared" si="4"/>
        <v>-0.20399999999999974</v>
      </c>
      <c r="U8">
        <v>56.05</v>
      </c>
      <c r="V8" s="21">
        <f t="shared" si="5"/>
        <v>2466.1579624999995</v>
      </c>
      <c r="W8">
        <f t="shared" si="6"/>
        <v>0.22824536376604856</v>
      </c>
      <c r="X8">
        <f t="shared" si="7"/>
        <v>1.9308110691663001E-5</v>
      </c>
      <c r="Y8">
        <f t="shared" si="8"/>
        <v>4.7616850923076079E-6</v>
      </c>
      <c r="Z8" s="22">
        <f t="shared" si="9"/>
        <v>4.7616850923076077</v>
      </c>
      <c r="AA8" s="22">
        <f t="shared" si="11"/>
        <v>23.341593589743205</v>
      </c>
      <c r="AB8" s="22">
        <f>AA8/117.339</f>
        <v>0.19892442913049543</v>
      </c>
      <c r="AC8">
        <v>26.9267</v>
      </c>
      <c r="AD8" s="36">
        <v>42.8</v>
      </c>
      <c r="AE8" s="36">
        <v>570</v>
      </c>
      <c r="AF8">
        <f t="shared" si="10"/>
        <v>19.308110691663</v>
      </c>
      <c r="AG8" s="44">
        <v>10.52</v>
      </c>
      <c r="AH8" t="s">
        <v>559</v>
      </c>
      <c r="AI8" t="s">
        <v>561</v>
      </c>
      <c r="AJ8" t="s">
        <v>560</v>
      </c>
      <c r="AK8" s="53">
        <v>0.6042605573172154</v>
      </c>
      <c r="AL8" s="53">
        <v>1.3074999999999999</v>
      </c>
      <c r="AM8" s="53">
        <v>892.41250000000002</v>
      </c>
    </row>
    <row r="9" spans="1:40" hidden="1" x14ac:dyDescent="0.35">
      <c r="A9" s="2">
        <v>44720</v>
      </c>
      <c r="B9" t="s">
        <v>18</v>
      </c>
      <c r="C9" t="s">
        <v>547</v>
      </c>
      <c r="D9" t="s">
        <v>86</v>
      </c>
      <c r="E9" t="s">
        <v>46</v>
      </c>
      <c r="F9">
        <v>10</v>
      </c>
      <c r="G9" t="s">
        <v>28</v>
      </c>
      <c r="H9" t="s">
        <v>75</v>
      </c>
      <c r="I9" t="str">
        <f t="shared" si="0"/>
        <v>K5DtoJ7</v>
      </c>
      <c r="J9" t="s">
        <v>399</v>
      </c>
      <c r="K9" t="s">
        <v>99</v>
      </c>
      <c r="L9" s="1">
        <v>0.49299999999999999</v>
      </c>
      <c r="M9">
        <v>11.63</v>
      </c>
      <c r="N9" s="1">
        <f t="shared" si="1"/>
        <v>-1.163</v>
      </c>
      <c r="O9" t="s">
        <v>100</v>
      </c>
      <c r="P9">
        <v>0.57399999999999995</v>
      </c>
      <c r="Q9" s="1">
        <f t="shared" si="2"/>
        <v>-8.0999999999999961E-2</v>
      </c>
      <c r="R9">
        <v>17.670000000000002</v>
      </c>
      <c r="S9" s="42">
        <f t="shared" si="3"/>
        <v>-1.7670000000000001</v>
      </c>
      <c r="T9" s="1">
        <f t="shared" si="4"/>
        <v>-0.60400000000000009</v>
      </c>
      <c r="U9">
        <v>77.900000000000006</v>
      </c>
      <c r="V9" s="21">
        <f t="shared" si="5"/>
        <v>4763.7018500000004</v>
      </c>
      <c r="W9">
        <f>(P9-L9)/L9</f>
        <v>0.16430020283975652</v>
      </c>
      <c r="X9">
        <f t="shared" si="7"/>
        <v>1.2882420232406085E-5</v>
      </c>
      <c r="Y9">
        <f t="shared" si="8"/>
        <v>6.1368009093590302E-6</v>
      </c>
      <c r="Z9" s="22">
        <f t="shared" si="9"/>
        <v>6.1368009093590299</v>
      </c>
      <c r="AA9" s="22">
        <f t="shared" si="11"/>
        <v>10.160266406223558</v>
      </c>
      <c r="AB9" s="22">
        <f>AA9/117.339</f>
        <v>8.6588997743491575E-2</v>
      </c>
      <c r="AC9">
        <v>26.9267</v>
      </c>
      <c r="AD9" s="13">
        <v>74.8</v>
      </c>
      <c r="AE9" s="13">
        <v>661</v>
      </c>
      <c r="AF9">
        <f t="shared" si="10"/>
        <v>12.882420232406085</v>
      </c>
      <c r="AG9">
        <v>13.101333333333335</v>
      </c>
      <c r="AH9" t="s">
        <v>559</v>
      </c>
      <c r="AI9" t="s">
        <v>561</v>
      </c>
      <c r="AJ9" t="s">
        <v>560</v>
      </c>
      <c r="AK9" s="53">
        <v>0.6042605573172154</v>
      </c>
      <c r="AL9" s="53">
        <v>1.3074999999999999</v>
      </c>
      <c r="AM9" s="53">
        <v>892.41250000000002</v>
      </c>
    </row>
    <row r="10" spans="1:40" hidden="1" x14ac:dyDescent="0.35">
      <c r="A10" s="2">
        <v>44720</v>
      </c>
      <c r="B10" t="s">
        <v>18</v>
      </c>
      <c r="C10" t="s">
        <v>547</v>
      </c>
      <c r="D10" t="s">
        <v>86</v>
      </c>
      <c r="E10" t="s">
        <v>46</v>
      </c>
      <c r="F10">
        <v>1</v>
      </c>
      <c r="G10" t="s">
        <v>33</v>
      </c>
      <c r="H10" t="s">
        <v>54</v>
      </c>
      <c r="I10" t="str">
        <f t="shared" si="0"/>
        <v>K5HmaA6</v>
      </c>
      <c r="J10" t="s">
        <v>402</v>
      </c>
      <c r="K10" t="s">
        <v>87</v>
      </c>
      <c r="L10" s="1">
        <v>0.69299999999999995</v>
      </c>
      <c r="M10">
        <v>11.64</v>
      </c>
      <c r="N10" s="1">
        <f t="shared" si="1"/>
        <v>-1.1640000000000001</v>
      </c>
      <c r="O10" t="s">
        <v>88</v>
      </c>
      <c r="P10">
        <v>0.746</v>
      </c>
      <c r="Q10" s="1">
        <f t="shared" si="2"/>
        <v>-5.3000000000000047E-2</v>
      </c>
      <c r="R10">
        <v>13.48</v>
      </c>
      <c r="S10" s="42">
        <f t="shared" si="3"/>
        <v>-1.3480000000000001</v>
      </c>
      <c r="T10" s="1">
        <f t="shared" si="4"/>
        <v>-0.18399999999999994</v>
      </c>
      <c r="U10">
        <v>47.95</v>
      </c>
      <c r="V10" s="21">
        <f t="shared" si="5"/>
        <v>1804.8739625000003</v>
      </c>
      <c r="W10">
        <f>(P10-L10)/L10</f>
        <v>7.6479076479076549E-2</v>
      </c>
      <c r="X10">
        <f t="shared" si="7"/>
        <v>5.0256003009790537E-6</v>
      </c>
      <c r="Y10">
        <f t="shared" si="8"/>
        <v>9.0705751291692576E-7</v>
      </c>
      <c r="Z10" s="22">
        <f t="shared" si="9"/>
        <v>0.90705751291692571</v>
      </c>
      <c r="AA10" s="22">
        <f t="shared" si="11"/>
        <v>4.9296603962876411</v>
      </c>
      <c r="AB10" s="22">
        <f>AA10/28.70035</f>
        <v>0.17176307593069914</v>
      </c>
      <c r="AC10">
        <v>26.9267</v>
      </c>
      <c r="AD10" s="13">
        <v>33.4</v>
      </c>
      <c r="AE10" s="13">
        <v>340</v>
      </c>
      <c r="AF10">
        <f t="shared" si="10"/>
        <v>5.025600300979054</v>
      </c>
      <c r="AG10">
        <v>13.101333333333335</v>
      </c>
      <c r="AH10" t="s">
        <v>559</v>
      </c>
      <c r="AI10" t="s">
        <v>561</v>
      </c>
      <c r="AJ10" t="s">
        <v>560</v>
      </c>
      <c r="AK10" s="53">
        <v>0.6042605573172154</v>
      </c>
      <c r="AL10" s="53">
        <v>1.3074999999999999</v>
      </c>
      <c r="AM10" s="53">
        <v>892.41250000000002</v>
      </c>
    </row>
    <row r="11" spans="1:40" hidden="1" x14ac:dyDescent="0.35">
      <c r="A11" s="2">
        <v>44720</v>
      </c>
      <c r="B11" t="s">
        <v>18</v>
      </c>
      <c r="C11" t="s">
        <v>547</v>
      </c>
      <c r="D11" t="s">
        <v>86</v>
      </c>
      <c r="E11" t="s">
        <v>46</v>
      </c>
      <c r="F11">
        <v>14</v>
      </c>
      <c r="G11" t="s">
        <v>41</v>
      </c>
      <c r="H11" t="s">
        <v>52</v>
      </c>
      <c r="I11" t="str">
        <f t="shared" si="0"/>
        <v>K5MluF9</v>
      </c>
      <c r="J11" t="s">
        <v>403</v>
      </c>
      <c r="K11" t="s">
        <v>99</v>
      </c>
      <c r="L11" s="1">
        <v>0.56299999999999994</v>
      </c>
      <c r="M11">
        <v>8.15</v>
      </c>
      <c r="N11" s="1">
        <f t="shared" si="1"/>
        <v>-0.81500000000000006</v>
      </c>
      <c r="O11" t="s">
        <v>100</v>
      </c>
      <c r="P11">
        <v>0.433</v>
      </c>
      <c r="Q11" s="1">
        <f t="shared" si="2"/>
        <v>0.12999999999999995</v>
      </c>
      <c r="R11">
        <v>14.72</v>
      </c>
      <c r="S11" s="42">
        <f t="shared" si="3"/>
        <v>-1.472</v>
      </c>
      <c r="T11" s="1">
        <f t="shared" si="4"/>
        <v>-0.65699999999999992</v>
      </c>
      <c r="U11">
        <v>117.25</v>
      </c>
      <c r="V11" s="21">
        <f t="shared" si="5"/>
        <v>10791.836562500001</v>
      </c>
      <c r="W11">
        <f t="shared" ref="W11:W17" si="12">(L11-P11)/P11</f>
        <v>0.30023094688221696</v>
      </c>
      <c r="X11">
        <f t="shared" si="7"/>
        <v>2.705793366117415E-5</v>
      </c>
      <c r="Y11">
        <f t="shared" si="8"/>
        <v>2.9200479779035872E-5</v>
      </c>
      <c r="Z11" s="22">
        <f t="shared" si="9"/>
        <v>29.20047977903587</v>
      </c>
      <c r="AA11" s="22">
        <f t="shared" si="11"/>
        <v>44.445174701728881</v>
      </c>
      <c r="AB11" s="22">
        <f>AA11/184.3081</f>
        <v>0.24114607389327372</v>
      </c>
      <c r="AC11">
        <v>26.9267</v>
      </c>
      <c r="AD11" s="13">
        <v>99.7</v>
      </c>
      <c r="AE11" s="13">
        <v>730</v>
      </c>
      <c r="AF11">
        <f t="shared" si="10"/>
        <v>27.05793366117415</v>
      </c>
      <c r="AG11">
        <v>13.101333333333335</v>
      </c>
      <c r="AH11" t="s">
        <v>559</v>
      </c>
      <c r="AI11" t="s">
        <v>558</v>
      </c>
      <c r="AJ11" t="s">
        <v>562</v>
      </c>
      <c r="AK11" s="53">
        <v>0.6042605573172154</v>
      </c>
      <c r="AL11" s="53">
        <v>1.3074999999999999</v>
      </c>
      <c r="AM11" s="53">
        <v>892.41250000000002</v>
      </c>
    </row>
    <row r="12" spans="1:40" hidden="1" x14ac:dyDescent="0.35">
      <c r="A12" s="2">
        <v>44720</v>
      </c>
      <c r="B12" t="s">
        <v>18</v>
      </c>
      <c r="C12" t="s">
        <v>547</v>
      </c>
      <c r="D12" t="s">
        <v>45</v>
      </c>
      <c r="E12" t="s">
        <v>46</v>
      </c>
      <c r="F12">
        <v>1</v>
      </c>
      <c r="G12" t="s">
        <v>41</v>
      </c>
      <c r="H12" t="s">
        <v>104</v>
      </c>
      <c r="I12" t="str">
        <f t="shared" si="0"/>
        <v>L4MluE8</v>
      </c>
      <c r="J12" t="s">
        <v>416</v>
      </c>
      <c r="K12" t="s">
        <v>23</v>
      </c>
      <c r="L12" s="1">
        <v>0.74399999999999999</v>
      </c>
      <c r="M12">
        <v>10.67</v>
      </c>
      <c r="N12" s="1">
        <f t="shared" si="1"/>
        <v>-1.0669999999999999</v>
      </c>
      <c r="O12" t="s">
        <v>105</v>
      </c>
      <c r="P12">
        <v>0.60399999999999998</v>
      </c>
      <c r="Q12" s="1">
        <f t="shared" si="2"/>
        <v>0.14000000000000001</v>
      </c>
      <c r="R12">
        <v>17.559999999999999</v>
      </c>
      <c r="S12" s="42">
        <f t="shared" si="3"/>
        <v>-1.7559999999999998</v>
      </c>
      <c r="T12" s="1">
        <f t="shared" si="4"/>
        <v>-0.68899999999999983</v>
      </c>
      <c r="U12">
        <v>107.6</v>
      </c>
      <c r="V12" s="21">
        <f t="shared" si="5"/>
        <v>9088.5415999999987</v>
      </c>
      <c r="W12">
        <f t="shared" si="12"/>
        <v>0.23178807947019869</v>
      </c>
      <c r="X12">
        <f t="shared" si="7"/>
        <v>1.967768942934387E-5</v>
      </c>
      <c r="Y12">
        <f t="shared" si="8"/>
        <v>1.7884149897047198E-5</v>
      </c>
      <c r="Z12" s="22">
        <f t="shared" si="9"/>
        <v>17.884149897047198</v>
      </c>
      <c r="AA12" s="22">
        <f t="shared" si="11"/>
        <v>25.956676193101892</v>
      </c>
      <c r="AB12" s="22">
        <f>AA12/184.3081</f>
        <v>0.14083307349542365</v>
      </c>
      <c r="AC12">
        <v>26.9267</v>
      </c>
      <c r="AD12" s="36">
        <v>94</v>
      </c>
      <c r="AE12" s="36">
        <v>800</v>
      </c>
      <c r="AF12">
        <f t="shared" si="10"/>
        <v>19.677689429343872</v>
      </c>
      <c r="AG12" s="44">
        <v>10.52</v>
      </c>
      <c r="AH12" t="s">
        <v>559</v>
      </c>
      <c r="AI12" t="s">
        <v>558</v>
      </c>
      <c r="AJ12" t="s">
        <v>562</v>
      </c>
      <c r="AK12" s="53">
        <v>0.6042605573172154</v>
      </c>
      <c r="AL12" s="53">
        <v>1.3074999999999999</v>
      </c>
      <c r="AM12" s="53">
        <v>892.41250000000002</v>
      </c>
    </row>
    <row r="13" spans="1:40" hidden="1" x14ac:dyDescent="0.35">
      <c r="A13" s="2">
        <v>44720</v>
      </c>
      <c r="B13" t="s">
        <v>18</v>
      </c>
      <c r="C13" t="s">
        <v>547</v>
      </c>
      <c r="D13" t="s">
        <v>45</v>
      </c>
      <c r="E13" t="s">
        <v>46</v>
      </c>
      <c r="F13">
        <v>7</v>
      </c>
      <c r="G13" t="s">
        <v>41</v>
      </c>
      <c r="H13" t="s">
        <v>108</v>
      </c>
      <c r="I13" t="str">
        <f t="shared" si="0"/>
        <v>L4MluE5</v>
      </c>
      <c r="J13" t="s">
        <v>415</v>
      </c>
      <c r="K13" t="s">
        <v>23</v>
      </c>
      <c r="L13" s="1">
        <v>0.53700000000000003</v>
      </c>
      <c r="M13">
        <v>5.18</v>
      </c>
      <c r="N13" s="1">
        <f t="shared" si="1"/>
        <v>-0.51800000000000002</v>
      </c>
      <c r="O13" t="s">
        <v>105</v>
      </c>
      <c r="P13">
        <v>0.46700000000000003</v>
      </c>
      <c r="Q13" s="1">
        <f t="shared" si="2"/>
        <v>7.0000000000000007E-2</v>
      </c>
      <c r="R13">
        <v>15.54</v>
      </c>
      <c r="S13" s="42">
        <f t="shared" si="3"/>
        <v>-1.5539999999999998</v>
      </c>
      <c r="T13" s="1">
        <f t="shared" si="4"/>
        <v>-1.0359999999999998</v>
      </c>
      <c r="U13">
        <v>93.65</v>
      </c>
      <c r="V13" s="21">
        <f t="shared" si="5"/>
        <v>6884.7031625000009</v>
      </c>
      <c r="W13">
        <f t="shared" si="12"/>
        <v>0.14989293361884368</v>
      </c>
      <c r="X13">
        <f t="shared" si="7"/>
        <v>1.15062437162617E-5</v>
      </c>
      <c r="Y13">
        <f t="shared" si="8"/>
        <v>7.9217072501842692E-6</v>
      </c>
      <c r="Z13" s="22">
        <f t="shared" si="9"/>
        <v>7.9217072501842694</v>
      </c>
      <c r="AA13" s="22">
        <f t="shared" si="11"/>
        <v>7.646435569675937</v>
      </c>
      <c r="AB13" s="22">
        <f>AA13/184.3081</f>
        <v>4.1487246462179023E-2</v>
      </c>
      <c r="AC13">
        <v>26.9267</v>
      </c>
      <c r="AD13" s="36">
        <v>80</v>
      </c>
      <c r="AE13" s="36">
        <v>710</v>
      </c>
      <c r="AF13">
        <f t="shared" si="10"/>
        <v>11.5062437162617</v>
      </c>
      <c r="AG13" s="44">
        <v>10.52</v>
      </c>
      <c r="AH13" t="s">
        <v>559</v>
      </c>
      <c r="AI13" t="s">
        <v>558</v>
      </c>
      <c r="AJ13" t="s">
        <v>562</v>
      </c>
      <c r="AK13" s="53">
        <v>0.6042605573172154</v>
      </c>
      <c r="AL13" s="53">
        <v>1.3074999999999999</v>
      </c>
      <c r="AM13" s="53">
        <v>892.41250000000002</v>
      </c>
    </row>
    <row r="14" spans="1:40" hidden="1" x14ac:dyDescent="0.35">
      <c r="A14" s="2">
        <v>44720</v>
      </c>
      <c r="B14" t="s">
        <v>18</v>
      </c>
      <c r="C14" t="s">
        <v>547</v>
      </c>
      <c r="D14" t="s">
        <v>45</v>
      </c>
      <c r="E14" t="s">
        <v>46</v>
      </c>
      <c r="F14">
        <v>6</v>
      </c>
      <c r="G14" t="s">
        <v>29</v>
      </c>
      <c r="H14" t="s">
        <v>107</v>
      </c>
      <c r="I14" t="str">
        <f t="shared" si="0"/>
        <v>L4PafB8</v>
      </c>
      <c r="J14" t="s">
        <v>417</v>
      </c>
      <c r="K14" t="s">
        <v>23</v>
      </c>
      <c r="L14" s="1">
        <v>0.69299999999999995</v>
      </c>
      <c r="M14">
        <v>10.210000000000001</v>
      </c>
      <c r="N14" s="1">
        <f t="shared" si="1"/>
        <v>-1.0210000000000001</v>
      </c>
      <c r="O14" t="s">
        <v>105</v>
      </c>
      <c r="P14">
        <v>0.54</v>
      </c>
      <c r="Q14" s="1">
        <f t="shared" si="2"/>
        <v>0.15299999999999991</v>
      </c>
      <c r="R14">
        <v>11.35</v>
      </c>
      <c r="S14" s="42">
        <f t="shared" si="3"/>
        <v>-1.135</v>
      </c>
      <c r="T14" s="1">
        <f t="shared" si="4"/>
        <v>-0.11399999999999988</v>
      </c>
      <c r="U14">
        <v>50.9</v>
      </c>
      <c r="V14" s="21">
        <f t="shared" si="5"/>
        <v>2033.78585</v>
      </c>
      <c r="W14">
        <f t="shared" si="12"/>
        <v>0.28333333333333316</v>
      </c>
      <c r="X14">
        <f t="shared" si="7"/>
        <v>2.5195639996823727E-5</v>
      </c>
      <c r="Y14">
        <f t="shared" si="8"/>
        <v>5.1242536107234139E-6</v>
      </c>
      <c r="Z14" s="22">
        <f t="shared" si="9"/>
        <v>5.1242536107234136</v>
      </c>
      <c r="AA14" s="22">
        <f t="shared" si="11"/>
        <v>44.949593076521218</v>
      </c>
      <c r="AB14" s="22">
        <v>1</v>
      </c>
      <c r="AC14">
        <v>26.9267</v>
      </c>
      <c r="AD14" s="36">
        <v>45.4</v>
      </c>
      <c r="AE14" s="36">
        <v>650</v>
      </c>
      <c r="AF14">
        <f t="shared" si="10"/>
        <v>25.195639996823726</v>
      </c>
      <c r="AG14" s="44">
        <v>10.52</v>
      </c>
      <c r="AH14" t="s">
        <v>557</v>
      </c>
      <c r="AI14" t="s">
        <v>558</v>
      </c>
      <c r="AJ14" t="s">
        <v>562</v>
      </c>
      <c r="AK14" s="53">
        <v>0.6042605573172154</v>
      </c>
      <c r="AL14" s="53">
        <v>1.3074999999999999</v>
      </c>
      <c r="AM14" s="53">
        <v>892.41250000000002</v>
      </c>
    </row>
    <row r="15" spans="1:40" hidden="1" x14ac:dyDescent="0.35">
      <c r="A15" s="2">
        <v>44720</v>
      </c>
      <c r="B15" t="s">
        <v>18</v>
      </c>
      <c r="C15" t="s">
        <v>547</v>
      </c>
      <c r="D15" t="s">
        <v>86</v>
      </c>
      <c r="E15" t="s">
        <v>46</v>
      </c>
      <c r="F15">
        <v>4</v>
      </c>
      <c r="G15" t="s">
        <v>29</v>
      </c>
      <c r="H15" t="s">
        <v>38</v>
      </c>
      <c r="I15" t="str">
        <f t="shared" si="0"/>
        <v>K5PafA5</v>
      </c>
      <c r="J15" t="s">
        <v>404</v>
      </c>
      <c r="K15" t="s">
        <v>87</v>
      </c>
      <c r="L15" s="1">
        <v>0.629</v>
      </c>
      <c r="M15">
        <v>8.6199999999999992</v>
      </c>
      <c r="N15" s="1">
        <f t="shared" si="1"/>
        <v>-0.86199999999999988</v>
      </c>
      <c r="O15" t="s">
        <v>88</v>
      </c>
      <c r="P15">
        <v>0.52</v>
      </c>
      <c r="Q15" s="1">
        <f t="shared" si="2"/>
        <v>0.10899999999999999</v>
      </c>
      <c r="R15">
        <v>16.48</v>
      </c>
      <c r="S15" s="42">
        <f t="shared" si="3"/>
        <v>-1.6480000000000001</v>
      </c>
      <c r="T15" s="1">
        <f t="shared" si="4"/>
        <v>-0.78600000000000025</v>
      </c>
      <c r="U15">
        <v>51.9</v>
      </c>
      <c r="V15" s="21">
        <f t="shared" si="5"/>
        <v>2114.4838499999996</v>
      </c>
      <c r="W15">
        <f t="shared" si="12"/>
        <v>0.20961538461538459</v>
      </c>
      <c r="X15">
        <f t="shared" si="7"/>
        <v>1.7386768207459521E-5</v>
      </c>
      <c r="Y15">
        <f t="shared" si="8"/>
        <v>3.67640405783666E-6</v>
      </c>
      <c r="Z15" s="22">
        <f t="shared" si="9"/>
        <v>3.6764040578366601</v>
      </c>
      <c r="AA15" s="22">
        <f t="shared" si="11"/>
        <v>4.6773588522094895</v>
      </c>
      <c r="AB15" s="22">
        <f>AA15/44.9496</f>
        <v>0.10405785262181398</v>
      </c>
      <c r="AC15">
        <v>26.9267</v>
      </c>
      <c r="AD15" s="13">
        <v>44.9</v>
      </c>
      <c r="AE15" s="13">
        <v>565</v>
      </c>
      <c r="AF15">
        <f t="shared" si="10"/>
        <v>17.386768207459522</v>
      </c>
      <c r="AG15">
        <v>13.101333333333335</v>
      </c>
      <c r="AH15" t="s">
        <v>557</v>
      </c>
      <c r="AI15" t="s">
        <v>558</v>
      </c>
      <c r="AJ15" t="s">
        <v>562</v>
      </c>
      <c r="AK15" s="53">
        <v>0.6042605573172154</v>
      </c>
      <c r="AL15" s="53">
        <v>1.3074999999999999</v>
      </c>
      <c r="AM15" s="53">
        <v>892.41250000000002</v>
      </c>
    </row>
    <row r="16" spans="1:40" hidden="1" x14ac:dyDescent="0.35">
      <c r="A16" s="2">
        <v>44720</v>
      </c>
      <c r="B16" t="s">
        <v>18</v>
      </c>
      <c r="C16" t="s">
        <v>547</v>
      </c>
      <c r="D16" t="s">
        <v>86</v>
      </c>
      <c r="E16" t="s">
        <v>46</v>
      </c>
      <c r="F16">
        <v>16</v>
      </c>
      <c r="G16" t="s">
        <v>37</v>
      </c>
      <c r="H16" t="s">
        <v>96</v>
      </c>
      <c r="I16" t="str">
        <f t="shared" si="0"/>
        <v>K5PfaF3</v>
      </c>
      <c r="J16" t="s">
        <v>405</v>
      </c>
      <c r="K16" t="s">
        <v>99</v>
      </c>
      <c r="L16" s="1">
        <v>0.70599999999999996</v>
      </c>
      <c r="M16">
        <v>5.54</v>
      </c>
      <c r="N16" s="1">
        <f t="shared" si="1"/>
        <v>-0.55400000000000005</v>
      </c>
      <c r="O16" t="s">
        <v>100</v>
      </c>
      <c r="P16">
        <v>0.55100000000000005</v>
      </c>
      <c r="Q16" s="1">
        <f t="shared" si="2"/>
        <v>0.15499999999999992</v>
      </c>
      <c r="R16">
        <v>13.01</v>
      </c>
      <c r="S16" s="42">
        <f t="shared" si="3"/>
        <v>-1.3009999999999999</v>
      </c>
      <c r="T16" s="1">
        <f t="shared" si="4"/>
        <v>-0.74699999999999989</v>
      </c>
      <c r="U16">
        <v>91.85</v>
      </c>
      <c r="V16" s="21">
        <f t="shared" si="5"/>
        <v>6622.5916624999991</v>
      </c>
      <c r="W16">
        <f t="shared" si="12"/>
        <v>0.28130671506352067</v>
      </c>
      <c r="X16">
        <f t="shared" si="7"/>
        <v>2.4973974483551032E-5</v>
      </c>
      <c r="Y16">
        <f t="shared" si="8"/>
        <v>1.6539243519425279E-5</v>
      </c>
      <c r="Z16" s="22">
        <f t="shared" si="9"/>
        <v>16.53924351942528</v>
      </c>
      <c r="AA16" s="22">
        <f t="shared" si="11"/>
        <v>22.140888245549242</v>
      </c>
      <c r="AB16" s="22">
        <f>AA16/50.10316</f>
        <v>0.44190602440143978</v>
      </c>
      <c r="AC16">
        <v>26.9267</v>
      </c>
      <c r="AD16" s="13">
        <v>77.599999999999994</v>
      </c>
      <c r="AF16">
        <f t="shared" si="10"/>
        <v>24.973974483551032</v>
      </c>
      <c r="AG16">
        <v>13.101333333333335</v>
      </c>
      <c r="AH16" t="s">
        <v>557</v>
      </c>
      <c r="AI16" t="s">
        <v>558</v>
      </c>
      <c r="AJ16" t="s">
        <v>562</v>
      </c>
      <c r="AK16" s="53">
        <v>0.6042605573172154</v>
      </c>
      <c r="AL16" s="53">
        <v>1.3074999999999999</v>
      </c>
      <c r="AM16" s="53">
        <v>892.41250000000002</v>
      </c>
    </row>
    <row r="17" spans="1:39" hidden="1" x14ac:dyDescent="0.35">
      <c r="A17" s="2">
        <v>44720</v>
      </c>
      <c r="B17" t="s">
        <v>18</v>
      </c>
      <c r="C17" t="s">
        <v>547</v>
      </c>
      <c r="D17" t="s">
        <v>86</v>
      </c>
      <c r="E17" t="s">
        <v>46</v>
      </c>
      <c r="F17">
        <v>8</v>
      </c>
      <c r="G17" t="s">
        <v>37</v>
      </c>
      <c r="H17" t="s">
        <v>97</v>
      </c>
      <c r="I17" t="str">
        <f t="shared" si="0"/>
        <v>K5PfaJ1</v>
      </c>
      <c r="J17" t="s">
        <v>406</v>
      </c>
      <c r="K17" t="s">
        <v>87</v>
      </c>
      <c r="L17" s="1">
        <v>0.73599999999999999</v>
      </c>
      <c r="M17">
        <v>7.09</v>
      </c>
      <c r="N17" s="1">
        <f t="shared" si="1"/>
        <v>-0.70899999999999996</v>
      </c>
      <c r="O17" t="s">
        <v>88</v>
      </c>
      <c r="P17">
        <v>0.65400000000000003</v>
      </c>
      <c r="Q17" s="1">
        <f t="shared" si="2"/>
        <v>8.1999999999999962E-2</v>
      </c>
      <c r="R17">
        <v>15.18</v>
      </c>
      <c r="S17" s="42">
        <f t="shared" si="3"/>
        <v>-1.518</v>
      </c>
      <c r="T17" s="1">
        <f t="shared" si="4"/>
        <v>-0.80900000000000005</v>
      </c>
      <c r="U17">
        <v>50.2</v>
      </c>
      <c r="V17" s="21">
        <f t="shared" si="5"/>
        <v>1978.2314000000003</v>
      </c>
      <c r="W17">
        <f t="shared" si="12"/>
        <v>0.12538226299694183</v>
      </c>
      <c r="X17">
        <f t="shared" si="7"/>
        <v>9.2358230894186392E-6</v>
      </c>
      <c r="Y17">
        <f t="shared" si="8"/>
        <v>1.8270595240332964E-6</v>
      </c>
      <c r="Z17" s="22">
        <f t="shared" si="9"/>
        <v>1.8270595240332965</v>
      </c>
      <c r="AA17" s="22">
        <f t="shared" si="11"/>
        <v>2.2584172114132217</v>
      </c>
      <c r="AB17" s="22">
        <f>AA17/50.10316</f>
        <v>4.5075344776920691E-2</v>
      </c>
      <c r="AC17">
        <v>26.9267</v>
      </c>
      <c r="AD17" s="13">
        <v>39.1</v>
      </c>
      <c r="AE17">
        <v>510</v>
      </c>
      <c r="AF17">
        <f t="shared" si="10"/>
        <v>9.2358230894186395</v>
      </c>
      <c r="AG17">
        <v>13.101333333333335</v>
      </c>
      <c r="AH17" t="s">
        <v>557</v>
      </c>
      <c r="AI17" t="s">
        <v>558</v>
      </c>
      <c r="AJ17" t="s">
        <v>562</v>
      </c>
      <c r="AK17" s="53">
        <v>0.6042605573172154</v>
      </c>
      <c r="AL17" s="53">
        <v>1.3074999999999999</v>
      </c>
      <c r="AM17" s="53">
        <v>892.41250000000002</v>
      </c>
    </row>
    <row r="18" spans="1:39" hidden="1" x14ac:dyDescent="0.35">
      <c r="A18" s="2">
        <v>44720</v>
      </c>
      <c r="B18" t="s">
        <v>18</v>
      </c>
      <c r="C18" t="s">
        <v>547</v>
      </c>
      <c r="D18" t="s">
        <v>86</v>
      </c>
      <c r="E18" t="s">
        <v>46</v>
      </c>
      <c r="F18">
        <v>5</v>
      </c>
      <c r="G18" t="s">
        <v>25</v>
      </c>
      <c r="H18" t="s">
        <v>93</v>
      </c>
      <c r="I18" t="str">
        <f t="shared" si="0"/>
        <v>K5SguH9</v>
      </c>
      <c r="J18" t="s">
        <v>409</v>
      </c>
      <c r="K18" t="s">
        <v>87</v>
      </c>
      <c r="L18" s="1">
        <v>0.78200000000000003</v>
      </c>
      <c r="M18">
        <v>9.06</v>
      </c>
      <c r="N18" s="1">
        <f t="shared" si="1"/>
        <v>-0.90600000000000003</v>
      </c>
      <c r="O18" t="s">
        <v>88</v>
      </c>
      <c r="P18">
        <v>0.84599999999999997</v>
      </c>
      <c r="Q18" s="1">
        <f t="shared" si="2"/>
        <v>-6.3999999999999946E-2</v>
      </c>
      <c r="R18">
        <v>14.78</v>
      </c>
      <c r="S18" s="42">
        <f t="shared" si="3"/>
        <v>-1.478</v>
      </c>
      <c r="T18" s="1">
        <f t="shared" si="4"/>
        <v>-0.57199999999999995</v>
      </c>
      <c r="U18">
        <v>37.549999999999997</v>
      </c>
      <c r="V18" s="21">
        <f t="shared" si="5"/>
        <v>1106.8519624999999</v>
      </c>
      <c r="W18">
        <f>(P18-L18)/L18</f>
        <v>8.1841432225063862E-2</v>
      </c>
      <c r="X18">
        <f t="shared" si="7"/>
        <v>5.4628213284182097E-6</v>
      </c>
      <c r="Y18">
        <f t="shared" si="8"/>
        <v>6.0465345081465524E-7</v>
      </c>
      <c r="Z18" s="22">
        <f t="shared" si="9"/>
        <v>0.60465345081465527</v>
      </c>
      <c r="AA18" s="22">
        <f t="shared" si="11"/>
        <v>1.0570864524731736</v>
      </c>
      <c r="AB18" s="22">
        <f>AA18/AA17</f>
        <v>0.46806517729808378</v>
      </c>
      <c r="AC18">
        <v>26.9267</v>
      </c>
      <c r="AD18" s="13">
        <v>19.8</v>
      </c>
      <c r="AE18">
        <v>320</v>
      </c>
      <c r="AF18">
        <f t="shared" si="10"/>
        <v>5.4628213284182099</v>
      </c>
      <c r="AG18">
        <v>13.101333333333335</v>
      </c>
      <c r="AH18" t="s">
        <v>557</v>
      </c>
      <c r="AI18" t="s">
        <v>558</v>
      </c>
      <c r="AJ18" t="s">
        <v>562</v>
      </c>
      <c r="AK18" s="53">
        <v>0.6042605573172154</v>
      </c>
      <c r="AL18" s="53">
        <v>1.3074999999999999</v>
      </c>
      <c r="AM18" s="53">
        <v>892.41250000000002</v>
      </c>
    </row>
    <row r="19" spans="1:39" hidden="1" x14ac:dyDescent="0.35">
      <c r="A19" s="2">
        <v>44721</v>
      </c>
      <c r="B19" t="s">
        <v>18</v>
      </c>
      <c r="C19" t="s">
        <v>547</v>
      </c>
      <c r="D19" t="s">
        <v>20</v>
      </c>
      <c r="E19" t="s">
        <v>21</v>
      </c>
      <c r="F19">
        <v>6</v>
      </c>
      <c r="G19" t="s">
        <v>39</v>
      </c>
      <c r="H19" t="s">
        <v>40</v>
      </c>
      <c r="I19" t="str">
        <f t="shared" si="0"/>
        <v>K6BbrG4</v>
      </c>
      <c r="J19" t="s">
        <v>418</v>
      </c>
      <c r="K19" t="s">
        <v>23</v>
      </c>
      <c r="L19" s="1">
        <v>0.63400000000000001</v>
      </c>
      <c r="M19">
        <v>2.34</v>
      </c>
      <c r="N19" s="1">
        <f t="shared" si="1"/>
        <v>-0.23399999999999999</v>
      </c>
      <c r="O19" t="s">
        <v>32</v>
      </c>
      <c r="P19">
        <v>0.499</v>
      </c>
      <c r="Q19" s="1">
        <f t="shared" si="2"/>
        <v>0.13500000000000001</v>
      </c>
      <c r="R19">
        <v>8.7899999999999991</v>
      </c>
      <c r="S19" s="42">
        <f t="shared" si="3"/>
        <v>-0.87899999999999989</v>
      </c>
      <c r="T19" s="1">
        <f t="shared" si="4"/>
        <v>-0.64499999999999991</v>
      </c>
      <c r="U19">
        <v>69.400000000000006</v>
      </c>
      <c r="V19" s="21">
        <f t="shared" si="5"/>
        <v>3780.8426000000004</v>
      </c>
      <c r="W19">
        <f t="shared" ref="W19:W30" si="13">(L19-P19)/P19</f>
        <v>0.27054108216432865</v>
      </c>
      <c r="X19">
        <f t="shared" si="7"/>
        <v>2.3802690999676617E-5</v>
      </c>
      <c r="Y19">
        <f t="shared" si="8"/>
        <v>8.999422812621396E-6</v>
      </c>
      <c r="Z19" s="22">
        <f t="shared" si="9"/>
        <v>8.9994228126213969</v>
      </c>
      <c r="AA19" s="22">
        <f t="shared" si="11"/>
        <v>13.952593507940152</v>
      </c>
      <c r="AB19" s="22">
        <f>AA19/52.530791</f>
        <v>0.26560790809223017</v>
      </c>
      <c r="AC19">
        <v>24.548100000000002</v>
      </c>
      <c r="AD19" s="13">
        <v>78.599999999999994</v>
      </c>
      <c r="AE19">
        <v>701</v>
      </c>
      <c r="AF19">
        <f t="shared" si="10"/>
        <v>23.802690999676617</v>
      </c>
      <c r="AG19">
        <v>14.811333333333334</v>
      </c>
      <c r="AH19" t="s">
        <v>559</v>
      </c>
      <c r="AI19" t="s">
        <v>558</v>
      </c>
      <c r="AJ19" t="s">
        <v>560</v>
      </c>
      <c r="AK19" s="53">
        <v>0.62108933859878679</v>
      </c>
      <c r="AL19" s="53">
        <v>1.2462500000000001</v>
      </c>
      <c r="AM19" s="53">
        <v>783</v>
      </c>
    </row>
    <row r="20" spans="1:39" hidden="1" x14ac:dyDescent="0.35">
      <c r="A20" s="2">
        <v>44721</v>
      </c>
      <c r="B20" t="s">
        <v>18</v>
      </c>
      <c r="C20" t="s">
        <v>547</v>
      </c>
      <c r="D20" t="s">
        <v>45</v>
      </c>
      <c r="E20" t="s">
        <v>46</v>
      </c>
      <c r="F20">
        <v>1</v>
      </c>
      <c r="G20" t="s">
        <v>28</v>
      </c>
      <c r="H20" t="s">
        <v>47</v>
      </c>
      <c r="I20" t="str">
        <f t="shared" si="0"/>
        <v>L4DtoA1</v>
      </c>
      <c r="J20" t="s">
        <v>433</v>
      </c>
      <c r="K20" t="s">
        <v>23</v>
      </c>
      <c r="L20" s="1">
        <v>1.0620000000000001</v>
      </c>
      <c r="M20">
        <v>6.84</v>
      </c>
      <c r="N20" s="1">
        <f t="shared" si="1"/>
        <v>-0.68399999999999994</v>
      </c>
      <c r="O20" t="s">
        <v>48</v>
      </c>
      <c r="P20">
        <v>0.90400000000000003</v>
      </c>
      <c r="Q20" s="1">
        <f t="shared" si="2"/>
        <v>0.15800000000000003</v>
      </c>
      <c r="R20">
        <v>13.34</v>
      </c>
      <c r="S20" s="42">
        <f t="shared" si="3"/>
        <v>-1.3340000000000001</v>
      </c>
      <c r="T20" s="1">
        <f t="shared" si="4"/>
        <v>-0.65000000000000013</v>
      </c>
      <c r="U20">
        <v>52.65</v>
      </c>
      <c r="V20" s="21">
        <f t="shared" si="5"/>
        <v>2176.0376624999999</v>
      </c>
      <c r="W20">
        <f t="shared" si="13"/>
        <v>0.17477876106194692</v>
      </c>
      <c r="X20">
        <f t="shared" si="7"/>
        <v>1.390114257119425E-5</v>
      </c>
      <c r="Y20">
        <f t="shared" si="8"/>
        <v>3.0249409786700774E-6</v>
      </c>
      <c r="Z20" s="22">
        <f t="shared" si="9"/>
        <v>3.0249409786700774</v>
      </c>
      <c r="AA20" s="22">
        <f t="shared" si="11"/>
        <v>4.6537553518001182</v>
      </c>
      <c r="AB20" s="22">
        <f>AA20/117.339</f>
        <v>3.9660772222365269E-2</v>
      </c>
      <c r="AC20">
        <v>24.548100000000002</v>
      </c>
      <c r="AD20" s="36">
        <v>33.200000000000003</v>
      </c>
      <c r="AE20" s="36">
        <v>460</v>
      </c>
      <c r="AF20">
        <f t="shared" si="10"/>
        <v>13.901142571194249</v>
      </c>
      <c r="AG20">
        <v>10.346666666666668</v>
      </c>
      <c r="AH20" t="s">
        <v>559</v>
      </c>
      <c r="AI20" t="s">
        <v>561</v>
      </c>
      <c r="AJ20" t="s">
        <v>560</v>
      </c>
      <c r="AK20" s="53">
        <v>0.62108933859878679</v>
      </c>
      <c r="AL20" s="53">
        <v>1.2462500000000001</v>
      </c>
      <c r="AM20" s="53">
        <v>783</v>
      </c>
    </row>
    <row r="21" spans="1:39" hidden="1" x14ac:dyDescent="0.35">
      <c r="A21" s="2">
        <v>44721</v>
      </c>
      <c r="B21" t="s">
        <v>18</v>
      </c>
      <c r="C21" t="s">
        <v>547</v>
      </c>
      <c r="D21" t="s">
        <v>20</v>
      </c>
      <c r="E21" t="s">
        <v>21</v>
      </c>
      <c r="F21">
        <v>13</v>
      </c>
      <c r="G21" t="s">
        <v>28</v>
      </c>
      <c r="H21" t="s">
        <v>92</v>
      </c>
      <c r="I21" t="str">
        <f t="shared" si="0"/>
        <v>K6DtoC6</v>
      </c>
      <c r="J21" t="s">
        <v>420</v>
      </c>
      <c r="K21" t="s">
        <v>23</v>
      </c>
      <c r="L21" s="1">
        <v>0.74299999999999999</v>
      </c>
      <c r="M21">
        <v>6.69</v>
      </c>
      <c r="N21" s="1">
        <f t="shared" si="1"/>
        <v>-0.66900000000000004</v>
      </c>
      <c r="O21" t="s">
        <v>24</v>
      </c>
      <c r="P21">
        <v>0.42199999999999999</v>
      </c>
      <c r="Q21" s="1">
        <f t="shared" si="2"/>
        <v>0.32100000000000001</v>
      </c>
      <c r="R21">
        <v>5.14</v>
      </c>
      <c r="S21" s="42">
        <f t="shared" si="3"/>
        <v>-0.51400000000000001</v>
      </c>
      <c r="T21" s="1">
        <f t="shared" si="4"/>
        <v>0.15500000000000003</v>
      </c>
      <c r="U21">
        <v>80.3</v>
      </c>
      <c r="V21" s="21">
        <f t="shared" si="5"/>
        <v>5061.75065</v>
      </c>
      <c r="W21">
        <f t="shared" si="13"/>
        <v>0.76066350710900477</v>
      </c>
      <c r="X21">
        <f t="shared" si="7"/>
        <v>8.4975754455931952E-5</v>
      </c>
      <c r="Y21">
        <f t="shared" si="8"/>
        <v>4.3012608035155395E-5</v>
      </c>
      <c r="Z21" s="22">
        <f t="shared" si="9"/>
        <v>43.012608035155395</v>
      </c>
      <c r="AA21" s="22">
        <f t="shared" si="11"/>
        <v>277.50069700100249</v>
      </c>
      <c r="AB21" s="22">
        <v>1</v>
      </c>
      <c r="AC21">
        <v>24.548100000000002</v>
      </c>
      <c r="AD21" s="36">
        <v>84.6</v>
      </c>
      <c r="AE21" s="36">
        <v>716</v>
      </c>
      <c r="AF21">
        <f t="shared" si="10"/>
        <v>84.975754455931948</v>
      </c>
      <c r="AG21">
        <v>14.811333333333334</v>
      </c>
      <c r="AH21" t="s">
        <v>559</v>
      </c>
      <c r="AI21" t="s">
        <v>561</v>
      </c>
      <c r="AJ21" t="s">
        <v>560</v>
      </c>
      <c r="AK21" s="53">
        <v>0.62108933859878679</v>
      </c>
      <c r="AL21" s="53">
        <v>1.2462500000000001</v>
      </c>
      <c r="AM21" s="53">
        <v>783</v>
      </c>
    </row>
    <row r="22" spans="1:39" hidden="1" x14ac:dyDescent="0.35">
      <c r="A22" s="2">
        <v>44721</v>
      </c>
      <c r="B22" t="s">
        <v>18</v>
      </c>
      <c r="C22" t="s">
        <v>547</v>
      </c>
      <c r="D22" t="s">
        <v>45</v>
      </c>
      <c r="E22" t="s">
        <v>46</v>
      </c>
      <c r="F22">
        <v>8</v>
      </c>
      <c r="G22" t="s">
        <v>22</v>
      </c>
      <c r="H22" t="s">
        <v>55</v>
      </c>
      <c r="I22" t="str">
        <f t="shared" si="0"/>
        <v>L4FsaI1</v>
      </c>
      <c r="J22" t="s">
        <v>435</v>
      </c>
      <c r="K22" t="s">
        <v>23</v>
      </c>
      <c r="L22" s="1">
        <v>0.745</v>
      </c>
      <c r="M22">
        <v>4.25</v>
      </c>
      <c r="N22" s="1">
        <f t="shared" si="1"/>
        <v>-0.42499999999999999</v>
      </c>
      <c r="O22" t="s">
        <v>48</v>
      </c>
      <c r="P22">
        <v>0.52800000000000002</v>
      </c>
      <c r="Q22" s="1">
        <f t="shared" si="2"/>
        <v>0.21699999999999997</v>
      </c>
      <c r="R22">
        <v>15.35</v>
      </c>
      <c r="S22" s="42">
        <f t="shared" si="3"/>
        <v>-1.5349999999999999</v>
      </c>
      <c r="T22" s="1">
        <f t="shared" si="4"/>
        <v>-1.1099999999999999</v>
      </c>
      <c r="U22">
        <v>36.4</v>
      </c>
      <c r="V22" s="21">
        <f t="shared" si="5"/>
        <v>1040.0935999999999</v>
      </c>
      <c r="W22">
        <f t="shared" si="13"/>
        <v>0.4109848484848484</v>
      </c>
      <c r="X22">
        <f t="shared" si="7"/>
        <v>3.9825985851455327E-5</v>
      </c>
      <c r="Y22">
        <f t="shared" si="8"/>
        <v>4.1422752997789235E-6</v>
      </c>
      <c r="Z22" s="22">
        <f t="shared" si="9"/>
        <v>4.1422752997789232</v>
      </c>
      <c r="AA22" s="22">
        <f t="shared" si="11"/>
        <v>3.7317795493503816</v>
      </c>
      <c r="AB22" s="22">
        <v>1</v>
      </c>
      <c r="AC22">
        <v>24.548100000000002</v>
      </c>
      <c r="AD22" s="36">
        <v>20.3</v>
      </c>
      <c r="AE22" s="36">
        <v>310</v>
      </c>
      <c r="AF22">
        <f t="shared" si="10"/>
        <v>39.825985851455329</v>
      </c>
      <c r="AG22">
        <v>10.346666666666668</v>
      </c>
      <c r="AH22" t="s">
        <v>557</v>
      </c>
      <c r="AI22" t="s">
        <v>558</v>
      </c>
      <c r="AJ22" t="s">
        <v>562</v>
      </c>
      <c r="AK22" s="53">
        <v>0.62108933859878679</v>
      </c>
      <c r="AL22" s="53">
        <v>1.2462500000000001</v>
      </c>
      <c r="AM22" s="53">
        <v>783</v>
      </c>
    </row>
    <row r="23" spans="1:39" hidden="1" x14ac:dyDescent="0.35">
      <c r="A23" s="2">
        <v>44721</v>
      </c>
      <c r="B23" t="s">
        <v>18</v>
      </c>
      <c r="C23" t="s">
        <v>547</v>
      </c>
      <c r="D23" t="s">
        <v>45</v>
      </c>
      <c r="E23" t="s">
        <v>46</v>
      </c>
      <c r="F23">
        <v>7</v>
      </c>
      <c r="G23" t="s">
        <v>22</v>
      </c>
      <c r="H23" t="s">
        <v>44</v>
      </c>
      <c r="I23" t="str">
        <f t="shared" si="0"/>
        <v>L4FsaD10</v>
      </c>
      <c r="J23" t="s">
        <v>434</v>
      </c>
      <c r="K23" t="s">
        <v>23</v>
      </c>
      <c r="L23" s="1">
        <v>0.72899999999999998</v>
      </c>
      <c r="M23">
        <v>7.52</v>
      </c>
      <c r="N23" s="1">
        <f t="shared" si="1"/>
        <v>-0.752</v>
      </c>
      <c r="O23" t="s">
        <v>48</v>
      </c>
      <c r="P23">
        <v>0.58399999999999996</v>
      </c>
      <c r="Q23" s="1">
        <f t="shared" si="2"/>
        <v>0.14500000000000002</v>
      </c>
      <c r="R23">
        <v>18.63</v>
      </c>
      <c r="S23" s="42">
        <f t="shared" si="3"/>
        <v>-1.863</v>
      </c>
      <c r="T23" s="1">
        <f t="shared" si="4"/>
        <v>-1.111</v>
      </c>
      <c r="U23">
        <v>28.85</v>
      </c>
      <c r="V23" s="21">
        <f t="shared" si="5"/>
        <v>653.37316250000015</v>
      </c>
      <c r="W23">
        <f t="shared" si="13"/>
        <v>0.24828767123287676</v>
      </c>
      <c r="X23">
        <f t="shared" si="7"/>
        <v>2.141592105973419E-5</v>
      </c>
      <c r="Y23">
        <f t="shared" si="8"/>
        <v>1.3992588070648883E-6</v>
      </c>
      <c r="Z23" s="22">
        <f t="shared" si="9"/>
        <v>1.3992588070648884</v>
      </c>
      <c r="AA23" s="22">
        <f t="shared" si="11"/>
        <v>1.2594588722456241</v>
      </c>
      <c r="AB23" s="22">
        <f>AA23/3.73178</f>
        <v>0.33749547729116508</v>
      </c>
      <c r="AC23">
        <v>24.548100000000002</v>
      </c>
      <c r="AD23" s="36">
        <v>13.9</v>
      </c>
      <c r="AE23" s="36">
        <v>342</v>
      </c>
      <c r="AF23">
        <f t="shared" si="10"/>
        <v>21.415921059734188</v>
      </c>
      <c r="AG23">
        <v>10.346666666666668</v>
      </c>
      <c r="AH23" t="s">
        <v>557</v>
      </c>
      <c r="AI23" t="s">
        <v>558</v>
      </c>
      <c r="AJ23" t="s">
        <v>562</v>
      </c>
      <c r="AK23" s="53">
        <v>0.62108933859878679</v>
      </c>
      <c r="AL23" s="53">
        <v>1.2462500000000001</v>
      </c>
      <c r="AM23" s="53">
        <v>783</v>
      </c>
    </row>
    <row r="24" spans="1:39" hidden="1" x14ac:dyDescent="0.35">
      <c r="A24" s="2">
        <v>44721</v>
      </c>
      <c r="B24" t="s">
        <v>18</v>
      </c>
      <c r="C24" t="s">
        <v>547</v>
      </c>
      <c r="D24" t="s">
        <v>20</v>
      </c>
      <c r="E24" t="s">
        <v>21</v>
      </c>
      <c r="F24">
        <v>9</v>
      </c>
      <c r="G24" t="s">
        <v>22</v>
      </c>
      <c r="H24" t="s">
        <v>113</v>
      </c>
      <c r="I24" t="str">
        <f t="shared" si="0"/>
        <v>K6FsaA10</v>
      </c>
      <c r="J24" t="s">
        <v>421</v>
      </c>
      <c r="K24" t="s">
        <v>23</v>
      </c>
      <c r="L24" s="1">
        <v>0.59</v>
      </c>
      <c r="M24">
        <v>3.36</v>
      </c>
      <c r="N24" s="1">
        <f t="shared" si="1"/>
        <v>-0.33599999999999997</v>
      </c>
      <c r="O24" t="s">
        <v>24</v>
      </c>
      <c r="P24">
        <v>0.312</v>
      </c>
      <c r="Q24" s="1">
        <f t="shared" si="2"/>
        <v>0.27799999999999997</v>
      </c>
      <c r="R24">
        <v>15.24</v>
      </c>
      <c r="S24" s="42">
        <f t="shared" si="3"/>
        <v>-1.524</v>
      </c>
      <c r="T24" s="1">
        <f t="shared" si="4"/>
        <v>-1.1880000000000002</v>
      </c>
      <c r="U24">
        <v>46</v>
      </c>
      <c r="V24" s="21">
        <f t="shared" si="5"/>
        <v>1661.0600000000002</v>
      </c>
      <c r="W24">
        <f t="shared" si="13"/>
        <v>0.89102564102564097</v>
      </c>
      <c r="X24">
        <f t="shared" si="7"/>
        <v>1.0324328153770081E-4</v>
      </c>
      <c r="Y24">
        <f t="shared" si="8"/>
        <v>1.7149328523101333E-5</v>
      </c>
      <c r="Z24" s="22">
        <f t="shared" si="9"/>
        <v>17.149328523101332</v>
      </c>
      <c r="AA24" s="22">
        <f t="shared" si="11"/>
        <v>14.435461719782264</v>
      </c>
      <c r="AB24" s="22">
        <f>AA24/79.1318</f>
        <v>0.18242301729244456</v>
      </c>
      <c r="AC24">
        <v>24.548100000000002</v>
      </c>
      <c r="AE24" s="36">
        <v>213</v>
      </c>
      <c r="AF24">
        <f t="shared" si="10"/>
        <v>103.24328153770081</v>
      </c>
      <c r="AG24">
        <v>14.811333333333334</v>
      </c>
      <c r="AH24" t="s">
        <v>557</v>
      </c>
      <c r="AI24" t="s">
        <v>558</v>
      </c>
      <c r="AJ24" t="s">
        <v>562</v>
      </c>
      <c r="AK24" s="53">
        <v>0.62108933859878679</v>
      </c>
      <c r="AL24" s="53">
        <v>1.2462500000000001</v>
      </c>
      <c r="AM24" s="53">
        <v>783</v>
      </c>
    </row>
    <row r="25" spans="1:39" hidden="1" x14ac:dyDescent="0.35">
      <c r="A25" s="2">
        <v>44721</v>
      </c>
      <c r="B25" t="s">
        <v>18</v>
      </c>
      <c r="C25" t="s">
        <v>547</v>
      </c>
      <c r="D25" t="s">
        <v>20</v>
      </c>
      <c r="E25" t="s">
        <v>21</v>
      </c>
      <c r="F25">
        <v>2</v>
      </c>
      <c r="G25" t="s">
        <v>33</v>
      </c>
      <c r="H25" t="s">
        <v>34</v>
      </c>
      <c r="I25" t="str">
        <f t="shared" si="0"/>
        <v>K6HmaC8</v>
      </c>
      <c r="J25" t="s">
        <v>424</v>
      </c>
      <c r="K25" t="s">
        <v>23</v>
      </c>
      <c r="L25" s="1">
        <v>0.79300000000000004</v>
      </c>
      <c r="M25">
        <v>2.44</v>
      </c>
      <c r="N25" s="1">
        <f t="shared" si="1"/>
        <v>-0.24399999999999999</v>
      </c>
      <c r="O25" t="s">
        <v>32</v>
      </c>
      <c r="P25">
        <v>0.63</v>
      </c>
      <c r="Q25" s="1">
        <f t="shared" si="2"/>
        <v>0.16300000000000003</v>
      </c>
      <c r="R25">
        <v>8.4499999999999993</v>
      </c>
      <c r="S25" s="42">
        <f t="shared" si="3"/>
        <v>-0.84499999999999997</v>
      </c>
      <c r="T25" s="1">
        <f t="shared" si="4"/>
        <v>-0.60099999999999998</v>
      </c>
      <c r="U25">
        <v>65</v>
      </c>
      <c r="V25" s="21">
        <f t="shared" si="5"/>
        <v>3316.625</v>
      </c>
      <c r="W25">
        <f t="shared" si="13"/>
        <v>0.25873015873015875</v>
      </c>
      <c r="X25">
        <f t="shared" si="7"/>
        <v>2.2530025643589709E-5</v>
      </c>
      <c r="Y25">
        <f t="shared" si="8"/>
        <v>7.4723646300170724E-6</v>
      </c>
      <c r="Z25" s="22">
        <f t="shared" si="9"/>
        <v>7.4723646300170721</v>
      </c>
      <c r="AA25" s="22">
        <f t="shared" si="11"/>
        <v>12.433219018331235</v>
      </c>
      <c r="AB25" s="22">
        <f>AA25/199.418</f>
        <v>6.2347526393461146E-2</v>
      </c>
      <c r="AC25">
        <v>24.548100000000002</v>
      </c>
      <c r="AD25" s="36">
        <v>61</v>
      </c>
      <c r="AE25" s="36">
        <v>534</v>
      </c>
      <c r="AF25">
        <f t="shared" si="10"/>
        <v>22.53002564358971</v>
      </c>
      <c r="AG25">
        <v>14.811333333333334</v>
      </c>
      <c r="AH25" t="s">
        <v>559</v>
      </c>
      <c r="AI25" t="s">
        <v>561</v>
      </c>
      <c r="AJ25" t="s">
        <v>560</v>
      </c>
      <c r="AK25" s="53">
        <v>0.62108933859878679</v>
      </c>
      <c r="AL25" s="53">
        <v>1.2462500000000001</v>
      </c>
      <c r="AM25" s="53">
        <v>783</v>
      </c>
    </row>
    <row r="26" spans="1:39" hidden="1" x14ac:dyDescent="0.35">
      <c r="A26" s="2">
        <v>44721</v>
      </c>
      <c r="B26" t="s">
        <v>18</v>
      </c>
      <c r="C26" t="s">
        <v>547</v>
      </c>
      <c r="D26" t="s">
        <v>20</v>
      </c>
      <c r="E26" t="s">
        <v>21</v>
      </c>
      <c r="F26">
        <v>11</v>
      </c>
      <c r="G26" t="s">
        <v>26</v>
      </c>
      <c r="H26" t="s">
        <v>164</v>
      </c>
      <c r="I26" t="str">
        <f t="shared" si="0"/>
        <v>K6MlaC2</v>
      </c>
      <c r="J26" t="s">
        <v>425</v>
      </c>
      <c r="K26" t="s">
        <v>23</v>
      </c>
      <c r="L26" s="1">
        <v>0.77200000000000002</v>
      </c>
      <c r="M26">
        <v>6.89</v>
      </c>
      <c r="N26" s="1">
        <f t="shared" si="1"/>
        <v>-0.68899999999999995</v>
      </c>
      <c r="O26" t="s">
        <v>24</v>
      </c>
      <c r="P26">
        <v>0.42299999999999999</v>
      </c>
      <c r="Q26" s="1">
        <f t="shared" si="2"/>
        <v>0.34900000000000003</v>
      </c>
      <c r="R26">
        <v>10.89</v>
      </c>
      <c r="S26" s="42">
        <f t="shared" si="3"/>
        <v>-1.089</v>
      </c>
      <c r="T26" s="1">
        <f t="shared" si="4"/>
        <v>-0.4</v>
      </c>
      <c r="U26">
        <v>35.6</v>
      </c>
      <c r="V26" s="21">
        <f t="shared" si="5"/>
        <v>994.87760000000014</v>
      </c>
      <c r="W26">
        <f t="shared" si="13"/>
        <v>0.82505910165484642</v>
      </c>
      <c r="X26">
        <f t="shared" si="7"/>
        <v>9.3916104359680403E-5</v>
      </c>
      <c r="Y26">
        <f t="shared" si="8"/>
        <v>9.3435028506708386E-6</v>
      </c>
      <c r="Z26" s="22">
        <f t="shared" si="9"/>
        <v>9.3435028506708377</v>
      </c>
      <c r="AA26" s="22">
        <f t="shared" si="11"/>
        <v>23.358757126677094</v>
      </c>
      <c r="AB26" s="22">
        <v>1</v>
      </c>
      <c r="AC26">
        <v>24.548100000000002</v>
      </c>
      <c r="AD26" s="36">
        <v>34</v>
      </c>
      <c r="AE26" s="36">
        <v>571</v>
      </c>
      <c r="AF26">
        <f t="shared" si="10"/>
        <v>93.916104359680403</v>
      </c>
      <c r="AG26">
        <v>14.811333333333334</v>
      </c>
      <c r="AH26" t="s">
        <v>559</v>
      </c>
      <c r="AI26" t="s">
        <v>558</v>
      </c>
      <c r="AJ26" t="s">
        <v>560</v>
      </c>
      <c r="AK26" s="53">
        <v>0.62108933859878679</v>
      </c>
      <c r="AL26" s="53">
        <v>1.2462500000000001</v>
      </c>
      <c r="AM26" s="53">
        <v>783</v>
      </c>
    </row>
    <row r="27" spans="1:39" hidden="1" x14ac:dyDescent="0.35">
      <c r="A27" s="2">
        <v>44721</v>
      </c>
      <c r="B27" t="s">
        <v>18</v>
      </c>
      <c r="C27" t="s">
        <v>547</v>
      </c>
      <c r="D27" t="s">
        <v>20</v>
      </c>
      <c r="E27" t="s">
        <v>21</v>
      </c>
      <c r="F27">
        <v>7</v>
      </c>
      <c r="G27" t="s">
        <v>41</v>
      </c>
      <c r="H27" t="s">
        <v>42</v>
      </c>
      <c r="I27" t="str">
        <f t="shared" si="0"/>
        <v>K6MluI8</v>
      </c>
      <c r="J27" t="s">
        <v>426</v>
      </c>
      <c r="K27" t="s">
        <v>23</v>
      </c>
      <c r="L27" s="1">
        <v>0.63300000000000001</v>
      </c>
      <c r="M27">
        <v>2.85</v>
      </c>
      <c r="N27" s="1">
        <f t="shared" si="1"/>
        <v>-0.28500000000000003</v>
      </c>
      <c r="O27" t="s">
        <v>32</v>
      </c>
      <c r="P27">
        <v>0.47599999999999998</v>
      </c>
      <c r="Q27" s="1">
        <f t="shared" si="2"/>
        <v>0.15700000000000003</v>
      </c>
      <c r="R27">
        <v>12.68</v>
      </c>
      <c r="S27" s="42">
        <f t="shared" si="3"/>
        <v>-1.268</v>
      </c>
      <c r="T27" s="1">
        <f t="shared" si="4"/>
        <v>-0.98299999999999998</v>
      </c>
      <c r="U27">
        <v>119.55</v>
      </c>
      <c r="V27" s="21">
        <f t="shared" si="5"/>
        <v>11219.378962500001</v>
      </c>
      <c r="W27">
        <f t="shared" si="13"/>
        <v>0.32983193277310929</v>
      </c>
      <c r="X27">
        <f t="shared" si="7"/>
        <v>3.0378426471247676E-5</v>
      </c>
      <c r="Y27">
        <f t="shared" si="8"/>
        <v>3.4082707886536935E-5</v>
      </c>
      <c r="Z27" s="22">
        <f t="shared" si="9"/>
        <v>34.082707886536937</v>
      </c>
      <c r="AA27" s="22">
        <f t="shared" si="11"/>
        <v>34.672134167382438</v>
      </c>
      <c r="AB27" s="22">
        <f>AA27/81.6371</f>
        <v>0.42471050744554173</v>
      </c>
      <c r="AC27">
        <v>24.548100000000002</v>
      </c>
      <c r="AD27" s="36">
        <v>75.3</v>
      </c>
      <c r="AE27" s="36">
        <v>736</v>
      </c>
      <c r="AF27">
        <f t="shared" si="10"/>
        <v>30.378426471247675</v>
      </c>
      <c r="AG27">
        <v>14.811333333333334</v>
      </c>
      <c r="AH27" t="s">
        <v>559</v>
      </c>
      <c r="AI27" t="s">
        <v>558</v>
      </c>
      <c r="AJ27" t="s">
        <v>562</v>
      </c>
      <c r="AK27" s="53">
        <v>0.62108933859878679</v>
      </c>
      <c r="AL27" s="53">
        <v>1.2462500000000001</v>
      </c>
      <c r="AM27" s="53">
        <v>783</v>
      </c>
    </row>
    <row r="28" spans="1:39" hidden="1" x14ac:dyDescent="0.35">
      <c r="A28" s="2">
        <v>44721</v>
      </c>
      <c r="B28" t="s">
        <v>18</v>
      </c>
      <c r="C28" t="s">
        <v>547</v>
      </c>
      <c r="D28" t="s">
        <v>45</v>
      </c>
      <c r="E28" t="s">
        <v>46</v>
      </c>
      <c r="F28">
        <v>6</v>
      </c>
      <c r="G28" t="s">
        <v>29</v>
      </c>
      <c r="H28" t="s">
        <v>54</v>
      </c>
      <c r="I28" t="str">
        <f t="shared" si="0"/>
        <v>L4PafA6</v>
      </c>
      <c r="J28" t="s">
        <v>436</v>
      </c>
      <c r="K28" t="s">
        <v>23</v>
      </c>
      <c r="L28" s="1">
        <v>0.67300000000000004</v>
      </c>
      <c r="M28">
        <v>6.52</v>
      </c>
      <c r="N28" s="1">
        <f t="shared" si="1"/>
        <v>-0.65199999999999991</v>
      </c>
      <c r="O28" t="s">
        <v>48</v>
      </c>
      <c r="P28">
        <v>0.51400000000000001</v>
      </c>
      <c r="Q28" s="1">
        <f t="shared" si="2"/>
        <v>0.15900000000000003</v>
      </c>
      <c r="R28">
        <v>9.08</v>
      </c>
      <c r="S28" s="42">
        <f t="shared" si="3"/>
        <v>-0.90800000000000003</v>
      </c>
      <c r="T28" s="1">
        <f t="shared" si="4"/>
        <v>-0.25600000000000012</v>
      </c>
      <c r="U28">
        <v>53.6</v>
      </c>
      <c r="V28" s="21">
        <f t="shared" si="5"/>
        <v>2255.2736</v>
      </c>
      <c r="W28">
        <f t="shared" si="13"/>
        <v>0.30933852140077828</v>
      </c>
      <c r="X28">
        <f t="shared" si="7"/>
        <v>2.8071862110349373E-5</v>
      </c>
      <c r="Y28">
        <f t="shared" si="8"/>
        <v>6.3309729520311227E-6</v>
      </c>
      <c r="Z28" s="22">
        <f t="shared" si="9"/>
        <v>6.3309729520311224</v>
      </c>
      <c r="AA28" s="22">
        <f t="shared" si="11"/>
        <v>24.73036309387156</v>
      </c>
      <c r="AB28" s="22">
        <f>AA28/44.9496</f>
        <v>0.55017982571305557</v>
      </c>
      <c r="AC28">
        <v>24.548100000000002</v>
      </c>
      <c r="AD28" s="36">
        <v>37.700000000000003</v>
      </c>
      <c r="AE28" s="36">
        <v>480</v>
      </c>
      <c r="AF28">
        <f t="shared" si="10"/>
        <v>28.071862110349372</v>
      </c>
      <c r="AG28">
        <v>10.346666666666668</v>
      </c>
      <c r="AH28" t="s">
        <v>557</v>
      </c>
      <c r="AI28" t="s">
        <v>558</v>
      </c>
      <c r="AJ28" t="s">
        <v>562</v>
      </c>
      <c r="AK28" s="53">
        <v>0.62108933859878679</v>
      </c>
      <c r="AL28" s="53">
        <v>1.2462500000000001</v>
      </c>
      <c r="AM28" s="53">
        <v>783</v>
      </c>
    </row>
    <row r="29" spans="1:39" hidden="1" x14ac:dyDescent="0.35">
      <c r="A29" s="2">
        <v>44721</v>
      </c>
      <c r="B29" t="s">
        <v>18</v>
      </c>
      <c r="C29" t="s">
        <v>547</v>
      </c>
      <c r="D29" t="s">
        <v>20</v>
      </c>
      <c r="E29" t="s">
        <v>21</v>
      </c>
      <c r="F29">
        <v>14</v>
      </c>
      <c r="G29" t="s">
        <v>29</v>
      </c>
      <c r="H29" t="s">
        <v>76</v>
      </c>
      <c r="I29" t="str">
        <f t="shared" si="0"/>
        <v>K6PafH5</v>
      </c>
      <c r="J29" t="s">
        <v>427</v>
      </c>
      <c r="K29" t="s">
        <v>23</v>
      </c>
      <c r="L29" s="1">
        <v>0.46800000000000003</v>
      </c>
      <c r="M29">
        <v>2.09</v>
      </c>
      <c r="N29" s="1">
        <f t="shared" si="1"/>
        <v>-0.20899999999999999</v>
      </c>
      <c r="O29" t="s">
        <v>24</v>
      </c>
      <c r="P29">
        <v>0.24399999999999999</v>
      </c>
      <c r="Q29" s="1">
        <f t="shared" si="2"/>
        <v>0.22400000000000003</v>
      </c>
      <c r="R29">
        <v>17.5</v>
      </c>
      <c r="S29" s="42">
        <f t="shared" si="3"/>
        <v>-1.75</v>
      </c>
      <c r="T29" s="1">
        <f t="shared" si="4"/>
        <v>-1.5409999999999999</v>
      </c>
      <c r="U29">
        <v>75.5</v>
      </c>
      <c r="V29" s="21">
        <f t="shared" si="5"/>
        <v>4474.69625</v>
      </c>
      <c r="W29">
        <f t="shared" si="13"/>
        <v>0.91803278688524603</v>
      </c>
      <c r="X29">
        <f t="shared" si="7"/>
        <v>1.071088596950812E-4</v>
      </c>
      <c r="Y29">
        <f t="shared" si="8"/>
        <v>4.79279612819356E-5</v>
      </c>
      <c r="Z29" s="22">
        <f t="shared" si="9"/>
        <v>47.927961281935602</v>
      </c>
      <c r="AA29" s="22">
        <f t="shared" si="11"/>
        <v>31.101856769588323</v>
      </c>
      <c r="AB29" s="22">
        <f>AA29/49.9446</f>
        <v>0.62272711703744399</v>
      </c>
      <c r="AC29">
        <v>24.548100000000002</v>
      </c>
      <c r="AD29" s="36">
        <v>71.3</v>
      </c>
      <c r="AE29" s="36">
        <v>778</v>
      </c>
      <c r="AF29">
        <f t="shared" si="10"/>
        <v>107.10885969508121</v>
      </c>
      <c r="AG29">
        <v>14.811333333333334</v>
      </c>
      <c r="AH29" t="s">
        <v>557</v>
      </c>
      <c r="AI29" t="s">
        <v>558</v>
      </c>
      <c r="AJ29" t="s">
        <v>562</v>
      </c>
      <c r="AK29" s="53">
        <v>0.62108933859878679</v>
      </c>
      <c r="AL29" s="53">
        <v>1.2462500000000001</v>
      </c>
      <c r="AM29" s="53">
        <v>783</v>
      </c>
    </row>
    <row r="30" spans="1:39" hidden="1" x14ac:dyDescent="0.35">
      <c r="A30" s="2">
        <v>44721</v>
      </c>
      <c r="B30" t="s">
        <v>18</v>
      </c>
      <c r="C30" t="s">
        <v>547</v>
      </c>
      <c r="D30" t="s">
        <v>20</v>
      </c>
      <c r="E30" t="s">
        <v>21</v>
      </c>
      <c r="F30">
        <v>4</v>
      </c>
      <c r="G30" t="s">
        <v>29</v>
      </c>
      <c r="H30" t="s">
        <v>36</v>
      </c>
      <c r="I30" t="str">
        <f t="shared" si="0"/>
        <v>K6PafI4</v>
      </c>
      <c r="J30" t="s">
        <v>428</v>
      </c>
      <c r="K30" t="s">
        <v>23</v>
      </c>
      <c r="L30" s="1">
        <v>0.54200000000000004</v>
      </c>
      <c r="M30">
        <v>3.09</v>
      </c>
      <c r="N30" s="1">
        <f t="shared" si="1"/>
        <v>-0.309</v>
      </c>
      <c r="O30" t="s">
        <v>32</v>
      </c>
      <c r="P30">
        <v>0.38600000000000001</v>
      </c>
      <c r="Q30" s="1">
        <f t="shared" si="2"/>
        <v>0.15600000000000003</v>
      </c>
      <c r="R30">
        <v>13.84</v>
      </c>
      <c r="S30" s="42">
        <f t="shared" si="3"/>
        <v>-1.3839999999999999</v>
      </c>
      <c r="T30" s="1">
        <f t="shared" si="4"/>
        <v>-1.075</v>
      </c>
      <c r="U30">
        <v>80.45</v>
      </c>
      <c r="V30" s="21">
        <f t="shared" si="5"/>
        <v>5080.6789625000001</v>
      </c>
      <c r="W30">
        <f t="shared" si="13"/>
        <v>0.4041450777202073</v>
      </c>
      <c r="X30">
        <f t="shared" si="7"/>
        <v>3.9011654554745457E-5</v>
      </c>
      <c r="Y30">
        <f t="shared" si="8"/>
        <v>1.9820569258861258E-5</v>
      </c>
      <c r="Z30" s="22">
        <f t="shared" si="9"/>
        <v>19.820569258861259</v>
      </c>
      <c r="AA30" s="22">
        <f t="shared" si="11"/>
        <v>18.437738845452333</v>
      </c>
      <c r="AB30" s="22">
        <f>AA30/49.9446</f>
        <v>0.36916381041098201</v>
      </c>
      <c r="AC30">
        <v>24.548100000000002</v>
      </c>
      <c r="AD30" s="36">
        <v>69.400000000000006</v>
      </c>
      <c r="AE30" s="36">
        <v>740</v>
      </c>
      <c r="AF30">
        <f t="shared" si="10"/>
        <v>39.011654554745455</v>
      </c>
      <c r="AG30">
        <v>14.811333333333334</v>
      </c>
      <c r="AH30" t="s">
        <v>557</v>
      </c>
      <c r="AI30" t="s">
        <v>558</v>
      </c>
      <c r="AJ30" t="s">
        <v>562</v>
      </c>
      <c r="AK30" s="53">
        <v>0.62108933859878679</v>
      </c>
      <c r="AL30" s="53">
        <v>1.2462500000000001</v>
      </c>
      <c r="AM30" s="53">
        <v>783</v>
      </c>
    </row>
    <row r="31" spans="1:39" hidden="1" x14ac:dyDescent="0.35">
      <c r="A31" s="2">
        <v>44721</v>
      </c>
      <c r="B31" t="s">
        <v>18</v>
      </c>
      <c r="C31" t="s">
        <v>547</v>
      </c>
      <c r="D31" t="s">
        <v>45</v>
      </c>
      <c r="E31" t="s">
        <v>46</v>
      </c>
      <c r="F31">
        <v>2</v>
      </c>
      <c r="G31" t="s">
        <v>37</v>
      </c>
      <c r="H31" t="s">
        <v>49</v>
      </c>
      <c r="I31" t="str">
        <f t="shared" si="0"/>
        <v>L4PfaJ8</v>
      </c>
      <c r="J31" t="s">
        <v>437</v>
      </c>
      <c r="K31" t="s">
        <v>23</v>
      </c>
      <c r="L31" s="1" t="s">
        <v>50</v>
      </c>
      <c r="M31">
        <v>6.54</v>
      </c>
      <c r="N31" s="1">
        <f t="shared" si="1"/>
        <v>-0.65400000000000003</v>
      </c>
      <c r="O31" t="s">
        <v>48</v>
      </c>
      <c r="P31" t="s">
        <v>51</v>
      </c>
      <c r="Q31" s="1" t="s">
        <v>50</v>
      </c>
      <c r="R31">
        <v>10.49</v>
      </c>
      <c r="S31" s="42">
        <f t="shared" si="3"/>
        <v>-1.0489999999999999</v>
      </c>
      <c r="T31" s="1">
        <f t="shared" si="4"/>
        <v>-0.39499999999999991</v>
      </c>
      <c r="U31">
        <v>60.25</v>
      </c>
      <c r="V31" s="21">
        <f t="shared" si="5"/>
        <v>2849.5990624999999</v>
      </c>
      <c r="W31" t="s">
        <v>50</v>
      </c>
      <c r="X31" t="e">
        <f t="shared" si="7"/>
        <v>#VALUE!</v>
      </c>
      <c r="Y31" t="e">
        <f t="shared" si="8"/>
        <v>#VALUE!</v>
      </c>
      <c r="Z31" s="22" t="s">
        <v>50</v>
      </c>
      <c r="AA31" s="22" t="s">
        <v>50</v>
      </c>
      <c r="AC31">
        <v>24.548100000000002</v>
      </c>
      <c r="AD31" s="36">
        <v>52</v>
      </c>
      <c r="AE31" s="36">
        <v>575</v>
      </c>
      <c r="AF31" t="e">
        <f t="shared" si="10"/>
        <v>#VALUE!</v>
      </c>
      <c r="AG31">
        <v>10.346666666666668</v>
      </c>
      <c r="AH31" t="s">
        <v>557</v>
      </c>
      <c r="AI31" t="s">
        <v>558</v>
      </c>
      <c r="AJ31" t="s">
        <v>562</v>
      </c>
      <c r="AK31" s="53">
        <v>0.62108933859878679</v>
      </c>
      <c r="AL31" s="53">
        <v>1.2462500000000001</v>
      </c>
      <c r="AM31" s="53">
        <v>783</v>
      </c>
    </row>
    <row r="32" spans="1:39" hidden="1" x14ac:dyDescent="0.35">
      <c r="A32" s="2">
        <v>44721</v>
      </c>
      <c r="B32" t="s">
        <v>18</v>
      </c>
      <c r="C32" t="s">
        <v>547</v>
      </c>
      <c r="D32" t="s">
        <v>20</v>
      </c>
      <c r="E32" t="s">
        <v>21</v>
      </c>
      <c r="F32">
        <v>5</v>
      </c>
      <c r="G32" t="s">
        <v>37</v>
      </c>
      <c r="H32" t="s">
        <v>54</v>
      </c>
      <c r="I32" t="str">
        <f t="shared" si="0"/>
        <v>K6PfaA6</v>
      </c>
      <c r="J32" t="s">
        <v>429</v>
      </c>
      <c r="K32" t="s">
        <v>23</v>
      </c>
      <c r="L32" s="1">
        <v>0.75</v>
      </c>
      <c r="M32">
        <v>3.34</v>
      </c>
      <c r="N32" s="1">
        <f t="shared" si="1"/>
        <v>-0.33399999999999996</v>
      </c>
      <c r="O32" t="s">
        <v>32</v>
      </c>
      <c r="P32">
        <v>0.57999999999999996</v>
      </c>
      <c r="Q32" s="1">
        <f t="shared" ref="Q32:Q95" si="14">L32-P32</f>
        <v>0.17000000000000004</v>
      </c>
      <c r="R32">
        <v>19.07</v>
      </c>
      <c r="S32" s="42">
        <f t="shared" si="3"/>
        <v>-1.907</v>
      </c>
      <c r="T32" s="1">
        <f t="shared" si="4"/>
        <v>-1.573</v>
      </c>
      <c r="U32">
        <v>80.5</v>
      </c>
      <c r="V32" s="21">
        <f t="shared" si="5"/>
        <v>5086.9962500000001</v>
      </c>
      <c r="W32">
        <f t="shared" ref="W32:W65" si="15">(L32-P32)/P32</f>
        <v>0.29310344827586216</v>
      </c>
      <c r="X32">
        <f t="shared" si="7"/>
        <v>2.6269373992430034E-5</v>
      </c>
      <c r="Y32">
        <f t="shared" si="8"/>
        <v>1.3363220698933911E-5</v>
      </c>
      <c r="Z32" s="22">
        <f t="shared" ref="Z32:Z95" si="16">Y32*10^6</f>
        <v>13.363220698933912</v>
      </c>
      <c r="AA32" s="22">
        <f t="shared" ref="AA32:AA63" si="17">Z32/ABS(T32)</f>
        <v>8.4953723451582412</v>
      </c>
      <c r="AB32" s="22">
        <f>AA32/54.593359</f>
        <v>0.15561182716671162</v>
      </c>
      <c r="AC32">
        <v>24.548100000000002</v>
      </c>
      <c r="AD32" s="36">
        <v>76.2</v>
      </c>
      <c r="AE32" s="36">
        <v>770</v>
      </c>
      <c r="AF32">
        <f t="shared" si="10"/>
        <v>26.269373992430033</v>
      </c>
      <c r="AG32">
        <v>14.811333333333334</v>
      </c>
      <c r="AH32" t="s">
        <v>557</v>
      </c>
      <c r="AI32" t="s">
        <v>558</v>
      </c>
      <c r="AJ32" t="s">
        <v>562</v>
      </c>
      <c r="AK32" s="53">
        <v>0.62108933859878679</v>
      </c>
      <c r="AL32" s="53">
        <v>1.2462500000000001</v>
      </c>
      <c r="AM32" s="53">
        <v>783</v>
      </c>
    </row>
    <row r="33" spans="1:39" hidden="1" x14ac:dyDescent="0.35">
      <c r="A33" s="2">
        <v>44721</v>
      </c>
      <c r="B33" t="s">
        <v>18</v>
      </c>
      <c r="C33" t="s">
        <v>547</v>
      </c>
      <c r="D33" t="s">
        <v>45</v>
      </c>
      <c r="E33" t="s">
        <v>46</v>
      </c>
      <c r="F33">
        <v>5</v>
      </c>
      <c r="G33" t="s">
        <v>25</v>
      </c>
      <c r="H33" t="s">
        <v>53</v>
      </c>
      <c r="I33" t="str">
        <f t="shared" si="0"/>
        <v>L4SguG1</v>
      </c>
      <c r="J33" t="s">
        <v>439</v>
      </c>
      <c r="K33" t="s">
        <v>23</v>
      </c>
      <c r="L33" s="1">
        <v>0.71799999999999997</v>
      </c>
      <c r="M33">
        <v>4.54</v>
      </c>
      <c r="N33" s="1">
        <f t="shared" si="1"/>
        <v>-0.45400000000000001</v>
      </c>
      <c r="O33" t="s">
        <v>48</v>
      </c>
      <c r="P33">
        <v>0.51200000000000001</v>
      </c>
      <c r="Q33" s="1">
        <f t="shared" si="14"/>
        <v>0.20599999999999996</v>
      </c>
      <c r="R33">
        <v>10.53</v>
      </c>
      <c r="S33" s="42">
        <f t="shared" si="3"/>
        <v>-1.0529999999999999</v>
      </c>
      <c r="T33" s="1">
        <f t="shared" si="4"/>
        <v>-0.59899999999999998</v>
      </c>
      <c r="U33">
        <v>33.5</v>
      </c>
      <c r="V33" s="21">
        <f t="shared" si="5"/>
        <v>880.96625000000006</v>
      </c>
      <c r="W33">
        <f t="shared" si="15"/>
        <v>0.40234374999999989</v>
      </c>
      <c r="X33">
        <f t="shared" si="7"/>
        <v>3.8797718504419517E-5</v>
      </c>
      <c r="Y33">
        <f t="shared" si="8"/>
        <v>3.4179480579394075E-6</v>
      </c>
      <c r="Z33" s="22">
        <f t="shared" si="16"/>
        <v>3.4179480579394075</v>
      </c>
      <c r="AA33" s="22">
        <f t="shared" si="17"/>
        <v>5.7060902469773085</v>
      </c>
      <c r="AB33" s="22">
        <f>AA33/AA32</f>
        <v>0.67167041244865211</v>
      </c>
      <c r="AC33">
        <v>24.548100000000002</v>
      </c>
      <c r="AD33" s="36">
        <v>23.8</v>
      </c>
      <c r="AE33" s="36">
        <v>350</v>
      </c>
      <c r="AF33">
        <f t="shared" si="10"/>
        <v>38.797718504419514</v>
      </c>
      <c r="AG33">
        <v>10.346666666666668</v>
      </c>
      <c r="AH33" t="s">
        <v>557</v>
      </c>
      <c r="AI33" t="s">
        <v>558</v>
      </c>
      <c r="AJ33" t="s">
        <v>562</v>
      </c>
      <c r="AK33" s="53">
        <v>0.62108933859878679</v>
      </c>
      <c r="AL33" s="53">
        <v>1.2462500000000001</v>
      </c>
      <c r="AM33" s="53">
        <v>783</v>
      </c>
    </row>
    <row r="34" spans="1:39" hidden="1" x14ac:dyDescent="0.35">
      <c r="A34" s="2">
        <v>44721</v>
      </c>
      <c r="B34" t="s">
        <v>18</v>
      </c>
      <c r="C34" t="s">
        <v>547</v>
      </c>
      <c r="D34" t="s">
        <v>20</v>
      </c>
      <c r="E34" t="s">
        <v>21</v>
      </c>
      <c r="F34">
        <v>10</v>
      </c>
      <c r="G34" t="s">
        <v>25</v>
      </c>
      <c r="H34" t="s">
        <v>31</v>
      </c>
      <c r="I34" t="str">
        <f t="shared" si="0"/>
        <v>K6SguA8</v>
      </c>
      <c r="J34" t="s">
        <v>431</v>
      </c>
      <c r="K34" t="s">
        <v>23</v>
      </c>
      <c r="L34" s="1">
        <v>0.64300000000000002</v>
      </c>
      <c r="M34">
        <v>2.4700000000000002</v>
      </c>
      <c r="N34" s="1">
        <f t="shared" ref="N34:N65" si="18">M34/-10</f>
        <v>-0.24700000000000003</v>
      </c>
      <c r="O34" t="s">
        <v>24</v>
      </c>
      <c r="P34">
        <v>0.32100000000000001</v>
      </c>
      <c r="Q34" s="1">
        <f t="shared" si="14"/>
        <v>0.32200000000000001</v>
      </c>
      <c r="R34">
        <v>6.81</v>
      </c>
      <c r="S34" s="42">
        <f t="shared" ref="S34:S65" si="19">R34/-10</f>
        <v>-0.68099999999999994</v>
      </c>
      <c r="T34" s="1">
        <f t="shared" ref="T34:T65" si="20">S34-N34</f>
        <v>-0.43399999999999994</v>
      </c>
      <c r="U34">
        <v>50.055</v>
      </c>
      <c r="V34" s="21">
        <f t="shared" si="5"/>
        <v>1966.819874625</v>
      </c>
      <c r="W34">
        <f t="shared" si="15"/>
        <v>1.0031152647975079</v>
      </c>
      <c r="X34">
        <f t="shared" si="7"/>
        <v>1.1945651609540956E-4</v>
      </c>
      <c r="Y34">
        <f t="shared" si="8"/>
        <v>2.3494945000991273E-5</v>
      </c>
      <c r="Z34" s="22">
        <f t="shared" si="16"/>
        <v>23.494945000991272</v>
      </c>
      <c r="AA34" s="22">
        <f t="shared" si="17"/>
        <v>54.135817974634278</v>
      </c>
      <c r="AB34" s="22">
        <v>1</v>
      </c>
      <c r="AC34">
        <v>24.548100000000002</v>
      </c>
      <c r="AD34" s="36">
        <v>34.5</v>
      </c>
      <c r="AE34" s="36">
        <v>430</v>
      </c>
      <c r="AF34">
        <f t="shared" si="10"/>
        <v>119.45651609540957</v>
      </c>
      <c r="AG34">
        <v>14.811333333333334</v>
      </c>
      <c r="AH34" t="s">
        <v>557</v>
      </c>
      <c r="AI34" t="s">
        <v>558</v>
      </c>
      <c r="AJ34" t="s">
        <v>562</v>
      </c>
      <c r="AK34" s="53">
        <v>0.62108933859878679</v>
      </c>
      <c r="AL34" s="53">
        <v>1.2462500000000001</v>
      </c>
      <c r="AM34" s="53">
        <v>783</v>
      </c>
    </row>
    <row r="35" spans="1:39" hidden="1" x14ac:dyDescent="0.35">
      <c r="A35" s="9">
        <v>44721</v>
      </c>
      <c r="B35" s="4" t="s">
        <v>18</v>
      </c>
      <c r="C35" s="4" t="s">
        <v>547</v>
      </c>
      <c r="D35" s="4" t="s">
        <v>20</v>
      </c>
      <c r="E35" s="4" t="s">
        <v>21</v>
      </c>
      <c r="F35" s="4">
        <v>1</v>
      </c>
      <c r="G35" s="4" t="s">
        <v>25</v>
      </c>
      <c r="H35" s="4" t="s">
        <v>31</v>
      </c>
      <c r="I35" s="4" t="str">
        <f t="shared" si="0"/>
        <v>K6SguA8</v>
      </c>
      <c r="J35" s="4" t="s">
        <v>431</v>
      </c>
      <c r="K35" s="4" t="s">
        <v>23</v>
      </c>
      <c r="L35" s="3">
        <v>0.51200000000000001</v>
      </c>
      <c r="M35" s="4">
        <v>3.36</v>
      </c>
      <c r="N35" s="3">
        <f t="shared" si="18"/>
        <v>-0.33599999999999997</v>
      </c>
      <c r="O35" s="4" t="s">
        <v>32</v>
      </c>
      <c r="P35" s="4">
        <v>0.375</v>
      </c>
      <c r="Q35" s="3">
        <f t="shared" si="14"/>
        <v>0.13700000000000001</v>
      </c>
      <c r="R35" s="4">
        <v>8.07</v>
      </c>
      <c r="S35" s="43">
        <f t="shared" si="19"/>
        <v>-0.80700000000000005</v>
      </c>
      <c r="T35" s="3">
        <f t="shared" si="20"/>
        <v>-0.47100000000000009</v>
      </c>
      <c r="U35" s="4">
        <v>50.055</v>
      </c>
      <c r="V35" s="21">
        <f t="shared" si="5"/>
        <v>1966.819874625</v>
      </c>
      <c r="W35" s="4">
        <f t="shared" si="15"/>
        <v>0.36533333333333334</v>
      </c>
      <c r="X35">
        <f t="shared" si="7"/>
        <v>3.4452241988578164E-5</v>
      </c>
      <c r="Y35">
        <f t="shared" si="8"/>
        <v>6.7761354268525469E-6</v>
      </c>
      <c r="Z35" s="22">
        <f t="shared" si="16"/>
        <v>6.7761354268525471</v>
      </c>
      <c r="AA35" s="22">
        <f t="shared" si="17"/>
        <v>14.3866994200691</v>
      </c>
      <c r="AB35" s="22">
        <f>AA35/54.13582</f>
        <v>0.26575194427772775</v>
      </c>
      <c r="AC35">
        <v>24.548100000000002</v>
      </c>
      <c r="AD35" s="36">
        <v>34.5</v>
      </c>
      <c r="AE35" s="36">
        <v>430</v>
      </c>
      <c r="AF35">
        <f t="shared" si="10"/>
        <v>34.452241988578166</v>
      </c>
      <c r="AG35">
        <v>14.811333333333334</v>
      </c>
      <c r="AH35" t="s">
        <v>557</v>
      </c>
      <c r="AI35" t="s">
        <v>558</v>
      </c>
      <c r="AJ35" t="s">
        <v>562</v>
      </c>
      <c r="AK35" s="53">
        <v>0.62108933859878679</v>
      </c>
      <c r="AL35" s="53">
        <v>1.2462500000000001</v>
      </c>
      <c r="AM35" s="53">
        <v>783</v>
      </c>
    </row>
    <row r="36" spans="1:39" hidden="1" x14ac:dyDescent="0.35">
      <c r="A36" s="2">
        <v>44722</v>
      </c>
      <c r="B36" t="s">
        <v>18</v>
      </c>
      <c r="C36" t="s">
        <v>547</v>
      </c>
      <c r="D36" t="s">
        <v>109</v>
      </c>
      <c r="E36" t="s">
        <v>21</v>
      </c>
      <c r="F36">
        <v>3</v>
      </c>
      <c r="G36" t="s">
        <v>39</v>
      </c>
      <c r="H36" t="s">
        <v>119</v>
      </c>
      <c r="I36" t="str">
        <f t="shared" si="0"/>
        <v>L3BbrI7</v>
      </c>
      <c r="J36" t="s">
        <v>441</v>
      </c>
      <c r="K36" t="s">
        <v>117</v>
      </c>
      <c r="L36" s="1">
        <v>0.69699999999999995</v>
      </c>
      <c r="M36">
        <v>3.21</v>
      </c>
      <c r="N36" s="1">
        <f t="shared" si="18"/>
        <v>-0.32100000000000001</v>
      </c>
      <c r="O36" t="s">
        <v>118</v>
      </c>
      <c r="P36">
        <v>0.498</v>
      </c>
      <c r="Q36" s="1">
        <f t="shared" si="14"/>
        <v>0.19899999999999995</v>
      </c>
      <c r="R36">
        <v>7.79</v>
      </c>
      <c r="S36" s="42">
        <f t="shared" si="19"/>
        <v>-0.77900000000000003</v>
      </c>
      <c r="T36" s="1">
        <f t="shared" si="20"/>
        <v>-0.45800000000000002</v>
      </c>
      <c r="U36">
        <v>85.5</v>
      </c>
      <c r="V36" s="21">
        <f t="shared" si="5"/>
        <v>5738.5462500000003</v>
      </c>
      <c r="W36">
        <f t="shared" si="15"/>
        <v>0.39959839357429711</v>
      </c>
      <c r="X36">
        <f t="shared" si="7"/>
        <v>3.847208977662001E-5</v>
      </c>
      <c r="Y36">
        <f t="shared" si="8"/>
        <v>2.2077386651728612E-5</v>
      </c>
      <c r="Z36" s="22">
        <f t="shared" si="16"/>
        <v>22.077386651728613</v>
      </c>
      <c r="AA36" s="22">
        <f t="shared" si="17"/>
        <v>48.203900986307012</v>
      </c>
      <c r="AB36" s="22">
        <f>AA36/52.530791</f>
        <v>0.91763135617560021</v>
      </c>
      <c r="AC36">
        <v>27.385200000000001</v>
      </c>
      <c r="AD36" s="36">
        <v>93.2</v>
      </c>
      <c r="AE36" s="36">
        <v>740</v>
      </c>
      <c r="AF36">
        <f t="shared" si="10"/>
        <v>38.47208977662001</v>
      </c>
      <c r="AG36">
        <v>18.418666666666667</v>
      </c>
      <c r="AH36" t="s">
        <v>559</v>
      </c>
      <c r="AI36" t="s">
        <v>558</v>
      </c>
      <c r="AJ36" t="s">
        <v>560</v>
      </c>
      <c r="AK36" s="53">
        <v>0.64691630239407094</v>
      </c>
      <c r="AL36" s="53">
        <v>1.1612499999999999</v>
      </c>
      <c r="AM36" s="53">
        <v>648.88749999999993</v>
      </c>
    </row>
    <row r="37" spans="1:39" hidden="1" x14ac:dyDescent="0.35">
      <c r="A37" s="2">
        <v>44722</v>
      </c>
      <c r="B37" t="s">
        <v>18</v>
      </c>
      <c r="C37" t="s">
        <v>547</v>
      </c>
      <c r="D37" t="s">
        <v>109</v>
      </c>
      <c r="E37" t="s">
        <v>21</v>
      </c>
      <c r="F37">
        <v>12</v>
      </c>
      <c r="G37" s="5" t="s">
        <v>39</v>
      </c>
      <c r="H37" t="s">
        <v>113</v>
      </c>
      <c r="I37" t="str">
        <f t="shared" si="0"/>
        <v>L3BbrA10</v>
      </c>
      <c r="J37" t="s">
        <v>440</v>
      </c>
      <c r="K37" t="s">
        <v>111</v>
      </c>
      <c r="L37" s="1">
        <v>0.58899999999999997</v>
      </c>
      <c r="M37" s="5">
        <v>4.8499999999999996</v>
      </c>
      <c r="N37" s="1">
        <f t="shared" si="18"/>
        <v>-0.48499999999999999</v>
      </c>
      <c r="O37" t="s">
        <v>112</v>
      </c>
      <c r="P37">
        <v>0.41199999999999998</v>
      </c>
      <c r="Q37" s="1">
        <f t="shared" si="14"/>
        <v>0.17699999999999999</v>
      </c>
      <c r="R37">
        <v>12.73</v>
      </c>
      <c r="S37" s="42">
        <f t="shared" si="19"/>
        <v>-1.2730000000000001</v>
      </c>
      <c r="T37" s="1">
        <f t="shared" si="20"/>
        <v>-0.78800000000000014</v>
      </c>
      <c r="U37">
        <v>96.25</v>
      </c>
      <c r="V37" s="21">
        <f t="shared" si="5"/>
        <v>7272.2890625</v>
      </c>
      <c r="W37">
        <f t="shared" si="15"/>
        <v>0.42961165048543687</v>
      </c>
      <c r="X37">
        <f t="shared" si="7"/>
        <v>4.2059449042259646E-5</v>
      </c>
      <c r="Y37">
        <f t="shared" si="8"/>
        <v>3.0586847124480096E-5</v>
      </c>
      <c r="Z37" s="22">
        <f t="shared" si="16"/>
        <v>30.586847124480094</v>
      </c>
      <c r="AA37" s="22">
        <f t="shared" si="17"/>
        <v>38.815795843248843</v>
      </c>
      <c r="AB37" s="22">
        <f>AA37/52.530791</f>
        <v>0.73891512205191889</v>
      </c>
      <c r="AC37">
        <v>27.385200000000001</v>
      </c>
      <c r="AD37" s="36">
        <v>87.4</v>
      </c>
      <c r="AE37" s="36">
        <v>678</v>
      </c>
      <c r="AF37">
        <f t="shared" si="10"/>
        <v>42.059449042259644</v>
      </c>
      <c r="AG37">
        <v>18.418666666666667</v>
      </c>
      <c r="AH37" t="s">
        <v>559</v>
      </c>
      <c r="AI37" t="s">
        <v>558</v>
      </c>
      <c r="AJ37" t="s">
        <v>560</v>
      </c>
      <c r="AK37" s="53">
        <v>0.64691630239407094</v>
      </c>
      <c r="AL37" s="53">
        <v>1.1612499999999999</v>
      </c>
      <c r="AM37" s="53">
        <v>648.88749999999993</v>
      </c>
    </row>
    <row r="38" spans="1:39" hidden="1" x14ac:dyDescent="0.35">
      <c r="A38" s="2">
        <v>44722</v>
      </c>
      <c r="B38" t="s">
        <v>18</v>
      </c>
      <c r="C38" t="s">
        <v>547</v>
      </c>
      <c r="D38" t="s">
        <v>123</v>
      </c>
      <c r="E38" t="s">
        <v>21</v>
      </c>
      <c r="F38">
        <v>11</v>
      </c>
      <c r="G38" t="s">
        <v>39</v>
      </c>
      <c r="H38" t="s">
        <v>131</v>
      </c>
      <c r="I38" t="str">
        <f t="shared" si="0"/>
        <v>M1BbrJ3</v>
      </c>
      <c r="J38" t="s">
        <v>455</v>
      </c>
      <c r="K38" t="s">
        <v>128</v>
      </c>
      <c r="L38" s="1">
        <v>0.78800000000000003</v>
      </c>
      <c r="M38">
        <v>0.98</v>
      </c>
      <c r="N38" s="1">
        <f t="shared" si="18"/>
        <v>-9.8000000000000004E-2</v>
      </c>
      <c r="O38" t="s">
        <v>129</v>
      </c>
      <c r="P38">
        <v>0.63800000000000001</v>
      </c>
      <c r="Q38" s="1">
        <f t="shared" si="14"/>
        <v>0.15000000000000002</v>
      </c>
      <c r="R38" s="6">
        <v>16.670000000000002</v>
      </c>
      <c r="S38" s="42">
        <f t="shared" si="19"/>
        <v>-1.6670000000000003</v>
      </c>
      <c r="T38" s="1">
        <f t="shared" si="20"/>
        <v>-1.5690000000000002</v>
      </c>
      <c r="U38">
        <v>84.55</v>
      </c>
      <c r="V38" s="21">
        <f t="shared" si="5"/>
        <v>5611.7314624999999</v>
      </c>
      <c r="W38">
        <f t="shared" si="15"/>
        <v>0.23510971786833859</v>
      </c>
      <c r="X38">
        <f t="shared" si="7"/>
        <v>2.0025392902207458E-5</v>
      </c>
      <c r="Y38">
        <f t="shared" si="8"/>
        <v>1.1237712739824179E-5</v>
      </c>
      <c r="Z38" s="22">
        <f t="shared" si="16"/>
        <v>11.237712739824179</v>
      </c>
      <c r="AA38" s="22">
        <f t="shared" si="17"/>
        <v>7.1623408156941863</v>
      </c>
      <c r="AB38" s="22">
        <f>AA38/52.530791</f>
        <v>0.13634557331707009</v>
      </c>
      <c r="AC38">
        <v>27.385200000000001</v>
      </c>
      <c r="AD38" s="36">
        <v>90</v>
      </c>
      <c r="AE38" s="36">
        <v>650</v>
      </c>
      <c r="AF38">
        <f t="shared" si="10"/>
        <v>20.025392902207457</v>
      </c>
      <c r="AG38">
        <v>16.475333333333335</v>
      </c>
      <c r="AH38" t="s">
        <v>559</v>
      </c>
      <c r="AI38" t="s">
        <v>558</v>
      </c>
      <c r="AJ38" t="s">
        <v>560</v>
      </c>
      <c r="AK38" s="53">
        <v>0.64691630239407094</v>
      </c>
      <c r="AL38" s="53">
        <v>1.1612499999999999</v>
      </c>
      <c r="AM38" s="53">
        <v>648.88749999999993</v>
      </c>
    </row>
    <row r="39" spans="1:39" hidden="1" x14ac:dyDescent="0.35">
      <c r="A39" s="2">
        <v>44722</v>
      </c>
      <c r="B39" t="s">
        <v>18</v>
      </c>
      <c r="C39" t="s">
        <v>547</v>
      </c>
      <c r="D39" t="s">
        <v>123</v>
      </c>
      <c r="E39" t="s">
        <v>21</v>
      </c>
      <c r="F39">
        <v>2</v>
      </c>
      <c r="G39" t="s">
        <v>28</v>
      </c>
      <c r="H39" t="s">
        <v>122</v>
      </c>
      <c r="I39" t="str">
        <f t="shared" si="0"/>
        <v>M1DtoH3</v>
      </c>
      <c r="J39" t="s">
        <v>458</v>
      </c>
      <c r="K39" t="s">
        <v>125</v>
      </c>
      <c r="L39" s="1">
        <v>0.85699999999999998</v>
      </c>
      <c r="M39">
        <v>4.87</v>
      </c>
      <c r="N39" s="1">
        <f t="shared" si="18"/>
        <v>-0.48699999999999999</v>
      </c>
      <c r="O39" t="s">
        <v>126</v>
      </c>
      <c r="P39">
        <v>0.65700000000000003</v>
      </c>
      <c r="Q39" s="1">
        <f t="shared" si="14"/>
        <v>0.19999999999999996</v>
      </c>
      <c r="R39">
        <v>12.86</v>
      </c>
      <c r="S39" s="42">
        <f t="shared" si="19"/>
        <v>-1.286</v>
      </c>
      <c r="T39" s="1">
        <f t="shared" si="20"/>
        <v>-0.79900000000000004</v>
      </c>
      <c r="U39">
        <v>67.3</v>
      </c>
      <c r="V39" s="21">
        <f t="shared" si="5"/>
        <v>3555.4926500000001</v>
      </c>
      <c r="W39">
        <f t="shared" si="15"/>
        <v>0.30441400304413996</v>
      </c>
      <c r="X39">
        <f t="shared" si="7"/>
        <v>2.7522755757189769E-5</v>
      </c>
      <c r="Y39">
        <f t="shared" si="8"/>
        <v>9.7856955802433405E-6</v>
      </c>
      <c r="Z39" s="22">
        <f t="shared" si="16"/>
        <v>9.7856955802433401</v>
      </c>
      <c r="AA39" s="22">
        <f t="shared" si="17"/>
        <v>12.247428761255744</v>
      </c>
      <c r="AB39" s="22">
        <f>AA39/277.501</f>
        <v>4.4134719374905838E-2</v>
      </c>
      <c r="AC39">
        <v>27.385200000000001</v>
      </c>
      <c r="AD39" s="36">
        <v>65</v>
      </c>
      <c r="AE39" s="36">
        <v>575</v>
      </c>
      <c r="AF39">
        <f t="shared" si="10"/>
        <v>27.522755757189771</v>
      </c>
      <c r="AG39">
        <v>16.475333333333335</v>
      </c>
      <c r="AH39" t="s">
        <v>559</v>
      </c>
      <c r="AI39" t="s">
        <v>561</v>
      </c>
      <c r="AJ39" t="s">
        <v>560</v>
      </c>
      <c r="AK39" s="53">
        <v>0.64691630239407094</v>
      </c>
      <c r="AL39" s="53">
        <v>1.1612499999999999</v>
      </c>
      <c r="AM39" s="53">
        <v>648.88749999999993</v>
      </c>
    </row>
    <row r="40" spans="1:39" hidden="1" x14ac:dyDescent="0.35">
      <c r="A40" s="2">
        <v>44722</v>
      </c>
      <c r="B40" t="s">
        <v>18</v>
      </c>
      <c r="C40" t="s">
        <v>547</v>
      </c>
      <c r="D40" t="s">
        <v>109</v>
      </c>
      <c r="E40" t="s">
        <v>21</v>
      </c>
      <c r="F40">
        <v>11</v>
      </c>
      <c r="G40" t="s">
        <v>28</v>
      </c>
      <c r="H40" t="s">
        <v>90</v>
      </c>
      <c r="I40" t="str">
        <f t="shared" si="0"/>
        <v>L3DtoA4</v>
      </c>
      <c r="J40" t="s">
        <v>443</v>
      </c>
      <c r="K40" t="s">
        <v>111</v>
      </c>
      <c r="L40" s="1">
        <v>0.61499999999999999</v>
      </c>
      <c r="M40" s="4">
        <v>2.41</v>
      </c>
      <c r="N40" s="1">
        <f t="shared" si="18"/>
        <v>-0.24100000000000002</v>
      </c>
      <c r="O40" t="s">
        <v>112</v>
      </c>
      <c r="P40">
        <v>0.49299999999999999</v>
      </c>
      <c r="Q40" s="1">
        <f t="shared" si="14"/>
        <v>0.122</v>
      </c>
      <c r="R40">
        <v>6.46</v>
      </c>
      <c r="S40" s="42">
        <f t="shared" si="19"/>
        <v>-0.64600000000000002</v>
      </c>
      <c r="T40" s="1">
        <f t="shared" si="20"/>
        <v>-0.40500000000000003</v>
      </c>
      <c r="U40">
        <v>53.3</v>
      </c>
      <c r="V40" s="21">
        <f t="shared" si="5"/>
        <v>2230.0986499999999</v>
      </c>
      <c r="W40">
        <f t="shared" si="15"/>
        <v>0.24746450304259635</v>
      </c>
      <c r="X40">
        <f t="shared" si="7"/>
        <v>2.1328551175860832E-5</v>
      </c>
      <c r="Y40">
        <f t="shared" si="8"/>
        <v>4.7564773183743151E-6</v>
      </c>
      <c r="Z40" s="22">
        <f t="shared" si="16"/>
        <v>4.7564773183743148</v>
      </c>
      <c r="AA40" s="22">
        <f t="shared" si="17"/>
        <v>11.744388440430406</v>
      </c>
      <c r="AB40" s="22">
        <f>AA40/277.501</f>
        <v>4.2321967994459142E-2</v>
      </c>
      <c r="AC40">
        <v>27.385200000000001</v>
      </c>
      <c r="AD40" s="36">
        <v>75.900000000000006</v>
      </c>
      <c r="AE40" s="36">
        <v>610</v>
      </c>
      <c r="AF40">
        <f t="shared" si="10"/>
        <v>21.328551175860831</v>
      </c>
      <c r="AG40">
        <v>18.418666666666667</v>
      </c>
      <c r="AH40" t="s">
        <v>559</v>
      </c>
      <c r="AI40" t="s">
        <v>561</v>
      </c>
      <c r="AJ40" t="s">
        <v>560</v>
      </c>
      <c r="AK40" s="53">
        <v>0.64691630239407094</v>
      </c>
      <c r="AL40" s="53">
        <v>1.1612499999999999</v>
      </c>
      <c r="AM40" s="53">
        <v>648.88749999999993</v>
      </c>
    </row>
    <row r="41" spans="1:39" s="4" customFormat="1" hidden="1" x14ac:dyDescent="0.35">
      <c r="A41" s="2">
        <v>44722</v>
      </c>
      <c r="B41" t="s">
        <v>18</v>
      </c>
      <c r="C41" t="s">
        <v>547</v>
      </c>
      <c r="D41" t="s">
        <v>123</v>
      </c>
      <c r="E41" t="s">
        <v>21</v>
      </c>
      <c r="F41">
        <v>14</v>
      </c>
      <c r="G41" t="s">
        <v>28</v>
      </c>
      <c r="H41" t="s">
        <v>64</v>
      </c>
      <c r="I41" t="str">
        <f t="shared" si="0"/>
        <v>M1DtoA2</v>
      </c>
      <c r="J41" t="s">
        <v>457</v>
      </c>
      <c r="K41" t="s">
        <v>128</v>
      </c>
      <c r="L41" s="1">
        <v>0.54800000000000004</v>
      </c>
      <c r="M41">
        <v>6.11</v>
      </c>
      <c r="N41" s="1">
        <f t="shared" si="18"/>
        <v>-0.61099999999999999</v>
      </c>
      <c r="O41" t="s">
        <v>129</v>
      </c>
      <c r="P41">
        <v>0.40600000000000003</v>
      </c>
      <c r="Q41" s="1">
        <f t="shared" si="14"/>
        <v>0.14200000000000002</v>
      </c>
      <c r="R41">
        <v>15.6</v>
      </c>
      <c r="S41" s="42">
        <f t="shared" si="19"/>
        <v>-1.56</v>
      </c>
      <c r="T41" s="1">
        <f t="shared" si="20"/>
        <v>-0.94900000000000007</v>
      </c>
      <c r="U41">
        <v>46.05</v>
      </c>
      <c r="V41" s="21">
        <f t="shared" si="5"/>
        <v>1664.6729625</v>
      </c>
      <c r="W41">
        <f t="shared" si="15"/>
        <v>0.34975369458128081</v>
      </c>
      <c r="X41">
        <f t="shared" si="7"/>
        <v>3.2652644947362116E-5</v>
      </c>
      <c r="Y41">
        <f t="shared" si="8"/>
        <v>5.4355975197985955E-6</v>
      </c>
      <c r="Z41" s="22">
        <f t="shared" si="16"/>
        <v>5.4355975197985957</v>
      </c>
      <c r="AA41" s="22">
        <f t="shared" si="17"/>
        <v>5.7277107690185414</v>
      </c>
      <c r="AB41" s="22">
        <f>AA41/277.501</f>
        <v>2.0640324788085598E-2</v>
      </c>
      <c r="AC41">
        <v>27.385200000000001</v>
      </c>
      <c r="AD41" s="36">
        <v>39.299999999999997</v>
      </c>
      <c r="AE41" s="36">
        <v>410</v>
      </c>
      <c r="AF41">
        <f t="shared" si="10"/>
        <v>32.652644947362113</v>
      </c>
      <c r="AG41">
        <v>16.475333333333335</v>
      </c>
      <c r="AH41" t="s">
        <v>559</v>
      </c>
      <c r="AI41" t="s">
        <v>561</v>
      </c>
      <c r="AJ41" t="s">
        <v>560</v>
      </c>
      <c r="AK41" s="53">
        <v>0.64691630239407094</v>
      </c>
      <c r="AL41" s="53">
        <v>1.1612499999999999</v>
      </c>
      <c r="AM41" s="53">
        <v>648.88749999999993</v>
      </c>
    </row>
    <row r="42" spans="1:39" hidden="1" x14ac:dyDescent="0.35">
      <c r="A42" s="2">
        <v>44722</v>
      </c>
      <c r="B42" t="s">
        <v>18</v>
      </c>
      <c r="C42" t="s">
        <v>547</v>
      </c>
      <c r="D42" t="s">
        <v>123</v>
      </c>
      <c r="E42" t="s">
        <v>21</v>
      </c>
      <c r="F42">
        <v>10</v>
      </c>
      <c r="G42" t="s">
        <v>22</v>
      </c>
      <c r="H42" t="s">
        <v>130</v>
      </c>
      <c r="I42" t="str">
        <f t="shared" si="0"/>
        <v>M1FsaH4</v>
      </c>
      <c r="J42" t="s">
        <v>460</v>
      </c>
      <c r="K42" t="s">
        <v>128</v>
      </c>
      <c r="L42" s="1">
        <v>0.71699999999999997</v>
      </c>
      <c r="M42">
        <v>2.79</v>
      </c>
      <c r="N42" s="1">
        <f t="shared" si="18"/>
        <v>-0.27900000000000003</v>
      </c>
      <c r="O42" t="s">
        <v>129</v>
      </c>
      <c r="P42">
        <v>0.64700000000000002</v>
      </c>
      <c r="Q42" s="1">
        <f t="shared" si="14"/>
        <v>6.9999999999999951E-2</v>
      </c>
      <c r="R42">
        <v>2.35</v>
      </c>
      <c r="S42" s="42">
        <f t="shared" si="19"/>
        <v>-0.23500000000000001</v>
      </c>
      <c r="T42" s="1">
        <f t="shared" si="20"/>
        <v>4.4000000000000011E-2</v>
      </c>
      <c r="U42">
        <v>47.6</v>
      </c>
      <c r="V42" s="21">
        <f t="shared" si="5"/>
        <v>1778.6216000000002</v>
      </c>
      <c r="W42">
        <f t="shared" si="15"/>
        <v>0.10819165378670781</v>
      </c>
      <c r="X42">
        <f t="shared" si="7"/>
        <v>7.702637845597036E-6</v>
      </c>
      <c r="Y42">
        <f t="shared" si="8"/>
        <v>1.3700078049156354E-6</v>
      </c>
      <c r="Z42" s="22">
        <f t="shared" si="16"/>
        <v>1.3700078049156355</v>
      </c>
      <c r="AA42" s="22">
        <f t="shared" si="17"/>
        <v>31.13654102080989</v>
      </c>
      <c r="AB42" s="22">
        <f>AA42/79.1318</f>
        <v>0.39347697159435135</v>
      </c>
      <c r="AC42">
        <v>27.385200000000001</v>
      </c>
      <c r="AD42" s="36">
        <v>17.7</v>
      </c>
      <c r="AE42" s="36">
        <v>375</v>
      </c>
      <c r="AF42">
        <f t="shared" si="10"/>
        <v>7.7026378455970361</v>
      </c>
      <c r="AG42">
        <v>16.475333333333335</v>
      </c>
      <c r="AH42" t="s">
        <v>557</v>
      </c>
      <c r="AI42" t="s">
        <v>558</v>
      </c>
      <c r="AJ42" t="s">
        <v>562</v>
      </c>
      <c r="AK42" s="53">
        <v>0.64691630239407094</v>
      </c>
      <c r="AL42" s="53">
        <v>1.1612499999999999</v>
      </c>
      <c r="AM42" s="53">
        <v>648.88749999999993</v>
      </c>
    </row>
    <row r="43" spans="1:39" hidden="1" x14ac:dyDescent="0.35">
      <c r="A43" s="2">
        <v>44722</v>
      </c>
      <c r="B43" t="s">
        <v>18</v>
      </c>
      <c r="C43" t="s">
        <v>547</v>
      </c>
      <c r="D43" t="s">
        <v>123</v>
      </c>
      <c r="E43" t="s">
        <v>21</v>
      </c>
      <c r="F43">
        <v>8</v>
      </c>
      <c r="G43" t="s">
        <v>22</v>
      </c>
      <c r="H43" t="s">
        <v>96</v>
      </c>
      <c r="I43" t="str">
        <f t="shared" si="0"/>
        <v>M1FsaF3</v>
      </c>
      <c r="J43" t="s">
        <v>459</v>
      </c>
      <c r="K43" t="s">
        <v>125</v>
      </c>
      <c r="L43" s="1">
        <v>0.81399999999999995</v>
      </c>
      <c r="M43">
        <v>2.2400000000000002</v>
      </c>
      <c r="N43" s="1">
        <f t="shared" si="18"/>
        <v>-0.22400000000000003</v>
      </c>
      <c r="O43" t="s">
        <v>126</v>
      </c>
      <c r="P43">
        <v>0.64700000000000002</v>
      </c>
      <c r="Q43" s="1">
        <f t="shared" si="14"/>
        <v>0.16699999999999993</v>
      </c>
      <c r="R43">
        <v>7.85</v>
      </c>
      <c r="S43" s="42">
        <f t="shared" si="19"/>
        <v>-0.78499999999999992</v>
      </c>
      <c r="T43" s="1">
        <f t="shared" si="20"/>
        <v>-0.56099999999999994</v>
      </c>
      <c r="U43">
        <v>39.5</v>
      </c>
      <c r="V43" s="21">
        <f t="shared" si="5"/>
        <v>1224.7962500000001</v>
      </c>
      <c r="W43">
        <f t="shared" si="15"/>
        <v>0.25811437403400295</v>
      </c>
      <c r="X43">
        <f t="shared" si="7"/>
        <v>2.2464035039880977E-5</v>
      </c>
      <c r="Y43">
        <f t="shared" si="8"/>
        <v>2.7513865876714822E-6</v>
      </c>
      <c r="Z43" s="22">
        <f t="shared" si="16"/>
        <v>2.7513865876714823</v>
      </c>
      <c r="AA43" s="22">
        <f t="shared" si="17"/>
        <v>4.9044324200917693</v>
      </c>
      <c r="AB43" s="22">
        <f>AA43/79.1318</f>
        <v>6.1978021731993578E-2</v>
      </c>
      <c r="AC43">
        <v>27.385200000000001</v>
      </c>
      <c r="AD43" s="36">
        <v>12.9</v>
      </c>
      <c r="AE43" s="36">
        <v>270</v>
      </c>
      <c r="AF43">
        <f t="shared" si="10"/>
        <v>22.464035039880976</v>
      </c>
      <c r="AG43">
        <v>16.475333333333335</v>
      </c>
      <c r="AH43" t="s">
        <v>557</v>
      </c>
      <c r="AI43" t="s">
        <v>558</v>
      </c>
      <c r="AJ43" t="s">
        <v>562</v>
      </c>
      <c r="AK43" s="53">
        <v>0.64691630239407094</v>
      </c>
      <c r="AL43" s="53">
        <v>1.1612499999999999</v>
      </c>
      <c r="AM43" s="53">
        <v>648.88749999999993</v>
      </c>
    </row>
    <row r="44" spans="1:39" hidden="1" x14ac:dyDescent="0.35">
      <c r="A44" s="2">
        <v>44722</v>
      </c>
      <c r="B44" t="s">
        <v>18</v>
      </c>
      <c r="C44" t="s">
        <v>547</v>
      </c>
      <c r="D44" t="s">
        <v>109</v>
      </c>
      <c r="E44" t="s">
        <v>21</v>
      </c>
      <c r="F44">
        <v>9</v>
      </c>
      <c r="G44" t="s">
        <v>22</v>
      </c>
      <c r="H44" t="s">
        <v>110</v>
      </c>
      <c r="I44" t="str">
        <f t="shared" si="0"/>
        <v>L3FsaA7</v>
      </c>
      <c r="J44" t="s">
        <v>444</v>
      </c>
      <c r="K44" t="s">
        <v>111</v>
      </c>
      <c r="L44" s="1">
        <v>0.57199999999999995</v>
      </c>
      <c r="M44">
        <v>1.98</v>
      </c>
      <c r="N44" s="1">
        <f t="shared" si="18"/>
        <v>-0.19800000000000001</v>
      </c>
      <c r="O44" t="s">
        <v>112</v>
      </c>
      <c r="P44">
        <v>0.53600000000000003</v>
      </c>
      <c r="Q44" s="1">
        <f t="shared" si="14"/>
        <v>3.5999999999999921E-2</v>
      </c>
      <c r="R44">
        <v>12.12</v>
      </c>
      <c r="S44" s="42">
        <f t="shared" si="19"/>
        <v>-1.212</v>
      </c>
      <c r="T44" s="1">
        <f t="shared" si="20"/>
        <v>-1.014</v>
      </c>
      <c r="U44">
        <v>39.75</v>
      </c>
      <c r="V44" s="21">
        <f t="shared" si="5"/>
        <v>1240.3490624999999</v>
      </c>
      <c r="W44">
        <f t="shared" si="15"/>
        <v>6.7164179104477459E-2</v>
      </c>
      <c r="X44">
        <f t="shared" si="7"/>
        <v>4.2830533469800642E-6</v>
      </c>
      <c r="Y44">
        <f t="shared" si="8"/>
        <v>5.3124812035642093E-7</v>
      </c>
      <c r="Z44" s="22">
        <f t="shared" si="16"/>
        <v>0.53124812035642088</v>
      </c>
      <c r="AA44" s="22">
        <f t="shared" si="17"/>
        <v>0.52391333368483317</v>
      </c>
      <c r="AB44" s="22">
        <f>AA44/79.1318</f>
        <v>6.6207685618781976E-3</v>
      </c>
      <c r="AC44">
        <v>27.385200000000001</v>
      </c>
      <c r="AD44" s="36">
        <v>19</v>
      </c>
      <c r="AE44" s="36">
        <v>240</v>
      </c>
      <c r="AF44">
        <f t="shared" si="10"/>
        <v>4.283053346980064</v>
      </c>
      <c r="AG44">
        <v>18.418666666666667</v>
      </c>
      <c r="AH44" t="s">
        <v>557</v>
      </c>
      <c r="AI44" t="s">
        <v>558</v>
      </c>
      <c r="AJ44" t="s">
        <v>562</v>
      </c>
      <c r="AK44" s="53">
        <v>0.64691630239407094</v>
      </c>
      <c r="AL44" s="53">
        <v>1.1612499999999999</v>
      </c>
      <c r="AM44" s="53">
        <v>648.88749999999993</v>
      </c>
    </row>
    <row r="45" spans="1:39" hidden="1" x14ac:dyDescent="0.35">
      <c r="A45" s="2">
        <v>44722</v>
      </c>
      <c r="B45" t="s">
        <v>18</v>
      </c>
      <c r="C45" t="s">
        <v>547</v>
      </c>
      <c r="D45" t="s">
        <v>123</v>
      </c>
      <c r="E45" t="s">
        <v>21</v>
      </c>
      <c r="F45">
        <v>3</v>
      </c>
      <c r="G45" t="s">
        <v>33</v>
      </c>
      <c r="H45" t="s">
        <v>97</v>
      </c>
      <c r="I45" t="str">
        <f t="shared" si="0"/>
        <v>M1HmaJ1</v>
      </c>
      <c r="J45" t="s">
        <v>462</v>
      </c>
      <c r="K45" t="s">
        <v>125</v>
      </c>
      <c r="L45" s="1">
        <v>0.72199999999999998</v>
      </c>
      <c r="M45">
        <v>2.12</v>
      </c>
      <c r="N45" s="1">
        <f t="shared" si="18"/>
        <v>-0.21200000000000002</v>
      </c>
      <c r="O45" t="s">
        <v>126</v>
      </c>
      <c r="P45">
        <v>0.53400000000000003</v>
      </c>
      <c r="Q45" s="1">
        <f t="shared" si="14"/>
        <v>0.18799999999999994</v>
      </c>
      <c r="R45">
        <v>13.66</v>
      </c>
      <c r="S45" s="42">
        <f t="shared" si="19"/>
        <v>-1.3660000000000001</v>
      </c>
      <c r="T45" s="1">
        <f t="shared" si="20"/>
        <v>-1.1540000000000001</v>
      </c>
      <c r="U45">
        <v>70.599999999999994</v>
      </c>
      <c r="V45" s="21">
        <f t="shared" si="5"/>
        <v>3912.7225999999991</v>
      </c>
      <c r="W45">
        <f t="shared" si="15"/>
        <v>0.35205992509363282</v>
      </c>
      <c r="X45">
        <f t="shared" si="7"/>
        <v>3.2917889756924351E-5</v>
      </c>
      <c r="Y45">
        <f t="shared" si="8"/>
        <v>1.2879857119622639E-5</v>
      </c>
      <c r="Z45" s="22">
        <f t="shared" si="16"/>
        <v>12.879857119622638</v>
      </c>
      <c r="AA45" s="22">
        <f t="shared" si="17"/>
        <v>11.161054696380102</v>
      </c>
      <c r="AB45" s="22">
        <f>AA45/199.418</f>
        <v>5.5968140771545709E-2</v>
      </c>
      <c r="AC45">
        <v>27.385200000000001</v>
      </c>
      <c r="AD45" s="36">
        <v>59.2</v>
      </c>
      <c r="AE45" s="36">
        <v>370</v>
      </c>
      <c r="AF45">
        <f t="shared" si="10"/>
        <v>32.917889756924353</v>
      </c>
      <c r="AG45">
        <v>16.475333333333335</v>
      </c>
      <c r="AH45" t="s">
        <v>559</v>
      </c>
      <c r="AI45" t="s">
        <v>561</v>
      </c>
      <c r="AJ45" t="s">
        <v>560</v>
      </c>
      <c r="AK45" s="53">
        <v>0.64691630239407094</v>
      </c>
      <c r="AL45" s="53">
        <v>1.1612499999999999</v>
      </c>
      <c r="AM45" s="53">
        <v>648.88749999999993</v>
      </c>
    </row>
    <row r="46" spans="1:39" hidden="1" x14ac:dyDescent="0.35">
      <c r="A46" s="2">
        <v>44722</v>
      </c>
      <c r="B46" t="s">
        <v>18</v>
      </c>
      <c r="C46" t="s">
        <v>547</v>
      </c>
      <c r="D46" t="s">
        <v>109</v>
      </c>
      <c r="E46" t="s">
        <v>21</v>
      </c>
      <c r="F46">
        <v>15</v>
      </c>
      <c r="G46" t="s">
        <v>33</v>
      </c>
      <c r="H46" t="s">
        <v>104</v>
      </c>
      <c r="I46" t="str">
        <f t="shared" si="0"/>
        <v>L3HmaE8</v>
      </c>
      <c r="J46" t="s">
        <v>446</v>
      </c>
      <c r="K46" t="s">
        <v>111</v>
      </c>
      <c r="L46" s="1">
        <v>0.76600000000000001</v>
      </c>
      <c r="M46">
        <v>1.04</v>
      </c>
      <c r="N46" s="1">
        <f t="shared" si="18"/>
        <v>-0.10400000000000001</v>
      </c>
      <c r="O46" t="s">
        <v>112</v>
      </c>
      <c r="P46">
        <v>0.63400000000000001</v>
      </c>
      <c r="Q46" s="1">
        <f t="shared" si="14"/>
        <v>0.13200000000000001</v>
      </c>
      <c r="R46">
        <v>9.25</v>
      </c>
      <c r="S46" s="42">
        <f t="shared" si="19"/>
        <v>-0.92500000000000004</v>
      </c>
      <c r="T46" s="1">
        <f t="shared" si="20"/>
        <v>-0.82100000000000006</v>
      </c>
      <c r="U46">
        <v>56.95</v>
      </c>
      <c r="V46" s="21">
        <f t="shared" si="5"/>
        <v>2545.9924625000003</v>
      </c>
      <c r="W46">
        <f t="shared" si="15"/>
        <v>0.20820189274447951</v>
      </c>
      <c r="X46">
        <f t="shared" si="7"/>
        <v>1.7242553979106995E-5</v>
      </c>
      <c r="Y46">
        <f t="shared" si="8"/>
        <v>4.3899412465055796E-6</v>
      </c>
      <c r="Z46" s="22">
        <f t="shared" si="16"/>
        <v>4.3899412465055798</v>
      </c>
      <c r="AA46" s="22">
        <f t="shared" si="17"/>
        <v>5.3470660736974169</v>
      </c>
      <c r="AB46" s="22">
        <f>AA46/199.418</f>
        <v>2.6813357238049809E-2</v>
      </c>
      <c r="AC46">
        <v>27.385200000000001</v>
      </c>
      <c r="AD46" s="36">
        <v>49.4</v>
      </c>
      <c r="AE46" s="36">
        <v>546</v>
      </c>
      <c r="AF46">
        <f t="shared" si="10"/>
        <v>17.242553979106994</v>
      </c>
      <c r="AG46">
        <v>18.418666666666667</v>
      </c>
      <c r="AH46" t="s">
        <v>559</v>
      </c>
      <c r="AI46" t="s">
        <v>561</v>
      </c>
      <c r="AJ46" t="s">
        <v>560</v>
      </c>
      <c r="AK46" s="53">
        <v>0.64691630239407094</v>
      </c>
      <c r="AL46" s="53">
        <v>1.1612499999999999</v>
      </c>
      <c r="AM46" s="53">
        <v>648.88749999999993</v>
      </c>
    </row>
    <row r="47" spans="1:39" hidden="1" x14ac:dyDescent="0.35">
      <c r="A47" s="2">
        <v>44722</v>
      </c>
      <c r="B47" t="s">
        <v>18</v>
      </c>
      <c r="C47" t="s">
        <v>547</v>
      </c>
      <c r="D47" t="s">
        <v>109</v>
      </c>
      <c r="E47" t="s">
        <v>21</v>
      </c>
      <c r="F47">
        <v>14</v>
      </c>
      <c r="G47" t="s">
        <v>33</v>
      </c>
      <c r="H47" t="s">
        <v>114</v>
      </c>
      <c r="I47" t="str">
        <f t="shared" si="0"/>
        <v>L3HmaJ9</v>
      </c>
      <c r="J47" t="s">
        <v>447</v>
      </c>
      <c r="K47" t="s">
        <v>111</v>
      </c>
      <c r="L47" s="1">
        <v>0.72499999999999998</v>
      </c>
      <c r="M47">
        <v>2.02</v>
      </c>
      <c r="N47" s="1">
        <f t="shared" si="18"/>
        <v>-0.20200000000000001</v>
      </c>
      <c r="O47" t="s">
        <v>112</v>
      </c>
      <c r="P47">
        <v>0.64600000000000002</v>
      </c>
      <c r="Q47" s="1">
        <f t="shared" si="14"/>
        <v>7.8999999999999959E-2</v>
      </c>
      <c r="R47">
        <v>9.2799999999999994</v>
      </c>
      <c r="S47" s="42">
        <f t="shared" si="19"/>
        <v>-0.92799999999999994</v>
      </c>
      <c r="T47" s="1">
        <f t="shared" si="20"/>
        <v>-0.72599999999999998</v>
      </c>
      <c r="U47">
        <v>60.45</v>
      </c>
      <c r="V47" s="21">
        <f t="shared" si="5"/>
        <v>2868.5489625000005</v>
      </c>
      <c r="W47">
        <f t="shared" si="15"/>
        <v>0.12229102167182655</v>
      </c>
      <c r="X47">
        <f t="shared" si="7"/>
        <v>8.9563216301143164E-6</v>
      </c>
      <c r="Y47">
        <f t="shared" si="8"/>
        <v>2.5691647119880736E-6</v>
      </c>
      <c r="Z47" s="22">
        <f t="shared" si="16"/>
        <v>2.5691647119880736</v>
      </c>
      <c r="AA47" s="22">
        <f t="shared" si="17"/>
        <v>3.5387943691295782</v>
      </c>
      <c r="AB47" s="22">
        <f>AA47/199.418</f>
        <v>1.7745611575332106E-2</v>
      </c>
      <c r="AC47">
        <v>27.385200000000001</v>
      </c>
      <c r="AD47" s="36">
        <v>45.3</v>
      </c>
      <c r="AE47" s="36">
        <v>410</v>
      </c>
      <c r="AF47">
        <f t="shared" si="10"/>
        <v>8.9563216301143171</v>
      </c>
      <c r="AG47">
        <v>18.418666666666667</v>
      </c>
      <c r="AH47" t="s">
        <v>559</v>
      </c>
      <c r="AI47" t="s">
        <v>561</v>
      </c>
      <c r="AJ47" t="s">
        <v>560</v>
      </c>
      <c r="AK47" s="53">
        <v>0.64691630239407094</v>
      </c>
      <c r="AL47" s="53">
        <v>1.1612499999999999</v>
      </c>
      <c r="AM47" s="53">
        <v>648.88749999999993</v>
      </c>
    </row>
    <row r="48" spans="1:39" hidden="1" x14ac:dyDescent="0.35">
      <c r="A48" s="2">
        <v>44722</v>
      </c>
      <c r="B48" t="s">
        <v>18</v>
      </c>
      <c r="C48" t="s">
        <v>547</v>
      </c>
      <c r="D48" t="s">
        <v>123</v>
      </c>
      <c r="E48" t="s">
        <v>21</v>
      </c>
      <c r="F48">
        <v>7</v>
      </c>
      <c r="G48" t="s">
        <v>26</v>
      </c>
      <c r="H48" t="s">
        <v>92</v>
      </c>
      <c r="I48" t="str">
        <f t="shared" si="0"/>
        <v>M1MlaC6</v>
      </c>
      <c r="J48" t="s">
        <v>463</v>
      </c>
      <c r="K48" t="s">
        <v>125</v>
      </c>
      <c r="L48" s="1">
        <v>0.65500000000000003</v>
      </c>
      <c r="M48">
        <v>4.29</v>
      </c>
      <c r="N48" s="1">
        <f t="shared" si="18"/>
        <v>-0.42899999999999999</v>
      </c>
      <c r="O48" t="s">
        <v>126</v>
      </c>
      <c r="P48">
        <v>0.47799999999999998</v>
      </c>
      <c r="Q48" s="1">
        <f t="shared" si="14"/>
        <v>0.17700000000000005</v>
      </c>
      <c r="R48">
        <v>9.43</v>
      </c>
      <c r="S48" s="42">
        <f t="shared" si="19"/>
        <v>-0.94299999999999995</v>
      </c>
      <c r="T48" s="1">
        <f t="shared" si="20"/>
        <v>-0.51400000000000001</v>
      </c>
      <c r="U48">
        <v>39.85</v>
      </c>
      <c r="V48" s="21">
        <f t="shared" si="5"/>
        <v>1246.5976625000001</v>
      </c>
      <c r="W48">
        <f t="shared" si="15"/>
        <v>0.37029288702928881</v>
      </c>
      <c r="X48">
        <f t="shared" si="7"/>
        <v>3.5028884837824529E-5</v>
      </c>
      <c r="Y48">
        <f t="shared" si="8"/>
        <v>4.3666925958813755E-6</v>
      </c>
      <c r="Z48" s="22">
        <f t="shared" si="16"/>
        <v>4.3666925958813758</v>
      </c>
      <c r="AA48" s="22">
        <f t="shared" si="17"/>
        <v>8.4955108869287468</v>
      </c>
      <c r="AB48" s="22">
        <f>AA48/23.35876</f>
        <v>0.36369699791122245</v>
      </c>
      <c r="AC48">
        <v>27.385200000000001</v>
      </c>
      <c r="AD48" s="36">
        <v>37.4</v>
      </c>
      <c r="AE48" s="36">
        <v>677</v>
      </c>
      <c r="AF48">
        <f t="shared" si="10"/>
        <v>35.028884837824528</v>
      </c>
      <c r="AG48">
        <v>16.475333333333335</v>
      </c>
      <c r="AH48" t="s">
        <v>559</v>
      </c>
      <c r="AI48" t="s">
        <v>558</v>
      </c>
      <c r="AJ48" t="s">
        <v>560</v>
      </c>
      <c r="AK48" s="53">
        <v>0.64691630239407094</v>
      </c>
      <c r="AL48" s="53">
        <v>1.1612499999999999</v>
      </c>
      <c r="AM48" s="53">
        <v>648.88749999999993</v>
      </c>
    </row>
    <row r="49" spans="1:39" hidden="1" x14ac:dyDescent="0.35">
      <c r="A49" s="2">
        <v>44722</v>
      </c>
      <c r="B49" t="s">
        <v>18</v>
      </c>
      <c r="C49" t="s">
        <v>547</v>
      </c>
      <c r="D49" t="s">
        <v>109</v>
      </c>
      <c r="E49" t="s">
        <v>21</v>
      </c>
      <c r="F49">
        <v>1</v>
      </c>
      <c r="G49" t="s">
        <v>41</v>
      </c>
      <c r="H49" t="s">
        <v>116</v>
      </c>
      <c r="I49" t="str">
        <f t="shared" si="0"/>
        <v>L3MluG10</v>
      </c>
      <c r="J49" t="s">
        <v>449</v>
      </c>
      <c r="K49" t="s">
        <v>117</v>
      </c>
      <c r="L49" s="1">
        <v>0.54600000000000004</v>
      </c>
      <c r="M49">
        <v>1.67</v>
      </c>
      <c r="N49" s="1">
        <f t="shared" si="18"/>
        <v>-0.16699999999999998</v>
      </c>
      <c r="O49" t="s">
        <v>118</v>
      </c>
      <c r="P49">
        <v>0.33600000000000002</v>
      </c>
      <c r="Q49" s="1">
        <f t="shared" si="14"/>
        <v>0.21000000000000002</v>
      </c>
      <c r="R49">
        <v>6.31</v>
      </c>
      <c r="S49" s="42">
        <f t="shared" si="19"/>
        <v>-0.63100000000000001</v>
      </c>
      <c r="T49" s="1">
        <f t="shared" si="20"/>
        <v>-0.46400000000000002</v>
      </c>
      <c r="U49">
        <v>82.3</v>
      </c>
      <c r="V49" s="21">
        <f t="shared" si="5"/>
        <v>5317.0326500000001</v>
      </c>
      <c r="W49">
        <f t="shared" si="15"/>
        <v>0.625</v>
      </c>
      <c r="X49">
        <f t="shared" si="7"/>
        <v>6.6722953590273818E-5</v>
      </c>
      <c r="Y49">
        <f t="shared" si="8"/>
        <v>3.5476812274392059E-5</v>
      </c>
      <c r="Z49" s="22">
        <f t="shared" si="16"/>
        <v>35.47681227439206</v>
      </c>
      <c r="AA49" s="22">
        <f t="shared" si="17"/>
        <v>76.458647143086338</v>
      </c>
      <c r="AB49" s="22">
        <f>AA49/81.6371</f>
        <v>0.93656740799325722</v>
      </c>
      <c r="AC49">
        <v>27.385200000000001</v>
      </c>
      <c r="AD49" s="36">
        <v>77.3</v>
      </c>
      <c r="AE49" s="36">
        <v>705</v>
      </c>
      <c r="AF49">
        <f t="shared" si="10"/>
        <v>66.722953590273818</v>
      </c>
      <c r="AG49">
        <v>18.418666666666667</v>
      </c>
      <c r="AH49" t="s">
        <v>559</v>
      </c>
      <c r="AI49" t="s">
        <v>558</v>
      </c>
      <c r="AJ49" t="s">
        <v>562</v>
      </c>
      <c r="AK49" s="53">
        <v>0.64691630239407094</v>
      </c>
      <c r="AL49" s="53">
        <v>1.1612499999999999</v>
      </c>
      <c r="AM49" s="53">
        <v>648.88749999999993</v>
      </c>
    </row>
    <row r="50" spans="1:39" hidden="1" x14ac:dyDescent="0.35">
      <c r="A50" s="2">
        <v>44722</v>
      </c>
      <c r="B50" t="s">
        <v>18</v>
      </c>
      <c r="C50" t="s">
        <v>547</v>
      </c>
      <c r="D50" t="s">
        <v>123</v>
      </c>
      <c r="E50" t="s">
        <v>21</v>
      </c>
      <c r="F50">
        <v>6</v>
      </c>
      <c r="G50" t="s">
        <v>41</v>
      </c>
      <c r="H50" t="s">
        <v>127</v>
      </c>
      <c r="I50" t="str">
        <f t="shared" si="0"/>
        <v>M1MluB3</v>
      </c>
      <c r="J50" t="s">
        <v>464</v>
      </c>
      <c r="K50" t="s">
        <v>125</v>
      </c>
      <c r="L50" s="1">
        <v>0.71399999999999997</v>
      </c>
      <c r="M50">
        <v>2.4500000000000002</v>
      </c>
      <c r="N50" s="1">
        <f t="shared" si="18"/>
        <v>-0.24500000000000002</v>
      </c>
      <c r="O50" t="s">
        <v>126</v>
      </c>
      <c r="P50">
        <v>0.57999999999999996</v>
      </c>
      <c r="Q50" s="1">
        <f t="shared" si="14"/>
        <v>0.13400000000000001</v>
      </c>
      <c r="R50">
        <v>3.92</v>
      </c>
      <c r="S50" s="42">
        <f t="shared" si="19"/>
        <v>-0.39200000000000002</v>
      </c>
      <c r="T50" s="1">
        <f t="shared" si="20"/>
        <v>-0.14699999999999999</v>
      </c>
      <c r="U50">
        <v>77.400000000000006</v>
      </c>
      <c r="V50" s="21">
        <f t="shared" si="5"/>
        <v>4702.7466000000013</v>
      </c>
      <c r="W50">
        <f t="shared" si="15"/>
        <v>0.23103448275862071</v>
      </c>
      <c r="X50">
        <f t="shared" si="7"/>
        <v>1.9598963680461674E-5</v>
      </c>
      <c r="Y50">
        <f t="shared" si="8"/>
        <v>9.2168959811814645E-6</v>
      </c>
      <c r="Z50" s="22">
        <f t="shared" si="16"/>
        <v>9.2168959811814641</v>
      </c>
      <c r="AA50" s="22">
        <f t="shared" si="17"/>
        <v>62.6999726610984</v>
      </c>
      <c r="AB50" s="22">
        <f>AA50/81.6371</f>
        <v>0.76803282651023119</v>
      </c>
      <c r="AC50">
        <v>27.385200000000001</v>
      </c>
      <c r="AD50" s="36">
        <v>73</v>
      </c>
      <c r="AE50" s="36">
        <v>800</v>
      </c>
      <c r="AF50">
        <f t="shared" si="10"/>
        <v>19.598963680461672</v>
      </c>
      <c r="AG50">
        <v>16.475333333333335</v>
      </c>
      <c r="AH50" t="s">
        <v>559</v>
      </c>
      <c r="AI50" t="s">
        <v>558</v>
      </c>
      <c r="AJ50" t="s">
        <v>562</v>
      </c>
      <c r="AK50" s="53">
        <v>0.64691630239407094</v>
      </c>
      <c r="AL50" s="53">
        <v>1.1612499999999999</v>
      </c>
      <c r="AM50" s="53">
        <v>648.88749999999993</v>
      </c>
    </row>
    <row r="51" spans="1:39" hidden="1" x14ac:dyDescent="0.35">
      <c r="A51" s="2">
        <v>44722</v>
      </c>
      <c r="B51" t="s">
        <v>18</v>
      </c>
      <c r="C51" t="s">
        <v>547</v>
      </c>
      <c r="D51" t="s">
        <v>109</v>
      </c>
      <c r="E51" t="s">
        <v>21</v>
      </c>
      <c r="F51">
        <v>4</v>
      </c>
      <c r="G51" t="s">
        <v>41</v>
      </c>
      <c r="H51" t="s">
        <v>101</v>
      </c>
      <c r="I51" t="str">
        <f t="shared" si="0"/>
        <v>L3MluB10</v>
      </c>
      <c r="J51" t="s">
        <v>448</v>
      </c>
      <c r="K51" t="s">
        <v>117</v>
      </c>
      <c r="L51" s="1">
        <v>0.52400000000000002</v>
      </c>
      <c r="M51">
        <v>1.42</v>
      </c>
      <c r="N51" s="1">
        <f t="shared" si="18"/>
        <v>-0.14199999999999999</v>
      </c>
      <c r="O51" t="s">
        <v>118</v>
      </c>
      <c r="P51">
        <v>0.33300000000000002</v>
      </c>
      <c r="Q51" s="1">
        <f t="shared" si="14"/>
        <v>0.191</v>
      </c>
      <c r="R51">
        <v>14.62</v>
      </c>
      <c r="S51" s="42">
        <f t="shared" si="19"/>
        <v>-1.462</v>
      </c>
      <c r="T51" s="1">
        <f t="shared" si="20"/>
        <v>-1.32</v>
      </c>
      <c r="U51">
        <v>112.9</v>
      </c>
      <c r="V51" s="21">
        <f t="shared" si="5"/>
        <v>10005.931850000001</v>
      </c>
      <c r="W51">
        <f t="shared" si="15"/>
        <v>0.57357357357357353</v>
      </c>
      <c r="X51">
        <f t="shared" si="7"/>
        <v>6.0030254564193116E-5</v>
      </c>
      <c r="Y51">
        <f t="shared" si="8"/>
        <v>6.006586361074678E-5</v>
      </c>
      <c r="Z51" s="22">
        <f t="shared" si="16"/>
        <v>60.065863610746781</v>
      </c>
      <c r="AA51" s="22">
        <f t="shared" si="17"/>
        <v>45.50444212935362</v>
      </c>
      <c r="AB51" s="22">
        <f>AA51/81.6371</f>
        <v>0.55739905177123661</v>
      </c>
      <c r="AC51">
        <v>27.385200000000001</v>
      </c>
      <c r="AD51" s="36">
        <v>93.8</v>
      </c>
      <c r="AE51" s="36">
        <v>803</v>
      </c>
      <c r="AF51">
        <f t="shared" si="10"/>
        <v>60.030254564193115</v>
      </c>
      <c r="AG51">
        <v>18.418666666666667</v>
      </c>
      <c r="AH51" t="s">
        <v>559</v>
      </c>
      <c r="AI51" t="s">
        <v>558</v>
      </c>
      <c r="AJ51" t="s">
        <v>562</v>
      </c>
      <c r="AK51" s="53">
        <v>0.64691630239407094</v>
      </c>
      <c r="AL51" s="53">
        <v>1.1612499999999999</v>
      </c>
      <c r="AM51" s="53">
        <v>648.88749999999993</v>
      </c>
    </row>
    <row r="52" spans="1:39" hidden="1" x14ac:dyDescent="0.35">
      <c r="A52" s="2">
        <v>44722</v>
      </c>
      <c r="B52" t="s">
        <v>18</v>
      </c>
      <c r="C52" t="s">
        <v>547</v>
      </c>
      <c r="D52" t="s">
        <v>123</v>
      </c>
      <c r="E52" t="s">
        <v>21</v>
      </c>
      <c r="F52">
        <v>1</v>
      </c>
      <c r="G52" t="s">
        <v>29</v>
      </c>
      <c r="H52" t="s">
        <v>124</v>
      </c>
      <c r="I52" t="str">
        <f t="shared" si="0"/>
        <v>M1PafJ5</v>
      </c>
      <c r="J52" t="s">
        <v>465</v>
      </c>
      <c r="K52" t="s">
        <v>125</v>
      </c>
      <c r="L52" s="1">
        <v>0.76300000000000001</v>
      </c>
      <c r="M52">
        <v>2.34</v>
      </c>
      <c r="N52" s="1">
        <f t="shared" si="18"/>
        <v>-0.23399999999999999</v>
      </c>
      <c r="O52" t="s">
        <v>126</v>
      </c>
      <c r="P52">
        <v>0.58399999999999996</v>
      </c>
      <c r="Q52" s="1">
        <f t="shared" si="14"/>
        <v>0.17900000000000005</v>
      </c>
      <c r="R52">
        <v>4.42</v>
      </c>
      <c r="S52" s="42">
        <f t="shared" si="19"/>
        <v>-0.442</v>
      </c>
      <c r="T52" s="1">
        <f t="shared" si="20"/>
        <v>-0.20800000000000002</v>
      </c>
      <c r="U52">
        <v>69.05</v>
      </c>
      <c r="V52" s="21">
        <f t="shared" si="5"/>
        <v>3742.8034624999996</v>
      </c>
      <c r="W52">
        <f t="shared" si="15"/>
        <v>0.30650684931506861</v>
      </c>
      <c r="X52">
        <f t="shared" si="7"/>
        <v>2.7755868914346271E-5</v>
      </c>
      <c r="Y52">
        <f t="shared" si="8"/>
        <v>1.0388476227731133E-5</v>
      </c>
      <c r="Z52" s="22">
        <f t="shared" si="16"/>
        <v>10.388476227731134</v>
      </c>
      <c r="AA52" s="22">
        <f t="shared" si="17"/>
        <v>49.944597248707375</v>
      </c>
      <c r="AB52" s="22">
        <v>1</v>
      </c>
      <c r="AC52">
        <v>27.385200000000001</v>
      </c>
      <c r="AD52" s="36">
        <v>55.9</v>
      </c>
      <c r="AE52" s="36">
        <v>590</v>
      </c>
      <c r="AF52">
        <f t="shared" si="10"/>
        <v>27.755868914346273</v>
      </c>
      <c r="AG52">
        <v>16.475333333333335</v>
      </c>
      <c r="AH52" t="s">
        <v>557</v>
      </c>
      <c r="AI52" t="s">
        <v>558</v>
      </c>
      <c r="AJ52" t="s">
        <v>562</v>
      </c>
      <c r="AK52" s="53">
        <v>0.64691630239407094</v>
      </c>
      <c r="AL52" s="53">
        <v>1.1612499999999999</v>
      </c>
      <c r="AM52" s="53">
        <v>648.88749999999993</v>
      </c>
    </row>
    <row r="53" spans="1:39" hidden="1" x14ac:dyDescent="0.35">
      <c r="A53" s="2">
        <v>44722</v>
      </c>
      <c r="B53" t="s">
        <v>18</v>
      </c>
      <c r="C53" t="s">
        <v>547</v>
      </c>
      <c r="D53" t="s">
        <v>109</v>
      </c>
      <c r="E53" t="s">
        <v>21</v>
      </c>
      <c r="F53">
        <v>2</v>
      </c>
      <c r="G53" t="s">
        <v>29</v>
      </c>
      <c r="H53" t="s">
        <v>66</v>
      </c>
      <c r="I53" t="str">
        <f t="shared" si="0"/>
        <v>L3PafI10</v>
      </c>
      <c r="J53" t="s">
        <v>450</v>
      </c>
      <c r="K53" t="s">
        <v>117</v>
      </c>
      <c r="L53" s="1">
        <v>0.68899999999999995</v>
      </c>
      <c r="M53">
        <v>1.71</v>
      </c>
      <c r="N53" s="1">
        <f t="shared" si="18"/>
        <v>-0.17099999999999999</v>
      </c>
      <c r="O53" t="s">
        <v>118</v>
      </c>
      <c r="P53">
        <v>0.48499999999999999</v>
      </c>
      <c r="Q53" s="1">
        <f t="shared" si="14"/>
        <v>0.20399999999999996</v>
      </c>
      <c r="R53">
        <v>13.07</v>
      </c>
      <c r="S53" s="42">
        <f t="shared" si="19"/>
        <v>-1.3069999999999999</v>
      </c>
      <c r="T53" s="1">
        <f t="shared" si="20"/>
        <v>-1.1359999999999999</v>
      </c>
      <c r="U53">
        <v>90.85</v>
      </c>
      <c r="V53" s="21">
        <f t="shared" si="5"/>
        <v>6479.1721625</v>
      </c>
      <c r="W53">
        <f t="shared" si="15"/>
        <v>0.42061855670103088</v>
      </c>
      <c r="X53">
        <f t="shared" si="7"/>
        <v>4.0978269778104939E-5</v>
      </c>
      <c r="Y53">
        <f t="shared" si="8"/>
        <v>2.6550526481371257E-5</v>
      </c>
      <c r="Z53" s="22">
        <f t="shared" si="16"/>
        <v>26.550526481371257</v>
      </c>
      <c r="AA53" s="22">
        <f t="shared" si="17"/>
        <v>23.371942325150755</v>
      </c>
      <c r="AB53" s="22">
        <f>AA53/49.9446</f>
        <v>0.46795734323932425</v>
      </c>
      <c r="AC53">
        <v>27.385200000000001</v>
      </c>
      <c r="AD53" s="36">
        <v>85.7</v>
      </c>
      <c r="AE53" s="36">
        <v>734</v>
      </c>
      <c r="AF53">
        <f t="shared" si="10"/>
        <v>40.978269778104938</v>
      </c>
      <c r="AG53">
        <v>18.418666666666667</v>
      </c>
      <c r="AH53" t="s">
        <v>557</v>
      </c>
      <c r="AI53" t="s">
        <v>558</v>
      </c>
      <c r="AJ53" t="s">
        <v>562</v>
      </c>
      <c r="AK53" s="53">
        <v>0.64691630239407094</v>
      </c>
      <c r="AL53" s="53">
        <v>1.1612499999999999</v>
      </c>
      <c r="AM53" s="53">
        <v>648.88749999999993</v>
      </c>
    </row>
    <row r="54" spans="1:39" hidden="1" x14ac:dyDescent="0.35">
      <c r="A54" s="2">
        <v>44722</v>
      </c>
      <c r="B54" t="s">
        <v>18</v>
      </c>
      <c r="C54" t="s">
        <v>547</v>
      </c>
      <c r="D54" t="s">
        <v>109</v>
      </c>
      <c r="E54" t="s">
        <v>21</v>
      </c>
      <c r="F54">
        <v>7</v>
      </c>
      <c r="G54" t="s">
        <v>37</v>
      </c>
      <c r="H54" t="s">
        <v>121</v>
      </c>
      <c r="I54" t="str">
        <f t="shared" si="0"/>
        <v>L3PfaG7</v>
      </c>
      <c r="J54" t="s">
        <v>451</v>
      </c>
      <c r="K54" t="s">
        <v>117</v>
      </c>
      <c r="L54" s="1">
        <v>0.73299999999999998</v>
      </c>
      <c r="M54">
        <v>1.53</v>
      </c>
      <c r="N54" s="1">
        <f t="shared" si="18"/>
        <v>-0.153</v>
      </c>
      <c r="O54" t="s">
        <v>118</v>
      </c>
      <c r="P54">
        <v>0.56499999999999995</v>
      </c>
      <c r="Q54" s="1">
        <f t="shared" si="14"/>
        <v>0.16800000000000004</v>
      </c>
      <c r="R54">
        <v>10.32</v>
      </c>
      <c r="S54" s="42">
        <f t="shared" si="19"/>
        <v>-1.032</v>
      </c>
      <c r="T54" s="1">
        <f t="shared" si="20"/>
        <v>-0.879</v>
      </c>
      <c r="U54">
        <v>66.3</v>
      </c>
      <c r="V54" s="21">
        <f t="shared" si="5"/>
        <v>3450.6166499999999</v>
      </c>
      <c r="W54">
        <f t="shared" si="15"/>
        <v>0.29734513274336294</v>
      </c>
      <c r="X54">
        <f t="shared" si="7"/>
        <v>2.6738131074134755E-5</v>
      </c>
      <c r="Y54">
        <f t="shared" si="8"/>
        <v>9.2263040274291776E-6</v>
      </c>
      <c r="Z54" s="22">
        <f t="shared" si="16"/>
        <v>9.2263040274291779</v>
      </c>
      <c r="AA54" s="22">
        <f t="shared" si="17"/>
        <v>10.496364081261863</v>
      </c>
      <c r="AB54" s="22">
        <f>AA54/54.593359</f>
        <v>0.19226448552582856</v>
      </c>
      <c r="AC54">
        <v>27.385200000000001</v>
      </c>
      <c r="AD54" s="36">
        <v>55</v>
      </c>
      <c r="AE54" s="36">
        <v>622</v>
      </c>
      <c r="AF54">
        <f t="shared" si="10"/>
        <v>26.738131074134756</v>
      </c>
      <c r="AG54">
        <v>18.418666666666667</v>
      </c>
      <c r="AH54" t="s">
        <v>557</v>
      </c>
      <c r="AI54" t="s">
        <v>558</v>
      </c>
      <c r="AJ54" t="s">
        <v>562</v>
      </c>
      <c r="AK54" s="53">
        <v>0.64691630239407094</v>
      </c>
      <c r="AL54" s="53">
        <v>1.1612499999999999</v>
      </c>
      <c r="AM54" s="53">
        <v>648.88749999999993</v>
      </c>
    </row>
    <row r="55" spans="1:39" hidden="1" x14ac:dyDescent="0.35">
      <c r="A55" s="2">
        <v>44722</v>
      </c>
      <c r="B55" t="s">
        <v>18</v>
      </c>
      <c r="C55" t="s">
        <v>547</v>
      </c>
      <c r="D55" t="s">
        <v>123</v>
      </c>
      <c r="E55" t="s">
        <v>21</v>
      </c>
      <c r="F55">
        <v>15</v>
      </c>
      <c r="G55" t="s">
        <v>37</v>
      </c>
      <c r="H55" t="s">
        <v>132</v>
      </c>
      <c r="I55" t="str">
        <f t="shared" si="0"/>
        <v>M1PfaD5</v>
      </c>
      <c r="J55" t="s">
        <v>466</v>
      </c>
      <c r="K55" t="s">
        <v>128</v>
      </c>
      <c r="L55" s="1">
        <v>0.80600000000000005</v>
      </c>
      <c r="M55">
        <v>2.56</v>
      </c>
      <c r="N55" s="1">
        <f t="shared" si="18"/>
        <v>-0.25600000000000001</v>
      </c>
      <c r="O55" t="s">
        <v>129</v>
      </c>
      <c r="P55">
        <v>0.67</v>
      </c>
      <c r="Q55" s="1">
        <f t="shared" si="14"/>
        <v>0.13600000000000001</v>
      </c>
      <c r="R55">
        <v>12.76</v>
      </c>
      <c r="S55" s="42">
        <f t="shared" si="19"/>
        <v>-1.276</v>
      </c>
      <c r="T55" s="1">
        <f t="shared" si="20"/>
        <v>-1.02</v>
      </c>
      <c r="U55">
        <v>67.400000000000006</v>
      </c>
      <c r="V55" s="21">
        <f t="shared" si="5"/>
        <v>3566.066600000001</v>
      </c>
      <c r="W55">
        <f t="shared" si="15"/>
        <v>0.20298507462686569</v>
      </c>
      <c r="X55">
        <f t="shared" si="7"/>
        <v>1.671226353782392E-5</v>
      </c>
      <c r="Y55">
        <f t="shared" si="8"/>
        <v>5.9597044812631735E-6</v>
      </c>
      <c r="Z55" s="22">
        <f t="shared" si="16"/>
        <v>5.9597044812631736</v>
      </c>
      <c r="AA55" s="22">
        <f t="shared" si="17"/>
        <v>5.8428475306501699</v>
      </c>
      <c r="AB55" s="22">
        <f>AA55/54.593359</f>
        <v>0.10702487697542425</v>
      </c>
      <c r="AC55">
        <v>27.385200000000001</v>
      </c>
      <c r="AD55" s="36">
        <v>57</v>
      </c>
      <c r="AE55" s="36">
        <v>720</v>
      </c>
      <c r="AF55">
        <f t="shared" si="10"/>
        <v>16.712263537823919</v>
      </c>
      <c r="AG55">
        <v>16.475333333333335</v>
      </c>
      <c r="AH55" t="s">
        <v>557</v>
      </c>
      <c r="AI55" t="s">
        <v>558</v>
      </c>
      <c r="AJ55" t="s">
        <v>562</v>
      </c>
      <c r="AK55" s="53">
        <v>0.64691630239407094</v>
      </c>
      <c r="AL55" s="53">
        <v>1.1612499999999999</v>
      </c>
      <c r="AM55" s="53">
        <v>648.88749999999993</v>
      </c>
    </row>
    <row r="56" spans="1:39" hidden="1" x14ac:dyDescent="0.35">
      <c r="A56" s="2">
        <v>44722</v>
      </c>
      <c r="B56" t="s">
        <v>18</v>
      </c>
      <c r="C56" t="s">
        <v>547</v>
      </c>
      <c r="D56" t="s">
        <v>123</v>
      </c>
      <c r="E56" t="s">
        <v>21</v>
      </c>
      <c r="F56">
        <v>9</v>
      </c>
      <c r="G56" t="s">
        <v>37</v>
      </c>
      <c r="H56" t="s">
        <v>76</v>
      </c>
      <c r="I56" t="str">
        <f t="shared" si="0"/>
        <v>M1PfaH5</v>
      </c>
      <c r="J56" t="s">
        <v>467</v>
      </c>
      <c r="K56" t="s">
        <v>128</v>
      </c>
      <c r="L56" s="1">
        <v>0.65500000000000003</v>
      </c>
      <c r="M56">
        <v>3.08</v>
      </c>
      <c r="N56" s="1">
        <f t="shared" si="18"/>
        <v>-0.308</v>
      </c>
      <c r="O56" t="s">
        <v>129</v>
      </c>
      <c r="P56">
        <v>0.627</v>
      </c>
      <c r="Q56" s="1">
        <f t="shared" si="14"/>
        <v>2.8000000000000025E-2</v>
      </c>
      <c r="R56">
        <v>12.93</v>
      </c>
      <c r="S56" s="42">
        <f t="shared" si="19"/>
        <v>-1.2929999999999999</v>
      </c>
      <c r="T56" s="1">
        <f t="shared" si="20"/>
        <v>-0.98499999999999988</v>
      </c>
      <c r="U56">
        <v>105.9</v>
      </c>
      <c r="V56" s="21">
        <f t="shared" si="5"/>
        <v>8803.6258500000022</v>
      </c>
      <c r="W56">
        <f t="shared" si="15"/>
        <v>4.4657097288676277E-2</v>
      </c>
      <c r="X56">
        <f t="shared" si="7"/>
        <v>2.5915652935884703E-6</v>
      </c>
      <c r="Y56">
        <f t="shared" si="8"/>
        <v>2.28151712105983E-6</v>
      </c>
      <c r="Z56" s="22">
        <f t="shared" si="16"/>
        <v>2.2815171210598302</v>
      </c>
      <c r="AA56" s="22">
        <f t="shared" si="17"/>
        <v>2.3162610366089651</v>
      </c>
      <c r="AB56" s="22">
        <f>AA56/54.593359</f>
        <v>4.2427523769126667E-2</v>
      </c>
      <c r="AC56">
        <v>27.385200000000001</v>
      </c>
      <c r="AD56" s="36">
        <v>80</v>
      </c>
      <c r="AE56" s="36">
        <v>715</v>
      </c>
      <c r="AF56">
        <f t="shared" si="10"/>
        <v>2.5915652935884701</v>
      </c>
      <c r="AG56">
        <v>16.475333333333335</v>
      </c>
      <c r="AH56" t="s">
        <v>557</v>
      </c>
      <c r="AI56" t="s">
        <v>558</v>
      </c>
      <c r="AJ56" t="s">
        <v>562</v>
      </c>
      <c r="AK56" s="53">
        <v>0.64691630239407094</v>
      </c>
      <c r="AL56" s="53">
        <v>1.1612499999999999</v>
      </c>
      <c r="AM56" s="53">
        <v>648.88749999999993</v>
      </c>
    </row>
    <row r="57" spans="1:39" hidden="1" x14ac:dyDescent="0.35">
      <c r="A57" s="2">
        <v>44722</v>
      </c>
      <c r="B57" t="s">
        <v>18</v>
      </c>
      <c r="C57" t="s">
        <v>547</v>
      </c>
      <c r="D57" t="s">
        <v>109</v>
      </c>
      <c r="E57" t="s">
        <v>21</v>
      </c>
      <c r="F57">
        <v>8</v>
      </c>
      <c r="G57" t="s">
        <v>25</v>
      </c>
      <c r="H57" t="s">
        <v>122</v>
      </c>
      <c r="I57" t="str">
        <f t="shared" si="0"/>
        <v>L3SguH3</v>
      </c>
      <c r="J57" t="s">
        <v>454</v>
      </c>
      <c r="K57" t="s">
        <v>117</v>
      </c>
      <c r="L57" s="1">
        <v>0.67400000000000004</v>
      </c>
      <c r="M57">
        <v>2.12</v>
      </c>
      <c r="N57" s="1">
        <f t="shared" si="18"/>
        <v>-0.21200000000000002</v>
      </c>
      <c r="O57" t="s">
        <v>118</v>
      </c>
      <c r="P57">
        <v>0.56100000000000005</v>
      </c>
      <c r="Q57" s="1">
        <f t="shared" si="14"/>
        <v>0.11299999999999999</v>
      </c>
      <c r="R57">
        <v>4.83</v>
      </c>
      <c r="S57" s="42">
        <f t="shared" si="19"/>
        <v>-0.48299999999999998</v>
      </c>
      <c r="T57" s="1">
        <f t="shared" si="20"/>
        <v>-0.27099999999999996</v>
      </c>
      <c r="U57">
        <v>51.05</v>
      </c>
      <c r="V57" s="21">
        <f t="shared" si="5"/>
        <v>2045.7904624999996</v>
      </c>
      <c r="W57">
        <f t="shared" si="15"/>
        <v>0.20142602495543668</v>
      </c>
      <c r="X57">
        <f t="shared" si="7"/>
        <v>1.6554392314331867E-5</v>
      </c>
      <c r="Y57">
        <f t="shared" si="8"/>
        <v>3.3866817909143428E-6</v>
      </c>
      <c r="Z57" s="22">
        <f t="shared" si="16"/>
        <v>3.3866817909143427</v>
      </c>
      <c r="AA57" s="22">
        <f t="shared" si="17"/>
        <v>12.49698077828171</v>
      </c>
      <c r="AB57" s="22">
        <f>AA57/54.13582</f>
        <v>0.23084495216442108</v>
      </c>
      <c r="AC57">
        <v>27.385200000000001</v>
      </c>
      <c r="AD57" s="36">
        <v>22.6</v>
      </c>
      <c r="AE57" s="36">
        <v>352</v>
      </c>
      <c r="AF57">
        <f t="shared" si="10"/>
        <v>16.554392314331867</v>
      </c>
      <c r="AG57">
        <v>18.418666666666667</v>
      </c>
      <c r="AH57" t="s">
        <v>557</v>
      </c>
      <c r="AI57" t="s">
        <v>558</v>
      </c>
      <c r="AJ57" t="s">
        <v>562</v>
      </c>
      <c r="AK57" s="53">
        <v>0.64691630239407094</v>
      </c>
      <c r="AL57" s="53">
        <v>1.1612499999999999</v>
      </c>
      <c r="AM57" s="53">
        <v>648.88749999999993</v>
      </c>
    </row>
    <row r="58" spans="1:39" hidden="1" x14ac:dyDescent="0.35">
      <c r="A58" s="2">
        <v>44722</v>
      </c>
      <c r="B58" t="s">
        <v>18</v>
      </c>
      <c r="C58" t="s">
        <v>547</v>
      </c>
      <c r="D58" t="s">
        <v>123</v>
      </c>
      <c r="E58" t="s">
        <v>21</v>
      </c>
      <c r="F58">
        <v>13</v>
      </c>
      <c r="G58" t="s">
        <v>25</v>
      </c>
      <c r="H58" t="s">
        <v>68</v>
      </c>
      <c r="I58" t="str">
        <f t="shared" si="0"/>
        <v>M1SguG6</v>
      </c>
      <c r="J58" t="s">
        <v>469</v>
      </c>
      <c r="K58" t="s">
        <v>128</v>
      </c>
      <c r="L58" s="1">
        <v>0.72799999999999998</v>
      </c>
      <c r="M58">
        <v>2.0099999999999998</v>
      </c>
      <c r="N58" s="1">
        <f t="shared" si="18"/>
        <v>-0.20099999999999998</v>
      </c>
      <c r="O58" t="s">
        <v>129</v>
      </c>
      <c r="P58">
        <v>0.57599999999999996</v>
      </c>
      <c r="Q58" s="1">
        <f t="shared" si="14"/>
        <v>0.15200000000000002</v>
      </c>
      <c r="R58">
        <v>6.47</v>
      </c>
      <c r="S58" s="42">
        <f t="shared" si="19"/>
        <v>-0.64700000000000002</v>
      </c>
      <c r="T58" s="1">
        <f t="shared" si="20"/>
        <v>-0.44600000000000006</v>
      </c>
      <c r="U58">
        <v>44.5</v>
      </c>
      <c r="V58" s="21">
        <f t="shared" si="5"/>
        <v>1554.4962500000001</v>
      </c>
      <c r="W58">
        <f t="shared" si="15"/>
        <v>0.26388888888888895</v>
      </c>
      <c r="X58">
        <f t="shared" si="7"/>
        <v>2.3084280405542594E-5</v>
      </c>
      <c r="Y58">
        <f t="shared" si="8"/>
        <v>3.5884427324364446E-6</v>
      </c>
      <c r="Z58" s="22">
        <f t="shared" si="16"/>
        <v>3.5884427324364445</v>
      </c>
      <c r="AA58" s="22">
        <f t="shared" si="17"/>
        <v>8.0458357229516686</v>
      </c>
      <c r="AB58" s="22">
        <f>AA58/54.13582</f>
        <v>0.14862314310472563</v>
      </c>
      <c r="AC58">
        <v>27.385200000000001</v>
      </c>
      <c r="AD58" s="36">
        <v>33.9</v>
      </c>
      <c r="AE58" s="36">
        <v>590</v>
      </c>
      <c r="AF58">
        <f t="shared" si="10"/>
        <v>23.084280405542593</v>
      </c>
      <c r="AG58">
        <v>16.475333333333335</v>
      </c>
      <c r="AH58" t="s">
        <v>557</v>
      </c>
      <c r="AI58" t="s">
        <v>558</v>
      </c>
      <c r="AJ58" t="s">
        <v>562</v>
      </c>
      <c r="AK58" s="53">
        <v>0.64691630239407094</v>
      </c>
      <c r="AL58" s="53">
        <v>1.1612499999999999</v>
      </c>
      <c r="AM58" s="53">
        <v>648.88749999999993</v>
      </c>
    </row>
    <row r="59" spans="1:39" hidden="1" x14ac:dyDescent="0.35">
      <c r="A59" s="2">
        <v>44723</v>
      </c>
      <c r="B59" t="s">
        <v>18</v>
      </c>
      <c r="C59" t="s">
        <v>547</v>
      </c>
      <c r="D59" t="s">
        <v>133</v>
      </c>
      <c r="E59" t="s">
        <v>46</v>
      </c>
      <c r="F59">
        <v>1</v>
      </c>
      <c r="G59" t="s">
        <v>39</v>
      </c>
      <c r="H59" t="s">
        <v>95</v>
      </c>
      <c r="I59" t="str">
        <f t="shared" si="0"/>
        <v>K1BbrF10</v>
      </c>
      <c r="J59" t="s">
        <v>470</v>
      </c>
      <c r="K59" t="s">
        <v>134</v>
      </c>
      <c r="L59" s="1">
        <v>0.495</v>
      </c>
      <c r="M59">
        <v>2.65</v>
      </c>
      <c r="N59" s="1">
        <f t="shared" si="18"/>
        <v>-0.26500000000000001</v>
      </c>
      <c r="O59" t="s">
        <v>135</v>
      </c>
      <c r="P59">
        <v>0.378</v>
      </c>
      <c r="Q59" s="1">
        <f t="shared" si="14"/>
        <v>0.11699999999999999</v>
      </c>
      <c r="R59">
        <v>11.48</v>
      </c>
      <c r="S59" s="42">
        <f t="shared" si="19"/>
        <v>-1.1480000000000001</v>
      </c>
      <c r="T59" s="1">
        <f t="shared" si="20"/>
        <v>-0.88300000000000012</v>
      </c>
      <c r="U59">
        <v>97.65</v>
      </c>
      <c r="V59" s="21">
        <f t="shared" si="5"/>
        <v>7485.3851625000007</v>
      </c>
      <c r="W59">
        <f t="shared" si="15"/>
        <v>0.30952380952380948</v>
      </c>
      <c r="X59">
        <f t="shared" si="7"/>
        <v>2.8092562231696774E-5</v>
      </c>
      <c r="Y59">
        <f t="shared" si="8"/>
        <v>2.1028364850575095E-5</v>
      </c>
      <c r="Z59" s="22">
        <f t="shared" si="16"/>
        <v>21.028364850575095</v>
      </c>
      <c r="AA59" s="22">
        <f t="shared" si="17"/>
        <v>23.814682729983115</v>
      </c>
      <c r="AB59" s="22">
        <f>AA59/81.463512</f>
        <v>0.29233557632505602</v>
      </c>
      <c r="AC59">
        <v>31.959900000000001</v>
      </c>
      <c r="AD59">
        <v>81.5</v>
      </c>
      <c r="AE59">
        <v>800</v>
      </c>
      <c r="AF59">
        <f t="shared" si="10"/>
        <v>28.092562231696775</v>
      </c>
      <c r="AG59">
        <v>10.416666666666666</v>
      </c>
      <c r="AH59" t="s">
        <v>559</v>
      </c>
      <c r="AI59" t="s">
        <v>558</v>
      </c>
      <c r="AJ59" t="s">
        <v>560</v>
      </c>
      <c r="AK59" s="53">
        <v>0.55247291970017987</v>
      </c>
      <c r="AL59" s="53">
        <v>1.6937500000000001</v>
      </c>
      <c r="AM59" s="53">
        <v>1071.175</v>
      </c>
    </row>
    <row r="60" spans="1:39" hidden="1" x14ac:dyDescent="0.35">
      <c r="A60" s="2">
        <v>44723</v>
      </c>
      <c r="B60" t="s">
        <v>18</v>
      </c>
      <c r="C60" t="s">
        <v>547</v>
      </c>
      <c r="D60" t="s">
        <v>133</v>
      </c>
      <c r="E60" t="s">
        <v>46</v>
      </c>
      <c r="F60">
        <v>10</v>
      </c>
      <c r="G60" t="s">
        <v>28</v>
      </c>
      <c r="H60" t="s">
        <v>44</v>
      </c>
      <c r="I60" t="str">
        <f t="shared" si="0"/>
        <v>K1DtoD10</v>
      </c>
      <c r="J60" t="s">
        <v>472</v>
      </c>
      <c r="K60" t="s">
        <v>138</v>
      </c>
      <c r="L60" s="1">
        <v>0.75</v>
      </c>
      <c r="M60">
        <v>10.85</v>
      </c>
      <c r="N60" s="1">
        <f t="shared" si="18"/>
        <v>-1.085</v>
      </c>
      <c r="O60" t="s">
        <v>139</v>
      </c>
      <c r="P60">
        <v>0.56799999999999995</v>
      </c>
      <c r="Q60" s="1">
        <f t="shared" si="14"/>
        <v>0.18200000000000005</v>
      </c>
      <c r="R60">
        <v>15.95</v>
      </c>
      <c r="S60" s="42">
        <f t="shared" si="19"/>
        <v>-1.595</v>
      </c>
      <c r="T60" s="1">
        <f t="shared" si="20"/>
        <v>-0.51</v>
      </c>
      <c r="U60">
        <v>80</v>
      </c>
      <c r="V60" s="21">
        <f t="shared" si="5"/>
        <v>5024</v>
      </c>
      <c r="W60">
        <f t="shared" si="15"/>
        <v>0.32042253521126773</v>
      </c>
      <c r="X60">
        <f t="shared" si="7"/>
        <v>2.9315144465882253E-5</v>
      </c>
      <c r="Y60">
        <f t="shared" si="8"/>
        <v>1.4727928579659242E-5</v>
      </c>
      <c r="Z60" s="22">
        <f t="shared" si="16"/>
        <v>14.727928579659242</v>
      </c>
      <c r="AA60" s="22">
        <f t="shared" si="17"/>
        <v>28.878291332665178</v>
      </c>
      <c r="AB60" s="22">
        <f>AA60/117.339</f>
        <v>0.24610991514044928</v>
      </c>
      <c r="AC60">
        <v>31.959900000000001</v>
      </c>
      <c r="AD60">
        <v>77.099999999999994</v>
      </c>
      <c r="AE60">
        <v>720</v>
      </c>
      <c r="AF60">
        <f t="shared" si="10"/>
        <v>29.315144465882252</v>
      </c>
      <c r="AG60">
        <v>10.416666666666666</v>
      </c>
      <c r="AH60" t="s">
        <v>559</v>
      </c>
      <c r="AI60" t="s">
        <v>561</v>
      </c>
      <c r="AJ60" t="s">
        <v>560</v>
      </c>
      <c r="AK60" s="53">
        <v>0.55247291970017987</v>
      </c>
      <c r="AL60" s="53">
        <v>1.6937500000000001</v>
      </c>
      <c r="AM60" s="53">
        <v>1071.175</v>
      </c>
    </row>
    <row r="61" spans="1:39" hidden="1" x14ac:dyDescent="0.35">
      <c r="A61" s="2">
        <v>44723</v>
      </c>
      <c r="B61" t="s">
        <v>18</v>
      </c>
      <c r="C61" t="s">
        <v>547</v>
      </c>
      <c r="D61" t="s">
        <v>133</v>
      </c>
      <c r="E61" t="s">
        <v>46</v>
      </c>
      <c r="F61">
        <v>3</v>
      </c>
      <c r="G61" t="s">
        <v>22</v>
      </c>
      <c r="H61" t="s">
        <v>102</v>
      </c>
      <c r="I61" t="str">
        <f t="shared" si="0"/>
        <v>K1FsaB9</v>
      </c>
      <c r="J61" t="s">
        <v>473</v>
      </c>
      <c r="K61" t="s">
        <v>134</v>
      </c>
      <c r="L61" s="1">
        <v>0.71099999999999997</v>
      </c>
      <c r="M61">
        <v>8.89</v>
      </c>
      <c r="N61" s="1">
        <f t="shared" si="18"/>
        <v>-0.88900000000000001</v>
      </c>
      <c r="O61" t="s">
        <v>135</v>
      </c>
      <c r="P61">
        <v>0.64800000000000002</v>
      </c>
      <c r="Q61" s="1">
        <f t="shared" si="14"/>
        <v>6.2999999999999945E-2</v>
      </c>
      <c r="R61">
        <v>19.86</v>
      </c>
      <c r="S61" s="42">
        <f t="shared" si="19"/>
        <v>-1.986</v>
      </c>
      <c r="T61" s="1">
        <f t="shared" si="20"/>
        <v>-1.097</v>
      </c>
      <c r="U61">
        <v>51.75</v>
      </c>
      <c r="V61" s="21">
        <f t="shared" si="5"/>
        <v>2102.2790625000002</v>
      </c>
      <c r="W61">
        <f t="shared" si="15"/>
        <v>9.722222222222214E-2</v>
      </c>
      <c r="X61">
        <f t="shared" si="7"/>
        <v>6.7528382236740597E-6</v>
      </c>
      <c r="Y61">
        <f t="shared" si="8"/>
        <v>1.4196350410079669E-6</v>
      </c>
      <c r="Z61" s="22">
        <f t="shared" si="16"/>
        <v>1.4196350410079668</v>
      </c>
      <c r="AA61" s="22">
        <f t="shared" si="17"/>
        <v>1.2941066918942268</v>
      </c>
      <c r="AB61" s="22">
        <f>AA61/3.73178</f>
        <v>0.34678000629571593</v>
      </c>
      <c r="AC61">
        <v>31.959900000000001</v>
      </c>
      <c r="AD61">
        <v>12.1</v>
      </c>
      <c r="AE61">
        <v>290</v>
      </c>
      <c r="AF61">
        <f t="shared" si="10"/>
        <v>6.7528382236740594</v>
      </c>
      <c r="AG61">
        <v>10.416666666666666</v>
      </c>
      <c r="AH61" t="s">
        <v>557</v>
      </c>
      <c r="AI61" t="s">
        <v>558</v>
      </c>
      <c r="AJ61" t="s">
        <v>562</v>
      </c>
      <c r="AK61" s="53">
        <v>0.55247291970017987</v>
      </c>
      <c r="AL61" s="53">
        <v>1.6937500000000001</v>
      </c>
      <c r="AM61" s="53">
        <v>1071.175</v>
      </c>
    </row>
    <row r="62" spans="1:39" hidden="1" x14ac:dyDescent="0.35">
      <c r="A62" s="2">
        <v>44723</v>
      </c>
      <c r="B62" t="s">
        <v>18</v>
      </c>
      <c r="C62" t="s">
        <v>547</v>
      </c>
      <c r="D62" t="s">
        <v>133</v>
      </c>
      <c r="E62" t="s">
        <v>46</v>
      </c>
      <c r="F62">
        <v>12</v>
      </c>
      <c r="G62" t="s">
        <v>22</v>
      </c>
      <c r="H62" t="s">
        <v>93</v>
      </c>
      <c r="I62" t="str">
        <f t="shared" si="0"/>
        <v>K1FsaH9</v>
      </c>
      <c r="J62" t="s">
        <v>474</v>
      </c>
      <c r="K62" t="s">
        <v>138</v>
      </c>
      <c r="L62" s="1">
        <v>0.72</v>
      </c>
      <c r="M62">
        <v>5.69</v>
      </c>
      <c r="N62" s="1">
        <f t="shared" si="18"/>
        <v>-0.56900000000000006</v>
      </c>
      <c r="O62" t="s">
        <v>139</v>
      </c>
      <c r="P62">
        <v>0.68600000000000005</v>
      </c>
      <c r="Q62" s="1">
        <f t="shared" si="14"/>
        <v>3.3999999999999919E-2</v>
      </c>
      <c r="R62">
        <v>13.19</v>
      </c>
      <c r="S62" s="42">
        <f t="shared" si="19"/>
        <v>-1.319</v>
      </c>
      <c r="T62" s="1">
        <f t="shared" si="20"/>
        <v>-0.74999999999999989</v>
      </c>
      <c r="U62">
        <v>30.6</v>
      </c>
      <c r="V62" s="21">
        <f t="shared" si="5"/>
        <v>735.04260000000011</v>
      </c>
      <c r="W62">
        <f t="shared" si="15"/>
        <v>4.9562682215743316E-2</v>
      </c>
      <c r="X62">
        <f t="shared" si="7"/>
        <v>2.946337693240351E-6</v>
      </c>
      <c r="Y62">
        <f t="shared" si="8"/>
        <v>2.1656837185173904E-7</v>
      </c>
      <c r="Z62" s="22">
        <f t="shared" si="16"/>
        <v>0.21656837185173905</v>
      </c>
      <c r="AA62" s="22">
        <f t="shared" si="17"/>
        <v>0.28875782913565212</v>
      </c>
      <c r="AB62" s="22">
        <f>AA62/3.73178</f>
        <v>7.7378041882332854E-2</v>
      </c>
      <c r="AC62">
        <v>31.959900000000001</v>
      </c>
      <c r="AD62">
        <v>27</v>
      </c>
      <c r="AE62">
        <v>244</v>
      </c>
      <c r="AF62">
        <f t="shared" si="10"/>
        <v>2.9463376932403511</v>
      </c>
      <c r="AG62">
        <v>10.416666666666666</v>
      </c>
      <c r="AH62" t="s">
        <v>557</v>
      </c>
      <c r="AI62" t="s">
        <v>558</v>
      </c>
      <c r="AJ62" t="s">
        <v>562</v>
      </c>
      <c r="AK62" s="53">
        <v>0.55247291970017987</v>
      </c>
      <c r="AL62" s="53">
        <v>1.6937500000000001</v>
      </c>
      <c r="AM62" s="53">
        <v>1071.175</v>
      </c>
    </row>
    <row r="63" spans="1:39" hidden="1" x14ac:dyDescent="0.35">
      <c r="A63" s="2">
        <v>44723</v>
      </c>
      <c r="B63" t="s">
        <v>18</v>
      </c>
      <c r="C63" t="s">
        <v>547</v>
      </c>
      <c r="D63" t="s">
        <v>133</v>
      </c>
      <c r="E63" t="s">
        <v>46</v>
      </c>
      <c r="F63">
        <v>8</v>
      </c>
      <c r="G63" t="s">
        <v>33</v>
      </c>
      <c r="H63" t="s">
        <v>54</v>
      </c>
      <c r="I63" t="str">
        <f t="shared" si="0"/>
        <v>K1HmaA6</v>
      </c>
      <c r="J63" t="s">
        <v>477</v>
      </c>
      <c r="K63" t="s">
        <v>134</v>
      </c>
      <c r="L63" s="1">
        <v>0.70399999999999996</v>
      </c>
      <c r="M63">
        <v>3.65</v>
      </c>
      <c r="N63" s="1">
        <f t="shared" si="18"/>
        <v>-0.36499999999999999</v>
      </c>
      <c r="O63" t="s">
        <v>135</v>
      </c>
      <c r="P63">
        <v>0.54300000000000004</v>
      </c>
      <c r="Q63" s="1">
        <f t="shared" si="14"/>
        <v>0.16099999999999992</v>
      </c>
      <c r="R63">
        <v>8.7799999999999994</v>
      </c>
      <c r="S63" s="42">
        <f t="shared" si="19"/>
        <v>-0.87799999999999989</v>
      </c>
      <c r="T63" s="1">
        <f t="shared" si="20"/>
        <v>-0.5129999999999999</v>
      </c>
      <c r="U63">
        <v>83.9</v>
      </c>
      <c r="V63" s="21">
        <f t="shared" si="5"/>
        <v>5525.7798500000008</v>
      </c>
      <c r="W63">
        <f t="shared" si="15"/>
        <v>0.29650092081031293</v>
      </c>
      <c r="X63">
        <f t="shared" si="7"/>
        <v>2.6644711644573756E-5</v>
      </c>
      <c r="Y63">
        <f t="shared" si="8"/>
        <v>1.4723281071464605E-5</v>
      </c>
      <c r="Z63" s="22">
        <f t="shared" si="16"/>
        <v>14.723281071464605</v>
      </c>
      <c r="AA63" s="22">
        <f t="shared" si="17"/>
        <v>28.700352965817949</v>
      </c>
      <c r="AB63" s="22">
        <v>1</v>
      </c>
      <c r="AC63">
        <v>31.959900000000001</v>
      </c>
      <c r="AD63">
        <v>74.8</v>
      </c>
      <c r="AE63">
        <v>670</v>
      </c>
      <c r="AF63">
        <f t="shared" si="10"/>
        <v>26.644711644573757</v>
      </c>
      <c r="AG63">
        <v>10.416666666666666</v>
      </c>
      <c r="AH63" t="s">
        <v>559</v>
      </c>
      <c r="AI63" t="s">
        <v>561</v>
      </c>
      <c r="AJ63" t="s">
        <v>560</v>
      </c>
      <c r="AK63" s="53">
        <v>0.55247291970017987</v>
      </c>
      <c r="AL63" s="53">
        <v>1.6937500000000001</v>
      </c>
      <c r="AM63" s="53">
        <v>1071.175</v>
      </c>
    </row>
    <row r="64" spans="1:39" hidden="1" x14ac:dyDescent="0.35">
      <c r="A64" s="2">
        <v>44723</v>
      </c>
      <c r="B64" t="s">
        <v>18</v>
      </c>
      <c r="C64" t="s">
        <v>547</v>
      </c>
      <c r="D64" t="s">
        <v>133</v>
      </c>
      <c r="E64" t="s">
        <v>46</v>
      </c>
      <c r="F64">
        <v>7</v>
      </c>
      <c r="G64" t="s">
        <v>33</v>
      </c>
      <c r="H64" t="s">
        <v>89</v>
      </c>
      <c r="I64" t="str">
        <f t="shared" si="0"/>
        <v>K1HmaD9</v>
      </c>
      <c r="J64" t="s">
        <v>478</v>
      </c>
      <c r="K64" t="s">
        <v>134</v>
      </c>
      <c r="L64" s="1">
        <v>0.58099999999999996</v>
      </c>
      <c r="M64">
        <v>3.12</v>
      </c>
      <c r="N64" s="1">
        <f t="shared" si="18"/>
        <v>-0.312</v>
      </c>
      <c r="O64" t="s">
        <v>135</v>
      </c>
      <c r="P64">
        <v>0.44900000000000001</v>
      </c>
      <c r="Q64" s="1">
        <f t="shared" si="14"/>
        <v>0.13199999999999995</v>
      </c>
      <c r="R64">
        <v>7.53</v>
      </c>
      <c r="S64" s="42">
        <f t="shared" si="19"/>
        <v>-0.753</v>
      </c>
      <c r="T64" s="1">
        <f t="shared" si="20"/>
        <v>-0.441</v>
      </c>
      <c r="U64">
        <v>75.5</v>
      </c>
      <c r="V64" s="21">
        <f t="shared" si="5"/>
        <v>4474.69625</v>
      </c>
      <c r="W64">
        <f t="shared" si="15"/>
        <v>0.29398663697104666</v>
      </c>
      <c r="X64">
        <f t="shared" si="7"/>
        <v>2.6366848568268059E-5</v>
      </c>
      <c r="Y64">
        <f t="shared" si="8"/>
        <v>1.1798363841274694E-5</v>
      </c>
      <c r="Z64" s="22">
        <f t="shared" si="16"/>
        <v>11.798363841274695</v>
      </c>
      <c r="AA64" s="22">
        <f t="shared" ref="AA64:AA95" si="21">Z64/ABS(T64)</f>
        <v>26.753659504024249</v>
      </c>
      <c r="AB64" s="22">
        <f>AA64/28.70035</f>
        <v>0.93217189003006051</v>
      </c>
      <c r="AC64">
        <v>31.959900000000001</v>
      </c>
      <c r="AD64">
        <v>70.599999999999994</v>
      </c>
      <c r="AE64">
        <v>700</v>
      </c>
      <c r="AF64">
        <f t="shared" si="10"/>
        <v>26.366848568268061</v>
      </c>
      <c r="AG64">
        <v>10.416666666666666</v>
      </c>
      <c r="AH64" t="s">
        <v>559</v>
      </c>
      <c r="AI64" t="s">
        <v>561</v>
      </c>
      <c r="AJ64" t="s">
        <v>560</v>
      </c>
      <c r="AK64" s="53">
        <v>0.55247291970017987</v>
      </c>
      <c r="AL64" s="53">
        <v>1.6937500000000001</v>
      </c>
      <c r="AM64" s="53">
        <v>1071.175</v>
      </c>
    </row>
    <row r="65" spans="1:39" hidden="1" x14ac:dyDescent="0.35">
      <c r="A65" s="2">
        <v>44723</v>
      </c>
      <c r="B65" t="s">
        <v>18</v>
      </c>
      <c r="C65" t="s">
        <v>547</v>
      </c>
      <c r="D65" t="s">
        <v>133</v>
      </c>
      <c r="E65" t="s">
        <v>46</v>
      </c>
      <c r="F65">
        <v>11</v>
      </c>
      <c r="G65" t="s">
        <v>33</v>
      </c>
      <c r="H65" t="s">
        <v>64</v>
      </c>
      <c r="I65" t="str">
        <f t="shared" si="0"/>
        <v>K1HmaA2</v>
      </c>
      <c r="J65" t="s">
        <v>476</v>
      </c>
      <c r="K65" t="s">
        <v>138</v>
      </c>
      <c r="L65" s="1">
        <v>0.55700000000000005</v>
      </c>
      <c r="M65">
        <v>4.91</v>
      </c>
      <c r="N65" s="1">
        <f t="shared" si="18"/>
        <v>-0.49099999999999999</v>
      </c>
      <c r="O65" t="s">
        <v>139</v>
      </c>
      <c r="P65">
        <v>0.50600000000000001</v>
      </c>
      <c r="Q65" s="1">
        <f t="shared" si="14"/>
        <v>5.1000000000000045E-2</v>
      </c>
      <c r="R65">
        <v>7.83</v>
      </c>
      <c r="S65" s="42">
        <f t="shared" si="19"/>
        <v>-0.78300000000000003</v>
      </c>
      <c r="T65" s="1">
        <f t="shared" si="20"/>
        <v>-0.29200000000000004</v>
      </c>
      <c r="U65">
        <v>75.099999999999994</v>
      </c>
      <c r="V65" s="21">
        <f t="shared" si="5"/>
        <v>4427.4078499999996</v>
      </c>
      <c r="W65">
        <f t="shared" si="15"/>
        <v>0.10079051383399218</v>
      </c>
      <c r="X65">
        <f t="shared" si="7"/>
        <v>7.0592174818855877E-6</v>
      </c>
      <c r="Y65">
        <f t="shared" si="8"/>
        <v>3.1254034894157484E-6</v>
      </c>
      <c r="Z65" s="22">
        <f t="shared" si="16"/>
        <v>3.1254034894157483</v>
      </c>
      <c r="AA65" s="22">
        <f t="shared" si="21"/>
        <v>10.703436607588177</v>
      </c>
      <c r="AB65" s="22">
        <f>AA65/28.70035</f>
        <v>0.3729374940580229</v>
      </c>
      <c r="AC65">
        <v>31.959900000000001</v>
      </c>
      <c r="AD65">
        <v>56.6</v>
      </c>
      <c r="AE65">
        <v>445</v>
      </c>
      <c r="AF65">
        <f t="shared" si="10"/>
        <v>7.0592174818855877</v>
      </c>
      <c r="AG65">
        <v>10.416666666666666</v>
      </c>
      <c r="AH65" t="s">
        <v>559</v>
      </c>
      <c r="AI65" t="s">
        <v>561</v>
      </c>
      <c r="AJ65" t="s">
        <v>560</v>
      </c>
      <c r="AK65" s="53">
        <v>0.55247291970017987</v>
      </c>
      <c r="AL65" s="53">
        <v>1.6937500000000001</v>
      </c>
      <c r="AM65" s="53">
        <v>1071.175</v>
      </c>
    </row>
    <row r="66" spans="1:39" hidden="1" x14ac:dyDescent="0.35">
      <c r="A66" s="2">
        <v>44723</v>
      </c>
      <c r="B66" t="s">
        <v>18</v>
      </c>
      <c r="C66" t="s">
        <v>547</v>
      </c>
      <c r="D66" t="s">
        <v>133</v>
      </c>
      <c r="E66" t="s">
        <v>46</v>
      </c>
      <c r="F66">
        <v>14</v>
      </c>
      <c r="G66" t="s">
        <v>26</v>
      </c>
      <c r="H66" t="s">
        <v>82</v>
      </c>
      <c r="I66" t="str">
        <f t="shared" ref="I66:I129" si="22">D66&amp;G66&amp;H66</f>
        <v>K1MlaH7</v>
      </c>
      <c r="J66" t="s">
        <v>479</v>
      </c>
      <c r="K66" t="s">
        <v>138</v>
      </c>
      <c r="L66" s="1">
        <v>0.64300000000000002</v>
      </c>
      <c r="M66">
        <v>2.95</v>
      </c>
      <c r="N66" s="1">
        <f t="shared" ref="N66:N97" si="23">M66/-10</f>
        <v>-0.29500000000000004</v>
      </c>
      <c r="O66" t="s">
        <v>139</v>
      </c>
      <c r="P66">
        <v>0.67300000000000004</v>
      </c>
      <c r="Q66" s="1">
        <f t="shared" si="14"/>
        <v>-3.0000000000000027E-2</v>
      </c>
      <c r="R66">
        <v>11.46</v>
      </c>
      <c r="S66" s="42">
        <f t="shared" ref="S66:S90" si="24">R66/-10</f>
        <v>-1.1460000000000001</v>
      </c>
      <c r="T66" s="1">
        <f t="shared" ref="T66:T90" si="25">S66-N66</f>
        <v>-0.85100000000000009</v>
      </c>
      <c r="U66">
        <v>38.4</v>
      </c>
      <c r="V66" s="21">
        <f t="shared" ref="V66:V129" si="26">3.14*(U66/2)^2</f>
        <v>1157.5296000000001</v>
      </c>
      <c r="W66">
        <f>(P66-L66)/L66</f>
        <v>4.6656298600311084E-2</v>
      </c>
      <c r="X66">
        <f t="shared" ref="X66:X129" si="27">119*(10^-6)*(W66^1.231)</f>
        <v>2.7351145401702325E-6</v>
      </c>
      <c r="Y66">
        <f t="shared" ref="Y66:Y129" si="28">X66*(V66/10000)</f>
        <v>3.1659760396374334E-7</v>
      </c>
      <c r="Z66" s="22">
        <f t="shared" si="16"/>
        <v>0.31659760396374337</v>
      </c>
      <c r="AA66" s="22">
        <f t="shared" si="21"/>
        <v>0.37203008691391698</v>
      </c>
      <c r="AB66" s="22">
        <f>AA66/23.35876</f>
        <v>1.5926790930422548E-2</v>
      </c>
      <c r="AC66">
        <v>31.959900000000001</v>
      </c>
      <c r="AD66">
        <v>31</v>
      </c>
      <c r="AE66">
        <v>390</v>
      </c>
      <c r="AF66">
        <f t="shared" ref="AF66:AF129" si="29">X66*10^6</f>
        <v>2.7351145401702324</v>
      </c>
      <c r="AG66">
        <v>10.416666666666666</v>
      </c>
      <c r="AH66" t="s">
        <v>559</v>
      </c>
      <c r="AI66" t="s">
        <v>558</v>
      </c>
      <c r="AJ66" t="s">
        <v>560</v>
      </c>
      <c r="AK66" s="53">
        <v>0.55247291970017987</v>
      </c>
      <c r="AL66" s="53">
        <v>1.6937500000000001</v>
      </c>
      <c r="AM66" s="53">
        <v>1071.175</v>
      </c>
    </row>
    <row r="67" spans="1:39" hidden="1" x14ac:dyDescent="0.35">
      <c r="A67" s="2">
        <v>44723</v>
      </c>
      <c r="B67" t="s">
        <v>18</v>
      </c>
      <c r="C67" t="s">
        <v>547</v>
      </c>
      <c r="D67" t="s">
        <v>133</v>
      </c>
      <c r="E67" t="s">
        <v>46</v>
      </c>
      <c r="F67">
        <v>6</v>
      </c>
      <c r="G67" t="s">
        <v>41</v>
      </c>
      <c r="H67" t="s">
        <v>136</v>
      </c>
      <c r="I67" t="str">
        <f t="shared" si="22"/>
        <v>K1MluD7</v>
      </c>
      <c r="J67" t="s">
        <v>480</v>
      </c>
      <c r="K67" t="s">
        <v>134</v>
      </c>
      <c r="L67" s="1">
        <v>0.95699999999999996</v>
      </c>
      <c r="M67">
        <v>4.83</v>
      </c>
      <c r="N67" s="1">
        <f t="shared" si="23"/>
        <v>-0.48299999999999998</v>
      </c>
      <c r="O67" t="s">
        <v>135</v>
      </c>
      <c r="P67">
        <v>0.80100000000000005</v>
      </c>
      <c r="Q67" s="1">
        <f t="shared" si="14"/>
        <v>0.15599999999999992</v>
      </c>
      <c r="R67">
        <v>8.84</v>
      </c>
      <c r="S67" s="42">
        <f t="shared" si="24"/>
        <v>-0.88400000000000001</v>
      </c>
      <c r="T67" s="1">
        <f t="shared" si="25"/>
        <v>-0.40100000000000002</v>
      </c>
      <c r="U67">
        <v>131.5</v>
      </c>
      <c r="V67" s="21">
        <f t="shared" si="26"/>
        <v>13574.41625</v>
      </c>
      <c r="W67">
        <f>(L67-P67)/P67</f>
        <v>0.194756554307116</v>
      </c>
      <c r="X67">
        <f t="shared" si="27"/>
        <v>1.5882238545008922E-5</v>
      </c>
      <c r="Y67">
        <f t="shared" si="28"/>
        <v>2.1559211699174549E-5</v>
      </c>
      <c r="Z67" s="22">
        <f t="shared" si="16"/>
        <v>21.559211699174551</v>
      </c>
      <c r="AA67" s="22">
        <f t="shared" si="21"/>
        <v>53.763620197442769</v>
      </c>
      <c r="AB67" s="22">
        <f>AA67/184.3081</f>
        <v>0.29170514045472101</v>
      </c>
      <c r="AC67">
        <v>31.959900000000001</v>
      </c>
      <c r="AD67">
        <v>136.30000000000001</v>
      </c>
      <c r="AE67">
        <v>832</v>
      </c>
      <c r="AF67">
        <f t="shared" si="29"/>
        <v>15.882238545008923</v>
      </c>
      <c r="AG67">
        <v>10.416666666666666</v>
      </c>
      <c r="AH67" t="s">
        <v>559</v>
      </c>
      <c r="AI67" t="s">
        <v>558</v>
      </c>
      <c r="AJ67" t="s">
        <v>562</v>
      </c>
      <c r="AK67" s="53">
        <v>0.55247291970017987</v>
      </c>
      <c r="AL67" s="53">
        <v>1.6937500000000001</v>
      </c>
      <c r="AM67" s="53">
        <v>1071.175</v>
      </c>
    </row>
    <row r="68" spans="1:39" hidden="1" x14ac:dyDescent="0.35">
      <c r="A68" s="2">
        <v>44723</v>
      </c>
      <c r="B68" t="s">
        <v>18</v>
      </c>
      <c r="C68" t="s">
        <v>547</v>
      </c>
      <c r="D68" t="s">
        <v>133</v>
      </c>
      <c r="E68" t="s">
        <v>46</v>
      </c>
      <c r="F68">
        <v>15</v>
      </c>
      <c r="G68" t="s">
        <v>29</v>
      </c>
      <c r="H68" t="s">
        <v>52</v>
      </c>
      <c r="I68" t="str">
        <f t="shared" si="22"/>
        <v>K1PafF9</v>
      </c>
      <c r="J68" t="s">
        <v>481</v>
      </c>
      <c r="K68" t="s">
        <v>138</v>
      </c>
      <c r="L68" s="1">
        <v>0.58299999999999996</v>
      </c>
      <c r="M68">
        <v>5.83</v>
      </c>
      <c r="N68" s="1">
        <f t="shared" si="23"/>
        <v>-0.58299999999999996</v>
      </c>
      <c r="O68" t="s">
        <v>139</v>
      </c>
      <c r="P68">
        <v>0.40600000000000003</v>
      </c>
      <c r="Q68" s="1">
        <f t="shared" si="14"/>
        <v>0.17699999999999994</v>
      </c>
      <c r="R68">
        <v>15.93</v>
      </c>
      <c r="S68" s="42">
        <f t="shared" si="24"/>
        <v>-1.593</v>
      </c>
      <c r="T68" s="1">
        <f t="shared" si="25"/>
        <v>-1.01</v>
      </c>
      <c r="U68">
        <v>93.95</v>
      </c>
      <c r="V68" s="21">
        <f t="shared" si="26"/>
        <v>6928.8829625000008</v>
      </c>
      <c r="W68">
        <f>(L68-P68)/P68</f>
        <v>0.43596059113300473</v>
      </c>
      <c r="X68">
        <f t="shared" si="27"/>
        <v>4.2825900629069753E-5</v>
      </c>
      <c r="Y68">
        <f t="shared" si="28"/>
        <v>2.9673565322247946E-5</v>
      </c>
      <c r="Z68" s="22">
        <f t="shared" si="16"/>
        <v>29.673565322247946</v>
      </c>
      <c r="AA68" s="22">
        <f t="shared" si="21"/>
        <v>29.379767645790047</v>
      </c>
      <c r="AB68" s="22">
        <f>AA68/44.9496</f>
        <v>0.65361577513014679</v>
      </c>
      <c r="AC68">
        <v>31.959900000000001</v>
      </c>
      <c r="AD68">
        <v>79.7</v>
      </c>
      <c r="AE68">
        <v>858</v>
      </c>
      <c r="AF68">
        <f t="shared" si="29"/>
        <v>42.82590062906975</v>
      </c>
      <c r="AG68">
        <v>10.416666666666666</v>
      </c>
      <c r="AH68" t="s">
        <v>557</v>
      </c>
      <c r="AI68" t="s">
        <v>558</v>
      </c>
      <c r="AJ68" t="s">
        <v>562</v>
      </c>
      <c r="AK68" s="53">
        <v>0.55247291970017987</v>
      </c>
      <c r="AL68" s="53">
        <v>1.6937500000000001</v>
      </c>
      <c r="AM68" s="53">
        <v>1071.175</v>
      </c>
    </row>
    <row r="69" spans="1:39" hidden="1" x14ac:dyDescent="0.35">
      <c r="A69" s="2">
        <v>44723</v>
      </c>
      <c r="B69" t="s">
        <v>18</v>
      </c>
      <c r="C69" t="s">
        <v>547</v>
      </c>
      <c r="D69" t="s">
        <v>133</v>
      </c>
      <c r="E69" t="s">
        <v>46</v>
      </c>
      <c r="F69">
        <v>2</v>
      </c>
      <c r="G69" t="s">
        <v>37</v>
      </c>
      <c r="H69" t="s">
        <v>98</v>
      </c>
      <c r="I69" t="str">
        <f t="shared" si="22"/>
        <v>K1PfaI6</v>
      </c>
      <c r="J69" t="s">
        <v>482</v>
      </c>
      <c r="K69" t="s">
        <v>134</v>
      </c>
      <c r="L69" s="1">
        <v>0.70799999999999996</v>
      </c>
      <c r="M69">
        <v>6.04</v>
      </c>
      <c r="N69" s="1">
        <f t="shared" si="23"/>
        <v>-0.60399999999999998</v>
      </c>
      <c r="O69" t="s">
        <v>135</v>
      </c>
      <c r="P69">
        <v>0.71</v>
      </c>
      <c r="Q69" s="1">
        <f t="shared" si="14"/>
        <v>-2.0000000000000018E-3</v>
      </c>
      <c r="R69">
        <v>15.71</v>
      </c>
      <c r="S69" s="42">
        <f t="shared" si="24"/>
        <v>-1.5710000000000002</v>
      </c>
      <c r="T69" s="1">
        <f t="shared" si="25"/>
        <v>-0.96700000000000019</v>
      </c>
      <c r="U69">
        <v>57.95</v>
      </c>
      <c r="V69" s="21">
        <f t="shared" si="26"/>
        <v>2636.1889625000003</v>
      </c>
      <c r="W69">
        <f>(P69-L69)/L69</f>
        <v>2.8248587570621495E-3</v>
      </c>
      <c r="X69">
        <f t="shared" si="27"/>
        <v>8.66410976779867E-8</v>
      </c>
      <c r="Y69">
        <f t="shared" si="28"/>
        <v>2.2840230539759293E-8</v>
      </c>
      <c r="Z69" s="22">
        <f t="shared" si="16"/>
        <v>2.2840230539759292E-2</v>
      </c>
      <c r="AA69" s="22">
        <f t="shared" si="21"/>
        <v>2.361967997906855E-2</v>
      </c>
      <c r="AB69" s="22">
        <f>AA69/50.10316</f>
        <v>4.7142096384875819E-4</v>
      </c>
      <c r="AC69">
        <v>31.959900000000001</v>
      </c>
      <c r="AD69">
        <v>51.9</v>
      </c>
      <c r="AE69">
        <v>645</v>
      </c>
      <c r="AF69">
        <f t="shared" si="29"/>
        <v>8.6641097677986695E-2</v>
      </c>
      <c r="AG69">
        <v>10.416666666666666</v>
      </c>
      <c r="AH69" t="s">
        <v>557</v>
      </c>
      <c r="AI69" t="s">
        <v>558</v>
      </c>
      <c r="AJ69" t="s">
        <v>562</v>
      </c>
      <c r="AK69" s="53">
        <v>0.55247291970017987</v>
      </c>
      <c r="AL69" s="53">
        <v>1.6937500000000001</v>
      </c>
      <c r="AM69" s="53">
        <v>1071.175</v>
      </c>
    </row>
    <row r="70" spans="1:39" hidden="1" x14ac:dyDescent="0.35">
      <c r="A70" s="2">
        <v>44723</v>
      </c>
      <c r="B70" t="s">
        <v>18</v>
      </c>
      <c r="C70" t="s">
        <v>547</v>
      </c>
      <c r="D70" t="s">
        <v>133</v>
      </c>
      <c r="E70" t="s">
        <v>46</v>
      </c>
      <c r="F70">
        <v>4</v>
      </c>
      <c r="G70" t="s">
        <v>25</v>
      </c>
      <c r="H70" t="s">
        <v>83</v>
      </c>
      <c r="I70" t="str">
        <f t="shared" si="22"/>
        <v>K1SguH8</v>
      </c>
      <c r="J70" t="s">
        <v>485</v>
      </c>
      <c r="K70" t="s">
        <v>134</v>
      </c>
      <c r="L70" s="1">
        <v>0.69099999999999995</v>
      </c>
      <c r="M70">
        <v>5.42</v>
      </c>
      <c r="N70" s="1">
        <f t="shared" si="23"/>
        <v>-0.54200000000000004</v>
      </c>
      <c r="O70" t="s">
        <v>135</v>
      </c>
      <c r="P70">
        <v>0.57499999999999996</v>
      </c>
      <c r="Q70" s="1">
        <f t="shared" si="14"/>
        <v>0.11599999999999999</v>
      </c>
      <c r="R70">
        <v>6.92</v>
      </c>
      <c r="S70" s="42">
        <f t="shared" si="24"/>
        <v>-0.69199999999999995</v>
      </c>
      <c r="T70" s="1">
        <f t="shared" si="25"/>
        <v>-0.14999999999999991</v>
      </c>
      <c r="U70">
        <v>28.45</v>
      </c>
      <c r="V70" s="21">
        <f t="shared" si="26"/>
        <v>635.38096250000001</v>
      </c>
      <c r="W70">
        <f>(L70-P70)/P70</f>
        <v>0.20173913043478262</v>
      </c>
      <c r="X70">
        <f t="shared" si="27"/>
        <v>1.6586075169795125E-5</v>
      </c>
      <c r="Y70">
        <f t="shared" si="28"/>
        <v>1.0538476405481777E-6</v>
      </c>
      <c r="Z70" s="22">
        <f t="shared" si="16"/>
        <v>1.0538476405481776</v>
      </c>
      <c r="AA70" s="22">
        <f t="shared" si="21"/>
        <v>7.025650936987855</v>
      </c>
      <c r="AB70" s="22">
        <f>AA70/AA69</f>
        <v>297.44903162167714</v>
      </c>
      <c r="AC70">
        <v>31.959900000000001</v>
      </c>
      <c r="AD70" s="13">
        <v>24.6</v>
      </c>
      <c r="AE70" s="13">
        <v>490</v>
      </c>
      <c r="AF70">
        <f t="shared" si="29"/>
        <v>16.586075169795127</v>
      </c>
      <c r="AG70">
        <v>10.416666666666666</v>
      </c>
      <c r="AH70" t="s">
        <v>557</v>
      </c>
      <c r="AI70" t="s">
        <v>558</v>
      </c>
      <c r="AJ70" t="s">
        <v>562</v>
      </c>
      <c r="AK70" s="53">
        <v>0.55247291970017987</v>
      </c>
      <c r="AL70" s="53">
        <v>1.6937500000000001</v>
      </c>
      <c r="AM70" s="53">
        <v>1071.175</v>
      </c>
    </row>
    <row r="71" spans="1:39" hidden="1" x14ac:dyDescent="0.35">
      <c r="A71" s="2">
        <v>44723</v>
      </c>
      <c r="B71" t="s">
        <v>18</v>
      </c>
      <c r="C71" t="s">
        <v>547</v>
      </c>
      <c r="D71" t="s">
        <v>133</v>
      </c>
      <c r="E71" t="s">
        <v>46</v>
      </c>
      <c r="F71">
        <v>5</v>
      </c>
      <c r="G71" t="s">
        <v>25</v>
      </c>
      <c r="H71" t="s">
        <v>116</v>
      </c>
      <c r="I71" t="str">
        <f t="shared" si="22"/>
        <v>K1SguG10</v>
      </c>
      <c r="J71" t="s">
        <v>484</v>
      </c>
      <c r="K71" t="s">
        <v>134</v>
      </c>
      <c r="L71" s="1">
        <v>0.71099999999999997</v>
      </c>
      <c r="M71">
        <v>4.2699999999999996</v>
      </c>
      <c r="N71" s="1">
        <f t="shared" si="23"/>
        <v>-0.42699999999999994</v>
      </c>
      <c r="O71" t="s">
        <v>135</v>
      </c>
      <c r="P71">
        <v>0.72899999999999998</v>
      </c>
      <c r="Q71" s="1">
        <f t="shared" si="14"/>
        <v>-1.8000000000000016E-2</v>
      </c>
      <c r="R71">
        <v>12.05</v>
      </c>
      <c r="S71" s="42">
        <f t="shared" si="24"/>
        <v>-1.2050000000000001</v>
      </c>
      <c r="T71" s="1">
        <f t="shared" si="25"/>
        <v>-0.77800000000000014</v>
      </c>
      <c r="U71">
        <v>34.14</v>
      </c>
      <c r="V71" s="21">
        <f t="shared" si="26"/>
        <v>914.94858600000009</v>
      </c>
      <c r="W71">
        <f>(P71-L71)/L71</f>
        <v>2.5316455696202556E-2</v>
      </c>
      <c r="X71">
        <f t="shared" si="27"/>
        <v>1.2886528443421936E-6</v>
      </c>
      <c r="Y71">
        <f t="shared" si="28"/>
        <v>1.1790510977757682E-7</v>
      </c>
      <c r="Z71" s="22">
        <f t="shared" si="16"/>
        <v>0.11790510977757682</v>
      </c>
      <c r="AA71" s="22">
        <f t="shared" si="21"/>
        <v>0.15154898428994446</v>
      </c>
      <c r="AB71" s="22">
        <f>AA71/AA70</f>
        <v>2.1570810398803968E-2</v>
      </c>
      <c r="AC71">
        <v>31.959900000000001</v>
      </c>
      <c r="AD71" s="13">
        <v>20</v>
      </c>
      <c r="AE71" s="13">
        <v>384</v>
      </c>
      <c r="AF71">
        <f t="shared" si="29"/>
        <v>1.2886528443421936</v>
      </c>
      <c r="AG71">
        <v>10.416666666666666</v>
      </c>
      <c r="AH71" t="s">
        <v>557</v>
      </c>
      <c r="AI71" t="s">
        <v>558</v>
      </c>
      <c r="AJ71" t="s">
        <v>562</v>
      </c>
      <c r="AK71" s="53">
        <v>0.55247291970017987</v>
      </c>
      <c r="AL71" s="53">
        <v>1.6937500000000001</v>
      </c>
      <c r="AM71" s="53">
        <v>1071.175</v>
      </c>
    </row>
    <row r="72" spans="1:39" hidden="1" x14ac:dyDescent="0.35">
      <c r="A72" s="14">
        <v>44733</v>
      </c>
      <c r="B72" s="13" t="s">
        <v>18</v>
      </c>
      <c r="C72" s="13" t="s">
        <v>548</v>
      </c>
      <c r="D72" s="13" t="s">
        <v>133</v>
      </c>
      <c r="E72" s="13" t="s">
        <v>46</v>
      </c>
      <c r="F72" s="13">
        <v>9</v>
      </c>
      <c r="G72" s="13" t="s">
        <v>39</v>
      </c>
      <c r="H72" s="13" t="s">
        <v>95</v>
      </c>
      <c r="I72" s="13" t="str">
        <f t="shared" si="22"/>
        <v>K1BbrF10</v>
      </c>
      <c r="J72" s="13" t="s">
        <v>470</v>
      </c>
      <c r="K72" s="13" t="s">
        <v>143</v>
      </c>
      <c r="L72" s="17">
        <v>0.50700000000000001</v>
      </c>
      <c r="M72" s="13">
        <v>7.82</v>
      </c>
      <c r="N72" s="17">
        <f t="shared" si="23"/>
        <v>-0.78200000000000003</v>
      </c>
      <c r="O72" s="13" t="s">
        <v>144</v>
      </c>
      <c r="P72" s="13">
        <v>0.40600000000000003</v>
      </c>
      <c r="Q72" s="17">
        <f t="shared" si="14"/>
        <v>0.10099999999999998</v>
      </c>
      <c r="R72" s="13">
        <v>14.4</v>
      </c>
      <c r="S72" s="42">
        <f t="shared" si="24"/>
        <v>-1.44</v>
      </c>
      <c r="T72" s="17">
        <f t="shared" si="25"/>
        <v>-0.65799999999999992</v>
      </c>
      <c r="U72" s="13">
        <v>97.65</v>
      </c>
      <c r="V72" s="21">
        <f t="shared" si="26"/>
        <v>7485.3851625000007</v>
      </c>
      <c r="W72" s="13">
        <f t="shared" ref="W72:W82" si="30">(L72-P72)/P72</f>
        <v>0.24876847290640386</v>
      </c>
      <c r="X72">
        <f t="shared" si="27"/>
        <v>2.1466983633596243E-5</v>
      </c>
      <c r="Y72">
        <f t="shared" si="28"/>
        <v>1.6068864077455169E-5</v>
      </c>
      <c r="Z72" s="22">
        <f t="shared" si="16"/>
        <v>16.068864077455167</v>
      </c>
      <c r="AA72" s="22">
        <f t="shared" si="21"/>
        <v>24.420766075159833</v>
      </c>
      <c r="AB72" s="22">
        <f>AA72/81.463512</f>
        <v>0.29977551268793612</v>
      </c>
      <c r="AC72">
        <v>30.972899999999999</v>
      </c>
      <c r="AD72">
        <v>81.5</v>
      </c>
      <c r="AE72">
        <v>800</v>
      </c>
      <c r="AF72">
        <f t="shared" si="29"/>
        <v>21.466983633596243</v>
      </c>
      <c r="AG72">
        <v>8.9642857142857135</v>
      </c>
      <c r="AH72" t="s">
        <v>559</v>
      </c>
      <c r="AI72" t="s">
        <v>558</v>
      </c>
      <c r="AJ72" t="s">
        <v>560</v>
      </c>
      <c r="AK72" s="53">
        <v>0.43868604499462666</v>
      </c>
      <c r="AL72" s="53">
        <v>2.2399999999999998</v>
      </c>
      <c r="AM72" s="53">
        <v>1277.3875</v>
      </c>
    </row>
    <row r="73" spans="1:39" hidden="1" x14ac:dyDescent="0.35">
      <c r="A73" s="2">
        <v>44733</v>
      </c>
      <c r="B73" t="s">
        <v>18</v>
      </c>
      <c r="C73" t="s">
        <v>548</v>
      </c>
      <c r="D73" t="s">
        <v>133</v>
      </c>
      <c r="E73" t="s">
        <v>46</v>
      </c>
      <c r="F73">
        <v>15</v>
      </c>
      <c r="G73" t="s">
        <v>28</v>
      </c>
      <c r="H73" t="s">
        <v>44</v>
      </c>
      <c r="I73" t="str">
        <f t="shared" si="22"/>
        <v>K1DtoD10</v>
      </c>
      <c r="J73" t="s">
        <v>472</v>
      </c>
      <c r="K73" t="s">
        <v>143</v>
      </c>
      <c r="L73" s="1">
        <v>0.78</v>
      </c>
      <c r="M73">
        <v>7.78</v>
      </c>
      <c r="N73" s="1">
        <f t="shared" si="23"/>
        <v>-0.77800000000000002</v>
      </c>
      <c r="O73" t="s">
        <v>144</v>
      </c>
      <c r="P73">
        <v>0.61599999999999999</v>
      </c>
      <c r="Q73" s="1">
        <f t="shared" si="14"/>
        <v>0.16400000000000003</v>
      </c>
      <c r="R73">
        <v>19.48</v>
      </c>
      <c r="S73" s="42">
        <f t="shared" si="24"/>
        <v>-1.948</v>
      </c>
      <c r="T73" s="1">
        <f t="shared" si="25"/>
        <v>-1.17</v>
      </c>
      <c r="U73">
        <v>80</v>
      </c>
      <c r="V73" s="21">
        <f t="shared" si="26"/>
        <v>5024</v>
      </c>
      <c r="W73">
        <f t="shared" si="30"/>
        <v>0.26623376623376627</v>
      </c>
      <c r="X73">
        <f t="shared" si="27"/>
        <v>2.3337045968348584E-5</v>
      </c>
      <c r="Y73">
        <f t="shared" si="28"/>
        <v>1.1724531894498328E-5</v>
      </c>
      <c r="Z73" s="22">
        <f t="shared" si="16"/>
        <v>11.724531894498329</v>
      </c>
      <c r="AA73" s="22">
        <f t="shared" si="21"/>
        <v>10.020967431195153</v>
      </c>
      <c r="AB73" s="22">
        <f>AA73/117.339</f>
        <v>8.5401847903895156E-2</v>
      </c>
      <c r="AC73">
        <v>30.972899999999999</v>
      </c>
      <c r="AD73">
        <v>77.099999999999994</v>
      </c>
      <c r="AE73">
        <v>720</v>
      </c>
      <c r="AF73">
        <f t="shared" si="29"/>
        <v>23.337045968348583</v>
      </c>
      <c r="AG73">
        <v>8.9642857142857135</v>
      </c>
      <c r="AH73" t="s">
        <v>559</v>
      </c>
      <c r="AI73" t="s">
        <v>561</v>
      </c>
      <c r="AJ73" t="s">
        <v>560</v>
      </c>
      <c r="AK73" s="53">
        <v>0.43868604499462666</v>
      </c>
      <c r="AL73" s="53">
        <v>2.2399999999999998</v>
      </c>
      <c r="AM73" s="53">
        <v>1277.3875</v>
      </c>
    </row>
    <row r="74" spans="1:39" hidden="1" x14ac:dyDescent="0.35">
      <c r="A74" s="2">
        <v>44733</v>
      </c>
      <c r="B74" t="s">
        <v>18</v>
      </c>
      <c r="C74" t="s">
        <v>548</v>
      </c>
      <c r="D74" t="s">
        <v>123</v>
      </c>
      <c r="E74" t="s">
        <v>21</v>
      </c>
      <c r="F74">
        <v>7</v>
      </c>
      <c r="G74" t="s">
        <v>28</v>
      </c>
      <c r="H74" t="s">
        <v>122</v>
      </c>
      <c r="I74" t="str">
        <f t="shared" si="22"/>
        <v>M1DtoH3</v>
      </c>
      <c r="J74" t="s">
        <v>458</v>
      </c>
      <c r="K74" t="s">
        <v>145</v>
      </c>
      <c r="L74" s="1">
        <v>0.85199999999999998</v>
      </c>
      <c r="M74">
        <v>5.73</v>
      </c>
      <c r="N74" s="1">
        <f t="shared" si="23"/>
        <v>-0.57300000000000006</v>
      </c>
      <c r="O74" t="s">
        <v>146</v>
      </c>
      <c r="P74">
        <v>0.67100000000000004</v>
      </c>
      <c r="Q74" s="1">
        <f t="shared" si="14"/>
        <v>0.18099999999999994</v>
      </c>
      <c r="R74">
        <v>19.399999999999999</v>
      </c>
      <c r="S74" s="42">
        <f t="shared" si="24"/>
        <v>-1.94</v>
      </c>
      <c r="T74" s="1">
        <f t="shared" si="25"/>
        <v>-1.367</v>
      </c>
      <c r="U74">
        <v>67.3</v>
      </c>
      <c r="V74" s="21">
        <f t="shared" si="26"/>
        <v>3555.4926500000001</v>
      </c>
      <c r="W74">
        <f t="shared" si="30"/>
        <v>0.26974664679582699</v>
      </c>
      <c r="X74">
        <f t="shared" si="27"/>
        <v>2.3716678409262443E-5</v>
      </c>
      <c r="Y74">
        <f t="shared" si="28"/>
        <v>8.4324475766546308E-6</v>
      </c>
      <c r="Z74" s="22">
        <f t="shared" si="16"/>
        <v>8.4324475766546314</v>
      </c>
      <c r="AA74" s="22">
        <f t="shared" si="21"/>
        <v>6.1685790611957803</v>
      </c>
      <c r="AB74" s="22">
        <f>AA74/277.501</f>
        <v>2.2229033629413159E-2</v>
      </c>
      <c r="AC74">
        <v>30.972899999999999</v>
      </c>
      <c r="AD74" s="36">
        <v>65</v>
      </c>
      <c r="AE74" s="36">
        <v>575</v>
      </c>
      <c r="AF74">
        <f t="shared" si="29"/>
        <v>23.716678409262443</v>
      </c>
      <c r="AG74">
        <v>14.820634920634921</v>
      </c>
      <c r="AH74" t="s">
        <v>559</v>
      </c>
      <c r="AI74" t="s">
        <v>561</v>
      </c>
      <c r="AJ74" t="s">
        <v>560</v>
      </c>
      <c r="AK74" s="53">
        <v>0.43868604499462666</v>
      </c>
      <c r="AL74" s="53">
        <v>2.2399999999999998</v>
      </c>
      <c r="AM74" s="53">
        <v>1277.3875</v>
      </c>
    </row>
    <row r="75" spans="1:39" hidden="1" x14ac:dyDescent="0.35">
      <c r="A75" s="2">
        <v>44733</v>
      </c>
      <c r="B75" t="s">
        <v>18</v>
      </c>
      <c r="C75" t="s">
        <v>548</v>
      </c>
      <c r="D75" t="s">
        <v>123</v>
      </c>
      <c r="E75" t="s">
        <v>21</v>
      </c>
      <c r="F75">
        <v>6</v>
      </c>
      <c r="G75" t="s">
        <v>28</v>
      </c>
      <c r="H75" t="s">
        <v>64</v>
      </c>
      <c r="I75" t="str">
        <f t="shared" si="22"/>
        <v>M1DtoA2</v>
      </c>
      <c r="J75" t="s">
        <v>457</v>
      </c>
      <c r="K75" t="s">
        <v>145</v>
      </c>
      <c r="L75" s="1">
        <v>0.73099999999999998</v>
      </c>
      <c r="M75">
        <v>4.63</v>
      </c>
      <c r="N75" s="1">
        <f t="shared" si="23"/>
        <v>-0.46299999999999997</v>
      </c>
      <c r="O75" t="s">
        <v>146</v>
      </c>
      <c r="P75">
        <v>0.59299999999999997</v>
      </c>
      <c r="Q75" s="1">
        <f t="shared" si="14"/>
        <v>0.13800000000000001</v>
      </c>
      <c r="R75">
        <v>14.09</v>
      </c>
      <c r="S75" s="42">
        <f t="shared" si="24"/>
        <v>-1.409</v>
      </c>
      <c r="T75" s="1">
        <f t="shared" si="25"/>
        <v>-0.94600000000000006</v>
      </c>
      <c r="U75">
        <v>46.05</v>
      </c>
      <c r="V75" s="21">
        <f t="shared" si="26"/>
        <v>1664.6729625</v>
      </c>
      <c r="W75">
        <f t="shared" si="30"/>
        <v>0.23271500843170323</v>
      </c>
      <c r="X75">
        <f t="shared" si="27"/>
        <v>1.9774603727211108E-5</v>
      </c>
      <c r="Y75">
        <f t="shared" si="28"/>
        <v>3.2918248168840057E-6</v>
      </c>
      <c r="Z75" s="22">
        <f t="shared" si="16"/>
        <v>3.2918248168840059</v>
      </c>
      <c r="AA75" s="22">
        <f t="shared" si="21"/>
        <v>3.4797302504059258</v>
      </c>
      <c r="AB75" s="22">
        <f>AA75/277.501</f>
        <v>1.2539523282459978E-2</v>
      </c>
      <c r="AC75">
        <v>30.972899999999999</v>
      </c>
      <c r="AD75" s="36">
        <v>39.299999999999997</v>
      </c>
      <c r="AE75" s="36">
        <v>410</v>
      </c>
      <c r="AF75">
        <f t="shared" si="29"/>
        <v>19.774603727211108</v>
      </c>
      <c r="AG75">
        <v>14.820634920634921</v>
      </c>
      <c r="AH75" t="s">
        <v>559</v>
      </c>
      <c r="AI75" t="s">
        <v>561</v>
      </c>
      <c r="AJ75" t="s">
        <v>560</v>
      </c>
      <c r="AK75" s="53">
        <v>0.43868604499462666</v>
      </c>
      <c r="AL75" s="53">
        <v>2.2399999999999998</v>
      </c>
      <c r="AM75" s="53">
        <v>1277.3875</v>
      </c>
    </row>
    <row r="76" spans="1:39" hidden="1" x14ac:dyDescent="0.35">
      <c r="A76" s="2">
        <v>44733</v>
      </c>
      <c r="B76" t="s">
        <v>18</v>
      </c>
      <c r="C76" t="s">
        <v>548</v>
      </c>
      <c r="D76" t="s">
        <v>133</v>
      </c>
      <c r="E76" t="s">
        <v>46</v>
      </c>
      <c r="F76">
        <v>3</v>
      </c>
      <c r="G76" t="s">
        <v>22</v>
      </c>
      <c r="H76" t="s">
        <v>102</v>
      </c>
      <c r="I76" t="str">
        <f t="shared" si="22"/>
        <v>K1FsaB9</v>
      </c>
      <c r="J76" t="s">
        <v>473</v>
      </c>
      <c r="K76" t="s">
        <v>142</v>
      </c>
      <c r="L76" s="1">
        <v>0.72099999999999997</v>
      </c>
      <c r="M76">
        <v>12.63</v>
      </c>
      <c r="N76" s="1">
        <f t="shared" si="23"/>
        <v>-1.2630000000000001</v>
      </c>
      <c r="O76" t="s">
        <v>100</v>
      </c>
      <c r="P76">
        <v>0.66700000000000004</v>
      </c>
      <c r="Q76" s="1">
        <f t="shared" si="14"/>
        <v>5.3999999999999937E-2</v>
      </c>
      <c r="R76">
        <v>24.69</v>
      </c>
      <c r="S76" s="42">
        <f t="shared" si="24"/>
        <v>-2.4690000000000003</v>
      </c>
      <c r="T76" s="1">
        <f t="shared" si="25"/>
        <v>-1.2060000000000002</v>
      </c>
      <c r="U76">
        <v>51.75</v>
      </c>
      <c r="V76" s="21">
        <f t="shared" si="26"/>
        <v>2102.2790625000002</v>
      </c>
      <c r="W76">
        <f t="shared" si="30"/>
        <v>8.0959520239879956E-2</v>
      </c>
      <c r="X76">
        <f t="shared" si="27"/>
        <v>5.3904469734432372E-6</v>
      </c>
      <c r="Y76">
        <f t="shared" si="28"/>
        <v>1.1332223809786211E-6</v>
      </c>
      <c r="Z76" s="22">
        <f t="shared" si="16"/>
        <v>1.133222380978621</v>
      </c>
      <c r="AA76" s="22">
        <f t="shared" si="21"/>
        <v>0.93965371557099575</v>
      </c>
      <c r="AB76" s="22">
        <f>AA76/3.73178</f>
        <v>0.25179772536724987</v>
      </c>
      <c r="AC76">
        <v>30.972899999999999</v>
      </c>
      <c r="AD76">
        <v>12.1</v>
      </c>
      <c r="AE76">
        <v>290</v>
      </c>
      <c r="AF76">
        <f t="shared" si="29"/>
        <v>5.390446973443237</v>
      </c>
      <c r="AG76">
        <v>8.9642857142857135</v>
      </c>
      <c r="AH76" t="s">
        <v>557</v>
      </c>
      <c r="AI76" t="s">
        <v>558</v>
      </c>
      <c r="AJ76" t="s">
        <v>562</v>
      </c>
      <c r="AK76" s="53">
        <v>0.43868604499462666</v>
      </c>
      <c r="AL76" s="53">
        <v>2.2399999999999998</v>
      </c>
      <c r="AM76" s="53">
        <v>1277.3875</v>
      </c>
    </row>
    <row r="77" spans="1:39" hidden="1" x14ac:dyDescent="0.35">
      <c r="A77" s="2">
        <v>44733</v>
      </c>
      <c r="B77" t="s">
        <v>18</v>
      </c>
      <c r="C77" t="s">
        <v>548</v>
      </c>
      <c r="D77" t="s">
        <v>133</v>
      </c>
      <c r="E77" t="s">
        <v>46</v>
      </c>
      <c r="F77">
        <v>11</v>
      </c>
      <c r="G77" t="s">
        <v>22</v>
      </c>
      <c r="H77" t="s">
        <v>93</v>
      </c>
      <c r="I77" t="str">
        <f t="shared" si="22"/>
        <v>K1FsaH9</v>
      </c>
      <c r="J77" t="s">
        <v>474</v>
      </c>
      <c r="K77" t="s">
        <v>143</v>
      </c>
      <c r="L77" s="1">
        <v>0.72499999999999998</v>
      </c>
      <c r="M77">
        <v>10.73</v>
      </c>
      <c r="N77" s="1">
        <f t="shared" si="23"/>
        <v>-1.073</v>
      </c>
      <c r="O77" t="s">
        <v>144</v>
      </c>
      <c r="P77">
        <v>0.72</v>
      </c>
      <c r="Q77" s="1">
        <f t="shared" si="14"/>
        <v>5.0000000000000044E-3</v>
      </c>
      <c r="R77">
        <v>21.32</v>
      </c>
      <c r="S77" s="42">
        <f t="shared" si="24"/>
        <v>-2.1320000000000001</v>
      </c>
      <c r="T77" s="1">
        <f t="shared" si="25"/>
        <v>-1.0590000000000002</v>
      </c>
      <c r="U77">
        <v>30.6</v>
      </c>
      <c r="V77" s="21">
        <f t="shared" si="26"/>
        <v>735.04260000000011</v>
      </c>
      <c r="W77">
        <f t="shared" si="30"/>
        <v>6.944444444444451E-3</v>
      </c>
      <c r="X77">
        <f t="shared" si="27"/>
        <v>2.6218191642376052E-7</v>
      </c>
      <c r="Y77">
        <f t="shared" si="28"/>
        <v>1.9271487752110366E-8</v>
      </c>
      <c r="Z77" s="22">
        <f t="shared" si="16"/>
        <v>1.9271487752110367E-2</v>
      </c>
      <c r="AA77" s="22">
        <f t="shared" si="21"/>
        <v>1.8197816574230752E-2</v>
      </c>
      <c r="AB77" s="22">
        <f>AA77/3.73178</f>
        <v>4.8764441028760408E-3</v>
      </c>
      <c r="AC77">
        <v>30.972899999999999</v>
      </c>
      <c r="AD77">
        <v>27</v>
      </c>
      <c r="AE77">
        <v>244</v>
      </c>
      <c r="AF77">
        <f t="shared" si="29"/>
        <v>0.26218191642376054</v>
      </c>
      <c r="AG77">
        <v>8.9642857142857135</v>
      </c>
      <c r="AH77" t="s">
        <v>557</v>
      </c>
      <c r="AI77" t="s">
        <v>558</v>
      </c>
      <c r="AJ77" t="s">
        <v>562</v>
      </c>
      <c r="AK77" s="53">
        <v>0.43868604499462666</v>
      </c>
      <c r="AL77" s="53">
        <v>2.2399999999999998</v>
      </c>
      <c r="AM77" s="53">
        <v>1277.3875</v>
      </c>
    </row>
    <row r="78" spans="1:39" hidden="1" x14ac:dyDescent="0.35">
      <c r="A78" s="2">
        <v>44733</v>
      </c>
      <c r="B78" t="s">
        <v>18</v>
      </c>
      <c r="C78" t="s">
        <v>548</v>
      </c>
      <c r="D78" t="s">
        <v>133</v>
      </c>
      <c r="E78" t="s">
        <v>46</v>
      </c>
      <c r="F78">
        <v>16</v>
      </c>
      <c r="G78" t="s">
        <v>33</v>
      </c>
      <c r="H78" t="s">
        <v>89</v>
      </c>
      <c r="I78" t="str">
        <f t="shared" si="22"/>
        <v>K1HmaD9</v>
      </c>
      <c r="J78" t="s">
        <v>478</v>
      </c>
      <c r="K78" t="s">
        <v>143</v>
      </c>
      <c r="L78" s="1">
        <v>0.60099999999999998</v>
      </c>
      <c r="M78">
        <v>10.23</v>
      </c>
      <c r="N78" s="1">
        <f t="shared" si="23"/>
        <v>-1.0230000000000001</v>
      </c>
      <c r="O78" t="s">
        <v>144</v>
      </c>
      <c r="P78">
        <v>0.48</v>
      </c>
      <c r="Q78" s="1">
        <f t="shared" si="14"/>
        <v>0.121</v>
      </c>
      <c r="R78">
        <v>16.63</v>
      </c>
      <c r="S78" s="42">
        <f t="shared" si="24"/>
        <v>-1.6629999999999998</v>
      </c>
      <c r="T78" s="1">
        <f t="shared" si="25"/>
        <v>-0.63999999999999968</v>
      </c>
      <c r="U78">
        <v>75.5</v>
      </c>
      <c r="V78" s="21">
        <f t="shared" si="26"/>
        <v>4474.69625</v>
      </c>
      <c r="W78">
        <f t="shared" si="30"/>
        <v>0.25208333333333333</v>
      </c>
      <c r="X78">
        <f t="shared" si="27"/>
        <v>2.1819650455845848E-5</v>
      </c>
      <c r="Y78">
        <f t="shared" si="28"/>
        <v>9.7636308071084198E-6</v>
      </c>
      <c r="Z78" s="22">
        <f t="shared" si="16"/>
        <v>9.7636308071084201</v>
      </c>
      <c r="AA78" s="22">
        <f t="shared" si="21"/>
        <v>15.255673136106914</v>
      </c>
      <c r="AB78" s="22">
        <f>AA78/28.70035</f>
        <v>0.53155007294708645</v>
      </c>
      <c r="AC78">
        <v>30.972899999999999</v>
      </c>
      <c r="AD78">
        <v>70.599999999999994</v>
      </c>
      <c r="AE78">
        <v>700</v>
      </c>
      <c r="AF78">
        <f t="shared" si="29"/>
        <v>21.819650455845849</v>
      </c>
      <c r="AG78">
        <v>8.9642857142857135</v>
      </c>
      <c r="AH78" t="s">
        <v>559</v>
      </c>
      <c r="AI78" t="s">
        <v>561</v>
      </c>
      <c r="AJ78" t="s">
        <v>560</v>
      </c>
      <c r="AK78" s="53">
        <v>0.43868604499462666</v>
      </c>
      <c r="AL78" s="53">
        <v>2.2399999999999998</v>
      </c>
      <c r="AM78" s="53">
        <v>1277.3875</v>
      </c>
    </row>
    <row r="79" spans="1:39" hidden="1" x14ac:dyDescent="0.35">
      <c r="A79" s="2">
        <v>44733</v>
      </c>
      <c r="B79" t="s">
        <v>18</v>
      </c>
      <c r="C79" t="s">
        <v>548</v>
      </c>
      <c r="D79" t="s">
        <v>133</v>
      </c>
      <c r="E79" t="s">
        <v>46</v>
      </c>
      <c r="F79">
        <v>8</v>
      </c>
      <c r="G79" t="s">
        <v>33</v>
      </c>
      <c r="H79" t="s">
        <v>54</v>
      </c>
      <c r="I79" t="str">
        <f t="shared" si="22"/>
        <v>K1HmaA6</v>
      </c>
      <c r="J79" t="s">
        <v>477</v>
      </c>
      <c r="K79" t="s">
        <v>142</v>
      </c>
      <c r="L79" s="1">
        <v>0.72699999999999998</v>
      </c>
      <c r="M79">
        <v>4.7300000000000004</v>
      </c>
      <c r="N79" s="1">
        <f t="shared" si="23"/>
        <v>-0.47300000000000003</v>
      </c>
      <c r="O79" t="s">
        <v>100</v>
      </c>
      <c r="P79">
        <v>0.57199999999999995</v>
      </c>
      <c r="Q79" s="1">
        <f t="shared" si="14"/>
        <v>0.15500000000000003</v>
      </c>
      <c r="R79">
        <v>14.24</v>
      </c>
      <c r="S79" s="42">
        <f t="shared" si="24"/>
        <v>-1.4239999999999999</v>
      </c>
      <c r="T79" s="1">
        <f t="shared" si="25"/>
        <v>-0.95099999999999985</v>
      </c>
      <c r="U79">
        <v>83.9</v>
      </c>
      <c r="V79" s="21">
        <f t="shared" si="26"/>
        <v>5525.7798500000008</v>
      </c>
      <c r="W79">
        <f t="shared" si="30"/>
        <v>0.27097902097902105</v>
      </c>
      <c r="X79">
        <f t="shared" si="27"/>
        <v>2.3850131087502592E-5</v>
      </c>
      <c r="Y79">
        <f t="shared" si="28"/>
        <v>1.3179057378318043E-5</v>
      </c>
      <c r="Z79" s="22">
        <f t="shared" si="16"/>
        <v>13.179057378318044</v>
      </c>
      <c r="AA79" s="22">
        <f t="shared" si="21"/>
        <v>13.858104498757147</v>
      </c>
      <c r="AB79" s="22">
        <f>AA79/28.70035</f>
        <v>0.48285489545448562</v>
      </c>
      <c r="AC79">
        <v>30.972899999999999</v>
      </c>
      <c r="AD79">
        <v>74.8</v>
      </c>
      <c r="AE79">
        <v>670</v>
      </c>
      <c r="AF79">
        <f t="shared" si="29"/>
        <v>23.850131087502593</v>
      </c>
      <c r="AG79">
        <v>8.9642857142857135</v>
      </c>
      <c r="AH79" t="s">
        <v>559</v>
      </c>
      <c r="AI79" t="s">
        <v>561</v>
      </c>
      <c r="AJ79" t="s">
        <v>560</v>
      </c>
      <c r="AK79" s="53">
        <v>0.43868604499462666</v>
      </c>
      <c r="AL79" s="53">
        <v>2.2399999999999998</v>
      </c>
      <c r="AM79" s="53">
        <v>1277.3875</v>
      </c>
    </row>
    <row r="80" spans="1:39" hidden="1" x14ac:dyDescent="0.35">
      <c r="A80" s="2">
        <v>44733</v>
      </c>
      <c r="B80" t="s">
        <v>18</v>
      </c>
      <c r="C80" t="s">
        <v>548</v>
      </c>
      <c r="D80" t="s">
        <v>133</v>
      </c>
      <c r="E80" t="s">
        <v>46</v>
      </c>
      <c r="F80">
        <v>5</v>
      </c>
      <c r="G80" t="s">
        <v>33</v>
      </c>
      <c r="H80" t="s">
        <v>64</v>
      </c>
      <c r="I80" t="str">
        <f t="shared" si="22"/>
        <v>K1HmaA2</v>
      </c>
      <c r="J80" t="s">
        <v>476</v>
      </c>
      <c r="K80" t="s">
        <v>142</v>
      </c>
      <c r="L80" s="1">
        <v>0.55800000000000005</v>
      </c>
      <c r="M80">
        <v>10.24</v>
      </c>
      <c r="N80" s="1">
        <f t="shared" si="23"/>
        <v>-1.024</v>
      </c>
      <c r="O80" t="s">
        <v>100</v>
      </c>
      <c r="P80">
        <v>0.495</v>
      </c>
      <c r="Q80" s="1">
        <f t="shared" si="14"/>
        <v>6.3000000000000056E-2</v>
      </c>
      <c r="R80">
        <v>16.21</v>
      </c>
      <c r="S80" s="42">
        <f t="shared" si="24"/>
        <v>-1.621</v>
      </c>
      <c r="T80" s="1">
        <f t="shared" si="25"/>
        <v>-0.59699999999999998</v>
      </c>
      <c r="U80">
        <v>75.099999999999994</v>
      </c>
      <c r="V80" s="21">
        <f t="shared" si="26"/>
        <v>4427.4078499999996</v>
      </c>
      <c r="W80">
        <f t="shared" si="30"/>
        <v>0.1272727272727274</v>
      </c>
      <c r="X80">
        <f t="shared" si="27"/>
        <v>9.4075422594503465E-6</v>
      </c>
      <c r="Y80">
        <f t="shared" si="28"/>
        <v>4.1651026448697199E-6</v>
      </c>
      <c r="Z80" s="22">
        <f t="shared" si="16"/>
        <v>4.1651026448697195</v>
      </c>
      <c r="AA80" s="22">
        <f t="shared" si="21"/>
        <v>6.9767213481904848</v>
      </c>
      <c r="AB80" s="22">
        <f>AA80/28.70035</f>
        <v>0.2430883716815469</v>
      </c>
      <c r="AC80">
        <v>30.972899999999999</v>
      </c>
      <c r="AD80">
        <v>56.6</v>
      </c>
      <c r="AE80">
        <v>445</v>
      </c>
      <c r="AF80">
        <f t="shared" si="29"/>
        <v>9.4075422594503468</v>
      </c>
      <c r="AG80">
        <v>8.9642857142857135</v>
      </c>
      <c r="AH80" t="s">
        <v>559</v>
      </c>
      <c r="AI80" t="s">
        <v>561</v>
      </c>
      <c r="AJ80" t="s">
        <v>560</v>
      </c>
      <c r="AK80" s="53">
        <v>0.43868604499462666</v>
      </c>
      <c r="AL80" s="53">
        <v>2.2399999999999998</v>
      </c>
      <c r="AM80" s="53">
        <v>1277.3875</v>
      </c>
    </row>
    <row r="81" spans="1:39" hidden="1" x14ac:dyDescent="0.35">
      <c r="A81" s="2">
        <v>44733</v>
      </c>
      <c r="B81" t="s">
        <v>18</v>
      </c>
      <c r="C81" t="s">
        <v>548</v>
      </c>
      <c r="D81" t="s">
        <v>123</v>
      </c>
      <c r="E81" t="s">
        <v>21</v>
      </c>
      <c r="F81">
        <v>8</v>
      </c>
      <c r="G81" t="s">
        <v>33</v>
      </c>
      <c r="H81" t="s">
        <v>97</v>
      </c>
      <c r="I81" t="str">
        <f t="shared" si="22"/>
        <v>M1HmaJ1</v>
      </c>
      <c r="J81" t="s">
        <v>462</v>
      </c>
      <c r="K81" t="s">
        <v>145</v>
      </c>
      <c r="L81" s="1">
        <v>0.71699999999999997</v>
      </c>
      <c r="M81">
        <v>4.55</v>
      </c>
      <c r="N81" s="1">
        <f t="shared" si="23"/>
        <v>-0.45499999999999996</v>
      </c>
      <c r="O81" t="s">
        <v>146</v>
      </c>
      <c r="P81">
        <v>0.56799999999999995</v>
      </c>
      <c r="Q81" s="1">
        <f t="shared" si="14"/>
        <v>0.14900000000000002</v>
      </c>
      <c r="R81">
        <v>12.65</v>
      </c>
      <c r="S81" s="42">
        <f t="shared" si="24"/>
        <v>-1.2650000000000001</v>
      </c>
      <c r="T81" s="1">
        <f t="shared" si="25"/>
        <v>-0.81000000000000016</v>
      </c>
      <c r="U81">
        <v>70.599999999999994</v>
      </c>
      <c r="V81" s="21">
        <f t="shared" si="26"/>
        <v>3912.7225999999991</v>
      </c>
      <c r="W81">
        <f t="shared" si="30"/>
        <v>0.26232394366197187</v>
      </c>
      <c r="X81">
        <f t="shared" si="27"/>
        <v>2.2915875629208857E-5</v>
      </c>
      <c r="Y81">
        <f t="shared" si="28"/>
        <v>8.96634644731947E-6</v>
      </c>
      <c r="Z81" s="22">
        <f t="shared" si="16"/>
        <v>8.9663464473194701</v>
      </c>
      <c r="AA81" s="22">
        <f t="shared" si="21"/>
        <v>11.06956351520922</v>
      </c>
      <c r="AB81" s="22">
        <f>AA81/199.418</f>
        <v>5.5509349783917299E-2</v>
      </c>
      <c r="AC81">
        <v>30.972899999999999</v>
      </c>
      <c r="AD81" s="36">
        <v>59.2</v>
      </c>
      <c r="AE81" s="36">
        <v>370</v>
      </c>
      <c r="AF81">
        <f t="shared" si="29"/>
        <v>22.915875629208855</v>
      </c>
      <c r="AG81">
        <v>14.820634920634921</v>
      </c>
      <c r="AH81" t="s">
        <v>559</v>
      </c>
      <c r="AI81" t="s">
        <v>561</v>
      </c>
      <c r="AJ81" t="s">
        <v>560</v>
      </c>
      <c r="AK81" s="53">
        <v>0.43868604499462666</v>
      </c>
      <c r="AL81" s="53">
        <v>2.2399999999999998</v>
      </c>
      <c r="AM81" s="53">
        <v>1277.3875</v>
      </c>
    </row>
    <row r="82" spans="1:39" hidden="1" x14ac:dyDescent="0.35">
      <c r="A82" s="2">
        <v>44733</v>
      </c>
      <c r="B82" t="s">
        <v>18</v>
      </c>
      <c r="C82" t="s">
        <v>548</v>
      </c>
      <c r="D82" t="s">
        <v>123</v>
      </c>
      <c r="E82" t="s">
        <v>21</v>
      </c>
      <c r="F82">
        <v>5</v>
      </c>
      <c r="G82" t="s">
        <v>26</v>
      </c>
      <c r="H82" t="s">
        <v>92</v>
      </c>
      <c r="I82" t="str">
        <f t="shared" si="22"/>
        <v>M1MlaC6</v>
      </c>
      <c r="J82" t="s">
        <v>463</v>
      </c>
      <c r="K82" t="s">
        <v>145</v>
      </c>
      <c r="L82" s="1">
        <v>0.67900000000000005</v>
      </c>
      <c r="M82">
        <v>4.5199999999999996</v>
      </c>
      <c r="N82" s="1">
        <f t="shared" si="23"/>
        <v>-0.45199999999999996</v>
      </c>
      <c r="O82" t="s">
        <v>146</v>
      </c>
      <c r="P82">
        <v>0.53800000000000003</v>
      </c>
      <c r="Q82" s="1">
        <f t="shared" si="14"/>
        <v>0.14100000000000001</v>
      </c>
      <c r="R82">
        <v>14.83</v>
      </c>
      <c r="S82" s="42">
        <f t="shared" si="24"/>
        <v>-1.4830000000000001</v>
      </c>
      <c r="T82" s="1">
        <f t="shared" si="25"/>
        <v>-1.0310000000000001</v>
      </c>
      <c r="U82">
        <v>39.85</v>
      </c>
      <c r="V82" s="21">
        <f t="shared" si="26"/>
        <v>1246.5976625000001</v>
      </c>
      <c r="W82">
        <f t="shared" si="30"/>
        <v>0.26208178438661711</v>
      </c>
      <c r="X82">
        <f t="shared" si="27"/>
        <v>2.2889837404745431E-5</v>
      </c>
      <c r="Y82">
        <f t="shared" si="28"/>
        <v>2.8534417803760725E-6</v>
      </c>
      <c r="Z82" s="22">
        <f t="shared" si="16"/>
        <v>2.8534417803760723</v>
      </c>
      <c r="AA82" s="22">
        <f t="shared" si="21"/>
        <v>2.7676447918293618</v>
      </c>
      <c r="AB82" s="22">
        <f>AA82/23.35876</f>
        <v>0.11848423425855489</v>
      </c>
      <c r="AC82">
        <v>30.972899999999999</v>
      </c>
      <c r="AD82" s="36">
        <v>37.4</v>
      </c>
      <c r="AE82" s="36">
        <v>677</v>
      </c>
      <c r="AF82">
        <f t="shared" si="29"/>
        <v>22.889837404745432</v>
      </c>
      <c r="AG82">
        <v>14.820634920634921</v>
      </c>
      <c r="AH82" t="s">
        <v>559</v>
      </c>
      <c r="AI82" t="s">
        <v>558</v>
      </c>
      <c r="AJ82" t="s">
        <v>560</v>
      </c>
      <c r="AK82" s="53">
        <v>0.43868604499462666</v>
      </c>
      <c r="AL82" s="53">
        <v>2.2399999999999998</v>
      </c>
      <c r="AM82" s="53">
        <v>1277.3875</v>
      </c>
    </row>
    <row r="83" spans="1:39" hidden="1" x14ac:dyDescent="0.35">
      <c r="A83" s="2">
        <v>44733</v>
      </c>
      <c r="B83" t="s">
        <v>18</v>
      </c>
      <c r="C83" t="s">
        <v>548</v>
      </c>
      <c r="D83" t="s">
        <v>133</v>
      </c>
      <c r="E83" t="s">
        <v>21</v>
      </c>
      <c r="F83">
        <v>10</v>
      </c>
      <c r="G83" t="s">
        <v>26</v>
      </c>
      <c r="H83" t="s">
        <v>82</v>
      </c>
      <c r="I83" t="str">
        <f t="shared" si="22"/>
        <v>K1MlaH7</v>
      </c>
      <c r="J83" t="s">
        <v>479</v>
      </c>
      <c r="K83" t="s">
        <v>143</v>
      </c>
      <c r="L83" s="1">
        <v>0.67100000000000004</v>
      </c>
      <c r="M83">
        <v>3.92</v>
      </c>
      <c r="N83" s="1">
        <f t="shared" si="23"/>
        <v>-0.39200000000000002</v>
      </c>
      <c r="O83" t="s">
        <v>144</v>
      </c>
      <c r="P83">
        <v>0.71199999999999997</v>
      </c>
      <c r="Q83" s="1">
        <f t="shared" si="14"/>
        <v>-4.0999999999999925E-2</v>
      </c>
      <c r="R83">
        <v>12.08</v>
      </c>
      <c r="S83" s="42">
        <f t="shared" si="24"/>
        <v>-1.208</v>
      </c>
      <c r="T83" s="1">
        <f t="shared" si="25"/>
        <v>-0.81599999999999995</v>
      </c>
      <c r="U83">
        <v>38.4</v>
      </c>
      <c r="V83" s="21">
        <f t="shared" si="26"/>
        <v>1157.5296000000001</v>
      </c>
      <c r="W83">
        <f>(P83-L83)/L83</f>
        <v>6.1102831594634761E-2</v>
      </c>
      <c r="X83">
        <f t="shared" si="27"/>
        <v>3.8123122682728619E-6</v>
      </c>
      <c r="Y83">
        <f t="shared" si="28"/>
        <v>4.4128642949689787E-7</v>
      </c>
      <c r="Z83" s="22">
        <f t="shared" si="16"/>
        <v>0.44128642949689789</v>
      </c>
      <c r="AA83" s="22">
        <f t="shared" si="21"/>
        <v>0.54079219301090431</v>
      </c>
      <c r="AB83" s="22">
        <f>AA83/23.35876</f>
        <v>2.3151579664798316E-2</v>
      </c>
      <c r="AC83">
        <v>30.972899999999999</v>
      </c>
      <c r="AD83">
        <v>31</v>
      </c>
      <c r="AE83">
        <v>390</v>
      </c>
      <c r="AF83">
        <f t="shared" si="29"/>
        <v>3.8123122682728621</v>
      </c>
      <c r="AG83">
        <v>8.9642857142857135</v>
      </c>
      <c r="AH83" t="s">
        <v>559</v>
      </c>
      <c r="AI83" t="s">
        <v>558</v>
      </c>
      <c r="AJ83" t="s">
        <v>560</v>
      </c>
      <c r="AK83" s="53">
        <v>0.43868604499462666</v>
      </c>
      <c r="AL83" s="53">
        <v>2.2399999999999998</v>
      </c>
      <c r="AM83" s="53">
        <v>1277.3875</v>
      </c>
    </row>
    <row r="84" spans="1:39" hidden="1" x14ac:dyDescent="0.35">
      <c r="A84" s="2">
        <v>44733</v>
      </c>
      <c r="B84" t="s">
        <v>18</v>
      </c>
      <c r="C84" t="s">
        <v>548</v>
      </c>
      <c r="D84" t="s">
        <v>133</v>
      </c>
      <c r="E84" t="s">
        <v>46</v>
      </c>
      <c r="F84">
        <v>13</v>
      </c>
      <c r="G84" t="s">
        <v>41</v>
      </c>
      <c r="H84" t="s">
        <v>136</v>
      </c>
      <c r="I84" t="str">
        <f t="shared" si="22"/>
        <v>K1MluD7</v>
      </c>
      <c r="J84" t="s">
        <v>480</v>
      </c>
      <c r="K84" t="s">
        <v>143</v>
      </c>
      <c r="L84" s="1">
        <v>0.99</v>
      </c>
      <c r="M84">
        <v>10.8</v>
      </c>
      <c r="N84" s="1">
        <f t="shared" si="23"/>
        <v>-1.08</v>
      </c>
      <c r="O84" t="s">
        <v>144</v>
      </c>
      <c r="P84">
        <v>0.83599999999999997</v>
      </c>
      <c r="Q84" s="1">
        <f t="shared" si="14"/>
        <v>0.15400000000000003</v>
      </c>
      <c r="R84">
        <v>17.52</v>
      </c>
      <c r="S84" s="42">
        <f t="shared" si="24"/>
        <v>-1.752</v>
      </c>
      <c r="T84" s="1">
        <f t="shared" si="25"/>
        <v>-0.67199999999999993</v>
      </c>
      <c r="U84">
        <v>131.5</v>
      </c>
      <c r="V84" s="21">
        <f t="shared" si="26"/>
        <v>13574.41625</v>
      </c>
      <c r="W84">
        <f>(L84-P84)/P84</f>
        <v>0.18421052631578952</v>
      </c>
      <c r="X84">
        <f t="shared" si="27"/>
        <v>1.4830269431301109E-5</v>
      </c>
      <c r="Y84">
        <f t="shared" si="28"/>
        <v>2.0131225036013205E-5</v>
      </c>
      <c r="Z84" s="22">
        <f t="shared" si="16"/>
        <v>20.131225036013205</v>
      </c>
      <c r="AA84" s="22">
        <f t="shared" si="21"/>
        <v>29.957180113114891</v>
      </c>
      <c r="AB84" s="22">
        <f>AA84/184.3081</f>
        <v>0.16253859766941817</v>
      </c>
      <c r="AC84">
        <v>30.972899999999999</v>
      </c>
      <c r="AD84">
        <v>136.30000000000001</v>
      </c>
      <c r="AE84">
        <v>832</v>
      </c>
      <c r="AF84">
        <f t="shared" si="29"/>
        <v>14.83026943130111</v>
      </c>
      <c r="AG84">
        <v>8.9642857142857135</v>
      </c>
      <c r="AH84" t="s">
        <v>559</v>
      </c>
      <c r="AI84" t="s">
        <v>558</v>
      </c>
      <c r="AJ84" t="s">
        <v>562</v>
      </c>
      <c r="AK84" s="53">
        <v>0.43868604499462666</v>
      </c>
      <c r="AL84" s="53">
        <v>2.2399999999999998</v>
      </c>
      <c r="AM84" s="53">
        <v>1277.3875</v>
      </c>
    </row>
    <row r="85" spans="1:39" hidden="1" x14ac:dyDescent="0.35">
      <c r="A85" s="2">
        <v>44733</v>
      </c>
      <c r="B85" t="s">
        <v>18</v>
      </c>
      <c r="C85" t="s">
        <v>548</v>
      </c>
      <c r="D85" t="s">
        <v>133</v>
      </c>
      <c r="E85" t="s">
        <v>46</v>
      </c>
      <c r="F85">
        <v>6</v>
      </c>
      <c r="G85" t="s">
        <v>29</v>
      </c>
      <c r="H85" t="s">
        <v>52</v>
      </c>
      <c r="I85" t="str">
        <f t="shared" si="22"/>
        <v>K1PafF9</v>
      </c>
      <c r="J85" t="s">
        <v>481</v>
      </c>
      <c r="K85" t="s">
        <v>142</v>
      </c>
      <c r="L85" s="1">
        <v>0.60299999999999998</v>
      </c>
      <c r="M85">
        <v>10.130000000000001</v>
      </c>
      <c r="N85" s="1">
        <f t="shared" si="23"/>
        <v>-1.0130000000000001</v>
      </c>
      <c r="O85" t="s">
        <v>100</v>
      </c>
      <c r="P85">
        <v>0.42799999999999999</v>
      </c>
      <c r="Q85" s="1">
        <f t="shared" si="14"/>
        <v>0.17499999999999999</v>
      </c>
      <c r="R85">
        <v>25.86</v>
      </c>
      <c r="S85" s="42">
        <f t="shared" si="24"/>
        <v>-2.5859999999999999</v>
      </c>
      <c r="T85" s="1">
        <f t="shared" si="25"/>
        <v>-1.5729999999999997</v>
      </c>
      <c r="U85">
        <v>93.95</v>
      </c>
      <c r="V85" s="21">
        <f t="shared" si="26"/>
        <v>6928.8829625000008</v>
      </c>
      <c r="W85">
        <f>(L85-P85)/P85</f>
        <v>0.40887850467289716</v>
      </c>
      <c r="X85">
        <f t="shared" si="27"/>
        <v>3.9574872073350732E-5</v>
      </c>
      <c r="Y85">
        <f t="shared" si="28"/>
        <v>2.7420965685215697E-5</v>
      </c>
      <c r="Z85" s="22">
        <f t="shared" si="16"/>
        <v>27.420965685215698</v>
      </c>
      <c r="AA85" s="22">
        <f t="shared" si="21"/>
        <v>17.432273162883472</v>
      </c>
      <c r="AB85" s="22">
        <f>AA85/44.9496</f>
        <v>0.38781820445306464</v>
      </c>
      <c r="AC85">
        <v>30.972899999999999</v>
      </c>
      <c r="AD85">
        <v>79.7</v>
      </c>
      <c r="AE85">
        <v>858</v>
      </c>
      <c r="AF85">
        <f t="shared" si="29"/>
        <v>39.574872073350733</v>
      </c>
      <c r="AG85">
        <v>8.9642857142857135</v>
      </c>
      <c r="AH85" t="s">
        <v>557</v>
      </c>
      <c r="AI85" t="s">
        <v>558</v>
      </c>
      <c r="AJ85" t="s">
        <v>562</v>
      </c>
      <c r="AK85" s="53">
        <v>0.43868604499462666</v>
      </c>
      <c r="AL85" s="53">
        <v>2.2399999999999998</v>
      </c>
      <c r="AM85" s="53">
        <v>1277.3875</v>
      </c>
    </row>
    <row r="86" spans="1:39" hidden="1" x14ac:dyDescent="0.35">
      <c r="A86" s="2">
        <v>44733</v>
      </c>
      <c r="B86" t="s">
        <v>18</v>
      </c>
      <c r="C86" t="s">
        <v>548</v>
      </c>
      <c r="D86" t="s">
        <v>123</v>
      </c>
      <c r="E86" t="s">
        <v>21</v>
      </c>
      <c r="F86">
        <v>3</v>
      </c>
      <c r="G86" t="s">
        <v>29</v>
      </c>
      <c r="H86" t="s">
        <v>124</v>
      </c>
      <c r="I86" t="str">
        <f t="shared" si="22"/>
        <v>M1PafJ5</v>
      </c>
      <c r="J86" t="s">
        <v>465</v>
      </c>
      <c r="K86" t="s">
        <v>145</v>
      </c>
      <c r="L86" s="1">
        <v>0.75600000000000001</v>
      </c>
      <c r="M86">
        <v>2.84</v>
      </c>
      <c r="N86" s="1">
        <f t="shared" si="23"/>
        <v>-0.28399999999999997</v>
      </c>
      <c r="O86" t="s">
        <v>146</v>
      </c>
      <c r="P86">
        <v>0.58699999999999997</v>
      </c>
      <c r="Q86" s="1">
        <f t="shared" si="14"/>
        <v>0.16900000000000004</v>
      </c>
      <c r="R86">
        <v>19.77</v>
      </c>
      <c r="S86" s="42">
        <f t="shared" si="24"/>
        <v>-1.9769999999999999</v>
      </c>
      <c r="T86" s="1">
        <f t="shared" si="25"/>
        <v>-1.6929999999999998</v>
      </c>
      <c r="U86">
        <v>69.05</v>
      </c>
      <c r="V86" s="21">
        <f t="shared" si="26"/>
        <v>3742.8034624999996</v>
      </c>
      <c r="W86">
        <f>(L86-P86)/P86</f>
        <v>0.28790459965928455</v>
      </c>
      <c r="X86">
        <f t="shared" si="27"/>
        <v>2.5696974416167819E-5</v>
      </c>
      <c r="Y86">
        <f t="shared" si="28"/>
        <v>9.6178724820606821E-6</v>
      </c>
      <c r="Z86" s="22">
        <f t="shared" si="16"/>
        <v>9.6178724820606813</v>
      </c>
      <c r="AA86" s="22">
        <f t="shared" si="21"/>
        <v>5.6809642540228484</v>
      </c>
      <c r="AB86" s="22">
        <f>AA86/49.9446</f>
        <v>0.11374531488935437</v>
      </c>
      <c r="AC86">
        <v>30.972899999999999</v>
      </c>
      <c r="AD86" s="36">
        <v>55.9</v>
      </c>
      <c r="AE86" s="36">
        <v>590</v>
      </c>
      <c r="AF86">
        <f t="shared" si="29"/>
        <v>25.696974416167819</v>
      </c>
      <c r="AG86">
        <v>14.820634920634921</v>
      </c>
      <c r="AH86" t="s">
        <v>557</v>
      </c>
      <c r="AI86" t="s">
        <v>558</v>
      </c>
      <c r="AJ86" t="s">
        <v>562</v>
      </c>
      <c r="AK86" s="53">
        <v>0.43868604499462666</v>
      </c>
      <c r="AL86" s="53">
        <v>2.2399999999999998</v>
      </c>
      <c r="AM86" s="53">
        <v>1277.3875</v>
      </c>
    </row>
    <row r="87" spans="1:39" hidden="1" x14ac:dyDescent="0.35">
      <c r="A87" s="2">
        <v>44733</v>
      </c>
      <c r="B87" t="s">
        <v>18</v>
      </c>
      <c r="C87" t="s">
        <v>548</v>
      </c>
      <c r="D87" t="s">
        <v>133</v>
      </c>
      <c r="E87" t="s">
        <v>46</v>
      </c>
      <c r="F87">
        <v>12</v>
      </c>
      <c r="G87" t="s">
        <v>37</v>
      </c>
      <c r="H87" t="s">
        <v>98</v>
      </c>
      <c r="I87" t="str">
        <f t="shared" si="22"/>
        <v>K1PfaI6</v>
      </c>
      <c r="J87" t="s">
        <v>482</v>
      </c>
      <c r="K87" t="s">
        <v>143</v>
      </c>
      <c r="L87" s="1">
        <v>0.72199999999999998</v>
      </c>
      <c r="M87">
        <v>10.53</v>
      </c>
      <c r="N87" s="1">
        <f t="shared" si="23"/>
        <v>-1.0529999999999999</v>
      </c>
      <c r="O87" t="s">
        <v>144</v>
      </c>
      <c r="P87">
        <v>0.69499999999999995</v>
      </c>
      <c r="Q87" s="1">
        <f t="shared" si="14"/>
        <v>2.7000000000000024E-2</v>
      </c>
      <c r="R87">
        <v>20.86</v>
      </c>
      <c r="S87" s="42">
        <f t="shared" si="24"/>
        <v>-2.0859999999999999</v>
      </c>
      <c r="T87" s="1">
        <f t="shared" si="25"/>
        <v>-1.0329999999999999</v>
      </c>
      <c r="U87">
        <v>57.95</v>
      </c>
      <c r="V87" s="21">
        <f t="shared" si="26"/>
        <v>2636.1889625000003</v>
      </c>
      <c r="W87">
        <f>(L87-P87)/P87</f>
        <v>3.8848920863309391E-2</v>
      </c>
      <c r="X87">
        <f t="shared" si="27"/>
        <v>2.1830941236126529E-6</v>
      </c>
      <c r="Y87">
        <f t="shared" si="28"/>
        <v>5.7550486327662868E-7</v>
      </c>
      <c r="Z87" s="22">
        <f t="shared" si="16"/>
        <v>0.57550486327662864</v>
      </c>
      <c r="AA87" s="22">
        <f t="shared" si="21"/>
        <v>0.55711990636653308</v>
      </c>
      <c r="AB87" s="22">
        <f>AA87/50.10316</f>
        <v>1.1119456464752583E-2</v>
      </c>
      <c r="AC87">
        <v>30.972899999999999</v>
      </c>
      <c r="AD87">
        <v>51.9</v>
      </c>
      <c r="AE87">
        <v>645</v>
      </c>
      <c r="AF87">
        <f t="shared" si="29"/>
        <v>2.1830941236126526</v>
      </c>
      <c r="AG87">
        <v>8.9642857142857135</v>
      </c>
      <c r="AH87" t="s">
        <v>557</v>
      </c>
      <c r="AI87" t="s">
        <v>558</v>
      </c>
      <c r="AJ87" t="s">
        <v>562</v>
      </c>
      <c r="AK87" s="53">
        <v>0.43868604499462666</v>
      </c>
      <c r="AL87" s="53">
        <v>2.2399999999999998</v>
      </c>
      <c r="AM87" s="53">
        <v>1277.3875</v>
      </c>
    </row>
    <row r="88" spans="1:39" hidden="1" x14ac:dyDescent="0.35">
      <c r="A88" s="2">
        <v>44733</v>
      </c>
      <c r="B88" t="s">
        <v>18</v>
      </c>
      <c r="C88" t="s">
        <v>548</v>
      </c>
      <c r="D88" t="s">
        <v>133</v>
      </c>
      <c r="E88" t="s">
        <v>46</v>
      </c>
      <c r="F88">
        <v>1</v>
      </c>
      <c r="G88" t="s">
        <v>25</v>
      </c>
      <c r="H88" t="s">
        <v>83</v>
      </c>
      <c r="I88" t="str">
        <f t="shared" si="22"/>
        <v>K1SguH8</v>
      </c>
      <c r="J88" t="s">
        <v>485</v>
      </c>
      <c r="K88" t="s">
        <v>142</v>
      </c>
      <c r="L88" s="1">
        <v>0.71099999999999997</v>
      </c>
      <c r="M88">
        <v>9.8699999999999992</v>
      </c>
      <c r="N88" s="1">
        <f t="shared" si="23"/>
        <v>-0.98699999999999988</v>
      </c>
      <c r="O88" t="s">
        <v>100</v>
      </c>
      <c r="P88">
        <v>0.61899999999999999</v>
      </c>
      <c r="Q88" s="1">
        <f t="shared" si="14"/>
        <v>9.1999999999999971E-2</v>
      </c>
      <c r="R88">
        <v>15.02</v>
      </c>
      <c r="S88" s="42">
        <f t="shared" si="24"/>
        <v>-1.502</v>
      </c>
      <c r="T88" s="1">
        <f t="shared" si="25"/>
        <v>-0.51500000000000012</v>
      </c>
      <c r="U88">
        <v>28.45</v>
      </c>
      <c r="V88" s="21">
        <f t="shared" si="26"/>
        <v>635.38096250000001</v>
      </c>
      <c r="W88">
        <f>(L88-P88)/P88</f>
        <v>0.14862681744749592</v>
      </c>
      <c r="X88">
        <f t="shared" si="27"/>
        <v>1.1386718596041654E-5</v>
      </c>
      <c r="Y88">
        <f t="shared" si="28"/>
        <v>7.2349042212695936E-7</v>
      </c>
      <c r="Z88" s="22">
        <f t="shared" si="16"/>
        <v>0.72349042212695935</v>
      </c>
      <c r="AA88" s="22">
        <f t="shared" si="21"/>
        <v>1.404835771120309</v>
      </c>
      <c r="AB88" s="22">
        <f>AA88/AA87</f>
        <v>2.5216039762112858</v>
      </c>
      <c r="AC88">
        <v>30.972899999999999</v>
      </c>
      <c r="AD88" s="13">
        <v>24.6</v>
      </c>
      <c r="AE88" s="13">
        <v>490</v>
      </c>
      <c r="AF88">
        <f t="shared" si="29"/>
        <v>11.386718596041653</v>
      </c>
      <c r="AG88">
        <v>8.9642857142857135</v>
      </c>
      <c r="AH88" t="s">
        <v>557</v>
      </c>
      <c r="AI88" t="s">
        <v>558</v>
      </c>
      <c r="AJ88" t="s">
        <v>562</v>
      </c>
      <c r="AK88" s="53">
        <v>0.43868604499462666</v>
      </c>
      <c r="AL88" s="53">
        <v>2.2399999999999998</v>
      </c>
      <c r="AM88" s="53">
        <v>1277.3875</v>
      </c>
    </row>
    <row r="89" spans="1:39" hidden="1" x14ac:dyDescent="0.35">
      <c r="A89" s="2">
        <v>44733</v>
      </c>
      <c r="B89" t="s">
        <v>18</v>
      </c>
      <c r="C89" t="s">
        <v>548</v>
      </c>
      <c r="D89" t="s">
        <v>133</v>
      </c>
      <c r="E89" t="s">
        <v>46</v>
      </c>
      <c r="F89">
        <v>7</v>
      </c>
      <c r="G89" t="s">
        <v>25</v>
      </c>
      <c r="H89" t="s">
        <v>116</v>
      </c>
      <c r="I89" t="str">
        <f t="shared" si="22"/>
        <v>K1SguG10</v>
      </c>
      <c r="J89" t="s">
        <v>484</v>
      </c>
      <c r="K89" t="s">
        <v>142</v>
      </c>
      <c r="L89" s="1">
        <v>0.70699999999999996</v>
      </c>
      <c r="M89">
        <v>7.95</v>
      </c>
      <c r="N89" s="1">
        <f t="shared" si="23"/>
        <v>-0.79500000000000004</v>
      </c>
      <c r="O89" t="s">
        <v>100</v>
      </c>
      <c r="P89">
        <v>0.76600000000000001</v>
      </c>
      <c r="Q89" s="1">
        <f t="shared" si="14"/>
        <v>-5.9000000000000052E-2</v>
      </c>
      <c r="R89">
        <v>13.87</v>
      </c>
      <c r="S89" s="42">
        <f t="shared" si="24"/>
        <v>-1.387</v>
      </c>
      <c r="T89" s="1">
        <f t="shared" si="25"/>
        <v>-0.59199999999999997</v>
      </c>
      <c r="U89">
        <v>34.14</v>
      </c>
      <c r="V89" s="21">
        <f t="shared" si="26"/>
        <v>914.94858600000009</v>
      </c>
      <c r="W89">
        <f>(P89-L89)/L89</f>
        <v>8.3451202263083529E-2</v>
      </c>
      <c r="X89">
        <f t="shared" si="27"/>
        <v>5.5953916361614034E-6</v>
      </c>
      <c r="Y89">
        <f t="shared" si="28"/>
        <v>5.1194956656221033E-7</v>
      </c>
      <c r="Z89" s="22">
        <f t="shared" si="16"/>
        <v>0.51194956656221036</v>
      </c>
      <c r="AA89" s="22">
        <f t="shared" si="21"/>
        <v>0.86477967324697702</v>
      </c>
      <c r="AB89" s="22">
        <f>AA89/AA88</f>
        <v>0.6155735004934737</v>
      </c>
      <c r="AC89">
        <v>30.972899999999999</v>
      </c>
      <c r="AD89" s="13">
        <v>20</v>
      </c>
      <c r="AE89" s="13">
        <v>384</v>
      </c>
      <c r="AF89">
        <f t="shared" si="29"/>
        <v>5.5953916361614038</v>
      </c>
      <c r="AG89">
        <v>8.9642857142857135</v>
      </c>
      <c r="AH89" t="s">
        <v>557</v>
      </c>
      <c r="AI89" t="s">
        <v>558</v>
      </c>
      <c r="AJ89" t="s">
        <v>562</v>
      </c>
      <c r="AK89" s="53">
        <v>0.43868604499462666</v>
      </c>
      <c r="AL89" s="53">
        <v>2.2399999999999998</v>
      </c>
      <c r="AM89" s="53">
        <v>1277.3875</v>
      </c>
    </row>
    <row r="90" spans="1:39" hidden="1" x14ac:dyDescent="0.35">
      <c r="A90" s="2">
        <v>44733</v>
      </c>
      <c r="B90" t="s">
        <v>18</v>
      </c>
      <c r="C90" t="s">
        <v>548</v>
      </c>
      <c r="D90" t="s">
        <v>123</v>
      </c>
      <c r="E90" t="s">
        <v>21</v>
      </c>
      <c r="F90">
        <v>4</v>
      </c>
      <c r="G90" t="s">
        <v>25</v>
      </c>
      <c r="H90" t="s">
        <v>68</v>
      </c>
      <c r="I90" t="str">
        <f t="shared" si="22"/>
        <v>M1SguG6</v>
      </c>
      <c r="J90" t="s">
        <v>469</v>
      </c>
      <c r="K90" t="s">
        <v>145</v>
      </c>
      <c r="L90" s="1">
        <v>0.72199999999999998</v>
      </c>
      <c r="M90">
        <v>3.43</v>
      </c>
      <c r="N90" s="1">
        <f t="shared" si="23"/>
        <v>-0.34300000000000003</v>
      </c>
      <c r="O90" t="s">
        <v>146</v>
      </c>
      <c r="P90">
        <v>0.58299999999999996</v>
      </c>
      <c r="Q90" s="1">
        <f t="shared" si="14"/>
        <v>0.13900000000000001</v>
      </c>
      <c r="R90">
        <v>12.83</v>
      </c>
      <c r="S90" s="42">
        <f t="shared" si="24"/>
        <v>-1.2829999999999999</v>
      </c>
      <c r="T90" s="1">
        <f t="shared" si="25"/>
        <v>-0.94</v>
      </c>
      <c r="U90">
        <v>44.5</v>
      </c>
      <c r="V90" s="21">
        <f t="shared" si="26"/>
        <v>1554.4962500000001</v>
      </c>
      <c r="W90">
        <f t="shared" ref="W90:W117" si="31">(L90-P90)/P90</f>
        <v>0.23842195540308753</v>
      </c>
      <c r="X90">
        <f t="shared" si="27"/>
        <v>2.0373244143308797E-5</v>
      </c>
      <c r="Y90">
        <f t="shared" si="28"/>
        <v>3.1670131621107987E-6</v>
      </c>
      <c r="Z90" s="22">
        <f t="shared" si="16"/>
        <v>3.1670131621107989</v>
      </c>
      <c r="AA90" s="22">
        <f t="shared" si="21"/>
        <v>3.3691629384157435</v>
      </c>
      <c r="AB90" s="22">
        <f>AA90/54.13582</f>
        <v>6.2235372779349117E-2</v>
      </c>
      <c r="AC90">
        <v>30.972899999999999</v>
      </c>
      <c r="AD90" s="36">
        <v>33.9</v>
      </c>
      <c r="AE90" s="36">
        <v>590</v>
      </c>
      <c r="AF90">
        <f t="shared" si="29"/>
        <v>20.373244143308796</v>
      </c>
      <c r="AG90">
        <v>14.820634920634921</v>
      </c>
      <c r="AH90" t="s">
        <v>557</v>
      </c>
      <c r="AI90" t="s">
        <v>558</v>
      </c>
      <c r="AJ90" t="s">
        <v>562</v>
      </c>
      <c r="AK90" s="53">
        <v>0.43868604499462666</v>
      </c>
      <c r="AL90" s="53">
        <v>2.2399999999999998</v>
      </c>
      <c r="AM90" s="53">
        <v>1277.3875</v>
      </c>
    </row>
    <row r="91" spans="1:39" hidden="1" x14ac:dyDescent="0.35">
      <c r="A91" s="2">
        <v>44735</v>
      </c>
      <c r="B91" t="s">
        <v>18</v>
      </c>
      <c r="C91" t="s">
        <v>548</v>
      </c>
      <c r="D91" t="s">
        <v>86</v>
      </c>
      <c r="E91" t="s">
        <v>46</v>
      </c>
      <c r="F91">
        <v>5</v>
      </c>
      <c r="G91" t="s">
        <v>27</v>
      </c>
      <c r="H91" t="s">
        <v>101</v>
      </c>
      <c r="I91" t="str">
        <f t="shared" si="22"/>
        <v>K5CmeB10</v>
      </c>
      <c r="J91" t="s">
        <v>397</v>
      </c>
      <c r="K91" t="s">
        <v>152</v>
      </c>
      <c r="L91" s="1">
        <v>0.56799999999999995</v>
      </c>
      <c r="M91">
        <v>1.78</v>
      </c>
      <c r="N91" s="1">
        <f t="shared" si="23"/>
        <v>-0.17799999999999999</v>
      </c>
      <c r="O91" t="s">
        <v>146</v>
      </c>
      <c r="P91">
        <v>0.42899999999999999</v>
      </c>
      <c r="Q91" s="1">
        <f t="shared" si="14"/>
        <v>0.13899999999999996</v>
      </c>
      <c r="S91" s="42" t="s">
        <v>103</v>
      </c>
      <c r="T91" s="1" t="s">
        <v>103</v>
      </c>
      <c r="U91">
        <v>91.25</v>
      </c>
      <c r="V91" s="21">
        <f t="shared" si="26"/>
        <v>6536.3515625</v>
      </c>
      <c r="W91">
        <f t="shared" si="31"/>
        <v>0.32400932400932392</v>
      </c>
      <c r="X91">
        <f t="shared" si="27"/>
        <v>2.9719620113823068E-5</v>
      </c>
      <c r="Y91">
        <f t="shared" si="28"/>
        <v>1.9425788536789383E-5</v>
      </c>
      <c r="Z91" s="22">
        <f t="shared" si="16"/>
        <v>19.425788536789383</v>
      </c>
      <c r="AA91" s="22" t="e">
        <f t="shared" si="21"/>
        <v>#VALUE!</v>
      </c>
      <c r="AC91">
        <v>33.261499999999998</v>
      </c>
      <c r="AD91" s="13">
        <v>83.6</v>
      </c>
      <c r="AE91" s="13">
        <v>660</v>
      </c>
      <c r="AF91">
        <f t="shared" si="29"/>
        <v>29.719620113823069</v>
      </c>
      <c r="AG91">
        <v>11.388095238095239</v>
      </c>
      <c r="AH91" t="s">
        <v>559</v>
      </c>
      <c r="AI91" t="s">
        <v>561</v>
      </c>
      <c r="AJ91" t="s">
        <v>560</v>
      </c>
    </row>
    <row r="92" spans="1:39" hidden="1" x14ac:dyDescent="0.35">
      <c r="A92" s="2">
        <v>44735</v>
      </c>
      <c r="B92" t="s">
        <v>18</v>
      </c>
      <c r="C92" t="s">
        <v>548</v>
      </c>
      <c r="D92" t="s">
        <v>86</v>
      </c>
      <c r="E92" t="s">
        <v>46</v>
      </c>
      <c r="F92">
        <v>12</v>
      </c>
      <c r="G92" t="s">
        <v>27</v>
      </c>
      <c r="H92" t="s">
        <v>98</v>
      </c>
      <c r="I92" t="str">
        <f t="shared" si="22"/>
        <v>K5CmeI6</v>
      </c>
      <c r="J92" t="s">
        <v>398</v>
      </c>
      <c r="K92" t="s">
        <v>150</v>
      </c>
      <c r="L92" s="1">
        <v>0.73599999999999999</v>
      </c>
      <c r="M92">
        <v>2.3199999999999998</v>
      </c>
      <c r="N92" s="1">
        <f t="shared" si="23"/>
        <v>-0.23199999999999998</v>
      </c>
      <c r="O92" t="s">
        <v>151</v>
      </c>
      <c r="P92">
        <v>0.53100000000000003</v>
      </c>
      <c r="Q92" s="1">
        <f t="shared" si="14"/>
        <v>0.20499999999999996</v>
      </c>
      <c r="S92" s="42" t="s">
        <v>103</v>
      </c>
      <c r="T92" s="1" t="s">
        <v>103</v>
      </c>
      <c r="U92">
        <v>89.65</v>
      </c>
      <c r="V92" s="21">
        <f t="shared" si="26"/>
        <v>6309.141162500001</v>
      </c>
      <c r="W92">
        <f t="shared" si="31"/>
        <v>0.38606403013182666</v>
      </c>
      <c r="X92">
        <f t="shared" si="27"/>
        <v>3.6874369982071957E-5</v>
      </c>
      <c r="Y92">
        <f t="shared" si="28"/>
        <v>2.3264560549514459E-5</v>
      </c>
      <c r="Z92" s="22">
        <f t="shared" si="16"/>
        <v>23.26456054951446</v>
      </c>
      <c r="AA92" s="22" t="e">
        <f t="shared" si="21"/>
        <v>#VALUE!</v>
      </c>
      <c r="AC92">
        <v>33.261499999999998</v>
      </c>
      <c r="AD92" s="13">
        <v>64.5</v>
      </c>
      <c r="AE92" s="13">
        <v>700</v>
      </c>
      <c r="AF92">
        <f t="shared" si="29"/>
        <v>36.874369982071954</v>
      </c>
      <c r="AG92">
        <v>11.388095238095239</v>
      </c>
      <c r="AH92" t="s">
        <v>559</v>
      </c>
      <c r="AI92" t="s">
        <v>561</v>
      </c>
      <c r="AJ92" t="s">
        <v>560</v>
      </c>
    </row>
    <row r="93" spans="1:39" hidden="1" x14ac:dyDescent="0.35">
      <c r="A93" s="10">
        <v>44777</v>
      </c>
      <c r="B93" s="6" t="s">
        <v>18</v>
      </c>
      <c r="C93" s="6" t="s">
        <v>551</v>
      </c>
      <c r="D93" t="s">
        <v>133</v>
      </c>
      <c r="E93" t="s">
        <v>46</v>
      </c>
      <c r="F93">
        <v>5</v>
      </c>
      <c r="G93" t="s">
        <v>27</v>
      </c>
      <c r="H93" t="s">
        <v>140</v>
      </c>
      <c r="I93" t="str">
        <f t="shared" si="22"/>
        <v>K1CmeG8</v>
      </c>
      <c r="J93" t="s">
        <v>471</v>
      </c>
      <c r="K93" t="s">
        <v>204</v>
      </c>
      <c r="L93" s="1">
        <v>0.47599999999999998</v>
      </c>
      <c r="M93">
        <v>2.35</v>
      </c>
      <c r="N93" s="1">
        <f t="shared" si="23"/>
        <v>-0.23500000000000001</v>
      </c>
      <c r="O93" s="6" t="s">
        <v>205</v>
      </c>
      <c r="P93">
        <v>0.33600000000000002</v>
      </c>
      <c r="Q93" s="1">
        <f t="shared" si="14"/>
        <v>0.13999999999999996</v>
      </c>
      <c r="R93">
        <v>2.4500000000000002</v>
      </c>
      <c r="S93" s="42">
        <f t="shared" ref="S93:S119" si="32">R93/-10</f>
        <v>-0.24500000000000002</v>
      </c>
      <c r="T93" s="1">
        <f t="shared" ref="T93:T118" si="33">S93-N93</f>
        <v>-1.0000000000000009E-2</v>
      </c>
      <c r="U93">
        <v>98.2</v>
      </c>
      <c r="V93" s="21">
        <f t="shared" si="26"/>
        <v>7569.9434000000001</v>
      </c>
      <c r="W93">
        <f t="shared" si="31"/>
        <v>0.41666666666666652</v>
      </c>
      <c r="X93">
        <f t="shared" si="27"/>
        <v>4.0504840173516205E-5</v>
      </c>
      <c r="Y93">
        <f t="shared" si="28"/>
        <v>3.0661934753956385E-5</v>
      </c>
      <c r="Z93" s="22">
        <f t="shared" si="16"/>
        <v>30.661934753956384</v>
      </c>
      <c r="AA93" s="22">
        <f t="shared" si="21"/>
        <v>3066.1934753956357</v>
      </c>
      <c r="AB93" s="22">
        <v>1</v>
      </c>
      <c r="AC93">
        <v>29.967099999999999</v>
      </c>
      <c r="AD93">
        <v>73</v>
      </c>
      <c r="AE93">
        <v>794</v>
      </c>
      <c r="AF93">
        <f t="shared" si="29"/>
        <v>40.504840173516207</v>
      </c>
      <c r="AG93">
        <v>8.0560426564281311</v>
      </c>
      <c r="AH93" t="s">
        <v>559</v>
      </c>
      <c r="AI93" t="s">
        <v>561</v>
      </c>
      <c r="AJ93" t="s">
        <v>560</v>
      </c>
    </row>
    <row r="94" spans="1:39" hidden="1" x14ac:dyDescent="0.35">
      <c r="A94" s="2">
        <v>44749</v>
      </c>
      <c r="B94" t="s">
        <v>18</v>
      </c>
      <c r="C94" t="s">
        <v>550</v>
      </c>
      <c r="D94" t="s">
        <v>133</v>
      </c>
      <c r="E94" t="s">
        <v>46</v>
      </c>
      <c r="F94">
        <v>4</v>
      </c>
      <c r="G94" t="s">
        <v>27</v>
      </c>
      <c r="H94" t="s">
        <v>140</v>
      </c>
      <c r="I94" t="str">
        <f t="shared" si="22"/>
        <v>K1CmeG8</v>
      </c>
      <c r="J94" t="s">
        <v>471</v>
      </c>
      <c r="K94" t="s">
        <v>173</v>
      </c>
      <c r="L94" s="1">
        <v>0.60799999999999998</v>
      </c>
      <c r="M94">
        <v>0.81</v>
      </c>
      <c r="N94" s="1">
        <f t="shared" si="23"/>
        <v>-8.1000000000000003E-2</v>
      </c>
      <c r="O94" t="s">
        <v>32</v>
      </c>
      <c r="P94">
        <v>0.41899999999999998</v>
      </c>
      <c r="Q94" s="1">
        <f t="shared" si="14"/>
        <v>0.189</v>
      </c>
      <c r="R94">
        <v>1.34</v>
      </c>
      <c r="S94" s="42">
        <f t="shared" si="32"/>
        <v>-0.13400000000000001</v>
      </c>
      <c r="T94" s="1">
        <f t="shared" si="33"/>
        <v>-5.3000000000000005E-2</v>
      </c>
      <c r="U94">
        <v>98.2</v>
      </c>
      <c r="V94" s="44">
        <f t="shared" si="26"/>
        <v>7569.9434000000001</v>
      </c>
      <c r="W94" s="45">
        <f t="shared" si="31"/>
        <v>0.45107398568019097</v>
      </c>
      <c r="X94">
        <f t="shared" si="27"/>
        <v>4.4660746713126102E-5</v>
      </c>
      <c r="Y94">
        <f t="shared" si="28"/>
        <v>3.3807932482010061E-5</v>
      </c>
      <c r="Z94" s="22">
        <f t="shared" si="16"/>
        <v>33.80793248201006</v>
      </c>
      <c r="AA94" s="22">
        <f t="shared" si="21"/>
        <v>637.88551852849162</v>
      </c>
      <c r="AB94" s="22">
        <f t="shared" ref="AB94:AB118" si="34">AA94/3066.193475</f>
        <v>0.20803824798710446</v>
      </c>
      <c r="AC94">
        <v>34.081400000000002</v>
      </c>
      <c r="AD94">
        <v>73</v>
      </c>
      <c r="AE94">
        <v>794</v>
      </c>
      <c r="AF94">
        <f t="shared" si="29"/>
        <v>44.660746713126102</v>
      </c>
      <c r="AG94">
        <v>7.0391025641025591</v>
      </c>
      <c r="AH94" t="s">
        <v>559</v>
      </c>
      <c r="AI94" t="s">
        <v>561</v>
      </c>
      <c r="AJ94" t="s">
        <v>560</v>
      </c>
    </row>
    <row r="95" spans="1:39" hidden="1" x14ac:dyDescent="0.35">
      <c r="A95" s="2">
        <v>44763</v>
      </c>
      <c r="B95" t="s">
        <v>18</v>
      </c>
      <c r="C95" t="s">
        <v>549</v>
      </c>
      <c r="D95" t="s">
        <v>86</v>
      </c>
      <c r="E95" t="s">
        <v>46</v>
      </c>
      <c r="F95">
        <v>3</v>
      </c>
      <c r="G95" t="s">
        <v>27</v>
      </c>
      <c r="H95" t="s">
        <v>98</v>
      </c>
      <c r="I95" t="str">
        <f t="shared" si="22"/>
        <v>K5CmeI6</v>
      </c>
      <c r="J95" t="s">
        <v>398</v>
      </c>
      <c r="K95" t="s">
        <v>186</v>
      </c>
      <c r="L95" s="1">
        <v>0.63600000000000001</v>
      </c>
      <c r="M95">
        <v>1.68</v>
      </c>
      <c r="N95" s="1">
        <f t="shared" si="23"/>
        <v>-0.16799999999999998</v>
      </c>
      <c r="O95" t="s">
        <v>187</v>
      </c>
      <c r="P95">
        <v>0.46899999999999997</v>
      </c>
      <c r="Q95" s="1">
        <f t="shared" si="14"/>
        <v>0.16700000000000004</v>
      </c>
      <c r="R95">
        <v>2.0299999999999998</v>
      </c>
      <c r="S95" s="42">
        <f t="shared" si="32"/>
        <v>-0.20299999999999999</v>
      </c>
      <c r="T95" s="1">
        <f t="shared" si="33"/>
        <v>-3.5000000000000003E-2</v>
      </c>
      <c r="U95">
        <v>89.65</v>
      </c>
      <c r="V95" s="21">
        <f t="shared" si="26"/>
        <v>6309.141162500001</v>
      </c>
      <c r="W95">
        <f t="shared" si="31"/>
        <v>0.35607675906183378</v>
      </c>
      <c r="X95">
        <f t="shared" si="27"/>
        <v>3.338083284157312E-5</v>
      </c>
      <c r="Y95">
        <f t="shared" si="28"/>
        <v>2.1060438651930082E-5</v>
      </c>
      <c r="Z95" s="22">
        <f t="shared" si="16"/>
        <v>21.060438651930081</v>
      </c>
      <c r="AA95" s="22">
        <f t="shared" si="21"/>
        <v>601.72681862657373</v>
      </c>
      <c r="AB95" s="22">
        <f t="shared" si="34"/>
        <v>0.19624554795146243</v>
      </c>
      <c r="AC95">
        <v>31.981100000000001</v>
      </c>
      <c r="AD95" s="13">
        <v>64.5</v>
      </c>
      <c r="AE95" s="13">
        <v>700</v>
      </c>
      <c r="AF95">
        <f t="shared" si="29"/>
        <v>33.380832841573117</v>
      </c>
      <c r="AG95">
        <v>9.9720095924155352</v>
      </c>
      <c r="AH95" t="s">
        <v>559</v>
      </c>
      <c r="AI95" t="s">
        <v>561</v>
      </c>
      <c r="AJ95" t="s">
        <v>560</v>
      </c>
    </row>
    <row r="96" spans="1:39" x14ac:dyDescent="0.35">
      <c r="A96" s="2">
        <v>44805</v>
      </c>
      <c r="B96" s="6" t="s">
        <v>18</v>
      </c>
      <c r="C96" s="6" t="s">
        <v>553</v>
      </c>
      <c r="D96" t="s">
        <v>45</v>
      </c>
      <c r="E96" t="s">
        <v>46</v>
      </c>
      <c r="F96">
        <v>12</v>
      </c>
      <c r="G96" t="s">
        <v>27</v>
      </c>
      <c r="H96" t="s">
        <v>34</v>
      </c>
      <c r="I96" t="str">
        <f t="shared" si="22"/>
        <v>L4CmeC8</v>
      </c>
      <c r="J96" t="s">
        <v>432</v>
      </c>
      <c r="K96" t="s">
        <v>241</v>
      </c>
      <c r="L96" s="1">
        <v>0.68899999999999995</v>
      </c>
      <c r="M96">
        <v>6.46</v>
      </c>
      <c r="N96" s="1">
        <f t="shared" si="23"/>
        <v>-0.64600000000000002</v>
      </c>
      <c r="O96" t="s">
        <v>242</v>
      </c>
      <c r="P96">
        <v>0.55100000000000005</v>
      </c>
      <c r="Q96" s="1">
        <f t="shared" ref="Q96:Q159" si="35">L96-P96</f>
        <v>0.1379999999999999</v>
      </c>
      <c r="R96">
        <v>7.14</v>
      </c>
      <c r="S96" s="42">
        <f t="shared" si="32"/>
        <v>-0.71399999999999997</v>
      </c>
      <c r="T96" s="1">
        <f t="shared" si="33"/>
        <v>-6.7999999999999949E-2</v>
      </c>
      <c r="U96">
        <v>117.65</v>
      </c>
      <c r="V96" s="21">
        <f t="shared" si="26"/>
        <v>10865.595162500002</v>
      </c>
      <c r="W96">
        <f t="shared" si="31"/>
        <v>0.25045372050816678</v>
      </c>
      <c r="X96">
        <f t="shared" si="27"/>
        <v>2.1646141773102731E-5</v>
      </c>
      <c r="Y96">
        <f t="shared" si="28"/>
        <v>2.3519821333661422E-5</v>
      </c>
      <c r="Z96" s="22">
        <f t="shared" ref="Z96:Z159" si="36">Y96*10^6</f>
        <v>23.519821333661422</v>
      </c>
      <c r="AA96" s="22">
        <f t="shared" ref="AA96:AA127" si="37">Z96/ABS(T96)</f>
        <v>345.87972549502115</v>
      </c>
      <c r="AB96" s="22">
        <f t="shared" si="34"/>
        <v>0.11280427289247334</v>
      </c>
      <c r="AC96">
        <v>34.357199999999999</v>
      </c>
      <c r="AD96" s="36">
        <v>97</v>
      </c>
      <c r="AE96" s="36">
        <v>770</v>
      </c>
      <c r="AF96">
        <f t="shared" si="29"/>
        <v>21.64614177310273</v>
      </c>
      <c r="AG96">
        <v>6.9857928042559951</v>
      </c>
      <c r="AH96" t="s">
        <v>559</v>
      </c>
      <c r="AI96" t="s">
        <v>561</v>
      </c>
      <c r="AJ96" t="s">
        <v>560</v>
      </c>
    </row>
    <row r="97" spans="1:36" s="13" customFormat="1" hidden="1" x14ac:dyDescent="0.35">
      <c r="A97" s="2">
        <v>44778</v>
      </c>
      <c r="B97" s="6" t="s">
        <v>18</v>
      </c>
      <c r="C97" s="6" t="s">
        <v>551</v>
      </c>
      <c r="D97" t="s">
        <v>45</v>
      </c>
      <c r="E97" t="s">
        <v>46</v>
      </c>
      <c r="F97">
        <v>16</v>
      </c>
      <c r="G97" t="s">
        <v>27</v>
      </c>
      <c r="H97" t="s">
        <v>34</v>
      </c>
      <c r="I97" t="str">
        <f t="shared" si="22"/>
        <v>L4CmeC8</v>
      </c>
      <c r="J97" t="s">
        <v>432</v>
      </c>
      <c r="K97" t="s">
        <v>171</v>
      </c>
      <c r="L97" s="1">
        <v>0.73699999999999999</v>
      </c>
      <c r="M97">
        <v>3.75</v>
      </c>
      <c r="N97" s="1">
        <f t="shared" si="23"/>
        <v>-0.375</v>
      </c>
      <c r="O97" s="6" t="s">
        <v>175</v>
      </c>
      <c r="P97">
        <v>0.53100000000000003</v>
      </c>
      <c r="Q97" s="1">
        <f t="shared" si="35"/>
        <v>0.20599999999999996</v>
      </c>
      <c r="R97">
        <v>5.67</v>
      </c>
      <c r="S97" s="42">
        <f t="shared" si="32"/>
        <v>-0.56699999999999995</v>
      </c>
      <c r="T97" s="1">
        <f t="shared" si="33"/>
        <v>-0.19199999999999995</v>
      </c>
      <c r="U97">
        <v>117.65</v>
      </c>
      <c r="V97" s="21">
        <f t="shared" si="26"/>
        <v>10865.595162500002</v>
      </c>
      <c r="W97">
        <f t="shared" si="31"/>
        <v>0.38794726930320139</v>
      </c>
      <c r="X97">
        <f t="shared" si="27"/>
        <v>3.7095920675983669E-5</v>
      </c>
      <c r="Y97">
        <f t="shared" si="28"/>
        <v>4.0306925624545195E-5</v>
      </c>
      <c r="Z97" s="22">
        <f t="shared" si="36"/>
        <v>40.306925624545194</v>
      </c>
      <c r="AA97" s="22">
        <f t="shared" si="37"/>
        <v>209.93190429450627</v>
      </c>
      <c r="AB97" s="22">
        <f t="shared" si="34"/>
        <v>6.846662025934494E-2</v>
      </c>
      <c r="AC97">
        <v>33.254899999999999</v>
      </c>
      <c r="AD97" s="36">
        <v>97</v>
      </c>
      <c r="AE97" s="36">
        <v>770</v>
      </c>
      <c r="AF97">
        <f t="shared" si="29"/>
        <v>37.09592067598367</v>
      </c>
      <c r="AG97">
        <v>8.7075468826202727</v>
      </c>
      <c r="AH97" t="s">
        <v>559</v>
      </c>
      <c r="AI97" t="s">
        <v>561</v>
      </c>
      <c r="AJ97" t="s">
        <v>560</v>
      </c>
    </row>
    <row r="98" spans="1:36" hidden="1" x14ac:dyDescent="0.35">
      <c r="A98" s="2">
        <v>44790</v>
      </c>
      <c r="B98" s="6" t="s">
        <v>18</v>
      </c>
      <c r="C98" s="6" t="s">
        <v>552</v>
      </c>
      <c r="D98" t="s">
        <v>133</v>
      </c>
      <c r="E98" t="s">
        <v>46</v>
      </c>
      <c r="F98">
        <v>15</v>
      </c>
      <c r="G98" t="s">
        <v>27</v>
      </c>
      <c r="H98" t="s">
        <v>140</v>
      </c>
      <c r="I98" t="str">
        <f t="shared" si="22"/>
        <v>K1CmeG8</v>
      </c>
      <c r="J98" t="s">
        <v>471</v>
      </c>
      <c r="K98" t="s">
        <v>188</v>
      </c>
      <c r="L98" s="1">
        <v>0.60799999999999998</v>
      </c>
      <c r="M98">
        <v>3.78</v>
      </c>
      <c r="N98" s="1">
        <f t="shared" ref="N98:N118" si="38">M98/-10</f>
        <v>-0.378</v>
      </c>
      <c r="O98" t="s">
        <v>218</v>
      </c>
      <c r="P98">
        <v>0.437</v>
      </c>
      <c r="Q98" s="1">
        <f t="shared" si="35"/>
        <v>0.17099999999999999</v>
      </c>
      <c r="R98">
        <v>5.37</v>
      </c>
      <c r="S98" s="42">
        <f t="shared" si="32"/>
        <v>-0.53700000000000003</v>
      </c>
      <c r="T98" s="1">
        <f t="shared" si="33"/>
        <v>-0.15900000000000003</v>
      </c>
      <c r="U98">
        <v>98.2</v>
      </c>
      <c r="V98" s="21">
        <f t="shared" si="26"/>
        <v>7569.9434000000001</v>
      </c>
      <c r="W98">
        <f t="shared" si="31"/>
        <v>0.39130434782608692</v>
      </c>
      <c r="X98">
        <f t="shared" si="27"/>
        <v>3.7491474782727121E-5</v>
      </c>
      <c r="Y98">
        <f t="shared" si="28"/>
        <v>2.8380834208777159E-5</v>
      </c>
      <c r="Z98" s="22">
        <f t="shared" si="36"/>
        <v>28.380834208777159</v>
      </c>
      <c r="AA98" s="22">
        <f t="shared" si="37"/>
        <v>178.49581263381859</v>
      </c>
      <c r="AB98" s="22">
        <f t="shared" si="34"/>
        <v>5.8214138830172346E-2</v>
      </c>
      <c r="AC98">
        <v>32.178800000000003</v>
      </c>
      <c r="AD98">
        <v>73</v>
      </c>
      <c r="AE98">
        <v>794</v>
      </c>
      <c r="AF98">
        <f t="shared" si="29"/>
        <v>37.491474782727124</v>
      </c>
      <c r="AG98">
        <v>7.6209545755722603</v>
      </c>
      <c r="AH98" t="s">
        <v>559</v>
      </c>
      <c r="AI98" t="s">
        <v>561</v>
      </c>
      <c r="AJ98" t="s">
        <v>560</v>
      </c>
    </row>
    <row r="99" spans="1:36" hidden="1" x14ac:dyDescent="0.35">
      <c r="A99" s="2">
        <v>44721</v>
      </c>
      <c r="B99" t="s">
        <v>18</v>
      </c>
      <c r="C99" t="s">
        <v>547</v>
      </c>
      <c r="D99" t="s">
        <v>45</v>
      </c>
      <c r="E99" t="s">
        <v>46</v>
      </c>
      <c r="F99">
        <v>3</v>
      </c>
      <c r="G99" t="s">
        <v>27</v>
      </c>
      <c r="H99" t="s">
        <v>34</v>
      </c>
      <c r="I99" t="str">
        <f t="shared" si="22"/>
        <v>L4CmeC8</v>
      </c>
      <c r="J99" t="s">
        <v>432</v>
      </c>
      <c r="K99" t="s">
        <v>23</v>
      </c>
      <c r="L99" s="1">
        <v>0.68600000000000005</v>
      </c>
      <c r="M99">
        <v>4.6399999999999997</v>
      </c>
      <c r="N99" s="1">
        <f t="shared" si="38"/>
        <v>-0.46399999999999997</v>
      </c>
      <c r="O99" t="s">
        <v>48</v>
      </c>
      <c r="P99">
        <v>0.48</v>
      </c>
      <c r="Q99" s="1">
        <f t="shared" si="35"/>
        <v>0.20600000000000007</v>
      </c>
      <c r="R99">
        <v>1.0900000000000001</v>
      </c>
      <c r="S99" s="42">
        <f t="shared" si="32"/>
        <v>-0.10900000000000001</v>
      </c>
      <c r="T99" s="1">
        <f t="shared" si="33"/>
        <v>0.35499999999999998</v>
      </c>
      <c r="U99">
        <v>117.65</v>
      </c>
      <c r="V99" s="21">
        <f t="shared" si="26"/>
        <v>10865.595162500002</v>
      </c>
      <c r="W99">
        <f t="shared" si="31"/>
        <v>0.42916666666666681</v>
      </c>
      <c r="X99">
        <f t="shared" si="27"/>
        <v>4.2005827681874422E-5</v>
      </c>
      <c r="Y99">
        <f t="shared" si="28"/>
        <v>4.5641831805698334E-5</v>
      </c>
      <c r="Z99" s="22">
        <f t="shared" si="36"/>
        <v>45.641831805698331</v>
      </c>
      <c r="AA99" s="22">
        <f t="shared" si="37"/>
        <v>128.56854029774178</v>
      </c>
      <c r="AB99" s="22">
        <f t="shared" si="34"/>
        <v>4.1930994030877904E-2</v>
      </c>
      <c r="AC99">
        <v>24.548100000000002</v>
      </c>
      <c r="AD99" s="36">
        <v>97</v>
      </c>
      <c r="AE99" s="36">
        <v>770</v>
      </c>
      <c r="AF99">
        <f t="shared" si="29"/>
        <v>42.005827681874422</v>
      </c>
      <c r="AG99">
        <v>10.346666666666668</v>
      </c>
      <c r="AH99" t="s">
        <v>559</v>
      </c>
      <c r="AI99" t="s">
        <v>561</v>
      </c>
      <c r="AJ99" t="s">
        <v>560</v>
      </c>
    </row>
    <row r="100" spans="1:36" hidden="1" x14ac:dyDescent="0.35">
      <c r="A100" s="2">
        <v>44748</v>
      </c>
      <c r="B100" t="s">
        <v>18</v>
      </c>
      <c r="C100" t="s">
        <v>550</v>
      </c>
      <c r="D100" t="s">
        <v>86</v>
      </c>
      <c r="E100" t="s">
        <v>46</v>
      </c>
      <c r="F100">
        <v>8</v>
      </c>
      <c r="G100" t="s">
        <v>27</v>
      </c>
      <c r="H100" t="s">
        <v>101</v>
      </c>
      <c r="I100" t="str">
        <f t="shared" si="22"/>
        <v>K5CmeB10</v>
      </c>
      <c r="J100" t="s">
        <v>397</v>
      </c>
      <c r="K100" t="s">
        <v>165</v>
      </c>
      <c r="L100" s="1">
        <v>0.74199999999999999</v>
      </c>
      <c r="M100">
        <v>1.93</v>
      </c>
      <c r="N100" s="1">
        <f t="shared" si="38"/>
        <v>-0.193</v>
      </c>
      <c r="O100" t="s">
        <v>168</v>
      </c>
      <c r="P100">
        <v>0.56899999999999995</v>
      </c>
      <c r="Q100" s="1">
        <f t="shared" si="35"/>
        <v>0.17300000000000004</v>
      </c>
      <c r="R100">
        <v>3.48</v>
      </c>
      <c r="S100" s="42">
        <f t="shared" si="32"/>
        <v>-0.34799999999999998</v>
      </c>
      <c r="T100" s="1">
        <f t="shared" si="33"/>
        <v>-0.15499999999999997</v>
      </c>
      <c r="U100">
        <v>91.25</v>
      </c>
      <c r="V100" s="44">
        <f t="shared" si="26"/>
        <v>6536.3515625</v>
      </c>
      <c r="W100" s="45">
        <f t="shared" si="31"/>
        <v>0.304042179261863</v>
      </c>
      <c r="X100">
        <f t="shared" si="27"/>
        <v>2.748137854609545E-5</v>
      </c>
      <c r="Y100">
        <f t="shared" si="28"/>
        <v>1.7962795159942497E-5</v>
      </c>
      <c r="Z100" s="22">
        <f t="shared" si="36"/>
        <v>17.962795159942498</v>
      </c>
      <c r="AA100" s="22">
        <f t="shared" si="37"/>
        <v>115.8890010318871</v>
      </c>
      <c r="AB100" s="22">
        <f t="shared" si="34"/>
        <v>3.7795723582605009E-2</v>
      </c>
      <c r="AC100">
        <v>33.4651</v>
      </c>
      <c r="AD100" s="13">
        <v>83.6</v>
      </c>
      <c r="AE100" s="13">
        <v>660</v>
      </c>
      <c r="AF100">
        <f t="shared" si="29"/>
        <v>27.481378546095449</v>
      </c>
      <c r="AG100">
        <v>10.517788461538462</v>
      </c>
      <c r="AH100" t="s">
        <v>559</v>
      </c>
      <c r="AI100" t="s">
        <v>561</v>
      </c>
      <c r="AJ100" t="s">
        <v>560</v>
      </c>
    </row>
    <row r="101" spans="1:36" hidden="1" x14ac:dyDescent="0.35">
      <c r="A101" s="2">
        <v>44723</v>
      </c>
      <c r="B101" t="s">
        <v>18</v>
      </c>
      <c r="C101" t="s">
        <v>547</v>
      </c>
      <c r="D101" t="s">
        <v>133</v>
      </c>
      <c r="E101" t="s">
        <v>46</v>
      </c>
      <c r="F101">
        <v>16</v>
      </c>
      <c r="G101" t="s">
        <v>27</v>
      </c>
      <c r="H101" t="s">
        <v>140</v>
      </c>
      <c r="I101" t="str">
        <f t="shared" si="22"/>
        <v>K1CmeG8</v>
      </c>
      <c r="J101" t="s">
        <v>471</v>
      </c>
      <c r="K101" t="s">
        <v>138</v>
      </c>
      <c r="L101" s="1">
        <v>0.51100000000000001</v>
      </c>
      <c r="M101">
        <v>1.37</v>
      </c>
      <c r="N101" s="1">
        <f t="shared" si="38"/>
        <v>-0.13700000000000001</v>
      </c>
      <c r="O101" t="s">
        <v>139</v>
      </c>
      <c r="P101">
        <v>0.36799999999999999</v>
      </c>
      <c r="Q101" s="1">
        <f t="shared" si="35"/>
        <v>0.14300000000000002</v>
      </c>
      <c r="R101">
        <v>3.95</v>
      </c>
      <c r="S101" s="42">
        <f t="shared" si="32"/>
        <v>-0.39500000000000002</v>
      </c>
      <c r="T101" s="1">
        <f t="shared" si="33"/>
        <v>-0.25800000000000001</v>
      </c>
      <c r="U101">
        <v>98.2</v>
      </c>
      <c r="V101" s="21">
        <f t="shared" si="26"/>
        <v>7569.9434000000001</v>
      </c>
      <c r="W101">
        <f t="shared" si="31"/>
        <v>0.38858695652173919</v>
      </c>
      <c r="X101">
        <f t="shared" si="27"/>
        <v>3.7171232271581499E-5</v>
      </c>
      <c r="Y101">
        <f t="shared" si="28"/>
        <v>2.8138412440412536E-5</v>
      </c>
      <c r="Z101" s="22">
        <f t="shared" si="36"/>
        <v>28.138412440412537</v>
      </c>
      <c r="AA101" s="22">
        <f t="shared" si="37"/>
        <v>109.06361411012611</v>
      </c>
      <c r="AB101" s="22">
        <f t="shared" si="34"/>
        <v>3.5569710456749996E-2</v>
      </c>
      <c r="AC101">
        <v>31.959900000000001</v>
      </c>
      <c r="AD101">
        <v>73</v>
      </c>
      <c r="AE101">
        <v>794</v>
      </c>
      <c r="AF101">
        <f t="shared" si="29"/>
        <v>37.171232271581502</v>
      </c>
      <c r="AG101">
        <v>10.416666666666666</v>
      </c>
      <c r="AH101" t="s">
        <v>559</v>
      </c>
      <c r="AI101" t="s">
        <v>561</v>
      </c>
      <c r="AJ101" t="s">
        <v>560</v>
      </c>
    </row>
    <row r="102" spans="1:36" hidden="1" x14ac:dyDescent="0.35">
      <c r="A102" s="2">
        <v>44791</v>
      </c>
      <c r="B102" s="6" t="s">
        <v>18</v>
      </c>
      <c r="C102" s="6" t="s">
        <v>552</v>
      </c>
      <c r="D102" t="s">
        <v>86</v>
      </c>
      <c r="E102" t="s">
        <v>46</v>
      </c>
      <c r="F102">
        <v>5</v>
      </c>
      <c r="G102" t="s">
        <v>27</v>
      </c>
      <c r="H102" t="s">
        <v>101</v>
      </c>
      <c r="I102" t="str">
        <f t="shared" si="22"/>
        <v>K5CmeB10</v>
      </c>
      <c r="J102" t="s">
        <v>397</v>
      </c>
      <c r="K102" t="s">
        <v>219</v>
      </c>
      <c r="L102" s="1">
        <v>0.68600000000000005</v>
      </c>
      <c r="M102">
        <v>2.67</v>
      </c>
      <c r="N102" s="1">
        <f t="shared" si="38"/>
        <v>-0.26700000000000002</v>
      </c>
      <c r="O102" t="s">
        <v>220</v>
      </c>
      <c r="P102">
        <v>0.53400000000000003</v>
      </c>
      <c r="Q102" s="1">
        <f t="shared" si="35"/>
        <v>0.15200000000000002</v>
      </c>
      <c r="R102">
        <v>4.46</v>
      </c>
      <c r="S102" s="42">
        <f t="shared" si="32"/>
        <v>-0.44600000000000001</v>
      </c>
      <c r="T102" s="1">
        <f t="shared" si="33"/>
        <v>-0.17899999999999999</v>
      </c>
      <c r="U102">
        <v>91.25</v>
      </c>
      <c r="V102" s="21">
        <f t="shared" si="26"/>
        <v>6536.3515625</v>
      </c>
      <c r="W102">
        <f t="shared" si="31"/>
        <v>0.28464419475655434</v>
      </c>
      <c r="X102">
        <f t="shared" si="27"/>
        <v>2.5339213499664382E-5</v>
      </c>
      <c r="Y102">
        <f t="shared" si="28"/>
        <v>1.6562600775105237E-5</v>
      </c>
      <c r="Z102" s="22">
        <f t="shared" si="36"/>
        <v>16.562600775105235</v>
      </c>
      <c r="AA102" s="22">
        <f t="shared" si="37"/>
        <v>92.528495950308582</v>
      </c>
      <c r="AB102" s="22">
        <f t="shared" si="34"/>
        <v>3.017699199503664E-2</v>
      </c>
      <c r="AC102">
        <v>28.894600000000001</v>
      </c>
      <c r="AD102" s="13">
        <v>83.6</v>
      </c>
      <c r="AE102" s="13">
        <v>660</v>
      </c>
      <c r="AF102">
        <f t="shared" si="29"/>
        <v>25.339213499664382</v>
      </c>
      <c r="AG102">
        <v>11.459908061879579</v>
      </c>
      <c r="AH102" t="s">
        <v>559</v>
      </c>
      <c r="AI102" t="s">
        <v>561</v>
      </c>
      <c r="AJ102" t="s">
        <v>560</v>
      </c>
    </row>
    <row r="103" spans="1:36" hidden="1" x14ac:dyDescent="0.35">
      <c r="A103" s="2">
        <v>44748</v>
      </c>
      <c r="B103" t="s">
        <v>18</v>
      </c>
      <c r="C103" t="s">
        <v>550</v>
      </c>
      <c r="D103" t="s">
        <v>45</v>
      </c>
      <c r="E103" t="s">
        <v>46</v>
      </c>
      <c r="F103">
        <v>16</v>
      </c>
      <c r="G103" t="s">
        <v>27</v>
      </c>
      <c r="H103" t="s">
        <v>34</v>
      </c>
      <c r="I103" t="str">
        <f t="shared" si="22"/>
        <v>L4CmeC8</v>
      </c>
      <c r="J103" t="s">
        <v>432</v>
      </c>
      <c r="K103" t="s">
        <v>171</v>
      </c>
      <c r="L103" s="1">
        <v>0.73899999999999999</v>
      </c>
      <c r="M103">
        <v>4.17</v>
      </c>
      <c r="N103" s="1">
        <f t="shared" si="38"/>
        <v>-0.41699999999999998</v>
      </c>
      <c r="O103" t="s">
        <v>112</v>
      </c>
      <c r="P103">
        <v>0.52900000000000003</v>
      </c>
      <c r="Q103" s="1">
        <f t="shared" si="35"/>
        <v>0.20999999999999996</v>
      </c>
      <c r="R103">
        <v>10.029999999999999</v>
      </c>
      <c r="S103" s="42">
        <f t="shared" si="32"/>
        <v>-1.0029999999999999</v>
      </c>
      <c r="T103" s="1">
        <f t="shared" si="33"/>
        <v>-0.58599999999999985</v>
      </c>
      <c r="U103">
        <v>117.65</v>
      </c>
      <c r="V103" s="21">
        <f t="shared" si="26"/>
        <v>10865.595162500002</v>
      </c>
      <c r="W103">
        <f t="shared" si="31"/>
        <v>0.39697542533081276</v>
      </c>
      <c r="X103">
        <f t="shared" si="27"/>
        <v>3.8161459923711531E-5</v>
      </c>
      <c r="Y103">
        <f t="shared" si="28"/>
        <v>4.1464697434101771E-5</v>
      </c>
      <c r="Z103" s="22">
        <f t="shared" si="36"/>
        <v>41.464697434101772</v>
      </c>
      <c r="AA103" s="22">
        <f t="shared" si="37"/>
        <v>70.758869341470614</v>
      </c>
      <c r="AB103" s="22">
        <f t="shared" si="34"/>
        <v>2.3077105185435376E-2</v>
      </c>
      <c r="AC103">
        <v>33.4651</v>
      </c>
      <c r="AD103" s="36">
        <v>97</v>
      </c>
      <c r="AE103" s="36">
        <v>770</v>
      </c>
      <c r="AF103">
        <f t="shared" si="29"/>
        <v>38.161459923711533</v>
      </c>
      <c r="AG103" s="48">
        <v>7.6280448717948737</v>
      </c>
      <c r="AH103" t="s">
        <v>559</v>
      </c>
      <c r="AI103" t="s">
        <v>561</v>
      </c>
      <c r="AJ103" t="s">
        <v>560</v>
      </c>
    </row>
    <row r="104" spans="1:36" hidden="1" x14ac:dyDescent="0.35">
      <c r="A104" s="2">
        <v>44720</v>
      </c>
      <c r="B104" t="s">
        <v>18</v>
      </c>
      <c r="C104" t="s">
        <v>547</v>
      </c>
      <c r="D104" t="s">
        <v>86</v>
      </c>
      <c r="E104" t="s">
        <v>46</v>
      </c>
      <c r="F104">
        <v>13</v>
      </c>
      <c r="G104" t="s">
        <v>27</v>
      </c>
      <c r="H104" t="s">
        <v>101</v>
      </c>
      <c r="I104" t="str">
        <f t="shared" si="22"/>
        <v>K5CmeB10</v>
      </c>
      <c r="J104" t="s">
        <v>397</v>
      </c>
      <c r="K104" t="s">
        <v>99</v>
      </c>
      <c r="L104" s="1">
        <v>0.53100000000000003</v>
      </c>
      <c r="M104">
        <v>1.99</v>
      </c>
      <c r="N104" s="1">
        <f t="shared" si="38"/>
        <v>-0.19900000000000001</v>
      </c>
      <c r="O104" t="s">
        <v>100</v>
      </c>
      <c r="P104">
        <v>0.44800000000000001</v>
      </c>
      <c r="Q104" s="1">
        <f t="shared" si="35"/>
        <v>8.3000000000000018E-2</v>
      </c>
      <c r="R104">
        <v>3.56</v>
      </c>
      <c r="S104" s="42">
        <f t="shared" si="32"/>
        <v>-0.35599999999999998</v>
      </c>
      <c r="T104" s="1">
        <f t="shared" si="33"/>
        <v>-0.15699999999999997</v>
      </c>
      <c r="U104">
        <v>91.25</v>
      </c>
      <c r="V104" s="21">
        <f t="shared" si="26"/>
        <v>6536.3515625</v>
      </c>
      <c r="W104">
        <f t="shared" si="31"/>
        <v>0.18526785714285718</v>
      </c>
      <c r="X104">
        <f t="shared" si="27"/>
        <v>1.4935124865160307E-5</v>
      </c>
      <c r="Y104">
        <f t="shared" si="28"/>
        <v>9.7621226748523176E-6</v>
      </c>
      <c r="Z104" s="22">
        <f t="shared" si="36"/>
        <v>9.7621226748523178</v>
      </c>
      <c r="AA104" s="22">
        <f t="shared" si="37"/>
        <v>62.179125317530698</v>
      </c>
      <c r="AB104" s="22">
        <f t="shared" si="34"/>
        <v>2.0278930806064251E-2</v>
      </c>
      <c r="AC104">
        <v>26.9267</v>
      </c>
      <c r="AD104" s="13">
        <v>83.6</v>
      </c>
      <c r="AE104" s="13">
        <v>660</v>
      </c>
      <c r="AF104">
        <f t="shared" si="29"/>
        <v>14.935124865160308</v>
      </c>
      <c r="AG104">
        <v>13.101333333333335</v>
      </c>
      <c r="AH104" t="s">
        <v>559</v>
      </c>
      <c r="AI104" t="s">
        <v>561</v>
      </c>
      <c r="AJ104" t="s">
        <v>560</v>
      </c>
    </row>
    <row r="105" spans="1:36" hidden="1" x14ac:dyDescent="0.35">
      <c r="A105" s="2">
        <v>44778</v>
      </c>
      <c r="B105" s="6" t="s">
        <v>18</v>
      </c>
      <c r="C105" s="6" t="s">
        <v>551</v>
      </c>
      <c r="D105" t="s">
        <v>86</v>
      </c>
      <c r="E105" t="s">
        <v>46</v>
      </c>
      <c r="F105">
        <v>4</v>
      </c>
      <c r="G105" t="s">
        <v>27</v>
      </c>
      <c r="H105" t="s">
        <v>98</v>
      </c>
      <c r="I105" t="str">
        <f t="shared" si="22"/>
        <v>K5CmeI6</v>
      </c>
      <c r="J105" t="s">
        <v>398</v>
      </c>
      <c r="K105" t="s">
        <v>208</v>
      </c>
      <c r="L105" s="1">
        <v>0.59899999999999998</v>
      </c>
      <c r="M105">
        <v>1.53</v>
      </c>
      <c r="N105" s="1">
        <f t="shared" si="38"/>
        <v>-0.153</v>
      </c>
      <c r="O105" s="6" t="s">
        <v>168</v>
      </c>
      <c r="P105">
        <v>0.434</v>
      </c>
      <c r="Q105" s="1">
        <f t="shared" si="35"/>
        <v>0.16499999999999998</v>
      </c>
      <c r="R105">
        <v>5.83</v>
      </c>
      <c r="S105" s="42">
        <f t="shared" si="32"/>
        <v>-0.58299999999999996</v>
      </c>
      <c r="T105" s="1">
        <f t="shared" si="33"/>
        <v>-0.42999999999999994</v>
      </c>
      <c r="U105">
        <v>89.65</v>
      </c>
      <c r="V105" s="21">
        <f t="shared" si="26"/>
        <v>6309.141162500001</v>
      </c>
      <c r="W105">
        <f t="shared" si="31"/>
        <v>0.38018433179723499</v>
      </c>
      <c r="X105">
        <f t="shared" si="27"/>
        <v>3.6184272026183369E-5</v>
      </c>
      <c r="Y105">
        <f t="shared" si="28"/>
        <v>2.282916800754908E-5</v>
      </c>
      <c r="Z105" s="22">
        <f t="shared" si="36"/>
        <v>22.829168007549079</v>
      </c>
      <c r="AA105" s="22">
        <f t="shared" si="37"/>
        <v>53.09108838964903</v>
      </c>
      <c r="AB105" s="22">
        <f t="shared" si="34"/>
        <v>1.7314983161540069E-2</v>
      </c>
      <c r="AC105">
        <v>33.254899999999999</v>
      </c>
      <c r="AD105" s="13">
        <v>64.5</v>
      </c>
      <c r="AE105" s="13">
        <v>700</v>
      </c>
      <c r="AF105">
        <f t="shared" si="29"/>
        <v>36.184272026183372</v>
      </c>
      <c r="AG105">
        <v>11.958942411336949</v>
      </c>
      <c r="AH105" t="s">
        <v>559</v>
      </c>
      <c r="AI105" t="s">
        <v>561</v>
      </c>
      <c r="AJ105" t="s">
        <v>560</v>
      </c>
    </row>
    <row r="106" spans="1:36" hidden="1" x14ac:dyDescent="0.35">
      <c r="A106" s="2">
        <v>44748</v>
      </c>
      <c r="B106" t="s">
        <v>18</v>
      </c>
      <c r="C106" t="s">
        <v>550</v>
      </c>
      <c r="D106" t="s">
        <v>86</v>
      </c>
      <c r="E106" t="s">
        <v>46</v>
      </c>
      <c r="F106">
        <v>8</v>
      </c>
      <c r="G106" t="s">
        <v>27</v>
      </c>
      <c r="H106" t="s">
        <v>101</v>
      </c>
      <c r="I106" t="str">
        <f t="shared" si="22"/>
        <v>K5CmeB10</v>
      </c>
      <c r="J106" t="s">
        <v>397</v>
      </c>
      <c r="K106" t="s">
        <v>165</v>
      </c>
      <c r="L106" s="1">
        <v>0.74199999999999999</v>
      </c>
      <c r="M106">
        <v>1.93</v>
      </c>
      <c r="N106" s="1">
        <f t="shared" si="38"/>
        <v>-0.193</v>
      </c>
      <c r="O106" t="s">
        <v>168</v>
      </c>
      <c r="P106">
        <v>0.56899999999999995</v>
      </c>
      <c r="Q106" s="1">
        <f t="shared" si="35"/>
        <v>0.17300000000000004</v>
      </c>
      <c r="R106">
        <v>6.48</v>
      </c>
      <c r="S106" s="42">
        <f t="shared" si="32"/>
        <v>-0.64800000000000002</v>
      </c>
      <c r="T106" s="1">
        <f t="shared" si="33"/>
        <v>-0.45500000000000002</v>
      </c>
      <c r="U106">
        <v>91.25</v>
      </c>
      <c r="V106" s="21">
        <f t="shared" si="26"/>
        <v>6536.3515625</v>
      </c>
      <c r="W106">
        <f t="shared" si="31"/>
        <v>0.304042179261863</v>
      </c>
      <c r="X106">
        <f t="shared" si="27"/>
        <v>2.748137854609545E-5</v>
      </c>
      <c r="Y106">
        <f t="shared" si="28"/>
        <v>1.7962795159942497E-5</v>
      </c>
      <c r="Z106" s="22">
        <f t="shared" si="36"/>
        <v>17.962795159942498</v>
      </c>
      <c r="AA106" s="22">
        <f t="shared" si="37"/>
        <v>39.478670681192305</v>
      </c>
      <c r="AB106" s="22">
        <f t="shared" si="34"/>
        <v>1.2875466275392914E-2</v>
      </c>
      <c r="AC106">
        <v>33.4651</v>
      </c>
      <c r="AD106" s="13">
        <v>83.6</v>
      </c>
      <c r="AE106" s="13">
        <v>660</v>
      </c>
      <c r="AF106">
        <f t="shared" si="29"/>
        <v>27.481378546095449</v>
      </c>
      <c r="AG106">
        <v>10.517788461538462</v>
      </c>
      <c r="AH106" t="s">
        <v>559</v>
      </c>
      <c r="AI106" t="s">
        <v>561</v>
      </c>
      <c r="AJ106" t="s">
        <v>560</v>
      </c>
    </row>
    <row r="107" spans="1:36" x14ac:dyDescent="0.35">
      <c r="A107" s="2">
        <v>44806</v>
      </c>
      <c r="B107" s="6" t="s">
        <v>18</v>
      </c>
      <c r="C107" s="6" t="s">
        <v>553</v>
      </c>
      <c r="D107" t="s">
        <v>86</v>
      </c>
      <c r="E107" t="s">
        <v>46</v>
      </c>
      <c r="F107">
        <v>1</v>
      </c>
      <c r="G107" t="s">
        <v>27</v>
      </c>
      <c r="H107" t="s">
        <v>101</v>
      </c>
      <c r="I107" t="str">
        <f t="shared" si="22"/>
        <v>K5CmeB10</v>
      </c>
      <c r="J107" t="s">
        <v>397</v>
      </c>
      <c r="K107" t="s">
        <v>59</v>
      </c>
      <c r="L107" s="1">
        <v>0.79200000000000004</v>
      </c>
      <c r="M107">
        <v>2.79</v>
      </c>
      <c r="N107" s="1">
        <f t="shared" si="38"/>
        <v>-0.27900000000000003</v>
      </c>
      <c r="O107" t="s">
        <v>224</v>
      </c>
      <c r="P107">
        <v>0.58599999999999997</v>
      </c>
      <c r="Q107" s="1">
        <f t="shared" si="35"/>
        <v>0.20600000000000007</v>
      </c>
      <c r="R107">
        <v>8.5399999999999991</v>
      </c>
      <c r="S107" s="42">
        <f t="shared" si="32"/>
        <v>-0.85399999999999987</v>
      </c>
      <c r="T107" s="1">
        <f t="shared" si="33"/>
        <v>-0.57499999999999984</v>
      </c>
      <c r="U107">
        <v>91.25</v>
      </c>
      <c r="V107" s="21">
        <f t="shared" si="26"/>
        <v>6536.3515625</v>
      </c>
      <c r="W107">
        <f t="shared" si="31"/>
        <v>0.35153583617747453</v>
      </c>
      <c r="X107">
        <f t="shared" si="27"/>
        <v>3.2857577758948682E-5</v>
      </c>
      <c r="Y107">
        <f t="shared" si="28"/>
        <v>2.1476867972466947E-5</v>
      </c>
      <c r="Z107" s="22">
        <f t="shared" si="36"/>
        <v>21.476867972466948</v>
      </c>
      <c r="AA107" s="22">
        <f t="shared" si="37"/>
        <v>37.351074734725138</v>
      </c>
      <c r="AB107" s="22">
        <f t="shared" si="34"/>
        <v>1.2181577920396931E-2</v>
      </c>
      <c r="AC107">
        <v>35.566600000000001</v>
      </c>
      <c r="AD107" s="13">
        <v>83.6</v>
      </c>
      <c r="AE107" s="13">
        <v>660</v>
      </c>
      <c r="AF107">
        <f t="shared" si="29"/>
        <v>32.857577758948679</v>
      </c>
      <c r="AG107">
        <v>10.433333333333335</v>
      </c>
      <c r="AH107" t="s">
        <v>559</v>
      </c>
      <c r="AI107" t="s">
        <v>561</v>
      </c>
      <c r="AJ107" t="s">
        <v>560</v>
      </c>
    </row>
    <row r="108" spans="1:36" hidden="1" x14ac:dyDescent="0.35">
      <c r="A108" s="2">
        <v>44778</v>
      </c>
      <c r="B108" s="6" t="s">
        <v>18</v>
      </c>
      <c r="C108" s="6" t="s">
        <v>551</v>
      </c>
      <c r="D108" t="s">
        <v>86</v>
      </c>
      <c r="E108" t="s">
        <v>46</v>
      </c>
      <c r="F108">
        <v>5</v>
      </c>
      <c r="G108" t="s">
        <v>27</v>
      </c>
      <c r="H108" t="s">
        <v>101</v>
      </c>
      <c r="I108" t="str">
        <f t="shared" si="22"/>
        <v>K5CmeB10</v>
      </c>
      <c r="J108" t="s">
        <v>397</v>
      </c>
      <c r="K108" t="s">
        <v>208</v>
      </c>
      <c r="L108" s="1">
        <v>0.73499999999999999</v>
      </c>
      <c r="M108">
        <v>3.23</v>
      </c>
      <c r="N108" s="1">
        <f t="shared" si="38"/>
        <v>-0.32300000000000001</v>
      </c>
      <c r="O108" s="6" t="s">
        <v>168</v>
      </c>
      <c r="P108">
        <v>0.53900000000000003</v>
      </c>
      <c r="Q108" s="1">
        <f t="shared" si="35"/>
        <v>0.19599999999999995</v>
      </c>
      <c r="R108">
        <v>9.48</v>
      </c>
      <c r="S108" s="42">
        <f t="shared" si="32"/>
        <v>-0.94800000000000006</v>
      </c>
      <c r="T108" s="1">
        <f t="shared" si="33"/>
        <v>-0.625</v>
      </c>
      <c r="U108">
        <v>91.25</v>
      </c>
      <c r="V108" s="21">
        <f t="shared" si="26"/>
        <v>6536.3515625</v>
      </c>
      <c r="W108">
        <f t="shared" si="31"/>
        <v>0.36363636363636354</v>
      </c>
      <c r="X108">
        <f t="shared" si="27"/>
        <v>3.425535047773052E-5</v>
      </c>
      <c r="Y108">
        <f t="shared" si="28"/>
        <v>2.2390501361909902E-5</v>
      </c>
      <c r="Z108" s="22">
        <f t="shared" si="36"/>
        <v>22.390501361909902</v>
      </c>
      <c r="AA108" s="22">
        <f t="shared" si="37"/>
        <v>35.824802179055844</v>
      </c>
      <c r="AB108" s="22">
        <f t="shared" si="34"/>
        <v>1.1683803540497667E-2</v>
      </c>
      <c r="AC108">
        <v>33.254899999999999</v>
      </c>
      <c r="AD108" s="13">
        <v>83.6</v>
      </c>
      <c r="AE108" s="13">
        <v>660</v>
      </c>
      <c r="AF108">
        <f t="shared" si="29"/>
        <v>34.255350477730516</v>
      </c>
      <c r="AG108">
        <v>11.958942411336949</v>
      </c>
      <c r="AH108" t="s">
        <v>559</v>
      </c>
      <c r="AI108" t="s">
        <v>561</v>
      </c>
      <c r="AJ108" t="s">
        <v>560</v>
      </c>
    </row>
    <row r="109" spans="1:36" hidden="1" x14ac:dyDescent="0.35">
      <c r="A109" s="2">
        <v>44749</v>
      </c>
      <c r="B109" t="s">
        <v>18</v>
      </c>
      <c r="C109" t="s">
        <v>550</v>
      </c>
      <c r="D109" t="s">
        <v>133</v>
      </c>
      <c r="E109" t="s">
        <v>46</v>
      </c>
      <c r="F109">
        <v>4</v>
      </c>
      <c r="G109" t="s">
        <v>27</v>
      </c>
      <c r="H109" t="s">
        <v>140</v>
      </c>
      <c r="I109" t="str">
        <f t="shared" si="22"/>
        <v>K1CmeG8</v>
      </c>
      <c r="J109" t="s">
        <v>471</v>
      </c>
      <c r="K109" t="s">
        <v>173</v>
      </c>
      <c r="L109" s="1">
        <v>0.60799999999999998</v>
      </c>
      <c r="M109">
        <v>0.81</v>
      </c>
      <c r="N109" s="1">
        <f t="shared" si="38"/>
        <v>-8.1000000000000003E-2</v>
      </c>
      <c r="O109" t="s">
        <v>32</v>
      </c>
      <c r="P109">
        <v>0.41899999999999998</v>
      </c>
      <c r="Q109" s="1">
        <f t="shared" si="35"/>
        <v>0.189</v>
      </c>
      <c r="R109">
        <v>11.34</v>
      </c>
      <c r="S109" s="42">
        <f t="shared" si="32"/>
        <v>-1.1339999999999999</v>
      </c>
      <c r="T109" s="1">
        <f t="shared" si="33"/>
        <v>-1.0529999999999999</v>
      </c>
      <c r="U109">
        <v>98.2</v>
      </c>
      <c r="V109" s="21">
        <f t="shared" si="26"/>
        <v>7569.9434000000001</v>
      </c>
      <c r="W109">
        <f t="shared" si="31"/>
        <v>0.45107398568019097</v>
      </c>
      <c r="X109">
        <f t="shared" si="27"/>
        <v>4.4660746713126102E-5</v>
      </c>
      <c r="Y109">
        <f t="shared" si="28"/>
        <v>3.3807932482010061E-5</v>
      </c>
      <c r="Z109" s="22">
        <f t="shared" si="36"/>
        <v>33.80793248201006</v>
      </c>
      <c r="AA109" s="22">
        <f t="shared" si="37"/>
        <v>32.106298653380875</v>
      </c>
      <c r="AB109" s="22">
        <f t="shared" si="34"/>
        <v>1.0471060914830521E-2</v>
      </c>
      <c r="AC109">
        <v>34.081400000000002</v>
      </c>
      <c r="AD109">
        <v>73</v>
      </c>
      <c r="AE109">
        <v>794</v>
      </c>
      <c r="AF109">
        <f t="shared" si="29"/>
        <v>44.660746713126102</v>
      </c>
      <c r="AG109">
        <v>7.0391025641025591</v>
      </c>
      <c r="AH109" t="s">
        <v>559</v>
      </c>
      <c r="AI109" t="s">
        <v>561</v>
      </c>
      <c r="AJ109" t="s">
        <v>560</v>
      </c>
    </row>
    <row r="110" spans="1:36" x14ac:dyDescent="0.35">
      <c r="A110" s="2">
        <v>44806</v>
      </c>
      <c r="B110" s="6" t="s">
        <v>18</v>
      </c>
      <c r="C110" s="6" t="s">
        <v>553</v>
      </c>
      <c r="D110" t="s">
        <v>86</v>
      </c>
      <c r="E110" t="s">
        <v>46</v>
      </c>
      <c r="F110">
        <v>6</v>
      </c>
      <c r="G110" t="s">
        <v>27</v>
      </c>
      <c r="H110" t="s">
        <v>98</v>
      </c>
      <c r="I110" t="str">
        <f t="shared" si="22"/>
        <v>K5CmeI6</v>
      </c>
      <c r="J110" t="s">
        <v>398</v>
      </c>
      <c r="K110" t="s">
        <v>59</v>
      </c>
      <c r="L110" s="1">
        <v>0.63900000000000001</v>
      </c>
      <c r="M110">
        <v>3.18</v>
      </c>
      <c r="N110" s="1">
        <f t="shared" si="38"/>
        <v>-0.318</v>
      </c>
      <c r="O110" t="s">
        <v>224</v>
      </c>
      <c r="P110">
        <v>0.47799999999999998</v>
      </c>
      <c r="Q110" s="1">
        <f t="shared" si="35"/>
        <v>0.16100000000000003</v>
      </c>
      <c r="R110">
        <v>10.23</v>
      </c>
      <c r="S110" s="42">
        <f t="shared" si="32"/>
        <v>-1.0230000000000001</v>
      </c>
      <c r="T110" s="1">
        <f t="shared" si="33"/>
        <v>-0.70500000000000007</v>
      </c>
      <c r="U110">
        <v>89.65</v>
      </c>
      <c r="V110" s="21">
        <f t="shared" si="26"/>
        <v>6309.141162500001</v>
      </c>
      <c r="W110">
        <f t="shared" si="31"/>
        <v>0.33682008368200844</v>
      </c>
      <c r="X110">
        <f t="shared" si="27"/>
        <v>3.1172660813787891E-5</v>
      </c>
      <c r="Y110">
        <f t="shared" si="28"/>
        <v>1.9667271748491995E-5</v>
      </c>
      <c r="Z110" s="22">
        <f t="shared" si="36"/>
        <v>19.667271748491995</v>
      </c>
      <c r="AA110" s="22">
        <f t="shared" si="37"/>
        <v>27.89683935956311</v>
      </c>
      <c r="AB110" s="22">
        <f t="shared" si="34"/>
        <v>9.0981993103234002E-3</v>
      </c>
      <c r="AC110">
        <v>35.566600000000001</v>
      </c>
      <c r="AD110" s="13">
        <v>64.5</v>
      </c>
      <c r="AE110" s="13">
        <v>700</v>
      </c>
      <c r="AF110">
        <f t="shared" si="29"/>
        <v>31.172660813787893</v>
      </c>
      <c r="AG110">
        <v>10.433333333333335</v>
      </c>
      <c r="AH110" t="s">
        <v>559</v>
      </c>
      <c r="AI110" t="s">
        <v>561</v>
      </c>
      <c r="AJ110" t="s">
        <v>560</v>
      </c>
    </row>
    <row r="111" spans="1:36" x14ac:dyDescent="0.35">
      <c r="A111" s="2">
        <v>44805</v>
      </c>
      <c r="B111" s="6" t="s">
        <v>18</v>
      </c>
      <c r="C111" s="6" t="s">
        <v>553</v>
      </c>
      <c r="D111" t="s">
        <v>133</v>
      </c>
      <c r="E111" t="s">
        <v>46</v>
      </c>
      <c r="F111">
        <v>4</v>
      </c>
      <c r="G111" t="s">
        <v>27</v>
      </c>
      <c r="H111" t="s">
        <v>140</v>
      </c>
      <c r="I111" t="str">
        <f t="shared" si="22"/>
        <v>K1CmeG8</v>
      </c>
      <c r="J111" t="s">
        <v>471</v>
      </c>
      <c r="K111" t="s">
        <v>238</v>
      </c>
      <c r="L111" s="1">
        <v>0.64400000000000002</v>
      </c>
      <c r="M111">
        <v>4.18</v>
      </c>
      <c r="N111" s="1">
        <f t="shared" si="38"/>
        <v>-0.41799999999999998</v>
      </c>
      <c r="O111" t="s">
        <v>239</v>
      </c>
      <c r="P111">
        <v>0.45900000000000002</v>
      </c>
      <c r="Q111" s="1">
        <f t="shared" si="35"/>
        <v>0.185</v>
      </c>
      <c r="R111">
        <v>15.52</v>
      </c>
      <c r="S111" s="42">
        <f t="shared" si="32"/>
        <v>-1.552</v>
      </c>
      <c r="T111" s="1">
        <f t="shared" si="33"/>
        <v>-1.1340000000000001</v>
      </c>
      <c r="U111">
        <v>98.2</v>
      </c>
      <c r="V111" s="21">
        <f t="shared" si="26"/>
        <v>7569.9434000000001</v>
      </c>
      <c r="W111">
        <f t="shared" si="31"/>
        <v>0.40305010893246185</v>
      </c>
      <c r="X111">
        <f t="shared" si="27"/>
        <v>3.8881583443811319E-5</v>
      </c>
      <c r="Y111">
        <f t="shared" si="28"/>
        <v>2.9433138597202875E-5</v>
      </c>
      <c r="Z111" s="22">
        <f t="shared" si="36"/>
        <v>29.433138597202873</v>
      </c>
      <c r="AA111" s="22">
        <f t="shared" si="37"/>
        <v>25.955148674782073</v>
      </c>
      <c r="AB111" s="22">
        <f t="shared" si="34"/>
        <v>8.464941591718074E-3</v>
      </c>
      <c r="AC111">
        <v>34.357199999999999</v>
      </c>
      <c r="AD111">
        <v>73</v>
      </c>
      <c r="AE111">
        <v>794</v>
      </c>
      <c r="AF111">
        <f t="shared" si="29"/>
        <v>38.881583443811323</v>
      </c>
      <c r="AG111">
        <v>6.689549271607981</v>
      </c>
      <c r="AH111" t="s">
        <v>559</v>
      </c>
      <c r="AI111" t="s">
        <v>561</v>
      </c>
      <c r="AJ111" t="s">
        <v>560</v>
      </c>
    </row>
    <row r="112" spans="1:36" hidden="1" x14ac:dyDescent="0.35">
      <c r="A112" s="2">
        <v>44748</v>
      </c>
      <c r="B112" t="s">
        <v>18</v>
      </c>
      <c r="C112" t="s">
        <v>550</v>
      </c>
      <c r="D112" t="s">
        <v>86</v>
      </c>
      <c r="E112" t="s">
        <v>46</v>
      </c>
      <c r="F112">
        <v>5</v>
      </c>
      <c r="G112" t="s">
        <v>27</v>
      </c>
      <c r="H112" t="s">
        <v>98</v>
      </c>
      <c r="I112" t="str">
        <f t="shared" si="22"/>
        <v>K5CmeI6</v>
      </c>
      <c r="J112" t="s">
        <v>398</v>
      </c>
      <c r="K112" t="s">
        <v>165</v>
      </c>
      <c r="L112" s="1">
        <v>0.624</v>
      </c>
      <c r="M112">
        <v>3.76</v>
      </c>
      <c r="N112" s="1">
        <f t="shared" si="38"/>
        <v>-0.376</v>
      </c>
      <c r="O112" t="s">
        <v>168</v>
      </c>
      <c r="P112">
        <v>0.47699999999999998</v>
      </c>
      <c r="Q112" s="1">
        <f t="shared" si="35"/>
        <v>0.14700000000000002</v>
      </c>
      <c r="R112">
        <v>13.21</v>
      </c>
      <c r="S112" s="42">
        <f t="shared" si="32"/>
        <v>-1.3210000000000002</v>
      </c>
      <c r="T112" s="1">
        <f t="shared" si="33"/>
        <v>-0.94500000000000017</v>
      </c>
      <c r="U112">
        <v>89.65</v>
      </c>
      <c r="V112" s="21">
        <f t="shared" si="26"/>
        <v>6309.141162500001</v>
      </c>
      <c r="W112">
        <f t="shared" si="31"/>
        <v>0.30817610062893086</v>
      </c>
      <c r="X112">
        <f t="shared" si="27"/>
        <v>2.7942063538065327E-5</v>
      </c>
      <c r="Y112">
        <f t="shared" si="28"/>
        <v>1.7629042323319837E-5</v>
      </c>
      <c r="Z112" s="22">
        <f t="shared" si="36"/>
        <v>17.629042323319837</v>
      </c>
      <c r="AA112" s="22">
        <f t="shared" si="37"/>
        <v>18.65507124160829</v>
      </c>
      <c r="AB112" s="22">
        <f t="shared" si="34"/>
        <v>6.0841141936120941E-3</v>
      </c>
      <c r="AC112">
        <v>33.4651</v>
      </c>
      <c r="AD112" s="13">
        <v>64.5</v>
      </c>
      <c r="AE112" s="13">
        <v>700</v>
      </c>
      <c r="AF112">
        <f t="shared" si="29"/>
        <v>27.942063538065327</v>
      </c>
      <c r="AG112">
        <v>10.517788461538462</v>
      </c>
      <c r="AH112" t="s">
        <v>559</v>
      </c>
      <c r="AI112" t="s">
        <v>561</v>
      </c>
      <c r="AJ112" t="s">
        <v>560</v>
      </c>
    </row>
    <row r="113" spans="1:36" hidden="1" x14ac:dyDescent="0.35">
      <c r="A113" s="2">
        <v>44792</v>
      </c>
      <c r="B113" s="6" t="s">
        <v>18</v>
      </c>
      <c r="C113" s="6" t="s">
        <v>552</v>
      </c>
      <c r="D113" t="s">
        <v>45</v>
      </c>
      <c r="E113" t="s">
        <v>46</v>
      </c>
      <c r="F113">
        <v>16</v>
      </c>
      <c r="G113" t="s">
        <v>27</v>
      </c>
      <c r="H113" t="s">
        <v>34</v>
      </c>
      <c r="I113" t="str">
        <f t="shared" si="22"/>
        <v>L4CmeC8</v>
      </c>
      <c r="J113" t="s">
        <v>432</v>
      </c>
      <c r="K113" t="s">
        <v>207</v>
      </c>
      <c r="L113" s="1">
        <v>0.72799999999999998</v>
      </c>
      <c r="M113">
        <v>4.76</v>
      </c>
      <c r="N113" s="1">
        <f t="shared" si="38"/>
        <v>-0.47599999999999998</v>
      </c>
      <c r="O113" t="s">
        <v>105</v>
      </c>
      <c r="P113">
        <v>0.54300000000000004</v>
      </c>
      <c r="Q113" s="1">
        <f t="shared" si="35"/>
        <v>0.18499999999999994</v>
      </c>
      <c r="R113">
        <v>23.23</v>
      </c>
      <c r="S113" s="42">
        <f t="shared" si="32"/>
        <v>-2.323</v>
      </c>
      <c r="T113" s="1">
        <f t="shared" si="33"/>
        <v>-1.847</v>
      </c>
      <c r="U113">
        <v>117.65</v>
      </c>
      <c r="V113" s="21">
        <f t="shared" si="26"/>
        <v>10865.595162500002</v>
      </c>
      <c r="W113">
        <f t="shared" si="31"/>
        <v>0.34069981583793724</v>
      </c>
      <c r="X113">
        <f t="shared" si="27"/>
        <v>3.161526080692204E-5</v>
      </c>
      <c r="Y113">
        <f t="shared" si="28"/>
        <v>3.4351862488486803E-5</v>
      </c>
      <c r="Z113" s="22">
        <f t="shared" si="36"/>
        <v>34.351862488486802</v>
      </c>
      <c r="AA113" s="22">
        <f t="shared" si="37"/>
        <v>18.598734427984191</v>
      </c>
      <c r="AB113" s="22">
        <f t="shared" si="34"/>
        <v>6.0657406584508468E-3</v>
      </c>
      <c r="AC113">
        <v>34.301699999999997</v>
      </c>
      <c r="AD113" s="36">
        <v>97</v>
      </c>
      <c r="AE113" s="36">
        <v>770</v>
      </c>
      <c r="AF113">
        <f t="shared" si="29"/>
        <v>31.615260806922041</v>
      </c>
      <c r="AG113">
        <v>8.2594820334704142</v>
      </c>
      <c r="AH113" t="s">
        <v>559</v>
      </c>
      <c r="AI113" t="s">
        <v>561</v>
      </c>
      <c r="AJ113" t="s">
        <v>560</v>
      </c>
    </row>
    <row r="114" spans="1:36" hidden="1" x14ac:dyDescent="0.35">
      <c r="A114" s="2">
        <v>44791</v>
      </c>
      <c r="B114" s="6" t="s">
        <v>18</v>
      </c>
      <c r="C114" s="6" t="s">
        <v>552</v>
      </c>
      <c r="D114" t="s">
        <v>86</v>
      </c>
      <c r="E114" t="s">
        <v>46</v>
      </c>
      <c r="F114">
        <v>16</v>
      </c>
      <c r="G114" t="s">
        <v>27</v>
      </c>
      <c r="H114" t="s">
        <v>98</v>
      </c>
      <c r="I114" t="str">
        <f t="shared" si="22"/>
        <v>K5CmeI6</v>
      </c>
      <c r="J114" t="s">
        <v>398</v>
      </c>
      <c r="K114" t="s">
        <v>23</v>
      </c>
      <c r="L114" s="1">
        <v>0.55300000000000005</v>
      </c>
      <c r="M114">
        <v>4.42</v>
      </c>
      <c r="N114" s="1">
        <f t="shared" si="38"/>
        <v>-0.442</v>
      </c>
      <c r="O114" t="s">
        <v>224</v>
      </c>
      <c r="P114">
        <v>0.432</v>
      </c>
      <c r="Q114" s="1">
        <f t="shared" si="35"/>
        <v>0.12100000000000005</v>
      </c>
      <c r="R114">
        <v>13.57</v>
      </c>
      <c r="S114" s="42">
        <f t="shared" si="32"/>
        <v>-1.357</v>
      </c>
      <c r="T114" s="1">
        <f t="shared" si="33"/>
        <v>-0.91500000000000004</v>
      </c>
      <c r="U114">
        <v>89.65</v>
      </c>
      <c r="V114" s="21">
        <f t="shared" si="26"/>
        <v>6309.141162500001</v>
      </c>
      <c r="W114">
        <f t="shared" si="31"/>
        <v>0.28009259259259273</v>
      </c>
      <c r="X114">
        <f t="shared" si="27"/>
        <v>2.4841353780805139E-5</v>
      </c>
      <c r="Y114">
        <f t="shared" si="28"/>
        <v>1.5672760767070273E-5</v>
      </c>
      <c r="Z114" s="22">
        <f t="shared" si="36"/>
        <v>15.672760767070272</v>
      </c>
      <c r="AA114" s="22">
        <f t="shared" si="37"/>
        <v>17.128700291880079</v>
      </c>
      <c r="AB114" s="22">
        <f t="shared" si="34"/>
        <v>5.5863077237420832E-3</v>
      </c>
      <c r="AC114">
        <v>28.894600000000001</v>
      </c>
      <c r="AD114" s="13">
        <v>64.5</v>
      </c>
      <c r="AE114" s="13">
        <v>700</v>
      </c>
      <c r="AF114">
        <f t="shared" si="29"/>
        <v>24.841353780805139</v>
      </c>
      <c r="AG114">
        <v>11.459908061879579</v>
      </c>
      <c r="AH114" t="s">
        <v>559</v>
      </c>
      <c r="AI114" t="s">
        <v>561</v>
      </c>
      <c r="AJ114" t="s">
        <v>560</v>
      </c>
    </row>
    <row r="115" spans="1:36" hidden="1" x14ac:dyDescent="0.35">
      <c r="A115" s="2">
        <v>44733</v>
      </c>
      <c r="B115" t="s">
        <v>18</v>
      </c>
      <c r="C115" t="s">
        <v>548</v>
      </c>
      <c r="D115" t="s">
        <v>133</v>
      </c>
      <c r="E115" t="s">
        <v>46</v>
      </c>
      <c r="F115">
        <v>14</v>
      </c>
      <c r="G115" t="s">
        <v>27</v>
      </c>
      <c r="H115" t="s">
        <v>140</v>
      </c>
      <c r="I115" t="str">
        <f t="shared" si="22"/>
        <v>K1CmeG8</v>
      </c>
      <c r="J115" t="s">
        <v>471</v>
      </c>
      <c r="K115" t="s">
        <v>143</v>
      </c>
      <c r="L115" s="1">
        <v>0.53800000000000003</v>
      </c>
      <c r="M115">
        <v>1.26</v>
      </c>
      <c r="N115" s="1">
        <f t="shared" si="38"/>
        <v>-0.126</v>
      </c>
      <c r="O115" t="s">
        <v>144</v>
      </c>
      <c r="P115">
        <v>0.39400000000000002</v>
      </c>
      <c r="Q115" s="1">
        <f t="shared" si="35"/>
        <v>0.14400000000000002</v>
      </c>
      <c r="R115">
        <v>19.600000000000001</v>
      </c>
      <c r="S115" s="42">
        <f t="shared" si="32"/>
        <v>-1.9600000000000002</v>
      </c>
      <c r="T115" s="1">
        <f t="shared" si="33"/>
        <v>-1.8340000000000001</v>
      </c>
      <c r="U115">
        <v>98.2</v>
      </c>
      <c r="V115" s="21">
        <f t="shared" si="26"/>
        <v>7569.9434000000001</v>
      </c>
      <c r="W115">
        <f t="shared" si="31"/>
        <v>0.36548223350253811</v>
      </c>
      <c r="X115">
        <f t="shared" si="27"/>
        <v>3.446952828179669E-5</v>
      </c>
      <c r="Y115">
        <f t="shared" si="28"/>
        <v>2.6093237811790018E-5</v>
      </c>
      <c r="Z115" s="22">
        <f t="shared" si="36"/>
        <v>26.093237811790019</v>
      </c>
      <c r="AA115" s="22">
        <f t="shared" si="37"/>
        <v>14.227501533146139</v>
      </c>
      <c r="AB115" s="22">
        <f t="shared" si="34"/>
        <v>4.6401186517253737E-3</v>
      </c>
      <c r="AC115">
        <v>30.972899999999999</v>
      </c>
      <c r="AD115">
        <v>73</v>
      </c>
      <c r="AE115">
        <v>794</v>
      </c>
      <c r="AF115">
        <f t="shared" si="29"/>
        <v>34.469528281796691</v>
      </c>
      <c r="AG115">
        <v>8.9642857142857135</v>
      </c>
      <c r="AH115" t="s">
        <v>559</v>
      </c>
      <c r="AI115" t="s">
        <v>561</v>
      </c>
      <c r="AJ115" t="s">
        <v>560</v>
      </c>
    </row>
    <row r="116" spans="1:36" s="44" customFormat="1" hidden="1" x14ac:dyDescent="0.35">
      <c r="A116" s="2">
        <v>44763</v>
      </c>
      <c r="B116" t="s">
        <v>18</v>
      </c>
      <c r="C116" t="s">
        <v>549</v>
      </c>
      <c r="D116" t="s">
        <v>45</v>
      </c>
      <c r="E116" t="s">
        <v>46</v>
      </c>
      <c r="F116">
        <v>6</v>
      </c>
      <c r="G116" t="s">
        <v>27</v>
      </c>
      <c r="H116" t="s">
        <v>34</v>
      </c>
      <c r="I116" t="str">
        <f t="shared" si="22"/>
        <v>L4CmeC8</v>
      </c>
      <c r="J116" t="s">
        <v>432</v>
      </c>
      <c r="K116" t="s">
        <v>190</v>
      </c>
      <c r="L116" s="1">
        <v>0.74299999999999999</v>
      </c>
      <c r="M116">
        <v>2.63</v>
      </c>
      <c r="N116" s="1">
        <f t="shared" si="38"/>
        <v>-0.26300000000000001</v>
      </c>
      <c r="O116" t="s">
        <v>163</v>
      </c>
      <c r="P116">
        <v>0.54400000000000004</v>
      </c>
      <c r="Q116" s="1">
        <f t="shared" si="35"/>
        <v>0.19899999999999995</v>
      </c>
      <c r="R116">
        <v>39.32</v>
      </c>
      <c r="S116" s="42">
        <f t="shared" si="32"/>
        <v>-3.9319999999999999</v>
      </c>
      <c r="T116" s="1">
        <f t="shared" si="33"/>
        <v>-3.669</v>
      </c>
      <c r="U116">
        <v>117.65</v>
      </c>
      <c r="V116" s="21">
        <f t="shared" si="26"/>
        <v>10865.595162500002</v>
      </c>
      <c r="W116">
        <f t="shared" si="31"/>
        <v>0.36580882352941163</v>
      </c>
      <c r="X116">
        <f t="shared" si="27"/>
        <v>3.4507448851369098E-5</v>
      </c>
      <c r="Y116">
        <f t="shared" si="28"/>
        <v>3.7494396930965232E-5</v>
      </c>
      <c r="Z116" s="22">
        <f t="shared" si="36"/>
        <v>37.49439693096523</v>
      </c>
      <c r="AA116" s="22">
        <f t="shared" si="37"/>
        <v>10.219241463877141</v>
      </c>
      <c r="AB116" s="22">
        <f t="shared" si="34"/>
        <v>3.332875615057899E-3</v>
      </c>
      <c r="AC116">
        <v>31.981100000000001</v>
      </c>
      <c r="AD116" s="36">
        <v>97</v>
      </c>
      <c r="AE116" s="36">
        <v>770</v>
      </c>
      <c r="AF116">
        <f t="shared" si="29"/>
        <v>34.507448851369098</v>
      </c>
      <c r="AG116">
        <v>7.12949535755667</v>
      </c>
      <c r="AH116" t="s">
        <v>559</v>
      </c>
      <c r="AI116" t="s">
        <v>561</v>
      </c>
      <c r="AJ116" t="s">
        <v>560</v>
      </c>
    </row>
    <row r="117" spans="1:36" hidden="1" x14ac:dyDescent="0.35">
      <c r="A117" s="2">
        <v>44762</v>
      </c>
      <c r="B117" t="s">
        <v>18</v>
      </c>
      <c r="C117" t="s">
        <v>549</v>
      </c>
      <c r="D117" t="s">
        <v>86</v>
      </c>
      <c r="E117" t="s">
        <v>46</v>
      </c>
      <c r="F117">
        <v>1</v>
      </c>
      <c r="G117" t="s">
        <v>27</v>
      </c>
      <c r="H117" t="s">
        <v>101</v>
      </c>
      <c r="I117" t="str">
        <f t="shared" si="22"/>
        <v>K5CmeB10</v>
      </c>
      <c r="J117" t="s">
        <v>397</v>
      </c>
      <c r="K117" t="s">
        <v>182</v>
      </c>
      <c r="L117" s="1">
        <v>0.75600000000000001</v>
      </c>
      <c r="M117">
        <v>1.49</v>
      </c>
      <c r="N117" s="1">
        <f t="shared" si="38"/>
        <v>-0.14899999999999999</v>
      </c>
      <c r="O117" t="s">
        <v>154</v>
      </c>
      <c r="P117">
        <v>0.57399999999999995</v>
      </c>
      <c r="Q117" s="1">
        <f t="shared" si="35"/>
        <v>0.18200000000000005</v>
      </c>
      <c r="R117">
        <v>36.049999999999997</v>
      </c>
      <c r="S117" s="42">
        <f t="shared" si="32"/>
        <v>-3.6049999999999995</v>
      </c>
      <c r="T117" s="1">
        <f t="shared" si="33"/>
        <v>-3.4559999999999995</v>
      </c>
      <c r="U117">
        <v>91.25</v>
      </c>
      <c r="V117" s="21">
        <f t="shared" si="26"/>
        <v>6536.3515625</v>
      </c>
      <c r="W117">
        <f t="shared" si="31"/>
        <v>0.31707317073170743</v>
      </c>
      <c r="X117">
        <f t="shared" si="27"/>
        <v>2.8938385680096417E-5</v>
      </c>
      <c r="Y117">
        <f t="shared" si="28"/>
        <v>1.8915146245632586E-5</v>
      </c>
      <c r="Z117" s="22">
        <f t="shared" si="36"/>
        <v>18.915146245632585</v>
      </c>
      <c r="AA117" s="22">
        <f t="shared" si="37"/>
        <v>5.4731325942223918</v>
      </c>
      <c r="AB117" s="22">
        <f t="shared" si="34"/>
        <v>1.7849925775549412E-3</v>
      </c>
      <c r="AC117">
        <v>34.903799999999997</v>
      </c>
      <c r="AD117" s="13">
        <v>83.6</v>
      </c>
      <c r="AE117" s="13">
        <v>660</v>
      </c>
      <c r="AF117">
        <f t="shared" si="29"/>
        <v>28.938385680096417</v>
      </c>
      <c r="AG117" s="4">
        <v>9.9694926084349991</v>
      </c>
      <c r="AH117" t="s">
        <v>559</v>
      </c>
      <c r="AI117" t="s">
        <v>561</v>
      </c>
      <c r="AJ117" t="s">
        <v>560</v>
      </c>
    </row>
    <row r="118" spans="1:36" hidden="1" x14ac:dyDescent="0.35">
      <c r="A118" s="2">
        <v>44720</v>
      </c>
      <c r="B118" t="s">
        <v>18</v>
      </c>
      <c r="C118" t="s">
        <v>547</v>
      </c>
      <c r="D118" t="s">
        <v>86</v>
      </c>
      <c r="E118" t="s">
        <v>46</v>
      </c>
      <c r="F118">
        <v>9</v>
      </c>
      <c r="G118" t="s">
        <v>27</v>
      </c>
      <c r="H118" t="s">
        <v>98</v>
      </c>
      <c r="I118" t="str">
        <f t="shared" si="22"/>
        <v>K5CmeI6</v>
      </c>
      <c r="J118" t="s">
        <v>398</v>
      </c>
      <c r="K118" t="s">
        <v>99</v>
      </c>
      <c r="L118" s="1">
        <v>0.504</v>
      </c>
      <c r="M118">
        <v>9.01</v>
      </c>
      <c r="N118" s="1">
        <f t="shared" si="38"/>
        <v>-0.90100000000000002</v>
      </c>
      <c r="O118" t="s">
        <v>100</v>
      </c>
      <c r="P118">
        <v>0.52200000000000002</v>
      </c>
      <c r="Q118" s="1">
        <f t="shared" si="35"/>
        <v>-1.8000000000000016E-2</v>
      </c>
      <c r="R118">
        <v>19.23</v>
      </c>
      <c r="S118" s="42">
        <f t="shared" si="32"/>
        <v>-1.923</v>
      </c>
      <c r="T118" s="1">
        <f t="shared" si="33"/>
        <v>-1.022</v>
      </c>
      <c r="U118">
        <v>89.65</v>
      </c>
      <c r="V118" s="21">
        <f t="shared" si="26"/>
        <v>6309.141162500001</v>
      </c>
      <c r="W118">
        <f>(P118-L118)/L118</f>
        <v>3.5714285714285747E-2</v>
      </c>
      <c r="X118">
        <f t="shared" si="27"/>
        <v>1.9683187285601463E-6</v>
      </c>
      <c r="Y118">
        <f t="shared" si="28"/>
        <v>1.2418400711278485E-6</v>
      </c>
      <c r="Z118" s="22">
        <f t="shared" si="36"/>
        <v>1.2418400711278486</v>
      </c>
      <c r="AA118" s="22">
        <f t="shared" si="37"/>
        <v>1.2151077016906542</v>
      </c>
      <c r="AB118" s="22">
        <f t="shared" si="34"/>
        <v>3.9629192077993516E-4</v>
      </c>
      <c r="AC118">
        <v>26.9267</v>
      </c>
      <c r="AD118" s="13">
        <v>64.5</v>
      </c>
      <c r="AE118" s="13">
        <v>700</v>
      </c>
      <c r="AF118">
        <f t="shared" si="29"/>
        <v>1.9683187285601462</v>
      </c>
      <c r="AG118">
        <v>13.101333333333335</v>
      </c>
      <c r="AH118" t="s">
        <v>559</v>
      </c>
      <c r="AI118" t="s">
        <v>561</v>
      </c>
      <c r="AJ118" t="s">
        <v>560</v>
      </c>
    </row>
    <row r="119" spans="1:36" hidden="1" x14ac:dyDescent="0.35">
      <c r="A119" s="2">
        <v>44762</v>
      </c>
      <c r="B119" t="s">
        <v>18</v>
      </c>
      <c r="C119" t="s">
        <v>549</v>
      </c>
      <c r="D119" t="s">
        <v>20</v>
      </c>
      <c r="E119" t="s">
        <v>21</v>
      </c>
      <c r="F119">
        <v>15</v>
      </c>
      <c r="G119" t="s">
        <v>27</v>
      </c>
      <c r="H119" t="s">
        <v>35</v>
      </c>
      <c r="I119" t="str">
        <f t="shared" si="22"/>
        <v>K6CmeD4</v>
      </c>
      <c r="J119" t="s">
        <v>419</v>
      </c>
      <c r="K119" t="s">
        <v>184</v>
      </c>
      <c r="L119" s="1">
        <v>0.67200000000000004</v>
      </c>
      <c r="N119" s="1" t="s">
        <v>103</v>
      </c>
      <c r="O119" t="s">
        <v>185</v>
      </c>
      <c r="P119">
        <v>0.40799999999999997</v>
      </c>
      <c r="Q119" s="1">
        <f t="shared" si="35"/>
        <v>0.26400000000000007</v>
      </c>
      <c r="R119">
        <v>1.59</v>
      </c>
      <c r="S119" s="42">
        <f t="shared" si="32"/>
        <v>-0.159</v>
      </c>
      <c r="T119" s="1" t="s">
        <v>103</v>
      </c>
      <c r="U119">
        <v>115.65</v>
      </c>
      <c r="V119" s="21">
        <f t="shared" si="26"/>
        <v>10499.314162500001</v>
      </c>
      <c r="W119">
        <f t="shared" ref="W119:W150" si="39">(L119-P119)/P119</f>
        <v>0.64705882352941202</v>
      </c>
      <c r="X119">
        <f t="shared" si="27"/>
        <v>6.9633581750603381E-5</v>
      </c>
      <c r="Y119">
        <f t="shared" si="28"/>
        <v>7.3110485105971163E-5</v>
      </c>
      <c r="Z119" s="22">
        <f t="shared" si="36"/>
        <v>73.110485105971165</v>
      </c>
      <c r="AA119" s="22" t="e">
        <f t="shared" si="37"/>
        <v>#VALUE!</v>
      </c>
      <c r="AC119">
        <v>34.903799999999997</v>
      </c>
      <c r="AD119" s="13">
        <v>125</v>
      </c>
      <c r="AE119">
        <v>776</v>
      </c>
      <c r="AF119">
        <f t="shared" si="29"/>
        <v>69.633581750603383</v>
      </c>
      <c r="AG119">
        <v>11.020894580054243</v>
      </c>
      <c r="AH119" t="s">
        <v>559</v>
      </c>
      <c r="AI119" t="s">
        <v>561</v>
      </c>
      <c r="AJ119" t="s">
        <v>560</v>
      </c>
    </row>
    <row r="120" spans="1:36" hidden="1" x14ac:dyDescent="0.35">
      <c r="A120" s="2">
        <v>44804</v>
      </c>
      <c r="B120" s="6" t="s">
        <v>18</v>
      </c>
      <c r="C120" s="6" t="s">
        <v>553</v>
      </c>
      <c r="D120" t="s">
        <v>123</v>
      </c>
      <c r="E120" t="s">
        <v>21</v>
      </c>
      <c r="F120">
        <v>6</v>
      </c>
      <c r="G120" t="s">
        <v>27</v>
      </c>
      <c r="H120" t="s">
        <v>52</v>
      </c>
      <c r="I120" t="str">
        <f t="shared" si="22"/>
        <v>M1CmeF9</v>
      </c>
      <c r="J120" t="s">
        <v>456</v>
      </c>
      <c r="K120" t="s">
        <v>234</v>
      </c>
      <c r="L120" s="1">
        <v>0.746</v>
      </c>
      <c r="M120">
        <v>9.44</v>
      </c>
      <c r="N120" s="1">
        <f t="shared" ref="N120:N151" si="40">M120/-10</f>
        <v>-0.94399999999999995</v>
      </c>
      <c r="O120" t="s">
        <v>32</v>
      </c>
      <c r="P120">
        <v>0.627</v>
      </c>
      <c r="Q120" s="1">
        <f t="shared" si="35"/>
        <v>0.11899999999999999</v>
      </c>
      <c r="S120" s="42" t="s">
        <v>103</v>
      </c>
      <c r="T120" s="1" t="s">
        <v>103</v>
      </c>
      <c r="U120">
        <v>119.2</v>
      </c>
      <c r="V120" s="21">
        <f t="shared" si="26"/>
        <v>11153.782400000002</v>
      </c>
      <c r="W120">
        <f t="shared" si="39"/>
        <v>0.18979266347687399</v>
      </c>
      <c r="X120">
        <f t="shared" si="27"/>
        <v>1.5385404828349336E-5</v>
      </c>
      <c r="Y120">
        <f t="shared" si="28"/>
        <v>1.7160545759131787E-5</v>
      </c>
      <c r="Z120" s="22">
        <f t="shared" si="36"/>
        <v>17.160545759131786</v>
      </c>
      <c r="AA120" s="22" t="e">
        <f t="shared" si="37"/>
        <v>#VALUE!</v>
      </c>
      <c r="AC120">
        <v>32.519599999999997</v>
      </c>
      <c r="AD120" s="36">
        <v>107</v>
      </c>
      <c r="AE120" s="36">
        <v>840</v>
      </c>
      <c r="AF120">
        <f t="shared" si="29"/>
        <v>15.385404828349337</v>
      </c>
      <c r="AG120">
        <v>5.03038712875437</v>
      </c>
      <c r="AH120" t="s">
        <v>559</v>
      </c>
      <c r="AI120" t="s">
        <v>561</v>
      </c>
      <c r="AJ120" t="s">
        <v>560</v>
      </c>
    </row>
    <row r="121" spans="1:36" hidden="1" x14ac:dyDescent="0.35">
      <c r="A121" s="46">
        <v>44747</v>
      </c>
      <c r="B121" s="44" t="s">
        <v>18</v>
      </c>
      <c r="C121" s="44" t="s">
        <v>550</v>
      </c>
      <c r="D121" s="44" t="s">
        <v>20</v>
      </c>
      <c r="E121" s="44" t="s">
        <v>21</v>
      </c>
      <c r="F121" s="44">
        <v>16</v>
      </c>
      <c r="G121" s="44" t="s">
        <v>27</v>
      </c>
      <c r="H121" s="44" t="s">
        <v>35</v>
      </c>
      <c r="I121" s="44" t="str">
        <f t="shared" si="22"/>
        <v>K6CmeD4</v>
      </c>
      <c r="J121" s="44" t="s">
        <v>419</v>
      </c>
      <c r="K121" s="44" t="s">
        <v>143</v>
      </c>
      <c r="L121" s="42">
        <v>0.66900000000000004</v>
      </c>
      <c r="M121" s="44">
        <v>2.46</v>
      </c>
      <c r="N121" s="42">
        <f t="shared" si="40"/>
        <v>-0.246</v>
      </c>
      <c r="O121" s="44" t="s">
        <v>163</v>
      </c>
      <c r="P121" s="44">
        <v>0.38300000000000001</v>
      </c>
      <c r="Q121" s="42">
        <f t="shared" si="35"/>
        <v>0.28600000000000003</v>
      </c>
      <c r="R121" s="44">
        <v>2.79</v>
      </c>
      <c r="S121" s="42">
        <f t="shared" ref="S121:S165" si="41">R121/-10</f>
        <v>-0.27900000000000003</v>
      </c>
      <c r="T121" s="42">
        <f t="shared" ref="T121:T165" si="42">S121-N121</f>
        <v>-3.3000000000000029E-2</v>
      </c>
      <c r="U121" s="44">
        <v>115.65</v>
      </c>
      <c r="V121" s="44">
        <f t="shared" si="26"/>
        <v>10499.314162500001</v>
      </c>
      <c r="W121" s="45">
        <f t="shared" si="39"/>
        <v>0.7467362924281985</v>
      </c>
      <c r="X121">
        <f t="shared" si="27"/>
        <v>8.3064576927022543E-5</v>
      </c>
      <c r="Y121">
        <f t="shared" si="28"/>
        <v>8.7212108893195843E-5</v>
      </c>
      <c r="Z121" s="22">
        <f t="shared" si="36"/>
        <v>87.212108893195847</v>
      </c>
      <c r="AA121" s="22">
        <f t="shared" si="37"/>
        <v>2642.79117858169</v>
      </c>
      <c r="AB121" s="22">
        <v>1</v>
      </c>
      <c r="AC121" s="44">
        <v>33.278799999999997</v>
      </c>
      <c r="AD121" s="13">
        <v>125</v>
      </c>
      <c r="AE121">
        <v>776</v>
      </c>
      <c r="AF121">
        <f t="shared" si="29"/>
        <v>83.064576927022543</v>
      </c>
      <c r="AG121">
        <v>11.802345679012349</v>
      </c>
      <c r="AH121" t="s">
        <v>559</v>
      </c>
      <c r="AI121" t="s">
        <v>561</v>
      </c>
      <c r="AJ121" t="s">
        <v>560</v>
      </c>
    </row>
    <row r="122" spans="1:36" hidden="1" x14ac:dyDescent="0.35">
      <c r="A122" s="9">
        <v>44721</v>
      </c>
      <c r="B122" s="4" t="s">
        <v>18</v>
      </c>
      <c r="C122" s="4" t="s">
        <v>547</v>
      </c>
      <c r="D122" s="4" t="s">
        <v>20</v>
      </c>
      <c r="E122" s="4" t="s">
        <v>21</v>
      </c>
      <c r="F122" s="4">
        <v>3</v>
      </c>
      <c r="G122" s="4" t="s">
        <v>27</v>
      </c>
      <c r="H122" s="4" t="s">
        <v>35</v>
      </c>
      <c r="I122" s="4" t="str">
        <f t="shared" si="22"/>
        <v>K6CmeD4</v>
      </c>
      <c r="J122" s="4" t="s">
        <v>419</v>
      </c>
      <c r="K122" s="4" t="s">
        <v>23</v>
      </c>
      <c r="L122" s="3">
        <v>0.46200000000000002</v>
      </c>
      <c r="M122" s="4">
        <v>1.85</v>
      </c>
      <c r="N122" s="3">
        <f t="shared" si="40"/>
        <v>-0.185</v>
      </c>
      <c r="O122" s="4" t="s">
        <v>32</v>
      </c>
      <c r="P122" s="4">
        <v>0.27400000000000002</v>
      </c>
      <c r="Q122" s="3">
        <f t="shared" si="35"/>
        <v>0.188</v>
      </c>
      <c r="R122" s="4">
        <v>2.5099999999999998</v>
      </c>
      <c r="S122" s="43">
        <f t="shared" si="41"/>
        <v>-0.251</v>
      </c>
      <c r="T122" s="3">
        <f t="shared" si="42"/>
        <v>-6.6000000000000003E-2</v>
      </c>
      <c r="U122" s="4">
        <v>115.65</v>
      </c>
      <c r="V122" s="21">
        <f t="shared" si="26"/>
        <v>10499.314162500001</v>
      </c>
      <c r="W122" s="4">
        <f t="shared" si="39"/>
        <v>0.68613138686131381</v>
      </c>
      <c r="X122">
        <f t="shared" si="27"/>
        <v>7.484526510327697E-5</v>
      </c>
      <c r="Y122">
        <f t="shared" si="28"/>
        <v>7.8582395189490291E-5</v>
      </c>
      <c r="Z122" s="22">
        <f t="shared" si="36"/>
        <v>78.582395189490285</v>
      </c>
      <c r="AA122" s="22">
        <f t="shared" si="37"/>
        <v>1190.6423513559134</v>
      </c>
      <c r="AB122" s="22">
        <f t="shared" ref="AB122:AB144" si="43">AA122/2642.791179</f>
        <v>0.45052456691127524</v>
      </c>
      <c r="AC122">
        <v>24.548100000000002</v>
      </c>
      <c r="AD122" s="13">
        <v>125</v>
      </c>
      <c r="AE122">
        <v>776</v>
      </c>
      <c r="AF122">
        <f t="shared" si="29"/>
        <v>74.845265103276972</v>
      </c>
      <c r="AG122">
        <v>14.811333333333334</v>
      </c>
      <c r="AH122" t="s">
        <v>559</v>
      </c>
      <c r="AI122" t="s">
        <v>561</v>
      </c>
      <c r="AJ122" t="s">
        <v>560</v>
      </c>
    </row>
    <row r="123" spans="1:36" hidden="1" x14ac:dyDescent="0.35">
      <c r="A123" s="2">
        <v>44792</v>
      </c>
      <c r="B123" s="6" t="s">
        <v>18</v>
      </c>
      <c r="C123" s="6" t="s">
        <v>552</v>
      </c>
      <c r="D123" t="s">
        <v>20</v>
      </c>
      <c r="E123" t="s">
        <v>21</v>
      </c>
      <c r="F123">
        <v>8</v>
      </c>
      <c r="G123" t="s">
        <v>27</v>
      </c>
      <c r="H123" t="s">
        <v>167</v>
      </c>
      <c r="I123" t="str">
        <f t="shared" si="22"/>
        <v>K6CmeI2</v>
      </c>
      <c r="J123" t="s">
        <v>488</v>
      </c>
      <c r="K123" t="s">
        <v>225</v>
      </c>
      <c r="L123" s="1">
        <v>0.57099999999999995</v>
      </c>
      <c r="M123">
        <v>4.97</v>
      </c>
      <c r="N123" s="1">
        <f t="shared" si="40"/>
        <v>-0.497</v>
      </c>
      <c r="O123" t="s">
        <v>175</v>
      </c>
      <c r="P123">
        <v>0.439</v>
      </c>
      <c r="Q123" s="1">
        <f t="shared" si="35"/>
        <v>0.13199999999999995</v>
      </c>
      <c r="R123">
        <v>5.37</v>
      </c>
      <c r="S123" s="42">
        <f t="shared" si="41"/>
        <v>-0.53700000000000003</v>
      </c>
      <c r="T123" s="1">
        <f t="shared" si="42"/>
        <v>-4.0000000000000036E-2</v>
      </c>
      <c r="U123">
        <v>124.6</v>
      </c>
      <c r="V123" s="21">
        <f t="shared" si="26"/>
        <v>12187.250599999999</v>
      </c>
      <c r="W123">
        <f t="shared" si="39"/>
        <v>0.30068337129840533</v>
      </c>
      <c r="X123">
        <f t="shared" si="27"/>
        <v>2.7108135406043761E-5</v>
      </c>
      <c r="Y123">
        <f t="shared" si="28"/>
        <v>3.3037363949218807E-5</v>
      </c>
      <c r="Z123" s="22">
        <f t="shared" si="36"/>
        <v>33.037363949218808</v>
      </c>
      <c r="AA123" s="22">
        <f t="shared" si="37"/>
        <v>825.93409873046949</v>
      </c>
      <c r="AB123" s="22">
        <f t="shared" si="43"/>
        <v>0.31252340528962752</v>
      </c>
      <c r="AC123">
        <v>34.301699999999997</v>
      </c>
      <c r="AD123" s="36">
        <v>107.9</v>
      </c>
      <c r="AE123" s="36">
        <v>840</v>
      </c>
      <c r="AF123">
        <f t="shared" si="29"/>
        <v>27.108135406043761</v>
      </c>
      <c r="AG123">
        <v>12.126990262931423</v>
      </c>
      <c r="AH123" t="s">
        <v>559</v>
      </c>
      <c r="AI123" t="s">
        <v>561</v>
      </c>
      <c r="AJ123" t="s">
        <v>560</v>
      </c>
    </row>
    <row r="124" spans="1:36" hidden="1" x14ac:dyDescent="0.35">
      <c r="A124" s="2">
        <v>44722</v>
      </c>
      <c r="B124" t="s">
        <v>18</v>
      </c>
      <c r="C124" t="s">
        <v>547</v>
      </c>
      <c r="D124" t="s">
        <v>109</v>
      </c>
      <c r="E124" t="s">
        <v>21</v>
      </c>
      <c r="F124">
        <v>6</v>
      </c>
      <c r="G124" t="s">
        <v>27</v>
      </c>
      <c r="H124" t="s">
        <v>120</v>
      </c>
      <c r="I124" t="str">
        <f t="shared" si="22"/>
        <v>L3CmeF6</v>
      </c>
      <c r="J124" t="s">
        <v>442</v>
      </c>
      <c r="K124" t="s">
        <v>117</v>
      </c>
      <c r="L124" s="1">
        <v>0.68500000000000005</v>
      </c>
      <c r="M124">
        <v>1.53</v>
      </c>
      <c r="N124" s="1">
        <f t="shared" si="40"/>
        <v>-0.153</v>
      </c>
      <c r="O124" t="s">
        <v>118</v>
      </c>
      <c r="P124">
        <v>0.47599999999999998</v>
      </c>
      <c r="Q124" s="1">
        <f t="shared" si="35"/>
        <v>0.20900000000000007</v>
      </c>
      <c r="R124">
        <v>1.18</v>
      </c>
      <c r="S124" s="42">
        <f t="shared" si="41"/>
        <v>-0.11799999999999999</v>
      </c>
      <c r="T124" s="1">
        <f t="shared" si="42"/>
        <v>3.5000000000000003E-2</v>
      </c>
      <c r="U124">
        <v>91.25</v>
      </c>
      <c r="V124" s="21">
        <f t="shared" si="26"/>
        <v>6536.3515625</v>
      </c>
      <c r="W124">
        <f t="shared" si="39"/>
        <v>0.439075630252101</v>
      </c>
      <c r="X124">
        <f t="shared" si="27"/>
        <v>4.3202898103165158E-5</v>
      </c>
      <c r="Y124">
        <f t="shared" si="28"/>
        <v>2.8238933052115188E-5</v>
      </c>
      <c r="Z124" s="22">
        <f t="shared" si="36"/>
        <v>28.238933052115186</v>
      </c>
      <c r="AA124" s="22">
        <f t="shared" si="37"/>
        <v>806.82665863186241</v>
      </c>
      <c r="AB124" s="22">
        <f t="shared" si="43"/>
        <v>0.30529338263386963</v>
      </c>
      <c r="AC124">
        <v>27.385200000000001</v>
      </c>
      <c r="AD124" s="36">
        <v>90.2</v>
      </c>
      <c r="AE124" s="36">
        <v>800</v>
      </c>
      <c r="AF124">
        <f t="shared" si="29"/>
        <v>43.202898103165161</v>
      </c>
      <c r="AG124">
        <v>18.418666666666667</v>
      </c>
      <c r="AH124" t="s">
        <v>559</v>
      </c>
      <c r="AI124" t="s">
        <v>561</v>
      </c>
      <c r="AJ124" t="s">
        <v>560</v>
      </c>
    </row>
    <row r="125" spans="1:36" hidden="1" x14ac:dyDescent="0.35">
      <c r="A125" s="2">
        <v>44806</v>
      </c>
      <c r="B125" s="6" t="s">
        <v>18</v>
      </c>
      <c r="C125" s="6" t="s">
        <v>553</v>
      </c>
      <c r="D125" t="s">
        <v>20</v>
      </c>
      <c r="E125" t="s">
        <v>21</v>
      </c>
      <c r="F125">
        <v>3</v>
      </c>
      <c r="G125" t="s">
        <v>27</v>
      </c>
      <c r="H125" t="s">
        <v>167</v>
      </c>
      <c r="I125" t="str">
        <f t="shared" si="22"/>
        <v>K6CmeI2</v>
      </c>
      <c r="J125" t="s">
        <v>488</v>
      </c>
      <c r="K125" t="s">
        <v>222</v>
      </c>
      <c r="L125" s="1">
        <v>0.61499999999999999</v>
      </c>
      <c r="M125">
        <v>4.42</v>
      </c>
      <c r="N125" s="1">
        <f t="shared" si="40"/>
        <v>-0.442</v>
      </c>
      <c r="O125" t="s">
        <v>211</v>
      </c>
      <c r="P125">
        <v>0.434</v>
      </c>
      <c r="Q125" s="1">
        <f t="shared" si="35"/>
        <v>0.18099999999999999</v>
      </c>
      <c r="R125">
        <v>3.59</v>
      </c>
      <c r="S125" s="42">
        <f t="shared" si="41"/>
        <v>-0.35899999999999999</v>
      </c>
      <c r="T125" s="1">
        <f t="shared" si="42"/>
        <v>8.3000000000000018E-2</v>
      </c>
      <c r="U125">
        <v>124.6</v>
      </c>
      <c r="V125" s="21">
        <f t="shared" si="26"/>
        <v>12187.250599999999</v>
      </c>
      <c r="W125">
        <f t="shared" si="39"/>
        <v>0.4170506912442396</v>
      </c>
      <c r="X125">
        <f t="shared" si="27"/>
        <v>4.0550800325435837E-5</v>
      </c>
      <c r="Y125">
        <f t="shared" si="28"/>
        <v>4.9420276559664809E-5</v>
      </c>
      <c r="Z125" s="22">
        <f t="shared" si="36"/>
        <v>49.420276559664806</v>
      </c>
      <c r="AA125" s="22">
        <f t="shared" si="37"/>
        <v>595.42501879114207</v>
      </c>
      <c r="AB125" s="22">
        <f t="shared" si="43"/>
        <v>0.22530157642513537</v>
      </c>
      <c r="AC125">
        <v>35.566600000000001</v>
      </c>
      <c r="AD125" s="36">
        <v>107.9</v>
      </c>
      <c r="AE125" s="36">
        <v>840</v>
      </c>
      <c r="AF125">
        <f t="shared" si="29"/>
        <v>40.550800325435837</v>
      </c>
      <c r="AG125">
        <v>11.450000000000001</v>
      </c>
      <c r="AH125" t="s">
        <v>559</v>
      </c>
      <c r="AI125" t="s">
        <v>561</v>
      </c>
      <c r="AJ125" t="s">
        <v>560</v>
      </c>
    </row>
    <row r="126" spans="1:36" hidden="1" x14ac:dyDescent="0.35">
      <c r="A126" s="2">
        <v>44747</v>
      </c>
      <c r="B126" t="s">
        <v>18</v>
      </c>
      <c r="C126" t="s">
        <v>550</v>
      </c>
      <c r="D126" t="s">
        <v>20</v>
      </c>
      <c r="E126" t="s">
        <v>21</v>
      </c>
      <c r="F126">
        <v>5</v>
      </c>
      <c r="G126" t="s">
        <v>27</v>
      </c>
      <c r="H126" t="s">
        <v>167</v>
      </c>
      <c r="I126" t="str">
        <f t="shared" si="22"/>
        <v>K6CmeI2</v>
      </c>
      <c r="J126" t="s">
        <v>488</v>
      </c>
      <c r="K126" t="s">
        <v>165</v>
      </c>
      <c r="L126" s="1">
        <v>0.57799999999999996</v>
      </c>
      <c r="M126">
        <v>1.58</v>
      </c>
      <c r="N126" s="1">
        <f t="shared" si="40"/>
        <v>-0.158</v>
      </c>
      <c r="O126" t="s">
        <v>146</v>
      </c>
      <c r="P126">
        <v>0.43099999999999999</v>
      </c>
      <c r="Q126" s="1">
        <f t="shared" si="35"/>
        <v>0.14699999999999996</v>
      </c>
      <c r="R126">
        <v>2.2400000000000002</v>
      </c>
      <c r="S126" s="42">
        <f t="shared" si="41"/>
        <v>-0.22400000000000003</v>
      </c>
      <c r="T126" s="1">
        <f t="shared" si="42"/>
        <v>-6.6000000000000031E-2</v>
      </c>
      <c r="U126">
        <v>124.6</v>
      </c>
      <c r="V126" s="44">
        <f t="shared" si="26"/>
        <v>12187.250599999999</v>
      </c>
      <c r="W126" s="45">
        <f t="shared" si="39"/>
        <v>0.34106728538283054</v>
      </c>
      <c r="X126">
        <f t="shared" si="27"/>
        <v>3.1657242346221811E-5</v>
      </c>
      <c r="Y126">
        <f t="shared" si="28"/>
        <v>3.8581474577833712E-5</v>
      </c>
      <c r="Z126" s="22">
        <f t="shared" si="36"/>
        <v>38.58147457783371</v>
      </c>
      <c r="AA126" s="22">
        <f t="shared" si="37"/>
        <v>584.56779663384384</v>
      </c>
      <c r="AB126" s="22">
        <f t="shared" si="43"/>
        <v>0.22119333577276326</v>
      </c>
      <c r="AC126">
        <v>33.278799999999997</v>
      </c>
      <c r="AD126" s="36">
        <v>107.9</v>
      </c>
      <c r="AE126" s="36">
        <v>840</v>
      </c>
      <c r="AF126">
        <f t="shared" si="29"/>
        <v>31.65724234622181</v>
      </c>
      <c r="AG126">
        <v>11.802345679012349</v>
      </c>
      <c r="AH126" t="s">
        <v>559</v>
      </c>
      <c r="AI126" t="s">
        <v>561</v>
      </c>
      <c r="AJ126" t="s">
        <v>560</v>
      </c>
    </row>
    <row r="127" spans="1:36" hidden="1" x14ac:dyDescent="0.35">
      <c r="A127" s="2">
        <v>44750</v>
      </c>
      <c r="B127" t="s">
        <v>18</v>
      </c>
      <c r="C127" t="s">
        <v>550</v>
      </c>
      <c r="D127" t="s">
        <v>123</v>
      </c>
      <c r="E127" t="s">
        <v>21</v>
      </c>
      <c r="F127">
        <v>15</v>
      </c>
      <c r="G127" t="s">
        <v>27</v>
      </c>
      <c r="H127" t="s">
        <v>52</v>
      </c>
      <c r="I127" t="str">
        <f t="shared" si="22"/>
        <v>M1CmeF9</v>
      </c>
      <c r="J127" t="s">
        <v>456</v>
      </c>
      <c r="K127" t="s">
        <v>169</v>
      </c>
      <c r="L127" s="1">
        <v>0.76300000000000001</v>
      </c>
      <c r="M127">
        <v>1.72</v>
      </c>
      <c r="N127" s="1">
        <f t="shared" si="40"/>
        <v>-0.17199999999999999</v>
      </c>
      <c r="O127" t="s">
        <v>180</v>
      </c>
      <c r="P127">
        <v>0.57599999999999996</v>
      </c>
      <c r="Q127" s="1">
        <f t="shared" si="35"/>
        <v>0.18700000000000006</v>
      </c>
      <c r="R127">
        <v>2.31</v>
      </c>
      <c r="S127" s="42">
        <f t="shared" si="41"/>
        <v>-0.23100000000000001</v>
      </c>
      <c r="T127" s="1">
        <f t="shared" si="42"/>
        <v>-5.9000000000000025E-2</v>
      </c>
      <c r="U127">
        <v>119.2</v>
      </c>
      <c r="V127" s="44">
        <f t="shared" si="26"/>
        <v>11153.782400000002</v>
      </c>
      <c r="W127" s="45">
        <f t="shared" si="39"/>
        <v>0.3246527777777779</v>
      </c>
      <c r="X127">
        <f t="shared" si="27"/>
        <v>2.9792291040906373E-5</v>
      </c>
      <c r="Y127">
        <f t="shared" si="28"/>
        <v>3.3229673146773921E-5</v>
      </c>
      <c r="Z127" s="22">
        <f t="shared" si="36"/>
        <v>33.229673146773919</v>
      </c>
      <c r="AA127" s="22">
        <f t="shared" si="37"/>
        <v>563.21479909786285</v>
      </c>
      <c r="AB127" s="22">
        <f t="shared" si="43"/>
        <v>0.21311362152759133</v>
      </c>
      <c r="AC127">
        <v>33.388599999999997</v>
      </c>
      <c r="AD127" s="36">
        <v>107</v>
      </c>
      <c r="AE127" s="36">
        <v>840</v>
      </c>
      <c r="AF127">
        <f t="shared" si="29"/>
        <v>29.792291040906374</v>
      </c>
      <c r="AG127">
        <v>10.019670781892938</v>
      </c>
      <c r="AH127" t="s">
        <v>559</v>
      </c>
      <c r="AI127" t="s">
        <v>561</v>
      </c>
      <c r="AJ127" t="s">
        <v>560</v>
      </c>
    </row>
    <row r="128" spans="1:36" hidden="1" x14ac:dyDescent="0.35">
      <c r="A128" s="2">
        <v>44721</v>
      </c>
      <c r="B128" t="s">
        <v>18</v>
      </c>
      <c r="C128" t="s">
        <v>547</v>
      </c>
      <c r="D128" t="s">
        <v>20</v>
      </c>
      <c r="E128" t="s">
        <v>21</v>
      </c>
      <c r="F128">
        <v>12</v>
      </c>
      <c r="G128" t="s">
        <v>27</v>
      </c>
      <c r="H128" t="s">
        <v>35</v>
      </c>
      <c r="I128" t="str">
        <f t="shared" si="22"/>
        <v>K6CmeD4</v>
      </c>
      <c r="J128" t="s">
        <v>419</v>
      </c>
      <c r="K128" t="s">
        <v>23</v>
      </c>
      <c r="L128" s="1">
        <v>0.54900000000000004</v>
      </c>
      <c r="M128">
        <v>5.56</v>
      </c>
      <c r="N128" s="1">
        <f t="shared" si="40"/>
        <v>-0.55599999999999994</v>
      </c>
      <c r="O128" t="s">
        <v>24</v>
      </c>
      <c r="P128">
        <v>0.31</v>
      </c>
      <c r="Q128" s="1">
        <f t="shared" si="35"/>
        <v>0.23900000000000005</v>
      </c>
      <c r="R128">
        <v>3.81</v>
      </c>
      <c r="S128" s="42">
        <f t="shared" si="41"/>
        <v>-0.38100000000000001</v>
      </c>
      <c r="T128" s="1">
        <f t="shared" si="42"/>
        <v>0.17499999999999993</v>
      </c>
      <c r="U128">
        <v>115.65</v>
      </c>
      <c r="V128" s="21">
        <f t="shared" si="26"/>
        <v>10499.314162500001</v>
      </c>
      <c r="W128">
        <f t="shared" si="39"/>
        <v>0.77096774193548401</v>
      </c>
      <c r="X128">
        <f t="shared" si="27"/>
        <v>8.6394984757957755E-5</v>
      </c>
      <c r="Y128">
        <f t="shared" si="28"/>
        <v>9.0708808703819744E-5</v>
      </c>
      <c r="Z128" s="22">
        <f t="shared" si="36"/>
        <v>90.708808703819741</v>
      </c>
      <c r="AA128" s="22">
        <f t="shared" ref="AA128:AA159" si="44">Z128/ABS(T128)</f>
        <v>518.33604973611295</v>
      </c>
      <c r="AB128" s="22">
        <f t="shared" si="43"/>
        <v>0.19613204927233224</v>
      </c>
      <c r="AC128">
        <v>24.548100000000002</v>
      </c>
      <c r="AD128" s="13">
        <v>125</v>
      </c>
      <c r="AE128">
        <v>776</v>
      </c>
      <c r="AF128">
        <f t="shared" si="29"/>
        <v>86.394984757957758</v>
      </c>
      <c r="AG128">
        <v>14.811333333333334</v>
      </c>
      <c r="AH128" t="s">
        <v>559</v>
      </c>
      <c r="AI128" t="s">
        <v>561</v>
      </c>
      <c r="AJ128" t="s">
        <v>560</v>
      </c>
    </row>
    <row r="129" spans="1:36" hidden="1" x14ac:dyDescent="0.35">
      <c r="A129" s="2">
        <v>44790</v>
      </c>
      <c r="B129" s="6" t="s">
        <v>18</v>
      </c>
      <c r="C129" s="6" t="s">
        <v>552</v>
      </c>
      <c r="D129" t="s">
        <v>123</v>
      </c>
      <c r="E129" t="s">
        <v>21</v>
      </c>
      <c r="F129">
        <v>6</v>
      </c>
      <c r="G129" t="s">
        <v>27</v>
      </c>
      <c r="H129" t="s">
        <v>52</v>
      </c>
      <c r="I129" t="str">
        <f t="shared" si="22"/>
        <v>M1CmeF9</v>
      </c>
      <c r="J129" t="s">
        <v>456</v>
      </c>
      <c r="K129" t="s">
        <v>69</v>
      </c>
      <c r="L129" s="1">
        <v>0.74399999999999999</v>
      </c>
      <c r="M129">
        <v>6.33</v>
      </c>
      <c r="N129" s="1">
        <f t="shared" si="40"/>
        <v>-0.63300000000000001</v>
      </c>
      <c r="O129" t="s">
        <v>129</v>
      </c>
      <c r="P129">
        <v>0.59699999999999998</v>
      </c>
      <c r="Q129" s="1">
        <f t="shared" si="35"/>
        <v>0.14700000000000002</v>
      </c>
      <c r="R129">
        <v>7.24</v>
      </c>
      <c r="S129" s="42">
        <f t="shared" si="41"/>
        <v>-0.72399999999999998</v>
      </c>
      <c r="T129" s="1">
        <f t="shared" si="42"/>
        <v>-9.099999999999997E-2</v>
      </c>
      <c r="U129">
        <v>119.2</v>
      </c>
      <c r="V129" s="21">
        <f t="shared" si="26"/>
        <v>11153.782400000002</v>
      </c>
      <c r="W129">
        <f t="shared" si="39"/>
        <v>0.24623115577889451</v>
      </c>
      <c r="X129">
        <f t="shared" si="27"/>
        <v>2.1197771131618738E-5</v>
      </c>
      <c r="Y129">
        <f t="shared" si="28"/>
        <v>2.3643532656707719E-5</v>
      </c>
      <c r="Z129" s="22">
        <f t="shared" si="36"/>
        <v>23.64353265670772</v>
      </c>
      <c r="AA129" s="22">
        <f t="shared" si="44"/>
        <v>259.81904018360143</v>
      </c>
      <c r="AB129" s="22">
        <f t="shared" si="43"/>
        <v>9.8312360903941645E-2</v>
      </c>
      <c r="AC129">
        <v>32.178800000000003</v>
      </c>
      <c r="AD129" s="36">
        <v>107</v>
      </c>
      <c r="AE129" s="36">
        <v>840</v>
      </c>
      <c r="AF129">
        <f t="shared" si="29"/>
        <v>21.197771131618737</v>
      </c>
      <c r="AG129">
        <v>11.310295975498345</v>
      </c>
      <c r="AH129" t="s">
        <v>559</v>
      </c>
      <c r="AI129" t="s">
        <v>561</v>
      </c>
      <c r="AJ129" t="s">
        <v>560</v>
      </c>
    </row>
    <row r="130" spans="1:36" hidden="1" x14ac:dyDescent="0.35">
      <c r="A130" s="2">
        <v>44804</v>
      </c>
      <c r="B130" s="6" t="s">
        <v>18</v>
      </c>
      <c r="C130" s="6" t="s">
        <v>553</v>
      </c>
      <c r="D130" t="s">
        <v>109</v>
      </c>
      <c r="E130" t="s">
        <v>21</v>
      </c>
      <c r="F130">
        <v>13</v>
      </c>
      <c r="G130" t="s">
        <v>27</v>
      </c>
      <c r="H130" t="s">
        <v>120</v>
      </c>
      <c r="I130" t="str">
        <f t="shared" ref="I130:I193" si="45">D130&amp;G130&amp;H130</f>
        <v>L3CmeF6</v>
      </c>
      <c r="J130" t="s">
        <v>442</v>
      </c>
      <c r="K130" t="s">
        <v>226</v>
      </c>
      <c r="L130" s="1">
        <v>0.68500000000000005</v>
      </c>
      <c r="M130">
        <v>3.28</v>
      </c>
      <c r="N130" s="1">
        <f t="shared" si="40"/>
        <v>-0.32799999999999996</v>
      </c>
      <c r="O130" t="s">
        <v>233</v>
      </c>
      <c r="P130">
        <v>0.52200000000000002</v>
      </c>
      <c r="Q130" s="1">
        <f t="shared" si="35"/>
        <v>0.16300000000000003</v>
      </c>
      <c r="R130">
        <v>4.1399999999999997</v>
      </c>
      <c r="S130" s="42">
        <f t="shared" si="41"/>
        <v>-0.41399999999999998</v>
      </c>
      <c r="T130" s="1">
        <f t="shared" si="42"/>
        <v>-8.6000000000000021E-2</v>
      </c>
      <c r="U130">
        <v>91.25</v>
      </c>
      <c r="V130" s="21">
        <f t="shared" ref="V130:V193" si="46">3.14*(U130/2)^2</f>
        <v>6536.3515625</v>
      </c>
      <c r="W130">
        <f t="shared" si="39"/>
        <v>0.31226053639846746</v>
      </c>
      <c r="X130">
        <f t="shared" ref="X130:X193" si="47">119*(10^-6)*(W130^1.231)</f>
        <v>2.8398638095148312E-5</v>
      </c>
      <c r="Y130">
        <f t="shared" ref="Y130:Y193" si="48">X130*(V130/10000)</f>
        <v>1.8562348248609471E-5</v>
      </c>
      <c r="Z130" s="22">
        <f t="shared" si="36"/>
        <v>18.562348248609471</v>
      </c>
      <c r="AA130" s="22">
        <f t="shared" si="44"/>
        <v>215.84125870476123</v>
      </c>
      <c r="AB130" s="22">
        <f t="shared" si="43"/>
        <v>8.1671703924194622E-2</v>
      </c>
      <c r="AC130">
        <v>32.519599999999997</v>
      </c>
      <c r="AD130" s="36">
        <v>90.2</v>
      </c>
      <c r="AE130" s="36">
        <v>800</v>
      </c>
      <c r="AF130">
        <f t="shared" ref="AF130:AF193" si="49">X130*10^6</f>
        <v>28.398638095148311</v>
      </c>
      <c r="AG130">
        <v>7.0107887060214562</v>
      </c>
      <c r="AH130" t="s">
        <v>559</v>
      </c>
      <c r="AI130" t="s">
        <v>561</v>
      </c>
      <c r="AJ130" t="s">
        <v>560</v>
      </c>
    </row>
    <row r="131" spans="1:36" hidden="1" x14ac:dyDescent="0.35">
      <c r="A131" s="2">
        <v>44779</v>
      </c>
      <c r="B131" s="6" t="s">
        <v>18</v>
      </c>
      <c r="C131" s="6" t="s">
        <v>551</v>
      </c>
      <c r="D131" t="s">
        <v>20</v>
      </c>
      <c r="E131" t="s">
        <v>21</v>
      </c>
      <c r="F131">
        <v>6</v>
      </c>
      <c r="G131" t="s">
        <v>27</v>
      </c>
      <c r="H131" t="s">
        <v>35</v>
      </c>
      <c r="I131" t="str">
        <f t="shared" si="45"/>
        <v>K6CmeD4</v>
      </c>
      <c r="J131" t="s">
        <v>419</v>
      </c>
      <c r="K131" t="s">
        <v>117</v>
      </c>
      <c r="L131" s="1">
        <v>0.64400000000000002</v>
      </c>
      <c r="M131">
        <v>2.35</v>
      </c>
      <c r="N131" s="1">
        <f t="shared" si="40"/>
        <v>-0.23500000000000001</v>
      </c>
      <c r="O131" s="6" t="s">
        <v>213</v>
      </c>
      <c r="P131">
        <v>0.372</v>
      </c>
      <c r="Q131" s="1">
        <f t="shared" si="35"/>
        <v>0.27200000000000002</v>
      </c>
      <c r="R131">
        <v>6.37</v>
      </c>
      <c r="S131" s="42">
        <f t="shared" si="41"/>
        <v>-0.63700000000000001</v>
      </c>
      <c r="T131" s="1">
        <f t="shared" si="42"/>
        <v>-0.40200000000000002</v>
      </c>
      <c r="U131">
        <v>115.65</v>
      </c>
      <c r="V131" s="21">
        <f t="shared" si="46"/>
        <v>10499.314162500001</v>
      </c>
      <c r="W131">
        <f t="shared" si="39"/>
        <v>0.73118279569892475</v>
      </c>
      <c r="X131">
        <f t="shared" si="47"/>
        <v>8.0939948414035666E-5</v>
      </c>
      <c r="Y131">
        <f t="shared" si="48"/>
        <v>8.498139466955041E-5</v>
      </c>
      <c r="Z131" s="22">
        <f t="shared" si="36"/>
        <v>84.981394669550411</v>
      </c>
      <c r="AA131" s="22">
        <f t="shared" si="44"/>
        <v>211.39650415311047</v>
      </c>
      <c r="AB131" s="22">
        <f t="shared" si="43"/>
        <v>7.9989862927081642E-2</v>
      </c>
      <c r="AC131">
        <v>31.516500000000001</v>
      </c>
      <c r="AD131" s="13">
        <v>125</v>
      </c>
      <c r="AE131">
        <v>776</v>
      </c>
      <c r="AF131">
        <f t="shared" si="49"/>
        <v>80.939948414035669</v>
      </c>
      <c r="AG131">
        <v>13.38048963335333</v>
      </c>
      <c r="AH131" t="s">
        <v>559</v>
      </c>
      <c r="AI131" t="s">
        <v>561</v>
      </c>
      <c r="AJ131" t="s">
        <v>560</v>
      </c>
    </row>
    <row r="132" spans="1:36" hidden="1" x14ac:dyDescent="0.35">
      <c r="A132" s="2">
        <v>44747</v>
      </c>
      <c r="B132" t="s">
        <v>18</v>
      </c>
      <c r="C132" t="s">
        <v>550</v>
      </c>
      <c r="D132" t="s">
        <v>20</v>
      </c>
      <c r="E132" t="s">
        <v>21</v>
      </c>
      <c r="F132">
        <v>16</v>
      </c>
      <c r="G132" t="s">
        <v>27</v>
      </c>
      <c r="H132" t="s">
        <v>35</v>
      </c>
      <c r="I132" t="str">
        <f t="shared" si="45"/>
        <v>K6CmeD4</v>
      </c>
      <c r="J132" t="s">
        <v>419</v>
      </c>
      <c r="K132" t="s">
        <v>143</v>
      </c>
      <c r="L132" s="1">
        <v>0.66900000000000004</v>
      </c>
      <c r="M132">
        <v>2.46</v>
      </c>
      <c r="N132" s="1">
        <f t="shared" si="40"/>
        <v>-0.246</v>
      </c>
      <c r="O132" t="s">
        <v>163</v>
      </c>
      <c r="P132">
        <v>0.38300000000000001</v>
      </c>
      <c r="Q132" s="1">
        <f t="shared" si="35"/>
        <v>0.28600000000000003</v>
      </c>
      <c r="R132">
        <v>7.79</v>
      </c>
      <c r="S132" s="42">
        <f t="shared" si="41"/>
        <v>-0.77900000000000003</v>
      </c>
      <c r="T132" s="1">
        <f t="shared" si="42"/>
        <v>-0.53300000000000003</v>
      </c>
      <c r="U132">
        <v>115.65</v>
      </c>
      <c r="V132" s="21">
        <f t="shared" si="46"/>
        <v>10499.314162500001</v>
      </c>
      <c r="W132">
        <f t="shared" si="39"/>
        <v>0.7467362924281985</v>
      </c>
      <c r="X132">
        <f t="shared" si="47"/>
        <v>8.3064576927022543E-5</v>
      </c>
      <c r="Y132">
        <f t="shared" si="48"/>
        <v>8.7212108893195843E-5</v>
      </c>
      <c r="Z132" s="22">
        <f t="shared" si="36"/>
        <v>87.212108893195847</v>
      </c>
      <c r="AA132" s="22">
        <f t="shared" si="44"/>
        <v>163.62496978085522</v>
      </c>
      <c r="AB132" s="22">
        <f t="shared" si="43"/>
        <v>6.1913696050237665E-2</v>
      </c>
      <c r="AC132">
        <v>33.278799999999997</v>
      </c>
      <c r="AD132" s="13">
        <v>125</v>
      </c>
      <c r="AE132">
        <v>776</v>
      </c>
      <c r="AF132">
        <f t="shared" si="49"/>
        <v>83.064576927022543</v>
      </c>
      <c r="AG132">
        <v>11.802345679012349</v>
      </c>
      <c r="AH132" t="s">
        <v>559</v>
      </c>
      <c r="AI132" t="s">
        <v>561</v>
      </c>
      <c r="AJ132" t="s">
        <v>560</v>
      </c>
    </row>
    <row r="133" spans="1:36" hidden="1" x14ac:dyDescent="0.35">
      <c r="A133" s="2">
        <v>44806</v>
      </c>
      <c r="B133" s="6" t="s">
        <v>18</v>
      </c>
      <c r="C133" s="6" t="s">
        <v>553</v>
      </c>
      <c r="D133" t="s">
        <v>20</v>
      </c>
      <c r="E133" t="s">
        <v>21</v>
      </c>
      <c r="F133">
        <v>14</v>
      </c>
      <c r="G133" t="s">
        <v>27</v>
      </c>
      <c r="H133" t="s">
        <v>35</v>
      </c>
      <c r="I133" t="str">
        <f t="shared" si="45"/>
        <v>K6CmeD4</v>
      </c>
      <c r="J133" t="s">
        <v>419</v>
      </c>
      <c r="K133" t="s">
        <v>241</v>
      </c>
      <c r="L133" s="1">
        <v>0.58199999999999996</v>
      </c>
      <c r="M133">
        <v>4.6100000000000003</v>
      </c>
      <c r="N133" s="1">
        <f t="shared" si="40"/>
        <v>-0.46100000000000002</v>
      </c>
      <c r="O133" t="s">
        <v>32</v>
      </c>
      <c r="P133">
        <v>0.36099999999999999</v>
      </c>
      <c r="Q133" s="1">
        <f t="shared" si="35"/>
        <v>0.22099999999999997</v>
      </c>
      <c r="R133">
        <v>10.23</v>
      </c>
      <c r="S133" s="42">
        <f t="shared" si="41"/>
        <v>-1.0230000000000001</v>
      </c>
      <c r="T133" s="1">
        <f t="shared" si="42"/>
        <v>-0.56200000000000006</v>
      </c>
      <c r="U133">
        <v>115.65</v>
      </c>
      <c r="V133" s="21">
        <f t="shared" si="46"/>
        <v>10499.314162500001</v>
      </c>
      <c r="W133">
        <f t="shared" si="39"/>
        <v>0.61218836565096946</v>
      </c>
      <c r="X133">
        <f t="shared" si="47"/>
        <v>6.5043287642574236E-5</v>
      </c>
      <c r="Y133">
        <f t="shared" si="48"/>
        <v>6.8290991112124092E-5</v>
      </c>
      <c r="Z133" s="22">
        <f t="shared" si="36"/>
        <v>68.29099111212409</v>
      </c>
      <c r="AA133" s="22">
        <f t="shared" si="44"/>
        <v>121.51421906071901</v>
      </c>
      <c r="AB133" s="22">
        <f t="shared" si="43"/>
        <v>4.5979500774139301E-2</v>
      </c>
      <c r="AC133">
        <v>35.566600000000001</v>
      </c>
      <c r="AD133" s="13">
        <v>125</v>
      </c>
      <c r="AE133">
        <v>776</v>
      </c>
      <c r="AF133">
        <f t="shared" si="49"/>
        <v>65.043287642574242</v>
      </c>
      <c r="AG133">
        <v>11.450000000000001</v>
      </c>
      <c r="AH133" t="s">
        <v>559</v>
      </c>
      <c r="AI133" t="s">
        <v>561</v>
      </c>
      <c r="AJ133" t="s">
        <v>560</v>
      </c>
    </row>
    <row r="134" spans="1:36" hidden="1" x14ac:dyDescent="0.35">
      <c r="A134" s="2">
        <v>44777</v>
      </c>
      <c r="B134" t="s">
        <v>18</v>
      </c>
      <c r="C134" t="s">
        <v>551</v>
      </c>
      <c r="D134" t="s">
        <v>109</v>
      </c>
      <c r="E134" t="s">
        <v>21</v>
      </c>
      <c r="F134">
        <v>11</v>
      </c>
      <c r="G134" t="s">
        <v>27</v>
      </c>
      <c r="H134" t="s">
        <v>120</v>
      </c>
      <c r="I134" t="str">
        <f t="shared" si="45"/>
        <v>L3CmeF6</v>
      </c>
      <c r="J134" t="s">
        <v>442</v>
      </c>
      <c r="K134" t="s">
        <v>87</v>
      </c>
      <c r="L134" s="1">
        <v>0.69499999999999995</v>
      </c>
      <c r="M134">
        <v>9.1300000000000008</v>
      </c>
      <c r="N134" s="1">
        <f t="shared" si="40"/>
        <v>-0.91300000000000003</v>
      </c>
      <c r="O134" t="s">
        <v>180</v>
      </c>
      <c r="P134">
        <v>0.50700000000000001</v>
      </c>
      <c r="Q134" s="1">
        <f t="shared" si="35"/>
        <v>0.18799999999999994</v>
      </c>
      <c r="R134">
        <v>11.35</v>
      </c>
      <c r="S134" s="42">
        <f t="shared" si="41"/>
        <v>-1.135</v>
      </c>
      <c r="T134" s="1">
        <f t="shared" si="42"/>
        <v>-0.22199999999999998</v>
      </c>
      <c r="U134">
        <v>91.25</v>
      </c>
      <c r="V134" s="21">
        <f t="shared" si="46"/>
        <v>6536.3515625</v>
      </c>
      <c r="W134">
        <f t="shared" si="39"/>
        <v>0.37080867850098609</v>
      </c>
      <c r="X134">
        <f t="shared" si="47"/>
        <v>3.5088958345628122E-5</v>
      </c>
      <c r="Y134">
        <f t="shared" si="48"/>
        <v>2.293537677089438E-5</v>
      </c>
      <c r="Z134" s="22">
        <f t="shared" si="36"/>
        <v>22.935376770894379</v>
      </c>
      <c r="AA134" s="22">
        <f t="shared" si="44"/>
        <v>103.31250797700172</v>
      </c>
      <c r="AB134" s="22">
        <f t="shared" si="43"/>
        <v>3.9092194948256907E-2</v>
      </c>
      <c r="AC134">
        <v>29.967099999999999</v>
      </c>
      <c r="AD134" s="36">
        <v>90.2</v>
      </c>
      <c r="AE134" s="36">
        <v>800</v>
      </c>
      <c r="AF134">
        <f t="shared" si="49"/>
        <v>35.088958345628122</v>
      </c>
      <c r="AG134">
        <v>15.50428820417056</v>
      </c>
      <c r="AH134" t="s">
        <v>559</v>
      </c>
      <c r="AI134" t="s">
        <v>561</v>
      </c>
      <c r="AJ134" t="s">
        <v>560</v>
      </c>
    </row>
    <row r="135" spans="1:36" hidden="1" x14ac:dyDescent="0.35">
      <c r="A135" s="2">
        <v>44790</v>
      </c>
      <c r="B135" s="6" t="s">
        <v>18</v>
      </c>
      <c r="C135" s="6" t="s">
        <v>552</v>
      </c>
      <c r="D135" t="s">
        <v>109</v>
      </c>
      <c r="E135" t="s">
        <v>21</v>
      </c>
      <c r="F135">
        <v>15</v>
      </c>
      <c r="G135" t="s">
        <v>27</v>
      </c>
      <c r="H135" t="s">
        <v>120</v>
      </c>
      <c r="I135" t="str">
        <f t="shared" si="45"/>
        <v>L3CmeF6</v>
      </c>
      <c r="J135" t="s">
        <v>442</v>
      </c>
      <c r="K135" t="s">
        <v>215</v>
      </c>
      <c r="L135" s="1">
        <v>0.70199999999999996</v>
      </c>
      <c r="M135">
        <v>6.89</v>
      </c>
      <c r="N135" s="1">
        <f t="shared" si="40"/>
        <v>-0.68899999999999995</v>
      </c>
      <c r="O135" s="6" t="s">
        <v>160</v>
      </c>
      <c r="P135">
        <v>0.50900000000000001</v>
      </c>
      <c r="Q135" s="1">
        <f t="shared" si="35"/>
        <v>0.19299999999999995</v>
      </c>
      <c r="R135">
        <v>2.89</v>
      </c>
      <c r="S135" s="42">
        <f t="shared" si="41"/>
        <v>-0.28900000000000003</v>
      </c>
      <c r="T135" s="1">
        <f t="shared" si="42"/>
        <v>0.39999999999999991</v>
      </c>
      <c r="U135">
        <v>91.25</v>
      </c>
      <c r="V135" s="21">
        <f t="shared" si="46"/>
        <v>6536.3515625</v>
      </c>
      <c r="W135">
        <f t="shared" si="39"/>
        <v>0.37917485265225925</v>
      </c>
      <c r="X135">
        <f t="shared" si="47"/>
        <v>3.606603657075029E-5</v>
      </c>
      <c r="Y135">
        <f t="shared" si="48"/>
        <v>2.3574029449240581E-5</v>
      </c>
      <c r="Z135" s="22">
        <f t="shared" si="36"/>
        <v>23.57402944924058</v>
      </c>
      <c r="AA135" s="22">
        <f t="shared" si="44"/>
        <v>58.935073623101466</v>
      </c>
      <c r="AB135" s="22">
        <f t="shared" si="43"/>
        <v>2.2300314187291097E-2</v>
      </c>
      <c r="AC135">
        <v>32.178800000000003</v>
      </c>
      <c r="AD135" s="36">
        <v>90.2</v>
      </c>
      <c r="AE135" s="36">
        <v>800</v>
      </c>
      <c r="AF135">
        <f t="shared" si="49"/>
        <v>36.066036570750292</v>
      </c>
      <c r="AG135">
        <v>15.49463920787486</v>
      </c>
      <c r="AH135" t="s">
        <v>559</v>
      </c>
      <c r="AI135" t="s">
        <v>561</v>
      </c>
      <c r="AJ135" t="s">
        <v>560</v>
      </c>
    </row>
    <row r="136" spans="1:36" hidden="1" x14ac:dyDescent="0.35">
      <c r="A136" s="2">
        <v>44722</v>
      </c>
      <c r="B136" t="s">
        <v>18</v>
      </c>
      <c r="C136" t="s">
        <v>547</v>
      </c>
      <c r="D136" t="s">
        <v>123</v>
      </c>
      <c r="E136" t="s">
        <v>21</v>
      </c>
      <c r="F136">
        <v>4</v>
      </c>
      <c r="G136" t="s">
        <v>27</v>
      </c>
      <c r="H136" t="s">
        <v>52</v>
      </c>
      <c r="I136" t="str">
        <f t="shared" si="45"/>
        <v>M1CmeF9</v>
      </c>
      <c r="J136" t="s">
        <v>456</v>
      </c>
      <c r="K136" t="s">
        <v>125</v>
      </c>
      <c r="L136" s="1">
        <v>0.53500000000000003</v>
      </c>
      <c r="M136">
        <v>1.43</v>
      </c>
      <c r="N136" s="1">
        <f t="shared" si="40"/>
        <v>-0.14299999999999999</v>
      </c>
      <c r="O136" t="s">
        <v>126</v>
      </c>
      <c r="P136">
        <v>0.36</v>
      </c>
      <c r="Q136" s="1">
        <f t="shared" si="35"/>
        <v>0.17500000000000004</v>
      </c>
      <c r="R136">
        <v>12.1</v>
      </c>
      <c r="S136" s="42">
        <f t="shared" si="41"/>
        <v>-1.21</v>
      </c>
      <c r="T136" s="1">
        <f t="shared" si="42"/>
        <v>-1.0669999999999999</v>
      </c>
      <c r="U136">
        <v>119.2</v>
      </c>
      <c r="V136" s="21">
        <f t="shared" si="46"/>
        <v>11153.782400000002</v>
      </c>
      <c r="W136">
        <f t="shared" si="39"/>
        <v>0.48611111111111127</v>
      </c>
      <c r="X136">
        <f t="shared" si="47"/>
        <v>4.8968682655280221E-5</v>
      </c>
      <c r="Y136">
        <f t="shared" si="48"/>
        <v>5.4618603075164986E-5</v>
      </c>
      <c r="Z136" s="22">
        <f t="shared" si="36"/>
        <v>54.618603075164984</v>
      </c>
      <c r="AA136" s="22">
        <f t="shared" si="44"/>
        <v>51.188943838017792</v>
      </c>
      <c r="AB136" s="22">
        <f t="shared" si="43"/>
        <v>1.936927300377439E-2</v>
      </c>
      <c r="AC136">
        <v>27.385200000000001</v>
      </c>
      <c r="AD136" s="36">
        <v>107</v>
      </c>
      <c r="AE136" s="36">
        <v>840</v>
      </c>
      <c r="AF136">
        <f t="shared" si="49"/>
        <v>48.968682655280219</v>
      </c>
      <c r="AG136">
        <v>16.475333333333335</v>
      </c>
      <c r="AH136" t="s">
        <v>559</v>
      </c>
      <c r="AI136" t="s">
        <v>561</v>
      </c>
      <c r="AJ136" t="s">
        <v>560</v>
      </c>
    </row>
    <row r="137" spans="1:36" hidden="1" x14ac:dyDescent="0.35">
      <c r="A137" s="2">
        <v>44778</v>
      </c>
      <c r="B137" s="6" t="s">
        <v>18</v>
      </c>
      <c r="C137" s="6" t="s">
        <v>551</v>
      </c>
      <c r="D137" t="s">
        <v>20</v>
      </c>
      <c r="E137" t="s">
        <v>21</v>
      </c>
      <c r="F137">
        <v>1</v>
      </c>
      <c r="G137" t="s">
        <v>27</v>
      </c>
      <c r="H137" t="s">
        <v>167</v>
      </c>
      <c r="I137" t="str">
        <f t="shared" si="45"/>
        <v>K6CmeI2</v>
      </c>
      <c r="J137" t="s">
        <v>488</v>
      </c>
      <c r="K137" t="s">
        <v>207</v>
      </c>
      <c r="L137" s="1">
        <v>0.58099999999999996</v>
      </c>
      <c r="M137">
        <v>2.23</v>
      </c>
      <c r="N137" s="1">
        <f t="shared" si="40"/>
        <v>-0.223</v>
      </c>
      <c r="O137" s="6" t="s">
        <v>163</v>
      </c>
      <c r="P137">
        <v>0.439</v>
      </c>
      <c r="Q137" s="1">
        <f t="shared" si="35"/>
        <v>0.14199999999999996</v>
      </c>
      <c r="R137">
        <v>10.01</v>
      </c>
      <c r="S137" s="42">
        <f t="shared" si="41"/>
        <v>-1.0009999999999999</v>
      </c>
      <c r="T137" s="1">
        <f t="shared" si="42"/>
        <v>-0.77799999999999991</v>
      </c>
      <c r="U137">
        <v>124.6</v>
      </c>
      <c r="V137" s="21">
        <f t="shared" si="46"/>
        <v>12187.250599999999</v>
      </c>
      <c r="W137">
        <f t="shared" si="39"/>
        <v>0.3234624145785876</v>
      </c>
      <c r="X137">
        <f t="shared" si="47"/>
        <v>2.965787899472505E-5</v>
      </c>
      <c r="Y137">
        <f t="shared" si="48"/>
        <v>3.6144800357319026E-5</v>
      </c>
      <c r="Z137" s="22">
        <f t="shared" si="36"/>
        <v>36.144800357319028</v>
      </c>
      <c r="AA137" s="22">
        <f t="shared" si="44"/>
        <v>46.458612284471762</v>
      </c>
      <c r="AB137" s="22">
        <f t="shared" si="43"/>
        <v>1.7579373146708904E-2</v>
      </c>
      <c r="AC137">
        <v>33.254899999999999</v>
      </c>
      <c r="AD137" s="36">
        <v>107.9</v>
      </c>
      <c r="AE137" s="36">
        <v>840</v>
      </c>
      <c r="AF137">
        <f t="shared" si="49"/>
        <v>29.657878994725049</v>
      </c>
      <c r="AG137">
        <v>13.537474712107057</v>
      </c>
      <c r="AH137" t="s">
        <v>559</v>
      </c>
      <c r="AI137" t="s">
        <v>561</v>
      </c>
      <c r="AJ137" t="s">
        <v>560</v>
      </c>
    </row>
    <row r="138" spans="1:36" hidden="1" x14ac:dyDescent="0.35">
      <c r="A138" s="2">
        <v>44749</v>
      </c>
      <c r="B138" t="s">
        <v>18</v>
      </c>
      <c r="C138" t="s">
        <v>550</v>
      </c>
      <c r="D138" t="s">
        <v>109</v>
      </c>
      <c r="E138" t="s">
        <v>21</v>
      </c>
      <c r="F138">
        <v>6</v>
      </c>
      <c r="G138" t="s">
        <v>27</v>
      </c>
      <c r="H138" t="s">
        <v>120</v>
      </c>
      <c r="I138" t="str">
        <f t="shared" si="45"/>
        <v>L3CmeF6</v>
      </c>
      <c r="J138" t="s">
        <v>442</v>
      </c>
      <c r="K138" t="s">
        <v>174</v>
      </c>
      <c r="L138" s="1">
        <v>0.68799999999999994</v>
      </c>
      <c r="M138">
        <v>1.58</v>
      </c>
      <c r="N138" s="1">
        <f t="shared" si="40"/>
        <v>-0.158</v>
      </c>
      <c r="O138" t="s">
        <v>175</v>
      </c>
      <c r="P138">
        <v>0.503</v>
      </c>
      <c r="Q138" s="1">
        <f t="shared" si="35"/>
        <v>0.18499999999999994</v>
      </c>
      <c r="R138">
        <v>8.7799999999999994</v>
      </c>
      <c r="S138" s="42">
        <f t="shared" si="41"/>
        <v>-0.87799999999999989</v>
      </c>
      <c r="T138" s="1">
        <f t="shared" si="42"/>
        <v>-0.71999999999999986</v>
      </c>
      <c r="U138">
        <v>91.25</v>
      </c>
      <c r="V138" s="21">
        <f t="shared" si="46"/>
        <v>6536.3515625</v>
      </c>
      <c r="W138">
        <f t="shared" si="39"/>
        <v>0.36779324055665991</v>
      </c>
      <c r="X138">
        <f t="shared" si="47"/>
        <v>3.4738028685205285E-5</v>
      </c>
      <c r="Y138">
        <f t="shared" si="48"/>
        <v>2.270599680747114E-5</v>
      </c>
      <c r="Z138" s="22">
        <f t="shared" si="36"/>
        <v>22.705996807471141</v>
      </c>
      <c r="AA138" s="22">
        <f t="shared" si="44"/>
        <v>31.536106677043257</v>
      </c>
      <c r="AB138" s="22">
        <f t="shared" si="43"/>
        <v>1.193287874109529E-2</v>
      </c>
      <c r="AC138">
        <v>34.081400000000002</v>
      </c>
      <c r="AD138" s="36">
        <v>90.2</v>
      </c>
      <c r="AE138" s="36">
        <v>800</v>
      </c>
      <c r="AF138">
        <f t="shared" si="49"/>
        <v>34.738028685205286</v>
      </c>
      <c r="AG138">
        <v>13.083333333333334</v>
      </c>
      <c r="AH138" t="s">
        <v>559</v>
      </c>
      <c r="AI138" t="s">
        <v>561</v>
      </c>
      <c r="AJ138" t="s">
        <v>560</v>
      </c>
    </row>
    <row r="139" spans="1:36" hidden="1" x14ac:dyDescent="0.35">
      <c r="A139" s="2">
        <v>44750</v>
      </c>
      <c r="B139" t="s">
        <v>18</v>
      </c>
      <c r="C139" t="s">
        <v>550</v>
      </c>
      <c r="D139" t="s">
        <v>123</v>
      </c>
      <c r="E139" t="s">
        <v>21</v>
      </c>
      <c r="F139">
        <v>15</v>
      </c>
      <c r="G139" t="s">
        <v>27</v>
      </c>
      <c r="H139" t="s">
        <v>52</v>
      </c>
      <c r="I139" t="str">
        <f t="shared" si="45"/>
        <v>M1CmeF9</v>
      </c>
      <c r="J139" t="s">
        <v>456</v>
      </c>
      <c r="K139" t="s">
        <v>169</v>
      </c>
      <c r="L139" s="1">
        <v>0.76300000000000001</v>
      </c>
      <c r="M139">
        <v>1.72</v>
      </c>
      <c r="N139" s="1">
        <f t="shared" si="40"/>
        <v>-0.17199999999999999</v>
      </c>
      <c r="O139" t="s">
        <v>180</v>
      </c>
      <c r="P139">
        <v>0.57599999999999996</v>
      </c>
      <c r="Q139" s="1">
        <f t="shared" si="35"/>
        <v>0.18700000000000006</v>
      </c>
      <c r="R139">
        <v>12.31</v>
      </c>
      <c r="S139" s="42">
        <f t="shared" si="41"/>
        <v>-1.2310000000000001</v>
      </c>
      <c r="T139" s="1">
        <f t="shared" si="42"/>
        <v>-1.0590000000000002</v>
      </c>
      <c r="U139">
        <v>119.2</v>
      </c>
      <c r="V139" s="21">
        <f t="shared" si="46"/>
        <v>11153.782400000002</v>
      </c>
      <c r="W139">
        <f t="shared" si="39"/>
        <v>0.3246527777777779</v>
      </c>
      <c r="X139">
        <f t="shared" si="47"/>
        <v>2.9792291040906373E-5</v>
      </c>
      <c r="Y139">
        <f t="shared" si="48"/>
        <v>3.3229673146773921E-5</v>
      </c>
      <c r="Z139" s="22">
        <f t="shared" si="36"/>
        <v>33.229673146773919</v>
      </c>
      <c r="AA139" s="22">
        <f t="shared" si="44"/>
        <v>31.378350469097182</v>
      </c>
      <c r="AB139" s="22">
        <f t="shared" si="43"/>
        <v>1.18731857130575E-2</v>
      </c>
      <c r="AC139">
        <v>33.388599999999997</v>
      </c>
      <c r="AD139" s="36">
        <v>107</v>
      </c>
      <c r="AE139" s="36">
        <v>840</v>
      </c>
      <c r="AF139">
        <f t="shared" si="49"/>
        <v>29.792291040906374</v>
      </c>
      <c r="AG139">
        <v>10.019670781892938</v>
      </c>
      <c r="AH139" t="s">
        <v>559</v>
      </c>
      <c r="AI139" t="s">
        <v>561</v>
      </c>
      <c r="AJ139" t="s">
        <v>560</v>
      </c>
    </row>
    <row r="140" spans="1:36" hidden="1" x14ac:dyDescent="0.35">
      <c r="A140" s="2">
        <v>44733</v>
      </c>
      <c r="B140" t="s">
        <v>18</v>
      </c>
      <c r="C140" t="s">
        <v>548</v>
      </c>
      <c r="D140" t="s">
        <v>123</v>
      </c>
      <c r="E140" t="s">
        <v>21</v>
      </c>
      <c r="F140">
        <v>1</v>
      </c>
      <c r="G140" t="s">
        <v>27</v>
      </c>
      <c r="H140" t="s">
        <v>52</v>
      </c>
      <c r="I140" t="str">
        <f t="shared" si="45"/>
        <v>M1CmeF9</v>
      </c>
      <c r="J140" t="s">
        <v>456</v>
      </c>
      <c r="K140" t="s">
        <v>145</v>
      </c>
      <c r="L140" s="1">
        <v>0.56799999999999995</v>
      </c>
      <c r="M140">
        <v>1.23</v>
      </c>
      <c r="N140" s="1">
        <f t="shared" si="40"/>
        <v>-0.123</v>
      </c>
      <c r="O140" t="s">
        <v>146</v>
      </c>
      <c r="P140">
        <v>0.41899999999999998</v>
      </c>
      <c r="Q140" s="1">
        <f t="shared" si="35"/>
        <v>0.14899999999999997</v>
      </c>
      <c r="R140">
        <v>14.72</v>
      </c>
      <c r="S140" s="42">
        <f t="shared" si="41"/>
        <v>-1.472</v>
      </c>
      <c r="T140" s="1">
        <f t="shared" si="42"/>
        <v>-1.349</v>
      </c>
      <c r="U140">
        <v>119.2</v>
      </c>
      <c r="V140" s="21">
        <f t="shared" si="46"/>
        <v>11153.782400000002</v>
      </c>
      <c r="W140">
        <f t="shared" si="39"/>
        <v>0.35560859188544147</v>
      </c>
      <c r="X140">
        <f t="shared" si="47"/>
        <v>3.3326813837182465E-5</v>
      </c>
      <c r="Y140">
        <f t="shared" si="48"/>
        <v>3.7172002962524224E-5</v>
      </c>
      <c r="Z140" s="22">
        <f t="shared" si="36"/>
        <v>37.172002962524225</v>
      </c>
      <c r="AA140" s="22">
        <f t="shared" si="44"/>
        <v>27.555228289491641</v>
      </c>
      <c r="AB140" s="22">
        <f t="shared" si="43"/>
        <v>1.042656283570547E-2</v>
      </c>
      <c r="AC140">
        <v>30.972899999999999</v>
      </c>
      <c r="AD140" s="36">
        <v>107</v>
      </c>
      <c r="AE140" s="36">
        <v>840</v>
      </c>
      <c r="AF140">
        <f t="shared" si="49"/>
        <v>33.326813837182463</v>
      </c>
      <c r="AG140">
        <v>14.820634920634921</v>
      </c>
      <c r="AH140" t="s">
        <v>559</v>
      </c>
      <c r="AI140" t="s">
        <v>561</v>
      </c>
      <c r="AJ140" t="s">
        <v>560</v>
      </c>
    </row>
    <row r="141" spans="1:36" hidden="1" x14ac:dyDescent="0.35">
      <c r="A141" s="2">
        <v>44792</v>
      </c>
      <c r="B141" s="6" t="s">
        <v>18</v>
      </c>
      <c r="C141" s="6" t="s">
        <v>552</v>
      </c>
      <c r="D141" t="s">
        <v>20</v>
      </c>
      <c r="E141" t="s">
        <v>21</v>
      </c>
      <c r="F141">
        <v>14</v>
      </c>
      <c r="G141" t="s">
        <v>27</v>
      </c>
      <c r="H141" t="s">
        <v>35</v>
      </c>
      <c r="I141" t="str">
        <f t="shared" si="45"/>
        <v>K6CmeD4</v>
      </c>
      <c r="J141" t="s">
        <v>419</v>
      </c>
      <c r="K141" t="s">
        <v>227</v>
      </c>
      <c r="L141" s="1">
        <v>0.58699999999999997</v>
      </c>
      <c r="M141">
        <v>2.38</v>
      </c>
      <c r="N141" s="1">
        <f t="shared" si="40"/>
        <v>-0.23799999999999999</v>
      </c>
      <c r="O141" t="s">
        <v>228</v>
      </c>
      <c r="P141">
        <v>0.379</v>
      </c>
      <c r="Q141" s="1">
        <f t="shared" si="35"/>
        <v>0.20799999999999996</v>
      </c>
      <c r="R141">
        <v>27.56</v>
      </c>
      <c r="S141" s="42">
        <f t="shared" si="41"/>
        <v>-2.7559999999999998</v>
      </c>
      <c r="T141" s="1">
        <f t="shared" si="42"/>
        <v>-2.5179999999999998</v>
      </c>
      <c r="U141">
        <v>115.65</v>
      </c>
      <c r="V141" s="21">
        <f t="shared" si="46"/>
        <v>10499.314162500001</v>
      </c>
      <c r="W141">
        <f t="shared" si="39"/>
        <v>0.54881266490765157</v>
      </c>
      <c r="X141">
        <f t="shared" si="47"/>
        <v>5.6856229996789293E-5</v>
      </c>
      <c r="Y141">
        <f t="shared" si="48"/>
        <v>5.9695142083164716E-5</v>
      </c>
      <c r="Z141" s="22">
        <f t="shared" si="36"/>
        <v>59.695142083164718</v>
      </c>
      <c r="AA141" s="22">
        <f t="shared" si="44"/>
        <v>23.707363813806484</v>
      </c>
      <c r="AB141" s="22">
        <f t="shared" si="43"/>
        <v>8.9705777748119563E-3</v>
      </c>
      <c r="AC141">
        <v>34.301699999999997</v>
      </c>
      <c r="AD141" s="13">
        <v>125</v>
      </c>
      <c r="AE141">
        <v>776</v>
      </c>
      <c r="AF141">
        <f t="shared" si="49"/>
        <v>56.856229996789295</v>
      </c>
      <c r="AG141">
        <v>12.126990262931423</v>
      </c>
      <c r="AH141" t="s">
        <v>559</v>
      </c>
      <c r="AI141" t="s">
        <v>561</v>
      </c>
      <c r="AJ141" t="s">
        <v>560</v>
      </c>
    </row>
    <row r="142" spans="1:36" hidden="1" x14ac:dyDescent="0.35">
      <c r="A142" s="2">
        <v>44762</v>
      </c>
      <c r="B142" t="s">
        <v>18</v>
      </c>
      <c r="C142" t="s">
        <v>549</v>
      </c>
      <c r="D142" t="s">
        <v>20</v>
      </c>
      <c r="E142" t="s">
        <v>21</v>
      </c>
      <c r="F142">
        <v>1</v>
      </c>
      <c r="G142" t="s">
        <v>27</v>
      </c>
      <c r="H142" t="s">
        <v>167</v>
      </c>
      <c r="I142" t="str">
        <f t="shared" si="45"/>
        <v>K6CmeI2</v>
      </c>
      <c r="J142" t="s">
        <v>488</v>
      </c>
      <c r="K142" t="s">
        <v>153</v>
      </c>
      <c r="L142" s="1">
        <v>0.497</v>
      </c>
      <c r="M142">
        <v>3.23</v>
      </c>
      <c r="N142" s="1">
        <f t="shared" si="40"/>
        <v>-0.32300000000000001</v>
      </c>
      <c r="O142" t="s">
        <v>183</v>
      </c>
      <c r="P142">
        <v>0.439</v>
      </c>
      <c r="Q142" s="1">
        <f t="shared" si="35"/>
        <v>5.7999999999999996E-2</v>
      </c>
      <c r="R142">
        <v>8.75</v>
      </c>
      <c r="S142" s="42">
        <f t="shared" si="41"/>
        <v>-0.875</v>
      </c>
      <c r="T142" s="1">
        <f t="shared" si="42"/>
        <v>-0.55200000000000005</v>
      </c>
      <c r="U142">
        <v>124.6</v>
      </c>
      <c r="V142" s="21">
        <f t="shared" si="46"/>
        <v>12187.250599999999</v>
      </c>
      <c r="W142">
        <f t="shared" si="39"/>
        <v>0.13211845102505693</v>
      </c>
      <c r="X142">
        <f t="shared" si="47"/>
        <v>9.8503802805247693E-6</v>
      </c>
      <c r="Y142">
        <f t="shared" si="48"/>
        <v>1.2004905298405365E-5</v>
      </c>
      <c r="Z142" s="22">
        <f t="shared" si="36"/>
        <v>12.004905298405365</v>
      </c>
      <c r="AA142" s="22">
        <f t="shared" si="44"/>
        <v>21.748016844937254</v>
      </c>
      <c r="AB142" s="22">
        <f t="shared" si="43"/>
        <v>8.229184741401491E-3</v>
      </c>
      <c r="AC142">
        <v>34.903799999999997</v>
      </c>
      <c r="AD142" s="36">
        <v>107.9</v>
      </c>
      <c r="AE142" s="36">
        <v>840</v>
      </c>
      <c r="AF142">
        <f t="shared" si="49"/>
        <v>9.8503802805247691</v>
      </c>
      <c r="AG142">
        <v>11.020894580054243</v>
      </c>
      <c r="AH142" t="s">
        <v>559</v>
      </c>
      <c r="AI142" t="s">
        <v>561</v>
      </c>
      <c r="AJ142" t="s">
        <v>560</v>
      </c>
    </row>
    <row r="143" spans="1:36" hidden="1" x14ac:dyDescent="0.35">
      <c r="A143" s="2">
        <v>44734</v>
      </c>
      <c r="B143" t="s">
        <v>18</v>
      </c>
      <c r="C143" t="s">
        <v>548</v>
      </c>
      <c r="D143" t="s">
        <v>109</v>
      </c>
      <c r="E143" t="s">
        <v>21</v>
      </c>
      <c r="F143">
        <v>3</v>
      </c>
      <c r="G143" t="s">
        <v>27</v>
      </c>
      <c r="H143" t="s">
        <v>120</v>
      </c>
      <c r="I143" t="str">
        <f t="shared" si="45"/>
        <v>L3CmeF6</v>
      </c>
      <c r="J143" t="s">
        <v>442</v>
      </c>
      <c r="K143" t="s">
        <v>69</v>
      </c>
      <c r="L143" s="1">
        <v>0.64600000000000002</v>
      </c>
      <c r="M143">
        <v>1.46</v>
      </c>
      <c r="N143" s="1">
        <f t="shared" si="40"/>
        <v>-0.14599999999999999</v>
      </c>
      <c r="O143" t="s">
        <v>135</v>
      </c>
      <c r="P143">
        <v>0.47099999999999997</v>
      </c>
      <c r="Q143" s="1">
        <f t="shared" si="35"/>
        <v>0.17500000000000004</v>
      </c>
      <c r="R143">
        <v>14.24</v>
      </c>
      <c r="S143" s="42">
        <f t="shared" si="41"/>
        <v>-1.4239999999999999</v>
      </c>
      <c r="T143" s="1">
        <f t="shared" si="42"/>
        <v>-1.278</v>
      </c>
      <c r="U143">
        <v>91.25</v>
      </c>
      <c r="V143" s="21">
        <f t="shared" si="46"/>
        <v>6536.3515625</v>
      </c>
      <c r="W143">
        <f t="shared" si="39"/>
        <v>0.37154989384288761</v>
      </c>
      <c r="X143">
        <f t="shared" si="47"/>
        <v>3.517532045544308E-5</v>
      </c>
      <c r="Y143">
        <f t="shared" si="48"/>
        <v>2.299182608203736E-5</v>
      </c>
      <c r="Z143" s="22">
        <f t="shared" si="36"/>
        <v>22.99182608203736</v>
      </c>
      <c r="AA143" s="22">
        <f t="shared" si="44"/>
        <v>17.990474242595742</v>
      </c>
      <c r="AB143" s="22">
        <f t="shared" si="43"/>
        <v>6.8073763775021827E-3</v>
      </c>
      <c r="AC143">
        <v>31.695499999999999</v>
      </c>
      <c r="AD143" s="36">
        <v>90.2</v>
      </c>
      <c r="AE143" s="36">
        <v>800</v>
      </c>
      <c r="AF143">
        <f t="shared" si="49"/>
        <v>35.175320455443078</v>
      </c>
      <c r="AG143">
        <v>15.591269841269842</v>
      </c>
      <c r="AH143" t="s">
        <v>559</v>
      </c>
      <c r="AI143" t="s">
        <v>561</v>
      </c>
      <c r="AJ143" t="s">
        <v>560</v>
      </c>
    </row>
    <row r="144" spans="1:36" hidden="1" x14ac:dyDescent="0.35">
      <c r="A144" s="2">
        <v>44763</v>
      </c>
      <c r="B144" t="s">
        <v>18</v>
      </c>
      <c r="C144" t="s">
        <v>549</v>
      </c>
      <c r="D144" t="s">
        <v>109</v>
      </c>
      <c r="E144" t="s">
        <v>21</v>
      </c>
      <c r="F144">
        <v>15</v>
      </c>
      <c r="G144" t="s">
        <v>27</v>
      </c>
      <c r="H144" t="s">
        <v>120</v>
      </c>
      <c r="I144" t="str">
        <f t="shared" si="45"/>
        <v>L3CmeF6</v>
      </c>
      <c r="J144" t="s">
        <v>442</v>
      </c>
      <c r="K144" t="s">
        <v>188</v>
      </c>
      <c r="L144" s="1">
        <v>0.67800000000000005</v>
      </c>
      <c r="M144">
        <v>2.19</v>
      </c>
      <c r="N144" s="1">
        <f t="shared" si="40"/>
        <v>-0.219</v>
      </c>
      <c r="O144" t="s">
        <v>189</v>
      </c>
      <c r="P144">
        <v>0.505</v>
      </c>
      <c r="Q144" s="1">
        <f t="shared" si="35"/>
        <v>0.17300000000000004</v>
      </c>
      <c r="R144">
        <v>28.76</v>
      </c>
      <c r="S144" s="42">
        <f t="shared" si="41"/>
        <v>-2.8760000000000003</v>
      </c>
      <c r="T144" s="1">
        <f t="shared" si="42"/>
        <v>-2.6570000000000005</v>
      </c>
      <c r="U144">
        <v>91.25</v>
      </c>
      <c r="V144" s="21">
        <f t="shared" si="46"/>
        <v>6536.3515625</v>
      </c>
      <c r="W144">
        <f t="shared" si="39"/>
        <v>0.34257425742574266</v>
      </c>
      <c r="X144">
        <f t="shared" si="47"/>
        <v>3.1829515493994892E-5</v>
      </c>
      <c r="Y144">
        <f t="shared" si="48"/>
        <v>2.0804890333279147E-5</v>
      </c>
      <c r="Z144" s="22">
        <f t="shared" si="36"/>
        <v>20.804890333279147</v>
      </c>
      <c r="AA144" s="22">
        <f t="shared" si="44"/>
        <v>7.8302184167403626</v>
      </c>
      <c r="AB144" s="22">
        <f t="shared" si="43"/>
        <v>2.9628592977607947E-3</v>
      </c>
      <c r="AC144">
        <v>31.981100000000001</v>
      </c>
      <c r="AD144" s="36">
        <v>90.2</v>
      </c>
      <c r="AE144" s="36">
        <v>800</v>
      </c>
      <c r="AF144">
        <f t="shared" si="49"/>
        <v>31.829515493994894</v>
      </c>
      <c r="AG144">
        <v>12.389091192032369</v>
      </c>
      <c r="AH144" t="s">
        <v>559</v>
      </c>
      <c r="AI144" t="s">
        <v>561</v>
      </c>
      <c r="AJ144" t="s">
        <v>560</v>
      </c>
    </row>
    <row r="145" spans="1:39" hidden="1" x14ac:dyDescent="0.35">
      <c r="A145" s="2">
        <v>44734</v>
      </c>
      <c r="B145" t="s">
        <v>18</v>
      </c>
      <c r="C145" t="s">
        <v>548</v>
      </c>
      <c r="D145" t="s">
        <v>109</v>
      </c>
      <c r="E145" t="s">
        <v>21</v>
      </c>
      <c r="F145">
        <v>6</v>
      </c>
      <c r="G145" t="s">
        <v>39</v>
      </c>
      <c r="H145" t="s">
        <v>113</v>
      </c>
      <c r="I145" t="str">
        <f t="shared" si="45"/>
        <v>L3BbrA10</v>
      </c>
      <c r="J145" t="s">
        <v>440</v>
      </c>
      <c r="K145" t="s">
        <v>69</v>
      </c>
      <c r="L145" s="1">
        <v>0.59299999999999997</v>
      </c>
      <c r="M145">
        <v>3.78</v>
      </c>
      <c r="N145" s="1">
        <f t="shared" si="40"/>
        <v>-0.378</v>
      </c>
      <c r="O145" t="s">
        <v>135</v>
      </c>
      <c r="P145">
        <v>0.41899999999999998</v>
      </c>
      <c r="Q145" s="1">
        <f t="shared" si="35"/>
        <v>0.17399999999999999</v>
      </c>
      <c r="R145">
        <v>11.74</v>
      </c>
      <c r="S145" s="42">
        <f t="shared" si="41"/>
        <v>-1.1739999999999999</v>
      </c>
      <c r="T145" s="1">
        <f t="shared" si="42"/>
        <v>-0.79599999999999993</v>
      </c>
      <c r="U145">
        <v>96.25</v>
      </c>
      <c r="V145" s="21">
        <f t="shared" si="46"/>
        <v>7272.2890625</v>
      </c>
      <c r="W145">
        <f t="shared" si="39"/>
        <v>0.41527446300715987</v>
      </c>
      <c r="X145">
        <f t="shared" si="47"/>
        <v>4.0338302992179522E-5</v>
      </c>
      <c r="Y145">
        <f t="shared" si="48"/>
        <v>2.9335179964983816E-5</v>
      </c>
      <c r="Z145" s="22">
        <f t="shared" si="36"/>
        <v>29.335179964983816</v>
      </c>
      <c r="AA145" s="22">
        <f t="shared" si="44"/>
        <v>36.853241162039971</v>
      </c>
      <c r="AB145" s="22">
        <f>AA145/52.530791</f>
        <v>0.70155503963456345</v>
      </c>
      <c r="AC145">
        <v>31.695499999999999</v>
      </c>
      <c r="AD145" s="36">
        <v>87.4</v>
      </c>
      <c r="AE145" s="36">
        <v>678</v>
      </c>
      <c r="AF145">
        <f t="shared" si="49"/>
        <v>40.338302992179521</v>
      </c>
      <c r="AG145">
        <v>15.591269841269842</v>
      </c>
      <c r="AH145" t="s">
        <v>559</v>
      </c>
      <c r="AI145" t="s">
        <v>558</v>
      </c>
      <c r="AJ145" t="s">
        <v>560</v>
      </c>
      <c r="AK145" s="53">
        <v>0.40461792161109017</v>
      </c>
      <c r="AL145" s="53">
        <v>2.3699999999999997</v>
      </c>
      <c r="AM145" s="53">
        <v>1376.4875</v>
      </c>
    </row>
    <row r="146" spans="1:39" hidden="1" x14ac:dyDescent="0.35">
      <c r="A146" s="2">
        <v>44734</v>
      </c>
      <c r="B146" t="s">
        <v>18</v>
      </c>
      <c r="C146" t="s">
        <v>548</v>
      </c>
      <c r="D146" t="s">
        <v>109</v>
      </c>
      <c r="E146" t="s">
        <v>21</v>
      </c>
      <c r="F146">
        <v>12</v>
      </c>
      <c r="G146" t="s">
        <v>39</v>
      </c>
      <c r="H146" t="s">
        <v>113</v>
      </c>
      <c r="I146" t="str">
        <f t="shared" si="45"/>
        <v>L3BbrA10</v>
      </c>
      <c r="J146" t="s">
        <v>440</v>
      </c>
      <c r="K146" t="s">
        <v>145</v>
      </c>
      <c r="L146" s="1">
        <v>0.72499999999999998</v>
      </c>
      <c r="M146">
        <v>2.73</v>
      </c>
      <c r="N146" s="1">
        <f t="shared" si="40"/>
        <v>-0.27300000000000002</v>
      </c>
      <c r="O146" t="s">
        <v>147</v>
      </c>
      <c r="P146">
        <v>0.50700000000000001</v>
      </c>
      <c r="Q146" s="1">
        <f t="shared" si="35"/>
        <v>0.21799999999999997</v>
      </c>
      <c r="R146">
        <v>14.64</v>
      </c>
      <c r="S146" s="42">
        <f t="shared" si="41"/>
        <v>-1.464</v>
      </c>
      <c r="T146" s="1">
        <f t="shared" si="42"/>
        <v>-1.1909999999999998</v>
      </c>
      <c r="U146">
        <v>96.25</v>
      </c>
      <c r="V146" s="21">
        <f t="shared" si="46"/>
        <v>7272.2890625</v>
      </c>
      <c r="W146">
        <f t="shared" si="39"/>
        <v>0.42998027613412221</v>
      </c>
      <c r="X146">
        <f t="shared" si="47"/>
        <v>4.2103878822027655E-5</v>
      </c>
      <c r="Y146">
        <f t="shared" si="48"/>
        <v>3.0619157744625711E-5</v>
      </c>
      <c r="Z146" s="22">
        <f t="shared" si="36"/>
        <v>30.61915774462571</v>
      </c>
      <c r="AA146" s="22">
        <f t="shared" si="44"/>
        <v>25.70878064200312</v>
      </c>
      <c r="AB146" s="22">
        <f>AA146/52.530791</f>
        <v>0.48940402671650463</v>
      </c>
      <c r="AC146">
        <v>31.695499999999999</v>
      </c>
      <c r="AD146" s="36">
        <v>87.4</v>
      </c>
      <c r="AE146" s="36">
        <v>678</v>
      </c>
      <c r="AF146">
        <f t="shared" si="49"/>
        <v>42.103878822027653</v>
      </c>
      <c r="AG146">
        <v>15.591269841269842</v>
      </c>
      <c r="AH146" t="s">
        <v>559</v>
      </c>
      <c r="AI146" t="s">
        <v>558</v>
      </c>
      <c r="AJ146" t="s">
        <v>560</v>
      </c>
      <c r="AK146" s="53">
        <v>0.40461792161109017</v>
      </c>
      <c r="AL146" s="53">
        <v>2.3699999999999997</v>
      </c>
      <c r="AM146" s="53">
        <v>1376.4875</v>
      </c>
    </row>
    <row r="147" spans="1:39" hidden="1" x14ac:dyDescent="0.35">
      <c r="A147" s="2">
        <v>44734</v>
      </c>
      <c r="B147" t="s">
        <v>18</v>
      </c>
      <c r="C147" t="s">
        <v>548</v>
      </c>
      <c r="D147" t="s">
        <v>123</v>
      </c>
      <c r="E147" t="s">
        <v>21</v>
      </c>
      <c r="F147">
        <v>8</v>
      </c>
      <c r="G147" t="s">
        <v>39</v>
      </c>
      <c r="H147" t="s">
        <v>131</v>
      </c>
      <c r="I147" t="str">
        <f t="shared" si="45"/>
        <v>M1BbrJ3</v>
      </c>
      <c r="J147" t="s">
        <v>455</v>
      </c>
      <c r="K147" t="s">
        <v>142</v>
      </c>
      <c r="L147" s="1">
        <v>0.84199999999999997</v>
      </c>
      <c r="M147">
        <v>3.51</v>
      </c>
      <c r="N147" s="1">
        <f t="shared" si="40"/>
        <v>-0.35099999999999998</v>
      </c>
      <c r="O147" t="s">
        <v>149</v>
      </c>
      <c r="P147">
        <v>0.624</v>
      </c>
      <c r="Q147" s="1">
        <f t="shared" si="35"/>
        <v>0.21799999999999997</v>
      </c>
      <c r="R147">
        <v>16.09</v>
      </c>
      <c r="S147" s="42">
        <f t="shared" si="41"/>
        <v>-1.609</v>
      </c>
      <c r="T147" s="1">
        <f t="shared" si="42"/>
        <v>-1.258</v>
      </c>
      <c r="U147">
        <v>84.55</v>
      </c>
      <c r="V147" s="21">
        <f t="shared" si="46"/>
        <v>5611.7314624999999</v>
      </c>
      <c r="W147">
        <f t="shared" si="39"/>
        <v>0.34935897435897434</v>
      </c>
      <c r="X147">
        <f t="shared" si="47"/>
        <v>3.2607287682818819E-5</v>
      </c>
      <c r="Y147">
        <f t="shared" si="48"/>
        <v>1.8298334219646309E-5</v>
      </c>
      <c r="Z147" s="22">
        <f t="shared" si="36"/>
        <v>18.298334219646311</v>
      </c>
      <c r="AA147" s="22">
        <f t="shared" si="44"/>
        <v>14.545575691292775</v>
      </c>
      <c r="AB147" s="22">
        <f>AA147/52.530791</f>
        <v>0.27689618630134039</v>
      </c>
      <c r="AC147">
        <v>31.695499999999999</v>
      </c>
      <c r="AD147" s="36">
        <v>90</v>
      </c>
      <c r="AE147" s="36">
        <v>650</v>
      </c>
      <c r="AF147">
        <f t="shared" si="49"/>
        <v>32.607287682818821</v>
      </c>
      <c r="AG147">
        <v>14.662698412698415</v>
      </c>
      <c r="AH147" t="s">
        <v>559</v>
      </c>
      <c r="AI147" t="s">
        <v>558</v>
      </c>
      <c r="AJ147" t="s">
        <v>560</v>
      </c>
      <c r="AK147" s="53">
        <v>0.40461792161109017</v>
      </c>
      <c r="AL147" s="53">
        <v>2.3699999999999997</v>
      </c>
      <c r="AM147" s="53">
        <v>1376.4875</v>
      </c>
    </row>
    <row r="148" spans="1:39" hidden="1" x14ac:dyDescent="0.35">
      <c r="A148" s="2">
        <v>44734</v>
      </c>
      <c r="B148" t="s">
        <v>18</v>
      </c>
      <c r="C148" t="s">
        <v>548</v>
      </c>
      <c r="D148" t="s">
        <v>109</v>
      </c>
      <c r="E148" t="s">
        <v>21</v>
      </c>
      <c r="F148">
        <v>9</v>
      </c>
      <c r="G148" t="s">
        <v>28</v>
      </c>
      <c r="H148" t="s">
        <v>90</v>
      </c>
      <c r="I148" t="str">
        <f t="shared" si="45"/>
        <v>L3DtoA4</v>
      </c>
      <c r="J148" t="s">
        <v>443</v>
      </c>
      <c r="K148" t="s">
        <v>145</v>
      </c>
      <c r="L148" s="1">
        <v>0.82699999999999996</v>
      </c>
      <c r="M148">
        <v>2.61</v>
      </c>
      <c r="N148" s="1">
        <f t="shared" si="40"/>
        <v>-0.26100000000000001</v>
      </c>
      <c r="O148" t="s">
        <v>147</v>
      </c>
      <c r="P148">
        <v>0.66200000000000003</v>
      </c>
      <c r="Q148" s="1">
        <f t="shared" si="35"/>
        <v>0.16499999999999992</v>
      </c>
      <c r="R148">
        <v>4.45</v>
      </c>
      <c r="S148" s="42">
        <f t="shared" si="41"/>
        <v>-0.44500000000000001</v>
      </c>
      <c r="T148" s="1">
        <f t="shared" si="42"/>
        <v>-0.184</v>
      </c>
      <c r="U148">
        <v>53.3</v>
      </c>
      <c r="V148" s="21">
        <f t="shared" si="46"/>
        <v>2230.0986499999999</v>
      </c>
      <c r="W148">
        <f t="shared" si="39"/>
        <v>0.24924471299093642</v>
      </c>
      <c r="X148">
        <f t="shared" si="47"/>
        <v>2.1517584232208734E-5</v>
      </c>
      <c r="Y148">
        <f t="shared" si="48"/>
        <v>4.7986335547509985E-6</v>
      </c>
      <c r="Z148" s="22">
        <f t="shared" si="36"/>
        <v>4.7986335547509986</v>
      </c>
      <c r="AA148" s="22">
        <f t="shared" si="44"/>
        <v>26.079530188864123</v>
      </c>
      <c r="AB148" s="22">
        <f>AA148/277.501</f>
        <v>9.397995030239216E-2</v>
      </c>
      <c r="AC148">
        <v>31.695499999999999</v>
      </c>
      <c r="AD148" s="36">
        <v>75.900000000000006</v>
      </c>
      <c r="AE148" s="36">
        <v>610</v>
      </c>
      <c r="AF148">
        <f t="shared" si="49"/>
        <v>21.517584232208733</v>
      </c>
      <c r="AG148">
        <v>15.591269841269842</v>
      </c>
      <c r="AH148" t="s">
        <v>559</v>
      </c>
      <c r="AI148" t="s">
        <v>561</v>
      </c>
      <c r="AJ148" t="s">
        <v>560</v>
      </c>
      <c r="AK148" s="53">
        <v>0.40461792161109017</v>
      </c>
      <c r="AL148" s="53">
        <v>2.3699999999999997</v>
      </c>
      <c r="AM148" s="53">
        <v>1376.4875</v>
      </c>
    </row>
    <row r="149" spans="1:39" hidden="1" x14ac:dyDescent="0.35">
      <c r="A149" s="2">
        <v>44734</v>
      </c>
      <c r="B149" t="s">
        <v>18</v>
      </c>
      <c r="C149" t="s">
        <v>548</v>
      </c>
      <c r="D149" t="s">
        <v>123</v>
      </c>
      <c r="E149" t="s">
        <v>21</v>
      </c>
      <c r="F149">
        <v>2</v>
      </c>
      <c r="G149" t="s">
        <v>22</v>
      </c>
      <c r="H149" t="s">
        <v>96</v>
      </c>
      <c r="I149" t="str">
        <f t="shared" si="45"/>
        <v>M1FsaF3</v>
      </c>
      <c r="J149" t="s">
        <v>459</v>
      </c>
      <c r="K149" t="s">
        <v>142</v>
      </c>
      <c r="L149" s="1">
        <v>0.82099999999999995</v>
      </c>
      <c r="M149">
        <v>3.21</v>
      </c>
      <c r="N149" s="1">
        <f t="shared" si="40"/>
        <v>-0.32100000000000001</v>
      </c>
      <c r="O149" t="s">
        <v>149</v>
      </c>
      <c r="P149">
        <v>0.68400000000000005</v>
      </c>
      <c r="Q149" s="1">
        <f t="shared" si="35"/>
        <v>0.1369999999999999</v>
      </c>
      <c r="R149">
        <v>17.850000000000001</v>
      </c>
      <c r="S149" s="42">
        <f t="shared" si="41"/>
        <v>-1.7850000000000001</v>
      </c>
      <c r="T149" s="1">
        <f t="shared" si="42"/>
        <v>-1.4640000000000002</v>
      </c>
      <c r="U149">
        <v>39.5</v>
      </c>
      <c r="V149" s="21">
        <f t="shared" si="46"/>
        <v>1224.7962500000001</v>
      </c>
      <c r="W149">
        <f t="shared" si="39"/>
        <v>0.20029239766081855</v>
      </c>
      <c r="X149">
        <f t="shared" si="47"/>
        <v>1.6439776854564533E-5</v>
      </c>
      <c r="Y149">
        <f t="shared" si="48"/>
        <v>2.0135377042307435E-6</v>
      </c>
      <c r="Z149" s="22">
        <f t="shared" si="36"/>
        <v>2.0135377042307434</v>
      </c>
      <c r="AA149" s="22">
        <f t="shared" si="44"/>
        <v>1.3753672843106168</v>
      </c>
      <c r="AB149" s="22">
        <f>AA149/79.1318</f>
        <v>1.7380715266310343E-2</v>
      </c>
      <c r="AC149">
        <v>31.695499999999999</v>
      </c>
      <c r="AD149" s="36">
        <v>12.9</v>
      </c>
      <c r="AE149" s="36">
        <v>270</v>
      </c>
      <c r="AF149">
        <f t="shared" si="49"/>
        <v>16.439776854564531</v>
      </c>
      <c r="AG149">
        <v>14.662698412698415</v>
      </c>
      <c r="AH149" t="s">
        <v>557</v>
      </c>
      <c r="AI149" t="s">
        <v>558</v>
      </c>
      <c r="AJ149" t="s">
        <v>562</v>
      </c>
      <c r="AK149" s="53">
        <v>0.40461792161109017</v>
      </c>
      <c r="AL149" s="53">
        <v>2.3699999999999997</v>
      </c>
      <c r="AM149" s="53">
        <v>1376.4875</v>
      </c>
    </row>
    <row r="150" spans="1:39" hidden="1" x14ac:dyDescent="0.35">
      <c r="A150" s="2">
        <v>44734</v>
      </c>
      <c r="B150" t="s">
        <v>18</v>
      </c>
      <c r="C150" t="s">
        <v>548</v>
      </c>
      <c r="D150" t="s">
        <v>109</v>
      </c>
      <c r="E150" t="s">
        <v>21</v>
      </c>
      <c r="F150">
        <v>14</v>
      </c>
      <c r="G150" t="s">
        <v>22</v>
      </c>
      <c r="H150" t="s">
        <v>110</v>
      </c>
      <c r="I150" t="str">
        <f t="shared" si="45"/>
        <v>L3FsaA7</v>
      </c>
      <c r="J150" t="s">
        <v>444</v>
      </c>
      <c r="K150" t="s">
        <v>145</v>
      </c>
      <c r="L150" s="1">
        <v>0.67700000000000005</v>
      </c>
      <c r="M150">
        <v>4.18</v>
      </c>
      <c r="N150" s="1">
        <f t="shared" si="40"/>
        <v>-0.41799999999999998</v>
      </c>
      <c r="O150" t="s">
        <v>147</v>
      </c>
      <c r="P150">
        <v>0.6</v>
      </c>
      <c r="Q150" s="1">
        <f t="shared" si="35"/>
        <v>7.7000000000000068E-2</v>
      </c>
      <c r="R150">
        <v>18.02</v>
      </c>
      <c r="S150" s="42">
        <f t="shared" si="41"/>
        <v>-1.802</v>
      </c>
      <c r="T150" s="1">
        <f t="shared" si="42"/>
        <v>-1.3840000000000001</v>
      </c>
      <c r="U150">
        <v>39.75</v>
      </c>
      <c r="V150" s="21">
        <f t="shared" si="46"/>
        <v>1240.3490624999999</v>
      </c>
      <c r="W150">
        <f t="shared" si="39"/>
        <v>0.12833333333333347</v>
      </c>
      <c r="X150">
        <f t="shared" si="47"/>
        <v>9.5041406528471378E-6</v>
      </c>
      <c r="Y150">
        <f t="shared" si="48"/>
        <v>1.1788451948627084E-6</v>
      </c>
      <c r="Z150" s="22">
        <f t="shared" si="36"/>
        <v>1.1788451948627083</v>
      </c>
      <c r="AA150" s="22">
        <f t="shared" si="44"/>
        <v>0.85176675929386436</v>
      </c>
      <c r="AB150" s="22">
        <f>AA150/79.1318</f>
        <v>1.0763899712806538E-2</v>
      </c>
      <c r="AC150">
        <v>31.695499999999999</v>
      </c>
      <c r="AD150" s="36">
        <v>19</v>
      </c>
      <c r="AE150" s="36">
        <v>240</v>
      </c>
      <c r="AF150">
        <f t="shared" si="49"/>
        <v>9.5041406528471377</v>
      </c>
      <c r="AG150">
        <v>15.591269841269842</v>
      </c>
      <c r="AH150" t="s">
        <v>557</v>
      </c>
      <c r="AI150" t="s">
        <v>558</v>
      </c>
      <c r="AJ150" t="s">
        <v>562</v>
      </c>
      <c r="AK150" s="53">
        <v>0.40461792161109017</v>
      </c>
      <c r="AL150" s="53">
        <v>2.3699999999999997</v>
      </c>
      <c r="AM150" s="53">
        <v>1376.4875</v>
      </c>
    </row>
    <row r="151" spans="1:39" hidden="1" x14ac:dyDescent="0.35">
      <c r="A151" s="2">
        <v>44734</v>
      </c>
      <c r="B151" t="s">
        <v>18</v>
      </c>
      <c r="C151" t="s">
        <v>548</v>
      </c>
      <c r="D151" t="s">
        <v>123</v>
      </c>
      <c r="E151" t="s">
        <v>21</v>
      </c>
      <c r="F151">
        <v>7</v>
      </c>
      <c r="G151" t="s">
        <v>22</v>
      </c>
      <c r="H151" t="s">
        <v>96</v>
      </c>
      <c r="I151" t="str">
        <f t="shared" si="45"/>
        <v>M1FsaF3</v>
      </c>
      <c r="J151" t="s">
        <v>459</v>
      </c>
      <c r="K151" t="s">
        <v>142</v>
      </c>
      <c r="L151" s="1">
        <v>0.751</v>
      </c>
      <c r="M151">
        <v>5.28</v>
      </c>
      <c r="N151" s="1">
        <f t="shared" si="40"/>
        <v>-0.52800000000000002</v>
      </c>
      <c r="O151" t="s">
        <v>149</v>
      </c>
      <c r="P151">
        <v>0.71199999999999997</v>
      </c>
      <c r="Q151" s="1">
        <f t="shared" si="35"/>
        <v>3.9000000000000035E-2</v>
      </c>
      <c r="R151">
        <v>16.190000000000001</v>
      </c>
      <c r="S151" s="42">
        <f t="shared" si="41"/>
        <v>-1.6190000000000002</v>
      </c>
      <c r="T151" s="1">
        <f t="shared" si="42"/>
        <v>-1.0910000000000002</v>
      </c>
      <c r="U151">
        <v>39.5</v>
      </c>
      <c r="V151" s="21">
        <f t="shared" si="46"/>
        <v>1224.7962500000001</v>
      </c>
      <c r="W151">
        <f t="shared" ref="W151:W170" si="50">(L151-P151)/P151</f>
        <v>5.4775280898876455E-2</v>
      </c>
      <c r="X151">
        <f t="shared" si="47"/>
        <v>3.3323040463576291E-6</v>
      </c>
      <c r="Y151">
        <f t="shared" si="48"/>
        <v>4.0813934998386505E-7</v>
      </c>
      <c r="Z151" s="22">
        <f t="shared" si="36"/>
        <v>0.40813934998386503</v>
      </c>
      <c r="AA151" s="22">
        <f t="shared" si="44"/>
        <v>0.37409656277164521</v>
      </c>
      <c r="AB151" s="22">
        <f>AA151/79.1318</f>
        <v>4.7275123625602506E-3</v>
      </c>
      <c r="AC151">
        <v>31.695499999999999</v>
      </c>
      <c r="AD151" s="36">
        <v>12.9</v>
      </c>
      <c r="AE151" s="36">
        <v>270</v>
      </c>
      <c r="AF151">
        <f t="shared" si="49"/>
        <v>3.332304046357629</v>
      </c>
      <c r="AG151">
        <v>14.662698412698415</v>
      </c>
      <c r="AH151" t="s">
        <v>557</v>
      </c>
      <c r="AI151" t="s">
        <v>558</v>
      </c>
      <c r="AJ151" t="s">
        <v>562</v>
      </c>
      <c r="AK151" s="53">
        <v>0.40461792161109017</v>
      </c>
      <c r="AL151" s="53">
        <v>2.3699999999999997</v>
      </c>
      <c r="AM151" s="53">
        <v>1376.4875</v>
      </c>
    </row>
    <row r="152" spans="1:39" hidden="1" x14ac:dyDescent="0.35">
      <c r="A152" s="2">
        <v>44734</v>
      </c>
      <c r="B152" t="s">
        <v>18</v>
      </c>
      <c r="C152" t="s">
        <v>548</v>
      </c>
      <c r="D152" t="s">
        <v>109</v>
      </c>
      <c r="E152" t="s">
        <v>21</v>
      </c>
      <c r="F152">
        <v>11</v>
      </c>
      <c r="G152" t="s">
        <v>33</v>
      </c>
      <c r="H152" t="s">
        <v>104</v>
      </c>
      <c r="I152" t="str">
        <f t="shared" si="45"/>
        <v>L3HmaE8</v>
      </c>
      <c r="J152" t="s">
        <v>446</v>
      </c>
      <c r="K152" t="s">
        <v>145</v>
      </c>
      <c r="L152" s="1">
        <v>0.83599999999999997</v>
      </c>
      <c r="M152">
        <v>5.36</v>
      </c>
      <c r="N152" s="1">
        <f t="shared" ref="N152:N183" si="51">M152/-10</f>
        <v>-0.53600000000000003</v>
      </c>
      <c r="O152" t="s">
        <v>147</v>
      </c>
      <c r="P152">
        <v>0.63200000000000001</v>
      </c>
      <c r="Q152" s="1">
        <f t="shared" si="35"/>
        <v>0.20399999999999996</v>
      </c>
      <c r="R152">
        <v>14.23</v>
      </c>
      <c r="S152" s="42">
        <f t="shared" si="41"/>
        <v>-1.423</v>
      </c>
      <c r="T152" s="1">
        <f t="shared" si="42"/>
        <v>-0.88700000000000001</v>
      </c>
      <c r="U152">
        <v>56.95</v>
      </c>
      <c r="V152" s="21">
        <f t="shared" si="46"/>
        <v>2545.9924625000003</v>
      </c>
      <c r="W152">
        <f t="shared" si="50"/>
        <v>0.32278481012658222</v>
      </c>
      <c r="X152">
        <f t="shared" si="47"/>
        <v>2.9581417035926687E-5</v>
      </c>
      <c r="Y152">
        <f t="shared" si="48"/>
        <v>7.531406480353844E-6</v>
      </c>
      <c r="Z152" s="22">
        <f t="shared" si="36"/>
        <v>7.5314064803538443</v>
      </c>
      <c r="AA152" s="22">
        <f t="shared" si="44"/>
        <v>8.490875400624402</v>
      </c>
      <c r="AB152" s="22">
        <f>AA152/199.418</f>
        <v>4.2578279797332245E-2</v>
      </c>
      <c r="AC152">
        <v>31.695499999999999</v>
      </c>
      <c r="AD152" s="36">
        <v>49.4</v>
      </c>
      <c r="AE152" s="36">
        <v>546</v>
      </c>
      <c r="AF152">
        <f t="shared" si="49"/>
        <v>29.581417035926687</v>
      </c>
      <c r="AG152">
        <v>15.591269841269842</v>
      </c>
      <c r="AH152" t="s">
        <v>559</v>
      </c>
      <c r="AI152" t="s">
        <v>561</v>
      </c>
      <c r="AJ152" t="s">
        <v>560</v>
      </c>
      <c r="AK152" s="53">
        <v>0.40461792161109017</v>
      </c>
      <c r="AL152" s="53">
        <v>2.3699999999999997</v>
      </c>
      <c r="AM152" s="53">
        <v>1376.4875</v>
      </c>
    </row>
    <row r="153" spans="1:39" hidden="1" x14ac:dyDescent="0.35">
      <c r="A153" s="2">
        <v>44734</v>
      </c>
      <c r="B153" t="s">
        <v>18</v>
      </c>
      <c r="C153" t="s">
        <v>548</v>
      </c>
      <c r="D153" t="s">
        <v>109</v>
      </c>
      <c r="E153" t="s">
        <v>21</v>
      </c>
      <c r="F153">
        <v>7</v>
      </c>
      <c r="G153" t="s">
        <v>33</v>
      </c>
      <c r="H153" t="s">
        <v>104</v>
      </c>
      <c r="I153" t="str">
        <f t="shared" si="45"/>
        <v>L3HmaE8</v>
      </c>
      <c r="J153" t="s">
        <v>446</v>
      </c>
      <c r="K153" t="s">
        <v>69</v>
      </c>
      <c r="L153" s="1">
        <v>0.78700000000000003</v>
      </c>
      <c r="M153">
        <v>2.62</v>
      </c>
      <c r="N153" s="1">
        <f t="shared" si="51"/>
        <v>-0.26200000000000001</v>
      </c>
      <c r="O153" t="s">
        <v>135</v>
      </c>
      <c r="P153">
        <v>0.626</v>
      </c>
      <c r="Q153" s="1">
        <f t="shared" si="35"/>
        <v>0.16100000000000003</v>
      </c>
      <c r="R153">
        <v>11.56</v>
      </c>
      <c r="S153" s="42">
        <f t="shared" si="41"/>
        <v>-1.1560000000000001</v>
      </c>
      <c r="T153" s="1">
        <f t="shared" si="42"/>
        <v>-0.89400000000000013</v>
      </c>
      <c r="U153">
        <v>56.95</v>
      </c>
      <c r="V153" s="21">
        <f t="shared" si="46"/>
        <v>2545.9924625000003</v>
      </c>
      <c r="W153">
        <f t="shared" si="50"/>
        <v>0.25718849840255598</v>
      </c>
      <c r="X153">
        <f t="shared" si="47"/>
        <v>2.2364881973460493E-5</v>
      </c>
      <c r="Y153">
        <f t="shared" si="48"/>
        <v>5.6940820929132549E-6</v>
      </c>
      <c r="Z153" s="22">
        <f t="shared" si="36"/>
        <v>5.6940820929132547</v>
      </c>
      <c r="AA153" s="22">
        <f t="shared" si="44"/>
        <v>6.3692193433034161</v>
      </c>
      <c r="AB153" s="22">
        <f>AA153/199.418</f>
        <v>3.1939039320941019E-2</v>
      </c>
      <c r="AC153">
        <v>31.695499999999999</v>
      </c>
      <c r="AD153" s="36">
        <v>49.4</v>
      </c>
      <c r="AE153" s="36">
        <v>546</v>
      </c>
      <c r="AF153">
        <f t="shared" si="49"/>
        <v>22.364881973460495</v>
      </c>
      <c r="AG153">
        <v>15.591269841269842</v>
      </c>
      <c r="AH153" t="s">
        <v>559</v>
      </c>
      <c r="AI153" t="s">
        <v>561</v>
      </c>
      <c r="AJ153" t="s">
        <v>560</v>
      </c>
      <c r="AK153" s="53">
        <v>0.40461792161109017</v>
      </c>
      <c r="AL153" s="53">
        <v>2.3699999999999997</v>
      </c>
      <c r="AM153" s="53">
        <v>1376.4875</v>
      </c>
    </row>
    <row r="154" spans="1:39" hidden="1" x14ac:dyDescent="0.35">
      <c r="A154" s="2">
        <v>44734</v>
      </c>
      <c r="B154" t="s">
        <v>18</v>
      </c>
      <c r="C154" t="s">
        <v>548</v>
      </c>
      <c r="D154" t="s">
        <v>109</v>
      </c>
      <c r="E154" t="s">
        <v>21</v>
      </c>
      <c r="F154">
        <v>5</v>
      </c>
      <c r="G154" t="s">
        <v>41</v>
      </c>
      <c r="H154" t="s">
        <v>101</v>
      </c>
      <c r="I154" t="str">
        <f t="shared" si="45"/>
        <v>L3MluB10</v>
      </c>
      <c r="J154" t="s">
        <v>448</v>
      </c>
      <c r="K154" t="s">
        <v>69</v>
      </c>
      <c r="L154" s="1">
        <v>0.57699999999999996</v>
      </c>
      <c r="M154">
        <v>1.67</v>
      </c>
      <c r="N154" s="1">
        <f t="shared" si="51"/>
        <v>-0.16699999999999998</v>
      </c>
      <c r="O154" t="s">
        <v>135</v>
      </c>
      <c r="P154">
        <v>0.41099999999999998</v>
      </c>
      <c r="Q154" s="1">
        <f t="shared" si="35"/>
        <v>0.16599999999999998</v>
      </c>
      <c r="R154">
        <v>15.67</v>
      </c>
      <c r="S154" s="42">
        <f t="shared" si="41"/>
        <v>-1.5669999999999999</v>
      </c>
      <c r="T154" s="1">
        <f t="shared" si="42"/>
        <v>-1.4</v>
      </c>
      <c r="U154">
        <v>112.9</v>
      </c>
      <c r="V154" s="21">
        <f t="shared" si="46"/>
        <v>10005.931850000001</v>
      </c>
      <c r="W154">
        <f t="shared" si="50"/>
        <v>0.40389294403892939</v>
      </c>
      <c r="X154">
        <f t="shared" si="47"/>
        <v>3.8981696425236414E-5</v>
      </c>
      <c r="Y154">
        <f t="shared" si="48"/>
        <v>3.900481978283042E-5</v>
      </c>
      <c r="Z154" s="22">
        <f t="shared" si="36"/>
        <v>39.004819782830417</v>
      </c>
      <c r="AA154" s="22">
        <f t="shared" si="44"/>
        <v>27.860585559164583</v>
      </c>
      <c r="AB154" s="22">
        <f>AA154/81.6371</f>
        <v>0.34127358222137461</v>
      </c>
      <c r="AC154">
        <v>31.695499999999999</v>
      </c>
      <c r="AD154" s="36">
        <v>93.8</v>
      </c>
      <c r="AE154" s="36">
        <v>803</v>
      </c>
      <c r="AF154">
        <f t="shared" si="49"/>
        <v>38.981696425236414</v>
      </c>
      <c r="AG154">
        <v>15.591269841269842</v>
      </c>
      <c r="AH154" t="s">
        <v>559</v>
      </c>
      <c r="AI154" t="s">
        <v>558</v>
      </c>
      <c r="AJ154" t="s">
        <v>562</v>
      </c>
      <c r="AK154" s="53">
        <v>0.40461792161109017</v>
      </c>
      <c r="AL154" s="53">
        <v>2.3699999999999997</v>
      </c>
      <c r="AM154" s="53">
        <v>1376.4875</v>
      </c>
    </row>
    <row r="155" spans="1:39" hidden="1" x14ac:dyDescent="0.35">
      <c r="A155" s="2">
        <v>44734</v>
      </c>
      <c r="B155" t="s">
        <v>18</v>
      </c>
      <c r="C155" t="s">
        <v>548</v>
      </c>
      <c r="D155" t="s">
        <v>109</v>
      </c>
      <c r="E155" t="s">
        <v>21</v>
      </c>
      <c r="F155">
        <v>13</v>
      </c>
      <c r="G155" t="s">
        <v>41</v>
      </c>
      <c r="H155" t="s">
        <v>101</v>
      </c>
      <c r="I155" t="str">
        <f t="shared" si="45"/>
        <v>L3MluB10</v>
      </c>
      <c r="J155" t="s">
        <v>448</v>
      </c>
      <c r="K155" t="s">
        <v>145</v>
      </c>
      <c r="L155" s="1">
        <v>0.621</v>
      </c>
      <c r="M155">
        <v>2.31</v>
      </c>
      <c r="N155" s="1">
        <f t="shared" si="51"/>
        <v>-0.23100000000000001</v>
      </c>
      <c r="O155" t="s">
        <v>147</v>
      </c>
      <c r="P155">
        <v>0.41499999999999998</v>
      </c>
      <c r="Q155" s="1">
        <f t="shared" si="35"/>
        <v>0.20600000000000002</v>
      </c>
      <c r="R155">
        <v>21.61</v>
      </c>
      <c r="S155" s="42">
        <f t="shared" si="41"/>
        <v>-2.161</v>
      </c>
      <c r="T155" s="1">
        <f t="shared" si="42"/>
        <v>-1.93</v>
      </c>
      <c r="U155">
        <v>112.9</v>
      </c>
      <c r="V155" s="21">
        <f t="shared" si="46"/>
        <v>10005.931850000001</v>
      </c>
      <c r="W155">
        <f t="shared" si="50"/>
        <v>0.49638554216867475</v>
      </c>
      <c r="X155">
        <f t="shared" si="47"/>
        <v>5.0245862160678202E-5</v>
      </c>
      <c r="Y155">
        <f t="shared" si="48"/>
        <v>5.0275667252423984E-5</v>
      </c>
      <c r="Z155" s="22">
        <f t="shared" si="36"/>
        <v>50.275667252423986</v>
      </c>
      <c r="AA155" s="22">
        <f t="shared" si="44"/>
        <v>26.049568524572013</v>
      </c>
      <c r="AB155" s="22">
        <f>AA155/81.6371</f>
        <v>0.31908983200740854</v>
      </c>
      <c r="AC155">
        <v>31.695499999999999</v>
      </c>
      <c r="AD155" s="36">
        <v>93.8</v>
      </c>
      <c r="AE155" s="36">
        <v>803</v>
      </c>
      <c r="AF155">
        <f t="shared" si="49"/>
        <v>50.2458621606782</v>
      </c>
      <c r="AG155">
        <v>15.591269841269842</v>
      </c>
      <c r="AH155" t="s">
        <v>559</v>
      </c>
      <c r="AI155" t="s">
        <v>558</v>
      </c>
      <c r="AJ155" t="s">
        <v>562</v>
      </c>
      <c r="AK155" s="53">
        <v>0.40461792161109017</v>
      </c>
      <c r="AL155" s="53">
        <v>2.3699999999999997</v>
      </c>
      <c r="AM155" s="53">
        <v>1376.4875</v>
      </c>
    </row>
    <row r="156" spans="1:39" hidden="1" x14ac:dyDescent="0.35">
      <c r="A156" s="2">
        <v>44734</v>
      </c>
      <c r="B156" t="s">
        <v>18</v>
      </c>
      <c r="C156" t="s">
        <v>548</v>
      </c>
      <c r="D156" t="s">
        <v>123</v>
      </c>
      <c r="E156" t="s">
        <v>21</v>
      </c>
      <c r="F156">
        <v>5</v>
      </c>
      <c r="G156" t="s">
        <v>41</v>
      </c>
      <c r="H156" t="s">
        <v>127</v>
      </c>
      <c r="I156" t="str">
        <f t="shared" si="45"/>
        <v>M1MluB3</v>
      </c>
      <c r="J156" t="s">
        <v>464</v>
      </c>
      <c r="K156" t="s">
        <v>142</v>
      </c>
      <c r="L156" s="1">
        <v>0.83899999999999997</v>
      </c>
      <c r="M156">
        <v>3.02</v>
      </c>
      <c r="N156" s="1">
        <f t="shared" si="51"/>
        <v>-0.30199999999999999</v>
      </c>
      <c r="O156" t="s">
        <v>149</v>
      </c>
      <c r="P156">
        <v>0.65800000000000003</v>
      </c>
      <c r="Q156" s="1">
        <f t="shared" si="35"/>
        <v>0.18099999999999994</v>
      </c>
      <c r="R156">
        <v>12.28</v>
      </c>
      <c r="S156" s="42">
        <f t="shared" si="41"/>
        <v>-1.228</v>
      </c>
      <c r="T156" s="1">
        <f t="shared" si="42"/>
        <v>-0.92599999999999993</v>
      </c>
      <c r="U156">
        <v>77.400000000000006</v>
      </c>
      <c r="V156" s="21">
        <f t="shared" si="46"/>
        <v>4702.7466000000013</v>
      </c>
      <c r="W156">
        <f t="shared" si="50"/>
        <v>0.2750759878419452</v>
      </c>
      <c r="X156">
        <f t="shared" si="47"/>
        <v>2.4294793500190601E-5</v>
      </c>
      <c r="Y156">
        <f t="shared" si="48"/>
        <v>1.1425225753072349E-5</v>
      </c>
      <c r="Z156" s="22">
        <f t="shared" si="36"/>
        <v>11.425225753072349</v>
      </c>
      <c r="AA156" s="22">
        <f t="shared" si="44"/>
        <v>12.338256752777916</v>
      </c>
      <c r="AB156" s="22">
        <f>AA156/81.6371</f>
        <v>0.15113541211995424</v>
      </c>
      <c r="AC156">
        <v>31.695499999999999</v>
      </c>
      <c r="AD156" s="36">
        <v>73</v>
      </c>
      <c r="AE156" s="36">
        <v>800</v>
      </c>
      <c r="AF156">
        <f t="shared" si="49"/>
        <v>24.2947935001906</v>
      </c>
      <c r="AG156">
        <v>14.662698412698415</v>
      </c>
      <c r="AH156" t="s">
        <v>559</v>
      </c>
      <c r="AI156" t="s">
        <v>558</v>
      </c>
      <c r="AJ156" t="s">
        <v>562</v>
      </c>
      <c r="AK156" s="53">
        <v>0.40461792161109017</v>
      </c>
      <c r="AL156" s="53">
        <v>2.3699999999999997</v>
      </c>
      <c r="AM156" s="53">
        <v>1376.4875</v>
      </c>
    </row>
    <row r="157" spans="1:39" hidden="1" x14ac:dyDescent="0.35">
      <c r="A157" s="2">
        <v>44734</v>
      </c>
      <c r="B157" t="s">
        <v>18</v>
      </c>
      <c r="C157" t="s">
        <v>548</v>
      </c>
      <c r="D157" t="s">
        <v>123</v>
      </c>
      <c r="E157" t="s">
        <v>21</v>
      </c>
      <c r="F157">
        <v>6</v>
      </c>
      <c r="G157" t="s">
        <v>41</v>
      </c>
      <c r="H157" t="s">
        <v>127</v>
      </c>
      <c r="I157" t="str">
        <f t="shared" si="45"/>
        <v>M1MluB3</v>
      </c>
      <c r="J157" t="s">
        <v>464</v>
      </c>
      <c r="K157" t="s">
        <v>142</v>
      </c>
      <c r="L157" s="1">
        <v>0.71699999999999997</v>
      </c>
      <c r="M157">
        <v>1.51</v>
      </c>
      <c r="N157" s="1">
        <f t="shared" si="51"/>
        <v>-0.151</v>
      </c>
      <c r="O157" t="s">
        <v>149</v>
      </c>
      <c r="P157">
        <v>0.52900000000000003</v>
      </c>
      <c r="Q157" s="1">
        <f t="shared" si="35"/>
        <v>0.18799999999999994</v>
      </c>
      <c r="R157">
        <v>14.68</v>
      </c>
      <c r="S157" s="42">
        <f t="shared" si="41"/>
        <v>-1.468</v>
      </c>
      <c r="T157" s="1">
        <f t="shared" si="42"/>
        <v>-1.3169999999999999</v>
      </c>
      <c r="U157">
        <v>77.400000000000006</v>
      </c>
      <c r="V157" s="21">
        <f t="shared" si="46"/>
        <v>4702.7466000000013</v>
      </c>
      <c r="W157">
        <f t="shared" si="50"/>
        <v>0.3553875236294895</v>
      </c>
      <c r="X157">
        <f t="shared" si="47"/>
        <v>3.3301311804453634E-5</v>
      </c>
      <c r="Y157">
        <f t="shared" si="48"/>
        <v>1.5660763086393423E-5</v>
      </c>
      <c r="Z157" s="22">
        <f t="shared" si="36"/>
        <v>15.660763086393423</v>
      </c>
      <c r="AA157" s="22">
        <f t="shared" si="44"/>
        <v>11.891240004854536</v>
      </c>
      <c r="AB157" s="22">
        <f>AA157/81.6371</f>
        <v>0.14565975524430114</v>
      </c>
      <c r="AC157">
        <v>31.695499999999999</v>
      </c>
      <c r="AD157" s="36">
        <v>73</v>
      </c>
      <c r="AE157" s="36">
        <v>800</v>
      </c>
      <c r="AF157">
        <f t="shared" si="49"/>
        <v>33.301311804453633</v>
      </c>
      <c r="AG157">
        <v>14.662698412698415</v>
      </c>
      <c r="AH157" t="s">
        <v>559</v>
      </c>
      <c r="AI157" t="s">
        <v>558</v>
      </c>
      <c r="AJ157" t="s">
        <v>562</v>
      </c>
      <c r="AK157" s="53">
        <v>0.40461792161109017</v>
      </c>
      <c r="AL157" s="53">
        <v>2.3699999999999997</v>
      </c>
      <c r="AM157" s="53">
        <v>1376.4875</v>
      </c>
    </row>
    <row r="158" spans="1:39" hidden="1" x14ac:dyDescent="0.35">
      <c r="A158" s="2">
        <v>44734</v>
      </c>
      <c r="B158" t="s">
        <v>18</v>
      </c>
      <c r="C158" t="s">
        <v>548</v>
      </c>
      <c r="D158" t="s">
        <v>109</v>
      </c>
      <c r="E158" t="s">
        <v>21</v>
      </c>
      <c r="F158">
        <v>1</v>
      </c>
      <c r="G158" t="s">
        <v>29</v>
      </c>
      <c r="H158" t="s">
        <v>66</v>
      </c>
      <c r="I158" t="str">
        <f t="shared" si="45"/>
        <v>L3PafI10</v>
      </c>
      <c r="J158" t="s">
        <v>450</v>
      </c>
      <c r="K158" t="s">
        <v>69</v>
      </c>
      <c r="L158" s="1">
        <v>0.70499999999999996</v>
      </c>
      <c r="M158">
        <v>4.49</v>
      </c>
      <c r="N158" s="1">
        <f t="shared" si="51"/>
        <v>-0.44900000000000001</v>
      </c>
      <c r="O158" t="s">
        <v>135</v>
      </c>
      <c r="P158">
        <v>0.498</v>
      </c>
      <c r="Q158" s="1">
        <f t="shared" si="35"/>
        <v>0.20699999999999996</v>
      </c>
      <c r="R158">
        <v>21.08</v>
      </c>
      <c r="S158" s="42">
        <f t="shared" si="41"/>
        <v>-2.1079999999999997</v>
      </c>
      <c r="T158" s="1">
        <f t="shared" si="42"/>
        <v>-1.6589999999999996</v>
      </c>
      <c r="U158">
        <v>90.85</v>
      </c>
      <c r="V158" s="21">
        <f t="shared" si="46"/>
        <v>6479.1721625</v>
      </c>
      <c r="W158">
        <f t="shared" si="50"/>
        <v>0.41566265060240959</v>
      </c>
      <c r="X158">
        <f t="shared" si="47"/>
        <v>4.0384725540821458E-5</v>
      </c>
      <c r="Y158">
        <f t="shared" si="48"/>
        <v>2.6165958951429316E-5</v>
      </c>
      <c r="Z158" s="22">
        <f t="shared" si="36"/>
        <v>26.165958951429317</v>
      </c>
      <c r="AA158" s="22">
        <f t="shared" si="44"/>
        <v>15.772127155774156</v>
      </c>
      <c r="AB158" s="22">
        <f>AA158/49.9446</f>
        <v>0.3157924411402665</v>
      </c>
      <c r="AC158">
        <v>31.695499999999999</v>
      </c>
      <c r="AD158" s="36">
        <v>85.7</v>
      </c>
      <c r="AE158" s="36">
        <v>734</v>
      </c>
      <c r="AF158">
        <f t="shared" si="49"/>
        <v>40.384725540821456</v>
      </c>
      <c r="AG158">
        <v>15.591269841269842</v>
      </c>
      <c r="AH158" t="s">
        <v>557</v>
      </c>
      <c r="AI158" t="s">
        <v>558</v>
      </c>
      <c r="AJ158" t="s">
        <v>562</v>
      </c>
      <c r="AK158" s="53">
        <v>0.40461792161109017</v>
      </c>
      <c r="AL158" s="53">
        <v>2.3699999999999997</v>
      </c>
      <c r="AM158" s="53">
        <v>1376.4875</v>
      </c>
    </row>
    <row r="159" spans="1:39" hidden="1" x14ac:dyDescent="0.35">
      <c r="A159" s="2">
        <v>44734</v>
      </c>
      <c r="B159" t="s">
        <v>18</v>
      </c>
      <c r="C159" t="s">
        <v>548</v>
      </c>
      <c r="D159" t="s">
        <v>109</v>
      </c>
      <c r="E159" t="s">
        <v>21</v>
      </c>
      <c r="F159">
        <v>8</v>
      </c>
      <c r="G159" t="s">
        <v>37</v>
      </c>
      <c r="H159" t="s">
        <v>121</v>
      </c>
      <c r="I159" t="str">
        <f t="shared" si="45"/>
        <v>L3PfaG7</v>
      </c>
      <c r="J159" t="s">
        <v>451</v>
      </c>
      <c r="K159" t="s">
        <v>69</v>
      </c>
      <c r="L159" s="1">
        <v>0.73099999999999998</v>
      </c>
      <c r="M159">
        <v>1.54</v>
      </c>
      <c r="N159" s="1">
        <f t="shared" si="51"/>
        <v>-0.154</v>
      </c>
      <c r="O159" t="s">
        <v>135</v>
      </c>
      <c r="P159">
        <v>0.55700000000000005</v>
      </c>
      <c r="Q159" s="1">
        <f t="shared" si="35"/>
        <v>0.17399999999999993</v>
      </c>
      <c r="R159">
        <v>10.01</v>
      </c>
      <c r="S159" s="42">
        <f t="shared" si="41"/>
        <v>-1.0009999999999999</v>
      </c>
      <c r="T159" s="1">
        <f t="shared" si="42"/>
        <v>-0.84699999999999986</v>
      </c>
      <c r="U159">
        <v>66.3</v>
      </c>
      <c r="V159" s="21">
        <f t="shared" si="46"/>
        <v>3450.6166499999999</v>
      </c>
      <c r="W159">
        <f t="shared" si="50"/>
        <v>0.31238779174147202</v>
      </c>
      <c r="X159">
        <f t="shared" si="47"/>
        <v>2.8412885472600501E-5</v>
      </c>
      <c r="Y159">
        <f t="shared" si="48"/>
        <v>9.8041975686298416E-6</v>
      </c>
      <c r="Z159" s="22">
        <f t="shared" si="36"/>
        <v>9.8041975686298422</v>
      </c>
      <c r="AA159" s="22">
        <f t="shared" si="44"/>
        <v>11.575203741003357</v>
      </c>
      <c r="AB159" s="22">
        <f>AA159/54.593359</f>
        <v>0.21202585722932632</v>
      </c>
      <c r="AC159">
        <v>31.695499999999999</v>
      </c>
      <c r="AD159" s="36">
        <v>55</v>
      </c>
      <c r="AE159" s="36">
        <v>622</v>
      </c>
      <c r="AF159">
        <f t="shared" si="49"/>
        <v>28.4128854726005</v>
      </c>
      <c r="AG159">
        <v>15.591269841269842</v>
      </c>
      <c r="AH159" t="s">
        <v>557</v>
      </c>
      <c r="AI159" t="s">
        <v>558</v>
      </c>
      <c r="AJ159" t="s">
        <v>562</v>
      </c>
      <c r="AK159" s="53">
        <v>0.40461792161109017</v>
      </c>
      <c r="AL159" s="53">
        <v>2.3699999999999997</v>
      </c>
      <c r="AM159" s="53">
        <v>1376.4875</v>
      </c>
    </row>
    <row r="160" spans="1:39" hidden="1" x14ac:dyDescent="0.35">
      <c r="A160" s="2">
        <v>44734</v>
      </c>
      <c r="B160" t="s">
        <v>18</v>
      </c>
      <c r="C160" t="s">
        <v>548</v>
      </c>
      <c r="D160" t="s">
        <v>123</v>
      </c>
      <c r="E160" t="s">
        <v>21</v>
      </c>
      <c r="F160">
        <v>3</v>
      </c>
      <c r="G160" t="s">
        <v>37</v>
      </c>
      <c r="H160" t="s">
        <v>132</v>
      </c>
      <c r="I160" t="str">
        <f t="shared" si="45"/>
        <v>M1PfaD5</v>
      </c>
      <c r="J160" t="s">
        <v>466</v>
      </c>
      <c r="K160" t="s">
        <v>142</v>
      </c>
      <c r="L160" s="1">
        <v>0.68600000000000005</v>
      </c>
      <c r="M160">
        <v>2.25</v>
      </c>
      <c r="N160" s="1">
        <f t="shared" si="51"/>
        <v>-0.22500000000000001</v>
      </c>
      <c r="O160" t="s">
        <v>149</v>
      </c>
      <c r="P160">
        <v>0.58499999999999996</v>
      </c>
      <c r="Q160" s="1">
        <f t="shared" ref="Q160:Q223" si="52">L160-P160</f>
        <v>0.10100000000000009</v>
      </c>
      <c r="R160">
        <v>9.76</v>
      </c>
      <c r="S160" s="42">
        <f t="shared" si="41"/>
        <v>-0.97599999999999998</v>
      </c>
      <c r="T160" s="1">
        <f t="shared" si="42"/>
        <v>-0.751</v>
      </c>
      <c r="U160">
        <v>67.400000000000006</v>
      </c>
      <c r="V160" s="21">
        <f t="shared" si="46"/>
        <v>3566.066600000001</v>
      </c>
      <c r="W160">
        <f t="shared" si="50"/>
        <v>0.17264957264957281</v>
      </c>
      <c r="X160">
        <f t="shared" si="47"/>
        <v>1.3692971409738832E-5</v>
      </c>
      <c r="Y160">
        <f t="shared" si="48"/>
        <v>4.8830047999024575E-6</v>
      </c>
      <c r="Z160" s="22">
        <f t="shared" ref="Z160:Z223" si="53">Y160*10^6</f>
        <v>4.8830047999024577</v>
      </c>
      <c r="AA160" s="22">
        <f t="shared" ref="AA160:AA165" si="54">Z160/ABS(T160)</f>
        <v>6.5020037282323004</v>
      </c>
      <c r="AB160" s="22">
        <f>AA160/54.593359</f>
        <v>0.11909880335870707</v>
      </c>
      <c r="AC160">
        <v>31.695499999999999</v>
      </c>
      <c r="AD160" s="36">
        <v>57</v>
      </c>
      <c r="AE160" s="36">
        <v>720</v>
      </c>
      <c r="AF160">
        <f t="shared" si="49"/>
        <v>13.692971409738831</v>
      </c>
      <c r="AG160">
        <v>14.662698412698415</v>
      </c>
      <c r="AH160" t="s">
        <v>557</v>
      </c>
      <c r="AI160" t="s">
        <v>558</v>
      </c>
      <c r="AJ160" t="s">
        <v>562</v>
      </c>
      <c r="AK160" s="53">
        <v>0.40461792161109017</v>
      </c>
      <c r="AL160" s="53">
        <v>2.3699999999999997</v>
      </c>
      <c r="AM160" s="53">
        <v>1376.4875</v>
      </c>
    </row>
    <row r="161" spans="1:39" hidden="1" x14ac:dyDescent="0.35">
      <c r="A161" s="2">
        <v>44734</v>
      </c>
      <c r="B161" t="s">
        <v>18</v>
      </c>
      <c r="C161" t="s">
        <v>548</v>
      </c>
      <c r="D161" t="s">
        <v>123</v>
      </c>
      <c r="E161" t="s">
        <v>21</v>
      </c>
      <c r="F161">
        <v>4</v>
      </c>
      <c r="G161" t="s">
        <v>25</v>
      </c>
      <c r="H161" t="s">
        <v>68</v>
      </c>
      <c r="I161" t="str">
        <f t="shared" si="45"/>
        <v>M1SguG6</v>
      </c>
      <c r="J161" t="s">
        <v>469</v>
      </c>
      <c r="K161" t="s">
        <v>142</v>
      </c>
      <c r="L161" s="1">
        <v>0.749</v>
      </c>
      <c r="M161">
        <v>2.5099999999999998</v>
      </c>
      <c r="N161" s="1">
        <f t="shared" si="51"/>
        <v>-0.251</v>
      </c>
      <c r="O161" t="s">
        <v>149</v>
      </c>
      <c r="P161">
        <v>0.59499999999999997</v>
      </c>
      <c r="Q161" s="1">
        <f t="shared" si="52"/>
        <v>0.15400000000000003</v>
      </c>
      <c r="R161">
        <v>11.85</v>
      </c>
      <c r="S161" s="42">
        <f t="shared" si="41"/>
        <v>-1.1850000000000001</v>
      </c>
      <c r="T161" s="1">
        <f t="shared" si="42"/>
        <v>-0.93400000000000005</v>
      </c>
      <c r="U161">
        <v>44.5</v>
      </c>
      <c r="V161" s="21">
        <f t="shared" si="46"/>
        <v>1554.4962500000001</v>
      </c>
      <c r="W161">
        <f t="shared" si="50"/>
        <v>0.25882352941176479</v>
      </c>
      <c r="X161">
        <f t="shared" si="47"/>
        <v>2.2540034888439923E-5</v>
      </c>
      <c r="Y161">
        <f t="shared" si="48"/>
        <v>3.5038399708949032E-6</v>
      </c>
      <c r="Z161" s="22">
        <f t="shared" si="53"/>
        <v>3.5038399708949033</v>
      </c>
      <c r="AA161" s="22">
        <f t="shared" si="54"/>
        <v>3.7514346583457208</v>
      </c>
      <c r="AB161" s="22">
        <f>AA161/54.13582</f>
        <v>6.9296718112808131E-2</v>
      </c>
      <c r="AC161">
        <v>31.695499999999999</v>
      </c>
      <c r="AD161" s="36">
        <v>33.9</v>
      </c>
      <c r="AE161" s="36">
        <v>590</v>
      </c>
      <c r="AF161">
        <f t="shared" si="49"/>
        <v>22.540034888439923</v>
      </c>
      <c r="AG161">
        <v>14.662698412698415</v>
      </c>
      <c r="AH161" t="s">
        <v>557</v>
      </c>
      <c r="AI161" t="s">
        <v>558</v>
      </c>
      <c r="AJ161" t="s">
        <v>562</v>
      </c>
      <c r="AK161" s="53">
        <v>0.40461792161109017</v>
      </c>
      <c r="AL161" s="53">
        <v>2.3699999999999997</v>
      </c>
      <c r="AM161" s="53">
        <v>1376.4875</v>
      </c>
    </row>
    <row r="162" spans="1:39" hidden="1" x14ac:dyDescent="0.35">
      <c r="A162" s="2">
        <v>44734</v>
      </c>
      <c r="B162" t="s">
        <v>18</v>
      </c>
      <c r="C162" t="s">
        <v>548</v>
      </c>
      <c r="D162" t="s">
        <v>109</v>
      </c>
      <c r="E162" t="s">
        <v>21</v>
      </c>
      <c r="F162">
        <v>10</v>
      </c>
      <c r="G162" t="s">
        <v>25</v>
      </c>
      <c r="H162" t="s">
        <v>148</v>
      </c>
      <c r="I162" t="str">
        <f t="shared" si="45"/>
        <v>L3Sgugato</v>
      </c>
      <c r="J162" t="s">
        <v>486</v>
      </c>
      <c r="K162" t="s">
        <v>145</v>
      </c>
      <c r="L162" s="1">
        <v>0.70299999999999996</v>
      </c>
      <c r="M162">
        <v>2.74</v>
      </c>
      <c r="N162" s="1">
        <f t="shared" si="51"/>
        <v>-0.27400000000000002</v>
      </c>
      <c r="O162" t="s">
        <v>147</v>
      </c>
      <c r="P162">
        <v>0.61</v>
      </c>
      <c r="Q162" s="1">
        <f t="shared" si="52"/>
        <v>9.2999999999999972E-2</v>
      </c>
      <c r="R162">
        <v>9.26</v>
      </c>
      <c r="S162" s="42">
        <f t="shared" si="41"/>
        <v>-0.92599999999999993</v>
      </c>
      <c r="T162" s="1">
        <f t="shared" si="42"/>
        <v>-0.65199999999999991</v>
      </c>
      <c r="U162">
        <v>51.05</v>
      </c>
      <c r="V162" s="21">
        <f t="shared" si="46"/>
        <v>2045.7904624999996</v>
      </c>
      <c r="W162">
        <f t="shared" si="50"/>
        <v>0.15245901639344259</v>
      </c>
      <c r="X162">
        <f t="shared" si="47"/>
        <v>1.1749203991724194E-5</v>
      </c>
      <c r="Y162">
        <f t="shared" si="48"/>
        <v>2.403640946823628E-6</v>
      </c>
      <c r="Z162" s="22">
        <f t="shared" si="53"/>
        <v>2.4036409468236282</v>
      </c>
      <c r="AA162" s="22">
        <f t="shared" si="54"/>
        <v>3.6865658693613934</v>
      </c>
      <c r="AB162" s="22">
        <f>AA162/54.13582</f>
        <v>6.8098458088588915E-2</v>
      </c>
      <c r="AC162">
        <v>31.695499999999999</v>
      </c>
      <c r="AD162" s="36">
        <v>22.6</v>
      </c>
      <c r="AE162" s="36">
        <v>352</v>
      </c>
      <c r="AF162">
        <f t="shared" si="49"/>
        <v>11.749203991724194</v>
      </c>
      <c r="AG162">
        <v>15.591269841269842</v>
      </c>
      <c r="AH162" t="s">
        <v>557</v>
      </c>
      <c r="AI162" t="s">
        <v>558</v>
      </c>
      <c r="AJ162" t="s">
        <v>562</v>
      </c>
      <c r="AK162" s="53">
        <v>0.40461792161109017</v>
      </c>
      <c r="AL162" s="53">
        <v>2.3699999999999997</v>
      </c>
      <c r="AM162" s="53">
        <v>1376.4875</v>
      </c>
    </row>
    <row r="163" spans="1:39" hidden="1" x14ac:dyDescent="0.35">
      <c r="A163" s="2">
        <v>44735</v>
      </c>
      <c r="B163" t="s">
        <v>18</v>
      </c>
      <c r="C163" t="s">
        <v>548</v>
      </c>
      <c r="D163" t="s">
        <v>86</v>
      </c>
      <c r="E163" t="s">
        <v>46</v>
      </c>
      <c r="F163">
        <v>4</v>
      </c>
      <c r="G163" t="s">
        <v>94</v>
      </c>
      <c r="H163" t="s">
        <v>95</v>
      </c>
      <c r="I163" t="str">
        <f t="shared" si="45"/>
        <v>K5AguF10</v>
      </c>
      <c r="J163" t="s">
        <v>394</v>
      </c>
      <c r="K163" t="s">
        <v>152</v>
      </c>
      <c r="L163" s="1">
        <v>0.77700000000000002</v>
      </c>
      <c r="M163">
        <v>2.67</v>
      </c>
      <c r="N163" s="1">
        <f t="shared" si="51"/>
        <v>-0.26700000000000002</v>
      </c>
      <c r="O163" t="s">
        <v>146</v>
      </c>
      <c r="P163">
        <v>0.69599999999999995</v>
      </c>
      <c r="Q163" s="1">
        <f t="shared" si="52"/>
        <v>8.1000000000000072E-2</v>
      </c>
      <c r="R163">
        <f>M163+1.04</f>
        <v>3.71</v>
      </c>
      <c r="S163" s="42">
        <f t="shared" si="41"/>
        <v>-0.371</v>
      </c>
      <c r="T163" s="1">
        <f t="shared" si="42"/>
        <v>-0.10399999999999998</v>
      </c>
      <c r="U163">
        <v>79.349999999999994</v>
      </c>
      <c r="V163" s="21">
        <f t="shared" si="46"/>
        <v>4942.6916624999994</v>
      </c>
      <c r="W163">
        <f t="shared" si="50"/>
        <v>0.11637931034482769</v>
      </c>
      <c r="X163">
        <f t="shared" si="47"/>
        <v>8.4263607002167893E-6</v>
      </c>
      <c r="Y163">
        <f t="shared" si="48"/>
        <v>4.1648902778179178E-6</v>
      </c>
      <c r="Z163" s="22">
        <f t="shared" si="53"/>
        <v>4.1648902778179178</v>
      </c>
      <c r="AA163" s="22">
        <f t="shared" si="54"/>
        <v>40.047021902095373</v>
      </c>
      <c r="AB163" s="22">
        <f>AA163/40.683703</f>
        <v>0.98435046342992361</v>
      </c>
      <c r="AC163">
        <v>33.261499999999998</v>
      </c>
      <c r="AD163" s="13">
        <v>63.2</v>
      </c>
      <c r="AE163" s="13">
        <v>602</v>
      </c>
      <c r="AF163">
        <f t="shared" si="49"/>
        <v>8.4263607002167884</v>
      </c>
      <c r="AG163">
        <v>11.388095238095239</v>
      </c>
      <c r="AH163" t="s">
        <v>557</v>
      </c>
      <c r="AI163" t="s">
        <v>561</v>
      </c>
      <c r="AJ163" t="s">
        <v>560</v>
      </c>
      <c r="AK163">
        <v>0.39747176730693196</v>
      </c>
      <c r="AL163">
        <v>2.46875</v>
      </c>
      <c r="AM163">
        <v>1395.05</v>
      </c>
    </row>
    <row r="164" spans="1:39" hidden="1" x14ac:dyDescent="0.35">
      <c r="A164" s="2">
        <v>44735</v>
      </c>
      <c r="B164" t="s">
        <v>18</v>
      </c>
      <c r="C164" t="s">
        <v>548</v>
      </c>
      <c r="D164" t="s">
        <v>86</v>
      </c>
      <c r="E164" t="s">
        <v>46</v>
      </c>
      <c r="F164">
        <v>8</v>
      </c>
      <c r="G164" t="s">
        <v>94</v>
      </c>
      <c r="H164" t="s">
        <v>82</v>
      </c>
      <c r="I164" t="str">
        <f t="shared" si="45"/>
        <v>K5AguH7</v>
      </c>
      <c r="J164" t="s">
        <v>395</v>
      </c>
      <c r="K164" t="s">
        <v>152</v>
      </c>
      <c r="L164" s="1">
        <v>0.76500000000000001</v>
      </c>
      <c r="M164">
        <v>2.95</v>
      </c>
      <c r="N164" s="1">
        <f t="shared" si="51"/>
        <v>-0.29500000000000004</v>
      </c>
      <c r="O164" t="s">
        <v>146</v>
      </c>
      <c r="P164">
        <v>0.56299999999999994</v>
      </c>
      <c r="Q164" s="1">
        <f t="shared" si="52"/>
        <v>0.20200000000000007</v>
      </c>
      <c r="R164">
        <v>7.48</v>
      </c>
      <c r="S164" s="42">
        <f t="shared" si="41"/>
        <v>-0.748</v>
      </c>
      <c r="T164" s="1">
        <f t="shared" si="42"/>
        <v>-0.45299999999999996</v>
      </c>
      <c r="U164">
        <v>81</v>
      </c>
      <c r="V164" s="21">
        <f t="shared" si="46"/>
        <v>5150.3850000000002</v>
      </c>
      <c r="W164">
        <f t="shared" si="50"/>
        <v>0.35879218472468932</v>
      </c>
      <c r="X164">
        <f t="shared" si="47"/>
        <v>3.3694472609120526E-5</v>
      </c>
      <c r="Y164">
        <f t="shared" si="48"/>
        <v>1.7353950630892525E-5</v>
      </c>
      <c r="Z164" s="22">
        <f t="shared" si="53"/>
        <v>17.353950630892523</v>
      </c>
      <c r="AA164" s="22">
        <f t="shared" si="54"/>
        <v>38.308941790049722</v>
      </c>
      <c r="AB164" s="22">
        <f>AA164/40.683703</f>
        <v>0.94162868581676851</v>
      </c>
      <c r="AC164">
        <v>33.261499999999998</v>
      </c>
      <c r="AD164" s="13">
        <v>73.400000000000006</v>
      </c>
      <c r="AE164" s="13">
        <v>670</v>
      </c>
      <c r="AF164">
        <f t="shared" si="49"/>
        <v>33.694472609120524</v>
      </c>
      <c r="AG164">
        <v>11.388095238095239</v>
      </c>
      <c r="AH164" t="s">
        <v>557</v>
      </c>
      <c r="AI164" t="s">
        <v>561</v>
      </c>
      <c r="AJ164" t="s">
        <v>560</v>
      </c>
      <c r="AK164">
        <v>0.39747176730693196</v>
      </c>
      <c r="AL164">
        <v>2.46875</v>
      </c>
      <c r="AM164">
        <v>1395.05</v>
      </c>
    </row>
    <row r="165" spans="1:39" hidden="1" x14ac:dyDescent="0.35">
      <c r="A165" s="2">
        <v>44735</v>
      </c>
      <c r="B165" t="s">
        <v>18</v>
      </c>
      <c r="C165" t="s">
        <v>548</v>
      </c>
      <c r="D165" t="s">
        <v>45</v>
      </c>
      <c r="E165" t="s">
        <v>46</v>
      </c>
      <c r="F165">
        <v>1</v>
      </c>
      <c r="G165" t="s">
        <v>94</v>
      </c>
      <c r="H165" t="s">
        <v>36</v>
      </c>
      <c r="I165" t="str">
        <f t="shared" si="45"/>
        <v>L4AguI4</v>
      </c>
      <c r="J165" t="s">
        <v>487</v>
      </c>
      <c r="K165" t="s">
        <v>153</v>
      </c>
      <c r="L165" s="1">
        <v>0.89500000000000002</v>
      </c>
      <c r="M165">
        <v>3.45</v>
      </c>
      <c r="N165" s="1">
        <f t="shared" si="51"/>
        <v>-0.34500000000000003</v>
      </c>
      <c r="O165" t="s">
        <v>154</v>
      </c>
      <c r="P165">
        <v>0.73099999999999998</v>
      </c>
      <c r="Q165" s="1">
        <f t="shared" si="52"/>
        <v>0.16400000000000003</v>
      </c>
      <c r="R165">
        <v>4.49</v>
      </c>
      <c r="S165" s="42">
        <f t="shared" si="41"/>
        <v>-0.44900000000000001</v>
      </c>
      <c r="T165" s="1">
        <f t="shared" si="42"/>
        <v>-0.10399999999999998</v>
      </c>
      <c r="U165">
        <v>37.450000000000003</v>
      </c>
      <c r="V165" s="21">
        <f t="shared" si="46"/>
        <v>1100.9644625000003</v>
      </c>
      <c r="W165">
        <f t="shared" si="50"/>
        <v>0.22435020519835847</v>
      </c>
      <c r="X165">
        <f t="shared" si="47"/>
        <v>1.8903292189390581E-5</v>
      </c>
      <c r="Y165">
        <f t="shared" si="48"/>
        <v>2.0811852924772854E-6</v>
      </c>
      <c r="Z165" s="22">
        <f t="shared" si="53"/>
        <v>2.0811852924772856</v>
      </c>
      <c r="AA165" s="22">
        <f t="shared" si="54"/>
        <v>20.011397043050827</v>
      </c>
      <c r="AB165" s="22">
        <f>AA165/40.683703</f>
        <v>0.49187747347017124</v>
      </c>
      <c r="AC165">
        <v>33.261499999999998</v>
      </c>
      <c r="AD165" s="36">
        <v>30</v>
      </c>
      <c r="AE165" s="36">
        <v>350</v>
      </c>
      <c r="AF165">
        <f t="shared" si="49"/>
        <v>18.90329218939058</v>
      </c>
      <c r="AG165">
        <v>8.7619047619047628</v>
      </c>
      <c r="AH165" t="s">
        <v>557</v>
      </c>
      <c r="AI165" t="s">
        <v>561</v>
      </c>
      <c r="AJ165" t="s">
        <v>560</v>
      </c>
      <c r="AK165">
        <v>0.39747176730693196</v>
      </c>
      <c r="AL165">
        <v>2.46875</v>
      </c>
      <c r="AM165">
        <v>1395.05</v>
      </c>
    </row>
    <row r="166" spans="1:39" hidden="1" x14ac:dyDescent="0.35">
      <c r="A166" s="2">
        <v>44735</v>
      </c>
      <c r="B166" t="s">
        <v>18</v>
      </c>
      <c r="C166" t="s">
        <v>548</v>
      </c>
      <c r="D166" t="s">
        <v>86</v>
      </c>
      <c r="E166" t="s">
        <v>46</v>
      </c>
      <c r="F166">
        <v>14</v>
      </c>
      <c r="G166" t="s">
        <v>39</v>
      </c>
      <c r="H166" t="s">
        <v>91</v>
      </c>
      <c r="I166" t="str">
        <f t="shared" si="45"/>
        <v>K5BbrA3</v>
      </c>
      <c r="J166" t="s">
        <v>396</v>
      </c>
      <c r="K166" t="s">
        <v>150</v>
      </c>
      <c r="L166" s="1">
        <v>0.77600000000000002</v>
      </c>
      <c r="M166">
        <v>6.91</v>
      </c>
      <c r="N166" s="1">
        <f t="shared" si="51"/>
        <v>-0.69100000000000006</v>
      </c>
      <c r="O166" t="s">
        <v>151</v>
      </c>
      <c r="P166">
        <v>0.56799999999999995</v>
      </c>
      <c r="Q166" s="1">
        <f t="shared" si="52"/>
        <v>0.20800000000000007</v>
      </c>
      <c r="S166" s="42" t="s">
        <v>103</v>
      </c>
      <c r="T166" s="1" t="s">
        <v>103</v>
      </c>
      <c r="U166">
        <v>78.25</v>
      </c>
      <c r="V166" s="21">
        <f t="shared" si="46"/>
        <v>4806.6040625000005</v>
      </c>
      <c r="W166">
        <f t="shared" si="50"/>
        <v>0.36619718309859173</v>
      </c>
      <c r="X166">
        <f t="shared" si="47"/>
        <v>3.4552551700324914E-5</v>
      </c>
      <c r="Y166">
        <f t="shared" si="48"/>
        <v>1.6608043537252302E-5</v>
      </c>
      <c r="Z166" s="22">
        <f t="shared" si="53"/>
        <v>16.608043537252303</v>
      </c>
      <c r="AA166" s="22" t="s">
        <v>50</v>
      </c>
      <c r="AB166" s="22" t="s">
        <v>103</v>
      </c>
      <c r="AC166">
        <v>33.261499999999998</v>
      </c>
      <c r="AD166" s="13">
        <v>62.2</v>
      </c>
      <c r="AE166" s="13">
        <v>560</v>
      </c>
      <c r="AF166">
        <f t="shared" si="49"/>
        <v>34.552551700324912</v>
      </c>
      <c r="AG166">
        <v>11.388095238095239</v>
      </c>
      <c r="AH166" t="s">
        <v>559</v>
      </c>
      <c r="AI166" t="s">
        <v>558</v>
      </c>
      <c r="AJ166" t="s">
        <v>560</v>
      </c>
      <c r="AK166">
        <v>0.39747176730693196</v>
      </c>
      <c r="AL166">
        <v>2.46875</v>
      </c>
      <c r="AM166">
        <v>1395.05</v>
      </c>
    </row>
    <row r="167" spans="1:39" hidden="1" x14ac:dyDescent="0.35">
      <c r="A167" s="2">
        <v>44735</v>
      </c>
      <c r="B167" t="s">
        <v>18</v>
      </c>
      <c r="C167" t="s">
        <v>548</v>
      </c>
      <c r="D167" t="s">
        <v>86</v>
      </c>
      <c r="E167" t="s">
        <v>46</v>
      </c>
      <c r="F167">
        <v>10</v>
      </c>
      <c r="G167" t="s">
        <v>28</v>
      </c>
      <c r="H167" t="s">
        <v>75</v>
      </c>
      <c r="I167" t="str">
        <f t="shared" si="45"/>
        <v>K5DtoJ7</v>
      </c>
      <c r="J167" t="s">
        <v>399</v>
      </c>
      <c r="K167" t="s">
        <v>150</v>
      </c>
      <c r="L167" s="1">
        <v>0.71599999999999997</v>
      </c>
      <c r="M167">
        <v>3.71</v>
      </c>
      <c r="N167" s="1">
        <f t="shared" si="51"/>
        <v>-0.371</v>
      </c>
      <c r="O167" t="s">
        <v>151</v>
      </c>
      <c r="P167">
        <v>0.57699999999999996</v>
      </c>
      <c r="Q167" s="1">
        <f t="shared" si="52"/>
        <v>0.13900000000000001</v>
      </c>
      <c r="S167" s="44" t="s">
        <v>50</v>
      </c>
      <c r="T167" s="1" t="s">
        <v>103</v>
      </c>
      <c r="U167">
        <v>77.900000000000006</v>
      </c>
      <c r="V167" s="21">
        <f t="shared" si="46"/>
        <v>4763.7018500000004</v>
      </c>
      <c r="W167">
        <f t="shared" si="50"/>
        <v>0.24090121317157717</v>
      </c>
      <c r="X167">
        <f t="shared" si="47"/>
        <v>2.0634348181997746E-5</v>
      </c>
      <c r="Y167">
        <f t="shared" si="48"/>
        <v>9.8295882608126816E-6</v>
      </c>
      <c r="Z167" s="22">
        <f t="shared" si="53"/>
        <v>9.829588260812681</v>
      </c>
      <c r="AA167" s="22" t="s">
        <v>50</v>
      </c>
      <c r="AC167">
        <v>33.261499999999998</v>
      </c>
      <c r="AD167" s="13">
        <v>74.8</v>
      </c>
      <c r="AE167" s="13">
        <v>661</v>
      </c>
      <c r="AF167">
        <f t="shared" si="49"/>
        <v>20.634348181997744</v>
      </c>
      <c r="AG167">
        <v>11.388095238095239</v>
      </c>
      <c r="AH167" t="s">
        <v>559</v>
      </c>
      <c r="AI167" t="s">
        <v>561</v>
      </c>
      <c r="AJ167" t="s">
        <v>560</v>
      </c>
      <c r="AK167">
        <v>0.39747176730693196</v>
      </c>
      <c r="AL167">
        <v>2.46875</v>
      </c>
      <c r="AM167">
        <v>1395.05</v>
      </c>
    </row>
    <row r="168" spans="1:39" hidden="1" x14ac:dyDescent="0.35">
      <c r="A168" s="2">
        <v>44735</v>
      </c>
      <c r="B168" t="s">
        <v>18</v>
      </c>
      <c r="C168" t="s">
        <v>548</v>
      </c>
      <c r="D168" t="s">
        <v>45</v>
      </c>
      <c r="E168" t="s">
        <v>46</v>
      </c>
      <c r="F168">
        <v>5</v>
      </c>
      <c r="G168" t="s">
        <v>28</v>
      </c>
      <c r="H168" t="s">
        <v>47</v>
      </c>
      <c r="I168" t="str">
        <f t="shared" si="45"/>
        <v>L4DtoA1</v>
      </c>
      <c r="J168" t="s">
        <v>433</v>
      </c>
      <c r="K168" t="s">
        <v>153</v>
      </c>
      <c r="L168" s="1">
        <v>0.92100000000000004</v>
      </c>
      <c r="M168">
        <v>8.02</v>
      </c>
      <c r="N168" s="1">
        <f t="shared" si="51"/>
        <v>-0.80199999999999994</v>
      </c>
      <c r="O168" t="s">
        <v>154</v>
      </c>
      <c r="P168">
        <v>0.73099999999999998</v>
      </c>
      <c r="Q168" s="1">
        <f t="shared" si="52"/>
        <v>0.19000000000000006</v>
      </c>
      <c r="S168" s="42" t="s">
        <v>103</v>
      </c>
      <c r="T168" s="1" t="s">
        <v>103</v>
      </c>
      <c r="U168">
        <v>52.65</v>
      </c>
      <c r="V168" s="21">
        <f t="shared" si="46"/>
        <v>2176.0376624999999</v>
      </c>
      <c r="W168">
        <f t="shared" si="50"/>
        <v>0.25991792065663483</v>
      </c>
      <c r="X168">
        <f t="shared" si="47"/>
        <v>2.265741467297433E-5</v>
      </c>
      <c r="Y168">
        <f t="shared" si="48"/>
        <v>4.930338766327226E-6</v>
      </c>
      <c r="Z168" s="22">
        <f t="shared" si="53"/>
        <v>4.9303387663272265</v>
      </c>
      <c r="AA168" s="22" t="s">
        <v>50</v>
      </c>
      <c r="AC168">
        <v>33.261499999999998</v>
      </c>
      <c r="AD168" s="36">
        <v>33.200000000000003</v>
      </c>
      <c r="AE168" s="36">
        <v>460</v>
      </c>
      <c r="AF168">
        <f t="shared" si="49"/>
        <v>22.65741467297433</v>
      </c>
      <c r="AG168">
        <v>8.7619047619047628</v>
      </c>
      <c r="AH168" t="s">
        <v>559</v>
      </c>
      <c r="AI168" t="s">
        <v>561</v>
      </c>
      <c r="AJ168" t="s">
        <v>560</v>
      </c>
      <c r="AK168">
        <v>0.39747176730693196</v>
      </c>
      <c r="AL168">
        <v>2.46875</v>
      </c>
      <c r="AM168">
        <v>1395.05</v>
      </c>
    </row>
    <row r="169" spans="1:39" hidden="1" x14ac:dyDescent="0.35">
      <c r="A169" s="2">
        <v>44735</v>
      </c>
      <c r="B169" t="s">
        <v>18</v>
      </c>
      <c r="C169" t="s">
        <v>548</v>
      </c>
      <c r="D169" t="s">
        <v>45</v>
      </c>
      <c r="E169" t="s">
        <v>46</v>
      </c>
      <c r="F169">
        <v>3</v>
      </c>
      <c r="G169" t="s">
        <v>28</v>
      </c>
      <c r="H169" t="s">
        <v>47</v>
      </c>
      <c r="I169" t="str">
        <f t="shared" si="45"/>
        <v>L4DtoA1</v>
      </c>
      <c r="J169" t="s">
        <v>433</v>
      </c>
      <c r="K169" t="s">
        <v>153</v>
      </c>
      <c r="L169" s="1">
        <v>1.0960000000000001</v>
      </c>
      <c r="M169">
        <v>8.2100000000000009</v>
      </c>
      <c r="N169" s="1">
        <f t="shared" si="51"/>
        <v>-0.82100000000000006</v>
      </c>
      <c r="O169" t="s">
        <v>154</v>
      </c>
      <c r="P169">
        <v>0.91600000000000004</v>
      </c>
      <c r="Q169" s="1">
        <f t="shared" si="52"/>
        <v>0.18000000000000005</v>
      </c>
      <c r="R169">
        <v>7.46</v>
      </c>
      <c r="S169" s="42">
        <f>R169/-10</f>
        <v>-0.746</v>
      </c>
      <c r="T169" s="1">
        <f>S169-N169</f>
        <v>7.5000000000000067E-2</v>
      </c>
      <c r="U169">
        <v>52.65</v>
      </c>
      <c r="V169" s="21">
        <f t="shared" si="46"/>
        <v>2176.0376624999999</v>
      </c>
      <c r="W169">
        <f t="shared" si="50"/>
        <v>0.19650655021834065</v>
      </c>
      <c r="X169">
        <f t="shared" si="47"/>
        <v>1.6058097374096838E-5</v>
      </c>
      <c r="Y169">
        <f t="shared" si="48"/>
        <v>3.494302467412707E-6</v>
      </c>
      <c r="Z169" s="22">
        <f t="shared" si="53"/>
        <v>3.494302467412707</v>
      </c>
      <c r="AA169" s="22">
        <f>Z169/ABS(T169)</f>
        <v>46.590699565502717</v>
      </c>
      <c r="AB169" s="22">
        <f>AA169/117.339</f>
        <v>0.3970606496177973</v>
      </c>
      <c r="AC169">
        <v>33.261499999999998</v>
      </c>
      <c r="AD169" s="36">
        <v>33.200000000000003</v>
      </c>
      <c r="AE169" s="36">
        <v>460</v>
      </c>
      <c r="AF169">
        <f t="shared" si="49"/>
        <v>16.058097374096839</v>
      </c>
      <c r="AG169">
        <v>8.7619047619047628</v>
      </c>
      <c r="AH169" t="s">
        <v>559</v>
      </c>
      <c r="AI169" t="s">
        <v>561</v>
      </c>
      <c r="AJ169" t="s">
        <v>560</v>
      </c>
      <c r="AK169">
        <v>0.39747176730693196</v>
      </c>
      <c r="AL169">
        <v>2.46875</v>
      </c>
      <c r="AM169">
        <v>1395.05</v>
      </c>
    </row>
    <row r="170" spans="1:39" hidden="1" x14ac:dyDescent="0.35">
      <c r="A170" s="2">
        <v>44735</v>
      </c>
      <c r="B170" t="s">
        <v>18</v>
      </c>
      <c r="C170" t="s">
        <v>548</v>
      </c>
      <c r="D170" t="s">
        <v>45</v>
      </c>
      <c r="E170" t="s">
        <v>46</v>
      </c>
      <c r="F170">
        <v>8</v>
      </c>
      <c r="G170" t="s">
        <v>22</v>
      </c>
      <c r="H170" t="s">
        <v>44</v>
      </c>
      <c r="I170" t="str">
        <f t="shared" si="45"/>
        <v>L4FsaD10</v>
      </c>
      <c r="J170" t="s">
        <v>434</v>
      </c>
      <c r="K170" t="s">
        <v>153</v>
      </c>
      <c r="L170" s="1">
        <v>0.78200000000000003</v>
      </c>
      <c r="M170">
        <v>8.33</v>
      </c>
      <c r="N170" s="1">
        <f t="shared" si="51"/>
        <v>-0.83299999999999996</v>
      </c>
      <c r="O170" t="s">
        <v>154</v>
      </c>
      <c r="P170">
        <v>0.60199999999999998</v>
      </c>
      <c r="Q170" s="1">
        <f t="shared" si="52"/>
        <v>0.18000000000000005</v>
      </c>
      <c r="S170" s="42" t="s">
        <v>103</v>
      </c>
      <c r="T170" s="1" t="s">
        <v>103</v>
      </c>
      <c r="U170">
        <v>28.85</v>
      </c>
      <c r="V170" s="21">
        <f t="shared" si="46"/>
        <v>653.37316250000015</v>
      </c>
      <c r="W170">
        <f t="shared" si="50"/>
        <v>0.29900332225913628</v>
      </c>
      <c r="X170">
        <f t="shared" si="47"/>
        <v>2.6921802532170291E-5</v>
      </c>
      <c r="Y170">
        <f t="shared" si="48"/>
        <v>1.7589983260644614E-6</v>
      </c>
      <c r="Z170" s="22">
        <f t="shared" si="53"/>
        <v>1.7589983260644615</v>
      </c>
      <c r="AA170" s="22" t="s">
        <v>50</v>
      </c>
      <c r="AC170">
        <v>33.261499999999998</v>
      </c>
      <c r="AD170" s="36">
        <v>13.9</v>
      </c>
      <c r="AE170" s="36">
        <v>342</v>
      </c>
      <c r="AF170">
        <f t="shared" si="49"/>
        <v>26.921802532170293</v>
      </c>
      <c r="AG170">
        <v>8.7619047619047628</v>
      </c>
      <c r="AH170" t="s">
        <v>557</v>
      </c>
      <c r="AI170" t="s">
        <v>558</v>
      </c>
      <c r="AJ170" t="s">
        <v>562</v>
      </c>
      <c r="AK170">
        <v>0.39747176730693196</v>
      </c>
      <c r="AL170">
        <v>2.46875</v>
      </c>
      <c r="AM170">
        <v>1395.05</v>
      </c>
    </row>
    <row r="171" spans="1:39" hidden="1" x14ac:dyDescent="0.35">
      <c r="A171" s="2">
        <v>44735</v>
      </c>
      <c r="B171" t="s">
        <v>18</v>
      </c>
      <c r="C171" t="s">
        <v>548</v>
      </c>
      <c r="D171" t="s">
        <v>86</v>
      </c>
      <c r="E171" t="s">
        <v>46</v>
      </c>
      <c r="F171">
        <v>11</v>
      </c>
      <c r="G171" t="s">
        <v>33</v>
      </c>
      <c r="H171" t="s">
        <v>54</v>
      </c>
      <c r="I171" t="str">
        <f t="shared" si="45"/>
        <v>K5HmaA6</v>
      </c>
      <c r="J171" t="s">
        <v>402</v>
      </c>
      <c r="K171" t="s">
        <v>150</v>
      </c>
      <c r="L171" s="1">
        <v>0.77300000000000002</v>
      </c>
      <c r="M171">
        <v>8.08</v>
      </c>
      <c r="N171" s="1">
        <f t="shared" si="51"/>
        <v>-0.80800000000000005</v>
      </c>
      <c r="O171" t="s">
        <v>151</v>
      </c>
      <c r="P171">
        <v>0.80700000000000005</v>
      </c>
      <c r="Q171" s="1">
        <f t="shared" si="52"/>
        <v>-3.400000000000003E-2</v>
      </c>
      <c r="S171" s="42" t="s">
        <v>103</v>
      </c>
      <c r="T171" s="1" t="s">
        <v>103</v>
      </c>
      <c r="U171">
        <v>47.95</v>
      </c>
      <c r="V171" s="21">
        <f t="shared" si="46"/>
        <v>1804.8739625000003</v>
      </c>
      <c r="W171">
        <f>(P171-L171)/L171</f>
        <v>4.3984476067270413E-2</v>
      </c>
      <c r="X171">
        <f t="shared" si="47"/>
        <v>2.5435984476205165E-6</v>
      </c>
      <c r="Y171">
        <f t="shared" si="48"/>
        <v>4.5908746091656907E-7</v>
      </c>
      <c r="Z171" s="22">
        <f t="shared" si="53"/>
        <v>0.45908746091656905</v>
      </c>
      <c r="AA171" s="22" t="s">
        <v>50</v>
      </c>
      <c r="AC171">
        <v>33.261499999999998</v>
      </c>
      <c r="AD171" s="13">
        <v>33.4</v>
      </c>
      <c r="AE171" s="13">
        <v>340</v>
      </c>
      <c r="AF171">
        <f t="shared" si="49"/>
        <v>2.5435984476205165</v>
      </c>
      <c r="AG171">
        <v>11.388095238095239</v>
      </c>
      <c r="AH171" t="s">
        <v>559</v>
      </c>
      <c r="AI171" t="s">
        <v>561</v>
      </c>
      <c r="AJ171" t="s">
        <v>560</v>
      </c>
      <c r="AK171">
        <v>0.39747176730693196</v>
      </c>
      <c r="AL171">
        <v>2.46875</v>
      </c>
      <c r="AM171">
        <v>1395.05</v>
      </c>
    </row>
    <row r="172" spans="1:39" hidden="1" x14ac:dyDescent="0.35">
      <c r="A172" s="2">
        <v>44735</v>
      </c>
      <c r="B172" t="s">
        <v>18</v>
      </c>
      <c r="C172" t="s">
        <v>548</v>
      </c>
      <c r="D172" t="s">
        <v>86</v>
      </c>
      <c r="E172" t="s">
        <v>46</v>
      </c>
      <c r="F172">
        <v>16</v>
      </c>
      <c r="G172" t="s">
        <v>41</v>
      </c>
      <c r="H172" t="s">
        <v>52</v>
      </c>
      <c r="I172" t="str">
        <f t="shared" si="45"/>
        <v>K5MluF9</v>
      </c>
      <c r="J172" t="s">
        <v>403</v>
      </c>
      <c r="K172" t="s">
        <v>150</v>
      </c>
      <c r="L172" s="1">
        <v>0.67100000000000004</v>
      </c>
      <c r="M172">
        <v>11.08</v>
      </c>
      <c r="N172" s="1">
        <f t="shared" si="51"/>
        <v>-1.1080000000000001</v>
      </c>
      <c r="O172" t="s">
        <v>151</v>
      </c>
      <c r="P172">
        <v>0.49099999999999999</v>
      </c>
      <c r="Q172" s="1">
        <f t="shared" si="52"/>
        <v>0.18000000000000005</v>
      </c>
      <c r="R172">
        <v>18.54</v>
      </c>
      <c r="S172" s="42">
        <f>R172/-10</f>
        <v>-1.8539999999999999</v>
      </c>
      <c r="T172" s="1">
        <f>S172-N172</f>
        <v>-0.74599999999999977</v>
      </c>
      <c r="U172">
        <v>117.25</v>
      </c>
      <c r="V172" s="21">
        <f t="shared" si="46"/>
        <v>10791.836562500001</v>
      </c>
      <c r="W172">
        <f t="shared" ref="W172:W177" si="55">(L172-P172)/P172</f>
        <v>0.36659877800407342</v>
      </c>
      <c r="X172">
        <f t="shared" si="47"/>
        <v>3.4599203281154109E-5</v>
      </c>
      <c r="Y172">
        <f t="shared" si="48"/>
        <v>3.7338894700292891E-5</v>
      </c>
      <c r="Z172" s="22">
        <f t="shared" si="53"/>
        <v>37.33889470029289</v>
      </c>
      <c r="AA172" s="22">
        <f>Z172/ABS(T172)</f>
        <v>50.052137667952948</v>
      </c>
      <c r="AB172" s="22">
        <f>AA172/184.3081</f>
        <v>0.2715677589208122</v>
      </c>
      <c r="AC172">
        <v>33.261499999999998</v>
      </c>
      <c r="AD172" s="13">
        <v>99.7</v>
      </c>
      <c r="AE172" s="13">
        <v>730</v>
      </c>
      <c r="AF172">
        <f t="shared" si="49"/>
        <v>34.599203281154111</v>
      </c>
      <c r="AG172">
        <v>11.388095238095239</v>
      </c>
      <c r="AH172" t="s">
        <v>559</v>
      </c>
      <c r="AI172" t="s">
        <v>558</v>
      </c>
      <c r="AJ172" t="s">
        <v>562</v>
      </c>
      <c r="AK172">
        <v>0.39747176730693196</v>
      </c>
      <c r="AL172">
        <v>2.46875</v>
      </c>
      <c r="AM172">
        <v>1395.05</v>
      </c>
    </row>
    <row r="173" spans="1:39" hidden="1" x14ac:dyDescent="0.35">
      <c r="A173" s="2">
        <v>44735</v>
      </c>
      <c r="B173" t="s">
        <v>18</v>
      </c>
      <c r="C173" t="s">
        <v>548</v>
      </c>
      <c r="D173" t="s">
        <v>45</v>
      </c>
      <c r="E173" t="s">
        <v>46</v>
      </c>
      <c r="F173">
        <v>4</v>
      </c>
      <c r="G173" t="s">
        <v>41</v>
      </c>
      <c r="H173" t="s">
        <v>108</v>
      </c>
      <c r="I173" t="str">
        <f t="shared" si="45"/>
        <v>L4MluE5</v>
      </c>
      <c r="J173" t="s">
        <v>415</v>
      </c>
      <c r="K173" t="s">
        <v>153</v>
      </c>
      <c r="L173" s="1">
        <v>0.85799999999999998</v>
      </c>
      <c r="M173">
        <v>13.76</v>
      </c>
      <c r="N173" s="1">
        <f t="shared" si="51"/>
        <v>-1.3759999999999999</v>
      </c>
      <c r="O173" t="s">
        <v>154</v>
      </c>
      <c r="P173">
        <v>0.63500000000000001</v>
      </c>
      <c r="Q173" s="1">
        <f t="shared" si="52"/>
        <v>0.22299999999999998</v>
      </c>
      <c r="R173">
        <v>22.3</v>
      </c>
      <c r="S173" s="42">
        <f>R173/-10</f>
        <v>-2.23</v>
      </c>
      <c r="T173" s="1">
        <f>S173-N173</f>
        <v>-0.85400000000000009</v>
      </c>
      <c r="U173">
        <v>93.65</v>
      </c>
      <c r="V173" s="21">
        <f t="shared" si="46"/>
        <v>6884.7031625000009</v>
      </c>
      <c r="W173">
        <f t="shared" si="55"/>
        <v>0.35118110236220468</v>
      </c>
      <c r="X173">
        <f t="shared" si="47"/>
        <v>3.2816766879895326E-5</v>
      </c>
      <c r="Y173">
        <f t="shared" si="48"/>
        <v>2.2593369872104063E-5</v>
      </c>
      <c r="Z173" s="22">
        <f t="shared" si="53"/>
        <v>22.593369872104063</v>
      </c>
      <c r="AA173" s="22">
        <f>Z173/ABS(T173)</f>
        <v>26.455936618388829</v>
      </c>
      <c r="AB173" s="22">
        <f>AA173/184.3081</f>
        <v>0.14354190954379559</v>
      </c>
      <c r="AC173">
        <v>33.261499999999998</v>
      </c>
      <c r="AD173" s="36">
        <v>80</v>
      </c>
      <c r="AE173" s="36">
        <v>710</v>
      </c>
      <c r="AF173">
        <f t="shared" si="49"/>
        <v>32.816766879895326</v>
      </c>
      <c r="AG173">
        <v>8.7619047619047628</v>
      </c>
      <c r="AH173" t="s">
        <v>559</v>
      </c>
      <c r="AI173" t="s">
        <v>558</v>
      </c>
      <c r="AJ173" t="s">
        <v>562</v>
      </c>
      <c r="AK173">
        <v>0.39747176730693196</v>
      </c>
      <c r="AL173">
        <v>2.46875</v>
      </c>
      <c r="AM173">
        <v>1395.05</v>
      </c>
    </row>
    <row r="174" spans="1:39" hidden="1" x14ac:dyDescent="0.35">
      <c r="A174" s="2">
        <v>44735</v>
      </c>
      <c r="B174" t="s">
        <v>18</v>
      </c>
      <c r="C174" t="s">
        <v>548</v>
      </c>
      <c r="D174" t="s">
        <v>86</v>
      </c>
      <c r="E174" t="s">
        <v>46</v>
      </c>
      <c r="F174">
        <v>7</v>
      </c>
      <c r="G174" t="s">
        <v>29</v>
      </c>
      <c r="H174" t="s">
        <v>38</v>
      </c>
      <c r="I174" t="str">
        <f t="shared" si="45"/>
        <v>K5PafA5</v>
      </c>
      <c r="J174" t="s">
        <v>404</v>
      </c>
      <c r="K174" t="s">
        <v>152</v>
      </c>
      <c r="L174" s="1">
        <v>0.70399999999999996</v>
      </c>
      <c r="M174">
        <v>11.58</v>
      </c>
      <c r="N174" s="1">
        <f t="shared" si="51"/>
        <v>-1.1579999999999999</v>
      </c>
      <c r="O174" t="s">
        <v>146</v>
      </c>
      <c r="P174">
        <v>0.53100000000000003</v>
      </c>
      <c r="Q174" s="1">
        <f t="shared" si="52"/>
        <v>0.17299999999999993</v>
      </c>
      <c r="S174" s="42" t="s">
        <v>103</v>
      </c>
      <c r="T174" s="1" t="s">
        <v>103</v>
      </c>
      <c r="U174">
        <v>51.9</v>
      </c>
      <c r="V174" s="21">
        <f t="shared" si="46"/>
        <v>2114.4838499999996</v>
      </c>
      <c r="W174">
        <f t="shared" si="55"/>
        <v>0.32580037664783412</v>
      </c>
      <c r="X174">
        <f t="shared" si="47"/>
        <v>2.9921982106572367E-5</v>
      </c>
      <c r="Y174">
        <f t="shared" si="48"/>
        <v>6.3269547924336242E-6</v>
      </c>
      <c r="Z174" s="22">
        <f t="shared" si="53"/>
        <v>6.3269547924336242</v>
      </c>
      <c r="AA174" s="22" t="s">
        <v>50</v>
      </c>
      <c r="AC174">
        <v>33.261499999999998</v>
      </c>
      <c r="AD174" s="13">
        <v>44.9</v>
      </c>
      <c r="AE174" s="13">
        <v>565</v>
      </c>
      <c r="AF174">
        <f t="shared" si="49"/>
        <v>29.921982106572369</v>
      </c>
      <c r="AG174">
        <v>11.388095238095239</v>
      </c>
      <c r="AH174" t="s">
        <v>557</v>
      </c>
      <c r="AI174" t="s">
        <v>558</v>
      </c>
      <c r="AJ174" t="s">
        <v>562</v>
      </c>
      <c r="AK174">
        <v>0.39747176730693196</v>
      </c>
      <c r="AL174">
        <v>2.46875</v>
      </c>
      <c r="AM174">
        <v>1395.05</v>
      </c>
    </row>
    <row r="175" spans="1:39" hidden="1" x14ac:dyDescent="0.35">
      <c r="A175" s="2">
        <v>44735</v>
      </c>
      <c r="B175" t="s">
        <v>18</v>
      </c>
      <c r="C175" t="s">
        <v>548</v>
      </c>
      <c r="D175" t="s">
        <v>86</v>
      </c>
      <c r="E175" t="s">
        <v>46</v>
      </c>
      <c r="F175">
        <v>6</v>
      </c>
      <c r="G175" t="s">
        <v>37</v>
      </c>
      <c r="H175" t="s">
        <v>96</v>
      </c>
      <c r="I175" t="str">
        <f t="shared" si="45"/>
        <v>K5PfaF3</v>
      </c>
      <c r="J175" t="s">
        <v>405</v>
      </c>
      <c r="K175" t="s">
        <v>152</v>
      </c>
      <c r="L175" s="1">
        <v>0.67800000000000005</v>
      </c>
      <c r="M175">
        <v>9.39</v>
      </c>
      <c r="N175" s="1">
        <f t="shared" si="51"/>
        <v>-0.93900000000000006</v>
      </c>
      <c r="O175" t="s">
        <v>146</v>
      </c>
      <c r="P175">
        <v>0.54600000000000004</v>
      </c>
      <c r="Q175" s="1">
        <f t="shared" si="52"/>
        <v>0.13200000000000001</v>
      </c>
      <c r="S175" s="44" t="s">
        <v>50</v>
      </c>
      <c r="T175" s="1" t="s">
        <v>103</v>
      </c>
      <c r="U175">
        <v>91.85</v>
      </c>
      <c r="V175" s="21">
        <f t="shared" si="46"/>
        <v>6622.5916624999991</v>
      </c>
      <c r="W175">
        <f t="shared" si="55"/>
        <v>0.24175824175824176</v>
      </c>
      <c r="X175">
        <f t="shared" si="47"/>
        <v>2.0724751294280291E-5</v>
      </c>
      <c r="Y175">
        <f t="shared" si="48"/>
        <v>1.3725156512888672E-5</v>
      </c>
      <c r="Z175" s="22">
        <f t="shared" si="53"/>
        <v>13.725156512888672</v>
      </c>
      <c r="AA175" s="22" t="s">
        <v>50</v>
      </c>
      <c r="AC175">
        <v>33.261499999999998</v>
      </c>
      <c r="AD175" s="13">
        <v>77.599999999999994</v>
      </c>
      <c r="AF175">
        <f t="shared" si="49"/>
        <v>20.724751294280292</v>
      </c>
      <c r="AG175">
        <v>11.388095238095239</v>
      </c>
      <c r="AH175" t="s">
        <v>557</v>
      </c>
      <c r="AI175" t="s">
        <v>558</v>
      </c>
      <c r="AJ175" t="s">
        <v>562</v>
      </c>
      <c r="AK175">
        <v>0.39747176730693196</v>
      </c>
      <c r="AL175">
        <v>2.46875</v>
      </c>
      <c r="AM175">
        <v>1395.05</v>
      </c>
    </row>
    <row r="176" spans="1:39" hidden="1" x14ac:dyDescent="0.35">
      <c r="A176" s="2">
        <v>44735</v>
      </c>
      <c r="B176" t="s">
        <v>18</v>
      </c>
      <c r="C176" t="s">
        <v>548</v>
      </c>
      <c r="D176" t="s">
        <v>86</v>
      </c>
      <c r="E176" t="s">
        <v>46</v>
      </c>
      <c r="F176">
        <v>2</v>
      </c>
      <c r="G176" t="s">
        <v>37</v>
      </c>
      <c r="H176" t="s">
        <v>97</v>
      </c>
      <c r="I176" t="str">
        <f t="shared" si="45"/>
        <v>K5PfaJ1</v>
      </c>
      <c r="J176" t="s">
        <v>406</v>
      </c>
      <c r="K176" t="s">
        <v>152</v>
      </c>
      <c r="L176" s="1">
        <v>0.80800000000000005</v>
      </c>
      <c r="M176">
        <v>11.51</v>
      </c>
      <c r="N176" s="1">
        <f t="shared" si="51"/>
        <v>-1.151</v>
      </c>
      <c r="O176" t="s">
        <v>146</v>
      </c>
      <c r="P176">
        <v>0.68300000000000005</v>
      </c>
      <c r="Q176" s="1">
        <f t="shared" si="52"/>
        <v>0.125</v>
      </c>
      <c r="S176" s="44" t="s">
        <v>50</v>
      </c>
      <c r="T176" s="1" t="s">
        <v>103</v>
      </c>
      <c r="U176">
        <v>50.2</v>
      </c>
      <c r="V176" s="21">
        <f t="shared" si="46"/>
        <v>1978.2314000000003</v>
      </c>
      <c r="W176">
        <f t="shared" si="55"/>
        <v>0.1830161054172767</v>
      </c>
      <c r="X176">
        <f t="shared" si="47"/>
        <v>1.4711985939704169E-5</v>
      </c>
      <c r="Y176">
        <f t="shared" si="48"/>
        <v>2.9103712542281299E-6</v>
      </c>
      <c r="Z176" s="22">
        <f t="shared" si="53"/>
        <v>2.9103712542281301</v>
      </c>
      <c r="AA176" s="22" t="s">
        <v>50</v>
      </c>
      <c r="AC176">
        <v>33.261499999999998</v>
      </c>
      <c r="AD176" s="13">
        <v>39.1</v>
      </c>
      <c r="AE176">
        <v>510</v>
      </c>
      <c r="AF176">
        <f t="shared" si="49"/>
        <v>14.711985939704169</v>
      </c>
      <c r="AG176">
        <v>11.388095238095239</v>
      </c>
      <c r="AH176" t="s">
        <v>557</v>
      </c>
      <c r="AI176" t="s">
        <v>558</v>
      </c>
      <c r="AJ176" t="s">
        <v>562</v>
      </c>
      <c r="AK176">
        <v>0.39747176730693196</v>
      </c>
      <c r="AL176">
        <v>2.46875</v>
      </c>
      <c r="AM176">
        <v>1395.05</v>
      </c>
    </row>
    <row r="177" spans="1:39" hidden="1" x14ac:dyDescent="0.35">
      <c r="A177" s="2">
        <v>44735</v>
      </c>
      <c r="B177" t="s">
        <v>18</v>
      </c>
      <c r="C177" t="s">
        <v>548</v>
      </c>
      <c r="D177" t="s">
        <v>45</v>
      </c>
      <c r="E177" t="s">
        <v>46</v>
      </c>
      <c r="F177">
        <v>6</v>
      </c>
      <c r="G177" t="s">
        <v>37</v>
      </c>
      <c r="H177" t="s">
        <v>49</v>
      </c>
      <c r="I177" t="str">
        <f t="shared" si="45"/>
        <v>L4PfaJ8</v>
      </c>
      <c r="J177" t="s">
        <v>437</v>
      </c>
      <c r="K177" t="s">
        <v>153</v>
      </c>
      <c r="L177" s="1">
        <v>0.93600000000000005</v>
      </c>
      <c r="M177">
        <v>14.08</v>
      </c>
      <c r="N177" s="1">
        <f t="shared" si="51"/>
        <v>-1.4079999999999999</v>
      </c>
      <c r="O177" t="s">
        <v>154</v>
      </c>
      <c r="P177">
        <v>0.73899999999999999</v>
      </c>
      <c r="Q177" s="1">
        <f t="shared" si="52"/>
        <v>0.19700000000000006</v>
      </c>
      <c r="S177" s="42" t="s">
        <v>103</v>
      </c>
      <c r="T177" s="1" t="s">
        <v>103</v>
      </c>
      <c r="U177">
        <v>60.25</v>
      </c>
      <c r="V177" s="21">
        <f t="shared" si="46"/>
        <v>2849.5990624999999</v>
      </c>
      <c r="W177">
        <f t="shared" si="55"/>
        <v>0.26657645466847102</v>
      </c>
      <c r="X177">
        <f t="shared" si="47"/>
        <v>2.3374029193905631E-5</v>
      </c>
      <c r="Y177">
        <f t="shared" si="48"/>
        <v>6.6606611677801121E-6</v>
      </c>
      <c r="Z177" s="22">
        <f t="shared" si="53"/>
        <v>6.6606611677801117</v>
      </c>
      <c r="AA177" s="22" t="s">
        <v>50</v>
      </c>
      <c r="AC177">
        <v>33.261499999999998</v>
      </c>
      <c r="AD177" s="36">
        <v>52</v>
      </c>
      <c r="AE177" s="36">
        <v>575</v>
      </c>
      <c r="AF177">
        <f t="shared" si="49"/>
        <v>23.374029193905631</v>
      </c>
      <c r="AG177">
        <v>8.7619047619047628</v>
      </c>
      <c r="AH177" t="s">
        <v>557</v>
      </c>
      <c r="AI177" t="s">
        <v>558</v>
      </c>
      <c r="AJ177" t="s">
        <v>562</v>
      </c>
      <c r="AK177">
        <v>0.39747176730693196</v>
      </c>
      <c r="AL177">
        <v>2.46875</v>
      </c>
      <c r="AM177">
        <v>1395.05</v>
      </c>
    </row>
    <row r="178" spans="1:39" hidden="1" x14ac:dyDescent="0.35">
      <c r="A178" s="2">
        <v>44735</v>
      </c>
      <c r="B178" t="s">
        <v>18</v>
      </c>
      <c r="C178" t="s">
        <v>548</v>
      </c>
      <c r="D178" t="s">
        <v>86</v>
      </c>
      <c r="E178" t="s">
        <v>46</v>
      </c>
      <c r="F178">
        <v>3</v>
      </c>
      <c r="G178" t="s">
        <v>25</v>
      </c>
      <c r="H178" t="s">
        <v>93</v>
      </c>
      <c r="I178" t="str">
        <f t="shared" si="45"/>
        <v>K5SguH9</v>
      </c>
      <c r="J178" t="s">
        <v>409</v>
      </c>
      <c r="K178" t="s">
        <v>152</v>
      </c>
      <c r="L178" s="1">
        <v>0.85499999999999998</v>
      </c>
      <c r="M178">
        <v>12.75</v>
      </c>
      <c r="N178" s="1">
        <f t="shared" si="51"/>
        <v>-1.2749999999999999</v>
      </c>
      <c r="O178" t="s">
        <v>146</v>
      </c>
      <c r="P178">
        <v>0.85699999999999998</v>
      </c>
      <c r="Q178" s="1">
        <f t="shared" si="52"/>
        <v>-2.0000000000000018E-3</v>
      </c>
      <c r="S178" s="42" t="s">
        <v>103</v>
      </c>
      <c r="T178" s="1" t="s">
        <v>103</v>
      </c>
      <c r="U178">
        <v>37.549999999999997</v>
      </c>
      <c r="V178" s="21">
        <f t="shared" si="46"/>
        <v>1106.8519624999999</v>
      </c>
      <c r="W178">
        <f>(P178-L178)/L178</f>
        <v>2.3391812865497098E-3</v>
      </c>
      <c r="X178">
        <f t="shared" si="47"/>
        <v>6.8685426420101547E-8</v>
      </c>
      <c r="Y178">
        <f t="shared" si="48"/>
        <v>7.602459902823874E-9</v>
      </c>
      <c r="Z178" s="22">
        <f t="shared" si="53"/>
        <v>7.6024599028238745E-3</v>
      </c>
      <c r="AA178" s="22" t="s">
        <v>50</v>
      </c>
      <c r="AC178">
        <v>33.261499999999998</v>
      </c>
      <c r="AD178" s="13">
        <v>19.8</v>
      </c>
      <c r="AE178">
        <v>320</v>
      </c>
      <c r="AF178">
        <f t="shared" si="49"/>
        <v>6.8685426420101545E-2</v>
      </c>
      <c r="AG178">
        <v>11.388095238095239</v>
      </c>
      <c r="AH178" t="s">
        <v>557</v>
      </c>
      <c r="AI178" t="s">
        <v>558</v>
      </c>
      <c r="AJ178" t="s">
        <v>562</v>
      </c>
      <c r="AK178">
        <v>0.39747176730693196</v>
      </c>
      <c r="AL178">
        <v>2.46875</v>
      </c>
      <c r="AM178">
        <v>1395.05</v>
      </c>
    </row>
    <row r="179" spans="1:39" hidden="1" x14ac:dyDescent="0.35">
      <c r="A179" s="2">
        <v>44735</v>
      </c>
      <c r="B179" t="s">
        <v>18</v>
      </c>
      <c r="C179" t="s">
        <v>548</v>
      </c>
      <c r="D179" t="s">
        <v>45</v>
      </c>
      <c r="E179" t="s">
        <v>46</v>
      </c>
      <c r="F179">
        <v>7</v>
      </c>
      <c r="G179" t="s">
        <v>25</v>
      </c>
      <c r="H179" t="s">
        <v>53</v>
      </c>
      <c r="I179" t="str">
        <f t="shared" si="45"/>
        <v>L4SguG1</v>
      </c>
      <c r="J179" t="s">
        <v>439</v>
      </c>
      <c r="K179" t="s">
        <v>153</v>
      </c>
      <c r="L179" s="1">
        <v>0.74099999999999999</v>
      </c>
      <c r="M179">
        <v>10.23</v>
      </c>
      <c r="N179" s="1">
        <f t="shared" si="51"/>
        <v>-1.0230000000000001</v>
      </c>
      <c r="O179" t="s">
        <v>154</v>
      </c>
      <c r="P179">
        <v>0.53400000000000003</v>
      </c>
      <c r="Q179" s="1">
        <f t="shared" si="52"/>
        <v>0.20699999999999996</v>
      </c>
      <c r="S179" s="42" t="s">
        <v>103</v>
      </c>
      <c r="T179" s="1" t="s">
        <v>103</v>
      </c>
      <c r="U179">
        <v>33.5</v>
      </c>
      <c r="V179" s="21">
        <f t="shared" si="46"/>
        <v>880.96625000000006</v>
      </c>
      <c r="W179">
        <f>(L179-P179)/P179</f>
        <v>0.38764044943820214</v>
      </c>
      <c r="X179">
        <f t="shared" si="47"/>
        <v>3.7059808363383147E-5</v>
      </c>
      <c r="Y179">
        <f t="shared" si="48"/>
        <v>3.2648440399608291E-6</v>
      </c>
      <c r="Z179" s="22">
        <f t="shared" si="53"/>
        <v>3.2648440399608289</v>
      </c>
      <c r="AA179" s="22" t="s">
        <v>50</v>
      </c>
      <c r="AC179">
        <v>33.261499999999998</v>
      </c>
      <c r="AD179" s="36">
        <v>23.8</v>
      </c>
      <c r="AE179" s="36">
        <v>350</v>
      </c>
      <c r="AF179">
        <f t="shared" si="49"/>
        <v>37.059808363383148</v>
      </c>
      <c r="AG179">
        <v>8.7619047619047628</v>
      </c>
      <c r="AH179" t="s">
        <v>557</v>
      </c>
      <c r="AI179" t="s">
        <v>558</v>
      </c>
      <c r="AJ179" t="s">
        <v>562</v>
      </c>
      <c r="AK179">
        <v>0.39747176730693196</v>
      </c>
      <c r="AL179">
        <v>2.46875</v>
      </c>
      <c r="AM179">
        <v>1395.05</v>
      </c>
    </row>
    <row r="180" spans="1:39" hidden="1" x14ac:dyDescent="0.35">
      <c r="A180" s="2">
        <v>44747</v>
      </c>
      <c r="B180" t="s">
        <v>18</v>
      </c>
      <c r="C180" t="s">
        <v>550</v>
      </c>
      <c r="D180" t="s">
        <v>86</v>
      </c>
      <c r="E180" t="s">
        <v>46</v>
      </c>
      <c r="F180">
        <v>2</v>
      </c>
      <c r="G180" t="s">
        <v>39</v>
      </c>
      <c r="H180" t="s">
        <v>91</v>
      </c>
      <c r="I180" t="str">
        <f t="shared" si="45"/>
        <v>K5BbrA3</v>
      </c>
      <c r="J180" t="s">
        <v>396</v>
      </c>
      <c r="K180" t="s">
        <v>161</v>
      </c>
      <c r="L180" s="1">
        <v>0.72599999999999998</v>
      </c>
      <c r="M180">
        <v>20.65</v>
      </c>
      <c r="N180" s="1">
        <f t="shared" si="51"/>
        <v>-2.0649999999999999</v>
      </c>
      <c r="O180" t="s">
        <v>162</v>
      </c>
      <c r="P180">
        <v>0.61399999999999999</v>
      </c>
      <c r="Q180" s="1">
        <f t="shared" si="52"/>
        <v>0.11199999999999999</v>
      </c>
      <c r="R180">
        <v>23.65</v>
      </c>
      <c r="S180" s="42">
        <f t="shared" ref="S180:S211" si="56">R180/-10</f>
        <v>-2.3649999999999998</v>
      </c>
      <c r="T180" s="1">
        <f t="shared" ref="T180:T211" si="57">S180-N180</f>
        <v>-0.29999999999999982</v>
      </c>
      <c r="U180">
        <v>78.25</v>
      </c>
      <c r="V180" s="21">
        <f t="shared" si="46"/>
        <v>4806.6040625000005</v>
      </c>
      <c r="W180">
        <f>(L180-P180)/P180</f>
        <v>0.18241042345276873</v>
      </c>
      <c r="X180">
        <f t="shared" si="47"/>
        <v>1.4652073292565559E-5</v>
      </c>
      <c r="Y180">
        <f t="shared" si="48"/>
        <v>7.0426715012093376E-6</v>
      </c>
      <c r="Z180" s="22">
        <f t="shared" si="53"/>
        <v>7.0426715012093375</v>
      </c>
      <c r="AA180" s="22">
        <f t="shared" ref="AA180:AA211" si="58">Z180/ABS(T180)</f>
        <v>23.475571670697807</v>
      </c>
      <c r="AB180" s="22">
        <f>AA180/81.463512</f>
        <v>0.28817284075228439</v>
      </c>
      <c r="AC180">
        <v>33.278799999999997</v>
      </c>
      <c r="AD180" s="13">
        <v>62.2</v>
      </c>
      <c r="AE180" s="13">
        <v>560</v>
      </c>
      <c r="AF180">
        <f t="shared" si="49"/>
        <v>14.652073292565559</v>
      </c>
      <c r="AG180">
        <v>10.527403846153845</v>
      </c>
      <c r="AH180" t="s">
        <v>559</v>
      </c>
      <c r="AI180" t="s">
        <v>558</v>
      </c>
      <c r="AJ180" t="s">
        <v>560</v>
      </c>
      <c r="AK180" s="53">
        <v>0.3455948490031629</v>
      </c>
      <c r="AL180" s="53">
        <v>2.8125</v>
      </c>
      <c r="AM180" s="53">
        <v>1435.3249999999998</v>
      </c>
    </row>
    <row r="181" spans="1:39" hidden="1" x14ac:dyDescent="0.35">
      <c r="A181" s="2">
        <v>44747</v>
      </c>
      <c r="B181" t="s">
        <v>18</v>
      </c>
      <c r="C181" t="s">
        <v>550</v>
      </c>
      <c r="D181" t="s">
        <v>20</v>
      </c>
      <c r="E181" t="s">
        <v>21</v>
      </c>
      <c r="F181">
        <v>13</v>
      </c>
      <c r="G181" t="s">
        <v>39</v>
      </c>
      <c r="H181" t="s">
        <v>40</v>
      </c>
      <c r="I181" t="str">
        <f t="shared" si="45"/>
        <v>K6BbrG4</v>
      </c>
      <c r="J181" t="s">
        <v>418</v>
      </c>
      <c r="K181" t="s">
        <v>143</v>
      </c>
      <c r="L181" s="1">
        <v>0.76300000000000001</v>
      </c>
      <c r="M181">
        <v>18.34</v>
      </c>
      <c r="N181" s="1">
        <f t="shared" si="51"/>
        <v>-1.8340000000000001</v>
      </c>
      <c r="O181" t="s">
        <v>163</v>
      </c>
      <c r="P181">
        <v>0.61499999999999999</v>
      </c>
      <c r="Q181" s="1">
        <f t="shared" si="52"/>
        <v>0.14800000000000002</v>
      </c>
      <c r="R181">
        <v>21.57</v>
      </c>
      <c r="S181" s="42">
        <f t="shared" si="56"/>
        <v>-2.157</v>
      </c>
      <c r="T181" s="1">
        <f t="shared" si="57"/>
        <v>-0.32299999999999995</v>
      </c>
      <c r="U181">
        <v>69.400000000000006</v>
      </c>
      <c r="V181" s="21">
        <f t="shared" si="46"/>
        <v>3780.8426000000004</v>
      </c>
      <c r="W181">
        <f>(L181-P181)/P181</f>
        <v>0.24065040650406508</v>
      </c>
      <c r="X181">
        <f t="shared" si="47"/>
        <v>2.0607906038520198E-5</v>
      </c>
      <c r="Y181">
        <f t="shared" si="48"/>
        <v>7.7915249047234419E-6</v>
      </c>
      <c r="Z181" s="22">
        <f t="shared" si="53"/>
        <v>7.7915249047234418</v>
      </c>
      <c r="AA181" s="22">
        <f t="shared" si="58"/>
        <v>24.122368126078772</v>
      </c>
      <c r="AB181" s="22">
        <f>AA181/52.530791</f>
        <v>0.45920435742303539</v>
      </c>
      <c r="AC181">
        <v>33.278799999999997</v>
      </c>
      <c r="AD181" s="13">
        <v>78.599999999999994</v>
      </c>
      <c r="AE181">
        <v>701</v>
      </c>
      <c r="AF181">
        <f t="shared" si="49"/>
        <v>20.607906038520198</v>
      </c>
      <c r="AG181">
        <v>11.802345679012349</v>
      </c>
      <c r="AH181" t="s">
        <v>559</v>
      </c>
      <c r="AI181" t="s">
        <v>558</v>
      </c>
      <c r="AJ181" t="s">
        <v>560</v>
      </c>
      <c r="AK181" s="53">
        <v>0.3455948490031629</v>
      </c>
      <c r="AL181" s="53">
        <v>2.8125</v>
      </c>
      <c r="AM181" s="53">
        <v>1435.3249999999998</v>
      </c>
    </row>
    <row r="182" spans="1:39" hidden="1" x14ac:dyDescent="0.35">
      <c r="A182" s="2">
        <v>44747</v>
      </c>
      <c r="B182" t="s">
        <v>18</v>
      </c>
      <c r="C182" t="s">
        <v>550</v>
      </c>
      <c r="D182" t="s">
        <v>20</v>
      </c>
      <c r="E182" t="s">
        <v>21</v>
      </c>
      <c r="F182">
        <v>6</v>
      </c>
      <c r="G182" t="s">
        <v>28</v>
      </c>
      <c r="H182" t="s">
        <v>92</v>
      </c>
      <c r="I182" t="str">
        <f t="shared" si="45"/>
        <v>K6DtoC6</v>
      </c>
      <c r="J182" t="s">
        <v>420</v>
      </c>
      <c r="K182" t="s">
        <v>165</v>
      </c>
      <c r="L182" s="1">
        <v>0.79700000000000004</v>
      </c>
      <c r="M182">
        <v>9.4499999999999993</v>
      </c>
      <c r="N182" s="1">
        <f t="shared" si="51"/>
        <v>-0.94499999999999995</v>
      </c>
      <c r="O182" t="s">
        <v>146</v>
      </c>
      <c r="P182">
        <v>0.59399999999999997</v>
      </c>
      <c r="Q182" s="1">
        <f t="shared" si="52"/>
        <v>0.20300000000000007</v>
      </c>
      <c r="R182">
        <v>22.97</v>
      </c>
      <c r="S182" s="42">
        <f t="shared" si="56"/>
        <v>-2.2969999999999997</v>
      </c>
      <c r="T182" s="1">
        <f t="shared" si="57"/>
        <v>-1.3519999999999999</v>
      </c>
      <c r="U182">
        <v>80.3</v>
      </c>
      <c r="V182" s="21">
        <f t="shared" si="46"/>
        <v>5061.75065</v>
      </c>
      <c r="W182">
        <f>(L182-P182)/P182</f>
        <v>0.34175084175084186</v>
      </c>
      <c r="X182">
        <f t="shared" si="47"/>
        <v>3.1735363000275123E-5</v>
      </c>
      <c r="Y182">
        <f t="shared" si="48"/>
        <v>1.6063649429462856E-5</v>
      </c>
      <c r="Z182" s="22">
        <f t="shared" si="53"/>
        <v>16.063649429462856</v>
      </c>
      <c r="AA182" s="22">
        <f t="shared" si="58"/>
        <v>11.881397506999155</v>
      </c>
      <c r="AB182" s="22">
        <f>AA182/277.501</f>
        <v>4.2815692581284953E-2</v>
      </c>
      <c r="AC182">
        <v>33.278799999999997</v>
      </c>
      <c r="AD182" s="36">
        <v>84.6</v>
      </c>
      <c r="AE182" s="36">
        <v>716</v>
      </c>
      <c r="AF182">
        <f t="shared" si="49"/>
        <v>31.735363000275122</v>
      </c>
      <c r="AG182">
        <v>11.802345679012349</v>
      </c>
      <c r="AH182" t="s">
        <v>559</v>
      </c>
      <c r="AI182" t="s">
        <v>561</v>
      </c>
      <c r="AJ182" t="s">
        <v>560</v>
      </c>
      <c r="AK182" s="53">
        <v>0.3455948490031629</v>
      </c>
      <c r="AL182" s="53">
        <v>2.8125</v>
      </c>
      <c r="AM182" s="53">
        <v>1435.3249999999998</v>
      </c>
    </row>
    <row r="183" spans="1:39" hidden="1" x14ac:dyDescent="0.35">
      <c r="A183" s="2">
        <v>44747</v>
      </c>
      <c r="B183" t="s">
        <v>18</v>
      </c>
      <c r="C183" t="s">
        <v>550</v>
      </c>
      <c r="D183" t="s">
        <v>20</v>
      </c>
      <c r="E183" t="s">
        <v>21</v>
      </c>
      <c r="F183">
        <v>2</v>
      </c>
      <c r="G183" t="s">
        <v>22</v>
      </c>
      <c r="H183" t="s">
        <v>113</v>
      </c>
      <c r="I183" t="str">
        <f t="shared" si="45"/>
        <v>K6FsaA10</v>
      </c>
      <c r="J183" t="s">
        <v>421</v>
      </c>
      <c r="K183" t="s">
        <v>165</v>
      </c>
      <c r="L183" s="1">
        <v>0.61399999999999999</v>
      </c>
      <c r="M183">
        <v>17.559999999999999</v>
      </c>
      <c r="N183" s="1">
        <f t="shared" si="51"/>
        <v>-1.7559999999999998</v>
      </c>
      <c r="O183" t="s">
        <v>146</v>
      </c>
      <c r="P183">
        <v>0.53600000000000003</v>
      </c>
      <c r="Q183" s="1">
        <f t="shared" si="52"/>
        <v>7.7999999999999958E-2</v>
      </c>
      <c r="R183">
        <v>25.65</v>
      </c>
      <c r="S183" s="42">
        <f t="shared" si="56"/>
        <v>-2.5649999999999999</v>
      </c>
      <c r="T183" s="1">
        <f t="shared" si="57"/>
        <v>-0.80900000000000016</v>
      </c>
      <c r="U183">
        <v>46</v>
      </c>
      <c r="V183" s="21">
        <f t="shared" si="46"/>
        <v>1661.0600000000002</v>
      </c>
      <c r="W183">
        <f>(L183-P183)/P183</f>
        <v>0.14552238805970141</v>
      </c>
      <c r="X183">
        <f t="shared" si="47"/>
        <v>1.1094648849957529E-5</v>
      </c>
      <c r="Y183">
        <f t="shared" si="48"/>
        <v>1.8428877418710453E-6</v>
      </c>
      <c r="Z183" s="22">
        <f t="shared" si="53"/>
        <v>1.8428877418710454</v>
      </c>
      <c r="AA183" s="22">
        <f t="shared" si="58"/>
        <v>2.2779823756131581</v>
      </c>
      <c r="AB183" s="22">
        <f>AA183/79.1318</f>
        <v>2.8787192703984468E-2</v>
      </c>
      <c r="AC183">
        <v>33.278799999999997</v>
      </c>
      <c r="AE183" s="36">
        <v>213</v>
      </c>
      <c r="AF183">
        <f t="shared" si="49"/>
        <v>11.094648849957528</v>
      </c>
      <c r="AG183">
        <v>11.802345679012349</v>
      </c>
      <c r="AH183" t="s">
        <v>557</v>
      </c>
      <c r="AI183" t="s">
        <v>558</v>
      </c>
      <c r="AJ183" t="s">
        <v>562</v>
      </c>
      <c r="AK183" s="53">
        <v>0.3455948490031629</v>
      </c>
      <c r="AL183" s="53">
        <v>2.8125</v>
      </c>
      <c r="AM183" s="53">
        <v>1435.3249999999998</v>
      </c>
    </row>
    <row r="184" spans="1:39" hidden="1" x14ac:dyDescent="0.35">
      <c r="A184" s="2">
        <v>44747</v>
      </c>
      <c r="B184" t="s">
        <v>18</v>
      </c>
      <c r="C184" t="s">
        <v>550</v>
      </c>
      <c r="D184" t="s">
        <v>86</v>
      </c>
      <c r="E184" t="s">
        <v>46</v>
      </c>
      <c r="F184">
        <v>6</v>
      </c>
      <c r="G184" t="s">
        <v>33</v>
      </c>
      <c r="H184" t="s">
        <v>54</v>
      </c>
      <c r="I184" t="str">
        <f t="shared" si="45"/>
        <v>K5HmaA6</v>
      </c>
      <c r="J184" t="s">
        <v>402</v>
      </c>
      <c r="K184" t="s">
        <v>161</v>
      </c>
      <c r="L184" s="1">
        <v>0.78700000000000003</v>
      </c>
      <c r="M184">
        <v>19.850000000000001</v>
      </c>
      <c r="N184" s="1">
        <f t="shared" ref="N184:N215" si="59">M184/-10</f>
        <v>-1.9850000000000001</v>
      </c>
      <c r="O184" t="s">
        <v>162</v>
      </c>
      <c r="P184">
        <v>0.82899999999999996</v>
      </c>
      <c r="Q184" s="1">
        <f t="shared" si="52"/>
        <v>-4.1999999999999926E-2</v>
      </c>
      <c r="R184">
        <v>23.81</v>
      </c>
      <c r="S184" s="42">
        <f t="shared" si="56"/>
        <v>-2.3809999999999998</v>
      </c>
      <c r="T184" s="1">
        <f t="shared" si="57"/>
        <v>-0.39599999999999969</v>
      </c>
      <c r="U184">
        <v>47.95</v>
      </c>
      <c r="V184" s="21">
        <f t="shared" si="46"/>
        <v>1804.8739625000003</v>
      </c>
      <c r="W184">
        <f>(P184-L184)/L184</f>
        <v>5.3367217280813117E-2</v>
      </c>
      <c r="X184">
        <f t="shared" si="47"/>
        <v>3.2271707332972135E-6</v>
      </c>
      <c r="Y184">
        <f t="shared" si="48"/>
        <v>5.8246364290701725E-7</v>
      </c>
      <c r="Z184" s="22">
        <f t="shared" si="53"/>
        <v>0.58246364290701724</v>
      </c>
      <c r="AA184" s="22">
        <f t="shared" si="58"/>
        <v>1.4708677851187315</v>
      </c>
      <c r="AB184" s="22">
        <f>AA184/28.70035</f>
        <v>5.1249123621096314E-2</v>
      </c>
      <c r="AC184">
        <v>33.278799999999997</v>
      </c>
      <c r="AD184" s="13">
        <v>33.4</v>
      </c>
      <c r="AE184" s="13">
        <v>340</v>
      </c>
      <c r="AF184">
        <f t="shared" si="49"/>
        <v>3.2271707332972137</v>
      </c>
      <c r="AG184">
        <v>10.527403846153845</v>
      </c>
      <c r="AH184" t="s">
        <v>559</v>
      </c>
      <c r="AI184" t="s">
        <v>561</v>
      </c>
      <c r="AJ184" t="s">
        <v>560</v>
      </c>
      <c r="AK184" s="53">
        <v>0.3455948490031629</v>
      </c>
      <c r="AL184" s="53">
        <v>2.8125</v>
      </c>
      <c r="AM184" s="53">
        <v>1435.3249999999998</v>
      </c>
    </row>
    <row r="185" spans="1:39" hidden="1" x14ac:dyDescent="0.35">
      <c r="A185" s="2">
        <v>44747</v>
      </c>
      <c r="B185" t="s">
        <v>18</v>
      </c>
      <c r="C185" t="s">
        <v>550</v>
      </c>
      <c r="D185" t="s">
        <v>20</v>
      </c>
      <c r="E185" t="s">
        <v>21</v>
      </c>
      <c r="F185">
        <v>4</v>
      </c>
      <c r="G185" t="s">
        <v>33</v>
      </c>
      <c r="H185" t="s">
        <v>34</v>
      </c>
      <c r="I185" t="str">
        <f t="shared" si="45"/>
        <v>K6HmaC8</v>
      </c>
      <c r="J185" t="s">
        <v>424</v>
      </c>
      <c r="K185" t="s">
        <v>165</v>
      </c>
      <c r="L185" s="1">
        <v>0.89</v>
      </c>
      <c r="M185">
        <v>14.65</v>
      </c>
      <c r="N185" s="1">
        <f t="shared" si="59"/>
        <v>-1.4650000000000001</v>
      </c>
      <c r="O185" t="s">
        <v>146</v>
      </c>
      <c r="P185">
        <v>0.68300000000000005</v>
      </c>
      <c r="Q185" s="1">
        <f t="shared" si="52"/>
        <v>0.20699999999999996</v>
      </c>
      <c r="R185">
        <v>17.489999999999998</v>
      </c>
      <c r="S185" s="42">
        <f t="shared" si="56"/>
        <v>-1.7489999999999999</v>
      </c>
      <c r="T185" s="1">
        <f t="shared" si="57"/>
        <v>-0.28399999999999981</v>
      </c>
      <c r="U185">
        <v>65</v>
      </c>
      <c r="V185" s="21">
        <f t="shared" si="46"/>
        <v>3316.625</v>
      </c>
      <c r="W185">
        <f>(L185-P185)/P185</f>
        <v>0.30307467057101017</v>
      </c>
      <c r="X185">
        <f t="shared" si="47"/>
        <v>2.7373767259042386E-5</v>
      </c>
      <c r="Y185">
        <f t="shared" si="48"/>
        <v>9.0788520835521456E-6</v>
      </c>
      <c r="Z185" s="22">
        <f t="shared" si="53"/>
        <v>9.078852083552146</v>
      </c>
      <c r="AA185" s="22">
        <f t="shared" si="58"/>
        <v>31.967789026592087</v>
      </c>
      <c r="AB185" s="22">
        <f>AA185/199.418</f>
        <v>0.16030543394574254</v>
      </c>
      <c r="AC185">
        <v>33.278799999999997</v>
      </c>
      <c r="AD185" s="36">
        <v>61</v>
      </c>
      <c r="AE185" s="36">
        <v>534</v>
      </c>
      <c r="AF185">
        <f t="shared" si="49"/>
        <v>27.373767259042385</v>
      </c>
      <c r="AG185">
        <v>11.802345679012349</v>
      </c>
      <c r="AH185" t="s">
        <v>559</v>
      </c>
      <c r="AI185" t="s">
        <v>561</v>
      </c>
      <c r="AJ185" t="s">
        <v>560</v>
      </c>
      <c r="AK185" s="53">
        <v>0.3455948490031629</v>
      </c>
      <c r="AL185" s="53">
        <v>2.8125</v>
      </c>
      <c r="AM185" s="53">
        <v>1435.3249999999998</v>
      </c>
    </row>
    <row r="186" spans="1:39" hidden="1" x14ac:dyDescent="0.35">
      <c r="A186" s="2">
        <v>44747</v>
      </c>
      <c r="B186" t="s">
        <v>18</v>
      </c>
      <c r="C186" t="s">
        <v>550</v>
      </c>
      <c r="D186" t="s">
        <v>20</v>
      </c>
      <c r="E186" t="s">
        <v>21</v>
      </c>
      <c r="F186">
        <v>10</v>
      </c>
      <c r="G186" t="s">
        <v>26</v>
      </c>
      <c r="H186" t="s">
        <v>164</v>
      </c>
      <c r="I186" t="str">
        <f t="shared" si="45"/>
        <v>K6MlaC2</v>
      </c>
      <c r="J186" t="s">
        <v>425</v>
      </c>
      <c r="K186" t="s">
        <v>143</v>
      </c>
      <c r="L186" s="1">
        <v>0.86299999999999999</v>
      </c>
      <c r="M186">
        <v>5.87</v>
      </c>
      <c r="N186" s="1">
        <f t="shared" si="59"/>
        <v>-0.58699999999999997</v>
      </c>
      <c r="O186" t="s">
        <v>163</v>
      </c>
      <c r="P186">
        <v>0.9</v>
      </c>
      <c r="Q186" s="1">
        <f t="shared" si="52"/>
        <v>-3.7000000000000033E-2</v>
      </c>
      <c r="R186">
        <v>6.45</v>
      </c>
      <c r="S186" s="42">
        <f t="shared" si="56"/>
        <v>-0.64500000000000002</v>
      </c>
      <c r="T186" s="1">
        <f t="shared" si="57"/>
        <v>-5.8000000000000052E-2</v>
      </c>
      <c r="U186">
        <v>35.6</v>
      </c>
      <c r="V186" s="21">
        <f t="shared" si="46"/>
        <v>994.87760000000014</v>
      </c>
      <c r="W186">
        <f>(P186-L186)/L186</f>
        <v>4.2873696407879532E-2</v>
      </c>
      <c r="X186">
        <f t="shared" si="47"/>
        <v>2.4647563501404329E-6</v>
      </c>
      <c r="Y186">
        <f t="shared" si="48"/>
        <v>2.4521308822124738E-7</v>
      </c>
      <c r="Z186" s="22">
        <f t="shared" si="53"/>
        <v>0.24521308822124738</v>
      </c>
      <c r="AA186" s="22">
        <f t="shared" si="58"/>
        <v>4.2278118658835719</v>
      </c>
      <c r="AB186" s="22">
        <f>AA186/23.35876</f>
        <v>0.18099470459406114</v>
      </c>
      <c r="AC186">
        <v>33.278799999999997</v>
      </c>
      <c r="AD186" s="36">
        <v>34</v>
      </c>
      <c r="AE186" s="36">
        <v>571</v>
      </c>
      <c r="AF186">
        <f t="shared" si="49"/>
        <v>2.464756350140433</v>
      </c>
      <c r="AG186">
        <v>11.802345679012349</v>
      </c>
      <c r="AH186" t="s">
        <v>559</v>
      </c>
      <c r="AI186" t="s">
        <v>558</v>
      </c>
      <c r="AJ186" t="s">
        <v>560</v>
      </c>
      <c r="AK186" s="53">
        <v>0.3455948490031629</v>
      </c>
      <c r="AL186" s="53">
        <v>2.8125</v>
      </c>
      <c r="AM186" s="53">
        <v>1435.3249999999998</v>
      </c>
    </row>
    <row r="187" spans="1:39" hidden="1" x14ac:dyDescent="0.35">
      <c r="A187" s="2">
        <v>44747</v>
      </c>
      <c r="B187" t="s">
        <v>18</v>
      </c>
      <c r="C187" t="s">
        <v>550</v>
      </c>
      <c r="D187" t="s">
        <v>20</v>
      </c>
      <c r="E187" t="s">
        <v>21</v>
      </c>
      <c r="F187">
        <v>8</v>
      </c>
      <c r="G187" t="s">
        <v>41</v>
      </c>
      <c r="H187" t="s">
        <v>42</v>
      </c>
      <c r="I187" t="str">
        <f t="shared" si="45"/>
        <v>K6MluI8</v>
      </c>
      <c r="J187" t="s">
        <v>426</v>
      </c>
      <c r="K187" t="s">
        <v>165</v>
      </c>
      <c r="L187" s="1">
        <v>0.71</v>
      </c>
      <c r="M187">
        <v>17.21</v>
      </c>
      <c r="N187" s="1">
        <f t="shared" si="59"/>
        <v>-1.7210000000000001</v>
      </c>
      <c r="O187" t="s">
        <v>146</v>
      </c>
      <c r="P187">
        <v>0.53300000000000003</v>
      </c>
      <c r="Q187" s="1">
        <f t="shared" si="52"/>
        <v>0.17699999999999994</v>
      </c>
      <c r="R187">
        <v>21.42</v>
      </c>
      <c r="S187" s="42">
        <f t="shared" si="56"/>
        <v>-2.1420000000000003</v>
      </c>
      <c r="T187" s="1">
        <f t="shared" si="57"/>
        <v>-0.42100000000000026</v>
      </c>
      <c r="U187">
        <v>119.55</v>
      </c>
      <c r="V187" s="44">
        <f t="shared" si="46"/>
        <v>11219.378962500001</v>
      </c>
      <c r="W187" s="45">
        <f t="shared" ref="W187:W197" si="60">(L187-P187)/P187</f>
        <v>0.33208255159474659</v>
      </c>
      <c r="X187">
        <f t="shared" si="47"/>
        <v>3.0633798965628801E-5</v>
      </c>
      <c r="Y187">
        <f t="shared" si="48"/>
        <v>3.4369219965643006E-5</v>
      </c>
      <c r="Z187" s="22">
        <f t="shared" si="53"/>
        <v>34.369219965643005</v>
      </c>
      <c r="AA187" s="22">
        <f t="shared" si="58"/>
        <v>81.637102056159108</v>
      </c>
      <c r="AB187" s="22">
        <v>1</v>
      </c>
      <c r="AC187">
        <v>33.278799999999997</v>
      </c>
      <c r="AD187" s="36">
        <v>75.3</v>
      </c>
      <c r="AE187" s="36">
        <v>736</v>
      </c>
      <c r="AF187">
        <f t="shared" si="49"/>
        <v>30.633798965628802</v>
      </c>
      <c r="AG187">
        <v>11.802345679012349</v>
      </c>
      <c r="AH187" t="s">
        <v>559</v>
      </c>
      <c r="AI187" t="s">
        <v>558</v>
      </c>
      <c r="AJ187" t="s">
        <v>562</v>
      </c>
      <c r="AK187" s="53">
        <v>0.3455948490031629</v>
      </c>
      <c r="AL187" s="53">
        <v>2.8125</v>
      </c>
      <c r="AM187" s="53">
        <v>1435.3249999999998</v>
      </c>
    </row>
    <row r="188" spans="1:39" hidden="1" x14ac:dyDescent="0.35">
      <c r="A188" s="2">
        <v>44747</v>
      </c>
      <c r="B188" t="s">
        <v>18</v>
      </c>
      <c r="C188" t="s">
        <v>550</v>
      </c>
      <c r="D188" t="s">
        <v>86</v>
      </c>
      <c r="E188" t="s">
        <v>46</v>
      </c>
      <c r="F188">
        <v>5</v>
      </c>
      <c r="G188" t="s">
        <v>29</v>
      </c>
      <c r="H188" t="s">
        <v>38</v>
      </c>
      <c r="I188" t="str">
        <f t="shared" si="45"/>
        <v>K5PafA5</v>
      </c>
      <c r="J188" t="s">
        <v>404</v>
      </c>
      <c r="K188" t="s">
        <v>161</v>
      </c>
      <c r="L188" s="1">
        <v>0.73</v>
      </c>
      <c r="M188">
        <v>22.13</v>
      </c>
      <c r="N188" s="1">
        <f t="shared" si="59"/>
        <v>-2.2130000000000001</v>
      </c>
      <c r="O188" t="s">
        <v>162</v>
      </c>
      <c r="P188">
        <v>0.55000000000000004</v>
      </c>
      <c r="Q188" s="1">
        <f t="shared" si="52"/>
        <v>0.17999999999999994</v>
      </c>
      <c r="R188">
        <v>36.520000000000003</v>
      </c>
      <c r="S188" s="42">
        <f t="shared" si="56"/>
        <v>-3.6520000000000001</v>
      </c>
      <c r="T188" s="1">
        <f t="shared" si="57"/>
        <v>-1.4390000000000001</v>
      </c>
      <c r="U188">
        <v>51.9</v>
      </c>
      <c r="V188" s="21">
        <f t="shared" si="46"/>
        <v>2114.4838499999996</v>
      </c>
      <c r="W188">
        <f t="shared" si="60"/>
        <v>0.32727272727272716</v>
      </c>
      <c r="X188">
        <f t="shared" si="47"/>
        <v>3.0088528196241757E-5</v>
      </c>
      <c r="Y188">
        <f t="shared" si="48"/>
        <v>6.3621706941222815E-6</v>
      </c>
      <c r="Z188" s="22">
        <f t="shared" si="53"/>
        <v>6.3621706941222813</v>
      </c>
      <c r="AA188" s="22">
        <f t="shared" si="58"/>
        <v>4.4212444017528014</v>
      </c>
      <c r="AB188" s="22">
        <f>AA188/44.9496</f>
        <v>9.8360038838005273E-2</v>
      </c>
      <c r="AC188">
        <v>33.278799999999997</v>
      </c>
      <c r="AD188" s="13">
        <v>44.9</v>
      </c>
      <c r="AE188" s="13">
        <v>565</v>
      </c>
      <c r="AF188">
        <f t="shared" si="49"/>
        <v>30.088528196241757</v>
      </c>
      <c r="AG188">
        <v>10.527403846153845</v>
      </c>
      <c r="AH188" t="s">
        <v>557</v>
      </c>
      <c r="AI188" t="s">
        <v>558</v>
      </c>
      <c r="AJ188" t="s">
        <v>562</v>
      </c>
      <c r="AK188" s="53">
        <v>0.3455948490031629</v>
      </c>
      <c r="AL188" s="53">
        <v>2.8125</v>
      </c>
      <c r="AM188" s="53">
        <v>1435.3249999999998</v>
      </c>
    </row>
    <row r="189" spans="1:39" hidden="1" x14ac:dyDescent="0.35">
      <c r="A189" s="2">
        <v>44747</v>
      </c>
      <c r="B189" t="s">
        <v>18</v>
      </c>
      <c r="C189" t="s">
        <v>550</v>
      </c>
      <c r="D189" t="s">
        <v>20</v>
      </c>
      <c r="E189" t="s">
        <v>21</v>
      </c>
      <c r="F189">
        <v>15</v>
      </c>
      <c r="G189" t="s">
        <v>29</v>
      </c>
      <c r="H189" t="s">
        <v>76</v>
      </c>
      <c r="I189" t="str">
        <f t="shared" si="45"/>
        <v>K6PafH5</v>
      </c>
      <c r="J189" t="s">
        <v>427</v>
      </c>
      <c r="K189" t="s">
        <v>143</v>
      </c>
      <c r="L189" s="1">
        <v>0.58099999999999996</v>
      </c>
      <c r="M189">
        <v>21.09</v>
      </c>
      <c r="N189" s="1">
        <f t="shared" si="59"/>
        <v>-2.109</v>
      </c>
      <c r="O189" t="s">
        <v>163</v>
      </c>
      <c r="P189">
        <v>0.41699999999999998</v>
      </c>
      <c r="Q189" s="1">
        <f t="shared" si="52"/>
        <v>0.16399999999999998</v>
      </c>
      <c r="R189">
        <v>33.83</v>
      </c>
      <c r="S189" s="42">
        <f t="shared" si="56"/>
        <v>-3.383</v>
      </c>
      <c r="T189" s="1">
        <f t="shared" si="57"/>
        <v>-1.274</v>
      </c>
      <c r="U189">
        <v>75.5</v>
      </c>
      <c r="V189" s="21">
        <f t="shared" si="46"/>
        <v>4474.69625</v>
      </c>
      <c r="W189">
        <f t="shared" si="60"/>
        <v>0.39328537170263783</v>
      </c>
      <c r="X189">
        <f t="shared" si="47"/>
        <v>3.7725261136178648E-5</v>
      </c>
      <c r="Y189">
        <f t="shared" si="48"/>
        <v>1.6880908453632931E-5</v>
      </c>
      <c r="Z189" s="22">
        <f t="shared" si="53"/>
        <v>16.88090845363293</v>
      </c>
      <c r="AA189" s="22">
        <f t="shared" si="58"/>
        <v>13.250320607247197</v>
      </c>
      <c r="AB189" s="22">
        <f>AA189/49.9446</f>
        <v>0.26530036494930775</v>
      </c>
      <c r="AC189">
        <v>33.278799999999997</v>
      </c>
      <c r="AD189" s="36">
        <v>71.3</v>
      </c>
      <c r="AE189" s="36">
        <v>778</v>
      </c>
      <c r="AF189">
        <f t="shared" si="49"/>
        <v>37.725261136178645</v>
      </c>
      <c r="AG189">
        <v>11.802345679012349</v>
      </c>
      <c r="AH189" t="s">
        <v>557</v>
      </c>
      <c r="AI189" t="s">
        <v>558</v>
      </c>
      <c r="AJ189" t="s">
        <v>562</v>
      </c>
      <c r="AK189" s="53">
        <v>0.3455948490031629</v>
      </c>
      <c r="AL189" s="53">
        <v>2.8125</v>
      </c>
      <c r="AM189" s="53">
        <v>1435.3249999999998</v>
      </c>
    </row>
    <row r="190" spans="1:39" hidden="1" x14ac:dyDescent="0.35">
      <c r="A190" s="2">
        <v>44747</v>
      </c>
      <c r="B190" t="s">
        <v>18</v>
      </c>
      <c r="C190" t="s">
        <v>550</v>
      </c>
      <c r="D190" t="s">
        <v>20</v>
      </c>
      <c r="E190" t="s">
        <v>21</v>
      </c>
      <c r="F190">
        <v>7</v>
      </c>
      <c r="G190" t="s">
        <v>29</v>
      </c>
      <c r="H190" t="s">
        <v>36</v>
      </c>
      <c r="I190" t="str">
        <f t="shared" si="45"/>
        <v>K6PafI4</v>
      </c>
      <c r="J190" t="s">
        <v>428</v>
      </c>
      <c r="K190" t="s">
        <v>165</v>
      </c>
      <c r="L190" s="1">
        <v>0.627</v>
      </c>
      <c r="M190">
        <v>24.06</v>
      </c>
      <c r="N190" s="1">
        <f t="shared" si="59"/>
        <v>-2.4059999999999997</v>
      </c>
      <c r="O190" t="s">
        <v>146</v>
      </c>
      <c r="P190">
        <v>0.48299999999999998</v>
      </c>
      <c r="Q190" s="1">
        <f t="shared" si="52"/>
        <v>0.14400000000000002</v>
      </c>
      <c r="R190">
        <v>36.54</v>
      </c>
      <c r="S190" s="42">
        <f t="shared" si="56"/>
        <v>-3.6539999999999999</v>
      </c>
      <c r="T190" s="1">
        <f t="shared" si="57"/>
        <v>-1.2480000000000002</v>
      </c>
      <c r="U190">
        <v>80.45</v>
      </c>
      <c r="V190" s="21">
        <f t="shared" si="46"/>
        <v>5080.6789625000001</v>
      </c>
      <c r="W190">
        <f t="shared" si="60"/>
        <v>0.29813664596273298</v>
      </c>
      <c r="X190">
        <f t="shared" si="47"/>
        <v>2.6825774602547108E-5</v>
      </c>
      <c r="Y190">
        <f t="shared" si="48"/>
        <v>1.362931486759279E-5</v>
      </c>
      <c r="Z190" s="22">
        <f t="shared" si="53"/>
        <v>13.62931486759279</v>
      </c>
      <c r="AA190" s="22">
        <f t="shared" si="58"/>
        <v>10.920925374673708</v>
      </c>
      <c r="AB190" s="22">
        <f>AA190/49.9446</f>
        <v>0.21866078364174921</v>
      </c>
      <c r="AC190">
        <v>33.278799999999997</v>
      </c>
      <c r="AD190" s="36">
        <v>69.400000000000006</v>
      </c>
      <c r="AE190" s="36">
        <v>740</v>
      </c>
      <c r="AF190">
        <f t="shared" si="49"/>
        <v>26.825774602547106</v>
      </c>
      <c r="AG190">
        <v>11.802345679012349</v>
      </c>
      <c r="AH190" t="s">
        <v>557</v>
      </c>
      <c r="AI190" t="s">
        <v>558</v>
      </c>
      <c r="AJ190" t="s">
        <v>562</v>
      </c>
      <c r="AK190" s="53">
        <v>0.3455948490031629</v>
      </c>
      <c r="AL190" s="53">
        <v>2.8125</v>
      </c>
      <c r="AM190" s="53">
        <v>1435.3249999999998</v>
      </c>
    </row>
    <row r="191" spans="1:39" hidden="1" x14ac:dyDescent="0.35">
      <c r="A191" s="2">
        <v>44747</v>
      </c>
      <c r="B191" t="s">
        <v>18</v>
      </c>
      <c r="C191" t="s">
        <v>550</v>
      </c>
      <c r="D191" t="s">
        <v>86</v>
      </c>
      <c r="E191" t="s">
        <v>46</v>
      </c>
      <c r="F191">
        <v>7</v>
      </c>
      <c r="G191" t="s">
        <v>37</v>
      </c>
      <c r="H191" t="s">
        <v>96</v>
      </c>
      <c r="I191" t="str">
        <f t="shared" si="45"/>
        <v>K5PfaF3</v>
      </c>
      <c r="J191" t="s">
        <v>405</v>
      </c>
      <c r="K191" t="s">
        <v>161</v>
      </c>
      <c r="L191" s="1">
        <v>0.76500000000000001</v>
      </c>
      <c r="M191">
        <v>6.89</v>
      </c>
      <c r="N191" s="1">
        <f t="shared" si="59"/>
        <v>-0.68899999999999995</v>
      </c>
      <c r="O191" t="s">
        <v>162</v>
      </c>
      <c r="P191">
        <v>0.61699999999999999</v>
      </c>
      <c r="Q191" s="1">
        <f t="shared" si="52"/>
        <v>0.14800000000000002</v>
      </c>
      <c r="R191">
        <v>24.62</v>
      </c>
      <c r="S191" s="42">
        <f t="shared" si="56"/>
        <v>-2.4620000000000002</v>
      </c>
      <c r="T191" s="1">
        <f t="shared" si="57"/>
        <v>-1.7730000000000001</v>
      </c>
      <c r="U191">
        <v>91.85</v>
      </c>
      <c r="V191" s="21">
        <f t="shared" si="46"/>
        <v>6622.5916624999991</v>
      </c>
      <c r="W191">
        <f t="shared" si="60"/>
        <v>0.23987034035656404</v>
      </c>
      <c r="X191">
        <f t="shared" si="47"/>
        <v>2.0525705627744993E-5</v>
      </c>
      <c r="Y191">
        <f t="shared" si="48"/>
        <v>1.3593336695723331E-5</v>
      </c>
      <c r="Z191" s="22">
        <f t="shared" si="53"/>
        <v>13.59333669572333</v>
      </c>
      <c r="AA191" s="22">
        <f t="shared" si="58"/>
        <v>7.6668565683718723</v>
      </c>
      <c r="AB191" s="22">
        <f>AA191/50.10316</f>
        <v>0.15302141757868909</v>
      </c>
      <c r="AC191">
        <v>33.278799999999997</v>
      </c>
      <c r="AD191" s="13">
        <v>77.599999999999994</v>
      </c>
      <c r="AE191" s="19"/>
      <c r="AF191">
        <f t="shared" si="49"/>
        <v>20.525705627744994</v>
      </c>
      <c r="AG191">
        <v>10.527403846153845</v>
      </c>
      <c r="AH191" t="s">
        <v>557</v>
      </c>
      <c r="AI191" t="s">
        <v>558</v>
      </c>
      <c r="AJ191" t="s">
        <v>562</v>
      </c>
      <c r="AK191" s="53">
        <v>0.3455948490031629</v>
      </c>
      <c r="AL191" s="53">
        <v>2.8125</v>
      </c>
      <c r="AM191" s="53">
        <v>1435.3249999999998</v>
      </c>
    </row>
    <row r="192" spans="1:39" hidden="1" x14ac:dyDescent="0.35">
      <c r="A192" s="2">
        <v>44747</v>
      </c>
      <c r="B192" t="s">
        <v>18</v>
      </c>
      <c r="C192" t="s">
        <v>550</v>
      </c>
      <c r="D192" t="s">
        <v>20</v>
      </c>
      <c r="E192" t="s">
        <v>21</v>
      </c>
      <c r="F192">
        <v>14</v>
      </c>
      <c r="G192" t="s">
        <v>37</v>
      </c>
      <c r="H192" t="s">
        <v>54</v>
      </c>
      <c r="I192" t="str">
        <f t="shared" si="45"/>
        <v>K6PfaA6</v>
      </c>
      <c r="J192" t="s">
        <v>429</v>
      </c>
      <c r="K192" t="s">
        <v>143</v>
      </c>
      <c r="L192" s="1">
        <v>0.78400000000000003</v>
      </c>
      <c r="M192">
        <v>12.23</v>
      </c>
      <c r="N192" s="1">
        <f t="shared" si="59"/>
        <v>-1.2230000000000001</v>
      </c>
      <c r="O192" t="s">
        <v>163</v>
      </c>
      <c r="P192">
        <v>0.58799999999999997</v>
      </c>
      <c r="Q192" s="1">
        <f t="shared" si="52"/>
        <v>0.19600000000000006</v>
      </c>
      <c r="R192">
        <v>22.88</v>
      </c>
      <c r="S192" s="42">
        <f t="shared" si="56"/>
        <v>-2.2879999999999998</v>
      </c>
      <c r="T192" s="1">
        <f t="shared" si="57"/>
        <v>-1.0649999999999997</v>
      </c>
      <c r="U192">
        <v>80.5</v>
      </c>
      <c r="V192" s="21">
        <f t="shared" si="46"/>
        <v>5086.9962500000001</v>
      </c>
      <c r="W192">
        <f t="shared" si="60"/>
        <v>0.33333333333333348</v>
      </c>
      <c r="X192">
        <f t="shared" si="47"/>
        <v>3.0775895371352042E-5</v>
      </c>
      <c r="Y192">
        <f t="shared" si="48"/>
        <v>1.5655686434446019E-5</v>
      </c>
      <c r="Z192" s="22">
        <f t="shared" si="53"/>
        <v>15.65568643444602</v>
      </c>
      <c r="AA192" s="22">
        <f t="shared" si="58"/>
        <v>14.700175055817862</v>
      </c>
      <c r="AB192" s="22">
        <f>AA192/54.593359</f>
        <v>0.26926672630306303</v>
      </c>
      <c r="AC192">
        <v>33.278799999999997</v>
      </c>
      <c r="AD192" s="36">
        <v>76.2</v>
      </c>
      <c r="AE192" s="36">
        <v>770</v>
      </c>
      <c r="AF192">
        <f t="shared" si="49"/>
        <v>30.775895371352043</v>
      </c>
      <c r="AG192">
        <v>11.802345679012349</v>
      </c>
      <c r="AH192" t="s">
        <v>557</v>
      </c>
      <c r="AI192" t="s">
        <v>558</v>
      </c>
      <c r="AJ192" t="s">
        <v>562</v>
      </c>
      <c r="AK192" s="53">
        <v>0.3455948490031629</v>
      </c>
      <c r="AL192" s="53">
        <v>2.8125</v>
      </c>
      <c r="AM192" s="53">
        <v>1435.3249999999998</v>
      </c>
    </row>
    <row r="193" spans="1:39" hidden="1" x14ac:dyDescent="0.35">
      <c r="A193" s="2">
        <v>44747</v>
      </c>
      <c r="B193" t="s">
        <v>18</v>
      </c>
      <c r="C193" t="s">
        <v>550</v>
      </c>
      <c r="D193" t="s">
        <v>20</v>
      </c>
      <c r="E193" t="s">
        <v>21</v>
      </c>
      <c r="F193">
        <v>12</v>
      </c>
      <c r="G193" t="s">
        <v>25</v>
      </c>
      <c r="H193" t="s">
        <v>74</v>
      </c>
      <c r="I193" t="str">
        <f t="shared" si="45"/>
        <v>K6SguC9</v>
      </c>
      <c r="J193" t="s">
        <v>490</v>
      </c>
      <c r="K193" t="s">
        <v>143</v>
      </c>
      <c r="L193" s="1">
        <v>0.69399999999999995</v>
      </c>
      <c r="M193">
        <v>11.6</v>
      </c>
      <c r="N193" s="1">
        <f t="shared" si="59"/>
        <v>-1.1599999999999999</v>
      </c>
      <c r="O193" t="s">
        <v>163</v>
      </c>
      <c r="P193">
        <v>0.57599999999999996</v>
      </c>
      <c r="Q193" s="1">
        <f t="shared" si="52"/>
        <v>0.11799999999999999</v>
      </c>
      <c r="R193">
        <v>12.58</v>
      </c>
      <c r="S193" s="42">
        <f t="shared" si="56"/>
        <v>-1.258</v>
      </c>
      <c r="T193" s="1">
        <f t="shared" si="57"/>
        <v>-9.8000000000000087E-2</v>
      </c>
      <c r="U193">
        <v>57.585000000000001</v>
      </c>
      <c r="V193" s="21">
        <f t="shared" si="46"/>
        <v>2603.085296625</v>
      </c>
      <c r="W193">
        <f t="shared" si="60"/>
        <v>0.2048611111111111</v>
      </c>
      <c r="X193">
        <f t="shared" si="47"/>
        <v>1.6902604720260495E-5</v>
      </c>
      <c r="Y193">
        <f t="shared" si="48"/>
        <v>4.3998921821974415E-6</v>
      </c>
      <c r="Z193" s="22">
        <f t="shared" si="53"/>
        <v>4.3998921821974415</v>
      </c>
      <c r="AA193" s="22">
        <f t="shared" si="58"/>
        <v>44.896859002014672</v>
      </c>
      <c r="AB193" s="22">
        <f>AA193/54.13582</f>
        <v>0.82933737776604599</v>
      </c>
      <c r="AC193">
        <v>33.278799999999997</v>
      </c>
      <c r="AD193" s="36">
        <v>40</v>
      </c>
      <c r="AE193" s="36">
        <v>540</v>
      </c>
      <c r="AF193">
        <f t="shared" si="49"/>
        <v>16.902604720260495</v>
      </c>
      <c r="AG193">
        <v>11.802345679012349</v>
      </c>
      <c r="AH193" t="s">
        <v>557</v>
      </c>
      <c r="AI193" t="s">
        <v>558</v>
      </c>
      <c r="AJ193" t="s">
        <v>562</v>
      </c>
      <c r="AK193" s="53">
        <v>0.3455948490031629</v>
      </c>
      <c r="AL193" s="53">
        <v>2.8125</v>
      </c>
      <c r="AM193" s="53">
        <v>1435.3249999999998</v>
      </c>
    </row>
    <row r="194" spans="1:39" hidden="1" x14ac:dyDescent="0.35">
      <c r="A194" s="2">
        <v>44747</v>
      </c>
      <c r="B194" t="s">
        <v>18</v>
      </c>
      <c r="C194" t="s">
        <v>550</v>
      </c>
      <c r="D194" t="s">
        <v>20</v>
      </c>
      <c r="E194" t="s">
        <v>21</v>
      </c>
      <c r="F194">
        <v>11</v>
      </c>
      <c r="G194" t="s">
        <v>25</v>
      </c>
      <c r="H194" t="s">
        <v>31</v>
      </c>
      <c r="I194" t="str">
        <f t="shared" ref="I194:I257" si="61">D194&amp;G194&amp;H194</f>
        <v>K6SguA8</v>
      </c>
      <c r="J194" t="s">
        <v>431</v>
      </c>
      <c r="K194" t="s">
        <v>143</v>
      </c>
      <c r="L194" s="1">
        <v>0.59599999999999997</v>
      </c>
      <c r="M194">
        <v>13.23</v>
      </c>
      <c r="N194" s="1">
        <f t="shared" si="59"/>
        <v>-1.323</v>
      </c>
      <c r="O194" t="s">
        <v>163</v>
      </c>
      <c r="P194">
        <v>0.42399999999999999</v>
      </c>
      <c r="Q194" s="1">
        <f t="shared" si="52"/>
        <v>0.17199999999999999</v>
      </c>
      <c r="R194">
        <v>17.39</v>
      </c>
      <c r="S194" s="42">
        <f t="shared" si="56"/>
        <v>-1.7390000000000001</v>
      </c>
      <c r="T194" s="1">
        <f t="shared" si="57"/>
        <v>-0.41600000000000015</v>
      </c>
      <c r="U194">
        <v>50.055</v>
      </c>
      <c r="V194" s="21">
        <f t="shared" ref="V194:V257" si="62">3.14*(U194/2)^2</f>
        <v>1966.819874625</v>
      </c>
      <c r="W194">
        <f t="shared" si="60"/>
        <v>0.40566037735849053</v>
      </c>
      <c r="X194">
        <f t="shared" ref="X194:X257" si="63">119*(10^-6)*(W194^1.231)</f>
        <v>3.9191790963836113E-5</v>
      </c>
      <c r="Y194">
        <f t="shared" ref="Y194:Y257" si="64">X194*(V194/10000)</f>
        <v>7.7083193389821356E-6</v>
      </c>
      <c r="Z194" s="22">
        <f t="shared" si="53"/>
        <v>7.7083193389821352</v>
      </c>
      <c r="AA194" s="22">
        <f t="shared" si="58"/>
        <v>18.529613795630127</v>
      </c>
      <c r="AB194" s="22">
        <f>AA194/54.13582</f>
        <v>0.34228009838273671</v>
      </c>
      <c r="AC194">
        <v>33.278799999999997</v>
      </c>
      <c r="AD194" s="36">
        <v>34.5</v>
      </c>
      <c r="AE194" s="36">
        <v>430</v>
      </c>
      <c r="AF194">
        <f t="shared" ref="AF194:AF257" si="65">X194*10^6</f>
        <v>39.191790963836112</v>
      </c>
      <c r="AG194">
        <v>11.802345679012349</v>
      </c>
      <c r="AH194" t="s">
        <v>557</v>
      </c>
      <c r="AI194" t="s">
        <v>558</v>
      </c>
      <c r="AJ194" t="s">
        <v>562</v>
      </c>
      <c r="AK194" s="53">
        <v>0.3455948490031629</v>
      </c>
      <c r="AL194" s="53">
        <v>2.8125</v>
      </c>
      <c r="AM194" s="53">
        <v>1435.3249999999998</v>
      </c>
    </row>
    <row r="195" spans="1:39" hidden="1" x14ac:dyDescent="0.35">
      <c r="A195" s="2">
        <v>44748</v>
      </c>
      <c r="B195" t="s">
        <v>18</v>
      </c>
      <c r="C195" t="s">
        <v>550</v>
      </c>
      <c r="D195" t="s">
        <v>45</v>
      </c>
      <c r="E195" t="s">
        <v>46</v>
      </c>
      <c r="F195">
        <v>5</v>
      </c>
      <c r="G195" t="s">
        <v>94</v>
      </c>
      <c r="H195" t="s">
        <v>93</v>
      </c>
      <c r="I195" t="str">
        <f t="shared" si="61"/>
        <v>L4AguH9</v>
      </c>
      <c r="J195" t="s">
        <v>410</v>
      </c>
      <c r="K195" t="s">
        <v>169</v>
      </c>
      <c r="L195" s="1">
        <v>0.58299999999999996</v>
      </c>
      <c r="M195">
        <v>17.600000000000001</v>
      </c>
      <c r="N195" s="1">
        <f t="shared" si="59"/>
        <v>-1.7600000000000002</v>
      </c>
      <c r="O195" t="s">
        <v>170</v>
      </c>
      <c r="P195">
        <v>0.44800000000000001</v>
      </c>
      <c r="Q195" s="1">
        <f t="shared" si="52"/>
        <v>0.13499999999999995</v>
      </c>
      <c r="R195">
        <v>28.75</v>
      </c>
      <c r="S195" s="42">
        <f t="shared" si="56"/>
        <v>-2.875</v>
      </c>
      <c r="T195" s="1">
        <f t="shared" si="57"/>
        <v>-1.1149999999999998</v>
      </c>
      <c r="U195">
        <v>90.2</v>
      </c>
      <c r="V195" s="21">
        <f t="shared" si="62"/>
        <v>6386.791400000001</v>
      </c>
      <c r="W195">
        <f t="shared" si="60"/>
        <v>0.30133928571428559</v>
      </c>
      <c r="X195">
        <f t="shared" si="63"/>
        <v>2.718094771635154E-5</v>
      </c>
      <c r="Y195">
        <f t="shared" si="64"/>
        <v>1.7359904311864369E-5</v>
      </c>
      <c r="Z195" s="22">
        <f t="shared" si="53"/>
        <v>17.359904311864369</v>
      </c>
      <c r="AA195" s="22">
        <f t="shared" si="58"/>
        <v>15.56942090750168</v>
      </c>
      <c r="AB195" s="22">
        <f>AA195/40.683703</f>
        <v>0.38269429180283021</v>
      </c>
      <c r="AC195">
        <v>33.4651</v>
      </c>
      <c r="AD195" s="36">
        <v>58</v>
      </c>
      <c r="AE195" s="36">
        <v>684</v>
      </c>
      <c r="AF195">
        <f t="shared" si="65"/>
        <v>27.18094771635154</v>
      </c>
      <c r="AG195" s="48">
        <v>7.6280448717948737</v>
      </c>
      <c r="AH195" t="s">
        <v>557</v>
      </c>
      <c r="AI195" t="s">
        <v>561</v>
      </c>
      <c r="AJ195" t="s">
        <v>560</v>
      </c>
      <c r="AK195">
        <v>0.36316699062884389</v>
      </c>
      <c r="AL195">
        <v>2.6599999999999997</v>
      </c>
      <c r="AM195">
        <v>1403.9625000000001</v>
      </c>
    </row>
    <row r="196" spans="1:39" hidden="1" x14ac:dyDescent="0.35">
      <c r="A196" s="2">
        <v>44748</v>
      </c>
      <c r="B196" t="s">
        <v>18</v>
      </c>
      <c r="C196" t="s">
        <v>550</v>
      </c>
      <c r="D196" t="s">
        <v>86</v>
      </c>
      <c r="E196" t="s">
        <v>46</v>
      </c>
      <c r="F196">
        <v>4</v>
      </c>
      <c r="G196" t="s">
        <v>94</v>
      </c>
      <c r="H196" t="s">
        <v>82</v>
      </c>
      <c r="I196" t="str">
        <f t="shared" si="61"/>
        <v>K5AguH7</v>
      </c>
      <c r="J196" t="s">
        <v>395</v>
      </c>
      <c r="K196" t="s">
        <v>165</v>
      </c>
      <c r="L196" s="1">
        <v>0.81899999999999995</v>
      </c>
      <c r="M196">
        <v>9.5399999999999991</v>
      </c>
      <c r="N196" s="1">
        <f t="shared" si="59"/>
        <v>-0.95399999999999996</v>
      </c>
      <c r="O196" t="s">
        <v>168</v>
      </c>
      <c r="P196">
        <v>0.63</v>
      </c>
      <c r="Q196" s="1">
        <f t="shared" si="52"/>
        <v>0.18899999999999995</v>
      </c>
      <c r="R196">
        <v>22.12</v>
      </c>
      <c r="S196" s="42">
        <f t="shared" si="56"/>
        <v>-2.2120000000000002</v>
      </c>
      <c r="T196" s="1">
        <f t="shared" si="57"/>
        <v>-1.2580000000000002</v>
      </c>
      <c r="U196">
        <v>81</v>
      </c>
      <c r="V196" s="21">
        <f t="shared" si="62"/>
        <v>5150.3850000000002</v>
      </c>
      <c r="W196">
        <f t="shared" si="60"/>
        <v>0.29999999999999993</v>
      </c>
      <c r="X196">
        <f t="shared" si="63"/>
        <v>2.7032314156222322E-5</v>
      </c>
      <c r="Y196">
        <f t="shared" si="64"/>
        <v>1.3922682534549512E-5</v>
      </c>
      <c r="Z196" s="22">
        <f t="shared" si="53"/>
        <v>13.922682534549512</v>
      </c>
      <c r="AA196" s="22">
        <f t="shared" si="58"/>
        <v>11.067315210293728</v>
      </c>
      <c r="AB196" s="22">
        <f>AA196/40.683703</f>
        <v>0.27203313352016478</v>
      </c>
      <c r="AC196">
        <v>33.4651</v>
      </c>
      <c r="AD196" s="13">
        <v>73.400000000000006</v>
      </c>
      <c r="AE196" s="13">
        <v>670</v>
      </c>
      <c r="AF196">
        <f t="shared" si="65"/>
        <v>27.032314156222323</v>
      </c>
      <c r="AG196">
        <v>10.517788461538462</v>
      </c>
      <c r="AH196" t="s">
        <v>557</v>
      </c>
      <c r="AI196" t="s">
        <v>561</v>
      </c>
      <c r="AJ196" t="s">
        <v>560</v>
      </c>
      <c r="AK196">
        <v>0.36316699062884389</v>
      </c>
      <c r="AL196">
        <v>2.6599999999999997</v>
      </c>
      <c r="AM196">
        <v>1403.9625000000001</v>
      </c>
    </row>
    <row r="197" spans="1:39" s="19" customFormat="1" hidden="1" x14ac:dyDescent="0.35">
      <c r="A197" s="2">
        <v>44748</v>
      </c>
      <c r="B197" t="s">
        <v>18</v>
      </c>
      <c r="C197" t="s">
        <v>550</v>
      </c>
      <c r="D197" t="s">
        <v>86</v>
      </c>
      <c r="E197" t="s">
        <v>46</v>
      </c>
      <c r="F197">
        <v>3</v>
      </c>
      <c r="G197" t="s">
        <v>94</v>
      </c>
      <c r="H197" t="s">
        <v>95</v>
      </c>
      <c r="I197" t="str">
        <f t="shared" si="61"/>
        <v>K5AguF10</v>
      </c>
      <c r="J197" t="s">
        <v>394</v>
      </c>
      <c r="K197" t="s">
        <v>165</v>
      </c>
      <c r="L197" s="1">
        <v>0.98099999999999998</v>
      </c>
      <c r="M197">
        <v>8.7799999999999994</v>
      </c>
      <c r="N197" s="1">
        <f t="shared" si="59"/>
        <v>-0.87799999999999989</v>
      </c>
      <c r="O197" t="s">
        <v>168</v>
      </c>
      <c r="P197">
        <v>0.79900000000000004</v>
      </c>
      <c r="Q197" s="1">
        <f t="shared" si="52"/>
        <v>0.18199999999999994</v>
      </c>
      <c r="R197">
        <v>19.16</v>
      </c>
      <c r="S197" s="42">
        <f t="shared" si="56"/>
        <v>-1.9159999999999999</v>
      </c>
      <c r="T197" s="1">
        <f t="shared" si="57"/>
        <v>-1.038</v>
      </c>
      <c r="U197">
        <v>79.349999999999994</v>
      </c>
      <c r="V197" s="21">
        <f t="shared" si="62"/>
        <v>4942.6916624999994</v>
      </c>
      <c r="W197">
        <f t="shared" si="60"/>
        <v>0.22778473091364196</v>
      </c>
      <c r="X197">
        <f t="shared" si="63"/>
        <v>1.9260153970733297E-5</v>
      </c>
      <c r="Y197">
        <f t="shared" si="64"/>
        <v>9.5197002449609726E-6</v>
      </c>
      <c r="Z197" s="22">
        <f t="shared" si="53"/>
        <v>9.5197002449609727</v>
      </c>
      <c r="AA197" s="22">
        <f t="shared" si="58"/>
        <v>9.1711948410028636</v>
      </c>
      <c r="AB197" s="22">
        <f>AA197/40.683703</f>
        <v>0.22542674743749022</v>
      </c>
      <c r="AC197">
        <v>33.4651</v>
      </c>
      <c r="AD197" s="13">
        <v>63.2</v>
      </c>
      <c r="AE197" s="13">
        <v>602</v>
      </c>
      <c r="AF197">
        <f t="shared" si="65"/>
        <v>19.260153970733295</v>
      </c>
      <c r="AG197">
        <v>10.517788461538462</v>
      </c>
      <c r="AH197" t="s">
        <v>557</v>
      </c>
      <c r="AI197" t="s">
        <v>561</v>
      </c>
      <c r="AJ197" t="s">
        <v>560</v>
      </c>
      <c r="AK197">
        <v>0.36316699062884389</v>
      </c>
      <c r="AL197">
        <v>2.6599999999999997</v>
      </c>
      <c r="AM197">
        <v>1403.9625000000001</v>
      </c>
    </row>
    <row r="198" spans="1:39" hidden="1" x14ac:dyDescent="0.35">
      <c r="A198" s="2">
        <v>44748</v>
      </c>
      <c r="B198" t="s">
        <v>18</v>
      </c>
      <c r="C198" t="s">
        <v>550</v>
      </c>
      <c r="D198" t="s">
        <v>45</v>
      </c>
      <c r="E198" t="s">
        <v>46</v>
      </c>
      <c r="F198">
        <v>9</v>
      </c>
      <c r="G198" t="s">
        <v>94</v>
      </c>
      <c r="H198" t="s">
        <v>36</v>
      </c>
      <c r="I198" t="str">
        <f t="shared" si="61"/>
        <v>L4AguI4</v>
      </c>
      <c r="J198" t="s">
        <v>491</v>
      </c>
      <c r="K198" t="s">
        <v>171</v>
      </c>
      <c r="L198" s="1">
        <v>0.90700000000000003</v>
      </c>
      <c r="M198">
        <v>6.69</v>
      </c>
      <c r="N198" s="1">
        <f t="shared" si="59"/>
        <v>-0.66900000000000004</v>
      </c>
      <c r="O198" t="s">
        <v>112</v>
      </c>
      <c r="P198">
        <v>0.92100000000000004</v>
      </c>
      <c r="Q198" s="1">
        <f t="shared" si="52"/>
        <v>-1.4000000000000012E-2</v>
      </c>
      <c r="R198">
        <v>22.45</v>
      </c>
      <c r="S198" s="42">
        <f t="shared" si="56"/>
        <v>-2.2450000000000001</v>
      </c>
      <c r="T198" s="1">
        <f t="shared" si="57"/>
        <v>-1.5760000000000001</v>
      </c>
      <c r="U198">
        <v>37.450000000000003</v>
      </c>
      <c r="V198" s="21">
        <f t="shared" si="62"/>
        <v>1100.9644625000003</v>
      </c>
      <c r="W198">
        <f>(P198-L198)/L198</f>
        <v>1.5435501653803762E-2</v>
      </c>
      <c r="X198">
        <f t="shared" si="63"/>
        <v>7.0083535564642723E-7</v>
      </c>
      <c r="Y198">
        <f t="shared" si="64"/>
        <v>7.7159482063026528E-8</v>
      </c>
      <c r="Z198" s="22">
        <f t="shared" si="53"/>
        <v>7.715948206302653E-2</v>
      </c>
      <c r="AA198" s="22">
        <f t="shared" si="58"/>
        <v>4.8959062222732566E-2</v>
      </c>
      <c r="AB198" s="22">
        <f>AA198/40.683703</f>
        <v>1.2034072272804805E-3</v>
      </c>
      <c r="AC198">
        <v>33.4651</v>
      </c>
      <c r="AD198" s="36">
        <v>30</v>
      </c>
      <c r="AE198" s="36">
        <v>350</v>
      </c>
      <c r="AF198">
        <f t="shared" si="65"/>
        <v>0.70083535564642718</v>
      </c>
      <c r="AG198" s="48">
        <v>7.6280448717948737</v>
      </c>
      <c r="AH198" t="s">
        <v>557</v>
      </c>
      <c r="AI198" t="s">
        <v>561</v>
      </c>
      <c r="AJ198" t="s">
        <v>560</v>
      </c>
      <c r="AK198">
        <v>0.36316699062884389</v>
      </c>
      <c r="AL198">
        <v>2.6599999999999997</v>
      </c>
      <c r="AM198">
        <v>1403.9625000000001</v>
      </c>
    </row>
    <row r="199" spans="1:39" hidden="1" x14ac:dyDescent="0.35">
      <c r="A199" s="2">
        <v>44748</v>
      </c>
      <c r="B199" t="s">
        <v>18</v>
      </c>
      <c r="C199" t="s">
        <v>550</v>
      </c>
      <c r="D199" t="s">
        <v>45</v>
      </c>
      <c r="E199" t="s">
        <v>46</v>
      </c>
      <c r="F199">
        <v>4</v>
      </c>
      <c r="G199" t="s">
        <v>39</v>
      </c>
      <c r="H199" t="s">
        <v>40</v>
      </c>
      <c r="I199" t="str">
        <f t="shared" si="61"/>
        <v>L4BbrG4</v>
      </c>
      <c r="J199" t="s">
        <v>492</v>
      </c>
      <c r="K199" t="s">
        <v>169</v>
      </c>
      <c r="L199" s="1">
        <v>0.58899999999999997</v>
      </c>
      <c r="M199">
        <v>15.31</v>
      </c>
      <c r="N199" s="1">
        <f t="shared" si="59"/>
        <v>-1.5310000000000001</v>
      </c>
      <c r="O199" t="s">
        <v>170</v>
      </c>
      <c r="P199">
        <v>0.49199999999999999</v>
      </c>
      <c r="Q199" s="1">
        <f t="shared" si="52"/>
        <v>9.6999999999999975E-2</v>
      </c>
      <c r="R199">
        <v>13.34</v>
      </c>
      <c r="S199" s="42">
        <f t="shared" si="56"/>
        <v>-1.3340000000000001</v>
      </c>
      <c r="T199" s="1">
        <f t="shared" si="57"/>
        <v>0.19700000000000006</v>
      </c>
      <c r="U199">
        <v>51</v>
      </c>
      <c r="V199" s="21">
        <f t="shared" si="62"/>
        <v>2041.7850000000001</v>
      </c>
      <c r="W199">
        <f t="shared" ref="W199:W212" si="66">(L199-P199)/P199</f>
        <v>0.19715447154471541</v>
      </c>
      <c r="X199">
        <f t="shared" si="63"/>
        <v>1.6123299627223888E-5</v>
      </c>
      <c r="Y199">
        <f t="shared" si="64"/>
        <v>3.292031132937133E-6</v>
      </c>
      <c r="Z199" s="22">
        <f t="shared" si="53"/>
        <v>3.292031132937133</v>
      </c>
      <c r="AA199" s="22">
        <f t="shared" si="58"/>
        <v>16.710817933691025</v>
      </c>
      <c r="AB199" s="22">
        <f>AA199/81.463512</f>
        <v>0.20513254981802193</v>
      </c>
      <c r="AC199">
        <v>33.4651</v>
      </c>
      <c r="AD199" s="36">
        <v>32.1</v>
      </c>
      <c r="AE199" s="36">
        <v>370</v>
      </c>
      <c r="AF199">
        <f t="shared" si="65"/>
        <v>16.12329962722389</v>
      </c>
      <c r="AG199" s="48">
        <v>7.6280448717948737</v>
      </c>
      <c r="AH199" t="s">
        <v>559</v>
      </c>
      <c r="AI199" t="s">
        <v>558</v>
      </c>
      <c r="AJ199" t="s">
        <v>560</v>
      </c>
      <c r="AK199">
        <v>0.36316699062884389</v>
      </c>
      <c r="AL199">
        <v>2.6599999999999997</v>
      </c>
      <c r="AM199">
        <v>1403.9625000000001</v>
      </c>
    </row>
    <row r="200" spans="1:39" hidden="1" x14ac:dyDescent="0.35">
      <c r="A200" s="2">
        <v>44748</v>
      </c>
      <c r="B200" t="s">
        <v>18</v>
      </c>
      <c r="C200" t="s">
        <v>550</v>
      </c>
      <c r="D200" t="s">
        <v>86</v>
      </c>
      <c r="E200" t="s">
        <v>46</v>
      </c>
      <c r="F200">
        <v>2</v>
      </c>
      <c r="G200" t="s">
        <v>28</v>
      </c>
      <c r="H200" t="s">
        <v>75</v>
      </c>
      <c r="I200" t="str">
        <f t="shared" si="61"/>
        <v>K5DtoJ7</v>
      </c>
      <c r="J200" t="s">
        <v>399</v>
      </c>
      <c r="K200" t="s">
        <v>165</v>
      </c>
      <c r="L200" s="1">
        <v>0.746</v>
      </c>
      <c r="M200">
        <v>32.14</v>
      </c>
      <c r="N200" s="1">
        <f t="shared" si="59"/>
        <v>-3.214</v>
      </c>
      <c r="O200" t="s">
        <v>168</v>
      </c>
      <c r="P200">
        <v>0.63600000000000001</v>
      </c>
      <c r="Q200" s="1">
        <f t="shared" si="52"/>
        <v>0.10999999999999999</v>
      </c>
      <c r="R200">
        <v>34.56</v>
      </c>
      <c r="S200" s="42">
        <f t="shared" si="56"/>
        <v>-3.4560000000000004</v>
      </c>
      <c r="T200" s="1">
        <f t="shared" si="57"/>
        <v>-0.24200000000000044</v>
      </c>
      <c r="U200">
        <v>77.900000000000006</v>
      </c>
      <c r="V200" s="21">
        <f t="shared" si="62"/>
        <v>4763.7018500000004</v>
      </c>
      <c r="W200">
        <f t="shared" si="66"/>
        <v>0.17295597484276728</v>
      </c>
      <c r="X200">
        <f t="shared" si="63"/>
        <v>1.3722892064127716E-5</v>
      </c>
      <c r="Y200">
        <f t="shared" si="64"/>
        <v>6.5371766313235525E-6</v>
      </c>
      <c r="Z200" s="22">
        <f t="shared" si="53"/>
        <v>6.5371766313235522</v>
      </c>
      <c r="AA200" s="22">
        <f t="shared" si="58"/>
        <v>27.013126575717109</v>
      </c>
      <c r="AB200" s="22">
        <f>AA200/117.339</f>
        <v>0.23021439227978002</v>
      </c>
      <c r="AC200">
        <v>33.4651</v>
      </c>
      <c r="AD200" s="13">
        <v>74.8</v>
      </c>
      <c r="AE200" s="13">
        <v>661</v>
      </c>
      <c r="AF200">
        <f t="shared" si="65"/>
        <v>13.722892064127716</v>
      </c>
      <c r="AG200">
        <v>10.517788461538462</v>
      </c>
      <c r="AH200" t="s">
        <v>559</v>
      </c>
      <c r="AI200" t="s">
        <v>561</v>
      </c>
      <c r="AJ200" t="s">
        <v>560</v>
      </c>
      <c r="AK200">
        <v>0.36316699062884389</v>
      </c>
      <c r="AL200">
        <v>2.6599999999999997</v>
      </c>
      <c r="AM200">
        <v>1403.9625000000001</v>
      </c>
    </row>
    <row r="201" spans="1:39" hidden="1" x14ac:dyDescent="0.35">
      <c r="A201" s="2">
        <v>44748</v>
      </c>
      <c r="B201" t="s">
        <v>18</v>
      </c>
      <c r="C201" t="s">
        <v>550</v>
      </c>
      <c r="D201" t="s">
        <v>45</v>
      </c>
      <c r="E201" t="s">
        <v>46</v>
      </c>
      <c r="F201">
        <v>3</v>
      </c>
      <c r="G201" t="s">
        <v>28</v>
      </c>
      <c r="H201" t="s">
        <v>47</v>
      </c>
      <c r="I201" t="str">
        <f t="shared" si="61"/>
        <v>L4DtoA1</v>
      </c>
      <c r="J201" t="s">
        <v>433</v>
      </c>
      <c r="K201" t="s">
        <v>169</v>
      </c>
      <c r="L201" s="1">
        <v>1.1120000000000001</v>
      </c>
      <c r="M201">
        <v>8.74</v>
      </c>
      <c r="N201" s="1">
        <f t="shared" si="59"/>
        <v>-0.874</v>
      </c>
      <c r="O201" t="s">
        <v>170</v>
      </c>
      <c r="P201">
        <v>0.94</v>
      </c>
      <c r="Q201" s="1">
        <f t="shared" si="52"/>
        <v>0.17200000000000015</v>
      </c>
      <c r="R201">
        <v>3.87</v>
      </c>
      <c r="S201" s="42">
        <f t="shared" si="56"/>
        <v>-0.38700000000000001</v>
      </c>
      <c r="T201" s="1">
        <f t="shared" si="57"/>
        <v>0.48699999999999999</v>
      </c>
      <c r="U201">
        <v>52.65</v>
      </c>
      <c r="V201" s="21">
        <f t="shared" si="62"/>
        <v>2176.0376624999999</v>
      </c>
      <c r="W201">
        <f t="shared" si="66"/>
        <v>0.1829787234042555</v>
      </c>
      <c r="X201">
        <f t="shared" si="63"/>
        <v>1.4708286870274375E-5</v>
      </c>
      <c r="Y201">
        <f t="shared" si="64"/>
        <v>3.200578618057129E-6</v>
      </c>
      <c r="Z201" s="22">
        <f t="shared" si="53"/>
        <v>3.2005786180571292</v>
      </c>
      <c r="AA201" s="22">
        <f t="shared" si="58"/>
        <v>6.5720300165444137</v>
      </c>
      <c r="AB201" s="22">
        <f>AA201/117.339</f>
        <v>5.6008914483201777E-2</v>
      </c>
      <c r="AC201">
        <v>33.4651</v>
      </c>
      <c r="AD201" s="36">
        <v>33.200000000000003</v>
      </c>
      <c r="AE201" s="36">
        <v>460</v>
      </c>
      <c r="AF201">
        <f t="shared" si="65"/>
        <v>14.708286870274376</v>
      </c>
      <c r="AG201" s="48">
        <v>7.6280448717948737</v>
      </c>
      <c r="AH201" t="s">
        <v>559</v>
      </c>
      <c r="AI201" t="s">
        <v>561</v>
      </c>
      <c r="AJ201" t="s">
        <v>560</v>
      </c>
      <c r="AK201">
        <v>0.36316699062884389</v>
      </c>
      <c r="AL201">
        <v>2.6599999999999997</v>
      </c>
      <c r="AM201">
        <v>1403.9625000000001</v>
      </c>
    </row>
    <row r="202" spans="1:39" hidden="1" x14ac:dyDescent="0.35">
      <c r="A202" s="2">
        <v>44748</v>
      </c>
      <c r="B202" t="s">
        <v>18</v>
      </c>
      <c r="C202" t="s">
        <v>550</v>
      </c>
      <c r="D202" t="s">
        <v>45</v>
      </c>
      <c r="E202" t="s">
        <v>46</v>
      </c>
      <c r="F202">
        <v>14</v>
      </c>
      <c r="G202" t="s">
        <v>28</v>
      </c>
      <c r="H202" t="s">
        <v>68</v>
      </c>
      <c r="I202" t="str">
        <f t="shared" si="61"/>
        <v>L4DtoG6</v>
      </c>
      <c r="J202" t="s">
        <v>413</v>
      </c>
      <c r="K202" t="s">
        <v>171</v>
      </c>
      <c r="L202" s="1">
        <v>0.95099999999999996</v>
      </c>
      <c r="M202">
        <v>21.39</v>
      </c>
      <c r="N202" s="1">
        <f t="shared" si="59"/>
        <v>-2.1390000000000002</v>
      </c>
      <c r="O202" t="s">
        <v>112</v>
      </c>
      <c r="P202">
        <v>0.78100000000000003</v>
      </c>
      <c r="Q202" s="1">
        <f t="shared" si="52"/>
        <v>0.16999999999999993</v>
      </c>
      <c r="R202">
        <v>33.21</v>
      </c>
      <c r="S202" s="42">
        <f t="shared" si="56"/>
        <v>-3.3210000000000002</v>
      </c>
      <c r="T202" s="1">
        <f t="shared" si="57"/>
        <v>-1.1819999999999999</v>
      </c>
      <c r="U202">
        <v>56.05</v>
      </c>
      <c r="V202" s="21">
        <f t="shared" si="62"/>
        <v>2466.1579624999995</v>
      </c>
      <c r="W202">
        <f t="shared" si="66"/>
        <v>0.21766965428937249</v>
      </c>
      <c r="X202">
        <f t="shared" si="63"/>
        <v>1.8212776616217388E-5</v>
      </c>
      <c r="Y202">
        <f t="shared" si="64"/>
        <v>4.4915584071318304E-6</v>
      </c>
      <c r="Z202" s="22">
        <f t="shared" si="53"/>
        <v>4.4915584071318309</v>
      </c>
      <c r="AA202" s="22">
        <f t="shared" si="58"/>
        <v>3.7999648114482496</v>
      </c>
      <c r="AB202" s="22">
        <f>AA202/117.339</f>
        <v>3.2384499709800237E-2</v>
      </c>
      <c r="AC202">
        <v>33.4651</v>
      </c>
      <c r="AD202" s="36">
        <v>42.8</v>
      </c>
      <c r="AE202" s="36">
        <v>570</v>
      </c>
      <c r="AF202">
        <f t="shared" si="65"/>
        <v>18.212776616217386</v>
      </c>
      <c r="AG202" s="48">
        <v>7.6280448717948737</v>
      </c>
      <c r="AH202" t="s">
        <v>559</v>
      </c>
      <c r="AI202" t="s">
        <v>561</v>
      </c>
      <c r="AJ202" t="s">
        <v>560</v>
      </c>
      <c r="AK202">
        <v>0.36316699062884389</v>
      </c>
      <c r="AL202">
        <v>2.6599999999999997</v>
      </c>
      <c r="AM202">
        <v>1403.9625000000001</v>
      </c>
    </row>
    <row r="203" spans="1:39" hidden="1" x14ac:dyDescent="0.35">
      <c r="A203" s="2">
        <v>44748</v>
      </c>
      <c r="B203" t="s">
        <v>18</v>
      </c>
      <c r="C203" t="s">
        <v>550</v>
      </c>
      <c r="D203" t="s">
        <v>45</v>
      </c>
      <c r="E203" t="s">
        <v>46</v>
      </c>
      <c r="F203">
        <v>11</v>
      </c>
      <c r="G203" t="s">
        <v>22</v>
      </c>
      <c r="H203" t="s">
        <v>55</v>
      </c>
      <c r="I203" t="str">
        <f t="shared" si="61"/>
        <v>L4FsaI1</v>
      </c>
      <c r="J203" t="s">
        <v>435</v>
      </c>
      <c r="K203" t="s">
        <v>171</v>
      </c>
      <c r="L203" s="1">
        <v>0.78800000000000003</v>
      </c>
      <c r="M203">
        <v>14.53</v>
      </c>
      <c r="N203" s="1">
        <f t="shared" si="59"/>
        <v>-1.4529999999999998</v>
      </c>
      <c r="O203" t="s">
        <v>112</v>
      </c>
      <c r="P203">
        <v>0.60299999999999998</v>
      </c>
      <c r="Q203" s="1">
        <f t="shared" si="52"/>
        <v>0.18500000000000005</v>
      </c>
      <c r="R203">
        <v>23.26</v>
      </c>
      <c r="S203" s="42">
        <f t="shared" si="56"/>
        <v>-2.3260000000000001</v>
      </c>
      <c r="T203" s="1">
        <f t="shared" si="57"/>
        <v>-0.87300000000000022</v>
      </c>
      <c r="U203">
        <v>36.4</v>
      </c>
      <c r="V203" s="21">
        <f t="shared" si="62"/>
        <v>1040.0935999999999</v>
      </c>
      <c r="W203">
        <f t="shared" si="66"/>
        <v>0.30679933665008302</v>
      </c>
      <c r="X203">
        <f t="shared" si="63"/>
        <v>2.7788477173551485E-5</v>
      </c>
      <c r="Y203">
        <f t="shared" si="64"/>
        <v>2.8902617261956989E-6</v>
      </c>
      <c r="Z203" s="22">
        <f t="shared" si="53"/>
        <v>2.8902617261956989</v>
      </c>
      <c r="AA203" s="22">
        <f t="shared" si="58"/>
        <v>3.310723626799196</v>
      </c>
      <c r="AB203" s="22">
        <f>AA203/3.73178</f>
        <v>0.88717009759396215</v>
      </c>
      <c r="AC203">
        <v>33.4651</v>
      </c>
      <c r="AD203" s="36">
        <v>20.3</v>
      </c>
      <c r="AE203" s="36">
        <v>310</v>
      </c>
      <c r="AF203">
        <f t="shared" si="65"/>
        <v>27.788477173551485</v>
      </c>
      <c r="AG203" s="48">
        <v>7.6280448717948737</v>
      </c>
      <c r="AH203" t="s">
        <v>557</v>
      </c>
      <c r="AI203" t="s">
        <v>558</v>
      </c>
      <c r="AJ203" t="s">
        <v>562</v>
      </c>
      <c r="AK203">
        <v>0.36316699062884389</v>
      </c>
      <c r="AL203">
        <v>2.6599999999999997</v>
      </c>
      <c r="AM203">
        <v>1403.9625000000001</v>
      </c>
    </row>
    <row r="204" spans="1:39" hidden="1" x14ac:dyDescent="0.35">
      <c r="A204" s="2">
        <v>44748</v>
      </c>
      <c r="B204" t="s">
        <v>18</v>
      </c>
      <c r="C204" t="s">
        <v>550</v>
      </c>
      <c r="D204" t="s">
        <v>45</v>
      </c>
      <c r="E204" t="s">
        <v>46</v>
      </c>
      <c r="F204">
        <v>8</v>
      </c>
      <c r="G204" t="s">
        <v>22</v>
      </c>
      <c r="H204" t="s">
        <v>44</v>
      </c>
      <c r="I204" t="str">
        <f t="shared" si="61"/>
        <v>L4FsaD10</v>
      </c>
      <c r="J204" t="s">
        <v>434</v>
      </c>
      <c r="K204" t="s">
        <v>169</v>
      </c>
      <c r="L204" s="1">
        <v>0.76100000000000001</v>
      </c>
      <c r="M204">
        <v>24.37</v>
      </c>
      <c r="N204" s="1">
        <f t="shared" si="59"/>
        <v>-2.4370000000000003</v>
      </c>
      <c r="O204" t="s">
        <v>170</v>
      </c>
      <c r="P204">
        <v>0.71499999999999997</v>
      </c>
      <c r="Q204" s="1">
        <f t="shared" si="52"/>
        <v>4.6000000000000041E-2</v>
      </c>
      <c r="R204">
        <v>30.45</v>
      </c>
      <c r="S204" s="42">
        <f t="shared" si="56"/>
        <v>-3.0449999999999999</v>
      </c>
      <c r="T204" s="1">
        <f t="shared" si="57"/>
        <v>-0.60799999999999965</v>
      </c>
      <c r="U204">
        <v>28.85</v>
      </c>
      <c r="V204" s="21">
        <f t="shared" si="62"/>
        <v>653.37316250000015</v>
      </c>
      <c r="W204">
        <f t="shared" si="66"/>
        <v>6.43356643356644E-2</v>
      </c>
      <c r="X204">
        <f t="shared" si="63"/>
        <v>4.0621047155465403E-6</v>
      </c>
      <c r="Y204">
        <f t="shared" si="64"/>
        <v>2.6540702044028067E-7</v>
      </c>
      <c r="Z204" s="22">
        <f t="shared" si="53"/>
        <v>0.26540702044028069</v>
      </c>
      <c r="AA204" s="22">
        <f t="shared" si="58"/>
        <v>0.43652470467151455</v>
      </c>
      <c r="AB204" s="22">
        <f>AA204/3.73178</f>
        <v>0.11697493010614628</v>
      </c>
      <c r="AC204">
        <v>33.4651</v>
      </c>
      <c r="AD204" s="36">
        <v>13.9</v>
      </c>
      <c r="AE204" s="36">
        <v>342</v>
      </c>
      <c r="AF204">
        <f t="shared" si="65"/>
        <v>4.06210471554654</v>
      </c>
      <c r="AG204" s="48">
        <v>7.6280448717948737</v>
      </c>
      <c r="AH204" t="s">
        <v>557</v>
      </c>
      <c r="AI204" t="s">
        <v>558</v>
      </c>
      <c r="AJ204" t="s">
        <v>562</v>
      </c>
      <c r="AK204">
        <v>0.36316699062884389</v>
      </c>
      <c r="AL204">
        <v>2.6599999999999997</v>
      </c>
      <c r="AM204">
        <v>1403.9625000000001</v>
      </c>
    </row>
    <row r="205" spans="1:39" hidden="1" x14ac:dyDescent="0.35">
      <c r="A205" s="2">
        <v>44748</v>
      </c>
      <c r="B205" t="s">
        <v>18</v>
      </c>
      <c r="C205" t="s">
        <v>550</v>
      </c>
      <c r="D205" t="s">
        <v>86</v>
      </c>
      <c r="E205" t="s">
        <v>46</v>
      </c>
      <c r="F205">
        <v>6</v>
      </c>
      <c r="G205" t="s">
        <v>41</v>
      </c>
      <c r="H205" t="s">
        <v>52</v>
      </c>
      <c r="I205" t="str">
        <f t="shared" si="61"/>
        <v>K5MluF9</v>
      </c>
      <c r="J205" t="s">
        <v>403</v>
      </c>
      <c r="K205" t="s">
        <v>165</v>
      </c>
      <c r="L205" s="1">
        <v>0.70399999999999996</v>
      </c>
      <c r="M205">
        <v>13.51</v>
      </c>
      <c r="N205" s="1">
        <f t="shared" si="59"/>
        <v>-1.351</v>
      </c>
      <c r="O205" t="s">
        <v>168</v>
      </c>
      <c r="P205">
        <v>0.52400000000000002</v>
      </c>
      <c r="Q205" s="1">
        <f t="shared" si="52"/>
        <v>0.17999999999999994</v>
      </c>
      <c r="R205">
        <v>11.64</v>
      </c>
      <c r="S205" s="42">
        <f t="shared" si="56"/>
        <v>-1.1640000000000001</v>
      </c>
      <c r="T205" s="1">
        <f t="shared" si="57"/>
        <v>0.18699999999999983</v>
      </c>
      <c r="U205">
        <v>117.25</v>
      </c>
      <c r="V205" s="21">
        <f t="shared" si="62"/>
        <v>10791.836562500001</v>
      </c>
      <c r="W205">
        <f t="shared" si="66"/>
        <v>0.34351145038167924</v>
      </c>
      <c r="X205">
        <f t="shared" si="63"/>
        <v>3.1936741339902356E-5</v>
      </c>
      <c r="Y205">
        <f t="shared" si="64"/>
        <v>3.4465609287906352E-5</v>
      </c>
      <c r="Z205" s="22">
        <f t="shared" si="53"/>
        <v>34.465609287906354</v>
      </c>
      <c r="AA205" s="22">
        <f t="shared" si="58"/>
        <v>184.30807105832292</v>
      </c>
      <c r="AB205" s="22">
        <v>1</v>
      </c>
      <c r="AC205">
        <v>33.4651</v>
      </c>
      <c r="AD205" s="13">
        <v>99.7</v>
      </c>
      <c r="AE205" s="13">
        <v>730</v>
      </c>
      <c r="AF205">
        <f t="shared" si="65"/>
        <v>31.936741339902355</v>
      </c>
      <c r="AG205">
        <v>10.517788461538462</v>
      </c>
      <c r="AH205" t="s">
        <v>559</v>
      </c>
      <c r="AI205" t="s">
        <v>558</v>
      </c>
      <c r="AJ205" t="s">
        <v>562</v>
      </c>
      <c r="AK205">
        <v>0.36316699062884389</v>
      </c>
      <c r="AL205">
        <v>2.6599999999999997</v>
      </c>
      <c r="AM205">
        <v>1403.9625000000001</v>
      </c>
    </row>
    <row r="206" spans="1:39" hidden="1" x14ac:dyDescent="0.35">
      <c r="A206" s="2">
        <v>44748</v>
      </c>
      <c r="B206" t="s">
        <v>18</v>
      </c>
      <c r="C206" t="s">
        <v>550</v>
      </c>
      <c r="D206" t="s">
        <v>45</v>
      </c>
      <c r="E206" t="s">
        <v>46</v>
      </c>
      <c r="F206">
        <v>12</v>
      </c>
      <c r="G206" t="s">
        <v>41</v>
      </c>
      <c r="H206" t="s">
        <v>108</v>
      </c>
      <c r="I206" t="str">
        <f t="shared" si="61"/>
        <v>L4MluE5</v>
      </c>
      <c r="J206" t="s">
        <v>415</v>
      </c>
      <c r="K206" t="s">
        <v>171</v>
      </c>
      <c r="L206" s="1">
        <v>0.75600000000000001</v>
      </c>
      <c r="M206">
        <v>15.64</v>
      </c>
      <c r="N206" s="1">
        <f t="shared" si="59"/>
        <v>-1.5640000000000001</v>
      </c>
      <c r="O206" t="s">
        <v>112</v>
      </c>
      <c r="P206">
        <v>0.58699999999999997</v>
      </c>
      <c r="Q206" s="1">
        <f t="shared" si="52"/>
        <v>0.16900000000000004</v>
      </c>
      <c r="R206">
        <v>18.32</v>
      </c>
      <c r="S206" s="42">
        <f t="shared" si="56"/>
        <v>-1.8320000000000001</v>
      </c>
      <c r="T206" s="1">
        <f t="shared" si="57"/>
        <v>-0.26800000000000002</v>
      </c>
      <c r="U206">
        <v>93.65</v>
      </c>
      <c r="V206" s="21">
        <f t="shared" si="62"/>
        <v>6884.7031625000009</v>
      </c>
      <c r="W206">
        <f t="shared" si="66"/>
        <v>0.28790459965928455</v>
      </c>
      <c r="X206">
        <f t="shared" si="63"/>
        <v>2.5696974416167819E-5</v>
      </c>
      <c r="Y206">
        <f t="shared" si="64"/>
        <v>1.7691604102967222E-5</v>
      </c>
      <c r="Z206" s="22">
        <f t="shared" si="53"/>
        <v>17.691604102967222</v>
      </c>
      <c r="AA206" s="22">
        <f t="shared" si="58"/>
        <v>66.013448145400076</v>
      </c>
      <c r="AB206" s="22">
        <f>AA206/184.3081</f>
        <v>0.35816900150020581</v>
      </c>
      <c r="AC206">
        <v>33.4651</v>
      </c>
      <c r="AD206" s="36">
        <v>80</v>
      </c>
      <c r="AE206" s="36">
        <v>710</v>
      </c>
      <c r="AF206">
        <f t="shared" si="65"/>
        <v>25.696974416167819</v>
      </c>
      <c r="AG206" s="48">
        <v>7.6280448717948737</v>
      </c>
      <c r="AH206" t="s">
        <v>559</v>
      </c>
      <c r="AI206" t="s">
        <v>558</v>
      </c>
      <c r="AJ206" t="s">
        <v>562</v>
      </c>
      <c r="AK206">
        <v>0.36316699062884389</v>
      </c>
      <c r="AL206">
        <v>2.6599999999999997</v>
      </c>
      <c r="AM206">
        <v>1403.9625000000001</v>
      </c>
    </row>
    <row r="207" spans="1:39" hidden="1" x14ac:dyDescent="0.35">
      <c r="A207" s="2">
        <v>44748</v>
      </c>
      <c r="B207" t="s">
        <v>18</v>
      </c>
      <c r="C207" t="s">
        <v>550</v>
      </c>
      <c r="D207" t="s">
        <v>45</v>
      </c>
      <c r="E207" t="s">
        <v>46</v>
      </c>
      <c r="F207">
        <v>13</v>
      </c>
      <c r="G207" t="s">
        <v>41</v>
      </c>
      <c r="H207" t="s">
        <v>104</v>
      </c>
      <c r="I207" t="str">
        <f t="shared" si="61"/>
        <v>L4MluE8</v>
      </c>
      <c r="J207" t="s">
        <v>416</v>
      </c>
      <c r="K207" t="s">
        <v>171</v>
      </c>
      <c r="L207" s="1">
        <v>0.85799999999999998</v>
      </c>
      <c r="M207">
        <v>21.63</v>
      </c>
      <c r="N207" s="1">
        <f t="shared" si="59"/>
        <v>-2.1629999999999998</v>
      </c>
      <c r="O207" t="s">
        <v>112</v>
      </c>
      <c r="P207">
        <v>0.629</v>
      </c>
      <c r="Q207" s="1">
        <f t="shared" si="52"/>
        <v>0.22899999999999998</v>
      </c>
      <c r="R207">
        <v>31.23</v>
      </c>
      <c r="S207" s="42">
        <f t="shared" si="56"/>
        <v>-3.1230000000000002</v>
      </c>
      <c r="T207" s="1">
        <f t="shared" si="57"/>
        <v>-0.96000000000000041</v>
      </c>
      <c r="U207">
        <v>107.6</v>
      </c>
      <c r="V207" s="21">
        <f t="shared" si="62"/>
        <v>9088.5415999999987</v>
      </c>
      <c r="W207">
        <f t="shared" si="66"/>
        <v>0.36406995230524641</v>
      </c>
      <c r="X207">
        <f t="shared" si="63"/>
        <v>3.4305637610514698E-5</v>
      </c>
      <c r="Y207">
        <f t="shared" si="64"/>
        <v>3.1178821453768741E-5</v>
      </c>
      <c r="Z207" s="22">
        <f t="shared" si="53"/>
        <v>31.178821453768741</v>
      </c>
      <c r="AA207" s="22">
        <f t="shared" si="58"/>
        <v>32.477939014342425</v>
      </c>
      <c r="AB207" s="22">
        <f>AA207/184.3081</f>
        <v>0.17621547297347445</v>
      </c>
      <c r="AC207">
        <v>33.4651</v>
      </c>
      <c r="AD207" s="36">
        <v>94</v>
      </c>
      <c r="AE207" s="36">
        <v>800</v>
      </c>
      <c r="AF207">
        <f t="shared" si="65"/>
        <v>34.305637610514701</v>
      </c>
      <c r="AG207" s="48">
        <v>7.6280448717948737</v>
      </c>
      <c r="AH207" t="s">
        <v>559</v>
      </c>
      <c r="AI207" t="s">
        <v>558</v>
      </c>
      <c r="AJ207" t="s">
        <v>562</v>
      </c>
      <c r="AK207">
        <v>0.36316699062884389</v>
      </c>
      <c r="AL207">
        <v>2.6599999999999997</v>
      </c>
      <c r="AM207">
        <v>1403.9625000000001</v>
      </c>
    </row>
    <row r="208" spans="1:39" hidden="1" x14ac:dyDescent="0.35">
      <c r="A208" s="2">
        <v>44748</v>
      </c>
      <c r="B208" t="s">
        <v>18</v>
      </c>
      <c r="C208" t="s">
        <v>550</v>
      </c>
      <c r="D208" t="s">
        <v>45</v>
      </c>
      <c r="E208" t="s">
        <v>46</v>
      </c>
      <c r="F208">
        <v>1</v>
      </c>
      <c r="G208" t="s">
        <v>29</v>
      </c>
      <c r="H208" t="s">
        <v>54</v>
      </c>
      <c r="I208" t="str">
        <f t="shared" si="61"/>
        <v>L4PafA6</v>
      </c>
      <c r="J208" t="s">
        <v>436</v>
      </c>
      <c r="K208" t="s">
        <v>169</v>
      </c>
      <c r="L208" s="1">
        <v>0.70799999999999996</v>
      </c>
      <c r="M208">
        <v>15.64</v>
      </c>
      <c r="N208" s="1">
        <f t="shared" si="59"/>
        <v>-1.5640000000000001</v>
      </c>
      <c r="O208" t="s">
        <v>170</v>
      </c>
      <c r="P208">
        <v>0.53800000000000003</v>
      </c>
      <c r="Q208" s="1">
        <f t="shared" si="52"/>
        <v>0.16999999999999993</v>
      </c>
      <c r="R208">
        <v>31.73</v>
      </c>
      <c r="S208" s="42">
        <f t="shared" si="56"/>
        <v>-3.173</v>
      </c>
      <c r="T208" s="1">
        <f t="shared" si="57"/>
        <v>-1.609</v>
      </c>
      <c r="U208">
        <v>53.6</v>
      </c>
      <c r="V208" s="21">
        <f t="shared" si="62"/>
        <v>2255.2736</v>
      </c>
      <c r="W208">
        <f t="shared" si="66"/>
        <v>0.31598513011152402</v>
      </c>
      <c r="X208">
        <f t="shared" si="63"/>
        <v>2.8816192869811644E-5</v>
      </c>
      <c r="Y208">
        <f t="shared" si="64"/>
        <v>6.4988399031794439E-6</v>
      </c>
      <c r="Z208" s="22">
        <f t="shared" si="53"/>
        <v>6.4988399031794435</v>
      </c>
      <c r="AA208" s="22">
        <f t="shared" si="58"/>
        <v>4.0390552536851727</v>
      </c>
      <c r="AB208" s="22">
        <f>AA208/44.9496</f>
        <v>8.9857423729803446E-2</v>
      </c>
      <c r="AC208">
        <v>33.4651</v>
      </c>
      <c r="AD208" s="36">
        <v>37.700000000000003</v>
      </c>
      <c r="AE208" s="36">
        <v>480</v>
      </c>
      <c r="AF208">
        <f t="shared" si="65"/>
        <v>28.816192869811644</v>
      </c>
      <c r="AG208" s="48">
        <v>7.6280448717948737</v>
      </c>
      <c r="AH208" t="s">
        <v>557</v>
      </c>
      <c r="AI208" t="s">
        <v>558</v>
      </c>
      <c r="AJ208" t="s">
        <v>562</v>
      </c>
      <c r="AK208">
        <v>0.36316699062884389</v>
      </c>
      <c r="AL208">
        <v>2.6599999999999997</v>
      </c>
      <c r="AM208">
        <v>1403.9625000000001</v>
      </c>
    </row>
    <row r="209" spans="1:39" hidden="1" x14ac:dyDescent="0.35">
      <c r="A209" s="2">
        <v>44748</v>
      </c>
      <c r="B209" t="s">
        <v>18</v>
      </c>
      <c r="C209" t="s">
        <v>550</v>
      </c>
      <c r="D209" t="s">
        <v>45</v>
      </c>
      <c r="E209" t="s">
        <v>46</v>
      </c>
      <c r="F209">
        <v>7</v>
      </c>
      <c r="G209" t="s">
        <v>29</v>
      </c>
      <c r="H209" t="s">
        <v>107</v>
      </c>
      <c r="I209" t="str">
        <f t="shared" si="61"/>
        <v>L4PafB8</v>
      </c>
      <c r="J209" t="s">
        <v>417</v>
      </c>
      <c r="K209" t="s">
        <v>169</v>
      </c>
      <c r="L209" s="1">
        <v>0.751</v>
      </c>
      <c r="M209">
        <v>13.89</v>
      </c>
      <c r="N209" s="1">
        <f t="shared" si="59"/>
        <v>-1.389</v>
      </c>
      <c r="O209" t="s">
        <v>170</v>
      </c>
      <c r="P209">
        <v>0.57699999999999996</v>
      </c>
      <c r="Q209" s="1">
        <f t="shared" si="52"/>
        <v>0.17400000000000004</v>
      </c>
      <c r="R209">
        <v>38.74</v>
      </c>
      <c r="S209" s="42">
        <f t="shared" si="56"/>
        <v>-3.8740000000000001</v>
      </c>
      <c r="T209" s="1">
        <f t="shared" si="57"/>
        <v>-2.4850000000000003</v>
      </c>
      <c r="U209">
        <v>50.9</v>
      </c>
      <c r="V209" s="21">
        <f t="shared" si="62"/>
        <v>2033.78585</v>
      </c>
      <c r="W209">
        <f t="shared" si="66"/>
        <v>0.30155979202772976</v>
      </c>
      <c r="X209">
        <f t="shared" si="63"/>
        <v>2.7205434098284457E-5</v>
      </c>
      <c r="Y209">
        <f t="shared" si="64"/>
        <v>5.5330026912198439E-6</v>
      </c>
      <c r="Z209" s="22">
        <f t="shared" si="53"/>
        <v>5.5330026912198438</v>
      </c>
      <c r="AA209" s="22">
        <f t="shared" si="58"/>
        <v>2.2265604391226734</v>
      </c>
      <c r="AB209" s="22">
        <f>AA209/44.9496</f>
        <v>4.9534599620968234E-2</v>
      </c>
      <c r="AC209">
        <v>33.4651</v>
      </c>
      <c r="AD209" s="36">
        <v>45.4</v>
      </c>
      <c r="AE209" s="36">
        <v>650</v>
      </c>
      <c r="AF209">
        <f t="shared" si="65"/>
        <v>27.205434098284456</v>
      </c>
      <c r="AG209" s="48">
        <v>7.6280448717948737</v>
      </c>
      <c r="AH209" t="s">
        <v>557</v>
      </c>
      <c r="AI209" t="s">
        <v>558</v>
      </c>
      <c r="AJ209" t="s">
        <v>562</v>
      </c>
      <c r="AK209">
        <v>0.36316699062884389</v>
      </c>
      <c r="AL209">
        <v>2.6599999999999997</v>
      </c>
      <c r="AM209">
        <v>1403.9625000000001</v>
      </c>
    </row>
    <row r="210" spans="1:39" hidden="1" x14ac:dyDescent="0.35">
      <c r="A210" s="2">
        <v>44748</v>
      </c>
      <c r="B210" t="s">
        <v>18</v>
      </c>
      <c r="C210" t="s">
        <v>550</v>
      </c>
      <c r="D210" t="s">
        <v>45</v>
      </c>
      <c r="E210" t="s">
        <v>46</v>
      </c>
      <c r="F210">
        <v>10</v>
      </c>
      <c r="G210" t="s">
        <v>37</v>
      </c>
      <c r="H210" t="s">
        <v>49</v>
      </c>
      <c r="I210" t="str">
        <f t="shared" si="61"/>
        <v>L4PfaJ8</v>
      </c>
      <c r="J210" t="s">
        <v>437</v>
      </c>
      <c r="K210" t="s">
        <v>171</v>
      </c>
      <c r="L210" s="1">
        <v>0.96699999999999997</v>
      </c>
      <c r="M210">
        <v>3.08</v>
      </c>
      <c r="N210" s="1">
        <f t="shared" si="59"/>
        <v>-0.308</v>
      </c>
      <c r="O210" t="s">
        <v>112</v>
      </c>
      <c r="P210">
        <v>0.90100000000000002</v>
      </c>
      <c r="Q210" s="1">
        <f t="shared" si="52"/>
        <v>6.5999999999999948E-2</v>
      </c>
      <c r="R210">
        <v>11.58</v>
      </c>
      <c r="S210" s="42">
        <f t="shared" si="56"/>
        <v>-1.1579999999999999</v>
      </c>
      <c r="T210" s="1">
        <f t="shared" si="57"/>
        <v>-0.84999999999999987</v>
      </c>
      <c r="U210">
        <v>60.25</v>
      </c>
      <c r="V210" s="21">
        <f t="shared" si="62"/>
        <v>2849.5990624999999</v>
      </c>
      <c r="W210">
        <f t="shared" si="66"/>
        <v>7.3251942286348445E-2</v>
      </c>
      <c r="X210">
        <f t="shared" si="63"/>
        <v>4.7658385771395993E-6</v>
      </c>
      <c r="Y210">
        <f t="shared" si="64"/>
        <v>1.3580729141443337E-6</v>
      </c>
      <c r="Z210" s="22">
        <f t="shared" si="53"/>
        <v>1.3580729141443337</v>
      </c>
      <c r="AA210" s="22">
        <f t="shared" si="58"/>
        <v>1.5977328401698045</v>
      </c>
      <c r="AB210" s="22">
        <f>AA210/50.10316</f>
        <v>3.1888863699810643E-2</v>
      </c>
      <c r="AC210">
        <v>33.4651</v>
      </c>
      <c r="AD210" s="36">
        <v>52</v>
      </c>
      <c r="AE210" s="36">
        <v>575</v>
      </c>
      <c r="AF210">
        <f t="shared" si="65"/>
        <v>4.7658385771395997</v>
      </c>
      <c r="AG210" s="48">
        <v>7.6280448717948737</v>
      </c>
      <c r="AH210" t="s">
        <v>557</v>
      </c>
      <c r="AI210" t="s">
        <v>558</v>
      </c>
      <c r="AJ210" t="s">
        <v>562</v>
      </c>
      <c r="AK210">
        <v>0.36316699062884389</v>
      </c>
      <c r="AL210">
        <v>2.6599999999999997</v>
      </c>
      <c r="AM210">
        <v>1403.9625000000001</v>
      </c>
    </row>
    <row r="211" spans="1:39" hidden="1" x14ac:dyDescent="0.35">
      <c r="A211" s="2">
        <v>44748</v>
      </c>
      <c r="B211" t="s">
        <v>18</v>
      </c>
      <c r="C211" t="s">
        <v>550</v>
      </c>
      <c r="D211" t="s">
        <v>86</v>
      </c>
      <c r="E211" t="s">
        <v>46</v>
      </c>
      <c r="F211">
        <v>7</v>
      </c>
      <c r="G211" t="s">
        <v>37</v>
      </c>
      <c r="H211" t="s">
        <v>97</v>
      </c>
      <c r="I211" t="str">
        <f t="shared" si="61"/>
        <v>K5PfaJ1</v>
      </c>
      <c r="J211" t="s">
        <v>406</v>
      </c>
      <c r="K211" t="s">
        <v>165</v>
      </c>
      <c r="L211" s="1">
        <v>0.82699999999999996</v>
      </c>
      <c r="M211">
        <v>3.47</v>
      </c>
      <c r="N211" s="1">
        <f t="shared" si="59"/>
        <v>-0.34700000000000003</v>
      </c>
      <c r="O211" t="s">
        <v>168</v>
      </c>
      <c r="P211">
        <v>0.745</v>
      </c>
      <c r="Q211" s="1">
        <f t="shared" si="52"/>
        <v>8.1999999999999962E-2</v>
      </c>
      <c r="R211">
        <v>24.26</v>
      </c>
      <c r="S211" s="42">
        <f t="shared" si="56"/>
        <v>-2.4260000000000002</v>
      </c>
      <c r="T211" s="1">
        <f t="shared" si="57"/>
        <v>-2.0790000000000002</v>
      </c>
      <c r="U211">
        <v>50.2</v>
      </c>
      <c r="V211" s="21">
        <f t="shared" si="62"/>
        <v>1978.2314000000003</v>
      </c>
      <c r="W211">
        <f t="shared" si="66"/>
        <v>0.11006711409395968</v>
      </c>
      <c r="X211">
        <f t="shared" si="63"/>
        <v>7.8673313518130338E-6</v>
      </c>
      <c r="Y211">
        <f t="shared" si="64"/>
        <v>1.5563401914360994E-6</v>
      </c>
      <c r="Z211" s="22">
        <f t="shared" si="53"/>
        <v>1.5563401914360995</v>
      </c>
      <c r="AA211" s="22">
        <f t="shared" si="58"/>
        <v>0.74860038068114443</v>
      </c>
      <c r="AB211" s="22">
        <f>AA211/50.10316</f>
        <v>1.4941180969047549E-2</v>
      </c>
      <c r="AC211">
        <v>33.4651</v>
      </c>
      <c r="AD211" s="13">
        <v>39.1</v>
      </c>
      <c r="AE211">
        <v>510</v>
      </c>
      <c r="AF211">
        <f t="shared" si="65"/>
        <v>7.8673313518130339</v>
      </c>
      <c r="AG211">
        <v>10.517788461538462</v>
      </c>
      <c r="AH211" t="s">
        <v>557</v>
      </c>
      <c r="AI211" t="s">
        <v>558</v>
      </c>
      <c r="AJ211" t="s">
        <v>562</v>
      </c>
      <c r="AK211">
        <v>0.36316699062884389</v>
      </c>
      <c r="AL211">
        <v>2.6599999999999997</v>
      </c>
      <c r="AM211">
        <v>1403.9625000000001</v>
      </c>
    </row>
    <row r="212" spans="1:39" hidden="1" x14ac:dyDescent="0.35">
      <c r="A212" s="2">
        <v>44748</v>
      </c>
      <c r="B212" t="s">
        <v>18</v>
      </c>
      <c r="C212" t="s">
        <v>550</v>
      </c>
      <c r="D212" s="6" t="s">
        <v>45</v>
      </c>
      <c r="E212" t="s">
        <v>46</v>
      </c>
      <c r="F212" s="6">
        <v>2</v>
      </c>
      <c r="G212" s="6" t="s">
        <v>25</v>
      </c>
      <c r="H212" s="6" t="s">
        <v>53</v>
      </c>
      <c r="I212" t="str">
        <f t="shared" si="61"/>
        <v>L4SguG1</v>
      </c>
      <c r="J212" t="s">
        <v>493</v>
      </c>
      <c r="K212" s="6" t="s">
        <v>169</v>
      </c>
      <c r="L212" s="8">
        <v>0.753</v>
      </c>
      <c r="M212">
        <v>6.59</v>
      </c>
      <c r="N212" s="1">
        <f t="shared" si="59"/>
        <v>-0.65900000000000003</v>
      </c>
      <c r="O212" t="s">
        <v>170</v>
      </c>
      <c r="P212">
        <v>0.60299999999999998</v>
      </c>
      <c r="Q212" s="1">
        <f t="shared" si="52"/>
        <v>0.15000000000000002</v>
      </c>
      <c r="R212" s="6">
        <v>13.24</v>
      </c>
      <c r="S212" s="42">
        <f t="shared" ref="S212:S243" si="67">R212/-10</f>
        <v>-1.3240000000000001</v>
      </c>
      <c r="T212" s="1">
        <f t="shared" ref="T212:T243" si="68">S212-N212</f>
        <v>-0.66500000000000004</v>
      </c>
      <c r="U212">
        <v>33.5</v>
      </c>
      <c r="V212" s="21">
        <f t="shared" si="62"/>
        <v>880.96625000000006</v>
      </c>
      <c r="W212">
        <f t="shared" si="66"/>
        <v>0.24875621890547267</v>
      </c>
      <c r="X212">
        <f t="shared" si="63"/>
        <v>2.1465681938778045E-5</v>
      </c>
      <c r="Y212">
        <f t="shared" si="64"/>
        <v>1.8910541321298025E-6</v>
      </c>
      <c r="Z212" s="22">
        <f t="shared" si="53"/>
        <v>1.8910541321298024</v>
      </c>
      <c r="AA212" s="22">
        <f t="shared" ref="AA212:AA243" si="69">Z212/ABS(T212)</f>
        <v>2.843690424255342</v>
      </c>
      <c r="AB212" s="22">
        <f>AA212/AA211</f>
        <v>3.7986761664052255</v>
      </c>
      <c r="AC212">
        <v>33.4651</v>
      </c>
      <c r="AD212" s="36">
        <v>23.8</v>
      </c>
      <c r="AE212" s="36">
        <v>350</v>
      </c>
      <c r="AF212">
        <f t="shared" si="65"/>
        <v>21.465681938778044</v>
      </c>
      <c r="AG212" s="48">
        <v>7.6280448717948737</v>
      </c>
      <c r="AH212" t="s">
        <v>557</v>
      </c>
      <c r="AI212" t="s">
        <v>558</v>
      </c>
      <c r="AJ212" t="s">
        <v>562</v>
      </c>
      <c r="AK212">
        <v>0.36316699062884389</v>
      </c>
      <c r="AL212">
        <v>2.6599999999999997</v>
      </c>
      <c r="AM212">
        <v>1403.9625000000001</v>
      </c>
    </row>
    <row r="213" spans="1:39" hidden="1" x14ac:dyDescent="0.35">
      <c r="A213" s="2">
        <v>44748</v>
      </c>
      <c r="B213" t="s">
        <v>18</v>
      </c>
      <c r="C213" t="s">
        <v>550</v>
      </c>
      <c r="D213" t="s">
        <v>86</v>
      </c>
      <c r="E213" t="s">
        <v>46</v>
      </c>
      <c r="F213">
        <v>1</v>
      </c>
      <c r="G213" t="s">
        <v>25</v>
      </c>
      <c r="H213" t="s">
        <v>93</v>
      </c>
      <c r="I213" t="str">
        <f t="shared" si="61"/>
        <v>K5SguH9</v>
      </c>
      <c r="J213" t="s">
        <v>409</v>
      </c>
      <c r="K213" t="s">
        <v>165</v>
      </c>
      <c r="L213" s="1">
        <v>0.85299999999999998</v>
      </c>
      <c r="M213">
        <v>19.63</v>
      </c>
      <c r="N213" s="1">
        <f t="shared" si="59"/>
        <v>-1.9629999999999999</v>
      </c>
      <c r="O213" t="s">
        <v>168</v>
      </c>
      <c r="P213">
        <v>0.86399999999999999</v>
      </c>
      <c r="Q213" s="1">
        <f t="shared" si="52"/>
        <v>-1.100000000000001E-2</v>
      </c>
      <c r="R213">
        <v>26.87</v>
      </c>
      <c r="S213" s="42">
        <f t="shared" si="67"/>
        <v>-2.6870000000000003</v>
      </c>
      <c r="T213" s="1">
        <f t="shared" si="68"/>
        <v>-0.72400000000000042</v>
      </c>
      <c r="U213">
        <v>37.549999999999997</v>
      </c>
      <c r="V213" s="21">
        <f t="shared" si="62"/>
        <v>1106.8519624999999</v>
      </c>
      <c r="W213">
        <f>(P213-L213)/L213</f>
        <v>1.2895662368112557E-2</v>
      </c>
      <c r="X213">
        <f t="shared" si="63"/>
        <v>5.6169828704668262E-7</v>
      </c>
      <c r="Y213">
        <f t="shared" si="64"/>
        <v>6.2171685135050898E-8</v>
      </c>
      <c r="Z213" s="22">
        <f t="shared" si="53"/>
        <v>6.2171685135050898E-2</v>
      </c>
      <c r="AA213" s="22">
        <f t="shared" si="69"/>
        <v>8.5872493280456985E-2</v>
      </c>
      <c r="AB213" s="22">
        <f>AA213/AA212</f>
        <v>3.019755334406481E-2</v>
      </c>
      <c r="AC213">
        <v>33.4651</v>
      </c>
      <c r="AD213" s="13">
        <v>19.8</v>
      </c>
      <c r="AE213">
        <v>320</v>
      </c>
      <c r="AF213">
        <f t="shared" si="65"/>
        <v>0.56169828704668257</v>
      </c>
      <c r="AG213">
        <v>10.517788461538462</v>
      </c>
      <c r="AH213" t="s">
        <v>557</v>
      </c>
      <c r="AI213" t="s">
        <v>558</v>
      </c>
      <c r="AJ213" t="s">
        <v>562</v>
      </c>
      <c r="AK213">
        <v>0.36316699062884389</v>
      </c>
      <c r="AL213">
        <v>2.6599999999999997</v>
      </c>
      <c r="AM213">
        <v>1403.9625000000001</v>
      </c>
    </row>
    <row r="214" spans="1:39" hidden="1" x14ac:dyDescent="0.35">
      <c r="A214" s="2">
        <v>44749</v>
      </c>
      <c r="B214" t="s">
        <v>18</v>
      </c>
      <c r="C214" t="s">
        <v>550</v>
      </c>
      <c r="D214" t="s">
        <v>133</v>
      </c>
      <c r="E214" t="s">
        <v>46</v>
      </c>
      <c r="F214">
        <v>8</v>
      </c>
      <c r="G214" t="s">
        <v>39</v>
      </c>
      <c r="H214" t="s">
        <v>95</v>
      </c>
      <c r="I214" t="str">
        <f t="shared" si="61"/>
        <v>K1BbrF10</v>
      </c>
      <c r="J214" t="s">
        <v>470</v>
      </c>
      <c r="K214" t="s">
        <v>173</v>
      </c>
      <c r="L214" s="1">
        <v>0.55500000000000005</v>
      </c>
      <c r="M214">
        <v>2.2799999999999998</v>
      </c>
      <c r="N214" s="1">
        <f t="shared" si="59"/>
        <v>-0.22799999999999998</v>
      </c>
      <c r="O214" t="s">
        <v>32</v>
      </c>
      <c r="P214">
        <v>0.49199999999999999</v>
      </c>
      <c r="Q214" s="1">
        <f t="shared" si="52"/>
        <v>6.3000000000000056E-2</v>
      </c>
      <c r="R214">
        <v>24.39</v>
      </c>
      <c r="S214" s="42">
        <f t="shared" si="67"/>
        <v>-2.4390000000000001</v>
      </c>
      <c r="T214" s="1">
        <f t="shared" si="68"/>
        <v>-2.2110000000000003</v>
      </c>
      <c r="U214">
        <v>97.65</v>
      </c>
      <c r="V214" s="21">
        <f t="shared" si="62"/>
        <v>7485.3851625000007</v>
      </c>
      <c r="W214">
        <f t="shared" ref="W214:W220" si="70">(L214-P214)/P214</f>
        <v>0.12804878048780499</v>
      </c>
      <c r="X214">
        <f t="shared" si="63"/>
        <v>9.4782058430894215E-6</v>
      </c>
      <c r="Y214">
        <f t="shared" si="64"/>
        <v>7.0948021384982368E-6</v>
      </c>
      <c r="Z214" s="22">
        <f t="shared" si="53"/>
        <v>7.0948021384982365</v>
      </c>
      <c r="AA214" s="22">
        <f t="shared" si="69"/>
        <v>3.2088657342823317</v>
      </c>
      <c r="AB214" s="22">
        <f>AA214/81.463512</f>
        <v>3.9390220916111891E-2</v>
      </c>
      <c r="AC214">
        <v>34.081400000000002</v>
      </c>
      <c r="AD214">
        <v>81.5</v>
      </c>
      <c r="AE214">
        <v>800</v>
      </c>
      <c r="AF214">
        <f t="shared" si="65"/>
        <v>9.4782058430894214</v>
      </c>
      <c r="AG214">
        <v>7.0391025641025591</v>
      </c>
      <c r="AH214" t="s">
        <v>559</v>
      </c>
      <c r="AI214" t="s">
        <v>558</v>
      </c>
      <c r="AJ214" t="s">
        <v>560</v>
      </c>
      <c r="AK214">
        <v>0.35644028496175595</v>
      </c>
      <c r="AL214">
        <v>2.7675000000000001</v>
      </c>
      <c r="AM214">
        <v>1337.8125</v>
      </c>
    </row>
    <row r="215" spans="1:39" hidden="1" x14ac:dyDescent="0.35">
      <c r="A215" s="2">
        <v>44749</v>
      </c>
      <c r="B215" t="s">
        <v>18</v>
      </c>
      <c r="C215" t="s">
        <v>550</v>
      </c>
      <c r="D215" t="s">
        <v>109</v>
      </c>
      <c r="E215" t="s">
        <v>21</v>
      </c>
      <c r="F215">
        <v>5</v>
      </c>
      <c r="G215" t="s">
        <v>39</v>
      </c>
      <c r="H215" t="s">
        <v>113</v>
      </c>
      <c r="I215" t="str">
        <f t="shared" si="61"/>
        <v>L3BbrA10</v>
      </c>
      <c r="J215" t="s">
        <v>440</v>
      </c>
      <c r="K215" t="s">
        <v>174</v>
      </c>
      <c r="L215" s="1">
        <v>0.623</v>
      </c>
      <c r="M215">
        <v>2.0099999999999998</v>
      </c>
      <c r="N215" s="1">
        <f t="shared" si="59"/>
        <v>-0.20099999999999998</v>
      </c>
      <c r="O215" t="s">
        <v>175</v>
      </c>
      <c r="P215">
        <v>0.44700000000000001</v>
      </c>
      <c r="Q215" s="1">
        <f t="shared" si="52"/>
        <v>0.17599999999999999</v>
      </c>
      <c r="R215">
        <v>7.24</v>
      </c>
      <c r="S215" s="42">
        <f t="shared" si="67"/>
        <v>-0.72399999999999998</v>
      </c>
      <c r="T215" s="1">
        <f t="shared" si="68"/>
        <v>-0.52300000000000002</v>
      </c>
      <c r="U215">
        <v>96.25</v>
      </c>
      <c r="V215" s="21">
        <f t="shared" si="62"/>
        <v>7272.2890625</v>
      </c>
      <c r="W215">
        <f t="shared" si="70"/>
        <v>0.39373601789709167</v>
      </c>
      <c r="X215">
        <f t="shared" si="63"/>
        <v>3.7778481235268218E-5</v>
      </c>
      <c r="Y215">
        <f t="shared" si="64"/>
        <v>2.7473603588510257E-5</v>
      </c>
      <c r="Z215" s="22">
        <f t="shared" si="53"/>
        <v>27.473603588510258</v>
      </c>
      <c r="AA215" s="22">
        <f t="shared" si="69"/>
        <v>52.530790800210816</v>
      </c>
      <c r="AB215" s="22">
        <v>1</v>
      </c>
      <c r="AC215">
        <v>34.081400000000002</v>
      </c>
      <c r="AD215" s="36">
        <v>87.4</v>
      </c>
      <c r="AE215" s="36">
        <v>678</v>
      </c>
      <c r="AF215">
        <f t="shared" si="65"/>
        <v>37.778481235268217</v>
      </c>
      <c r="AG215">
        <v>13.083333333333334</v>
      </c>
      <c r="AH215" t="s">
        <v>559</v>
      </c>
      <c r="AI215" t="s">
        <v>558</v>
      </c>
      <c r="AJ215" t="s">
        <v>560</v>
      </c>
      <c r="AK215">
        <v>0.35644028496175595</v>
      </c>
      <c r="AL215">
        <v>2.7675000000000001</v>
      </c>
      <c r="AM215">
        <v>1337.8125</v>
      </c>
    </row>
    <row r="216" spans="1:39" hidden="1" x14ac:dyDescent="0.35">
      <c r="A216" s="2">
        <v>44749</v>
      </c>
      <c r="B216" t="s">
        <v>18</v>
      </c>
      <c r="C216" t="s">
        <v>550</v>
      </c>
      <c r="D216" t="s">
        <v>109</v>
      </c>
      <c r="E216" t="s">
        <v>21</v>
      </c>
      <c r="F216">
        <v>12</v>
      </c>
      <c r="G216" t="s">
        <v>39</v>
      </c>
      <c r="H216" t="s">
        <v>119</v>
      </c>
      <c r="I216" t="str">
        <f t="shared" si="61"/>
        <v>L3BbrI7</v>
      </c>
      <c r="J216" t="s">
        <v>441</v>
      </c>
      <c r="K216" t="s">
        <v>153</v>
      </c>
      <c r="L216" s="1">
        <v>0.745</v>
      </c>
      <c r="M216">
        <v>5.52</v>
      </c>
      <c r="N216" s="1">
        <f t="shared" ref="N216:N247" si="71">M216/-10</f>
        <v>-0.55199999999999994</v>
      </c>
      <c r="O216" t="s">
        <v>176</v>
      </c>
      <c r="P216">
        <v>0.54400000000000004</v>
      </c>
      <c r="Q216" s="1">
        <f t="shared" si="52"/>
        <v>0.20099999999999996</v>
      </c>
      <c r="R216">
        <v>11.78</v>
      </c>
      <c r="S216" s="42">
        <f t="shared" si="67"/>
        <v>-1.1779999999999999</v>
      </c>
      <c r="T216" s="1">
        <f t="shared" si="68"/>
        <v>-0.626</v>
      </c>
      <c r="U216">
        <v>85.5</v>
      </c>
      <c r="V216" s="21">
        <f t="shared" si="62"/>
        <v>5738.5462500000003</v>
      </c>
      <c r="W216">
        <f t="shared" si="70"/>
        <v>0.36948529411764697</v>
      </c>
      <c r="X216">
        <f t="shared" si="63"/>
        <v>3.493486445414584E-5</v>
      </c>
      <c r="Y216">
        <f t="shared" si="64"/>
        <v>2.0047533540759692E-5</v>
      </c>
      <c r="Z216" s="22">
        <f t="shared" si="53"/>
        <v>20.047533540759691</v>
      </c>
      <c r="AA216" s="22">
        <f t="shared" si="69"/>
        <v>32.024813962874909</v>
      </c>
      <c r="AB216" s="22">
        <f>AA216/52.530791</f>
        <v>0.60963890612031535</v>
      </c>
      <c r="AC216">
        <v>34.081400000000002</v>
      </c>
      <c r="AD216" s="36">
        <v>93.2</v>
      </c>
      <c r="AE216" s="36">
        <v>740</v>
      </c>
      <c r="AF216">
        <f t="shared" si="65"/>
        <v>34.934864454145838</v>
      </c>
      <c r="AG216">
        <v>13.083333333333334</v>
      </c>
      <c r="AH216" t="s">
        <v>559</v>
      </c>
      <c r="AI216" t="s">
        <v>558</v>
      </c>
      <c r="AJ216" t="s">
        <v>560</v>
      </c>
      <c r="AK216">
        <v>0.35644028496175595</v>
      </c>
      <c r="AL216">
        <v>2.7675000000000001</v>
      </c>
      <c r="AM216">
        <v>1337.8125</v>
      </c>
    </row>
    <row r="217" spans="1:39" hidden="1" x14ac:dyDescent="0.35">
      <c r="A217" s="2">
        <v>44749</v>
      </c>
      <c r="B217" t="s">
        <v>18</v>
      </c>
      <c r="C217" t="s">
        <v>550</v>
      </c>
      <c r="D217" t="s">
        <v>133</v>
      </c>
      <c r="E217" t="s">
        <v>46</v>
      </c>
      <c r="F217">
        <v>3</v>
      </c>
      <c r="G217" t="s">
        <v>28</v>
      </c>
      <c r="H217" t="s">
        <v>44</v>
      </c>
      <c r="I217" t="str">
        <f t="shared" si="61"/>
        <v>K1DtoD10</v>
      </c>
      <c r="J217" t="s">
        <v>472</v>
      </c>
      <c r="K217" t="s">
        <v>173</v>
      </c>
      <c r="L217" s="1">
        <v>0.85799999999999998</v>
      </c>
      <c r="M217">
        <v>5.48</v>
      </c>
      <c r="N217" s="1">
        <f t="shared" si="71"/>
        <v>-0.54800000000000004</v>
      </c>
      <c r="O217" t="s">
        <v>32</v>
      </c>
      <c r="P217">
        <v>0.65</v>
      </c>
      <c r="Q217" s="1">
        <f t="shared" si="52"/>
        <v>0.20799999999999996</v>
      </c>
      <c r="R217">
        <v>21.87</v>
      </c>
      <c r="S217" s="42">
        <f t="shared" si="67"/>
        <v>-2.1870000000000003</v>
      </c>
      <c r="T217" s="1">
        <f t="shared" si="68"/>
        <v>-1.6390000000000002</v>
      </c>
      <c r="U217">
        <v>80</v>
      </c>
      <c r="V217" s="21">
        <f t="shared" si="62"/>
        <v>5024</v>
      </c>
      <c r="W217">
        <f t="shared" si="70"/>
        <v>0.31999999999999995</v>
      </c>
      <c r="X217">
        <f t="shared" si="63"/>
        <v>2.9267564538858643E-5</v>
      </c>
      <c r="Y217">
        <f t="shared" si="64"/>
        <v>1.470402442432258E-5</v>
      </c>
      <c r="Z217" s="22">
        <f t="shared" si="53"/>
        <v>14.704024424322581</v>
      </c>
      <c r="AA217" s="22">
        <f t="shared" si="69"/>
        <v>8.9713388800015732</v>
      </c>
      <c r="AB217" s="22">
        <f>AA217/117.339</f>
        <v>7.6456582040085333E-2</v>
      </c>
      <c r="AC217">
        <v>34.081400000000002</v>
      </c>
      <c r="AD217">
        <v>77.099999999999994</v>
      </c>
      <c r="AE217">
        <v>720</v>
      </c>
      <c r="AF217">
        <f t="shared" si="65"/>
        <v>29.267564538858643</v>
      </c>
      <c r="AG217">
        <v>7.0391025641025591</v>
      </c>
      <c r="AH217" t="s">
        <v>559</v>
      </c>
      <c r="AI217" t="s">
        <v>561</v>
      </c>
      <c r="AJ217" t="s">
        <v>560</v>
      </c>
      <c r="AK217">
        <v>0.35644028496175595</v>
      </c>
      <c r="AL217">
        <v>2.7675000000000001</v>
      </c>
      <c r="AM217">
        <v>1337.8125</v>
      </c>
    </row>
    <row r="218" spans="1:39" hidden="1" x14ac:dyDescent="0.35">
      <c r="A218" s="2">
        <v>44749</v>
      </c>
      <c r="B218" t="s">
        <v>18</v>
      </c>
      <c r="C218" t="s">
        <v>550</v>
      </c>
      <c r="D218" t="s">
        <v>109</v>
      </c>
      <c r="E218" t="s">
        <v>21</v>
      </c>
      <c r="F218">
        <v>10</v>
      </c>
      <c r="G218" t="s">
        <v>28</v>
      </c>
      <c r="H218" t="s">
        <v>90</v>
      </c>
      <c r="I218" t="str">
        <f t="shared" si="61"/>
        <v>L3DtoA4</v>
      </c>
      <c r="J218" t="s">
        <v>443</v>
      </c>
      <c r="K218" t="s">
        <v>153</v>
      </c>
      <c r="L218" s="1">
        <v>0.91800000000000004</v>
      </c>
      <c r="M218">
        <v>5.24</v>
      </c>
      <c r="N218" s="1">
        <f t="shared" si="71"/>
        <v>-0.52400000000000002</v>
      </c>
      <c r="O218" t="s">
        <v>176</v>
      </c>
      <c r="P218">
        <v>0.748</v>
      </c>
      <c r="Q218" s="1">
        <f t="shared" si="52"/>
        <v>0.17000000000000004</v>
      </c>
      <c r="R218">
        <v>6.75</v>
      </c>
      <c r="S218" s="42">
        <f t="shared" si="67"/>
        <v>-0.67500000000000004</v>
      </c>
      <c r="T218" s="1">
        <f t="shared" si="68"/>
        <v>-0.15100000000000002</v>
      </c>
      <c r="U218">
        <v>53.3</v>
      </c>
      <c r="V218" s="21">
        <f t="shared" si="62"/>
        <v>2230.0986499999999</v>
      </c>
      <c r="W218">
        <f t="shared" si="70"/>
        <v>0.22727272727272732</v>
      </c>
      <c r="X218">
        <f t="shared" si="63"/>
        <v>1.9206875295329234E-5</v>
      </c>
      <c r="Y218">
        <f t="shared" si="64"/>
        <v>4.2833226666832074E-6</v>
      </c>
      <c r="Z218" s="22">
        <f t="shared" si="53"/>
        <v>4.2833226666832074</v>
      </c>
      <c r="AA218" s="22">
        <f t="shared" si="69"/>
        <v>28.366375276047727</v>
      </c>
      <c r="AB218" s="22">
        <f>AA218/277.501</f>
        <v>0.10222080380268081</v>
      </c>
      <c r="AC218">
        <v>34.081400000000002</v>
      </c>
      <c r="AD218" s="36">
        <v>75.900000000000006</v>
      </c>
      <c r="AE218" s="36">
        <v>610</v>
      </c>
      <c r="AF218">
        <f t="shared" si="65"/>
        <v>19.206875295329233</v>
      </c>
      <c r="AG218">
        <v>13.083333333333334</v>
      </c>
      <c r="AH218" t="s">
        <v>559</v>
      </c>
      <c r="AI218" t="s">
        <v>561</v>
      </c>
      <c r="AJ218" t="s">
        <v>560</v>
      </c>
      <c r="AK218">
        <v>0.35644028496175595</v>
      </c>
      <c r="AL218">
        <v>2.7675000000000001</v>
      </c>
      <c r="AM218">
        <v>1337.8125</v>
      </c>
    </row>
    <row r="219" spans="1:39" hidden="1" x14ac:dyDescent="0.35">
      <c r="A219" s="2">
        <v>44749</v>
      </c>
      <c r="B219" t="s">
        <v>18</v>
      </c>
      <c r="C219" t="s">
        <v>550</v>
      </c>
      <c r="D219" t="s">
        <v>133</v>
      </c>
      <c r="E219" t="s">
        <v>46</v>
      </c>
      <c r="F219">
        <v>1</v>
      </c>
      <c r="G219" t="s">
        <v>22</v>
      </c>
      <c r="H219" t="s">
        <v>102</v>
      </c>
      <c r="I219" t="str">
        <f t="shared" si="61"/>
        <v>K1FsaB9</v>
      </c>
      <c r="J219" t="s">
        <v>473</v>
      </c>
      <c r="K219" t="s">
        <v>173</v>
      </c>
      <c r="L219" s="1">
        <v>0.77100000000000002</v>
      </c>
      <c r="M219">
        <v>17.75</v>
      </c>
      <c r="N219" s="1">
        <f t="shared" si="71"/>
        <v>-1.7749999999999999</v>
      </c>
      <c r="O219" t="s">
        <v>32</v>
      </c>
      <c r="P219">
        <v>0.67400000000000004</v>
      </c>
      <c r="Q219" s="1">
        <f t="shared" si="52"/>
        <v>9.6999999999999975E-2</v>
      </c>
      <c r="R219">
        <v>3.68</v>
      </c>
      <c r="S219" s="42">
        <f t="shared" si="67"/>
        <v>-0.36799999999999999</v>
      </c>
      <c r="T219" s="1">
        <f t="shared" si="68"/>
        <v>1.407</v>
      </c>
      <c r="U219">
        <v>51.75</v>
      </c>
      <c r="V219" s="21">
        <f t="shared" si="62"/>
        <v>2102.2790625000002</v>
      </c>
      <c r="W219">
        <f t="shared" si="70"/>
        <v>0.14391691394658748</v>
      </c>
      <c r="X219">
        <f t="shared" si="63"/>
        <v>1.0944165039346632E-5</v>
      </c>
      <c r="Y219">
        <f t="shared" si="64"/>
        <v>2.3007689018762914E-6</v>
      </c>
      <c r="Z219" s="22">
        <f t="shared" si="53"/>
        <v>2.3007689018762916</v>
      </c>
      <c r="AA219" s="22">
        <f t="shared" si="69"/>
        <v>1.6352302074458362</v>
      </c>
      <c r="AB219" s="22">
        <f>AA219/3.73178</f>
        <v>0.4381904097899223</v>
      </c>
      <c r="AC219">
        <v>34.081400000000002</v>
      </c>
      <c r="AD219">
        <v>12.1</v>
      </c>
      <c r="AE219">
        <v>290</v>
      </c>
      <c r="AF219">
        <f t="shared" si="65"/>
        <v>10.944165039346633</v>
      </c>
      <c r="AG219">
        <v>7.0391025641025591</v>
      </c>
      <c r="AH219" t="s">
        <v>557</v>
      </c>
      <c r="AI219" t="s">
        <v>558</v>
      </c>
      <c r="AJ219" t="s">
        <v>562</v>
      </c>
      <c r="AK219">
        <v>0.35644028496175595</v>
      </c>
      <c r="AL219">
        <v>2.7675000000000001</v>
      </c>
      <c r="AM219">
        <v>1337.8125</v>
      </c>
    </row>
    <row r="220" spans="1:39" hidden="1" x14ac:dyDescent="0.35">
      <c r="A220" s="2">
        <v>44749</v>
      </c>
      <c r="B220" t="s">
        <v>18</v>
      </c>
      <c r="C220" t="s">
        <v>550</v>
      </c>
      <c r="D220" t="s">
        <v>109</v>
      </c>
      <c r="E220" t="s">
        <v>21</v>
      </c>
      <c r="F220">
        <v>14</v>
      </c>
      <c r="G220" t="s">
        <v>22</v>
      </c>
      <c r="H220" t="s">
        <v>110</v>
      </c>
      <c r="I220" t="str">
        <f t="shared" si="61"/>
        <v>L3FsaA7</v>
      </c>
      <c r="J220" t="s">
        <v>444</v>
      </c>
      <c r="K220" t="s">
        <v>153</v>
      </c>
      <c r="L220" s="1">
        <v>0.70199999999999996</v>
      </c>
      <c r="M220">
        <v>8.82</v>
      </c>
      <c r="N220" s="1">
        <f t="shared" si="71"/>
        <v>-0.88200000000000001</v>
      </c>
      <c r="O220" t="s">
        <v>176</v>
      </c>
      <c r="P220">
        <v>0.68300000000000005</v>
      </c>
      <c r="Q220" s="1">
        <f t="shared" si="52"/>
        <v>1.8999999999999906E-2</v>
      </c>
      <c r="R220">
        <v>20.55</v>
      </c>
      <c r="S220" s="42">
        <f t="shared" si="67"/>
        <v>-2.0550000000000002</v>
      </c>
      <c r="T220" s="1">
        <f t="shared" si="68"/>
        <v>-1.173</v>
      </c>
      <c r="U220">
        <v>39.75</v>
      </c>
      <c r="V220" s="21">
        <f t="shared" si="62"/>
        <v>1240.3490624999999</v>
      </c>
      <c r="W220">
        <f t="shared" si="70"/>
        <v>2.781844802342592E-2</v>
      </c>
      <c r="X220">
        <f t="shared" si="63"/>
        <v>1.4471740218857953E-6</v>
      </c>
      <c r="Y220">
        <f t="shared" si="64"/>
        <v>1.7950009413204006E-7</v>
      </c>
      <c r="Z220" s="22">
        <f t="shared" si="53"/>
        <v>0.17950009413204004</v>
      </c>
      <c r="AA220" s="22">
        <f t="shared" si="69"/>
        <v>0.15302650821145783</v>
      </c>
      <c r="AB220" s="22">
        <f>AA220/79.1318</f>
        <v>1.9338181137223951E-3</v>
      </c>
      <c r="AC220">
        <v>34.081400000000002</v>
      </c>
      <c r="AD220" s="36">
        <v>19</v>
      </c>
      <c r="AE220" s="36">
        <v>240</v>
      </c>
      <c r="AF220">
        <f t="shared" si="65"/>
        <v>1.4471740218857954</v>
      </c>
      <c r="AG220">
        <v>13.083333333333334</v>
      </c>
      <c r="AH220" t="s">
        <v>557</v>
      </c>
      <c r="AI220" t="s">
        <v>558</v>
      </c>
      <c r="AJ220" t="s">
        <v>562</v>
      </c>
      <c r="AK220">
        <v>0.35644028496175595</v>
      </c>
      <c r="AL220">
        <v>2.7675000000000001</v>
      </c>
      <c r="AM220">
        <v>1337.8125</v>
      </c>
    </row>
    <row r="221" spans="1:39" hidden="1" x14ac:dyDescent="0.35">
      <c r="A221" s="2">
        <v>44749</v>
      </c>
      <c r="B221" t="s">
        <v>18</v>
      </c>
      <c r="C221" t="s">
        <v>550</v>
      </c>
      <c r="D221" t="s">
        <v>133</v>
      </c>
      <c r="E221" t="s">
        <v>46</v>
      </c>
      <c r="F221">
        <v>6</v>
      </c>
      <c r="G221" t="s">
        <v>33</v>
      </c>
      <c r="H221" t="s">
        <v>64</v>
      </c>
      <c r="I221" t="str">
        <f t="shared" si="61"/>
        <v>K1HmaA2</v>
      </c>
      <c r="J221" t="s">
        <v>476</v>
      </c>
      <c r="K221" t="s">
        <v>173</v>
      </c>
      <c r="L221" s="1">
        <v>0.60899999999999999</v>
      </c>
      <c r="M221">
        <v>8.48</v>
      </c>
      <c r="N221" s="1">
        <f t="shared" si="71"/>
        <v>-0.84800000000000009</v>
      </c>
      <c r="O221" t="s">
        <v>32</v>
      </c>
      <c r="P221">
        <v>0.71899999999999997</v>
      </c>
      <c r="Q221" s="1">
        <f t="shared" si="52"/>
        <v>-0.10999999999999999</v>
      </c>
      <c r="R221">
        <v>16.649999999999999</v>
      </c>
      <c r="S221" s="42">
        <f t="shared" si="67"/>
        <v>-1.6649999999999998</v>
      </c>
      <c r="T221" s="1">
        <f t="shared" si="68"/>
        <v>-0.81699999999999973</v>
      </c>
      <c r="U221">
        <v>75.099999999999994</v>
      </c>
      <c r="V221" s="21">
        <f t="shared" si="62"/>
        <v>4427.4078499999996</v>
      </c>
      <c r="W221">
        <f>(P221-L221)/L221</f>
        <v>0.18062397372742198</v>
      </c>
      <c r="X221">
        <f t="shared" si="63"/>
        <v>1.4475629855578099E-5</v>
      </c>
      <c r="Y221">
        <f t="shared" si="64"/>
        <v>6.4089517256280835E-6</v>
      </c>
      <c r="Z221" s="22">
        <f t="shared" si="53"/>
        <v>6.4089517256280839</v>
      </c>
      <c r="AA221" s="22">
        <f t="shared" si="69"/>
        <v>7.8444941562155277</v>
      </c>
      <c r="AB221" s="22">
        <f>AA221/28.70035</f>
        <v>0.27332398929683882</v>
      </c>
      <c r="AC221">
        <v>34.081400000000002</v>
      </c>
      <c r="AD221">
        <v>56.6</v>
      </c>
      <c r="AE221">
        <v>445</v>
      </c>
      <c r="AF221">
        <f t="shared" si="65"/>
        <v>14.475629855578099</v>
      </c>
      <c r="AG221">
        <v>7.0391025641025591</v>
      </c>
      <c r="AH221" t="s">
        <v>559</v>
      </c>
      <c r="AI221" t="s">
        <v>561</v>
      </c>
      <c r="AJ221" t="s">
        <v>560</v>
      </c>
      <c r="AK221">
        <v>0.35644028496175595</v>
      </c>
      <c r="AL221">
        <v>2.7675000000000001</v>
      </c>
      <c r="AM221">
        <v>1337.8125</v>
      </c>
    </row>
    <row r="222" spans="1:39" hidden="1" x14ac:dyDescent="0.35">
      <c r="A222" s="2">
        <v>44749</v>
      </c>
      <c r="B222" t="s">
        <v>18</v>
      </c>
      <c r="C222" t="s">
        <v>550</v>
      </c>
      <c r="D222" t="s">
        <v>109</v>
      </c>
      <c r="E222" t="s">
        <v>21</v>
      </c>
      <c r="F222">
        <v>2</v>
      </c>
      <c r="G222" t="s">
        <v>33</v>
      </c>
      <c r="H222" t="s">
        <v>114</v>
      </c>
      <c r="I222" t="str">
        <f t="shared" si="61"/>
        <v>L3HmaJ9</v>
      </c>
      <c r="J222" t="s">
        <v>447</v>
      </c>
      <c r="K222" t="s">
        <v>174</v>
      </c>
      <c r="L222" s="1">
        <v>0.88700000000000001</v>
      </c>
      <c r="M222">
        <v>13.29</v>
      </c>
      <c r="N222" s="1">
        <f t="shared" si="71"/>
        <v>-1.329</v>
      </c>
      <c r="O222" t="s">
        <v>175</v>
      </c>
      <c r="P222">
        <v>0.69599999999999995</v>
      </c>
      <c r="Q222" s="1">
        <f t="shared" si="52"/>
        <v>0.19100000000000006</v>
      </c>
      <c r="R222">
        <v>17.95</v>
      </c>
      <c r="S222" s="42">
        <f t="shared" si="67"/>
        <v>-1.7949999999999999</v>
      </c>
      <c r="T222" s="1">
        <f t="shared" si="68"/>
        <v>-0.46599999999999997</v>
      </c>
      <c r="U222">
        <v>60.45</v>
      </c>
      <c r="V222" s="21">
        <f t="shared" si="62"/>
        <v>2868.5489625000005</v>
      </c>
      <c r="W222">
        <f t="shared" ref="W222:W228" si="72">(L222-P222)/P222</f>
        <v>0.27442528735632193</v>
      </c>
      <c r="X222">
        <f t="shared" si="63"/>
        <v>2.4224067195294421E-5</v>
      </c>
      <c r="Y222">
        <f t="shared" si="64"/>
        <v>6.948792282059211E-6</v>
      </c>
      <c r="Z222" s="22">
        <f t="shared" si="53"/>
        <v>6.9487922820592107</v>
      </c>
      <c r="AA222" s="22">
        <f t="shared" si="69"/>
        <v>14.91157142072792</v>
      </c>
      <c r="AB222" s="22">
        <f>AA222/199.418</f>
        <v>7.4775453673830442E-2</v>
      </c>
      <c r="AC222">
        <v>34.081400000000002</v>
      </c>
      <c r="AD222" s="36">
        <v>45.3</v>
      </c>
      <c r="AE222" s="36">
        <v>410</v>
      </c>
      <c r="AF222">
        <f t="shared" si="65"/>
        <v>24.22406719529442</v>
      </c>
      <c r="AG222">
        <v>13.083333333333334</v>
      </c>
      <c r="AH222" t="s">
        <v>559</v>
      </c>
      <c r="AI222" t="s">
        <v>561</v>
      </c>
      <c r="AJ222" t="s">
        <v>560</v>
      </c>
      <c r="AK222">
        <v>0.35644028496175595</v>
      </c>
      <c r="AL222">
        <v>2.7675000000000001</v>
      </c>
      <c r="AM222">
        <v>1337.8125</v>
      </c>
    </row>
    <row r="223" spans="1:39" hidden="1" x14ac:dyDescent="0.35">
      <c r="A223" s="2">
        <v>44749</v>
      </c>
      <c r="B223" t="s">
        <v>18</v>
      </c>
      <c r="C223" t="s">
        <v>550</v>
      </c>
      <c r="D223" t="s">
        <v>109</v>
      </c>
      <c r="E223" t="s">
        <v>21</v>
      </c>
      <c r="F223">
        <v>15</v>
      </c>
      <c r="G223" t="s">
        <v>33</v>
      </c>
      <c r="H223" t="s">
        <v>104</v>
      </c>
      <c r="I223" t="str">
        <f t="shared" si="61"/>
        <v>L3HmaE8</v>
      </c>
      <c r="J223" t="s">
        <v>446</v>
      </c>
      <c r="K223" t="s">
        <v>153</v>
      </c>
      <c r="L223" s="1">
        <v>0.82899999999999996</v>
      </c>
      <c r="M223">
        <v>7.56</v>
      </c>
      <c r="N223" s="1">
        <f t="shared" si="71"/>
        <v>-0.75600000000000001</v>
      </c>
      <c r="O223" t="s">
        <v>176</v>
      </c>
      <c r="P223">
        <v>0.66900000000000004</v>
      </c>
      <c r="Q223" s="1">
        <f t="shared" si="52"/>
        <v>0.15999999999999992</v>
      </c>
      <c r="R223">
        <v>16.23</v>
      </c>
      <c r="S223" s="42">
        <f t="shared" si="67"/>
        <v>-1.623</v>
      </c>
      <c r="T223" s="1">
        <f t="shared" si="68"/>
        <v>-0.86699999999999999</v>
      </c>
      <c r="U223">
        <v>56.95</v>
      </c>
      <c r="V223" s="21">
        <f t="shared" si="62"/>
        <v>2545.9924625000003</v>
      </c>
      <c r="W223">
        <f t="shared" si="72"/>
        <v>0.23916292974588926</v>
      </c>
      <c r="X223">
        <f t="shared" si="63"/>
        <v>2.0451214748852335E-5</v>
      </c>
      <c r="Y223">
        <f t="shared" si="64"/>
        <v>5.2068638599546878E-6</v>
      </c>
      <c r="Z223" s="22">
        <f t="shared" si="53"/>
        <v>5.2068638599546881</v>
      </c>
      <c r="AA223" s="22">
        <f t="shared" si="69"/>
        <v>6.0056099884137115</v>
      </c>
      <c r="AB223" s="22">
        <f>AA223/199.418</f>
        <v>3.0115686590045588E-2</v>
      </c>
      <c r="AC223">
        <v>34.081400000000002</v>
      </c>
      <c r="AD223" s="36">
        <v>49.4</v>
      </c>
      <c r="AE223" s="36">
        <v>546</v>
      </c>
      <c r="AF223">
        <f t="shared" si="65"/>
        <v>20.451214748852337</v>
      </c>
      <c r="AG223">
        <v>13.083333333333334</v>
      </c>
      <c r="AH223" t="s">
        <v>559</v>
      </c>
      <c r="AI223" t="s">
        <v>561</v>
      </c>
      <c r="AJ223" t="s">
        <v>560</v>
      </c>
      <c r="AK223">
        <v>0.35644028496175595</v>
      </c>
      <c r="AL223">
        <v>2.7675000000000001</v>
      </c>
      <c r="AM223">
        <v>1337.8125</v>
      </c>
    </row>
    <row r="224" spans="1:39" hidden="1" x14ac:dyDescent="0.35">
      <c r="A224" s="2">
        <v>44749</v>
      </c>
      <c r="B224" t="s">
        <v>18</v>
      </c>
      <c r="C224" t="s">
        <v>550</v>
      </c>
      <c r="D224" t="s">
        <v>109</v>
      </c>
      <c r="E224" t="s">
        <v>21</v>
      </c>
      <c r="F224">
        <v>13</v>
      </c>
      <c r="G224" t="s">
        <v>41</v>
      </c>
      <c r="H224" t="s">
        <v>101</v>
      </c>
      <c r="I224" t="str">
        <f t="shared" si="61"/>
        <v>L3MluB10</v>
      </c>
      <c r="J224" t="s">
        <v>448</v>
      </c>
      <c r="K224" t="s">
        <v>153</v>
      </c>
      <c r="L224" s="1">
        <v>0.72599999999999998</v>
      </c>
      <c r="M224">
        <v>2.33</v>
      </c>
      <c r="N224" s="1">
        <f t="shared" si="71"/>
        <v>-0.23300000000000001</v>
      </c>
      <c r="O224" t="s">
        <v>176</v>
      </c>
      <c r="P224">
        <v>0.53200000000000003</v>
      </c>
      <c r="Q224" s="1">
        <f t="shared" ref="Q224:Q287" si="73">L224-P224</f>
        <v>0.19399999999999995</v>
      </c>
      <c r="R224">
        <v>21.45</v>
      </c>
      <c r="S224" s="42">
        <f t="shared" si="67"/>
        <v>-2.145</v>
      </c>
      <c r="T224" s="1">
        <f t="shared" si="68"/>
        <v>-1.9119999999999999</v>
      </c>
      <c r="U224">
        <v>112.9</v>
      </c>
      <c r="V224" s="21">
        <f t="shared" si="62"/>
        <v>10005.931850000001</v>
      </c>
      <c r="W224">
        <f t="shared" si="72"/>
        <v>0.36466165413533824</v>
      </c>
      <c r="X224">
        <f t="shared" si="63"/>
        <v>3.437428485454553E-5</v>
      </c>
      <c r="Y224">
        <f t="shared" si="64"/>
        <v>3.4394675164706976E-5</v>
      </c>
      <c r="Z224" s="22">
        <f t="shared" ref="Z224:Z287" si="74">Y224*10^6</f>
        <v>34.394675164706975</v>
      </c>
      <c r="AA224" s="22">
        <f t="shared" si="69"/>
        <v>17.988846843465993</v>
      </c>
      <c r="AB224" s="22">
        <f>AA224/81.6371</f>
        <v>0.22035137019156723</v>
      </c>
      <c r="AC224">
        <v>34.081400000000002</v>
      </c>
      <c r="AD224" s="36">
        <v>93.8</v>
      </c>
      <c r="AE224" s="36">
        <v>803</v>
      </c>
      <c r="AF224">
        <f t="shared" si="65"/>
        <v>34.374284854545529</v>
      </c>
      <c r="AG224">
        <v>13.083333333333334</v>
      </c>
      <c r="AH224" t="s">
        <v>559</v>
      </c>
      <c r="AI224" t="s">
        <v>558</v>
      </c>
      <c r="AJ224" t="s">
        <v>562</v>
      </c>
      <c r="AK224">
        <v>0.35644028496175595</v>
      </c>
      <c r="AL224">
        <v>2.7675000000000001</v>
      </c>
      <c r="AM224">
        <v>1337.8125</v>
      </c>
    </row>
    <row r="225" spans="1:39" hidden="1" x14ac:dyDescent="0.35">
      <c r="A225" s="2">
        <v>44749</v>
      </c>
      <c r="B225" t="s">
        <v>18</v>
      </c>
      <c r="C225" t="s">
        <v>550</v>
      </c>
      <c r="D225" t="s">
        <v>109</v>
      </c>
      <c r="E225" t="s">
        <v>21</v>
      </c>
      <c r="F225">
        <v>1</v>
      </c>
      <c r="G225" t="s">
        <v>41</v>
      </c>
      <c r="H225" t="s">
        <v>116</v>
      </c>
      <c r="I225" t="str">
        <f t="shared" si="61"/>
        <v>L3MluG10</v>
      </c>
      <c r="J225" t="s">
        <v>449</v>
      </c>
      <c r="K225" t="s">
        <v>174</v>
      </c>
      <c r="L225" s="1">
        <v>0.78400000000000003</v>
      </c>
      <c r="M225">
        <v>2.85</v>
      </c>
      <c r="N225" s="1">
        <f t="shared" si="71"/>
        <v>-0.28500000000000003</v>
      </c>
      <c r="O225" t="s">
        <v>175</v>
      </c>
      <c r="P225">
        <v>0.57599999999999996</v>
      </c>
      <c r="Q225" s="1">
        <f t="shared" si="73"/>
        <v>0.20800000000000007</v>
      </c>
      <c r="R225">
        <v>14.08</v>
      </c>
      <c r="S225" s="42">
        <f t="shared" si="67"/>
        <v>-1.4079999999999999</v>
      </c>
      <c r="T225" s="1">
        <f t="shared" si="68"/>
        <v>-1.1229999999999998</v>
      </c>
      <c r="U225">
        <v>82.3</v>
      </c>
      <c r="V225" s="21">
        <f t="shared" si="62"/>
        <v>5317.0326500000001</v>
      </c>
      <c r="W225">
        <f t="shared" si="72"/>
        <v>0.36111111111111127</v>
      </c>
      <c r="X225">
        <f t="shared" si="63"/>
        <v>3.3962750106026403E-5</v>
      </c>
      <c r="Y225">
        <f t="shared" si="64"/>
        <v>1.8058105119753335E-5</v>
      </c>
      <c r="Z225" s="22">
        <f t="shared" si="74"/>
        <v>18.058105119753336</v>
      </c>
      <c r="AA225" s="22">
        <f t="shared" si="69"/>
        <v>16.080236081703774</v>
      </c>
      <c r="AB225" s="22">
        <f>AA225/81.6371</f>
        <v>0.1969721619423494</v>
      </c>
      <c r="AC225">
        <v>34.081400000000002</v>
      </c>
      <c r="AD225" s="36">
        <v>77.3</v>
      </c>
      <c r="AE225" s="36">
        <v>705</v>
      </c>
      <c r="AF225">
        <f t="shared" si="65"/>
        <v>33.962750106026405</v>
      </c>
      <c r="AG225">
        <v>13.083333333333334</v>
      </c>
      <c r="AH225" t="s">
        <v>559</v>
      </c>
      <c r="AI225" t="s">
        <v>558</v>
      </c>
      <c r="AJ225" t="s">
        <v>562</v>
      </c>
      <c r="AK225">
        <v>0.35644028496175595</v>
      </c>
      <c r="AL225">
        <v>2.7675000000000001</v>
      </c>
      <c r="AM225">
        <v>1337.8125</v>
      </c>
    </row>
    <row r="226" spans="1:39" hidden="1" x14ac:dyDescent="0.35">
      <c r="A226" s="2">
        <v>44749</v>
      </c>
      <c r="B226" t="s">
        <v>18</v>
      </c>
      <c r="C226" t="s">
        <v>550</v>
      </c>
      <c r="D226" t="s">
        <v>109</v>
      </c>
      <c r="E226" t="s">
        <v>21</v>
      </c>
      <c r="F226">
        <v>9</v>
      </c>
      <c r="G226" t="s">
        <v>29</v>
      </c>
      <c r="H226" t="s">
        <v>66</v>
      </c>
      <c r="I226" t="str">
        <f t="shared" si="61"/>
        <v>L3PafI10</v>
      </c>
      <c r="J226" t="s">
        <v>450</v>
      </c>
      <c r="K226" t="s">
        <v>153</v>
      </c>
      <c r="L226" s="1">
        <v>0.74299999999999999</v>
      </c>
      <c r="M226">
        <v>10.57</v>
      </c>
      <c r="N226" s="1">
        <f t="shared" si="71"/>
        <v>-1.0569999999999999</v>
      </c>
      <c r="O226" t="s">
        <v>176</v>
      </c>
      <c r="P226">
        <v>0.53200000000000003</v>
      </c>
      <c r="Q226" s="1">
        <f t="shared" si="73"/>
        <v>0.21099999999999997</v>
      </c>
      <c r="R226">
        <v>24.34</v>
      </c>
      <c r="S226" s="42">
        <f t="shared" si="67"/>
        <v>-2.4340000000000002</v>
      </c>
      <c r="T226" s="1">
        <f t="shared" si="68"/>
        <v>-1.3770000000000002</v>
      </c>
      <c r="U226">
        <v>90.85</v>
      </c>
      <c r="V226" s="21">
        <f t="shared" si="62"/>
        <v>6479.1721625</v>
      </c>
      <c r="W226">
        <f t="shared" si="72"/>
        <v>0.39661654135338337</v>
      </c>
      <c r="X226">
        <f t="shared" si="63"/>
        <v>3.811899521788311E-5</v>
      </c>
      <c r="Y226">
        <f t="shared" si="64"/>
        <v>2.4697953267817887E-5</v>
      </c>
      <c r="Z226" s="22">
        <f t="shared" si="74"/>
        <v>24.697953267817887</v>
      </c>
      <c r="AA226" s="22">
        <f t="shared" si="69"/>
        <v>17.936059018023155</v>
      </c>
      <c r="AB226" s="22">
        <f>AA226/49.9446</f>
        <v>0.35911908430587397</v>
      </c>
      <c r="AC226">
        <v>34.081400000000002</v>
      </c>
      <c r="AD226" s="36">
        <v>85.7</v>
      </c>
      <c r="AE226" s="36">
        <v>734</v>
      </c>
      <c r="AF226">
        <f t="shared" si="65"/>
        <v>38.118995217883111</v>
      </c>
      <c r="AG226">
        <v>13.083333333333334</v>
      </c>
      <c r="AH226" t="s">
        <v>557</v>
      </c>
      <c r="AI226" t="s">
        <v>558</v>
      </c>
      <c r="AJ226" t="s">
        <v>562</v>
      </c>
      <c r="AK226">
        <v>0.35644028496175595</v>
      </c>
      <c r="AL226">
        <v>2.7675000000000001</v>
      </c>
      <c r="AM226">
        <v>1337.8125</v>
      </c>
    </row>
    <row r="227" spans="1:39" hidden="1" x14ac:dyDescent="0.35">
      <c r="A227" s="2">
        <v>44749</v>
      </c>
      <c r="B227" t="s">
        <v>18</v>
      </c>
      <c r="C227" t="s">
        <v>550</v>
      </c>
      <c r="D227" t="s">
        <v>109</v>
      </c>
      <c r="E227" t="s">
        <v>21</v>
      </c>
      <c r="F227">
        <v>4</v>
      </c>
      <c r="G227" t="s">
        <v>37</v>
      </c>
      <c r="H227" t="s">
        <v>121</v>
      </c>
      <c r="I227" t="str">
        <f t="shared" si="61"/>
        <v>L3PfaG7</v>
      </c>
      <c r="J227" t="s">
        <v>451</v>
      </c>
      <c r="K227" t="s">
        <v>174</v>
      </c>
      <c r="L227" s="1">
        <v>0.747</v>
      </c>
      <c r="M227">
        <v>2.78</v>
      </c>
      <c r="N227" s="1">
        <f t="shared" si="71"/>
        <v>-0.27799999999999997</v>
      </c>
      <c r="O227" t="s">
        <v>175</v>
      </c>
      <c r="P227">
        <v>0.59899999999999998</v>
      </c>
      <c r="Q227" s="1">
        <f t="shared" si="73"/>
        <v>0.14800000000000002</v>
      </c>
      <c r="R227">
        <v>18.239999999999998</v>
      </c>
      <c r="S227" s="42">
        <f t="shared" si="67"/>
        <v>-1.8239999999999998</v>
      </c>
      <c r="T227" s="1">
        <f t="shared" si="68"/>
        <v>-1.5459999999999998</v>
      </c>
      <c r="U227">
        <v>66.3</v>
      </c>
      <c r="V227" s="21">
        <f t="shared" si="62"/>
        <v>3450.6166499999999</v>
      </c>
      <c r="W227">
        <f t="shared" si="72"/>
        <v>0.24707846410684478</v>
      </c>
      <c r="X227">
        <f t="shared" si="63"/>
        <v>2.1287600665552143E-5</v>
      </c>
      <c r="Y227">
        <f t="shared" si="64"/>
        <v>7.3455349295105307E-6</v>
      </c>
      <c r="Z227" s="22">
        <f t="shared" si="74"/>
        <v>7.3455349295105306</v>
      </c>
      <c r="AA227" s="22">
        <f t="shared" si="69"/>
        <v>4.7513162545346255</v>
      </c>
      <c r="AB227" s="22">
        <f>AA227/54.593359</f>
        <v>8.7031029809589572E-2</v>
      </c>
      <c r="AC227">
        <v>34.081400000000002</v>
      </c>
      <c r="AD227" s="36">
        <v>55</v>
      </c>
      <c r="AE227" s="36">
        <v>622</v>
      </c>
      <c r="AF227">
        <f t="shared" si="65"/>
        <v>21.287600665552144</v>
      </c>
      <c r="AG227">
        <v>13.083333333333334</v>
      </c>
      <c r="AH227" t="s">
        <v>557</v>
      </c>
      <c r="AI227" t="s">
        <v>558</v>
      </c>
      <c r="AJ227" t="s">
        <v>562</v>
      </c>
      <c r="AK227">
        <v>0.35644028496175595</v>
      </c>
      <c r="AL227">
        <v>2.7675000000000001</v>
      </c>
      <c r="AM227">
        <v>1337.8125</v>
      </c>
    </row>
    <row r="228" spans="1:39" hidden="1" x14ac:dyDescent="0.35">
      <c r="A228" s="2">
        <v>44749</v>
      </c>
      <c r="B228" t="s">
        <v>18</v>
      </c>
      <c r="C228" t="s">
        <v>550</v>
      </c>
      <c r="D228" t="s">
        <v>133</v>
      </c>
      <c r="E228" t="s">
        <v>46</v>
      </c>
      <c r="F228">
        <v>5</v>
      </c>
      <c r="G228" t="s">
        <v>25</v>
      </c>
      <c r="H228" t="s">
        <v>83</v>
      </c>
      <c r="I228" t="str">
        <f t="shared" si="61"/>
        <v>K1SguH8</v>
      </c>
      <c r="J228" t="s">
        <v>485</v>
      </c>
      <c r="K228" t="s">
        <v>173</v>
      </c>
      <c r="L228" s="1">
        <v>0.79900000000000004</v>
      </c>
      <c r="M228">
        <v>19.05</v>
      </c>
      <c r="N228" s="1">
        <f t="shared" si="71"/>
        <v>-1.905</v>
      </c>
      <c r="O228" t="s">
        <v>32</v>
      </c>
      <c r="P228">
        <v>0.67100000000000004</v>
      </c>
      <c r="Q228" s="1">
        <f t="shared" si="73"/>
        <v>0.128</v>
      </c>
      <c r="R228">
        <v>22.01</v>
      </c>
      <c r="S228" s="42">
        <f t="shared" si="67"/>
        <v>-2.2010000000000001</v>
      </c>
      <c r="T228" s="1">
        <f t="shared" si="68"/>
        <v>-0.29600000000000004</v>
      </c>
      <c r="U228">
        <v>28.45</v>
      </c>
      <c r="V228" s="21">
        <f t="shared" si="62"/>
        <v>635.38096250000001</v>
      </c>
      <c r="W228">
        <f t="shared" si="72"/>
        <v>0.19076005961251863</v>
      </c>
      <c r="X228">
        <f t="shared" si="63"/>
        <v>1.5481998166960968E-5</v>
      </c>
      <c r="Y228">
        <f t="shared" si="64"/>
        <v>9.8369668967468944E-7</v>
      </c>
      <c r="Z228" s="22">
        <f t="shared" si="74"/>
        <v>0.98369668967468948</v>
      </c>
      <c r="AA228" s="22">
        <f t="shared" si="69"/>
        <v>3.323299627279356</v>
      </c>
      <c r="AB228" s="22">
        <f>AA228/AA227</f>
        <v>0.6994482053489115</v>
      </c>
      <c r="AC228">
        <v>34.081400000000002</v>
      </c>
      <c r="AD228" s="13">
        <v>24.6</v>
      </c>
      <c r="AE228" s="13">
        <v>490</v>
      </c>
      <c r="AF228">
        <f t="shared" si="65"/>
        <v>15.481998166960969</v>
      </c>
      <c r="AG228">
        <v>7.0391025641025591</v>
      </c>
      <c r="AH228" t="s">
        <v>557</v>
      </c>
      <c r="AI228" t="s">
        <v>558</v>
      </c>
      <c r="AJ228" t="s">
        <v>562</v>
      </c>
      <c r="AK228">
        <v>0.35644028496175595</v>
      </c>
      <c r="AL228">
        <v>2.7675000000000001</v>
      </c>
      <c r="AM228">
        <v>1337.8125</v>
      </c>
    </row>
    <row r="229" spans="1:39" hidden="1" x14ac:dyDescent="0.35">
      <c r="A229" s="2">
        <v>44749</v>
      </c>
      <c r="B229" t="s">
        <v>18</v>
      </c>
      <c r="C229" t="s">
        <v>550</v>
      </c>
      <c r="D229" t="s">
        <v>133</v>
      </c>
      <c r="E229" t="s">
        <v>46</v>
      </c>
      <c r="F229">
        <v>7</v>
      </c>
      <c r="G229" t="s">
        <v>25</v>
      </c>
      <c r="H229" t="s">
        <v>116</v>
      </c>
      <c r="I229" t="str">
        <f t="shared" si="61"/>
        <v>K1SguG10</v>
      </c>
      <c r="J229" t="s">
        <v>484</v>
      </c>
      <c r="K229" t="s">
        <v>173</v>
      </c>
      <c r="L229" s="1">
        <v>0.59599999999999997</v>
      </c>
      <c r="M229">
        <v>10.050000000000001</v>
      </c>
      <c r="N229" s="1">
        <f t="shared" si="71"/>
        <v>-1.0050000000000001</v>
      </c>
      <c r="O229" t="s">
        <v>32</v>
      </c>
      <c r="P229">
        <v>0.70099999999999996</v>
      </c>
      <c r="Q229" s="1">
        <f t="shared" si="73"/>
        <v>-0.10499999999999998</v>
      </c>
      <c r="R229">
        <v>21.42</v>
      </c>
      <c r="S229" s="42">
        <f t="shared" si="67"/>
        <v>-2.1420000000000003</v>
      </c>
      <c r="T229" s="1">
        <f t="shared" si="68"/>
        <v>-1.1370000000000002</v>
      </c>
      <c r="U229">
        <v>34.14</v>
      </c>
      <c r="V229" s="21">
        <f t="shared" si="62"/>
        <v>914.94858600000009</v>
      </c>
      <c r="W229">
        <f>(P229-L229)/L229</f>
        <v>0.17617449664429527</v>
      </c>
      <c r="X229">
        <f t="shared" si="63"/>
        <v>1.4037922576288432E-5</v>
      </c>
      <c r="Y229">
        <f t="shared" si="64"/>
        <v>1.2843977411552579E-6</v>
      </c>
      <c r="Z229" s="22">
        <f t="shared" si="74"/>
        <v>1.2843977411552578</v>
      </c>
      <c r="AA229" s="22">
        <f t="shared" si="69"/>
        <v>1.1296374152640787</v>
      </c>
      <c r="AB229" s="22">
        <f>AA229/AA228</f>
        <v>0.33991440494604597</v>
      </c>
      <c r="AC229">
        <v>34.081400000000002</v>
      </c>
      <c r="AD229" s="13">
        <v>20</v>
      </c>
      <c r="AE229" s="13">
        <v>384</v>
      </c>
      <c r="AF229">
        <f t="shared" si="65"/>
        <v>14.037922576288432</v>
      </c>
      <c r="AG229">
        <v>7.0391025641025591</v>
      </c>
      <c r="AH229" t="s">
        <v>557</v>
      </c>
      <c r="AI229" t="s">
        <v>558</v>
      </c>
      <c r="AJ229" t="s">
        <v>562</v>
      </c>
      <c r="AK229">
        <v>0.35644028496175595</v>
      </c>
      <c r="AL229">
        <v>2.7675000000000001</v>
      </c>
      <c r="AM229">
        <v>1337.8125</v>
      </c>
    </row>
    <row r="230" spans="1:39" hidden="1" x14ac:dyDescent="0.35">
      <c r="A230" s="2">
        <v>44749</v>
      </c>
      <c r="B230" t="s">
        <v>18</v>
      </c>
      <c r="C230" t="s">
        <v>550</v>
      </c>
      <c r="D230" t="s">
        <v>109</v>
      </c>
      <c r="E230" t="s">
        <v>21</v>
      </c>
      <c r="F230">
        <v>3</v>
      </c>
      <c r="G230" t="s">
        <v>25</v>
      </c>
      <c r="H230" t="s">
        <v>122</v>
      </c>
      <c r="I230" t="str">
        <f t="shared" si="61"/>
        <v>L3SguH3</v>
      </c>
      <c r="J230" t="s">
        <v>454</v>
      </c>
      <c r="K230" t="s">
        <v>174</v>
      </c>
      <c r="L230" s="1">
        <v>0.73299999999999998</v>
      </c>
      <c r="M230">
        <v>7.47</v>
      </c>
      <c r="N230" s="1">
        <f t="shared" si="71"/>
        <v>-0.747</v>
      </c>
      <c r="O230" t="s">
        <v>175</v>
      </c>
      <c r="P230">
        <v>0.70499999999999996</v>
      </c>
      <c r="Q230" s="1">
        <f t="shared" si="73"/>
        <v>2.8000000000000025E-2</v>
      </c>
      <c r="R230">
        <v>10.61</v>
      </c>
      <c r="S230" s="42">
        <f t="shared" si="67"/>
        <v>-1.0609999999999999</v>
      </c>
      <c r="T230" s="1">
        <f t="shared" si="68"/>
        <v>-0.31399999999999995</v>
      </c>
      <c r="U230">
        <v>51.05</v>
      </c>
      <c r="V230" s="21">
        <f t="shared" si="62"/>
        <v>2045.7904624999996</v>
      </c>
      <c r="W230">
        <f t="shared" ref="W230:W236" si="75">(L230-P230)/P230</f>
        <v>3.9716312056737625E-2</v>
      </c>
      <c r="X230">
        <f t="shared" si="63"/>
        <v>2.2432500957402819E-6</v>
      </c>
      <c r="Y230">
        <f t="shared" si="64"/>
        <v>4.5892196508676795E-7</v>
      </c>
      <c r="Z230" s="22">
        <f t="shared" si="74"/>
        <v>0.45892196508676797</v>
      </c>
      <c r="AA230" s="22">
        <f t="shared" si="69"/>
        <v>1.4615349206584969</v>
      </c>
      <c r="AB230" s="22">
        <f>AA230/54.13582</f>
        <v>2.6997557636671925E-2</v>
      </c>
      <c r="AC230">
        <v>34.081400000000002</v>
      </c>
      <c r="AD230" s="36">
        <v>22.6</v>
      </c>
      <c r="AE230" s="36">
        <v>352</v>
      </c>
      <c r="AF230">
        <f t="shared" si="65"/>
        <v>2.2432500957402821</v>
      </c>
      <c r="AG230">
        <v>13.083333333333334</v>
      </c>
      <c r="AH230" t="s">
        <v>557</v>
      </c>
      <c r="AI230" t="s">
        <v>558</v>
      </c>
      <c r="AJ230" t="s">
        <v>562</v>
      </c>
      <c r="AK230">
        <v>0.35644028496175595</v>
      </c>
      <c r="AL230">
        <v>2.7675000000000001</v>
      </c>
      <c r="AM230">
        <v>1337.8125</v>
      </c>
    </row>
    <row r="231" spans="1:39" hidden="1" x14ac:dyDescent="0.35">
      <c r="A231" s="2">
        <v>44750</v>
      </c>
      <c r="B231" t="s">
        <v>18</v>
      </c>
      <c r="C231" t="s">
        <v>550</v>
      </c>
      <c r="D231" t="s">
        <v>123</v>
      </c>
      <c r="E231" t="s">
        <v>21</v>
      </c>
      <c r="F231">
        <v>10</v>
      </c>
      <c r="G231" t="s">
        <v>39</v>
      </c>
      <c r="H231" t="s">
        <v>131</v>
      </c>
      <c r="I231" t="str">
        <f t="shared" si="61"/>
        <v>M1BbrJ3</v>
      </c>
      <c r="J231" t="s">
        <v>455</v>
      </c>
      <c r="K231" t="s">
        <v>169</v>
      </c>
      <c r="L231" s="1">
        <v>0.88100000000000001</v>
      </c>
      <c r="M231">
        <v>9.83</v>
      </c>
      <c r="N231" s="1">
        <f t="shared" si="71"/>
        <v>-0.98299999999999998</v>
      </c>
      <c r="O231" t="s">
        <v>180</v>
      </c>
      <c r="P231">
        <v>0.72299999999999998</v>
      </c>
      <c r="Q231" s="1">
        <f t="shared" si="73"/>
        <v>0.15800000000000003</v>
      </c>
      <c r="R231">
        <v>16.7</v>
      </c>
      <c r="S231" s="42">
        <f t="shared" si="67"/>
        <v>-1.67</v>
      </c>
      <c r="T231" s="1">
        <f t="shared" si="68"/>
        <v>-0.68699999999999994</v>
      </c>
      <c r="U231">
        <v>84.55</v>
      </c>
      <c r="V231" s="21">
        <f t="shared" si="62"/>
        <v>5611.7314624999999</v>
      </c>
      <c r="W231">
        <f t="shared" si="75"/>
        <v>0.21853388658367917</v>
      </c>
      <c r="X231">
        <f t="shared" si="63"/>
        <v>1.8301833137713176E-5</v>
      </c>
      <c r="Y231">
        <f t="shared" si="64"/>
        <v>1.0270497284033013E-5</v>
      </c>
      <c r="Z231" s="22">
        <f t="shared" si="74"/>
        <v>10.270497284033013</v>
      </c>
      <c r="AA231" s="22">
        <f t="shared" si="69"/>
        <v>14.949777706016032</v>
      </c>
      <c r="AB231" s="22">
        <f>AA231/52.530791</f>
        <v>0.28459075946554913</v>
      </c>
      <c r="AC231">
        <v>33.388599999999997</v>
      </c>
      <c r="AD231" s="36">
        <v>90</v>
      </c>
      <c r="AE231" s="36">
        <v>650</v>
      </c>
      <c r="AF231">
        <f t="shared" si="65"/>
        <v>18.301833137713178</v>
      </c>
      <c r="AG231">
        <v>10.019670781892938</v>
      </c>
      <c r="AH231" t="s">
        <v>559</v>
      </c>
      <c r="AI231" t="s">
        <v>558</v>
      </c>
      <c r="AJ231" t="s">
        <v>560</v>
      </c>
      <c r="AK231">
        <v>0.39262443606707542</v>
      </c>
      <c r="AL231">
        <v>2.4874999999999998</v>
      </c>
      <c r="AM231">
        <v>1362.0875000000001</v>
      </c>
    </row>
    <row r="232" spans="1:39" hidden="1" x14ac:dyDescent="0.35">
      <c r="A232" s="2">
        <v>44750</v>
      </c>
      <c r="B232" t="s">
        <v>18</v>
      </c>
      <c r="C232" t="s">
        <v>550</v>
      </c>
      <c r="D232" t="s">
        <v>123</v>
      </c>
      <c r="E232" t="s">
        <v>21</v>
      </c>
      <c r="F232">
        <v>8</v>
      </c>
      <c r="G232" t="s">
        <v>28</v>
      </c>
      <c r="H232" t="s">
        <v>64</v>
      </c>
      <c r="I232" t="str">
        <f t="shared" si="61"/>
        <v>M1DtoA2</v>
      </c>
      <c r="J232" t="s">
        <v>457</v>
      </c>
      <c r="K232" t="s">
        <v>134</v>
      </c>
      <c r="L232" s="1">
        <v>0.79800000000000004</v>
      </c>
      <c r="M232">
        <v>3.86</v>
      </c>
      <c r="N232" s="1">
        <f t="shared" si="71"/>
        <v>-0.38600000000000001</v>
      </c>
      <c r="O232" t="s">
        <v>179</v>
      </c>
      <c r="P232">
        <v>0.629</v>
      </c>
      <c r="Q232" s="1">
        <f t="shared" si="73"/>
        <v>0.16900000000000004</v>
      </c>
      <c r="R232">
        <v>10.31</v>
      </c>
      <c r="S232" s="42">
        <f t="shared" si="67"/>
        <v>-1.0310000000000001</v>
      </c>
      <c r="T232" s="1">
        <f t="shared" si="68"/>
        <v>-0.64500000000000013</v>
      </c>
      <c r="U232">
        <v>46.05</v>
      </c>
      <c r="V232" s="21">
        <f t="shared" si="62"/>
        <v>1664.6729625</v>
      </c>
      <c r="W232">
        <f t="shared" si="75"/>
        <v>0.26868044515103345</v>
      </c>
      <c r="X232">
        <f t="shared" si="63"/>
        <v>2.3601333960486625E-5</v>
      </c>
      <c r="Y232">
        <f t="shared" si="64"/>
        <v>3.928850252295513E-6</v>
      </c>
      <c r="Z232" s="22">
        <f t="shared" si="74"/>
        <v>3.9288502522955131</v>
      </c>
      <c r="AA232" s="22">
        <f t="shared" si="69"/>
        <v>6.0912407012333523</v>
      </c>
      <c r="AB232" s="22">
        <f>AA232/277.501</f>
        <v>2.1950337841064906E-2</v>
      </c>
      <c r="AC232">
        <v>33.388599999999997</v>
      </c>
      <c r="AD232" s="36">
        <v>39.299999999999997</v>
      </c>
      <c r="AE232" s="36">
        <v>410</v>
      </c>
      <c r="AF232">
        <f t="shared" si="65"/>
        <v>23.601333960486624</v>
      </c>
      <c r="AG232">
        <v>10.019670781892938</v>
      </c>
      <c r="AH232" t="s">
        <v>559</v>
      </c>
      <c r="AI232" t="s">
        <v>561</v>
      </c>
      <c r="AJ232" t="s">
        <v>560</v>
      </c>
      <c r="AK232">
        <v>0.39262443606707542</v>
      </c>
      <c r="AL232">
        <v>2.4874999999999998</v>
      </c>
      <c r="AM232">
        <v>1362.0875000000001</v>
      </c>
    </row>
    <row r="233" spans="1:39" hidden="1" x14ac:dyDescent="0.35">
      <c r="A233" s="2">
        <v>44750</v>
      </c>
      <c r="B233" t="s">
        <v>18</v>
      </c>
      <c r="C233" t="s">
        <v>550</v>
      </c>
      <c r="D233" t="s">
        <v>123</v>
      </c>
      <c r="E233" t="s">
        <v>21</v>
      </c>
      <c r="F233">
        <v>11</v>
      </c>
      <c r="G233" t="s">
        <v>28</v>
      </c>
      <c r="H233" t="s">
        <v>122</v>
      </c>
      <c r="I233" t="str">
        <f t="shared" si="61"/>
        <v>M1DtoH3</v>
      </c>
      <c r="J233" t="s">
        <v>458</v>
      </c>
      <c r="K233" t="s">
        <v>169</v>
      </c>
      <c r="L233" s="1">
        <v>0.91700000000000004</v>
      </c>
      <c r="M233">
        <v>4.82</v>
      </c>
      <c r="N233" s="1">
        <f t="shared" si="71"/>
        <v>-0.48200000000000004</v>
      </c>
      <c r="O233" t="s">
        <v>180</v>
      </c>
      <c r="P233">
        <v>0.76300000000000001</v>
      </c>
      <c r="Q233" s="1">
        <f t="shared" si="73"/>
        <v>0.15400000000000003</v>
      </c>
      <c r="R233">
        <v>19.809999999999999</v>
      </c>
      <c r="S233" s="42">
        <f t="shared" si="67"/>
        <v>-1.9809999999999999</v>
      </c>
      <c r="T233" s="1">
        <f t="shared" si="68"/>
        <v>-1.4989999999999999</v>
      </c>
      <c r="U233">
        <v>67.3</v>
      </c>
      <c r="V233" s="21">
        <f t="shared" si="62"/>
        <v>3555.4926500000001</v>
      </c>
      <c r="W233">
        <f t="shared" si="75"/>
        <v>0.20183486238532114</v>
      </c>
      <c r="X233">
        <f t="shared" si="63"/>
        <v>1.6595764466275835E-5</v>
      </c>
      <c r="Y233">
        <f t="shared" si="64"/>
        <v>5.9006118580974904E-6</v>
      </c>
      <c r="Z233" s="22">
        <f t="shared" si="74"/>
        <v>5.9006118580974904</v>
      </c>
      <c r="AA233" s="22">
        <f t="shared" si="69"/>
        <v>3.9363654823865848</v>
      </c>
      <c r="AB233" s="22">
        <f>AA233/277.501</f>
        <v>1.4185049720132847E-2</v>
      </c>
      <c r="AC233">
        <v>33.388599999999997</v>
      </c>
      <c r="AD233" s="36">
        <v>65</v>
      </c>
      <c r="AE233" s="36">
        <v>575</v>
      </c>
      <c r="AF233">
        <f t="shared" si="65"/>
        <v>16.595764466275835</v>
      </c>
      <c r="AG233">
        <v>10.019670781892938</v>
      </c>
      <c r="AH233" t="s">
        <v>559</v>
      </c>
      <c r="AI233" t="s">
        <v>561</v>
      </c>
      <c r="AJ233" t="s">
        <v>560</v>
      </c>
      <c r="AK233">
        <v>0.39262443606707542</v>
      </c>
      <c r="AL233">
        <v>2.4874999999999998</v>
      </c>
      <c r="AM233">
        <v>1362.0875000000001</v>
      </c>
    </row>
    <row r="234" spans="1:39" hidden="1" x14ac:dyDescent="0.35">
      <c r="A234" s="2">
        <v>44750</v>
      </c>
      <c r="B234" t="s">
        <v>18</v>
      </c>
      <c r="C234" t="s">
        <v>550</v>
      </c>
      <c r="D234" t="s">
        <v>133</v>
      </c>
      <c r="E234" t="s">
        <v>46</v>
      </c>
      <c r="F234">
        <v>8</v>
      </c>
      <c r="G234" t="s">
        <v>22</v>
      </c>
      <c r="H234" t="s">
        <v>93</v>
      </c>
      <c r="I234" t="str">
        <f t="shared" si="61"/>
        <v>K1FsaH9</v>
      </c>
      <c r="J234" t="s">
        <v>474</v>
      </c>
      <c r="K234" t="s">
        <v>177</v>
      </c>
      <c r="L234" s="1">
        <v>0.77800000000000002</v>
      </c>
      <c r="M234">
        <v>17.87</v>
      </c>
      <c r="N234" s="1">
        <f t="shared" si="71"/>
        <v>-1.7870000000000001</v>
      </c>
      <c r="O234" t="s">
        <v>178</v>
      </c>
      <c r="P234">
        <v>0.75700000000000001</v>
      </c>
      <c r="Q234" s="1">
        <f t="shared" si="73"/>
        <v>2.1000000000000019E-2</v>
      </c>
      <c r="R234">
        <v>28.81</v>
      </c>
      <c r="S234" s="42">
        <f t="shared" si="67"/>
        <v>-2.8809999999999998</v>
      </c>
      <c r="T234" s="1">
        <f t="shared" si="68"/>
        <v>-1.0939999999999996</v>
      </c>
      <c r="U234">
        <v>30.6</v>
      </c>
      <c r="V234" s="21">
        <f t="shared" si="62"/>
        <v>735.04260000000011</v>
      </c>
      <c r="W234">
        <f t="shared" si="75"/>
        <v>2.7741083223249693E-2</v>
      </c>
      <c r="X234">
        <f t="shared" si="63"/>
        <v>1.4422212343404887E-6</v>
      </c>
      <c r="Y234">
        <f t="shared" si="64"/>
        <v>1.0600940458648423E-7</v>
      </c>
      <c r="Z234" s="22">
        <f t="shared" si="74"/>
        <v>0.10600940458648422</v>
      </c>
      <c r="AA234" s="22">
        <f t="shared" si="69"/>
        <v>9.690073545382473E-2</v>
      </c>
      <c r="AB234" s="22">
        <f>AA234/3.73178</f>
        <v>2.5966357999084814E-2</v>
      </c>
      <c r="AC234">
        <v>33.388599999999997</v>
      </c>
      <c r="AD234">
        <v>27</v>
      </c>
      <c r="AE234">
        <v>244</v>
      </c>
      <c r="AF234">
        <f t="shared" si="65"/>
        <v>1.4422212343404888</v>
      </c>
      <c r="AG234">
        <v>6.9702991452991538</v>
      </c>
      <c r="AH234" t="s">
        <v>557</v>
      </c>
      <c r="AI234" t="s">
        <v>558</v>
      </c>
      <c r="AJ234" t="s">
        <v>562</v>
      </c>
      <c r="AK234">
        <v>0.39262443606707542</v>
      </c>
      <c r="AL234">
        <v>2.4874999999999998</v>
      </c>
      <c r="AM234">
        <v>1362.0875000000001</v>
      </c>
    </row>
    <row r="235" spans="1:39" hidden="1" x14ac:dyDescent="0.35">
      <c r="A235" s="2">
        <v>44750</v>
      </c>
      <c r="B235" t="s">
        <v>18</v>
      </c>
      <c r="C235" t="s">
        <v>550</v>
      </c>
      <c r="D235" t="s">
        <v>123</v>
      </c>
      <c r="E235" t="s">
        <v>21</v>
      </c>
      <c r="F235">
        <v>4</v>
      </c>
      <c r="G235" t="s">
        <v>22</v>
      </c>
      <c r="H235" t="s">
        <v>96</v>
      </c>
      <c r="I235" t="str">
        <f t="shared" si="61"/>
        <v>M1FsaF3</v>
      </c>
      <c r="J235" t="s">
        <v>459</v>
      </c>
      <c r="K235" t="s">
        <v>134</v>
      </c>
      <c r="L235" s="1">
        <v>0.85099999999999998</v>
      </c>
      <c r="M235">
        <v>8.15</v>
      </c>
      <c r="N235" s="1">
        <f t="shared" si="71"/>
        <v>-0.81500000000000006</v>
      </c>
      <c r="O235" t="s">
        <v>179</v>
      </c>
      <c r="P235">
        <v>0.65900000000000003</v>
      </c>
      <c r="Q235" s="1">
        <f t="shared" si="73"/>
        <v>0.19199999999999995</v>
      </c>
      <c r="R235">
        <v>21.16</v>
      </c>
      <c r="S235" s="42">
        <f t="shared" si="67"/>
        <v>-2.1160000000000001</v>
      </c>
      <c r="T235" s="1">
        <f t="shared" si="68"/>
        <v>-1.3010000000000002</v>
      </c>
      <c r="U235">
        <v>39.5</v>
      </c>
      <c r="V235" s="21">
        <f t="shared" si="62"/>
        <v>1224.7962500000001</v>
      </c>
      <c r="W235">
        <f t="shared" si="75"/>
        <v>0.2913505311077389</v>
      </c>
      <c r="X235">
        <f t="shared" si="63"/>
        <v>2.6076111450179491E-5</v>
      </c>
      <c r="Y235">
        <f t="shared" si="64"/>
        <v>3.1937923518761905E-6</v>
      </c>
      <c r="Z235" s="22">
        <f t="shared" si="74"/>
        <v>3.1937923518761906</v>
      </c>
      <c r="AA235" s="22">
        <f t="shared" si="69"/>
        <v>2.4548749822261264</v>
      </c>
      <c r="AB235" s="22">
        <f>AA235/79.1318</f>
        <v>3.1022610154528604E-2</v>
      </c>
      <c r="AC235">
        <v>33.388599999999997</v>
      </c>
      <c r="AD235" s="36">
        <v>12.9</v>
      </c>
      <c r="AE235" s="36">
        <v>270</v>
      </c>
      <c r="AF235">
        <f t="shared" si="65"/>
        <v>26.076111450179493</v>
      </c>
      <c r="AG235">
        <v>10.019670781892938</v>
      </c>
      <c r="AH235" t="s">
        <v>557</v>
      </c>
      <c r="AI235" t="s">
        <v>558</v>
      </c>
      <c r="AJ235" t="s">
        <v>562</v>
      </c>
      <c r="AK235">
        <v>0.39262443606707542</v>
      </c>
      <c r="AL235">
        <v>2.4874999999999998</v>
      </c>
      <c r="AM235">
        <v>1362.0875000000001</v>
      </c>
    </row>
    <row r="236" spans="1:39" hidden="1" x14ac:dyDescent="0.35">
      <c r="A236" s="2">
        <v>44750</v>
      </c>
      <c r="B236" t="s">
        <v>18</v>
      </c>
      <c r="C236" t="s">
        <v>550</v>
      </c>
      <c r="D236" t="s">
        <v>123</v>
      </c>
      <c r="E236" t="s">
        <v>21</v>
      </c>
      <c r="F236">
        <v>5</v>
      </c>
      <c r="G236" t="s">
        <v>22</v>
      </c>
      <c r="H236" t="s">
        <v>130</v>
      </c>
      <c r="I236" t="str">
        <f t="shared" si="61"/>
        <v>M1FsaH4</v>
      </c>
      <c r="J236" t="s">
        <v>460</v>
      </c>
      <c r="K236" t="s">
        <v>134</v>
      </c>
      <c r="L236" s="1">
        <v>0.78200000000000003</v>
      </c>
      <c r="M236">
        <v>10.85</v>
      </c>
      <c r="N236" s="1">
        <f t="shared" si="71"/>
        <v>-1.085</v>
      </c>
      <c r="O236" t="s">
        <v>179</v>
      </c>
      <c r="P236">
        <v>0.76300000000000001</v>
      </c>
      <c r="Q236" s="1">
        <f t="shared" si="73"/>
        <v>1.9000000000000017E-2</v>
      </c>
      <c r="R236">
        <v>21.98</v>
      </c>
      <c r="S236" s="42">
        <f t="shared" si="67"/>
        <v>-2.198</v>
      </c>
      <c r="T236" s="1">
        <f t="shared" si="68"/>
        <v>-1.113</v>
      </c>
      <c r="U236">
        <v>47.6</v>
      </c>
      <c r="V236" s="21">
        <f t="shared" si="62"/>
        <v>1778.6216000000002</v>
      </c>
      <c r="W236">
        <f t="shared" si="75"/>
        <v>2.4901703800786393E-2</v>
      </c>
      <c r="X236">
        <f t="shared" si="63"/>
        <v>1.2627138323125007E-6</v>
      </c>
      <c r="Y236">
        <f t="shared" si="64"/>
        <v>2.245890096769792E-7</v>
      </c>
      <c r="Z236" s="22">
        <f t="shared" si="74"/>
        <v>0.2245890096769792</v>
      </c>
      <c r="AA236" s="22">
        <f t="shared" si="69"/>
        <v>0.20178707068910981</v>
      </c>
      <c r="AB236" s="22">
        <f>AA236/79.1318</f>
        <v>2.5500123931101E-3</v>
      </c>
      <c r="AC236">
        <v>33.388599999999997</v>
      </c>
      <c r="AD236" s="36">
        <v>17.7</v>
      </c>
      <c r="AE236" s="36">
        <v>375</v>
      </c>
      <c r="AF236">
        <f t="shared" si="65"/>
        <v>1.2627138323125007</v>
      </c>
      <c r="AG236">
        <v>10.019670781892938</v>
      </c>
      <c r="AH236" t="s">
        <v>557</v>
      </c>
      <c r="AI236" t="s">
        <v>558</v>
      </c>
      <c r="AJ236" t="s">
        <v>562</v>
      </c>
      <c r="AK236">
        <v>0.39262443606707542</v>
      </c>
      <c r="AL236">
        <v>2.4874999999999998</v>
      </c>
      <c r="AM236">
        <v>1362.0875000000001</v>
      </c>
    </row>
    <row r="237" spans="1:39" hidden="1" x14ac:dyDescent="0.35">
      <c r="A237" s="2">
        <v>44750</v>
      </c>
      <c r="B237" t="s">
        <v>18</v>
      </c>
      <c r="C237" t="s">
        <v>550</v>
      </c>
      <c r="D237" t="s">
        <v>133</v>
      </c>
      <c r="E237" t="s">
        <v>46</v>
      </c>
      <c r="F237">
        <v>3</v>
      </c>
      <c r="G237" t="s">
        <v>33</v>
      </c>
      <c r="H237" t="s">
        <v>89</v>
      </c>
      <c r="I237" t="str">
        <f t="shared" si="61"/>
        <v>K1HmaD9</v>
      </c>
      <c r="J237" t="s">
        <v>478</v>
      </c>
      <c r="K237" t="s">
        <v>177</v>
      </c>
      <c r="L237" s="1">
        <v>0.64600000000000002</v>
      </c>
      <c r="M237">
        <v>17.37</v>
      </c>
      <c r="N237" s="1">
        <f t="shared" si="71"/>
        <v>-1.7370000000000001</v>
      </c>
      <c r="O237" t="s">
        <v>178</v>
      </c>
      <c r="P237">
        <v>0.68700000000000006</v>
      </c>
      <c r="Q237" s="1">
        <f t="shared" si="73"/>
        <v>-4.1000000000000036E-2</v>
      </c>
      <c r="R237">
        <v>18.62</v>
      </c>
      <c r="S237" s="42">
        <f t="shared" si="67"/>
        <v>-1.8620000000000001</v>
      </c>
      <c r="T237" s="1">
        <f t="shared" si="68"/>
        <v>-0.125</v>
      </c>
      <c r="U237">
        <v>75.5</v>
      </c>
      <c r="V237" s="21">
        <f t="shared" si="62"/>
        <v>4474.69625</v>
      </c>
      <c r="W237">
        <f>(P237-L237)/L237</f>
        <v>6.3467492260061972E-2</v>
      </c>
      <c r="X237">
        <f t="shared" si="63"/>
        <v>3.9947320996883495E-6</v>
      </c>
      <c r="Y237">
        <f t="shared" si="64"/>
        <v>1.7875212746230083E-6</v>
      </c>
      <c r="Z237" s="22">
        <f t="shared" si="74"/>
        <v>1.7875212746230082</v>
      </c>
      <c r="AA237" s="22">
        <f t="shared" si="69"/>
        <v>14.300170196984066</v>
      </c>
      <c r="AB237" s="22">
        <f>AA237/28.70035</f>
        <v>0.49825769361642158</v>
      </c>
      <c r="AC237">
        <v>33.388599999999997</v>
      </c>
      <c r="AD237">
        <v>70.599999999999994</v>
      </c>
      <c r="AE237">
        <v>700</v>
      </c>
      <c r="AF237">
        <f t="shared" si="65"/>
        <v>3.9947320996883495</v>
      </c>
      <c r="AG237">
        <v>6.9702991452991538</v>
      </c>
      <c r="AH237" t="s">
        <v>559</v>
      </c>
      <c r="AI237" t="s">
        <v>561</v>
      </c>
      <c r="AJ237" t="s">
        <v>560</v>
      </c>
      <c r="AK237">
        <v>0.39262443606707542</v>
      </c>
      <c r="AL237">
        <v>2.4874999999999998</v>
      </c>
      <c r="AM237">
        <v>1362.0875000000001</v>
      </c>
    </row>
    <row r="238" spans="1:39" hidden="1" x14ac:dyDescent="0.35">
      <c r="A238" s="2">
        <v>44750</v>
      </c>
      <c r="B238" t="s">
        <v>18</v>
      </c>
      <c r="C238" t="s">
        <v>550</v>
      </c>
      <c r="D238" t="s">
        <v>133</v>
      </c>
      <c r="E238" t="s">
        <v>46</v>
      </c>
      <c r="F238">
        <v>6</v>
      </c>
      <c r="G238" t="s">
        <v>33</v>
      </c>
      <c r="H238" t="s">
        <v>54</v>
      </c>
      <c r="I238" t="str">
        <f t="shared" si="61"/>
        <v>K1HmaA6</v>
      </c>
      <c r="J238" t="s">
        <v>477</v>
      </c>
      <c r="K238" t="s">
        <v>177</v>
      </c>
      <c r="L238" s="1">
        <v>0.80200000000000005</v>
      </c>
      <c r="M238">
        <v>12.41</v>
      </c>
      <c r="N238" s="1">
        <f t="shared" si="71"/>
        <v>-1.2410000000000001</v>
      </c>
      <c r="O238" t="s">
        <v>178</v>
      </c>
      <c r="P238">
        <v>0.67900000000000005</v>
      </c>
      <c r="Q238" s="1">
        <f t="shared" si="73"/>
        <v>0.123</v>
      </c>
      <c r="R238">
        <v>18.54</v>
      </c>
      <c r="S238" s="42">
        <f t="shared" si="67"/>
        <v>-1.8539999999999999</v>
      </c>
      <c r="T238" s="1">
        <f t="shared" si="68"/>
        <v>-0.61299999999999977</v>
      </c>
      <c r="U238">
        <v>83.9</v>
      </c>
      <c r="V238" s="21">
        <f t="shared" si="62"/>
        <v>5525.7798500000008</v>
      </c>
      <c r="W238">
        <f t="shared" ref="W238:W263" si="76">(L238-P238)/P238</f>
        <v>0.18114874815905743</v>
      </c>
      <c r="X238">
        <f t="shared" si="63"/>
        <v>1.4527418959774471E-5</v>
      </c>
      <c r="Y238">
        <f t="shared" si="64"/>
        <v>8.0275318960429754E-6</v>
      </c>
      <c r="Z238" s="22">
        <f t="shared" si="74"/>
        <v>8.0275318960429747</v>
      </c>
      <c r="AA238" s="22">
        <f t="shared" si="69"/>
        <v>13.09548433285967</v>
      </c>
      <c r="AB238" s="22">
        <f>AA238/28.70035</f>
        <v>0.45628308828497455</v>
      </c>
      <c r="AC238">
        <v>33.388599999999997</v>
      </c>
      <c r="AD238">
        <v>74.8</v>
      </c>
      <c r="AE238">
        <v>670</v>
      </c>
      <c r="AF238">
        <f t="shared" si="65"/>
        <v>14.527418959774471</v>
      </c>
      <c r="AG238">
        <v>6.9702991452991538</v>
      </c>
      <c r="AH238" t="s">
        <v>559</v>
      </c>
      <c r="AI238" t="s">
        <v>561</v>
      </c>
      <c r="AJ238" t="s">
        <v>560</v>
      </c>
      <c r="AK238">
        <v>0.39262443606707542</v>
      </c>
      <c r="AL238">
        <v>2.4874999999999998</v>
      </c>
      <c r="AM238">
        <v>1362.0875000000001</v>
      </c>
    </row>
    <row r="239" spans="1:39" hidden="1" x14ac:dyDescent="0.35">
      <c r="A239" s="2">
        <v>44750</v>
      </c>
      <c r="B239" t="s">
        <v>18</v>
      </c>
      <c r="C239" t="s">
        <v>550</v>
      </c>
      <c r="D239" t="s">
        <v>123</v>
      </c>
      <c r="E239" t="s">
        <v>21</v>
      </c>
      <c r="F239">
        <v>2</v>
      </c>
      <c r="G239" t="s">
        <v>33</v>
      </c>
      <c r="H239" t="s">
        <v>97</v>
      </c>
      <c r="I239" t="str">
        <f t="shared" si="61"/>
        <v>M1HmaJ1</v>
      </c>
      <c r="J239" t="s">
        <v>462</v>
      </c>
      <c r="K239" t="s">
        <v>134</v>
      </c>
      <c r="L239" s="1">
        <v>1.0860000000000001</v>
      </c>
      <c r="M239">
        <v>13.95</v>
      </c>
      <c r="N239" s="1">
        <f t="shared" si="71"/>
        <v>-1.395</v>
      </c>
      <c r="O239" t="s">
        <v>179</v>
      </c>
      <c r="P239">
        <v>0.67300000000000004</v>
      </c>
      <c r="Q239" s="1">
        <f t="shared" si="73"/>
        <v>0.41300000000000003</v>
      </c>
      <c r="R239">
        <v>15.23</v>
      </c>
      <c r="S239" s="42">
        <f t="shared" si="67"/>
        <v>-1.5230000000000001</v>
      </c>
      <c r="T239" s="1">
        <f t="shared" si="68"/>
        <v>-0.12800000000000011</v>
      </c>
      <c r="U239">
        <v>70.599999999999994</v>
      </c>
      <c r="V239" s="21">
        <f t="shared" si="62"/>
        <v>3912.7225999999991</v>
      </c>
      <c r="W239">
        <f t="shared" si="76"/>
        <v>0.61367013372956913</v>
      </c>
      <c r="X239">
        <f t="shared" si="63"/>
        <v>6.5237142648505271E-5</v>
      </c>
      <c r="Y239">
        <f t="shared" si="64"/>
        <v>2.552548424002304E-5</v>
      </c>
      <c r="Z239" s="22">
        <f t="shared" si="74"/>
        <v>25.52548424002304</v>
      </c>
      <c r="AA239" s="22">
        <f t="shared" si="69"/>
        <v>199.41784562517984</v>
      </c>
      <c r="AB239" s="22">
        <v>1</v>
      </c>
      <c r="AC239">
        <v>33.388599999999997</v>
      </c>
      <c r="AD239" s="31">
        <v>59.2</v>
      </c>
      <c r="AE239" s="32">
        <v>370</v>
      </c>
      <c r="AF239">
        <f t="shared" si="65"/>
        <v>65.237142648505269</v>
      </c>
      <c r="AG239">
        <v>10.019670781892938</v>
      </c>
      <c r="AH239" t="s">
        <v>559</v>
      </c>
      <c r="AI239" t="s">
        <v>561</v>
      </c>
      <c r="AJ239" t="s">
        <v>560</v>
      </c>
      <c r="AK239">
        <v>0.39262443606707542</v>
      </c>
      <c r="AL239">
        <v>2.4874999999999998</v>
      </c>
      <c r="AM239">
        <v>1362.0875000000001</v>
      </c>
    </row>
    <row r="240" spans="1:39" hidden="1" x14ac:dyDescent="0.35">
      <c r="A240" s="2">
        <v>44750</v>
      </c>
      <c r="B240" t="s">
        <v>18</v>
      </c>
      <c r="C240" t="s">
        <v>550</v>
      </c>
      <c r="D240" t="s">
        <v>133</v>
      </c>
      <c r="E240" t="s">
        <v>21</v>
      </c>
      <c r="F240">
        <v>5</v>
      </c>
      <c r="G240" t="s">
        <v>26</v>
      </c>
      <c r="H240" t="s">
        <v>82</v>
      </c>
      <c r="I240" t="str">
        <f t="shared" si="61"/>
        <v>K1MlaH7</v>
      </c>
      <c r="J240" t="s">
        <v>479</v>
      </c>
      <c r="K240" t="s">
        <v>177</v>
      </c>
      <c r="L240" s="1">
        <v>0.753</v>
      </c>
      <c r="M240">
        <v>21.23</v>
      </c>
      <c r="N240" s="1">
        <f t="shared" si="71"/>
        <v>-2.1230000000000002</v>
      </c>
      <c r="O240" t="s">
        <v>178</v>
      </c>
      <c r="P240">
        <v>0.752</v>
      </c>
      <c r="Q240" s="1">
        <f t="shared" si="73"/>
        <v>1.0000000000000009E-3</v>
      </c>
      <c r="R240">
        <v>20.23</v>
      </c>
      <c r="S240" s="42">
        <f t="shared" si="67"/>
        <v>-2.0230000000000001</v>
      </c>
      <c r="T240" s="1">
        <f t="shared" si="68"/>
        <v>0.10000000000000009</v>
      </c>
      <c r="U240">
        <v>38.4</v>
      </c>
      <c r="V240" s="21">
        <f t="shared" si="62"/>
        <v>1157.5296000000001</v>
      </c>
      <c r="W240">
        <f t="shared" si="76"/>
        <v>1.3297872340425545E-3</v>
      </c>
      <c r="X240">
        <f t="shared" si="63"/>
        <v>3.4270686141099928E-8</v>
      </c>
      <c r="Y240">
        <f t="shared" si="64"/>
        <v>3.9669333620632947E-9</v>
      </c>
      <c r="Z240" s="22">
        <f t="shared" si="74"/>
        <v>3.9669333620632949E-3</v>
      </c>
      <c r="AA240" s="22">
        <f t="shared" si="69"/>
        <v>3.9669333620632914E-2</v>
      </c>
      <c r="AB240" s="22">
        <f>AA240/23.35876</f>
        <v>1.6982636758386539E-3</v>
      </c>
      <c r="AC240">
        <v>33.388599999999997</v>
      </c>
      <c r="AD240" s="34">
        <v>31</v>
      </c>
      <c r="AE240" s="35">
        <v>390</v>
      </c>
      <c r="AF240">
        <f t="shared" si="65"/>
        <v>3.4270686141099925E-2</v>
      </c>
      <c r="AG240">
        <v>6.9702991452991538</v>
      </c>
      <c r="AH240" t="s">
        <v>559</v>
      </c>
      <c r="AI240" t="s">
        <v>558</v>
      </c>
      <c r="AJ240" t="s">
        <v>560</v>
      </c>
      <c r="AK240">
        <v>0.39262443606707542</v>
      </c>
      <c r="AL240">
        <v>2.4874999999999998</v>
      </c>
      <c r="AM240">
        <v>1362.0875000000001</v>
      </c>
    </row>
    <row r="241" spans="1:39" hidden="1" x14ac:dyDescent="0.35">
      <c r="A241" s="2">
        <v>44750</v>
      </c>
      <c r="B241" t="s">
        <v>18</v>
      </c>
      <c r="C241" t="s">
        <v>550</v>
      </c>
      <c r="D241" t="s">
        <v>123</v>
      </c>
      <c r="E241" t="s">
        <v>21</v>
      </c>
      <c r="F241">
        <v>1</v>
      </c>
      <c r="G241" t="s">
        <v>26</v>
      </c>
      <c r="H241" t="s">
        <v>92</v>
      </c>
      <c r="I241" t="str">
        <f t="shared" si="61"/>
        <v>M1MlaC6</v>
      </c>
      <c r="J241" t="s">
        <v>463</v>
      </c>
      <c r="K241" t="s">
        <v>134</v>
      </c>
      <c r="L241" s="1">
        <v>0.76800000000000002</v>
      </c>
      <c r="M241">
        <v>4.96</v>
      </c>
      <c r="N241" s="1">
        <f t="shared" si="71"/>
        <v>-0.496</v>
      </c>
      <c r="O241" t="s">
        <v>179</v>
      </c>
      <c r="P241">
        <v>0.76</v>
      </c>
      <c r="Q241" s="1">
        <f t="shared" si="73"/>
        <v>8.0000000000000071E-3</v>
      </c>
      <c r="R241">
        <v>19.010000000000002</v>
      </c>
      <c r="S241" s="42">
        <f t="shared" si="67"/>
        <v>-1.9010000000000002</v>
      </c>
      <c r="T241" s="1">
        <f t="shared" si="68"/>
        <v>-1.4050000000000002</v>
      </c>
      <c r="U241">
        <v>39.85</v>
      </c>
      <c r="V241" s="21">
        <f t="shared" si="62"/>
        <v>1246.5976625000001</v>
      </c>
      <c r="W241">
        <f t="shared" si="76"/>
        <v>1.0526315789473693E-2</v>
      </c>
      <c r="X241">
        <f t="shared" si="63"/>
        <v>4.3749108066280374E-7</v>
      </c>
      <c r="Y241">
        <f t="shared" si="64"/>
        <v>5.4537535851885012E-8</v>
      </c>
      <c r="Z241" s="22">
        <f t="shared" si="74"/>
        <v>5.4537535851885012E-2</v>
      </c>
      <c r="AA241" s="22">
        <f t="shared" si="69"/>
        <v>3.8816751496003561E-2</v>
      </c>
      <c r="AB241" s="22">
        <f>AA241/23.35876</f>
        <v>1.6617642159088737E-3</v>
      </c>
      <c r="AC241">
        <v>33.388599999999997</v>
      </c>
      <c r="AD241" s="31">
        <v>37.4</v>
      </c>
      <c r="AE241" s="32">
        <v>677</v>
      </c>
      <c r="AF241">
        <f t="shared" si="65"/>
        <v>0.43749108066280373</v>
      </c>
      <c r="AG241">
        <v>10.019670781892938</v>
      </c>
      <c r="AH241" t="s">
        <v>559</v>
      </c>
      <c r="AI241" t="s">
        <v>558</v>
      </c>
      <c r="AJ241" t="s">
        <v>560</v>
      </c>
      <c r="AK241">
        <v>0.39262443606707542</v>
      </c>
      <c r="AL241">
        <v>2.4874999999999998</v>
      </c>
      <c r="AM241">
        <v>1362.0875000000001</v>
      </c>
    </row>
    <row r="242" spans="1:39" hidden="1" x14ac:dyDescent="0.35">
      <c r="A242" s="2">
        <v>44750</v>
      </c>
      <c r="B242" t="s">
        <v>18</v>
      </c>
      <c r="C242" t="s">
        <v>550</v>
      </c>
      <c r="D242" t="s">
        <v>133</v>
      </c>
      <c r="E242" t="s">
        <v>46</v>
      </c>
      <c r="F242">
        <v>1</v>
      </c>
      <c r="G242" t="s">
        <v>41</v>
      </c>
      <c r="H242" t="s">
        <v>136</v>
      </c>
      <c r="I242" t="str">
        <f t="shared" si="61"/>
        <v>K1MluD7</v>
      </c>
      <c r="J242" t="s">
        <v>480</v>
      </c>
      <c r="K242" t="s">
        <v>177</v>
      </c>
      <c r="L242" s="1">
        <v>1.0529999999999999</v>
      </c>
      <c r="M242">
        <v>12.39</v>
      </c>
      <c r="N242" s="1">
        <f t="shared" si="71"/>
        <v>-1.2390000000000001</v>
      </c>
      <c r="O242" t="s">
        <v>178</v>
      </c>
      <c r="P242">
        <v>0.85699999999999998</v>
      </c>
      <c r="Q242" s="1">
        <f t="shared" si="73"/>
        <v>0.19599999999999995</v>
      </c>
      <c r="R242">
        <v>27.24</v>
      </c>
      <c r="S242" s="42">
        <f t="shared" si="67"/>
        <v>-2.7239999999999998</v>
      </c>
      <c r="T242" s="1">
        <f t="shared" si="68"/>
        <v>-1.4849999999999997</v>
      </c>
      <c r="U242">
        <v>131.5</v>
      </c>
      <c r="V242" s="21">
        <f t="shared" si="62"/>
        <v>13574.41625</v>
      </c>
      <c r="W242">
        <f t="shared" si="76"/>
        <v>0.2287047841306884</v>
      </c>
      <c r="X242">
        <f t="shared" si="63"/>
        <v>1.9355963453958449E-5</v>
      </c>
      <c r="Y242">
        <f t="shared" si="64"/>
        <v>2.6274590484381971E-5</v>
      </c>
      <c r="Z242" s="22">
        <f t="shared" si="74"/>
        <v>26.274590484381971</v>
      </c>
      <c r="AA242" s="22">
        <f t="shared" si="69"/>
        <v>17.693326925509748</v>
      </c>
      <c r="AB242" s="22">
        <f>AA242/184.3081</f>
        <v>9.5998639916041392E-2</v>
      </c>
      <c r="AC242">
        <v>33.388599999999997</v>
      </c>
      <c r="AD242" s="34">
        <v>136.30000000000001</v>
      </c>
      <c r="AE242" s="35">
        <v>832</v>
      </c>
      <c r="AF242">
        <f t="shared" si="65"/>
        <v>19.355963453958449</v>
      </c>
      <c r="AG242">
        <v>6.9702991452991538</v>
      </c>
      <c r="AH242" t="s">
        <v>559</v>
      </c>
      <c r="AI242" t="s">
        <v>558</v>
      </c>
      <c r="AJ242" t="s">
        <v>562</v>
      </c>
      <c r="AK242">
        <v>0.39262443606707542</v>
      </c>
      <c r="AL242">
        <v>2.4874999999999998</v>
      </c>
      <c r="AM242">
        <v>1362.0875000000001</v>
      </c>
    </row>
    <row r="243" spans="1:39" hidden="1" x14ac:dyDescent="0.35">
      <c r="A243" s="2">
        <v>44750</v>
      </c>
      <c r="B243" t="s">
        <v>18</v>
      </c>
      <c r="C243" t="s">
        <v>550</v>
      </c>
      <c r="D243" t="s">
        <v>123</v>
      </c>
      <c r="E243" t="s">
        <v>21</v>
      </c>
      <c r="F243">
        <v>9</v>
      </c>
      <c r="G243" t="s">
        <v>41</v>
      </c>
      <c r="H243" t="s">
        <v>127</v>
      </c>
      <c r="I243" t="str">
        <f t="shared" si="61"/>
        <v>M1MluB3</v>
      </c>
      <c r="J243" t="s">
        <v>464</v>
      </c>
      <c r="K243" t="s">
        <v>169</v>
      </c>
      <c r="L243" s="1">
        <v>0.85</v>
      </c>
      <c r="M243">
        <v>1.96</v>
      </c>
      <c r="N243" s="1">
        <f t="shared" si="71"/>
        <v>-0.19600000000000001</v>
      </c>
      <c r="O243" t="s">
        <v>180</v>
      </c>
      <c r="P243">
        <v>0.60899999999999999</v>
      </c>
      <c r="Q243" s="1">
        <f t="shared" si="73"/>
        <v>0.24099999999999999</v>
      </c>
      <c r="R243">
        <v>12.78</v>
      </c>
      <c r="S243" s="42">
        <f t="shared" si="67"/>
        <v>-1.278</v>
      </c>
      <c r="T243" s="1">
        <f t="shared" si="68"/>
        <v>-1.0820000000000001</v>
      </c>
      <c r="U243">
        <v>77.400000000000006</v>
      </c>
      <c r="V243" s="21">
        <f t="shared" si="62"/>
        <v>4702.7466000000013</v>
      </c>
      <c r="W243">
        <f t="shared" si="76"/>
        <v>0.39573070607553368</v>
      </c>
      <c r="X243">
        <f t="shared" si="63"/>
        <v>3.8014217355511884E-5</v>
      </c>
      <c r="Y243">
        <f t="shared" si="64"/>
        <v>1.7877123142029456E-5</v>
      </c>
      <c r="Z243" s="22">
        <f t="shared" si="74"/>
        <v>17.877123142029458</v>
      </c>
      <c r="AA243" s="22">
        <f t="shared" si="69"/>
        <v>16.522294955664933</v>
      </c>
      <c r="AB243" s="22">
        <f>AA243/81.6371</f>
        <v>0.20238708817026735</v>
      </c>
      <c r="AC243">
        <v>33.388599999999997</v>
      </c>
      <c r="AD243" s="31">
        <v>73</v>
      </c>
      <c r="AE243" s="32">
        <v>800</v>
      </c>
      <c r="AF243">
        <f t="shared" si="65"/>
        <v>38.014217355511882</v>
      </c>
      <c r="AG243">
        <v>10.019670781892938</v>
      </c>
      <c r="AH243" t="s">
        <v>559</v>
      </c>
      <c r="AI243" t="s">
        <v>558</v>
      </c>
      <c r="AJ243" t="s">
        <v>562</v>
      </c>
      <c r="AK243">
        <v>0.39262443606707542</v>
      </c>
      <c r="AL243">
        <v>2.4874999999999998</v>
      </c>
      <c r="AM243">
        <v>1362.0875000000001</v>
      </c>
    </row>
    <row r="244" spans="1:39" hidden="1" x14ac:dyDescent="0.35">
      <c r="A244" s="2">
        <v>44750</v>
      </c>
      <c r="B244" t="s">
        <v>18</v>
      </c>
      <c r="C244" t="s">
        <v>550</v>
      </c>
      <c r="D244" t="s">
        <v>133</v>
      </c>
      <c r="E244" t="s">
        <v>46</v>
      </c>
      <c r="F244">
        <v>7</v>
      </c>
      <c r="G244" t="s">
        <v>29</v>
      </c>
      <c r="H244" t="s">
        <v>52</v>
      </c>
      <c r="I244" t="str">
        <f t="shared" si="61"/>
        <v>K1PafF9</v>
      </c>
      <c r="J244" t="s">
        <v>481</v>
      </c>
      <c r="K244" t="s">
        <v>177</v>
      </c>
      <c r="L244" s="1">
        <v>0.61199999999999999</v>
      </c>
      <c r="M244">
        <v>22.15</v>
      </c>
      <c r="N244" s="1">
        <f t="shared" si="71"/>
        <v>-2.2149999999999999</v>
      </c>
      <c r="O244" t="s">
        <v>178</v>
      </c>
      <c r="P244">
        <v>0.50900000000000001</v>
      </c>
      <c r="Q244" s="1">
        <f t="shared" si="73"/>
        <v>0.10299999999999998</v>
      </c>
      <c r="R244">
        <v>32.54</v>
      </c>
      <c r="S244" s="42">
        <f t="shared" ref="S244:S273" si="77">R244/-10</f>
        <v>-3.254</v>
      </c>
      <c r="T244" s="1">
        <f t="shared" ref="T244:T259" si="78">S244-N244</f>
        <v>-1.0390000000000001</v>
      </c>
      <c r="U244">
        <v>93.95</v>
      </c>
      <c r="V244" s="21">
        <f t="shared" si="62"/>
        <v>6928.8829625000008</v>
      </c>
      <c r="W244">
        <f t="shared" si="76"/>
        <v>0.20235756385068759</v>
      </c>
      <c r="X244">
        <f t="shared" si="63"/>
        <v>1.6648687246241517E-5</v>
      </c>
      <c r="Y244">
        <f t="shared" si="64"/>
        <v>1.153568054084739E-5</v>
      </c>
      <c r="Z244" s="22">
        <f t="shared" si="74"/>
        <v>11.535680540847389</v>
      </c>
      <c r="AA244" s="22">
        <f t="shared" ref="AA244:AA259" si="79">Z244/ABS(T244)</f>
        <v>11.102676170209227</v>
      </c>
      <c r="AB244" s="22">
        <f>AA244/44.9496</f>
        <v>0.2470027802296178</v>
      </c>
      <c r="AC244">
        <v>33.388599999999997</v>
      </c>
      <c r="AD244" s="34">
        <v>79.7</v>
      </c>
      <c r="AE244" s="35">
        <v>858</v>
      </c>
      <c r="AF244">
        <f t="shared" si="65"/>
        <v>16.648687246241519</v>
      </c>
      <c r="AG244">
        <v>6.9702991452991538</v>
      </c>
      <c r="AH244" t="s">
        <v>557</v>
      </c>
      <c r="AI244" t="s">
        <v>558</v>
      </c>
      <c r="AJ244" t="s">
        <v>562</v>
      </c>
      <c r="AK244">
        <v>0.39262443606707542</v>
      </c>
      <c r="AL244">
        <v>2.4874999999999998</v>
      </c>
      <c r="AM244">
        <v>1362.0875000000001</v>
      </c>
    </row>
    <row r="245" spans="1:39" hidden="1" x14ac:dyDescent="0.35">
      <c r="A245" s="2">
        <v>44750</v>
      </c>
      <c r="B245" t="s">
        <v>18</v>
      </c>
      <c r="C245" t="s">
        <v>550</v>
      </c>
      <c r="D245" t="s">
        <v>123</v>
      </c>
      <c r="E245" t="s">
        <v>21</v>
      </c>
      <c r="F245">
        <v>3</v>
      </c>
      <c r="G245" t="s">
        <v>29</v>
      </c>
      <c r="H245" t="s">
        <v>124</v>
      </c>
      <c r="I245" t="str">
        <f t="shared" si="61"/>
        <v>M1PafJ5</v>
      </c>
      <c r="J245" t="s">
        <v>465</v>
      </c>
      <c r="K245" t="s">
        <v>134</v>
      </c>
      <c r="L245" s="1">
        <v>0.80300000000000005</v>
      </c>
      <c r="M245">
        <v>13.35</v>
      </c>
      <c r="N245" s="1">
        <f t="shared" si="71"/>
        <v>-1.335</v>
      </c>
      <c r="O245" t="s">
        <v>179</v>
      </c>
      <c r="P245">
        <v>0.60699999999999998</v>
      </c>
      <c r="Q245" s="1">
        <f t="shared" si="73"/>
        <v>0.19600000000000006</v>
      </c>
      <c r="R245">
        <v>24.13</v>
      </c>
      <c r="S245" s="42">
        <f t="shared" si="77"/>
        <v>-2.4129999999999998</v>
      </c>
      <c r="T245" s="1">
        <f t="shared" si="78"/>
        <v>-1.0779999999999998</v>
      </c>
      <c r="U245">
        <v>69.05</v>
      </c>
      <c r="V245" s="21">
        <f t="shared" si="62"/>
        <v>3742.8034624999996</v>
      </c>
      <c r="W245">
        <f t="shared" si="76"/>
        <v>0.32289950576606269</v>
      </c>
      <c r="X245">
        <f t="shared" si="63"/>
        <v>2.9594356868790647E-5</v>
      </c>
      <c r="Y245">
        <f t="shared" si="64"/>
        <v>1.1076586135897028E-5</v>
      </c>
      <c r="Z245" s="22">
        <f t="shared" si="74"/>
        <v>11.076586135897028</v>
      </c>
      <c r="AA245" s="22">
        <f t="shared" si="79"/>
        <v>10.275126285618766</v>
      </c>
      <c r="AB245" s="22">
        <f>AA245/49.9446</f>
        <v>0.20573047507876258</v>
      </c>
      <c r="AC245">
        <v>33.388599999999997</v>
      </c>
      <c r="AD245" s="31">
        <v>55.9</v>
      </c>
      <c r="AE245" s="32">
        <v>590</v>
      </c>
      <c r="AF245">
        <f t="shared" si="65"/>
        <v>29.594356868790648</v>
      </c>
      <c r="AG245">
        <v>10.019670781892938</v>
      </c>
      <c r="AH245" t="s">
        <v>557</v>
      </c>
      <c r="AI245" t="s">
        <v>558</v>
      </c>
      <c r="AJ245" t="s">
        <v>562</v>
      </c>
      <c r="AK245">
        <v>0.39262443606707542</v>
      </c>
      <c r="AL245">
        <v>2.4874999999999998</v>
      </c>
      <c r="AM245">
        <v>1362.0875000000001</v>
      </c>
    </row>
    <row r="246" spans="1:39" hidden="1" x14ac:dyDescent="0.35">
      <c r="A246" s="2">
        <v>44750</v>
      </c>
      <c r="B246" t="s">
        <v>18</v>
      </c>
      <c r="C246" t="s">
        <v>550</v>
      </c>
      <c r="D246" t="s">
        <v>133</v>
      </c>
      <c r="E246" t="s">
        <v>46</v>
      </c>
      <c r="F246">
        <v>2</v>
      </c>
      <c r="G246" t="s">
        <v>37</v>
      </c>
      <c r="H246" t="s">
        <v>98</v>
      </c>
      <c r="I246" t="str">
        <f t="shared" si="61"/>
        <v>K1PfaI6</v>
      </c>
      <c r="J246" t="s">
        <v>482</v>
      </c>
      <c r="K246" t="s">
        <v>177</v>
      </c>
      <c r="L246" s="1">
        <v>0.77200000000000002</v>
      </c>
      <c r="M246">
        <v>16.760000000000002</v>
      </c>
      <c r="N246" s="1">
        <f t="shared" si="71"/>
        <v>-1.6760000000000002</v>
      </c>
      <c r="O246" t="s">
        <v>178</v>
      </c>
      <c r="P246">
        <v>0.72599999999999998</v>
      </c>
      <c r="Q246" s="1">
        <f t="shared" si="73"/>
        <v>4.6000000000000041E-2</v>
      </c>
      <c r="R246">
        <v>26.67</v>
      </c>
      <c r="S246" s="42">
        <f t="shared" si="77"/>
        <v>-2.6670000000000003</v>
      </c>
      <c r="T246" s="1">
        <f t="shared" si="78"/>
        <v>-0.9910000000000001</v>
      </c>
      <c r="U246">
        <v>57.95</v>
      </c>
      <c r="V246" s="21">
        <f t="shared" si="62"/>
        <v>2636.1889625000003</v>
      </c>
      <c r="W246">
        <f t="shared" si="76"/>
        <v>6.3360881542699782E-2</v>
      </c>
      <c r="X246">
        <f t="shared" si="63"/>
        <v>3.9864734140398988E-6</v>
      </c>
      <c r="Y246">
        <f t="shared" si="64"/>
        <v>1.0509097213391674E-6</v>
      </c>
      <c r="Z246" s="22">
        <f t="shared" si="74"/>
        <v>1.0509097213391674</v>
      </c>
      <c r="AA246" s="22">
        <f t="shared" si="79"/>
        <v>1.0604538055894726</v>
      </c>
      <c r="AB246" s="22">
        <f>AA246/50.10316</f>
        <v>2.1165407642740948E-2</v>
      </c>
      <c r="AC246">
        <v>33.388599999999997</v>
      </c>
      <c r="AD246" s="34">
        <v>51.9</v>
      </c>
      <c r="AE246" s="35">
        <v>645</v>
      </c>
      <c r="AF246">
        <f t="shared" si="65"/>
        <v>3.986473414039899</v>
      </c>
      <c r="AG246">
        <v>6.9702991452991538</v>
      </c>
      <c r="AH246" t="s">
        <v>557</v>
      </c>
      <c r="AI246" t="s">
        <v>558</v>
      </c>
      <c r="AJ246" t="s">
        <v>562</v>
      </c>
      <c r="AK246">
        <v>0.39262443606707542</v>
      </c>
      <c r="AL246">
        <v>2.4874999999999998</v>
      </c>
      <c r="AM246">
        <v>1362.0875000000001</v>
      </c>
    </row>
    <row r="247" spans="1:39" hidden="1" x14ac:dyDescent="0.35">
      <c r="A247" s="2">
        <v>44750</v>
      </c>
      <c r="B247" t="s">
        <v>18</v>
      </c>
      <c r="C247" t="s">
        <v>550</v>
      </c>
      <c r="D247" t="s">
        <v>123</v>
      </c>
      <c r="E247" t="s">
        <v>21</v>
      </c>
      <c r="F247">
        <v>12</v>
      </c>
      <c r="G247" t="s">
        <v>37</v>
      </c>
      <c r="H247" t="s">
        <v>76</v>
      </c>
      <c r="I247" t="str">
        <f t="shared" si="61"/>
        <v>M1PfaH5</v>
      </c>
      <c r="J247" t="s">
        <v>467</v>
      </c>
      <c r="K247" t="s">
        <v>169</v>
      </c>
      <c r="L247" s="1">
        <v>0.73199999999999998</v>
      </c>
      <c r="M247">
        <v>3.21</v>
      </c>
      <c r="N247" s="1">
        <f t="shared" si="71"/>
        <v>-0.32100000000000001</v>
      </c>
      <c r="O247" t="s">
        <v>180</v>
      </c>
      <c r="P247">
        <v>0.63800000000000001</v>
      </c>
      <c r="Q247" s="1">
        <f t="shared" si="73"/>
        <v>9.3999999999999972E-2</v>
      </c>
      <c r="R247">
        <v>14.91</v>
      </c>
      <c r="S247" s="42">
        <f t="shared" si="77"/>
        <v>-1.4910000000000001</v>
      </c>
      <c r="T247" s="1">
        <f t="shared" si="78"/>
        <v>-1.1700000000000002</v>
      </c>
      <c r="U247">
        <v>105.9</v>
      </c>
      <c r="V247" s="21">
        <f t="shared" si="62"/>
        <v>8803.6258500000022</v>
      </c>
      <c r="W247">
        <f t="shared" si="76"/>
        <v>0.14733542319749213</v>
      </c>
      <c r="X247">
        <f t="shared" si="63"/>
        <v>1.126504922144652E-5</v>
      </c>
      <c r="Y247">
        <f t="shared" si="64"/>
        <v>9.9173278527448983E-6</v>
      </c>
      <c r="Z247" s="22">
        <f t="shared" si="74"/>
        <v>9.9173278527448989</v>
      </c>
      <c r="AA247" s="22">
        <f t="shared" si="79"/>
        <v>8.4763485920896553</v>
      </c>
      <c r="AB247" s="22">
        <f>AA247/54.593359</f>
        <v>0.15526336439730068</v>
      </c>
      <c r="AC247">
        <v>33.388599999999997</v>
      </c>
      <c r="AD247" s="31">
        <v>80</v>
      </c>
      <c r="AE247" s="32">
        <v>715</v>
      </c>
      <c r="AF247">
        <f t="shared" si="65"/>
        <v>11.265049221446521</v>
      </c>
      <c r="AG247">
        <v>10.019670781892938</v>
      </c>
      <c r="AH247" t="s">
        <v>557</v>
      </c>
      <c r="AI247" t="s">
        <v>558</v>
      </c>
      <c r="AJ247" t="s">
        <v>562</v>
      </c>
      <c r="AK247">
        <v>0.39262443606707542</v>
      </c>
      <c r="AL247">
        <v>2.4874999999999998</v>
      </c>
      <c r="AM247">
        <v>1362.0875000000001</v>
      </c>
    </row>
    <row r="248" spans="1:39" hidden="1" x14ac:dyDescent="0.35">
      <c r="A248" s="2">
        <v>44750</v>
      </c>
      <c r="B248" t="s">
        <v>18</v>
      </c>
      <c r="C248" t="s">
        <v>550</v>
      </c>
      <c r="D248" t="s">
        <v>123</v>
      </c>
      <c r="E248" t="s">
        <v>21</v>
      </c>
      <c r="F248">
        <v>6</v>
      </c>
      <c r="G248" t="s">
        <v>37</v>
      </c>
      <c r="H248" t="s">
        <v>132</v>
      </c>
      <c r="I248" t="str">
        <f t="shared" si="61"/>
        <v>M1PfaD5</v>
      </c>
      <c r="J248" t="s">
        <v>466</v>
      </c>
      <c r="K248" t="s">
        <v>134</v>
      </c>
      <c r="L248" s="1">
        <v>0.878</v>
      </c>
      <c r="M248">
        <v>5.54</v>
      </c>
      <c r="N248" s="1">
        <f t="shared" ref="N248:N259" si="80">M248/-10</f>
        <v>-0.55400000000000005</v>
      </c>
      <c r="O248" t="s">
        <v>179</v>
      </c>
      <c r="P248">
        <v>0.69099999999999995</v>
      </c>
      <c r="Q248" s="1">
        <f t="shared" si="73"/>
        <v>0.18700000000000006</v>
      </c>
      <c r="R248">
        <v>17.18</v>
      </c>
      <c r="S248" s="42">
        <f t="shared" si="77"/>
        <v>-1.718</v>
      </c>
      <c r="T248" s="1">
        <f t="shared" si="78"/>
        <v>-1.1639999999999999</v>
      </c>
      <c r="U248">
        <v>67.400000000000006</v>
      </c>
      <c r="V248" s="21">
        <f t="shared" si="62"/>
        <v>3566.066600000001</v>
      </c>
      <c r="W248">
        <f t="shared" si="76"/>
        <v>0.27062228654124465</v>
      </c>
      <c r="X248">
        <f t="shared" si="63"/>
        <v>2.3811486192835838E-5</v>
      </c>
      <c r="Y248">
        <f t="shared" si="64"/>
        <v>8.4913345608633056E-6</v>
      </c>
      <c r="Z248" s="22">
        <f t="shared" si="74"/>
        <v>8.4913345608633062</v>
      </c>
      <c r="AA248" s="22">
        <f t="shared" si="79"/>
        <v>7.2949609629409853</v>
      </c>
      <c r="AB248" s="22">
        <f>AA248/54.593359</f>
        <v>0.13362359628651876</v>
      </c>
      <c r="AC248">
        <v>33.388599999999997</v>
      </c>
      <c r="AD248" s="31">
        <v>57</v>
      </c>
      <c r="AE248" s="32">
        <v>720</v>
      </c>
      <c r="AF248">
        <f t="shared" si="65"/>
        <v>23.811486192835837</v>
      </c>
      <c r="AG248">
        <v>10.019670781892938</v>
      </c>
      <c r="AH248" t="s">
        <v>557</v>
      </c>
      <c r="AI248" t="s">
        <v>558</v>
      </c>
      <c r="AJ248" t="s">
        <v>562</v>
      </c>
      <c r="AK248">
        <v>0.39262443606707542</v>
      </c>
      <c r="AL248">
        <v>2.4874999999999998</v>
      </c>
      <c r="AM248">
        <v>1362.0875000000001</v>
      </c>
    </row>
    <row r="249" spans="1:39" hidden="1" x14ac:dyDescent="0.35">
      <c r="A249" s="2">
        <v>44750</v>
      </c>
      <c r="B249" t="s">
        <v>18</v>
      </c>
      <c r="C249" t="s">
        <v>550</v>
      </c>
      <c r="D249" t="s">
        <v>123</v>
      </c>
      <c r="E249" t="s">
        <v>21</v>
      </c>
      <c r="F249">
        <v>13</v>
      </c>
      <c r="G249" t="s">
        <v>25</v>
      </c>
      <c r="H249" t="s">
        <v>68</v>
      </c>
      <c r="I249" t="str">
        <f t="shared" si="61"/>
        <v>M1SguG6</v>
      </c>
      <c r="J249" t="s">
        <v>469</v>
      </c>
      <c r="K249" t="s">
        <v>169</v>
      </c>
      <c r="L249" s="1">
        <v>0.78200000000000003</v>
      </c>
      <c r="M249">
        <v>8.57</v>
      </c>
      <c r="N249" s="1">
        <f t="shared" si="80"/>
        <v>-0.85699999999999998</v>
      </c>
      <c r="O249" t="s">
        <v>180</v>
      </c>
      <c r="P249">
        <v>0.63800000000000001</v>
      </c>
      <c r="Q249" s="1">
        <f t="shared" si="73"/>
        <v>0.14400000000000002</v>
      </c>
      <c r="R249">
        <v>11.87</v>
      </c>
      <c r="S249" s="42">
        <f t="shared" si="77"/>
        <v>-1.1869999999999998</v>
      </c>
      <c r="T249" s="1">
        <f t="shared" si="78"/>
        <v>-0.32999999999999985</v>
      </c>
      <c r="U249">
        <v>44.5</v>
      </c>
      <c r="V249" s="21">
        <f t="shared" si="62"/>
        <v>1554.4962500000001</v>
      </c>
      <c r="W249">
        <f t="shared" si="76"/>
        <v>0.22570532915360503</v>
      </c>
      <c r="X249">
        <f t="shared" si="63"/>
        <v>1.9043945662972619E-5</v>
      </c>
      <c r="Y249">
        <f t="shared" si="64"/>
        <v>2.9603742118294699E-6</v>
      </c>
      <c r="Z249" s="22">
        <f t="shared" si="74"/>
        <v>2.9603742118294698</v>
      </c>
      <c r="AA249" s="22">
        <f t="shared" si="79"/>
        <v>8.9708309449377914</v>
      </c>
      <c r="AB249" s="22">
        <f>AA249/54.13582</f>
        <v>0.16570970837677884</v>
      </c>
      <c r="AC249">
        <v>33.388599999999997</v>
      </c>
      <c r="AD249" s="36">
        <v>33.9</v>
      </c>
      <c r="AE249" s="32">
        <v>590</v>
      </c>
      <c r="AF249">
        <f t="shared" si="65"/>
        <v>19.043945662972618</v>
      </c>
      <c r="AG249">
        <v>10.019670781892938</v>
      </c>
      <c r="AH249" t="s">
        <v>557</v>
      </c>
      <c r="AI249" t="s">
        <v>558</v>
      </c>
      <c r="AJ249" t="s">
        <v>562</v>
      </c>
      <c r="AK249">
        <v>0.39262443606707542</v>
      </c>
      <c r="AL249">
        <v>2.4874999999999998</v>
      </c>
      <c r="AM249">
        <v>1362.0875000000001</v>
      </c>
    </row>
    <row r="250" spans="1:39" hidden="1" x14ac:dyDescent="0.35">
      <c r="A250" s="2">
        <v>44762</v>
      </c>
      <c r="B250" t="s">
        <v>18</v>
      </c>
      <c r="C250" t="s">
        <v>549</v>
      </c>
      <c r="D250" t="s">
        <v>86</v>
      </c>
      <c r="E250" t="s">
        <v>46</v>
      </c>
      <c r="F250">
        <v>4</v>
      </c>
      <c r="G250" t="s">
        <v>94</v>
      </c>
      <c r="H250" t="s">
        <v>95</v>
      </c>
      <c r="I250" t="str">
        <f t="shared" si="61"/>
        <v>K5AguF10</v>
      </c>
      <c r="J250" t="s">
        <v>394</v>
      </c>
      <c r="K250" t="s">
        <v>182</v>
      </c>
      <c r="L250" s="1">
        <v>1.036</v>
      </c>
      <c r="M250">
        <v>23.36</v>
      </c>
      <c r="N250" s="1">
        <f t="shared" si="80"/>
        <v>-2.3359999999999999</v>
      </c>
      <c r="O250" t="s">
        <v>154</v>
      </c>
      <c r="P250">
        <v>0.86099999999999999</v>
      </c>
      <c r="Q250" s="1">
        <f t="shared" si="73"/>
        <v>0.17500000000000004</v>
      </c>
      <c r="R250">
        <v>32.75</v>
      </c>
      <c r="S250" s="42">
        <f t="shared" si="77"/>
        <v>-3.2749999999999999</v>
      </c>
      <c r="T250" s="1">
        <f t="shared" si="78"/>
        <v>-0.93900000000000006</v>
      </c>
      <c r="U250">
        <v>79.349999999999994</v>
      </c>
      <c r="V250" s="21">
        <f t="shared" si="62"/>
        <v>4942.6916624999994</v>
      </c>
      <c r="W250">
        <f t="shared" si="76"/>
        <v>0.20325203252032525</v>
      </c>
      <c r="X250">
        <f t="shared" si="63"/>
        <v>1.6739324169614526E-5</v>
      </c>
      <c r="Y250">
        <f t="shared" si="64"/>
        <v>8.2737318009038445E-6</v>
      </c>
      <c r="Z250" s="22">
        <f t="shared" si="74"/>
        <v>8.2737318009038443</v>
      </c>
      <c r="AA250" s="22">
        <f t="shared" si="79"/>
        <v>8.8112159754034547</v>
      </c>
      <c r="AB250" s="22">
        <f>AA250/40.683703</f>
        <v>0.21657851487617669</v>
      </c>
      <c r="AC250">
        <v>34.903799999999997</v>
      </c>
      <c r="AD250" s="13">
        <v>63.2</v>
      </c>
      <c r="AE250" s="39">
        <v>602</v>
      </c>
      <c r="AF250">
        <f t="shared" si="65"/>
        <v>16.739324169614527</v>
      </c>
      <c r="AG250" s="4">
        <v>9.9694926084349991</v>
      </c>
      <c r="AH250" t="s">
        <v>557</v>
      </c>
      <c r="AI250" t="s">
        <v>561</v>
      </c>
      <c r="AJ250" t="s">
        <v>560</v>
      </c>
      <c r="AK250">
        <v>0.38773728517693062</v>
      </c>
      <c r="AL250">
        <v>2.5749999999999997</v>
      </c>
      <c r="AM250">
        <v>1486.8125</v>
      </c>
    </row>
    <row r="251" spans="1:39" hidden="1" x14ac:dyDescent="0.35">
      <c r="A251" s="2">
        <v>44762</v>
      </c>
      <c r="B251" t="s">
        <v>18</v>
      </c>
      <c r="C251" t="s">
        <v>549</v>
      </c>
      <c r="D251" t="s">
        <v>86</v>
      </c>
      <c r="E251" t="s">
        <v>46</v>
      </c>
      <c r="F251">
        <v>2</v>
      </c>
      <c r="G251" t="s">
        <v>39</v>
      </c>
      <c r="H251" t="s">
        <v>91</v>
      </c>
      <c r="I251" t="str">
        <f t="shared" si="61"/>
        <v>K5BbrA3</v>
      </c>
      <c r="J251" t="s">
        <v>396</v>
      </c>
      <c r="K251" t="s">
        <v>182</v>
      </c>
      <c r="L251" s="1">
        <v>0.81299999999999994</v>
      </c>
      <c r="M251">
        <v>26.71</v>
      </c>
      <c r="N251" s="1">
        <f t="shared" si="80"/>
        <v>-2.6710000000000003</v>
      </c>
      <c r="O251" t="s">
        <v>154</v>
      </c>
      <c r="P251">
        <v>0.72599999999999998</v>
      </c>
      <c r="Q251" s="1">
        <f t="shared" si="73"/>
        <v>8.6999999999999966E-2</v>
      </c>
      <c r="R251">
        <v>30.59</v>
      </c>
      <c r="S251" s="42">
        <f t="shared" si="77"/>
        <v>-3.0590000000000002</v>
      </c>
      <c r="T251" s="1">
        <f t="shared" si="78"/>
        <v>-0.3879999999999999</v>
      </c>
      <c r="U251">
        <v>78.25</v>
      </c>
      <c r="V251" s="21">
        <f t="shared" si="62"/>
        <v>4806.6040625000005</v>
      </c>
      <c r="W251">
        <f t="shared" si="76"/>
        <v>0.11983471074380161</v>
      </c>
      <c r="X251">
        <f t="shared" si="63"/>
        <v>8.7353876271951822E-6</v>
      </c>
      <c r="Y251">
        <f t="shared" si="64"/>
        <v>4.1987549656388606E-6</v>
      </c>
      <c r="Z251" s="22">
        <f t="shared" si="74"/>
        <v>4.1987549656388605</v>
      </c>
      <c r="AA251" s="22">
        <f t="shared" si="79"/>
        <v>10.821533416595004</v>
      </c>
      <c r="AB251" s="22">
        <f>AA251/81.463512</f>
        <v>0.13283902388832691</v>
      </c>
      <c r="AC251">
        <v>34.903799999999997</v>
      </c>
      <c r="AD251" s="13">
        <v>62.2</v>
      </c>
      <c r="AE251" s="39">
        <v>560</v>
      </c>
      <c r="AF251">
        <f t="shared" si="65"/>
        <v>8.7353876271951822</v>
      </c>
      <c r="AG251" s="4">
        <v>9.9694926084349991</v>
      </c>
      <c r="AH251" t="s">
        <v>559</v>
      </c>
      <c r="AI251" t="s">
        <v>558</v>
      </c>
      <c r="AJ251" t="s">
        <v>560</v>
      </c>
      <c r="AK251">
        <v>0.38773728517693062</v>
      </c>
      <c r="AL251">
        <v>2.5749999999999997</v>
      </c>
      <c r="AM251">
        <v>1486.8125</v>
      </c>
    </row>
    <row r="252" spans="1:39" hidden="1" x14ac:dyDescent="0.35">
      <c r="A252" s="2">
        <v>44762</v>
      </c>
      <c r="B252" t="s">
        <v>18</v>
      </c>
      <c r="C252" t="s">
        <v>549</v>
      </c>
      <c r="D252" t="s">
        <v>20</v>
      </c>
      <c r="E252" t="s">
        <v>21</v>
      </c>
      <c r="F252">
        <v>16</v>
      </c>
      <c r="G252" t="s">
        <v>39</v>
      </c>
      <c r="H252" t="s">
        <v>40</v>
      </c>
      <c r="I252" t="str">
        <f t="shared" si="61"/>
        <v>K6BbrG4</v>
      </c>
      <c r="J252" t="s">
        <v>418</v>
      </c>
      <c r="K252" t="s">
        <v>184</v>
      </c>
      <c r="L252" s="1">
        <v>0.78100000000000003</v>
      </c>
      <c r="M252">
        <v>24.32</v>
      </c>
      <c r="N252" s="1">
        <f t="shared" si="80"/>
        <v>-2.4319999999999999</v>
      </c>
      <c r="O252" t="s">
        <v>185</v>
      </c>
      <c r="P252">
        <v>0.749</v>
      </c>
      <c r="Q252" s="1">
        <f t="shared" si="73"/>
        <v>3.2000000000000028E-2</v>
      </c>
      <c r="R252">
        <v>24.65</v>
      </c>
      <c r="S252" s="42">
        <f t="shared" si="77"/>
        <v>-2.4649999999999999</v>
      </c>
      <c r="T252" s="1">
        <f t="shared" si="78"/>
        <v>-3.2999999999999918E-2</v>
      </c>
      <c r="U252">
        <v>69.400000000000006</v>
      </c>
      <c r="V252" s="21">
        <f t="shared" si="62"/>
        <v>3780.8426000000004</v>
      </c>
      <c r="W252">
        <f t="shared" si="76"/>
        <v>4.2723631508678278E-2</v>
      </c>
      <c r="X252">
        <f t="shared" si="63"/>
        <v>2.4541407518801376E-6</v>
      </c>
      <c r="Y252">
        <f t="shared" si="64"/>
        <v>9.2787199011044555E-7</v>
      </c>
      <c r="Z252" s="22">
        <f t="shared" si="74"/>
        <v>0.92787199011044552</v>
      </c>
      <c r="AA252" s="22">
        <f t="shared" si="79"/>
        <v>28.117333033649935</v>
      </c>
      <c r="AB252" s="22">
        <f>AA252/52.530791</f>
        <v>0.53525432414771623</v>
      </c>
      <c r="AC252">
        <v>34.903799999999997</v>
      </c>
      <c r="AD252" s="13">
        <v>78.599999999999994</v>
      </c>
      <c r="AE252" s="35">
        <v>701</v>
      </c>
      <c r="AF252">
        <f t="shared" si="65"/>
        <v>2.4541407518801375</v>
      </c>
      <c r="AG252">
        <v>11.020894580054243</v>
      </c>
      <c r="AH252" t="s">
        <v>559</v>
      </c>
      <c r="AI252" t="s">
        <v>558</v>
      </c>
      <c r="AJ252" t="s">
        <v>560</v>
      </c>
      <c r="AK252">
        <v>0.38773728517693062</v>
      </c>
      <c r="AL252">
        <v>2.5749999999999997</v>
      </c>
      <c r="AM252">
        <v>1486.8125</v>
      </c>
    </row>
    <row r="253" spans="1:39" hidden="1" x14ac:dyDescent="0.35">
      <c r="A253" s="2">
        <v>44762</v>
      </c>
      <c r="B253" t="s">
        <v>18</v>
      </c>
      <c r="C253" t="s">
        <v>549</v>
      </c>
      <c r="D253" t="s">
        <v>86</v>
      </c>
      <c r="E253" t="s">
        <v>46</v>
      </c>
      <c r="F253">
        <v>3</v>
      </c>
      <c r="G253" t="s">
        <v>28</v>
      </c>
      <c r="H253" t="s">
        <v>75</v>
      </c>
      <c r="I253" t="str">
        <f t="shared" si="61"/>
        <v>K5DtoJ7</v>
      </c>
      <c r="J253" t="s">
        <v>399</v>
      </c>
      <c r="K253" t="s">
        <v>182</v>
      </c>
      <c r="L253" s="1">
        <v>0.78</v>
      </c>
      <c r="M253">
        <v>14.12</v>
      </c>
      <c r="N253" s="1">
        <f t="shared" si="80"/>
        <v>-1.4119999999999999</v>
      </c>
      <c r="O253" t="s">
        <v>154</v>
      </c>
      <c r="P253">
        <v>0.754</v>
      </c>
      <c r="Q253" s="1">
        <f t="shared" si="73"/>
        <v>2.6000000000000023E-2</v>
      </c>
      <c r="R253">
        <v>53.34</v>
      </c>
      <c r="S253" s="42">
        <f t="shared" si="77"/>
        <v>-5.3340000000000005</v>
      </c>
      <c r="T253" s="1">
        <f t="shared" si="78"/>
        <v>-3.9220000000000006</v>
      </c>
      <c r="U253">
        <v>77.900000000000006</v>
      </c>
      <c r="V253" s="21">
        <f t="shared" si="62"/>
        <v>4763.7018500000004</v>
      </c>
      <c r="W253">
        <f t="shared" si="76"/>
        <v>3.4482758620689682E-2</v>
      </c>
      <c r="X253">
        <f t="shared" si="63"/>
        <v>1.8851027456641959E-6</v>
      </c>
      <c r="Y253">
        <f t="shared" si="64"/>
        <v>8.9800674369606099E-7</v>
      </c>
      <c r="Z253" s="22">
        <f t="shared" si="74"/>
        <v>0.89800674369606104</v>
      </c>
      <c r="AA253" s="22">
        <f t="shared" si="79"/>
        <v>0.22896653332382991</v>
      </c>
      <c r="AB253" s="22">
        <f>AA253/117.339</f>
        <v>1.9513250779692167E-3</v>
      </c>
      <c r="AC253">
        <v>34.903799999999997</v>
      </c>
      <c r="AD253" s="13">
        <v>74.8</v>
      </c>
      <c r="AE253" s="39">
        <v>661</v>
      </c>
      <c r="AF253">
        <f t="shared" si="65"/>
        <v>1.8851027456641958</v>
      </c>
      <c r="AG253" s="4">
        <v>9.9694926084349991</v>
      </c>
      <c r="AH253" t="s">
        <v>559</v>
      </c>
      <c r="AI253" t="s">
        <v>561</v>
      </c>
      <c r="AJ253" t="s">
        <v>560</v>
      </c>
      <c r="AK253">
        <v>0.38773728517693062</v>
      </c>
      <c r="AL253">
        <v>2.5749999999999997</v>
      </c>
      <c r="AM253">
        <v>1486.8125</v>
      </c>
    </row>
    <row r="254" spans="1:39" s="4" customFormat="1" hidden="1" x14ac:dyDescent="0.35">
      <c r="A254" s="2">
        <v>44762</v>
      </c>
      <c r="B254" t="s">
        <v>18</v>
      </c>
      <c r="C254" t="s">
        <v>549</v>
      </c>
      <c r="D254" t="s">
        <v>20</v>
      </c>
      <c r="E254" t="s">
        <v>21</v>
      </c>
      <c r="F254">
        <v>12</v>
      </c>
      <c r="G254" t="s">
        <v>28</v>
      </c>
      <c r="H254" t="s">
        <v>92</v>
      </c>
      <c r="I254" t="str">
        <f t="shared" si="61"/>
        <v>K6DtoC6</v>
      </c>
      <c r="J254" t="s">
        <v>420</v>
      </c>
      <c r="K254" t="s">
        <v>184</v>
      </c>
      <c r="L254" s="1">
        <v>0.82799999999999996</v>
      </c>
      <c r="M254">
        <v>25.98</v>
      </c>
      <c r="N254" s="1">
        <f t="shared" si="80"/>
        <v>-2.5979999999999999</v>
      </c>
      <c r="O254" t="s">
        <v>185</v>
      </c>
      <c r="P254">
        <v>0.66400000000000003</v>
      </c>
      <c r="Q254" s="1">
        <f t="shared" si="73"/>
        <v>0.16399999999999992</v>
      </c>
      <c r="R254">
        <v>30.74</v>
      </c>
      <c r="S254" s="42">
        <f t="shared" si="77"/>
        <v>-3.0739999999999998</v>
      </c>
      <c r="T254" s="1">
        <f t="shared" si="78"/>
        <v>-0.47599999999999998</v>
      </c>
      <c r="U254">
        <v>80.3</v>
      </c>
      <c r="V254" s="21">
        <f t="shared" si="62"/>
        <v>5061.75065</v>
      </c>
      <c r="W254">
        <f t="shared" si="76"/>
        <v>0.24698795180722879</v>
      </c>
      <c r="X254">
        <f t="shared" si="63"/>
        <v>2.1278001375908985E-5</v>
      </c>
      <c r="Y254">
        <f t="shared" si="64"/>
        <v>1.0770393729520819E-5</v>
      </c>
      <c r="Z254" s="22">
        <f t="shared" si="74"/>
        <v>10.770393729520819</v>
      </c>
      <c r="AA254" s="22">
        <f t="shared" si="79"/>
        <v>22.626877583026932</v>
      </c>
      <c r="AB254" s="22">
        <f>AA254/277.501</f>
        <v>8.1538003765849257E-2</v>
      </c>
      <c r="AC254">
        <v>34.903799999999997</v>
      </c>
      <c r="AD254" s="36">
        <v>84.6</v>
      </c>
      <c r="AE254" s="32">
        <v>716</v>
      </c>
      <c r="AF254">
        <f t="shared" si="65"/>
        <v>21.278001375908985</v>
      </c>
      <c r="AG254">
        <v>11.020894580054243</v>
      </c>
      <c r="AH254" t="s">
        <v>559</v>
      </c>
      <c r="AI254" t="s">
        <v>561</v>
      </c>
      <c r="AJ254" t="s">
        <v>560</v>
      </c>
      <c r="AK254">
        <v>0.38773728517693062</v>
      </c>
      <c r="AL254">
        <v>2.5749999999999997</v>
      </c>
      <c r="AM254">
        <v>1486.8125</v>
      </c>
    </row>
    <row r="255" spans="1:39" hidden="1" x14ac:dyDescent="0.35">
      <c r="A255" s="2">
        <v>44762</v>
      </c>
      <c r="B255" t="s">
        <v>18</v>
      </c>
      <c r="C255" t="s">
        <v>549</v>
      </c>
      <c r="D255" t="s">
        <v>20</v>
      </c>
      <c r="E255" t="s">
        <v>21</v>
      </c>
      <c r="F255">
        <v>2</v>
      </c>
      <c r="G255" t="s">
        <v>22</v>
      </c>
      <c r="H255" t="s">
        <v>113</v>
      </c>
      <c r="I255" t="str">
        <f t="shared" si="61"/>
        <v>K6FsaA10</v>
      </c>
      <c r="J255" t="s">
        <v>421</v>
      </c>
      <c r="K255" t="s">
        <v>153</v>
      </c>
      <c r="L255" s="1">
        <v>0.65400000000000003</v>
      </c>
      <c r="M255">
        <v>26.12</v>
      </c>
      <c r="N255" s="1">
        <f t="shared" si="80"/>
        <v>-2.6120000000000001</v>
      </c>
      <c r="O255" t="s">
        <v>183</v>
      </c>
      <c r="P255">
        <v>0.60599999999999998</v>
      </c>
      <c r="Q255" s="1">
        <f t="shared" si="73"/>
        <v>4.8000000000000043E-2</v>
      </c>
      <c r="R255">
        <v>31.82</v>
      </c>
      <c r="S255" s="42">
        <f t="shared" si="77"/>
        <v>-3.1819999999999999</v>
      </c>
      <c r="T255" s="1">
        <f t="shared" si="78"/>
        <v>-0.56999999999999984</v>
      </c>
      <c r="U255">
        <v>46</v>
      </c>
      <c r="V255" s="21">
        <f t="shared" si="62"/>
        <v>1661.0600000000002</v>
      </c>
      <c r="W255">
        <f t="shared" si="76"/>
        <v>7.9207920792079278E-2</v>
      </c>
      <c r="X255">
        <f t="shared" si="63"/>
        <v>5.2472423644394376E-6</v>
      </c>
      <c r="Y255">
        <f t="shared" si="64"/>
        <v>8.7159844018757725E-7</v>
      </c>
      <c r="Z255" s="22">
        <f t="shared" si="74"/>
        <v>0.87159844018757726</v>
      </c>
      <c r="AA255" s="22">
        <f t="shared" si="79"/>
        <v>1.529120070504522</v>
      </c>
      <c r="AB255" s="22">
        <f>AA255/79.1318</f>
        <v>1.9323711459925366E-2</v>
      </c>
      <c r="AC255">
        <v>34.903799999999997</v>
      </c>
      <c r="AD255" s="34"/>
      <c r="AE255" s="32">
        <v>213</v>
      </c>
      <c r="AF255">
        <f t="shared" si="65"/>
        <v>5.2472423644394377</v>
      </c>
      <c r="AG255">
        <v>11.020894580054243</v>
      </c>
      <c r="AH255" t="s">
        <v>557</v>
      </c>
      <c r="AI255" t="s">
        <v>558</v>
      </c>
      <c r="AJ255" t="s">
        <v>562</v>
      </c>
      <c r="AK255">
        <v>0.38773728517693062</v>
      </c>
      <c r="AL255">
        <v>2.5749999999999997</v>
      </c>
      <c r="AM255">
        <v>1486.8125</v>
      </c>
    </row>
    <row r="256" spans="1:39" hidden="1" x14ac:dyDescent="0.35">
      <c r="A256" s="2">
        <v>44762</v>
      </c>
      <c r="B256" t="s">
        <v>18</v>
      </c>
      <c r="C256" t="s">
        <v>549</v>
      </c>
      <c r="D256" t="s">
        <v>20</v>
      </c>
      <c r="E256" t="s">
        <v>21</v>
      </c>
      <c r="F256">
        <v>7</v>
      </c>
      <c r="G256" t="s">
        <v>33</v>
      </c>
      <c r="H256" t="s">
        <v>34</v>
      </c>
      <c r="I256" t="str">
        <f t="shared" si="61"/>
        <v>K6HmaC8</v>
      </c>
      <c r="J256" t="s">
        <v>424</v>
      </c>
      <c r="K256" t="s">
        <v>153</v>
      </c>
      <c r="L256" s="1">
        <v>0.92600000000000005</v>
      </c>
      <c r="M256">
        <v>20.87</v>
      </c>
      <c r="N256" s="1">
        <f t="shared" si="80"/>
        <v>-2.0870000000000002</v>
      </c>
      <c r="O256" t="s">
        <v>183</v>
      </c>
      <c r="P256">
        <v>0.80300000000000005</v>
      </c>
      <c r="Q256" s="1">
        <f t="shared" si="73"/>
        <v>0.123</v>
      </c>
      <c r="R256">
        <v>23.28</v>
      </c>
      <c r="S256" s="42">
        <f t="shared" si="77"/>
        <v>-2.3280000000000003</v>
      </c>
      <c r="T256" s="1">
        <f t="shared" si="78"/>
        <v>-0.2410000000000001</v>
      </c>
      <c r="U256">
        <v>65</v>
      </c>
      <c r="V256" s="21">
        <f t="shared" si="62"/>
        <v>3316.625</v>
      </c>
      <c r="W256">
        <f t="shared" si="76"/>
        <v>0.15317559153175592</v>
      </c>
      <c r="X256">
        <f t="shared" si="63"/>
        <v>1.1817219905185621E-5</v>
      </c>
      <c r="Y256">
        <f t="shared" si="64"/>
        <v>3.9193286968036266E-6</v>
      </c>
      <c r="Z256" s="22">
        <f t="shared" si="74"/>
        <v>3.9193286968036265</v>
      </c>
      <c r="AA256" s="22">
        <f t="shared" si="79"/>
        <v>16.262774675533713</v>
      </c>
      <c r="AB256" s="22">
        <f>AA256/199.418</f>
        <v>8.1551187332807029E-2</v>
      </c>
      <c r="AC256">
        <v>34.903799999999997</v>
      </c>
      <c r="AD256" s="31">
        <v>61</v>
      </c>
      <c r="AE256" s="32">
        <v>534</v>
      </c>
      <c r="AF256">
        <f t="shared" si="65"/>
        <v>11.81721990518562</v>
      </c>
      <c r="AG256">
        <v>11.020894580054243</v>
      </c>
      <c r="AH256" t="s">
        <v>559</v>
      </c>
      <c r="AI256" t="s">
        <v>561</v>
      </c>
      <c r="AJ256" t="s">
        <v>560</v>
      </c>
      <c r="AK256">
        <v>0.38773728517693062</v>
      </c>
      <c r="AL256">
        <v>2.5749999999999997</v>
      </c>
      <c r="AM256">
        <v>1486.8125</v>
      </c>
    </row>
    <row r="257" spans="1:39" hidden="1" x14ac:dyDescent="0.35">
      <c r="A257" s="2">
        <v>44762</v>
      </c>
      <c r="B257" t="s">
        <v>18</v>
      </c>
      <c r="C257" t="s">
        <v>549</v>
      </c>
      <c r="D257" t="s">
        <v>20</v>
      </c>
      <c r="E257" t="s">
        <v>21</v>
      </c>
      <c r="F257">
        <v>9</v>
      </c>
      <c r="G257" t="s">
        <v>26</v>
      </c>
      <c r="H257" t="s">
        <v>164</v>
      </c>
      <c r="I257" t="str">
        <f t="shared" si="61"/>
        <v>K6MlaC2</v>
      </c>
      <c r="J257" t="s">
        <v>425</v>
      </c>
      <c r="K257" t="s">
        <v>184</v>
      </c>
      <c r="L257" s="1">
        <v>0.91100000000000003</v>
      </c>
      <c r="M257">
        <v>6.83</v>
      </c>
      <c r="N257" s="1">
        <f t="shared" si="80"/>
        <v>-0.68300000000000005</v>
      </c>
      <c r="O257" t="s">
        <v>185</v>
      </c>
      <c r="P257">
        <v>0.88100000000000001</v>
      </c>
      <c r="Q257" s="1">
        <f t="shared" si="73"/>
        <v>3.0000000000000027E-2</v>
      </c>
      <c r="R257">
        <v>22.63</v>
      </c>
      <c r="S257" s="42">
        <f t="shared" si="77"/>
        <v>-2.2629999999999999</v>
      </c>
      <c r="T257" s="1">
        <f t="shared" si="78"/>
        <v>-1.5799999999999998</v>
      </c>
      <c r="U257">
        <v>35.6</v>
      </c>
      <c r="V257" s="21">
        <f t="shared" si="62"/>
        <v>994.87760000000014</v>
      </c>
      <c r="W257">
        <f t="shared" si="76"/>
        <v>3.4052213393870628E-2</v>
      </c>
      <c r="X257">
        <f t="shared" si="63"/>
        <v>1.8561705706111744E-6</v>
      </c>
      <c r="Y257">
        <f t="shared" si="64"/>
        <v>1.8466625224802759E-7</v>
      </c>
      <c r="Z257" s="22">
        <f t="shared" si="74"/>
        <v>0.18466625224802757</v>
      </c>
      <c r="AA257" s="22">
        <f t="shared" si="79"/>
        <v>0.1168773748405238</v>
      </c>
      <c r="AB257" s="22">
        <f>AA257/23.35876</f>
        <v>5.0035778800126291E-3</v>
      </c>
      <c r="AC257">
        <v>34.903799999999997</v>
      </c>
      <c r="AD257" s="31">
        <v>34</v>
      </c>
      <c r="AE257" s="32">
        <v>571</v>
      </c>
      <c r="AF257">
        <f t="shared" si="65"/>
        <v>1.8561705706111744</v>
      </c>
      <c r="AG257">
        <v>11.020894580054243</v>
      </c>
      <c r="AH257" t="s">
        <v>559</v>
      </c>
      <c r="AI257" t="s">
        <v>558</v>
      </c>
      <c r="AJ257" t="s">
        <v>560</v>
      </c>
      <c r="AK257">
        <v>0.38773728517693062</v>
      </c>
      <c r="AL257">
        <v>2.5749999999999997</v>
      </c>
      <c r="AM257">
        <v>1486.8125</v>
      </c>
    </row>
    <row r="258" spans="1:39" hidden="1" x14ac:dyDescent="0.35">
      <c r="A258" s="2">
        <v>44762</v>
      </c>
      <c r="B258" t="s">
        <v>18</v>
      </c>
      <c r="C258" t="s">
        <v>549</v>
      </c>
      <c r="D258" t="s">
        <v>20</v>
      </c>
      <c r="E258" t="s">
        <v>21</v>
      </c>
      <c r="F258">
        <v>4</v>
      </c>
      <c r="G258" t="s">
        <v>41</v>
      </c>
      <c r="H258" t="s">
        <v>42</v>
      </c>
      <c r="I258" t="str">
        <f t="shared" ref="I258:I321" si="81">D258&amp;G258&amp;H258</f>
        <v>K6MluI8</v>
      </c>
      <c r="J258" t="s">
        <v>426</v>
      </c>
      <c r="K258" t="s">
        <v>153</v>
      </c>
      <c r="L258" s="1">
        <v>0.624</v>
      </c>
      <c r="M258">
        <v>12.81</v>
      </c>
      <c r="N258" s="1">
        <f t="shared" si="80"/>
        <v>-1.2810000000000001</v>
      </c>
      <c r="O258" t="s">
        <v>183</v>
      </c>
      <c r="P258">
        <v>0.55900000000000005</v>
      </c>
      <c r="Q258" s="1">
        <f t="shared" si="73"/>
        <v>6.4999999999999947E-2</v>
      </c>
      <c r="R258">
        <v>26.51</v>
      </c>
      <c r="S258" s="42">
        <f t="shared" si="77"/>
        <v>-2.6510000000000002</v>
      </c>
      <c r="T258" s="1">
        <f t="shared" si="78"/>
        <v>-1.37</v>
      </c>
      <c r="U258">
        <v>119.55</v>
      </c>
      <c r="V258" s="21">
        <f t="shared" ref="V258:V321" si="82">3.14*(U258/2)^2</f>
        <v>11219.378962500001</v>
      </c>
      <c r="W258">
        <f t="shared" si="76"/>
        <v>0.11627906976744175</v>
      </c>
      <c r="X258">
        <f t="shared" ref="X258:X321" si="83">119*(10^-6)*(W258^1.231)</f>
        <v>8.4174271792265124E-6</v>
      </c>
      <c r="Y258">
        <f t="shared" ref="Y258:Y321" si="84">X258*(V258/10000)</f>
        <v>9.443830541298966E-6</v>
      </c>
      <c r="Z258" s="22">
        <f t="shared" si="74"/>
        <v>9.4438305412989667</v>
      </c>
      <c r="AA258" s="22">
        <f t="shared" si="79"/>
        <v>6.8933069644518001</v>
      </c>
      <c r="AB258" s="22">
        <f>AA258/81.6371</f>
        <v>8.4438410532120811E-2</v>
      </c>
      <c r="AC258">
        <v>34.903799999999997</v>
      </c>
      <c r="AD258" s="31">
        <v>75.3</v>
      </c>
      <c r="AE258" s="32">
        <v>736</v>
      </c>
      <c r="AF258">
        <f t="shared" ref="AF258:AF321" si="85">X258*10^6</f>
        <v>8.4174271792265127</v>
      </c>
      <c r="AG258">
        <v>11.020894580054243</v>
      </c>
      <c r="AH258" t="s">
        <v>559</v>
      </c>
      <c r="AI258" t="s">
        <v>558</v>
      </c>
      <c r="AJ258" t="s">
        <v>562</v>
      </c>
      <c r="AK258">
        <v>0.38773728517693062</v>
      </c>
      <c r="AL258">
        <v>2.5749999999999997</v>
      </c>
      <c r="AM258">
        <v>1486.8125</v>
      </c>
    </row>
    <row r="259" spans="1:39" hidden="1" x14ac:dyDescent="0.35">
      <c r="A259" s="2">
        <v>44762</v>
      </c>
      <c r="B259" t="s">
        <v>18</v>
      </c>
      <c r="C259" t="s">
        <v>549</v>
      </c>
      <c r="D259" t="s">
        <v>86</v>
      </c>
      <c r="E259" t="s">
        <v>46</v>
      </c>
      <c r="F259">
        <v>8</v>
      </c>
      <c r="G259" t="s">
        <v>29</v>
      </c>
      <c r="H259" t="s">
        <v>38</v>
      </c>
      <c r="I259" t="str">
        <f t="shared" si="81"/>
        <v>K5PafA5</v>
      </c>
      <c r="J259" t="s">
        <v>404</v>
      </c>
      <c r="K259" t="s">
        <v>182</v>
      </c>
      <c r="L259" s="1">
        <v>0.75600000000000001</v>
      </c>
      <c r="M259">
        <v>34.229999999999997</v>
      </c>
      <c r="N259" s="1">
        <f t="shared" si="80"/>
        <v>-3.4229999999999996</v>
      </c>
      <c r="O259" t="s">
        <v>154</v>
      </c>
      <c r="P259">
        <v>0.60099999999999998</v>
      </c>
      <c r="Q259" s="1">
        <f t="shared" si="73"/>
        <v>0.15500000000000003</v>
      </c>
      <c r="R259">
        <v>44.87</v>
      </c>
      <c r="S259" s="42">
        <f t="shared" si="77"/>
        <v>-4.4870000000000001</v>
      </c>
      <c r="T259" s="1">
        <f t="shared" si="78"/>
        <v>-1.0640000000000005</v>
      </c>
      <c r="U259">
        <v>51.9</v>
      </c>
      <c r="V259" s="21">
        <f t="shared" si="82"/>
        <v>2114.4838499999996</v>
      </c>
      <c r="W259">
        <f t="shared" si="76"/>
        <v>0.25790349417637276</v>
      </c>
      <c r="X259">
        <f t="shared" si="83"/>
        <v>2.2441444441333536E-5</v>
      </c>
      <c r="Y259">
        <f t="shared" si="84"/>
        <v>4.7452071841872025E-6</v>
      </c>
      <c r="Z259" s="22">
        <f t="shared" si="74"/>
        <v>4.7452071841872021</v>
      </c>
      <c r="AA259" s="22">
        <f t="shared" si="79"/>
        <v>4.4597811881458647</v>
      </c>
      <c r="AB259" s="22">
        <f>AA259/44.9496</f>
        <v>9.9217372082195721E-2</v>
      </c>
      <c r="AC259">
        <v>34.903799999999997</v>
      </c>
      <c r="AD259" s="37">
        <v>44.9</v>
      </c>
      <c r="AE259" s="39">
        <v>565</v>
      </c>
      <c r="AF259">
        <f t="shared" si="85"/>
        <v>22.441444441333537</v>
      </c>
      <c r="AG259" s="4">
        <v>9.9694926084349991</v>
      </c>
      <c r="AH259" t="s">
        <v>557</v>
      </c>
      <c r="AI259" t="s">
        <v>558</v>
      </c>
      <c r="AJ259" t="s">
        <v>562</v>
      </c>
      <c r="AK259">
        <v>0.38773728517693062</v>
      </c>
      <c r="AL259">
        <v>2.5749999999999997</v>
      </c>
      <c r="AM259">
        <v>1486.8125</v>
      </c>
    </row>
    <row r="260" spans="1:39" hidden="1" x14ac:dyDescent="0.35">
      <c r="A260" s="2">
        <v>44762</v>
      </c>
      <c r="B260" t="s">
        <v>18</v>
      </c>
      <c r="C260" t="s">
        <v>549</v>
      </c>
      <c r="D260" t="s">
        <v>20</v>
      </c>
      <c r="E260" t="s">
        <v>21</v>
      </c>
      <c r="F260">
        <v>6</v>
      </c>
      <c r="G260" t="s">
        <v>29</v>
      </c>
      <c r="H260" t="s">
        <v>76</v>
      </c>
      <c r="I260" t="str">
        <f t="shared" si="81"/>
        <v>K6PafH5</v>
      </c>
      <c r="J260" t="s">
        <v>427</v>
      </c>
      <c r="K260" t="s">
        <v>153</v>
      </c>
      <c r="L260" s="1">
        <v>0.59599999999999997</v>
      </c>
      <c r="M260" t="s">
        <v>103</v>
      </c>
      <c r="N260" s="1" t="s">
        <v>103</v>
      </c>
      <c r="O260" t="s">
        <v>183</v>
      </c>
      <c r="P260">
        <v>0.46800000000000003</v>
      </c>
      <c r="Q260" s="1">
        <f t="shared" si="73"/>
        <v>0.12799999999999995</v>
      </c>
      <c r="R260">
        <v>34.15</v>
      </c>
      <c r="S260" s="42">
        <f t="shared" si="77"/>
        <v>-3.415</v>
      </c>
      <c r="T260" s="1" t="s">
        <v>103</v>
      </c>
      <c r="U260">
        <v>75.5</v>
      </c>
      <c r="V260" s="21">
        <f t="shared" si="82"/>
        <v>4474.69625</v>
      </c>
      <c r="W260">
        <f t="shared" si="76"/>
        <v>0.27350427350427337</v>
      </c>
      <c r="X260">
        <f t="shared" si="83"/>
        <v>2.4124026057147727E-5</v>
      </c>
      <c r="Y260">
        <f t="shared" si="84"/>
        <v>1.0794768893282121E-5</v>
      </c>
      <c r="Z260" s="22">
        <f t="shared" si="74"/>
        <v>10.794768893282122</v>
      </c>
      <c r="AA260" s="22" t="s">
        <v>50</v>
      </c>
      <c r="AC260">
        <v>34.903799999999997</v>
      </c>
      <c r="AD260" s="31">
        <v>71.3</v>
      </c>
      <c r="AE260" s="32">
        <v>778</v>
      </c>
      <c r="AF260">
        <f t="shared" si="85"/>
        <v>24.124026057147727</v>
      </c>
      <c r="AG260">
        <v>11.020894580054243</v>
      </c>
      <c r="AH260" t="s">
        <v>557</v>
      </c>
      <c r="AI260" t="s">
        <v>558</v>
      </c>
      <c r="AJ260" t="s">
        <v>562</v>
      </c>
      <c r="AK260">
        <v>0.38773728517693062</v>
      </c>
      <c r="AL260">
        <v>2.5749999999999997</v>
      </c>
      <c r="AM260">
        <v>1486.8125</v>
      </c>
    </row>
    <row r="261" spans="1:39" hidden="1" x14ac:dyDescent="0.35">
      <c r="A261" s="2">
        <v>44762</v>
      </c>
      <c r="B261" t="s">
        <v>18</v>
      </c>
      <c r="C261" t="s">
        <v>549</v>
      </c>
      <c r="D261" t="s">
        <v>20</v>
      </c>
      <c r="E261" t="s">
        <v>21</v>
      </c>
      <c r="F261">
        <v>13</v>
      </c>
      <c r="G261" t="s">
        <v>29</v>
      </c>
      <c r="H261" t="s">
        <v>36</v>
      </c>
      <c r="I261" t="str">
        <f t="shared" si="81"/>
        <v>K6PafI4</v>
      </c>
      <c r="J261" t="s">
        <v>428</v>
      </c>
      <c r="K261" t="s">
        <v>184</v>
      </c>
      <c r="L261" s="1">
        <v>0.64500000000000002</v>
      </c>
      <c r="M261">
        <v>38.71</v>
      </c>
      <c r="N261" s="1">
        <f t="shared" ref="N261:N292" si="86">M261/-10</f>
        <v>-3.871</v>
      </c>
      <c r="O261" t="s">
        <v>185</v>
      </c>
      <c r="P261">
        <v>0.52500000000000002</v>
      </c>
      <c r="Q261" s="1">
        <f t="shared" si="73"/>
        <v>0.12</v>
      </c>
      <c r="R261">
        <v>40.82</v>
      </c>
      <c r="S261" s="42">
        <f t="shared" si="77"/>
        <v>-4.0819999999999999</v>
      </c>
      <c r="T261" s="1">
        <f t="shared" ref="T261:T273" si="87">S261-N261</f>
        <v>-0.21099999999999985</v>
      </c>
      <c r="U261">
        <v>80.45</v>
      </c>
      <c r="V261" s="21">
        <f t="shared" si="82"/>
        <v>5080.6789625000001</v>
      </c>
      <c r="W261">
        <f t="shared" si="76"/>
        <v>0.22857142857142856</v>
      </c>
      <c r="X261">
        <f t="shared" si="83"/>
        <v>1.9342070983938893E-5</v>
      </c>
      <c r="Y261">
        <f t="shared" si="84"/>
        <v>9.8270853139280016E-6</v>
      </c>
      <c r="Z261" s="22">
        <f t="shared" si="74"/>
        <v>9.8270853139280021</v>
      </c>
      <c r="AA261" s="22">
        <f t="shared" ref="AA261:AA301" si="88">Z261/ABS(T261)</f>
        <v>46.573864047052176</v>
      </c>
      <c r="AB261" s="22">
        <f>AA261/49.9446</f>
        <v>0.9325105025778998</v>
      </c>
      <c r="AC261">
        <v>34.903799999999997</v>
      </c>
      <c r="AD261" s="31">
        <v>69.400000000000006</v>
      </c>
      <c r="AE261" s="32">
        <v>740</v>
      </c>
      <c r="AF261">
        <f t="shared" si="85"/>
        <v>19.342070983938893</v>
      </c>
      <c r="AG261">
        <v>11.020894580054243</v>
      </c>
      <c r="AH261" t="s">
        <v>557</v>
      </c>
      <c r="AI261" t="s">
        <v>558</v>
      </c>
      <c r="AJ261" t="s">
        <v>562</v>
      </c>
      <c r="AK261">
        <v>0.38773728517693062</v>
      </c>
      <c r="AL261">
        <v>2.5749999999999997</v>
      </c>
      <c r="AM261">
        <v>1486.8125</v>
      </c>
    </row>
    <row r="262" spans="1:39" hidden="1" x14ac:dyDescent="0.35">
      <c r="A262" s="2">
        <v>44762</v>
      </c>
      <c r="B262" t="s">
        <v>18</v>
      </c>
      <c r="C262" t="s">
        <v>549</v>
      </c>
      <c r="D262" t="s">
        <v>86</v>
      </c>
      <c r="E262" t="s">
        <v>46</v>
      </c>
      <c r="F262">
        <v>6</v>
      </c>
      <c r="G262" t="s">
        <v>37</v>
      </c>
      <c r="H262" t="s">
        <v>97</v>
      </c>
      <c r="I262" t="str">
        <f t="shared" si="81"/>
        <v>K5PfaJ1</v>
      </c>
      <c r="J262" t="s">
        <v>406</v>
      </c>
      <c r="K262" t="s">
        <v>182</v>
      </c>
      <c r="L262" s="1">
        <v>0.85699999999999998</v>
      </c>
      <c r="M262">
        <v>12.45</v>
      </c>
      <c r="N262" s="1">
        <f t="shared" si="86"/>
        <v>-1.2449999999999999</v>
      </c>
      <c r="O262" t="s">
        <v>154</v>
      </c>
      <c r="P262">
        <v>0.83099999999999996</v>
      </c>
      <c r="Q262" s="1">
        <f t="shared" si="73"/>
        <v>2.6000000000000023E-2</v>
      </c>
      <c r="R262">
        <v>16.54</v>
      </c>
      <c r="S262" s="42">
        <f t="shared" si="77"/>
        <v>-1.6539999999999999</v>
      </c>
      <c r="T262" s="1">
        <f t="shared" si="87"/>
        <v>-0.40900000000000003</v>
      </c>
      <c r="U262">
        <v>50.2</v>
      </c>
      <c r="V262" s="21">
        <f t="shared" si="82"/>
        <v>1978.2314000000003</v>
      </c>
      <c r="W262">
        <f t="shared" si="76"/>
        <v>3.1287605294825542E-2</v>
      </c>
      <c r="X262">
        <f t="shared" si="83"/>
        <v>1.6724390233147861E-6</v>
      </c>
      <c r="Y262">
        <f t="shared" si="84"/>
        <v>3.3084713905066424E-7</v>
      </c>
      <c r="Z262" s="22">
        <f t="shared" si="74"/>
        <v>0.33084713905066426</v>
      </c>
      <c r="AA262" s="22">
        <f t="shared" si="88"/>
        <v>0.80891721039282205</v>
      </c>
      <c r="AB262" s="22">
        <f>AA262/50.10316</f>
        <v>1.6145033774173565E-2</v>
      </c>
      <c r="AC262">
        <v>34.903799999999997</v>
      </c>
      <c r="AD262" s="37">
        <v>39.1</v>
      </c>
      <c r="AE262" s="35">
        <v>510</v>
      </c>
      <c r="AF262">
        <f t="shared" si="85"/>
        <v>1.6724390233147861</v>
      </c>
      <c r="AG262" s="4">
        <v>9.9694926084349991</v>
      </c>
      <c r="AH262" t="s">
        <v>557</v>
      </c>
      <c r="AI262" t="s">
        <v>558</v>
      </c>
      <c r="AJ262" t="s">
        <v>562</v>
      </c>
      <c r="AK262">
        <v>0.38773728517693062</v>
      </c>
      <c r="AL262">
        <v>2.5749999999999997</v>
      </c>
      <c r="AM262">
        <v>1486.8125</v>
      </c>
    </row>
    <row r="263" spans="1:39" hidden="1" x14ac:dyDescent="0.35">
      <c r="A263" s="2">
        <v>44762</v>
      </c>
      <c r="B263" t="s">
        <v>18</v>
      </c>
      <c r="C263" t="s">
        <v>549</v>
      </c>
      <c r="D263" t="s">
        <v>20</v>
      </c>
      <c r="E263" t="s">
        <v>21</v>
      </c>
      <c r="F263">
        <v>5</v>
      </c>
      <c r="G263" t="s">
        <v>37</v>
      </c>
      <c r="H263" t="s">
        <v>54</v>
      </c>
      <c r="I263" t="str">
        <f t="shared" si="81"/>
        <v>K6PfaA6</v>
      </c>
      <c r="J263" t="s">
        <v>429</v>
      </c>
      <c r="K263" t="s">
        <v>153</v>
      </c>
      <c r="L263" s="1">
        <v>0.79800000000000004</v>
      </c>
      <c r="M263">
        <v>17.09</v>
      </c>
      <c r="N263" s="1">
        <f t="shared" si="86"/>
        <v>-1.7090000000000001</v>
      </c>
      <c r="O263" t="s">
        <v>183</v>
      </c>
      <c r="P263">
        <v>0.624</v>
      </c>
      <c r="Q263" s="1">
        <f t="shared" si="73"/>
        <v>0.17400000000000004</v>
      </c>
      <c r="R263">
        <v>23.32</v>
      </c>
      <c r="S263" s="42">
        <f t="shared" si="77"/>
        <v>-2.3319999999999999</v>
      </c>
      <c r="T263" s="1">
        <f t="shared" si="87"/>
        <v>-0.62299999999999978</v>
      </c>
      <c r="U263">
        <v>80.5</v>
      </c>
      <c r="V263" s="21">
        <f t="shared" si="82"/>
        <v>5086.9962500000001</v>
      </c>
      <c r="W263">
        <f t="shared" si="76"/>
        <v>0.27884615384615391</v>
      </c>
      <c r="X263">
        <f t="shared" si="83"/>
        <v>2.4705341195307642E-5</v>
      </c>
      <c r="Y263">
        <f t="shared" si="84"/>
        <v>1.2567597801550049E-5</v>
      </c>
      <c r="Z263" s="22">
        <f t="shared" si="74"/>
        <v>12.567597801550049</v>
      </c>
      <c r="AA263" s="22">
        <f t="shared" si="88"/>
        <v>20.172709151765737</v>
      </c>
      <c r="AB263" s="22">
        <f>AA263/54.593359</f>
        <v>0.36950848090819505</v>
      </c>
      <c r="AC263">
        <v>34.903799999999997</v>
      </c>
      <c r="AD263" s="31">
        <v>76.2</v>
      </c>
      <c r="AE263" s="32">
        <v>770</v>
      </c>
      <c r="AF263">
        <f t="shared" si="85"/>
        <v>24.705341195307643</v>
      </c>
      <c r="AG263">
        <v>11.020894580054243</v>
      </c>
      <c r="AH263" t="s">
        <v>557</v>
      </c>
      <c r="AI263" t="s">
        <v>558</v>
      </c>
      <c r="AJ263" t="s">
        <v>562</v>
      </c>
      <c r="AK263">
        <v>0.38773728517693062</v>
      </c>
      <c r="AL263">
        <v>2.5749999999999997</v>
      </c>
      <c r="AM263">
        <v>1486.8125</v>
      </c>
    </row>
    <row r="264" spans="1:39" hidden="1" x14ac:dyDescent="0.35">
      <c r="A264" s="2">
        <v>44762</v>
      </c>
      <c r="B264" t="s">
        <v>18</v>
      </c>
      <c r="C264" t="s">
        <v>549</v>
      </c>
      <c r="D264" t="s">
        <v>86</v>
      </c>
      <c r="E264" t="s">
        <v>46</v>
      </c>
      <c r="F264">
        <v>5</v>
      </c>
      <c r="G264" t="s">
        <v>25</v>
      </c>
      <c r="H264" t="s">
        <v>93</v>
      </c>
      <c r="I264" t="str">
        <f t="shared" si="81"/>
        <v>K5SguH9</v>
      </c>
      <c r="J264" t="s">
        <v>409</v>
      </c>
      <c r="K264" t="s">
        <v>182</v>
      </c>
      <c r="L264" s="1">
        <v>0.875</v>
      </c>
      <c r="M264">
        <v>19.95</v>
      </c>
      <c r="N264" s="1">
        <f t="shared" si="86"/>
        <v>-1.9949999999999999</v>
      </c>
      <c r="O264" t="s">
        <v>154</v>
      </c>
      <c r="P264">
        <v>0.89700000000000002</v>
      </c>
      <c r="Q264" s="1">
        <f t="shared" si="73"/>
        <v>-2.200000000000002E-2</v>
      </c>
      <c r="R264">
        <v>33.869999999999997</v>
      </c>
      <c r="S264" s="42">
        <f t="shared" si="77"/>
        <v>-3.3869999999999996</v>
      </c>
      <c r="T264" s="1">
        <f t="shared" si="87"/>
        <v>-1.3919999999999997</v>
      </c>
      <c r="U264">
        <v>37.549999999999997</v>
      </c>
      <c r="V264" s="21">
        <f t="shared" si="82"/>
        <v>1106.8519624999999</v>
      </c>
      <c r="W264">
        <f>(P264-L264)/L264</f>
        <v>2.5142857142857165E-2</v>
      </c>
      <c r="X264">
        <f t="shared" si="83"/>
        <v>1.2777837719194707E-6</v>
      </c>
      <c r="Y264">
        <f t="shared" si="84"/>
        <v>1.4143174755997184E-7</v>
      </c>
      <c r="Z264" s="22">
        <f t="shared" si="74"/>
        <v>0.14143174755997184</v>
      </c>
      <c r="AA264" s="22">
        <f t="shared" si="88"/>
        <v>0.10160326692526715</v>
      </c>
      <c r="AB264" s="22">
        <f>AA264/AA263</f>
        <v>5.0366694012625324E-3</v>
      </c>
      <c r="AC264">
        <v>34.903799999999997</v>
      </c>
      <c r="AD264" s="37">
        <v>19.8</v>
      </c>
      <c r="AE264" s="35">
        <v>320</v>
      </c>
      <c r="AF264">
        <f t="shared" si="85"/>
        <v>1.2777837719194707</v>
      </c>
      <c r="AG264" s="4">
        <v>9.9694926084349991</v>
      </c>
      <c r="AH264" t="s">
        <v>557</v>
      </c>
      <c r="AI264" t="s">
        <v>558</v>
      </c>
      <c r="AJ264" t="s">
        <v>562</v>
      </c>
      <c r="AK264">
        <v>0.38773728517693062</v>
      </c>
      <c r="AL264">
        <v>2.5749999999999997</v>
      </c>
      <c r="AM264">
        <v>1486.8125</v>
      </c>
    </row>
    <row r="265" spans="1:39" hidden="1" x14ac:dyDescent="0.35">
      <c r="A265" s="2">
        <v>44762</v>
      </c>
      <c r="B265" t="s">
        <v>18</v>
      </c>
      <c r="C265" t="s">
        <v>549</v>
      </c>
      <c r="D265" t="s">
        <v>20</v>
      </c>
      <c r="E265" t="s">
        <v>21</v>
      </c>
      <c r="F265">
        <v>14</v>
      </c>
      <c r="G265" t="s">
        <v>25</v>
      </c>
      <c r="H265" t="s">
        <v>74</v>
      </c>
      <c r="I265" t="str">
        <f t="shared" si="81"/>
        <v>K6SguC9</v>
      </c>
      <c r="J265" t="s">
        <v>490</v>
      </c>
      <c r="K265" t="s">
        <v>184</v>
      </c>
      <c r="L265" s="1">
        <v>0.71199999999999997</v>
      </c>
      <c r="M265">
        <v>11.07</v>
      </c>
      <c r="N265" s="1">
        <f t="shared" si="86"/>
        <v>-1.107</v>
      </c>
      <c r="O265" t="s">
        <v>185</v>
      </c>
      <c r="P265">
        <v>0.623</v>
      </c>
      <c r="Q265" s="1">
        <f t="shared" si="73"/>
        <v>8.8999999999999968E-2</v>
      </c>
      <c r="R265">
        <v>7.19</v>
      </c>
      <c r="S265" s="42">
        <f t="shared" si="77"/>
        <v>-0.71900000000000008</v>
      </c>
      <c r="T265" s="1">
        <f t="shared" si="87"/>
        <v>0.3879999999999999</v>
      </c>
      <c r="U265">
        <v>57.585000000000001</v>
      </c>
      <c r="V265" s="21">
        <f t="shared" si="82"/>
        <v>2603.085296625</v>
      </c>
      <c r="W265">
        <f>(L265-P265)/P265</f>
        <v>0.14285714285714279</v>
      </c>
      <c r="X265">
        <f t="shared" si="83"/>
        <v>1.0845042895807869E-5</v>
      </c>
      <c r="Y265">
        <f t="shared" si="84"/>
        <v>2.8230571703344878E-6</v>
      </c>
      <c r="Z265" s="22">
        <f t="shared" si="74"/>
        <v>2.8230571703344878</v>
      </c>
      <c r="AA265" s="22">
        <f t="shared" si="88"/>
        <v>7.2759205420991968</v>
      </c>
      <c r="AB265" s="22">
        <f>AA265/54.13582</f>
        <v>0.13440122532731927</v>
      </c>
      <c r="AC265">
        <v>34.903799999999997</v>
      </c>
      <c r="AD265" s="31">
        <v>40</v>
      </c>
      <c r="AE265" s="32">
        <v>540</v>
      </c>
      <c r="AF265">
        <f t="shared" si="85"/>
        <v>10.84504289580787</v>
      </c>
      <c r="AG265">
        <v>11.020894580054243</v>
      </c>
      <c r="AH265" t="s">
        <v>557</v>
      </c>
      <c r="AI265" t="s">
        <v>558</v>
      </c>
      <c r="AJ265" t="s">
        <v>562</v>
      </c>
      <c r="AK265">
        <v>0.38773728517693062</v>
      </c>
      <c r="AL265">
        <v>2.5749999999999997</v>
      </c>
      <c r="AM265">
        <v>1486.8125</v>
      </c>
    </row>
    <row r="266" spans="1:39" hidden="1" x14ac:dyDescent="0.35">
      <c r="A266" s="2">
        <v>44715</v>
      </c>
      <c r="B266" t="s">
        <v>56</v>
      </c>
      <c r="C266" t="s">
        <v>547</v>
      </c>
      <c r="D266" t="s">
        <v>57</v>
      </c>
      <c r="E266" t="s">
        <v>46</v>
      </c>
      <c r="F266">
        <v>4</v>
      </c>
      <c r="G266" t="s">
        <v>30</v>
      </c>
      <c r="H266" t="s">
        <v>62</v>
      </c>
      <c r="I266" t="str">
        <f t="shared" si="81"/>
        <v>L1FthF5</v>
      </c>
      <c r="J266" t="s">
        <v>500</v>
      </c>
      <c r="K266" t="s">
        <v>59</v>
      </c>
      <c r="L266" s="1">
        <v>0.128</v>
      </c>
      <c r="M266">
        <v>3.06</v>
      </c>
      <c r="N266" s="1">
        <f t="shared" si="86"/>
        <v>-0.30599999999999999</v>
      </c>
      <c r="O266" t="s">
        <v>60</v>
      </c>
      <c r="P266">
        <v>0.53600000000000003</v>
      </c>
      <c r="Q266" s="1">
        <f t="shared" si="73"/>
        <v>-0.40800000000000003</v>
      </c>
      <c r="R266">
        <v>8.52</v>
      </c>
      <c r="S266" s="42">
        <f t="shared" si="77"/>
        <v>-0.85199999999999998</v>
      </c>
      <c r="T266" s="1">
        <f t="shared" si="87"/>
        <v>-0.54600000000000004</v>
      </c>
      <c r="U266">
        <v>42.6</v>
      </c>
      <c r="V266" s="21">
        <f t="shared" si="82"/>
        <v>1424.5866000000003</v>
      </c>
      <c r="W266">
        <f>(P266-L266)/L266</f>
        <v>3.1875</v>
      </c>
      <c r="X266">
        <f t="shared" si="83"/>
        <v>4.9578587501633489E-4</v>
      </c>
      <c r="Y266">
        <f t="shared" si="84"/>
        <v>7.062899140175457E-5</v>
      </c>
      <c r="Z266" s="22">
        <f t="shared" si="74"/>
        <v>70.628991401754575</v>
      </c>
      <c r="AA266" s="22">
        <f t="shared" si="88"/>
        <v>129.3571271094406</v>
      </c>
      <c r="AC266">
        <v>24.828800000000001</v>
      </c>
      <c r="AD266" s="31">
        <v>20</v>
      </c>
      <c r="AE266" s="32">
        <v>340</v>
      </c>
      <c r="AF266">
        <f t="shared" si="85"/>
        <v>495.7858750163349</v>
      </c>
      <c r="AH266" t="s">
        <v>557</v>
      </c>
      <c r="AI266" t="s">
        <v>561</v>
      </c>
      <c r="AJ266" t="s">
        <v>560</v>
      </c>
    </row>
    <row r="267" spans="1:39" hidden="1" x14ac:dyDescent="0.35">
      <c r="A267" s="2">
        <v>44715</v>
      </c>
      <c r="B267" t="s">
        <v>56</v>
      </c>
      <c r="C267" t="s">
        <v>547</v>
      </c>
      <c r="D267" t="s">
        <v>67</v>
      </c>
      <c r="E267" t="s">
        <v>46</v>
      </c>
      <c r="F267">
        <v>1</v>
      </c>
      <c r="G267" t="s">
        <v>30</v>
      </c>
      <c r="H267" t="s">
        <v>68</v>
      </c>
      <c r="I267" t="str">
        <f t="shared" si="81"/>
        <v>L6FthG6</v>
      </c>
      <c r="J267" t="s">
        <v>507</v>
      </c>
      <c r="K267" t="s">
        <v>69</v>
      </c>
      <c r="L267" s="1">
        <v>0.63500000000000001</v>
      </c>
      <c r="M267">
        <v>6.51</v>
      </c>
      <c r="N267" s="1">
        <f t="shared" si="86"/>
        <v>-0.65100000000000002</v>
      </c>
      <c r="O267" t="s">
        <v>70</v>
      </c>
      <c r="P267">
        <v>0.44900000000000001</v>
      </c>
      <c r="Q267" s="1">
        <f t="shared" si="73"/>
        <v>0.186</v>
      </c>
      <c r="R267">
        <v>7.95</v>
      </c>
      <c r="S267" s="42">
        <f t="shared" si="77"/>
        <v>-0.79500000000000004</v>
      </c>
      <c r="T267" s="1">
        <f t="shared" si="87"/>
        <v>-0.14400000000000002</v>
      </c>
      <c r="U267">
        <v>44.314999999999998</v>
      </c>
      <c r="V267" s="21">
        <f t="shared" si="82"/>
        <v>1541.5980916249998</v>
      </c>
      <c r="W267">
        <f t="shared" ref="W267:W274" si="89">(L267-P267)/P267</f>
        <v>0.41425389755011133</v>
      </c>
      <c r="X267">
        <f t="shared" si="83"/>
        <v>4.0216303521411329E-5</v>
      </c>
      <c r="Y267">
        <f t="shared" si="84"/>
        <v>6.199737676081947E-6</v>
      </c>
      <c r="Z267" s="22">
        <f t="shared" si="74"/>
        <v>6.1997376760819467</v>
      </c>
      <c r="AA267" s="22">
        <f t="shared" si="88"/>
        <v>43.053733861680179</v>
      </c>
      <c r="AC267">
        <v>24.828800000000001</v>
      </c>
      <c r="AD267" s="31">
        <v>40</v>
      </c>
      <c r="AE267" s="32">
        <v>295</v>
      </c>
      <c r="AF267">
        <f t="shared" si="85"/>
        <v>40.216303521411326</v>
      </c>
      <c r="AH267" t="s">
        <v>557</v>
      </c>
      <c r="AI267" t="s">
        <v>561</v>
      </c>
      <c r="AJ267" t="s">
        <v>560</v>
      </c>
    </row>
    <row r="268" spans="1:39" hidden="1" x14ac:dyDescent="0.35">
      <c r="A268" s="2">
        <v>44715</v>
      </c>
      <c r="B268" t="s">
        <v>56</v>
      </c>
      <c r="C268" t="s">
        <v>547</v>
      </c>
      <c r="D268" t="s">
        <v>67</v>
      </c>
      <c r="E268" t="s">
        <v>46</v>
      </c>
      <c r="F268">
        <v>7</v>
      </c>
      <c r="G268" t="s">
        <v>30</v>
      </c>
      <c r="H268" t="s">
        <v>75</v>
      </c>
      <c r="I268" t="str">
        <f t="shared" si="81"/>
        <v>L6FthJ7</v>
      </c>
      <c r="J268" t="s">
        <v>508</v>
      </c>
      <c r="K268" t="s">
        <v>69</v>
      </c>
      <c r="L268" s="1">
        <v>0.59899999999999998</v>
      </c>
      <c r="M268">
        <v>6.76</v>
      </c>
      <c r="N268" s="1">
        <f t="shared" si="86"/>
        <v>-0.67599999999999993</v>
      </c>
      <c r="O268" t="s">
        <v>70</v>
      </c>
      <c r="P268">
        <v>0.50900000000000001</v>
      </c>
      <c r="Q268" s="1">
        <f t="shared" si="73"/>
        <v>8.9999999999999969E-2</v>
      </c>
      <c r="R268">
        <v>10.43</v>
      </c>
      <c r="S268" s="42">
        <f t="shared" si="77"/>
        <v>-1.0429999999999999</v>
      </c>
      <c r="T268" s="1">
        <f t="shared" si="87"/>
        <v>-0.36699999999999999</v>
      </c>
      <c r="U268">
        <v>72.885000000000005</v>
      </c>
      <c r="V268" s="21">
        <f t="shared" si="82"/>
        <v>4170.0952316250005</v>
      </c>
      <c r="W268">
        <f t="shared" si="89"/>
        <v>0.17681728880157163</v>
      </c>
      <c r="X268">
        <f t="shared" si="83"/>
        <v>1.4100999606008172E-5</v>
      </c>
      <c r="Y268">
        <f t="shared" si="84"/>
        <v>5.8802511218160691E-6</v>
      </c>
      <c r="Z268" s="22">
        <f t="shared" si="74"/>
        <v>5.8802511218160687</v>
      </c>
      <c r="AA268" s="22">
        <f t="shared" si="88"/>
        <v>16.022482620752232</v>
      </c>
      <c r="AC268">
        <v>24.828800000000001</v>
      </c>
      <c r="AD268" s="34">
        <v>43.1</v>
      </c>
      <c r="AE268" s="35">
        <v>395</v>
      </c>
      <c r="AF268">
        <f t="shared" si="85"/>
        <v>14.100999606008171</v>
      </c>
      <c r="AH268" t="s">
        <v>557</v>
      </c>
      <c r="AI268" t="s">
        <v>561</v>
      </c>
      <c r="AJ268" t="s">
        <v>560</v>
      </c>
    </row>
    <row r="269" spans="1:39" hidden="1" x14ac:dyDescent="0.35">
      <c r="A269" s="2">
        <v>44715</v>
      </c>
      <c r="B269" t="s">
        <v>56</v>
      </c>
      <c r="C269" t="s">
        <v>547</v>
      </c>
      <c r="D269" t="s">
        <v>77</v>
      </c>
      <c r="E269" t="s">
        <v>46</v>
      </c>
      <c r="F269">
        <v>13</v>
      </c>
      <c r="G269" t="s">
        <v>30</v>
      </c>
      <c r="H269" t="s">
        <v>93</v>
      </c>
      <c r="I269" t="str">
        <f t="shared" si="81"/>
        <v>M3FthH9</v>
      </c>
      <c r="J269" t="s">
        <v>516</v>
      </c>
      <c r="K269" t="s">
        <v>23</v>
      </c>
      <c r="L269" s="1">
        <v>0.61399999999999999</v>
      </c>
      <c r="M269">
        <v>6.51</v>
      </c>
      <c r="N269" s="1">
        <f t="shared" si="86"/>
        <v>-0.65100000000000002</v>
      </c>
      <c r="O269" t="s">
        <v>80</v>
      </c>
      <c r="P269">
        <v>0.432</v>
      </c>
      <c r="Q269" s="1">
        <f t="shared" si="73"/>
        <v>0.182</v>
      </c>
      <c r="R269">
        <v>12.54</v>
      </c>
      <c r="S269" s="42">
        <f t="shared" si="77"/>
        <v>-1.254</v>
      </c>
      <c r="T269" s="1">
        <f t="shared" si="87"/>
        <v>-0.60299999999999998</v>
      </c>
      <c r="U269">
        <v>39.945</v>
      </c>
      <c r="V269" s="21">
        <f t="shared" si="82"/>
        <v>1252.5483746250002</v>
      </c>
      <c r="W269">
        <f t="shared" si="89"/>
        <v>0.42129629629629628</v>
      </c>
      <c r="X269">
        <f t="shared" si="83"/>
        <v>4.1059565348686452E-5</v>
      </c>
      <c r="Y269">
        <f t="shared" si="84"/>
        <v>5.1429091840306192E-6</v>
      </c>
      <c r="Z269" s="22">
        <f t="shared" si="74"/>
        <v>5.1429091840306196</v>
      </c>
      <c r="AA269" s="22">
        <f t="shared" si="88"/>
        <v>8.5288709519579093</v>
      </c>
      <c r="AC269">
        <v>24.828800000000001</v>
      </c>
      <c r="AD269" s="31">
        <v>40.700000000000003</v>
      </c>
      <c r="AE269" s="32">
        <v>335</v>
      </c>
      <c r="AF269">
        <f t="shared" si="85"/>
        <v>41.059565348686455</v>
      </c>
      <c r="AH269" t="s">
        <v>557</v>
      </c>
      <c r="AI269" t="s">
        <v>561</v>
      </c>
      <c r="AJ269" t="s">
        <v>560</v>
      </c>
    </row>
    <row r="270" spans="1:39" hidden="1" x14ac:dyDescent="0.35">
      <c r="A270" s="2">
        <v>44743</v>
      </c>
      <c r="B270" t="s">
        <v>56</v>
      </c>
      <c r="C270" t="s">
        <v>550</v>
      </c>
      <c r="D270" t="s">
        <v>67</v>
      </c>
      <c r="E270" t="s">
        <v>46</v>
      </c>
      <c r="F270">
        <v>14</v>
      </c>
      <c r="G270" t="s">
        <v>30</v>
      </c>
      <c r="H270" t="s">
        <v>68</v>
      </c>
      <c r="I270" t="str">
        <f t="shared" si="81"/>
        <v>L6FthG6</v>
      </c>
      <c r="J270" t="s">
        <v>507</v>
      </c>
      <c r="K270" t="s">
        <v>157</v>
      </c>
      <c r="L270" s="1">
        <v>0.58699999999999997</v>
      </c>
      <c r="M270">
        <v>4.0599999999999996</v>
      </c>
      <c r="N270" s="1">
        <f t="shared" si="86"/>
        <v>-0.40599999999999997</v>
      </c>
      <c r="O270" t="s">
        <v>158</v>
      </c>
      <c r="P270">
        <v>0.39</v>
      </c>
      <c r="Q270" s="1">
        <f t="shared" si="73"/>
        <v>0.19699999999999995</v>
      </c>
      <c r="R270">
        <v>8.0299999999999994</v>
      </c>
      <c r="S270" s="42">
        <f t="shared" si="77"/>
        <v>-0.80299999999999994</v>
      </c>
      <c r="T270" s="1">
        <f t="shared" si="87"/>
        <v>-0.39699999999999996</v>
      </c>
      <c r="U270">
        <v>44.314999999999998</v>
      </c>
      <c r="V270" s="21">
        <f t="shared" si="82"/>
        <v>1541.5980916249998</v>
      </c>
      <c r="W270">
        <f t="shared" si="89"/>
        <v>0.505128205128205</v>
      </c>
      <c r="X270">
        <f t="shared" si="83"/>
        <v>5.1337457289479232E-5</v>
      </c>
      <c r="Y270">
        <f t="shared" si="84"/>
        <v>7.9141726186341125E-6</v>
      </c>
      <c r="Z270" s="22">
        <f t="shared" si="74"/>
        <v>7.9141726186341126</v>
      </c>
      <c r="AA270" s="22">
        <f t="shared" si="88"/>
        <v>19.934943623763509</v>
      </c>
      <c r="AC270">
        <v>26.544899999999998</v>
      </c>
      <c r="AD270" s="31">
        <v>40</v>
      </c>
      <c r="AE270" s="32">
        <v>295</v>
      </c>
      <c r="AF270">
        <f t="shared" si="85"/>
        <v>51.337457289479232</v>
      </c>
      <c r="AH270" t="s">
        <v>557</v>
      </c>
      <c r="AI270" t="s">
        <v>561</v>
      </c>
      <c r="AJ270" t="s">
        <v>560</v>
      </c>
    </row>
    <row r="271" spans="1:39" hidden="1" x14ac:dyDescent="0.35">
      <c r="A271" s="2">
        <v>44743</v>
      </c>
      <c r="B271" t="s">
        <v>56</v>
      </c>
      <c r="C271" t="s">
        <v>550</v>
      </c>
      <c r="D271" t="s">
        <v>77</v>
      </c>
      <c r="E271" t="s">
        <v>46</v>
      </c>
      <c r="F271">
        <v>2</v>
      </c>
      <c r="G271" t="s">
        <v>30</v>
      </c>
      <c r="H271" t="s">
        <v>93</v>
      </c>
      <c r="I271" t="str">
        <f t="shared" si="81"/>
        <v>M3FthH9</v>
      </c>
      <c r="J271" t="s">
        <v>516</v>
      </c>
      <c r="K271" t="s">
        <v>159</v>
      </c>
      <c r="L271" s="1">
        <v>0.60099999999999998</v>
      </c>
      <c r="M271">
        <v>2.83</v>
      </c>
      <c r="N271" s="1">
        <f t="shared" si="86"/>
        <v>-0.28300000000000003</v>
      </c>
      <c r="O271" t="s">
        <v>160</v>
      </c>
      <c r="P271">
        <v>0.40699999999999997</v>
      </c>
      <c r="Q271" s="1">
        <f t="shared" si="73"/>
        <v>0.19400000000000001</v>
      </c>
      <c r="R271">
        <v>8.42</v>
      </c>
      <c r="S271" s="42">
        <f t="shared" si="77"/>
        <v>-0.84199999999999997</v>
      </c>
      <c r="T271" s="1">
        <f t="shared" si="87"/>
        <v>-0.55899999999999994</v>
      </c>
      <c r="U271">
        <v>39.945</v>
      </c>
      <c r="V271" s="21">
        <f t="shared" si="82"/>
        <v>1252.5483746250002</v>
      </c>
      <c r="W271">
        <f t="shared" si="89"/>
        <v>0.47665847665847672</v>
      </c>
      <c r="X271">
        <f t="shared" si="83"/>
        <v>4.7799149939110052E-5</v>
      </c>
      <c r="Y271">
        <f t="shared" si="84"/>
        <v>5.9870747564688973E-6</v>
      </c>
      <c r="Z271" s="22">
        <f t="shared" si="74"/>
        <v>5.9870747564688971</v>
      </c>
      <c r="AA271" s="22">
        <f t="shared" si="88"/>
        <v>10.710330512466722</v>
      </c>
      <c r="AC271">
        <v>26.544899999999998</v>
      </c>
      <c r="AD271" s="31">
        <v>40.700000000000003</v>
      </c>
      <c r="AE271" s="32">
        <v>335</v>
      </c>
      <c r="AF271">
        <f t="shared" si="85"/>
        <v>47.799149939110052</v>
      </c>
      <c r="AH271" t="s">
        <v>557</v>
      </c>
      <c r="AI271" t="s">
        <v>561</v>
      </c>
      <c r="AJ271" t="s">
        <v>560</v>
      </c>
    </row>
    <row r="272" spans="1:39" hidden="1" x14ac:dyDescent="0.35">
      <c r="A272" s="2">
        <v>44743</v>
      </c>
      <c r="B272" t="s">
        <v>56</v>
      </c>
      <c r="C272" t="s">
        <v>550</v>
      </c>
      <c r="D272" t="s">
        <v>67</v>
      </c>
      <c r="E272" t="s">
        <v>46</v>
      </c>
      <c r="F272">
        <v>11</v>
      </c>
      <c r="G272" t="s">
        <v>30</v>
      </c>
      <c r="H272" t="s">
        <v>75</v>
      </c>
      <c r="I272" t="str">
        <f t="shared" si="81"/>
        <v>L6FthJ7</v>
      </c>
      <c r="J272" t="s">
        <v>508</v>
      </c>
      <c r="K272" t="s">
        <v>157</v>
      </c>
      <c r="L272" s="1">
        <v>0.65800000000000003</v>
      </c>
      <c r="M272">
        <v>1.53</v>
      </c>
      <c r="N272" s="1">
        <f t="shared" si="86"/>
        <v>-0.153</v>
      </c>
      <c r="O272" t="s">
        <v>158</v>
      </c>
      <c r="P272">
        <v>0.53900000000000003</v>
      </c>
      <c r="Q272" s="1">
        <f t="shared" si="73"/>
        <v>0.11899999999999999</v>
      </c>
      <c r="R272">
        <v>10.47</v>
      </c>
      <c r="S272" s="42">
        <f t="shared" si="77"/>
        <v>-1.0470000000000002</v>
      </c>
      <c r="T272" s="1">
        <f t="shared" si="87"/>
        <v>-0.89400000000000013</v>
      </c>
      <c r="U272">
        <v>72.885000000000005</v>
      </c>
      <c r="V272" s="21">
        <f t="shared" si="82"/>
        <v>4170.0952316250005</v>
      </c>
      <c r="W272">
        <f t="shared" si="89"/>
        <v>0.22077922077922074</v>
      </c>
      <c r="X272">
        <f t="shared" si="83"/>
        <v>1.8533587848796164E-5</v>
      </c>
      <c r="Y272">
        <f t="shared" si="84"/>
        <v>7.7286826313167933E-6</v>
      </c>
      <c r="Z272" s="22">
        <f t="shared" si="74"/>
        <v>7.7286826313167936</v>
      </c>
      <c r="AA272" s="22">
        <f t="shared" si="88"/>
        <v>8.6450588717190069</v>
      </c>
      <c r="AC272">
        <v>26.544899999999998</v>
      </c>
      <c r="AD272" s="38">
        <v>43.1</v>
      </c>
      <c r="AE272" s="35">
        <v>395</v>
      </c>
      <c r="AF272">
        <f t="shared" si="85"/>
        <v>18.533587848796163</v>
      </c>
      <c r="AH272" t="s">
        <v>557</v>
      </c>
      <c r="AI272" t="s">
        <v>561</v>
      </c>
      <c r="AJ272" t="s">
        <v>560</v>
      </c>
    </row>
    <row r="273" spans="1:36" hidden="1" x14ac:dyDescent="0.35">
      <c r="A273" s="2">
        <v>44743</v>
      </c>
      <c r="B273" t="s">
        <v>56</v>
      </c>
      <c r="C273" t="s">
        <v>550</v>
      </c>
      <c r="D273" t="s">
        <v>57</v>
      </c>
      <c r="E273" t="s">
        <v>46</v>
      </c>
      <c r="F273">
        <v>1</v>
      </c>
      <c r="G273" t="s">
        <v>30</v>
      </c>
      <c r="H273" t="s">
        <v>62</v>
      </c>
      <c r="I273" t="str">
        <f t="shared" si="81"/>
        <v>L1FthF5</v>
      </c>
      <c r="J273" t="s">
        <v>500</v>
      </c>
      <c r="K273" t="s">
        <v>87</v>
      </c>
      <c r="L273" s="1">
        <v>0.68200000000000005</v>
      </c>
      <c r="M273">
        <v>3.84</v>
      </c>
      <c r="N273" s="1">
        <f t="shared" si="86"/>
        <v>-0.38400000000000001</v>
      </c>
      <c r="O273" t="s">
        <v>156</v>
      </c>
      <c r="P273">
        <v>0.64300000000000002</v>
      </c>
      <c r="Q273" s="1">
        <f t="shared" si="73"/>
        <v>3.9000000000000035E-2</v>
      </c>
      <c r="R273">
        <v>8.73</v>
      </c>
      <c r="S273" s="42">
        <f t="shared" si="77"/>
        <v>-0.873</v>
      </c>
      <c r="T273" s="1">
        <f t="shared" si="87"/>
        <v>-0.48899999999999999</v>
      </c>
      <c r="U273">
        <v>42.6</v>
      </c>
      <c r="V273" s="21">
        <f t="shared" si="82"/>
        <v>1424.5866000000003</v>
      </c>
      <c r="W273">
        <f t="shared" si="89"/>
        <v>6.065318818040441E-2</v>
      </c>
      <c r="X273">
        <f t="shared" si="83"/>
        <v>3.7778071564634458E-6</v>
      </c>
      <c r="Y273">
        <f t="shared" si="84"/>
        <v>5.3818134524819302E-7</v>
      </c>
      <c r="Z273" s="22">
        <f t="shared" si="74"/>
        <v>0.53818134524819305</v>
      </c>
      <c r="AA273" s="22">
        <f t="shared" si="88"/>
        <v>1.100575348155814</v>
      </c>
      <c r="AC273">
        <v>26.544899999999998</v>
      </c>
      <c r="AD273" s="33">
        <v>20</v>
      </c>
      <c r="AE273" s="32">
        <v>340</v>
      </c>
      <c r="AF273">
        <f t="shared" si="85"/>
        <v>3.7778071564634459</v>
      </c>
      <c r="AH273" t="s">
        <v>557</v>
      </c>
      <c r="AI273" t="s">
        <v>561</v>
      </c>
      <c r="AJ273" t="s">
        <v>560</v>
      </c>
    </row>
    <row r="274" spans="1:36" hidden="1" x14ac:dyDescent="0.35">
      <c r="A274" s="2">
        <v>44735</v>
      </c>
      <c r="B274" t="s">
        <v>18</v>
      </c>
      <c r="C274" t="s">
        <v>548</v>
      </c>
      <c r="D274" t="s">
        <v>86</v>
      </c>
      <c r="E274" t="s">
        <v>46</v>
      </c>
      <c r="F274">
        <v>1</v>
      </c>
      <c r="G274" t="s">
        <v>30</v>
      </c>
      <c r="H274" t="s">
        <v>90</v>
      </c>
      <c r="I274" t="str">
        <f t="shared" si="81"/>
        <v>K5FthA4</v>
      </c>
      <c r="J274" t="s">
        <v>400</v>
      </c>
      <c r="K274" t="s">
        <v>152</v>
      </c>
      <c r="L274" s="1">
        <v>0.84399999999999997</v>
      </c>
      <c r="M274">
        <v>6.94</v>
      </c>
      <c r="N274" s="1">
        <f t="shared" si="86"/>
        <v>-0.69400000000000006</v>
      </c>
      <c r="O274" t="s">
        <v>146</v>
      </c>
      <c r="P274">
        <v>0.84399999999999997</v>
      </c>
      <c r="Q274" s="1">
        <f t="shared" si="73"/>
        <v>0</v>
      </c>
      <c r="S274" s="42" t="s">
        <v>103</v>
      </c>
      <c r="T274" s="1" t="s">
        <v>103</v>
      </c>
      <c r="U274">
        <v>83.3</v>
      </c>
      <c r="V274" s="21">
        <f t="shared" si="82"/>
        <v>5447.0286500000002</v>
      </c>
      <c r="W274">
        <f t="shared" si="89"/>
        <v>0</v>
      </c>
      <c r="X274">
        <f t="shared" si="83"/>
        <v>0</v>
      </c>
      <c r="Y274">
        <f t="shared" si="84"/>
        <v>0</v>
      </c>
      <c r="Z274" s="22">
        <f t="shared" si="74"/>
        <v>0</v>
      </c>
      <c r="AA274" s="22" t="e">
        <f t="shared" si="88"/>
        <v>#VALUE!</v>
      </c>
      <c r="AC274">
        <v>33.261499999999998</v>
      </c>
      <c r="AD274" s="41">
        <v>57.9</v>
      </c>
      <c r="AE274" s="39">
        <v>680</v>
      </c>
      <c r="AF274">
        <f t="shared" si="85"/>
        <v>0</v>
      </c>
      <c r="AG274">
        <v>11.388095238095239</v>
      </c>
      <c r="AH274" t="s">
        <v>557</v>
      </c>
      <c r="AI274" t="s">
        <v>561</v>
      </c>
      <c r="AJ274" t="s">
        <v>560</v>
      </c>
    </row>
    <row r="275" spans="1:36" hidden="1" x14ac:dyDescent="0.35">
      <c r="A275" s="2">
        <v>44735</v>
      </c>
      <c r="B275" t="s">
        <v>18</v>
      </c>
      <c r="C275" t="s">
        <v>548</v>
      </c>
      <c r="D275" t="s">
        <v>86</v>
      </c>
      <c r="E275" t="s">
        <v>46</v>
      </c>
      <c r="F275">
        <v>15</v>
      </c>
      <c r="G275" t="s">
        <v>30</v>
      </c>
      <c r="H275" t="s">
        <v>65</v>
      </c>
      <c r="I275" t="str">
        <f t="shared" si="81"/>
        <v>K5FthC5</v>
      </c>
      <c r="J275" t="s">
        <v>401</v>
      </c>
      <c r="K275" t="s">
        <v>150</v>
      </c>
      <c r="L275" s="1">
        <v>0.68600000000000005</v>
      </c>
      <c r="M275">
        <v>6.36</v>
      </c>
      <c r="N275" s="1">
        <f t="shared" si="86"/>
        <v>-0.63600000000000001</v>
      </c>
      <c r="O275" t="s">
        <v>151</v>
      </c>
      <c r="P275">
        <v>0.75800000000000001</v>
      </c>
      <c r="Q275" s="1">
        <f t="shared" si="73"/>
        <v>-7.1999999999999953E-2</v>
      </c>
      <c r="S275" s="42" t="s">
        <v>103</v>
      </c>
      <c r="T275" s="1" t="s">
        <v>103</v>
      </c>
      <c r="U275">
        <v>80.05</v>
      </c>
      <c r="V275" s="21">
        <f t="shared" si="82"/>
        <v>5030.2819625000002</v>
      </c>
      <c r="W275">
        <f>(P275-L275)/L275</f>
        <v>0.10495626822157426</v>
      </c>
      <c r="X275">
        <f t="shared" si="83"/>
        <v>7.4200747102075699E-6</v>
      </c>
      <c r="Y275">
        <f t="shared" si="84"/>
        <v>3.732506797515956E-6</v>
      </c>
      <c r="Z275" s="22">
        <f t="shared" si="74"/>
        <v>3.7325067975159558</v>
      </c>
      <c r="AA275" s="22" t="e">
        <f t="shared" si="88"/>
        <v>#VALUE!</v>
      </c>
      <c r="AC275">
        <v>33.261499999999998</v>
      </c>
      <c r="AD275" s="41">
        <v>86.4</v>
      </c>
      <c r="AE275" s="39">
        <v>632</v>
      </c>
      <c r="AF275">
        <f t="shared" si="85"/>
        <v>7.4200747102075697</v>
      </c>
      <c r="AG275">
        <v>11.388095238095239</v>
      </c>
      <c r="AH275" t="s">
        <v>557</v>
      </c>
      <c r="AI275" t="s">
        <v>561</v>
      </c>
      <c r="AJ275" t="s">
        <v>560</v>
      </c>
    </row>
    <row r="276" spans="1:36" hidden="1" x14ac:dyDescent="0.35">
      <c r="A276" s="2">
        <v>44764</v>
      </c>
      <c r="B276" t="s">
        <v>18</v>
      </c>
      <c r="C276" t="s">
        <v>549</v>
      </c>
      <c r="D276" t="s">
        <v>45</v>
      </c>
      <c r="E276" t="s">
        <v>46</v>
      </c>
      <c r="F276">
        <v>6</v>
      </c>
      <c r="G276" t="s">
        <v>30</v>
      </c>
      <c r="H276" t="s">
        <v>106</v>
      </c>
      <c r="I276" t="str">
        <f t="shared" si="81"/>
        <v>L4FthC7</v>
      </c>
      <c r="J276" t="s">
        <v>414</v>
      </c>
      <c r="K276" t="s">
        <v>194</v>
      </c>
      <c r="L276" s="1">
        <v>0.72399999999999998</v>
      </c>
      <c r="M276">
        <v>12.56</v>
      </c>
      <c r="N276" s="1">
        <f t="shared" si="86"/>
        <v>-1.256</v>
      </c>
      <c r="O276" t="s">
        <v>187</v>
      </c>
      <c r="P276">
        <v>0.747</v>
      </c>
      <c r="Q276" s="1">
        <f t="shared" si="73"/>
        <v>-2.300000000000002E-2</v>
      </c>
      <c r="S276" s="42" t="s">
        <v>103</v>
      </c>
      <c r="T276" s="1" t="s">
        <v>103</v>
      </c>
      <c r="U276">
        <v>83.45</v>
      </c>
      <c r="V276" s="21">
        <f t="shared" si="82"/>
        <v>5466.6634625000006</v>
      </c>
      <c r="W276">
        <f>(P276-L276)/L276</f>
        <v>3.1767955801105002E-2</v>
      </c>
      <c r="X276">
        <f t="shared" si="83"/>
        <v>1.7041026528806769E-6</v>
      </c>
      <c r="Y276">
        <f t="shared" si="84"/>
        <v>9.315755708852118E-7</v>
      </c>
      <c r="Z276" s="22">
        <f t="shared" si="74"/>
        <v>0.93157557088521181</v>
      </c>
      <c r="AA276" s="22" t="e">
        <f t="shared" si="88"/>
        <v>#VALUE!</v>
      </c>
      <c r="AC276">
        <v>34.764699999999998</v>
      </c>
      <c r="AD276" s="33">
        <v>55</v>
      </c>
      <c r="AE276" s="32">
        <v>715</v>
      </c>
      <c r="AF276">
        <f t="shared" si="85"/>
        <v>1.7041026528806769</v>
      </c>
      <c r="AG276">
        <v>7.1421578461796527</v>
      </c>
      <c r="AH276" t="s">
        <v>557</v>
      </c>
      <c r="AI276" t="s">
        <v>561</v>
      </c>
      <c r="AJ276" t="s">
        <v>560</v>
      </c>
    </row>
    <row r="277" spans="1:36" x14ac:dyDescent="0.35">
      <c r="A277" s="2">
        <v>44806</v>
      </c>
      <c r="B277" s="6" t="s">
        <v>18</v>
      </c>
      <c r="C277" s="6" t="s">
        <v>553</v>
      </c>
      <c r="D277" t="s">
        <v>86</v>
      </c>
      <c r="E277" t="s">
        <v>46</v>
      </c>
      <c r="F277">
        <v>7</v>
      </c>
      <c r="G277" t="s">
        <v>30</v>
      </c>
      <c r="H277" t="s">
        <v>65</v>
      </c>
      <c r="I277" t="str">
        <f t="shared" si="81"/>
        <v>K5FthC5</v>
      </c>
      <c r="J277" t="s">
        <v>401</v>
      </c>
      <c r="K277" t="s">
        <v>59</v>
      </c>
      <c r="L277" s="1" t="s">
        <v>50</v>
      </c>
      <c r="M277">
        <v>5.54</v>
      </c>
      <c r="N277" s="1">
        <f t="shared" si="86"/>
        <v>-0.55400000000000005</v>
      </c>
      <c r="O277" t="s">
        <v>224</v>
      </c>
      <c r="P277">
        <v>0.72899999999999998</v>
      </c>
      <c r="Q277" s="1" t="e">
        <f t="shared" si="73"/>
        <v>#VALUE!</v>
      </c>
      <c r="R277">
        <v>7.89</v>
      </c>
      <c r="S277" s="42">
        <f t="shared" ref="S277:S300" si="90">R277/-10</f>
        <v>-0.78899999999999992</v>
      </c>
      <c r="T277" s="1">
        <f t="shared" ref="T277:T300" si="91">S277-N277</f>
        <v>-0.23499999999999988</v>
      </c>
      <c r="U277">
        <v>80.05</v>
      </c>
      <c r="V277" s="21">
        <f t="shared" si="82"/>
        <v>5030.2819625000002</v>
      </c>
      <c r="W277" t="s">
        <v>50</v>
      </c>
      <c r="X277" t="e">
        <f t="shared" si="83"/>
        <v>#VALUE!</v>
      </c>
      <c r="Y277" t="e">
        <f t="shared" si="84"/>
        <v>#VALUE!</v>
      </c>
      <c r="Z277" s="22" t="e">
        <f t="shared" si="74"/>
        <v>#VALUE!</v>
      </c>
      <c r="AA277" s="22" t="e">
        <f t="shared" si="88"/>
        <v>#VALUE!</v>
      </c>
      <c r="AC277">
        <v>35.566600000000001</v>
      </c>
      <c r="AD277" s="41">
        <v>86.4</v>
      </c>
      <c r="AE277" s="39">
        <v>632</v>
      </c>
      <c r="AF277" t="e">
        <f t="shared" si="85"/>
        <v>#VALUE!</v>
      </c>
      <c r="AG277">
        <v>10.433333333333335</v>
      </c>
      <c r="AH277" t="s">
        <v>557</v>
      </c>
      <c r="AI277" t="s">
        <v>561</v>
      </c>
      <c r="AJ277" t="s">
        <v>560</v>
      </c>
    </row>
    <row r="278" spans="1:36" hidden="1" x14ac:dyDescent="0.35">
      <c r="A278" s="2">
        <v>44779</v>
      </c>
      <c r="B278" s="6" t="s">
        <v>18</v>
      </c>
      <c r="C278" s="6" t="s">
        <v>551</v>
      </c>
      <c r="D278" t="s">
        <v>86</v>
      </c>
      <c r="E278" t="s">
        <v>46</v>
      </c>
      <c r="F278">
        <v>2</v>
      </c>
      <c r="G278" t="s">
        <v>30</v>
      </c>
      <c r="H278" t="s">
        <v>90</v>
      </c>
      <c r="I278" t="str">
        <f t="shared" si="81"/>
        <v>K5FthA4</v>
      </c>
      <c r="J278" t="s">
        <v>400</v>
      </c>
      <c r="K278" t="s">
        <v>150</v>
      </c>
      <c r="L278" s="1">
        <v>0.54600000000000004</v>
      </c>
      <c r="M278">
        <v>4.46</v>
      </c>
      <c r="N278" s="1">
        <f t="shared" si="86"/>
        <v>-0.44600000000000001</v>
      </c>
      <c r="O278" s="6" t="s">
        <v>211</v>
      </c>
      <c r="P278">
        <v>0.59199999999999997</v>
      </c>
      <c r="Q278" s="1">
        <f t="shared" si="73"/>
        <v>-4.599999999999993E-2</v>
      </c>
      <c r="R278">
        <v>4.32</v>
      </c>
      <c r="S278" s="42">
        <f t="shared" si="90"/>
        <v>-0.43200000000000005</v>
      </c>
      <c r="T278" s="1">
        <f t="shared" si="91"/>
        <v>1.3999999999999957E-2</v>
      </c>
      <c r="U278">
        <v>83.3</v>
      </c>
      <c r="V278" s="21">
        <f t="shared" si="82"/>
        <v>5447.0286500000002</v>
      </c>
      <c r="W278">
        <f>(P278-L278)/L278</f>
        <v>8.4249084249084116E-2</v>
      </c>
      <c r="X278">
        <f t="shared" si="83"/>
        <v>5.6613200706269429E-6</v>
      </c>
      <c r="Y278">
        <f t="shared" si="84"/>
        <v>3.0837372621524982E-6</v>
      </c>
      <c r="Z278" s="22">
        <f t="shared" si="74"/>
        <v>3.0837372621524981</v>
      </c>
      <c r="AA278" s="22">
        <f t="shared" si="88"/>
        <v>220.2669472966077</v>
      </c>
      <c r="AB278" s="22">
        <v>1</v>
      </c>
      <c r="AC278">
        <v>31.516500000000001</v>
      </c>
      <c r="AD278" s="37">
        <v>57.9</v>
      </c>
      <c r="AE278" s="39">
        <v>680</v>
      </c>
      <c r="AF278">
        <f t="shared" si="85"/>
        <v>5.6613200706269433</v>
      </c>
      <c r="AG278">
        <v>11.879363694819542</v>
      </c>
      <c r="AH278" t="s">
        <v>557</v>
      </c>
      <c r="AI278" t="s">
        <v>561</v>
      </c>
      <c r="AJ278" t="s">
        <v>560</v>
      </c>
    </row>
    <row r="279" spans="1:36" hidden="1" x14ac:dyDescent="0.35">
      <c r="A279" s="2">
        <v>44720</v>
      </c>
      <c r="B279" t="s">
        <v>18</v>
      </c>
      <c r="C279" t="s">
        <v>547</v>
      </c>
      <c r="D279" t="s">
        <v>86</v>
      </c>
      <c r="E279" t="s">
        <v>46</v>
      </c>
      <c r="F279">
        <v>2</v>
      </c>
      <c r="G279" t="s">
        <v>30</v>
      </c>
      <c r="H279" t="s">
        <v>90</v>
      </c>
      <c r="I279" t="str">
        <f t="shared" si="81"/>
        <v>K5FthA4</v>
      </c>
      <c r="J279" t="s">
        <v>400</v>
      </c>
      <c r="K279" t="s">
        <v>87</v>
      </c>
      <c r="L279" s="1">
        <v>0.77700000000000002</v>
      </c>
      <c r="M279">
        <v>10.72</v>
      </c>
      <c r="N279" s="1">
        <f t="shared" si="86"/>
        <v>-1.0720000000000001</v>
      </c>
      <c r="O279" t="s">
        <v>88</v>
      </c>
      <c r="P279">
        <v>0.67600000000000005</v>
      </c>
      <c r="Q279" s="1">
        <f t="shared" si="73"/>
        <v>0.10099999999999998</v>
      </c>
      <c r="R279">
        <v>11.04</v>
      </c>
      <c r="S279" s="42">
        <f t="shared" si="90"/>
        <v>-1.1039999999999999</v>
      </c>
      <c r="T279" s="1">
        <f t="shared" si="91"/>
        <v>-3.1999999999999806E-2</v>
      </c>
      <c r="U279">
        <v>83.3</v>
      </c>
      <c r="V279" s="21">
        <f t="shared" si="82"/>
        <v>5447.0286500000002</v>
      </c>
      <c r="W279">
        <f>(L279-P279)/P279</f>
        <v>0.1494082840236686</v>
      </c>
      <c r="X279">
        <f t="shared" si="83"/>
        <v>1.1460463697570792E-5</v>
      </c>
      <c r="Y279">
        <f t="shared" si="84"/>
        <v>6.2425474102953043E-6</v>
      </c>
      <c r="Z279" s="22">
        <f t="shared" si="74"/>
        <v>6.2425474102953045</v>
      </c>
      <c r="AA279" s="22">
        <f t="shared" si="88"/>
        <v>195.07960657172944</v>
      </c>
      <c r="AB279" s="22">
        <f t="shared" ref="AB279:AB300" si="92">AA279/220.267</f>
        <v>0.88565062661101956</v>
      </c>
      <c r="AC279">
        <v>26.9267</v>
      </c>
      <c r="AD279" s="37">
        <v>57.9</v>
      </c>
      <c r="AE279" s="39">
        <v>680</v>
      </c>
      <c r="AF279">
        <f t="shared" si="85"/>
        <v>11.460463697570793</v>
      </c>
      <c r="AG279">
        <v>13.101333333333335</v>
      </c>
      <c r="AH279" t="s">
        <v>557</v>
      </c>
      <c r="AI279" t="s">
        <v>561</v>
      </c>
      <c r="AJ279" t="s">
        <v>560</v>
      </c>
    </row>
    <row r="280" spans="1:36" x14ac:dyDescent="0.35">
      <c r="A280" s="2">
        <v>44804</v>
      </c>
      <c r="B280" s="6" t="s">
        <v>18</v>
      </c>
      <c r="C280" s="6" t="s">
        <v>553</v>
      </c>
      <c r="D280" t="s">
        <v>133</v>
      </c>
      <c r="E280" t="s">
        <v>46</v>
      </c>
      <c r="F280">
        <v>6</v>
      </c>
      <c r="G280" t="s">
        <v>30</v>
      </c>
      <c r="H280" t="s">
        <v>137</v>
      </c>
      <c r="I280" t="str">
        <f t="shared" si="81"/>
        <v>K1FthH1</v>
      </c>
      <c r="J280" t="s">
        <v>475</v>
      </c>
      <c r="K280" t="s">
        <v>235</v>
      </c>
      <c r="L280" s="1">
        <v>0.48899999999999999</v>
      </c>
      <c r="M280">
        <v>7.98</v>
      </c>
      <c r="N280" s="1">
        <f t="shared" si="86"/>
        <v>-0.79800000000000004</v>
      </c>
      <c r="O280" t="s">
        <v>200</v>
      </c>
      <c r="P280">
        <v>0.52600000000000002</v>
      </c>
      <c r="Q280" s="1">
        <f t="shared" si="73"/>
        <v>-3.7000000000000033E-2</v>
      </c>
      <c r="R280">
        <v>7.23</v>
      </c>
      <c r="S280" s="42">
        <f t="shared" si="90"/>
        <v>-0.72300000000000009</v>
      </c>
      <c r="T280" s="1">
        <f t="shared" si="91"/>
        <v>7.4999999999999956E-2</v>
      </c>
      <c r="U280">
        <v>104.2</v>
      </c>
      <c r="V280" s="21">
        <f t="shared" si="82"/>
        <v>8523.247400000002</v>
      </c>
      <c r="W280">
        <f t="shared" ref="W280:W287" si="93">(P280-L280)/L280</f>
        <v>7.5664621676891683E-2</v>
      </c>
      <c r="X280">
        <f t="shared" si="83"/>
        <v>4.9597990164211136E-6</v>
      </c>
      <c r="Y280">
        <f t="shared" si="84"/>
        <v>4.2273594071233824E-6</v>
      </c>
      <c r="Z280" s="22">
        <f t="shared" si="74"/>
        <v>4.227359407123382</v>
      </c>
      <c r="AA280" s="22">
        <f t="shared" si="88"/>
        <v>56.364792094978462</v>
      </c>
      <c r="AB280" s="22">
        <f t="shared" si="92"/>
        <v>0.25589303933398311</v>
      </c>
      <c r="AC280">
        <v>32.519599999999997</v>
      </c>
      <c r="AD280" s="34">
        <v>128</v>
      </c>
      <c r="AE280" s="35">
        <v>930</v>
      </c>
      <c r="AF280">
        <f t="shared" si="85"/>
        <v>4.9597990164211136</v>
      </c>
      <c r="AG280">
        <v>6.7535095436248787</v>
      </c>
      <c r="AH280" t="s">
        <v>557</v>
      </c>
      <c r="AI280" t="s">
        <v>561</v>
      </c>
      <c r="AJ280" t="s">
        <v>560</v>
      </c>
    </row>
    <row r="281" spans="1:36" hidden="1" x14ac:dyDescent="0.35">
      <c r="A281" s="2">
        <v>44720</v>
      </c>
      <c r="B281" t="s">
        <v>18</v>
      </c>
      <c r="C281" t="s">
        <v>547</v>
      </c>
      <c r="D281" t="s">
        <v>45</v>
      </c>
      <c r="E281" t="s">
        <v>46</v>
      </c>
      <c r="F281">
        <v>3</v>
      </c>
      <c r="G281" t="s">
        <v>30</v>
      </c>
      <c r="H281" t="s">
        <v>106</v>
      </c>
      <c r="I281" t="str">
        <f t="shared" si="81"/>
        <v>L4FthC7</v>
      </c>
      <c r="J281" t="s">
        <v>414</v>
      </c>
      <c r="K281" t="s">
        <v>23</v>
      </c>
      <c r="L281" s="1">
        <v>0.66100000000000003</v>
      </c>
      <c r="M281">
        <v>12.35</v>
      </c>
      <c r="N281" s="1">
        <f t="shared" si="86"/>
        <v>-1.2349999999999999</v>
      </c>
      <c r="O281" t="s">
        <v>105</v>
      </c>
      <c r="P281">
        <v>0.73599999999999999</v>
      </c>
      <c r="Q281" s="1">
        <f t="shared" si="73"/>
        <v>-7.4999999999999956E-2</v>
      </c>
      <c r="R281">
        <v>11.53</v>
      </c>
      <c r="S281" s="42">
        <f t="shared" si="90"/>
        <v>-1.153</v>
      </c>
      <c r="T281" s="1">
        <f t="shared" si="91"/>
        <v>8.1999999999999851E-2</v>
      </c>
      <c r="U281">
        <v>83.45</v>
      </c>
      <c r="V281" s="21">
        <f t="shared" si="82"/>
        <v>5466.6634625000006</v>
      </c>
      <c r="W281">
        <f t="shared" si="93"/>
        <v>0.11346444780635394</v>
      </c>
      <c r="X281">
        <f t="shared" si="83"/>
        <v>8.1673163927777997E-6</v>
      </c>
      <c r="Y281">
        <f t="shared" si="84"/>
        <v>4.4647970111075701E-6</v>
      </c>
      <c r="Z281" s="22">
        <f t="shared" si="74"/>
        <v>4.4647970111075699</v>
      </c>
      <c r="AA281" s="22">
        <f t="shared" si="88"/>
        <v>54.448744037897292</v>
      </c>
      <c r="AB281" s="22">
        <f t="shared" si="92"/>
        <v>0.24719428710563676</v>
      </c>
      <c r="AC281">
        <v>26.9267</v>
      </c>
      <c r="AD281" s="31">
        <v>55</v>
      </c>
      <c r="AE281" s="32">
        <v>715</v>
      </c>
      <c r="AF281">
        <f t="shared" si="85"/>
        <v>8.1673163927777992</v>
      </c>
      <c r="AG281" s="44">
        <v>10.52</v>
      </c>
      <c r="AH281" t="s">
        <v>557</v>
      </c>
      <c r="AI281" t="s">
        <v>561</v>
      </c>
      <c r="AJ281" t="s">
        <v>560</v>
      </c>
    </row>
    <row r="282" spans="1:36" hidden="1" x14ac:dyDescent="0.35">
      <c r="A282" s="2">
        <v>44747</v>
      </c>
      <c r="B282" t="s">
        <v>18</v>
      </c>
      <c r="C282" t="s">
        <v>550</v>
      </c>
      <c r="D282" t="s">
        <v>86</v>
      </c>
      <c r="E282" t="s">
        <v>46</v>
      </c>
      <c r="F282">
        <v>4</v>
      </c>
      <c r="G282" t="s">
        <v>30</v>
      </c>
      <c r="H282" t="s">
        <v>65</v>
      </c>
      <c r="I282" t="str">
        <f t="shared" si="81"/>
        <v>K5FthC5</v>
      </c>
      <c r="J282" t="s">
        <v>401</v>
      </c>
      <c r="K282" t="s">
        <v>161</v>
      </c>
      <c r="L282" s="1">
        <v>0.58199999999999996</v>
      </c>
      <c r="M282">
        <v>6.76</v>
      </c>
      <c r="N282" s="1">
        <f t="shared" si="86"/>
        <v>-0.67599999999999993</v>
      </c>
      <c r="O282" t="s">
        <v>162</v>
      </c>
      <c r="P282">
        <v>0.64700000000000002</v>
      </c>
      <c r="Q282" s="1">
        <f t="shared" si="73"/>
        <v>-6.5000000000000058E-2</v>
      </c>
      <c r="R282">
        <v>5.83</v>
      </c>
      <c r="S282" s="42">
        <f t="shared" si="90"/>
        <v>-0.58299999999999996</v>
      </c>
      <c r="T282" s="1">
        <f t="shared" si="91"/>
        <v>9.2999999999999972E-2</v>
      </c>
      <c r="U282">
        <v>80.05</v>
      </c>
      <c r="V282" s="21">
        <f t="shared" si="82"/>
        <v>5030.2819625000002</v>
      </c>
      <c r="W282">
        <f t="shared" si="93"/>
        <v>0.11168384879725096</v>
      </c>
      <c r="X282">
        <f t="shared" si="83"/>
        <v>8.0098265062032237E-6</v>
      </c>
      <c r="Y282">
        <f t="shared" si="84"/>
        <v>4.0291685796908476E-6</v>
      </c>
      <c r="Z282" s="22">
        <f t="shared" si="74"/>
        <v>4.0291685796908476</v>
      </c>
      <c r="AA282" s="22">
        <f t="shared" si="88"/>
        <v>43.32439333000913</v>
      </c>
      <c r="AB282" s="22">
        <f t="shared" si="92"/>
        <v>0.19669035002977808</v>
      </c>
      <c r="AC282">
        <v>33.278799999999997</v>
      </c>
      <c r="AD282" s="37">
        <v>86.4</v>
      </c>
      <c r="AE282" s="39">
        <v>632</v>
      </c>
      <c r="AF282">
        <f t="shared" si="85"/>
        <v>8.0098265062032237</v>
      </c>
      <c r="AG282">
        <v>10.527403846153845</v>
      </c>
      <c r="AH282" t="s">
        <v>557</v>
      </c>
      <c r="AI282" t="s">
        <v>561</v>
      </c>
      <c r="AJ282" t="s">
        <v>560</v>
      </c>
    </row>
    <row r="283" spans="1:36" hidden="1" x14ac:dyDescent="0.35">
      <c r="A283" s="2">
        <v>44764</v>
      </c>
      <c r="B283" t="s">
        <v>18</v>
      </c>
      <c r="C283" t="s">
        <v>549</v>
      </c>
      <c r="D283" t="s">
        <v>133</v>
      </c>
      <c r="E283" t="s">
        <v>46</v>
      </c>
      <c r="F283">
        <v>8</v>
      </c>
      <c r="G283" t="s">
        <v>30</v>
      </c>
      <c r="H283" t="s">
        <v>137</v>
      </c>
      <c r="I283" t="str">
        <f t="shared" si="81"/>
        <v>K1FthH1</v>
      </c>
      <c r="J283" t="s">
        <v>475</v>
      </c>
      <c r="K283" t="s">
        <v>191</v>
      </c>
      <c r="L283" s="1">
        <v>0.69899999999999995</v>
      </c>
      <c r="M283">
        <v>6.92</v>
      </c>
      <c r="N283" s="1">
        <f t="shared" si="86"/>
        <v>-0.69199999999999995</v>
      </c>
      <c r="O283" t="s">
        <v>189</v>
      </c>
      <c r="P283">
        <v>0.747</v>
      </c>
      <c r="Q283" s="1">
        <f t="shared" si="73"/>
        <v>-4.8000000000000043E-2</v>
      </c>
      <c r="R283">
        <v>7.98</v>
      </c>
      <c r="S283" s="42">
        <f t="shared" si="90"/>
        <v>-0.79800000000000004</v>
      </c>
      <c r="T283" s="1">
        <f t="shared" si="91"/>
        <v>-0.10600000000000009</v>
      </c>
      <c r="U283">
        <v>104.2</v>
      </c>
      <c r="V283" s="21">
        <f t="shared" si="82"/>
        <v>8523.247400000002</v>
      </c>
      <c r="W283">
        <f t="shared" si="93"/>
        <v>6.8669527896995777E-2</v>
      </c>
      <c r="X283">
        <f t="shared" si="83"/>
        <v>4.401528530309561E-6</v>
      </c>
      <c r="Y283">
        <f t="shared" si="84"/>
        <v>3.7515316601986797E-6</v>
      </c>
      <c r="Z283" s="22">
        <f t="shared" si="74"/>
        <v>3.7515316601986797</v>
      </c>
      <c r="AA283" s="22">
        <f t="shared" si="88"/>
        <v>35.391808115081851</v>
      </c>
      <c r="AB283" s="22">
        <f t="shared" si="92"/>
        <v>0.1606768517984167</v>
      </c>
      <c r="AC283">
        <v>34.764699999999998</v>
      </c>
      <c r="AD283" s="34">
        <v>128</v>
      </c>
      <c r="AE283" s="35">
        <v>930</v>
      </c>
      <c r="AF283">
        <f t="shared" si="85"/>
        <v>4.4015285303095606</v>
      </c>
      <c r="AG283">
        <v>6.5184028628141686</v>
      </c>
      <c r="AH283" t="s">
        <v>557</v>
      </c>
      <c r="AI283" t="s">
        <v>561</v>
      </c>
      <c r="AJ283" t="s">
        <v>560</v>
      </c>
    </row>
    <row r="284" spans="1:36" hidden="1" x14ac:dyDescent="0.35">
      <c r="A284" s="2">
        <v>44778</v>
      </c>
      <c r="B284" s="6" t="s">
        <v>18</v>
      </c>
      <c r="C284" s="6" t="s">
        <v>551</v>
      </c>
      <c r="D284" t="s">
        <v>86</v>
      </c>
      <c r="E284" t="s">
        <v>46</v>
      </c>
      <c r="F284">
        <v>3</v>
      </c>
      <c r="G284" t="s">
        <v>30</v>
      </c>
      <c r="H284" t="s">
        <v>65</v>
      </c>
      <c r="I284" t="str">
        <f t="shared" si="81"/>
        <v>K5FthC5</v>
      </c>
      <c r="J284" t="s">
        <v>401</v>
      </c>
      <c r="K284" t="s">
        <v>208</v>
      </c>
      <c r="L284" s="1">
        <v>0.59099999999999997</v>
      </c>
      <c r="M284">
        <v>5.01</v>
      </c>
      <c r="N284" s="1">
        <f t="shared" si="86"/>
        <v>-0.501</v>
      </c>
      <c r="O284" s="6" t="s">
        <v>168</v>
      </c>
      <c r="P284">
        <v>0.65600000000000003</v>
      </c>
      <c r="Q284" s="1">
        <f t="shared" si="73"/>
        <v>-6.5000000000000058E-2</v>
      </c>
      <c r="R284">
        <v>6.16</v>
      </c>
      <c r="S284" s="42">
        <f t="shared" si="90"/>
        <v>-0.61599999999999999</v>
      </c>
      <c r="T284" s="1">
        <f t="shared" si="91"/>
        <v>-0.11499999999999999</v>
      </c>
      <c r="U284">
        <v>80.05</v>
      </c>
      <c r="V284" s="21">
        <f t="shared" si="82"/>
        <v>5030.2819625000002</v>
      </c>
      <c r="W284">
        <f t="shared" si="93"/>
        <v>0.10998307952622684</v>
      </c>
      <c r="X284">
        <f t="shared" si="83"/>
        <v>7.859937894337759E-6</v>
      </c>
      <c r="Y284">
        <f t="shared" si="84"/>
        <v>3.9537703816257466E-6</v>
      </c>
      <c r="Z284" s="22">
        <f t="shared" si="74"/>
        <v>3.9537703816257466</v>
      </c>
      <c r="AA284" s="22">
        <f t="shared" si="88"/>
        <v>34.380612014136929</v>
      </c>
      <c r="AB284" s="22">
        <f t="shared" si="92"/>
        <v>0.15608607741575875</v>
      </c>
      <c r="AC284">
        <v>33.254899999999999</v>
      </c>
      <c r="AD284" s="37">
        <v>86.4</v>
      </c>
      <c r="AE284" s="39">
        <v>632</v>
      </c>
      <c r="AF284">
        <f t="shared" si="85"/>
        <v>7.8599378943377589</v>
      </c>
      <c r="AG284">
        <v>11.958942411336949</v>
      </c>
      <c r="AH284" t="s">
        <v>557</v>
      </c>
      <c r="AI284" t="s">
        <v>561</v>
      </c>
      <c r="AJ284" t="s">
        <v>560</v>
      </c>
    </row>
    <row r="285" spans="1:36" hidden="1" x14ac:dyDescent="0.35">
      <c r="A285" s="2">
        <v>44733</v>
      </c>
      <c r="B285" t="s">
        <v>18</v>
      </c>
      <c r="C285" t="s">
        <v>548</v>
      </c>
      <c r="D285" t="s">
        <v>133</v>
      </c>
      <c r="E285" t="s">
        <v>46</v>
      </c>
      <c r="F285">
        <v>2</v>
      </c>
      <c r="G285" t="s">
        <v>30</v>
      </c>
      <c r="H285" t="s">
        <v>137</v>
      </c>
      <c r="I285" t="str">
        <f t="shared" si="81"/>
        <v>K1FthH1</v>
      </c>
      <c r="J285" t="s">
        <v>475</v>
      </c>
      <c r="K285" t="s">
        <v>142</v>
      </c>
      <c r="L285" s="1">
        <v>0.64700000000000002</v>
      </c>
      <c r="M285">
        <v>5.7</v>
      </c>
      <c r="N285" s="1">
        <f t="shared" si="86"/>
        <v>-0.57000000000000006</v>
      </c>
      <c r="O285" t="s">
        <v>100</v>
      </c>
      <c r="P285">
        <v>0.73599999999999999</v>
      </c>
      <c r="Q285" s="1">
        <f t="shared" si="73"/>
        <v>-8.8999999999999968E-2</v>
      </c>
      <c r="R285">
        <v>8.42</v>
      </c>
      <c r="S285" s="42">
        <f t="shared" si="90"/>
        <v>-0.84199999999999997</v>
      </c>
      <c r="T285" s="1">
        <f t="shared" si="91"/>
        <v>-0.27199999999999991</v>
      </c>
      <c r="U285">
        <v>104.2</v>
      </c>
      <c r="V285" s="21">
        <f t="shared" si="82"/>
        <v>8523.247400000002</v>
      </c>
      <c r="W285">
        <f t="shared" si="93"/>
        <v>0.13755795981452854</v>
      </c>
      <c r="X285">
        <f t="shared" si="83"/>
        <v>1.0351967266640995E-5</v>
      </c>
      <c r="Y285">
        <f t="shared" si="84"/>
        <v>8.8232378090282984E-6</v>
      </c>
      <c r="Z285" s="22">
        <f t="shared" si="74"/>
        <v>8.8232378090282992</v>
      </c>
      <c r="AA285" s="22">
        <f t="shared" si="88"/>
        <v>32.438374297898172</v>
      </c>
      <c r="AB285" s="22">
        <f t="shared" si="92"/>
        <v>0.1472684255830341</v>
      </c>
      <c r="AC285">
        <v>30.972899999999999</v>
      </c>
      <c r="AD285" s="34">
        <v>128</v>
      </c>
      <c r="AE285" s="35">
        <v>930</v>
      </c>
      <c r="AF285">
        <f t="shared" si="85"/>
        <v>10.351967266640994</v>
      </c>
      <c r="AG285">
        <v>8.9642857142857135</v>
      </c>
      <c r="AH285" t="s">
        <v>557</v>
      </c>
      <c r="AI285" t="s">
        <v>561</v>
      </c>
      <c r="AJ285" t="s">
        <v>560</v>
      </c>
    </row>
    <row r="286" spans="1:36" hidden="1" x14ac:dyDescent="0.35">
      <c r="A286" s="2">
        <v>44776</v>
      </c>
      <c r="B286" t="s">
        <v>18</v>
      </c>
      <c r="C286" t="s">
        <v>551</v>
      </c>
      <c r="D286" t="s">
        <v>133</v>
      </c>
      <c r="E286" t="s">
        <v>46</v>
      </c>
      <c r="F286">
        <v>1</v>
      </c>
      <c r="G286" t="s">
        <v>30</v>
      </c>
      <c r="H286" t="s">
        <v>137</v>
      </c>
      <c r="I286" t="str">
        <f t="shared" si="81"/>
        <v>K1FthH1</v>
      </c>
      <c r="J286" t="s">
        <v>475</v>
      </c>
      <c r="K286" t="s">
        <v>199</v>
      </c>
      <c r="L286" s="1">
        <v>0.64300000000000002</v>
      </c>
      <c r="M286">
        <v>4.54</v>
      </c>
      <c r="N286" s="1">
        <f t="shared" si="86"/>
        <v>-0.45400000000000001</v>
      </c>
      <c r="O286" t="s">
        <v>200</v>
      </c>
      <c r="P286">
        <v>0.68700000000000006</v>
      </c>
      <c r="Q286" s="1">
        <f t="shared" si="73"/>
        <v>-4.4000000000000039E-2</v>
      </c>
      <c r="R286">
        <v>5.93</v>
      </c>
      <c r="S286" s="42">
        <f t="shared" si="90"/>
        <v>-0.59299999999999997</v>
      </c>
      <c r="T286" s="1">
        <f t="shared" si="91"/>
        <v>-0.13899999999999996</v>
      </c>
      <c r="U286">
        <v>104.2</v>
      </c>
      <c r="V286" s="21">
        <f t="shared" si="82"/>
        <v>8523.247400000002</v>
      </c>
      <c r="W286">
        <f t="shared" si="93"/>
        <v>6.8429237947122926E-2</v>
      </c>
      <c r="X286">
        <f t="shared" si="83"/>
        <v>4.3825764275885476E-6</v>
      </c>
      <c r="Y286">
        <f t="shared" si="84"/>
        <v>3.7353783141745389E-6</v>
      </c>
      <c r="Z286" s="22">
        <f t="shared" si="74"/>
        <v>3.7353783141745391</v>
      </c>
      <c r="AA286" s="22">
        <f t="shared" si="88"/>
        <v>26.873225281831225</v>
      </c>
      <c r="AB286" s="22">
        <f t="shared" si="92"/>
        <v>0.12200295678350014</v>
      </c>
      <c r="AC286">
        <v>28.545300000000001</v>
      </c>
      <c r="AD286" s="34">
        <v>128</v>
      </c>
      <c r="AE286" s="35">
        <v>930</v>
      </c>
      <c r="AF286">
        <f t="shared" si="85"/>
        <v>4.3825764275885479</v>
      </c>
      <c r="AG286">
        <v>8.0311143168665637</v>
      </c>
      <c r="AH286" t="s">
        <v>557</v>
      </c>
      <c r="AI286" t="s">
        <v>561</v>
      </c>
      <c r="AJ286" t="s">
        <v>560</v>
      </c>
    </row>
    <row r="287" spans="1:36" hidden="1" x14ac:dyDescent="0.35">
      <c r="A287" s="2">
        <v>44792</v>
      </c>
      <c r="B287" s="6" t="s">
        <v>18</v>
      </c>
      <c r="C287" s="6" t="s">
        <v>552</v>
      </c>
      <c r="D287" t="s">
        <v>45</v>
      </c>
      <c r="E287" t="s">
        <v>46</v>
      </c>
      <c r="F287">
        <v>13</v>
      </c>
      <c r="G287" t="s">
        <v>30</v>
      </c>
      <c r="H287" t="s">
        <v>106</v>
      </c>
      <c r="I287" t="str">
        <f t="shared" si="81"/>
        <v>L4FthC7</v>
      </c>
      <c r="J287" t="s">
        <v>414</v>
      </c>
      <c r="K287" t="s">
        <v>207</v>
      </c>
      <c r="L287" s="1">
        <v>0.76100000000000001</v>
      </c>
      <c r="M287">
        <v>9.34</v>
      </c>
      <c r="N287" s="1">
        <f t="shared" si="86"/>
        <v>-0.93399999999999994</v>
      </c>
      <c r="O287" t="s">
        <v>105</v>
      </c>
      <c r="P287">
        <v>0.78300000000000003</v>
      </c>
      <c r="Q287" s="1">
        <f t="shared" si="73"/>
        <v>-2.200000000000002E-2</v>
      </c>
      <c r="R287">
        <v>9.69</v>
      </c>
      <c r="S287" s="42">
        <f t="shared" si="90"/>
        <v>-0.96899999999999997</v>
      </c>
      <c r="T287" s="1">
        <f t="shared" si="91"/>
        <v>-3.5000000000000031E-2</v>
      </c>
      <c r="U287">
        <v>83.45</v>
      </c>
      <c r="V287" s="21">
        <f t="shared" si="82"/>
        <v>5466.6634625000006</v>
      </c>
      <c r="W287">
        <f t="shared" si="93"/>
        <v>2.8909329829172166E-2</v>
      </c>
      <c r="X287">
        <f t="shared" si="83"/>
        <v>1.5173465061379961E-6</v>
      </c>
      <c r="Y287">
        <f t="shared" si="84"/>
        <v>8.2948227050566164E-7</v>
      </c>
      <c r="Z287" s="22">
        <f t="shared" si="74"/>
        <v>0.82948227050566159</v>
      </c>
      <c r="AA287" s="22">
        <f t="shared" si="88"/>
        <v>23.699493443018881</v>
      </c>
      <c r="AB287" s="22">
        <f t="shared" si="92"/>
        <v>0.10759438973163879</v>
      </c>
      <c r="AC287">
        <v>34.301699999999997</v>
      </c>
      <c r="AD287" s="31">
        <v>55</v>
      </c>
      <c r="AE287" s="32">
        <v>715</v>
      </c>
      <c r="AF287">
        <f t="shared" si="85"/>
        <v>1.517346506137996</v>
      </c>
      <c r="AG287">
        <v>8.2594820334704142</v>
      </c>
      <c r="AH287" t="s">
        <v>557</v>
      </c>
      <c r="AI287" t="s">
        <v>561</v>
      </c>
      <c r="AJ287" t="s">
        <v>560</v>
      </c>
    </row>
    <row r="288" spans="1:36" hidden="1" x14ac:dyDescent="0.35">
      <c r="A288" s="2">
        <v>44791</v>
      </c>
      <c r="B288" s="6" t="s">
        <v>18</v>
      </c>
      <c r="C288" s="6" t="s">
        <v>552</v>
      </c>
      <c r="D288" t="s">
        <v>86</v>
      </c>
      <c r="E288" t="s">
        <v>46</v>
      </c>
      <c r="F288">
        <v>14</v>
      </c>
      <c r="G288" t="s">
        <v>30</v>
      </c>
      <c r="H288" t="s">
        <v>90</v>
      </c>
      <c r="I288" t="str">
        <f t="shared" si="81"/>
        <v>K5FthA4</v>
      </c>
      <c r="J288" t="s">
        <v>400</v>
      </c>
      <c r="K288" t="s">
        <v>23</v>
      </c>
      <c r="L288" s="1">
        <v>0.63900000000000001</v>
      </c>
      <c r="M288">
        <v>5.65</v>
      </c>
      <c r="N288" s="1">
        <f t="shared" si="86"/>
        <v>-0.56500000000000006</v>
      </c>
      <c r="O288" t="s">
        <v>224</v>
      </c>
      <c r="P288">
        <v>0.51500000000000001</v>
      </c>
      <c r="Q288" s="1">
        <f t="shared" ref="Q288:Q351" si="94">L288-P288</f>
        <v>0.124</v>
      </c>
      <c r="R288">
        <v>11.06</v>
      </c>
      <c r="S288" s="42">
        <f t="shared" si="90"/>
        <v>-1.1060000000000001</v>
      </c>
      <c r="T288" s="1">
        <f t="shared" si="91"/>
        <v>-0.54100000000000004</v>
      </c>
      <c r="U288">
        <v>83.3</v>
      </c>
      <c r="V288" s="21">
        <f t="shared" si="82"/>
        <v>5447.0286500000002</v>
      </c>
      <c r="W288">
        <f>(L288-P288)/P288</f>
        <v>0.24077669902912621</v>
      </c>
      <c r="X288">
        <f t="shared" si="83"/>
        <v>2.0621220060983069E-5</v>
      </c>
      <c r="Y288">
        <f t="shared" si="84"/>
        <v>1.1232437647012951E-5</v>
      </c>
      <c r="Z288" s="22">
        <f t="shared" ref="Z288:Z351" si="95">Y288*10^6</f>
        <v>11.232437647012951</v>
      </c>
      <c r="AA288" s="22">
        <f t="shared" si="88"/>
        <v>20.762361639580313</v>
      </c>
      <c r="AB288" s="22">
        <f t="shared" si="92"/>
        <v>9.425997375721426E-2</v>
      </c>
      <c r="AC288">
        <v>28.894600000000001</v>
      </c>
      <c r="AD288" s="37">
        <v>57.9</v>
      </c>
      <c r="AE288" s="39">
        <v>680</v>
      </c>
      <c r="AF288">
        <f t="shared" si="85"/>
        <v>20.62122006098307</v>
      </c>
      <c r="AG288">
        <v>11.459908061879579</v>
      </c>
      <c r="AH288" t="s">
        <v>557</v>
      </c>
      <c r="AI288" t="s">
        <v>561</v>
      </c>
      <c r="AJ288" t="s">
        <v>560</v>
      </c>
    </row>
    <row r="289" spans="1:36" hidden="1" x14ac:dyDescent="0.35">
      <c r="A289" s="2">
        <v>44749</v>
      </c>
      <c r="B289" t="s">
        <v>18</v>
      </c>
      <c r="C289" t="s">
        <v>550</v>
      </c>
      <c r="D289" t="s">
        <v>133</v>
      </c>
      <c r="E289" t="s">
        <v>46</v>
      </c>
      <c r="F289">
        <v>2</v>
      </c>
      <c r="G289" t="s">
        <v>30</v>
      </c>
      <c r="H289" t="s">
        <v>137</v>
      </c>
      <c r="I289" t="str">
        <f t="shared" si="81"/>
        <v>K1FthH1</v>
      </c>
      <c r="J289" t="s">
        <v>475</v>
      </c>
      <c r="K289" t="s">
        <v>173</v>
      </c>
      <c r="L289" s="1">
        <v>0.68799999999999994</v>
      </c>
      <c r="M289">
        <v>3.82</v>
      </c>
      <c r="N289" s="1">
        <f t="shared" si="86"/>
        <v>-0.38200000000000001</v>
      </c>
      <c r="O289" t="s">
        <v>32</v>
      </c>
      <c r="P289">
        <v>0.76100000000000001</v>
      </c>
      <c r="Q289" s="1">
        <f t="shared" si="94"/>
        <v>-7.3000000000000065E-2</v>
      </c>
      <c r="R289">
        <v>7.01</v>
      </c>
      <c r="S289" s="42">
        <f t="shared" si="90"/>
        <v>-0.70099999999999996</v>
      </c>
      <c r="T289" s="1">
        <f t="shared" si="91"/>
        <v>-0.31899999999999995</v>
      </c>
      <c r="U289">
        <v>104.2</v>
      </c>
      <c r="V289" s="21">
        <f t="shared" si="82"/>
        <v>8523.247400000002</v>
      </c>
      <c r="W289">
        <f>(P289-L289)/L289</f>
        <v>0.1061046511627908</v>
      </c>
      <c r="X289">
        <f t="shared" si="83"/>
        <v>7.5201418864989709E-6</v>
      </c>
      <c r="Y289">
        <f t="shared" si="84"/>
        <v>6.409602978173347E-6</v>
      </c>
      <c r="Z289" s="22">
        <f t="shared" si="95"/>
        <v>6.4096029781733472</v>
      </c>
      <c r="AA289" s="22">
        <f t="shared" si="88"/>
        <v>20.092799304618648</v>
      </c>
      <c r="AB289" s="22">
        <f t="shared" si="92"/>
        <v>9.1220197780959689E-2</v>
      </c>
      <c r="AC289">
        <v>34.081400000000002</v>
      </c>
      <c r="AD289" s="34">
        <v>128</v>
      </c>
      <c r="AE289" s="35">
        <v>930</v>
      </c>
      <c r="AF289">
        <f t="shared" si="85"/>
        <v>7.5201418864989709</v>
      </c>
      <c r="AG289">
        <v>7.0391025641025591</v>
      </c>
      <c r="AH289" t="s">
        <v>557</v>
      </c>
      <c r="AI289" t="s">
        <v>561</v>
      </c>
      <c r="AJ289" t="s">
        <v>560</v>
      </c>
    </row>
    <row r="290" spans="1:36" x14ac:dyDescent="0.35">
      <c r="A290" s="2">
        <v>44806</v>
      </c>
      <c r="B290" s="6" t="s">
        <v>18</v>
      </c>
      <c r="C290" s="6" t="s">
        <v>553</v>
      </c>
      <c r="D290" t="s">
        <v>86</v>
      </c>
      <c r="E290" t="s">
        <v>46</v>
      </c>
      <c r="F290">
        <v>10</v>
      </c>
      <c r="G290" t="s">
        <v>30</v>
      </c>
      <c r="H290" t="s">
        <v>90</v>
      </c>
      <c r="I290" t="str">
        <f t="shared" si="81"/>
        <v>K5FthA4</v>
      </c>
      <c r="J290" t="s">
        <v>400</v>
      </c>
      <c r="K290" t="s">
        <v>235</v>
      </c>
      <c r="L290" s="1">
        <v>0.66100000000000003</v>
      </c>
      <c r="M290">
        <v>9.15</v>
      </c>
      <c r="N290" s="1">
        <f t="shared" si="86"/>
        <v>-0.91500000000000004</v>
      </c>
      <c r="O290" t="s">
        <v>243</v>
      </c>
      <c r="P290">
        <v>0.57299999999999995</v>
      </c>
      <c r="Q290" s="1">
        <f t="shared" si="94"/>
        <v>8.8000000000000078E-2</v>
      </c>
      <c r="R290">
        <v>5.67</v>
      </c>
      <c r="S290" s="42">
        <f t="shared" si="90"/>
        <v>-0.56699999999999995</v>
      </c>
      <c r="T290" s="1">
        <f t="shared" si="91"/>
        <v>0.34800000000000009</v>
      </c>
      <c r="U290">
        <v>83.3</v>
      </c>
      <c r="V290" s="21">
        <f t="shared" si="82"/>
        <v>5447.0286500000002</v>
      </c>
      <c r="W290">
        <f>(L290-P290)/P290</f>
        <v>0.15357766143106472</v>
      </c>
      <c r="X290">
        <f t="shared" si="83"/>
        <v>1.185541582071783E-5</v>
      </c>
      <c r="Y290">
        <f t="shared" si="84"/>
        <v>6.4576789633113279E-6</v>
      </c>
      <c r="Z290" s="22">
        <f t="shared" si="95"/>
        <v>6.4576789633113281</v>
      </c>
      <c r="AA290" s="22">
        <f t="shared" si="88"/>
        <v>18.556548745147492</v>
      </c>
      <c r="AB290" s="22">
        <f t="shared" si="92"/>
        <v>8.4245705190280393E-2</v>
      </c>
      <c r="AC290">
        <v>35.566600000000001</v>
      </c>
      <c r="AD290" s="37">
        <v>57.9</v>
      </c>
      <c r="AE290" s="39">
        <v>680</v>
      </c>
      <c r="AF290">
        <f t="shared" si="85"/>
        <v>11.85541582071783</v>
      </c>
      <c r="AG290">
        <v>10.433333333333335</v>
      </c>
      <c r="AH290" t="s">
        <v>557</v>
      </c>
      <c r="AI290" t="s">
        <v>561</v>
      </c>
      <c r="AJ290" t="s">
        <v>560</v>
      </c>
    </row>
    <row r="291" spans="1:36" hidden="1" x14ac:dyDescent="0.35">
      <c r="A291" s="2">
        <v>44763</v>
      </c>
      <c r="B291" t="s">
        <v>18</v>
      </c>
      <c r="C291" t="s">
        <v>549</v>
      </c>
      <c r="D291" t="s">
        <v>86</v>
      </c>
      <c r="E291" t="s">
        <v>46</v>
      </c>
      <c r="F291">
        <v>2</v>
      </c>
      <c r="G291" t="s">
        <v>30</v>
      </c>
      <c r="H291" t="s">
        <v>90</v>
      </c>
      <c r="I291" t="str">
        <f t="shared" si="81"/>
        <v>K5FthA4</v>
      </c>
      <c r="J291" t="s">
        <v>400</v>
      </c>
      <c r="K291" t="s">
        <v>186</v>
      </c>
      <c r="L291" s="1">
        <v>0.61899999999999999</v>
      </c>
      <c r="M291">
        <v>8.6199999999999992</v>
      </c>
      <c r="N291" s="1">
        <f t="shared" si="86"/>
        <v>-0.86199999999999988</v>
      </c>
      <c r="O291" t="s">
        <v>187</v>
      </c>
      <c r="P291">
        <v>0.60199999999999998</v>
      </c>
      <c r="Q291" s="1">
        <f t="shared" si="94"/>
        <v>1.7000000000000015E-2</v>
      </c>
      <c r="R291">
        <v>8.17</v>
      </c>
      <c r="S291" s="42">
        <f t="shared" si="90"/>
        <v>-0.81699999999999995</v>
      </c>
      <c r="T291" s="1">
        <f t="shared" si="91"/>
        <v>4.4999999999999929E-2</v>
      </c>
      <c r="U291">
        <v>83.3</v>
      </c>
      <c r="V291" s="21">
        <f t="shared" si="82"/>
        <v>5447.0286500000002</v>
      </c>
      <c r="W291">
        <f>(L291-P291)/P291</f>
        <v>2.8239202657807334E-2</v>
      </c>
      <c r="X291">
        <f t="shared" si="83"/>
        <v>1.4741657026885822E-6</v>
      </c>
      <c r="Y291">
        <f t="shared" si="84"/>
        <v>8.0298228173920891E-7</v>
      </c>
      <c r="Z291" s="22">
        <f t="shared" si="95"/>
        <v>0.80298228173920894</v>
      </c>
      <c r="AA291" s="22">
        <f t="shared" si="88"/>
        <v>17.844050705315784</v>
      </c>
      <c r="AB291" s="22">
        <f t="shared" si="92"/>
        <v>8.1011003488111175E-2</v>
      </c>
      <c r="AC291">
        <v>31.981100000000001</v>
      </c>
      <c r="AD291" s="37">
        <v>57.9</v>
      </c>
      <c r="AE291" s="39">
        <v>680</v>
      </c>
      <c r="AF291">
        <f t="shared" si="85"/>
        <v>1.4741657026885822</v>
      </c>
      <c r="AG291">
        <v>9.9720095924155352</v>
      </c>
      <c r="AH291" t="s">
        <v>557</v>
      </c>
      <c r="AI291" t="s">
        <v>561</v>
      </c>
      <c r="AJ291" t="s">
        <v>560</v>
      </c>
    </row>
    <row r="292" spans="1:36" hidden="1" x14ac:dyDescent="0.35">
      <c r="A292" s="2">
        <v>44779</v>
      </c>
      <c r="B292" s="6" t="s">
        <v>18</v>
      </c>
      <c r="C292" s="6" t="s">
        <v>551</v>
      </c>
      <c r="D292" t="s">
        <v>45</v>
      </c>
      <c r="E292" t="s">
        <v>46</v>
      </c>
      <c r="F292">
        <v>16</v>
      </c>
      <c r="G292" t="s">
        <v>30</v>
      </c>
      <c r="H292" t="s">
        <v>106</v>
      </c>
      <c r="I292" t="str">
        <f t="shared" si="81"/>
        <v>L4FthC7</v>
      </c>
      <c r="J292" t="s">
        <v>414</v>
      </c>
      <c r="K292" t="s">
        <v>212</v>
      </c>
      <c r="L292" s="1">
        <v>0.74199999999999999</v>
      </c>
      <c r="M292">
        <v>6.67</v>
      </c>
      <c r="N292" s="1">
        <f t="shared" si="86"/>
        <v>-0.66700000000000004</v>
      </c>
      <c r="O292" s="6" t="s">
        <v>178</v>
      </c>
      <c r="P292">
        <v>0.77100000000000002</v>
      </c>
      <c r="Q292" s="1">
        <f t="shared" si="94"/>
        <v>-2.9000000000000026E-2</v>
      </c>
      <c r="R292">
        <v>5.75</v>
      </c>
      <c r="S292" s="42">
        <f t="shared" si="90"/>
        <v>-0.57499999999999996</v>
      </c>
      <c r="T292" s="1">
        <f t="shared" si="91"/>
        <v>9.2000000000000082E-2</v>
      </c>
      <c r="U292">
        <v>83.45</v>
      </c>
      <c r="V292" s="21">
        <f t="shared" si="82"/>
        <v>5466.6634625000006</v>
      </c>
      <c r="W292">
        <f t="shared" ref="W292:W299" si="96">(P292-L292)/L292</f>
        <v>3.9083557951482516E-2</v>
      </c>
      <c r="X292">
        <f t="shared" si="83"/>
        <v>2.1993365385287235E-6</v>
      </c>
      <c r="Y292">
        <f t="shared" si="84"/>
        <v>1.2023032696916198E-6</v>
      </c>
      <c r="Z292" s="22">
        <f t="shared" si="95"/>
        <v>1.2023032696916198</v>
      </c>
      <c r="AA292" s="22">
        <f t="shared" si="88"/>
        <v>13.068513800995856</v>
      </c>
      <c r="AB292" s="22">
        <f t="shared" si="92"/>
        <v>5.9330330013101625E-2</v>
      </c>
      <c r="AC292">
        <v>31.516500000000001</v>
      </c>
      <c r="AD292" s="31">
        <v>55</v>
      </c>
      <c r="AE292" s="32">
        <v>715</v>
      </c>
      <c r="AF292">
        <f t="shared" si="85"/>
        <v>2.1993365385287236</v>
      </c>
      <c r="AG292">
        <v>8.6594309038552968</v>
      </c>
      <c r="AH292" t="s">
        <v>557</v>
      </c>
      <c r="AI292" t="s">
        <v>561</v>
      </c>
      <c r="AJ292" t="s">
        <v>560</v>
      </c>
    </row>
    <row r="293" spans="1:36" hidden="1" x14ac:dyDescent="0.35">
      <c r="A293" s="2">
        <v>44748</v>
      </c>
      <c r="B293" t="s">
        <v>18</v>
      </c>
      <c r="C293" t="s">
        <v>550</v>
      </c>
      <c r="D293" t="s">
        <v>45</v>
      </c>
      <c r="E293" t="s">
        <v>46</v>
      </c>
      <c r="F293">
        <v>6</v>
      </c>
      <c r="G293" t="s">
        <v>30</v>
      </c>
      <c r="H293" t="s">
        <v>106</v>
      </c>
      <c r="I293" t="str">
        <f t="shared" si="81"/>
        <v>L4FthC7</v>
      </c>
      <c r="J293" t="s">
        <v>414</v>
      </c>
      <c r="K293" t="s">
        <v>169</v>
      </c>
      <c r="L293" s="1">
        <v>0.66700000000000004</v>
      </c>
      <c r="M293">
        <v>2.63</v>
      </c>
      <c r="N293" s="1">
        <f t="shared" ref="N293:N324" si="97">M293/-10</f>
        <v>-0.26300000000000001</v>
      </c>
      <c r="O293" t="s">
        <v>170</v>
      </c>
      <c r="P293">
        <v>0.75800000000000001</v>
      </c>
      <c r="Q293" s="1">
        <f t="shared" si="94"/>
        <v>-9.099999999999997E-2</v>
      </c>
      <c r="R293">
        <v>7.01</v>
      </c>
      <c r="S293" s="42">
        <f t="shared" si="90"/>
        <v>-0.70099999999999996</v>
      </c>
      <c r="T293" s="1">
        <f t="shared" si="91"/>
        <v>-0.43799999999999994</v>
      </c>
      <c r="U293">
        <v>83.45</v>
      </c>
      <c r="V293" s="21">
        <f t="shared" si="82"/>
        <v>5466.6634625000006</v>
      </c>
      <c r="W293">
        <f t="shared" si="96"/>
        <v>0.13643178410794599</v>
      </c>
      <c r="X293">
        <f t="shared" si="83"/>
        <v>1.0247738008281305E-5</v>
      </c>
      <c r="Y293">
        <f t="shared" si="84"/>
        <v>5.6020934943143945E-6</v>
      </c>
      <c r="Z293" s="22">
        <f t="shared" si="95"/>
        <v>5.6020934943143947</v>
      </c>
      <c r="AA293" s="22">
        <f t="shared" si="88"/>
        <v>12.790167795238347</v>
      </c>
      <c r="AB293" s="22">
        <f t="shared" si="92"/>
        <v>5.8066654538529813E-2</v>
      </c>
      <c r="AC293">
        <v>33.4651</v>
      </c>
      <c r="AD293" s="31">
        <v>55</v>
      </c>
      <c r="AE293" s="32">
        <v>715</v>
      </c>
      <c r="AF293">
        <f t="shared" si="85"/>
        <v>10.247738008281305</v>
      </c>
      <c r="AG293" s="48">
        <v>7.6280448717948737</v>
      </c>
      <c r="AH293" t="s">
        <v>557</v>
      </c>
      <c r="AI293" t="s">
        <v>561</v>
      </c>
      <c r="AJ293" t="s">
        <v>560</v>
      </c>
    </row>
    <row r="294" spans="1:36" hidden="1" x14ac:dyDescent="0.35">
      <c r="A294" s="2">
        <v>44720</v>
      </c>
      <c r="B294" t="s">
        <v>18</v>
      </c>
      <c r="C294" t="s">
        <v>547</v>
      </c>
      <c r="D294" t="s">
        <v>86</v>
      </c>
      <c r="E294" t="s">
        <v>46</v>
      </c>
      <c r="F294">
        <v>6</v>
      </c>
      <c r="G294" t="s">
        <v>30</v>
      </c>
      <c r="H294" t="s">
        <v>65</v>
      </c>
      <c r="I294" t="str">
        <f t="shared" si="81"/>
        <v>K5FthC5</v>
      </c>
      <c r="J294" t="s">
        <v>401</v>
      </c>
      <c r="K294" t="s">
        <v>87</v>
      </c>
      <c r="L294" s="1">
        <v>0.622</v>
      </c>
      <c r="M294">
        <v>10.24</v>
      </c>
      <c r="N294" s="1">
        <f t="shared" si="97"/>
        <v>-1.024</v>
      </c>
      <c r="O294" t="s">
        <v>88</v>
      </c>
      <c r="P294">
        <v>0.71099999999999997</v>
      </c>
      <c r="Q294" s="1">
        <f t="shared" si="94"/>
        <v>-8.8999999999999968E-2</v>
      </c>
      <c r="R294">
        <v>5.16</v>
      </c>
      <c r="S294" s="42">
        <f t="shared" si="90"/>
        <v>-0.51600000000000001</v>
      </c>
      <c r="T294" s="1">
        <f t="shared" si="91"/>
        <v>0.50800000000000001</v>
      </c>
      <c r="U294">
        <v>80.05</v>
      </c>
      <c r="V294" s="21">
        <f t="shared" si="82"/>
        <v>5030.2819625000002</v>
      </c>
      <c r="W294">
        <f t="shared" si="96"/>
        <v>0.14308681672025719</v>
      </c>
      <c r="X294">
        <f t="shared" si="83"/>
        <v>1.0866510300645401E-5</v>
      </c>
      <c r="Y294">
        <f t="shared" si="84"/>
        <v>5.4661610760657019E-6</v>
      </c>
      <c r="Z294" s="22">
        <f t="shared" si="95"/>
        <v>5.4661610760657018</v>
      </c>
      <c r="AA294" s="22">
        <f t="shared" si="88"/>
        <v>10.76015959855453</v>
      </c>
      <c r="AB294" s="22">
        <f t="shared" si="92"/>
        <v>4.8850529577987307E-2</v>
      </c>
      <c r="AC294">
        <v>26.9267</v>
      </c>
      <c r="AD294" s="37">
        <v>86.4</v>
      </c>
      <c r="AE294" s="39">
        <v>632</v>
      </c>
      <c r="AF294">
        <f t="shared" si="85"/>
        <v>10.8665103006454</v>
      </c>
      <c r="AG294">
        <v>13.101333333333335</v>
      </c>
      <c r="AH294" t="s">
        <v>557</v>
      </c>
      <c r="AI294" t="s">
        <v>561</v>
      </c>
      <c r="AJ294" t="s">
        <v>560</v>
      </c>
    </row>
    <row r="295" spans="1:36" hidden="1" x14ac:dyDescent="0.35">
      <c r="A295" s="2">
        <v>44791</v>
      </c>
      <c r="B295" s="6" t="s">
        <v>18</v>
      </c>
      <c r="C295" s="6" t="s">
        <v>552</v>
      </c>
      <c r="D295" t="s">
        <v>86</v>
      </c>
      <c r="E295" t="s">
        <v>46</v>
      </c>
      <c r="F295">
        <v>1</v>
      </c>
      <c r="G295" t="s">
        <v>30</v>
      </c>
      <c r="H295" t="s">
        <v>65</v>
      </c>
      <c r="I295" t="str">
        <f t="shared" si="81"/>
        <v>K5FthC5</v>
      </c>
      <c r="J295" t="s">
        <v>401</v>
      </c>
      <c r="K295" t="s">
        <v>219</v>
      </c>
      <c r="L295" s="1">
        <v>0.64500000000000002</v>
      </c>
      <c r="M295">
        <v>5.73</v>
      </c>
      <c r="N295" s="1">
        <f t="shared" si="97"/>
        <v>-0.57300000000000006</v>
      </c>
      <c r="O295" t="s">
        <v>220</v>
      </c>
      <c r="P295">
        <v>0.71699999999999997</v>
      </c>
      <c r="Q295" s="1">
        <f t="shared" si="94"/>
        <v>-7.1999999999999953E-2</v>
      </c>
      <c r="R295">
        <v>9.9600000000000009</v>
      </c>
      <c r="S295" s="42">
        <f t="shared" si="90"/>
        <v>-0.99600000000000011</v>
      </c>
      <c r="T295" s="1">
        <f t="shared" si="91"/>
        <v>-0.42300000000000004</v>
      </c>
      <c r="U295">
        <v>80.05</v>
      </c>
      <c r="V295" s="21">
        <f t="shared" si="82"/>
        <v>5030.2819625000002</v>
      </c>
      <c r="W295">
        <f t="shared" si="96"/>
        <v>0.11162790697674412</v>
      </c>
      <c r="X295">
        <f t="shared" si="83"/>
        <v>8.0048879243487032E-6</v>
      </c>
      <c r="Y295">
        <f t="shared" si="84"/>
        <v>4.0266843337685347E-6</v>
      </c>
      <c r="Z295" s="22">
        <f t="shared" si="95"/>
        <v>4.026684333768535</v>
      </c>
      <c r="AA295" s="22">
        <f t="shared" si="88"/>
        <v>9.5193483067814064</v>
      </c>
      <c r="AB295" s="22">
        <f t="shared" si="92"/>
        <v>4.3217314925891787E-2</v>
      </c>
      <c r="AC295">
        <v>28.894600000000001</v>
      </c>
      <c r="AD295" s="37">
        <v>86.4</v>
      </c>
      <c r="AE295" s="39">
        <v>632</v>
      </c>
      <c r="AF295">
        <f t="shared" si="85"/>
        <v>8.0048879243487026</v>
      </c>
      <c r="AG295">
        <v>11.459908061879579</v>
      </c>
      <c r="AH295" t="s">
        <v>557</v>
      </c>
      <c r="AI295" t="s">
        <v>561</v>
      </c>
      <c r="AJ295" t="s">
        <v>560</v>
      </c>
    </row>
    <row r="296" spans="1:36" hidden="1" x14ac:dyDescent="0.35">
      <c r="A296" s="2">
        <v>44763</v>
      </c>
      <c r="B296" t="s">
        <v>18</v>
      </c>
      <c r="C296" t="s">
        <v>549</v>
      </c>
      <c r="D296" t="s">
        <v>86</v>
      </c>
      <c r="E296" t="s">
        <v>46</v>
      </c>
      <c r="F296">
        <v>7</v>
      </c>
      <c r="G296" t="s">
        <v>30</v>
      </c>
      <c r="H296" t="s">
        <v>65</v>
      </c>
      <c r="I296" t="str">
        <f t="shared" si="81"/>
        <v>K5FthC5</v>
      </c>
      <c r="J296" t="s">
        <v>401</v>
      </c>
      <c r="K296" t="s">
        <v>186</v>
      </c>
      <c r="L296" s="1">
        <v>0.80800000000000005</v>
      </c>
      <c r="M296">
        <v>5.09</v>
      </c>
      <c r="N296" s="1">
        <f t="shared" si="97"/>
        <v>-0.50900000000000001</v>
      </c>
      <c r="O296" t="s">
        <v>187</v>
      </c>
      <c r="P296">
        <v>0.84099999999999997</v>
      </c>
      <c r="Q296" s="1">
        <f t="shared" si="94"/>
        <v>-3.2999999999999918E-2</v>
      </c>
      <c r="R296">
        <v>7.72</v>
      </c>
      <c r="S296" s="42">
        <f t="shared" si="90"/>
        <v>-0.77200000000000002</v>
      </c>
      <c r="T296" s="1">
        <f t="shared" si="91"/>
        <v>-0.26300000000000001</v>
      </c>
      <c r="U296">
        <v>80.05</v>
      </c>
      <c r="V296" s="21">
        <f t="shared" si="82"/>
        <v>5030.2819625000002</v>
      </c>
      <c r="W296">
        <f t="shared" si="96"/>
        <v>4.0841584158415739E-2</v>
      </c>
      <c r="X296">
        <f t="shared" si="83"/>
        <v>2.3217434888082536E-6</v>
      </c>
      <c r="Y296">
        <f t="shared" si="84"/>
        <v>1.167902439330398E-6</v>
      </c>
      <c r="Z296" s="22">
        <f t="shared" si="95"/>
        <v>1.1679024393303981</v>
      </c>
      <c r="AA296" s="22">
        <f t="shared" si="88"/>
        <v>4.4406936856669121</v>
      </c>
      <c r="AB296" s="22">
        <f t="shared" si="92"/>
        <v>2.0160503777991765E-2</v>
      </c>
      <c r="AC296">
        <v>31.981100000000001</v>
      </c>
      <c r="AD296" s="37">
        <v>86.4</v>
      </c>
      <c r="AE296" s="39">
        <v>632</v>
      </c>
      <c r="AF296">
        <f t="shared" si="85"/>
        <v>2.3217434888082535</v>
      </c>
      <c r="AG296">
        <v>9.9720095924155352</v>
      </c>
      <c r="AH296" t="s">
        <v>557</v>
      </c>
      <c r="AI296" t="s">
        <v>561</v>
      </c>
      <c r="AJ296" t="s">
        <v>560</v>
      </c>
    </row>
    <row r="297" spans="1:36" hidden="1" x14ac:dyDescent="0.35">
      <c r="A297" s="2">
        <v>44723</v>
      </c>
      <c r="B297" t="s">
        <v>18</v>
      </c>
      <c r="C297" t="s">
        <v>547</v>
      </c>
      <c r="D297" t="s">
        <v>133</v>
      </c>
      <c r="E297" t="s">
        <v>46</v>
      </c>
      <c r="F297">
        <v>9</v>
      </c>
      <c r="G297" t="s">
        <v>30</v>
      </c>
      <c r="H297" t="s">
        <v>137</v>
      </c>
      <c r="I297" t="str">
        <f t="shared" si="81"/>
        <v>K1FthH1</v>
      </c>
      <c r="J297" t="s">
        <v>475</v>
      </c>
      <c r="K297" t="s">
        <v>138</v>
      </c>
      <c r="L297" s="1">
        <v>0.64500000000000002</v>
      </c>
      <c r="M297">
        <v>4.71</v>
      </c>
      <c r="N297" s="1">
        <f t="shared" si="97"/>
        <v>-0.47099999999999997</v>
      </c>
      <c r="O297" t="s">
        <v>139</v>
      </c>
      <c r="P297">
        <v>0.65100000000000002</v>
      </c>
      <c r="Q297" s="1">
        <f t="shared" si="94"/>
        <v>-6.0000000000000053E-3</v>
      </c>
      <c r="R297">
        <v>5.46</v>
      </c>
      <c r="S297" s="42">
        <f t="shared" si="90"/>
        <v>-0.54600000000000004</v>
      </c>
      <c r="T297" s="1">
        <f t="shared" si="91"/>
        <v>-7.5000000000000067E-2</v>
      </c>
      <c r="U297">
        <v>104.2</v>
      </c>
      <c r="V297" s="21">
        <f t="shared" si="82"/>
        <v>8523.247400000002</v>
      </c>
      <c r="W297">
        <f t="shared" si="96"/>
        <v>9.3023255813953574E-3</v>
      </c>
      <c r="X297">
        <f t="shared" si="83"/>
        <v>3.757362891720048E-7</v>
      </c>
      <c r="Y297">
        <f t="shared" si="84"/>
        <v>3.202493349770939E-7</v>
      </c>
      <c r="Z297" s="22">
        <f t="shared" si="95"/>
        <v>0.3202493349770939</v>
      </c>
      <c r="AA297" s="22">
        <f t="shared" si="88"/>
        <v>4.269991133027915</v>
      </c>
      <c r="AB297" s="22">
        <f t="shared" si="92"/>
        <v>1.9385523628268942E-2</v>
      </c>
      <c r="AC297">
        <v>31.959900000000001</v>
      </c>
      <c r="AD297" s="34">
        <v>128</v>
      </c>
      <c r="AE297" s="35">
        <v>930</v>
      </c>
      <c r="AF297">
        <f t="shared" si="85"/>
        <v>0.3757362891720048</v>
      </c>
      <c r="AG297">
        <v>10.416666666666666</v>
      </c>
      <c r="AH297" t="s">
        <v>557</v>
      </c>
      <c r="AI297" t="s">
        <v>561</v>
      </c>
      <c r="AJ297" t="s">
        <v>560</v>
      </c>
    </row>
    <row r="298" spans="1:36" x14ac:dyDescent="0.35">
      <c r="A298" s="2">
        <v>44805</v>
      </c>
      <c r="B298" s="6" t="s">
        <v>18</v>
      </c>
      <c r="C298" s="6" t="s">
        <v>553</v>
      </c>
      <c r="D298" t="s">
        <v>45</v>
      </c>
      <c r="E298" t="s">
        <v>46</v>
      </c>
      <c r="F298">
        <v>15</v>
      </c>
      <c r="G298" t="s">
        <v>30</v>
      </c>
      <c r="H298" t="s">
        <v>106</v>
      </c>
      <c r="I298" t="str">
        <f t="shared" si="81"/>
        <v>L4FthC7</v>
      </c>
      <c r="J298" t="s">
        <v>414</v>
      </c>
      <c r="K298" t="s">
        <v>237</v>
      </c>
      <c r="L298">
        <v>0.76500000000000001</v>
      </c>
      <c r="M298">
        <v>6.98</v>
      </c>
      <c r="N298" s="1">
        <f t="shared" si="97"/>
        <v>-0.69800000000000006</v>
      </c>
      <c r="O298" t="s">
        <v>163</v>
      </c>
      <c r="P298">
        <v>0.78200000000000003</v>
      </c>
      <c r="Q298" s="1">
        <f t="shared" si="94"/>
        <v>-1.7000000000000015E-2</v>
      </c>
      <c r="R298">
        <v>8.89</v>
      </c>
      <c r="S298" s="42">
        <f t="shared" si="90"/>
        <v>-0.88900000000000001</v>
      </c>
      <c r="T298" s="1">
        <f t="shared" si="91"/>
        <v>-0.19099999999999995</v>
      </c>
      <c r="U298">
        <v>83.45</v>
      </c>
      <c r="V298" s="21">
        <f t="shared" si="82"/>
        <v>5466.6634625000006</v>
      </c>
      <c r="W298">
        <f t="shared" si="96"/>
        <v>2.222222222222224E-2</v>
      </c>
      <c r="X298">
        <f t="shared" si="83"/>
        <v>1.0975955988685696E-6</v>
      </c>
      <c r="Y298">
        <f t="shared" si="84"/>
        <v>6.0001857569356171E-7</v>
      </c>
      <c r="Z298" s="22">
        <f t="shared" si="95"/>
        <v>0.60001857569356176</v>
      </c>
      <c r="AA298" s="22">
        <f t="shared" si="88"/>
        <v>3.1414585114846174</v>
      </c>
      <c r="AB298" s="22">
        <f t="shared" si="92"/>
        <v>1.4262047930396371E-2</v>
      </c>
      <c r="AC298">
        <v>34.357199999999999</v>
      </c>
      <c r="AD298" s="31">
        <v>55</v>
      </c>
      <c r="AE298" s="32">
        <v>715</v>
      </c>
      <c r="AF298">
        <f t="shared" si="85"/>
        <v>1.0975955988685695</v>
      </c>
      <c r="AG298">
        <v>6.9857928042559951</v>
      </c>
      <c r="AH298" t="s">
        <v>557</v>
      </c>
      <c r="AI298" t="s">
        <v>561</v>
      </c>
      <c r="AJ298" t="s">
        <v>560</v>
      </c>
    </row>
    <row r="299" spans="1:36" hidden="1" x14ac:dyDescent="0.35">
      <c r="A299" s="2">
        <v>44790</v>
      </c>
      <c r="B299" s="6" t="s">
        <v>18</v>
      </c>
      <c r="C299" s="6" t="s">
        <v>552</v>
      </c>
      <c r="D299" t="s">
        <v>133</v>
      </c>
      <c r="E299" t="s">
        <v>46</v>
      </c>
      <c r="F299">
        <v>2</v>
      </c>
      <c r="G299" t="s">
        <v>30</v>
      </c>
      <c r="H299" t="s">
        <v>137</v>
      </c>
      <c r="I299" t="str">
        <f t="shared" si="81"/>
        <v>K1FthH1</v>
      </c>
      <c r="J299" t="s">
        <v>475</v>
      </c>
      <c r="K299" t="s">
        <v>216</v>
      </c>
      <c r="L299" s="1">
        <v>0.54100000000000004</v>
      </c>
      <c r="M299">
        <v>4.83</v>
      </c>
      <c r="N299" s="1">
        <f t="shared" si="97"/>
        <v>-0.48299999999999998</v>
      </c>
      <c r="O299" s="6" t="s">
        <v>217</v>
      </c>
      <c r="P299">
        <v>0.55300000000000005</v>
      </c>
      <c r="Q299" s="1">
        <f t="shared" si="94"/>
        <v>-1.2000000000000011E-2</v>
      </c>
      <c r="R299">
        <v>8.8699999999999992</v>
      </c>
      <c r="S299" s="42">
        <f t="shared" si="90"/>
        <v>-0.8869999999999999</v>
      </c>
      <c r="T299" s="1">
        <f t="shared" si="91"/>
        <v>-0.40399999999999991</v>
      </c>
      <c r="U299">
        <v>104.2</v>
      </c>
      <c r="V299" s="21">
        <f t="shared" si="82"/>
        <v>8523.247400000002</v>
      </c>
      <c r="W299">
        <f t="shared" si="96"/>
        <v>2.2181146025878021E-2</v>
      </c>
      <c r="X299">
        <f t="shared" si="83"/>
        <v>1.0950986458450365E-6</v>
      </c>
      <c r="Y299">
        <f t="shared" si="84"/>
        <v>9.3337966859422302E-7</v>
      </c>
      <c r="Z299" s="22">
        <f t="shared" si="95"/>
        <v>0.93337966859422306</v>
      </c>
      <c r="AA299" s="22">
        <f t="shared" si="88"/>
        <v>2.3103457143421369</v>
      </c>
      <c r="AB299" s="22">
        <f t="shared" si="92"/>
        <v>1.0488841789020311E-2</v>
      </c>
      <c r="AC299">
        <v>32.178800000000003</v>
      </c>
      <c r="AD299" s="34">
        <v>128</v>
      </c>
      <c r="AE299" s="35">
        <v>930</v>
      </c>
      <c r="AF299">
        <f t="shared" si="85"/>
        <v>1.0950986458450365</v>
      </c>
      <c r="AG299">
        <v>7.6209545755722603</v>
      </c>
      <c r="AH299" t="s">
        <v>557</v>
      </c>
      <c r="AI299" t="s">
        <v>561</v>
      </c>
      <c r="AJ299" t="s">
        <v>560</v>
      </c>
    </row>
    <row r="300" spans="1:36" hidden="1" x14ac:dyDescent="0.35">
      <c r="A300" s="2">
        <v>44747</v>
      </c>
      <c r="B300" t="s">
        <v>18</v>
      </c>
      <c r="C300" t="s">
        <v>550</v>
      </c>
      <c r="D300" t="s">
        <v>86</v>
      </c>
      <c r="E300" t="s">
        <v>46</v>
      </c>
      <c r="F300">
        <v>8</v>
      </c>
      <c r="G300" t="s">
        <v>30</v>
      </c>
      <c r="H300" t="s">
        <v>90</v>
      </c>
      <c r="I300" t="str">
        <f t="shared" si="81"/>
        <v>K5FthA4</v>
      </c>
      <c r="J300" t="s">
        <v>400</v>
      </c>
      <c r="K300" t="s">
        <v>161</v>
      </c>
      <c r="L300" s="1">
        <v>0.82199999999999995</v>
      </c>
      <c r="M300">
        <v>11.67</v>
      </c>
      <c r="N300" s="1">
        <f t="shared" si="97"/>
        <v>-1.167</v>
      </c>
      <c r="O300" t="s">
        <v>162</v>
      </c>
      <c r="P300">
        <v>0.82199999999999995</v>
      </c>
      <c r="Q300" s="1">
        <f t="shared" si="94"/>
        <v>0</v>
      </c>
      <c r="R300">
        <v>4.63</v>
      </c>
      <c r="S300" s="42">
        <f t="shared" si="90"/>
        <v>-0.46299999999999997</v>
      </c>
      <c r="T300" s="1">
        <f t="shared" si="91"/>
        <v>0.70400000000000007</v>
      </c>
      <c r="U300">
        <v>83.3</v>
      </c>
      <c r="V300" s="21">
        <f t="shared" si="82"/>
        <v>5447.0286500000002</v>
      </c>
      <c r="W300">
        <f>(L300-P300)/P300</f>
        <v>0</v>
      </c>
      <c r="X300">
        <f t="shared" si="83"/>
        <v>0</v>
      </c>
      <c r="Y300">
        <f t="shared" si="84"/>
        <v>0</v>
      </c>
      <c r="Z300" s="22">
        <f t="shared" si="95"/>
        <v>0</v>
      </c>
      <c r="AA300" s="22">
        <f t="shared" si="88"/>
        <v>0</v>
      </c>
      <c r="AB300" s="22">
        <f t="shared" si="92"/>
        <v>0</v>
      </c>
      <c r="AC300">
        <v>33.278799999999997</v>
      </c>
      <c r="AD300" s="37">
        <v>57.9</v>
      </c>
      <c r="AE300" s="39">
        <v>680</v>
      </c>
      <c r="AF300">
        <f t="shared" si="85"/>
        <v>0</v>
      </c>
      <c r="AG300">
        <v>10.527403846153845</v>
      </c>
      <c r="AH300" t="s">
        <v>557</v>
      </c>
      <c r="AI300" t="s">
        <v>561</v>
      </c>
      <c r="AJ300" t="s">
        <v>560</v>
      </c>
    </row>
    <row r="301" spans="1:36" hidden="1" x14ac:dyDescent="0.35">
      <c r="A301" s="2">
        <v>44734</v>
      </c>
      <c r="B301" t="s">
        <v>18</v>
      </c>
      <c r="C301" t="s">
        <v>548</v>
      </c>
      <c r="D301" t="s">
        <v>123</v>
      </c>
      <c r="E301" t="s">
        <v>21</v>
      </c>
      <c r="F301">
        <v>1</v>
      </c>
      <c r="G301" t="s">
        <v>30</v>
      </c>
      <c r="H301" t="s">
        <v>115</v>
      </c>
      <c r="I301" t="str">
        <f t="shared" si="81"/>
        <v>M1FthD8</v>
      </c>
      <c r="J301" t="s">
        <v>461</v>
      </c>
      <c r="K301" t="s">
        <v>142</v>
      </c>
      <c r="L301" s="1">
        <v>0.50600000000000001</v>
      </c>
      <c r="M301">
        <v>3.23</v>
      </c>
      <c r="N301" s="1">
        <f t="shared" si="97"/>
        <v>-0.32300000000000001</v>
      </c>
      <c r="O301" t="s">
        <v>149</v>
      </c>
      <c r="P301">
        <v>0.57999999999999996</v>
      </c>
      <c r="Q301" s="1">
        <f t="shared" si="94"/>
        <v>-7.3999999999999955E-2</v>
      </c>
      <c r="R301" t="s">
        <v>50</v>
      </c>
      <c r="S301" s="44" t="s">
        <v>50</v>
      </c>
      <c r="T301" s="1" t="s">
        <v>103</v>
      </c>
      <c r="U301">
        <v>84.3</v>
      </c>
      <c r="V301" s="21">
        <f t="shared" si="82"/>
        <v>5578.59465</v>
      </c>
      <c r="W301">
        <f>(P301-L301)/L301</f>
        <v>0.14624505928853745</v>
      </c>
      <c r="X301">
        <f t="shared" si="83"/>
        <v>1.1162511572732046E-5</v>
      </c>
      <c r="Y301">
        <f t="shared" si="84"/>
        <v>6.2271127340206082E-6</v>
      </c>
      <c r="Z301" s="22">
        <f t="shared" si="95"/>
        <v>6.2271127340206078</v>
      </c>
      <c r="AA301" s="22" t="e">
        <f t="shared" si="88"/>
        <v>#VALUE!</v>
      </c>
      <c r="AC301">
        <v>31.695499999999999</v>
      </c>
      <c r="AD301" s="31">
        <v>85</v>
      </c>
      <c r="AE301" s="32">
        <v>767</v>
      </c>
      <c r="AF301">
        <f t="shared" si="85"/>
        <v>11.162511572732045</v>
      </c>
      <c r="AG301">
        <v>14.662698412698415</v>
      </c>
      <c r="AH301" t="s">
        <v>557</v>
      </c>
      <c r="AI301" t="s">
        <v>561</v>
      </c>
      <c r="AJ301" t="s">
        <v>560</v>
      </c>
    </row>
    <row r="302" spans="1:36" hidden="1" x14ac:dyDescent="0.35">
      <c r="A302" s="2">
        <v>44734</v>
      </c>
      <c r="B302" t="s">
        <v>18</v>
      </c>
      <c r="C302" t="s">
        <v>548</v>
      </c>
      <c r="D302" t="s">
        <v>109</v>
      </c>
      <c r="E302" t="s">
        <v>21</v>
      </c>
      <c r="F302">
        <v>15</v>
      </c>
      <c r="G302" t="s">
        <v>30</v>
      </c>
      <c r="H302" t="s">
        <v>106</v>
      </c>
      <c r="I302" t="str">
        <f t="shared" si="81"/>
        <v>L3FthC7</v>
      </c>
      <c r="J302" t="s">
        <v>445</v>
      </c>
      <c r="K302" t="s">
        <v>145</v>
      </c>
      <c r="L302" s="1">
        <v>0.60599999999999998</v>
      </c>
      <c r="M302">
        <v>4.45</v>
      </c>
      <c r="N302" s="1">
        <f t="shared" si="97"/>
        <v>-0.44500000000000001</v>
      </c>
      <c r="O302" t="s">
        <v>147</v>
      </c>
      <c r="P302">
        <v>0.53100000000000003</v>
      </c>
      <c r="Q302" s="1">
        <f t="shared" si="94"/>
        <v>7.4999999999999956E-2</v>
      </c>
      <c r="R302">
        <v>5.74</v>
      </c>
      <c r="S302" s="42">
        <f t="shared" ref="S302:S324" si="98">R302/-10</f>
        <v>-0.57400000000000007</v>
      </c>
      <c r="T302" s="1">
        <f t="shared" ref="T302:T324" si="99">S302-N302</f>
        <v>-0.12900000000000006</v>
      </c>
      <c r="U302">
        <v>147</v>
      </c>
      <c r="V302" s="21">
        <f t="shared" si="82"/>
        <v>16963.065000000002</v>
      </c>
      <c r="W302">
        <f>(L302-P302)/P302</f>
        <v>0.14124293785310726</v>
      </c>
      <c r="X302">
        <f t="shared" si="83"/>
        <v>1.0694390083590297E-5</v>
      </c>
      <c r="Y302">
        <f t="shared" si="84"/>
        <v>1.8140963412329764E-5</v>
      </c>
      <c r="Z302" s="22">
        <f t="shared" si="95"/>
        <v>18.140963412329764</v>
      </c>
      <c r="AA302" s="22" t="s">
        <v>103</v>
      </c>
      <c r="AC302">
        <v>31.695499999999999</v>
      </c>
      <c r="AD302" s="31">
        <v>126.2</v>
      </c>
      <c r="AE302" s="32">
        <v>887</v>
      </c>
      <c r="AF302">
        <f t="shared" si="85"/>
        <v>10.694390083590296</v>
      </c>
      <c r="AG302">
        <v>15.591269841269842</v>
      </c>
      <c r="AH302" t="s">
        <v>557</v>
      </c>
      <c r="AI302" t="s">
        <v>561</v>
      </c>
      <c r="AJ302" t="s">
        <v>560</v>
      </c>
    </row>
    <row r="303" spans="1:36" hidden="1" x14ac:dyDescent="0.35">
      <c r="A303" s="2">
        <v>44763</v>
      </c>
      <c r="B303" t="s">
        <v>18</v>
      </c>
      <c r="C303" t="s">
        <v>549</v>
      </c>
      <c r="D303" t="s">
        <v>109</v>
      </c>
      <c r="E303" t="s">
        <v>21</v>
      </c>
      <c r="F303">
        <v>16</v>
      </c>
      <c r="G303" t="s">
        <v>30</v>
      </c>
      <c r="H303" t="s">
        <v>106</v>
      </c>
      <c r="I303" t="str">
        <f t="shared" si="81"/>
        <v>L3FthC7</v>
      </c>
      <c r="J303" t="s">
        <v>445</v>
      </c>
      <c r="K303" t="s">
        <v>188</v>
      </c>
      <c r="L303" s="1">
        <v>0.64700000000000002</v>
      </c>
      <c r="M303">
        <v>5.84</v>
      </c>
      <c r="N303" s="1">
        <f t="shared" si="97"/>
        <v>-0.58399999999999996</v>
      </c>
      <c r="O303" t="s">
        <v>189</v>
      </c>
      <c r="P303">
        <v>0.68300000000000005</v>
      </c>
      <c r="Q303" s="1">
        <f t="shared" si="94"/>
        <v>-3.6000000000000032E-2</v>
      </c>
      <c r="R303">
        <v>5.96</v>
      </c>
      <c r="S303" s="42">
        <f t="shared" si="98"/>
        <v>-0.59599999999999997</v>
      </c>
      <c r="T303" s="1">
        <f t="shared" si="99"/>
        <v>-1.2000000000000011E-2</v>
      </c>
      <c r="U303">
        <v>147</v>
      </c>
      <c r="V303" s="21">
        <f t="shared" si="82"/>
        <v>16963.065000000002</v>
      </c>
      <c r="W303">
        <f>(P303-L303)/L303</f>
        <v>5.5641421947449816E-2</v>
      </c>
      <c r="X303">
        <f t="shared" si="83"/>
        <v>3.3972864764756074E-6</v>
      </c>
      <c r="Y303">
        <f t="shared" si="84"/>
        <v>5.7628391324076704E-6</v>
      </c>
      <c r="Z303" s="22">
        <f t="shared" si="95"/>
        <v>5.7628391324076702</v>
      </c>
      <c r="AA303" s="22" t="s">
        <v>103</v>
      </c>
      <c r="AC303">
        <v>31.981100000000001</v>
      </c>
      <c r="AD303" s="31">
        <v>126.2</v>
      </c>
      <c r="AE303" s="32">
        <v>887</v>
      </c>
      <c r="AF303">
        <f t="shared" si="85"/>
        <v>3.3972864764756077</v>
      </c>
      <c r="AG303">
        <v>12.389091192032369</v>
      </c>
      <c r="AH303" t="s">
        <v>557</v>
      </c>
      <c r="AI303" t="s">
        <v>561</v>
      </c>
      <c r="AJ303" t="s">
        <v>560</v>
      </c>
    </row>
    <row r="304" spans="1:36" hidden="1" x14ac:dyDescent="0.35">
      <c r="A304" s="2">
        <v>44721</v>
      </c>
      <c r="B304" t="s">
        <v>18</v>
      </c>
      <c r="C304" t="s">
        <v>547</v>
      </c>
      <c r="D304" t="s">
        <v>20</v>
      </c>
      <c r="E304" t="s">
        <v>21</v>
      </c>
      <c r="F304">
        <v>16</v>
      </c>
      <c r="G304" t="s">
        <v>30</v>
      </c>
      <c r="H304" t="s">
        <v>166</v>
      </c>
      <c r="I304" t="str">
        <f t="shared" si="81"/>
        <v>K6FthE10</v>
      </c>
      <c r="J304" t="s">
        <v>422</v>
      </c>
      <c r="K304" t="s">
        <v>23</v>
      </c>
      <c r="L304" s="3">
        <v>0.53800000000000003</v>
      </c>
      <c r="M304">
        <v>5.67</v>
      </c>
      <c r="N304" s="1">
        <f t="shared" si="97"/>
        <v>-0.56699999999999995</v>
      </c>
      <c r="O304" t="s">
        <v>24</v>
      </c>
      <c r="P304">
        <v>0.51</v>
      </c>
      <c r="Q304" s="1">
        <f t="shared" si="94"/>
        <v>2.8000000000000025E-2</v>
      </c>
      <c r="R304">
        <v>5.39</v>
      </c>
      <c r="S304" s="42">
        <f t="shared" si="98"/>
        <v>-0.53899999999999992</v>
      </c>
      <c r="T304" s="1">
        <f t="shared" si="99"/>
        <v>2.8000000000000025E-2</v>
      </c>
      <c r="U304">
        <v>163.95</v>
      </c>
      <c r="V304" s="21">
        <f t="shared" si="82"/>
        <v>21100.487962499999</v>
      </c>
      <c r="W304">
        <f>(L304-P304)/P304</f>
        <v>5.4901960784313773E-2</v>
      </c>
      <c r="X304">
        <f t="shared" si="83"/>
        <v>3.3417935095622935E-6</v>
      </c>
      <c r="Y304">
        <f t="shared" si="84"/>
        <v>7.0513473721679802E-6</v>
      </c>
      <c r="Z304" s="22">
        <f t="shared" si="95"/>
        <v>7.0513473721679798</v>
      </c>
      <c r="AA304" s="22">
        <f t="shared" ref="AA304:AA336" si="100">Z304/ABS(T304)</f>
        <v>251.83383472028476</v>
      </c>
      <c r="AB304" s="22">
        <v>1</v>
      </c>
      <c r="AC304">
        <v>24.548100000000002</v>
      </c>
      <c r="AD304" s="31">
        <v>147.1</v>
      </c>
      <c r="AE304" s="32">
        <v>921</v>
      </c>
      <c r="AF304">
        <f t="shared" si="85"/>
        <v>3.3417935095622937</v>
      </c>
      <c r="AG304">
        <v>14.811333333333334</v>
      </c>
      <c r="AH304" t="s">
        <v>557</v>
      </c>
      <c r="AI304" t="s">
        <v>561</v>
      </c>
      <c r="AJ304" t="s">
        <v>560</v>
      </c>
    </row>
    <row r="305" spans="1:36" hidden="1" x14ac:dyDescent="0.35">
      <c r="A305" s="2">
        <v>44792</v>
      </c>
      <c r="B305" s="6" t="s">
        <v>18</v>
      </c>
      <c r="C305" s="6" t="s">
        <v>552</v>
      </c>
      <c r="D305" t="s">
        <v>20</v>
      </c>
      <c r="E305" t="s">
        <v>21</v>
      </c>
      <c r="F305">
        <v>1</v>
      </c>
      <c r="G305" t="s">
        <v>30</v>
      </c>
      <c r="H305" t="s">
        <v>166</v>
      </c>
      <c r="I305" t="str">
        <f t="shared" si="81"/>
        <v>K6FthE10</v>
      </c>
      <c r="J305" t="s">
        <v>422</v>
      </c>
      <c r="K305" t="s">
        <v>225</v>
      </c>
      <c r="L305" s="1">
        <v>0.54700000000000004</v>
      </c>
      <c r="M305">
        <v>11.21</v>
      </c>
      <c r="N305" s="1">
        <f t="shared" si="97"/>
        <v>-1.121</v>
      </c>
      <c r="O305" t="s">
        <v>175</v>
      </c>
      <c r="P305">
        <v>0.50600000000000001</v>
      </c>
      <c r="Q305" s="1">
        <f t="shared" si="94"/>
        <v>4.1000000000000036E-2</v>
      </c>
      <c r="R305">
        <v>11.98</v>
      </c>
      <c r="S305" s="42">
        <f t="shared" si="98"/>
        <v>-1.198</v>
      </c>
      <c r="T305" s="1">
        <f t="shared" si="99"/>
        <v>-7.6999999999999957E-2</v>
      </c>
      <c r="U305">
        <v>163.95</v>
      </c>
      <c r="V305" s="21">
        <f t="shared" si="82"/>
        <v>21100.487962499999</v>
      </c>
      <c r="W305">
        <f>(L305-P305)/P305</f>
        <v>8.1027667984189797E-2</v>
      </c>
      <c r="X305">
        <f t="shared" si="83"/>
        <v>5.3960330721106346E-6</v>
      </c>
      <c r="Y305">
        <f t="shared" si="84"/>
        <v>1.1385893088332234E-5</v>
      </c>
      <c r="Z305" s="22">
        <f t="shared" si="95"/>
        <v>11.385893088332235</v>
      </c>
      <c r="AA305" s="22">
        <f t="shared" si="100"/>
        <v>147.86874140691222</v>
      </c>
      <c r="AB305" s="22">
        <f t="shared" ref="AB305:AB324" si="101">AA305/251.8338</f>
        <v>0.58716797112584662</v>
      </c>
      <c r="AC305">
        <v>34.301699999999997</v>
      </c>
      <c r="AD305" s="31">
        <v>147.1</v>
      </c>
      <c r="AE305" s="32">
        <v>921</v>
      </c>
      <c r="AF305">
        <f t="shared" si="85"/>
        <v>5.3960330721106349</v>
      </c>
      <c r="AG305">
        <v>12.126990262931423</v>
      </c>
      <c r="AH305" t="s">
        <v>557</v>
      </c>
      <c r="AI305" t="s">
        <v>561</v>
      </c>
      <c r="AJ305" t="s">
        <v>560</v>
      </c>
    </row>
    <row r="306" spans="1:36" hidden="1" x14ac:dyDescent="0.35">
      <c r="A306" s="2">
        <v>44806</v>
      </c>
      <c r="B306" s="6" t="s">
        <v>18</v>
      </c>
      <c r="C306" s="6" t="s">
        <v>553</v>
      </c>
      <c r="D306" t="s">
        <v>20</v>
      </c>
      <c r="E306" t="s">
        <v>21</v>
      </c>
      <c r="F306">
        <v>10</v>
      </c>
      <c r="G306" t="s">
        <v>30</v>
      </c>
      <c r="H306" t="s">
        <v>166</v>
      </c>
      <c r="I306" t="str">
        <f t="shared" si="81"/>
        <v>K6FthE10</v>
      </c>
      <c r="J306" t="s">
        <v>422</v>
      </c>
      <c r="K306" t="s">
        <v>241</v>
      </c>
      <c r="L306" s="1">
        <v>0.55800000000000005</v>
      </c>
      <c r="M306">
        <v>8.8699999999999992</v>
      </c>
      <c r="N306" s="1">
        <f t="shared" si="97"/>
        <v>-0.8869999999999999</v>
      </c>
      <c r="O306" t="s">
        <v>32</v>
      </c>
      <c r="P306">
        <v>0.53200000000000003</v>
      </c>
      <c r="Q306" s="1">
        <f t="shared" si="94"/>
        <v>2.6000000000000023E-2</v>
      </c>
      <c r="R306">
        <v>9.6199999999999992</v>
      </c>
      <c r="S306" s="42">
        <f t="shared" si="98"/>
        <v>-0.96199999999999997</v>
      </c>
      <c r="T306" s="1">
        <f t="shared" si="99"/>
        <v>-7.5000000000000067E-2</v>
      </c>
      <c r="U306">
        <v>163.95</v>
      </c>
      <c r="V306" s="21">
        <f t="shared" si="82"/>
        <v>21100.487962499999</v>
      </c>
      <c r="W306">
        <f>(L306-P306)/P306</f>
        <v>4.8872180451127858E-2</v>
      </c>
      <c r="X306">
        <f t="shared" si="83"/>
        <v>2.8958891476231187E-6</v>
      </c>
      <c r="Y306">
        <f t="shared" si="84"/>
        <v>6.1104674100156002E-6</v>
      </c>
      <c r="Z306" s="22">
        <f t="shared" si="95"/>
        <v>6.1104674100156</v>
      </c>
      <c r="AA306" s="22">
        <f t="shared" si="100"/>
        <v>81.472898800207929</v>
      </c>
      <c r="AB306" s="22">
        <f t="shared" si="101"/>
        <v>0.32351852213725057</v>
      </c>
      <c r="AC306">
        <v>35.566600000000001</v>
      </c>
      <c r="AD306" s="31">
        <v>147.1</v>
      </c>
      <c r="AE306" s="32">
        <v>921</v>
      </c>
      <c r="AF306">
        <f t="shared" si="85"/>
        <v>2.8958891476231186</v>
      </c>
      <c r="AG306">
        <v>11.450000000000001</v>
      </c>
      <c r="AH306" t="s">
        <v>557</v>
      </c>
      <c r="AI306" t="s">
        <v>561</v>
      </c>
      <c r="AJ306" t="s">
        <v>560</v>
      </c>
    </row>
    <row r="307" spans="1:36" hidden="1" x14ac:dyDescent="0.35">
      <c r="A307" s="2">
        <v>44779</v>
      </c>
      <c r="B307" s="6" t="s">
        <v>18</v>
      </c>
      <c r="C307" s="6" t="s">
        <v>551</v>
      </c>
      <c r="D307" t="s">
        <v>20</v>
      </c>
      <c r="E307" t="s">
        <v>21</v>
      </c>
      <c r="F307">
        <v>7</v>
      </c>
      <c r="G307" t="s">
        <v>30</v>
      </c>
      <c r="H307" t="s">
        <v>85</v>
      </c>
      <c r="I307" t="str">
        <f t="shared" si="81"/>
        <v>K6FthH10</v>
      </c>
      <c r="J307" t="s">
        <v>489</v>
      </c>
      <c r="K307" t="s">
        <v>117</v>
      </c>
      <c r="L307" s="1">
        <v>0.69199999999999995</v>
      </c>
      <c r="M307">
        <v>5.94</v>
      </c>
      <c r="N307" s="1">
        <f t="shared" si="97"/>
        <v>-0.59400000000000008</v>
      </c>
      <c r="O307" s="6" t="s">
        <v>213</v>
      </c>
      <c r="P307">
        <v>0.77100000000000002</v>
      </c>
      <c r="Q307" s="1">
        <f t="shared" si="94"/>
        <v>-7.900000000000007E-2</v>
      </c>
      <c r="R307">
        <v>5.38</v>
      </c>
      <c r="S307" s="42">
        <f t="shared" si="98"/>
        <v>-0.53800000000000003</v>
      </c>
      <c r="T307" s="1">
        <f t="shared" si="99"/>
        <v>5.600000000000005E-2</v>
      </c>
      <c r="U307">
        <v>68.05</v>
      </c>
      <c r="V307" s="21">
        <f t="shared" si="82"/>
        <v>3635.1799624999999</v>
      </c>
      <c r="W307">
        <f>(P307-L307)/L307</f>
        <v>0.11416184971098277</v>
      </c>
      <c r="X307">
        <f t="shared" si="83"/>
        <v>8.2291562496991197E-6</v>
      </c>
      <c r="Y307">
        <f t="shared" si="84"/>
        <v>2.9914463907187886E-6</v>
      </c>
      <c r="Z307" s="22">
        <f t="shared" si="95"/>
        <v>2.9914463907187887</v>
      </c>
      <c r="AA307" s="22">
        <f t="shared" si="100"/>
        <v>53.418685548549753</v>
      </c>
      <c r="AB307" s="22">
        <f t="shared" si="101"/>
        <v>0.2121188083114727</v>
      </c>
      <c r="AC307">
        <v>31.516500000000001</v>
      </c>
      <c r="AD307" s="31">
        <v>64.8</v>
      </c>
      <c r="AE307" s="32">
        <v>512</v>
      </c>
      <c r="AF307">
        <f t="shared" si="85"/>
        <v>8.2291562496991197</v>
      </c>
      <c r="AG307">
        <v>13.38048963335333</v>
      </c>
      <c r="AH307" t="s">
        <v>557</v>
      </c>
      <c r="AI307" t="s">
        <v>561</v>
      </c>
      <c r="AJ307" t="s">
        <v>560</v>
      </c>
    </row>
    <row r="308" spans="1:36" hidden="1" x14ac:dyDescent="0.35">
      <c r="A308" s="2">
        <v>44805</v>
      </c>
      <c r="B308" s="6" t="s">
        <v>18</v>
      </c>
      <c r="C308" s="6" t="s">
        <v>553</v>
      </c>
      <c r="D308" t="s">
        <v>123</v>
      </c>
      <c r="E308" t="s">
        <v>21</v>
      </c>
      <c r="F308">
        <v>6</v>
      </c>
      <c r="G308" t="s">
        <v>30</v>
      </c>
      <c r="H308" t="s">
        <v>115</v>
      </c>
      <c r="I308" t="str">
        <f t="shared" si="81"/>
        <v>M1FthD8</v>
      </c>
      <c r="J308" t="s">
        <v>461</v>
      </c>
      <c r="K308" t="s">
        <v>188</v>
      </c>
      <c r="L308" s="1">
        <v>0.61599999999999999</v>
      </c>
      <c r="M308">
        <v>8.1199999999999992</v>
      </c>
      <c r="N308" s="1">
        <f t="shared" si="97"/>
        <v>-0.81199999999999994</v>
      </c>
      <c r="O308" t="s">
        <v>240</v>
      </c>
      <c r="P308">
        <v>0.72399999999999998</v>
      </c>
      <c r="Q308" s="1">
        <f t="shared" si="94"/>
        <v>-0.10799999999999998</v>
      </c>
      <c r="R308">
        <v>9.82</v>
      </c>
      <c r="S308" s="42">
        <f t="shared" si="98"/>
        <v>-0.98199999999999998</v>
      </c>
      <c r="T308" s="1">
        <f t="shared" si="99"/>
        <v>-0.17000000000000004</v>
      </c>
      <c r="U308">
        <v>84.3</v>
      </c>
      <c r="V308" s="21">
        <f t="shared" si="82"/>
        <v>5578.59465</v>
      </c>
      <c r="W308">
        <f>(P308-L308)/L308</f>
        <v>0.1753246753246753</v>
      </c>
      <c r="X308">
        <f t="shared" si="83"/>
        <v>1.3954611422900447E-5</v>
      </c>
      <c r="Y308">
        <f t="shared" si="84"/>
        <v>7.7847120626621334E-6</v>
      </c>
      <c r="Z308" s="22">
        <f t="shared" si="95"/>
        <v>7.7847120626621331</v>
      </c>
      <c r="AA308" s="22">
        <f t="shared" si="100"/>
        <v>45.792423898012537</v>
      </c>
      <c r="AB308" s="22">
        <f t="shared" si="101"/>
        <v>0.18183589295008271</v>
      </c>
      <c r="AC308">
        <v>34.357199999999999</v>
      </c>
      <c r="AD308" s="31">
        <v>85</v>
      </c>
      <c r="AE308" s="32">
        <v>767</v>
      </c>
      <c r="AF308">
        <f t="shared" si="85"/>
        <v>13.954611422900447</v>
      </c>
      <c r="AG308">
        <v>5.6582009490325227</v>
      </c>
      <c r="AH308" t="s">
        <v>557</v>
      </c>
      <c r="AI308" t="s">
        <v>561</v>
      </c>
      <c r="AJ308" t="s">
        <v>560</v>
      </c>
    </row>
    <row r="309" spans="1:36" hidden="1" x14ac:dyDescent="0.35">
      <c r="A309" s="2">
        <v>44722</v>
      </c>
      <c r="B309" t="s">
        <v>18</v>
      </c>
      <c r="C309" t="s">
        <v>547</v>
      </c>
      <c r="D309" t="s">
        <v>109</v>
      </c>
      <c r="E309" t="s">
        <v>21</v>
      </c>
      <c r="F309">
        <v>13</v>
      </c>
      <c r="G309" t="s">
        <v>30</v>
      </c>
      <c r="H309" t="s">
        <v>106</v>
      </c>
      <c r="I309" t="str">
        <f t="shared" si="81"/>
        <v>L3FthC7</v>
      </c>
      <c r="J309" t="s">
        <v>445</v>
      </c>
      <c r="K309" t="s">
        <v>111</v>
      </c>
      <c r="L309" s="1">
        <v>0.621</v>
      </c>
      <c r="M309">
        <v>3.45</v>
      </c>
      <c r="N309" s="1">
        <f t="shared" si="97"/>
        <v>-0.34500000000000003</v>
      </c>
      <c r="O309" t="s">
        <v>112</v>
      </c>
      <c r="P309">
        <v>0.501</v>
      </c>
      <c r="Q309" s="1">
        <f t="shared" si="94"/>
        <v>0.12</v>
      </c>
      <c r="R309">
        <v>11.43</v>
      </c>
      <c r="S309" s="42">
        <f t="shared" si="98"/>
        <v>-1.143</v>
      </c>
      <c r="T309" s="1">
        <f t="shared" si="99"/>
        <v>-0.79800000000000004</v>
      </c>
      <c r="U309">
        <v>147</v>
      </c>
      <c r="V309" s="21">
        <f t="shared" si="82"/>
        <v>16963.065000000002</v>
      </c>
      <c r="W309">
        <f>(L309-P309)/P309</f>
        <v>0.23952095808383234</v>
      </c>
      <c r="X309">
        <f t="shared" si="83"/>
        <v>2.04889090551796E-5</v>
      </c>
      <c r="Y309">
        <f t="shared" si="84"/>
        <v>3.475546960821002E-5</v>
      </c>
      <c r="Z309" s="22">
        <f t="shared" si="95"/>
        <v>34.755469608210021</v>
      </c>
      <c r="AA309" s="22">
        <f t="shared" si="100"/>
        <v>43.553220060413558</v>
      </c>
      <c r="AB309" s="22">
        <f t="shared" si="101"/>
        <v>0.17294429921803015</v>
      </c>
      <c r="AC309">
        <v>27.385200000000001</v>
      </c>
      <c r="AD309" s="31">
        <v>126.2</v>
      </c>
      <c r="AE309" s="32">
        <v>887</v>
      </c>
      <c r="AF309">
        <f t="shared" si="85"/>
        <v>20.488909055179601</v>
      </c>
      <c r="AG309">
        <v>18.418666666666667</v>
      </c>
      <c r="AH309" t="s">
        <v>557</v>
      </c>
      <c r="AI309" t="s">
        <v>561</v>
      </c>
      <c r="AJ309" t="s">
        <v>560</v>
      </c>
    </row>
    <row r="310" spans="1:36" hidden="1" x14ac:dyDescent="0.35">
      <c r="A310" s="2">
        <v>44721</v>
      </c>
      <c r="B310" t="s">
        <v>18</v>
      </c>
      <c r="C310" t="s">
        <v>547</v>
      </c>
      <c r="D310" t="s">
        <v>20</v>
      </c>
      <c r="E310" t="s">
        <v>21</v>
      </c>
      <c r="F310">
        <v>15</v>
      </c>
      <c r="G310" t="s">
        <v>30</v>
      </c>
      <c r="H310" t="s">
        <v>383</v>
      </c>
      <c r="I310" t="str">
        <f t="shared" si="81"/>
        <v>K6FthE10, D10</v>
      </c>
      <c r="J310" t="s">
        <v>423</v>
      </c>
      <c r="K310" t="s">
        <v>23</v>
      </c>
      <c r="L310" s="3">
        <v>0.64300000000000002</v>
      </c>
      <c r="M310">
        <v>8.4499999999999993</v>
      </c>
      <c r="N310" s="1">
        <f t="shared" si="97"/>
        <v>-0.84499999999999997</v>
      </c>
      <c r="O310" t="s">
        <v>24</v>
      </c>
      <c r="P310">
        <v>0.71199999999999997</v>
      </c>
      <c r="Q310" s="1">
        <f t="shared" si="94"/>
        <v>-6.899999999999995E-2</v>
      </c>
      <c r="R310">
        <v>12.15</v>
      </c>
      <c r="S310" s="42">
        <f t="shared" si="98"/>
        <v>-1.2150000000000001</v>
      </c>
      <c r="T310" s="1">
        <f t="shared" si="99"/>
        <v>-0.37000000000000011</v>
      </c>
      <c r="U310">
        <v>163.95</v>
      </c>
      <c r="V310" s="21">
        <f t="shared" si="82"/>
        <v>21100.487962499999</v>
      </c>
      <c r="W310">
        <f>(P310-L310)/L310</f>
        <v>0.10730948678071532</v>
      </c>
      <c r="X310">
        <f t="shared" si="83"/>
        <v>7.6253974424435739E-6</v>
      </c>
      <c r="Y310">
        <f t="shared" si="84"/>
        <v>1.6089960694355893E-5</v>
      </c>
      <c r="Z310" s="22">
        <f t="shared" si="95"/>
        <v>16.089960694355891</v>
      </c>
      <c r="AA310" s="22">
        <f t="shared" si="100"/>
        <v>43.486380255015909</v>
      </c>
      <c r="AB310" s="22">
        <f t="shared" si="101"/>
        <v>0.17267888684924704</v>
      </c>
      <c r="AC310">
        <v>24.548100000000002</v>
      </c>
      <c r="AD310" s="31">
        <v>147.1</v>
      </c>
      <c r="AE310" s="32">
        <v>921</v>
      </c>
      <c r="AF310">
        <f t="shared" si="85"/>
        <v>7.6253974424435738</v>
      </c>
      <c r="AG310">
        <v>14.811333333333334</v>
      </c>
      <c r="AH310" t="s">
        <v>557</v>
      </c>
      <c r="AI310" t="s">
        <v>561</v>
      </c>
      <c r="AJ310" t="s">
        <v>560</v>
      </c>
    </row>
    <row r="311" spans="1:36" hidden="1" x14ac:dyDescent="0.35">
      <c r="A311" s="2">
        <v>44750</v>
      </c>
      <c r="B311" t="s">
        <v>18</v>
      </c>
      <c r="C311" t="s">
        <v>550</v>
      </c>
      <c r="D311" t="s">
        <v>123</v>
      </c>
      <c r="E311" t="s">
        <v>21</v>
      </c>
      <c r="F311">
        <v>7</v>
      </c>
      <c r="G311" t="s">
        <v>30</v>
      </c>
      <c r="H311" t="s">
        <v>115</v>
      </c>
      <c r="I311" t="str">
        <f t="shared" si="81"/>
        <v>M1FthD8</v>
      </c>
      <c r="J311" t="s">
        <v>461</v>
      </c>
      <c r="K311" t="s">
        <v>134</v>
      </c>
      <c r="L311" s="1">
        <v>0.63800000000000001</v>
      </c>
      <c r="M311">
        <v>3.82</v>
      </c>
      <c r="N311" s="1">
        <f t="shared" si="97"/>
        <v>-0.38200000000000001</v>
      </c>
      <c r="O311" t="s">
        <v>179</v>
      </c>
      <c r="P311">
        <v>0.70699999999999996</v>
      </c>
      <c r="Q311" s="1">
        <f t="shared" si="94"/>
        <v>-6.899999999999995E-2</v>
      </c>
      <c r="R311">
        <v>2.5099999999999998</v>
      </c>
      <c r="S311" s="42">
        <f t="shared" si="98"/>
        <v>-0.251</v>
      </c>
      <c r="T311" s="1">
        <f t="shared" si="99"/>
        <v>0.13100000000000001</v>
      </c>
      <c r="U311">
        <v>84.3</v>
      </c>
      <c r="V311" s="21">
        <f t="shared" si="82"/>
        <v>5578.59465</v>
      </c>
      <c r="W311">
        <f>(P311-L311)/L311</f>
        <v>0.10815047021943566</v>
      </c>
      <c r="X311">
        <f t="shared" si="83"/>
        <v>7.6990286647962094E-6</v>
      </c>
      <c r="Y311">
        <f t="shared" si="84"/>
        <v>4.2949760119628781E-6</v>
      </c>
      <c r="Z311" s="22">
        <f t="shared" si="95"/>
        <v>4.2949760119628779</v>
      </c>
      <c r="AA311" s="22">
        <f t="shared" si="100"/>
        <v>32.786076427197543</v>
      </c>
      <c r="AB311" s="22">
        <f t="shared" si="101"/>
        <v>0.1301893408557451</v>
      </c>
      <c r="AC311">
        <v>33.388599999999997</v>
      </c>
      <c r="AD311" s="31">
        <v>85</v>
      </c>
      <c r="AE311" s="32">
        <v>767</v>
      </c>
      <c r="AF311">
        <f t="shared" si="85"/>
        <v>7.6990286647962094</v>
      </c>
      <c r="AG311">
        <v>10.019670781892938</v>
      </c>
      <c r="AH311" t="s">
        <v>557</v>
      </c>
      <c r="AI311" t="s">
        <v>561</v>
      </c>
      <c r="AJ311" t="s">
        <v>560</v>
      </c>
    </row>
    <row r="312" spans="1:36" hidden="1" x14ac:dyDescent="0.35">
      <c r="A312" s="2">
        <v>44747</v>
      </c>
      <c r="B312" t="s">
        <v>18</v>
      </c>
      <c r="C312" t="s">
        <v>550</v>
      </c>
      <c r="D312" t="s">
        <v>20</v>
      </c>
      <c r="E312" t="s">
        <v>21</v>
      </c>
      <c r="F312">
        <v>3</v>
      </c>
      <c r="G312" t="s">
        <v>30</v>
      </c>
      <c r="H312" t="s">
        <v>166</v>
      </c>
      <c r="I312" t="str">
        <f t="shared" si="81"/>
        <v>K6FthE10</v>
      </c>
      <c r="J312" t="s">
        <v>422</v>
      </c>
      <c r="K312" t="s">
        <v>165</v>
      </c>
      <c r="L312" s="1">
        <v>0.55900000000000005</v>
      </c>
      <c r="M312">
        <v>7.85</v>
      </c>
      <c r="N312" s="1">
        <f t="shared" si="97"/>
        <v>-0.78499999999999992</v>
      </c>
      <c r="O312" t="s">
        <v>146</v>
      </c>
      <c r="P312">
        <v>0.53600000000000003</v>
      </c>
      <c r="Q312" s="1">
        <f t="shared" si="94"/>
        <v>2.300000000000002E-2</v>
      </c>
      <c r="R312">
        <v>10.56</v>
      </c>
      <c r="S312" s="42">
        <f t="shared" si="98"/>
        <v>-1.056</v>
      </c>
      <c r="T312" s="1">
        <f t="shared" si="99"/>
        <v>-0.27100000000000013</v>
      </c>
      <c r="U312">
        <v>163.95</v>
      </c>
      <c r="V312" s="21">
        <f t="shared" si="82"/>
        <v>21100.487962499999</v>
      </c>
      <c r="W312">
        <f>(L312-P312)/P312</f>
        <v>4.2910447761194064E-2</v>
      </c>
      <c r="X312">
        <f t="shared" si="83"/>
        <v>2.4673574524889944E-6</v>
      </c>
      <c r="Y312">
        <f t="shared" si="84"/>
        <v>5.206244622542869E-6</v>
      </c>
      <c r="Z312" s="22">
        <f t="shared" si="95"/>
        <v>5.2062446225428687</v>
      </c>
      <c r="AA312" s="22">
        <f t="shared" si="100"/>
        <v>19.211234769530872</v>
      </c>
      <c r="AB312" s="22">
        <f t="shared" si="101"/>
        <v>7.6285370627496671E-2</v>
      </c>
      <c r="AC312">
        <v>33.278799999999997</v>
      </c>
      <c r="AD312" s="31">
        <v>147.1</v>
      </c>
      <c r="AE312" s="32">
        <v>921</v>
      </c>
      <c r="AF312">
        <f t="shared" si="85"/>
        <v>2.4673574524889945</v>
      </c>
      <c r="AG312">
        <v>11.802345679012349</v>
      </c>
      <c r="AH312" t="s">
        <v>557</v>
      </c>
      <c r="AI312" t="s">
        <v>561</v>
      </c>
      <c r="AJ312" t="s">
        <v>560</v>
      </c>
    </row>
    <row r="313" spans="1:36" hidden="1" x14ac:dyDescent="0.35">
      <c r="A313" s="2">
        <v>44777</v>
      </c>
      <c r="B313" t="s">
        <v>18</v>
      </c>
      <c r="C313" t="s">
        <v>551</v>
      </c>
      <c r="D313" t="s">
        <v>123</v>
      </c>
      <c r="E313" t="s">
        <v>21</v>
      </c>
      <c r="F313">
        <v>4</v>
      </c>
      <c r="G313" t="s">
        <v>30</v>
      </c>
      <c r="H313" t="s">
        <v>115</v>
      </c>
      <c r="I313" t="str">
        <f t="shared" si="81"/>
        <v>M1FthD8</v>
      </c>
      <c r="J313" t="s">
        <v>461</v>
      </c>
      <c r="K313" t="s">
        <v>165</v>
      </c>
      <c r="L313" s="1">
        <v>0.51900000000000002</v>
      </c>
      <c r="M313">
        <v>6.34</v>
      </c>
      <c r="N313" s="1">
        <f t="shared" si="97"/>
        <v>-0.63400000000000001</v>
      </c>
      <c r="O313" s="6" t="s">
        <v>168</v>
      </c>
      <c r="P313">
        <v>0.55300000000000005</v>
      </c>
      <c r="Q313" s="1">
        <f t="shared" si="94"/>
        <v>-3.400000000000003E-2</v>
      </c>
      <c r="R313">
        <v>8.18</v>
      </c>
      <c r="S313" s="42">
        <f t="shared" si="98"/>
        <v>-0.81799999999999995</v>
      </c>
      <c r="T313" s="1">
        <f t="shared" si="99"/>
        <v>-0.18399999999999994</v>
      </c>
      <c r="U313">
        <v>84.3</v>
      </c>
      <c r="V313" s="21">
        <f t="shared" si="82"/>
        <v>5578.59465</v>
      </c>
      <c r="W313">
        <f>(P313-L313)/L313</f>
        <v>6.5510597302504872E-2</v>
      </c>
      <c r="X313">
        <f t="shared" si="83"/>
        <v>4.1536174063171412E-6</v>
      </c>
      <c r="Y313">
        <f t="shared" si="84"/>
        <v>2.3171347841027682E-6</v>
      </c>
      <c r="Z313" s="22">
        <f t="shared" si="95"/>
        <v>2.3171347841027683</v>
      </c>
      <c r="AA313" s="22">
        <f t="shared" si="100"/>
        <v>12.593123826645483</v>
      </c>
      <c r="AB313" s="22">
        <f t="shared" si="101"/>
        <v>5.0005693543303094E-2</v>
      </c>
      <c r="AC313">
        <v>29.967099999999999</v>
      </c>
      <c r="AD313" s="31">
        <v>85</v>
      </c>
      <c r="AE313" s="32">
        <v>767</v>
      </c>
      <c r="AF313">
        <f t="shared" si="85"/>
        <v>4.1536174063171414</v>
      </c>
      <c r="AG313">
        <v>11.248072663787742</v>
      </c>
      <c r="AH313" t="s">
        <v>557</v>
      </c>
      <c r="AI313" t="s">
        <v>561</v>
      </c>
      <c r="AJ313" t="s">
        <v>560</v>
      </c>
    </row>
    <row r="314" spans="1:36" hidden="1" x14ac:dyDescent="0.35">
      <c r="A314" s="2">
        <v>44722</v>
      </c>
      <c r="B314" t="s">
        <v>18</v>
      </c>
      <c r="C314" t="s">
        <v>547</v>
      </c>
      <c r="D314" t="s">
        <v>123</v>
      </c>
      <c r="E314" t="s">
        <v>21</v>
      </c>
      <c r="F314">
        <v>12</v>
      </c>
      <c r="G314" t="s">
        <v>30</v>
      </c>
      <c r="H314" t="s">
        <v>115</v>
      </c>
      <c r="I314" t="str">
        <f t="shared" si="81"/>
        <v>M1FthD8</v>
      </c>
      <c r="J314" t="s">
        <v>461</v>
      </c>
      <c r="K314" t="s">
        <v>128</v>
      </c>
      <c r="L314" s="1">
        <v>0.502</v>
      </c>
      <c r="M314">
        <v>8.65</v>
      </c>
      <c r="N314" s="1">
        <f t="shared" si="97"/>
        <v>-0.86499999999999999</v>
      </c>
      <c r="O314" t="s">
        <v>129</v>
      </c>
      <c r="P314">
        <v>0.55200000000000005</v>
      </c>
      <c r="Q314" s="1">
        <f t="shared" si="94"/>
        <v>-5.0000000000000044E-2</v>
      </c>
      <c r="R314">
        <v>5.53</v>
      </c>
      <c r="S314" s="42">
        <f t="shared" si="98"/>
        <v>-0.55300000000000005</v>
      </c>
      <c r="T314" s="1">
        <f t="shared" si="99"/>
        <v>0.31199999999999994</v>
      </c>
      <c r="U314">
        <v>84.3</v>
      </c>
      <c r="V314" s="21">
        <f t="shared" si="82"/>
        <v>5578.59465</v>
      </c>
      <c r="W314">
        <f>(P314-L314)/L314</f>
        <v>9.96015936254981E-2</v>
      </c>
      <c r="X314">
        <f t="shared" si="83"/>
        <v>6.9568519462602977E-6</v>
      </c>
      <c r="Y314">
        <f t="shared" si="84"/>
        <v>3.8809457048249789E-6</v>
      </c>
      <c r="Z314" s="22">
        <f t="shared" si="95"/>
        <v>3.8809457048249789</v>
      </c>
      <c r="AA314" s="22">
        <f t="shared" si="100"/>
        <v>12.438928541105703</v>
      </c>
      <c r="AB314" s="22">
        <f t="shared" si="101"/>
        <v>4.9393403669823921E-2</v>
      </c>
      <c r="AC314">
        <v>27.385200000000001</v>
      </c>
      <c r="AD314" s="31">
        <v>85</v>
      </c>
      <c r="AE314" s="32">
        <v>767</v>
      </c>
      <c r="AF314">
        <f t="shared" si="85"/>
        <v>6.956851946260298</v>
      </c>
      <c r="AG314">
        <v>16.475333333333335</v>
      </c>
      <c r="AH314" t="s">
        <v>557</v>
      </c>
      <c r="AI314" t="s">
        <v>561</v>
      </c>
      <c r="AJ314" t="s">
        <v>560</v>
      </c>
    </row>
    <row r="315" spans="1:36" hidden="1" x14ac:dyDescent="0.35">
      <c r="A315" s="2">
        <v>44806</v>
      </c>
      <c r="B315" s="6" t="s">
        <v>18</v>
      </c>
      <c r="C315" s="6" t="s">
        <v>553</v>
      </c>
      <c r="D315" t="s">
        <v>20</v>
      </c>
      <c r="E315" t="s">
        <v>21</v>
      </c>
      <c r="F315">
        <v>5</v>
      </c>
      <c r="G315" t="s">
        <v>30</v>
      </c>
      <c r="H315" t="s">
        <v>85</v>
      </c>
      <c r="I315" t="str">
        <f t="shared" si="81"/>
        <v>K6FthH10</v>
      </c>
      <c r="J315" t="s">
        <v>489</v>
      </c>
      <c r="K315" t="s">
        <v>222</v>
      </c>
      <c r="L315" s="1">
        <v>0.73199999999999998</v>
      </c>
      <c r="M315">
        <v>8.4499999999999993</v>
      </c>
      <c r="N315" s="1">
        <f t="shared" si="97"/>
        <v>-0.84499999999999997</v>
      </c>
      <c r="O315" t="s">
        <v>211</v>
      </c>
      <c r="P315">
        <v>0.79400000000000004</v>
      </c>
      <c r="Q315" s="1">
        <f t="shared" si="94"/>
        <v>-6.2000000000000055E-2</v>
      </c>
      <c r="R315">
        <v>10.87</v>
      </c>
      <c r="S315" s="42">
        <f t="shared" si="98"/>
        <v>-1.087</v>
      </c>
      <c r="T315" s="1">
        <f t="shared" si="99"/>
        <v>-0.24199999999999999</v>
      </c>
      <c r="U315">
        <v>68.05</v>
      </c>
      <c r="V315" s="21">
        <f t="shared" si="82"/>
        <v>3635.1799624999999</v>
      </c>
      <c r="W315">
        <f>(P315-L315)/L315</f>
        <v>8.4699453551912648E-2</v>
      </c>
      <c r="X315">
        <f t="shared" si="83"/>
        <v>5.6985975939280051E-6</v>
      </c>
      <c r="Y315">
        <f t="shared" si="84"/>
        <v>2.0715427787797793E-6</v>
      </c>
      <c r="Z315" s="22">
        <f t="shared" si="95"/>
        <v>2.0715427787797793</v>
      </c>
      <c r="AA315" s="22">
        <f t="shared" si="100"/>
        <v>8.5600941271891706</v>
      </c>
      <c r="AB315" s="22">
        <f t="shared" si="101"/>
        <v>3.3991045392592935E-2</v>
      </c>
      <c r="AC315">
        <v>35.566600000000001</v>
      </c>
      <c r="AD315" s="31">
        <v>64.8</v>
      </c>
      <c r="AE315" s="32">
        <v>512</v>
      </c>
      <c r="AF315">
        <f t="shared" si="85"/>
        <v>5.6985975939280049</v>
      </c>
      <c r="AG315">
        <v>11.450000000000001</v>
      </c>
      <c r="AH315" t="s">
        <v>557</v>
      </c>
      <c r="AI315" t="s">
        <v>561</v>
      </c>
      <c r="AJ315" t="s">
        <v>560</v>
      </c>
    </row>
    <row r="316" spans="1:36" hidden="1" x14ac:dyDescent="0.35">
      <c r="A316" s="2">
        <v>44762</v>
      </c>
      <c r="B316" t="s">
        <v>18</v>
      </c>
      <c r="C316" t="s">
        <v>549</v>
      </c>
      <c r="D316" t="s">
        <v>20</v>
      </c>
      <c r="E316" t="s">
        <v>21</v>
      </c>
      <c r="F316">
        <v>10</v>
      </c>
      <c r="G316" t="s">
        <v>30</v>
      </c>
      <c r="H316" t="s">
        <v>166</v>
      </c>
      <c r="I316" t="str">
        <f t="shared" si="81"/>
        <v>K6FthE10</v>
      </c>
      <c r="J316" t="s">
        <v>422</v>
      </c>
      <c r="K316" t="s">
        <v>184</v>
      </c>
      <c r="L316" s="1">
        <v>0.55600000000000005</v>
      </c>
      <c r="M316">
        <v>6.87</v>
      </c>
      <c r="N316" s="1">
        <f t="shared" si="97"/>
        <v>-0.68700000000000006</v>
      </c>
      <c r="O316" t="s">
        <v>185</v>
      </c>
      <c r="P316">
        <v>0.53100000000000003</v>
      </c>
      <c r="Q316" s="1">
        <f t="shared" si="94"/>
        <v>2.5000000000000022E-2</v>
      </c>
      <c r="R316">
        <v>14.23</v>
      </c>
      <c r="S316" s="42">
        <f t="shared" si="98"/>
        <v>-1.423</v>
      </c>
      <c r="T316" s="1">
        <f t="shared" si="99"/>
        <v>-0.73599999999999999</v>
      </c>
      <c r="U316">
        <v>163.95</v>
      </c>
      <c r="V316" s="21">
        <f t="shared" si="82"/>
        <v>21100.487962499999</v>
      </c>
      <c r="W316">
        <f>(L316-P316)/P316</f>
        <v>4.7080979284369155E-2</v>
      </c>
      <c r="X316">
        <f t="shared" si="83"/>
        <v>2.7657935317058836E-6</v>
      </c>
      <c r="Y316">
        <f t="shared" si="84"/>
        <v>5.8359593122520358E-6</v>
      </c>
      <c r="Z316" s="22">
        <f t="shared" si="95"/>
        <v>5.8359593122520357</v>
      </c>
      <c r="AA316" s="22">
        <f t="shared" si="100"/>
        <v>7.9292925438207007</v>
      </c>
      <c r="AB316" s="22">
        <f t="shared" si="101"/>
        <v>3.1486212509284697E-2</v>
      </c>
      <c r="AC316">
        <v>34.903799999999997</v>
      </c>
      <c r="AD316" s="31">
        <v>147.1</v>
      </c>
      <c r="AE316" s="32">
        <v>921</v>
      </c>
      <c r="AF316">
        <f t="shared" si="85"/>
        <v>2.7657935317058837</v>
      </c>
      <c r="AG316">
        <v>11.020894580054243</v>
      </c>
      <c r="AH316" t="s">
        <v>557</v>
      </c>
      <c r="AI316" t="s">
        <v>561</v>
      </c>
      <c r="AJ316" t="s">
        <v>560</v>
      </c>
    </row>
    <row r="317" spans="1:36" hidden="1" x14ac:dyDescent="0.35">
      <c r="A317" s="2">
        <v>44747</v>
      </c>
      <c r="B317" t="s">
        <v>18</v>
      </c>
      <c r="C317" t="s">
        <v>550</v>
      </c>
      <c r="D317" t="s">
        <v>20</v>
      </c>
      <c r="E317" t="s">
        <v>21</v>
      </c>
      <c r="F317">
        <v>9</v>
      </c>
      <c r="G317" t="s">
        <v>30</v>
      </c>
      <c r="H317" t="s">
        <v>85</v>
      </c>
      <c r="I317" t="str">
        <f t="shared" si="81"/>
        <v>K6FthH10</v>
      </c>
      <c r="J317" t="s">
        <v>489</v>
      </c>
      <c r="K317" t="s">
        <v>143</v>
      </c>
      <c r="L317" s="1">
        <v>0.70199999999999996</v>
      </c>
      <c r="M317">
        <v>4.95</v>
      </c>
      <c r="N317" s="1">
        <f t="shared" si="97"/>
        <v>-0.495</v>
      </c>
      <c r="O317" t="s">
        <v>163</v>
      </c>
      <c r="P317">
        <v>0.80700000000000005</v>
      </c>
      <c r="Q317" s="1">
        <f t="shared" si="94"/>
        <v>-0.10500000000000009</v>
      </c>
      <c r="R317">
        <v>10.28</v>
      </c>
      <c r="S317" s="42">
        <f t="shared" si="98"/>
        <v>-1.028</v>
      </c>
      <c r="T317" s="1">
        <f t="shared" si="99"/>
        <v>-0.53300000000000003</v>
      </c>
      <c r="U317">
        <v>68.05</v>
      </c>
      <c r="V317" s="21">
        <f t="shared" si="82"/>
        <v>3635.1799624999999</v>
      </c>
      <c r="W317">
        <f>(P317-L317)/L317</f>
        <v>0.14957264957264971</v>
      </c>
      <c r="X317">
        <f t="shared" si="83"/>
        <v>1.147598583495873E-5</v>
      </c>
      <c r="Y317">
        <f t="shared" si="84"/>
        <v>4.1717273757175802E-6</v>
      </c>
      <c r="Z317" s="22">
        <f t="shared" si="95"/>
        <v>4.1717273757175803</v>
      </c>
      <c r="AA317" s="22">
        <f t="shared" si="100"/>
        <v>7.826880629864128</v>
      </c>
      <c r="AB317" s="22">
        <f t="shared" si="101"/>
        <v>3.1079547820285158E-2</v>
      </c>
      <c r="AC317">
        <v>33.278799999999997</v>
      </c>
      <c r="AD317" s="31">
        <v>64.8</v>
      </c>
      <c r="AE317" s="32">
        <v>512</v>
      </c>
      <c r="AF317">
        <f t="shared" si="85"/>
        <v>11.475985834958731</v>
      </c>
      <c r="AG317">
        <v>11.802345679012349</v>
      </c>
      <c r="AH317" t="s">
        <v>557</v>
      </c>
      <c r="AI317" t="s">
        <v>561</v>
      </c>
      <c r="AJ317" t="s">
        <v>560</v>
      </c>
    </row>
    <row r="318" spans="1:36" hidden="1" x14ac:dyDescent="0.35">
      <c r="A318" s="2">
        <v>44804</v>
      </c>
      <c r="B318" s="6" t="s">
        <v>18</v>
      </c>
      <c r="C318" s="6" t="s">
        <v>553</v>
      </c>
      <c r="D318" t="s">
        <v>109</v>
      </c>
      <c r="E318" t="s">
        <v>21</v>
      </c>
      <c r="F318">
        <v>2</v>
      </c>
      <c r="G318" t="s">
        <v>30</v>
      </c>
      <c r="H318" t="s">
        <v>106</v>
      </c>
      <c r="I318" t="str">
        <f t="shared" si="81"/>
        <v>L3FthC7</v>
      </c>
      <c r="J318" t="s">
        <v>445</v>
      </c>
      <c r="K318" t="s">
        <v>236</v>
      </c>
      <c r="L318" s="1">
        <v>0.45600000000000002</v>
      </c>
      <c r="M318">
        <v>6.45</v>
      </c>
      <c r="N318" s="1">
        <f t="shared" si="97"/>
        <v>-0.64500000000000002</v>
      </c>
      <c r="O318" t="s">
        <v>135</v>
      </c>
      <c r="P318">
        <v>0.45900000000000002</v>
      </c>
      <c r="Q318" s="1">
        <f t="shared" si="94"/>
        <v>-3.0000000000000027E-3</v>
      </c>
      <c r="R318">
        <v>7.59</v>
      </c>
      <c r="S318" s="42">
        <f t="shared" si="98"/>
        <v>-0.75900000000000001</v>
      </c>
      <c r="T318" s="1">
        <f t="shared" si="99"/>
        <v>-0.11399999999999999</v>
      </c>
      <c r="U318">
        <v>147</v>
      </c>
      <c r="V318" s="21">
        <f t="shared" si="82"/>
        <v>16963.065000000002</v>
      </c>
      <c r="W318">
        <f>(P318-L318)/L318</f>
        <v>6.5789473684210583E-3</v>
      </c>
      <c r="X318">
        <f t="shared" si="83"/>
        <v>2.4529997538842837E-7</v>
      </c>
      <c r="Y318">
        <f t="shared" si="84"/>
        <v>4.1610394270123108E-7</v>
      </c>
      <c r="Z318" s="22">
        <f t="shared" si="95"/>
        <v>0.41610394270123108</v>
      </c>
      <c r="AA318" s="22">
        <f t="shared" si="100"/>
        <v>3.6500345850985187</v>
      </c>
      <c r="AB318" s="22">
        <f t="shared" si="101"/>
        <v>1.4493823248104578E-2</v>
      </c>
      <c r="AC318">
        <v>32.519599999999997</v>
      </c>
      <c r="AD318" s="31">
        <v>126.2</v>
      </c>
      <c r="AE318" s="32">
        <v>887</v>
      </c>
      <c r="AF318">
        <f t="shared" si="85"/>
        <v>0.24529997538842838</v>
      </c>
      <c r="AG318">
        <v>7.0107887060214562</v>
      </c>
      <c r="AH318" t="s">
        <v>557</v>
      </c>
      <c r="AI318" t="s">
        <v>561</v>
      </c>
      <c r="AJ318" t="s">
        <v>560</v>
      </c>
    </row>
    <row r="319" spans="1:36" hidden="1" x14ac:dyDescent="0.35">
      <c r="A319" s="2">
        <v>44778</v>
      </c>
      <c r="B319" s="6" t="s">
        <v>18</v>
      </c>
      <c r="C319" s="6" t="s">
        <v>551</v>
      </c>
      <c r="D319" t="s">
        <v>20</v>
      </c>
      <c r="E319" t="s">
        <v>21</v>
      </c>
      <c r="F319">
        <v>8</v>
      </c>
      <c r="G319" t="s">
        <v>30</v>
      </c>
      <c r="H319" t="s">
        <v>166</v>
      </c>
      <c r="I319" t="str">
        <f t="shared" si="81"/>
        <v>K6FthE10</v>
      </c>
      <c r="J319" t="s">
        <v>422</v>
      </c>
      <c r="K319" t="s">
        <v>207</v>
      </c>
      <c r="L319" s="1">
        <v>0.437</v>
      </c>
      <c r="M319">
        <v>3.62</v>
      </c>
      <c r="N319" s="1">
        <f t="shared" si="97"/>
        <v>-0.36199999999999999</v>
      </c>
      <c r="O319" s="6" t="s">
        <v>163</v>
      </c>
      <c r="P319">
        <v>0.441</v>
      </c>
      <c r="Q319" s="1">
        <f t="shared" si="94"/>
        <v>-4.0000000000000036E-3</v>
      </c>
      <c r="R319">
        <v>5.81</v>
      </c>
      <c r="S319" s="42">
        <f t="shared" si="98"/>
        <v>-0.58099999999999996</v>
      </c>
      <c r="T319" s="1">
        <f t="shared" si="99"/>
        <v>-0.21899999999999997</v>
      </c>
      <c r="U319">
        <v>163.95</v>
      </c>
      <c r="V319" s="21">
        <f t="shared" si="82"/>
        <v>21100.487962499999</v>
      </c>
      <c r="W319">
        <f>(P319-L319)/L319</f>
        <v>9.1533180778032124E-3</v>
      </c>
      <c r="X319">
        <f t="shared" si="83"/>
        <v>3.6834108395332821E-7</v>
      </c>
      <c r="Y319">
        <f t="shared" si="84"/>
        <v>7.7721766080514045E-7</v>
      </c>
      <c r="Z319" s="22">
        <f t="shared" si="95"/>
        <v>0.77721766080514043</v>
      </c>
      <c r="AA319" s="22">
        <f t="shared" si="100"/>
        <v>3.5489390904344318</v>
      </c>
      <c r="AB319" s="22">
        <f t="shared" si="101"/>
        <v>1.4092385892737321E-2</v>
      </c>
      <c r="AC319">
        <v>33.254899999999999</v>
      </c>
      <c r="AD319" s="31">
        <v>147.1</v>
      </c>
      <c r="AE319" s="32">
        <v>921</v>
      </c>
      <c r="AF319">
        <f t="shared" si="85"/>
        <v>0.36834108395332821</v>
      </c>
      <c r="AG319">
        <v>13.537474712107057</v>
      </c>
      <c r="AH319" t="s">
        <v>557</v>
      </c>
      <c r="AI319" t="s">
        <v>561</v>
      </c>
      <c r="AJ319" t="s">
        <v>560</v>
      </c>
    </row>
    <row r="320" spans="1:36" hidden="1" x14ac:dyDescent="0.35">
      <c r="A320" s="2">
        <v>44776</v>
      </c>
      <c r="B320" t="s">
        <v>18</v>
      </c>
      <c r="C320" t="s">
        <v>551</v>
      </c>
      <c r="D320" t="s">
        <v>109</v>
      </c>
      <c r="E320" t="s">
        <v>21</v>
      </c>
      <c r="F320">
        <v>15</v>
      </c>
      <c r="G320" t="s">
        <v>30</v>
      </c>
      <c r="H320" t="s">
        <v>106</v>
      </c>
      <c r="I320" t="str">
        <f t="shared" si="81"/>
        <v>L3FthC7</v>
      </c>
      <c r="J320" t="s">
        <v>445</v>
      </c>
      <c r="K320" t="s">
        <v>134</v>
      </c>
      <c r="L320" s="1">
        <v>0.502</v>
      </c>
      <c r="M320">
        <v>3.37</v>
      </c>
      <c r="N320" s="1">
        <f t="shared" si="97"/>
        <v>-0.33700000000000002</v>
      </c>
      <c r="O320" t="s">
        <v>202</v>
      </c>
      <c r="P320">
        <v>0.50900000000000001</v>
      </c>
      <c r="Q320" s="1">
        <f t="shared" si="94"/>
        <v>-7.0000000000000062E-3</v>
      </c>
      <c r="R320">
        <v>7.37</v>
      </c>
      <c r="S320" s="42">
        <f t="shared" si="98"/>
        <v>-0.73699999999999999</v>
      </c>
      <c r="T320" s="1">
        <f t="shared" si="99"/>
        <v>-0.39999999999999997</v>
      </c>
      <c r="U320">
        <v>147</v>
      </c>
      <c r="V320" s="21">
        <f t="shared" si="82"/>
        <v>16963.065000000002</v>
      </c>
      <c r="W320">
        <f>(P320-L320)/L320</f>
        <v>1.3944223107569733E-2</v>
      </c>
      <c r="X320">
        <f t="shared" si="83"/>
        <v>6.1843829311156999E-7</v>
      </c>
      <c r="Y320">
        <f t="shared" si="84"/>
        <v>1.0490608964540614E-6</v>
      </c>
      <c r="Z320" s="22">
        <f t="shared" si="95"/>
        <v>1.0490608964540613</v>
      </c>
      <c r="AA320" s="22">
        <f t="shared" si="100"/>
        <v>2.6226522411351536</v>
      </c>
      <c r="AB320" s="22">
        <f t="shared" si="101"/>
        <v>1.0414218588351339E-2</v>
      </c>
      <c r="AC320">
        <v>28.545300000000001</v>
      </c>
      <c r="AD320" s="31">
        <v>126.2</v>
      </c>
      <c r="AE320" s="32">
        <v>887</v>
      </c>
      <c r="AF320">
        <f t="shared" si="85"/>
        <v>0.61843829311156995</v>
      </c>
      <c r="AG320">
        <v>15.665264505802318</v>
      </c>
      <c r="AH320" t="s">
        <v>557</v>
      </c>
      <c r="AI320" t="s">
        <v>561</v>
      </c>
      <c r="AJ320" t="s">
        <v>560</v>
      </c>
    </row>
    <row r="321" spans="1:39" hidden="1" x14ac:dyDescent="0.35">
      <c r="A321" s="2">
        <v>44762</v>
      </c>
      <c r="B321" t="s">
        <v>18</v>
      </c>
      <c r="C321" t="s">
        <v>549</v>
      </c>
      <c r="D321" t="s">
        <v>20</v>
      </c>
      <c r="E321" t="s">
        <v>21</v>
      </c>
      <c r="F321">
        <v>8</v>
      </c>
      <c r="G321" t="s">
        <v>30</v>
      </c>
      <c r="H321" t="s">
        <v>85</v>
      </c>
      <c r="I321" t="str">
        <f t="shared" si="81"/>
        <v>K6FthH10</v>
      </c>
      <c r="J321" t="s">
        <v>489</v>
      </c>
      <c r="K321" t="s">
        <v>153</v>
      </c>
      <c r="L321" s="1">
        <v>0.72899999999999998</v>
      </c>
      <c r="M321">
        <v>6.13</v>
      </c>
      <c r="N321" s="1">
        <f t="shared" si="97"/>
        <v>-0.61299999999999999</v>
      </c>
      <c r="O321" t="s">
        <v>183</v>
      </c>
      <c r="P321">
        <v>0.78600000000000003</v>
      </c>
      <c r="Q321" s="1">
        <f t="shared" si="94"/>
        <v>-5.7000000000000051E-2</v>
      </c>
      <c r="R321">
        <v>14.04</v>
      </c>
      <c r="S321" s="42">
        <f t="shared" si="98"/>
        <v>-1.4039999999999999</v>
      </c>
      <c r="T321" s="1">
        <f t="shared" si="99"/>
        <v>-0.79099999999999993</v>
      </c>
      <c r="U321">
        <v>68.05</v>
      </c>
      <c r="V321" s="21">
        <f t="shared" si="82"/>
        <v>3635.1799624999999</v>
      </c>
      <c r="W321">
        <f>(P321-L321)/L321</f>
        <v>7.8189300411522708E-2</v>
      </c>
      <c r="X321">
        <f t="shared" si="83"/>
        <v>5.1642983160038473E-6</v>
      </c>
      <c r="Y321">
        <f t="shared" si="84"/>
        <v>1.8773153758709678E-6</v>
      </c>
      <c r="Z321" s="22">
        <f t="shared" si="95"/>
        <v>1.8773153758709678</v>
      </c>
      <c r="AA321" s="22">
        <f t="shared" si="100"/>
        <v>2.3733443437053956</v>
      </c>
      <c r="AB321" s="22">
        <f t="shared" si="101"/>
        <v>9.4242486262979611E-3</v>
      </c>
      <c r="AC321">
        <v>34.903799999999997</v>
      </c>
      <c r="AD321" s="31">
        <v>64.8</v>
      </c>
      <c r="AE321" s="32">
        <v>512</v>
      </c>
      <c r="AF321">
        <f t="shared" si="85"/>
        <v>5.1642983160038476</v>
      </c>
      <c r="AG321">
        <v>11.020894580054243</v>
      </c>
      <c r="AH321" t="s">
        <v>557</v>
      </c>
      <c r="AI321" t="s">
        <v>561</v>
      </c>
      <c r="AJ321" t="s">
        <v>560</v>
      </c>
    </row>
    <row r="322" spans="1:39" hidden="1" x14ac:dyDescent="0.35">
      <c r="A322" s="2">
        <v>44791</v>
      </c>
      <c r="B322" s="6" t="s">
        <v>18</v>
      </c>
      <c r="C322" s="6" t="s">
        <v>552</v>
      </c>
      <c r="D322" t="s">
        <v>109</v>
      </c>
      <c r="E322" t="s">
        <v>21</v>
      </c>
      <c r="F322">
        <v>9</v>
      </c>
      <c r="G322" t="s">
        <v>30</v>
      </c>
      <c r="H322" t="s">
        <v>106</v>
      </c>
      <c r="I322" t="str">
        <f t="shared" ref="I322:I385" si="102">D322&amp;G322&amp;H322</f>
        <v>L3FthC7</v>
      </c>
      <c r="J322" t="s">
        <v>445</v>
      </c>
      <c r="K322" t="s">
        <v>221</v>
      </c>
      <c r="L322" s="1">
        <v>0.49199999999999999</v>
      </c>
      <c r="M322">
        <v>5.61</v>
      </c>
      <c r="N322" s="1">
        <f t="shared" si="97"/>
        <v>-0.56100000000000005</v>
      </c>
      <c r="O322" t="s">
        <v>88</v>
      </c>
      <c r="P322">
        <v>0.48499999999999999</v>
      </c>
      <c r="Q322" s="1">
        <f t="shared" si="94"/>
        <v>7.0000000000000062E-3</v>
      </c>
      <c r="R322">
        <v>12.45</v>
      </c>
      <c r="S322" s="42">
        <f t="shared" si="98"/>
        <v>-1.2449999999999999</v>
      </c>
      <c r="T322" s="1">
        <f t="shared" si="99"/>
        <v>-0.68399999999999983</v>
      </c>
      <c r="U322">
        <v>147</v>
      </c>
      <c r="V322" s="21">
        <f t="shared" ref="V322:V385" si="103">3.14*(U322/2)^2</f>
        <v>16963.065000000002</v>
      </c>
      <c r="W322">
        <f>(L322-P322)/P322</f>
        <v>1.4432989690721662E-2</v>
      </c>
      <c r="X322">
        <f t="shared" ref="X322:X385" si="104">119*(10^-6)*(W322^1.231)</f>
        <v>6.452300248132601E-7</v>
      </c>
      <c r="Y322">
        <f t="shared" ref="Y322:Y385" si="105">X322*(V322/10000)</f>
        <v>1.0945078850858944E-6</v>
      </c>
      <c r="Z322" s="22">
        <f t="shared" si="95"/>
        <v>1.0945078850858945</v>
      </c>
      <c r="AA322" s="22">
        <f t="shared" si="100"/>
        <v>1.6001577267337643</v>
      </c>
      <c r="AB322" s="22">
        <f t="shared" si="101"/>
        <v>6.354022878318019E-3</v>
      </c>
      <c r="AC322">
        <v>28.894600000000001</v>
      </c>
      <c r="AD322" s="31">
        <v>126.2</v>
      </c>
      <c r="AE322" s="32">
        <v>887</v>
      </c>
      <c r="AF322">
        <f t="shared" ref="AF322:AF385" si="106">X322*10^6</f>
        <v>0.64523002481326008</v>
      </c>
      <c r="AG322">
        <v>15.563004370478136</v>
      </c>
      <c r="AH322" t="s">
        <v>557</v>
      </c>
      <c r="AI322" t="s">
        <v>561</v>
      </c>
      <c r="AJ322" t="s">
        <v>560</v>
      </c>
    </row>
    <row r="323" spans="1:39" hidden="1" x14ac:dyDescent="0.35">
      <c r="A323" s="2">
        <v>44791</v>
      </c>
      <c r="B323" s="6" t="s">
        <v>18</v>
      </c>
      <c r="C323" s="6" t="s">
        <v>552</v>
      </c>
      <c r="D323" t="s">
        <v>123</v>
      </c>
      <c r="E323" t="s">
        <v>21</v>
      </c>
      <c r="F323">
        <v>6</v>
      </c>
      <c r="G323" t="s">
        <v>30</v>
      </c>
      <c r="H323" t="s">
        <v>115</v>
      </c>
      <c r="I323" t="str">
        <f t="shared" si="102"/>
        <v>M1FthD8</v>
      </c>
      <c r="J323" t="s">
        <v>461</v>
      </c>
      <c r="K323" t="s">
        <v>222</v>
      </c>
      <c r="L323" s="1">
        <v>0.71399999999999997</v>
      </c>
      <c r="M323">
        <v>6.08</v>
      </c>
      <c r="N323" s="1">
        <f t="shared" si="97"/>
        <v>-0.60799999999999998</v>
      </c>
      <c r="O323" t="s">
        <v>223</v>
      </c>
      <c r="P323">
        <v>0.72599999999999998</v>
      </c>
      <c r="Q323" s="1">
        <f t="shared" si="94"/>
        <v>-1.2000000000000011E-2</v>
      </c>
      <c r="R323">
        <v>10.08</v>
      </c>
      <c r="S323" s="42">
        <f t="shared" si="98"/>
        <v>-1.008</v>
      </c>
      <c r="T323" s="1">
        <f t="shared" si="99"/>
        <v>-0.4</v>
      </c>
      <c r="U323">
        <v>84.3</v>
      </c>
      <c r="V323" s="21">
        <f t="shared" si="103"/>
        <v>5578.59465</v>
      </c>
      <c r="W323">
        <f>(P323-L323)/L323</f>
        <v>1.6806722689075647E-2</v>
      </c>
      <c r="X323">
        <f t="shared" si="104"/>
        <v>7.7824542547624803E-7</v>
      </c>
      <c r="Y323">
        <f t="shared" si="105"/>
        <v>4.3415157669487714E-7</v>
      </c>
      <c r="Z323" s="22">
        <f t="shared" si="95"/>
        <v>0.43415157669487714</v>
      </c>
      <c r="AA323" s="22">
        <f t="shared" si="100"/>
        <v>1.0853789417371928</v>
      </c>
      <c r="AB323" s="22">
        <f t="shared" si="101"/>
        <v>4.3099017754455234E-3</v>
      </c>
      <c r="AC323">
        <v>28.894600000000001</v>
      </c>
      <c r="AD323" s="31">
        <v>85</v>
      </c>
      <c r="AE323" s="32">
        <v>767</v>
      </c>
      <c r="AF323">
        <f t="shared" si="106"/>
        <v>0.77824542547624798</v>
      </c>
      <c r="AG323">
        <v>11.347959829038007</v>
      </c>
      <c r="AH323" t="s">
        <v>557</v>
      </c>
      <c r="AI323" t="s">
        <v>561</v>
      </c>
      <c r="AJ323" t="s">
        <v>560</v>
      </c>
    </row>
    <row r="324" spans="1:39" hidden="1" x14ac:dyDescent="0.35">
      <c r="A324" s="2">
        <v>44749</v>
      </c>
      <c r="B324" t="s">
        <v>18</v>
      </c>
      <c r="C324" t="s">
        <v>550</v>
      </c>
      <c r="D324" t="s">
        <v>109</v>
      </c>
      <c r="E324" t="s">
        <v>21</v>
      </c>
      <c r="F324">
        <v>7</v>
      </c>
      <c r="G324" t="s">
        <v>30</v>
      </c>
      <c r="H324" t="s">
        <v>106</v>
      </c>
      <c r="I324" t="str">
        <f t="shared" si="102"/>
        <v>L3FthC7</v>
      </c>
      <c r="J324" t="s">
        <v>445</v>
      </c>
      <c r="K324" t="s">
        <v>174</v>
      </c>
      <c r="L324" s="1">
        <v>0.67700000000000005</v>
      </c>
      <c r="M324">
        <v>2.0499999999999998</v>
      </c>
      <c r="N324" s="1">
        <f t="shared" si="97"/>
        <v>-0.20499999999999999</v>
      </c>
      <c r="O324" t="s">
        <v>175</v>
      </c>
      <c r="P324">
        <v>0.68300000000000005</v>
      </c>
      <c r="Q324" s="1">
        <f t="shared" si="94"/>
        <v>-6.0000000000000053E-3</v>
      </c>
      <c r="R324">
        <v>8.17</v>
      </c>
      <c r="S324" s="42">
        <f t="shared" si="98"/>
        <v>-0.81699999999999995</v>
      </c>
      <c r="T324" s="1">
        <f t="shared" si="99"/>
        <v>-0.61199999999999999</v>
      </c>
      <c r="U324">
        <v>147</v>
      </c>
      <c r="V324" s="21">
        <f t="shared" si="103"/>
        <v>16963.065000000002</v>
      </c>
      <c r="W324">
        <f>(P324-L324)/L324</f>
        <v>8.8626292466765216E-3</v>
      </c>
      <c r="X324">
        <f t="shared" si="104"/>
        <v>3.5399448777603155E-7</v>
      </c>
      <c r="Y324">
        <f t="shared" si="105"/>
        <v>6.0048315057865297E-7</v>
      </c>
      <c r="Z324" s="22">
        <f t="shared" si="95"/>
        <v>0.60048315057865298</v>
      </c>
      <c r="AA324" s="22">
        <f t="shared" si="100"/>
        <v>0.98118161859257025</v>
      </c>
      <c r="AB324" s="22">
        <f t="shared" si="101"/>
        <v>3.8961474535688626E-3</v>
      </c>
      <c r="AC324">
        <v>34.081400000000002</v>
      </c>
      <c r="AD324" s="31">
        <v>126.2</v>
      </c>
      <c r="AE324" s="32">
        <v>887</v>
      </c>
      <c r="AF324">
        <f t="shared" si="106"/>
        <v>0.35399448777603154</v>
      </c>
      <c r="AG324">
        <v>13.083333333333334</v>
      </c>
      <c r="AH324" t="s">
        <v>557</v>
      </c>
      <c r="AI324" t="s">
        <v>561</v>
      </c>
      <c r="AJ324" t="s">
        <v>560</v>
      </c>
    </row>
    <row r="325" spans="1:39" hidden="1" x14ac:dyDescent="0.35">
      <c r="A325" s="2">
        <v>44772</v>
      </c>
      <c r="B325" t="s">
        <v>56</v>
      </c>
      <c r="C325" t="s">
        <v>551</v>
      </c>
      <c r="D325" t="s">
        <v>57</v>
      </c>
      <c r="E325" t="s">
        <v>46</v>
      </c>
      <c r="F325">
        <v>7</v>
      </c>
      <c r="G325" t="s">
        <v>30</v>
      </c>
      <c r="H325" t="s">
        <v>62</v>
      </c>
      <c r="I325" t="str">
        <f t="shared" si="102"/>
        <v>L1FthF5</v>
      </c>
      <c r="J325" t="s">
        <v>500</v>
      </c>
      <c r="L325" s="1">
        <v>0.67900000000000005</v>
      </c>
      <c r="M325">
        <v>5.68</v>
      </c>
      <c r="N325" s="1">
        <f t="shared" ref="N325:N336" si="107">M325/-10</f>
        <v>-0.56799999999999995</v>
      </c>
      <c r="O325" t="s">
        <v>198</v>
      </c>
      <c r="P325">
        <v>0.58599999999999997</v>
      </c>
      <c r="Q325" s="1">
        <f t="shared" si="94"/>
        <v>9.3000000000000083E-2</v>
      </c>
      <c r="S325" s="42" t="s">
        <v>103</v>
      </c>
      <c r="T325" s="1" t="s">
        <v>103</v>
      </c>
      <c r="U325">
        <v>42.6</v>
      </c>
      <c r="V325" s="21">
        <f t="shared" si="103"/>
        <v>1424.5866000000003</v>
      </c>
      <c r="W325">
        <f t="shared" ref="W325:W331" si="108">(L325-P325)/P325</f>
        <v>0.15870307167235509</v>
      </c>
      <c r="X325">
        <f t="shared" si="104"/>
        <v>1.234432950467869E-5</v>
      </c>
      <c r="Y325">
        <f t="shared" si="105"/>
        <v>1.7585566398349904E-6</v>
      </c>
      <c r="Z325" s="22">
        <f t="shared" si="95"/>
        <v>1.7585566398349903</v>
      </c>
      <c r="AA325" s="22" t="e">
        <f t="shared" si="100"/>
        <v>#VALUE!</v>
      </c>
      <c r="AC325">
        <v>27.192399999999999</v>
      </c>
      <c r="AD325" s="31">
        <v>20</v>
      </c>
      <c r="AE325" s="32">
        <v>340</v>
      </c>
      <c r="AF325">
        <f t="shared" si="106"/>
        <v>12.34432950467869</v>
      </c>
      <c r="AH325" t="s">
        <v>557</v>
      </c>
      <c r="AI325" t="s">
        <v>561</v>
      </c>
      <c r="AJ325" t="s">
        <v>560</v>
      </c>
    </row>
    <row r="326" spans="1:39" hidden="1" x14ac:dyDescent="0.35">
      <c r="A326" s="2">
        <v>44772</v>
      </c>
      <c r="B326" t="s">
        <v>56</v>
      </c>
      <c r="C326" t="s">
        <v>551</v>
      </c>
      <c r="D326" t="s">
        <v>67</v>
      </c>
      <c r="E326" t="s">
        <v>46</v>
      </c>
      <c r="F326">
        <v>7</v>
      </c>
      <c r="G326" t="s">
        <v>30</v>
      </c>
      <c r="H326" t="s">
        <v>68</v>
      </c>
      <c r="I326" t="str">
        <f t="shared" si="102"/>
        <v>L6FthG6</v>
      </c>
      <c r="J326" t="s">
        <v>507</v>
      </c>
      <c r="L326" s="1">
        <v>0.60699999999999998</v>
      </c>
      <c r="M326">
        <v>8.2100000000000009</v>
      </c>
      <c r="N326" s="1">
        <f t="shared" si="107"/>
        <v>-0.82100000000000006</v>
      </c>
      <c r="O326" t="s">
        <v>170</v>
      </c>
      <c r="P326">
        <v>0.39800000000000002</v>
      </c>
      <c r="Q326" s="1">
        <f t="shared" si="94"/>
        <v>0.20899999999999996</v>
      </c>
      <c r="R326">
        <v>11.31</v>
      </c>
      <c r="S326" s="42">
        <f t="shared" ref="S326:S349" si="109">R326/-10</f>
        <v>-1.131</v>
      </c>
      <c r="T326" s="1">
        <f t="shared" ref="T326:T336" si="110">S326-N326</f>
        <v>-0.30999999999999994</v>
      </c>
      <c r="U326">
        <v>44.314999999999998</v>
      </c>
      <c r="V326" s="21">
        <f t="shared" si="103"/>
        <v>1541.5980916249998</v>
      </c>
      <c r="W326">
        <f t="shared" si="108"/>
        <v>0.5251256281407034</v>
      </c>
      <c r="X326">
        <f t="shared" si="104"/>
        <v>5.385065348301339E-5</v>
      </c>
      <c r="Y326">
        <f t="shared" si="105"/>
        <v>8.3016064642172606E-6</v>
      </c>
      <c r="Z326" s="22">
        <f t="shared" si="95"/>
        <v>8.3016064642172598</v>
      </c>
      <c r="AA326" s="22">
        <f t="shared" si="100"/>
        <v>26.779375691023425</v>
      </c>
      <c r="AC326">
        <v>27.192399999999999</v>
      </c>
      <c r="AD326" s="31">
        <v>40</v>
      </c>
      <c r="AE326" s="32">
        <v>295</v>
      </c>
      <c r="AF326">
        <f t="shared" si="106"/>
        <v>53.850653483013389</v>
      </c>
      <c r="AH326" t="s">
        <v>557</v>
      </c>
      <c r="AI326" t="s">
        <v>561</v>
      </c>
      <c r="AJ326" t="s">
        <v>560</v>
      </c>
    </row>
    <row r="327" spans="1:39" hidden="1" x14ac:dyDescent="0.35">
      <c r="A327" s="2">
        <v>44772</v>
      </c>
      <c r="B327" t="s">
        <v>56</v>
      </c>
      <c r="C327" t="s">
        <v>551</v>
      </c>
      <c r="D327" t="s">
        <v>77</v>
      </c>
      <c r="E327" t="s">
        <v>46</v>
      </c>
      <c r="F327">
        <v>12</v>
      </c>
      <c r="G327" t="s">
        <v>30</v>
      </c>
      <c r="H327" t="s">
        <v>93</v>
      </c>
      <c r="I327" t="str">
        <f t="shared" si="102"/>
        <v>M3FthH9</v>
      </c>
      <c r="J327" t="s">
        <v>516</v>
      </c>
      <c r="L327" s="1">
        <v>0.63100000000000001</v>
      </c>
      <c r="M327">
        <v>6.13</v>
      </c>
      <c r="N327" s="1">
        <f t="shared" si="107"/>
        <v>-0.61299999999999999</v>
      </c>
      <c r="O327" t="s">
        <v>197</v>
      </c>
      <c r="P327">
        <v>0.40600000000000003</v>
      </c>
      <c r="Q327" s="1">
        <f t="shared" si="94"/>
        <v>0.22499999999999998</v>
      </c>
      <c r="R327">
        <v>10.56</v>
      </c>
      <c r="S327" s="42">
        <f t="shared" si="109"/>
        <v>-1.056</v>
      </c>
      <c r="T327" s="1">
        <f t="shared" si="110"/>
        <v>-0.44300000000000006</v>
      </c>
      <c r="U327">
        <v>39.945</v>
      </c>
      <c r="V327" s="21">
        <f t="shared" si="103"/>
        <v>1252.5483746250002</v>
      </c>
      <c r="W327">
        <f t="shared" si="108"/>
        <v>0.55418719211822653</v>
      </c>
      <c r="X327">
        <f t="shared" si="104"/>
        <v>5.7542416191695682E-5</v>
      </c>
      <c r="Y327">
        <f t="shared" si="105"/>
        <v>7.2074659872903718E-6</v>
      </c>
      <c r="Z327" s="22">
        <f t="shared" si="95"/>
        <v>7.2074659872903721</v>
      </c>
      <c r="AA327" s="22">
        <f t="shared" si="100"/>
        <v>16.269674914876685</v>
      </c>
      <c r="AC327">
        <v>27.192399999999999</v>
      </c>
      <c r="AD327" s="31">
        <v>40.700000000000003</v>
      </c>
      <c r="AE327" s="32">
        <v>335</v>
      </c>
      <c r="AF327">
        <f t="shared" si="106"/>
        <v>57.542416191695679</v>
      </c>
      <c r="AH327" t="s">
        <v>557</v>
      </c>
      <c r="AI327" t="s">
        <v>561</v>
      </c>
      <c r="AJ327" t="s">
        <v>560</v>
      </c>
    </row>
    <row r="328" spans="1:39" hidden="1" x14ac:dyDescent="0.35">
      <c r="A328" s="2">
        <v>44772</v>
      </c>
      <c r="B328" t="s">
        <v>56</v>
      </c>
      <c r="C328" t="s">
        <v>551</v>
      </c>
      <c r="D328" t="s">
        <v>67</v>
      </c>
      <c r="E328" t="s">
        <v>46</v>
      </c>
      <c r="F328">
        <v>2</v>
      </c>
      <c r="G328" t="s">
        <v>30</v>
      </c>
      <c r="H328" t="s">
        <v>75</v>
      </c>
      <c r="I328" t="str">
        <f t="shared" si="102"/>
        <v>L6FthJ7</v>
      </c>
      <c r="J328" t="s">
        <v>508</v>
      </c>
      <c r="L328" s="1">
        <v>0.67700000000000005</v>
      </c>
      <c r="M328">
        <v>10.67</v>
      </c>
      <c r="N328" s="1">
        <f t="shared" si="107"/>
        <v>-1.0669999999999999</v>
      </c>
      <c r="O328" t="s">
        <v>170</v>
      </c>
      <c r="P328">
        <v>0.65500000000000003</v>
      </c>
      <c r="Q328" s="1">
        <f t="shared" si="94"/>
        <v>2.200000000000002E-2</v>
      </c>
      <c r="R328">
        <v>12.12</v>
      </c>
      <c r="S328" s="42">
        <f t="shared" si="109"/>
        <v>-1.212</v>
      </c>
      <c r="T328" s="1">
        <f t="shared" si="110"/>
        <v>-0.14500000000000002</v>
      </c>
      <c r="U328">
        <v>72.885000000000005</v>
      </c>
      <c r="V328" s="21">
        <f t="shared" si="103"/>
        <v>4170.0952316250005</v>
      </c>
      <c r="W328">
        <f t="shared" si="108"/>
        <v>3.3587786259542014E-2</v>
      </c>
      <c r="X328">
        <f t="shared" si="104"/>
        <v>1.8250561946119968E-6</v>
      </c>
      <c r="Y328">
        <f t="shared" si="105"/>
        <v>7.6106581345991568E-7</v>
      </c>
      <c r="Z328" s="22">
        <f t="shared" si="95"/>
        <v>0.76106581345991564</v>
      </c>
      <c r="AA328" s="22">
        <f t="shared" si="100"/>
        <v>5.2487297479994179</v>
      </c>
      <c r="AC328">
        <v>27.192399999999999</v>
      </c>
      <c r="AD328" s="34">
        <v>43.1</v>
      </c>
      <c r="AE328" s="35">
        <v>395</v>
      </c>
      <c r="AF328">
        <f t="shared" si="106"/>
        <v>1.8250561946119968</v>
      </c>
      <c r="AH328" t="s">
        <v>557</v>
      </c>
      <c r="AI328" t="s">
        <v>561</v>
      </c>
      <c r="AJ328" t="s">
        <v>560</v>
      </c>
    </row>
    <row r="329" spans="1:39" hidden="1" x14ac:dyDescent="0.35">
      <c r="A329" s="2">
        <v>44798</v>
      </c>
      <c r="B329" s="6" t="s">
        <v>56</v>
      </c>
      <c r="C329" s="6" t="s">
        <v>552</v>
      </c>
      <c r="D329" t="s">
        <v>67</v>
      </c>
      <c r="E329" t="s">
        <v>46</v>
      </c>
      <c r="F329">
        <v>3</v>
      </c>
      <c r="G329" t="s">
        <v>30</v>
      </c>
      <c r="H329" t="s">
        <v>68</v>
      </c>
      <c r="I329" t="str">
        <f t="shared" si="102"/>
        <v>L6FthG6</v>
      </c>
      <c r="J329" t="s">
        <v>507</v>
      </c>
      <c r="K329" t="s">
        <v>186</v>
      </c>
      <c r="L329" s="1">
        <v>0.61499999999999999</v>
      </c>
      <c r="M329">
        <v>5.07</v>
      </c>
      <c r="N329" s="1">
        <f t="shared" si="107"/>
        <v>-0.50700000000000001</v>
      </c>
      <c r="O329" t="s">
        <v>147</v>
      </c>
      <c r="P329">
        <v>0.432</v>
      </c>
      <c r="Q329" s="1">
        <f t="shared" si="94"/>
        <v>0.183</v>
      </c>
      <c r="R329">
        <v>5.58</v>
      </c>
      <c r="S329" s="42">
        <f t="shared" si="109"/>
        <v>-0.55800000000000005</v>
      </c>
      <c r="T329" s="1">
        <f t="shared" si="110"/>
        <v>-5.1000000000000045E-2</v>
      </c>
      <c r="U329">
        <v>44.314999999999998</v>
      </c>
      <c r="V329" s="21">
        <f t="shared" si="103"/>
        <v>1541.5980916249998</v>
      </c>
      <c r="W329">
        <f t="shared" si="108"/>
        <v>0.4236111111111111</v>
      </c>
      <c r="X329">
        <f t="shared" si="104"/>
        <v>4.1337457415076371E-5</v>
      </c>
      <c r="Y329">
        <f t="shared" si="105"/>
        <v>6.372574546371144E-6</v>
      </c>
      <c r="Z329" s="22">
        <f t="shared" si="95"/>
        <v>6.3725745463711441</v>
      </c>
      <c r="AA329" s="22">
        <f t="shared" si="100"/>
        <v>124.9524420857086</v>
      </c>
      <c r="AC329">
        <v>29.246200000000002</v>
      </c>
      <c r="AD329" s="31">
        <v>40</v>
      </c>
      <c r="AE329" s="32">
        <v>295</v>
      </c>
      <c r="AF329">
        <f t="shared" si="106"/>
        <v>41.337457415076372</v>
      </c>
      <c r="AH329" t="s">
        <v>557</v>
      </c>
      <c r="AI329" t="s">
        <v>561</v>
      </c>
      <c r="AJ329" t="s">
        <v>560</v>
      </c>
    </row>
    <row r="330" spans="1:39" hidden="1" x14ac:dyDescent="0.35">
      <c r="A330" s="2">
        <v>44798</v>
      </c>
      <c r="B330" s="6" t="s">
        <v>56</v>
      </c>
      <c r="C330" s="6" t="s">
        <v>552</v>
      </c>
      <c r="D330" t="s">
        <v>77</v>
      </c>
      <c r="E330" t="s">
        <v>46</v>
      </c>
      <c r="F330">
        <v>9</v>
      </c>
      <c r="G330" t="s">
        <v>30</v>
      </c>
      <c r="H330" t="s">
        <v>93</v>
      </c>
      <c r="I330" t="str">
        <f t="shared" si="102"/>
        <v>M3FthH9</v>
      </c>
      <c r="J330" t="s">
        <v>516</v>
      </c>
      <c r="K330" t="s">
        <v>229</v>
      </c>
      <c r="L330" s="1">
        <v>0.624</v>
      </c>
      <c r="M330">
        <v>4.9800000000000004</v>
      </c>
      <c r="N330" s="1">
        <f t="shared" si="107"/>
        <v>-0.49800000000000005</v>
      </c>
      <c r="O330" t="s">
        <v>112</v>
      </c>
      <c r="P330">
        <v>0.39500000000000002</v>
      </c>
      <c r="Q330" s="1">
        <f t="shared" si="94"/>
        <v>0.22899999999999998</v>
      </c>
      <c r="R330">
        <v>6.44</v>
      </c>
      <c r="S330" s="42">
        <f t="shared" si="109"/>
        <v>-0.64400000000000002</v>
      </c>
      <c r="T330" s="1">
        <f t="shared" si="110"/>
        <v>-0.14599999999999996</v>
      </c>
      <c r="U330">
        <v>39.945</v>
      </c>
      <c r="V330" s="21">
        <f t="shared" si="103"/>
        <v>1252.5483746250002</v>
      </c>
      <c r="W330">
        <f t="shared" si="108"/>
        <v>0.57974683544303796</v>
      </c>
      <c r="X330">
        <f t="shared" si="104"/>
        <v>6.0826582335752126E-5</v>
      </c>
      <c r="Y330">
        <f t="shared" si="105"/>
        <v>7.6188236838640069E-6</v>
      </c>
      <c r="Z330" s="22">
        <f t="shared" si="95"/>
        <v>7.6188236838640071</v>
      </c>
      <c r="AA330" s="22">
        <f t="shared" si="100"/>
        <v>52.183723862082253</v>
      </c>
      <c r="AC330">
        <v>29.246200000000002</v>
      </c>
      <c r="AD330" s="31">
        <v>40.700000000000003</v>
      </c>
      <c r="AE330" s="32">
        <v>335</v>
      </c>
      <c r="AF330">
        <f t="shared" si="106"/>
        <v>60.826582335752128</v>
      </c>
      <c r="AH330" t="s">
        <v>557</v>
      </c>
      <c r="AI330" t="s">
        <v>561</v>
      </c>
      <c r="AJ330" t="s">
        <v>560</v>
      </c>
    </row>
    <row r="331" spans="1:39" hidden="1" x14ac:dyDescent="0.35">
      <c r="A331" s="2">
        <v>44798</v>
      </c>
      <c r="B331" s="6" t="s">
        <v>56</v>
      </c>
      <c r="C331" s="6" t="s">
        <v>552</v>
      </c>
      <c r="D331" t="s">
        <v>57</v>
      </c>
      <c r="E331" t="s">
        <v>46</v>
      </c>
      <c r="F331">
        <v>5</v>
      </c>
      <c r="G331" t="s">
        <v>30</v>
      </c>
      <c r="H331" t="s">
        <v>62</v>
      </c>
      <c r="I331" t="str">
        <f t="shared" si="102"/>
        <v>L1FthF5</v>
      </c>
      <c r="J331" t="s">
        <v>500</v>
      </c>
      <c r="K331" t="s">
        <v>230</v>
      </c>
      <c r="L331" s="1">
        <v>0.68100000000000005</v>
      </c>
      <c r="M331">
        <v>6.23</v>
      </c>
      <c r="N331" s="1">
        <f t="shared" si="107"/>
        <v>-0.623</v>
      </c>
      <c r="O331" t="s">
        <v>231</v>
      </c>
      <c r="P331">
        <v>0.52100000000000002</v>
      </c>
      <c r="Q331" s="1">
        <f t="shared" si="94"/>
        <v>0.16000000000000003</v>
      </c>
      <c r="R331">
        <v>9.8800000000000008</v>
      </c>
      <c r="S331" s="42">
        <f t="shared" si="109"/>
        <v>-0.9880000000000001</v>
      </c>
      <c r="T331" s="1">
        <f t="shared" si="110"/>
        <v>-0.3650000000000001</v>
      </c>
      <c r="U331">
        <v>42.6</v>
      </c>
      <c r="V331" s="21">
        <f t="shared" si="103"/>
        <v>1424.5866000000003</v>
      </c>
      <c r="W331">
        <f t="shared" si="108"/>
        <v>0.30710172744721692</v>
      </c>
      <c r="X331">
        <f t="shared" si="104"/>
        <v>2.7822197081412844E-5</v>
      </c>
      <c r="Y331">
        <f t="shared" si="105"/>
        <v>3.9635129144739855E-6</v>
      </c>
      <c r="Z331" s="22">
        <f t="shared" si="95"/>
        <v>3.9635129144739856</v>
      </c>
      <c r="AA331" s="22">
        <f t="shared" si="100"/>
        <v>10.858939491709547</v>
      </c>
      <c r="AC331">
        <v>29.246200000000002</v>
      </c>
      <c r="AD331" s="31">
        <v>20</v>
      </c>
      <c r="AE331" s="32">
        <v>340</v>
      </c>
      <c r="AF331">
        <f t="shared" si="106"/>
        <v>27.822197081412845</v>
      </c>
      <c r="AH331" t="s">
        <v>557</v>
      </c>
      <c r="AI331" t="s">
        <v>561</v>
      </c>
      <c r="AJ331" t="s">
        <v>560</v>
      </c>
    </row>
    <row r="332" spans="1:39" hidden="1" x14ac:dyDescent="0.35">
      <c r="A332" s="2">
        <v>44798</v>
      </c>
      <c r="B332" s="6" t="s">
        <v>56</v>
      </c>
      <c r="C332" s="6" t="s">
        <v>552</v>
      </c>
      <c r="D332" t="s">
        <v>67</v>
      </c>
      <c r="E332" t="s">
        <v>46</v>
      </c>
      <c r="F332">
        <v>6</v>
      </c>
      <c r="G332" t="s">
        <v>30</v>
      </c>
      <c r="H332" t="s">
        <v>75</v>
      </c>
      <c r="I332" t="str">
        <f t="shared" si="102"/>
        <v>L6FthJ7</v>
      </c>
      <c r="J332" t="s">
        <v>508</v>
      </c>
      <c r="K332" t="s">
        <v>186</v>
      </c>
      <c r="L332" s="1">
        <v>0.66100000000000003</v>
      </c>
      <c r="M332">
        <v>4.78</v>
      </c>
      <c r="N332" s="1">
        <f t="shared" si="107"/>
        <v>-0.47800000000000004</v>
      </c>
      <c r="O332" t="s">
        <v>147</v>
      </c>
      <c r="P332">
        <v>0.67600000000000005</v>
      </c>
      <c r="Q332" s="1">
        <f t="shared" si="94"/>
        <v>-1.5000000000000013E-2</v>
      </c>
      <c r="R332">
        <v>3.87</v>
      </c>
      <c r="S332" s="42">
        <f t="shared" si="109"/>
        <v>-0.38700000000000001</v>
      </c>
      <c r="T332" s="1">
        <f t="shared" si="110"/>
        <v>9.1000000000000025E-2</v>
      </c>
      <c r="U332">
        <v>72.885000000000005</v>
      </c>
      <c r="V332" s="21">
        <f t="shared" si="103"/>
        <v>4170.0952316250005</v>
      </c>
      <c r="W332">
        <f>(P332-L332)/L332</f>
        <v>2.2692889561270822E-2</v>
      </c>
      <c r="X332">
        <f t="shared" si="104"/>
        <v>1.1262824183007266E-6</v>
      </c>
      <c r="Y332">
        <f t="shared" si="105"/>
        <v>4.6967049420189347E-7</v>
      </c>
      <c r="Z332" s="22">
        <f t="shared" si="95"/>
        <v>0.46967049420189344</v>
      </c>
      <c r="AA332" s="22">
        <f t="shared" si="100"/>
        <v>5.1612142219988275</v>
      </c>
      <c r="AC332">
        <v>29.246200000000002</v>
      </c>
      <c r="AD332" s="34">
        <v>43.1</v>
      </c>
      <c r="AE332" s="35">
        <v>395</v>
      </c>
      <c r="AF332">
        <f t="shared" si="106"/>
        <v>1.1262824183007267</v>
      </c>
      <c r="AH332" t="s">
        <v>557</v>
      </c>
      <c r="AI332" t="s">
        <v>561</v>
      </c>
      <c r="AJ332" t="s">
        <v>560</v>
      </c>
    </row>
    <row r="333" spans="1:39" hidden="1" x14ac:dyDescent="0.35">
      <c r="A333" s="2">
        <v>44762</v>
      </c>
      <c r="B333" t="s">
        <v>18</v>
      </c>
      <c r="C333" t="s">
        <v>549</v>
      </c>
      <c r="D333" t="s">
        <v>20</v>
      </c>
      <c r="E333" t="s">
        <v>21</v>
      </c>
      <c r="F333">
        <v>3</v>
      </c>
      <c r="G333" t="s">
        <v>25</v>
      </c>
      <c r="H333" t="s">
        <v>31</v>
      </c>
      <c r="I333" t="str">
        <f t="shared" si="102"/>
        <v>K6SguA8</v>
      </c>
      <c r="J333" t="s">
        <v>431</v>
      </c>
      <c r="K333" t="s">
        <v>153</v>
      </c>
      <c r="L333" s="1">
        <v>0.61199999999999999</v>
      </c>
      <c r="M333">
        <v>9.68</v>
      </c>
      <c r="N333" s="1">
        <f t="shared" si="107"/>
        <v>-0.96799999999999997</v>
      </c>
      <c r="O333" t="s">
        <v>183</v>
      </c>
      <c r="P333">
        <v>0.438</v>
      </c>
      <c r="Q333" s="1">
        <f t="shared" si="94"/>
        <v>0.17399999999999999</v>
      </c>
      <c r="R333">
        <v>24.04</v>
      </c>
      <c r="S333" s="42">
        <f t="shared" si="109"/>
        <v>-2.4039999999999999</v>
      </c>
      <c r="T333" s="1">
        <f t="shared" si="110"/>
        <v>-1.4359999999999999</v>
      </c>
      <c r="U333">
        <v>50.055</v>
      </c>
      <c r="V333" s="21">
        <f t="shared" si="103"/>
        <v>1966.819874625</v>
      </c>
      <c r="W333">
        <f t="shared" ref="W333:W342" si="111">(L333-P333)/P333</f>
        <v>0.39726027397260272</v>
      </c>
      <c r="X333">
        <f t="shared" si="104"/>
        <v>3.8195170761743087E-5</v>
      </c>
      <c r="Y333">
        <f t="shared" si="105"/>
        <v>7.5123020968892008E-6</v>
      </c>
      <c r="Z333" s="22">
        <f t="shared" si="95"/>
        <v>7.5123020968892007</v>
      </c>
      <c r="AA333" s="22">
        <f t="shared" si="100"/>
        <v>5.2314081454660171</v>
      </c>
      <c r="AB333" s="22">
        <f>AA333/54.13582</f>
        <v>9.6634874016243155E-2</v>
      </c>
      <c r="AC333">
        <v>34.903799999999997</v>
      </c>
      <c r="AD333" s="31">
        <v>34.5</v>
      </c>
      <c r="AE333" s="32">
        <v>430</v>
      </c>
      <c r="AF333">
        <f t="shared" si="106"/>
        <v>38.195170761743086</v>
      </c>
      <c r="AG333">
        <v>11.020894580054243</v>
      </c>
      <c r="AH333" t="s">
        <v>557</v>
      </c>
      <c r="AI333" t="s">
        <v>558</v>
      </c>
      <c r="AJ333" t="s">
        <v>562</v>
      </c>
      <c r="AK333">
        <v>0.38773728517693062</v>
      </c>
      <c r="AL333">
        <v>2.5749999999999997</v>
      </c>
      <c r="AM333">
        <v>1486.8125</v>
      </c>
    </row>
    <row r="334" spans="1:39" hidden="1" x14ac:dyDescent="0.35">
      <c r="A334" s="2">
        <v>44763</v>
      </c>
      <c r="B334" t="s">
        <v>18</v>
      </c>
      <c r="C334" t="s">
        <v>549</v>
      </c>
      <c r="D334" t="s">
        <v>45</v>
      </c>
      <c r="E334" t="s">
        <v>46</v>
      </c>
      <c r="F334">
        <v>3</v>
      </c>
      <c r="G334" t="s">
        <v>94</v>
      </c>
      <c r="H334" t="s">
        <v>93</v>
      </c>
      <c r="I334" t="str">
        <f t="shared" si="102"/>
        <v>L4AguH9</v>
      </c>
      <c r="J334" t="s">
        <v>410</v>
      </c>
      <c r="K334" t="s">
        <v>190</v>
      </c>
      <c r="L334" s="1">
        <v>0.65900000000000003</v>
      </c>
      <c r="M334">
        <v>3.71</v>
      </c>
      <c r="N334" s="1">
        <f t="shared" si="107"/>
        <v>-0.371</v>
      </c>
      <c r="O334" t="s">
        <v>163</v>
      </c>
      <c r="P334">
        <v>0.50800000000000001</v>
      </c>
      <c r="Q334" s="1">
        <f t="shared" si="94"/>
        <v>0.15100000000000002</v>
      </c>
      <c r="R334">
        <v>22.81</v>
      </c>
      <c r="S334" s="42">
        <f t="shared" si="109"/>
        <v>-2.2809999999999997</v>
      </c>
      <c r="T334" s="1">
        <f t="shared" si="110"/>
        <v>-1.9099999999999997</v>
      </c>
      <c r="U334">
        <v>90.2</v>
      </c>
      <c r="V334" s="21">
        <f t="shared" si="103"/>
        <v>6386.791400000001</v>
      </c>
      <c r="W334">
        <f t="shared" si="111"/>
        <v>0.297244094488189</v>
      </c>
      <c r="X334">
        <f t="shared" si="104"/>
        <v>2.6726947076716277E-5</v>
      </c>
      <c r="Y334">
        <f t="shared" si="105"/>
        <v>1.7069943573782671E-5</v>
      </c>
      <c r="Z334" s="22">
        <f t="shared" si="95"/>
        <v>17.06994357378267</v>
      </c>
      <c r="AA334" s="22">
        <f t="shared" si="100"/>
        <v>8.9371432323469495</v>
      </c>
      <c r="AB334" s="22">
        <f>AA334/40.683703</f>
        <v>0.21967379007626098</v>
      </c>
      <c r="AC334">
        <v>31.981100000000001</v>
      </c>
      <c r="AD334" s="31">
        <v>58</v>
      </c>
      <c r="AE334" s="32">
        <v>684</v>
      </c>
      <c r="AF334">
        <f t="shared" si="106"/>
        <v>26.726947076716279</v>
      </c>
      <c r="AG334">
        <v>7.12949535755667</v>
      </c>
      <c r="AH334" t="s">
        <v>557</v>
      </c>
      <c r="AI334" t="s">
        <v>561</v>
      </c>
      <c r="AJ334" t="s">
        <v>560</v>
      </c>
      <c r="AK334" s="53">
        <v>0.41316276787735068</v>
      </c>
      <c r="AL334" s="53">
        <v>2.36</v>
      </c>
      <c r="AM334" s="53">
        <v>1352.8999999999999</v>
      </c>
    </row>
    <row r="335" spans="1:39" hidden="1" x14ac:dyDescent="0.35">
      <c r="A335" s="2">
        <v>44763</v>
      </c>
      <c r="B335" t="s">
        <v>18</v>
      </c>
      <c r="C335" t="s">
        <v>549</v>
      </c>
      <c r="D335" t="s">
        <v>86</v>
      </c>
      <c r="E335" t="s">
        <v>46</v>
      </c>
      <c r="F335">
        <v>5</v>
      </c>
      <c r="G335" t="s">
        <v>94</v>
      </c>
      <c r="H335" t="s">
        <v>82</v>
      </c>
      <c r="I335" t="str">
        <f t="shared" si="102"/>
        <v>K5AguH7</v>
      </c>
      <c r="J335" t="s">
        <v>395</v>
      </c>
      <c r="K335" t="s">
        <v>186</v>
      </c>
      <c r="L335" s="1">
        <v>0.86099999999999999</v>
      </c>
      <c r="M335">
        <v>4.72</v>
      </c>
      <c r="N335" s="1">
        <f t="shared" si="107"/>
        <v>-0.47199999999999998</v>
      </c>
      <c r="O335" t="s">
        <v>187</v>
      </c>
      <c r="P335">
        <v>0.67100000000000004</v>
      </c>
      <c r="Q335" s="1">
        <f t="shared" si="94"/>
        <v>0.18999999999999995</v>
      </c>
      <c r="R335">
        <v>30.35</v>
      </c>
      <c r="S335" s="42">
        <f t="shared" si="109"/>
        <v>-3.0350000000000001</v>
      </c>
      <c r="T335" s="1">
        <f t="shared" si="110"/>
        <v>-2.5630000000000002</v>
      </c>
      <c r="U335">
        <v>81</v>
      </c>
      <c r="V335" s="21">
        <f t="shared" si="103"/>
        <v>5150.3850000000002</v>
      </c>
      <c r="W335">
        <f t="shared" si="111"/>
        <v>0.28315946348733223</v>
      </c>
      <c r="X335">
        <f t="shared" si="104"/>
        <v>2.5176608223425662E-5</v>
      </c>
      <c r="Y335">
        <f t="shared" si="105"/>
        <v>1.296692253448082E-5</v>
      </c>
      <c r="Z335" s="22">
        <f t="shared" si="95"/>
        <v>12.966922534480821</v>
      </c>
      <c r="AA335" s="22">
        <f t="shared" si="100"/>
        <v>5.0592752768165505</v>
      </c>
      <c r="AB335" s="22">
        <f>AA335/40.683703</f>
        <v>0.12435631232527064</v>
      </c>
      <c r="AC335">
        <v>31.981100000000001</v>
      </c>
      <c r="AD335" s="37">
        <v>73.400000000000006</v>
      </c>
      <c r="AE335" s="39">
        <v>670</v>
      </c>
      <c r="AF335">
        <f t="shared" si="106"/>
        <v>25.176608223425664</v>
      </c>
      <c r="AG335">
        <v>9.9720095924155352</v>
      </c>
      <c r="AH335" t="s">
        <v>557</v>
      </c>
      <c r="AI335" t="s">
        <v>561</v>
      </c>
      <c r="AJ335" t="s">
        <v>560</v>
      </c>
      <c r="AK335" s="53">
        <v>0.41316276787735068</v>
      </c>
      <c r="AL335" s="53">
        <v>2.36</v>
      </c>
      <c r="AM335" s="53">
        <v>1352.8999999999999</v>
      </c>
    </row>
    <row r="336" spans="1:39" hidden="1" x14ac:dyDescent="0.35">
      <c r="A336" s="2">
        <v>44763</v>
      </c>
      <c r="B336" t="s">
        <v>18</v>
      </c>
      <c r="C336" t="s">
        <v>549</v>
      </c>
      <c r="D336" t="s">
        <v>45</v>
      </c>
      <c r="E336" t="s">
        <v>46</v>
      </c>
      <c r="F336">
        <v>7</v>
      </c>
      <c r="G336" t="s">
        <v>39</v>
      </c>
      <c r="H336" t="s">
        <v>40</v>
      </c>
      <c r="I336" t="str">
        <f t="shared" si="102"/>
        <v>L4BbrG4</v>
      </c>
      <c r="J336" t="s">
        <v>492</v>
      </c>
      <c r="K336" t="s">
        <v>190</v>
      </c>
      <c r="L336" s="1">
        <v>0.66800000000000004</v>
      </c>
      <c r="M336">
        <v>20.87</v>
      </c>
      <c r="N336" s="1">
        <f t="shared" si="107"/>
        <v>-2.0870000000000002</v>
      </c>
      <c r="O336" t="s">
        <v>163</v>
      </c>
      <c r="P336">
        <v>0.51900000000000002</v>
      </c>
      <c r="Q336" s="1">
        <f t="shared" si="94"/>
        <v>0.14900000000000002</v>
      </c>
      <c r="R336">
        <v>27.75</v>
      </c>
      <c r="S336" s="42">
        <f t="shared" si="109"/>
        <v>-2.7749999999999999</v>
      </c>
      <c r="T336" s="1">
        <f t="shared" si="110"/>
        <v>-0.68799999999999972</v>
      </c>
      <c r="U336">
        <v>51</v>
      </c>
      <c r="V336" s="21">
        <f t="shared" si="103"/>
        <v>2041.7850000000001</v>
      </c>
      <c r="W336">
        <f t="shared" si="111"/>
        <v>0.28709055876685935</v>
      </c>
      <c r="X336">
        <f t="shared" si="104"/>
        <v>2.5607562436913273E-5</v>
      </c>
      <c r="Y336">
        <f t="shared" si="105"/>
        <v>5.2285136870252968E-6</v>
      </c>
      <c r="Z336" s="22">
        <f t="shared" si="95"/>
        <v>5.2285136870252966</v>
      </c>
      <c r="AA336" s="22">
        <f t="shared" si="100"/>
        <v>7.599583847420492</v>
      </c>
      <c r="AB336" s="22">
        <f>AA336/81.463512</f>
        <v>9.328819321490206E-2</v>
      </c>
      <c r="AC336">
        <v>31.981100000000001</v>
      </c>
      <c r="AD336" s="31">
        <v>32.1</v>
      </c>
      <c r="AE336" s="32">
        <v>370</v>
      </c>
      <c r="AF336">
        <f t="shared" si="106"/>
        <v>25.607562436913273</v>
      </c>
      <c r="AG336">
        <v>7.12949535755667</v>
      </c>
      <c r="AH336" t="s">
        <v>559</v>
      </c>
      <c r="AI336" t="s">
        <v>558</v>
      </c>
      <c r="AJ336" t="s">
        <v>560</v>
      </c>
      <c r="AK336" s="53">
        <v>0.41316276787735068</v>
      </c>
      <c r="AL336" s="53">
        <v>2.36</v>
      </c>
      <c r="AM336" s="53">
        <v>1352.8999999999999</v>
      </c>
    </row>
    <row r="337" spans="1:39" hidden="1" x14ac:dyDescent="0.35">
      <c r="A337" s="2">
        <v>44763</v>
      </c>
      <c r="B337" t="s">
        <v>18</v>
      </c>
      <c r="C337" t="s">
        <v>549</v>
      </c>
      <c r="D337" t="s">
        <v>109</v>
      </c>
      <c r="E337" t="s">
        <v>21</v>
      </c>
      <c r="F337">
        <v>10</v>
      </c>
      <c r="G337" t="s">
        <v>39</v>
      </c>
      <c r="H337" t="s">
        <v>113</v>
      </c>
      <c r="I337" t="str">
        <f t="shared" si="102"/>
        <v>L3BbrA10</v>
      </c>
      <c r="J337" t="s">
        <v>440</v>
      </c>
      <c r="K337" t="s">
        <v>188</v>
      </c>
      <c r="L337" s="1">
        <v>0.64400000000000002</v>
      </c>
      <c r="N337" s="1" t="s">
        <v>103</v>
      </c>
      <c r="O337" t="s">
        <v>189</v>
      </c>
      <c r="P337">
        <v>0.47899999999999998</v>
      </c>
      <c r="Q337" s="1">
        <f t="shared" si="94"/>
        <v>0.16500000000000004</v>
      </c>
      <c r="R337">
        <v>18.95</v>
      </c>
      <c r="S337" s="42">
        <f t="shared" si="109"/>
        <v>-1.895</v>
      </c>
      <c r="T337" s="1" t="s">
        <v>103</v>
      </c>
      <c r="U337">
        <v>96.25</v>
      </c>
      <c r="V337" s="21">
        <f t="shared" si="103"/>
        <v>7272.2890625</v>
      </c>
      <c r="W337">
        <f t="shared" si="111"/>
        <v>0.34446764091858045</v>
      </c>
      <c r="X337">
        <f t="shared" si="104"/>
        <v>3.2046210398210787E-5</v>
      </c>
      <c r="Y337">
        <f t="shared" si="105"/>
        <v>2.3304930537348208E-5</v>
      </c>
      <c r="Z337" s="22">
        <f t="shared" si="95"/>
        <v>23.304930537348209</v>
      </c>
      <c r="AA337" s="22" t="s">
        <v>50</v>
      </c>
      <c r="AC337">
        <v>31.981100000000001</v>
      </c>
      <c r="AD337" s="31">
        <v>87.4</v>
      </c>
      <c r="AE337" s="32">
        <v>678</v>
      </c>
      <c r="AF337">
        <f t="shared" si="106"/>
        <v>32.046210398210789</v>
      </c>
      <c r="AG337">
        <v>12.389091192032369</v>
      </c>
      <c r="AH337" t="s">
        <v>559</v>
      </c>
      <c r="AI337" t="s">
        <v>558</v>
      </c>
      <c r="AJ337" t="s">
        <v>560</v>
      </c>
      <c r="AK337" s="53">
        <v>0.41316276787735068</v>
      </c>
      <c r="AL337" s="53">
        <v>2.36</v>
      </c>
      <c r="AM337" s="53">
        <v>1352.8999999999999</v>
      </c>
    </row>
    <row r="338" spans="1:39" hidden="1" x14ac:dyDescent="0.35">
      <c r="A338" s="2">
        <v>44763</v>
      </c>
      <c r="B338" t="s">
        <v>18</v>
      </c>
      <c r="C338" t="s">
        <v>549</v>
      </c>
      <c r="D338" t="s">
        <v>45</v>
      </c>
      <c r="E338" t="s">
        <v>46</v>
      </c>
      <c r="F338">
        <v>8</v>
      </c>
      <c r="G338" t="s">
        <v>28</v>
      </c>
      <c r="H338" t="s">
        <v>47</v>
      </c>
      <c r="I338" t="str">
        <f t="shared" si="102"/>
        <v>L4DtoA1</v>
      </c>
      <c r="J338" t="s">
        <v>433</v>
      </c>
      <c r="K338" t="s">
        <v>190</v>
      </c>
      <c r="L338" s="1">
        <v>1.1020000000000001</v>
      </c>
      <c r="M338">
        <v>20.149999999999999</v>
      </c>
      <c r="N338" s="1">
        <f t="shared" ref="N338:N349" si="112">M338/-10</f>
        <v>-2.0149999999999997</v>
      </c>
      <c r="O338" t="s">
        <v>163</v>
      </c>
      <c r="P338">
        <v>0.98799999999999999</v>
      </c>
      <c r="Q338" s="1">
        <f t="shared" si="94"/>
        <v>0.1140000000000001</v>
      </c>
      <c r="R338">
        <v>27.26</v>
      </c>
      <c r="S338" s="42">
        <f t="shared" si="109"/>
        <v>-2.726</v>
      </c>
      <c r="T338" s="1">
        <f t="shared" ref="T338:T349" si="113">S338-N338</f>
        <v>-0.7110000000000003</v>
      </c>
      <c r="U338">
        <v>52.65</v>
      </c>
      <c r="V338" s="21">
        <f t="shared" si="103"/>
        <v>2176.0376624999999</v>
      </c>
      <c r="W338">
        <f t="shared" si="111"/>
        <v>0.11538461538461549</v>
      </c>
      <c r="X338">
        <f t="shared" si="104"/>
        <v>8.337791575108668E-6</v>
      </c>
      <c r="Y338">
        <f t="shared" si="105"/>
        <v>1.8143348489511658E-6</v>
      </c>
      <c r="Z338" s="22">
        <f t="shared" si="95"/>
        <v>1.8143348489511659</v>
      </c>
      <c r="AA338" s="22">
        <f t="shared" ref="AA338:AA349" si="114">Z338/ABS(T338)</f>
        <v>2.5518071011971379</v>
      </c>
      <c r="AB338" s="22">
        <f>AA338/117.339</f>
        <v>2.1747305680099013E-2</v>
      </c>
      <c r="AC338">
        <v>31.981100000000001</v>
      </c>
      <c r="AD338" s="31">
        <v>33.200000000000003</v>
      </c>
      <c r="AE338" s="32">
        <v>460</v>
      </c>
      <c r="AF338">
        <f t="shared" si="106"/>
        <v>8.3377915751086675</v>
      </c>
      <c r="AG338">
        <v>7.12949535755667</v>
      </c>
      <c r="AH338" t="s">
        <v>559</v>
      </c>
      <c r="AI338" t="s">
        <v>561</v>
      </c>
      <c r="AJ338" t="s">
        <v>560</v>
      </c>
      <c r="AK338" s="53">
        <v>0.41316276787735068</v>
      </c>
      <c r="AL338" s="53">
        <v>2.36</v>
      </c>
      <c r="AM338" s="53">
        <v>1352.8999999999999</v>
      </c>
    </row>
    <row r="339" spans="1:39" hidden="1" x14ac:dyDescent="0.35">
      <c r="A339" s="2">
        <v>44763</v>
      </c>
      <c r="B339" t="s">
        <v>18</v>
      </c>
      <c r="C339" t="s">
        <v>549</v>
      </c>
      <c r="D339" t="s">
        <v>109</v>
      </c>
      <c r="E339" t="s">
        <v>21</v>
      </c>
      <c r="F339">
        <v>9</v>
      </c>
      <c r="G339" t="s">
        <v>28</v>
      </c>
      <c r="H339" t="s">
        <v>90</v>
      </c>
      <c r="I339" t="str">
        <f t="shared" si="102"/>
        <v>L3DtoA4</v>
      </c>
      <c r="J339" t="s">
        <v>443</v>
      </c>
      <c r="K339" t="s">
        <v>188</v>
      </c>
      <c r="L339" s="1">
        <v>0.95899999999999996</v>
      </c>
      <c r="M339">
        <v>8.27</v>
      </c>
      <c r="N339" s="1">
        <f t="shared" si="112"/>
        <v>-0.82699999999999996</v>
      </c>
      <c r="O339" t="s">
        <v>189</v>
      </c>
      <c r="P339">
        <v>0.78700000000000003</v>
      </c>
      <c r="Q339" s="1">
        <f t="shared" si="94"/>
        <v>0.17199999999999993</v>
      </c>
      <c r="R339">
        <v>25.41</v>
      </c>
      <c r="S339" s="42">
        <f t="shared" si="109"/>
        <v>-2.5409999999999999</v>
      </c>
      <c r="T339" s="1">
        <f t="shared" si="113"/>
        <v>-1.714</v>
      </c>
      <c r="U339">
        <v>53.3</v>
      </c>
      <c r="V339" s="21">
        <f t="shared" si="103"/>
        <v>2230.0986499999999</v>
      </c>
      <c r="W339">
        <f t="shared" si="111"/>
        <v>0.21855146124523497</v>
      </c>
      <c r="X339">
        <f t="shared" si="104"/>
        <v>1.8303644998638017E-5</v>
      </c>
      <c r="Y339">
        <f t="shared" si="105"/>
        <v>4.0818934001541892E-6</v>
      </c>
      <c r="Z339" s="22">
        <f t="shared" si="95"/>
        <v>4.0818934001541889</v>
      </c>
      <c r="AA339" s="22">
        <f t="shared" si="114"/>
        <v>2.3815014003233306</v>
      </c>
      <c r="AB339" s="22">
        <f>AA339/277.501</f>
        <v>8.5819561022242464E-3</v>
      </c>
      <c r="AC339">
        <v>31.981100000000001</v>
      </c>
      <c r="AD339" s="31">
        <v>75.900000000000006</v>
      </c>
      <c r="AE339" s="32">
        <v>610</v>
      </c>
      <c r="AF339">
        <f t="shared" si="106"/>
        <v>18.303644998638017</v>
      </c>
      <c r="AG339">
        <v>12.389091192032369</v>
      </c>
      <c r="AH339" t="s">
        <v>559</v>
      </c>
      <c r="AI339" t="s">
        <v>561</v>
      </c>
      <c r="AJ339" t="s">
        <v>560</v>
      </c>
      <c r="AK339" s="53">
        <v>0.41316276787735068</v>
      </c>
      <c r="AL339" s="53">
        <v>2.36</v>
      </c>
      <c r="AM339" s="53">
        <v>1352.8999999999999</v>
      </c>
    </row>
    <row r="340" spans="1:39" hidden="1" x14ac:dyDescent="0.35">
      <c r="A340" s="2">
        <v>44763</v>
      </c>
      <c r="B340" t="s">
        <v>18</v>
      </c>
      <c r="C340" t="s">
        <v>549</v>
      </c>
      <c r="D340" t="s">
        <v>45</v>
      </c>
      <c r="E340" t="s">
        <v>46</v>
      </c>
      <c r="F340">
        <v>2</v>
      </c>
      <c r="G340" t="s">
        <v>22</v>
      </c>
      <c r="H340" t="s">
        <v>55</v>
      </c>
      <c r="I340" t="str">
        <f t="shared" si="102"/>
        <v>L4FsaI1</v>
      </c>
      <c r="J340" t="s">
        <v>435</v>
      </c>
      <c r="K340" t="s">
        <v>190</v>
      </c>
      <c r="L340" s="1">
        <v>0.79500000000000004</v>
      </c>
      <c r="M340">
        <v>18.86</v>
      </c>
      <c r="N340" s="1">
        <f t="shared" si="112"/>
        <v>-1.8859999999999999</v>
      </c>
      <c r="O340" t="s">
        <v>163</v>
      </c>
      <c r="P340">
        <v>0.63200000000000001</v>
      </c>
      <c r="Q340" s="1">
        <f t="shared" si="94"/>
        <v>0.16300000000000003</v>
      </c>
      <c r="R340">
        <v>28.91</v>
      </c>
      <c r="S340" s="42">
        <f t="shared" si="109"/>
        <v>-2.891</v>
      </c>
      <c r="T340" s="1">
        <f t="shared" si="113"/>
        <v>-1.0050000000000001</v>
      </c>
      <c r="U340">
        <v>36.4</v>
      </c>
      <c r="V340" s="21">
        <f t="shared" si="103"/>
        <v>1040.0935999999999</v>
      </c>
      <c r="W340">
        <f t="shared" si="111"/>
        <v>0.25791139240506333</v>
      </c>
      <c r="X340">
        <f t="shared" si="104"/>
        <v>2.2442290465705378E-5</v>
      </c>
      <c r="Y340">
        <f t="shared" si="105"/>
        <v>2.3342082682721182E-6</v>
      </c>
      <c r="Z340" s="22">
        <f t="shared" si="95"/>
        <v>2.3342082682721181</v>
      </c>
      <c r="AA340" s="22">
        <f t="shared" si="114"/>
        <v>2.3225952918130526</v>
      </c>
      <c r="AB340" s="22">
        <f>AA340/3.73178</f>
        <v>0.62238269453532968</v>
      </c>
      <c r="AC340">
        <v>31.981100000000001</v>
      </c>
      <c r="AD340" s="31">
        <v>20.3</v>
      </c>
      <c r="AE340" s="32">
        <v>310</v>
      </c>
      <c r="AF340">
        <f t="shared" si="106"/>
        <v>22.44229046570538</v>
      </c>
      <c r="AG340">
        <v>7.12949535755667</v>
      </c>
      <c r="AH340" t="s">
        <v>557</v>
      </c>
      <c r="AI340" t="s">
        <v>558</v>
      </c>
      <c r="AJ340" t="s">
        <v>562</v>
      </c>
      <c r="AK340" s="53">
        <v>0.41316276787735068</v>
      </c>
      <c r="AL340" s="53">
        <v>2.36</v>
      </c>
      <c r="AM340" s="53">
        <v>1352.8999999999999</v>
      </c>
    </row>
    <row r="341" spans="1:39" hidden="1" x14ac:dyDescent="0.35">
      <c r="A341" s="2">
        <v>44763</v>
      </c>
      <c r="B341" t="s">
        <v>18</v>
      </c>
      <c r="C341" t="s">
        <v>549</v>
      </c>
      <c r="D341" t="s">
        <v>45</v>
      </c>
      <c r="E341" t="s">
        <v>46</v>
      </c>
      <c r="F341">
        <v>4</v>
      </c>
      <c r="G341" t="s">
        <v>22</v>
      </c>
      <c r="H341" t="s">
        <v>44</v>
      </c>
      <c r="I341" t="str">
        <f t="shared" si="102"/>
        <v>L4FsaD10</v>
      </c>
      <c r="J341" t="s">
        <v>434</v>
      </c>
      <c r="K341" t="s">
        <v>190</v>
      </c>
      <c r="L341" s="1">
        <v>0.76400000000000001</v>
      </c>
      <c r="M341">
        <v>21.56</v>
      </c>
      <c r="N341" s="1">
        <f t="shared" si="112"/>
        <v>-2.1559999999999997</v>
      </c>
      <c r="O341" t="s">
        <v>163</v>
      </c>
      <c r="P341">
        <v>0.70799999999999996</v>
      </c>
      <c r="Q341" s="1">
        <f t="shared" si="94"/>
        <v>5.600000000000005E-2</v>
      </c>
      <c r="R341">
        <v>39.729999999999997</v>
      </c>
      <c r="S341" s="42">
        <f t="shared" si="109"/>
        <v>-3.9729999999999999</v>
      </c>
      <c r="T341" s="1">
        <f t="shared" si="113"/>
        <v>-1.8170000000000002</v>
      </c>
      <c r="U341">
        <v>28.85</v>
      </c>
      <c r="V341" s="21">
        <f t="shared" si="103"/>
        <v>653.37316250000015</v>
      </c>
      <c r="W341">
        <f t="shared" si="111"/>
        <v>7.9096045197740189E-2</v>
      </c>
      <c r="X341">
        <f t="shared" si="104"/>
        <v>5.2381204700635823E-6</v>
      </c>
      <c r="Y341">
        <f t="shared" si="105"/>
        <v>3.4224473370814299E-7</v>
      </c>
      <c r="Z341" s="22">
        <f t="shared" si="95"/>
        <v>0.34224473370814301</v>
      </c>
      <c r="AA341" s="22">
        <f t="shared" si="114"/>
        <v>0.18835703561262684</v>
      </c>
      <c r="AB341" s="22">
        <f>AA341/3.73178</f>
        <v>5.0473778093195969E-2</v>
      </c>
      <c r="AC341">
        <v>31.981100000000001</v>
      </c>
      <c r="AD341" s="31">
        <v>13.9</v>
      </c>
      <c r="AE341" s="32">
        <v>342</v>
      </c>
      <c r="AF341">
        <f t="shared" si="106"/>
        <v>5.2381204700635822</v>
      </c>
      <c r="AG341">
        <v>7.12949535755667</v>
      </c>
      <c r="AH341" t="s">
        <v>557</v>
      </c>
      <c r="AI341" t="s">
        <v>558</v>
      </c>
      <c r="AJ341" t="s">
        <v>562</v>
      </c>
      <c r="AK341" s="53">
        <v>0.41316276787735068</v>
      </c>
      <c r="AL341" s="53">
        <v>2.36</v>
      </c>
      <c r="AM341" s="53">
        <v>1352.8999999999999</v>
      </c>
    </row>
    <row r="342" spans="1:39" hidden="1" x14ac:dyDescent="0.35">
      <c r="A342" s="2">
        <v>44763</v>
      </c>
      <c r="B342" t="s">
        <v>18</v>
      </c>
      <c r="C342" t="s">
        <v>549</v>
      </c>
      <c r="D342" t="s">
        <v>109</v>
      </c>
      <c r="E342" t="s">
        <v>21</v>
      </c>
      <c r="F342">
        <v>11</v>
      </c>
      <c r="G342" t="s">
        <v>22</v>
      </c>
      <c r="H342" t="s">
        <v>110</v>
      </c>
      <c r="I342" t="str">
        <f t="shared" si="102"/>
        <v>L3FsaA7</v>
      </c>
      <c r="J342" t="s">
        <v>444</v>
      </c>
      <c r="K342" t="s">
        <v>188</v>
      </c>
      <c r="L342" s="1">
        <v>0.71699999999999997</v>
      </c>
      <c r="M342">
        <v>14.95</v>
      </c>
      <c r="N342" s="1">
        <f t="shared" si="112"/>
        <v>-1.4949999999999999</v>
      </c>
      <c r="O342" t="s">
        <v>189</v>
      </c>
      <c r="P342">
        <v>0.70499999999999996</v>
      </c>
      <c r="Q342" s="1">
        <f t="shared" si="94"/>
        <v>1.2000000000000011E-2</v>
      </c>
      <c r="R342">
        <v>27.54</v>
      </c>
      <c r="S342" s="42">
        <f t="shared" si="109"/>
        <v>-2.754</v>
      </c>
      <c r="T342" s="1">
        <f t="shared" si="113"/>
        <v>-1.2590000000000001</v>
      </c>
      <c r="U342">
        <v>39.75</v>
      </c>
      <c r="V342" s="21">
        <f t="shared" si="103"/>
        <v>1240.3490624999999</v>
      </c>
      <c r="W342">
        <f t="shared" si="111"/>
        <v>1.7021276595744698E-2</v>
      </c>
      <c r="X342">
        <f t="shared" si="104"/>
        <v>7.9049344367652482E-7</v>
      </c>
      <c r="Y342">
        <f t="shared" si="105"/>
        <v>9.8048780177657408E-8</v>
      </c>
      <c r="Z342" s="22">
        <f t="shared" si="95"/>
        <v>9.8048780177657405E-2</v>
      </c>
      <c r="AA342" s="22">
        <f t="shared" si="114"/>
        <v>7.7878300379394277E-2</v>
      </c>
      <c r="AB342" s="22">
        <f>AA342/79.1318</f>
        <v>9.8415934402344284E-4</v>
      </c>
      <c r="AC342">
        <v>31.981100000000001</v>
      </c>
      <c r="AD342" s="31">
        <v>19</v>
      </c>
      <c r="AE342" s="32">
        <v>240</v>
      </c>
      <c r="AF342">
        <f t="shared" si="106"/>
        <v>0.79049344367652485</v>
      </c>
      <c r="AG342">
        <v>12.389091192032369</v>
      </c>
      <c r="AH342" t="s">
        <v>557</v>
      </c>
      <c r="AI342" t="s">
        <v>558</v>
      </c>
      <c r="AJ342" t="s">
        <v>562</v>
      </c>
      <c r="AK342" s="53">
        <v>0.41316276787735068</v>
      </c>
      <c r="AL342" s="53">
        <v>2.36</v>
      </c>
      <c r="AM342" s="53">
        <v>1352.8999999999999</v>
      </c>
    </row>
    <row r="343" spans="1:39" hidden="1" x14ac:dyDescent="0.35">
      <c r="A343" s="2">
        <v>44763</v>
      </c>
      <c r="B343" t="s">
        <v>18</v>
      </c>
      <c r="C343" t="s">
        <v>549</v>
      </c>
      <c r="D343" t="s">
        <v>86</v>
      </c>
      <c r="E343" t="s">
        <v>46</v>
      </c>
      <c r="F343">
        <v>8</v>
      </c>
      <c r="G343" t="s">
        <v>33</v>
      </c>
      <c r="H343" t="s">
        <v>54</v>
      </c>
      <c r="I343" t="str">
        <f t="shared" si="102"/>
        <v>K5HmaA6</v>
      </c>
      <c r="J343" t="s">
        <v>402</v>
      </c>
      <c r="K343" t="s">
        <v>186</v>
      </c>
      <c r="L343" s="1">
        <v>0.57699999999999996</v>
      </c>
      <c r="M343">
        <v>30.23</v>
      </c>
      <c r="N343" s="1">
        <f t="shared" si="112"/>
        <v>-3.0230000000000001</v>
      </c>
      <c r="O343" t="s">
        <v>187</v>
      </c>
      <c r="P343">
        <v>0.65400000000000003</v>
      </c>
      <c r="Q343" s="1">
        <f t="shared" si="94"/>
        <v>-7.7000000000000068E-2</v>
      </c>
      <c r="R343">
        <v>33.65</v>
      </c>
      <c r="S343" s="42">
        <f t="shared" si="109"/>
        <v>-3.3649999999999998</v>
      </c>
      <c r="T343" s="1">
        <f t="shared" si="113"/>
        <v>-0.34199999999999964</v>
      </c>
      <c r="U343">
        <v>47.95</v>
      </c>
      <c r="V343" s="21">
        <f t="shared" si="103"/>
        <v>1804.8739625000003</v>
      </c>
      <c r="W343">
        <f>(P343-L343)/L343</f>
        <v>0.13344887348353565</v>
      </c>
      <c r="X343">
        <f t="shared" si="104"/>
        <v>9.9726279733713339E-6</v>
      </c>
      <c r="Y343">
        <f t="shared" si="105"/>
        <v>1.7999336566837066E-6</v>
      </c>
      <c r="Z343" s="22">
        <f t="shared" si="95"/>
        <v>1.7999336566837065</v>
      </c>
      <c r="AA343" s="22">
        <f t="shared" si="114"/>
        <v>5.262963908431896</v>
      </c>
      <c r="AB343" s="22">
        <f>AA343/28.70035</f>
        <v>0.18337629709853351</v>
      </c>
      <c r="AC343">
        <v>31.981100000000001</v>
      </c>
      <c r="AD343" s="37">
        <v>33.4</v>
      </c>
      <c r="AE343" s="39">
        <v>340</v>
      </c>
      <c r="AF343">
        <f t="shared" si="106"/>
        <v>9.9726279733713348</v>
      </c>
      <c r="AG343">
        <v>9.9720095924155352</v>
      </c>
      <c r="AH343" t="s">
        <v>559</v>
      </c>
      <c r="AI343" t="s">
        <v>561</v>
      </c>
      <c r="AJ343" t="s">
        <v>560</v>
      </c>
      <c r="AK343" s="53">
        <v>0.41316276787735068</v>
      </c>
      <c r="AL343" s="53">
        <v>2.36</v>
      </c>
      <c r="AM343" s="53">
        <v>1352.8999999999999</v>
      </c>
    </row>
    <row r="344" spans="1:39" hidden="1" x14ac:dyDescent="0.35">
      <c r="A344" s="2">
        <v>44763</v>
      </c>
      <c r="B344" t="s">
        <v>18</v>
      </c>
      <c r="C344" t="s">
        <v>549</v>
      </c>
      <c r="D344" t="s">
        <v>109</v>
      </c>
      <c r="E344" t="s">
        <v>21</v>
      </c>
      <c r="F344">
        <v>14</v>
      </c>
      <c r="G344" t="s">
        <v>33</v>
      </c>
      <c r="H344" t="s">
        <v>114</v>
      </c>
      <c r="I344" t="str">
        <f t="shared" si="102"/>
        <v>L3HmaJ9</v>
      </c>
      <c r="J344" t="s">
        <v>447</v>
      </c>
      <c r="K344" t="s">
        <v>188</v>
      </c>
      <c r="L344" s="1">
        <v>0.79400000000000004</v>
      </c>
      <c r="M344">
        <v>17.559999999999999</v>
      </c>
      <c r="N344" s="1">
        <f t="shared" si="112"/>
        <v>-1.7559999999999998</v>
      </c>
      <c r="O344" t="s">
        <v>189</v>
      </c>
      <c r="P344">
        <v>0.85099999999999998</v>
      </c>
      <c r="Q344" s="1">
        <f t="shared" si="94"/>
        <v>-5.699999999999994E-2</v>
      </c>
      <c r="R344">
        <v>23.61</v>
      </c>
      <c r="S344" s="42">
        <f t="shared" si="109"/>
        <v>-2.3609999999999998</v>
      </c>
      <c r="T344" s="1">
        <f t="shared" si="113"/>
        <v>-0.60499999999999998</v>
      </c>
      <c r="U344">
        <v>60.45</v>
      </c>
      <c r="V344" s="21">
        <f t="shared" si="103"/>
        <v>2868.5489625000005</v>
      </c>
      <c r="W344">
        <f>(P344-L344)/L344</f>
        <v>7.1788413098236692E-2</v>
      </c>
      <c r="X344">
        <f t="shared" si="104"/>
        <v>4.6488964228851939E-6</v>
      </c>
      <c r="Y344">
        <f t="shared" si="105"/>
        <v>1.3335587010637287E-6</v>
      </c>
      <c r="Z344" s="22">
        <f t="shared" si="95"/>
        <v>1.3335587010637286</v>
      </c>
      <c r="AA344" s="22">
        <f t="shared" si="114"/>
        <v>2.2042292579565763</v>
      </c>
      <c r="AB344" s="22">
        <f>AA344/199.418</f>
        <v>1.1053311426032636E-2</v>
      </c>
      <c r="AC344">
        <v>31.981100000000001</v>
      </c>
      <c r="AD344" s="31">
        <v>45.3</v>
      </c>
      <c r="AE344" s="32">
        <v>410</v>
      </c>
      <c r="AF344">
        <f t="shared" si="106"/>
        <v>4.6488964228851941</v>
      </c>
      <c r="AG344">
        <v>12.389091192032369</v>
      </c>
      <c r="AH344" t="s">
        <v>559</v>
      </c>
      <c r="AI344" t="s">
        <v>561</v>
      </c>
      <c r="AJ344" t="s">
        <v>560</v>
      </c>
      <c r="AK344" s="53">
        <v>0.41316276787735068</v>
      </c>
      <c r="AL344" s="53">
        <v>2.36</v>
      </c>
      <c r="AM344" s="53">
        <v>1352.8999999999999</v>
      </c>
    </row>
    <row r="345" spans="1:39" hidden="1" x14ac:dyDescent="0.35">
      <c r="A345" s="2">
        <v>44763</v>
      </c>
      <c r="B345" t="s">
        <v>18</v>
      </c>
      <c r="C345" t="s">
        <v>549</v>
      </c>
      <c r="D345" t="s">
        <v>86</v>
      </c>
      <c r="E345" t="s">
        <v>46</v>
      </c>
      <c r="F345">
        <v>4</v>
      </c>
      <c r="G345" t="s">
        <v>41</v>
      </c>
      <c r="H345" t="s">
        <v>52</v>
      </c>
      <c r="I345" t="str">
        <f t="shared" si="102"/>
        <v>K5MluF9</v>
      </c>
      <c r="J345" t="s">
        <v>403</v>
      </c>
      <c r="K345" t="s">
        <v>186</v>
      </c>
      <c r="L345" s="1">
        <v>0.72199999999999998</v>
      </c>
      <c r="M345">
        <v>17.86</v>
      </c>
      <c r="N345" s="1">
        <f t="shared" si="112"/>
        <v>-1.786</v>
      </c>
      <c r="O345" t="s">
        <v>187</v>
      </c>
      <c r="P345">
        <v>0.52100000000000002</v>
      </c>
      <c r="Q345" s="1">
        <f t="shared" si="94"/>
        <v>0.20099999999999996</v>
      </c>
      <c r="R345">
        <v>21.62</v>
      </c>
      <c r="S345" s="42">
        <f t="shared" si="109"/>
        <v>-2.1619999999999999</v>
      </c>
      <c r="T345" s="1">
        <f t="shared" si="113"/>
        <v>-0.37599999999999989</v>
      </c>
      <c r="U345">
        <v>117.25</v>
      </c>
      <c r="V345" s="21">
        <f t="shared" si="103"/>
        <v>10791.836562500001</v>
      </c>
      <c r="W345">
        <f>(L345-P345)/P345</f>
        <v>0.3857965451055661</v>
      </c>
      <c r="X345">
        <f t="shared" si="104"/>
        <v>3.684292234378804E-5</v>
      </c>
      <c r="Y345">
        <f t="shared" si="105"/>
        <v>3.9760279641903999E-5</v>
      </c>
      <c r="Z345" s="22">
        <f t="shared" si="95"/>
        <v>39.760279641903999</v>
      </c>
      <c r="AA345" s="22">
        <f t="shared" si="114"/>
        <v>105.74542457953194</v>
      </c>
      <c r="AB345" s="22">
        <f>AA345/184.3081</f>
        <v>0.57374268726947941</v>
      </c>
      <c r="AC345">
        <v>31.981100000000001</v>
      </c>
      <c r="AD345" s="37">
        <v>99.7</v>
      </c>
      <c r="AE345" s="39">
        <v>730</v>
      </c>
      <c r="AF345">
        <f t="shared" si="106"/>
        <v>36.84292234378804</v>
      </c>
      <c r="AG345">
        <v>9.9720095924155352</v>
      </c>
      <c r="AH345" t="s">
        <v>559</v>
      </c>
      <c r="AI345" t="s">
        <v>558</v>
      </c>
      <c r="AJ345" t="s">
        <v>562</v>
      </c>
      <c r="AK345" s="53">
        <v>0.41316276787735068</v>
      </c>
      <c r="AL345" s="53">
        <v>2.36</v>
      </c>
      <c r="AM345" s="53">
        <v>1352.8999999999999</v>
      </c>
    </row>
    <row r="346" spans="1:39" hidden="1" x14ac:dyDescent="0.35">
      <c r="A346" s="2">
        <v>44763</v>
      </c>
      <c r="B346" t="s">
        <v>18</v>
      </c>
      <c r="C346" t="s">
        <v>549</v>
      </c>
      <c r="D346" t="s">
        <v>45</v>
      </c>
      <c r="E346" t="s">
        <v>46</v>
      </c>
      <c r="F346">
        <v>1</v>
      </c>
      <c r="G346" t="s">
        <v>29</v>
      </c>
      <c r="H346" t="s">
        <v>107</v>
      </c>
      <c r="I346" t="str">
        <f t="shared" si="102"/>
        <v>L4PafB8</v>
      </c>
      <c r="J346" t="s">
        <v>417</v>
      </c>
      <c r="K346" t="s">
        <v>190</v>
      </c>
      <c r="L346" s="1">
        <v>0.755</v>
      </c>
      <c r="M346">
        <v>26.23</v>
      </c>
      <c r="N346" s="1">
        <f t="shared" si="112"/>
        <v>-2.6230000000000002</v>
      </c>
      <c r="O346" t="s">
        <v>163</v>
      </c>
      <c r="P346">
        <v>0.64900000000000002</v>
      </c>
      <c r="Q346" s="1">
        <f t="shared" si="94"/>
        <v>0.10599999999999998</v>
      </c>
      <c r="R346">
        <v>40.74</v>
      </c>
      <c r="S346" s="42">
        <f t="shared" si="109"/>
        <v>-4.0739999999999998</v>
      </c>
      <c r="T346" s="1">
        <f t="shared" si="113"/>
        <v>-1.4509999999999996</v>
      </c>
      <c r="U346">
        <v>50.9</v>
      </c>
      <c r="V346" s="21">
        <f t="shared" si="103"/>
        <v>2033.78585</v>
      </c>
      <c r="W346">
        <f>(L346-P346)/P346</f>
        <v>0.16332819722650227</v>
      </c>
      <c r="X346">
        <f t="shared" si="104"/>
        <v>1.2788666432054903E-5</v>
      </c>
      <c r="Y346">
        <f t="shared" si="105"/>
        <v>2.600940882988325E-6</v>
      </c>
      <c r="Z346" s="22">
        <f t="shared" si="95"/>
        <v>2.6009408829883252</v>
      </c>
      <c r="AA346" s="22">
        <f t="shared" si="114"/>
        <v>1.7925161150849938</v>
      </c>
      <c r="AB346" s="22">
        <f>AA346/44.9496</f>
        <v>3.9878355204161858E-2</v>
      </c>
      <c r="AC346">
        <v>31.981100000000001</v>
      </c>
      <c r="AD346" s="31">
        <v>45.4</v>
      </c>
      <c r="AE346" s="32">
        <v>650</v>
      </c>
      <c r="AF346">
        <f t="shared" si="106"/>
        <v>12.788666432054903</v>
      </c>
      <c r="AG346">
        <v>7.12949535755667</v>
      </c>
      <c r="AH346" t="s">
        <v>557</v>
      </c>
      <c r="AI346" t="s">
        <v>558</v>
      </c>
      <c r="AJ346" t="s">
        <v>562</v>
      </c>
      <c r="AK346" s="53">
        <v>0.41316276787735068</v>
      </c>
      <c r="AL346" s="53">
        <v>2.36</v>
      </c>
      <c r="AM346" s="53">
        <v>1352.8999999999999</v>
      </c>
    </row>
    <row r="347" spans="1:39" hidden="1" x14ac:dyDescent="0.35">
      <c r="A347" s="2">
        <v>44763</v>
      </c>
      <c r="B347" t="s">
        <v>18</v>
      </c>
      <c r="C347" t="s">
        <v>549</v>
      </c>
      <c r="D347" t="s">
        <v>109</v>
      </c>
      <c r="E347" t="s">
        <v>21</v>
      </c>
      <c r="F347">
        <v>13</v>
      </c>
      <c r="G347" t="s">
        <v>29</v>
      </c>
      <c r="H347" t="s">
        <v>66</v>
      </c>
      <c r="I347" t="str">
        <f t="shared" si="102"/>
        <v>L3PafI10</v>
      </c>
      <c r="J347" t="s">
        <v>450</v>
      </c>
      <c r="K347" t="s">
        <v>188</v>
      </c>
      <c r="L347" s="1">
        <v>0.67800000000000005</v>
      </c>
      <c r="M347">
        <v>22.09</v>
      </c>
      <c r="N347" s="1">
        <f t="shared" si="112"/>
        <v>-2.2090000000000001</v>
      </c>
      <c r="O347" t="s">
        <v>189</v>
      </c>
      <c r="P347">
        <v>0.56599999999999995</v>
      </c>
      <c r="Q347" s="1">
        <f t="shared" si="94"/>
        <v>0.1120000000000001</v>
      </c>
      <c r="R347">
        <v>32.36</v>
      </c>
      <c r="S347" s="42">
        <f t="shared" si="109"/>
        <v>-3.2359999999999998</v>
      </c>
      <c r="T347" s="1">
        <f t="shared" si="113"/>
        <v>-1.0269999999999997</v>
      </c>
      <c r="U347">
        <v>90.85</v>
      </c>
      <c r="V347" s="21">
        <f t="shared" si="103"/>
        <v>6479.1721625</v>
      </c>
      <c r="W347">
        <f>(L347-P347)/P347</f>
        <v>0.197879858657244</v>
      </c>
      <c r="X347">
        <f t="shared" si="104"/>
        <v>1.6196356238788508E-5</v>
      </c>
      <c r="Y347">
        <f t="shared" si="105"/>
        <v>1.049389804762917E-5</v>
      </c>
      <c r="Z347" s="22">
        <f t="shared" si="95"/>
        <v>10.49389804762917</v>
      </c>
      <c r="AA347" s="22">
        <f t="shared" si="114"/>
        <v>10.218011730895007</v>
      </c>
      <c r="AB347" s="22">
        <f>AA347/49.9446</f>
        <v>0.20458691692184955</v>
      </c>
      <c r="AC347">
        <v>31.981100000000001</v>
      </c>
      <c r="AD347" s="31">
        <v>85.7</v>
      </c>
      <c r="AE347" s="32">
        <v>734</v>
      </c>
      <c r="AF347">
        <f t="shared" si="106"/>
        <v>16.196356238788507</v>
      </c>
      <c r="AG347">
        <v>12.389091192032369</v>
      </c>
      <c r="AH347" t="s">
        <v>557</v>
      </c>
      <c r="AI347" t="s">
        <v>558</v>
      </c>
      <c r="AJ347" t="s">
        <v>562</v>
      </c>
      <c r="AK347" s="53">
        <v>0.41316276787735068</v>
      </c>
      <c r="AL347" s="53">
        <v>2.36</v>
      </c>
      <c r="AM347" s="53">
        <v>1352.8999999999999</v>
      </c>
    </row>
    <row r="348" spans="1:39" hidden="1" x14ac:dyDescent="0.35">
      <c r="A348" s="2">
        <v>44763</v>
      </c>
      <c r="B348" t="s">
        <v>18</v>
      </c>
      <c r="C348" t="s">
        <v>549</v>
      </c>
      <c r="D348" t="s">
        <v>86</v>
      </c>
      <c r="E348" t="s">
        <v>46</v>
      </c>
      <c r="F348">
        <v>6</v>
      </c>
      <c r="G348" t="s">
        <v>37</v>
      </c>
      <c r="H348" t="s">
        <v>96</v>
      </c>
      <c r="I348" t="str">
        <f t="shared" si="102"/>
        <v>K5PfaF3</v>
      </c>
      <c r="J348" t="s">
        <v>405</v>
      </c>
      <c r="K348" t="s">
        <v>186</v>
      </c>
      <c r="L348" s="1">
        <v>0.77600000000000002</v>
      </c>
      <c r="M348">
        <v>23.75</v>
      </c>
      <c r="N348" s="1">
        <f t="shared" si="112"/>
        <v>-2.375</v>
      </c>
      <c r="O348" t="s">
        <v>187</v>
      </c>
      <c r="P348">
        <v>0.63300000000000001</v>
      </c>
      <c r="Q348" s="1">
        <f t="shared" si="94"/>
        <v>0.14300000000000002</v>
      </c>
      <c r="R348">
        <v>26.27</v>
      </c>
      <c r="S348" s="42">
        <f t="shared" si="109"/>
        <v>-2.6269999999999998</v>
      </c>
      <c r="T348" s="1">
        <f t="shared" si="113"/>
        <v>-0.25199999999999978</v>
      </c>
      <c r="U348">
        <v>91.85</v>
      </c>
      <c r="V348" s="21">
        <f t="shared" si="103"/>
        <v>6622.5916624999991</v>
      </c>
      <c r="W348">
        <f>(L348-P348)/P348</f>
        <v>0.22590837282780413</v>
      </c>
      <c r="X348">
        <f t="shared" si="104"/>
        <v>1.9065037176642635E-5</v>
      </c>
      <c r="Y348">
        <f t="shared" si="105"/>
        <v>1.2625995625128605E-5</v>
      </c>
      <c r="Z348" s="22">
        <f t="shared" si="95"/>
        <v>12.625995625128605</v>
      </c>
      <c r="AA348" s="22">
        <f t="shared" si="114"/>
        <v>50.103157242573872</v>
      </c>
      <c r="AB348" s="22">
        <v>1</v>
      </c>
      <c r="AC348">
        <v>31.981100000000001</v>
      </c>
      <c r="AD348" s="37">
        <v>77.599999999999994</v>
      </c>
      <c r="AE348" s="35"/>
      <c r="AF348">
        <f t="shared" si="106"/>
        <v>19.065037176642637</v>
      </c>
      <c r="AG348">
        <v>9.9720095924155352</v>
      </c>
      <c r="AH348" t="s">
        <v>557</v>
      </c>
      <c r="AI348" t="s">
        <v>558</v>
      </c>
      <c r="AJ348" t="s">
        <v>562</v>
      </c>
      <c r="AK348" s="53">
        <v>0.41316276787735068</v>
      </c>
      <c r="AL348" s="53">
        <v>2.36</v>
      </c>
      <c r="AM348" s="53">
        <v>1352.8999999999999</v>
      </c>
    </row>
    <row r="349" spans="1:39" hidden="1" x14ac:dyDescent="0.35">
      <c r="A349" s="2">
        <v>44763</v>
      </c>
      <c r="B349" t="s">
        <v>18</v>
      </c>
      <c r="C349" t="s">
        <v>549</v>
      </c>
      <c r="D349" t="s">
        <v>109</v>
      </c>
      <c r="E349" t="s">
        <v>21</v>
      </c>
      <c r="F349">
        <v>12</v>
      </c>
      <c r="G349" t="s">
        <v>25</v>
      </c>
      <c r="H349" t="s">
        <v>122</v>
      </c>
      <c r="I349" t="str">
        <f t="shared" si="102"/>
        <v>L3SguH3</v>
      </c>
      <c r="J349" t="s">
        <v>454</v>
      </c>
      <c r="K349" t="s">
        <v>188</v>
      </c>
      <c r="L349" s="1">
        <v>0.63100000000000001</v>
      </c>
      <c r="M349">
        <v>5.15</v>
      </c>
      <c r="N349" s="1">
        <f t="shared" si="112"/>
        <v>-0.51500000000000001</v>
      </c>
      <c r="O349" t="s">
        <v>189</v>
      </c>
      <c r="P349">
        <v>0.69799999999999995</v>
      </c>
      <c r="Q349" s="1">
        <f t="shared" si="94"/>
        <v>-6.6999999999999948E-2</v>
      </c>
      <c r="R349">
        <v>17.2</v>
      </c>
      <c r="S349" s="42">
        <f t="shared" si="109"/>
        <v>-1.72</v>
      </c>
      <c r="T349" s="1">
        <f t="shared" si="113"/>
        <v>-1.2050000000000001</v>
      </c>
      <c r="U349">
        <v>51.05</v>
      </c>
      <c r="V349" s="21">
        <f t="shared" si="103"/>
        <v>2045.7904624999996</v>
      </c>
      <c r="W349">
        <f>(P349-L349)/L349</f>
        <v>0.10618066561014255</v>
      </c>
      <c r="X349">
        <f t="shared" si="104"/>
        <v>7.5267744548761289E-6</v>
      </c>
      <c r="Y349">
        <f t="shared" si="105"/>
        <v>1.5398203393174218E-6</v>
      </c>
      <c r="Z349" s="22">
        <f t="shared" si="95"/>
        <v>1.5398203393174219</v>
      </c>
      <c r="AA349" s="22">
        <f t="shared" si="114"/>
        <v>1.2778592027530471</v>
      </c>
      <c r="AB349" s="22">
        <f>AA349/54.13582</f>
        <v>2.3604689145801192E-2</v>
      </c>
      <c r="AC349">
        <v>31.981100000000001</v>
      </c>
      <c r="AD349" s="31">
        <v>22.6</v>
      </c>
      <c r="AE349" s="32">
        <v>352</v>
      </c>
      <c r="AF349">
        <f t="shared" si="106"/>
        <v>7.5267744548761293</v>
      </c>
      <c r="AG349">
        <v>12.389091192032369</v>
      </c>
      <c r="AH349" t="s">
        <v>557</v>
      </c>
      <c r="AI349" t="s">
        <v>558</v>
      </c>
      <c r="AJ349" t="s">
        <v>562</v>
      </c>
      <c r="AK349" s="53">
        <v>0.41316276787735068</v>
      </c>
      <c r="AL349" s="53">
        <v>2.36</v>
      </c>
      <c r="AM349" s="53">
        <v>1352.8999999999999</v>
      </c>
    </row>
    <row r="350" spans="1:39" hidden="1" x14ac:dyDescent="0.35">
      <c r="A350" s="2">
        <v>44764</v>
      </c>
      <c r="B350" t="s">
        <v>18</v>
      </c>
      <c r="C350" t="s">
        <v>549</v>
      </c>
      <c r="D350" t="s">
        <v>45</v>
      </c>
      <c r="E350" t="s">
        <v>46</v>
      </c>
      <c r="F350">
        <v>2</v>
      </c>
      <c r="G350" t="s">
        <v>94</v>
      </c>
      <c r="H350" t="s">
        <v>36</v>
      </c>
      <c r="I350" t="str">
        <f t="shared" si="102"/>
        <v>L4AguI4</v>
      </c>
      <c r="J350" t="s">
        <v>487</v>
      </c>
      <c r="K350" t="s">
        <v>194</v>
      </c>
      <c r="L350" s="1">
        <v>0.84699999999999998</v>
      </c>
      <c r="M350" t="s">
        <v>103</v>
      </c>
      <c r="N350" s="1" t="s">
        <v>103</v>
      </c>
      <c r="O350" t="s">
        <v>187</v>
      </c>
      <c r="P350">
        <v>0.874</v>
      </c>
      <c r="Q350" s="1">
        <f t="shared" si="94"/>
        <v>-2.7000000000000024E-2</v>
      </c>
      <c r="R350" t="s">
        <v>103</v>
      </c>
      <c r="S350" s="42" t="s">
        <v>103</v>
      </c>
      <c r="T350" s="1" t="s">
        <v>103</v>
      </c>
      <c r="U350">
        <v>37.450000000000003</v>
      </c>
      <c r="V350" s="21">
        <f t="shared" si="103"/>
        <v>1100.9644625000003</v>
      </c>
      <c r="W350">
        <f>(P350-L350)/L350</f>
        <v>3.1877213695395541E-2</v>
      </c>
      <c r="X350">
        <f t="shared" si="104"/>
        <v>1.7113202010658076E-6</v>
      </c>
      <c r="Y350">
        <f t="shared" si="105"/>
        <v>1.8841027253318094E-7</v>
      </c>
      <c r="Z350" s="22">
        <f t="shared" si="95"/>
        <v>0.18841027253318093</v>
      </c>
      <c r="AA350" s="22" t="s">
        <v>103</v>
      </c>
      <c r="AB350" s="22" t="s">
        <v>103</v>
      </c>
      <c r="AC350">
        <v>34.764699999999998</v>
      </c>
      <c r="AD350" s="31">
        <v>30</v>
      </c>
      <c r="AE350" s="32">
        <v>350</v>
      </c>
      <c r="AF350">
        <f t="shared" si="106"/>
        <v>1.7113202010658075</v>
      </c>
      <c r="AG350">
        <v>7.1421578461796527</v>
      </c>
      <c r="AH350" t="s">
        <v>557</v>
      </c>
      <c r="AI350" t="s">
        <v>561</v>
      </c>
      <c r="AJ350" t="s">
        <v>560</v>
      </c>
      <c r="AK350" s="53">
        <v>0.38320539431614575</v>
      </c>
      <c r="AL350" s="53">
        <v>2.6387499999999999</v>
      </c>
      <c r="AM350" s="53">
        <v>1512.2124999999996</v>
      </c>
    </row>
    <row r="351" spans="1:39" hidden="1" x14ac:dyDescent="0.35">
      <c r="A351" s="2">
        <v>44764</v>
      </c>
      <c r="B351" t="s">
        <v>18</v>
      </c>
      <c r="C351" t="s">
        <v>549</v>
      </c>
      <c r="D351" t="s">
        <v>133</v>
      </c>
      <c r="E351" t="s">
        <v>46</v>
      </c>
      <c r="F351">
        <v>7</v>
      </c>
      <c r="G351" t="s">
        <v>39</v>
      </c>
      <c r="H351" t="s">
        <v>95</v>
      </c>
      <c r="I351" t="str">
        <f t="shared" si="102"/>
        <v>K1BbrF10</v>
      </c>
      <c r="J351" t="s">
        <v>470</v>
      </c>
      <c r="K351" t="s">
        <v>191</v>
      </c>
      <c r="L351" s="1">
        <v>0.58299999999999996</v>
      </c>
      <c r="M351">
        <v>21.26</v>
      </c>
      <c r="N351" s="1">
        <f>M351/-10</f>
        <v>-2.1260000000000003</v>
      </c>
      <c r="O351" t="s">
        <v>189</v>
      </c>
      <c r="P351">
        <v>0.57699999999999996</v>
      </c>
      <c r="Q351" s="1">
        <f t="shared" si="94"/>
        <v>6.0000000000000053E-3</v>
      </c>
      <c r="R351">
        <v>24.54</v>
      </c>
      <c r="S351" s="42">
        <f>R351/-10</f>
        <v>-2.4539999999999997</v>
      </c>
      <c r="T351" s="1">
        <f>S351-N351</f>
        <v>-0.3279999999999994</v>
      </c>
      <c r="U351">
        <v>97.65</v>
      </c>
      <c r="V351" s="21">
        <f t="shared" si="103"/>
        <v>7485.3851625000007</v>
      </c>
      <c r="W351">
        <f t="shared" ref="W351:W356" si="115">(L351-P351)/P351</f>
        <v>1.0398613518197583E-2</v>
      </c>
      <c r="X351">
        <f t="shared" si="104"/>
        <v>4.3096671021564985E-7</v>
      </c>
      <c r="Y351">
        <f t="shared" si="105"/>
        <v>3.225951818179663E-7</v>
      </c>
      <c r="Z351" s="22">
        <f t="shared" si="95"/>
        <v>0.32259518181796631</v>
      </c>
      <c r="AA351" s="22">
        <f>Z351/ABS(T351)</f>
        <v>0.98352189578648441</v>
      </c>
      <c r="AB351" s="22">
        <f>AA351/81.463512</f>
        <v>1.207315854227454E-2</v>
      </c>
      <c r="AC351">
        <v>34.764699999999998</v>
      </c>
      <c r="AD351" s="34">
        <v>81.5</v>
      </c>
      <c r="AE351" s="35">
        <v>800</v>
      </c>
      <c r="AF351">
        <f t="shared" si="106"/>
        <v>0.43096671021564986</v>
      </c>
      <c r="AG351">
        <v>6.5184028628141686</v>
      </c>
      <c r="AH351" t="s">
        <v>559</v>
      </c>
      <c r="AI351" t="s">
        <v>558</v>
      </c>
      <c r="AJ351" t="s">
        <v>560</v>
      </c>
      <c r="AK351" s="53">
        <v>0.38320539431614575</v>
      </c>
      <c r="AL351" s="53">
        <v>2.6387499999999999</v>
      </c>
      <c r="AM351" s="53">
        <v>1512.2124999999996</v>
      </c>
    </row>
    <row r="352" spans="1:39" hidden="1" x14ac:dyDescent="0.35">
      <c r="A352" s="2">
        <v>44764</v>
      </c>
      <c r="B352" t="s">
        <v>18</v>
      </c>
      <c r="C352" t="s">
        <v>549</v>
      </c>
      <c r="D352" t="s">
        <v>109</v>
      </c>
      <c r="E352" t="s">
        <v>21</v>
      </c>
      <c r="F352">
        <v>14</v>
      </c>
      <c r="G352" t="s">
        <v>39</v>
      </c>
      <c r="H352" t="s">
        <v>119</v>
      </c>
      <c r="I352" t="str">
        <f t="shared" si="102"/>
        <v>L3BbrI7</v>
      </c>
      <c r="J352" t="s">
        <v>441</v>
      </c>
      <c r="K352" t="s">
        <v>193</v>
      </c>
      <c r="L352" s="1">
        <v>0.749</v>
      </c>
      <c r="M352">
        <v>13.45</v>
      </c>
      <c r="N352" s="1">
        <f>M352/-10</f>
        <v>-1.345</v>
      </c>
      <c r="O352" t="s">
        <v>163</v>
      </c>
      <c r="P352">
        <v>0.59299999999999997</v>
      </c>
      <c r="Q352" s="1">
        <f t="shared" ref="Q352:Q415" si="116">L352-P352</f>
        <v>0.15600000000000003</v>
      </c>
      <c r="R352">
        <v>20.64</v>
      </c>
      <c r="S352" s="42">
        <f>R352/-10</f>
        <v>-2.0640000000000001</v>
      </c>
      <c r="T352" s="1">
        <f>S352-N352</f>
        <v>-0.71900000000000008</v>
      </c>
      <c r="U352">
        <v>85.5</v>
      </c>
      <c r="V352" s="21">
        <f t="shared" si="103"/>
        <v>5738.5462500000003</v>
      </c>
      <c r="W352">
        <f t="shared" si="115"/>
        <v>0.26306913996627324</v>
      </c>
      <c r="X352">
        <f t="shared" si="104"/>
        <v>2.2996037830945378E-5</v>
      </c>
      <c r="Y352">
        <f t="shared" si="105"/>
        <v>1.3196382665962975E-5</v>
      </c>
      <c r="Z352" s="22">
        <f t="shared" ref="Z352:Z415" si="117">Y352*10^6</f>
        <v>13.196382665962975</v>
      </c>
      <c r="AA352" s="22">
        <f>Z352/ABS(T352)</f>
        <v>18.353800648070894</v>
      </c>
      <c r="AB352" s="22">
        <f>AA352/52.530791</f>
        <v>0.34939128649463691</v>
      </c>
      <c r="AC352">
        <v>34.764699999999998</v>
      </c>
      <c r="AD352" s="31">
        <v>93.2</v>
      </c>
      <c r="AE352" s="32">
        <v>740</v>
      </c>
      <c r="AF352">
        <f t="shared" si="106"/>
        <v>22.996037830945379</v>
      </c>
      <c r="AG352">
        <v>12.394095238095241</v>
      </c>
      <c r="AH352" t="s">
        <v>559</v>
      </c>
      <c r="AI352" t="s">
        <v>558</v>
      </c>
      <c r="AJ352" t="s">
        <v>560</v>
      </c>
      <c r="AK352" s="53">
        <v>0.38320539431614575</v>
      </c>
      <c r="AL352" s="53">
        <v>2.6387499999999999</v>
      </c>
      <c r="AM352" s="53">
        <v>1512.2124999999996</v>
      </c>
    </row>
    <row r="353" spans="1:39" hidden="1" x14ac:dyDescent="0.35">
      <c r="A353" s="2">
        <v>44764</v>
      </c>
      <c r="B353" t="s">
        <v>18</v>
      </c>
      <c r="C353" t="s">
        <v>549</v>
      </c>
      <c r="D353" t="s">
        <v>45</v>
      </c>
      <c r="E353" t="s">
        <v>46</v>
      </c>
      <c r="F353">
        <v>7</v>
      </c>
      <c r="G353" t="s">
        <v>28</v>
      </c>
      <c r="H353" t="s">
        <v>68</v>
      </c>
      <c r="I353" t="str">
        <f t="shared" si="102"/>
        <v>L4DtoG6</v>
      </c>
      <c r="J353" t="s">
        <v>413</v>
      </c>
      <c r="K353" t="s">
        <v>194</v>
      </c>
      <c r="L353" s="1">
        <v>0.90800000000000003</v>
      </c>
      <c r="N353" s="1" t="s">
        <v>103</v>
      </c>
      <c r="O353" t="s">
        <v>187</v>
      </c>
      <c r="P353">
        <v>0.83399999999999996</v>
      </c>
      <c r="Q353" s="1">
        <f t="shared" si="116"/>
        <v>7.4000000000000066E-2</v>
      </c>
      <c r="R353">
        <v>28.61</v>
      </c>
      <c r="S353" s="42">
        <f>R353/-10</f>
        <v>-2.8609999999999998</v>
      </c>
      <c r="T353" s="1" t="s">
        <v>103</v>
      </c>
      <c r="U353">
        <v>56.05</v>
      </c>
      <c r="V353" s="21">
        <f t="shared" si="103"/>
        <v>2466.1579624999995</v>
      </c>
      <c r="W353">
        <f t="shared" si="115"/>
        <v>8.872901678657083E-2</v>
      </c>
      <c r="X353">
        <f t="shared" si="104"/>
        <v>6.0341458061632528E-6</v>
      </c>
      <c r="Y353">
        <f t="shared" si="105"/>
        <v>1.4881156726755483E-6</v>
      </c>
      <c r="Z353" s="22">
        <f t="shared" si="117"/>
        <v>1.4881156726755482</v>
      </c>
      <c r="AA353" s="22" t="s">
        <v>50</v>
      </c>
      <c r="AC353">
        <v>34.764699999999998</v>
      </c>
      <c r="AD353" s="31">
        <v>42.8</v>
      </c>
      <c r="AE353" s="32">
        <v>570</v>
      </c>
      <c r="AF353">
        <f t="shared" si="106"/>
        <v>6.0341458061632531</v>
      </c>
      <c r="AG353">
        <v>7.1421578461796527</v>
      </c>
      <c r="AH353" t="s">
        <v>559</v>
      </c>
      <c r="AI353" t="s">
        <v>561</v>
      </c>
      <c r="AJ353" t="s">
        <v>560</v>
      </c>
      <c r="AK353" s="53">
        <v>0.38320539431614575</v>
      </c>
      <c r="AL353" s="53">
        <v>2.6387499999999999</v>
      </c>
      <c r="AM353" s="53">
        <v>1512.2124999999996</v>
      </c>
    </row>
    <row r="354" spans="1:39" hidden="1" x14ac:dyDescent="0.35">
      <c r="A354" s="2">
        <v>44764</v>
      </c>
      <c r="B354" t="s">
        <v>18</v>
      </c>
      <c r="C354" t="s">
        <v>549</v>
      </c>
      <c r="D354" t="s">
        <v>133</v>
      </c>
      <c r="E354" t="s">
        <v>46</v>
      </c>
      <c r="F354">
        <v>2</v>
      </c>
      <c r="G354" t="s">
        <v>28</v>
      </c>
      <c r="H354" t="s">
        <v>44</v>
      </c>
      <c r="I354" t="str">
        <f t="shared" si="102"/>
        <v>K1DtoD10</v>
      </c>
      <c r="J354" t="s">
        <v>472</v>
      </c>
      <c r="K354" t="s">
        <v>191</v>
      </c>
      <c r="L354" s="1">
        <v>0.86199999999999999</v>
      </c>
      <c r="M354">
        <v>24.51</v>
      </c>
      <c r="N354" s="1">
        <f>M354/-10</f>
        <v>-2.4510000000000001</v>
      </c>
      <c r="O354" t="s">
        <v>192</v>
      </c>
      <c r="P354">
        <v>0.69099999999999995</v>
      </c>
      <c r="Q354" s="1">
        <f t="shared" si="116"/>
        <v>0.17100000000000004</v>
      </c>
      <c r="R354">
        <v>26.83</v>
      </c>
      <c r="S354" s="42">
        <f>R354/-10</f>
        <v>-2.6829999999999998</v>
      </c>
      <c r="T354" s="1">
        <f>S354-N354</f>
        <v>-0.23199999999999976</v>
      </c>
      <c r="U354">
        <v>80</v>
      </c>
      <c r="V354" s="21">
        <f t="shared" si="103"/>
        <v>5024</v>
      </c>
      <c r="W354">
        <f t="shared" si="115"/>
        <v>0.24746743849493497</v>
      </c>
      <c r="X354">
        <f t="shared" si="104"/>
        <v>2.1328862621407437E-5</v>
      </c>
      <c r="Y354">
        <f t="shared" si="105"/>
        <v>1.0715620580995095E-5</v>
      </c>
      <c r="Z354" s="22">
        <f t="shared" si="117"/>
        <v>10.715620580995095</v>
      </c>
      <c r="AA354" s="22">
        <f>Z354/ABS(T354)</f>
        <v>46.188019745668562</v>
      </c>
      <c r="AB354" s="22">
        <f>AA354/117.339</f>
        <v>0.39362888507374838</v>
      </c>
      <c r="AC354">
        <v>34.764699999999998</v>
      </c>
      <c r="AD354" s="34">
        <v>77.099999999999994</v>
      </c>
      <c r="AE354" s="35">
        <v>720</v>
      </c>
      <c r="AF354">
        <f t="shared" si="106"/>
        <v>21.328862621407438</v>
      </c>
      <c r="AG354">
        <v>6.5184028628141686</v>
      </c>
      <c r="AH354" t="s">
        <v>559</v>
      </c>
      <c r="AI354" t="s">
        <v>561</v>
      </c>
      <c r="AJ354" t="s">
        <v>560</v>
      </c>
      <c r="AK354" s="53">
        <v>0.38320539431614575</v>
      </c>
      <c r="AL354" s="53">
        <v>2.6387499999999999</v>
      </c>
      <c r="AM354" s="53">
        <v>1512.2124999999996</v>
      </c>
    </row>
    <row r="355" spans="1:39" hidden="1" x14ac:dyDescent="0.35">
      <c r="A355" s="2">
        <v>44764</v>
      </c>
      <c r="B355" t="s">
        <v>18</v>
      </c>
      <c r="C355" t="s">
        <v>549</v>
      </c>
      <c r="D355" t="s">
        <v>133</v>
      </c>
      <c r="E355" t="s">
        <v>46</v>
      </c>
      <c r="F355">
        <v>1</v>
      </c>
      <c r="G355" t="s">
        <v>22</v>
      </c>
      <c r="H355" t="s">
        <v>93</v>
      </c>
      <c r="I355" t="str">
        <f t="shared" si="102"/>
        <v>K1FsaH9</v>
      </c>
      <c r="J355" t="s">
        <v>474</v>
      </c>
      <c r="K355" t="s">
        <v>191</v>
      </c>
      <c r="L355" s="1">
        <v>0.80400000000000005</v>
      </c>
      <c r="N355" s="1" t="s">
        <v>103</v>
      </c>
      <c r="O355" t="s">
        <v>189</v>
      </c>
      <c r="P355">
        <v>0.79</v>
      </c>
      <c r="Q355" s="1">
        <f t="shared" si="116"/>
        <v>1.4000000000000012E-2</v>
      </c>
      <c r="S355" s="42" t="s">
        <v>103</v>
      </c>
      <c r="T355" s="1" t="s">
        <v>103</v>
      </c>
      <c r="U355">
        <v>30.6</v>
      </c>
      <c r="V355" s="21">
        <f t="shared" si="103"/>
        <v>735.04260000000011</v>
      </c>
      <c r="W355">
        <f t="shared" si="115"/>
        <v>1.7721518987341787E-2</v>
      </c>
      <c r="X355">
        <f t="shared" si="104"/>
        <v>8.3071418028836318E-7</v>
      </c>
      <c r="Y355">
        <f t="shared" si="105"/>
        <v>6.1061031093602739E-8</v>
      </c>
      <c r="Z355" s="22">
        <f t="shared" si="117"/>
        <v>6.1061031093602738E-2</v>
      </c>
      <c r="AA355" s="22" t="s">
        <v>50</v>
      </c>
      <c r="AC355">
        <v>34.764699999999998</v>
      </c>
      <c r="AD355" s="34">
        <v>27</v>
      </c>
      <c r="AE355" s="35">
        <v>244</v>
      </c>
      <c r="AF355">
        <f t="shared" si="106"/>
        <v>0.83071418028836319</v>
      </c>
      <c r="AG355">
        <v>6.5184028628141686</v>
      </c>
      <c r="AH355" t="s">
        <v>557</v>
      </c>
      <c r="AI355" t="s">
        <v>558</v>
      </c>
      <c r="AJ355" t="s">
        <v>562</v>
      </c>
      <c r="AK355" s="53">
        <v>0.38320539431614575</v>
      </c>
      <c r="AL355" s="53">
        <v>2.6387499999999999</v>
      </c>
      <c r="AM355" s="53">
        <v>1512.2124999999996</v>
      </c>
    </row>
    <row r="356" spans="1:39" hidden="1" x14ac:dyDescent="0.35">
      <c r="A356" s="2">
        <v>44764</v>
      </c>
      <c r="B356" t="s">
        <v>18</v>
      </c>
      <c r="C356" t="s">
        <v>549</v>
      </c>
      <c r="D356" t="s">
        <v>133</v>
      </c>
      <c r="E356" t="s">
        <v>46</v>
      </c>
      <c r="F356">
        <v>3</v>
      </c>
      <c r="G356" t="s">
        <v>22</v>
      </c>
      <c r="H356" t="s">
        <v>102</v>
      </c>
      <c r="I356" t="str">
        <f t="shared" si="102"/>
        <v>K1FsaB9</v>
      </c>
      <c r="J356" t="s">
        <v>473</v>
      </c>
      <c r="K356" t="s">
        <v>191</v>
      </c>
      <c r="L356" s="1">
        <v>0.79200000000000004</v>
      </c>
      <c r="M356">
        <v>29.21</v>
      </c>
      <c r="N356" s="1">
        <f>M356/-10</f>
        <v>-2.9210000000000003</v>
      </c>
      <c r="O356" t="s">
        <v>192</v>
      </c>
      <c r="P356">
        <v>0.68300000000000005</v>
      </c>
      <c r="Q356" s="1">
        <f t="shared" si="116"/>
        <v>0.10899999999999999</v>
      </c>
      <c r="R356">
        <v>41.23</v>
      </c>
      <c r="S356" s="42">
        <f>R356/-10</f>
        <v>-4.1229999999999993</v>
      </c>
      <c r="T356" s="1">
        <f>S356-N356</f>
        <v>-1.2019999999999991</v>
      </c>
      <c r="U356">
        <v>51.75</v>
      </c>
      <c r="V356" s="21">
        <f t="shared" si="103"/>
        <v>2102.2790625000002</v>
      </c>
      <c r="W356">
        <f t="shared" si="115"/>
        <v>0.15959004392386528</v>
      </c>
      <c r="X356">
        <f t="shared" si="104"/>
        <v>1.2429312123957316E-5</v>
      </c>
      <c r="Y356">
        <f t="shared" si="105"/>
        <v>2.6129882639472874E-6</v>
      </c>
      <c r="Z356" s="22">
        <f t="shared" si="117"/>
        <v>2.6129882639472877</v>
      </c>
      <c r="AA356" s="22">
        <f>Z356/ABS(T356)</f>
        <v>2.173867108109226</v>
      </c>
      <c r="AB356" s="22">
        <f>AA356/3.73178</f>
        <v>0.58252820587205734</v>
      </c>
      <c r="AC356">
        <v>34.764699999999998</v>
      </c>
      <c r="AD356" s="34">
        <v>12.1</v>
      </c>
      <c r="AE356" s="35">
        <v>290</v>
      </c>
      <c r="AF356">
        <f t="shared" si="106"/>
        <v>12.429312123957317</v>
      </c>
      <c r="AG356">
        <v>6.5184028628141686</v>
      </c>
      <c r="AH356" t="s">
        <v>557</v>
      </c>
      <c r="AI356" t="s">
        <v>558</v>
      </c>
      <c r="AJ356" t="s">
        <v>562</v>
      </c>
      <c r="AK356" s="53">
        <v>0.38320539431614575</v>
      </c>
      <c r="AL356" s="53">
        <v>2.6387499999999999</v>
      </c>
      <c r="AM356" s="53">
        <v>1512.2124999999996</v>
      </c>
    </row>
    <row r="357" spans="1:39" hidden="1" x14ac:dyDescent="0.35">
      <c r="A357" s="2">
        <v>44764</v>
      </c>
      <c r="B357" t="s">
        <v>18</v>
      </c>
      <c r="C357" t="s">
        <v>549</v>
      </c>
      <c r="D357" t="s">
        <v>133</v>
      </c>
      <c r="E357" t="s">
        <v>46</v>
      </c>
      <c r="F357">
        <v>6</v>
      </c>
      <c r="G357" t="s">
        <v>33</v>
      </c>
      <c r="H357" t="s">
        <v>64</v>
      </c>
      <c r="I357" t="str">
        <f t="shared" si="102"/>
        <v>K1HmaA2</v>
      </c>
      <c r="J357" t="s">
        <v>476</v>
      </c>
      <c r="K357" t="s">
        <v>191</v>
      </c>
      <c r="L357" s="1">
        <v>0.63700000000000001</v>
      </c>
      <c r="M357" t="s">
        <v>103</v>
      </c>
      <c r="N357" s="1" t="s">
        <v>103</v>
      </c>
      <c r="O357" t="s">
        <v>189</v>
      </c>
      <c r="P357">
        <v>0.72099999999999997</v>
      </c>
      <c r="Q357" s="1">
        <f t="shared" si="116"/>
        <v>-8.3999999999999964E-2</v>
      </c>
      <c r="R357" t="s">
        <v>103</v>
      </c>
      <c r="S357" s="42" t="s">
        <v>103</v>
      </c>
      <c r="T357" s="1" t="s">
        <v>103</v>
      </c>
      <c r="U357">
        <v>75.099999999999994</v>
      </c>
      <c r="V357" s="21">
        <f t="shared" si="103"/>
        <v>4427.4078499999996</v>
      </c>
      <c r="W357">
        <f>(P357-L357)/L357</f>
        <v>0.13186813186813182</v>
      </c>
      <c r="X357">
        <f t="shared" si="104"/>
        <v>9.8274110434886081E-6</v>
      </c>
      <c r="Y357">
        <f t="shared" si="105"/>
        <v>4.3509956799118153E-6</v>
      </c>
      <c r="Z357" s="22">
        <f t="shared" si="117"/>
        <v>4.350995679911815</v>
      </c>
      <c r="AA357" s="22" t="s">
        <v>50</v>
      </c>
      <c r="AC357">
        <v>34.764699999999998</v>
      </c>
      <c r="AD357" s="34">
        <v>56.6</v>
      </c>
      <c r="AE357" s="35">
        <v>445</v>
      </c>
      <c r="AF357">
        <f t="shared" si="106"/>
        <v>9.8274110434886079</v>
      </c>
      <c r="AG357">
        <v>6.5184028628141686</v>
      </c>
      <c r="AH357" t="s">
        <v>559</v>
      </c>
      <c r="AI357" t="s">
        <v>561</v>
      </c>
      <c r="AJ357" t="s">
        <v>560</v>
      </c>
      <c r="AK357" s="53">
        <v>0.38320539431614575</v>
      </c>
      <c r="AL357" s="53">
        <v>2.6387499999999999</v>
      </c>
      <c r="AM357" s="53">
        <v>1512.2124999999996</v>
      </c>
    </row>
    <row r="358" spans="1:39" hidden="1" x14ac:dyDescent="0.35">
      <c r="A358" s="2">
        <v>44764</v>
      </c>
      <c r="B358" t="s">
        <v>18</v>
      </c>
      <c r="C358" t="s">
        <v>549</v>
      </c>
      <c r="D358" t="s">
        <v>133</v>
      </c>
      <c r="E358" t="s">
        <v>46</v>
      </c>
      <c r="F358">
        <v>3</v>
      </c>
      <c r="G358" t="s">
        <v>33</v>
      </c>
      <c r="H358" t="s">
        <v>54</v>
      </c>
      <c r="I358" t="str">
        <f t="shared" si="102"/>
        <v>K1HmaA6</v>
      </c>
      <c r="J358" t="s">
        <v>477</v>
      </c>
      <c r="K358" t="s">
        <v>191</v>
      </c>
      <c r="L358" s="1">
        <v>0.746</v>
      </c>
      <c r="M358">
        <v>21.65</v>
      </c>
      <c r="N358" s="1">
        <f t="shared" ref="N358:N380" si="118">M358/-10</f>
        <v>-2.165</v>
      </c>
      <c r="O358" t="s">
        <v>189</v>
      </c>
      <c r="P358">
        <v>0.88200000000000001</v>
      </c>
      <c r="Q358" s="1">
        <f t="shared" si="116"/>
        <v>-0.13600000000000001</v>
      </c>
      <c r="R358">
        <v>25.28</v>
      </c>
      <c r="S358" s="42">
        <f t="shared" ref="S358:S365" si="119">R358/-10</f>
        <v>-2.528</v>
      </c>
      <c r="T358" s="1">
        <f>S358-N358</f>
        <v>-0.36299999999999999</v>
      </c>
      <c r="U358">
        <v>83.9</v>
      </c>
      <c r="V358" s="21">
        <f t="shared" si="103"/>
        <v>5525.7798500000008</v>
      </c>
      <c r="W358">
        <f>(P358-L358)/L358</f>
        <v>0.18230563002680966</v>
      </c>
      <c r="X358">
        <f t="shared" si="104"/>
        <v>1.4641712029500706E-5</v>
      </c>
      <c r="Y358">
        <f t="shared" si="105"/>
        <v>8.0906877302117621E-6</v>
      </c>
      <c r="Z358" s="22">
        <f t="shared" si="117"/>
        <v>8.0906877302117621</v>
      </c>
      <c r="AA358" s="22">
        <f>Z358/ABS(T358)</f>
        <v>22.288395950996591</v>
      </c>
      <c r="AB358" s="22">
        <f>AA358/28.70035</f>
        <v>0.77658969144963708</v>
      </c>
      <c r="AC358">
        <v>34.764699999999998</v>
      </c>
      <c r="AD358" s="34">
        <v>74.8</v>
      </c>
      <c r="AE358" s="35">
        <v>670</v>
      </c>
      <c r="AF358">
        <f t="shared" si="106"/>
        <v>14.641712029500706</v>
      </c>
      <c r="AG358">
        <v>6.5184028628141686</v>
      </c>
      <c r="AH358" t="s">
        <v>559</v>
      </c>
      <c r="AI358" t="s">
        <v>561</v>
      </c>
      <c r="AJ358" t="s">
        <v>560</v>
      </c>
      <c r="AK358" s="53">
        <v>0.38320539431614575</v>
      </c>
      <c r="AL358" s="53">
        <v>2.6387499999999999</v>
      </c>
      <c r="AM358" s="53">
        <v>1512.2124999999996</v>
      </c>
    </row>
    <row r="359" spans="1:39" hidden="1" x14ac:dyDescent="0.35">
      <c r="A359" s="2">
        <v>44764</v>
      </c>
      <c r="B359" t="s">
        <v>18</v>
      </c>
      <c r="C359" t="s">
        <v>549</v>
      </c>
      <c r="D359" t="s">
        <v>133</v>
      </c>
      <c r="E359" t="s">
        <v>46</v>
      </c>
      <c r="F359">
        <v>2</v>
      </c>
      <c r="G359" t="s">
        <v>33</v>
      </c>
      <c r="H359" t="s">
        <v>89</v>
      </c>
      <c r="I359" t="str">
        <f t="shared" si="102"/>
        <v>K1HmaD9</v>
      </c>
      <c r="J359" t="s">
        <v>478</v>
      </c>
      <c r="K359" t="s">
        <v>191</v>
      </c>
      <c r="L359" s="1">
        <v>0.62</v>
      </c>
      <c r="M359">
        <v>18.86</v>
      </c>
      <c r="N359" s="1">
        <f t="shared" si="118"/>
        <v>-1.8859999999999999</v>
      </c>
      <c r="O359" t="s">
        <v>189</v>
      </c>
      <c r="P359">
        <v>0.70799999999999996</v>
      </c>
      <c r="Q359" s="1">
        <f t="shared" si="116"/>
        <v>-8.7999999999999967E-2</v>
      </c>
      <c r="R359">
        <v>24.15</v>
      </c>
      <c r="S359" s="42">
        <f t="shared" si="119"/>
        <v>-2.415</v>
      </c>
      <c r="T359" s="1">
        <f>S359-N359</f>
        <v>-0.52900000000000014</v>
      </c>
      <c r="U359">
        <v>75.5</v>
      </c>
      <c r="V359" s="21">
        <f t="shared" si="103"/>
        <v>4474.69625</v>
      </c>
      <c r="W359">
        <f>(P359-L359)/L359</f>
        <v>0.14193548387096769</v>
      </c>
      <c r="X359">
        <f t="shared" si="104"/>
        <v>1.0758976552466153E-5</v>
      </c>
      <c r="Y359">
        <f t="shared" si="105"/>
        <v>4.8143152033158222E-6</v>
      </c>
      <c r="Z359" s="22">
        <f t="shared" si="117"/>
        <v>4.8143152033158225</v>
      </c>
      <c r="AA359" s="22">
        <f>Z359/ABS(T359)</f>
        <v>9.1007848833947467</v>
      </c>
      <c r="AB359" s="22">
        <f>AA359/28.70035</f>
        <v>0.31709665155284678</v>
      </c>
      <c r="AC359">
        <v>34.764699999999998</v>
      </c>
      <c r="AD359" s="34">
        <v>70.599999999999994</v>
      </c>
      <c r="AE359" s="35">
        <v>700</v>
      </c>
      <c r="AF359">
        <f t="shared" si="106"/>
        <v>10.758976552466153</v>
      </c>
      <c r="AG359">
        <v>6.5184028628141686</v>
      </c>
      <c r="AH359" t="s">
        <v>559</v>
      </c>
      <c r="AI359" t="s">
        <v>561</v>
      </c>
      <c r="AJ359" t="s">
        <v>560</v>
      </c>
      <c r="AK359" s="53">
        <v>0.38320539431614575</v>
      </c>
      <c r="AL359" s="53">
        <v>2.6387499999999999</v>
      </c>
      <c r="AM359" s="53">
        <v>1512.2124999999996</v>
      </c>
    </row>
    <row r="360" spans="1:39" hidden="1" x14ac:dyDescent="0.35">
      <c r="A360" s="2">
        <v>44764</v>
      </c>
      <c r="B360" t="s">
        <v>18</v>
      </c>
      <c r="C360" t="s">
        <v>549</v>
      </c>
      <c r="D360" t="s">
        <v>109</v>
      </c>
      <c r="E360" t="s">
        <v>21</v>
      </c>
      <c r="F360">
        <v>11</v>
      </c>
      <c r="G360" t="s">
        <v>33</v>
      </c>
      <c r="H360" t="s">
        <v>104</v>
      </c>
      <c r="I360" t="str">
        <f t="shared" si="102"/>
        <v>L3HmaE8</v>
      </c>
      <c r="J360" t="s">
        <v>446</v>
      </c>
      <c r="K360" t="s">
        <v>193</v>
      </c>
      <c r="L360" s="1">
        <v>0.85699999999999998</v>
      </c>
      <c r="M360">
        <v>14.34</v>
      </c>
      <c r="N360" s="1">
        <f t="shared" si="118"/>
        <v>-1.4339999999999999</v>
      </c>
      <c r="O360" t="s">
        <v>163</v>
      </c>
      <c r="P360">
        <v>0.75900000000000001</v>
      </c>
      <c r="Q360" s="1">
        <f t="shared" si="116"/>
        <v>9.7999999999999976E-2</v>
      </c>
      <c r="R360">
        <v>20.45</v>
      </c>
      <c r="S360" s="42">
        <f t="shared" si="119"/>
        <v>-2.0449999999999999</v>
      </c>
      <c r="T360" s="1">
        <f>S360-N360</f>
        <v>-0.61099999999999999</v>
      </c>
      <c r="U360">
        <v>56.95</v>
      </c>
      <c r="V360" s="21">
        <f t="shared" si="103"/>
        <v>2545.9924625000003</v>
      </c>
      <c r="W360">
        <f t="shared" ref="W360:W377" si="120">(L360-P360)/P360</f>
        <v>0.12911725955204212</v>
      </c>
      <c r="X360">
        <f t="shared" si="104"/>
        <v>9.5756581728290843E-6</v>
      </c>
      <c r="Y360">
        <f t="shared" si="105"/>
        <v>2.4379553531499375E-6</v>
      </c>
      <c r="Z360" s="22">
        <f t="shared" si="117"/>
        <v>2.4379553531499374</v>
      </c>
      <c r="AA360" s="22">
        <f>Z360/ABS(T360)</f>
        <v>3.9901069609655275</v>
      </c>
      <c r="AB360" s="22">
        <f>AA360/199.418</f>
        <v>2.000876029729276E-2</v>
      </c>
      <c r="AC360">
        <v>34.764699999999998</v>
      </c>
      <c r="AD360" s="31">
        <v>49.4</v>
      </c>
      <c r="AE360" s="32">
        <v>546</v>
      </c>
      <c r="AF360">
        <f t="shared" si="106"/>
        <v>9.575658172829085</v>
      </c>
      <c r="AG360">
        <v>12.394095238095241</v>
      </c>
      <c r="AH360" t="s">
        <v>559</v>
      </c>
      <c r="AI360" t="s">
        <v>561</v>
      </c>
      <c r="AJ360" t="s">
        <v>560</v>
      </c>
      <c r="AK360" s="53">
        <v>0.38320539431614575</v>
      </c>
      <c r="AL360" s="53">
        <v>2.6387499999999999</v>
      </c>
      <c r="AM360" s="53">
        <v>1512.2124999999996</v>
      </c>
    </row>
    <row r="361" spans="1:39" hidden="1" x14ac:dyDescent="0.35">
      <c r="A361" s="2">
        <v>44764</v>
      </c>
      <c r="B361" t="s">
        <v>18</v>
      </c>
      <c r="C361" t="s">
        <v>549</v>
      </c>
      <c r="D361" t="s">
        <v>133</v>
      </c>
      <c r="E361" t="s">
        <v>21</v>
      </c>
      <c r="F361">
        <v>4</v>
      </c>
      <c r="G361" t="s">
        <v>26</v>
      </c>
      <c r="H361" t="s">
        <v>82</v>
      </c>
      <c r="I361" t="str">
        <f t="shared" si="102"/>
        <v>K1MlaH7</v>
      </c>
      <c r="J361" t="s">
        <v>479</v>
      </c>
      <c r="K361" t="s">
        <v>191</v>
      </c>
      <c r="L361" s="1">
        <v>0.78200000000000003</v>
      </c>
      <c r="M361">
        <v>7.62</v>
      </c>
      <c r="N361" s="1">
        <f t="shared" si="118"/>
        <v>-0.76200000000000001</v>
      </c>
      <c r="O361" t="s">
        <v>192</v>
      </c>
      <c r="P361">
        <v>0.70199999999999996</v>
      </c>
      <c r="Q361" s="1">
        <f t="shared" si="116"/>
        <v>8.0000000000000071E-2</v>
      </c>
      <c r="R361">
        <v>24.48</v>
      </c>
      <c r="S361" s="42">
        <f t="shared" si="119"/>
        <v>-2.448</v>
      </c>
      <c r="T361" s="1" t="s">
        <v>103</v>
      </c>
      <c r="U361">
        <v>38.4</v>
      </c>
      <c r="V361" s="21">
        <f t="shared" si="103"/>
        <v>1157.5296000000001</v>
      </c>
      <c r="W361">
        <f t="shared" si="120"/>
        <v>0.11396011396011407</v>
      </c>
      <c r="X361">
        <f t="shared" si="104"/>
        <v>8.2112589898026144E-6</v>
      </c>
      <c r="Y361">
        <f t="shared" si="105"/>
        <v>9.5047753339626242E-7</v>
      </c>
      <c r="Z361" s="22">
        <f t="shared" si="117"/>
        <v>0.9504775333962624</v>
      </c>
      <c r="AA361" s="22" t="s">
        <v>50</v>
      </c>
      <c r="AC361">
        <v>34.764699999999998</v>
      </c>
      <c r="AD361" s="34">
        <v>31</v>
      </c>
      <c r="AE361" s="35">
        <v>390</v>
      </c>
      <c r="AF361">
        <f t="shared" si="106"/>
        <v>8.211258989802614</v>
      </c>
      <c r="AG361">
        <v>6.5184028628141686</v>
      </c>
      <c r="AH361" t="s">
        <v>559</v>
      </c>
      <c r="AI361" t="s">
        <v>558</v>
      </c>
      <c r="AJ361" t="s">
        <v>560</v>
      </c>
      <c r="AK361" s="53">
        <v>0.38320539431614575</v>
      </c>
      <c r="AL361" s="53">
        <v>2.6387499999999999</v>
      </c>
      <c r="AM361" s="53">
        <v>1512.2124999999996</v>
      </c>
    </row>
    <row r="362" spans="1:39" hidden="1" x14ac:dyDescent="0.35">
      <c r="A362" s="2">
        <v>44764</v>
      </c>
      <c r="B362" t="s">
        <v>18</v>
      </c>
      <c r="C362" t="s">
        <v>549</v>
      </c>
      <c r="D362" t="s">
        <v>45</v>
      </c>
      <c r="E362" t="s">
        <v>46</v>
      </c>
      <c r="F362">
        <v>4</v>
      </c>
      <c r="G362" t="s">
        <v>41</v>
      </c>
      <c r="H362" t="s">
        <v>104</v>
      </c>
      <c r="I362" t="str">
        <f t="shared" si="102"/>
        <v>L4MluE8</v>
      </c>
      <c r="J362" t="s">
        <v>416</v>
      </c>
      <c r="K362" t="s">
        <v>194</v>
      </c>
      <c r="L362" s="1">
        <v>0.80400000000000005</v>
      </c>
      <c r="M362">
        <v>28.12</v>
      </c>
      <c r="N362" s="1">
        <f t="shared" si="118"/>
        <v>-2.8120000000000003</v>
      </c>
      <c r="O362" t="s">
        <v>187</v>
      </c>
      <c r="P362">
        <v>0.64800000000000002</v>
      </c>
      <c r="Q362" s="1">
        <f t="shared" si="116"/>
        <v>0.15600000000000003</v>
      </c>
      <c r="R362">
        <v>34.840000000000003</v>
      </c>
      <c r="S362" s="42">
        <f t="shared" si="119"/>
        <v>-3.4840000000000004</v>
      </c>
      <c r="T362" s="1">
        <f>S362-N362</f>
        <v>-0.67200000000000015</v>
      </c>
      <c r="U362">
        <v>107.6</v>
      </c>
      <c r="V362" s="21">
        <f t="shared" si="103"/>
        <v>9088.5415999999987</v>
      </c>
      <c r="W362">
        <f t="shared" si="120"/>
        <v>0.24074074074074078</v>
      </c>
      <c r="X362">
        <f t="shared" si="104"/>
        <v>2.0617429098615299E-5</v>
      </c>
      <c r="Y362">
        <f t="shared" si="105"/>
        <v>1.873823620478156E-5</v>
      </c>
      <c r="Z362" s="22">
        <f t="shared" si="117"/>
        <v>18.738236204781561</v>
      </c>
      <c r="AA362" s="22">
        <f>Z362/ABS(T362)</f>
        <v>27.884280066639221</v>
      </c>
      <c r="AB362" s="22">
        <f>AA362/184.3081</f>
        <v>0.15129166904026042</v>
      </c>
      <c r="AC362">
        <v>34.764699999999998</v>
      </c>
      <c r="AD362" s="31">
        <v>94</v>
      </c>
      <c r="AE362" s="32">
        <v>800</v>
      </c>
      <c r="AF362">
        <f t="shared" si="106"/>
        <v>20.6174290986153</v>
      </c>
      <c r="AG362">
        <v>7.1421578461796527</v>
      </c>
      <c r="AH362" t="s">
        <v>559</v>
      </c>
      <c r="AI362" t="s">
        <v>558</v>
      </c>
      <c r="AJ362" t="s">
        <v>562</v>
      </c>
      <c r="AK362" s="53">
        <v>0.38320539431614575</v>
      </c>
      <c r="AL362" s="53">
        <v>2.6387499999999999</v>
      </c>
      <c r="AM362" s="53">
        <v>1512.2124999999996</v>
      </c>
    </row>
    <row r="363" spans="1:39" hidden="1" x14ac:dyDescent="0.35">
      <c r="A363" s="2">
        <v>44764</v>
      </c>
      <c r="B363" t="s">
        <v>18</v>
      </c>
      <c r="C363" t="s">
        <v>549</v>
      </c>
      <c r="D363" t="s">
        <v>133</v>
      </c>
      <c r="E363" t="s">
        <v>46</v>
      </c>
      <c r="F363">
        <v>4</v>
      </c>
      <c r="G363" t="s">
        <v>41</v>
      </c>
      <c r="H363" t="s">
        <v>136</v>
      </c>
      <c r="I363" t="str">
        <f t="shared" si="102"/>
        <v>K1MluD7</v>
      </c>
      <c r="J363" t="s">
        <v>480</v>
      </c>
      <c r="K363" t="s">
        <v>191</v>
      </c>
      <c r="L363" s="1">
        <v>0.95299999999999996</v>
      </c>
      <c r="M363">
        <v>18.260000000000002</v>
      </c>
      <c r="N363" s="1">
        <f t="shared" si="118"/>
        <v>-1.8260000000000001</v>
      </c>
      <c r="O363" t="s">
        <v>189</v>
      </c>
      <c r="P363">
        <v>0.878</v>
      </c>
      <c r="Q363" s="1">
        <f t="shared" si="116"/>
        <v>7.4999999999999956E-2</v>
      </c>
      <c r="R363">
        <v>25.04</v>
      </c>
      <c r="S363" s="42">
        <f t="shared" si="119"/>
        <v>-2.504</v>
      </c>
      <c r="T363" s="1">
        <f>S363-N363</f>
        <v>-0.67799999999999994</v>
      </c>
      <c r="U363">
        <v>131.5</v>
      </c>
      <c r="V363" s="21">
        <f t="shared" si="103"/>
        <v>13574.41625</v>
      </c>
      <c r="W363">
        <f t="shared" si="120"/>
        <v>8.5421412300683314E-2</v>
      </c>
      <c r="X363">
        <f t="shared" si="104"/>
        <v>5.7584503618464661E-6</v>
      </c>
      <c r="Y363">
        <f t="shared" si="105"/>
        <v>7.8167602166667047E-6</v>
      </c>
      <c r="Z363" s="22">
        <f t="shared" si="117"/>
        <v>7.8167602166667045</v>
      </c>
      <c r="AA363" s="22">
        <f>Z363/ABS(T363)</f>
        <v>11.529144862340273</v>
      </c>
      <c r="AB363" s="22">
        <f>AA363/184.3081</f>
        <v>6.2553652619392594E-2</v>
      </c>
      <c r="AC363">
        <v>34.764699999999998</v>
      </c>
      <c r="AD363" s="34">
        <v>136.30000000000001</v>
      </c>
      <c r="AE363" s="35">
        <v>832</v>
      </c>
      <c r="AF363">
        <f t="shared" si="106"/>
        <v>5.7584503618464664</v>
      </c>
      <c r="AG363">
        <v>6.5184028628141686</v>
      </c>
      <c r="AH363" t="s">
        <v>559</v>
      </c>
      <c r="AI363" t="s">
        <v>558</v>
      </c>
      <c r="AJ363" t="s">
        <v>562</v>
      </c>
      <c r="AK363" s="53">
        <v>0.38320539431614575</v>
      </c>
      <c r="AL363" s="53">
        <v>2.6387499999999999</v>
      </c>
      <c r="AM363" s="53">
        <v>1512.2124999999996</v>
      </c>
    </row>
    <row r="364" spans="1:39" hidden="1" x14ac:dyDescent="0.35">
      <c r="A364" s="2">
        <v>44764</v>
      </c>
      <c r="B364" t="s">
        <v>18</v>
      </c>
      <c r="C364" t="s">
        <v>549</v>
      </c>
      <c r="D364" t="s">
        <v>109</v>
      </c>
      <c r="E364" t="s">
        <v>21</v>
      </c>
      <c r="F364">
        <v>10</v>
      </c>
      <c r="G364" t="s">
        <v>41</v>
      </c>
      <c r="H364" t="s">
        <v>101</v>
      </c>
      <c r="I364" t="str">
        <f t="shared" si="102"/>
        <v>L3MluB10</v>
      </c>
      <c r="J364" t="s">
        <v>448</v>
      </c>
      <c r="K364" t="s">
        <v>193</v>
      </c>
      <c r="L364" s="1">
        <v>0.68100000000000005</v>
      </c>
      <c r="M364">
        <v>11.73</v>
      </c>
      <c r="N364" s="1">
        <f t="shared" si="118"/>
        <v>-1.173</v>
      </c>
      <c r="O364" t="s">
        <v>163</v>
      </c>
      <c r="P364">
        <v>0.55400000000000005</v>
      </c>
      <c r="Q364" s="1">
        <f t="shared" si="116"/>
        <v>0.127</v>
      </c>
      <c r="R364">
        <v>14.75</v>
      </c>
      <c r="S364" s="42">
        <f t="shared" si="119"/>
        <v>-1.4750000000000001</v>
      </c>
      <c r="T364" s="1">
        <f>S364-N364</f>
        <v>-0.30200000000000005</v>
      </c>
      <c r="U364">
        <v>112.9</v>
      </c>
      <c r="V364" s="21">
        <f t="shared" si="103"/>
        <v>10005.931850000001</v>
      </c>
      <c r="W364">
        <f t="shared" si="120"/>
        <v>0.22924187725631767</v>
      </c>
      <c r="X364">
        <f t="shared" si="104"/>
        <v>1.941193469063289E-5</v>
      </c>
      <c r="Y364">
        <f t="shared" si="105"/>
        <v>1.9423449559112356E-5</v>
      </c>
      <c r="Z364" s="22">
        <f t="shared" si="117"/>
        <v>19.423449559112356</v>
      </c>
      <c r="AA364" s="22">
        <f>Z364/ABS(T364)</f>
        <v>64.316058142756134</v>
      </c>
      <c r="AB364" s="22">
        <f>AA364/81.6371</f>
        <v>0.78782879527513994</v>
      </c>
      <c r="AC364">
        <v>34.764699999999998</v>
      </c>
      <c r="AD364" s="31">
        <v>93.8</v>
      </c>
      <c r="AE364" s="32">
        <v>803</v>
      </c>
      <c r="AF364">
        <f t="shared" si="106"/>
        <v>19.41193469063289</v>
      </c>
      <c r="AG364">
        <v>12.394095238095241</v>
      </c>
      <c r="AH364" t="s">
        <v>559</v>
      </c>
      <c r="AI364" t="s">
        <v>558</v>
      </c>
      <c r="AJ364" t="s">
        <v>562</v>
      </c>
      <c r="AK364" s="53">
        <v>0.38320539431614575</v>
      </c>
      <c r="AL364" s="53">
        <v>2.6387499999999999</v>
      </c>
      <c r="AM364" s="53">
        <v>1512.2124999999996</v>
      </c>
    </row>
    <row r="365" spans="1:39" hidden="1" x14ac:dyDescent="0.35">
      <c r="A365" s="2">
        <v>44764</v>
      </c>
      <c r="B365" t="s">
        <v>18</v>
      </c>
      <c r="C365" t="s">
        <v>549</v>
      </c>
      <c r="D365" t="s">
        <v>109</v>
      </c>
      <c r="E365" t="s">
        <v>21</v>
      </c>
      <c r="F365">
        <v>13</v>
      </c>
      <c r="G365" t="s">
        <v>41</v>
      </c>
      <c r="H365" t="s">
        <v>116</v>
      </c>
      <c r="I365" t="str">
        <f t="shared" si="102"/>
        <v>L3MluG10</v>
      </c>
      <c r="J365" t="s">
        <v>449</v>
      </c>
      <c r="K365" t="s">
        <v>193</v>
      </c>
      <c r="L365" s="1">
        <v>0.74299999999999999</v>
      </c>
      <c r="M365">
        <v>14.63</v>
      </c>
      <c r="N365" s="1">
        <f t="shared" si="118"/>
        <v>-1.4630000000000001</v>
      </c>
      <c r="O365" t="s">
        <v>163</v>
      </c>
      <c r="P365">
        <v>0.59499999999999997</v>
      </c>
      <c r="Q365" s="1">
        <f t="shared" si="116"/>
        <v>0.14800000000000002</v>
      </c>
      <c r="R365">
        <v>22.43</v>
      </c>
      <c r="S365" s="42">
        <f t="shared" si="119"/>
        <v>-2.2429999999999999</v>
      </c>
      <c r="T365" s="1">
        <f>S365-N365</f>
        <v>-0.7799999999999998</v>
      </c>
      <c r="U365">
        <v>82.3</v>
      </c>
      <c r="V365" s="21">
        <f t="shared" si="103"/>
        <v>5317.0326500000001</v>
      </c>
      <c r="W365">
        <f t="shared" si="120"/>
        <v>0.24873949579831936</v>
      </c>
      <c r="X365">
        <f t="shared" si="104"/>
        <v>2.1463905532103319E-5</v>
      </c>
      <c r="Y365">
        <f t="shared" si="105"/>
        <v>1.1412428651070897E-5</v>
      </c>
      <c r="Z365" s="22">
        <f t="shared" si="117"/>
        <v>11.412428651070897</v>
      </c>
      <c r="AA365" s="22">
        <f>Z365/ABS(T365)</f>
        <v>14.631318783424231</v>
      </c>
      <c r="AB365" s="22">
        <f>AA365/81.6371</f>
        <v>0.17922389187543691</v>
      </c>
      <c r="AC365">
        <v>34.764699999999998</v>
      </c>
      <c r="AD365" s="31">
        <v>77.3</v>
      </c>
      <c r="AE365" s="32">
        <v>705</v>
      </c>
      <c r="AF365">
        <f t="shared" si="106"/>
        <v>21.463905532103318</v>
      </c>
      <c r="AG365">
        <v>12.394095238095241</v>
      </c>
      <c r="AH365" t="s">
        <v>559</v>
      </c>
      <c r="AI365" t="s">
        <v>558</v>
      </c>
      <c r="AJ365" t="s">
        <v>562</v>
      </c>
      <c r="AK365" s="53">
        <v>0.38320539431614575</v>
      </c>
      <c r="AL365" s="53">
        <v>2.6387499999999999</v>
      </c>
      <c r="AM365" s="53">
        <v>1512.2124999999996</v>
      </c>
    </row>
    <row r="366" spans="1:39" hidden="1" x14ac:dyDescent="0.35">
      <c r="A366" s="2">
        <v>44764</v>
      </c>
      <c r="B366" t="s">
        <v>18</v>
      </c>
      <c r="C366" t="s">
        <v>549</v>
      </c>
      <c r="D366" t="s">
        <v>45</v>
      </c>
      <c r="E366" t="s">
        <v>46</v>
      </c>
      <c r="F366">
        <v>1</v>
      </c>
      <c r="G366" t="s">
        <v>29</v>
      </c>
      <c r="H366" t="s">
        <v>54</v>
      </c>
      <c r="I366" t="str">
        <f t="shared" si="102"/>
        <v>L4PafA6</v>
      </c>
      <c r="J366" t="s">
        <v>436</v>
      </c>
      <c r="K366" t="s">
        <v>194</v>
      </c>
      <c r="L366" s="1">
        <v>0.68</v>
      </c>
      <c r="M366">
        <v>23.45</v>
      </c>
      <c r="N366" s="1">
        <f t="shared" si="118"/>
        <v>-2.3449999999999998</v>
      </c>
      <c r="O366" t="s">
        <v>187</v>
      </c>
      <c r="P366">
        <v>0.58099999999999996</v>
      </c>
      <c r="Q366" s="1">
        <f t="shared" si="116"/>
        <v>9.9000000000000088E-2</v>
      </c>
      <c r="R366" t="s">
        <v>103</v>
      </c>
      <c r="S366" s="42" t="s">
        <v>103</v>
      </c>
      <c r="T366" s="1" t="s">
        <v>103</v>
      </c>
      <c r="U366">
        <v>53.6</v>
      </c>
      <c r="V366" s="21">
        <f t="shared" si="103"/>
        <v>2255.2736</v>
      </c>
      <c r="W366">
        <f t="shared" si="120"/>
        <v>0.17039586919105007</v>
      </c>
      <c r="X366">
        <f t="shared" si="104"/>
        <v>1.3473271674585239E-5</v>
      </c>
      <c r="Y366">
        <f t="shared" si="105"/>
        <v>3.0385913913319884E-6</v>
      </c>
      <c r="Z366" s="22">
        <f t="shared" si="117"/>
        <v>3.0385913913319884</v>
      </c>
      <c r="AA366" s="22" t="s">
        <v>50</v>
      </c>
      <c r="AC366">
        <v>34.764699999999998</v>
      </c>
      <c r="AD366" s="31">
        <v>37.700000000000003</v>
      </c>
      <c r="AE366" s="32">
        <v>480</v>
      </c>
      <c r="AF366">
        <f t="shared" si="106"/>
        <v>13.47327167458524</v>
      </c>
      <c r="AG366">
        <v>7.1421578461796527</v>
      </c>
      <c r="AH366" t="s">
        <v>557</v>
      </c>
      <c r="AI366" t="s">
        <v>558</v>
      </c>
      <c r="AJ366" t="s">
        <v>562</v>
      </c>
      <c r="AK366" s="53">
        <v>0.38320539431614575</v>
      </c>
      <c r="AL366" s="53">
        <v>2.6387499999999999</v>
      </c>
      <c r="AM366" s="53">
        <v>1512.2124999999996</v>
      </c>
    </row>
    <row r="367" spans="1:39" hidden="1" x14ac:dyDescent="0.35">
      <c r="A367" s="2">
        <v>44764</v>
      </c>
      <c r="B367" t="s">
        <v>18</v>
      </c>
      <c r="C367" t="s">
        <v>549</v>
      </c>
      <c r="D367" t="s">
        <v>45</v>
      </c>
      <c r="E367" t="s">
        <v>46</v>
      </c>
      <c r="F367">
        <v>3</v>
      </c>
      <c r="G367" t="s">
        <v>37</v>
      </c>
      <c r="H367" t="s">
        <v>195</v>
      </c>
      <c r="I367" t="str">
        <f t="shared" si="102"/>
        <v>L4Pfaj8</v>
      </c>
      <c r="J367" t="s">
        <v>494</v>
      </c>
      <c r="K367" t="s">
        <v>194</v>
      </c>
      <c r="L367" s="1">
        <v>0.97</v>
      </c>
      <c r="M367">
        <v>22.76</v>
      </c>
      <c r="N367" s="1">
        <f t="shared" si="118"/>
        <v>-2.2760000000000002</v>
      </c>
      <c r="O367" t="s">
        <v>187</v>
      </c>
      <c r="P367">
        <v>0.94499999999999995</v>
      </c>
      <c r="Q367" s="1">
        <f t="shared" si="116"/>
        <v>2.5000000000000022E-2</v>
      </c>
      <c r="R367">
        <v>33.85</v>
      </c>
      <c r="S367" s="42">
        <f t="shared" ref="S367:S380" si="121">R367/-10</f>
        <v>-3.3850000000000002</v>
      </c>
      <c r="T367" s="1">
        <f>S367-N367</f>
        <v>-1.109</v>
      </c>
      <c r="U367">
        <v>60.25</v>
      </c>
      <c r="V367" s="21">
        <f t="shared" si="103"/>
        <v>2849.5990624999999</v>
      </c>
      <c r="W367">
        <f t="shared" si="120"/>
        <v>2.6455026455026481E-2</v>
      </c>
      <c r="X367">
        <f t="shared" si="104"/>
        <v>1.3603621999454916E-6</v>
      </c>
      <c r="Y367">
        <f t="shared" si="105"/>
        <v>3.8764868496251101E-7</v>
      </c>
      <c r="Z367" s="22">
        <f t="shared" si="117"/>
        <v>0.38764868496251104</v>
      </c>
      <c r="AA367" s="22">
        <f>Z367/ABS(T367)</f>
        <v>0.3495479575856727</v>
      </c>
      <c r="AB367" s="22">
        <f>AA367/50.10316</f>
        <v>6.9765651025937821E-3</v>
      </c>
      <c r="AC367">
        <v>34.764699999999998</v>
      </c>
      <c r="AD367" s="31">
        <v>52</v>
      </c>
      <c r="AE367" s="32">
        <v>575</v>
      </c>
      <c r="AF367">
        <f t="shared" si="106"/>
        <v>1.3603621999454916</v>
      </c>
      <c r="AG367">
        <v>7.1421578461796527</v>
      </c>
      <c r="AH367" t="s">
        <v>557</v>
      </c>
      <c r="AI367" t="s">
        <v>558</v>
      </c>
      <c r="AJ367" t="s">
        <v>562</v>
      </c>
      <c r="AK367" s="53">
        <v>0.38320539431614575</v>
      </c>
      <c r="AL367" s="53">
        <v>2.6387499999999999</v>
      </c>
      <c r="AM367" s="53">
        <v>1512.2124999999996</v>
      </c>
    </row>
    <row r="368" spans="1:39" hidden="1" x14ac:dyDescent="0.35">
      <c r="A368" s="2">
        <v>44764</v>
      </c>
      <c r="B368" t="s">
        <v>18</v>
      </c>
      <c r="C368" t="s">
        <v>549</v>
      </c>
      <c r="D368" t="s">
        <v>109</v>
      </c>
      <c r="E368" t="s">
        <v>21</v>
      </c>
      <c r="F368">
        <v>15</v>
      </c>
      <c r="G368" t="s">
        <v>37</v>
      </c>
      <c r="H368" t="s">
        <v>121</v>
      </c>
      <c r="I368" t="str">
        <f t="shared" si="102"/>
        <v>L3PfaG7</v>
      </c>
      <c r="J368" t="s">
        <v>451</v>
      </c>
      <c r="K368" t="s">
        <v>193</v>
      </c>
      <c r="L368" s="1">
        <v>0.79200000000000004</v>
      </c>
      <c r="M368">
        <v>6.21</v>
      </c>
      <c r="N368" s="1">
        <f t="shared" si="118"/>
        <v>-0.621</v>
      </c>
      <c r="O368" t="s">
        <v>163</v>
      </c>
      <c r="P368">
        <v>0.65500000000000003</v>
      </c>
      <c r="Q368" s="1">
        <f t="shared" si="116"/>
        <v>0.13700000000000001</v>
      </c>
      <c r="R368">
        <v>13.76</v>
      </c>
      <c r="S368" s="42">
        <f t="shared" si="121"/>
        <v>-1.3759999999999999</v>
      </c>
      <c r="T368" s="1" t="s">
        <v>103</v>
      </c>
      <c r="U368">
        <v>66.3</v>
      </c>
      <c r="V368" s="21">
        <f t="shared" si="103"/>
        <v>3450.6166499999999</v>
      </c>
      <c r="W368">
        <f t="shared" si="120"/>
        <v>0.20916030534351146</v>
      </c>
      <c r="X368">
        <f t="shared" si="104"/>
        <v>1.7340313273972806E-5</v>
      </c>
      <c r="Y368">
        <f t="shared" si="105"/>
        <v>5.9834773699386581E-6</v>
      </c>
      <c r="Z368" s="22">
        <f t="shared" si="117"/>
        <v>5.9834773699386581</v>
      </c>
      <c r="AA368" s="22" t="s">
        <v>50</v>
      </c>
      <c r="AC368">
        <v>34.764699999999998</v>
      </c>
      <c r="AD368" s="31">
        <v>55</v>
      </c>
      <c r="AE368" s="32">
        <v>622</v>
      </c>
      <c r="AF368">
        <f t="shared" si="106"/>
        <v>17.340313273972807</v>
      </c>
      <c r="AG368">
        <v>12.394095238095241</v>
      </c>
      <c r="AH368" t="s">
        <v>557</v>
      </c>
      <c r="AI368" t="s">
        <v>558</v>
      </c>
      <c r="AJ368" t="s">
        <v>562</v>
      </c>
      <c r="AK368" s="53">
        <v>0.38320539431614575</v>
      </c>
      <c r="AL368" s="53">
        <v>2.6387499999999999</v>
      </c>
      <c r="AM368" s="53">
        <v>1512.2124999999996</v>
      </c>
    </row>
    <row r="369" spans="1:39" hidden="1" x14ac:dyDescent="0.35">
      <c r="A369" s="2">
        <v>44764</v>
      </c>
      <c r="B369" t="s">
        <v>18</v>
      </c>
      <c r="C369" t="s">
        <v>549</v>
      </c>
      <c r="D369" t="s">
        <v>45</v>
      </c>
      <c r="E369" t="s">
        <v>46</v>
      </c>
      <c r="F369">
        <v>8</v>
      </c>
      <c r="G369" t="s">
        <v>25</v>
      </c>
      <c r="H369" t="s">
        <v>53</v>
      </c>
      <c r="I369" t="str">
        <f t="shared" si="102"/>
        <v>L4SguG1</v>
      </c>
      <c r="J369" t="s">
        <v>493</v>
      </c>
      <c r="K369" t="s">
        <v>194</v>
      </c>
      <c r="L369" s="1">
        <v>0.71599999999999997</v>
      </c>
      <c r="M369">
        <v>9.4499999999999993</v>
      </c>
      <c r="N369" s="1">
        <f t="shared" si="118"/>
        <v>-0.94499999999999995</v>
      </c>
      <c r="O369" t="s">
        <v>187</v>
      </c>
      <c r="P369">
        <v>0.60699999999999998</v>
      </c>
      <c r="Q369" s="1">
        <f t="shared" si="116"/>
        <v>0.10899999999999999</v>
      </c>
      <c r="R369">
        <v>15.64</v>
      </c>
      <c r="S369" s="42">
        <f t="shared" si="121"/>
        <v>-1.5640000000000001</v>
      </c>
      <c r="T369" s="1">
        <f t="shared" ref="T369:T380" si="122">S369-N369</f>
        <v>-0.61900000000000011</v>
      </c>
      <c r="U369">
        <v>33.5</v>
      </c>
      <c r="V369" s="21">
        <f t="shared" si="103"/>
        <v>880.96625000000006</v>
      </c>
      <c r="W369">
        <f t="shared" si="120"/>
        <v>0.17957166392092255</v>
      </c>
      <c r="X369">
        <f t="shared" si="104"/>
        <v>1.4371883947863333E-5</v>
      </c>
      <c r="Y369">
        <f t="shared" si="105"/>
        <v>1.2661144706984359E-6</v>
      </c>
      <c r="Z369" s="22">
        <f t="shared" si="117"/>
        <v>1.2661144706984357</v>
      </c>
      <c r="AA369" s="22">
        <f t="shared" ref="AA369:AA380" si="123">Z369/ABS(T369)</f>
        <v>2.0454191772187973</v>
      </c>
      <c r="AB369" s="22" t="e">
        <f>AA369/AA368</f>
        <v>#VALUE!</v>
      </c>
      <c r="AC369">
        <v>34.764699999999998</v>
      </c>
      <c r="AD369" s="31">
        <v>23.8</v>
      </c>
      <c r="AE369" s="32">
        <v>350</v>
      </c>
      <c r="AF369">
        <f t="shared" si="106"/>
        <v>14.371883947863333</v>
      </c>
      <c r="AG369">
        <v>7.1421578461796527</v>
      </c>
      <c r="AH369" t="s">
        <v>557</v>
      </c>
      <c r="AI369" t="s">
        <v>558</v>
      </c>
      <c r="AJ369" t="s">
        <v>562</v>
      </c>
      <c r="AK369" s="53">
        <v>0.38320539431614575</v>
      </c>
      <c r="AL369" s="53">
        <v>2.6387499999999999</v>
      </c>
      <c r="AM369" s="53">
        <v>1512.2124999999996</v>
      </c>
    </row>
    <row r="370" spans="1:39" hidden="1" x14ac:dyDescent="0.35">
      <c r="A370" s="2">
        <v>44764</v>
      </c>
      <c r="B370" t="s">
        <v>18</v>
      </c>
      <c r="C370" t="s">
        <v>549</v>
      </c>
      <c r="D370" t="s">
        <v>133</v>
      </c>
      <c r="E370" t="s">
        <v>46</v>
      </c>
      <c r="F370">
        <v>5</v>
      </c>
      <c r="G370" t="s">
        <v>25</v>
      </c>
      <c r="H370" t="s">
        <v>83</v>
      </c>
      <c r="I370" t="str">
        <f t="shared" si="102"/>
        <v>K1SguH8</v>
      </c>
      <c r="J370" t="s">
        <v>485</v>
      </c>
      <c r="K370" t="s">
        <v>191</v>
      </c>
      <c r="L370" s="1">
        <v>0.82499999999999996</v>
      </c>
      <c r="M370">
        <v>20.74</v>
      </c>
      <c r="N370" s="1">
        <f t="shared" si="118"/>
        <v>-2.0739999999999998</v>
      </c>
      <c r="O370" t="s">
        <v>189</v>
      </c>
      <c r="P370">
        <v>0.72099999999999997</v>
      </c>
      <c r="Q370" s="1">
        <f t="shared" si="116"/>
        <v>0.10399999999999998</v>
      </c>
      <c r="R370">
        <v>26.46</v>
      </c>
      <c r="S370" s="42">
        <f t="shared" si="121"/>
        <v>-2.6459999999999999</v>
      </c>
      <c r="T370" s="1">
        <f t="shared" si="122"/>
        <v>-0.57200000000000006</v>
      </c>
      <c r="U370">
        <v>28.45</v>
      </c>
      <c r="V370" s="21">
        <f t="shared" si="103"/>
        <v>635.38096250000001</v>
      </c>
      <c r="W370">
        <f t="shared" si="120"/>
        <v>0.14424410540915394</v>
      </c>
      <c r="X370">
        <f t="shared" si="104"/>
        <v>1.0974801935913417E-5</v>
      </c>
      <c r="Y370">
        <f t="shared" si="105"/>
        <v>6.9731802172875297E-7</v>
      </c>
      <c r="Z370" s="22">
        <f t="shared" si="117"/>
        <v>0.69731802172875301</v>
      </c>
      <c r="AA370" s="22">
        <f t="shared" si="123"/>
        <v>1.2190874505747429</v>
      </c>
      <c r="AB370" s="22">
        <f>AA370/AA369</f>
        <v>0.59600861483677081</v>
      </c>
      <c r="AC370">
        <v>34.764699999999998</v>
      </c>
      <c r="AD370" s="37">
        <v>24.6</v>
      </c>
      <c r="AE370" s="39">
        <v>490</v>
      </c>
      <c r="AF370">
        <f t="shared" si="106"/>
        <v>10.974801935913417</v>
      </c>
      <c r="AG370">
        <v>6.5184028628141686</v>
      </c>
      <c r="AH370" t="s">
        <v>557</v>
      </c>
      <c r="AI370" t="s">
        <v>558</v>
      </c>
      <c r="AJ370" t="s">
        <v>562</v>
      </c>
      <c r="AK370" s="53">
        <v>0.38320539431614575</v>
      </c>
      <c r="AL370" s="53">
        <v>2.6387499999999999</v>
      </c>
      <c r="AM370" s="53">
        <v>1512.2124999999996</v>
      </c>
    </row>
    <row r="371" spans="1:39" hidden="1" x14ac:dyDescent="0.35">
      <c r="A371" s="2">
        <v>44776</v>
      </c>
      <c r="B371" t="s">
        <v>18</v>
      </c>
      <c r="C371" t="s">
        <v>551</v>
      </c>
      <c r="D371" t="s">
        <v>133</v>
      </c>
      <c r="E371" t="s">
        <v>46</v>
      </c>
      <c r="F371">
        <v>3</v>
      </c>
      <c r="G371" t="s">
        <v>39</v>
      </c>
      <c r="H371" t="s">
        <v>95</v>
      </c>
      <c r="I371" t="str">
        <f t="shared" si="102"/>
        <v>K1BbrF10</v>
      </c>
      <c r="J371" t="s">
        <v>470</v>
      </c>
      <c r="K371" t="s">
        <v>199</v>
      </c>
      <c r="L371" s="1">
        <v>0.55400000000000005</v>
      </c>
      <c r="M371">
        <v>3.79</v>
      </c>
      <c r="N371" s="1">
        <f t="shared" si="118"/>
        <v>-0.379</v>
      </c>
      <c r="O371" t="s">
        <v>200</v>
      </c>
      <c r="P371">
        <v>0.41099999999999998</v>
      </c>
      <c r="Q371" s="1">
        <f t="shared" si="116"/>
        <v>0.14300000000000007</v>
      </c>
      <c r="R371">
        <v>18.95</v>
      </c>
      <c r="S371" s="42">
        <f t="shared" si="121"/>
        <v>-1.895</v>
      </c>
      <c r="T371" s="1">
        <f t="shared" si="122"/>
        <v>-1.516</v>
      </c>
      <c r="U371">
        <v>97.65</v>
      </c>
      <c r="V371" s="21">
        <f t="shared" si="103"/>
        <v>7485.3851625000007</v>
      </c>
      <c r="W371">
        <f t="shared" si="120"/>
        <v>0.34793187347931892</v>
      </c>
      <c r="X371">
        <f t="shared" si="104"/>
        <v>3.2443398484359131E-5</v>
      </c>
      <c r="Y371">
        <f t="shared" si="105"/>
        <v>2.4285133363589688E-5</v>
      </c>
      <c r="Z371" s="22">
        <f t="shared" si="117"/>
        <v>24.285133363589686</v>
      </c>
      <c r="AA371" s="22">
        <f t="shared" si="123"/>
        <v>16.019217258304543</v>
      </c>
      <c r="AB371" s="22">
        <f>AA371/81.463512</f>
        <v>0.19664285107551641</v>
      </c>
      <c r="AC371">
        <v>28.545300000000001</v>
      </c>
      <c r="AD371" s="34">
        <v>81.5</v>
      </c>
      <c r="AE371" s="35">
        <v>800</v>
      </c>
      <c r="AF371">
        <f t="shared" si="106"/>
        <v>32.443398484359129</v>
      </c>
      <c r="AG371">
        <v>8.0311143168665637</v>
      </c>
      <c r="AH371" t="s">
        <v>559</v>
      </c>
      <c r="AI371" t="s">
        <v>558</v>
      </c>
      <c r="AJ371" t="s">
        <v>560</v>
      </c>
      <c r="AK371">
        <v>0.57093314461741485</v>
      </c>
      <c r="AL371">
        <v>1.5412499999999998</v>
      </c>
      <c r="AM371">
        <v>919.65</v>
      </c>
    </row>
    <row r="372" spans="1:39" hidden="1" x14ac:dyDescent="0.35">
      <c r="A372" s="2">
        <v>44776</v>
      </c>
      <c r="B372" t="s">
        <v>18</v>
      </c>
      <c r="C372" t="s">
        <v>551</v>
      </c>
      <c r="D372" t="s">
        <v>109</v>
      </c>
      <c r="E372" t="s">
        <v>21</v>
      </c>
      <c r="F372">
        <v>9</v>
      </c>
      <c r="G372" t="s">
        <v>39</v>
      </c>
      <c r="H372" t="s">
        <v>113</v>
      </c>
      <c r="I372" t="str">
        <f t="shared" si="102"/>
        <v>L3BbrA10</v>
      </c>
      <c r="J372" t="s">
        <v>440</v>
      </c>
      <c r="K372" t="s">
        <v>134</v>
      </c>
      <c r="L372" s="1">
        <v>0.61899999999999999</v>
      </c>
      <c r="M372">
        <v>3.43</v>
      </c>
      <c r="N372" s="1">
        <f t="shared" si="118"/>
        <v>-0.34300000000000003</v>
      </c>
      <c r="O372" t="s">
        <v>202</v>
      </c>
      <c r="P372">
        <v>0.437</v>
      </c>
      <c r="Q372" s="1">
        <f t="shared" si="116"/>
        <v>0.182</v>
      </c>
      <c r="R372">
        <v>13.29</v>
      </c>
      <c r="S372" s="42">
        <f t="shared" si="121"/>
        <v>-1.329</v>
      </c>
      <c r="T372" s="1">
        <f t="shared" si="122"/>
        <v>-0.98599999999999999</v>
      </c>
      <c r="U372">
        <v>96.25</v>
      </c>
      <c r="V372" s="21">
        <f t="shared" si="103"/>
        <v>7272.2890625</v>
      </c>
      <c r="W372">
        <f t="shared" si="120"/>
        <v>0.41647597254004576</v>
      </c>
      <c r="X372">
        <f t="shared" si="104"/>
        <v>4.0482021490565603E-5</v>
      </c>
      <c r="Y372">
        <f t="shared" si="105"/>
        <v>2.9439696211373021E-5</v>
      </c>
      <c r="Z372" s="22">
        <f t="shared" si="117"/>
        <v>29.439696211373022</v>
      </c>
      <c r="AA372" s="22">
        <f t="shared" si="123"/>
        <v>29.857704068329639</v>
      </c>
      <c r="AB372" s="22">
        <f>AA372/52.530791</f>
        <v>0.56838481774107763</v>
      </c>
      <c r="AC372">
        <v>28.545300000000001</v>
      </c>
      <c r="AD372" s="31">
        <v>87.4</v>
      </c>
      <c r="AE372" s="32">
        <v>678</v>
      </c>
      <c r="AF372">
        <f t="shared" si="106"/>
        <v>40.4820214905656</v>
      </c>
      <c r="AG372">
        <v>15.665264505802318</v>
      </c>
      <c r="AH372" t="s">
        <v>559</v>
      </c>
      <c r="AI372" t="s">
        <v>558</v>
      </c>
      <c r="AJ372" t="s">
        <v>560</v>
      </c>
      <c r="AK372">
        <v>0.57093314461741485</v>
      </c>
      <c r="AL372">
        <v>1.5412499999999998</v>
      </c>
      <c r="AM372">
        <v>919.65</v>
      </c>
    </row>
    <row r="373" spans="1:39" hidden="1" x14ac:dyDescent="0.35">
      <c r="A373" s="2">
        <v>44776</v>
      </c>
      <c r="B373" t="s">
        <v>18</v>
      </c>
      <c r="C373" t="s">
        <v>551</v>
      </c>
      <c r="D373" t="s">
        <v>133</v>
      </c>
      <c r="E373" t="s">
        <v>46</v>
      </c>
      <c r="F373">
        <v>2</v>
      </c>
      <c r="G373" t="s">
        <v>28</v>
      </c>
      <c r="H373" t="s">
        <v>44</v>
      </c>
      <c r="I373" t="str">
        <f t="shared" si="102"/>
        <v>K1DtoD10</v>
      </c>
      <c r="J373" t="s">
        <v>472</v>
      </c>
      <c r="K373" t="s">
        <v>199</v>
      </c>
      <c r="L373" s="1">
        <v>0.81499999999999995</v>
      </c>
      <c r="M373">
        <v>5.98</v>
      </c>
      <c r="N373" s="1">
        <f t="shared" si="118"/>
        <v>-0.59800000000000009</v>
      </c>
      <c r="O373" t="s">
        <v>200</v>
      </c>
      <c r="P373">
        <v>0.64800000000000002</v>
      </c>
      <c r="Q373" s="1">
        <f t="shared" si="116"/>
        <v>0.16699999999999993</v>
      </c>
      <c r="R373">
        <v>6.94</v>
      </c>
      <c r="S373" s="42">
        <f t="shared" si="121"/>
        <v>-0.69400000000000006</v>
      </c>
      <c r="T373" s="1">
        <f t="shared" si="122"/>
        <v>-9.5999999999999974E-2</v>
      </c>
      <c r="U373">
        <v>80</v>
      </c>
      <c r="V373" s="21">
        <f t="shared" si="103"/>
        <v>5024</v>
      </c>
      <c r="W373">
        <f t="shared" si="120"/>
        <v>0.25771604938271592</v>
      </c>
      <c r="X373">
        <f t="shared" si="104"/>
        <v>2.2421367916036369E-5</v>
      </c>
      <c r="Y373">
        <f t="shared" si="105"/>
        <v>1.1264495241016671E-5</v>
      </c>
      <c r="Z373" s="22">
        <f t="shared" si="117"/>
        <v>11.26449524101667</v>
      </c>
      <c r="AA373" s="22">
        <f t="shared" si="123"/>
        <v>117.33849209392368</v>
      </c>
      <c r="AB373" s="22">
        <v>1</v>
      </c>
      <c r="AC373">
        <v>28.545300000000001</v>
      </c>
      <c r="AD373" s="34">
        <v>77.099999999999994</v>
      </c>
      <c r="AE373" s="35">
        <v>720</v>
      </c>
      <c r="AF373">
        <f t="shared" si="106"/>
        <v>22.42136791603637</v>
      </c>
      <c r="AG373">
        <v>8.0311143168665637</v>
      </c>
      <c r="AH373" t="s">
        <v>559</v>
      </c>
      <c r="AI373" t="s">
        <v>561</v>
      </c>
      <c r="AJ373" t="s">
        <v>560</v>
      </c>
      <c r="AK373">
        <v>0.57093314461741485</v>
      </c>
      <c r="AL373">
        <v>1.5412499999999998</v>
      </c>
      <c r="AM373">
        <v>919.65</v>
      </c>
    </row>
    <row r="374" spans="1:39" hidden="1" x14ac:dyDescent="0.35">
      <c r="A374" s="2">
        <v>44776</v>
      </c>
      <c r="B374" t="s">
        <v>18</v>
      </c>
      <c r="C374" t="s">
        <v>551</v>
      </c>
      <c r="D374" t="s">
        <v>109</v>
      </c>
      <c r="E374" t="s">
        <v>21</v>
      </c>
      <c r="F374">
        <v>10</v>
      </c>
      <c r="G374" t="s">
        <v>28</v>
      </c>
      <c r="H374" t="s">
        <v>90</v>
      </c>
      <c r="I374" t="str">
        <f t="shared" si="102"/>
        <v>L3DtoA4</v>
      </c>
      <c r="J374" t="s">
        <v>443</v>
      </c>
      <c r="K374" t="s">
        <v>134</v>
      </c>
      <c r="L374" s="1">
        <v>0.94499999999999995</v>
      </c>
      <c r="M374">
        <v>5.32</v>
      </c>
      <c r="N374" s="1">
        <f t="shared" si="118"/>
        <v>-0.53200000000000003</v>
      </c>
      <c r="O374" t="s">
        <v>202</v>
      </c>
      <c r="P374">
        <v>0.80900000000000005</v>
      </c>
      <c r="Q374" s="1">
        <f t="shared" si="116"/>
        <v>0.1359999999999999</v>
      </c>
      <c r="R374">
        <v>12.91</v>
      </c>
      <c r="S374" s="42">
        <f t="shared" si="121"/>
        <v>-1.2909999999999999</v>
      </c>
      <c r="T374" s="1">
        <f t="shared" si="122"/>
        <v>-0.7589999999999999</v>
      </c>
      <c r="U374">
        <v>53.3</v>
      </c>
      <c r="V374" s="21">
        <f t="shared" si="103"/>
        <v>2230.0986499999999</v>
      </c>
      <c r="W374">
        <f t="shared" si="120"/>
        <v>0.16810877626699616</v>
      </c>
      <c r="X374">
        <f t="shared" si="104"/>
        <v>1.3251002243011616E-5</v>
      </c>
      <c r="Y374">
        <f t="shared" si="105"/>
        <v>2.9551042213287177E-6</v>
      </c>
      <c r="Z374" s="22">
        <f t="shared" si="117"/>
        <v>2.9551042213287175</v>
      </c>
      <c r="AA374" s="22">
        <f t="shared" si="123"/>
        <v>3.8934179464146483</v>
      </c>
      <c r="AB374" s="22">
        <f>AA374/277.501</f>
        <v>1.403028438245141E-2</v>
      </c>
      <c r="AC374">
        <v>28.545300000000001</v>
      </c>
      <c r="AD374" s="31">
        <v>75.900000000000006</v>
      </c>
      <c r="AE374" s="32">
        <v>610</v>
      </c>
      <c r="AF374">
        <f t="shared" si="106"/>
        <v>13.251002243011616</v>
      </c>
      <c r="AG374">
        <v>15.665264505802318</v>
      </c>
      <c r="AH374" t="s">
        <v>559</v>
      </c>
      <c r="AI374" t="s">
        <v>561</v>
      </c>
      <c r="AJ374" t="s">
        <v>560</v>
      </c>
      <c r="AK374">
        <v>0.57093314461741485</v>
      </c>
      <c r="AL374">
        <v>1.5412499999999998</v>
      </c>
      <c r="AM374">
        <v>919.65</v>
      </c>
    </row>
    <row r="375" spans="1:39" hidden="1" x14ac:dyDescent="0.35">
      <c r="A375" s="2">
        <v>44776</v>
      </c>
      <c r="B375" t="s">
        <v>18</v>
      </c>
      <c r="C375" t="s">
        <v>551</v>
      </c>
      <c r="D375" t="s">
        <v>123</v>
      </c>
      <c r="E375" t="s">
        <v>21</v>
      </c>
      <c r="F375">
        <v>1</v>
      </c>
      <c r="G375" t="s">
        <v>28</v>
      </c>
      <c r="H375" t="s">
        <v>122</v>
      </c>
      <c r="I375" t="str">
        <f t="shared" si="102"/>
        <v>M1DtoH3</v>
      </c>
      <c r="J375" t="s">
        <v>458</v>
      </c>
      <c r="K375" t="s">
        <v>87</v>
      </c>
      <c r="L375" s="1">
        <v>0.90500000000000003</v>
      </c>
      <c r="M375">
        <v>4.0599999999999996</v>
      </c>
      <c r="N375" s="1">
        <f t="shared" si="118"/>
        <v>-0.40599999999999997</v>
      </c>
      <c r="O375" t="s">
        <v>201</v>
      </c>
      <c r="P375">
        <v>0.84699999999999998</v>
      </c>
      <c r="Q375" s="1">
        <f t="shared" si="116"/>
        <v>5.8000000000000052E-2</v>
      </c>
      <c r="R375">
        <v>10.02</v>
      </c>
      <c r="S375" s="42">
        <f t="shared" si="121"/>
        <v>-1.002</v>
      </c>
      <c r="T375" s="1">
        <f t="shared" si="122"/>
        <v>-0.59600000000000009</v>
      </c>
      <c r="U375">
        <v>67.3</v>
      </c>
      <c r="V375" s="21">
        <f t="shared" si="103"/>
        <v>3555.4926500000001</v>
      </c>
      <c r="W375">
        <f t="shared" si="120"/>
        <v>6.8476977567886718E-2</v>
      </c>
      <c r="X375">
        <f t="shared" si="104"/>
        <v>4.3863405158617912E-6</v>
      </c>
      <c r="Y375">
        <f t="shared" si="105"/>
        <v>1.5595601464543808E-6</v>
      </c>
      <c r="Z375" s="22">
        <f t="shared" si="117"/>
        <v>1.5595601464543807</v>
      </c>
      <c r="AA375" s="22">
        <f t="shared" si="123"/>
        <v>2.6167116551247993</v>
      </c>
      <c r="AB375" s="22">
        <f>AA375/277.501</f>
        <v>9.429557569611639E-3</v>
      </c>
      <c r="AC375">
        <v>28.545300000000001</v>
      </c>
      <c r="AD375" s="31">
        <v>65</v>
      </c>
      <c r="AE375" s="32">
        <v>575</v>
      </c>
      <c r="AF375">
        <f t="shared" si="106"/>
        <v>4.3863405158617912</v>
      </c>
      <c r="AG375">
        <v>11.355774909963984</v>
      </c>
      <c r="AH375" t="s">
        <v>559</v>
      </c>
      <c r="AI375" t="s">
        <v>561</v>
      </c>
      <c r="AJ375" t="s">
        <v>560</v>
      </c>
      <c r="AK375">
        <v>0.57093314461741485</v>
      </c>
      <c r="AL375">
        <v>1.5412499999999998</v>
      </c>
      <c r="AM375">
        <v>919.65</v>
      </c>
    </row>
    <row r="376" spans="1:39" hidden="1" x14ac:dyDescent="0.35">
      <c r="A376" s="2">
        <v>44776</v>
      </c>
      <c r="B376" t="s">
        <v>18</v>
      </c>
      <c r="C376" t="s">
        <v>551</v>
      </c>
      <c r="D376" t="s">
        <v>123</v>
      </c>
      <c r="E376" t="s">
        <v>21</v>
      </c>
      <c r="F376">
        <v>2</v>
      </c>
      <c r="G376" t="s">
        <v>28</v>
      </c>
      <c r="H376" t="s">
        <v>64</v>
      </c>
      <c r="I376" t="str">
        <f t="shared" si="102"/>
        <v>M1DtoA2</v>
      </c>
      <c r="J376" t="s">
        <v>457</v>
      </c>
      <c r="K376" t="s">
        <v>87</v>
      </c>
      <c r="L376" s="1">
        <v>0.77600000000000002</v>
      </c>
      <c r="M376">
        <v>5.23</v>
      </c>
      <c r="N376" s="1">
        <f t="shared" si="118"/>
        <v>-0.52300000000000002</v>
      </c>
      <c r="O376" t="s">
        <v>201</v>
      </c>
      <c r="P376">
        <v>0.68500000000000005</v>
      </c>
      <c r="Q376" s="1">
        <f t="shared" si="116"/>
        <v>9.099999999999997E-2</v>
      </c>
      <c r="R376">
        <v>16.57</v>
      </c>
      <c r="S376" s="42">
        <f t="shared" si="121"/>
        <v>-1.657</v>
      </c>
      <c r="T376" s="1">
        <f t="shared" si="122"/>
        <v>-1.1339999999999999</v>
      </c>
      <c r="U376">
        <v>46.05</v>
      </c>
      <c r="V376" s="21">
        <f t="shared" si="103"/>
        <v>1664.6729625</v>
      </c>
      <c r="W376">
        <f t="shared" si="120"/>
        <v>0.13284671532846709</v>
      </c>
      <c r="X376">
        <f t="shared" si="104"/>
        <v>9.9172627993109434E-6</v>
      </c>
      <c r="Y376">
        <f t="shared" si="105"/>
        <v>1.6508999244019992E-6</v>
      </c>
      <c r="Z376" s="22">
        <f t="shared" si="117"/>
        <v>1.6508999244019991</v>
      </c>
      <c r="AA376" s="22">
        <f t="shared" si="123"/>
        <v>1.4558200391552021</v>
      </c>
      <c r="AB376" s="22">
        <f>AA376/277.501</f>
        <v>5.2461794341469121E-3</v>
      </c>
      <c r="AC376">
        <v>28.545300000000001</v>
      </c>
      <c r="AD376" s="31">
        <v>39.299999999999997</v>
      </c>
      <c r="AE376" s="32">
        <v>410</v>
      </c>
      <c r="AF376">
        <f t="shared" si="106"/>
        <v>9.9172627993109437</v>
      </c>
      <c r="AG376">
        <v>11.355774909963984</v>
      </c>
      <c r="AH376" t="s">
        <v>559</v>
      </c>
      <c r="AI376" t="s">
        <v>561</v>
      </c>
      <c r="AJ376" t="s">
        <v>560</v>
      </c>
      <c r="AK376">
        <v>0.57093314461741485</v>
      </c>
      <c r="AL376">
        <v>1.5412499999999998</v>
      </c>
      <c r="AM376">
        <v>919.65</v>
      </c>
    </row>
    <row r="377" spans="1:39" hidden="1" x14ac:dyDescent="0.35">
      <c r="A377" s="2">
        <v>44776</v>
      </c>
      <c r="B377" t="s">
        <v>18</v>
      </c>
      <c r="C377" t="s">
        <v>551</v>
      </c>
      <c r="D377" t="s">
        <v>133</v>
      </c>
      <c r="E377" t="s">
        <v>46</v>
      </c>
      <c r="F377">
        <v>4</v>
      </c>
      <c r="G377" t="s">
        <v>22</v>
      </c>
      <c r="H377" t="s">
        <v>102</v>
      </c>
      <c r="I377" t="str">
        <f t="shared" si="102"/>
        <v>K1FsaB9</v>
      </c>
      <c r="J377" t="s">
        <v>473</v>
      </c>
      <c r="K377" t="s">
        <v>199</v>
      </c>
      <c r="L377" s="1">
        <v>0.74199999999999999</v>
      </c>
      <c r="M377">
        <v>3.88</v>
      </c>
      <c r="N377" s="1">
        <f t="shared" si="118"/>
        <v>-0.38800000000000001</v>
      </c>
      <c r="O377" t="s">
        <v>200</v>
      </c>
      <c r="P377">
        <v>0.63700000000000001</v>
      </c>
      <c r="Q377" s="1">
        <f t="shared" si="116"/>
        <v>0.10499999999999998</v>
      </c>
      <c r="R377">
        <v>11.61</v>
      </c>
      <c r="S377" s="42">
        <f t="shared" si="121"/>
        <v>-1.161</v>
      </c>
      <c r="T377" s="1">
        <f t="shared" si="122"/>
        <v>-0.77300000000000002</v>
      </c>
      <c r="U377">
        <v>51.75</v>
      </c>
      <c r="V377" s="21">
        <f t="shared" si="103"/>
        <v>2102.2790625000002</v>
      </c>
      <c r="W377">
        <f t="shared" si="120"/>
        <v>0.1648351648351648</v>
      </c>
      <c r="X377">
        <f t="shared" si="104"/>
        <v>1.293407417827686E-5</v>
      </c>
      <c r="Y377">
        <f t="shared" si="105"/>
        <v>2.7191033337813337E-6</v>
      </c>
      <c r="Z377" s="22">
        <f t="shared" si="117"/>
        <v>2.7191033337813337</v>
      </c>
      <c r="AA377" s="22">
        <f t="shared" si="123"/>
        <v>3.5175981032100045</v>
      </c>
      <c r="AB377" s="22">
        <f>AA377/3.73178</f>
        <v>0.9426059690576627</v>
      </c>
      <c r="AC377">
        <v>28.545300000000001</v>
      </c>
      <c r="AD377" s="34">
        <v>12.1</v>
      </c>
      <c r="AE377" s="35">
        <v>290</v>
      </c>
      <c r="AF377">
        <f t="shared" si="106"/>
        <v>12.934074178276861</v>
      </c>
      <c r="AG377">
        <v>8.0311143168665637</v>
      </c>
      <c r="AH377" t="s">
        <v>557</v>
      </c>
      <c r="AI377" t="s">
        <v>558</v>
      </c>
      <c r="AJ377" t="s">
        <v>562</v>
      </c>
      <c r="AK377">
        <v>0.57093314461741485</v>
      </c>
      <c r="AL377">
        <v>1.5412499999999998</v>
      </c>
      <c r="AM377">
        <v>919.65</v>
      </c>
    </row>
    <row r="378" spans="1:39" hidden="1" x14ac:dyDescent="0.35">
      <c r="A378" s="2">
        <v>44776</v>
      </c>
      <c r="B378" t="s">
        <v>18</v>
      </c>
      <c r="C378" t="s">
        <v>551</v>
      </c>
      <c r="D378" t="s">
        <v>133</v>
      </c>
      <c r="E378" t="s">
        <v>46</v>
      </c>
      <c r="F378">
        <v>7</v>
      </c>
      <c r="G378" t="s">
        <v>22</v>
      </c>
      <c r="H378" t="s">
        <v>93</v>
      </c>
      <c r="I378" t="str">
        <f t="shared" si="102"/>
        <v>K1FsaH9</v>
      </c>
      <c r="J378" t="s">
        <v>474</v>
      </c>
      <c r="K378" t="s">
        <v>199</v>
      </c>
      <c r="L378" s="1">
        <v>0.71499999999999997</v>
      </c>
      <c r="M378">
        <v>6.84</v>
      </c>
      <c r="N378" s="1">
        <f t="shared" si="118"/>
        <v>-0.68399999999999994</v>
      </c>
      <c r="O378" t="s">
        <v>200</v>
      </c>
      <c r="P378">
        <v>0.72899999999999998</v>
      </c>
      <c r="Q378" s="1">
        <f t="shared" si="116"/>
        <v>-1.4000000000000012E-2</v>
      </c>
      <c r="R378">
        <v>22.34</v>
      </c>
      <c r="S378" s="42">
        <f t="shared" si="121"/>
        <v>-2.234</v>
      </c>
      <c r="T378" s="1">
        <f t="shared" si="122"/>
        <v>-1.55</v>
      </c>
      <c r="U378">
        <v>30.6</v>
      </c>
      <c r="V378" s="21">
        <f t="shared" si="103"/>
        <v>735.04260000000011</v>
      </c>
      <c r="W378">
        <f>(P378-L378)/L378</f>
        <v>1.9580419580419599E-2</v>
      </c>
      <c r="X378">
        <f t="shared" si="104"/>
        <v>9.3924704168617346E-7</v>
      </c>
      <c r="Y378">
        <f t="shared" si="105"/>
        <v>6.9038658756331353E-8</v>
      </c>
      <c r="Z378" s="22">
        <f t="shared" si="117"/>
        <v>6.9038658756331348E-2</v>
      </c>
      <c r="AA378" s="22">
        <f t="shared" si="123"/>
        <v>4.4541070165375063E-2</v>
      </c>
      <c r="AB378" s="22">
        <f>AA378/3.73178</f>
        <v>1.1935609860542439E-2</v>
      </c>
      <c r="AC378">
        <v>28.545300000000001</v>
      </c>
      <c r="AD378" s="34">
        <v>27</v>
      </c>
      <c r="AE378" s="35">
        <v>244</v>
      </c>
      <c r="AF378">
        <f t="shared" si="106"/>
        <v>0.93924704168617346</v>
      </c>
      <c r="AG378">
        <v>8.0311143168665637</v>
      </c>
      <c r="AH378" t="s">
        <v>557</v>
      </c>
      <c r="AI378" t="s">
        <v>558</v>
      </c>
      <c r="AJ378" t="s">
        <v>562</v>
      </c>
      <c r="AK378">
        <v>0.57093314461741485</v>
      </c>
      <c r="AL378">
        <v>1.5412499999999998</v>
      </c>
      <c r="AM378">
        <v>919.65</v>
      </c>
    </row>
    <row r="379" spans="1:39" hidden="1" x14ac:dyDescent="0.35">
      <c r="A379" s="2">
        <v>44776</v>
      </c>
      <c r="B379" t="s">
        <v>18</v>
      </c>
      <c r="C379" t="s">
        <v>551</v>
      </c>
      <c r="D379" t="s">
        <v>123</v>
      </c>
      <c r="E379" t="s">
        <v>21</v>
      </c>
      <c r="F379">
        <v>8</v>
      </c>
      <c r="G379" t="s">
        <v>22</v>
      </c>
      <c r="H379" t="s">
        <v>96</v>
      </c>
      <c r="I379" t="str">
        <f t="shared" si="102"/>
        <v>M1FsaF3</v>
      </c>
      <c r="J379" t="s">
        <v>459</v>
      </c>
      <c r="K379" t="s">
        <v>87</v>
      </c>
      <c r="L379" s="1">
        <v>0.81200000000000006</v>
      </c>
      <c r="M379">
        <v>3.54</v>
      </c>
      <c r="N379" s="1">
        <f t="shared" si="118"/>
        <v>-0.35399999999999998</v>
      </c>
      <c r="O379" t="s">
        <v>201</v>
      </c>
      <c r="P379">
        <v>0.67700000000000005</v>
      </c>
      <c r="Q379" s="1">
        <f t="shared" si="116"/>
        <v>0.13500000000000001</v>
      </c>
      <c r="R379">
        <v>12.43</v>
      </c>
      <c r="S379" s="42">
        <f t="shared" si="121"/>
        <v>-1.2429999999999999</v>
      </c>
      <c r="T379" s="1">
        <f t="shared" si="122"/>
        <v>-0.8889999999999999</v>
      </c>
      <c r="U379">
        <v>39.5</v>
      </c>
      <c r="V379" s="21">
        <f t="shared" si="103"/>
        <v>1224.7962500000001</v>
      </c>
      <c r="W379">
        <f>(L379-P379)/P379</f>
        <v>0.19940915805022155</v>
      </c>
      <c r="X379">
        <f t="shared" si="104"/>
        <v>1.6350580616319334E-5</v>
      </c>
      <c r="Y379">
        <f t="shared" si="105"/>
        <v>2.0026129824190611E-6</v>
      </c>
      <c r="Z379" s="22">
        <f t="shared" si="117"/>
        <v>2.0026129824190613</v>
      </c>
      <c r="AA379" s="22">
        <f t="shared" si="123"/>
        <v>2.2526580229685731</v>
      </c>
      <c r="AB379" s="22">
        <f>AA379/79.1318</f>
        <v>2.8467165197412079E-2</v>
      </c>
      <c r="AC379">
        <v>28.545300000000001</v>
      </c>
      <c r="AD379" s="31">
        <v>12.9</v>
      </c>
      <c r="AE379" s="32">
        <v>270</v>
      </c>
      <c r="AF379">
        <f t="shared" si="106"/>
        <v>16.350580616319334</v>
      </c>
      <c r="AG379">
        <v>11.355774909963984</v>
      </c>
      <c r="AH379" t="s">
        <v>557</v>
      </c>
      <c r="AI379" t="s">
        <v>558</v>
      </c>
      <c r="AJ379" t="s">
        <v>562</v>
      </c>
      <c r="AK379">
        <v>0.57093314461741485</v>
      </c>
      <c r="AL379">
        <v>1.5412499999999998</v>
      </c>
      <c r="AM379">
        <v>919.65</v>
      </c>
    </row>
    <row r="380" spans="1:39" hidden="1" x14ac:dyDescent="0.35">
      <c r="A380" s="2">
        <v>44776</v>
      </c>
      <c r="B380" t="s">
        <v>18</v>
      </c>
      <c r="C380" t="s">
        <v>551</v>
      </c>
      <c r="D380" t="s">
        <v>109</v>
      </c>
      <c r="E380" t="s">
        <v>21</v>
      </c>
      <c r="F380">
        <v>11</v>
      </c>
      <c r="G380" t="s">
        <v>22</v>
      </c>
      <c r="H380" t="s">
        <v>110</v>
      </c>
      <c r="I380" t="str">
        <f t="shared" si="102"/>
        <v>L3FsaA7</v>
      </c>
      <c r="J380" t="s">
        <v>444</v>
      </c>
      <c r="K380" t="s">
        <v>134</v>
      </c>
      <c r="L380" s="1">
        <v>0.66800000000000004</v>
      </c>
      <c r="M380">
        <v>3.95</v>
      </c>
      <c r="N380" s="1">
        <f t="shared" si="118"/>
        <v>-0.39500000000000002</v>
      </c>
      <c r="O380" t="s">
        <v>202</v>
      </c>
      <c r="P380">
        <v>0.56999999999999995</v>
      </c>
      <c r="Q380" s="1">
        <f t="shared" si="116"/>
        <v>9.8000000000000087E-2</v>
      </c>
      <c r="R380">
        <v>16.41</v>
      </c>
      <c r="S380" s="42">
        <f t="shared" si="121"/>
        <v>-1.641</v>
      </c>
      <c r="T380" s="1">
        <f t="shared" si="122"/>
        <v>-1.246</v>
      </c>
      <c r="U380">
        <v>39.75</v>
      </c>
      <c r="V380" s="21">
        <f t="shared" si="103"/>
        <v>1240.3490624999999</v>
      </c>
      <c r="W380">
        <f>(L380-P380)/P380</f>
        <v>0.17192982456140368</v>
      </c>
      <c r="X380">
        <f t="shared" si="104"/>
        <v>1.3622735149536237E-5</v>
      </c>
      <c r="Y380">
        <f t="shared" si="105"/>
        <v>1.6896946771413067E-6</v>
      </c>
      <c r="Z380" s="22">
        <f t="shared" si="117"/>
        <v>1.6896946771413066</v>
      </c>
      <c r="AA380" s="22">
        <f t="shared" si="123"/>
        <v>1.3560952465018512</v>
      </c>
      <c r="AB380" s="22">
        <f>AA380/79.1318</f>
        <v>1.7137171737554954E-2</v>
      </c>
      <c r="AC380">
        <v>28.545300000000001</v>
      </c>
      <c r="AD380" s="31">
        <v>19</v>
      </c>
      <c r="AE380" s="32">
        <v>240</v>
      </c>
      <c r="AF380">
        <f t="shared" si="106"/>
        <v>13.622735149536236</v>
      </c>
      <c r="AG380">
        <v>15.665264505802318</v>
      </c>
      <c r="AH380" t="s">
        <v>557</v>
      </c>
      <c r="AI380" t="s">
        <v>558</v>
      </c>
      <c r="AJ380" t="s">
        <v>562</v>
      </c>
      <c r="AK380">
        <v>0.57093314461741485</v>
      </c>
      <c r="AL380">
        <v>1.5412499999999998</v>
      </c>
      <c r="AM380">
        <v>919.65</v>
      </c>
    </row>
    <row r="381" spans="1:39" hidden="1" x14ac:dyDescent="0.35">
      <c r="A381" s="2">
        <v>44776</v>
      </c>
      <c r="B381" t="s">
        <v>18</v>
      </c>
      <c r="C381" t="s">
        <v>551</v>
      </c>
      <c r="D381" t="s">
        <v>133</v>
      </c>
      <c r="E381" t="s">
        <v>46</v>
      </c>
      <c r="F381">
        <v>8</v>
      </c>
      <c r="G381" t="s">
        <v>33</v>
      </c>
      <c r="H381" t="s">
        <v>64</v>
      </c>
      <c r="I381" t="str">
        <f t="shared" si="102"/>
        <v>K1HmaA2</v>
      </c>
      <c r="J381" t="s">
        <v>476</v>
      </c>
      <c r="K381" t="s">
        <v>199</v>
      </c>
      <c r="L381" s="1">
        <v>0.63100000000000001</v>
      </c>
      <c r="N381" s="1" t="s">
        <v>103</v>
      </c>
      <c r="O381" t="s">
        <v>200</v>
      </c>
      <c r="P381">
        <v>0.66500000000000004</v>
      </c>
      <c r="Q381" s="1">
        <f t="shared" si="116"/>
        <v>-3.400000000000003E-2</v>
      </c>
      <c r="S381" s="42" t="s">
        <v>103</v>
      </c>
      <c r="T381" s="1" t="s">
        <v>103</v>
      </c>
      <c r="U381">
        <v>75.099999999999994</v>
      </c>
      <c r="V381" s="21">
        <f t="shared" si="103"/>
        <v>4427.4078499999996</v>
      </c>
      <c r="W381">
        <f>(P381-L381)/L381</f>
        <v>5.3882725832012729E-2</v>
      </c>
      <c r="X381">
        <f t="shared" si="104"/>
        <v>3.2655878162400775E-6</v>
      </c>
      <c r="Y381">
        <f t="shared" si="105"/>
        <v>1.4458089132485676E-6</v>
      </c>
      <c r="Z381" s="22">
        <f t="shared" si="117"/>
        <v>1.4458089132485676</v>
      </c>
      <c r="AA381" s="22" t="s">
        <v>50</v>
      </c>
      <c r="AC381">
        <v>28.545300000000001</v>
      </c>
      <c r="AD381" s="34">
        <v>56.6</v>
      </c>
      <c r="AE381" s="35">
        <v>445</v>
      </c>
      <c r="AF381">
        <f t="shared" si="106"/>
        <v>3.2655878162400773</v>
      </c>
      <c r="AG381">
        <v>8.0311143168665637</v>
      </c>
      <c r="AH381" t="s">
        <v>559</v>
      </c>
      <c r="AI381" t="s">
        <v>561</v>
      </c>
      <c r="AJ381" t="s">
        <v>560</v>
      </c>
      <c r="AK381">
        <v>0.57093314461741485</v>
      </c>
      <c r="AL381">
        <v>1.5412499999999998</v>
      </c>
      <c r="AM381">
        <v>919.65</v>
      </c>
    </row>
    <row r="382" spans="1:39" hidden="1" x14ac:dyDescent="0.35">
      <c r="A382" s="2">
        <v>44776</v>
      </c>
      <c r="B382" t="s">
        <v>18</v>
      </c>
      <c r="C382" t="s">
        <v>551</v>
      </c>
      <c r="D382" t="s">
        <v>123</v>
      </c>
      <c r="E382" t="s">
        <v>21</v>
      </c>
      <c r="F382">
        <v>6</v>
      </c>
      <c r="G382" t="s">
        <v>33</v>
      </c>
      <c r="H382" t="s">
        <v>97</v>
      </c>
      <c r="I382" t="str">
        <f t="shared" si="102"/>
        <v>M1HmaJ1</v>
      </c>
      <c r="J382" t="s">
        <v>462</v>
      </c>
      <c r="K382" t="s">
        <v>87</v>
      </c>
      <c r="L382" s="1">
        <v>0.78200000000000003</v>
      </c>
      <c r="M382">
        <v>3.27</v>
      </c>
      <c r="N382" s="1">
        <f t="shared" ref="N382:N419" si="124">M382/-10</f>
        <v>-0.32700000000000001</v>
      </c>
      <c r="O382" t="s">
        <v>201</v>
      </c>
      <c r="P382">
        <v>0.68799999999999994</v>
      </c>
      <c r="Q382" s="1">
        <f t="shared" si="116"/>
        <v>9.4000000000000083E-2</v>
      </c>
      <c r="R382">
        <v>8.19</v>
      </c>
      <c r="S382" s="42">
        <f t="shared" ref="S382:S413" si="125">R382/-10</f>
        <v>-0.81899999999999995</v>
      </c>
      <c r="T382" s="1">
        <f t="shared" ref="T382:T419" si="126">S382-N382</f>
        <v>-0.49199999999999994</v>
      </c>
      <c r="U382">
        <v>70.599999999999994</v>
      </c>
      <c r="V382" s="21">
        <f t="shared" si="103"/>
        <v>3912.7225999999991</v>
      </c>
      <c r="W382">
        <f>(L382-P382)/P382</f>
        <v>0.13662790697674432</v>
      </c>
      <c r="X382">
        <f t="shared" si="104"/>
        <v>1.0265875232432854E-5</v>
      </c>
      <c r="Y382">
        <f t="shared" si="105"/>
        <v>4.0167522030720272E-6</v>
      </c>
      <c r="Z382" s="22">
        <f t="shared" si="117"/>
        <v>4.0167522030720271</v>
      </c>
      <c r="AA382" s="22">
        <f t="shared" ref="AA382:AA419" si="127">Z382/ABS(T382)</f>
        <v>8.1641304940488357</v>
      </c>
      <c r="AB382" s="22">
        <f>AA382/199.418</f>
        <v>4.0939787251145006E-2</v>
      </c>
      <c r="AC382">
        <v>28.545300000000001</v>
      </c>
      <c r="AD382" s="31">
        <v>59.2</v>
      </c>
      <c r="AE382" s="32">
        <v>370</v>
      </c>
      <c r="AF382">
        <f t="shared" si="106"/>
        <v>10.265875232432853</v>
      </c>
      <c r="AG382">
        <v>11.355774909963984</v>
      </c>
      <c r="AH382" t="s">
        <v>559</v>
      </c>
      <c r="AI382" t="s">
        <v>561</v>
      </c>
      <c r="AJ382" t="s">
        <v>560</v>
      </c>
      <c r="AK382">
        <v>0.57093314461741485</v>
      </c>
      <c r="AL382">
        <v>1.5412499999999998</v>
      </c>
      <c r="AM382">
        <v>919.65</v>
      </c>
    </row>
    <row r="383" spans="1:39" hidden="1" x14ac:dyDescent="0.35">
      <c r="A383" s="2">
        <v>44776</v>
      </c>
      <c r="B383" t="s">
        <v>18</v>
      </c>
      <c r="C383" t="s">
        <v>551</v>
      </c>
      <c r="D383" t="s">
        <v>109</v>
      </c>
      <c r="E383" t="s">
        <v>21</v>
      </c>
      <c r="F383">
        <v>14</v>
      </c>
      <c r="G383" t="s">
        <v>33</v>
      </c>
      <c r="H383" t="s">
        <v>114</v>
      </c>
      <c r="I383" t="str">
        <f t="shared" si="102"/>
        <v>L3HmaJ9</v>
      </c>
      <c r="J383" t="s">
        <v>447</v>
      </c>
      <c r="K383" t="s">
        <v>134</v>
      </c>
      <c r="L383" s="1">
        <v>0.86099999999999999</v>
      </c>
      <c r="M383">
        <v>3.14</v>
      </c>
      <c r="N383" s="1">
        <f t="shared" si="124"/>
        <v>-0.314</v>
      </c>
      <c r="O383" t="s">
        <v>202</v>
      </c>
      <c r="P383">
        <v>0.85399999999999998</v>
      </c>
      <c r="Q383" s="1">
        <f t="shared" si="116"/>
        <v>7.0000000000000062E-3</v>
      </c>
      <c r="R383">
        <v>9.42</v>
      </c>
      <c r="S383" s="42">
        <f t="shared" si="125"/>
        <v>-0.94199999999999995</v>
      </c>
      <c r="T383" s="1">
        <f t="shared" si="126"/>
        <v>-0.62799999999999989</v>
      </c>
      <c r="U383">
        <v>60.45</v>
      </c>
      <c r="V383" s="21">
        <f t="shared" si="103"/>
        <v>2868.5489625000005</v>
      </c>
      <c r="W383">
        <f>(L383-P383)/P383</f>
        <v>8.1967213114754172E-3</v>
      </c>
      <c r="X383">
        <f t="shared" si="104"/>
        <v>3.2154222290766216E-7</v>
      </c>
      <c r="Y383">
        <f t="shared" si="105"/>
        <v>9.2235960992171811E-8</v>
      </c>
      <c r="Z383" s="22">
        <f t="shared" si="117"/>
        <v>9.2235960992171809E-2</v>
      </c>
      <c r="AA383" s="22">
        <f t="shared" si="127"/>
        <v>0.14687254935059207</v>
      </c>
      <c r="AB383" s="22">
        <f>AA383/199.418</f>
        <v>7.3650597915229357E-4</v>
      </c>
      <c r="AC383">
        <v>28.545300000000001</v>
      </c>
      <c r="AD383" s="31">
        <v>45.3</v>
      </c>
      <c r="AE383" s="32">
        <v>410</v>
      </c>
      <c r="AF383">
        <f t="shared" si="106"/>
        <v>0.32154222290766216</v>
      </c>
      <c r="AG383">
        <v>15.665264505802318</v>
      </c>
      <c r="AH383" t="s">
        <v>559</v>
      </c>
      <c r="AI383" t="s">
        <v>561</v>
      </c>
      <c r="AJ383" t="s">
        <v>560</v>
      </c>
      <c r="AK383">
        <v>0.57093314461741485</v>
      </c>
      <c r="AL383">
        <v>1.5412499999999998</v>
      </c>
      <c r="AM383">
        <v>919.65</v>
      </c>
    </row>
    <row r="384" spans="1:39" hidden="1" x14ac:dyDescent="0.35">
      <c r="A384" s="2">
        <v>44776</v>
      </c>
      <c r="B384" t="s">
        <v>18</v>
      </c>
      <c r="C384" t="s">
        <v>551</v>
      </c>
      <c r="D384" t="s">
        <v>133</v>
      </c>
      <c r="E384" t="s">
        <v>21</v>
      </c>
      <c r="F384">
        <v>6</v>
      </c>
      <c r="G384" t="s">
        <v>26</v>
      </c>
      <c r="H384" t="s">
        <v>82</v>
      </c>
      <c r="I384" t="str">
        <f t="shared" si="102"/>
        <v>K1MlaH7</v>
      </c>
      <c r="J384" t="s">
        <v>479</v>
      </c>
      <c r="K384" t="s">
        <v>199</v>
      </c>
      <c r="L384" s="1">
        <v>0.71599999999999997</v>
      </c>
      <c r="M384">
        <v>5.97</v>
      </c>
      <c r="N384" s="1">
        <f t="shared" si="124"/>
        <v>-0.59699999999999998</v>
      </c>
      <c r="O384" t="s">
        <v>200</v>
      </c>
      <c r="P384">
        <v>0.71699999999999997</v>
      </c>
      <c r="Q384" s="1">
        <f t="shared" si="116"/>
        <v>-1.0000000000000009E-3</v>
      </c>
      <c r="R384">
        <v>13.34</v>
      </c>
      <c r="S384" s="42">
        <f t="shared" si="125"/>
        <v>-1.3340000000000001</v>
      </c>
      <c r="T384" s="1">
        <f t="shared" si="126"/>
        <v>-0.7370000000000001</v>
      </c>
      <c r="U384">
        <v>38.4</v>
      </c>
      <c r="V384" s="21">
        <f t="shared" si="103"/>
        <v>1157.5296000000001</v>
      </c>
      <c r="W384">
        <f>(P384-L384)/L384</f>
        <v>1.3966480446927388E-3</v>
      </c>
      <c r="X384">
        <f t="shared" si="104"/>
        <v>3.6403993733052065E-8</v>
      </c>
      <c r="Y384">
        <f t="shared" si="105"/>
        <v>4.213870030422226E-9</v>
      </c>
      <c r="Z384" s="22">
        <f t="shared" si="117"/>
        <v>4.2138700304222261E-3</v>
      </c>
      <c r="AA384" s="22">
        <f t="shared" si="127"/>
        <v>5.7175984130559366E-3</v>
      </c>
      <c r="AB384" s="22">
        <f>AA384/23.35876</f>
        <v>2.4477319913625278E-4</v>
      </c>
      <c r="AC384">
        <v>28.545300000000001</v>
      </c>
      <c r="AD384" s="34">
        <v>31</v>
      </c>
      <c r="AE384" s="35">
        <v>390</v>
      </c>
      <c r="AF384">
        <f t="shared" si="106"/>
        <v>3.6403993733052066E-2</v>
      </c>
      <c r="AG384">
        <v>8.0311143168665637</v>
      </c>
      <c r="AH384" t="s">
        <v>559</v>
      </c>
      <c r="AI384" t="s">
        <v>558</v>
      </c>
      <c r="AJ384" t="s">
        <v>560</v>
      </c>
      <c r="AK384">
        <v>0.57093314461741485</v>
      </c>
      <c r="AL384">
        <v>1.5412499999999998</v>
      </c>
      <c r="AM384">
        <v>919.65</v>
      </c>
    </row>
    <row r="385" spans="1:39" hidden="1" x14ac:dyDescent="0.35">
      <c r="A385" s="2">
        <v>44776</v>
      </c>
      <c r="B385" t="s">
        <v>18</v>
      </c>
      <c r="C385" t="s">
        <v>551</v>
      </c>
      <c r="D385" t="s">
        <v>123</v>
      </c>
      <c r="E385" t="s">
        <v>21</v>
      </c>
      <c r="F385">
        <v>5</v>
      </c>
      <c r="G385" t="s">
        <v>26</v>
      </c>
      <c r="H385" t="s">
        <v>92</v>
      </c>
      <c r="I385" t="str">
        <f t="shared" si="102"/>
        <v>M1MlaC6</v>
      </c>
      <c r="J385" t="s">
        <v>463</v>
      </c>
      <c r="K385" t="s">
        <v>87</v>
      </c>
      <c r="L385" s="1">
        <v>0.76300000000000001</v>
      </c>
      <c r="M385">
        <v>3.28</v>
      </c>
      <c r="N385" s="1">
        <f t="shared" si="124"/>
        <v>-0.32799999999999996</v>
      </c>
      <c r="O385" t="s">
        <v>201</v>
      </c>
      <c r="P385">
        <v>0.76300000000000001</v>
      </c>
      <c r="Q385" s="1">
        <f t="shared" si="116"/>
        <v>0</v>
      </c>
      <c r="R385">
        <v>14.67</v>
      </c>
      <c r="S385" s="42">
        <f t="shared" si="125"/>
        <v>-1.4670000000000001</v>
      </c>
      <c r="T385" s="1">
        <f t="shared" si="126"/>
        <v>-1.1390000000000002</v>
      </c>
      <c r="U385">
        <v>39.85</v>
      </c>
      <c r="V385" s="21">
        <f t="shared" si="103"/>
        <v>1246.5976625000001</v>
      </c>
      <c r="W385">
        <f t="shared" ref="W385:W394" si="128">(L385-P385)/P385</f>
        <v>0</v>
      </c>
      <c r="X385">
        <f t="shared" si="104"/>
        <v>0</v>
      </c>
      <c r="Y385">
        <f t="shared" si="105"/>
        <v>0</v>
      </c>
      <c r="Z385" s="22">
        <f t="shared" si="117"/>
        <v>0</v>
      </c>
      <c r="AA385" s="22">
        <f t="shared" si="127"/>
        <v>0</v>
      </c>
      <c r="AB385" s="22">
        <f>AA385/23.35876</f>
        <v>0</v>
      </c>
      <c r="AC385">
        <v>28.545300000000001</v>
      </c>
      <c r="AD385" s="36">
        <v>37.4</v>
      </c>
      <c r="AE385" s="31">
        <v>677</v>
      </c>
      <c r="AF385">
        <f t="shared" si="106"/>
        <v>0</v>
      </c>
      <c r="AG385">
        <v>11.355774909963984</v>
      </c>
      <c r="AH385" t="s">
        <v>559</v>
      </c>
      <c r="AI385" t="s">
        <v>558</v>
      </c>
      <c r="AJ385" t="s">
        <v>560</v>
      </c>
      <c r="AK385">
        <v>0.57093314461741485</v>
      </c>
      <c r="AL385">
        <v>1.5412499999999998</v>
      </c>
      <c r="AM385">
        <v>919.65</v>
      </c>
    </row>
    <row r="386" spans="1:39" hidden="1" x14ac:dyDescent="0.35">
      <c r="A386" s="2">
        <v>44776</v>
      </c>
      <c r="B386" t="s">
        <v>18</v>
      </c>
      <c r="C386" t="s">
        <v>551</v>
      </c>
      <c r="D386" t="s">
        <v>109</v>
      </c>
      <c r="E386" t="s">
        <v>21</v>
      </c>
      <c r="F386">
        <v>13</v>
      </c>
      <c r="G386" t="s">
        <v>41</v>
      </c>
      <c r="H386" t="s">
        <v>116</v>
      </c>
      <c r="I386" t="str">
        <f t="shared" ref="I386:I449" si="129">D386&amp;G386&amp;H386</f>
        <v>L3MluG10</v>
      </c>
      <c r="J386" t="s">
        <v>449</v>
      </c>
      <c r="K386" t="s">
        <v>134</v>
      </c>
      <c r="L386" s="1">
        <v>0.73399999999999999</v>
      </c>
      <c r="M386">
        <v>4.47</v>
      </c>
      <c r="N386" s="1">
        <f t="shared" si="124"/>
        <v>-0.44699999999999995</v>
      </c>
      <c r="O386" t="s">
        <v>202</v>
      </c>
      <c r="P386">
        <v>0.57599999999999996</v>
      </c>
      <c r="Q386" s="1">
        <f t="shared" si="116"/>
        <v>0.15800000000000003</v>
      </c>
      <c r="R386">
        <v>16.239999999999998</v>
      </c>
      <c r="S386" s="42">
        <f t="shared" si="125"/>
        <v>-1.6239999999999999</v>
      </c>
      <c r="T386" s="1">
        <f t="shared" si="126"/>
        <v>-1.177</v>
      </c>
      <c r="U386">
        <v>82.3</v>
      </c>
      <c r="V386" s="21">
        <f t="shared" ref="V386:V449" si="130">3.14*(U386/2)^2</f>
        <v>5317.0326500000001</v>
      </c>
      <c r="W386">
        <f t="shared" si="128"/>
        <v>0.27430555555555564</v>
      </c>
      <c r="X386">
        <f t="shared" ref="X386:X449" si="131">119*(10^-6)*(W386^1.231)</f>
        <v>2.4211057455395363E-5</v>
      </c>
      <c r="Y386">
        <f t="shared" ref="Y386:Y449" si="132">X386*(V386/10000)</f>
        <v>1.2873098298136305E-5</v>
      </c>
      <c r="Z386" s="22">
        <f t="shared" si="117"/>
        <v>12.873098298136306</v>
      </c>
      <c r="AA386" s="22">
        <f t="shared" si="127"/>
        <v>10.937211808102214</v>
      </c>
      <c r="AB386" s="22">
        <f>AA386/81.6371</f>
        <v>0.13397354644030979</v>
      </c>
      <c r="AC386">
        <v>28.545300000000001</v>
      </c>
      <c r="AD386" s="31">
        <v>77.3</v>
      </c>
      <c r="AE386" s="32">
        <v>705</v>
      </c>
      <c r="AF386">
        <f t="shared" ref="AF386:AF449" si="133">X386*10^6</f>
        <v>24.211057455395363</v>
      </c>
      <c r="AG386">
        <v>15.665264505802318</v>
      </c>
      <c r="AH386" t="s">
        <v>559</v>
      </c>
      <c r="AI386" t="s">
        <v>558</v>
      </c>
      <c r="AJ386" t="s">
        <v>562</v>
      </c>
      <c r="AK386">
        <v>0.57093314461741485</v>
      </c>
      <c r="AL386">
        <v>1.5412499999999998</v>
      </c>
      <c r="AM386">
        <v>919.65</v>
      </c>
    </row>
    <row r="387" spans="1:39" hidden="1" x14ac:dyDescent="0.35">
      <c r="A387" s="2">
        <v>44776</v>
      </c>
      <c r="B387" t="s">
        <v>18</v>
      </c>
      <c r="C387" t="s">
        <v>551</v>
      </c>
      <c r="D387" t="s">
        <v>123</v>
      </c>
      <c r="E387" t="s">
        <v>21</v>
      </c>
      <c r="F387">
        <v>3</v>
      </c>
      <c r="G387" t="s">
        <v>29</v>
      </c>
      <c r="H387" t="s">
        <v>124</v>
      </c>
      <c r="I387" t="str">
        <f t="shared" si="129"/>
        <v>M1PafJ5</v>
      </c>
      <c r="J387" t="s">
        <v>465</v>
      </c>
      <c r="K387" t="s">
        <v>87</v>
      </c>
      <c r="L387" s="1">
        <v>0.78300000000000003</v>
      </c>
      <c r="M387">
        <v>5.07</v>
      </c>
      <c r="N387" s="1">
        <f t="shared" si="124"/>
        <v>-0.50700000000000001</v>
      </c>
      <c r="O387" t="s">
        <v>201</v>
      </c>
      <c r="P387">
        <v>0.61799999999999999</v>
      </c>
      <c r="Q387" s="1">
        <f t="shared" si="116"/>
        <v>0.16500000000000004</v>
      </c>
      <c r="R387">
        <v>13.24</v>
      </c>
      <c r="S387" s="42">
        <f t="shared" si="125"/>
        <v>-1.3240000000000001</v>
      </c>
      <c r="T387" s="1">
        <f t="shared" si="126"/>
        <v>-0.81700000000000006</v>
      </c>
      <c r="U387">
        <v>69.05</v>
      </c>
      <c r="V387" s="21">
        <f t="shared" si="130"/>
        <v>3742.8034624999996</v>
      </c>
      <c r="W387">
        <f t="shared" si="128"/>
        <v>0.26699029126213597</v>
      </c>
      <c r="X387">
        <f t="shared" si="131"/>
        <v>2.3418705429310345E-5</v>
      </c>
      <c r="Y387">
        <f t="shared" si="132"/>
        <v>8.7651611768090293E-6</v>
      </c>
      <c r="Z387" s="22">
        <f t="shared" si="117"/>
        <v>8.7651611768090287</v>
      </c>
      <c r="AA387" s="22">
        <f t="shared" si="127"/>
        <v>10.72847145264263</v>
      </c>
      <c r="AB387" s="22">
        <f>AA387/49.9446</f>
        <v>0.21480743569159888</v>
      </c>
      <c r="AC387">
        <v>28.545300000000001</v>
      </c>
      <c r="AD387" s="31">
        <v>55.9</v>
      </c>
      <c r="AE387" s="32">
        <v>590</v>
      </c>
      <c r="AF387">
        <f t="shared" si="133"/>
        <v>23.418705429310346</v>
      </c>
      <c r="AG387">
        <v>11.355774909963984</v>
      </c>
      <c r="AH387" t="s">
        <v>557</v>
      </c>
      <c r="AI387" t="s">
        <v>558</v>
      </c>
      <c r="AJ387" t="s">
        <v>562</v>
      </c>
      <c r="AK387">
        <v>0.57093314461741485</v>
      </c>
      <c r="AL387">
        <v>1.5412499999999998</v>
      </c>
      <c r="AM387">
        <v>919.65</v>
      </c>
    </row>
    <row r="388" spans="1:39" hidden="1" x14ac:dyDescent="0.35">
      <c r="A388" s="2">
        <v>44776</v>
      </c>
      <c r="B388" t="s">
        <v>18</v>
      </c>
      <c r="C388" t="s">
        <v>551</v>
      </c>
      <c r="D388" t="s">
        <v>109</v>
      </c>
      <c r="E388" t="s">
        <v>21</v>
      </c>
      <c r="F388">
        <v>16</v>
      </c>
      <c r="G388" t="s">
        <v>37</v>
      </c>
      <c r="H388" t="s">
        <v>121</v>
      </c>
      <c r="I388" t="str">
        <f t="shared" si="129"/>
        <v>L3PfaG7</v>
      </c>
      <c r="J388" t="s">
        <v>451</v>
      </c>
      <c r="K388" t="s">
        <v>134</v>
      </c>
      <c r="L388" s="1">
        <v>0.81599999999999995</v>
      </c>
      <c r="M388">
        <v>4.28</v>
      </c>
      <c r="N388" s="1">
        <f t="shared" si="124"/>
        <v>-0.42800000000000005</v>
      </c>
      <c r="O388" t="s">
        <v>202</v>
      </c>
      <c r="P388">
        <v>0.59299999999999997</v>
      </c>
      <c r="Q388" s="1">
        <f t="shared" si="116"/>
        <v>0.22299999999999998</v>
      </c>
      <c r="R388">
        <v>11.06</v>
      </c>
      <c r="S388" s="42">
        <f t="shared" si="125"/>
        <v>-1.1060000000000001</v>
      </c>
      <c r="T388" s="1">
        <f t="shared" si="126"/>
        <v>-0.67800000000000005</v>
      </c>
      <c r="U388">
        <v>66.3</v>
      </c>
      <c r="V388" s="21">
        <f t="shared" si="130"/>
        <v>3450.6166499999999</v>
      </c>
      <c r="W388">
        <f t="shared" si="128"/>
        <v>0.37605396290050586</v>
      </c>
      <c r="X388">
        <f t="shared" si="131"/>
        <v>3.5700962121793416E-5</v>
      </c>
      <c r="Y388">
        <f t="shared" si="132"/>
        <v>1.231903343184797E-5</v>
      </c>
      <c r="Z388" s="22">
        <f t="shared" si="117"/>
        <v>12.31903343184797</v>
      </c>
      <c r="AA388" s="22">
        <f t="shared" si="127"/>
        <v>18.16966582868432</v>
      </c>
      <c r="AB388" s="22">
        <f>AA388/54.593359</f>
        <v>0.33281824312521824</v>
      </c>
      <c r="AC388">
        <v>28.545300000000001</v>
      </c>
      <c r="AD388" s="31">
        <v>55</v>
      </c>
      <c r="AE388" s="32">
        <v>622</v>
      </c>
      <c r="AF388">
        <f t="shared" si="133"/>
        <v>35.700962121793417</v>
      </c>
      <c r="AG388">
        <v>15.665264505802318</v>
      </c>
      <c r="AH388" t="s">
        <v>557</v>
      </c>
      <c r="AI388" t="s">
        <v>558</v>
      </c>
      <c r="AJ388" t="s">
        <v>562</v>
      </c>
      <c r="AK388">
        <v>0.57093314461741485</v>
      </c>
      <c r="AL388">
        <v>1.5412499999999998</v>
      </c>
      <c r="AM388">
        <v>919.65</v>
      </c>
    </row>
    <row r="389" spans="1:39" hidden="1" x14ac:dyDescent="0.35">
      <c r="A389" s="2">
        <v>44776</v>
      </c>
      <c r="B389" t="s">
        <v>18</v>
      </c>
      <c r="C389" t="s">
        <v>551</v>
      </c>
      <c r="D389" t="s">
        <v>133</v>
      </c>
      <c r="E389" t="s">
        <v>46</v>
      </c>
      <c r="F389">
        <v>5</v>
      </c>
      <c r="G389" t="s">
        <v>25</v>
      </c>
      <c r="H389" t="s">
        <v>83</v>
      </c>
      <c r="I389" t="str">
        <f t="shared" si="129"/>
        <v>K1SguH8</v>
      </c>
      <c r="J389" t="s">
        <v>485</v>
      </c>
      <c r="K389" t="s">
        <v>199</v>
      </c>
      <c r="L389" s="1">
        <v>0.79900000000000004</v>
      </c>
      <c r="M389">
        <v>1.35</v>
      </c>
      <c r="N389" s="1">
        <f t="shared" si="124"/>
        <v>-0.13500000000000001</v>
      </c>
      <c r="O389" t="s">
        <v>200</v>
      </c>
      <c r="P389">
        <v>0.68799999999999994</v>
      </c>
      <c r="Q389" s="1">
        <f t="shared" si="116"/>
        <v>0.1110000000000001</v>
      </c>
      <c r="R389">
        <v>6.31</v>
      </c>
      <c r="S389" s="42">
        <f t="shared" si="125"/>
        <v>-0.63100000000000001</v>
      </c>
      <c r="T389" s="1">
        <f t="shared" si="126"/>
        <v>-0.496</v>
      </c>
      <c r="U389">
        <v>28.45</v>
      </c>
      <c r="V389" s="21">
        <f t="shared" si="130"/>
        <v>635.38096250000001</v>
      </c>
      <c r="W389">
        <f t="shared" si="128"/>
        <v>0.16133720930232573</v>
      </c>
      <c r="X389">
        <f t="shared" si="131"/>
        <v>1.2597030498141096E-5</v>
      </c>
      <c r="Y389">
        <f t="shared" si="132"/>
        <v>8.0039133625507435E-7</v>
      </c>
      <c r="Z389" s="22">
        <f t="shared" si="117"/>
        <v>0.8003913362550743</v>
      </c>
      <c r="AA389" s="22">
        <f t="shared" si="127"/>
        <v>1.6136922101916822</v>
      </c>
      <c r="AB389" s="22">
        <f>AA389/AA388</f>
        <v>8.8812431962516231E-2</v>
      </c>
      <c r="AC389">
        <v>28.545300000000001</v>
      </c>
      <c r="AD389" s="37">
        <v>24.6</v>
      </c>
      <c r="AE389" s="39">
        <v>490</v>
      </c>
      <c r="AF389">
        <f t="shared" si="133"/>
        <v>12.597030498141097</v>
      </c>
      <c r="AG389">
        <v>8.0311143168665637</v>
      </c>
      <c r="AH389" t="s">
        <v>557</v>
      </c>
      <c r="AI389" t="s">
        <v>558</v>
      </c>
      <c r="AJ389" t="s">
        <v>562</v>
      </c>
      <c r="AK389">
        <v>0.57093314461741485</v>
      </c>
      <c r="AL389">
        <v>1.5412499999999998</v>
      </c>
      <c r="AM389">
        <v>919.65</v>
      </c>
    </row>
    <row r="390" spans="1:39" hidden="1" x14ac:dyDescent="0.35">
      <c r="A390" s="2">
        <v>44776</v>
      </c>
      <c r="B390" t="s">
        <v>18</v>
      </c>
      <c r="C390" t="s">
        <v>551</v>
      </c>
      <c r="D390" t="s">
        <v>123</v>
      </c>
      <c r="E390" t="s">
        <v>21</v>
      </c>
      <c r="F390">
        <v>7</v>
      </c>
      <c r="G390" t="s">
        <v>25</v>
      </c>
      <c r="H390" t="s">
        <v>68</v>
      </c>
      <c r="I390" t="str">
        <f t="shared" si="129"/>
        <v>M1SguG6</v>
      </c>
      <c r="J390" t="s">
        <v>469</v>
      </c>
      <c r="K390" t="s">
        <v>87</v>
      </c>
      <c r="L390" s="1">
        <v>0.77700000000000002</v>
      </c>
      <c r="M390">
        <v>5.12</v>
      </c>
      <c r="N390" s="1">
        <f t="shared" si="124"/>
        <v>-0.51200000000000001</v>
      </c>
      <c r="O390" t="s">
        <v>201</v>
      </c>
      <c r="P390">
        <v>0.65900000000000003</v>
      </c>
      <c r="Q390" s="1">
        <f t="shared" si="116"/>
        <v>0.11799999999999999</v>
      </c>
      <c r="R390">
        <v>10.47</v>
      </c>
      <c r="S390" s="42">
        <f t="shared" si="125"/>
        <v>-1.0470000000000002</v>
      </c>
      <c r="T390" s="1">
        <f t="shared" si="126"/>
        <v>-0.53500000000000014</v>
      </c>
      <c r="U390">
        <v>44.5</v>
      </c>
      <c r="V390" s="21">
        <f t="shared" si="130"/>
        <v>1554.4962500000001</v>
      </c>
      <c r="W390">
        <f t="shared" si="128"/>
        <v>0.17905918057663125</v>
      </c>
      <c r="X390">
        <f t="shared" si="131"/>
        <v>1.4321409634571415E-5</v>
      </c>
      <c r="Y390">
        <f t="shared" si="132"/>
        <v>2.2262577571655138E-6</v>
      </c>
      <c r="Z390" s="22">
        <f t="shared" si="117"/>
        <v>2.2262577571655138</v>
      </c>
      <c r="AA390" s="22">
        <f t="shared" si="127"/>
        <v>4.1612294526458191</v>
      </c>
      <c r="AB390" s="22">
        <f>AA390/54.13582</f>
        <v>7.686647126885339E-2</v>
      </c>
      <c r="AC390">
        <v>28.545300000000001</v>
      </c>
      <c r="AD390" s="31">
        <v>33.9</v>
      </c>
      <c r="AE390" s="32">
        <v>590</v>
      </c>
      <c r="AF390">
        <f t="shared" si="133"/>
        <v>14.321409634571415</v>
      </c>
      <c r="AG390">
        <v>11.355774909963984</v>
      </c>
      <c r="AH390" t="s">
        <v>557</v>
      </c>
      <c r="AI390" t="s">
        <v>558</v>
      </c>
      <c r="AJ390" t="s">
        <v>562</v>
      </c>
      <c r="AK390">
        <v>0.57093314461741485</v>
      </c>
      <c r="AL390">
        <v>1.5412499999999998</v>
      </c>
      <c r="AM390">
        <v>919.65</v>
      </c>
    </row>
    <row r="391" spans="1:39" hidden="1" x14ac:dyDescent="0.35">
      <c r="A391" s="2">
        <v>44776</v>
      </c>
      <c r="B391" t="s">
        <v>18</v>
      </c>
      <c r="C391" t="s">
        <v>551</v>
      </c>
      <c r="D391" t="s">
        <v>109</v>
      </c>
      <c r="E391" t="s">
        <v>21</v>
      </c>
      <c r="F391">
        <v>12</v>
      </c>
      <c r="G391" t="s">
        <v>25</v>
      </c>
      <c r="H391" t="s">
        <v>122</v>
      </c>
      <c r="I391" t="str">
        <f t="shared" si="129"/>
        <v>L3SguH3</v>
      </c>
      <c r="J391" t="s">
        <v>454</v>
      </c>
      <c r="K391" t="s">
        <v>134</v>
      </c>
      <c r="L391" s="1">
        <v>0.73099999999999998</v>
      </c>
      <c r="M391">
        <v>4.3099999999999996</v>
      </c>
      <c r="N391" s="1">
        <f t="shared" si="124"/>
        <v>-0.43099999999999994</v>
      </c>
      <c r="O391" t="s">
        <v>202</v>
      </c>
      <c r="P391">
        <v>0.65300000000000002</v>
      </c>
      <c r="Q391" s="1">
        <f t="shared" si="116"/>
        <v>7.7999999999999958E-2</v>
      </c>
      <c r="R391">
        <v>9.2899999999999991</v>
      </c>
      <c r="S391" s="42">
        <f t="shared" si="125"/>
        <v>-0.92899999999999994</v>
      </c>
      <c r="T391" s="1">
        <f t="shared" si="126"/>
        <v>-0.498</v>
      </c>
      <c r="U391">
        <v>51.05</v>
      </c>
      <c r="V391" s="21">
        <f t="shared" si="130"/>
        <v>2045.7904624999996</v>
      </c>
      <c r="W391">
        <f t="shared" si="128"/>
        <v>0.11944869831546701</v>
      </c>
      <c r="X391">
        <f t="shared" si="131"/>
        <v>8.7007620399812434E-6</v>
      </c>
      <c r="Y391">
        <f t="shared" si="132"/>
        <v>1.7799935997875667E-6</v>
      </c>
      <c r="Z391" s="22">
        <f t="shared" si="117"/>
        <v>1.7799935997875667</v>
      </c>
      <c r="AA391" s="22">
        <f t="shared" si="127"/>
        <v>3.5742843369228248</v>
      </c>
      <c r="AB391" s="22">
        <f>AA391/54.13582</f>
        <v>6.6024387123402292E-2</v>
      </c>
      <c r="AC391">
        <v>28.545300000000001</v>
      </c>
      <c r="AD391" s="31">
        <v>22.6</v>
      </c>
      <c r="AE391" s="32">
        <v>352</v>
      </c>
      <c r="AF391">
        <f t="shared" si="133"/>
        <v>8.7007620399812442</v>
      </c>
      <c r="AG391">
        <v>15.665264505802318</v>
      </c>
      <c r="AH391" t="s">
        <v>557</v>
      </c>
      <c r="AI391" t="s">
        <v>558</v>
      </c>
      <c r="AJ391" t="s">
        <v>562</v>
      </c>
      <c r="AK391">
        <v>0.57093314461741485</v>
      </c>
      <c r="AL391">
        <v>1.5412499999999998</v>
      </c>
      <c r="AM391">
        <v>919.65</v>
      </c>
    </row>
    <row r="392" spans="1:39" hidden="1" x14ac:dyDescent="0.35">
      <c r="A392" s="2">
        <v>44777</v>
      </c>
      <c r="B392" t="s">
        <v>18</v>
      </c>
      <c r="C392" t="s">
        <v>551</v>
      </c>
      <c r="D392" t="s">
        <v>109</v>
      </c>
      <c r="E392" t="s">
        <v>21</v>
      </c>
      <c r="F392">
        <v>16</v>
      </c>
      <c r="G392" t="s">
        <v>39</v>
      </c>
      <c r="H392" t="s">
        <v>119</v>
      </c>
      <c r="I392" t="str">
        <f t="shared" si="129"/>
        <v>L3BbrI7</v>
      </c>
      <c r="J392" t="s">
        <v>441</v>
      </c>
      <c r="K392" t="s">
        <v>87</v>
      </c>
      <c r="L392" s="1">
        <v>0.81899999999999995</v>
      </c>
      <c r="M392">
        <v>7.21</v>
      </c>
      <c r="N392" s="1">
        <f t="shared" si="124"/>
        <v>-0.72099999999999997</v>
      </c>
      <c r="O392" t="s">
        <v>180</v>
      </c>
      <c r="P392">
        <v>0.54900000000000004</v>
      </c>
      <c r="Q392" s="1">
        <f t="shared" si="116"/>
        <v>0.26999999999999991</v>
      </c>
      <c r="R392" s="4">
        <v>17.18</v>
      </c>
      <c r="S392" s="42">
        <f t="shared" si="125"/>
        <v>-1.718</v>
      </c>
      <c r="T392" s="1">
        <f t="shared" si="126"/>
        <v>-0.997</v>
      </c>
      <c r="U392">
        <v>85.5</v>
      </c>
      <c r="V392" s="21">
        <f t="shared" si="130"/>
        <v>5738.5462500000003</v>
      </c>
      <c r="W392">
        <f t="shared" si="128"/>
        <v>0.49180327868852436</v>
      </c>
      <c r="X392">
        <f t="shared" si="131"/>
        <v>4.9675494502303785E-5</v>
      </c>
      <c r="Y392">
        <f t="shared" si="132"/>
        <v>2.8506512269309103E-5</v>
      </c>
      <c r="Z392" s="22">
        <f t="shared" si="117"/>
        <v>28.506512269309102</v>
      </c>
      <c r="AA392" s="22">
        <f t="shared" si="127"/>
        <v>28.592289136719259</v>
      </c>
      <c r="AB392" s="22">
        <f>AA392/52.530791</f>
        <v>0.5442958042782805</v>
      </c>
      <c r="AC392">
        <v>29.967099999999999</v>
      </c>
      <c r="AD392" s="31">
        <v>93.2</v>
      </c>
      <c r="AE392" s="32">
        <v>740</v>
      </c>
      <c r="AF392">
        <f t="shared" si="133"/>
        <v>49.675494502303785</v>
      </c>
      <c r="AG392">
        <v>15.50428820417056</v>
      </c>
      <c r="AH392" t="s">
        <v>559</v>
      </c>
      <c r="AI392" t="s">
        <v>558</v>
      </c>
      <c r="AJ392" t="s">
        <v>560</v>
      </c>
      <c r="AK392" s="53">
        <v>0.47297782808158478</v>
      </c>
      <c r="AL392" s="53">
        <v>1.87375</v>
      </c>
      <c r="AM392" s="53">
        <v>1054</v>
      </c>
    </row>
    <row r="393" spans="1:39" hidden="1" x14ac:dyDescent="0.35">
      <c r="A393" s="2">
        <v>44777</v>
      </c>
      <c r="B393" t="s">
        <v>18</v>
      </c>
      <c r="C393" t="s">
        <v>551</v>
      </c>
      <c r="D393" t="s">
        <v>123</v>
      </c>
      <c r="E393" t="s">
        <v>21</v>
      </c>
      <c r="F393">
        <v>6</v>
      </c>
      <c r="G393" t="s">
        <v>39</v>
      </c>
      <c r="H393" t="s">
        <v>131</v>
      </c>
      <c r="I393" t="str">
        <f t="shared" si="129"/>
        <v>M1BbrJ3</v>
      </c>
      <c r="J393" t="s">
        <v>455</v>
      </c>
      <c r="K393" t="s">
        <v>165</v>
      </c>
      <c r="L393" s="1">
        <v>0.86599999999999999</v>
      </c>
      <c r="M393">
        <v>5.85</v>
      </c>
      <c r="N393" s="1">
        <f t="shared" si="124"/>
        <v>-0.58499999999999996</v>
      </c>
      <c r="O393" s="6" t="s">
        <v>168</v>
      </c>
      <c r="P393">
        <v>0.72599999999999998</v>
      </c>
      <c r="Q393" s="1">
        <f t="shared" si="116"/>
        <v>0.14000000000000001</v>
      </c>
      <c r="R393">
        <v>12.02</v>
      </c>
      <c r="S393" s="42">
        <f t="shared" si="125"/>
        <v>-1.202</v>
      </c>
      <c r="T393" s="1">
        <f t="shared" si="126"/>
        <v>-0.61699999999999999</v>
      </c>
      <c r="U393">
        <v>84.55</v>
      </c>
      <c r="V393" s="21">
        <f t="shared" si="130"/>
        <v>5611.7314624999999</v>
      </c>
      <c r="W393">
        <f t="shared" si="128"/>
        <v>0.19283746556473833</v>
      </c>
      <c r="X393">
        <f t="shared" si="131"/>
        <v>1.5689806705871461E-5</v>
      </c>
      <c r="Y393">
        <f t="shared" si="132"/>
        <v>8.8046981931882373E-6</v>
      </c>
      <c r="Z393" s="22">
        <f t="shared" si="117"/>
        <v>8.8046981931882371</v>
      </c>
      <c r="AA393" s="22">
        <f t="shared" si="127"/>
        <v>14.270175353627613</v>
      </c>
      <c r="AB393" s="22">
        <f>AA393/52.530791</f>
        <v>0.27165354037078199</v>
      </c>
      <c r="AC393">
        <v>29.967099999999999</v>
      </c>
      <c r="AD393" s="31">
        <v>90</v>
      </c>
      <c r="AE393" s="32">
        <v>650</v>
      </c>
      <c r="AF393">
        <f t="shared" si="133"/>
        <v>15.68980670587146</v>
      </c>
      <c r="AG393">
        <v>11.248072663787742</v>
      </c>
      <c r="AH393" t="s">
        <v>559</v>
      </c>
      <c r="AI393" t="s">
        <v>558</v>
      </c>
      <c r="AJ393" t="s">
        <v>560</v>
      </c>
      <c r="AK393" s="53">
        <v>0.47297782808158478</v>
      </c>
      <c r="AL393" s="53">
        <v>1.87375</v>
      </c>
      <c r="AM393" s="53">
        <v>1054</v>
      </c>
    </row>
    <row r="394" spans="1:39" hidden="1" x14ac:dyDescent="0.35">
      <c r="A394" s="2">
        <v>44777</v>
      </c>
      <c r="B394" t="s">
        <v>18</v>
      </c>
      <c r="C394" t="s">
        <v>551</v>
      </c>
      <c r="D394" t="s">
        <v>123</v>
      </c>
      <c r="E394" t="s">
        <v>21</v>
      </c>
      <c r="F394">
        <v>1</v>
      </c>
      <c r="G394" t="s">
        <v>22</v>
      </c>
      <c r="H394" s="4" t="s">
        <v>130</v>
      </c>
      <c r="I394" t="str">
        <f t="shared" si="129"/>
        <v>M1FsaH4</v>
      </c>
      <c r="J394" t="s">
        <v>460</v>
      </c>
      <c r="K394" t="s">
        <v>165</v>
      </c>
      <c r="L394" s="1">
        <v>0.70899999999999996</v>
      </c>
      <c r="M394">
        <v>2.81</v>
      </c>
      <c r="N394" s="1">
        <f t="shared" si="124"/>
        <v>-0.28100000000000003</v>
      </c>
      <c r="O394" s="6" t="s">
        <v>168</v>
      </c>
      <c r="P394" s="4">
        <v>0.64100000000000001</v>
      </c>
      <c r="Q394" s="1">
        <f t="shared" si="116"/>
        <v>6.7999999999999949E-2</v>
      </c>
      <c r="R394">
        <v>17.32</v>
      </c>
      <c r="S394" s="42">
        <f t="shared" si="125"/>
        <v>-1.732</v>
      </c>
      <c r="T394" s="1">
        <f t="shared" si="126"/>
        <v>-1.4510000000000001</v>
      </c>
      <c r="U394">
        <v>47.6</v>
      </c>
      <c r="V394" s="21">
        <f t="shared" si="130"/>
        <v>1778.6216000000002</v>
      </c>
      <c r="W394">
        <f t="shared" si="128"/>
        <v>0.10608424336973471</v>
      </c>
      <c r="X394">
        <f t="shared" si="131"/>
        <v>7.5183614107649007E-6</v>
      </c>
      <c r="Y394">
        <f t="shared" si="132"/>
        <v>1.3372320001792926E-6</v>
      </c>
      <c r="Z394" s="22">
        <f t="shared" si="117"/>
        <v>1.3372320001792926</v>
      </c>
      <c r="AA394" s="22">
        <f t="shared" si="127"/>
        <v>0.92159338399675572</v>
      </c>
      <c r="AB394" s="22">
        <f>AA394/79.1318</f>
        <v>1.1646308866937891E-2</v>
      </c>
      <c r="AC394">
        <v>29.967099999999999</v>
      </c>
      <c r="AD394" s="31">
        <v>17.7</v>
      </c>
      <c r="AE394" s="32">
        <v>375</v>
      </c>
      <c r="AF394">
        <f t="shared" si="133"/>
        <v>7.5183614107649008</v>
      </c>
      <c r="AG394">
        <v>11.248072663787742</v>
      </c>
      <c r="AH394" t="s">
        <v>557</v>
      </c>
      <c r="AI394" t="s">
        <v>558</v>
      </c>
      <c r="AJ394" t="s">
        <v>562</v>
      </c>
      <c r="AK394" s="53">
        <v>0.47297782808158478</v>
      </c>
      <c r="AL394" s="53">
        <v>1.87375</v>
      </c>
      <c r="AM394" s="53">
        <v>1054</v>
      </c>
    </row>
    <row r="395" spans="1:39" hidden="1" x14ac:dyDescent="0.35">
      <c r="A395" s="10">
        <v>44777</v>
      </c>
      <c r="B395" s="6" t="s">
        <v>18</v>
      </c>
      <c r="C395" s="6" t="s">
        <v>551</v>
      </c>
      <c r="D395" t="s">
        <v>133</v>
      </c>
      <c r="E395" t="s">
        <v>46</v>
      </c>
      <c r="F395">
        <v>8</v>
      </c>
      <c r="G395" t="s">
        <v>33</v>
      </c>
      <c r="H395" t="s">
        <v>54</v>
      </c>
      <c r="I395" t="str">
        <f t="shared" si="129"/>
        <v>K1HmaA6</v>
      </c>
      <c r="J395" t="s">
        <v>477</v>
      </c>
      <c r="K395" t="s">
        <v>204</v>
      </c>
      <c r="L395" s="1">
        <v>0.78400000000000003</v>
      </c>
      <c r="M395">
        <v>4.75</v>
      </c>
      <c r="N395" s="1">
        <f t="shared" si="124"/>
        <v>-0.47499999999999998</v>
      </c>
      <c r="O395" s="6" t="s">
        <v>205</v>
      </c>
      <c r="P395">
        <v>0.79900000000000004</v>
      </c>
      <c r="Q395" s="1">
        <f t="shared" si="116"/>
        <v>-1.5000000000000013E-2</v>
      </c>
      <c r="R395">
        <v>8.0399999999999991</v>
      </c>
      <c r="S395" s="42">
        <f t="shared" si="125"/>
        <v>-0.80399999999999994</v>
      </c>
      <c r="T395" s="1">
        <f t="shared" si="126"/>
        <v>-0.32899999999999996</v>
      </c>
      <c r="U395">
        <v>83.9</v>
      </c>
      <c r="V395" s="21">
        <f t="shared" si="130"/>
        <v>5525.7798500000008</v>
      </c>
      <c r="W395">
        <f>(P395-L395)/L395</f>
        <v>1.9132653061224508E-2</v>
      </c>
      <c r="X395">
        <f t="shared" si="131"/>
        <v>9.1287692220535775E-7</v>
      </c>
      <c r="Y395">
        <f t="shared" si="132"/>
        <v>5.0443569022523841E-7</v>
      </c>
      <c r="Z395" s="22">
        <f t="shared" si="117"/>
        <v>0.50443569022523838</v>
      </c>
      <c r="AA395" s="22">
        <f t="shared" si="127"/>
        <v>1.5332391800159224</v>
      </c>
      <c r="AB395" s="22">
        <f>AA395/28.70035</f>
        <v>5.3422316453141598E-2</v>
      </c>
      <c r="AC395">
        <v>29.967099999999999</v>
      </c>
      <c r="AD395" s="34">
        <v>74.8</v>
      </c>
      <c r="AE395" s="35">
        <v>670</v>
      </c>
      <c r="AF395">
        <f t="shared" si="133"/>
        <v>0.91287692220535777</v>
      </c>
      <c r="AG395">
        <v>8.0560426564281311</v>
      </c>
      <c r="AH395" t="s">
        <v>559</v>
      </c>
      <c r="AI395" t="s">
        <v>561</v>
      </c>
      <c r="AJ395" t="s">
        <v>560</v>
      </c>
      <c r="AK395" s="53">
        <v>0.47297782808158478</v>
      </c>
      <c r="AL395" s="53">
        <v>1.87375</v>
      </c>
      <c r="AM395" s="53">
        <v>1054</v>
      </c>
    </row>
    <row r="396" spans="1:39" hidden="1" x14ac:dyDescent="0.35">
      <c r="A396" s="10">
        <v>44777</v>
      </c>
      <c r="B396" s="6" t="s">
        <v>18</v>
      </c>
      <c r="C396" s="6" t="s">
        <v>551</v>
      </c>
      <c r="D396" t="s">
        <v>133</v>
      </c>
      <c r="E396" t="s">
        <v>46</v>
      </c>
      <c r="F396">
        <v>2</v>
      </c>
      <c r="G396" t="s">
        <v>33</v>
      </c>
      <c r="H396" t="s">
        <v>89</v>
      </c>
      <c r="I396" t="str">
        <f t="shared" si="129"/>
        <v>K1HmaD9</v>
      </c>
      <c r="J396" t="s">
        <v>478</v>
      </c>
      <c r="K396" t="s">
        <v>204</v>
      </c>
      <c r="L396" s="1">
        <v>0.64300000000000002</v>
      </c>
      <c r="M396">
        <v>4.83</v>
      </c>
      <c r="N396" s="1">
        <f t="shared" si="124"/>
        <v>-0.48299999999999998</v>
      </c>
      <c r="O396" s="6" t="s">
        <v>205</v>
      </c>
      <c r="P396">
        <v>0.65100000000000002</v>
      </c>
      <c r="Q396" s="1">
        <f t="shared" si="116"/>
        <v>-8.0000000000000071E-3</v>
      </c>
      <c r="R396">
        <v>10.65</v>
      </c>
      <c r="S396" s="42">
        <f t="shared" si="125"/>
        <v>-1.0649999999999999</v>
      </c>
      <c r="T396" s="1">
        <f t="shared" si="126"/>
        <v>-0.58199999999999996</v>
      </c>
      <c r="U396">
        <v>75.5</v>
      </c>
      <c r="V396" s="21">
        <f t="shared" si="130"/>
        <v>4474.69625</v>
      </c>
      <c r="W396">
        <f>(P396-L396)/L396</f>
        <v>1.2441679626749622E-2</v>
      </c>
      <c r="X396">
        <f t="shared" si="131"/>
        <v>5.3745613875991589E-7</v>
      </c>
      <c r="Y396">
        <f t="shared" si="132"/>
        <v>2.4049529686484753E-7</v>
      </c>
      <c r="Z396" s="22">
        <f t="shared" si="117"/>
        <v>0.24049529686484752</v>
      </c>
      <c r="AA396" s="22">
        <f t="shared" si="127"/>
        <v>0.41322215956159369</v>
      </c>
      <c r="AB396" s="22">
        <f>AA396/28.70035</f>
        <v>1.4397809070676618E-2</v>
      </c>
      <c r="AC396">
        <v>29.967099999999999</v>
      </c>
      <c r="AD396" s="34">
        <v>70.599999999999994</v>
      </c>
      <c r="AE396" s="35">
        <v>700</v>
      </c>
      <c r="AF396">
        <f t="shared" si="133"/>
        <v>0.53745613875991594</v>
      </c>
      <c r="AG396">
        <v>8.0560426564281311</v>
      </c>
      <c r="AH396" t="s">
        <v>559</v>
      </c>
      <c r="AI396" t="s">
        <v>561</v>
      </c>
      <c r="AJ396" t="s">
        <v>560</v>
      </c>
      <c r="AK396" s="53">
        <v>0.47297782808158478</v>
      </c>
      <c r="AL396" s="53">
        <v>1.87375</v>
      </c>
      <c r="AM396" s="53">
        <v>1054</v>
      </c>
    </row>
    <row r="397" spans="1:39" hidden="1" x14ac:dyDescent="0.35">
      <c r="A397" s="9">
        <v>44777</v>
      </c>
      <c r="B397" s="4" t="s">
        <v>18</v>
      </c>
      <c r="C397" s="4" t="s">
        <v>551</v>
      </c>
      <c r="D397" s="4" t="s">
        <v>109</v>
      </c>
      <c r="E397" s="4" t="s">
        <v>21</v>
      </c>
      <c r="F397" s="4">
        <v>15</v>
      </c>
      <c r="G397" s="4" t="s">
        <v>33</v>
      </c>
      <c r="H397" s="4" t="s">
        <v>104</v>
      </c>
      <c r="I397" t="str">
        <f t="shared" si="129"/>
        <v>L3HmaE8</v>
      </c>
      <c r="J397" t="s">
        <v>446</v>
      </c>
      <c r="K397" s="4" t="s">
        <v>87</v>
      </c>
      <c r="L397" s="3">
        <v>0.754</v>
      </c>
      <c r="M397" s="4">
        <v>3.94</v>
      </c>
      <c r="N397" s="1">
        <f t="shared" si="124"/>
        <v>-0.39400000000000002</v>
      </c>
      <c r="O397" s="4" t="s">
        <v>180</v>
      </c>
      <c r="P397" s="4">
        <v>0.76100000000000001</v>
      </c>
      <c r="Q397" s="1">
        <f t="shared" si="116"/>
        <v>-7.0000000000000062E-3</v>
      </c>
      <c r="R397" s="4">
        <v>12.17</v>
      </c>
      <c r="S397" s="42">
        <f t="shared" si="125"/>
        <v>-1.2170000000000001</v>
      </c>
      <c r="T397" s="1">
        <f t="shared" si="126"/>
        <v>-0.82300000000000006</v>
      </c>
      <c r="U397">
        <v>56.95</v>
      </c>
      <c r="V397" s="21">
        <f t="shared" si="130"/>
        <v>2545.9924625000003</v>
      </c>
      <c r="W397">
        <f>(P397-L397)/L397</f>
        <v>9.2838196286472233E-3</v>
      </c>
      <c r="X397">
        <f t="shared" si="131"/>
        <v>3.7481634545888322E-7</v>
      </c>
      <c r="Y397">
        <f t="shared" si="132"/>
        <v>9.5427959036011284E-8</v>
      </c>
      <c r="Z397" s="22">
        <f t="shared" si="117"/>
        <v>9.5427959036011284E-2</v>
      </c>
      <c r="AA397" s="22">
        <f t="shared" si="127"/>
        <v>0.11595134755286911</v>
      </c>
      <c r="AB397" s="22">
        <f>AA397/199.418</f>
        <v>5.8144875363743049E-4</v>
      </c>
      <c r="AC397">
        <v>29.967099999999999</v>
      </c>
      <c r="AD397" s="31">
        <v>49.4</v>
      </c>
      <c r="AE397" s="32">
        <v>546</v>
      </c>
      <c r="AF397">
        <f t="shared" si="133"/>
        <v>0.3748163454588832</v>
      </c>
      <c r="AG397">
        <v>15.50428820417056</v>
      </c>
      <c r="AH397" t="s">
        <v>559</v>
      </c>
      <c r="AI397" t="s">
        <v>561</v>
      </c>
      <c r="AJ397" t="s">
        <v>560</v>
      </c>
      <c r="AK397" s="53">
        <v>0.47297782808158478</v>
      </c>
      <c r="AL397" s="53">
        <v>1.87375</v>
      </c>
      <c r="AM397" s="53">
        <v>1054</v>
      </c>
    </row>
    <row r="398" spans="1:39" hidden="1" x14ac:dyDescent="0.35">
      <c r="A398" s="2">
        <v>44777</v>
      </c>
      <c r="B398" t="s">
        <v>18</v>
      </c>
      <c r="C398" t="s">
        <v>551</v>
      </c>
      <c r="D398" t="s">
        <v>123</v>
      </c>
      <c r="E398" t="s">
        <v>21</v>
      </c>
      <c r="F398">
        <v>5</v>
      </c>
      <c r="G398" t="s">
        <v>26</v>
      </c>
      <c r="H398" t="s">
        <v>54</v>
      </c>
      <c r="I398" t="str">
        <f t="shared" si="129"/>
        <v>M1MlaA6</v>
      </c>
      <c r="J398" t="s">
        <v>496</v>
      </c>
      <c r="K398" t="s">
        <v>165</v>
      </c>
      <c r="L398" s="1">
        <v>0.67800000000000005</v>
      </c>
      <c r="M398">
        <v>5.37</v>
      </c>
      <c r="N398" s="1">
        <f t="shared" si="124"/>
        <v>-0.53700000000000003</v>
      </c>
      <c r="O398" s="6" t="s">
        <v>168</v>
      </c>
      <c r="P398" s="6">
        <v>0.65700000000000003</v>
      </c>
      <c r="Q398" s="1">
        <f t="shared" si="116"/>
        <v>2.1000000000000019E-2</v>
      </c>
      <c r="R398">
        <v>14.12</v>
      </c>
      <c r="S398" s="42">
        <f t="shared" si="125"/>
        <v>-1.4119999999999999</v>
      </c>
      <c r="T398" s="1">
        <f t="shared" si="126"/>
        <v>-0.87499999999999989</v>
      </c>
      <c r="U398">
        <v>40.549999999999997</v>
      </c>
      <c r="V398" s="21">
        <f t="shared" si="130"/>
        <v>1290.7774625</v>
      </c>
      <c r="W398">
        <f>(L398-P398)/P398</f>
        <v>3.1963470319634729E-2</v>
      </c>
      <c r="X398">
        <f t="shared" si="131"/>
        <v>1.7170223302095389E-6</v>
      </c>
      <c r="Y398">
        <f t="shared" si="132"/>
        <v>2.2162937264437055E-7</v>
      </c>
      <c r="Z398" s="22">
        <f t="shared" si="117"/>
        <v>0.22162937264437055</v>
      </c>
      <c r="AA398" s="22">
        <f t="shared" si="127"/>
        <v>0.25329071159356636</v>
      </c>
      <c r="AB398" s="22">
        <f>AA398/23.35876</f>
        <v>1.0843499894410764E-2</v>
      </c>
      <c r="AC398">
        <v>29.967099999999999</v>
      </c>
      <c r="AD398" s="31">
        <v>40.299999999999997</v>
      </c>
      <c r="AE398" s="32">
        <v>610</v>
      </c>
      <c r="AF398">
        <f t="shared" si="133"/>
        <v>1.7170223302095389</v>
      </c>
      <c r="AG398">
        <v>11.248072663787742</v>
      </c>
      <c r="AH398" t="s">
        <v>559</v>
      </c>
      <c r="AI398" t="s">
        <v>558</v>
      </c>
      <c r="AJ398" t="s">
        <v>560</v>
      </c>
      <c r="AK398" s="53">
        <v>0.47297782808158478</v>
      </c>
      <c r="AL398" s="53">
        <v>1.87375</v>
      </c>
      <c r="AM398" s="53">
        <v>1054</v>
      </c>
    </row>
    <row r="399" spans="1:39" hidden="1" x14ac:dyDescent="0.35">
      <c r="A399" s="2">
        <v>44777</v>
      </c>
      <c r="B399" t="s">
        <v>18</v>
      </c>
      <c r="C399" t="s">
        <v>551</v>
      </c>
      <c r="D399" t="s">
        <v>109</v>
      </c>
      <c r="E399" t="s">
        <v>21</v>
      </c>
      <c r="F399">
        <v>12</v>
      </c>
      <c r="G399" t="s">
        <v>26</v>
      </c>
      <c r="H399" t="s">
        <v>203</v>
      </c>
      <c r="I399" t="str">
        <f t="shared" si="129"/>
        <v>L3MlaI3</v>
      </c>
      <c r="J399" t="s">
        <v>495</v>
      </c>
      <c r="K399" t="s">
        <v>87</v>
      </c>
      <c r="L399" s="1">
        <v>0.82699999999999996</v>
      </c>
      <c r="M399">
        <v>6.03</v>
      </c>
      <c r="N399" s="1">
        <f t="shared" si="124"/>
        <v>-0.60299999999999998</v>
      </c>
      <c r="O399" t="s">
        <v>180</v>
      </c>
      <c r="P399">
        <v>0.85699999999999998</v>
      </c>
      <c r="Q399" s="1">
        <f t="shared" si="116"/>
        <v>-3.0000000000000027E-2</v>
      </c>
      <c r="R399">
        <v>16.559999999999999</v>
      </c>
      <c r="S399" s="42">
        <f t="shared" si="125"/>
        <v>-1.6559999999999999</v>
      </c>
      <c r="T399" s="1">
        <f t="shared" si="126"/>
        <v>-1.0529999999999999</v>
      </c>
      <c r="U399">
        <v>35.799999999999997</v>
      </c>
      <c r="V399" s="21">
        <f t="shared" si="130"/>
        <v>1006.0873999999999</v>
      </c>
      <c r="W399">
        <f>(P399-L399)/L399</f>
        <v>3.6275695284159644E-2</v>
      </c>
      <c r="X399">
        <f t="shared" si="131"/>
        <v>2.0064758812898986E-6</v>
      </c>
      <c r="Y399">
        <f t="shared" si="132"/>
        <v>2.0186901025696624E-7</v>
      </c>
      <c r="Z399" s="22">
        <f t="shared" si="117"/>
        <v>0.20186901025696624</v>
      </c>
      <c r="AA399" s="22">
        <f t="shared" si="127"/>
        <v>0.19170846178249407</v>
      </c>
      <c r="AB399" s="22">
        <f>AA399/23.35876</f>
        <v>8.2071335029125711E-3</v>
      </c>
      <c r="AC399">
        <v>29.967099999999999</v>
      </c>
      <c r="AD399" s="31">
        <v>31</v>
      </c>
      <c r="AE399" s="32">
        <v>452</v>
      </c>
      <c r="AF399">
        <f t="shared" si="133"/>
        <v>2.0064758812898984</v>
      </c>
      <c r="AG399">
        <v>15.50428820417056</v>
      </c>
      <c r="AH399" t="s">
        <v>559</v>
      </c>
      <c r="AI399" t="s">
        <v>558</v>
      </c>
      <c r="AJ399" t="s">
        <v>560</v>
      </c>
      <c r="AK399" s="53">
        <v>0.47297782808158478</v>
      </c>
      <c r="AL399" s="53">
        <v>1.87375</v>
      </c>
      <c r="AM399" s="53">
        <v>1054</v>
      </c>
    </row>
    <row r="400" spans="1:39" hidden="1" x14ac:dyDescent="0.35">
      <c r="A400" s="10">
        <v>44777</v>
      </c>
      <c r="B400" s="6" t="s">
        <v>18</v>
      </c>
      <c r="C400" s="6" t="s">
        <v>551</v>
      </c>
      <c r="D400" t="s">
        <v>133</v>
      </c>
      <c r="E400" t="s">
        <v>46</v>
      </c>
      <c r="F400">
        <v>4</v>
      </c>
      <c r="G400" t="s">
        <v>41</v>
      </c>
      <c r="H400" t="s">
        <v>136</v>
      </c>
      <c r="I400" t="str">
        <f t="shared" si="129"/>
        <v>K1MluD7</v>
      </c>
      <c r="J400" t="s">
        <v>480</v>
      </c>
      <c r="K400" t="s">
        <v>204</v>
      </c>
      <c r="L400" s="1">
        <v>0.98699999999999999</v>
      </c>
      <c r="M400">
        <v>4.6900000000000004</v>
      </c>
      <c r="N400" s="1">
        <f t="shared" si="124"/>
        <v>-0.46900000000000003</v>
      </c>
      <c r="O400" s="6" t="s">
        <v>205</v>
      </c>
      <c r="P400">
        <v>0.84899999999999998</v>
      </c>
      <c r="Q400" s="1">
        <f t="shared" si="116"/>
        <v>0.13800000000000001</v>
      </c>
      <c r="R400">
        <v>17.47</v>
      </c>
      <c r="S400" s="42">
        <f t="shared" si="125"/>
        <v>-1.7469999999999999</v>
      </c>
      <c r="T400" s="1">
        <f t="shared" si="126"/>
        <v>-1.2779999999999998</v>
      </c>
      <c r="U400">
        <v>131.5</v>
      </c>
      <c r="V400" s="21">
        <f t="shared" si="130"/>
        <v>13574.41625</v>
      </c>
      <c r="W400">
        <f t="shared" ref="W400:W409" si="134">(L400-P400)/P400</f>
        <v>0.16254416961130744</v>
      </c>
      <c r="X400">
        <f t="shared" si="131"/>
        <v>1.271313767265483E-5</v>
      </c>
      <c r="Y400">
        <f t="shared" si="132"/>
        <v>1.725734226121729E-5</v>
      </c>
      <c r="Z400" s="22">
        <f t="shared" si="117"/>
        <v>17.257342261217289</v>
      </c>
      <c r="AA400" s="22">
        <f t="shared" si="127"/>
        <v>13.503397700483013</v>
      </c>
      <c r="AB400" s="22">
        <f>AA400/184.3081</f>
        <v>7.326535133552467E-2</v>
      </c>
      <c r="AC400">
        <v>29.967099999999999</v>
      </c>
      <c r="AD400" s="34">
        <v>136.30000000000001</v>
      </c>
      <c r="AE400" s="35">
        <v>832</v>
      </c>
      <c r="AF400">
        <f t="shared" si="133"/>
        <v>12.713137672654829</v>
      </c>
      <c r="AG400">
        <v>8.0560426564281311</v>
      </c>
      <c r="AH400" t="s">
        <v>559</v>
      </c>
      <c r="AI400" t="s">
        <v>558</v>
      </c>
      <c r="AJ400" t="s">
        <v>562</v>
      </c>
      <c r="AK400" s="53">
        <v>0.47297782808158478</v>
      </c>
      <c r="AL400" s="53">
        <v>1.87375</v>
      </c>
      <c r="AM400" s="53">
        <v>1054</v>
      </c>
    </row>
    <row r="401" spans="1:39" hidden="1" x14ac:dyDescent="0.35">
      <c r="A401" s="2">
        <v>44777</v>
      </c>
      <c r="B401" t="s">
        <v>18</v>
      </c>
      <c r="C401" t="s">
        <v>551</v>
      </c>
      <c r="D401" t="s">
        <v>109</v>
      </c>
      <c r="E401" t="s">
        <v>21</v>
      </c>
      <c r="F401">
        <v>9</v>
      </c>
      <c r="G401" t="s">
        <v>41</v>
      </c>
      <c r="H401" t="s">
        <v>101</v>
      </c>
      <c r="I401" t="str">
        <f t="shared" si="129"/>
        <v>L3MluB10</v>
      </c>
      <c r="J401" t="s">
        <v>448</v>
      </c>
      <c r="K401" t="s">
        <v>87</v>
      </c>
      <c r="L401" s="1">
        <v>0.73399999999999999</v>
      </c>
      <c r="M401">
        <v>5.67</v>
      </c>
      <c r="N401" s="1">
        <f t="shared" si="124"/>
        <v>-0.56699999999999995</v>
      </c>
      <c r="O401" t="s">
        <v>180</v>
      </c>
      <c r="P401">
        <v>0.54300000000000004</v>
      </c>
      <c r="Q401" s="1">
        <f t="shared" si="116"/>
        <v>0.19099999999999995</v>
      </c>
      <c r="R401">
        <v>26.67</v>
      </c>
      <c r="S401" s="42">
        <f t="shared" si="125"/>
        <v>-2.6670000000000003</v>
      </c>
      <c r="T401" s="1">
        <f t="shared" si="126"/>
        <v>-2.1000000000000005</v>
      </c>
      <c r="U401">
        <v>112.9</v>
      </c>
      <c r="V401" s="21">
        <f t="shared" si="130"/>
        <v>10005.931850000001</v>
      </c>
      <c r="W401">
        <f t="shared" si="134"/>
        <v>0.35174953959484334</v>
      </c>
      <c r="X401">
        <f t="shared" si="131"/>
        <v>3.288216817902198E-5</v>
      </c>
      <c r="Y401">
        <f t="shared" si="132"/>
        <v>3.2901673387953257E-5</v>
      </c>
      <c r="Z401" s="22">
        <f t="shared" si="117"/>
        <v>32.901673387953259</v>
      </c>
      <c r="AA401" s="22">
        <f t="shared" si="127"/>
        <v>15.667463518072976</v>
      </c>
      <c r="AB401" s="22">
        <f>AA401/81.6371</f>
        <v>0.19191597347373895</v>
      </c>
      <c r="AC401">
        <v>29.967099999999999</v>
      </c>
      <c r="AD401" s="31">
        <v>93.8</v>
      </c>
      <c r="AE401" s="32">
        <v>803</v>
      </c>
      <c r="AF401">
        <f t="shared" si="133"/>
        <v>32.882168179021981</v>
      </c>
      <c r="AG401">
        <v>15.50428820417056</v>
      </c>
      <c r="AH401" t="s">
        <v>559</v>
      </c>
      <c r="AI401" t="s">
        <v>558</v>
      </c>
      <c r="AJ401" t="s">
        <v>562</v>
      </c>
      <c r="AK401" s="53">
        <v>0.47297782808158478</v>
      </c>
      <c r="AL401" s="53">
        <v>1.87375</v>
      </c>
      <c r="AM401" s="53">
        <v>1054</v>
      </c>
    </row>
    <row r="402" spans="1:39" hidden="1" x14ac:dyDescent="0.35">
      <c r="A402" s="2">
        <v>44777</v>
      </c>
      <c r="B402" t="s">
        <v>18</v>
      </c>
      <c r="C402" t="s">
        <v>551</v>
      </c>
      <c r="D402" t="s">
        <v>123</v>
      </c>
      <c r="E402" t="s">
        <v>21</v>
      </c>
      <c r="F402">
        <v>2</v>
      </c>
      <c r="G402" t="s">
        <v>41</v>
      </c>
      <c r="H402" t="s">
        <v>127</v>
      </c>
      <c r="I402" t="str">
        <f t="shared" si="129"/>
        <v>M1MluB3</v>
      </c>
      <c r="J402" t="s">
        <v>464</v>
      </c>
      <c r="K402" t="s">
        <v>165</v>
      </c>
      <c r="L402" s="1">
        <v>0.85699999999999998</v>
      </c>
      <c r="M402">
        <v>9.51</v>
      </c>
      <c r="N402" s="1">
        <f t="shared" si="124"/>
        <v>-0.95099999999999996</v>
      </c>
      <c r="O402" s="6" t="s">
        <v>168</v>
      </c>
      <c r="P402">
        <v>0.628</v>
      </c>
      <c r="Q402" s="1">
        <f t="shared" si="116"/>
        <v>0.22899999999999998</v>
      </c>
      <c r="R402">
        <v>20.82</v>
      </c>
      <c r="S402" s="42">
        <f t="shared" si="125"/>
        <v>-2.0819999999999999</v>
      </c>
      <c r="T402" s="1">
        <f t="shared" si="126"/>
        <v>-1.1309999999999998</v>
      </c>
      <c r="U402">
        <v>77.400000000000006</v>
      </c>
      <c r="V402" s="21">
        <f t="shared" si="130"/>
        <v>4702.7466000000013</v>
      </c>
      <c r="W402">
        <f t="shared" si="134"/>
        <v>0.36464968152866239</v>
      </c>
      <c r="X402">
        <f t="shared" si="131"/>
        <v>3.4372895578027295E-5</v>
      </c>
      <c r="Y402">
        <f t="shared" si="132"/>
        <v>1.6164701781172294E-5</v>
      </c>
      <c r="Z402" s="22">
        <f t="shared" si="117"/>
        <v>16.164701781172294</v>
      </c>
      <c r="AA402" s="22">
        <f t="shared" si="127"/>
        <v>14.292397684502474</v>
      </c>
      <c r="AB402" s="22">
        <f>AA402/81.6371</f>
        <v>0.17507233456972962</v>
      </c>
      <c r="AC402">
        <v>29.967099999999999</v>
      </c>
      <c r="AD402" s="31">
        <v>73</v>
      </c>
      <c r="AE402" s="32">
        <v>800</v>
      </c>
      <c r="AF402">
        <f t="shared" si="133"/>
        <v>34.372895578027297</v>
      </c>
      <c r="AG402">
        <v>11.248072663787742</v>
      </c>
      <c r="AH402" t="s">
        <v>559</v>
      </c>
      <c r="AI402" t="s">
        <v>558</v>
      </c>
      <c r="AJ402" t="s">
        <v>562</v>
      </c>
      <c r="AK402" s="53">
        <v>0.47297782808158478</v>
      </c>
      <c r="AL402" s="53">
        <v>1.87375</v>
      </c>
      <c r="AM402" s="53">
        <v>1054</v>
      </c>
    </row>
    <row r="403" spans="1:39" hidden="1" x14ac:dyDescent="0.35">
      <c r="A403" s="10">
        <v>44777</v>
      </c>
      <c r="B403" s="6" t="s">
        <v>18</v>
      </c>
      <c r="C403" s="6" t="s">
        <v>551</v>
      </c>
      <c r="D403" t="s">
        <v>133</v>
      </c>
      <c r="E403" t="s">
        <v>46</v>
      </c>
      <c r="F403">
        <v>3</v>
      </c>
      <c r="G403" t="s">
        <v>29</v>
      </c>
      <c r="H403" t="s">
        <v>52</v>
      </c>
      <c r="I403" t="str">
        <f t="shared" si="129"/>
        <v>K1PafF9</v>
      </c>
      <c r="J403" t="s">
        <v>481</v>
      </c>
      <c r="K403" t="s">
        <v>204</v>
      </c>
      <c r="L403" s="1">
        <v>0.67600000000000005</v>
      </c>
      <c r="M403">
        <v>5.27</v>
      </c>
      <c r="N403" s="1">
        <f t="shared" si="124"/>
        <v>-0.52699999999999991</v>
      </c>
      <c r="O403" s="6" t="s">
        <v>205</v>
      </c>
      <c r="P403">
        <v>0.497</v>
      </c>
      <c r="Q403" s="1">
        <f t="shared" si="116"/>
        <v>0.17900000000000005</v>
      </c>
      <c r="R403">
        <v>27.01</v>
      </c>
      <c r="S403" s="42">
        <f t="shared" si="125"/>
        <v>-2.7010000000000001</v>
      </c>
      <c r="T403" s="1">
        <f t="shared" si="126"/>
        <v>-2.1740000000000004</v>
      </c>
      <c r="U403">
        <v>93.95</v>
      </c>
      <c r="V403" s="21">
        <f t="shared" si="130"/>
        <v>6928.8829625000008</v>
      </c>
      <c r="W403">
        <f t="shared" si="134"/>
        <v>0.36016096579476869</v>
      </c>
      <c r="X403">
        <f t="shared" si="131"/>
        <v>3.385277915230899E-5</v>
      </c>
      <c r="Y403">
        <f t="shared" si="132"/>
        <v>2.3456194470170897E-5</v>
      </c>
      <c r="Z403" s="22">
        <f t="shared" si="117"/>
        <v>23.456194470170896</v>
      </c>
      <c r="AA403" s="22">
        <f t="shared" si="127"/>
        <v>10.789417879563429</v>
      </c>
      <c r="AB403" s="22">
        <f>AA403/44.9496</f>
        <v>0.24003367948910401</v>
      </c>
      <c r="AC403">
        <v>29.967099999999999</v>
      </c>
      <c r="AD403" s="34">
        <v>79.7</v>
      </c>
      <c r="AE403" s="35">
        <v>858</v>
      </c>
      <c r="AF403">
        <f t="shared" si="133"/>
        <v>33.85277915230899</v>
      </c>
      <c r="AG403">
        <v>8.0560426564281311</v>
      </c>
      <c r="AH403" t="s">
        <v>557</v>
      </c>
      <c r="AI403" t="s">
        <v>558</v>
      </c>
      <c r="AJ403" t="s">
        <v>562</v>
      </c>
      <c r="AK403" s="53">
        <v>0.47297782808158478</v>
      </c>
      <c r="AL403" s="53">
        <v>1.87375</v>
      </c>
      <c r="AM403" s="53">
        <v>1054</v>
      </c>
    </row>
    <row r="404" spans="1:39" hidden="1" x14ac:dyDescent="0.35">
      <c r="A404" s="2">
        <v>44777</v>
      </c>
      <c r="B404" t="s">
        <v>18</v>
      </c>
      <c r="C404" t="s">
        <v>551</v>
      </c>
      <c r="D404" t="s">
        <v>109</v>
      </c>
      <c r="E404" t="s">
        <v>21</v>
      </c>
      <c r="F404">
        <v>14</v>
      </c>
      <c r="G404" t="s">
        <v>29</v>
      </c>
      <c r="H404" t="s">
        <v>66</v>
      </c>
      <c r="I404" t="str">
        <f t="shared" si="129"/>
        <v>L3PafI10</v>
      </c>
      <c r="J404" t="s">
        <v>450</v>
      </c>
      <c r="K404" t="s">
        <v>87</v>
      </c>
      <c r="L404" s="1">
        <v>0.72699999999999998</v>
      </c>
      <c r="M404">
        <v>6.58</v>
      </c>
      <c r="N404" s="1">
        <f t="shared" si="124"/>
        <v>-0.65800000000000003</v>
      </c>
      <c r="O404" t="s">
        <v>180</v>
      </c>
      <c r="P404">
        <v>0.52500000000000002</v>
      </c>
      <c r="Q404" s="1">
        <f t="shared" si="116"/>
        <v>0.20199999999999996</v>
      </c>
      <c r="R404">
        <v>17.04</v>
      </c>
      <c r="S404" s="42">
        <f t="shared" si="125"/>
        <v>-1.704</v>
      </c>
      <c r="T404" s="1">
        <f t="shared" si="126"/>
        <v>-1.0459999999999998</v>
      </c>
      <c r="U404">
        <v>90.85</v>
      </c>
      <c r="V404" s="21">
        <f t="shared" si="130"/>
        <v>6479.1721625</v>
      </c>
      <c r="W404">
        <f t="shared" si="134"/>
        <v>0.38476190476190464</v>
      </c>
      <c r="X404">
        <f t="shared" si="131"/>
        <v>3.6721329347175186E-5</v>
      </c>
      <c r="Y404">
        <f t="shared" si="132"/>
        <v>2.3792381487621175E-5</v>
      </c>
      <c r="Z404" s="22">
        <f t="shared" si="117"/>
        <v>23.792381487621174</v>
      </c>
      <c r="AA404" s="22">
        <f t="shared" si="127"/>
        <v>22.746062607668431</v>
      </c>
      <c r="AB404" s="22">
        <f>AA404/49.9446</f>
        <v>0.45542586401069246</v>
      </c>
      <c r="AC404">
        <v>29.967099999999999</v>
      </c>
      <c r="AD404" s="31">
        <v>85.7</v>
      </c>
      <c r="AE404" s="32">
        <v>734</v>
      </c>
      <c r="AF404">
        <f t="shared" si="133"/>
        <v>36.721329347175185</v>
      </c>
      <c r="AG404">
        <v>15.50428820417056</v>
      </c>
      <c r="AH404" t="s">
        <v>557</v>
      </c>
      <c r="AI404" t="s">
        <v>558</v>
      </c>
      <c r="AJ404" t="s">
        <v>562</v>
      </c>
      <c r="AK404" s="53">
        <v>0.47297782808158478</v>
      </c>
      <c r="AL404" s="53">
        <v>1.87375</v>
      </c>
      <c r="AM404" s="53">
        <v>1054</v>
      </c>
    </row>
    <row r="405" spans="1:39" hidden="1" x14ac:dyDescent="0.35">
      <c r="A405" s="10">
        <v>44777</v>
      </c>
      <c r="B405" s="6" t="s">
        <v>18</v>
      </c>
      <c r="C405" s="6" t="s">
        <v>551</v>
      </c>
      <c r="D405" t="s">
        <v>133</v>
      </c>
      <c r="E405" t="s">
        <v>46</v>
      </c>
      <c r="F405">
        <v>1</v>
      </c>
      <c r="G405" t="s">
        <v>37</v>
      </c>
      <c r="H405" t="s">
        <v>98</v>
      </c>
      <c r="I405" t="str">
        <f t="shared" si="129"/>
        <v>K1PfaI6</v>
      </c>
      <c r="J405" t="s">
        <v>482</v>
      </c>
      <c r="K405" t="s">
        <v>204</v>
      </c>
      <c r="L405" s="1">
        <v>0.78500000000000003</v>
      </c>
      <c r="M405">
        <v>4.97</v>
      </c>
      <c r="N405" s="1">
        <f t="shared" si="124"/>
        <v>-0.497</v>
      </c>
      <c r="O405" s="6" t="s">
        <v>205</v>
      </c>
      <c r="P405">
        <v>0.65700000000000003</v>
      </c>
      <c r="Q405" s="1">
        <f t="shared" si="116"/>
        <v>0.128</v>
      </c>
      <c r="R405">
        <v>14.56</v>
      </c>
      <c r="S405" s="42">
        <f t="shared" si="125"/>
        <v>-1.456</v>
      </c>
      <c r="T405" s="1">
        <f t="shared" si="126"/>
        <v>-0.95899999999999996</v>
      </c>
      <c r="U405">
        <v>57.95</v>
      </c>
      <c r="V405" s="21">
        <f t="shared" si="130"/>
        <v>2636.1889625000003</v>
      </c>
      <c r="W405">
        <f t="shared" si="134"/>
        <v>0.19482496194824961</v>
      </c>
      <c r="X405">
        <f t="shared" si="131"/>
        <v>1.5889106064764417E-5</v>
      </c>
      <c r="Y405">
        <f t="shared" si="132"/>
        <v>4.1886686031923764E-6</v>
      </c>
      <c r="Z405" s="22">
        <f t="shared" si="117"/>
        <v>4.1886686031923768</v>
      </c>
      <c r="AA405" s="22">
        <f t="shared" si="127"/>
        <v>4.3677461972808933</v>
      </c>
      <c r="AB405" s="22">
        <f>AA405/50.10316</f>
        <v>8.7175064352845069E-2</v>
      </c>
      <c r="AC405">
        <v>29.967099999999999</v>
      </c>
      <c r="AD405" s="34">
        <v>51.9</v>
      </c>
      <c r="AE405" s="35">
        <v>645</v>
      </c>
      <c r="AF405">
        <f t="shared" si="133"/>
        <v>15.889106064764416</v>
      </c>
      <c r="AG405">
        <v>8.0560426564281311</v>
      </c>
      <c r="AH405" t="s">
        <v>557</v>
      </c>
      <c r="AI405" t="s">
        <v>558</v>
      </c>
      <c r="AJ405" t="s">
        <v>562</v>
      </c>
      <c r="AK405" s="53">
        <v>0.47297782808158478</v>
      </c>
      <c r="AL405" s="53">
        <v>1.87375</v>
      </c>
      <c r="AM405" s="53">
        <v>1054</v>
      </c>
    </row>
    <row r="406" spans="1:39" hidden="1" x14ac:dyDescent="0.35">
      <c r="A406" s="2">
        <v>44777</v>
      </c>
      <c r="B406" t="s">
        <v>18</v>
      </c>
      <c r="C406" t="s">
        <v>551</v>
      </c>
      <c r="D406" t="s">
        <v>123</v>
      </c>
      <c r="E406" t="s">
        <v>21</v>
      </c>
      <c r="F406">
        <v>3</v>
      </c>
      <c r="G406" t="s">
        <v>37</v>
      </c>
      <c r="H406" t="s">
        <v>76</v>
      </c>
      <c r="I406" t="str">
        <f t="shared" si="129"/>
        <v>M1PfaH5</v>
      </c>
      <c r="J406" t="s">
        <v>467</v>
      </c>
      <c r="K406" t="s">
        <v>165</v>
      </c>
      <c r="L406" s="1">
        <v>0.76500000000000001</v>
      </c>
      <c r="M406">
        <v>4.99</v>
      </c>
      <c r="N406" s="1">
        <f t="shared" si="124"/>
        <v>-0.499</v>
      </c>
      <c r="O406" s="6" t="s">
        <v>168</v>
      </c>
      <c r="P406" s="6">
        <v>0.63800000000000001</v>
      </c>
      <c r="Q406" s="1">
        <f t="shared" si="116"/>
        <v>0.127</v>
      </c>
      <c r="R406">
        <v>17.59</v>
      </c>
      <c r="S406" s="42">
        <f t="shared" si="125"/>
        <v>-1.7589999999999999</v>
      </c>
      <c r="T406" s="1">
        <f t="shared" si="126"/>
        <v>-1.2599999999999998</v>
      </c>
      <c r="U406">
        <v>105.9</v>
      </c>
      <c r="V406" s="21">
        <f t="shared" si="130"/>
        <v>8803.6258500000022</v>
      </c>
      <c r="W406">
        <f t="shared" si="134"/>
        <v>0.19905956112852666</v>
      </c>
      <c r="X406">
        <f t="shared" si="131"/>
        <v>1.6315300846468396E-5</v>
      </c>
      <c r="Y406">
        <f t="shared" si="132"/>
        <v>1.4363380428249608E-5</v>
      </c>
      <c r="Z406" s="22">
        <f t="shared" si="117"/>
        <v>14.363380428249608</v>
      </c>
      <c r="AA406" s="22">
        <f t="shared" si="127"/>
        <v>11.399508276388579</v>
      </c>
      <c r="AB406" s="22">
        <f>AA406/54.593359</f>
        <v>0.20880760014031338</v>
      </c>
      <c r="AC406">
        <v>29.967099999999999</v>
      </c>
      <c r="AD406" s="31">
        <v>80</v>
      </c>
      <c r="AE406" s="32">
        <v>715</v>
      </c>
      <c r="AF406">
        <f t="shared" si="133"/>
        <v>16.315300846468396</v>
      </c>
      <c r="AG406">
        <v>11.248072663787742</v>
      </c>
      <c r="AH406" t="s">
        <v>557</v>
      </c>
      <c r="AI406" t="s">
        <v>558</v>
      </c>
      <c r="AJ406" t="s">
        <v>562</v>
      </c>
      <c r="AK406" s="53">
        <v>0.47297782808158478</v>
      </c>
      <c r="AL406" s="53">
        <v>1.87375</v>
      </c>
      <c r="AM406" s="53">
        <v>1054</v>
      </c>
    </row>
    <row r="407" spans="1:39" hidden="1" x14ac:dyDescent="0.35">
      <c r="A407" s="9">
        <v>44777</v>
      </c>
      <c r="B407" s="4" t="s">
        <v>18</v>
      </c>
      <c r="C407" s="4" t="s">
        <v>551</v>
      </c>
      <c r="D407" s="4" t="s">
        <v>123</v>
      </c>
      <c r="E407" s="4" t="s">
        <v>21</v>
      </c>
      <c r="F407" s="4">
        <v>7</v>
      </c>
      <c r="G407" s="4" t="s">
        <v>37</v>
      </c>
      <c r="H407" s="4" t="s">
        <v>132</v>
      </c>
      <c r="I407" t="str">
        <f t="shared" si="129"/>
        <v>M1PfaD5</v>
      </c>
      <c r="J407" t="s">
        <v>466</v>
      </c>
      <c r="K407" s="4" t="s">
        <v>165</v>
      </c>
      <c r="L407" s="3">
        <v>0.89400000000000002</v>
      </c>
      <c r="M407" s="4">
        <v>4.18</v>
      </c>
      <c r="N407" s="1">
        <f t="shared" si="124"/>
        <v>-0.41799999999999998</v>
      </c>
      <c r="O407" s="4" t="s">
        <v>168</v>
      </c>
      <c r="P407" s="4">
        <v>0.83899999999999997</v>
      </c>
      <c r="Q407" s="1">
        <f t="shared" si="116"/>
        <v>5.5000000000000049E-2</v>
      </c>
      <c r="R407" s="4">
        <v>22.29</v>
      </c>
      <c r="S407" s="42">
        <f t="shared" si="125"/>
        <v>-2.2290000000000001</v>
      </c>
      <c r="T407" s="1">
        <f t="shared" si="126"/>
        <v>-1.8110000000000002</v>
      </c>
      <c r="U407">
        <v>67.400000000000006</v>
      </c>
      <c r="V407" s="21">
        <f t="shared" si="130"/>
        <v>3566.066600000001</v>
      </c>
      <c r="W407">
        <f t="shared" si="134"/>
        <v>6.5554231227652027E-2</v>
      </c>
      <c r="X407">
        <f t="shared" si="131"/>
        <v>4.157023296729131E-6</v>
      </c>
      <c r="Y407">
        <f t="shared" si="132"/>
        <v>1.4824221933887647E-6</v>
      </c>
      <c r="Z407" s="22">
        <f t="shared" si="117"/>
        <v>1.4824221933887647</v>
      </c>
      <c r="AA407" s="22">
        <f t="shared" si="127"/>
        <v>0.81856554024779926</v>
      </c>
      <c r="AB407" s="22">
        <f>AA407/54.593359</f>
        <v>1.4993866566220981E-2</v>
      </c>
      <c r="AC407">
        <v>29.967099999999999</v>
      </c>
      <c r="AD407" s="31">
        <v>57</v>
      </c>
      <c r="AE407" s="32">
        <v>720</v>
      </c>
      <c r="AF407">
        <f t="shared" si="133"/>
        <v>4.1570232967291307</v>
      </c>
      <c r="AG407">
        <v>11.248072663787742</v>
      </c>
      <c r="AH407" t="s">
        <v>557</v>
      </c>
      <c r="AI407" t="s">
        <v>558</v>
      </c>
      <c r="AJ407" t="s">
        <v>562</v>
      </c>
      <c r="AK407" s="53">
        <v>0.47297782808158478</v>
      </c>
      <c r="AL407" s="53">
        <v>1.87375</v>
      </c>
      <c r="AM407" s="53">
        <v>1054</v>
      </c>
    </row>
    <row r="408" spans="1:39" hidden="1" x14ac:dyDescent="0.35">
      <c r="A408" s="10">
        <v>44777</v>
      </c>
      <c r="B408" s="6" t="s">
        <v>18</v>
      </c>
      <c r="C408" s="6" t="s">
        <v>551</v>
      </c>
      <c r="D408" t="s">
        <v>133</v>
      </c>
      <c r="E408" t="s">
        <v>46</v>
      </c>
      <c r="F408">
        <v>7</v>
      </c>
      <c r="G408" t="s">
        <v>25</v>
      </c>
      <c r="H408" t="s">
        <v>116</v>
      </c>
      <c r="I408" t="str">
        <f t="shared" si="129"/>
        <v>K1SguG10</v>
      </c>
      <c r="J408" t="s">
        <v>484</v>
      </c>
      <c r="K408" t="s">
        <v>204</v>
      </c>
      <c r="L408" s="1">
        <v>0.79400000000000004</v>
      </c>
      <c r="M408">
        <v>4.08</v>
      </c>
      <c r="N408" s="1">
        <f t="shared" si="124"/>
        <v>-0.40800000000000003</v>
      </c>
      <c r="O408" s="6" t="s">
        <v>205</v>
      </c>
      <c r="P408">
        <v>0.77400000000000002</v>
      </c>
      <c r="Q408" s="1">
        <f t="shared" si="116"/>
        <v>2.0000000000000018E-2</v>
      </c>
      <c r="R408">
        <v>14.76</v>
      </c>
      <c r="S408" s="42">
        <f t="shared" si="125"/>
        <v>-1.476</v>
      </c>
      <c r="T408" s="1">
        <f t="shared" si="126"/>
        <v>-1.0680000000000001</v>
      </c>
      <c r="U408">
        <v>34.14</v>
      </c>
      <c r="V408" s="21">
        <f t="shared" si="130"/>
        <v>914.94858600000009</v>
      </c>
      <c r="W408">
        <f t="shared" si="134"/>
        <v>2.583979328165377E-2</v>
      </c>
      <c r="X408">
        <f t="shared" si="131"/>
        <v>1.321523113772781E-6</v>
      </c>
      <c r="Y408">
        <f t="shared" si="132"/>
        <v>1.2091257043127232E-7</v>
      </c>
      <c r="Z408" s="22">
        <f t="shared" si="117"/>
        <v>0.12091257043127232</v>
      </c>
      <c r="AA408" s="22">
        <f t="shared" si="127"/>
        <v>0.11321401725774562</v>
      </c>
      <c r="AB408" s="22">
        <f>AA408/AA407</f>
        <v>0.1383078222709852</v>
      </c>
      <c r="AC408">
        <v>29.967099999999999</v>
      </c>
      <c r="AD408" s="37">
        <v>20</v>
      </c>
      <c r="AE408" s="39">
        <v>384</v>
      </c>
      <c r="AF408">
        <f t="shared" si="133"/>
        <v>1.321523113772781</v>
      </c>
      <c r="AG408">
        <v>8.0560426564281311</v>
      </c>
      <c r="AH408" t="s">
        <v>557</v>
      </c>
      <c r="AI408" t="s">
        <v>558</v>
      </c>
      <c r="AJ408" t="s">
        <v>562</v>
      </c>
      <c r="AK408" s="53">
        <v>0.47297782808158478</v>
      </c>
      <c r="AL408" s="53">
        <v>1.87375</v>
      </c>
      <c r="AM408" s="53">
        <v>1054</v>
      </c>
    </row>
    <row r="409" spans="1:39" hidden="1" x14ac:dyDescent="0.35">
      <c r="A409" s="2">
        <v>44778</v>
      </c>
      <c r="B409" s="6" t="s">
        <v>18</v>
      </c>
      <c r="C409" s="6" t="s">
        <v>551</v>
      </c>
      <c r="D409" t="s">
        <v>86</v>
      </c>
      <c r="E409" t="s">
        <v>46</v>
      </c>
      <c r="F409">
        <v>6</v>
      </c>
      <c r="G409" t="s">
        <v>94</v>
      </c>
      <c r="H409" t="s">
        <v>95</v>
      </c>
      <c r="I409" t="str">
        <f t="shared" si="129"/>
        <v>K5AguF10</v>
      </c>
      <c r="J409" t="s">
        <v>394</v>
      </c>
      <c r="K409" t="s">
        <v>208</v>
      </c>
      <c r="L409" s="1">
        <v>0.98499999999999999</v>
      </c>
      <c r="M409">
        <v>1.1599999999999999</v>
      </c>
      <c r="N409" s="1">
        <f t="shared" si="124"/>
        <v>-0.11599999999999999</v>
      </c>
      <c r="O409" s="6" t="s">
        <v>168</v>
      </c>
      <c r="P409">
        <v>0.78100000000000003</v>
      </c>
      <c r="Q409" s="1">
        <f t="shared" si="116"/>
        <v>0.20399999999999996</v>
      </c>
      <c r="R409">
        <v>9.68</v>
      </c>
      <c r="S409" s="42">
        <f t="shared" si="125"/>
        <v>-0.96799999999999997</v>
      </c>
      <c r="T409" s="1">
        <f t="shared" si="126"/>
        <v>-0.85199999999999998</v>
      </c>
      <c r="U409">
        <v>79.349999999999994</v>
      </c>
      <c r="V409" s="21">
        <f t="shared" si="130"/>
        <v>4942.6916624999994</v>
      </c>
      <c r="W409">
        <f t="shared" si="134"/>
        <v>0.26120358514724706</v>
      </c>
      <c r="X409">
        <f t="shared" si="131"/>
        <v>2.2795455503716923E-5</v>
      </c>
      <c r="Y409">
        <f t="shared" si="132"/>
        <v>1.1267090786111136E-5</v>
      </c>
      <c r="Z409" s="22">
        <f t="shared" si="117"/>
        <v>11.267090786111137</v>
      </c>
      <c r="AA409" s="22">
        <f t="shared" si="127"/>
        <v>13.22428496022434</v>
      </c>
      <c r="AB409" s="22">
        <f>AA409/40.683703</f>
        <v>0.3250511626295261</v>
      </c>
      <c r="AC409">
        <v>33.254899999999999</v>
      </c>
      <c r="AD409" s="37">
        <v>63.2</v>
      </c>
      <c r="AE409" s="39">
        <v>602</v>
      </c>
      <c r="AF409">
        <f t="shared" si="133"/>
        <v>22.795455503716923</v>
      </c>
      <c r="AG409">
        <v>11.958942411336949</v>
      </c>
      <c r="AH409" t="s">
        <v>557</v>
      </c>
      <c r="AI409" t="s">
        <v>561</v>
      </c>
      <c r="AJ409" t="s">
        <v>560</v>
      </c>
      <c r="AK409" s="53">
        <v>0.44009598733374949</v>
      </c>
      <c r="AL409" s="53">
        <v>2.3112500000000002</v>
      </c>
      <c r="AM409" s="53">
        <v>1533.9750000000001</v>
      </c>
    </row>
    <row r="410" spans="1:39" hidden="1" x14ac:dyDescent="0.35">
      <c r="A410" s="2">
        <v>44778</v>
      </c>
      <c r="B410" s="6" t="s">
        <v>18</v>
      </c>
      <c r="C410" s="6" t="s">
        <v>551</v>
      </c>
      <c r="D410" t="s">
        <v>45</v>
      </c>
      <c r="E410" t="s">
        <v>46</v>
      </c>
      <c r="F410">
        <v>9</v>
      </c>
      <c r="G410" t="s">
        <v>94</v>
      </c>
      <c r="H410" t="s">
        <v>36</v>
      </c>
      <c r="I410" t="str">
        <f t="shared" si="129"/>
        <v>L4AguI4</v>
      </c>
      <c r="J410" t="s">
        <v>411</v>
      </c>
      <c r="K410" t="s">
        <v>171</v>
      </c>
      <c r="L410" s="1">
        <v>0.75700000000000001</v>
      </c>
      <c r="M410">
        <v>4.1399999999999997</v>
      </c>
      <c r="N410" s="1">
        <f t="shared" si="124"/>
        <v>-0.41399999999999998</v>
      </c>
      <c r="O410" s="6" t="s">
        <v>175</v>
      </c>
      <c r="P410">
        <v>0.85199999999999998</v>
      </c>
      <c r="Q410" s="1">
        <f t="shared" si="116"/>
        <v>-9.4999999999999973E-2</v>
      </c>
      <c r="R410">
        <v>9.23</v>
      </c>
      <c r="S410" s="42">
        <f t="shared" si="125"/>
        <v>-0.92300000000000004</v>
      </c>
      <c r="T410" s="1">
        <f t="shared" si="126"/>
        <v>-0.50900000000000012</v>
      </c>
      <c r="U410">
        <v>37.450000000000003</v>
      </c>
      <c r="V410" s="21">
        <f t="shared" si="130"/>
        <v>1100.9644625000003</v>
      </c>
      <c r="W410">
        <f>(P410-L410)/L410</f>
        <v>0.12549537648612943</v>
      </c>
      <c r="X410">
        <f t="shared" si="131"/>
        <v>9.2460809594793676E-6</v>
      </c>
      <c r="Y410">
        <f t="shared" si="132"/>
        <v>1.0179606553784689E-6</v>
      </c>
      <c r="Z410" s="22">
        <f t="shared" si="117"/>
        <v>1.0179606553784688</v>
      </c>
      <c r="AA410" s="22">
        <f t="shared" si="127"/>
        <v>1.9999227021187989</v>
      </c>
      <c r="AB410" s="22">
        <f>AA410/40.683703</f>
        <v>4.9157833595403023E-2</v>
      </c>
      <c r="AC410">
        <v>33.254899999999999</v>
      </c>
      <c r="AD410" s="31">
        <v>30</v>
      </c>
      <c r="AE410" s="32">
        <v>350</v>
      </c>
      <c r="AF410">
        <f t="shared" si="133"/>
        <v>9.246080959479368</v>
      </c>
      <c r="AG410">
        <v>8.7075468826202727</v>
      </c>
      <c r="AH410" t="s">
        <v>557</v>
      </c>
      <c r="AI410" t="s">
        <v>561</v>
      </c>
      <c r="AJ410" t="s">
        <v>560</v>
      </c>
      <c r="AK410" s="53">
        <v>0.44009598733374949</v>
      </c>
      <c r="AL410" s="53">
        <v>2.3112500000000002</v>
      </c>
      <c r="AM410" s="53">
        <v>1533.9750000000001</v>
      </c>
    </row>
    <row r="411" spans="1:39" hidden="1" x14ac:dyDescent="0.35">
      <c r="A411" s="2">
        <v>44778</v>
      </c>
      <c r="B411" s="6" t="s">
        <v>18</v>
      </c>
      <c r="C411" s="6" t="s">
        <v>551</v>
      </c>
      <c r="D411" t="s">
        <v>86</v>
      </c>
      <c r="E411" t="s">
        <v>46</v>
      </c>
      <c r="F411">
        <v>2</v>
      </c>
      <c r="G411" t="s">
        <v>39</v>
      </c>
      <c r="H411" t="s">
        <v>91</v>
      </c>
      <c r="I411" t="str">
        <f t="shared" si="129"/>
        <v>K5BbrA3</v>
      </c>
      <c r="J411" t="s">
        <v>396</v>
      </c>
      <c r="K411" t="s">
        <v>208</v>
      </c>
      <c r="L411" s="1">
        <v>0.77800000000000002</v>
      </c>
      <c r="M411">
        <v>4.71</v>
      </c>
      <c r="N411" s="1">
        <f t="shared" si="124"/>
        <v>-0.47099999999999997</v>
      </c>
      <c r="O411" s="6" t="s">
        <v>168</v>
      </c>
      <c r="P411">
        <v>0.57399999999999995</v>
      </c>
      <c r="Q411" s="1">
        <f t="shared" si="116"/>
        <v>0.20400000000000007</v>
      </c>
      <c r="R411">
        <v>16.61</v>
      </c>
      <c r="S411" s="42">
        <f t="shared" si="125"/>
        <v>-1.661</v>
      </c>
      <c r="T411" s="1">
        <f t="shared" si="126"/>
        <v>-1.19</v>
      </c>
      <c r="U411">
        <v>78.25</v>
      </c>
      <c r="V411" s="21">
        <f t="shared" si="130"/>
        <v>4806.6040625000005</v>
      </c>
      <c r="W411">
        <f t="shared" ref="W411:W420" si="135">(L411-P411)/P411</f>
        <v>0.35540069686411163</v>
      </c>
      <c r="X411">
        <f t="shared" si="131"/>
        <v>3.3302831342237618E-5</v>
      </c>
      <c r="Y411">
        <f t="shared" si="132"/>
        <v>1.6007352442235167E-5</v>
      </c>
      <c r="Z411" s="22">
        <f t="shared" si="117"/>
        <v>16.007352442235167</v>
      </c>
      <c r="AA411" s="22">
        <f t="shared" si="127"/>
        <v>13.4515566741472</v>
      </c>
      <c r="AB411" s="22">
        <f>AA411/81.463512</f>
        <v>0.16512370193599316</v>
      </c>
      <c r="AC411">
        <v>33.254899999999999</v>
      </c>
      <c r="AD411" s="37">
        <v>62.2</v>
      </c>
      <c r="AE411" s="39">
        <v>560</v>
      </c>
      <c r="AF411">
        <f t="shared" si="133"/>
        <v>33.302831342237617</v>
      </c>
      <c r="AG411">
        <v>11.958942411336949</v>
      </c>
      <c r="AH411" t="s">
        <v>559</v>
      </c>
      <c r="AI411" t="s">
        <v>558</v>
      </c>
      <c r="AJ411" t="s">
        <v>560</v>
      </c>
      <c r="AK411" s="53">
        <v>0.44009598733374949</v>
      </c>
      <c r="AL411" s="53">
        <v>2.3112500000000002</v>
      </c>
      <c r="AM411" s="53">
        <v>1533.9750000000001</v>
      </c>
    </row>
    <row r="412" spans="1:39" hidden="1" x14ac:dyDescent="0.35">
      <c r="A412" s="2">
        <v>44778</v>
      </c>
      <c r="B412" s="6" t="s">
        <v>18</v>
      </c>
      <c r="C412" s="6" t="s">
        <v>551</v>
      </c>
      <c r="D412" t="s">
        <v>20</v>
      </c>
      <c r="E412" t="s">
        <v>21</v>
      </c>
      <c r="F412">
        <v>4</v>
      </c>
      <c r="G412" t="s">
        <v>39</v>
      </c>
      <c r="H412" t="s">
        <v>40</v>
      </c>
      <c r="I412" t="str">
        <f t="shared" si="129"/>
        <v>K6BbrG4</v>
      </c>
      <c r="J412" t="s">
        <v>418</v>
      </c>
      <c r="K412" t="s">
        <v>207</v>
      </c>
      <c r="L412" s="1">
        <v>0.755</v>
      </c>
      <c r="M412">
        <v>6.31</v>
      </c>
      <c r="N412" s="1">
        <f t="shared" si="124"/>
        <v>-0.63100000000000001</v>
      </c>
      <c r="O412" s="6" t="s">
        <v>163</v>
      </c>
      <c r="P412">
        <v>0.65200000000000002</v>
      </c>
      <c r="Q412" s="1">
        <f t="shared" si="116"/>
        <v>0.10299999999999998</v>
      </c>
      <c r="R412">
        <v>14.82</v>
      </c>
      <c r="S412" s="42">
        <f t="shared" si="125"/>
        <v>-1.482</v>
      </c>
      <c r="T412" s="1">
        <f t="shared" si="126"/>
        <v>-0.85099999999999998</v>
      </c>
      <c r="U412">
        <v>69.400000000000006</v>
      </c>
      <c r="V412" s="21">
        <f t="shared" si="130"/>
        <v>3780.8426000000004</v>
      </c>
      <c r="W412">
        <f t="shared" si="135"/>
        <v>0.15797546012269936</v>
      </c>
      <c r="X412">
        <f t="shared" si="131"/>
        <v>1.2274697403006519E-5</v>
      </c>
      <c r="Y412">
        <f t="shared" si="132"/>
        <v>4.6408698843396419E-6</v>
      </c>
      <c r="Z412" s="22">
        <f t="shared" si="117"/>
        <v>4.6408698843396419</v>
      </c>
      <c r="AA412" s="22">
        <f t="shared" si="127"/>
        <v>5.4534311214331872</v>
      </c>
      <c r="AB412" s="22">
        <f>AA412/52.530791</f>
        <v>0.10381399209147997</v>
      </c>
      <c r="AC412">
        <v>33.254899999999999</v>
      </c>
      <c r="AD412" s="37">
        <v>78.599999999999994</v>
      </c>
      <c r="AE412" s="35">
        <v>701</v>
      </c>
      <c r="AF412">
        <f t="shared" si="133"/>
        <v>12.274697403006519</v>
      </c>
      <c r="AG412">
        <v>13.537474712107057</v>
      </c>
      <c r="AH412" t="s">
        <v>559</v>
      </c>
      <c r="AI412" t="s">
        <v>558</v>
      </c>
      <c r="AJ412" t="s">
        <v>560</v>
      </c>
      <c r="AK412" s="53">
        <v>0.44009598733374949</v>
      </c>
      <c r="AL412" s="53">
        <v>2.3112500000000002</v>
      </c>
      <c r="AM412" s="53">
        <v>1533.9750000000001</v>
      </c>
    </row>
    <row r="413" spans="1:39" hidden="1" x14ac:dyDescent="0.35">
      <c r="A413" s="2">
        <v>44778</v>
      </c>
      <c r="B413" s="6" t="s">
        <v>18</v>
      </c>
      <c r="C413" s="6" t="s">
        <v>551</v>
      </c>
      <c r="D413" t="s">
        <v>86</v>
      </c>
      <c r="E413" t="s">
        <v>46</v>
      </c>
      <c r="F413">
        <v>1</v>
      </c>
      <c r="G413" t="s">
        <v>28</v>
      </c>
      <c r="H413" t="s">
        <v>75</v>
      </c>
      <c r="I413" t="str">
        <f t="shared" si="129"/>
        <v>K5DtoJ7</v>
      </c>
      <c r="J413" t="s">
        <v>399</v>
      </c>
      <c r="K413" t="s">
        <v>208</v>
      </c>
      <c r="L413" s="1">
        <v>0.747</v>
      </c>
      <c r="M413">
        <v>4.9400000000000004</v>
      </c>
      <c r="N413" s="1">
        <f t="shared" si="124"/>
        <v>-0.49400000000000005</v>
      </c>
      <c r="O413" s="6" t="s">
        <v>168</v>
      </c>
      <c r="P413">
        <v>0.66900000000000004</v>
      </c>
      <c r="Q413" s="1">
        <f t="shared" si="116"/>
        <v>7.7999999999999958E-2</v>
      </c>
      <c r="R413">
        <v>9.64</v>
      </c>
      <c r="S413" s="42">
        <f t="shared" si="125"/>
        <v>-0.96400000000000008</v>
      </c>
      <c r="T413" s="1">
        <f t="shared" si="126"/>
        <v>-0.47000000000000003</v>
      </c>
      <c r="U413">
        <v>77.900000000000006</v>
      </c>
      <c r="V413" s="21">
        <f t="shared" si="130"/>
        <v>4763.7018500000004</v>
      </c>
      <c r="W413">
        <f t="shared" si="135"/>
        <v>0.11659192825112101</v>
      </c>
      <c r="X413">
        <f t="shared" si="131"/>
        <v>8.4453152618623478E-6</v>
      </c>
      <c r="Y413">
        <f t="shared" si="132"/>
        <v>4.0230963936766908E-6</v>
      </c>
      <c r="Z413" s="22">
        <f t="shared" si="117"/>
        <v>4.023096393676691</v>
      </c>
      <c r="AA413" s="22">
        <f t="shared" si="127"/>
        <v>8.5597795610142349</v>
      </c>
      <c r="AB413" s="22">
        <f>AA413/117.339</f>
        <v>7.294914360114059E-2</v>
      </c>
      <c r="AC413">
        <v>33.254899999999999</v>
      </c>
      <c r="AD413" s="37">
        <v>74.8</v>
      </c>
      <c r="AE413" s="39">
        <v>661</v>
      </c>
      <c r="AF413">
        <f t="shared" si="133"/>
        <v>8.4453152618623477</v>
      </c>
      <c r="AG413">
        <v>11.958942411336949</v>
      </c>
      <c r="AH413" t="s">
        <v>559</v>
      </c>
      <c r="AI413" t="s">
        <v>561</v>
      </c>
      <c r="AJ413" t="s">
        <v>560</v>
      </c>
      <c r="AK413" s="53">
        <v>0.44009598733374949</v>
      </c>
      <c r="AL413" s="53">
        <v>2.3112500000000002</v>
      </c>
      <c r="AM413" s="53">
        <v>1533.9750000000001</v>
      </c>
    </row>
    <row r="414" spans="1:39" hidden="1" x14ac:dyDescent="0.35">
      <c r="A414" s="2">
        <v>44778</v>
      </c>
      <c r="B414" s="6" t="s">
        <v>18</v>
      </c>
      <c r="C414" s="6" t="s">
        <v>551</v>
      </c>
      <c r="D414" t="s">
        <v>45</v>
      </c>
      <c r="E414" t="s">
        <v>46</v>
      </c>
      <c r="F414">
        <v>10</v>
      </c>
      <c r="G414" t="s">
        <v>28</v>
      </c>
      <c r="H414" t="s">
        <v>47</v>
      </c>
      <c r="I414" t="str">
        <f t="shared" si="129"/>
        <v>L4DtoA1</v>
      </c>
      <c r="J414" t="s">
        <v>433</v>
      </c>
      <c r="K414" t="s">
        <v>171</v>
      </c>
      <c r="L414" s="1">
        <v>1.036</v>
      </c>
      <c r="M414">
        <v>5.12</v>
      </c>
      <c r="N414" s="1">
        <f t="shared" si="124"/>
        <v>-0.51200000000000001</v>
      </c>
      <c r="O414" s="6" t="s">
        <v>175</v>
      </c>
      <c r="P414">
        <v>0.96399999999999997</v>
      </c>
      <c r="Q414" s="1">
        <f t="shared" si="116"/>
        <v>7.2000000000000064E-2</v>
      </c>
      <c r="R414">
        <v>8.83</v>
      </c>
      <c r="S414" s="42">
        <f t="shared" ref="S414:S445" si="136">R414/-10</f>
        <v>-0.88300000000000001</v>
      </c>
      <c r="T414" s="1">
        <f t="shared" si="126"/>
        <v>-0.371</v>
      </c>
      <c r="U414">
        <v>52.65</v>
      </c>
      <c r="V414" s="21">
        <f t="shared" si="130"/>
        <v>2176.0376624999999</v>
      </c>
      <c r="W414">
        <f t="shared" si="135"/>
        <v>7.4688796680497993E-2</v>
      </c>
      <c r="X414">
        <f t="shared" si="131"/>
        <v>4.8811756461878955E-6</v>
      </c>
      <c r="Y414">
        <f t="shared" si="132"/>
        <v>1.0621622043382635E-6</v>
      </c>
      <c r="Z414" s="22">
        <f t="shared" si="117"/>
        <v>1.0621622043382635</v>
      </c>
      <c r="AA414" s="22">
        <f t="shared" si="127"/>
        <v>2.8629709011813032</v>
      </c>
      <c r="AB414" s="22">
        <f>AA414/117.339</f>
        <v>2.4399141812878097E-2</v>
      </c>
      <c r="AC414">
        <v>33.254899999999999</v>
      </c>
      <c r="AD414" s="31">
        <v>33.200000000000003</v>
      </c>
      <c r="AE414" s="32">
        <v>460</v>
      </c>
      <c r="AF414">
        <f t="shared" si="133"/>
        <v>4.8811756461878959</v>
      </c>
      <c r="AG414">
        <v>8.7075468826202727</v>
      </c>
      <c r="AH414" t="s">
        <v>559</v>
      </c>
      <c r="AI414" t="s">
        <v>561</v>
      </c>
      <c r="AJ414" t="s">
        <v>560</v>
      </c>
      <c r="AK414" s="53">
        <v>0.44009598733374949</v>
      </c>
      <c r="AL414" s="53">
        <v>2.3112500000000002</v>
      </c>
      <c r="AM414" s="53">
        <v>1533.9750000000001</v>
      </c>
    </row>
    <row r="415" spans="1:39" hidden="1" x14ac:dyDescent="0.35">
      <c r="A415" s="2">
        <v>44778</v>
      </c>
      <c r="B415" s="6" t="s">
        <v>18</v>
      </c>
      <c r="C415" s="6" t="s">
        <v>551</v>
      </c>
      <c r="D415" t="s">
        <v>45</v>
      </c>
      <c r="E415" t="s">
        <v>46</v>
      </c>
      <c r="F415">
        <v>13</v>
      </c>
      <c r="G415" t="s">
        <v>28</v>
      </c>
      <c r="H415" t="s">
        <v>68</v>
      </c>
      <c r="I415" t="str">
        <f t="shared" si="129"/>
        <v>L4DtoG6</v>
      </c>
      <c r="J415" t="s">
        <v>413</v>
      </c>
      <c r="K415" t="s">
        <v>171</v>
      </c>
      <c r="L415" s="1">
        <v>0.82799999999999996</v>
      </c>
      <c r="M415">
        <v>5.84</v>
      </c>
      <c r="N415" s="1">
        <f t="shared" si="124"/>
        <v>-0.58399999999999996</v>
      </c>
      <c r="O415" s="6" t="s">
        <v>175</v>
      </c>
      <c r="P415">
        <v>0.76200000000000001</v>
      </c>
      <c r="Q415" s="1">
        <f t="shared" si="116"/>
        <v>6.5999999999999948E-2</v>
      </c>
      <c r="R415">
        <v>16.18</v>
      </c>
      <c r="S415" s="42">
        <f t="shared" si="136"/>
        <v>-1.6179999999999999</v>
      </c>
      <c r="T415" s="1">
        <f t="shared" si="126"/>
        <v>-1.0339999999999998</v>
      </c>
      <c r="U415">
        <v>56.05</v>
      </c>
      <c r="V415" s="21">
        <f t="shared" si="130"/>
        <v>2466.1579624999995</v>
      </c>
      <c r="W415">
        <f t="shared" si="135"/>
        <v>8.6614173228346386E-2</v>
      </c>
      <c r="X415">
        <f t="shared" si="131"/>
        <v>5.8575900837474212E-6</v>
      </c>
      <c r="Y415">
        <f t="shared" si="132"/>
        <v>1.4445742426094741E-6</v>
      </c>
      <c r="Z415" s="22">
        <f t="shared" si="117"/>
        <v>1.4445742426094741</v>
      </c>
      <c r="AA415" s="22">
        <f t="shared" si="127"/>
        <v>1.3970737355991047</v>
      </c>
      <c r="AB415" s="22">
        <f>AA415/117.339</f>
        <v>1.1906303408066412E-2</v>
      </c>
      <c r="AC415">
        <v>33.254899999999999</v>
      </c>
      <c r="AD415" s="31">
        <v>42.8</v>
      </c>
      <c r="AE415" s="32">
        <v>570</v>
      </c>
      <c r="AF415">
        <f t="shared" si="133"/>
        <v>5.8575900837474215</v>
      </c>
      <c r="AG415">
        <v>8.7075468826202727</v>
      </c>
      <c r="AH415" t="s">
        <v>559</v>
      </c>
      <c r="AI415" t="s">
        <v>561</v>
      </c>
      <c r="AJ415" t="s">
        <v>560</v>
      </c>
      <c r="AK415" s="53">
        <v>0.44009598733374949</v>
      </c>
      <c r="AL415" s="53">
        <v>2.3112500000000002</v>
      </c>
      <c r="AM415" s="53">
        <v>1533.9750000000001</v>
      </c>
    </row>
    <row r="416" spans="1:39" hidden="1" x14ac:dyDescent="0.35">
      <c r="A416" s="2">
        <v>44778</v>
      </c>
      <c r="B416" s="6" t="s">
        <v>18</v>
      </c>
      <c r="C416" s="6" t="s">
        <v>551</v>
      </c>
      <c r="D416" t="s">
        <v>20</v>
      </c>
      <c r="E416" t="s">
        <v>21</v>
      </c>
      <c r="F416">
        <v>6</v>
      </c>
      <c r="G416" t="s">
        <v>28</v>
      </c>
      <c r="H416" t="s">
        <v>92</v>
      </c>
      <c r="I416" t="str">
        <f t="shared" si="129"/>
        <v>K6DtoC6</v>
      </c>
      <c r="J416" t="s">
        <v>420</v>
      </c>
      <c r="K416" t="s">
        <v>207</v>
      </c>
      <c r="L416" s="1">
        <v>0.78600000000000003</v>
      </c>
      <c r="M416">
        <v>5.46</v>
      </c>
      <c r="N416" s="1">
        <f t="shared" si="124"/>
        <v>-0.54600000000000004</v>
      </c>
      <c r="O416" s="6" t="s">
        <v>163</v>
      </c>
      <c r="P416">
        <v>0.61399999999999999</v>
      </c>
      <c r="Q416" s="1">
        <f t="shared" ref="Q416:Q479" si="137">L416-P416</f>
        <v>0.17200000000000004</v>
      </c>
      <c r="R416">
        <v>19.03</v>
      </c>
      <c r="S416" s="42">
        <f t="shared" si="136"/>
        <v>-1.903</v>
      </c>
      <c r="T416" s="1">
        <f t="shared" si="126"/>
        <v>-1.357</v>
      </c>
      <c r="U416">
        <v>80.3</v>
      </c>
      <c r="V416" s="21">
        <f t="shared" si="130"/>
        <v>5061.75065</v>
      </c>
      <c r="W416">
        <f t="shared" si="135"/>
        <v>0.28013029315960919</v>
      </c>
      <c r="X416">
        <f t="shared" si="131"/>
        <v>2.484546988464802E-5</v>
      </c>
      <c r="Y416">
        <f t="shared" si="132"/>
        <v>1.2576157333817254E-5</v>
      </c>
      <c r="Z416" s="22">
        <f t="shared" ref="Z416:Z479" si="138">Y416*10^6</f>
        <v>12.576157333817253</v>
      </c>
      <c r="AA416" s="22">
        <f t="shared" si="127"/>
        <v>9.2676177846847843</v>
      </c>
      <c r="AB416" s="22">
        <f>AA416/277.501</f>
        <v>3.3396700497240674E-2</v>
      </c>
      <c r="AC416">
        <v>33.254899999999999</v>
      </c>
      <c r="AD416" s="31">
        <v>84.6</v>
      </c>
      <c r="AE416" s="32">
        <v>716</v>
      </c>
      <c r="AF416">
        <f t="shared" si="133"/>
        <v>24.845469884648018</v>
      </c>
      <c r="AG416">
        <v>13.537474712107057</v>
      </c>
      <c r="AH416" t="s">
        <v>559</v>
      </c>
      <c r="AI416" t="s">
        <v>561</v>
      </c>
      <c r="AJ416" t="s">
        <v>560</v>
      </c>
      <c r="AK416" s="53">
        <v>0.44009598733374949</v>
      </c>
      <c r="AL416" s="53">
        <v>2.3112500000000002</v>
      </c>
      <c r="AM416" s="53">
        <v>1533.9750000000001</v>
      </c>
    </row>
    <row r="417" spans="1:39" hidden="1" x14ac:dyDescent="0.35">
      <c r="A417" s="2">
        <v>44778</v>
      </c>
      <c r="B417" s="6" t="s">
        <v>18</v>
      </c>
      <c r="C417" s="6" t="s">
        <v>551</v>
      </c>
      <c r="D417" t="s">
        <v>45</v>
      </c>
      <c r="E417" t="s">
        <v>46</v>
      </c>
      <c r="F417">
        <v>11</v>
      </c>
      <c r="G417" t="s">
        <v>22</v>
      </c>
      <c r="H417" t="s">
        <v>55</v>
      </c>
      <c r="I417" t="str">
        <f t="shared" si="129"/>
        <v>L4FsaI1</v>
      </c>
      <c r="J417" t="s">
        <v>435</v>
      </c>
      <c r="K417" t="s">
        <v>171</v>
      </c>
      <c r="L417" s="1">
        <v>0.68</v>
      </c>
      <c r="M417">
        <v>4.6500000000000004</v>
      </c>
      <c r="N417" s="1">
        <f t="shared" si="124"/>
        <v>-0.46500000000000002</v>
      </c>
      <c r="O417" s="6" t="s">
        <v>175</v>
      </c>
      <c r="P417">
        <v>0.58499999999999996</v>
      </c>
      <c r="Q417" s="1">
        <f t="shared" si="137"/>
        <v>9.5000000000000084E-2</v>
      </c>
      <c r="R417">
        <v>20.05</v>
      </c>
      <c r="S417" s="42">
        <f t="shared" si="136"/>
        <v>-2.0049999999999999</v>
      </c>
      <c r="T417" s="1">
        <f t="shared" si="126"/>
        <v>-1.5399999999999998</v>
      </c>
      <c r="U417">
        <v>36.4</v>
      </c>
      <c r="V417" s="21">
        <f t="shared" si="130"/>
        <v>1040.0935999999999</v>
      </c>
      <c r="W417">
        <f t="shared" si="135"/>
        <v>0.16239316239316254</v>
      </c>
      <c r="X417">
        <f t="shared" si="131"/>
        <v>1.2698600146818248E-5</v>
      </c>
      <c r="Y417">
        <f t="shared" si="132"/>
        <v>1.320773274166472E-6</v>
      </c>
      <c r="Z417" s="22">
        <f t="shared" si="138"/>
        <v>1.3207732741664719</v>
      </c>
      <c r="AA417" s="22">
        <f t="shared" si="127"/>
        <v>0.85764498322498184</v>
      </c>
      <c r="AB417" s="22">
        <f>AA417/3.73178</f>
        <v>0.22982195714243117</v>
      </c>
      <c r="AC417">
        <v>33.254899999999999</v>
      </c>
      <c r="AD417" s="31">
        <v>20.3</v>
      </c>
      <c r="AE417" s="32">
        <v>310</v>
      </c>
      <c r="AF417">
        <f t="shared" si="133"/>
        <v>12.698600146818247</v>
      </c>
      <c r="AG417">
        <v>8.7075468826202727</v>
      </c>
      <c r="AH417" t="s">
        <v>557</v>
      </c>
      <c r="AI417" t="s">
        <v>558</v>
      </c>
      <c r="AJ417" t="s">
        <v>562</v>
      </c>
      <c r="AK417" s="53">
        <v>0.44009598733374949</v>
      </c>
      <c r="AL417" s="53">
        <v>2.3112500000000002</v>
      </c>
      <c r="AM417" s="53">
        <v>1533.9750000000001</v>
      </c>
    </row>
    <row r="418" spans="1:39" hidden="1" x14ac:dyDescent="0.35">
      <c r="A418" s="2">
        <v>44778</v>
      </c>
      <c r="B418" s="6" t="s">
        <v>18</v>
      </c>
      <c r="C418" s="6" t="s">
        <v>551</v>
      </c>
      <c r="D418" t="s">
        <v>45</v>
      </c>
      <c r="E418" t="s">
        <v>46</v>
      </c>
      <c r="F418">
        <v>12</v>
      </c>
      <c r="G418" t="s">
        <v>22</v>
      </c>
      <c r="H418" t="s">
        <v>44</v>
      </c>
      <c r="I418" t="str">
        <f t="shared" si="129"/>
        <v>L4FsaD10</v>
      </c>
      <c r="J418" t="s">
        <v>434</v>
      </c>
      <c r="K418" t="s">
        <v>171</v>
      </c>
      <c r="L418" s="1">
        <v>0.626</v>
      </c>
      <c r="M418">
        <v>5.23</v>
      </c>
      <c r="N418" s="1">
        <f t="shared" si="124"/>
        <v>-0.52300000000000002</v>
      </c>
      <c r="O418" s="6" t="s">
        <v>175</v>
      </c>
      <c r="P418">
        <v>0.61299999999999999</v>
      </c>
      <c r="Q418" s="1">
        <f t="shared" si="137"/>
        <v>1.3000000000000012E-2</v>
      </c>
      <c r="R418">
        <v>21.54</v>
      </c>
      <c r="S418" s="42">
        <f t="shared" si="136"/>
        <v>-2.1539999999999999</v>
      </c>
      <c r="T418" s="1">
        <f t="shared" si="126"/>
        <v>-1.6309999999999998</v>
      </c>
      <c r="U418">
        <v>28.85</v>
      </c>
      <c r="V418" s="21">
        <f t="shared" si="130"/>
        <v>653.37316250000015</v>
      </c>
      <c r="W418">
        <f t="shared" si="135"/>
        <v>2.1207177814029383E-2</v>
      </c>
      <c r="X418">
        <f t="shared" si="131"/>
        <v>1.0362090570603425E-6</v>
      </c>
      <c r="Y418">
        <f t="shared" si="132"/>
        <v>6.7703118862265907E-8</v>
      </c>
      <c r="Z418" s="22">
        <f t="shared" si="138"/>
        <v>6.7703118862265904E-2</v>
      </c>
      <c r="AA418" s="22">
        <f t="shared" si="127"/>
        <v>4.151018936987487E-2</v>
      </c>
      <c r="AB418" s="22">
        <f>AA418/3.73178</f>
        <v>1.1123428865012103E-2</v>
      </c>
      <c r="AC418">
        <v>33.254899999999999</v>
      </c>
      <c r="AD418" s="31">
        <v>13.9</v>
      </c>
      <c r="AE418" s="32">
        <v>342</v>
      </c>
      <c r="AF418">
        <f t="shared" si="133"/>
        <v>1.0362090570603424</v>
      </c>
      <c r="AG418">
        <v>8.7075468826202727</v>
      </c>
      <c r="AH418" t="s">
        <v>557</v>
      </c>
      <c r="AI418" t="s">
        <v>558</v>
      </c>
      <c r="AJ418" t="s">
        <v>562</v>
      </c>
      <c r="AK418" s="53">
        <v>0.44009598733374949</v>
      </c>
      <c r="AL418" s="53">
        <v>2.3112500000000002</v>
      </c>
      <c r="AM418" s="53">
        <v>1533.9750000000001</v>
      </c>
    </row>
    <row r="419" spans="1:39" hidden="1" x14ac:dyDescent="0.35">
      <c r="A419" s="2">
        <v>44778</v>
      </c>
      <c r="B419" s="6" t="s">
        <v>18</v>
      </c>
      <c r="C419" s="6" t="s">
        <v>551</v>
      </c>
      <c r="D419" t="s">
        <v>20</v>
      </c>
      <c r="E419" t="s">
        <v>21</v>
      </c>
      <c r="F419">
        <v>3</v>
      </c>
      <c r="G419" t="s">
        <v>22</v>
      </c>
      <c r="H419" t="s">
        <v>113</v>
      </c>
      <c r="I419" t="str">
        <f t="shared" si="129"/>
        <v>K6FsaA10</v>
      </c>
      <c r="J419" t="s">
        <v>421</v>
      </c>
      <c r="K419" t="s">
        <v>207</v>
      </c>
      <c r="L419" s="1">
        <v>0.48399999999999999</v>
      </c>
      <c r="M419">
        <v>3.34</v>
      </c>
      <c r="N419" s="1">
        <f t="shared" si="124"/>
        <v>-0.33399999999999996</v>
      </c>
      <c r="O419" s="6" t="s">
        <v>163</v>
      </c>
      <c r="P419">
        <v>0.42699999999999999</v>
      </c>
      <c r="Q419" s="1">
        <f t="shared" si="137"/>
        <v>5.6999999999999995E-2</v>
      </c>
      <c r="R419">
        <v>21.04</v>
      </c>
      <c r="S419" s="42">
        <f t="shared" si="136"/>
        <v>-2.1040000000000001</v>
      </c>
      <c r="T419" s="1">
        <f t="shared" si="126"/>
        <v>-1.77</v>
      </c>
      <c r="U419">
        <v>46</v>
      </c>
      <c r="V419" s="21">
        <f t="shared" si="130"/>
        <v>1661.0600000000002</v>
      </c>
      <c r="W419">
        <f t="shared" si="135"/>
        <v>0.1334894613583138</v>
      </c>
      <c r="X419">
        <f t="shared" si="131"/>
        <v>9.9763618874969172E-6</v>
      </c>
      <c r="Y419">
        <f t="shared" si="132"/>
        <v>1.657133567684563E-6</v>
      </c>
      <c r="Z419" s="22">
        <f t="shared" si="138"/>
        <v>1.6571335676845631</v>
      </c>
      <c r="AA419" s="22">
        <f t="shared" si="127"/>
        <v>0.93623365405907522</v>
      </c>
      <c r="AB419" s="22">
        <f>AA419/79.1318</f>
        <v>1.1831320076872702E-2</v>
      </c>
      <c r="AC419">
        <v>33.254899999999999</v>
      </c>
      <c r="AD419" s="47"/>
      <c r="AE419" s="32">
        <v>213</v>
      </c>
      <c r="AF419">
        <f t="shared" si="133"/>
        <v>9.9763618874969175</v>
      </c>
      <c r="AG419">
        <v>13.537474712107057</v>
      </c>
      <c r="AH419" t="s">
        <v>557</v>
      </c>
      <c r="AI419" t="s">
        <v>558</v>
      </c>
      <c r="AJ419" t="s">
        <v>562</v>
      </c>
      <c r="AK419" s="53">
        <v>0.44009598733374949</v>
      </c>
      <c r="AL419" s="53">
        <v>2.3112500000000002</v>
      </c>
      <c r="AM419" s="53">
        <v>1533.9750000000001</v>
      </c>
    </row>
    <row r="420" spans="1:39" hidden="1" x14ac:dyDescent="0.35">
      <c r="A420" s="2">
        <v>44778</v>
      </c>
      <c r="B420" s="6" t="s">
        <v>18</v>
      </c>
      <c r="C420" s="6" t="s">
        <v>551</v>
      </c>
      <c r="D420" t="s">
        <v>86</v>
      </c>
      <c r="E420" t="s">
        <v>46</v>
      </c>
      <c r="F420">
        <v>7</v>
      </c>
      <c r="G420" t="s">
        <v>33</v>
      </c>
      <c r="H420" t="s">
        <v>54</v>
      </c>
      <c r="I420" t="str">
        <f t="shared" si="129"/>
        <v>K5HmaA6</v>
      </c>
      <c r="J420" t="s">
        <v>402</v>
      </c>
      <c r="K420" t="s">
        <v>208</v>
      </c>
      <c r="L420" s="1">
        <v>0.79100000000000004</v>
      </c>
      <c r="N420" s="1" t="s">
        <v>103</v>
      </c>
      <c r="O420" s="6" t="s">
        <v>168</v>
      </c>
      <c r="P420">
        <v>0.74399999999999999</v>
      </c>
      <c r="Q420" s="1">
        <f t="shared" si="137"/>
        <v>4.7000000000000042E-2</v>
      </c>
      <c r="R420">
        <v>26.93</v>
      </c>
      <c r="S420" s="42">
        <f t="shared" si="136"/>
        <v>-2.6930000000000001</v>
      </c>
      <c r="T420" s="1" t="s">
        <v>103</v>
      </c>
      <c r="U420">
        <v>47.95</v>
      </c>
      <c r="V420" s="21">
        <f t="shared" si="130"/>
        <v>1804.8739625000003</v>
      </c>
      <c r="W420">
        <f t="shared" si="135"/>
        <v>6.3172043010752743E-2</v>
      </c>
      <c r="X420">
        <f t="shared" si="131"/>
        <v>3.9718527636844711E-6</v>
      </c>
      <c r="Y420">
        <f t="shared" si="132"/>
        <v>7.1686936360577679E-7</v>
      </c>
      <c r="Z420" s="22">
        <f t="shared" si="138"/>
        <v>0.7168693636057768</v>
      </c>
      <c r="AA420" s="22" t="s">
        <v>50</v>
      </c>
      <c r="AC420">
        <v>33.254899999999999</v>
      </c>
      <c r="AD420" s="37">
        <v>33.4</v>
      </c>
      <c r="AE420" s="39">
        <v>340</v>
      </c>
      <c r="AF420">
        <f t="shared" si="133"/>
        <v>3.9718527636844709</v>
      </c>
      <c r="AG420">
        <v>11.958942411336949</v>
      </c>
      <c r="AH420" t="s">
        <v>559</v>
      </c>
      <c r="AI420" t="s">
        <v>561</v>
      </c>
      <c r="AJ420" t="s">
        <v>560</v>
      </c>
      <c r="AK420" s="53">
        <v>0.44009598733374949</v>
      </c>
      <c r="AL420" s="53">
        <v>2.3112500000000002</v>
      </c>
      <c r="AM420" s="53">
        <v>1533.9750000000001</v>
      </c>
    </row>
    <row r="421" spans="1:39" hidden="1" x14ac:dyDescent="0.35">
      <c r="A421" s="2">
        <v>44778</v>
      </c>
      <c r="B421" s="6" t="s">
        <v>18</v>
      </c>
      <c r="C421" s="6" t="s">
        <v>551</v>
      </c>
      <c r="D421" t="s">
        <v>20</v>
      </c>
      <c r="E421" t="s">
        <v>21</v>
      </c>
      <c r="F421">
        <v>2</v>
      </c>
      <c r="G421" t="s">
        <v>26</v>
      </c>
      <c r="H421" t="s">
        <v>164</v>
      </c>
      <c r="I421" t="str">
        <f t="shared" si="129"/>
        <v>K6MlaC2</v>
      </c>
      <c r="J421" t="s">
        <v>425</v>
      </c>
      <c r="K421" t="s">
        <v>207</v>
      </c>
      <c r="L421" s="1">
        <v>0.88200000000000001</v>
      </c>
      <c r="M421">
        <v>6.76</v>
      </c>
      <c r="N421" s="1">
        <f t="shared" ref="N421:N453" si="139">M421/-10</f>
        <v>-0.67599999999999993</v>
      </c>
      <c r="O421" s="6" t="s">
        <v>163</v>
      </c>
      <c r="P421">
        <v>0.90900000000000003</v>
      </c>
      <c r="Q421" s="1">
        <f t="shared" si="137"/>
        <v>-2.7000000000000024E-2</v>
      </c>
      <c r="R421">
        <v>10.63</v>
      </c>
      <c r="S421" s="42">
        <f t="shared" si="136"/>
        <v>-1.0630000000000002</v>
      </c>
      <c r="T421" s="1">
        <f t="shared" ref="T421:T453" si="140">S421-N421</f>
        <v>-0.38700000000000023</v>
      </c>
      <c r="U421">
        <v>35.6</v>
      </c>
      <c r="V421" s="21">
        <f t="shared" si="130"/>
        <v>994.87760000000014</v>
      </c>
      <c r="W421">
        <f>(P421-L421)/L421</f>
        <v>3.0612244897959211E-2</v>
      </c>
      <c r="X421">
        <f t="shared" si="131"/>
        <v>1.6281106860094505E-6</v>
      </c>
      <c r="Y421">
        <f t="shared" si="132"/>
        <v>1.6197708518314357E-7</v>
      </c>
      <c r="Z421" s="22">
        <f t="shared" si="138"/>
        <v>0.16197708518314358</v>
      </c>
      <c r="AA421" s="22">
        <f t="shared" ref="AA421:AA453" si="141">Z421/ABS(T421)</f>
        <v>0.41854543974972475</v>
      </c>
      <c r="AB421" s="22">
        <f>AA421/23.35876</f>
        <v>1.7918136054727422E-2</v>
      </c>
      <c r="AC421">
        <v>33.254899999999999</v>
      </c>
      <c r="AD421" s="31">
        <v>34</v>
      </c>
      <c r="AE421" s="32">
        <v>571</v>
      </c>
      <c r="AF421">
        <f t="shared" si="133"/>
        <v>1.6281106860094505</v>
      </c>
      <c r="AG421">
        <v>13.537474712107057</v>
      </c>
      <c r="AH421" t="s">
        <v>559</v>
      </c>
      <c r="AI421" t="s">
        <v>558</v>
      </c>
      <c r="AJ421" t="s">
        <v>560</v>
      </c>
      <c r="AK421" s="53">
        <v>0.44009598733374949</v>
      </c>
      <c r="AL421" s="53">
        <v>2.3112500000000002</v>
      </c>
      <c r="AM421" s="53">
        <v>1533.9750000000001</v>
      </c>
    </row>
    <row r="422" spans="1:39" hidden="1" x14ac:dyDescent="0.35">
      <c r="A422" s="2">
        <v>44778</v>
      </c>
      <c r="B422" s="6" t="s">
        <v>18</v>
      </c>
      <c r="C422" s="6" t="s">
        <v>551</v>
      </c>
      <c r="D422" t="s">
        <v>20</v>
      </c>
      <c r="E422" t="s">
        <v>21</v>
      </c>
      <c r="F422">
        <v>7</v>
      </c>
      <c r="G422" t="s">
        <v>41</v>
      </c>
      <c r="H422" t="s">
        <v>42</v>
      </c>
      <c r="I422" t="str">
        <f t="shared" si="129"/>
        <v>K6MluI8</v>
      </c>
      <c r="J422" t="s">
        <v>426</v>
      </c>
      <c r="K422" t="s">
        <v>207</v>
      </c>
      <c r="L422" s="1">
        <v>0.72899999999999998</v>
      </c>
      <c r="M422" s="4">
        <v>11.23</v>
      </c>
      <c r="N422" s="3">
        <f t="shared" si="139"/>
        <v>-1.123</v>
      </c>
      <c r="O422" s="6" t="s">
        <v>163</v>
      </c>
      <c r="P422">
        <v>0.53900000000000003</v>
      </c>
      <c r="Q422" s="1">
        <f t="shared" si="137"/>
        <v>0.18999999999999995</v>
      </c>
      <c r="R422">
        <v>23.97</v>
      </c>
      <c r="S422" s="42">
        <f t="shared" si="136"/>
        <v>-2.3969999999999998</v>
      </c>
      <c r="T422" s="1">
        <f t="shared" si="140"/>
        <v>-1.2739999999999998</v>
      </c>
      <c r="U422">
        <v>119.55</v>
      </c>
      <c r="V422" s="21">
        <f t="shared" si="130"/>
        <v>11219.378962500001</v>
      </c>
      <c r="W422">
        <f t="shared" ref="W422:W440" si="142">(L422-P422)/P422</f>
        <v>0.3525046382189238</v>
      </c>
      <c r="X422">
        <f t="shared" si="131"/>
        <v>3.296908348196669E-5</v>
      </c>
      <c r="Y422">
        <f t="shared" si="132"/>
        <v>3.6989264163048337E-5</v>
      </c>
      <c r="Z422" s="22">
        <f t="shared" si="138"/>
        <v>36.98926416304834</v>
      </c>
      <c r="AA422" s="22">
        <f t="shared" si="141"/>
        <v>29.033959311654904</v>
      </c>
      <c r="AB422" s="22">
        <f>AA422/81.6371</f>
        <v>0.35564662771772765</v>
      </c>
      <c r="AC422">
        <v>33.254899999999999</v>
      </c>
      <c r="AD422" s="31">
        <v>75.3</v>
      </c>
      <c r="AE422" s="32">
        <v>736</v>
      </c>
      <c r="AF422">
        <f t="shared" si="133"/>
        <v>32.969083481966692</v>
      </c>
      <c r="AG422">
        <v>13.537474712107057</v>
      </c>
      <c r="AH422" t="s">
        <v>559</v>
      </c>
      <c r="AI422" t="s">
        <v>558</v>
      </c>
      <c r="AJ422" t="s">
        <v>562</v>
      </c>
      <c r="AK422" s="53">
        <v>0.44009598733374949</v>
      </c>
      <c r="AL422" s="53">
        <v>2.3112500000000002</v>
      </c>
      <c r="AM422" s="53">
        <v>1533.9750000000001</v>
      </c>
    </row>
    <row r="423" spans="1:39" hidden="1" x14ac:dyDescent="0.35">
      <c r="A423" s="2">
        <v>44778</v>
      </c>
      <c r="B423" s="6" t="s">
        <v>18</v>
      </c>
      <c r="C423" s="6" t="s">
        <v>551</v>
      </c>
      <c r="D423" t="s">
        <v>86</v>
      </c>
      <c r="E423" t="s">
        <v>46</v>
      </c>
      <c r="F423">
        <v>8</v>
      </c>
      <c r="G423" t="s">
        <v>37</v>
      </c>
      <c r="H423" t="s">
        <v>97</v>
      </c>
      <c r="I423" t="str">
        <f t="shared" si="129"/>
        <v>K5PfaJ1</v>
      </c>
      <c r="J423" t="s">
        <v>406</v>
      </c>
      <c r="K423" t="s">
        <v>208</v>
      </c>
      <c r="L423" s="1">
        <v>0.84399999999999997</v>
      </c>
      <c r="M423">
        <v>6.58</v>
      </c>
      <c r="N423" s="1">
        <f t="shared" si="139"/>
        <v>-0.65800000000000003</v>
      </c>
      <c r="O423" s="6" t="s">
        <v>168</v>
      </c>
      <c r="P423">
        <v>0.66700000000000004</v>
      </c>
      <c r="Q423" s="1">
        <f t="shared" si="137"/>
        <v>0.17699999999999994</v>
      </c>
      <c r="R423">
        <v>20.76</v>
      </c>
      <c r="S423" s="42">
        <f t="shared" si="136"/>
        <v>-2.0760000000000001</v>
      </c>
      <c r="T423" s="1">
        <f t="shared" si="140"/>
        <v>-1.4180000000000001</v>
      </c>
      <c r="U423">
        <v>50.2</v>
      </c>
      <c r="V423" s="21">
        <f t="shared" si="130"/>
        <v>1978.2314000000003</v>
      </c>
      <c r="W423">
        <f t="shared" si="142"/>
        <v>0.26536731634182897</v>
      </c>
      <c r="X423">
        <f t="shared" si="131"/>
        <v>2.3243587031586431E-5</v>
      </c>
      <c r="Y423">
        <f t="shared" si="132"/>
        <v>4.5981193714517076E-6</v>
      </c>
      <c r="Z423" s="22">
        <f t="shared" si="138"/>
        <v>4.5981193714517072</v>
      </c>
      <c r="AA423" s="22">
        <f t="shared" si="141"/>
        <v>3.2426793874835731</v>
      </c>
      <c r="AB423" s="22">
        <f>AA423/50.10316</f>
        <v>6.4720057327393582E-2</v>
      </c>
      <c r="AC423">
        <v>33.254899999999999</v>
      </c>
      <c r="AD423" s="37">
        <v>39.1</v>
      </c>
      <c r="AE423" s="35">
        <v>510</v>
      </c>
      <c r="AF423">
        <f t="shared" si="133"/>
        <v>23.243587031586433</v>
      </c>
      <c r="AG423">
        <v>11.958942411336949</v>
      </c>
      <c r="AH423" t="s">
        <v>557</v>
      </c>
      <c r="AI423" t="s">
        <v>558</v>
      </c>
      <c r="AJ423" t="s">
        <v>562</v>
      </c>
      <c r="AK423" s="53">
        <v>0.44009598733374949</v>
      </c>
      <c r="AL423" s="53">
        <v>2.3112500000000002</v>
      </c>
      <c r="AM423" s="53">
        <v>1533.9750000000001</v>
      </c>
    </row>
    <row r="424" spans="1:39" hidden="1" x14ac:dyDescent="0.35">
      <c r="A424" s="2">
        <v>44778</v>
      </c>
      <c r="B424" s="6" t="s">
        <v>18</v>
      </c>
      <c r="C424" s="6" t="s">
        <v>551</v>
      </c>
      <c r="D424" t="s">
        <v>45</v>
      </c>
      <c r="E424" t="s">
        <v>46</v>
      </c>
      <c r="F424">
        <v>14</v>
      </c>
      <c r="G424" t="s">
        <v>37</v>
      </c>
      <c r="H424" t="s">
        <v>49</v>
      </c>
      <c r="I424" t="str">
        <f t="shared" si="129"/>
        <v>L4PfaJ8</v>
      </c>
      <c r="J424" t="s">
        <v>437</v>
      </c>
      <c r="K424" t="s">
        <v>171</v>
      </c>
      <c r="L424" s="1">
        <v>0.90400000000000003</v>
      </c>
      <c r="M424">
        <v>5.67</v>
      </c>
      <c r="N424" s="1">
        <f t="shared" si="139"/>
        <v>-0.56699999999999995</v>
      </c>
      <c r="O424" s="6" t="s">
        <v>175</v>
      </c>
      <c r="P424">
        <v>0.80500000000000005</v>
      </c>
      <c r="Q424" s="1">
        <f t="shared" si="137"/>
        <v>9.8999999999999977E-2</v>
      </c>
      <c r="R424">
        <v>21.74</v>
      </c>
      <c r="S424" s="42">
        <f t="shared" si="136"/>
        <v>-2.1739999999999999</v>
      </c>
      <c r="T424" s="1">
        <f t="shared" si="140"/>
        <v>-1.607</v>
      </c>
      <c r="U424">
        <v>60.25</v>
      </c>
      <c r="V424" s="21">
        <f t="shared" si="130"/>
        <v>2849.5990624999999</v>
      </c>
      <c r="W424">
        <f t="shared" si="142"/>
        <v>0.12298136645962729</v>
      </c>
      <c r="X424">
        <f t="shared" si="131"/>
        <v>9.0186006650303142E-6</v>
      </c>
      <c r="Y424">
        <f t="shared" si="132"/>
        <v>2.5699396000132262E-6</v>
      </c>
      <c r="Z424" s="22">
        <f t="shared" si="138"/>
        <v>2.5699396000132264</v>
      </c>
      <c r="AA424" s="22">
        <f t="shared" si="141"/>
        <v>1.5992156814021321</v>
      </c>
      <c r="AB424" s="22">
        <f>AA424/50.10316</f>
        <v>3.1918459462479655E-2</v>
      </c>
      <c r="AC424">
        <v>33.254899999999999</v>
      </c>
      <c r="AD424" s="31">
        <v>52</v>
      </c>
      <c r="AE424" s="32">
        <v>575</v>
      </c>
      <c r="AF424">
        <f t="shared" si="133"/>
        <v>9.0186006650303145</v>
      </c>
      <c r="AG424">
        <v>8.7075468826202727</v>
      </c>
      <c r="AH424" t="s">
        <v>557</v>
      </c>
      <c r="AI424" t="s">
        <v>558</v>
      </c>
      <c r="AJ424" t="s">
        <v>562</v>
      </c>
      <c r="AK424" s="53">
        <v>0.44009598733374949</v>
      </c>
      <c r="AL424" s="53">
        <v>2.3112500000000002</v>
      </c>
      <c r="AM424" s="53">
        <v>1533.9750000000001</v>
      </c>
    </row>
    <row r="425" spans="1:39" hidden="1" x14ac:dyDescent="0.35">
      <c r="A425" s="2">
        <v>44778</v>
      </c>
      <c r="B425" s="6" t="s">
        <v>18</v>
      </c>
      <c r="C425" s="6" t="s">
        <v>551</v>
      </c>
      <c r="D425" t="s">
        <v>20</v>
      </c>
      <c r="E425" t="s">
        <v>21</v>
      </c>
      <c r="F425">
        <v>5</v>
      </c>
      <c r="G425" t="s">
        <v>25</v>
      </c>
      <c r="H425" t="s">
        <v>74</v>
      </c>
      <c r="I425" t="str">
        <f t="shared" si="129"/>
        <v>K6SguC9</v>
      </c>
      <c r="J425" t="s">
        <v>490</v>
      </c>
      <c r="K425" t="s">
        <v>207</v>
      </c>
      <c r="L425" s="1">
        <v>0.66500000000000004</v>
      </c>
      <c r="M425">
        <v>2.94</v>
      </c>
      <c r="N425" s="1">
        <f t="shared" si="139"/>
        <v>-0.29399999999999998</v>
      </c>
      <c r="O425" s="6" t="s">
        <v>163</v>
      </c>
      <c r="P425">
        <v>0.52700000000000002</v>
      </c>
      <c r="Q425" s="1">
        <f t="shared" si="137"/>
        <v>0.13800000000000001</v>
      </c>
      <c r="R425">
        <v>12.32</v>
      </c>
      <c r="S425" s="42">
        <f t="shared" si="136"/>
        <v>-1.232</v>
      </c>
      <c r="T425" s="1">
        <f t="shared" si="140"/>
        <v>-0.93799999999999994</v>
      </c>
      <c r="U425">
        <v>57.585000000000001</v>
      </c>
      <c r="V425" s="21">
        <f t="shared" si="130"/>
        <v>2603.085296625</v>
      </c>
      <c r="W425">
        <f t="shared" si="142"/>
        <v>0.26185958254269448</v>
      </c>
      <c r="X425">
        <f t="shared" si="131"/>
        <v>2.2865949995905064E-5</v>
      </c>
      <c r="Y425">
        <f t="shared" si="132"/>
        <v>5.9522018227702956E-6</v>
      </c>
      <c r="Z425" s="22">
        <f t="shared" si="138"/>
        <v>5.952201822770296</v>
      </c>
      <c r="AA425" s="22">
        <f t="shared" si="141"/>
        <v>6.3456309411197189</v>
      </c>
      <c r="AB425" s="22">
        <f>AA425/54.13582</f>
        <v>0.11721686198010335</v>
      </c>
      <c r="AC425">
        <v>33.254899999999999</v>
      </c>
      <c r="AD425" s="31">
        <v>40</v>
      </c>
      <c r="AE425" s="32">
        <v>540</v>
      </c>
      <c r="AF425">
        <f t="shared" si="133"/>
        <v>22.865949995905066</v>
      </c>
      <c r="AG425">
        <v>13.537474712107057</v>
      </c>
      <c r="AH425" t="s">
        <v>557</v>
      </c>
      <c r="AI425" t="s">
        <v>558</v>
      </c>
      <c r="AJ425" t="s">
        <v>562</v>
      </c>
      <c r="AK425" s="53">
        <v>0.44009598733374949</v>
      </c>
      <c r="AL425" s="53">
        <v>2.3112500000000002</v>
      </c>
      <c r="AM425" s="53">
        <v>1533.9750000000001</v>
      </c>
    </row>
    <row r="426" spans="1:39" hidden="1" x14ac:dyDescent="0.35">
      <c r="A426" s="2">
        <v>44779</v>
      </c>
      <c r="B426" s="6" t="s">
        <v>18</v>
      </c>
      <c r="C426" s="6" t="s">
        <v>551</v>
      </c>
      <c r="D426" t="s">
        <v>45</v>
      </c>
      <c r="E426" t="s">
        <v>46</v>
      </c>
      <c r="F426">
        <v>14</v>
      </c>
      <c r="G426" t="s">
        <v>94</v>
      </c>
      <c r="H426" t="s">
        <v>93</v>
      </c>
      <c r="I426" t="str">
        <f t="shared" si="129"/>
        <v>L4AguH9</v>
      </c>
      <c r="J426" t="s">
        <v>410</v>
      </c>
      <c r="K426" t="s">
        <v>212</v>
      </c>
      <c r="L426" s="1">
        <v>0.60599999999999998</v>
      </c>
      <c r="M426">
        <v>7.11</v>
      </c>
      <c r="N426" s="1">
        <f t="shared" si="139"/>
        <v>-0.71100000000000008</v>
      </c>
      <c r="O426" s="6" t="s">
        <v>178</v>
      </c>
      <c r="P426">
        <v>0.44400000000000001</v>
      </c>
      <c r="Q426" s="1">
        <f t="shared" si="137"/>
        <v>0.16199999999999998</v>
      </c>
      <c r="R426">
        <v>12.51</v>
      </c>
      <c r="S426" s="42">
        <f t="shared" si="136"/>
        <v>-1.2509999999999999</v>
      </c>
      <c r="T426" s="1">
        <f t="shared" si="140"/>
        <v>-0.53999999999999981</v>
      </c>
      <c r="U426">
        <v>90.2</v>
      </c>
      <c r="V426" s="21">
        <f t="shared" si="130"/>
        <v>6386.791400000001</v>
      </c>
      <c r="W426">
        <f t="shared" si="142"/>
        <v>0.3648648648648648</v>
      </c>
      <c r="X426">
        <f t="shared" si="131"/>
        <v>3.4397866614247394E-5</v>
      </c>
      <c r="Y426">
        <f t="shared" si="132"/>
        <v>2.1969199867022241E-5</v>
      </c>
      <c r="Z426" s="22">
        <f t="shared" si="138"/>
        <v>21.96919986702224</v>
      </c>
      <c r="AA426" s="22">
        <f t="shared" si="141"/>
        <v>40.683703457448608</v>
      </c>
      <c r="AB426" s="22">
        <v>1</v>
      </c>
      <c r="AC426">
        <v>31.516500000000001</v>
      </c>
      <c r="AD426" s="31">
        <v>58</v>
      </c>
      <c r="AE426" s="32">
        <v>684</v>
      </c>
      <c r="AF426">
        <f t="shared" si="133"/>
        <v>34.397866614247391</v>
      </c>
      <c r="AG426">
        <v>8.6594309038552968</v>
      </c>
      <c r="AH426" t="s">
        <v>557</v>
      </c>
      <c r="AI426" t="s">
        <v>561</v>
      </c>
      <c r="AJ426" t="s">
        <v>560</v>
      </c>
      <c r="AK426" s="53">
        <v>0.44430618398273797</v>
      </c>
      <c r="AL426" s="53">
        <v>2.1475</v>
      </c>
      <c r="AM426" s="53">
        <v>1335.2875000000001</v>
      </c>
    </row>
    <row r="427" spans="1:39" hidden="1" x14ac:dyDescent="0.35">
      <c r="A427" s="2">
        <v>44779</v>
      </c>
      <c r="B427" s="6" t="s">
        <v>18</v>
      </c>
      <c r="C427" s="6" t="s">
        <v>551</v>
      </c>
      <c r="D427" t="s">
        <v>86</v>
      </c>
      <c r="E427" t="s">
        <v>46</v>
      </c>
      <c r="F427">
        <v>4</v>
      </c>
      <c r="G427" t="s">
        <v>94</v>
      </c>
      <c r="H427" t="s">
        <v>82</v>
      </c>
      <c r="I427" t="str">
        <f t="shared" si="129"/>
        <v>K5AguH7</v>
      </c>
      <c r="J427" t="s">
        <v>395</v>
      </c>
      <c r="K427" t="s">
        <v>150</v>
      </c>
      <c r="L427" s="1">
        <v>0.63200000000000001</v>
      </c>
      <c r="M427">
        <v>4.76</v>
      </c>
      <c r="N427" s="1">
        <f t="shared" si="139"/>
        <v>-0.47599999999999998</v>
      </c>
      <c r="O427" s="6" t="s">
        <v>211</v>
      </c>
      <c r="P427">
        <v>0.53900000000000003</v>
      </c>
      <c r="Q427" s="1">
        <f t="shared" si="137"/>
        <v>9.2999999999999972E-2</v>
      </c>
      <c r="R427">
        <v>10.56</v>
      </c>
      <c r="S427" s="42">
        <f t="shared" si="136"/>
        <v>-1.056</v>
      </c>
      <c r="T427" s="1">
        <f t="shared" si="140"/>
        <v>-0.58000000000000007</v>
      </c>
      <c r="U427">
        <v>81</v>
      </c>
      <c r="V427" s="21">
        <f t="shared" si="130"/>
        <v>5150.3850000000002</v>
      </c>
      <c r="W427">
        <f t="shared" si="142"/>
        <v>0.17254174397031533</v>
      </c>
      <c r="X427">
        <f t="shared" si="131"/>
        <v>1.3682444686666402E-5</v>
      </c>
      <c r="Y427">
        <f t="shared" si="132"/>
        <v>7.0469857877536347E-6</v>
      </c>
      <c r="Z427" s="22">
        <f t="shared" si="138"/>
        <v>7.046985787753635</v>
      </c>
      <c r="AA427" s="22">
        <f t="shared" si="141"/>
        <v>12.149975496126956</v>
      </c>
      <c r="AB427" s="22">
        <f>AA427/40.683703</f>
        <v>0.2986447791177454</v>
      </c>
      <c r="AC427">
        <v>31.516500000000001</v>
      </c>
      <c r="AD427" s="37">
        <v>73.400000000000006</v>
      </c>
      <c r="AE427" s="39">
        <v>670</v>
      </c>
      <c r="AF427">
        <f t="shared" si="133"/>
        <v>13.682444686666402</v>
      </c>
      <c r="AG427">
        <v>11.879363694819542</v>
      </c>
      <c r="AH427" t="s">
        <v>557</v>
      </c>
      <c r="AI427" t="s">
        <v>561</v>
      </c>
      <c r="AJ427" t="s">
        <v>560</v>
      </c>
      <c r="AK427" s="53">
        <v>0.44430618398273797</v>
      </c>
      <c r="AL427" s="53">
        <v>2.1475</v>
      </c>
      <c r="AM427" s="53">
        <v>1335.2875000000001</v>
      </c>
    </row>
    <row r="428" spans="1:39" hidden="1" x14ac:dyDescent="0.35">
      <c r="A428" s="2">
        <v>44779</v>
      </c>
      <c r="B428" s="6" t="s">
        <v>18</v>
      </c>
      <c r="C428" s="6" t="s">
        <v>551</v>
      </c>
      <c r="D428" t="s">
        <v>45</v>
      </c>
      <c r="E428" t="s">
        <v>46</v>
      </c>
      <c r="F428">
        <v>9</v>
      </c>
      <c r="G428" t="s">
        <v>39</v>
      </c>
      <c r="H428" t="s">
        <v>40</v>
      </c>
      <c r="I428" t="str">
        <f t="shared" si="129"/>
        <v>L4BbrG4</v>
      </c>
      <c r="J428" t="s">
        <v>412</v>
      </c>
      <c r="K428" t="s">
        <v>212</v>
      </c>
      <c r="L428" s="1">
        <v>0.64300000000000002</v>
      </c>
      <c r="M428">
        <v>5.48</v>
      </c>
      <c r="N428" s="1">
        <f t="shared" si="139"/>
        <v>-0.54800000000000004</v>
      </c>
      <c r="O428" s="6" t="s">
        <v>178</v>
      </c>
      <c r="P428">
        <v>0.47099999999999997</v>
      </c>
      <c r="Q428" s="1">
        <f t="shared" si="137"/>
        <v>0.17200000000000004</v>
      </c>
      <c r="R428">
        <v>7.78</v>
      </c>
      <c r="S428" s="42">
        <f t="shared" si="136"/>
        <v>-0.77800000000000002</v>
      </c>
      <c r="T428" s="1">
        <f t="shared" si="140"/>
        <v>-0.22999999999999998</v>
      </c>
      <c r="U428">
        <v>51</v>
      </c>
      <c r="V428" s="21">
        <f t="shared" si="130"/>
        <v>2041.7850000000001</v>
      </c>
      <c r="W428">
        <f t="shared" si="142"/>
        <v>0.3651804670912952</v>
      </c>
      <c r="X428">
        <f t="shared" si="131"/>
        <v>3.4434496954399089E-5</v>
      </c>
      <c r="Y428">
        <f t="shared" si="132"/>
        <v>7.0307839364037745E-6</v>
      </c>
      <c r="Z428" s="22">
        <f t="shared" si="138"/>
        <v>7.0307839364037745</v>
      </c>
      <c r="AA428" s="22">
        <f t="shared" si="141"/>
        <v>30.568625810451195</v>
      </c>
      <c r="AB428" s="22">
        <f>AA428/81.463512</f>
        <v>0.37524316175383154</v>
      </c>
      <c r="AC428">
        <v>31.516500000000001</v>
      </c>
      <c r="AD428" s="31">
        <v>32.1</v>
      </c>
      <c r="AE428" s="32">
        <v>370</v>
      </c>
      <c r="AF428">
        <f t="shared" si="133"/>
        <v>34.434496954399087</v>
      </c>
      <c r="AG428">
        <v>8.6594309038552968</v>
      </c>
      <c r="AH428" t="s">
        <v>559</v>
      </c>
      <c r="AI428" t="s">
        <v>558</v>
      </c>
      <c r="AJ428" t="s">
        <v>560</v>
      </c>
      <c r="AK428" s="53">
        <v>0.44430618398273797</v>
      </c>
      <c r="AL428" s="53">
        <v>2.1475</v>
      </c>
      <c r="AM428" s="53">
        <v>1335.2875000000001</v>
      </c>
    </row>
    <row r="429" spans="1:39" hidden="1" x14ac:dyDescent="0.35">
      <c r="A429" s="2">
        <v>44779</v>
      </c>
      <c r="B429" s="6" t="s">
        <v>18</v>
      </c>
      <c r="C429" s="6" t="s">
        <v>551</v>
      </c>
      <c r="D429" t="s">
        <v>20</v>
      </c>
      <c r="E429" t="s">
        <v>21</v>
      </c>
      <c r="F429">
        <v>5</v>
      </c>
      <c r="G429" t="s">
        <v>33</v>
      </c>
      <c r="H429" t="s">
        <v>34</v>
      </c>
      <c r="I429" t="str">
        <f t="shared" si="129"/>
        <v>K6HmaC8</v>
      </c>
      <c r="J429" t="s">
        <v>424</v>
      </c>
      <c r="K429" t="s">
        <v>117</v>
      </c>
      <c r="L429" s="1">
        <v>0.88400000000000001</v>
      </c>
      <c r="M429">
        <v>5.01</v>
      </c>
      <c r="N429" s="1">
        <f t="shared" si="139"/>
        <v>-0.501</v>
      </c>
      <c r="O429" s="6" t="s">
        <v>213</v>
      </c>
      <c r="P429">
        <v>0.70799999999999996</v>
      </c>
      <c r="Q429" s="1">
        <f t="shared" si="137"/>
        <v>0.17600000000000005</v>
      </c>
      <c r="R429">
        <v>12.42</v>
      </c>
      <c r="S429" s="42">
        <f t="shared" si="136"/>
        <v>-1.242</v>
      </c>
      <c r="T429" s="1">
        <f t="shared" si="140"/>
        <v>-0.74099999999999999</v>
      </c>
      <c r="U429">
        <v>65</v>
      </c>
      <c r="V429" s="21">
        <f t="shared" si="130"/>
        <v>3316.625</v>
      </c>
      <c r="W429">
        <f t="shared" si="142"/>
        <v>0.248587570621469</v>
      </c>
      <c r="X429">
        <f t="shared" si="131"/>
        <v>2.144776859304689E-5</v>
      </c>
      <c r="Y429">
        <f t="shared" si="132"/>
        <v>7.1134205509914145E-6</v>
      </c>
      <c r="Z429" s="22">
        <f t="shared" si="138"/>
        <v>7.1134205509914148</v>
      </c>
      <c r="AA429" s="22">
        <f t="shared" si="141"/>
        <v>9.5997578285984009</v>
      </c>
      <c r="AB429" s="22">
        <f>AA429/199.418</f>
        <v>4.81388732641908E-2</v>
      </c>
      <c r="AC429">
        <v>31.516500000000001</v>
      </c>
      <c r="AD429" s="31">
        <v>61</v>
      </c>
      <c r="AE429" s="32">
        <v>534</v>
      </c>
      <c r="AF429">
        <f t="shared" si="133"/>
        <v>21.447768593046892</v>
      </c>
      <c r="AG429">
        <v>13.38048963335333</v>
      </c>
      <c r="AH429" t="s">
        <v>559</v>
      </c>
      <c r="AI429" t="s">
        <v>561</v>
      </c>
      <c r="AJ429" t="s">
        <v>560</v>
      </c>
      <c r="AK429" s="53">
        <v>0.44430618398273797</v>
      </c>
      <c r="AL429" s="53">
        <v>2.1475</v>
      </c>
      <c r="AM429" s="53">
        <v>1335.2875000000001</v>
      </c>
    </row>
    <row r="430" spans="1:39" hidden="1" x14ac:dyDescent="0.35">
      <c r="A430" s="2">
        <v>44779</v>
      </c>
      <c r="B430" s="6" t="s">
        <v>18</v>
      </c>
      <c r="C430" s="6" t="s">
        <v>551</v>
      </c>
      <c r="D430" t="s">
        <v>86</v>
      </c>
      <c r="E430" t="s">
        <v>46</v>
      </c>
      <c r="F430">
        <v>6</v>
      </c>
      <c r="G430" t="s">
        <v>41</v>
      </c>
      <c r="H430" t="s">
        <v>52</v>
      </c>
      <c r="I430" t="str">
        <f t="shared" si="129"/>
        <v>K5MluF9</v>
      </c>
      <c r="J430" t="s">
        <v>403</v>
      </c>
      <c r="K430" t="s">
        <v>150</v>
      </c>
      <c r="L430" s="1">
        <v>0.70899999999999996</v>
      </c>
      <c r="M430">
        <v>6.56</v>
      </c>
      <c r="N430" s="1">
        <f t="shared" si="139"/>
        <v>-0.65599999999999992</v>
      </c>
      <c r="O430" s="6" t="s">
        <v>211</v>
      </c>
      <c r="P430">
        <v>0.51100000000000001</v>
      </c>
      <c r="Q430" s="1">
        <f t="shared" si="137"/>
        <v>0.19799999999999995</v>
      </c>
      <c r="R430">
        <v>21.45</v>
      </c>
      <c r="S430" s="42">
        <f t="shared" si="136"/>
        <v>-2.145</v>
      </c>
      <c r="T430" s="1">
        <f t="shared" si="140"/>
        <v>-1.4890000000000001</v>
      </c>
      <c r="U430">
        <v>117.25</v>
      </c>
      <c r="V430" s="21">
        <f t="shared" si="130"/>
        <v>10791.836562500001</v>
      </c>
      <c r="W430">
        <f t="shared" si="142"/>
        <v>0.38747553816046959</v>
      </c>
      <c r="X430">
        <f t="shared" si="131"/>
        <v>3.7040401240853576E-5</v>
      </c>
      <c r="Y430">
        <f t="shared" si="132"/>
        <v>3.9973395640071403E-5</v>
      </c>
      <c r="Z430" s="22">
        <f t="shared" si="138"/>
        <v>39.973395640071402</v>
      </c>
      <c r="AA430" s="22">
        <f t="shared" si="141"/>
        <v>26.845799623956616</v>
      </c>
      <c r="AB430" s="22">
        <f>AA430/184.3081</f>
        <v>0.14565718828394747</v>
      </c>
      <c r="AC430">
        <v>31.516500000000001</v>
      </c>
      <c r="AD430" s="37">
        <v>99.7</v>
      </c>
      <c r="AE430" s="39">
        <v>730</v>
      </c>
      <c r="AF430">
        <f t="shared" si="133"/>
        <v>37.040401240853576</v>
      </c>
      <c r="AG430">
        <v>11.879363694819542</v>
      </c>
      <c r="AH430" t="s">
        <v>559</v>
      </c>
      <c r="AI430" t="s">
        <v>558</v>
      </c>
      <c r="AJ430" t="s">
        <v>562</v>
      </c>
      <c r="AK430" s="53">
        <v>0.44430618398273797</v>
      </c>
      <c r="AL430" s="53">
        <v>2.1475</v>
      </c>
      <c r="AM430" s="53">
        <v>1335.2875000000001</v>
      </c>
    </row>
    <row r="431" spans="1:39" hidden="1" x14ac:dyDescent="0.35">
      <c r="A431" s="2">
        <v>44779</v>
      </c>
      <c r="B431" s="6" t="s">
        <v>18</v>
      </c>
      <c r="C431" s="6" t="s">
        <v>551</v>
      </c>
      <c r="D431" t="s">
        <v>45</v>
      </c>
      <c r="E431" t="s">
        <v>46</v>
      </c>
      <c r="F431">
        <v>15</v>
      </c>
      <c r="G431" t="s">
        <v>41</v>
      </c>
      <c r="H431" t="s">
        <v>104</v>
      </c>
      <c r="I431" t="str">
        <f t="shared" si="129"/>
        <v>L4MluE8</v>
      </c>
      <c r="J431" t="s">
        <v>416</v>
      </c>
      <c r="K431" t="s">
        <v>212</v>
      </c>
      <c r="L431" s="1">
        <v>0.86499999999999999</v>
      </c>
      <c r="M431">
        <v>8.0399999999999991</v>
      </c>
      <c r="N431" s="1">
        <f t="shared" si="139"/>
        <v>-0.80399999999999994</v>
      </c>
      <c r="O431" s="6" t="s">
        <v>178</v>
      </c>
      <c r="P431">
        <v>0.65300000000000002</v>
      </c>
      <c r="Q431" s="1">
        <f t="shared" si="137"/>
        <v>0.21199999999999997</v>
      </c>
      <c r="R431">
        <v>21.34</v>
      </c>
      <c r="S431" s="42">
        <f t="shared" si="136"/>
        <v>-2.1339999999999999</v>
      </c>
      <c r="T431" s="1">
        <f t="shared" si="140"/>
        <v>-1.33</v>
      </c>
      <c r="U431">
        <v>107.6</v>
      </c>
      <c r="V431" s="21">
        <f t="shared" si="130"/>
        <v>9088.5415999999987</v>
      </c>
      <c r="W431">
        <f t="shared" si="142"/>
        <v>0.32465543644716688</v>
      </c>
      <c r="X431">
        <f t="shared" si="131"/>
        <v>2.9792591377034631E-5</v>
      </c>
      <c r="Y431">
        <f t="shared" si="132"/>
        <v>2.7077120610198049E-5</v>
      </c>
      <c r="Z431" s="22">
        <f t="shared" si="138"/>
        <v>27.077120610198051</v>
      </c>
      <c r="AA431" s="22">
        <f t="shared" si="141"/>
        <v>20.358737300900788</v>
      </c>
      <c r="AB431" s="22">
        <f>AA431/184.3081</f>
        <v>0.11046035036387869</v>
      </c>
      <c r="AC431">
        <v>31.516500000000001</v>
      </c>
      <c r="AD431" s="31">
        <v>94</v>
      </c>
      <c r="AE431" s="32">
        <v>800</v>
      </c>
      <c r="AF431">
        <f t="shared" si="133"/>
        <v>29.792591377034633</v>
      </c>
      <c r="AG431">
        <v>8.6594309038552968</v>
      </c>
      <c r="AH431" t="s">
        <v>559</v>
      </c>
      <c r="AI431" t="s">
        <v>558</v>
      </c>
      <c r="AJ431" t="s">
        <v>562</v>
      </c>
      <c r="AK431" s="53">
        <v>0.44430618398273797</v>
      </c>
      <c r="AL431" s="53">
        <v>2.1475</v>
      </c>
      <c r="AM431" s="53">
        <v>1335.2875000000001</v>
      </c>
    </row>
    <row r="432" spans="1:39" hidden="1" x14ac:dyDescent="0.35">
      <c r="A432" s="2">
        <v>44779</v>
      </c>
      <c r="B432" s="6" t="s">
        <v>18</v>
      </c>
      <c r="C432" s="6" t="s">
        <v>551</v>
      </c>
      <c r="D432" t="s">
        <v>45</v>
      </c>
      <c r="E432" t="s">
        <v>46</v>
      </c>
      <c r="F432">
        <v>13</v>
      </c>
      <c r="G432" t="s">
        <v>41</v>
      </c>
      <c r="H432" t="s">
        <v>108</v>
      </c>
      <c r="I432" t="str">
        <f t="shared" si="129"/>
        <v>L4MluE5</v>
      </c>
      <c r="J432" t="s">
        <v>415</v>
      </c>
      <c r="K432" t="s">
        <v>212</v>
      </c>
      <c r="L432" s="1">
        <v>0.77200000000000002</v>
      </c>
      <c r="M432">
        <v>5.53</v>
      </c>
      <c r="N432" s="1">
        <f t="shared" si="139"/>
        <v>-0.55300000000000005</v>
      </c>
      <c r="O432" s="6" t="s">
        <v>178</v>
      </c>
      <c r="P432">
        <v>0.60099999999999998</v>
      </c>
      <c r="Q432" s="1">
        <f t="shared" si="137"/>
        <v>0.17100000000000004</v>
      </c>
      <c r="R432">
        <v>14.78</v>
      </c>
      <c r="S432" s="42">
        <f t="shared" si="136"/>
        <v>-1.478</v>
      </c>
      <c r="T432" s="1">
        <f t="shared" si="140"/>
        <v>-0.92499999999999993</v>
      </c>
      <c r="U432">
        <v>93.65</v>
      </c>
      <c r="V432" s="21">
        <f t="shared" si="130"/>
        <v>6884.7031625000009</v>
      </c>
      <c r="W432">
        <f t="shared" si="142"/>
        <v>0.28452579034941772</v>
      </c>
      <c r="X432">
        <f t="shared" si="131"/>
        <v>2.5326238843668762E-5</v>
      </c>
      <c r="Y432">
        <f t="shared" si="132"/>
        <v>1.7436363666123671E-5</v>
      </c>
      <c r="Z432" s="22">
        <f t="shared" si="138"/>
        <v>17.436363666123672</v>
      </c>
      <c r="AA432" s="22">
        <f t="shared" si="141"/>
        <v>18.850122882295864</v>
      </c>
      <c r="AB432" s="22">
        <f>AA432/184.3081</f>
        <v>0.1022750648631062</v>
      </c>
      <c r="AC432">
        <v>31.516500000000001</v>
      </c>
      <c r="AD432" s="31">
        <v>80</v>
      </c>
      <c r="AE432" s="32">
        <v>710</v>
      </c>
      <c r="AF432">
        <f t="shared" si="133"/>
        <v>25.326238843668762</v>
      </c>
      <c r="AG432">
        <v>8.6594309038552968</v>
      </c>
      <c r="AH432" t="s">
        <v>559</v>
      </c>
      <c r="AI432" t="s">
        <v>558</v>
      </c>
      <c r="AJ432" t="s">
        <v>562</v>
      </c>
      <c r="AK432" s="53">
        <v>0.44430618398273797</v>
      </c>
      <c r="AL432" s="53">
        <v>2.1475</v>
      </c>
      <c r="AM432" s="53">
        <v>1335.2875000000001</v>
      </c>
    </row>
    <row r="433" spans="1:39" hidden="1" x14ac:dyDescent="0.35">
      <c r="A433" s="2">
        <v>44779</v>
      </c>
      <c r="B433" s="6" t="s">
        <v>18</v>
      </c>
      <c r="C433" s="6" t="s">
        <v>551</v>
      </c>
      <c r="D433" t="s">
        <v>86</v>
      </c>
      <c r="E433" t="s">
        <v>46</v>
      </c>
      <c r="F433">
        <v>7</v>
      </c>
      <c r="G433" t="s">
        <v>29</v>
      </c>
      <c r="H433" t="s">
        <v>38</v>
      </c>
      <c r="I433" t="str">
        <f t="shared" si="129"/>
        <v>K5PafA5</v>
      </c>
      <c r="J433" t="s">
        <v>404</v>
      </c>
      <c r="K433" t="s">
        <v>150</v>
      </c>
      <c r="L433" s="1">
        <v>0.70499999999999996</v>
      </c>
      <c r="M433">
        <v>8.14</v>
      </c>
      <c r="N433" s="1">
        <f t="shared" si="139"/>
        <v>-0.81400000000000006</v>
      </c>
      <c r="O433" s="6" t="s">
        <v>211</v>
      </c>
      <c r="P433">
        <v>0.53800000000000003</v>
      </c>
      <c r="Q433" s="1">
        <f t="shared" si="137"/>
        <v>0.16699999999999993</v>
      </c>
      <c r="R433">
        <v>24.54</v>
      </c>
      <c r="S433" s="42">
        <f t="shared" si="136"/>
        <v>-2.4539999999999997</v>
      </c>
      <c r="T433" s="1">
        <f t="shared" si="140"/>
        <v>-1.6399999999999997</v>
      </c>
      <c r="U433">
        <v>51.9</v>
      </c>
      <c r="V433" s="21">
        <f t="shared" si="130"/>
        <v>2114.4838499999996</v>
      </c>
      <c r="W433">
        <f t="shared" si="142"/>
        <v>0.31040892193308534</v>
      </c>
      <c r="X433">
        <f t="shared" si="131"/>
        <v>2.8191485187307792E-5</v>
      </c>
      <c r="Y433">
        <f t="shared" si="132"/>
        <v>5.9610440136076543E-6</v>
      </c>
      <c r="Z433" s="22">
        <f t="shared" si="138"/>
        <v>5.9610440136076539</v>
      </c>
      <c r="AA433" s="22">
        <f t="shared" si="141"/>
        <v>3.6347829351266188</v>
      </c>
      <c r="AB433" s="22">
        <f>AA433/44.9496</f>
        <v>8.0863521257733523E-2</v>
      </c>
      <c r="AC433">
        <v>31.516500000000001</v>
      </c>
      <c r="AD433" s="37">
        <v>44.9</v>
      </c>
      <c r="AE433" s="39">
        <v>565</v>
      </c>
      <c r="AF433">
        <f t="shared" si="133"/>
        <v>28.191485187307791</v>
      </c>
      <c r="AG433">
        <v>11.879363694819542</v>
      </c>
      <c r="AH433" t="s">
        <v>557</v>
      </c>
      <c r="AI433" t="s">
        <v>558</v>
      </c>
      <c r="AJ433" t="s">
        <v>562</v>
      </c>
      <c r="AK433" s="53">
        <v>0.44430618398273797</v>
      </c>
      <c r="AL433" s="53">
        <v>2.1475</v>
      </c>
      <c r="AM433" s="53">
        <v>1335.2875000000001</v>
      </c>
    </row>
    <row r="434" spans="1:39" hidden="1" x14ac:dyDescent="0.35">
      <c r="A434" s="2">
        <v>44779</v>
      </c>
      <c r="B434" s="6" t="s">
        <v>18</v>
      </c>
      <c r="C434" s="6" t="s">
        <v>551</v>
      </c>
      <c r="D434" t="s">
        <v>45</v>
      </c>
      <c r="E434" t="s">
        <v>46</v>
      </c>
      <c r="F434">
        <v>10</v>
      </c>
      <c r="G434" t="s">
        <v>29</v>
      </c>
      <c r="H434" t="s">
        <v>54</v>
      </c>
      <c r="I434" t="str">
        <f t="shared" si="129"/>
        <v>L4PafA6</v>
      </c>
      <c r="J434" t="s">
        <v>436</v>
      </c>
      <c r="K434" t="s">
        <v>212</v>
      </c>
      <c r="L434" s="1">
        <v>0.69199999999999995</v>
      </c>
      <c r="M434">
        <v>12.36</v>
      </c>
      <c r="N434" s="1">
        <f t="shared" si="139"/>
        <v>-1.236</v>
      </c>
      <c r="O434" s="6" t="s">
        <v>178</v>
      </c>
      <c r="P434">
        <v>0.54900000000000004</v>
      </c>
      <c r="Q434" s="1">
        <f t="shared" si="137"/>
        <v>0.1429999999999999</v>
      </c>
      <c r="R434">
        <v>27.45</v>
      </c>
      <c r="S434" s="42">
        <f t="shared" si="136"/>
        <v>-2.7450000000000001</v>
      </c>
      <c r="T434" s="1">
        <f t="shared" si="140"/>
        <v>-1.5090000000000001</v>
      </c>
      <c r="U434">
        <v>53.6</v>
      </c>
      <c r="V434" s="21">
        <f t="shared" si="130"/>
        <v>2255.2736</v>
      </c>
      <c r="W434">
        <f t="shared" si="142"/>
        <v>0.26047358834244061</v>
      </c>
      <c r="X434">
        <f t="shared" si="131"/>
        <v>2.2717056987532365E-5</v>
      </c>
      <c r="Y434">
        <f t="shared" si="132"/>
        <v>5.1233178893677272E-6</v>
      </c>
      <c r="Z434" s="22">
        <f t="shared" si="138"/>
        <v>5.1233178893677271</v>
      </c>
      <c r="AA434" s="22">
        <f t="shared" si="141"/>
        <v>3.3951742142927279</v>
      </c>
      <c r="AB434" s="22">
        <f>AA434/44.9496</f>
        <v>7.5532912735435428E-2</v>
      </c>
      <c r="AC434">
        <v>31.516500000000001</v>
      </c>
      <c r="AD434" s="31">
        <v>37.700000000000003</v>
      </c>
      <c r="AE434" s="32">
        <v>480</v>
      </c>
      <c r="AF434">
        <f t="shared" si="133"/>
        <v>22.717056987532366</v>
      </c>
      <c r="AG434">
        <v>8.6594309038552968</v>
      </c>
      <c r="AH434" t="s">
        <v>557</v>
      </c>
      <c r="AI434" t="s">
        <v>558</v>
      </c>
      <c r="AJ434" t="s">
        <v>562</v>
      </c>
      <c r="AK434" s="53">
        <v>0.44430618398273797</v>
      </c>
      <c r="AL434" s="53">
        <v>2.1475</v>
      </c>
      <c r="AM434" s="53">
        <v>1335.2875000000001</v>
      </c>
    </row>
    <row r="435" spans="1:39" hidden="1" x14ac:dyDescent="0.35">
      <c r="A435" s="2">
        <v>44779</v>
      </c>
      <c r="B435" s="6" t="s">
        <v>18</v>
      </c>
      <c r="C435" s="6" t="s">
        <v>551</v>
      </c>
      <c r="D435" t="s">
        <v>45</v>
      </c>
      <c r="E435" t="s">
        <v>46</v>
      </c>
      <c r="F435">
        <v>12</v>
      </c>
      <c r="G435" t="s">
        <v>29</v>
      </c>
      <c r="H435" t="s">
        <v>107</v>
      </c>
      <c r="I435" t="str">
        <f t="shared" si="129"/>
        <v>L4PafB8</v>
      </c>
      <c r="J435" t="s">
        <v>417</v>
      </c>
      <c r="K435" t="s">
        <v>212</v>
      </c>
      <c r="L435" s="1">
        <v>0.72799999999999998</v>
      </c>
      <c r="M435">
        <v>10.41</v>
      </c>
      <c r="N435" s="1">
        <f t="shared" si="139"/>
        <v>-1.0409999999999999</v>
      </c>
      <c r="O435" s="6" t="s">
        <v>178</v>
      </c>
      <c r="P435">
        <v>0.58799999999999997</v>
      </c>
      <c r="Q435" s="1">
        <f t="shared" si="137"/>
        <v>0.14000000000000001</v>
      </c>
      <c r="R435">
        <v>25.57</v>
      </c>
      <c r="S435" s="42">
        <f t="shared" si="136"/>
        <v>-2.5569999999999999</v>
      </c>
      <c r="T435" s="1">
        <f t="shared" si="140"/>
        <v>-1.516</v>
      </c>
      <c r="U435">
        <v>50.9</v>
      </c>
      <c r="V435" s="21">
        <f t="shared" si="130"/>
        <v>2033.78585</v>
      </c>
      <c r="W435">
        <f t="shared" si="142"/>
        <v>0.23809523809523814</v>
      </c>
      <c r="X435">
        <f t="shared" si="131"/>
        <v>2.0338882385537271E-5</v>
      </c>
      <c r="Y435">
        <f t="shared" si="132"/>
        <v>4.1364931200519948E-6</v>
      </c>
      <c r="Z435" s="22">
        <f t="shared" si="138"/>
        <v>4.1364931200519948</v>
      </c>
      <c r="AA435" s="22">
        <f t="shared" si="141"/>
        <v>2.728557467052767</v>
      </c>
      <c r="AB435" s="22">
        <f>AA435/44.9496</f>
        <v>6.0702597287912843E-2</v>
      </c>
      <c r="AC435">
        <v>31.516500000000001</v>
      </c>
      <c r="AD435" s="31">
        <v>45.4</v>
      </c>
      <c r="AE435" s="32">
        <v>650</v>
      </c>
      <c r="AF435">
        <f t="shared" si="133"/>
        <v>20.338882385537271</v>
      </c>
      <c r="AG435">
        <v>8.6594309038552968</v>
      </c>
      <c r="AH435" t="s">
        <v>557</v>
      </c>
      <c r="AI435" t="s">
        <v>558</v>
      </c>
      <c r="AJ435" t="s">
        <v>562</v>
      </c>
      <c r="AK435" s="53">
        <v>0.44430618398273797</v>
      </c>
      <c r="AL435" s="53">
        <v>2.1475</v>
      </c>
      <c r="AM435" s="53">
        <v>1335.2875000000001</v>
      </c>
    </row>
    <row r="436" spans="1:39" s="4" customFormat="1" hidden="1" x14ac:dyDescent="0.35">
      <c r="A436" s="2">
        <v>44779</v>
      </c>
      <c r="B436" s="6" t="s">
        <v>18</v>
      </c>
      <c r="C436" s="6" t="s">
        <v>551</v>
      </c>
      <c r="D436" t="s">
        <v>20</v>
      </c>
      <c r="E436" t="s">
        <v>21</v>
      </c>
      <c r="F436">
        <v>4</v>
      </c>
      <c r="G436" t="s">
        <v>29</v>
      </c>
      <c r="H436" t="s">
        <v>76</v>
      </c>
      <c r="I436" t="str">
        <f t="shared" si="129"/>
        <v>K6PafH5</v>
      </c>
      <c r="J436" t="s">
        <v>427</v>
      </c>
      <c r="K436" t="s">
        <v>117</v>
      </c>
      <c r="L436" s="1">
        <v>0.56799999999999995</v>
      </c>
      <c r="M436">
        <v>10.26</v>
      </c>
      <c r="N436" s="1">
        <f t="shared" si="139"/>
        <v>-1.026</v>
      </c>
      <c r="O436" s="6" t="s">
        <v>213</v>
      </c>
      <c r="P436">
        <v>0.39600000000000002</v>
      </c>
      <c r="Q436" s="1">
        <f t="shared" si="137"/>
        <v>0.17199999999999993</v>
      </c>
      <c r="R436">
        <v>30.01</v>
      </c>
      <c r="S436" s="42">
        <f t="shared" si="136"/>
        <v>-3.0010000000000003</v>
      </c>
      <c r="T436" s="1">
        <f t="shared" si="140"/>
        <v>-1.9750000000000003</v>
      </c>
      <c r="U436">
        <v>75.5</v>
      </c>
      <c r="V436" s="21">
        <f t="shared" si="130"/>
        <v>4474.69625</v>
      </c>
      <c r="W436">
        <f t="shared" si="142"/>
        <v>0.43434343434343414</v>
      </c>
      <c r="X436">
        <f t="shared" si="131"/>
        <v>4.2630429253755964E-5</v>
      </c>
      <c r="Y436">
        <f t="shared" si="132"/>
        <v>1.907582219176721E-5</v>
      </c>
      <c r="Z436" s="22">
        <f t="shared" si="138"/>
        <v>19.075822191767209</v>
      </c>
      <c r="AA436" s="22">
        <f t="shared" si="141"/>
        <v>9.6586441477302305</v>
      </c>
      <c r="AB436" s="22">
        <f>AA436/49.9446</f>
        <v>0.19338715592336769</v>
      </c>
      <c r="AC436">
        <v>31.516500000000001</v>
      </c>
      <c r="AD436" s="31">
        <v>71.3</v>
      </c>
      <c r="AE436" s="32">
        <v>778</v>
      </c>
      <c r="AF436">
        <f t="shared" si="133"/>
        <v>42.630429253755963</v>
      </c>
      <c r="AG436">
        <v>13.38048963335333</v>
      </c>
      <c r="AH436" t="s">
        <v>557</v>
      </c>
      <c r="AI436" t="s">
        <v>558</v>
      </c>
      <c r="AJ436" t="s">
        <v>562</v>
      </c>
      <c r="AK436" s="53">
        <v>0.44430618398273797</v>
      </c>
      <c r="AL436" s="53">
        <v>2.1475</v>
      </c>
      <c r="AM436" s="53">
        <v>1335.2875000000001</v>
      </c>
    </row>
    <row r="437" spans="1:39" hidden="1" x14ac:dyDescent="0.35">
      <c r="A437" s="2">
        <v>44779</v>
      </c>
      <c r="B437" s="6" t="s">
        <v>18</v>
      </c>
      <c r="C437" s="6" t="s">
        <v>551</v>
      </c>
      <c r="D437" t="s">
        <v>20</v>
      </c>
      <c r="E437" t="s">
        <v>21</v>
      </c>
      <c r="F437">
        <v>1</v>
      </c>
      <c r="G437" t="s">
        <v>29</v>
      </c>
      <c r="H437" t="s">
        <v>36</v>
      </c>
      <c r="I437" t="str">
        <f t="shared" si="129"/>
        <v>K6PafI4</v>
      </c>
      <c r="J437" t="s">
        <v>428</v>
      </c>
      <c r="K437" t="s">
        <v>117</v>
      </c>
      <c r="L437" s="1">
        <v>0.61899999999999999</v>
      </c>
      <c r="M437">
        <v>9.7200000000000006</v>
      </c>
      <c r="N437" s="1">
        <f t="shared" si="139"/>
        <v>-0.97200000000000009</v>
      </c>
      <c r="O437" s="6" t="s">
        <v>213</v>
      </c>
      <c r="P437">
        <v>0.497</v>
      </c>
      <c r="Q437" s="1">
        <f t="shared" si="137"/>
        <v>0.122</v>
      </c>
      <c r="R437">
        <v>25.35</v>
      </c>
      <c r="S437" s="42">
        <f t="shared" si="136"/>
        <v>-2.5350000000000001</v>
      </c>
      <c r="T437" s="1">
        <f t="shared" si="140"/>
        <v>-1.5630000000000002</v>
      </c>
      <c r="U437">
        <v>80.45</v>
      </c>
      <c r="V437" s="21">
        <f t="shared" si="130"/>
        <v>5080.6789625000001</v>
      </c>
      <c r="W437">
        <f t="shared" si="142"/>
        <v>0.24547283702213279</v>
      </c>
      <c r="X437">
        <f t="shared" si="131"/>
        <v>2.1117436572283984E-5</v>
      </c>
      <c r="Y437">
        <f t="shared" si="132"/>
        <v>1.0729091573473136E-5</v>
      </c>
      <c r="Z437" s="22">
        <f t="shared" si="138"/>
        <v>10.729091573473136</v>
      </c>
      <c r="AA437" s="22">
        <f t="shared" si="141"/>
        <v>6.8644219919853713</v>
      </c>
      <c r="AB437" s="22">
        <f>AA437/49.9446</f>
        <v>0.137440724162079</v>
      </c>
      <c r="AC437">
        <v>31.516500000000001</v>
      </c>
      <c r="AD437" s="31">
        <v>69.400000000000006</v>
      </c>
      <c r="AE437" s="32">
        <v>740</v>
      </c>
      <c r="AF437">
        <f t="shared" si="133"/>
        <v>21.117436572283985</v>
      </c>
      <c r="AG437">
        <v>13.38048963335333</v>
      </c>
      <c r="AH437" t="s">
        <v>557</v>
      </c>
      <c r="AI437" t="s">
        <v>558</v>
      </c>
      <c r="AJ437" t="s">
        <v>562</v>
      </c>
      <c r="AK437" s="53">
        <v>0.44430618398273797</v>
      </c>
      <c r="AL437" s="53">
        <v>2.1475</v>
      </c>
      <c r="AM437" s="53">
        <v>1335.2875000000001</v>
      </c>
    </row>
    <row r="438" spans="1:39" s="4" customFormat="1" hidden="1" x14ac:dyDescent="0.35">
      <c r="A438" s="2">
        <v>44779</v>
      </c>
      <c r="B438" s="6" t="s">
        <v>18</v>
      </c>
      <c r="C438" s="6" t="s">
        <v>551</v>
      </c>
      <c r="D438" t="s">
        <v>86</v>
      </c>
      <c r="E438" t="s">
        <v>46</v>
      </c>
      <c r="F438">
        <v>8</v>
      </c>
      <c r="G438" t="s">
        <v>37</v>
      </c>
      <c r="H438" t="s">
        <v>96</v>
      </c>
      <c r="I438" t="str">
        <f t="shared" si="129"/>
        <v>K5PfaF3</v>
      </c>
      <c r="J438" t="s">
        <v>405</v>
      </c>
      <c r="K438" t="s">
        <v>150</v>
      </c>
      <c r="L438" s="1">
        <v>0.752</v>
      </c>
      <c r="M438">
        <v>4.87</v>
      </c>
      <c r="N438" s="1">
        <f t="shared" si="139"/>
        <v>-0.48699999999999999</v>
      </c>
      <c r="O438" s="6" t="s">
        <v>211</v>
      </c>
      <c r="P438">
        <v>0.56399999999999995</v>
      </c>
      <c r="Q438" s="1">
        <f t="shared" si="137"/>
        <v>0.18800000000000006</v>
      </c>
      <c r="R438">
        <v>9.56</v>
      </c>
      <c r="S438" s="42">
        <f t="shared" si="136"/>
        <v>-0.95600000000000007</v>
      </c>
      <c r="T438" s="1">
        <f t="shared" si="140"/>
        <v>-0.46900000000000008</v>
      </c>
      <c r="U438">
        <v>91.85</v>
      </c>
      <c r="V438" s="21">
        <f t="shared" si="130"/>
        <v>6622.5916624999991</v>
      </c>
      <c r="W438">
        <f t="shared" si="142"/>
        <v>0.33333333333333348</v>
      </c>
      <c r="X438">
        <f t="shared" si="131"/>
        <v>3.0775895371352042E-5</v>
      </c>
      <c r="Y438">
        <f t="shared" si="132"/>
        <v>2.0381618809228834E-5</v>
      </c>
      <c r="Z438" s="22">
        <f t="shared" si="138"/>
        <v>20.381618809228833</v>
      </c>
      <c r="AA438" s="22">
        <f t="shared" si="141"/>
        <v>43.45760940134079</v>
      </c>
      <c r="AB438" s="22">
        <f>AA438/50.10316</f>
        <v>0.86736264541679187</v>
      </c>
      <c r="AC438">
        <v>31.516500000000001</v>
      </c>
      <c r="AD438" s="37">
        <v>77.599999999999994</v>
      </c>
      <c r="AE438" s="35"/>
      <c r="AF438">
        <f t="shared" si="133"/>
        <v>30.775895371352043</v>
      </c>
      <c r="AG438">
        <v>11.879363694819542</v>
      </c>
      <c r="AH438" t="s">
        <v>557</v>
      </c>
      <c r="AI438" t="s">
        <v>558</v>
      </c>
      <c r="AJ438" t="s">
        <v>562</v>
      </c>
      <c r="AK438" s="53">
        <v>0.44430618398273797</v>
      </c>
      <c r="AL438" s="53">
        <v>2.1475</v>
      </c>
      <c r="AM438" s="53">
        <v>1335.2875000000001</v>
      </c>
    </row>
    <row r="439" spans="1:39" hidden="1" x14ac:dyDescent="0.35">
      <c r="A439" s="2">
        <v>44779</v>
      </c>
      <c r="B439" s="6" t="s">
        <v>18</v>
      </c>
      <c r="C439" s="6" t="s">
        <v>551</v>
      </c>
      <c r="D439" t="s">
        <v>20</v>
      </c>
      <c r="E439" t="s">
        <v>21</v>
      </c>
      <c r="F439">
        <v>2</v>
      </c>
      <c r="G439" t="s">
        <v>37</v>
      </c>
      <c r="H439" t="s">
        <v>54</v>
      </c>
      <c r="I439" t="str">
        <f t="shared" si="129"/>
        <v>K6PfaA6</v>
      </c>
      <c r="J439" t="s">
        <v>429</v>
      </c>
      <c r="K439" t="s">
        <v>117</v>
      </c>
      <c r="L439" s="1">
        <v>0.80700000000000005</v>
      </c>
      <c r="M439">
        <v>5.7</v>
      </c>
      <c r="N439" s="1">
        <f t="shared" si="139"/>
        <v>-0.57000000000000006</v>
      </c>
      <c r="O439" s="6" t="s">
        <v>213</v>
      </c>
      <c r="P439">
        <v>0.64100000000000001</v>
      </c>
      <c r="Q439" s="1">
        <f t="shared" si="137"/>
        <v>0.16600000000000004</v>
      </c>
      <c r="R439">
        <v>22.12</v>
      </c>
      <c r="S439" s="42">
        <f t="shared" si="136"/>
        <v>-2.2120000000000002</v>
      </c>
      <c r="T439" s="1">
        <f t="shared" si="140"/>
        <v>-1.6420000000000001</v>
      </c>
      <c r="U439">
        <v>80.5</v>
      </c>
      <c r="V439" s="21">
        <f t="shared" si="130"/>
        <v>5086.9962500000001</v>
      </c>
      <c r="W439">
        <f t="shared" si="142"/>
        <v>0.25897035881435265</v>
      </c>
      <c r="X439">
        <f t="shared" si="131"/>
        <v>2.2555776542517535E-5</v>
      </c>
      <c r="Y439">
        <f t="shared" si="132"/>
        <v>1.1474115068762467E-5</v>
      </c>
      <c r="Z439" s="22">
        <f t="shared" si="138"/>
        <v>11.474115068762467</v>
      </c>
      <c r="AA439" s="22">
        <f t="shared" si="141"/>
        <v>6.9878898104521721</v>
      </c>
      <c r="AB439" s="22">
        <f>AA439/54.593359</f>
        <v>0.12799889837245904</v>
      </c>
      <c r="AC439">
        <v>31.516500000000001</v>
      </c>
      <c r="AD439" s="31">
        <v>76.2</v>
      </c>
      <c r="AE439" s="32">
        <v>770</v>
      </c>
      <c r="AF439">
        <f t="shared" si="133"/>
        <v>22.555776542517535</v>
      </c>
      <c r="AG439">
        <v>13.38048963335333</v>
      </c>
      <c r="AH439" t="s">
        <v>557</v>
      </c>
      <c r="AI439" t="s">
        <v>558</v>
      </c>
      <c r="AJ439" t="s">
        <v>562</v>
      </c>
      <c r="AK439" s="53">
        <v>0.44430618398273797</v>
      </c>
      <c r="AL439" s="53">
        <v>2.1475</v>
      </c>
      <c r="AM439" s="53">
        <v>1335.2875000000001</v>
      </c>
    </row>
    <row r="440" spans="1:39" hidden="1" x14ac:dyDescent="0.35">
      <c r="A440" s="2">
        <v>44779</v>
      </c>
      <c r="B440" s="6" t="s">
        <v>18</v>
      </c>
      <c r="C440" s="6" t="s">
        <v>551</v>
      </c>
      <c r="D440" t="s">
        <v>45</v>
      </c>
      <c r="E440" t="s">
        <v>46</v>
      </c>
      <c r="F440">
        <v>11</v>
      </c>
      <c r="G440" t="s">
        <v>25</v>
      </c>
      <c r="H440" t="s">
        <v>53</v>
      </c>
      <c r="I440" t="str">
        <f t="shared" si="129"/>
        <v>L4SguG1</v>
      </c>
      <c r="J440" t="s">
        <v>439</v>
      </c>
      <c r="K440" t="s">
        <v>212</v>
      </c>
      <c r="L440" s="1">
        <v>0.73899999999999999</v>
      </c>
      <c r="M440">
        <v>7.16</v>
      </c>
      <c r="N440" s="1">
        <f t="shared" si="139"/>
        <v>-0.71599999999999997</v>
      </c>
      <c r="O440" s="6" t="s">
        <v>178</v>
      </c>
      <c r="P440">
        <v>0.59099999999999997</v>
      </c>
      <c r="Q440" s="1">
        <f t="shared" si="137"/>
        <v>0.14800000000000002</v>
      </c>
      <c r="R440">
        <v>14.11</v>
      </c>
      <c r="S440" s="42">
        <f t="shared" si="136"/>
        <v>-1.411</v>
      </c>
      <c r="T440" s="1">
        <f t="shared" si="140"/>
        <v>-0.69500000000000006</v>
      </c>
      <c r="U440">
        <v>33.5</v>
      </c>
      <c r="V440" s="21">
        <f t="shared" si="130"/>
        <v>880.96625000000006</v>
      </c>
      <c r="W440">
        <f t="shared" si="142"/>
        <v>0.25042301184433169</v>
      </c>
      <c r="X440">
        <f t="shared" si="131"/>
        <v>2.1642874647480199E-5</v>
      </c>
      <c r="Y440">
        <f t="shared" si="132"/>
        <v>1.9066642117410706E-6</v>
      </c>
      <c r="Z440" s="22">
        <f t="shared" si="138"/>
        <v>1.9066642117410706</v>
      </c>
      <c r="AA440" s="22">
        <f t="shared" si="141"/>
        <v>2.7434017435123317</v>
      </c>
      <c r="AB440" s="22">
        <f>AA440/AA439</f>
        <v>0.39259373257558733</v>
      </c>
      <c r="AC440">
        <v>31.516500000000001</v>
      </c>
      <c r="AD440" s="31">
        <v>23.8</v>
      </c>
      <c r="AE440" s="32">
        <v>350</v>
      </c>
      <c r="AF440">
        <f t="shared" si="133"/>
        <v>21.642874647480198</v>
      </c>
      <c r="AG440">
        <v>8.6594309038552968</v>
      </c>
      <c r="AH440" t="s">
        <v>557</v>
      </c>
      <c r="AI440" t="s">
        <v>558</v>
      </c>
      <c r="AJ440" t="s">
        <v>562</v>
      </c>
      <c r="AK440" s="53">
        <v>0.44430618398273797</v>
      </c>
      <c r="AL440" s="53">
        <v>2.1475</v>
      </c>
      <c r="AM440" s="53">
        <v>1335.2875000000001</v>
      </c>
    </row>
    <row r="441" spans="1:39" hidden="1" x14ac:dyDescent="0.35">
      <c r="A441" s="2">
        <v>44779</v>
      </c>
      <c r="B441" s="6" t="s">
        <v>18</v>
      </c>
      <c r="C441" s="6" t="s">
        <v>551</v>
      </c>
      <c r="D441" t="s">
        <v>86</v>
      </c>
      <c r="E441" t="s">
        <v>46</v>
      </c>
      <c r="F441">
        <v>1</v>
      </c>
      <c r="G441" t="s">
        <v>25</v>
      </c>
      <c r="H441" t="s">
        <v>93</v>
      </c>
      <c r="I441" t="str">
        <f t="shared" si="129"/>
        <v>K5SguH9</v>
      </c>
      <c r="J441" t="s">
        <v>409</v>
      </c>
      <c r="K441" t="s">
        <v>150</v>
      </c>
      <c r="L441" s="1">
        <v>0.82799999999999996</v>
      </c>
      <c r="M441">
        <v>2.67</v>
      </c>
      <c r="N441" s="1">
        <f t="shared" si="139"/>
        <v>-0.26700000000000002</v>
      </c>
      <c r="O441" s="6" t="s">
        <v>211</v>
      </c>
      <c r="P441">
        <v>0.85699999999999998</v>
      </c>
      <c r="Q441" s="1">
        <f t="shared" si="137"/>
        <v>-2.9000000000000026E-2</v>
      </c>
      <c r="R441">
        <v>12.39</v>
      </c>
      <c r="S441" s="42">
        <f t="shared" si="136"/>
        <v>-1.2390000000000001</v>
      </c>
      <c r="T441" s="1">
        <f t="shared" si="140"/>
        <v>-0.97200000000000009</v>
      </c>
      <c r="U441">
        <v>37.549999999999997</v>
      </c>
      <c r="V441" s="21">
        <f t="shared" si="130"/>
        <v>1106.8519624999999</v>
      </c>
      <c r="W441">
        <f>(P441-L441)/L441</f>
        <v>3.5024154589372011E-2</v>
      </c>
      <c r="X441">
        <f t="shared" si="131"/>
        <v>1.9216024873841444E-6</v>
      </c>
      <c r="Y441">
        <f t="shared" si="132"/>
        <v>2.1269294843060215E-7</v>
      </c>
      <c r="Z441" s="22">
        <f t="shared" si="138"/>
        <v>0.21269294843060216</v>
      </c>
      <c r="AA441" s="22">
        <f t="shared" si="141"/>
        <v>0.21881990579280056</v>
      </c>
      <c r="AB441" s="22">
        <f>AA441/AA440</f>
        <v>7.97622536729342E-2</v>
      </c>
      <c r="AC441">
        <v>31.516500000000001</v>
      </c>
      <c r="AD441" s="37">
        <v>19.8</v>
      </c>
      <c r="AE441" s="35">
        <v>320</v>
      </c>
      <c r="AF441">
        <f t="shared" si="133"/>
        <v>1.9216024873841444</v>
      </c>
      <c r="AG441">
        <v>11.879363694819542</v>
      </c>
      <c r="AH441" t="s">
        <v>557</v>
      </c>
      <c r="AI441" t="s">
        <v>558</v>
      </c>
      <c r="AJ441" t="s">
        <v>562</v>
      </c>
      <c r="AK441" s="53">
        <v>0.44430618398273797</v>
      </c>
      <c r="AL441" s="53">
        <v>2.1475</v>
      </c>
      <c r="AM441" s="53">
        <v>1335.2875000000001</v>
      </c>
    </row>
    <row r="442" spans="1:39" hidden="1" x14ac:dyDescent="0.35">
      <c r="A442" s="2">
        <v>44779</v>
      </c>
      <c r="B442" s="6" t="s">
        <v>18</v>
      </c>
      <c r="C442" s="6" t="s">
        <v>551</v>
      </c>
      <c r="D442" t="s">
        <v>20</v>
      </c>
      <c r="E442" t="s">
        <v>21</v>
      </c>
      <c r="F442">
        <v>3</v>
      </c>
      <c r="G442" t="s">
        <v>25</v>
      </c>
      <c r="H442" t="s">
        <v>31</v>
      </c>
      <c r="I442" t="str">
        <f t="shared" si="129"/>
        <v>K6SguA8</v>
      </c>
      <c r="J442" t="s">
        <v>431</v>
      </c>
      <c r="K442" t="s">
        <v>117</v>
      </c>
      <c r="L442" s="1">
        <v>0.57499999999999996</v>
      </c>
      <c r="M442">
        <v>5.92</v>
      </c>
      <c r="N442" s="1">
        <f t="shared" si="139"/>
        <v>-0.59199999999999997</v>
      </c>
      <c r="O442" s="6" t="s">
        <v>213</v>
      </c>
      <c r="P442">
        <v>0.432</v>
      </c>
      <c r="Q442" s="1">
        <f t="shared" si="137"/>
        <v>0.14299999999999996</v>
      </c>
      <c r="R442">
        <v>15.48</v>
      </c>
      <c r="S442" s="42">
        <f t="shared" si="136"/>
        <v>-1.548</v>
      </c>
      <c r="T442" s="1">
        <f t="shared" si="140"/>
        <v>-0.95600000000000007</v>
      </c>
      <c r="U442">
        <v>50.055</v>
      </c>
      <c r="V442" s="21">
        <f t="shared" si="130"/>
        <v>1966.819874625</v>
      </c>
      <c r="W442">
        <f>(L442-P442)/P442</f>
        <v>0.33101851851851843</v>
      </c>
      <c r="X442">
        <f t="shared" si="131"/>
        <v>3.051301560805666E-5</v>
      </c>
      <c r="Y442">
        <f t="shared" si="132"/>
        <v>6.0013605532668673E-6</v>
      </c>
      <c r="Z442" s="22">
        <f t="shared" si="138"/>
        <v>6.001360553266867</v>
      </c>
      <c r="AA442" s="22">
        <f t="shared" si="141"/>
        <v>6.2775738004883541</v>
      </c>
      <c r="AB442" s="22">
        <f>AA442/54.13582</f>
        <v>0.11595970653974308</v>
      </c>
      <c r="AC442">
        <v>31.516500000000001</v>
      </c>
      <c r="AD442" s="31">
        <v>34.5</v>
      </c>
      <c r="AE442" s="32">
        <v>430</v>
      </c>
      <c r="AF442">
        <f t="shared" si="133"/>
        <v>30.513015608056662</v>
      </c>
      <c r="AG442">
        <v>13.38048963335333</v>
      </c>
      <c r="AH442" t="s">
        <v>557</v>
      </c>
      <c r="AI442" t="s">
        <v>558</v>
      </c>
      <c r="AJ442" t="s">
        <v>562</v>
      </c>
      <c r="AK442" s="53">
        <v>0.44430618398273797</v>
      </c>
      <c r="AL442" s="53">
        <v>2.1475</v>
      </c>
      <c r="AM442" s="53">
        <v>1335.2875000000001</v>
      </c>
    </row>
    <row r="443" spans="1:39" hidden="1" x14ac:dyDescent="0.35">
      <c r="A443" s="2">
        <v>44790</v>
      </c>
      <c r="B443" s="6" t="s">
        <v>18</v>
      </c>
      <c r="C443" s="6" t="s">
        <v>552</v>
      </c>
      <c r="D443" t="s">
        <v>133</v>
      </c>
      <c r="E443" t="s">
        <v>46</v>
      </c>
      <c r="F443">
        <v>5</v>
      </c>
      <c r="G443" t="s">
        <v>39</v>
      </c>
      <c r="H443" t="s">
        <v>95</v>
      </c>
      <c r="I443" t="str">
        <f t="shared" si="129"/>
        <v>K1BbrF10</v>
      </c>
      <c r="J443" t="s">
        <v>470</v>
      </c>
      <c r="K443" t="s">
        <v>216</v>
      </c>
      <c r="L443" s="1">
        <v>0.56799999999999995</v>
      </c>
      <c r="M443">
        <v>18.43</v>
      </c>
      <c r="N443" s="1">
        <f t="shared" si="139"/>
        <v>-1.843</v>
      </c>
      <c r="O443" s="6" t="s">
        <v>217</v>
      </c>
      <c r="P443">
        <v>0.56100000000000005</v>
      </c>
      <c r="Q443" s="1">
        <f t="shared" si="137"/>
        <v>6.9999999999998952E-3</v>
      </c>
      <c r="R443">
        <v>22.45</v>
      </c>
      <c r="S443" s="42">
        <f t="shared" si="136"/>
        <v>-2.2450000000000001</v>
      </c>
      <c r="T443" s="1">
        <f t="shared" si="140"/>
        <v>-0.40200000000000014</v>
      </c>
      <c r="U443">
        <v>97.65</v>
      </c>
      <c r="V443" s="21">
        <f t="shared" si="130"/>
        <v>7485.3851625000007</v>
      </c>
      <c r="W443">
        <f>(L443-P443)/P443</f>
        <v>1.2477718360071114E-2</v>
      </c>
      <c r="X443">
        <f t="shared" si="131"/>
        <v>5.3937320336892728E-7</v>
      </c>
      <c r="Y443">
        <f t="shared" si="132"/>
        <v>4.037416173547864E-7</v>
      </c>
      <c r="Z443" s="22">
        <f t="shared" si="138"/>
        <v>0.40374161735478642</v>
      </c>
      <c r="AA443" s="22">
        <f t="shared" si="141"/>
        <v>1.0043323814795679</v>
      </c>
      <c r="AB443" s="22">
        <f>AA443/81.463512</f>
        <v>1.2328616294858095E-2</v>
      </c>
      <c r="AC443">
        <v>32.178800000000003</v>
      </c>
      <c r="AD443" s="34">
        <v>81.5</v>
      </c>
      <c r="AE443" s="35">
        <v>800</v>
      </c>
      <c r="AF443">
        <f t="shared" si="133"/>
        <v>0.53937320336892725</v>
      </c>
      <c r="AG443">
        <v>7.6209545755722603</v>
      </c>
      <c r="AH443" t="s">
        <v>559</v>
      </c>
      <c r="AI443" t="s">
        <v>558</v>
      </c>
      <c r="AJ443" t="s">
        <v>560</v>
      </c>
      <c r="AK443">
        <v>0.6083871384901417</v>
      </c>
      <c r="AL443">
        <v>1.4275</v>
      </c>
      <c r="AM443">
        <v>836.8</v>
      </c>
    </row>
    <row r="444" spans="1:39" hidden="1" x14ac:dyDescent="0.35">
      <c r="A444" s="2">
        <v>44790</v>
      </c>
      <c r="B444" s="6" t="s">
        <v>18</v>
      </c>
      <c r="C444" s="6" t="s">
        <v>552</v>
      </c>
      <c r="D444" t="s">
        <v>109</v>
      </c>
      <c r="E444" t="s">
        <v>21</v>
      </c>
      <c r="F444">
        <v>12</v>
      </c>
      <c r="G444" t="s">
        <v>39</v>
      </c>
      <c r="H444" t="s">
        <v>113</v>
      </c>
      <c r="I444" t="str">
        <f t="shared" si="129"/>
        <v>L3BbrA10</v>
      </c>
      <c r="J444" t="s">
        <v>440</v>
      </c>
      <c r="K444" t="s">
        <v>215</v>
      </c>
      <c r="L444" s="1">
        <v>0.61899999999999999</v>
      </c>
      <c r="M444">
        <v>13.61</v>
      </c>
      <c r="N444" s="1">
        <f t="shared" si="139"/>
        <v>-1.361</v>
      </c>
      <c r="O444" s="6" t="s">
        <v>160</v>
      </c>
      <c r="P444">
        <v>0.48599999999999999</v>
      </c>
      <c r="Q444" s="1">
        <f t="shared" si="137"/>
        <v>0.13300000000000001</v>
      </c>
      <c r="R444">
        <v>20.07</v>
      </c>
      <c r="S444" s="42">
        <f t="shared" si="136"/>
        <v>-2.0070000000000001</v>
      </c>
      <c r="T444" s="1">
        <f t="shared" si="140"/>
        <v>-0.64600000000000013</v>
      </c>
      <c r="U444">
        <v>96.25</v>
      </c>
      <c r="V444" s="21">
        <f t="shared" si="130"/>
        <v>7272.2890625</v>
      </c>
      <c r="W444">
        <f>(L444-P444)/P444</f>
        <v>0.27366255144032925</v>
      </c>
      <c r="X444">
        <f t="shared" si="131"/>
        <v>2.4141212782099159E-5</v>
      </c>
      <c r="Y444">
        <f t="shared" si="132"/>
        <v>1.7556187767074491E-5</v>
      </c>
      <c r="Z444" s="22">
        <f t="shared" si="138"/>
        <v>17.556187767074491</v>
      </c>
      <c r="AA444" s="22">
        <f t="shared" si="141"/>
        <v>27.176761249341311</v>
      </c>
      <c r="AB444" s="22">
        <f>AA444/52.530791</f>
        <v>0.51734917239950395</v>
      </c>
      <c r="AC444">
        <v>32.178800000000003</v>
      </c>
      <c r="AD444" s="31">
        <v>87.4</v>
      </c>
      <c r="AE444" s="32">
        <v>678</v>
      </c>
      <c r="AF444">
        <f t="shared" si="133"/>
        <v>24.14121278209916</v>
      </c>
      <c r="AG444">
        <v>15.49463920787486</v>
      </c>
      <c r="AH444" t="s">
        <v>559</v>
      </c>
      <c r="AI444" t="s">
        <v>558</v>
      </c>
      <c r="AJ444" t="s">
        <v>560</v>
      </c>
      <c r="AK444">
        <v>0.6083871384901417</v>
      </c>
      <c r="AL444">
        <v>1.4275</v>
      </c>
      <c r="AM444">
        <v>836.8</v>
      </c>
    </row>
    <row r="445" spans="1:39" s="4" customFormat="1" hidden="1" x14ac:dyDescent="0.35">
      <c r="A445" s="9">
        <v>44790</v>
      </c>
      <c r="B445" s="4" t="s">
        <v>18</v>
      </c>
      <c r="C445" s="4" t="s">
        <v>552</v>
      </c>
      <c r="D445" s="4" t="s">
        <v>123</v>
      </c>
      <c r="E445" t="s">
        <v>21</v>
      </c>
      <c r="F445" s="4">
        <v>7</v>
      </c>
      <c r="G445" s="4" t="s">
        <v>39</v>
      </c>
      <c r="H445" s="4" t="s">
        <v>131</v>
      </c>
      <c r="I445" t="str">
        <f t="shared" si="129"/>
        <v>M1BbrJ3</v>
      </c>
      <c r="J445" t="s">
        <v>455</v>
      </c>
      <c r="K445" s="4" t="s">
        <v>69</v>
      </c>
      <c r="L445" s="3">
        <v>0.71299999999999997</v>
      </c>
      <c r="M445" s="4">
        <v>16.78</v>
      </c>
      <c r="N445" s="1">
        <f t="shared" si="139"/>
        <v>-1.6780000000000002</v>
      </c>
      <c r="O445" s="4" t="s">
        <v>129</v>
      </c>
      <c r="P445" s="4">
        <v>0.76500000000000001</v>
      </c>
      <c r="Q445" s="1">
        <f t="shared" si="137"/>
        <v>-5.2000000000000046E-2</v>
      </c>
      <c r="R445" s="4">
        <v>10.57</v>
      </c>
      <c r="S445" s="42">
        <f t="shared" si="136"/>
        <v>-1.0569999999999999</v>
      </c>
      <c r="T445" s="1">
        <f t="shared" si="140"/>
        <v>0.62100000000000022</v>
      </c>
      <c r="U445">
        <v>84.55</v>
      </c>
      <c r="V445" s="21">
        <f t="shared" si="130"/>
        <v>5611.7314624999999</v>
      </c>
      <c r="W445">
        <f>(P445-L445)/L445</f>
        <v>7.2931276297335271E-2</v>
      </c>
      <c r="X445">
        <f t="shared" si="131"/>
        <v>4.7401694411933094E-6</v>
      </c>
      <c r="Y445">
        <f t="shared" si="132"/>
        <v>2.6600557990725539E-6</v>
      </c>
      <c r="Z445" s="22">
        <f t="shared" si="138"/>
        <v>2.6600557990725537</v>
      </c>
      <c r="AA445" s="22">
        <f t="shared" si="141"/>
        <v>4.28350370221023</v>
      </c>
      <c r="AB445" s="22">
        <f>AA445/52.530791</f>
        <v>8.1542722290441613E-2</v>
      </c>
      <c r="AC445">
        <v>32.178800000000003</v>
      </c>
      <c r="AD445" s="31">
        <v>90</v>
      </c>
      <c r="AE445" s="32">
        <v>650</v>
      </c>
      <c r="AF445">
        <f t="shared" si="133"/>
        <v>4.7401694411933093</v>
      </c>
      <c r="AG445">
        <v>11.310295975498345</v>
      </c>
      <c r="AH445" t="s">
        <v>559</v>
      </c>
      <c r="AI445" t="s">
        <v>558</v>
      </c>
      <c r="AJ445" t="s">
        <v>560</v>
      </c>
      <c r="AK445">
        <v>0.6083871384901417</v>
      </c>
      <c r="AL445">
        <v>1.4275</v>
      </c>
      <c r="AM445">
        <v>836.8</v>
      </c>
    </row>
    <row r="446" spans="1:39" s="4" customFormat="1" hidden="1" x14ac:dyDescent="0.35">
      <c r="A446" s="2">
        <v>44790</v>
      </c>
      <c r="B446" s="6" t="s">
        <v>18</v>
      </c>
      <c r="C446" s="6" t="s">
        <v>552</v>
      </c>
      <c r="D446" t="s">
        <v>133</v>
      </c>
      <c r="E446" t="s">
        <v>46</v>
      </c>
      <c r="F446">
        <v>13</v>
      </c>
      <c r="G446" t="s">
        <v>28</v>
      </c>
      <c r="H446" t="s">
        <v>44</v>
      </c>
      <c r="I446" t="str">
        <f t="shared" si="129"/>
        <v>K1DtoD10</v>
      </c>
      <c r="J446" t="s">
        <v>472</v>
      </c>
      <c r="K446" t="s">
        <v>188</v>
      </c>
      <c r="L446" s="1">
        <v>0.81899999999999995</v>
      </c>
      <c r="M446">
        <v>18.12</v>
      </c>
      <c r="N446" s="1">
        <f t="shared" si="139"/>
        <v>-1.8120000000000001</v>
      </c>
      <c r="O446" t="s">
        <v>218</v>
      </c>
      <c r="P446">
        <v>0.76300000000000001</v>
      </c>
      <c r="Q446" s="1">
        <f t="shared" si="137"/>
        <v>5.5999999999999939E-2</v>
      </c>
      <c r="R446">
        <v>22.91</v>
      </c>
      <c r="S446" s="42">
        <f t="shared" ref="S446:S453" si="143">R446/-10</f>
        <v>-2.2909999999999999</v>
      </c>
      <c r="T446" s="1">
        <f t="shared" si="140"/>
        <v>-0.47899999999999987</v>
      </c>
      <c r="U446">
        <v>80</v>
      </c>
      <c r="V446" s="21">
        <f t="shared" si="130"/>
        <v>5024</v>
      </c>
      <c r="W446">
        <f>(L446-P446)/P446</f>
        <v>7.3394495412843958E-2</v>
      </c>
      <c r="X446">
        <f t="shared" si="131"/>
        <v>4.7772582204886063E-6</v>
      </c>
      <c r="Y446">
        <f t="shared" si="132"/>
        <v>2.4000945299734755E-6</v>
      </c>
      <c r="Z446" s="22">
        <f t="shared" si="138"/>
        <v>2.4000945299734755</v>
      </c>
      <c r="AA446" s="22">
        <f t="shared" si="141"/>
        <v>5.0106357619488016</v>
      </c>
      <c r="AB446" s="22">
        <f>AA446/117.339</f>
        <v>4.2702219738951261E-2</v>
      </c>
      <c r="AC446">
        <v>32.178800000000003</v>
      </c>
      <c r="AD446" s="34">
        <v>77.099999999999994</v>
      </c>
      <c r="AE446" s="35">
        <v>720</v>
      </c>
      <c r="AF446">
        <f t="shared" si="133"/>
        <v>4.7772582204886067</v>
      </c>
      <c r="AG446">
        <v>7.6209545755722603</v>
      </c>
      <c r="AH446" t="s">
        <v>559</v>
      </c>
      <c r="AI446" t="s">
        <v>561</v>
      </c>
      <c r="AJ446" t="s">
        <v>560</v>
      </c>
      <c r="AK446">
        <v>0.6083871384901417</v>
      </c>
      <c r="AL446">
        <v>1.4275</v>
      </c>
      <c r="AM446">
        <v>836.8</v>
      </c>
    </row>
    <row r="447" spans="1:39" hidden="1" x14ac:dyDescent="0.35">
      <c r="A447" s="2">
        <v>44790</v>
      </c>
      <c r="B447" s="6" t="s">
        <v>18</v>
      </c>
      <c r="C447" s="6" t="s">
        <v>552</v>
      </c>
      <c r="D447" t="s">
        <v>123</v>
      </c>
      <c r="E447" t="s">
        <v>21</v>
      </c>
      <c r="F447">
        <v>8</v>
      </c>
      <c r="G447" t="s">
        <v>28</v>
      </c>
      <c r="H447" t="s">
        <v>64</v>
      </c>
      <c r="I447" t="str">
        <f t="shared" si="129"/>
        <v>M1DtoA2</v>
      </c>
      <c r="J447" t="s">
        <v>457</v>
      </c>
      <c r="K447" t="s">
        <v>69</v>
      </c>
      <c r="L447" s="1">
        <v>0.79900000000000004</v>
      </c>
      <c r="M447">
        <v>12.86</v>
      </c>
      <c r="N447" s="1">
        <f t="shared" si="139"/>
        <v>-1.286</v>
      </c>
      <c r="O447" t="s">
        <v>129</v>
      </c>
      <c r="P447">
        <v>0.69299999999999995</v>
      </c>
      <c r="Q447" s="1">
        <f t="shared" si="137"/>
        <v>0.10600000000000009</v>
      </c>
      <c r="R447">
        <v>23.28</v>
      </c>
      <c r="S447" s="42">
        <f t="shared" si="143"/>
        <v>-2.3280000000000003</v>
      </c>
      <c r="T447" s="1">
        <f t="shared" si="140"/>
        <v>-1.0420000000000003</v>
      </c>
      <c r="U447">
        <v>46.05</v>
      </c>
      <c r="V447" s="21">
        <f t="shared" si="130"/>
        <v>1664.6729625</v>
      </c>
      <c r="W447">
        <f>(L447-P447)/P447</f>
        <v>0.1529581529581531</v>
      </c>
      <c r="X447">
        <f t="shared" si="131"/>
        <v>1.1796573276028565E-5</v>
      </c>
      <c r="Y447">
        <f t="shared" si="132"/>
        <v>1.9637436582754802E-6</v>
      </c>
      <c r="Z447" s="22">
        <f t="shared" si="138"/>
        <v>1.9637436582754801</v>
      </c>
      <c r="AA447" s="22">
        <f t="shared" si="141"/>
        <v>1.8845908428747407</v>
      </c>
      <c r="AB447" s="22">
        <f>AA447/277.501</f>
        <v>6.791293879570671E-3</v>
      </c>
      <c r="AC447">
        <v>32.178800000000003</v>
      </c>
      <c r="AD447" s="31">
        <v>39.299999999999997</v>
      </c>
      <c r="AE447" s="32">
        <v>410</v>
      </c>
      <c r="AF447">
        <f t="shared" si="133"/>
        <v>11.796573276028566</v>
      </c>
      <c r="AG447">
        <v>11.310295975498345</v>
      </c>
      <c r="AH447" t="s">
        <v>559</v>
      </c>
      <c r="AI447" t="s">
        <v>561</v>
      </c>
      <c r="AJ447" t="s">
        <v>560</v>
      </c>
      <c r="AK447">
        <v>0.6083871384901417</v>
      </c>
      <c r="AL447">
        <v>1.4275</v>
      </c>
      <c r="AM447">
        <v>836.8</v>
      </c>
    </row>
    <row r="448" spans="1:39" hidden="1" x14ac:dyDescent="0.35">
      <c r="A448" s="2">
        <v>44790</v>
      </c>
      <c r="B448" s="6" t="s">
        <v>18</v>
      </c>
      <c r="C448" s="6" t="s">
        <v>552</v>
      </c>
      <c r="D448" t="s">
        <v>109</v>
      </c>
      <c r="E448" t="s">
        <v>21</v>
      </c>
      <c r="F448">
        <v>9</v>
      </c>
      <c r="G448" t="s">
        <v>28</v>
      </c>
      <c r="H448" t="s">
        <v>90</v>
      </c>
      <c r="I448" t="str">
        <f t="shared" si="129"/>
        <v>L3DtoA4</v>
      </c>
      <c r="J448" t="s">
        <v>443</v>
      </c>
      <c r="K448" t="s">
        <v>215</v>
      </c>
      <c r="L448" s="1">
        <v>0.93700000000000006</v>
      </c>
      <c r="M448">
        <v>10.73</v>
      </c>
      <c r="N448" s="1">
        <f t="shared" si="139"/>
        <v>-1.073</v>
      </c>
      <c r="O448" s="6" t="s">
        <v>160</v>
      </c>
      <c r="P448">
        <v>0.88500000000000001</v>
      </c>
      <c r="Q448" s="1">
        <f t="shared" si="137"/>
        <v>5.2000000000000046E-2</v>
      </c>
      <c r="R448">
        <v>17.87</v>
      </c>
      <c r="S448" s="42">
        <f t="shared" si="143"/>
        <v>-1.7870000000000001</v>
      </c>
      <c r="T448" s="1">
        <f t="shared" si="140"/>
        <v>-0.71400000000000019</v>
      </c>
      <c r="U448">
        <v>53.3</v>
      </c>
      <c r="V448" s="21">
        <f t="shared" si="130"/>
        <v>2230.0986499999999</v>
      </c>
      <c r="W448">
        <f>(L448-P448)/P448</f>
        <v>5.8757062146892705E-2</v>
      </c>
      <c r="X448">
        <f t="shared" si="131"/>
        <v>3.6329541025716798E-6</v>
      </c>
      <c r="Y448">
        <f t="shared" si="132"/>
        <v>8.1018460396570643E-7</v>
      </c>
      <c r="Z448" s="22">
        <f t="shared" si="138"/>
        <v>0.81018460396570646</v>
      </c>
      <c r="AA448" s="22">
        <f t="shared" si="141"/>
        <v>1.1347123304841824</v>
      </c>
      <c r="AB448" s="22">
        <f>AA448/277.501</f>
        <v>4.0890387079116205E-3</v>
      </c>
      <c r="AC448">
        <v>32.178800000000003</v>
      </c>
      <c r="AD448" s="31">
        <v>75.900000000000006</v>
      </c>
      <c r="AE448" s="32">
        <v>610</v>
      </c>
      <c r="AF448">
        <f t="shared" si="133"/>
        <v>3.6329541025716798</v>
      </c>
      <c r="AG448">
        <v>15.49463920787486</v>
      </c>
      <c r="AH448" t="s">
        <v>559</v>
      </c>
      <c r="AI448" t="s">
        <v>561</v>
      </c>
      <c r="AJ448" t="s">
        <v>560</v>
      </c>
      <c r="AK448">
        <v>0.6083871384901417</v>
      </c>
      <c r="AL448">
        <v>1.4275</v>
      </c>
      <c r="AM448">
        <v>836.8</v>
      </c>
    </row>
    <row r="449" spans="1:39" hidden="1" x14ac:dyDescent="0.35">
      <c r="A449" s="2">
        <v>44790</v>
      </c>
      <c r="B449" s="6" t="s">
        <v>18</v>
      </c>
      <c r="C449" s="6" t="s">
        <v>552</v>
      </c>
      <c r="D449" t="s">
        <v>123</v>
      </c>
      <c r="E449" t="s">
        <v>21</v>
      </c>
      <c r="F449">
        <v>3</v>
      </c>
      <c r="G449" t="s">
        <v>28</v>
      </c>
      <c r="H449" t="s">
        <v>122</v>
      </c>
      <c r="I449" t="str">
        <f t="shared" si="129"/>
        <v>M1DtoH3</v>
      </c>
      <c r="J449" t="s">
        <v>458</v>
      </c>
      <c r="K449" t="s">
        <v>69</v>
      </c>
      <c r="L449" s="1">
        <v>0.92100000000000004</v>
      </c>
      <c r="M449">
        <v>13.65</v>
      </c>
      <c r="N449" s="1">
        <f t="shared" si="139"/>
        <v>-1.365</v>
      </c>
      <c r="O449" t="s">
        <v>129</v>
      </c>
      <c r="P449">
        <v>0.90600000000000003</v>
      </c>
      <c r="Q449" s="1">
        <f t="shared" si="137"/>
        <v>1.5000000000000013E-2</v>
      </c>
      <c r="R449">
        <v>23.31</v>
      </c>
      <c r="S449" s="42">
        <f t="shared" si="143"/>
        <v>-2.331</v>
      </c>
      <c r="T449" s="1">
        <f t="shared" si="140"/>
        <v>-0.96599999999999997</v>
      </c>
      <c r="U449">
        <v>67.3</v>
      </c>
      <c r="V449" s="21">
        <f t="shared" si="130"/>
        <v>3555.4926500000001</v>
      </c>
      <c r="W449">
        <f>(L449-P449)/P449</f>
        <v>1.6556291390728492E-2</v>
      </c>
      <c r="X449">
        <f t="shared" si="131"/>
        <v>7.639949536018921E-7</v>
      </c>
      <c r="Y449">
        <f t="shared" si="132"/>
        <v>2.7163784421686185E-7</v>
      </c>
      <c r="Z449" s="22">
        <f t="shared" si="138"/>
        <v>0.27163784421686188</v>
      </c>
      <c r="AA449" s="22">
        <f t="shared" si="141"/>
        <v>0.28119859649778661</v>
      </c>
      <c r="AB449" s="22">
        <f>AA449/277.501</f>
        <v>1.0133246240474328E-3</v>
      </c>
      <c r="AC449">
        <v>32.178800000000003</v>
      </c>
      <c r="AD449" s="31">
        <v>65</v>
      </c>
      <c r="AE449" s="32">
        <v>575</v>
      </c>
      <c r="AF449">
        <f t="shared" si="133"/>
        <v>0.76399495360189207</v>
      </c>
      <c r="AG449">
        <v>11.310295975498345</v>
      </c>
      <c r="AH449" t="s">
        <v>559</v>
      </c>
      <c r="AI449" t="s">
        <v>561</v>
      </c>
      <c r="AJ449" t="s">
        <v>560</v>
      </c>
      <c r="AK449">
        <v>0.6083871384901417</v>
      </c>
      <c r="AL449">
        <v>1.4275</v>
      </c>
      <c r="AM449">
        <v>836.8</v>
      </c>
    </row>
    <row r="450" spans="1:39" hidden="1" x14ac:dyDescent="0.35">
      <c r="A450" s="2">
        <v>44790</v>
      </c>
      <c r="B450" s="6" t="s">
        <v>18</v>
      </c>
      <c r="C450" s="6" t="s">
        <v>552</v>
      </c>
      <c r="D450" t="s">
        <v>133</v>
      </c>
      <c r="E450" t="s">
        <v>46</v>
      </c>
      <c r="F450">
        <v>3</v>
      </c>
      <c r="G450" t="s">
        <v>22</v>
      </c>
      <c r="H450" t="s">
        <v>102</v>
      </c>
      <c r="I450" t="str">
        <f t="shared" ref="I450:I513" si="144">D450&amp;G450&amp;H450</f>
        <v>K1FsaB9</v>
      </c>
      <c r="J450" t="s">
        <v>473</v>
      </c>
      <c r="K450" t="s">
        <v>216</v>
      </c>
      <c r="L450" s="1">
        <v>0.77600000000000002</v>
      </c>
      <c r="M450">
        <v>24.08</v>
      </c>
      <c r="N450" s="1">
        <f t="shared" si="139"/>
        <v>-2.4079999999999999</v>
      </c>
      <c r="O450" s="6" t="s">
        <v>217</v>
      </c>
      <c r="P450">
        <v>0.67300000000000004</v>
      </c>
      <c r="Q450" s="1">
        <f t="shared" si="137"/>
        <v>0.10299999999999998</v>
      </c>
      <c r="R450">
        <v>31.52</v>
      </c>
      <c r="S450" s="42">
        <f t="shared" si="143"/>
        <v>-3.1520000000000001</v>
      </c>
      <c r="T450" s="1">
        <f t="shared" si="140"/>
        <v>-0.74400000000000022</v>
      </c>
      <c r="U450">
        <v>51.75</v>
      </c>
      <c r="V450" s="21">
        <f t="shared" ref="V450:V513" si="145">3.14*(U450/2)^2</f>
        <v>2102.2790625000002</v>
      </c>
      <c r="W450">
        <f>(L450-P450)/P450</f>
        <v>0.1530460624071322</v>
      </c>
      <c r="X450">
        <f t="shared" ref="X450:X513" si="146">119*(10^-6)*(W450^1.231)</f>
        <v>1.1804919800550362E-5</v>
      </c>
      <c r="Y450">
        <f t="shared" ref="Y450:Y513" si="147">X450*(V450/10000)</f>
        <v>2.4817235731188702E-6</v>
      </c>
      <c r="Z450" s="22">
        <f t="shared" si="138"/>
        <v>2.4817235731188703</v>
      </c>
      <c r="AA450" s="22">
        <f t="shared" si="141"/>
        <v>3.3356499638694483</v>
      </c>
      <c r="AB450" s="22">
        <f>AA450/3.73178</f>
        <v>0.89384957416285216</v>
      </c>
      <c r="AC450">
        <v>32.178800000000003</v>
      </c>
      <c r="AD450" s="34">
        <v>12.1</v>
      </c>
      <c r="AE450" s="35">
        <v>290</v>
      </c>
      <c r="AF450">
        <f t="shared" ref="AF450:AF513" si="148">X450*10^6</f>
        <v>11.804919800550362</v>
      </c>
      <c r="AG450">
        <v>7.6209545755722603</v>
      </c>
      <c r="AH450" t="s">
        <v>557</v>
      </c>
      <c r="AI450" t="s">
        <v>558</v>
      </c>
      <c r="AJ450" t="s">
        <v>562</v>
      </c>
      <c r="AK450">
        <v>0.6083871384901417</v>
      </c>
      <c r="AL450">
        <v>1.4275</v>
      </c>
      <c r="AM450">
        <v>836.8</v>
      </c>
    </row>
    <row r="451" spans="1:39" hidden="1" x14ac:dyDescent="0.35">
      <c r="A451" s="2">
        <v>44790</v>
      </c>
      <c r="B451" s="6" t="s">
        <v>18</v>
      </c>
      <c r="C451" s="6" t="s">
        <v>552</v>
      </c>
      <c r="D451" t="s">
        <v>133</v>
      </c>
      <c r="E451" t="s">
        <v>46</v>
      </c>
      <c r="F451">
        <v>16</v>
      </c>
      <c r="G451" t="s">
        <v>22</v>
      </c>
      <c r="H451" t="s">
        <v>93</v>
      </c>
      <c r="I451" t="str">
        <f t="shared" si="144"/>
        <v>K1FsaH9</v>
      </c>
      <c r="J451" t="s">
        <v>474</v>
      </c>
      <c r="K451" t="s">
        <v>188</v>
      </c>
      <c r="L451" s="1">
        <v>0.72399999999999998</v>
      </c>
      <c r="M451">
        <v>18.02</v>
      </c>
      <c r="N451" s="1">
        <f t="shared" si="139"/>
        <v>-1.802</v>
      </c>
      <c r="O451" t="s">
        <v>218</v>
      </c>
      <c r="P451">
        <v>0.755</v>
      </c>
      <c r="Q451" s="1">
        <f t="shared" si="137"/>
        <v>-3.1000000000000028E-2</v>
      </c>
      <c r="R451">
        <v>31.56</v>
      </c>
      <c r="S451" s="42">
        <f t="shared" si="143"/>
        <v>-3.1559999999999997</v>
      </c>
      <c r="T451" s="1">
        <f t="shared" si="140"/>
        <v>-1.3539999999999996</v>
      </c>
      <c r="U451">
        <v>30.6</v>
      </c>
      <c r="V451" s="21">
        <f t="shared" si="145"/>
        <v>735.04260000000011</v>
      </c>
      <c r="W451">
        <f>(P451-L451)/L451</f>
        <v>4.2817679558011086E-2</v>
      </c>
      <c r="X451">
        <f t="shared" si="146"/>
        <v>2.4607927098335617E-6</v>
      </c>
      <c r="Y451">
        <f t="shared" si="147"/>
        <v>1.8087874714971071E-7</v>
      </c>
      <c r="Z451" s="22">
        <f t="shared" si="138"/>
        <v>0.18087874714971072</v>
      </c>
      <c r="AA451" s="22">
        <f t="shared" si="141"/>
        <v>0.13358843954926941</v>
      </c>
      <c r="AB451" s="22">
        <f>AA451/3.73178</f>
        <v>3.5797512058392884E-2</v>
      </c>
      <c r="AC451">
        <v>32.178800000000003</v>
      </c>
      <c r="AD451" s="34">
        <v>27</v>
      </c>
      <c r="AE451" s="35">
        <v>244</v>
      </c>
      <c r="AF451">
        <f t="shared" si="148"/>
        <v>2.4607927098335618</v>
      </c>
      <c r="AG451">
        <v>7.6209545755722603</v>
      </c>
      <c r="AH451" t="s">
        <v>557</v>
      </c>
      <c r="AI451" t="s">
        <v>558</v>
      </c>
      <c r="AJ451" t="s">
        <v>562</v>
      </c>
      <c r="AK451">
        <v>0.6083871384901417</v>
      </c>
      <c r="AL451">
        <v>1.4275</v>
      </c>
      <c r="AM451">
        <v>836.8</v>
      </c>
    </row>
    <row r="452" spans="1:39" hidden="1" x14ac:dyDescent="0.35">
      <c r="A452" s="2">
        <v>44790</v>
      </c>
      <c r="B452" s="6" t="s">
        <v>18</v>
      </c>
      <c r="C452" s="6" t="s">
        <v>552</v>
      </c>
      <c r="D452" t="s">
        <v>123</v>
      </c>
      <c r="E452" t="s">
        <v>21</v>
      </c>
      <c r="F452">
        <v>1</v>
      </c>
      <c r="G452" t="s">
        <v>22</v>
      </c>
      <c r="H452" t="s">
        <v>96</v>
      </c>
      <c r="I452" t="str">
        <f t="shared" si="144"/>
        <v>M1FsaF3</v>
      </c>
      <c r="J452" t="s">
        <v>459</v>
      </c>
      <c r="K452" t="s">
        <v>69</v>
      </c>
      <c r="L452" s="1">
        <v>0.86099999999999999</v>
      </c>
      <c r="M452">
        <v>14.28</v>
      </c>
      <c r="N452" s="1">
        <f t="shared" si="139"/>
        <v>-1.4279999999999999</v>
      </c>
      <c r="O452" t="s">
        <v>129</v>
      </c>
      <c r="P452">
        <v>0.74099999999999999</v>
      </c>
      <c r="Q452" s="1">
        <f t="shared" si="137"/>
        <v>0.12</v>
      </c>
      <c r="R452">
        <v>27.87</v>
      </c>
      <c r="S452" s="42">
        <f t="shared" si="143"/>
        <v>-2.7869999999999999</v>
      </c>
      <c r="T452" s="1">
        <f t="shared" si="140"/>
        <v>-1.359</v>
      </c>
      <c r="U452">
        <v>39.5</v>
      </c>
      <c r="V452" s="21">
        <f t="shared" si="145"/>
        <v>1224.7962500000001</v>
      </c>
      <c r="W452">
        <f>(L452-P452)/P452</f>
        <v>0.16194331983805668</v>
      </c>
      <c r="X452">
        <f t="shared" si="146"/>
        <v>1.2655312136129728E-5</v>
      </c>
      <c r="Y452">
        <f t="shared" si="147"/>
        <v>1.5500178846911182E-6</v>
      </c>
      <c r="Z452" s="22">
        <f t="shared" si="138"/>
        <v>1.5500178846911181</v>
      </c>
      <c r="AA452" s="22">
        <f t="shared" si="141"/>
        <v>1.1405576782127433</v>
      </c>
      <c r="AB452" s="22">
        <f>AA452/79.1318</f>
        <v>1.4413392317788088E-2</v>
      </c>
      <c r="AC452">
        <v>32.178800000000003</v>
      </c>
      <c r="AD452" s="31">
        <v>12.9</v>
      </c>
      <c r="AE452" s="32">
        <v>270</v>
      </c>
      <c r="AF452">
        <f t="shared" si="148"/>
        <v>12.655312136129728</v>
      </c>
      <c r="AG452">
        <v>11.310295975498345</v>
      </c>
      <c r="AH452" t="s">
        <v>557</v>
      </c>
      <c r="AI452" t="s">
        <v>558</v>
      </c>
      <c r="AJ452" t="s">
        <v>562</v>
      </c>
      <c r="AK452">
        <v>0.6083871384901417</v>
      </c>
      <c r="AL452">
        <v>1.4275</v>
      </c>
      <c r="AM452">
        <v>836.8</v>
      </c>
    </row>
    <row r="453" spans="1:39" hidden="1" x14ac:dyDescent="0.35">
      <c r="A453" s="2">
        <v>44790</v>
      </c>
      <c r="B453" s="6" t="s">
        <v>18</v>
      </c>
      <c r="C453" s="6" t="s">
        <v>552</v>
      </c>
      <c r="D453" t="s">
        <v>109</v>
      </c>
      <c r="E453" t="s">
        <v>21</v>
      </c>
      <c r="F453">
        <v>11</v>
      </c>
      <c r="G453" t="s">
        <v>22</v>
      </c>
      <c r="H453" t="s">
        <v>110</v>
      </c>
      <c r="I453" t="str">
        <f t="shared" si="144"/>
        <v>L3FsaA7</v>
      </c>
      <c r="J453" t="s">
        <v>444</v>
      </c>
      <c r="K453" t="s">
        <v>215</v>
      </c>
      <c r="L453" s="1">
        <v>0.70099999999999996</v>
      </c>
      <c r="M453">
        <v>16.57</v>
      </c>
      <c r="N453" s="1">
        <f t="shared" si="139"/>
        <v>-1.657</v>
      </c>
      <c r="O453" s="6" t="s">
        <v>160</v>
      </c>
      <c r="P453">
        <v>0.65400000000000003</v>
      </c>
      <c r="Q453" s="1">
        <f t="shared" si="137"/>
        <v>4.6999999999999931E-2</v>
      </c>
      <c r="R453">
        <v>29.61</v>
      </c>
      <c r="S453" s="42">
        <f t="shared" si="143"/>
        <v>-2.9609999999999999</v>
      </c>
      <c r="T453" s="1">
        <f t="shared" si="140"/>
        <v>-1.3039999999999998</v>
      </c>
      <c r="U453">
        <v>39.75</v>
      </c>
      <c r="V453" s="21">
        <f t="shared" si="145"/>
        <v>1240.3490624999999</v>
      </c>
      <c r="W453">
        <f>(L453-P453)/P453</f>
        <v>7.186544342507635E-2</v>
      </c>
      <c r="X453">
        <f t="shared" si="146"/>
        <v>4.6550378473695944E-6</v>
      </c>
      <c r="Y453">
        <f t="shared" si="147"/>
        <v>5.7738718298868942E-7</v>
      </c>
      <c r="Z453" s="22">
        <f t="shared" si="138"/>
        <v>0.57738718298868941</v>
      </c>
      <c r="AA453" s="22">
        <f t="shared" si="141"/>
        <v>0.442781582046541</v>
      </c>
      <c r="AB453" s="22">
        <f>AA453/79.1318</f>
        <v>5.5954948838082925E-3</v>
      </c>
      <c r="AC453">
        <v>32.178800000000003</v>
      </c>
      <c r="AD453" s="31">
        <v>19</v>
      </c>
      <c r="AE453" s="32">
        <v>240</v>
      </c>
      <c r="AF453">
        <f t="shared" si="148"/>
        <v>4.6550378473695941</v>
      </c>
      <c r="AG453">
        <v>15.49463920787486</v>
      </c>
      <c r="AH453" t="s">
        <v>557</v>
      </c>
      <c r="AI453" t="s">
        <v>558</v>
      </c>
      <c r="AJ453" t="s">
        <v>562</v>
      </c>
      <c r="AK453">
        <v>0.6083871384901417</v>
      </c>
      <c r="AL453">
        <v>1.4275</v>
      </c>
      <c r="AM453">
        <v>836.8</v>
      </c>
    </row>
    <row r="454" spans="1:39" hidden="1" x14ac:dyDescent="0.35">
      <c r="A454" s="2">
        <v>44790</v>
      </c>
      <c r="B454" s="6" t="s">
        <v>18</v>
      </c>
      <c r="C454" s="6" t="s">
        <v>552</v>
      </c>
      <c r="D454" t="s">
        <v>133</v>
      </c>
      <c r="E454" t="s">
        <v>46</v>
      </c>
      <c r="F454">
        <v>14</v>
      </c>
      <c r="G454" t="s">
        <v>33</v>
      </c>
      <c r="H454" t="s">
        <v>64</v>
      </c>
      <c r="I454" t="str">
        <f t="shared" si="144"/>
        <v>K1HmaA2</v>
      </c>
      <c r="J454" t="s">
        <v>476</v>
      </c>
      <c r="K454" t="s">
        <v>188</v>
      </c>
      <c r="L454" s="1">
        <v>0.629</v>
      </c>
      <c r="N454" s="1" t="s">
        <v>103</v>
      </c>
      <c r="O454" t="s">
        <v>218</v>
      </c>
      <c r="P454">
        <v>0.73499999999999999</v>
      </c>
      <c r="Q454" s="1">
        <f t="shared" si="137"/>
        <v>-0.10599999999999998</v>
      </c>
      <c r="S454" s="42" t="s">
        <v>103</v>
      </c>
      <c r="T454" s="1" t="s">
        <v>103</v>
      </c>
      <c r="U454">
        <v>75.099999999999994</v>
      </c>
      <c r="V454" s="21">
        <f t="shared" si="145"/>
        <v>4427.4078499999996</v>
      </c>
      <c r="W454">
        <f>(P454-L454)/L454</f>
        <v>0.16852146263910966</v>
      </c>
      <c r="X454">
        <f t="shared" si="146"/>
        <v>1.3291057503982069E-5</v>
      </c>
      <c r="Y454">
        <f t="shared" si="147"/>
        <v>5.884493232793161E-6</v>
      </c>
      <c r="Z454" s="22">
        <f t="shared" si="138"/>
        <v>5.8844932327931607</v>
      </c>
      <c r="AA454" s="22" t="s">
        <v>50</v>
      </c>
      <c r="AC454">
        <v>32.178800000000003</v>
      </c>
      <c r="AD454" s="34">
        <v>56.6</v>
      </c>
      <c r="AE454" s="35">
        <v>445</v>
      </c>
      <c r="AF454">
        <f t="shared" si="148"/>
        <v>13.291057503982069</v>
      </c>
      <c r="AG454">
        <v>7.6209545755722603</v>
      </c>
      <c r="AH454" t="s">
        <v>559</v>
      </c>
      <c r="AI454" t="s">
        <v>561</v>
      </c>
      <c r="AJ454" t="s">
        <v>560</v>
      </c>
      <c r="AK454">
        <v>0.6083871384901417</v>
      </c>
      <c r="AL454">
        <v>1.4275</v>
      </c>
      <c r="AM454">
        <v>836.8</v>
      </c>
    </row>
    <row r="455" spans="1:39" hidden="1" x14ac:dyDescent="0.35">
      <c r="A455" s="2">
        <v>44790</v>
      </c>
      <c r="B455" s="6" t="s">
        <v>18</v>
      </c>
      <c r="C455" s="6" t="s">
        <v>552</v>
      </c>
      <c r="D455" t="s">
        <v>133</v>
      </c>
      <c r="E455" t="s">
        <v>46</v>
      </c>
      <c r="F455">
        <v>11</v>
      </c>
      <c r="G455" t="s">
        <v>33</v>
      </c>
      <c r="H455" t="s">
        <v>89</v>
      </c>
      <c r="I455" t="str">
        <f t="shared" si="144"/>
        <v>K1HmaD9</v>
      </c>
      <c r="J455" t="s">
        <v>478</v>
      </c>
      <c r="K455" t="s">
        <v>188</v>
      </c>
      <c r="L455" s="1">
        <v>0.65600000000000003</v>
      </c>
      <c r="M455">
        <v>21.46</v>
      </c>
      <c r="N455" s="1">
        <f t="shared" ref="N455:N473" si="149">M455/-10</f>
        <v>-2.1459999999999999</v>
      </c>
      <c r="O455" t="s">
        <v>218</v>
      </c>
      <c r="P455">
        <v>0.71799999999999997</v>
      </c>
      <c r="Q455" s="1">
        <f t="shared" si="137"/>
        <v>-6.1999999999999944E-2</v>
      </c>
      <c r="R455">
        <v>24.32</v>
      </c>
      <c r="S455" s="42">
        <f t="shared" ref="S455:S473" si="150">R455/-10</f>
        <v>-2.4319999999999999</v>
      </c>
      <c r="T455" s="1">
        <f t="shared" ref="T455:T473" si="151">S455-N455</f>
        <v>-0.28600000000000003</v>
      </c>
      <c r="U455">
        <v>75.5</v>
      </c>
      <c r="V455" s="21">
        <f t="shared" si="145"/>
        <v>4474.69625</v>
      </c>
      <c r="W455">
        <f>(P455-L455)/L455</f>
        <v>9.4512195121951137E-2</v>
      </c>
      <c r="X455">
        <f t="shared" si="146"/>
        <v>6.5218755128048366E-6</v>
      </c>
      <c r="Y455">
        <f t="shared" si="147"/>
        <v>2.9183411900114627E-6</v>
      </c>
      <c r="Z455" s="22">
        <f t="shared" si="138"/>
        <v>2.9183411900114629</v>
      </c>
      <c r="AA455" s="22">
        <f t="shared" ref="AA455:AA473" si="152">Z455/ABS(T455)</f>
        <v>10.203990174865254</v>
      </c>
      <c r="AB455" s="22">
        <f>AA455/28.70035</f>
        <v>0.35553539154976349</v>
      </c>
      <c r="AC455">
        <v>32.178800000000003</v>
      </c>
      <c r="AD455" s="34">
        <v>70.599999999999994</v>
      </c>
      <c r="AE455" s="35">
        <v>700</v>
      </c>
      <c r="AF455">
        <f t="shared" si="148"/>
        <v>6.5218755128048365</v>
      </c>
      <c r="AG455">
        <v>7.6209545755722603</v>
      </c>
      <c r="AH455" t="s">
        <v>559</v>
      </c>
      <c r="AI455" t="s">
        <v>561</v>
      </c>
      <c r="AJ455" t="s">
        <v>560</v>
      </c>
      <c r="AK455">
        <v>0.6083871384901417</v>
      </c>
      <c r="AL455">
        <v>1.4275</v>
      </c>
      <c r="AM455">
        <v>836.8</v>
      </c>
    </row>
    <row r="456" spans="1:39" hidden="1" x14ac:dyDescent="0.35">
      <c r="A456" s="2">
        <v>44790</v>
      </c>
      <c r="B456" s="6" t="s">
        <v>18</v>
      </c>
      <c r="C456" s="6" t="s">
        <v>552</v>
      </c>
      <c r="D456" t="s">
        <v>133</v>
      </c>
      <c r="E456" t="s">
        <v>46</v>
      </c>
      <c r="F456">
        <v>6</v>
      </c>
      <c r="G456" t="s">
        <v>33</v>
      </c>
      <c r="H456" t="s">
        <v>54</v>
      </c>
      <c r="I456" t="str">
        <f t="shared" si="144"/>
        <v>K1HmaA6</v>
      </c>
      <c r="J456" t="s">
        <v>477</v>
      </c>
      <c r="K456" t="s">
        <v>216</v>
      </c>
      <c r="L456" s="1">
        <v>0.80300000000000005</v>
      </c>
      <c r="M456">
        <v>22.16</v>
      </c>
      <c r="N456" s="1">
        <f t="shared" si="149"/>
        <v>-2.2160000000000002</v>
      </c>
      <c r="O456" s="6" t="s">
        <v>217</v>
      </c>
      <c r="P456">
        <v>0.83199999999999996</v>
      </c>
      <c r="Q456" s="1">
        <f t="shared" si="137"/>
        <v>-2.8999999999999915E-2</v>
      </c>
      <c r="R456">
        <v>27.34</v>
      </c>
      <c r="S456" s="42">
        <f t="shared" si="150"/>
        <v>-2.734</v>
      </c>
      <c r="T456" s="1">
        <f t="shared" si="151"/>
        <v>-0.51799999999999979</v>
      </c>
      <c r="U456">
        <v>83.9</v>
      </c>
      <c r="V456" s="21">
        <f t="shared" si="145"/>
        <v>5525.7798500000008</v>
      </c>
      <c r="W456">
        <f>(P456-L456)/L456</f>
        <v>3.6114570361145598E-2</v>
      </c>
      <c r="X456">
        <f t="shared" si="146"/>
        <v>1.9955106988016763E-6</v>
      </c>
      <c r="Y456">
        <f t="shared" si="147"/>
        <v>1.1026752809897723E-6</v>
      </c>
      <c r="Z456" s="22">
        <f t="shared" si="138"/>
        <v>1.1026752809897724</v>
      </c>
      <c r="AA456" s="22">
        <f t="shared" si="152"/>
        <v>2.1287167586675153</v>
      </c>
      <c r="AB456" s="22">
        <f>AA456/28.70035</f>
        <v>7.4170411115805746E-2</v>
      </c>
      <c r="AC456">
        <v>32.178800000000003</v>
      </c>
      <c r="AD456" s="34">
        <v>74.8</v>
      </c>
      <c r="AE456" s="35">
        <v>670</v>
      </c>
      <c r="AF456">
        <f t="shared" si="148"/>
        <v>1.9955106988016762</v>
      </c>
      <c r="AG456">
        <v>7.6209545755722603</v>
      </c>
      <c r="AH456" t="s">
        <v>559</v>
      </c>
      <c r="AI456" t="s">
        <v>561</v>
      </c>
      <c r="AJ456" t="s">
        <v>560</v>
      </c>
      <c r="AK456">
        <v>0.6083871384901417</v>
      </c>
      <c r="AL456">
        <v>1.4275</v>
      </c>
      <c r="AM456">
        <v>836.8</v>
      </c>
    </row>
    <row r="457" spans="1:39" hidden="1" x14ac:dyDescent="0.35">
      <c r="A457" s="2">
        <v>44790</v>
      </c>
      <c r="B457" s="6" t="s">
        <v>18</v>
      </c>
      <c r="C457" s="6" t="s">
        <v>552</v>
      </c>
      <c r="D457" t="s">
        <v>123</v>
      </c>
      <c r="E457" t="s">
        <v>21</v>
      </c>
      <c r="F457">
        <v>2</v>
      </c>
      <c r="G457" t="s">
        <v>26</v>
      </c>
      <c r="H457" t="s">
        <v>54</v>
      </c>
      <c r="I457" t="str">
        <f t="shared" si="144"/>
        <v>M1MlaA6</v>
      </c>
      <c r="J457" t="s">
        <v>496</v>
      </c>
      <c r="K457" t="s">
        <v>69</v>
      </c>
      <c r="L457" s="1">
        <v>0.76200000000000001</v>
      </c>
      <c r="M457">
        <v>25.76</v>
      </c>
      <c r="N457" s="1">
        <f t="shared" si="149"/>
        <v>-2.5760000000000001</v>
      </c>
      <c r="O457" t="s">
        <v>129</v>
      </c>
      <c r="P457">
        <v>0.79600000000000004</v>
      </c>
      <c r="Q457" s="1">
        <f t="shared" si="137"/>
        <v>-3.400000000000003E-2</v>
      </c>
      <c r="R457">
        <v>24.12</v>
      </c>
      <c r="S457" s="42">
        <f t="shared" si="150"/>
        <v>-2.4119999999999999</v>
      </c>
      <c r="T457" s="1">
        <f t="shared" si="151"/>
        <v>0.16400000000000015</v>
      </c>
      <c r="U457">
        <v>40.549999999999997</v>
      </c>
      <c r="V457" s="21">
        <f t="shared" si="145"/>
        <v>1290.7774625</v>
      </c>
      <c r="W457">
        <f>(P457-L457)/L457</f>
        <v>4.4619422572178519E-2</v>
      </c>
      <c r="X457">
        <f t="shared" si="146"/>
        <v>2.5888741468353099E-6</v>
      </c>
      <c r="Y457">
        <f t="shared" si="147"/>
        <v>3.3416604019839334E-7</v>
      </c>
      <c r="Z457" s="22">
        <f t="shared" si="138"/>
        <v>0.33416604019839335</v>
      </c>
      <c r="AA457" s="22">
        <f t="shared" si="152"/>
        <v>2.0375978060877626</v>
      </c>
      <c r="AB457" s="22">
        <f>AA457/23.35876</f>
        <v>8.723056386930482E-2</v>
      </c>
      <c r="AC457">
        <v>32.178800000000003</v>
      </c>
      <c r="AD457" s="31">
        <v>40.299999999999997</v>
      </c>
      <c r="AE457" s="32">
        <v>610</v>
      </c>
      <c r="AF457">
        <f t="shared" si="148"/>
        <v>2.5888741468353098</v>
      </c>
      <c r="AG457">
        <v>11.310295975498345</v>
      </c>
      <c r="AH457" t="s">
        <v>559</v>
      </c>
      <c r="AI457" t="s">
        <v>558</v>
      </c>
      <c r="AJ457" t="s">
        <v>560</v>
      </c>
      <c r="AK457">
        <v>0.6083871384901417</v>
      </c>
      <c r="AL457">
        <v>1.4275</v>
      </c>
      <c r="AM457">
        <v>836.8</v>
      </c>
    </row>
    <row r="458" spans="1:39" hidden="1" x14ac:dyDescent="0.35">
      <c r="A458" s="2">
        <v>44790</v>
      </c>
      <c r="B458" s="6" t="s">
        <v>18</v>
      </c>
      <c r="C458" s="6" t="s">
        <v>552</v>
      </c>
      <c r="D458" t="s">
        <v>109</v>
      </c>
      <c r="E458" t="s">
        <v>21</v>
      </c>
      <c r="F458">
        <v>10</v>
      </c>
      <c r="G458" t="s">
        <v>26</v>
      </c>
      <c r="H458" t="s">
        <v>203</v>
      </c>
      <c r="I458" t="str">
        <f t="shared" si="144"/>
        <v>L3MlaI3</v>
      </c>
      <c r="J458" t="s">
        <v>495</v>
      </c>
      <c r="K458" t="s">
        <v>215</v>
      </c>
      <c r="L458" s="1">
        <v>0.90300000000000002</v>
      </c>
      <c r="M458">
        <v>23.55</v>
      </c>
      <c r="N458" s="1">
        <f t="shared" si="149"/>
        <v>-2.355</v>
      </c>
      <c r="O458" s="6" t="s">
        <v>160</v>
      </c>
      <c r="P458">
        <v>0.94499999999999995</v>
      </c>
      <c r="Q458" s="1">
        <f t="shared" si="137"/>
        <v>-4.1999999999999926E-2</v>
      </c>
      <c r="R458">
        <v>27.45</v>
      </c>
      <c r="S458" s="42">
        <f t="shared" si="150"/>
        <v>-2.7450000000000001</v>
      </c>
      <c r="T458" s="1">
        <f t="shared" si="151"/>
        <v>-0.39000000000000012</v>
      </c>
      <c r="U458">
        <v>35.799999999999997</v>
      </c>
      <c r="V458" s="21">
        <f t="shared" si="145"/>
        <v>1006.0873999999999</v>
      </c>
      <c r="W458">
        <f>(P458-L458)/L458</f>
        <v>4.651162790697666E-2</v>
      </c>
      <c r="X458">
        <f t="shared" si="146"/>
        <v>2.7246782015349072E-6</v>
      </c>
      <c r="Y458">
        <f t="shared" si="147"/>
        <v>2.7412644076189304E-7</v>
      </c>
      <c r="Z458" s="22">
        <f t="shared" si="138"/>
        <v>0.27412644076189302</v>
      </c>
      <c r="AA458" s="22">
        <f t="shared" si="152"/>
        <v>0.70288830964587934</v>
      </c>
      <c r="AB458" s="22">
        <f>AA458/23.35876</f>
        <v>3.0090994112952886E-2</v>
      </c>
      <c r="AC458">
        <v>32.178800000000003</v>
      </c>
      <c r="AD458" s="31">
        <v>31</v>
      </c>
      <c r="AE458" s="32">
        <v>452</v>
      </c>
      <c r="AF458">
        <f t="shared" si="148"/>
        <v>2.7246782015349074</v>
      </c>
      <c r="AG458">
        <v>15.49463920787486</v>
      </c>
      <c r="AH458" t="s">
        <v>559</v>
      </c>
      <c r="AI458" t="s">
        <v>558</v>
      </c>
      <c r="AJ458" t="s">
        <v>560</v>
      </c>
      <c r="AK458">
        <v>0.6083871384901417</v>
      </c>
      <c r="AL458">
        <v>1.4275</v>
      </c>
      <c r="AM458">
        <v>836.8</v>
      </c>
    </row>
    <row r="459" spans="1:39" hidden="1" x14ac:dyDescent="0.35">
      <c r="A459" s="2">
        <v>44790</v>
      </c>
      <c r="B459" s="6" t="s">
        <v>18</v>
      </c>
      <c r="C459" s="6" t="s">
        <v>552</v>
      </c>
      <c r="D459" t="s">
        <v>133</v>
      </c>
      <c r="E459" t="s">
        <v>46</v>
      </c>
      <c r="F459">
        <v>8</v>
      </c>
      <c r="G459" t="s">
        <v>41</v>
      </c>
      <c r="H459" t="s">
        <v>136</v>
      </c>
      <c r="I459" t="str">
        <f t="shared" si="144"/>
        <v>K1MluD7</v>
      </c>
      <c r="J459" t="s">
        <v>480</v>
      </c>
      <c r="K459" t="s">
        <v>216</v>
      </c>
      <c r="L459" s="1">
        <v>1.046</v>
      </c>
      <c r="M459">
        <v>13.67</v>
      </c>
      <c r="N459" s="1">
        <f t="shared" si="149"/>
        <v>-1.367</v>
      </c>
      <c r="O459" s="6" t="s">
        <v>217</v>
      </c>
      <c r="P459">
        <v>0.86899999999999999</v>
      </c>
      <c r="Q459" s="1">
        <f t="shared" si="137"/>
        <v>0.17700000000000005</v>
      </c>
      <c r="R459">
        <v>21.54</v>
      </c>
      <c r="S459" s="42">
        <f t="shared" si="150"/>
        <v>-2.1539999999999999</v>
      </c>
      <c r="T459" s="1">
        <f t="shared" si="151"/>
        <v>-0.78699999999999992</v>
      </c>
      <c r="U459">
        <v>131.5</v>
      </c>
      <c r="V459" s="21">
        <f t="shared" si="145"/>
        <v>13574.41625</v>
      </c>
      <c r="W459">
        <f t="shared" ref="W459:W473" si="153">(L459-P459)/P459</f>
        <v>0.20368239355581133</v>
      </c>
      <c r="X459">
        <f t="shared" si="146"/>
        <v>1.6782965718780025E-5</v>
      </c>
      <c r="Y459">
        <f t="shared" si="147"/>
        <v>2.2781896257620052E-5</v>
      </c>
      <c r="Z459" s="22">
        <f t="shared" si="138"/>
        <v>22.781896257620051</v>
      </c>
      <c r="AA459" s="22">
        <f t="shared" si="152"/>
        <v>28.947771610698926</v>
      </c>
      <c r="AB459" s="22">
        <f>AA459/184.3081</f>
        <v>0.15706185246714022</v>
      </c>
      <c r="AC459">
        <v>32.178800000000003</v>
      </c>
      <c r="AD459" s="34">
        <v>136.30000000000001</v>
      </c>
      <c r="AE459" s="35">
        <v>832</v>
      </c>
      <c r="AF459">
        <f t="shared" si="148"/>
        <v>16.782965718780027</v>
      </c>
      <c r="AG459">
        <v>7.6209545755722603</v>
      </c>
      <c r="AH459" t="s">
        <v>559</v>
      </c>
      <c r="AI459" t="s">
        <v>558</v>
      </c>
      <c r="AJ459" t="s">
        <v>562</v>
      </c>
      <c r="AK459">
        <v>0.6083871384901417</v>
      </c>
      <c r="AL459">
        <v>1.4275</v>
      </c>
      <c r="AM459">
        <v>836.8</v>
      </c>
    </row>
    <row r="460" spans="1:39" hidden="1" x14ac:dyDescent="0.35">
      <c r="A460" s="2">
        <v>44790</v>
      </c>
      <c r="B460" s="6" t="s">
        <v>18</v>
      </c>
      <c r="C460" s="6" t="s">
        <v>552</v>
      </c>
      <c r="D460" t="s">
        <v>109</v>
      </c>
      <c r="E460" t="s">
        <v>21</v>
      </c>
      <c r="F460">
        <v>16</v>
      </c>
      <c r="G460" t="s">
        <v>41</v>
      </c>
      <c r="H460" t="s">
        <v>116</v>
      </c>
      <c r="I460" t="str">
        <f t="shared" si="144"/>
        <v>L3MluG10</v>
      </c>
      <c r="J460" t="s">
        <v>449</v>
      </c>
      <c r="K460" t="s">
        <v>215</v>
      </c>
      <c r="L460" s="1">
        <v>0.80700000000000005</v>
      </c>
      <c r="M460">
        <v>6.78</v>
      </c>
      <c r="N460" s="1">
        <f t="shared" si="149"/>
        <v>-0.67800000000000005</v>
      </c>
      <c r="O460" s="6" t="s">
        <v>160</v>
      </c>
      <c r="P460">
        <v>0.59299999999999997</v>
      </c>
      <c r="Q460" s="1">
        <f t="shared" si="137"/>
        <v>0.21400000000000008</v>
      </c>
      <c r="R460">
        <v>10.64</v>
      </c>
      <c r="S460" s="42">
        <f t="shared" si="150"/>
        <v>-1.0640000000000001</v>
      </c>
      <c r="T460" s="1">
        <f t="shared" si="151"/>
        <v>-0.38600000000000001</v>
      </c>
      <c r="U460">
        <v>82.3</v>
      </c>
      <c r="V460" s="21">
        <f t="shared" si="145"/>
        <v>5317.0326500000001</v>
      </c>
      <c r="W460">
        <f t="shared" si="153"/>
        <v>0.36087689713322108</v>
      </c>
      <c r="X460">
        <f t="shared" si="146"/>
        <v>3.393563568592685E-5</v>
      </c>
      <c r="Y460">
        <f t="shared" si="147"/>
        <v>1.804368829405782E-5</v>
      </c>
      <c r="Z460" s="22">
        <f t="shared" si="138"/>
        <v>18.043688294057819</v>
      </c>
      <c r="AA460" s="22">
        <f t="shared" si="152"/>
        <v>46.745306461289687</v>
      </c>
      <c r="AB460" s="22">
        <f>AA460/81.6371</f>
        <v>0.57259881183052419</v>
      </c>
      <c r="AC460">
        <v>32.178800000000003</v>
      </c>
      <c r="AD460" s="31">
        <v>77.3</v>
      </c>
      <c r="AE460" s="32">
        <v>705</v>
      </c>
      <c r="AF460">
        <f t="shared" si="148"/>
        <v>33.935635685926847</v>
      </c>
      <c r="AG460">
        <v>15.49463920787486</v>
      </c>
      <c r="AH460" t="s">
        <v>559</v>
      </c>
      <c r="AI460" t="s">
        <v>558</v>
      </c>
      <c r="AJ460" t="s">
        <v>562</v>
      </c>
      <c r="AK460">
        <v>0.6083871384901417</v>
      </c>
      <c r="AL460">
        <v>1.4275</v>
      </c>
      <c r="AM460">
        <v>836.8</v>
      </c>
    </row>
    <row r="461" spans="1:39" hidden="1" x14ac:dyDescent="0.35">
      <c r="A461" s="2">
        <v>44790</v>
      </c>
      <c r="B461" s="6" t="s">
        <v>18</v>
      </c>
      <c r="C461" s="6" t="s">
        <v>552</v>
      </c>
      <c r="D461" t="s">
        <v>133</v>
      </c>
      <c r="E461" t="s">
        <v>46</v>
      </c>
      <c r="F461">
        <v>12</v>
      </c>
      <c r="G461" t="s">
        <v>29</v>
      </c>
      <c r="H461" t="s">
        <v>52</v>
      </c>
      <c r="I461" t="str">
        <f t="shared" si="144"/>
        <v>K1PafF9</v>
      </c>
      <c r="J461" t="s">
        <v>481</v>
      </c>
      <c r="K461" t="s">
        <v>188</v>
      </c>
      <c r="L461" s="1">
        <v>0.66700000000000004</v>
      </c>
      <c r="M461">
        <v>23.56</v>
      </c>
      <c r="N461" s="1">
        <f t="shared" si="149"/>
        <v>-2.3559999999999999</v>
      </c>
      <c r="O461" t="s">
        <v>218</v>
      </c>
      <c r="P461">
        <v>0.52400000000000002</v>
      </c>
      <c r="Q461" s="1">
        <f t="shared" si="137"/>
        <v>0.14300000000000002</v>
      </c>
      <c r="R461">
        <v>34.43</v>
      </c>
      <c r="S461" s="42">
        <f t="shared" si="150"/>
        <v>-3.4430000000000001</v>
      </c>
      <c r="T461" s="1">
        <f t="shared" si="151"/>
        <v>-1.0870000000000002</v>
      </c>
      <c r="U461">
        <v>93.95</v>
      </c>
      <c r="V461" s="21">
        <f t="shared" si="145"/>
        <v>6928.8829625000008</v>
      </c>
      <c r="W461">
        <f t="shared" si="153"/>
        <v>0.27290076335877866</v>
      </c>
      <c r="X461">
        <f t="shared" si="146"/>
        <v>2.4058514557775497E-5</v>
      </c>
      <c r="Y461">
        <f t="shared" si="147"/>
        <v>1.6669863162242886E-5</v>
      </c>
      <c r="Z461" s="22">
        <f t="shared" si="138"/>
        <v>16.669863162242887</v>
      </c>
      <c r="AA461" s="22">
        <f t="shared" si="152"/>
        <v>15.33566068283614</v>
      </c>
      <c r="AB461" s="22">
        <f>AA461/44.9496</f>
        <v>0.3411745751427408</v>
      </c>
      <c r="AC461">
        <v>32.178800000000003</v>
      </c>
      <c r="AD461" s="34">
        <v>79.7</v>
      </c>
      <c r="AE461" s="35">
        <v>858</v>
      </c>
      <c r="AF461">
        <f t="shared" si="148"/>
        <v>24.058514557775496</v>
      </c>
      <c r="AG461">
        <v>7.6209545755722603</v>
      </c>
      <c r="AH461" t="s">
        <v>557</v>
      </c>
      <c r="AI461" t="s">
        <v>558</v>
      </c>
      <c r="AJ461" t="s">
        <v>562</v>
      </c>
      <c r="AK461">
        <v>0.6083871384901417</v>
      </c>
      <c r="AL461">
        <v>1.4275</v>
      </c>
      <c r="AM461">
        <v>836.8</v>
      </c>
    </row>
    <row r="462" spans="1:39" hidden="1" x14ac:dyDescent="0.35">
      <c r="A462" s="2">
        <v>44790</v>
      </c>
      <c r="B462" s="6" t="s">
        <v>18</v>
      </c>
      <c r="C462" s="6" t="s">
        <v>552</v>
      </c>
      <c r="D462" t="s">
        <v>109</v>
      </c>
      <c r="E462" t="s">
        <v>21</v>
      </c>
      <c r="F462">
        <v>14</v>
      </c>
      <c r="G462" t="s">
        <v>29</v>
      </c>
      <c r="H462" t="s">
        <v>66</v>
      </c>
      <c r="I462" t="str">
        <f t="shared" si="144"/>
        <v>L3PafI10</v>
      </c>
      <c r="J462" t="s">
        <v>450</v>
      </c>
      <c r="K462" t="s">
        <v>215</v>
      </c>
      <c r="L462" s="1">
        <v>0.74299999999999999</v>
      </c>
      <c r="M462">
        <v>21.15</v>
      </c>
      <c r="N462" s="1">
        <f t="shared" si="149"/>
        <v>-2.1149999999999998</v>
      </c>
      <c r="O462" s="6" t="s">
        <v>160</v>
      </c>
      <c r="P462">
        <v>0.55400000000000005</v>
      </c>
      <c r="Q462" s="1">
        <f t="shared" si="137"/>
        <v>0.18899999999999995</v>
      </c>
      <c r="R462">
        <v>32.869999999999997</v>
      </c>
      <c r="S462" s="42">
        <f t="shared" si="150"/>
        <v>-3.2869999999999999</v>
      </c>
      <c r="T462" s="1">
        <f t="shared" si="151"/>
        <v>-1.1720000000000002</v>
      </c>
      <c r="U462">
        <v>90.85</v>
      </c>
      <c r="V462" s="21">
        <f t="shared" si="145"/>
        <v>6479.1721625</v>
      </c>
      <c r="W462">
        <f t="shared" si="153"/>
        <v>0.34115523465703956</v>
      </c>
      <c r="X462">
        <f t="shared" si="146"/>
        <v>3.1667291656668502E-5</v>
      </c>
      <c r="Y462">
        <f t="shared" si="147"/>
        <v>2.0517783456365508E-5</v>
      </c>
      <c r="Z462" s="22">
        <f t="shared" si="138"/>
        <v>20.517783456365507</v>
      </c>
      <c r="AA462" s="22">
        <f t="shared" si="152"/>
        <v>17.506641174373296</v>
      </c>
      <c r="AB462" s="22">
        <f>AA462/49.9446</f>
        <v>0.35052120097814971</v>
      </c>
      <c r="AC462">
        <v>32.178800000000003</v>
      </c>
      <c r="AD462" s="31">
        <v>85.7</v>
      </c>
      <c r="AE462" s="32">
        <v>734</v>
      </c>
      <c r="AF462">
        <f t="shared" si="148"/>
        <v>31.667291656668503</v>
      </c>
      <c r="AG462">
        <v>15.49463920787486</v>
      </c>
      <c r="AH462" t="s">
        <v>557</v>
      </c>
      <c r="AI462" t="s">
        <v>558</v>
      </c>
      <c r="AJ462" t="s">
        <v>562</v>
      </c>
      <c r="AK462">
        <v>0.6083871384901417</v>
      </c>
      <c r="AL462">
        <v>1.4275</v>
      </c>
      <c r="AM462">
        <v>836.8</v>
      </c>
    </row>
    <row r="463" spans="1:39" hidden="1" x14ac:dyDescent="0.35">
      <c r="A463" s="2">
        <v>44790</v>
      </c>
      <c r="B463" s="6" t="s">
        <v>18</v>
      </c>
      <c r="C463" s="6" t="s">
        <v>552</v>
      </c>
      <c r="D463" t="s">
        <v>123</v>
      </c>
      <c r="E463" t="s">
        <v>21</v>
      </c>
      <c r="F463">
        <v>5</v>
      </c>
      <c r="G463" t="s">
        <v>29</v>
      </c>
      <c r="H463" t="s">
        <v>124</v>
      </c>
      <c r="I463" t="str">
        <f t="shared" si="144"/>
        <v>M1PafJ5</v>
      </c>
      <c r="J463" t="s">
        <v>465</v>
      </c>
      <c r="K463" t="s">
        <v>69</v>
      </c>
      <c r="L463" s="1">
        <v>0.79600000000000004</v>
      </c>
      <c r="M463">
        <v>22.65</v>
      </c>
      <c r="N463" s="1">
        <f t="shared" si="149"/>
        <v>-2.2649999999999997</v>
      </c>
      <c r="O463" t="s">
        <v>129</v>
      </c>
      <c r="P463">
        <v>0.60499999999999998</v>
      </c>
      <c r="Q463" s="1">
        <f t="shared" si="137"/>
        <v>0.19100000000000006</v>
      </c>
      <c r="R463">
        <v>34.24</v>
      </c>
      <c r="S463" s="42">
        <f t="shared" si="150"/>
        <v>-3.4240000000000004</v>
      </c>
      <c r="T463" s="1">
        <f t="shared" si="151"/>
        <v>-1.1590000000000007</v>
      </c>
      <c r="U463">
        <v>69.05</v>
      </c>
      <c r="V463" s="21">
        <f t="shared" si="145"/>
        <v>3742.8034624999996</v>
      </c>
      <c r="W463">
        <f t="shared" si="153"/>
        <v>0.3157024793388431</v>
      </c>
      <c r="X463">
        <f t="shared" si="146"/>
        <v>2.8784465555973341E-5</v>
      </c>
      <c r="Y463">
        <f t="shared" si="147"/>
        <v>1.0773459734910898E-5</v>
      </c>
      <c r="Z463" s="22">
        <f t="shared" si="138"/>
        <v>10.773459734910899</v>
      </c>
      <c r="AA463" s="22">
        <f t="shared" si="152"/>
        <v>9.2954786323648779</v>
      </c>
      <c r="AB463" s="22">
        <f>AA463/49.9446</f>
        <v>0.18611578894144468</v>
      </c>
      <c r="AC463">
        <v>32.178800000000003</v>
      </c>
      <c r="AD463" s="31">
        <v>55.9</v>
      </c>
      <c r="AE463" s="32">
        <v>590</v>
      </c>
      <c r="AF463">
        <f t="shared" si="148"/>
        <v>28.784465555973341</v>
      </c>
      <c r="AG463">
        <v>11.310295975498345</v>
      </c>
      <c r="AH463" t="s">
        <v>557</v>
      </c>
      <c r="AI463" t="s">
        <v>558</v>
      </c>
      <c r="AJ463" t="s">
        <v>562</v>
      </c>
      <c r="AK463">
        <v>0.6083871384901417</v>
      </c>
      <c r="AL463">
        <v>1.4275</v>
      </c>
      <c r="AM463">
        <v>836.8</v>
      </c>
    </row>
    <row r="464" spans="1:39" hidden="1" x14ac:dyDescent="0.35">
      <c r="A464" s="2">
        <v>44790</v>
      </c>
      <c r="B464" s="6" t="s">
        <v>18</v>
      </c>
      <c r="C464" s="6" t="s">
        <v>552</v>
      </c>
      <c r="D464" t="s">
        <v>133</v>
      </c>
      <c r="E464" t="s">
        <v>46</v>
      </c>
      <c r="F464">
        <v>10</v>
      </c>
      <c r="G464" t="s">
        <v>37</v>
      </c>
      <c r="H464" t="s">
        <v>98</v>
      </c>
      <c r="I464" t="str">
        <f t="shared" si="144"/>
        <v>K1PfaI6</v>
      </c>
      <c r="J464" t="s">
        <v>482</v>
      </c>
      <c r="K464" t="s">
        <v>188</v>
      </c>
      <c r="L464" s="1">
        <v>0.76700000000000002</v>
      </c>
      <c r="M464">
        <v>14.12</v>
      </c>
      <c r="N464" s="1">
        <f t="shared" si="149"/>
        <v>-1.4119999999999999</v>
      </c>
      <c r="O464" t="s">
        <v>218</v>
      </c>
      <c r="P464">
        <v>0.74199999999999999</v>
      </c>
      <c r="Q464" s="1">
        <f t="shared" si="137"/>
        <v>2.5000000000000022E-2</v>
      </c>
      <c r="R464">
        <v>27.54</v>
      </c>
      <c r="S464" s="42">
        <f t="shared" si="150"/>
        <v>-2.754</v>
      </c>
      <c r="T464" s="1">
        <f t="shared" si="151"/>
        <v>-1.3420000000000001</v>
      </c>
      <c r="U464">
        <v>57.95</v>
      </c>
      <c r="V464" s="21">
        <f t="shared" si="145"/>
        <v>2636.1889625000003</v>
      </c>
      <c r="W464">
        <f t="shared" si="153"/>
        <v>3.3692722371967687E-2</v>
      </c>
      <c r="X464">
        <f t="shared" si="146"/>
        <v>1.8320777680963829E-6</v>
      </c>
      <c r="Y464">
        <f t="shared" si="147"/>
        <v>4.8297031906973197E-7</v>
      </c>
      <c r="Z464" s="22">
        <f t="shared" si="138"/>
        <v>0.48297031906973198</v>
      </c>
      <c r="AA464" s="22">
        <f t="shared" si="152"/>
        <v>0.35988846428445004</v>
      </c>
      <c r="AB464" s="22">
        <f>AA464/50.10316</f>
        <v>7.1829494244365034E-3</v>
      </c>
      <c r="AC464">
        <v>32.178800000000003</v>
      </c>
      <c r="AD464" s="34">
        <v>51.9</v>
      </c>
      <c r="AE464" s="35">
        <v>645</v>
      </c>
      <c r="AF464">
        <f t="shared" si="148"/>
        <v>1.8320777680963829</v>
      </c>
      <c r="AG464">
        <v>7.6209545755722603</v>
      </c>
      <c r="AH464" t="s">
        <v>557</v>
      </c>
      <c r="AI464" t="s">
        <v>558</v>
      </c>
      <c r="AJ464" t="s">
        <v>562</v>
      </c>
      <c r="AK464">
        <v>0.6083871384901417</v>
      </c>
      <c r="AL464">
        <v>1.4275</v>
      </c>
      <c r="AM464">
        <v>836.8</v>
      </c>
    </row>
    <row r="465" spans="1:39" hidden="1" x14ac:dyDescent="0.35">
      <c r="A465" s="2">
        <v>44790</v>
      </c>
      <c r="B465" s="6" t="s">
        <v>18</v>
      </c>
      <c r="C465" s="6" t="s">
        <v>552</v>
      </c>
      <c r="D465" t="s">
        <v>123</v>
      </c>
      <c r="E465" t="s">
        <v>21</v>
      </c>
      <c r="F465">
        <v>4</v>
      </c>
      <c r="G465" t="s">
        <v>37</v>
      </c>
      <c r="H465" t="s">
        <v>132</v>
      </c>
      <c r="I465" t="str">
        <f t="shared" si="144"/>
        <v>M1PfaD5</v>
      </c>
      <c r="J465" t="s">
        <v>466</v>
      </c>
      <c r="K465" t="s">
        <v>69</v>
      </c>
      <c r="L465" s="1">
        <v>0.91100000000000003</v>
      </c>
      <c r="M465">
        <v>11.45</v>
      </c>
      <c r="N465" s="1">
        <f t="shared" si="149"/>
        <v>-1.145</v>
      </c>
      <c r="O465" t="s">
        <v>129</v>
      </c>
      <c r="P465">
        <v>0.74199999999999999</v>
      </c>
      <c r="Q465" s="1">
        <f t="shared" si="137"/>
        <v>0.16900000000000004</v>
      </c>
      <c r="R465">
        <v>19.12</v>
      </c>
      <c r="S465" s="42">
        <f t="shared" si="150"/>
        <v>-1.9120000000000001</v>
      </c>
      <c r="T465" s="1">
        <f t="shared" si="151"/>
        <v>-0.76700000000000013</v>
      </c>
      <c r="U465">
        <v>67.400000000000006</v>
      </c>
      <c r="V465" s="21">
        <f t="shared" si="145"/>
        <v>3566.066600000001</v>
      </c>
      <c r="W465">
        <f t="shared" si="153"/>
        <v>0.2277628032345014</v>
      </c>
      <c r="X465">
        <f t="shared" si="146"/>
        <v>1.925787162707545E-5</v>
      </c>
      <c r="Y465">
        <f t="shared" si="147"/>
        <v>6.867485279640143E-6</v>
      </c>
      <c r="Z465" s="22">
        <f t="shared" si="138"/>
        <v>6.8674852796401433</v>
      </c>
      <c r="AA465" s="22">
        <f t="shared" si="152"/>
        <v>8.953696583624696</v>
      </c>
      <c r="AB465" s="22">
        <f>AA465/54.593359</f>
        <v>0.16400706510153912</v>
      </c>
      <c r="AC465">
        <v>32.178800000000003</v>
      </c>
      <c r="AD465" s="31">
        <v>57</v>
      </c>
      <c r="AE465" s="32">
        <v>720</v>
      </c>
      <c r="AF465">
        <f t="shared" si="148"/>
        <v>19.257871627075449</v>
      </c>
      <c r="AG465">
        <v>11.310295975498345</v>
      </c>
      <c r="AH465" t="s">
        <v>557</v>
      </c>
      <c r="AI465" t="s">
        <v>558</v>
      </c>
      <c r="AJ465" t="s">
        <v>562</v>
      </c>
      <c r="AK465">
        <v>0.6083871384901417</v>
      </c>
      <c r="AL465">
        <v>1.4275</v>
      </c>
      <c r="AM465">
        <v>836.8</v>
      </c>
    </row>
    <row r="466" spans="1:39" hidden="1" x14ac:dyDescent="0.35">
      <c r="A466" s="2">
        <v>44790</v>
      </c>
      <c r="B466" s="6" t="s">
        <v>18</v>
      </c>
      <c r="C466" s="6" t="s">
        <v>552</v>
      </c>
      <c r="D466" t="s">
        <v>133</v>
      </c>
      <c r="E466" t="s">
        <v>46</v>
      </c>
      <c r="F466">
        <v>1</v>
      </c>
      <c r="G466" t="s">
        <v>25</v>
      </c>
      <c r="H466" t="s">
        <v>83</v>
      </c>
      <c r="I466" t="str">
        <f t="shared" si="144"/>
        <v>K1SguH8</v>
      </c>
      <c r="J466" t="s">
        <v>485</v>
      </c>
      <c r="K466" t="s">
        <v>216</v>
      </c>
      <c r="L466" s="1">
        <v>0.83399999999999996</v>
      </c>
      <c r="M466">
        <v>18.43</v>
      </c>
      <c r="N466" s="1">
        <f t="shared" si="149"/>
        <v>-1.843</v>
      </c>
      <c r="O466" s="6" t="s">
        <v>217</v>
      </c>
      <c r="P466">
        <v>0.71199999999999997</v>
      </c>
      <c r="Q466" s="1">
        <f t="shared" si="137"/>
        <v>0.122</v>
      </c>
      <c r="R466">
        <v>24.34</v>
      </c>
      <c r="S466" s="42">
        <f t="shared" si="150"/>
        <v>-2.4340000000000002</v>
      </c>
      <c r="T466" s="1">
        <f t="shared" si="151"/>
        <v>-0.59100000000000019</v>
      </c>
      <c r="U466">
        <v>28.45</v>
      </c>
      <c r="V466" s="21">
        <f t="shared" si="145"/>
        <v>635.38096250000001</v>
      </c>
      <c r="W466">
        <f t="shared" si="153"/>
        <v>0.17134831460674158</v>
      </c>
      <c r="X466">
        <f t="shared" si="146"/>
        <v>1.3566038360715705E-5</v>
      </c>
      <c r="Y466">
        <f t="shared" si="147"/>
        <v>8.6196025109434664E-7</v>
      </c>
      <c r="Z466" s="22">
        <f t="shared" si="138"/>
        <v>0.8619602510943466</v>
      </c>
      <c r="AA466" s="22">
        <f t="shared" si="152"/>
        <v>1.4584775822239362</v>
      </c>
      <c r="AB466" s="22">
        <f>AA466/AA465</f>
        <v>0.16289111079454352</v>
      </c>
      <c r="AC466">
        <v>32.178800000000003</v>
      </c>
      <c r="AD466" s="37">
        <v>24.6</v>
      </c>
      <c r="AE466" s="39">
        <v>490</v>
      </c>
      <c r="AF466">
        <f t="shared" si="148"/>
        <v>13.566038360715705</v>
      </c>
      <c r="AG466">
        <v>7.6209545755722603</v>
      </c>
      <c r="AH466" t="s">
        <v>557</v>
      </c>
      <c r="AI466" t="s">
        <v>558</v>
      </c>
      <c r="AJ466" t="s">
        <v>562</v>
      </c>
      <c r="AK466">
        <v>0.6083871384901417</v>
      </c>
      <c r="AL466">
        <v>1.4275</v>
      </c>
      <c r="AM466">
        <v>836.8</v>
      </c>
    </row>
    <row r="467" spans="1:39" hidden="1" x14ac:dyDescent="0.35">
      <c r="A467" s="2">
        <v>44790</v>
      </c>
      <c r="B467" s="6" t="s">
        <v>18</v>
      </c>
      <c r="C467" s="6" t="s">
        <v>552</v>
      </c>
      <c r="D467" t="s">
        <v>133</v>
      </c>
      <c r="E467" t="s">
        <v>46</v>
      </c>
      <c r="F467">
        <v>4</v>
      </c>
      <c r="G467" t="s">
        <v>25</v>
      </c>
      <c r="H467" t="s">
        <v>116</v>
      </c>
      <c r="I467" t="str">
        <f t="shared" si="144"/>
        <v>K1SguG10</v>
      </c>
      <c r="J467" t="s">
        <v>484</v>
      </c>
      <c r="K467" t="s">
        <v>216</v>
      </c>
      <c r="L467" s="1">
        <v>0.79</v>
      </c>
      <c r="M467">
        <v>21.22</v>
      </c>
      <c r="N467" s="1">
        <f t="shared" si="149"/>
        <v>-2.1219999999999999</v>
      </c>
      <c r="O467" s="6" t="s">
        <v>217</v>
      </c>
      <c r="P467">
        <v>0.78700000000000003</v>
      </c>
      <c r="Q467" s="1">
        <f t="shared" si="137"/>
        <v>3.0000000000000027E-3</v>
      </c>
      <c r="R467">
        <v>24.53</v>
      </c>
      <c r="S467" s="42">
        <f t="shared" si="150"/>
        <v>-2.4530000000000003</v>
      </c>
      <c r="T467" s="1">
        <f t="shared" si="151"/>
        <v>-0.33100000000000041</v>
      </c>
      <c r="U467">
        <v>34.14</v>
      </c>
      <c r="V467" s="21">
        <f t="shared" si="145"/>
        <v>914.94858600000009</v>
      </c>
      <c r="W467">
        <f t="shared" si="153"/>
        <v>3.8119440914866614E-3</v>
      </c>
      <c r="X467">
        <f t="shared" si="146"/>
        <v>1.2529632422057211E-7</v>
      </c>
      <c r="Y467">
        <f t="shared" si="147"/>
        <v>1.1463969467661001E-8</v>
      </c>
      <c r="Z467" s="22">
        <f t="shared" si="138"/>
        <v>1.1463969467661001E-2</v>
      </c>
      <c r="AA467" s="22">
        <f t="shared" si="152"/>
        <v>3.4634348844897245E-2</v>
      </c>
      <c r="AB467" s="22">
        <f>AA467/AA466</f>
        <v>2.3746918887903378E-2</v>
      </c>
      <c r="AC467">
        <v>32.178800000000003</v>
      </c>
      <c r="AD467" s="37">
        <v>20</v>
      </c>
      <c r="AE467" s="39">
        <v>384</v>
      </c>
      <c r="AF467">
        <f t="shared" si="148"/>
        <v>0.1252963242205721</v>
      </c>
      <c r="AG467">
        <v>7.6209545755722603</v>
      </c>
      <c r="AH467" t="s">
        <v>557</v>
      </c>
      <c r="AI467" t="s">
        <v>558</v>
      </c>
      <c r="AJ467" t="s">
        <v>562</v>
      </c>
      <c r="AK467">
        <v>0.6083871384901417</v>
      </c>
      <c r="AL467">
        <v>1.4275</v>
      </c>
      <c r="AM467">
        <v>836.8</v>
      </c>
    </row>
    <row r="468" spans="1:39" hidden="1" x14ac:dyDescent="0.35">
      <c r="A468" s="2">
        <v>44791</v>
      </c>
      <c r="B468" s="6" t="s">
        <v>18</v>
      </c>
      <c r="C468" s="6" t="s">
        <v>552</v>
      </c>
      <c r="D468" t="s">
        <v>86</v>
      </c>
      <c r="E468" t="s">
        <v>46</v>
      </c>
      <c r="F468">
        <v>7</v>
      </c>
      <c r="G468" t="s">
        <v>94</v>
      </c>
      <c r="H468" t="s">
        <v>95</v>
      </c>
      <c r="I468" t="str">
        <f t="shared" si="144"/>
        <v>K5AguF10</v>
      </c>
      <c r="J468" t="s">
        <v>394</v>
      </c>
      <c r="K468" t="s">
        <v>219</v>
      </c>
      <c r="L468" s="1">
        <v>0.751</v>
      </c>
      <c r="M468">
        <v>7.15</v>
      </c>
      <c r="N468" s="1">
        <f t="shared" si="149"/>
        <v>-0.71500000000000008</v>
      </c>
      <c r="O468" t="s">
        <v>220</v>
      </c>
      <c r="P468">
        <v>0.72099999999999997</v>
      </c>
      <c r="Q468" s="1">
        <f t="shared" si="137"/>
        <v>3.0000000000000027E-2</v>
      </c>
      <c r="R468">
        <v>21.18</v>
      </c>
      <c r="S468" s="42">
        <f t="shared" si="150"/>
        <v>-2.1179999999999999</v>
      </c>
      <c r="T468" s="1">
        <f t="shared" si="151"/>
        <v>-1.4029999999999998</v>
      </c>
      <c r="U468">
        <v>79.349999999999994</v>
      </c>
      <c r="V468" s="21">
        <f t="shared" si="145"/>
        <v>4942.6916624999994</v>
      </c>
      <c r="W468">
        <f t="shared" si="153"/>
        <v>4.1608876560332908E-2</v>
      </c>
      <c r="X468">
        <f t="shared" si="146"/>
        <v>2.3755540439406038E-6</v>
      </c>
      <c r="Y468">
        <f t="shared" si="147"/>
        <v>1.1741631166803381E-6</v>
      </c>
      <c r="Z468" s="22">
        <f t="shared" si="138"/>
        <v>1.1741631166803381</v>
      </c>
      <c r="AA468" s="22">
        <f t="shared" si="152"/>
        <v>0.83689459492540152</v>
      </c>
      <c r="AB468" s="22">
        <f>AA468/40.683703</f>
        <v>2.0570757655108275E-2</v>
      </c>
      <c r="AC468">
        <v>28.894600000000001</v>
      </c>
      <c r="AD468" s="37">
        <v>63.2</v>
      </c>
      <c r="AE468" s="39">
        <v>602</v>
      </c>
      <c r="AF468">
        <f t="shared" si="148"/>
        <v>2.3755540439406038</v>
      </c>
      <c r="AG468">
        <v>11.459908061879579</v>
      </c>
      <c r="AH468" t="s">
        <v>557</v>
      </c>
      <c r="AI468" t="s">
        <v>561</v>
      </c>
      <c r="AJ468" t="s">
        <v>560</v>
      </c>
      <c r="AK468" s="53">
        <v>0.60858362734628491</v>
      </c>
      <c r="AL468" s="53">
        <v>1.405</v>
      </c>
      <c r="AM468" s="53">
        <v>1061.325</v>
      </c>
    </row>
    <row r="469" spans="1:39" hidden="1" x14ac:dyDescent="0.35">
      <c r="A469" s="2">
        <v>44791</v>
      </c>
      <c r="B469" s="6" t="s">
        <v>18</v>
      </c>
      <c r="C469" s="6" t="s">
        <v>552</v>
      </c>
      <c r="D469" t="s">
        <v>86</v>
      </c>
      <c r="E469" t="s">
        <v>46</v>
      </c>
      <c r="F469">
        <v>4</v>
      </c>
      <c r="G469" t="s">
        <v>94</v>
      </c>
      <c r="H469" t="s">
        <v>82</v>
      </c>
      <c r="I469" t="str">
        <f t="shared" si="144"/>
        <v>K5AguH7</v>
      </c>
      <c r="J469" t="s">
        <v>395</v>
      </c>
      <c r="K469" t="s">
        <v>219</v>
      </c>
      <c r="L469" s="1">
        <v>0.72</v>
      </c>
      <c r="M469">
        <v>5.89</v>
      </c>
      <c r="N469" s="1">
        <f t="shared" si="149"/>
        <v>-0.58899999999999997</v>
      </c>
      <c r="O469" t="s">
        <v>220</v>
      </c>
      <c r="P469">
        <v>0.70799999999999996</v>
      </c>
      <c r="Q469" s="1">
        <f t="shared" si="137"/>
        <v>1.2000000000000011E-2</v>
      </c>
      <c r="R469">
        <v>36.119999999999997</v>
      </c>
      <c r="S469" s="42">
        <f t="shared" si="150"/>
        <v>-3.6119999999999997</v>
      </c>
      <c r="T469" s="1">
        <f t="shared" si="151"/>
        <v>-3.0229999999999997</v>
      </c>
      <c r="U469">
        <v>81</v>
      </c>
      <c r="V469" s="21">
        <f t="shared" si="145"/>
        <v>5150.3850000000002</v>
      </c>
      <c r="W469">
        <f t="shared" si="153"/>
        <v>1.6949152542372899E-2</v>
      </c>
      <c r="X469">
        <f t="shared" si="146"/>
        <v>7.863721696492254E-7</v>
      </c>
      <c r="Y469">
        <f t="shared" si="147"/>
        <v>4.0501194269788262E-7</v>
      </c>
      <c r="Z469" s="22">
        <f t="shared" si="138"/>
        <v>0.4050119426978826</v>
      </c>
      <c r="AA469" s="22">
        <f t="shared" si="152"/>
        <v>0.13397682523912757</v>
      </c>
      <c r="AB469" s="22">
        <f>AA469/40.683703</f>
        <v>3.2931325164557309E-3</v>
      </c>
      <c r="AC469">
        <v>28.894600000000001</v>
      </c>
      <c r="AD469" s="37">
        <v>73.400000000000006</v>
      </c>
      <c r="AE469" s="39">
        <v>670</v>
      </c>
      <c r="AF469">
        <f t="shared" si="148"/>
        <v>0.78637216964922541</v>
      </c>
      <c r="AG469">
        <v>11.459908061879579</v>
      </c>
      <c r="AH469" t="s">
        <v>557</v>
      </c>
      <c r="AI469" t="s">
        <v>561</v>
      </c>
      <c r="AJ469" t="s">
        <v>560</v>
      </c>
      <c r="AK469" s="53">
        <v>0.60858362734628491</v>
      </c>
      <c r="AL469" s="53">
        <v>1.405</v>
      </c>
      <c r="AM469" s="53">
        <v>1061.325</v>
      </c>
    </row>
    <row r="470" spans="1:39" hidden="1" x14ac:dyDescent="0.35">
      <c r="A470" s="2">
        <v>44791</v>
      </c>
      <c r="B470" s="6" t="s">
        <v>18</v>
      </c>
      <c r="C470" s="6" t="s">
        <v>552</v>
      </c>
      <c r="D470" t="s">
        <v>86</v>
      </c>
      <c r="E470" t="s">
        <v>46</v>
      </c>
      <c r="F470">
        <v>6</v>
      </c>
      <c r="G470" t="s">
        <v>39</v>
      </c>
      <c r="H470" t="s">
        <v>91</v>
      </c>
      <c r="I470" t="str">
        <f t="shared" si="144"/>
        <v>K5BbrA3</v>
      </c>
      <c r="J470" t="s">
        <v>396</v>
      </c>
      <c r="K470" t="s">
        <v>219</v>
      </c>
      <c r="L470" s="1">
        <v>0.78800000000000003</v>
      </c>
      <c r="M470">
        <v>9.7200000000000006</v>
      </c>
      <c r="N470" s="1">
        <f t="shared" si="149"/>
        <v>-0.97200000000000009</v>
      </c>
      <c r="O470" t="s">
        <v>220</v>
      </c>
      <c r="P470">
        <v>0.59199999999999997</v>
      </c>
      <c r="Q470" s="1">
        <f t="shared" si="137"/>
        <v>0.19600000000000006</v>
      </c>
      <c r="R470">
        <v>17.64</v>
      </c>
      <c r="S470" s="42">
        <f t="shared" si="150"/>
        <v>-1.764</v>
      </c>
      <c r="T470" s="1">
        <f t="shared" si="151"/>
        <v>-0.79199999999999993</v>
      </c>
      <c r="U470">
        <v>78.25</v>
      </c>
      <c r="V470" s="21">
        <f t="shared" si="145"/>
        <v>4806.6040625000005</v>
      </c>
      <c r="W470">
        <f t="shared" si="153"/>
        <v>0.3310810810810812</v>
      </c>
      <c r="X470">
        <f t="shared" si="146"/>
        <v>3.0520114897817388E-5</v>
      </c>
      <c r="Y470">
        <f t="shared" si="147"/>
        <v>1.4669810825581584E-5</v>
      </c>
      <c r="Z470" s="22">
        <f t="shared" si="138"/>
        <v>14.669810825581584</v>
      </c>
      <c r="AA470" s="22">
        <f t="shared" si="152"/>
        <v>18.522488416138366</v>
      </c>
      <c r="AB470" s="22">
        <f>AA470/81.463512</f>
        <v>0.22737159203421486</v>
      </c>
      <c r="AC470">
        <v>28.894600000000001</v>
      </c>
      <c r="AD470" s="37">
        <v>62.2</v>
      </c>
      <c r="AE470" s="39">
        <v>560</v>
      </c>
      <c r="AF470">
        <f t="shared" si="148"/>
        <v>30.52011489781739</v>
      </c>
      <c r="AG470">
        <v>11.459908061879579</v>
      </c>
      <c r="AH470" t="s">
        <v>559</v>
      </c>
      <c r="AI470" t="s">
        <v>558</v>
      </c>
      <c r="AJ470" t="s">
        <v>560</v>
      </c>
      <c r="AK470" s="53">
        <v>0.60858362734628491</v>
      </c>
      <c r="AL470" s="53">
        <v>1.405</v>
      </c>
      <c r="AM470" s="53">
        <v>1061.325</v>
      </c>
    </row>
    <row r="471" spans="1:39" hidden="1" x14ac:dyDescent="0.35">
      <c r="A471" s="2">
        <v>44791</v>
      </c>
      <c r="B471" s="6" t="s">
        <v>18</v>
      </c>
      <c r="C471" s="6" t="s">
        <v>552</v>
      </c>
      <c r="D471" t="s">
        <v>109</v>
      </c>
      <c r="E471" t="s">
        <v>21</v>
      </c>
      <c r="F471">
        <v>13</v>
      </c>
      <c r="G471" t="s">
        <v>39</v>
      </c>
      <c r="H471" t="s">
        <v>119</v>
      </c>
      <c r="I471" t="str">
        <f t="shared" si="144"/>
        <v>L3BbrI7</v>
      </c>
      <c r="J471" t="s">
        <v>441</v>
      </c>
      <c r="K471" t="s">
        <v>221</v>
      </c>
      <c r="L471" s="1">
        <v>0.747</v>
      </c>
      <c r="M471">
        <v>4.04</v>
      </c>
      <c r="N471" s="1">
        <f t="shared" si="149"/>
        <v>-0.40400000000000003</v>
      </c>
      <c r="O471" t="s">
        <v>88</v>
      </c>
      <c r="P471">
        <v>0.54200000000000004</v>
      </c>
      <c r="Q471" s="1">
        <f t="shared" si="137"/>
        <v>0.20499999999999996</v>
      </c>
      <c r="R471">
        <v>18.16</v>
      </c>
      <c r="S471" s="42">
        <f t="shared" si="150"/>
        <v>-1.8160000000000001</v>
      </c>
      <c r="T471" s="1">
        <f t="shared" si="151"/>
        <v>-1.4119999999999999</v>
      </c>
      <c r="U471">
        <v>85.5</v>
      </c>
      <c r="V471" s="21">
        <f t="shared" si="145"/>
        <v>5738.5462500000003</v>
      </c>
      <c r="W471">
        <f t="shared" si="153"/>
        <v>0.37822878228782275</v>
      </c>
      <c r="X471">
        <f t="shared" si="146"/>
        <v>3.5955293865164106E-5</v>
      </c>
      <c r="Y471">
        <f t="shared" si="147"/>
        <v>2.063311167775855E-5</v>
      </c>
      <c r="Z471" s="22">
        <f t="shared" si="138"/>
        <v>20.633111677758549</v>
      </c>
      <c r="AA471" s="22">
        <f t="shared" si="152"/>
        <v>14.612685324191608</v>
      </c>
      <c r="AB471" s="22">
        <f>AA471/52.530791</f>
        <v>0.27817371575827987</v>
      </c>
      <c r="AC471">
        <v>28.894600000000001</v>
      </c>
      <c r="AD471" s="31">
        <v>93.2</v>
      </c>
      <c r="AE471" s="32">
        <v>740</v>
      </c>
      <c r="AF471">
        <f t="shared" si="148"/>
        <v>35.955293865164109</v>
      </c>
      <c r="AG471">
        <v>15.563004370478136</v>
      </c>
      <c r="AH471" t="s">
        <v>559</v>
      </c>
      <c r="AI471" t="s">
        <v>558</v>
      </c>
      <c r="AJ471" t="s">
        <v>560</v>
      </c>
      <c r="AK471" s="53">
        <v>0.60858362734628491</v>
      </c>
      <c r="AL471" s="53">
        <v>1.405</v>
      </c>
      <c r="AM471" s="53">
        <v>1061.325</v>
      </c>
    </row>
    <row r="472" spans="1:39" hidden="1" x14ac:dyDescent="0.35">
      <c r="A472" s="2">
        <v>44791</v>
      </c>
      <c r="B472" s="6" t="s">
        <v>18</v>
      </c>
      <c r="C472" s="6" t="s">
        <v>552</v>
      </c>
      <c r="D472" t="s">
        <v>86</v>
      </c>
      <c r="E472" t="s">
        <v>46</v>
      </c>
      <c r="F472">
        <v>8</v>
      </c>
      <c r="G472" t="s">
        <v>28</v>
      </c>
      <c r="H472" t="s">
        <v>75</v>
      </c>
      <c r="I472" t="str">
        <f t="shared" si="144"/>
        <v>K5DtoJ7</v>
      </c>
      <c r="J472" t="s">
        <v>399</v>
      </c>
      <c r="K472" t="s">
        <v>219</v>
      </c>
      <c r="L472" s="1">
        <v>1.0009999999999999</v>
      </c>
      <c r="M472">
        <v>11.43</v>
      </c>
      <c r="N472" s="1">
        <f t="shared" si="149"/>
        <v>-1.143</v>
      </c>
      <c r="O472" t="s">
        <v>220</v>
      </c>
      <c r="P472">
        <v>0.89</v>
      </c>
      <c r="Q472" s="1">
        <f t="shared" si="137"/>
        <v>0.11099999999999988</v>
      </c>
      <c r="R472">
        <v>20.36</v>
      </c>
      <c r="S472" s="42">
        <f t="shared" si="150"/>
        <v>-2.036</v>
      </c>
      <c r="T472" s="1">
        <f t="shared" si="151"/>
        <v>-0.89300000000000002</v>
      </c>
      <c r="U472">
        <v>77.900000000000006</v>
      </c>
      <c r="V472" s="21">
        <f t="shared" si="145"/>
        <v>4763.7018500000004</v>
      </c>
      <c r="W472">
        <f t="shared" si="153"/>
        <v>0.12471910112359537</v>
      </c>
      <c r="X472">
        <f t="shared" si="146"/>
        <v>9.1757262884436129E-6</v>
      </c>
      <c r="Y472">
        <f t="shared" si="147"/>
        <v>4.3710424295352476E-6</v>
      </c>
      <c r="Z472" s="22">
        <f t="shared" si="138"/>
        <v>4.3710424295352475</v>
      </c>
      <c r="AA472" s="22">
        <f t="shared" si="152"/>
        <v>4.8947843555825843</v>
      </c>
      <c r="AB472" s="22">
        <f>AA472/117.339</f>
        <v>4.1714897481507293E-2</v>
      </c>
      <c r="AC472">
        <v>28.894600000000001</v>
      </c>
      <c r="AD472" s="37">
        <v>74.8</v>
      </c>
      <c r="AE472" s="39">
        <v>661</v>
      </c>
      <c r="AF472">
        <f t="shared" si="148"/>
        <v>9.175726288443613</v>
      </c>
      <c r="AG472">
        <v>11.459908061879579</v>
      </c>
      <c r="AH472" t="s">
        <v>559</v>
      </c>
      <c r="AI472" t="s">
        <v>561</v>
      </c>
      <c r="AJ472" t="s">
        <v>560</v>
      </c>
      <c r="AK472" s="53">
        <v>0.60858362734628491</v>
      </c>
      <c r="AL472" s="53">
        <v>1.405</v>
      </c>
      <c r="AM472" s="53">
        <v>1061.325</v>
      </c>
    </row>
    <row r="473" spans="1:39" hidden="1" x14ac:dyDescent="0.35">
      <c r="A473" s="2">
        <v>44791</v>
      </c>
      <c r="B473" s="6" t="s">
        <v>18</v>
      </c>
      <c r="C473" s="6" t="s">
        <v>552</v>
      </c>
      <c r="D473" t="s">
        <v>123</v>
      </c>
      <c r="E473" t="s">
        <v>21</v>
      </c>
      <c r="F473">
        <v>3</v>
      </c>
      <c r="G473" t="s">
        <v>22</v>
      </c>
      <c r="H473" t="s">
        <v>130</v>
      </c>
      <c r="I473" t="str">
        <f t="shared" si="144"/>
        <v>M1FsaH4</v>
      </c>
      <c r="J473" t="s">
        <v>460</v>
      </c>
      <c r="K473" t="s">
        <v>222</v>
      </c>
      <c r="L473" s="1">
        <v>0.76500000000000001</v>
      </c>
      <c r="M473">
        <v>5.85</v>
      </c>
      <c r="N473" s="1">
        <f t="shared" si="149"/>
        <v>-0.58499999999999996</v>
      </c>
      <c r="O473" t="s">
        <v>223</v>
      </c>
      <c r="P473">
        <v>0.73899999999999999</v>
      </c>
      <c r="Q473" s="1">
        <f t="shared" si="137"/>
        <v>2.6000000000000023E-2</v>
      </c>
      <c r="R473">
        <v>20.34</v>
      </c>
      <c r="S473" s="42">
        <f t="shared" si="150"/>
        <v>-2.0339999999999998</v>
      </c>
      <c r="T473" s="1">
        <f t="shared" si="151"/>
        <v>-1.4489999999999998</v>
      </c>
      <c r="U473">
        <v>47.6</v>
      </c>
      <c r="V473" s="21">
        <f t="shared" si="145"/>
        <v>1778.6216000000002</v>
      </c>
      <c r="W473">
        <f t="shared" si="153"/>
        <v>3.5182679296346449E-2</v>
      </c>
      <c r="X473">
        <f t="shared" si="146"/>
        <v>1.9323146613623944E-6</v>
      </c>
      <c r="Y473">
        <f t="shared" si="147"/>
        <v>3.4368565946958406E-7</v>
      </c>
      <c r="Z473" s="22">
        <f t="shared" si="138"/>
        <v>0.34368565946958407</v>
      </c>
      <c r="AA473" s="22">
        <f t="shared" si="152"/>
        <v>0.23718817078646245</v>
      </c>
      <c r="AB473" s="22">
        <f>AA473/79.1318</f>
        <v>2.9973812144607156E-3</v>
      </c>
      <c r="AC473">
        <v>28.894600000000001</v>
      </c>
      <c r="AD473" s="31">
        <v>17.7</v>
      </c>
      <c r="AE473" s="32">
        <v>375</v>
      </c>
      <c r="AF473">
        <f t="shared" si="148"/>
        <v>1.9323146613623945</v>
      </c>
      <c r="AG473">
        <v>11.347959829038007</v>
      </c>
      <c r="AH473" t="s">
        <v>557</v>
      </c>
      <c r="AI473" t="s">
        <v>558</v>
      </c>
      <c r="AJ473" t="s">
        <v>562</v>
      </c>
      <c r="AK473" s="53">
        <v>0.60858362734628491</v>
      </c>
      <c r="AL473" s="53">
        <v>1.405</v>
      </c>
      <c r="AM473" s="53">
        <v>1061.325</v>
      </c>
    </row>
    <row r="474" spans="1:39" hidden="1" x14ac:dyDescent="0.35">
      <c r="A474" s="2">
        <v>44791</v>
      </c>
      <c r="B474" s="6" t="s">
        <v>18</v>
      </c>
      <c r="C474" s="6" t="s">
        <v>552</v>
      </c>
      <c r="D474" t="s">
        <v>86</v>
      </c>
      <c r="E474" t="s">
        <v>46</v>
      </c>
      <c r="F474">
        <v>11</v>
      </c>
      <c r="G474" t="s">
        <v>33</v>
      </c>
      <c r="H474" t="s">
        <v>54</v>
      </c>
      <c r="I474" t="str">
        <f t="shared" si="144"/>
        <v>K5HmaA6</v>
      </c>
      <c r="J474" t="s">
        <v>402</v>
      </c>
      <c r="K474" t="s">
        <v>23</v>
      </c>
      <c r="L474" s="1">
        <v>0.76900000000000002</v>
      </c>
      <c r="N474" s="1" t="s">
        <v>103</v>
      </c>
      <c r="O474" t="s">
        <v>224</v>
      </c>
      <c r="P474">
        <v>0.77900000000000003</v>
      </c>
      <c r="Q474" s="1">
        <f t="shared" si="137"/>
        <v>-1.0000000000000009E-2</v>
      </c>
      <c r="S474" s="42" t="s">
        <v>103</v>
      </c>
      <c r="T474" s="1" t="s">
        <v>103</v>
      </c>
      <c r="U474">
        <v>47.95</v>
      </c>
      <c r="V474" s="21">
        <f t="shared" si="145"/>
        <v>1804.8739625000003</v>
      </c>
      <c r="W474">
        <f>(P474-L474)/L474</f>
        <v>1.3003901170351117E-2</v>
      </c>
      <c r="X474">
        <f t="shared" si="146"/>
        <v>5.6750754141705616E-7</v>
      </c>
      <c r="Y474">
        <f t="shared" si="147"/>
        <v>1.0242795850260351E-7</v>
      </c>
      <c r="Z474" s="22">
        <f t="shared" si="138"/>
        <v>0.1024279585026035</v>
      </c>
      <c r="AA474" s="22" t="s">
        <v>50</v>
      </c>
      <c r="AC474">
        <v>28.894600000000001</v>
      </c>
      <c r="AD474" s="37">
        <v>33.4</v>
      </c>
      <c r="AE474" s="39">
        <v>340</v>
      </c>
      <c r="AF474">
        <f t="shared" si="148"/>
        <v>0.56750754141705617</v>
      </c>
      <c r="AG474">
        <v>11.459908061879579</v>
      </c>
      <c r="AH474" t="s">
        <v>559</v>
      </c>
      <c r="AI474" t="s">
        <v>561</v>
      </c>
      <c r="AJ474" t="s">
        <v>560</v>
      </c>
      <c r="AK474" s="53">
        <v>0.60858362734628491</v>
      </c>
      <c r="AL474" s="53">
        <v>1.405</v>
      </c>
      <c r="AM474" s="53">
        <v>1061.325</v>
      </c>
    </row>
    <row r="475" spans="1:39" hidden="1" x14ac:dyDescent="0.35">
      <c r="A475" s="2">
        <v>44791</v>
      </c>
      <c r="B475" s="6" t="s">
        <v>18</v>
      </c>
      <c r="C475" s="6" t="s">
        <v>552</v>
      </c>
      <c r="D475" t="s">
        <v>123</v>
      </c>
      <c r="E475" t="s">
        <v>21</v>
      </c>
      <c r="F475">
        <v>7</v>
      </c>
      <c r="G475" t="s">
        <v>33</v>
      </c>
      <c r="H475" t="s">
        <v>97</v>
      </c>
      <c r="I475" t="str">
        <f t="shared" si="144"/>
        <v>M1HmaJ1</v>
      </c>
      <c r="J475" t="s">
        <v>462</v>
      </c>
      <c r="K475" t="s">
        <v>222</v>
      </c>
      <c r="L475" s="1">
        <v>0.76800000000000002</v>
      </c>
      <c r="M475">
        <v>5.98</v>
      </c>
      <c r="N475" s="1">
        <f t="shared" ref="N475:N506" si="154">M475/-10</f>
        <v>-0.59800000000000009</v>
      </c>
      <c r="O475" t="s">
        <v>223</v>
      </c>
      <c r="P475">
        <v>0.75600000000000001</v>
      </c>
      <c r="Q475" s="1">
        <f t="shared" si="137"/>
        <v>1.2000000000000011E-2</v>
      </c>
      <c r="R475">
        <v>12.23</v>
      </c>
      <c r="S475" s="42">
        <f t="shared" ref="S475:S506" si="155">R475/-10</f>
        <v>-1.2230000000000001</v>
      </c>
      <c r="T475" s="1">
        <f t="shared" ref="T475:T506" si="156">S475-N475</f>
        <v>-0.625</v>
      </c>
      <c r="U475">
        <v>70.599999999999994</v>
      </c>
      <c r="V475" s="21">
        <f t="shared" si="145"/>
        <v>3912.7225999999991</v>
      </c>
      <c r="W475">
        <f t="shared" ref="W475:W486" si="157">(L475-P475)/P475</f>
        <v>1.5873015873015886E-2</v>
      </c>
      <c r="X475">
        <f t="shared" si="146"/>
        <v>7.2536858872517228E-7</v>
      </c>
      <c r="Y475">
        <f t="shared" si="147"/>
        <v>2.8381660704350862E-7</v>
      </c>
      <c r="Z475" s="22">
        <f t="shared" si="138"/>
        <v>0.28381660704350864</v>
      </c>
      <c r="AA475" s="22">
        <f t="shared" ref="AA475:AA506" si="158">Z475/ABS(T475)</f>
        <v>0.45410657126961385</v>
      </c>
      <c r="AB475" s="22">
        <f>AA475/199.418</f>
        <v>2.2771593901734738E-3</v>
      </c>
      <c r="AC475">
        <v>28.894600000000001</v>
      </c>
      <c r="AD475" s="31">
        <v>59.2</v>
      </c>
      <c r="AE475" s="32">
        <v>370</v>
      </c>
      <c r="AF475">
        <f t="shared" si="148"/>
        <v>0.72536858872517229</v>
      </c>
      <c r="AG475">
        <v>11.347959829038007</v>
      </c>
      <c r="AH475" t="s">
        <v>559</v>
      </c>
      <c r="AI475" t="s">
        <v>561</v>
      </c>
      <c r="AJ475" t="s">
        <v>560</v>
      </c>
      <c r="AK475" s="53">
        <v>0.60858362734628491</v>
      </c>
      <c r="AL475" s="53">
        <v>1.405</v>
      </c>
      <c r="AM475" s="53">
        <v>1061.325</v>
      </c>
    </row>
    <row r="476" spans="1:39" hidden="1" x14ac:dyDescent="0.35">
      <c r="A476" s="2">
        <v>44791</v>
      </c>
      <c r="B476" s="6" t="s">
        <v>18</v>
      </c>
      <c r="C476" s="6" t="s">
        <v>552</v>
      </c>
      <c r="D476" t="s">
        <v>109</v>
      </c>
      <c r="E476" t="s">
        <v>21</v>
      </c>
      <c r="F476">
        <v>16</v>
      </c>
      <c r="G476" t="s">
        <v>33</v>
      </c>
      <c r="H476" t="s">
        <v>104</v>
      </c>
      <c r="I476" t="str">
        <f t="shared" si="144"/>
        <v>L3HmaE8</v>
      </c>
      <c r="J476" t="s">
        <v>446</v>
      </c>
      <c r="K476" t="s">
        <v>221</v>
      </c>
      <c r="L476" s="1">
        <v>0.82299999999999995</v>
      </c>
      <c r="M476">
        <v>7.02</v>
      </c>
      <c r="N476" s="1">
        <f t="shared" si="154"/>
        <v>-0.70199999999999996</v>
      </c>
      <c r="O476" t="s">
        <v>88</v>
      </c>
      <c r="P476">
        <v>0.80300000000000005</v>
      </c>
      <c r="Q476" s="1">
        <f t="shared" si="137"/>
        <v>1.9999999999999907E-2</v>
      </c>
      <c r="R476">
        <v>15.08</v>
      </c>
      <c r="S476" s="42">
        <f t="shared" si="155"/>
        <v>-1.508</v>
      </c>
      <c r="T476" s="1">
        <f t="shared" si="156"/>
        <v>-0.80600000000000005</v>
      </c>
      <c r="U476">
        <v>56.95</v>
      </c>
      <c r="V476" s="21">
        <f t="shared" si="145"/>
        <v>2545.9924625000003</v>
      </c>
      <c r="W476">
        <f t="shared" si="157"/>
        <v>2.4906600249065883E-2</v>
      </c>
      <c r="X476">
        <f t="shared" si="146"/>
        <v>1.2630194827079065E-6</v>
      </c>
      <c r="Y476">
        <f t="shared" si="147"/>
        <v>3.2156380829649793E-7</v>
      </c>
      <c r="Z476" s="22">
        <f t="shared" si="138"/>
        <v>0.32156380829649794</v>
      </c>
      <c r="AA476" s="22">
        <f t="shared" si="158"/>
        <v>0.39896254131079145</v>
      </c>
      <c r="AB476" s="22">
        <f>AA476/199.418</f>
        <v>2.0006345531034882E-3</v>
      </c>
      <c r="AC476">
        <v>28.894600000000001</v>
      </c>
      <c r="AD476" s="31">
        <v>49.4</v>
      </c>
      <c r="AE476" s="32">
        <v>546</v>
      </c>
      <c r="AF476">
        <f t="shared" si="148"/>
        <v>1.2630194827079064</v>
      </c>
      <c r="AG476">
        <v>15.563004370478136</v>
      </c>
      <c r="AH476" t="s">
        <v>559</v>
      </c>
      <c r="AI476" t="s">
        <v>561</v>
      </c>
      <c r="AJ476" t="s">
        <v>560</v>
      </c>
      <c r="AK476" s="53">
        <v>0.60858362734628491</v>
      </c>
      <c r="AL476" s="53">
        <v>1.405</v>
      </c>
      <c r="AM476" s="53">
        <v>1061.325</v>
      </c>
    </row>
    <row r="477" spans="1:39" hidden="1" x14ac:dyDescent="0.35">
      <c r="A477" s="2">
        <v>44791</v>
      </c>
      <c r="B477" s="6" t="s">
        <v>18</v>
      </c>
      <c r="C477" s="6" t="s">
        <v>552</v>
      </c>
      <c r="D477" t="s">
        <v>109</v>
      </c>
      <c r="E477" t="s">
        <v>21</v>
      </c>
      <c r="F477">
        <v>14</v>
      </c>
      <c r="G477" t="s">
        <v>33</v>
      </c>
      <c r="H477" t="s">
        <v>114</v>
      </c>
      <c r="I477" t="str">
        <f t="shared" si="144"/>
        <v>L3HmaJ9</v>
      </c>
      <c r="J477" t="s">
        <v>447</v>
      </c>
      <c r="K477" t="s">
        <v>221</v>
      </c>
      <c r="L477" s="1">
        <v>0.92100000000000004</v>
      </c>
      <c r="M477">
        <v>7.12</v>
      </c>
      <c r="N477" s="1">
        <f t="shared" si="154"/>
        <v>-0.71199999999999997</v>
      </c>
      <c r="O477" t="s">
        <v>88</v>
      </c>
      <c r="P477">
        <v>0.90600000000000003</v>
      </c>
      <c r="Q477" s="1">
        <f t="shared" si="137"/>
        <v>1.5000000000000013E-2</v>
      </c>
      <c r="R477">
        <v>13.54</v>
      </c>
      <c r="S477" s="42">
        <f t="shared" si="155"/>
        <v>-1.3539999999999999</v>
      </c>
      <c r="T477" s="1">
        <f t="shared" si="156"/>
        <v>-0.6419999999999999</v>
      </c>
      <c r="U477">
        <v>60.45</v>
      </c>
      <c r="V477" s="21">
        <f t="shared" si="145"/>
        <v>2868.5489625000005</v>
      </c>
      <c r="W477">
        <f t="shared" si="157"/>
        <v>1.6556291390728492E-2</v>
      </c>
      <c r="X477">
        <f t="shared" si="146"/>
        <v>7.639949536018921E-7</v>
      </c>
      <c r="Y477">
        <f t="shared" si="147"/>
        <v>2.1915569315099435E-7</v>
      </c>
      <c r="Z477" s="22">
        <f t="shared" si="138"/>
        <v>0.21915569315099434</v>
      </c>
      <c r="AA477" s="22">
        <f t="shared" si="158"/>
        <v>0.3413640080233557</v>
      </c>
      <c r="AB477" s="22">
        <f>AA477/199.418</f>
        <v>1.7118013821388024E-3</v>
      </c>
      <c r="AC477">
        <v>28.894600000000001</v>
      </c>
      <c r="AD477" s="31">
        <v>45.3</v>
      </c>
      <c r="AE477" s="32">
        <v>410</v>
      </c>
      <c r="AF477">
        <f t="shared" si="148"/>
        <v>0.76399495360189207</v>
      </c>
      <c r="AG477">
        <v>15.563004370478136</v>
      </c>
      <c r="AH477" t="s">
        <v>559</v>
      </c>
      <c r="AI477" t="s">
        <v>561</v>
      </c>
      <c r="AJ477" t="s">
        <v>560</v>
      </c>
      <c r="AK477" s="53">
        <v>0.60858362734628491</v>
      </c>
      <c r="AL477" s="53">
        <v>1.405</v>
      </c>
      <c r="AM477" s="53">
        <v>1061.325</v>
      </c>
    </row>
    <row r="478" spans="1:39" hidden="1" x14ac:dyDescent="0.35">
      <c r="A478" s="2">
        <v>44791</v>
      </c>
      <c r="B478" s="6" t="s">
        <v>18</v>
      </c>
      <c r="C478" s="6" t="s">
        <v>552</v>
      </c>
      <c r="D478" t="s">
        <v>123</v>
      </c>
      <c r="E478" t="s">
        <v>21</v>
      </c>
      <c r="F478">
        <v>2</v>
      </c>
      <c r="G478" t="s">
        <v>26</v>
      </c>
      <c r="H478" t="s">
        <v>92</v>
      </c>
      <c r="I478" t="str">
        <f t="shared" si="144"/>
        <v>M1MlaC6</v>
      </c>
      <c r="J478" t="s">
        <v>463</v>
      </c>
      <c r="K478" t="s">
        <v>222</v>
      </c>
      <c r="L478" s="1">
        <v>0.751</v>
      </c>
      <c r="M478">
        <v>7.76</v>
      </c>
      <c r="N478" s="1">
        <f t="shared" si="154"/>
        <v>-0.77600000000000002</v>
      </c>
      <c r="O478" t="s">
        <v>223</v>
      </c>
      <c r="P478">
        <v>0.74299999999999999</v>
      </c>
      <c r="Q478" s="1">
        <f t="shared" si="137"/>
        <v>8.0000000000000071E-3</v>
      </c>
      <c r="R478">
        <v>11.45</v>
      </c>
      <c r="S478" s="42">
        <f t="shared" si="155"/>
        <v>-1.145</v>
      </c>
      <c r="T478" s="1">
        <f t="shared" si="156"/>
        <v>-0.36899999999999999</v>
      </c>
      <c r="U478">
        <v>39.85</v>
      </c>
      <c r="V478" s="21">
        <f t="shared" si="145"/>
        <v>1246.5976625000001</v>
      </c>
      <c r="W478">
        <f t="shared" si="157"/>
        <v>1.0767160161507413E-2</v>
      </c>
      <c r="X478">
        <f t="shared" si="146"/>
        <v>4.4984562972436526E-7</v>
      </c>
      <c r="Y478">
        <f t="shared" si="147"/>
        <v>5.6077651050023429E-8</v>
      </c>
      <c r="Z478" s="22">
        <f t="shared" si="138"/>
        <v>5.6077651050023429E-2</v>
      </c>
      <c r="AA478" s="22">
        <f t="shared" si="158"/>
        <v>0.15197195406510414</v>
      </c>
      <c r="AB478" s="22">
        <f>AA478/23.35876</f>
        <v>6.5059940709654169E-3</v>
      </c>
      <c r="AC478">
        <v>28.894600000000001</v>
      </c>
      <c r="AD478" s="31">
        <v>37.4</v>
      </c>
      <c r="AE478" s="32">
        <v>677</v>
      </c>
      <c r="AF478">
        <f t="shared" si="148"/>
        <v>0.44984562972436526</v>
      </c>
      <c r="AG478">
        <v>11.347959829038007</v>
      </c>
      <c r="AH478" t="s">
        <v>559</v>
      </c>
      <c r="AI478" t="s">
        <v>558</v>
      </c>
      <c r="AJ478" t="s">
        <v>560</v>
      </c>
      <c r="AK478" s="53">
        <v>0.60858362734628491</v>
      </c>
      <c r="AL478" s="53">
        <v>1.405</v>
      </c>
      <c r="AM478" s="53">
        <v>1061.325</v>
      </c>
    </row>
    <row r="479" spans="1:39" hidden="1" x14ac:dyDescent="0.35">
      <c r="A479" s="2">
        <v>44791</v>
      </c>
      <c r="B479" s="6" t="s">
        <v>18</v>
      </c>
      <c r="C479" s="6" t="s">
        <v>552</v>
      </c>
      <c r="D479" t="s">
        <v>86</v>
      </c>
      <c r="E479" t="s">
        <v>46</v>
      </c>
      <c r="F479">
        <v>15</v>
      </c>
      <c r="G479" t="s">
        <v>41</v>
      </c>
      <c r="H479" t="s">
        <v>52</v>
      </c>
      <c r="I479" t="str">
        <f t="shared" si="144"/>
        <v>K5MluF9</v>
      </c>
      <c r="J479" t="s">
        <v>403</v>
      </c>
      <c r="K479" t="s">
        <v>23</v>
      </c>
      <c r="L479" s="1">
        <v>0.65700000000000003</v>
      </c>
      <c r="M479">
        <v>3.44</v>
      </c>
      <c r="N479" s="1">
        <f t="shared" si="154"/>
        <v>-0.34399999999999997</v>
      </c>
      <c r="O479" t="s">
        <v>224</v>
      </c>
      <c r="P479">
        <v>0.52300000000000002</v>
      </c>
      <c r="Q479" s="1">
        <f t="shared" si="137"/>
        <v>0.13400000000000001</v>
      </c>
      <c r="R479">
        <v>22.25</v>
      </c>
      <c r="S479" s="42">
        <f t="shared" si="155"/>
        <v>-2.2250000000000001</v>
      </c>
      <c r="T479" s="1">
        <f t="shared" si="156"/>
        <v>-1.8810000000000002</v>
      </c>
      <c r="U479">
        <v>117.25</v>
      </c>
      <c r="V479" s="21">
        <f t="shared" si="145"/>
        <v>10791.836562500001</v>
      </c>
      <c r="W479">
        <f t="shared" si="157"/>
        <v>0.25621414913957935</v>
      </c>
      <c r="X479">
        <f t="shared" si="146"/>
        <v>2.2260626822372778E-5</v>
      </c>
      <c r="Y479">
        <f t="shared" si="147"/>
        <v>2.4023304644585078E-5</v>
      </c>
      <c r="Z479" s="22">
        <f t="shared" si="138"/>
        <v>24.023304644585078</v>
      </c>
      <c r="AA479" s="22">
        <f t="shared" si="158"/>
        <v>12.771560151294564</v>
      </c>
      <c r="AB479" s="22">
        <f>AA479/184.3081</f>
        <v>6.9294622164161879E-2</v>
      </c>
      <c r="AC479">
        <v>28.894600000000001</v>
      </c>
      <c r="AD479" s="37">
        <v>99.7</v>
      </c>
      <c r="AE479" s="39">
        <v>730</v>
      </c>
      <c r="AF479">
        <f t="shared" si="148"/>
        <v>22.260626822372778</v>
      </c>
      <c r="AG479">
        <v>11.459908061879579</v>
      </c>
      <c r="AH479" t="s">
        <v>559</v>
      </c>
      <c r="AI479" t="s">
        <v>558</v>
      </c>
      <c r="AJ479" t="s">
        <v>562</v>
      </c>
      <c r="AK479" s="53">
        <v>0.60858362734628491</v>
      </c>
      <c r="AL479" s="53">
        <v>1.405</v>
      </c>
      <c r="AM479" s="53">
        <v>1061.325</v>
      </c>
    </row>
    <row r="480" spans="1:39" hidden="1" x14ac:dyDescent="0.35">
      <c r="A480" s="2">
        <v>44791</v>
      </c>
      <c r="B480" s="6" t="s">
        <v>18</v>
      </c>
      <c r="C480" s="6" t="s">
        <v>552</v>
      </c>
      <c r="D480" t="s">
        <v>109</v>
      </c>
      <c r="E480" t="s">
        <v>21</v>
      </c>
      <c r="F480">
        <v>12</v>
      </c>
      <c r="G480" t="s">
        <v>41</v>
      </c>
      <c r="H480" t="s">
        <v>101</v>
      </c>
      <c r="I480" t="str">
        <f t="shared" si="144"/>
        <v>L3MluB10</v>
      </c>
      <c r="J480" t="s">
        <v>448</v>
      </c>
      <c r="K480" t="s">
        <v>221</v>
      </c>
      <c r="L480" s="1">
        <v>0.72499999999999998</v>
      </c>
      <c r="M480">
        <v>5.78</v>
      </c>
      <c r="N480" s="1">
        <f t="shared" si="154"/>
        <v>-0.57800000000000007</v>
      </c>
      <c r="O480" t="s">
        <v>88</v>
      </c>
      <c r="P480">
        <v>0.53800000000000003</v>
      </c>
      <c r="Q480" s="1">
        <f t="shared" ref="Q480:Q543" si="159">L480-P480</f>
        <v>0.18699999999999994</v>
      </c>
      <c r="R480">
        <v>31.75</v>
      </c>
      <c r="S480" s="42">
        <f t="shared" si="155"/>
        <v>-3.1749999999999998</v>
      </c>
      <c r="T480" s="1">
        <f t="shared" si="156"/>
        <v>-2.5969999999999995</v>
      </c>
      <c r="U480">
        <v>112.9</v>
      </c>
      <c r="V480" s="21">
        <f t="shared" si="145"/>
        <v>10005.931850000001</v>
      </c>
      <c r="W480">
        <f t="shared" si="157"/>
        <v>0.34758364312267648</v>
      </c>
      <c r="X480">
        <f t="shared" si="146"/>
        <v>3.2403431020959919E-5</v>
      </c>
      <c r="Y480">
        <f t="shared" si="147"/>
        <v>3.2422652250190086E-5</v>
      </c>
      <c r="Z480" s="22">
        <f t="shared" ref="Z480:Z528" si="160">Y480*10^6</f>
        <v>32.422652250190083</v>
      </c>
      <c r="AA480" s="22">
        <f t="shared" si="158"/>
        <v>12.484656238040081</v>
      </c>
      <c r="AB480" s="22">
        <f>AA480/81.6371</f>
        <v>0.1529287081246159</v>
      </c>
      <c r="AC480">
        <v>28.894600000000001</v>
      </c>
      <c r="AD480" s="31">
        <v>93.8</v>
      </c>
      <c r="AE480" s="32">
        <v>803</v>
      </c>
      <c r="AF480">
        <f t="shared" si="148"/>
        <v>32.403431020959921</v>
      </c>
      <c r="AG480">
        <v>15.563004370478136</v>
      </c>
      <c r="AH480" t="s">
        <v>559</v>
      </c>
      <c r="AI480" t="s">
        <v>558</v>
      </c>
      <c r="AJ480" t="s">
        <v>562</v>
      </c>
      <c r="AK480" s="53">
        <v>0.60858362734628491</v>
      </c>
      <c r="AL480" s="53">
        <v>1.405</v>
      </c>
      <c r="AM480" s="53">
        <v>1061.325</v>
      </c>
    </row>
    <row r="481" spans="1:39" hidden="1" x14ac:dyDescent="0.35">
      <c r="A481" s="2">
        <v>44791</v>
      </c>
      <c r="B481" s="6" t="s">
        <v>18</v>
      </c>
      <c r="C481" s="6" t="s">
        <v>552</v>
      </c>
      <c r="D481" t="s">
        <v>123</v>
      </c>
      <c r="E481" t="s">
        <v>21</v>
      </c>
      <c r="F481">
        <v>8</v>
      </c>
      <c r="G481" t="s">
        <v>41</v>
      </c>
      <c r="H481" t="s">
        <v>127</v>
      </c>
      <c r="I481" t="str">
        <f t="shared" si="144"/>
        <v>M1MluB3</v>
      </c>
      <c r="J481" t="s">
        <v>464</v>
      </c>
      <c r="K481" t="s">
        <v>222</v>
      </c>
      <c r="L481" s="1">
        <v>0.85799999999999998</v>
      </c>
      <c r="M481">
        <v>3.92</v>
      </c>
      <c r="N481" s="1">
        <f t="shared" si="154"/>
        <v>-0.39200000000000002</v>
      </c>
      <c r="O481" t="s">
        <v>223</v>
      </c>
      <c r="P481">
        <v>0.629</v>
      </c>
      <c r="Q481" s="1">
        <f t="shared" si="159"/>
        <v>0.22899999999999998</v>
      </c>
      <c r="R481">
        <v>18.93</v>
      </c>
      <c r="S481" s="42">
        <f t="shared" si="155"/>
        <v>-1.893</v>
      </c>
      <c r="T481" s="1">
        <f t="shared" si="156"/>
        <v>-1.5009999999999999</v>
      </c>
      <c r="U481">
        <v>77.400000000000006</v>
      </c>
      <c r="V481" s="21">
        <f t="shared" si="145"/>
        <v>4702.7466000000013</v>
      </c>
      <c r="W481">
        <f t="shared" si="157"/>
        <v>0.36406995230524641</v>
      </c>
      <c r="X481">
        <f t="shared" si="146"/>
        <v>3.4305637610514698E-5</v>
      </c>
      <c r="Y481">
        <f t="shared" si="147"/>
        <v>1.6133072063368015E-5</v>
      </c>
      <c r="Z481" s="22">
        <f t="shared" si="160"/>
        <v>16.133072063368015</v>
      </c>
      <c r="AA481" s="22">
        <f t="shared" si="158"/>
        <v>10.748215898313136</v>
      </c>
      <c r="AB481" s="22">
        <f>AA481/81.6371</f>
        <v>0.1316584726590378</v>
      </c>
      <c r="AC481">
        <v>28.894600000000001</v>
      </c>
      <c r="AD481" s="31">
        <v>73</v>
      </c>
      <c r="AE481" s="32">
        <v>800</v>
      </c>
      <c r="AF481">
        <f t="shared" si="148"/>
        <v>34.305637610514701</v>
      </c>
      <c r="AG481">
        <v>11.347959829038007</v>
      </c>
      <c r="AH481" t="s">
        <v>559</v>
      </c>
      <c r="AI481" t="s">
        <v>558</v>
      </c>
      <c r="AJ481" t="s">
        <v>562</v>
      </c>
      <c r="AK481" s="53">
        <v>0.60858362734628491</v>
      </c>
      <c r="AL481" s="53">
        <v>1.405</v>
      </c>
      <c r="AM481" s="53">
        <v>1061.325</v>
      </c>
    </row>
    <row r="482" spans="1:39" hidden="1" x14ac:dyDescent="0.35">
      <c r="A482" s="2">
        <v>44791</v>
      </c>
      <c r="B482" s="6" t="s">
        <v>18</v>
      </c>
      <c r="C482" s="6" t="s">
        <v>552</v>
      </c>
      <c r="D482" t="s">
        <v>86</v>
      </c>
      <c r="E482" t="s">
        <v>46</v>
      </c>
      <c r="F482">
        <v>3</v>
      </c>
      <c r="G482" t="s">
        <v>29</v>
      </c>
      <c r="H482" t="s">
        <v>38</v>
      </c>
      <c r="I482" t="str">
        <f t="shared" si="144"/>
        <v>K5PafA5</v>
      </c>
      <c r="J482" t="s">
        <v>404</v>
      </c>
      <c r="K482" t="s">
        <v>219</v>
      </c>
      <c r="L482" s="1">
        <v>0.71</v>
      </c>
      <c r="M482">
        <v>14.65</v>
      </c>
      <c r="N482" s="1">
        <f t="shared" si="154"/>
        <v>-1.4650000000000001</v>
      </c>
      <c r="O482" t="s">
        <v>220</v>
      </c>
      <c r="P482">
        <v>0.57299999999999995</v>
      </c>
      <c r="Q482" s="1">
        <f t="shared" si="159"/>
        <v>0.13700000000000001</v>
      </c>
      <c r="R482">
        <v>29.92</v>
      </c>
      <c r="S482" s="42">
        <f t="shared" si="155"/>
        <v>-2.992</v>
      </c>
      <c r="T482" s="1">
        <f t="shared" si="156"/>
        <v>-1.5269999999999999</v>
      </c>
      <c r="U482">
        <v>51.9</v>
      </c>
      <c r="V482" s="21">
        <f t="shared" si="145"/>
        <v>2114.4838499999996</v>
      </c>
      <c r="W482">
        <f t="shared" si="157"/>
        <v>0.2390924956369983</v>
      </c>
      <c r="X482">
        <f t="shared" si="146"/>
        <v>2.0443800766505371E-5</v>
      </c>
      <c r="Y482">
        <f t="shared" si="147"/>
        <v>4.3228086553393223E-6</v>
      </c>
      <c r="Z482" s="22">
        <f t="shared" si="160"/>
        <v>4.3228086553393226</v>
      </c>
      <c r="AA482" s="22">
        <f t="shared" si="158"/>
        <v>2.8309159497965442</v>
      </c>
      <c r="AB482" s="22">
        <f>AA482/44.9496</f>
        <v>6.297978068317725E-2</v>
      </c>
      <c r="AC482">
        <v>28.894600000000001</v>
      </c>
      <c r="AD482" s="37">
        <v>44.9</v>
      </c>
      <c r="AE482" s="39">
        <v>565</v>
      </c>
      <c r="AF482">
        <f t="shared" si="148"/>
        <v>20.443800766505372</v>
      </c>
      <c r="AG482">
        <v>11.459908061879579</v>
      </c>
      <c r="AH482" t="s">
        <v>557</v>
      </c>
      <c r="AI482" t="s">
        <v>558</v>
      </c>
      <c r="AJ482" t="s">
        <v>562</v>
      </c>
      <c r="AK482" s="53">
        <v>0.60858362734628491</v>
      </c>
      <c r="AL482" s="53">
        <v>1.405</v>
      </c>
      <c r="AM482" s="53">
        <v>1061.325</v>
      </c>
    </row>
    <row r="483" spans="1:39" hidden="1" x14ac:dyDescent="0.35">
      <c r="A483" s="2">
        <v>44791</v>
      </c>
      <c r="B483" s="6" t="s">
        <v>18</v>
      </c>
      <c r="C483" s="6" t="s">
        <v>552</v>
      </c>
      <c r="D483" t="s">
        <v>86</v>
      </c>
      <c r="E483" t="s">
        <v>46</v>
      </c>
      <c r="F483">
        <v>2</v>
      </c>
      <c r="G483" t="s">
        <v>37</v>
      </c>
      <c r="H483" t="s">
        <v>96</v>
      </c>
      <c r="I483" t="str">
        <f t="shared" si="144"/>
        <v>K5PfaF3</v>
      </c>
      <c r="J483" t="s">
        <v>405</v>
      </c>
      <c r="K483" t="s">
        <v>219</v>
      </c>
      <c r="L483" s="1">
        <v>0.84899999999999998</v>
      </c>
      <c r="M483">
        <v>10.57</v>
      </c>
      <c r="N483" s="1">
        <f t="shared" si="154"/>
        <v>-1.0569999999999999</v>
      </c>
      <c r="O483" t="s">
        <v>220</v>
      </c>
      <c r="P483">
        <v>0.71899999999999997</v>
      </c>
      <c r="Q483" s="1">
        <f t="shared" si="159"/>
        <v>0.13</v>
      </c>
      <c r="R483">
        <v>20.45</v>
      </c>
      <c r="S483" s="42">
        <f t="shared" si="155"/>
        <v>-2.0449999999999999</v>
      </c>
      <c r="T483" s="1">
        <f t="shared" si="156"/>
        <v>-0.98799999999999999</v>
      </c>
      <c r="U483">
        <v>91.85</v>
      </c>
      <c r="V483" s="21">
        <f t="shared" si="145"/>
        <v>6622.5916624999991</v>
      </c>
      <c r="W483">
        <f t="shared" si="157"/>
        <v>0.1808066759388039</v>
      </c>
      <c r="X483">
        <f t="shared" si="146"/>
        <v>1.4493656490192659E-5</v>
      </c>
      <c r="Y483">
        <f t="shared" si="147"/>
        <v>9.5985568631088901E-6</v>
      </c>
      <c r="Z483" s="22">
        <f t="shared" si="160"/>
        <v>9.5985568631088896</v>
      </c>
      <c r="AA483" s="22">
        <f t="shared" si="158"/>
        <v>9.715138525413856</v>
      </c>
      <c r="AB483" s="22">
        <f>AA483/50.10316</f>
        <v>0.19390271043610532</v>
      </c>
      <c r="AC483">
        <v>28.894600000000001</v>
      </c>
      <c r="AD483" s="37">
        <v>77.599999999999994</v>
      </c>
      <c r="AE483" s="35"/>
      <c r="AF483">
        <f t="shared" si="148"/>
        <v>14.493656490192659</v>
      </c>
      <c r="AG483">
        <v>11.459908061879579</v>
      </c>
      <c r="AH483" t="s">
        <v>557</v>
      </c>
      <c r="AI483" t="s">
        <v>558</v>
      </c>
      <c r="AJ483" t="s">
        <v>562</v>
      </c>
      <c r="AK483" s="53">
        <v>0.60858362734628491</v>
      </c>
      <c r="AL483" s="53">
        <v>1.405</v>
      </c>
      <c r="AM483" s="53">
        <v>1061.325</v>
      </c>
    </row>
    <row r="484" spans="1:39" hidden="1" x14ac:dyDescent="0.35">
      <c r="A484" s="2">
        <v>44791</v>
      </c>
      <c r="B484" s="6" t="s">
        <v>18</v>
      </c>
      <c r="C484" s="6" t="s">
        <v>552</v>
      </c>
      <c r="D484" t="s">
        <v>86</v>
      </c>
      <c r="E484" t="s">
        <v>46</v>
      </c>
      <c r="F484">
        <v>10</v>
      </c>
      <c r="G484" t="s">
        <v>37</v>
      </c>
      <c r="H484" t="s">
        <v>97</v>
      </c>
      <c r="I484" t="str">
        <f t="shared" si="144"/>
        <v>K5PfaJ1</v>
      </c>
      <c r="J484" t="s">
        <v>406</v>
      </c>
      <c r="K484" t="s">
        <v>23</v>
      </c>
      <c r="L484" s="1">
        <v>0.71799999999999997</v>
      </c>
      <c r="M484">
        <v>10.029999999999999</v>
      </c>
      <c r="N484" s="1">
        <f t="shared" si="154"/>
        <v>-1.0029999999999999</v>
      </c>
      <c r="O484" t="s">
        <v>224</v>
      </c>
      <c r="P484">
        <v>0.61</v>
      </c>
      <c r="Q484" s="1">
        <f t="shared" si="159"/>
        <v>0.10799999999999998</v>
      </c>
      <c r="R484">
        <v>25.95</v>
      </c>
      <c r="S484" s="42">
        <f t="shared" si="155"/>
        <v>-2.5949999999999998</v>
      </c>
      <c r="T484" s="1">
        <f t="shared" si="156"/>
        <v>-1.5919999999999999</v>
      </c>
      <c r="U484">
        <v>50.2</v>
      </c>
      <c r="V484" s="21">
        <f t="shared" si="145"/>
        <v>1978.2314000000003</v>
      </c>
      <c r="W484">
        <f t="shared" si="157"/>
        <v>0.17704918032786884</v>
      </c>
      <c r="X484">
        <f t="shared" si="146"/>
        <v>1.4123768076817111E-5</v>
      </c>
      <c r="Y484">
        <f t="shared" si="147"/>
        <v>2.7940081495877224E-6</v>
      </c>
      <c r="Z484" s="22">
        <f t="shared" si="160"/>
        <v>2.7940081495877225</v>
      </c>
      <c r="AA484" s="22">
        <f t="shared" si="158"/>
        <v>1.7550302447159063</v>
      </c>
      <c r="AB484" s="22">
        <f>AA484/50.10316</f>
        <v>3.5028334434712427E-2</v>
      </c>
      <c r="AC484">
        <v>28.894600000000001</v>
      </c>
      <c r="AD484" s="37">
        <v>39.1</v>
      </c>
      <c r="AE484" s="35">
        <v>510</v>
      </c>
      <c r="AF484">
        <f t="shared" si="148"/>
        <v>14.123768076817111</v>
      </c>
      <c r="AG484">
        <v>11.459908061879579</v>
      </c>
      <c r="AH484" t="s">
        <v>557</v>
      </c>
      <c r="AI484" t="s">
        <v>558</v>
      </c>
      <c r="AJ484" t="s">
        <v>562</v>
      </c>
      <c r="AK484" s="53">
        <v>0.60858362734628491</v>
      </c>
      <c r="AL484" s="53">
        <v>1.405</v>
      </c>
      <c r="AM484" s="53">
        <v>1061.325</v>
      </c>
    </row>
    <row r="485" spans="1:39" hidden="1" x14ac:dyDescent="0.35">
      <c r="A485" s="2">
        <v>44791</v>
      </c>
      <c r="B485" s="6" t="s">
        <v>18</v>
      </c>
      <c r="C485" s="6" t="s">
        <v>552</v>
      </c>
      <c r="D485" t="s">
        <v>123</v>
      </c>
      <c r="E485" t="s">
        <v>21</v>
      </c>
      <c r="F485">
        <v>5</v>
      </c>
      <c r="G485" t="s">
        <v>37</v>
      </c>
      <c r="H485" t="s">
        <v>76</v>
      </c>
      <c r="I485" t="str">
        <f t="shared" si="144"/>
        <v>M1PfaH5</v>
      </c>
      <c r="J485" t="s">
        <v>467</v>
      </c>
      <c r="K485" t="s">
        <v>222</v>
      </c>
      <c r="L485" s="1">
        <v>0.78600000000000003</v>
      </c>
      <c r="M485">
        <v>17.09</v>
      </c>
      <c r="N485" s="1">
        <f t="shared" si="154"/>
        <v>-1.7090000000000001</v>
      </c>
      <c r="O485" t="s">
        <v>223</v>
      </c>
      <c r="P485">
        <v>0.66100000000000003</v>
      </c>
      <c r="Q485" s="1">
        <f t="shared" si="159"/>
        <v>0.125</v>
      </c>
      <c r="R485">
        <v>19.559999999999999</v>
      </c>
      <c r="S485" s="42">
        <f t="shared" si="155"/>
        <v>-1.956</v>
      </c>
      <c r="T485" s="1">
        <f t="shared" si="156"/>
        <v>-0.24699999999999989</v>
      </c>
      <c r="U485">
        <v>105.9</v>
      </c>
      <c r="V485" s="21">
        <f t="shared" si="145"/>
        <v>8803.6258500000022</v>
      </c>
      <c r="W485">
        <f t="shared" si="157"/>
        <v>0.18910741301059</v>
      </c>
      <c r="X485">
        <f t="shared" si="146"/>
        <v>1.5317052142079523E-5</v>
      </c>
      <c r="Y485">
        <f t="shared" si="147"/>
        <v>1.3484559618380919E-5</v>
      </c>
      <c r="Z485" s="22">
        <f t="shared" si="160"/>
        <v>13.484559618380919</v>
      </c>
      <c r="AA485" s="22">
        <f t="shared" si="158"/>
        <v>54.59335877887014</v>
      </c>
      <c r="AB485" s="22">
        <v>1</v>
      </c>
      <c r="AC485">
        <v>28.894600000000001</v>
      </c>
      <c r="AD485" s="31">
        <v>80</v>
      </c>
      <c r="AE485" s="32">
        <v>715</v>
      </c>
      <c r="AF485">
        <f t="shared" si="148"/>
        <v>15.317052142079522</v>
      </c>
      <c r="AG485">
        <v>11.347959829038007</v>
      </c>
      <c r="AH485" t="s">
        <v>557</v>
      </c>
      <c r="AI485" t="s">
        <v>558</v>
      </c>
      <c r="AJ485" t="s">
        <v>562</v>
      </c>
      <c r="AK485" s="53">
        <v>0.60858362734628491</v>
      </c>
      <c r="AL485" s="53">
        <v>1.405</v>
      </c>
      <c r="AM485" s="53">
        <v>1061.325</v>
      </c>
    </row>
    <row r="486" spans="1:39" hidden="1" x14ac:dyDescent="0.35">
      <c r="A486" s="2">
        <v>44791</v>
      </c>
      <c r="B486" s="6" t="s">
        <v>18</v>
      </c>
      <c r="C486" s="6" t="s">
        <v>552</v>
      </c>
      <c r="D486" t="s">
        <v>109</v>
      </c>
      <c r="E486" t="s">
        <v>21</v>
      </c>
      <c r="F486">
        <v>15</v>
      </c>
      <c r="G486" t="s">
        <v>37</v>
      </c>
      <c r="H486" t="s">
        <v>121</v>
      </c>
      <c r="I486" t="str">
        <f t="shared" si="144"/>
        <v>L3PfaG7</v>
      </c>
      <c r="J486" t="s">
        <v>451</v>
      </c>
      <c r="K486" t="s">
        <v>221</v>
      </c>
      <c r="L486" s="1">
        <v>0.79900000000000004</v>
      </c>
      <c r="M486">
        <v>8.4499999999999993</v>
      </c>
      <c r="N486" s="1">
        <f t="shared" si="154"/>
        <v>-0.84499999999999997</v>
      </c>
      <c r="O486" t="s">
        <v>88</v>
      </c>
      <c r="P486">
        <v>0.628</v>
      </c>
      <c r="Q486" s="1">
        <f t="shared" si="159"/>
        <v>0.17100000000000004</v>
      </c>
      <c r="R486">
        <v>19.87</v>
      </c>
      <c r="S486" s="42">
        <f t="shared" si="155"/>
        <v>-1.9870000000000001</v>
      </c>
      <c r="T486" s="1">
        <f t="shared" si="156"/>
        <v>-1.1420000000000001</v>
      </c>
      <c r="U486">
        <v>66.3</v>
      </c>
      <c r="V486" s="21">
        <f t="shared" si="145"/>
        <v>3450.6166499999999</v>
      </c>
      <c r="W486">
        <f t="shared" si="157"/>
        <v>0.2722929936305733</v>
      </c>
      <c r="X486">
        <f t="shared" si="146"/>
        <v>2.3992574490453456E-5</v>
      </c>
      <c r="Y486">
        <f t="shared" si="147"/>
        <v>8.278917701312397E-6</v>
      </c>
      <c r="Z486" s="22">
        <f t="shared" si="160"/>
        <v>8.2789177013123965</v>
      </c>
      <c r="AA486" s="22">
        <f t="shared" si="158"/>
        <v>7.2494901062280173</v>
      </c>
      <c r="AB486" s="22">
        <f>AA486/54.593359</f>
        <v>0.13279069540725671</v>
      </c>
      <c r="AC486">
        <v>28.894600000000001</v>
      </c>
      <c r="AD486" s="31">
        <v>55</v>
      </c>
      <c r="AE486" s="32">
        <v>622</v>
      </c>
      <c r="AF486">
        <f t="shared" si="148"/>
        <v>23.992574490453457</v>
      </c>
      <c r="AG486">
        <v>15.563004370478136</v>
      </c>
      <c r="AH486" t="s">
        <v>557</v>
      </c>
      <c r="AI486" t="s">
        <v>558</v>
      </c>
      <c r="AJ486" t="s">
        <v>562</v>
      </c>
      <c r="AK486" s="53">
        <v>0.60858362734628491</v>
      </c>
      <c r="AL486" s="53">
        <v>1.405</v>
      </c>
      <c r="AM486" s="53">
        <v>1061.325</v>
      </c>
    </row>
    <row r="487" spans="1:39" hidden="1" x14ac:dyDescent="0.35">
      <c r="A487" s="2">
        <v>44791</v>
      </c>
      <c r="B487" s="6" t="s">
        <v>18</v>
      </c>
      <c r="C487" s="6" t="s">
        <v>552</v>
      </c>
      <c r="D487" t="s">
        <v>86</v>
      </c>
      <c r="E487" t="s">
        <v>46</v>
      </c>
      <c r="F487">
        <v>12</v>
      </c>
      <c r="G487" t="s">
        <v>25</v>
      </c>
      <c r="H487" t="s">
        <v>93</v>
      </c>
      <c r="I487" t="str">
        <f t="shared" si="144"/>
        <v>K5SguH9</v>
      </c>
      <c r="J487" t="s">
        <v>409</v>
      </c>
      <c r="K487" t="s">
        <v>23</v>
      </c>
      <c r="L487" s="1">
        <v>0.76600000000000001</v>
      </c>
      <c r="M487">
        <v>6.43</v>
      </c>
      <c r="N487" s="1">
        <f t="shared" si="154"/>
        <v>-0.64300000000000002</v>
      </c>
      <c r="O487" t="s">
        <v>224</v>
      </c>
      <c r="P487">
        <v>0.79600000000000004</v>
      </c>
      <c r="Q487" s="1">
        <f t="shared" si="159"/>
        <v>-3.0000000000000027E-2</v>
      </c>
      <c r="R487">
        <v>12.65</v>
      </c>
      <c r="S487" s="42">
        <f t="shared" si="155"/>
        <v>-1.2650000000000001</v>
      </c>
      <c r="T487" s="1">
        <f t="shared" si="156"/>
        <v>-0.62200000000000011</v>
      </c>
      <c r="U487">
        <v>37.549999999999997</v>
      </c>
      <c r="V487" s="21">
        <f t="shared" si="145"/>
        <v>1106.8519624999999</v>
      </c>
      <c r="W487">
        <f>(P487-L487)/L487</f>
        <v>3.9164490861618835E-2</v>
      </c>
      <c r="X487">
        <f t="shared" si="146"/>
        <v>2.2049442364495367E-6</v>
      </c>
      <c r="Y487">
        <f t="shared" si="147"/>
        <v>2.4405468553172336E-7</v>
      </c>
      <c r="Z487" s="22">
        <f t="shared" si="160"/>
        <v>0.24405468553172335</v>
      </c>
      <c r="AA487" s="22">
        <f t="shared" si="158"/>
        <v>0.39237087706064838</v>
      </c>
      <c r="AB487" s="22">
        <f>AA487/AA486</f>
        <v>5.4123927519200782E-2</v>
      </c>
      <c r="AC487">
        <v>28.894600000000001</v>
      </c>
      <c r="AD487" s="37">
        <v>19.8</v>
      </c>
      <c r="AE487" s="35">
        <v>320</v>
      </c>
      <c r="AF487">
        <f t="shared" si="148"/>
        <v>2.2049442364495366</v>
      </c>
      <c r="AG487">
        <v>11.459908061879579</v>
      </c>
      <c r="AH487" t="s">
        <v>557</v>
      </c>
      <c r="AI487" t="s">
        <v>558</v>
      </c>
      <c r="AJ487" t="s">
        <v>562</v>
      </c>
      <c r="AK487" s="53">
        <v>0.60858362734628491</v>
      </c>
      <c r="AL487" s="53">
        <v>1.405</v>
      </c>
      <c r="AM487" s="53">
        <v>1061.325</v>
      </c>
    </row>
    <row r="488" spans="1:39" hidden="1" x14ac:dyDescent="0.35">
      <c r="A488" s="2">
        <v>44791</v>
      </c>
      <c r="B488" s="6" t="s">
        <v>18</v>
      </c>
      <c r="C488" s="6" t="s">
        <v>552</v>
      </c>
      <c r="D488" t="s">
        <v>109</v>
      </c>
      <c r="E488" t="s">
        <v>21</v>
      </c>
      <c r="F488">
        <v>10</v>
      </c>
      <c r="G488" t="s">
        <v>25</v>
      </c>
      <c r="H488" t="s">
        <v>122</v>
      </c>
      <c r="I488" t="str">
        <f t="shared" si="144"/>
        <v>L3SguH3</v>
      </c>
      <c r="J488" t="s">
        <v>454</v>
      </c>
      <c r="K488" t="s">
        <v>221</v>
      </c>
      <c r="L488" s="1">
        <v>0.749</v>
      </c>
      <c r="M488">
        <v>9.42</v>
      </c>
      <c r="N488" s="1">
        <f t="shared" si="154"/>
        <v>-0.94199999999999995</v>
      </c>
      <c r="O488" t="s">
        <v>88</v>
      </c>
      <c r="P488">
        <v>0.70199999999999996</v>
      </c>
      <c r="Q488" s="1">
        <f t="shared" si="159"/>
        <v>4.7000000000000042E-2</v>
      </c>
      <c r="R488">
        <v>11.58</v>
      </c>
      <c r="S488" s="42">
        <f t="shared" si="155"/>
        <v>-1.1579999999999999</v>
      </c>
      <c r="T488" s="1">
        <f t="shared" si="156"/>
        <v>-0.21599999999999997</v>
      </c>
      <c r="U488">
        <v>51.05</v>
      </c>
      <c r="V488" s="21">
        <f t="shared" si="145"/>
        <v>2045.7904624999996</v>
      </c>
      <c r="W488">
        <f t="shared" ref="W488:W513" si="161">(L488-P488)/P488</f>
        <v>6.695156695156701E-2</v>
      </c>
      <c r="X488">
        <f t="shared" si="146"/>
        <v>4.2663692400349365E-6</v>
      </c>
      <c r="Y488">
        <f t="shared" si="147"/>
        <v>8.7280975007668437E-7</v>
      </c>
      <c r="Z488" s="22">
        <f t="shared" si="160"/>
        <v>0.87280975007668438</v>
      </c>
      <c r="AA488" s="22">
        <f t="shared" si="158"/>
        <v>4.0407858799846501</v>
      </c>
      <c r="AB488" s="22">
        <f>AA488/54.13582</f>
        <v>7.4641630624319541E-2</v>
      </c>
      <c r="AC488">
        <v>28.894600000000001</v>
      </c>
      <c r="AD488" s="31">
        <v>22.6</v>
      </c>
      <c r="AE488" s="32">
        <v>352</v>
      </c>
      <c r="AF488">
        <f t="shared" si="148"/>
        <v>4.2663692400349369</v>
      </c>
      <c r="AG488">
        <v>15.563004370478136</v>
      </c>
      <c r="AH488" t="s">
        <v>557</v>
      </c>
      <c r="AI488" t="s">
        <v>558</v>
      </c>
      <c r="AJ488" t="s">
        <v>562</v>
      </c>
      <c r="AK488" s="53">
        <v>0.60858362734628491</v>
      </c>
      <c r="AL488" s="53">
        <v>1.405</v>
      </c>
      <c r="AM488" s="53">
        <v>1061.325</v>
      </c>
    </row>
    <row r="489" spans="1:39" hidden="1" x14ac:dyDescent="0.35">
      <c r="A489" s="2">
        <v>44791</v>
      </c>
      <c r="B489" s="6" t="s">
        <v>18</v>
      </c>
      <c r="C489" s="6" t="s">
        <v>552</v>
      </c>
      <c r="D489" t="s">
        <v>123</v>
      </c>
      <c r="E489" t="s">
        <v>21</v>
      </c>
      <c r="F489">
        <v>1</v>
      </c>
      <c r="G489" t="s">
        <v>25</v>
      </c>
      <c r="H489" t="s">
        <v>68</v>
      </c>
      <c r="I489" t="str">
        <f t="shared" si="144"/>
        <v>M1SguG6</v>
      </c>
      <c r="J489" t="s">
        <v>469</v>
      </c>
      <c r="K489" t="s">
        <v>222</v>
      </c>
      <c r="L489" s="1">
        <v>0.78</v>
      </c>
      <c r="M489">
        <v>2.25</v>
      </c>
      <c r="N489" s="1">
        <f t="shared" si="154"/>
        <v>-0.22500000000000001</v>
      </c>
      <c r="O489" t="s">
        <v>223</v>
      </c>
      <c r="P489">
        <v>0.754</v>
      </c>
      <c r="Q489" s="1">
        <f t="shared" si="159"/>
        <v>2.6000000000000023E-2</v>
      </c>
      <c r="R489">
        <v>17.760000000000002</v>
      </c>
      <c r="S489" s="42">
        <f t="shared" si="155"/>
        <v>-1.7760000000000002</v>
      </c>
      <c r="T489" s="1">
        <f t="shared" si="156"/>
        <v>-1.5510000000000002</v>
      </c>
      <c r="U489">
        <v>44.5</v>
      </c>
      <c r="V489" s="21">
        <f t="shared" si="145"/>
        <v>1554.4962500000001</v>
      </c>
      <c r="W489">
        <f t="shared" si="161"/>
        <v>3.4482758620689682E-2</v>
      </c>
      <c r="X489">
        <f t="shared" si="146"/>
        <v>1.8851027456641959E-6</v>
      </c>
      <c r="Y489">
        <f t="shared" si="147"/>
        <v>2.9303851489996964E-7</v>
      </c>
      <c r="Z489" s="22">
        <f t="shared" si="160"/>
        <v>0.29303851489996963</v>
      </c>
      <c r="AA489" s="22">
        <f t="shared" si="158"/>
        <v>0.18893521270146332</v>
      </c>
      <c r="AB489" s="22">
        <f>AA489/54.13582</f>
        <v>3.490022183121329E-3</v>
      </c>
      <c r="AC489">
        <v>28.894600000000001</v>
      </c>
      <c r="AD489" s="31">
        <v>33.9</v>
      </c>
      <c r="AE489" s="32">
        <v>590</v>
      </c>
      <c r="AF489">
        <f t="shared" si="148"/>
        <v>1.8851027456641958</v>
      </c>
      <c r="AG489">
        <v>11.347959829038007</v>
      </c>
      <c r="AH489" t="s">
        <v>557</v>
      </c>
      <c r="AI489" t="s">
        <v>558</v>
      </c>
      <c r="AJ489" t="s">
        <v>562</v>
      </c>
      <c r="AK489" s="53">
        <v>0.60858362734628491</v>
      </c>
      <c r="AL489" s="53">
        <v>1.405</v>
      </c>
      <c r="AM489" s="53">
        <v>1061.325</v>
      </c>
    </row>
    <row r="490" spans="1:39" hidden="1" x14ac:dyDescent="0.35">
      <c r="A490" s="2">
        <v>44792</v>
      </c>
      <c r="B490" s="6" t="s">
        <v>18</v>
      </c>
      <c r="C490" s="6" t="s">
        <v>552</v>
      </c>
      <c r="D490" t="s">
        <v>45</v>
      </c>
      <c r="E490" t="s">
        <v>46</v>
      </c>
      <c r="F490">
        <v>1</v>
      </c>
      <c r="G490" t="s">
        <v>94</v>
      </c>
      <c r="H490" t="s">
        <v>93</v>
      </c>
      <c r="I490" t="str">
        <f t="shared" si="144"/>
        <v>L4AguH9</v>
      </c>
      <c r="J490" t="s">
        <v>410</v>
      </c>
      <c r="K490" t="s">
        <v>226</v>
      </c>
      <c r="L490" s="1">
        <v>0.64500000000000002</v>
      </c>
      <c r="M490">
        <v>4.34</v>
      </c>
      <c r="N490" s="1">
        <f t="shared" si="154"/>
        <v>-0.434</v>
      </c>
      <c r="O490" t="s">
        <v>60</v>
      </c>
      <c r="P490">
        <v>0.46100000000000002</v>
      </c>
      <c r="Q490" s="1">
        <f t="shared" si="159"/>
        <v>0.184</v>
      </c>
      <c r="R490">
        <v>13.93</v>
      </c>
      <c r="S490" s="42">
        <f t="shared" si="155"/>
        <v>-1.393</v>
      </c>
      <c r="T490" s="1">
        <f t="shared" si="156"/>
        <v>-0.95900000000000007</v>
      </c>
      <c r="U490">
        <v>90.2</v>
      </c>
      <c r="V490" s="21">
        <f t="shared" si="145"/>
        <v>6386.791400000001</v>
      </c>
      <c r="W490">
        <f t="shared" si="161"/>
        <v>0.39913232104121471</v>
      </c>
      <c r="X490">
        <f t="shared" si="146"/>
        <v>3.8416859772010158E-5</v>
      </c>
      <c r="Y490">
        <f t="shared" si="147"/>
        <v>2.4536046960688048E-5</v>
      </c>
      <c r="Z490" s="22">
        <f t="shared" si="160"/>
        <v>24.536046960688047</v>
      </c>
      <c r="AA490" s="22">
        <f t="shared" si="158"/>
        <v>25.585033327099108</v>
      </c>
      <c r="AB490" s="22">
        <f>AA490/40.683703</f>
        <v>0.62887671083183128</v>
      </c>
      <c r="AC490">
        <v>34.301699999999997</v>
      </c>
      <c r="AD490" s="31">
        <v>58</v>
      </c>
      <c r="AE490" s="32">
        <v>684</v>
      </c>
      <c r="AF490">
        <f t="shared" si="148"/>
        <v>38.416859772010156</v>
      </c>
      <c r="AG490">
        <v>8.2594820334704142</v>
      </c>
      <c r="AH490" t="s">
        <v>557</v>
      </c>
      <c r="AI490" t="s">
        <v>561</v>
      </c>
      <c r="AJ490" t="s">
        <v>560</v>
      </c>
      <c r="AK490" s="53">
        <v>0.40498035528846144</v>
      </c>
      <c r="AL490" s="53">
        <v>2.7174999999999998</v>
      </c>
      <c r="AM490" s="53">
        <v>1551.3875</v>
      </c>
    </row>
    <row r="491" spans="1:39" hidden="1" x14ac:dyDescent="0.35">
      <c r="A491" s="2">
        <v>44792</v>
      </c>
      <c r="B491" s="6" t="s">
        <v>18</v>
      </c>
      <c r="C491" s="6" t="s">
        <v>552</v>
      </c>
      <c r="D491" t="s">
        <v>45</v>
      </c>
      <c r="E491" t="s">
        <v>46</v>
      </c>
      <c r="F491">
        <v>3</v>
      </c>
      <c r="G491" t="s">
        <v>94</v>
      </c>
      <c r="H491" t="s">
        <v>36</v>
      </c>
      <c r="I491" t="str">
        <f t="shared" si="144"/>
        <v>L4AguI4</v>
      </c>
      <c r="J491" t="s">
        <v>411</v>
      </c>
      <c r="K491" t="s">
        <v>226</v>
      </c>
      <c r="L491" s="1">
        <v>0.85199999999999998</v>
      </c>
      <c r="M491">
        <v>4.5599999999999996</v>
      </c>
      <c r="N491" s="1">
        <f t="shared" si="154"/>
        <v>-0.45599999999999996</v>
      </c>
      <c r="O491" t="s">
        <v>60</v>
      </c>
      <c r="P491">
        <v>0.67100000000000004</v>
      </c>
      <c r="Q491" s="1">
        <f t="shared" si="159"/>
        <v>0.18099999999999994</v>
      </c>
      <c r="R491">
        <v>6.76</v>
      </c>
      <c r="S491" s="42">
        <f t="shared" si="155"/>
        <v>-0.67599999999999993</v>
      </c>
      <c r="T491" s="1">
        <f t="shared" si="156"/>
        <v>-0.21999999999999997</v>
      </c>
      <c r="U491">
        <v>37.450000000000003</v>
      </c>
      <c r="V491" s="21">
        <f t="shared" si="145"/>
        <v>1100.9644625000003</v>
      </c>
      <c r="W491">
        <f t="shared" si="161"/>
        <v>0.26974664679582699</v>
      </c>
      <c r="X491">
        <f t="shared" si="146"/>
        <v>2.3716678409262443E-5</v>
      </c>
      <c r="Y491">
        <f t="shared" si="147"/>
        <v>2.6111220097138988E-6</v>
      </c>
      <c r="Z491" s="22">
        <f t="shared" si="160"/>
        <v>2.611122009713899</v>
      </c>
      <c r="AA491" s="22">
        <f t="shared" si="158"/>
        <v>11.86873640779045</v>
      </c>
      <c r="AB491" s="22">
        <f>AA491/40.683703</f>
        <v>0.29173195979211752</v>
      </c>
      <c r="AC491">
        <v>34.301699999999997</v>
      </c>
      <c r="AD491" s="31">
        <v>30</v>
      </c>
      <c r="AE491" s="32">
        <v>350</v>
      </c>
      <c r="AF491">
        <f t="shared" si="148"/>
        <v>23.716678409262443</v>
      </c>
      <c r="AG491">
        <v>8.2594820334704142</v>
      </c>
      <c r="AH491" t="s">
        <v>557</v>
      </c>
      <c r="AI491" t="s">
        <v>561</v>
      </c>
      <c r="AJ491" t="s">
        <v>560</v>
      </c>
      <c r="AK491" s="53">
        <v>0.40498035528846144</v>
      </c>
      <c r="AL491" s="53">
        <v>2.7174999999999998</v>
      </c>
      <c r="AM491" s="53">
        <v>1551.3875</v>
      </c>
    </row>
    <row r="492" spans="1:39" hidden="1" x14ac:dyDescent="0.35">
      <c r="A492" s="2">
        <v>44792</v>
      </c>
      <c r="B492" s="6" t="s">
        <v>18</v>
      </c>
      <c r="C492" s="6" t="s">
        <v>552</v>
      </c>
      <c r="D492" t="s">
        <v>45</v>
      </c>
      <c r="E492" t="s">
        <v>46</v>
      </c>
      <c r="F492">
        <v>7</v>
      </c>
      <c r="G492" t="s">
        <v>39</v>
      </c>
      <c r="H492" t="s">
        <v>40</v>
      </c>
      <c r="I492" t="str">
        <f t="shared" si="144"/>
        <v>L4BbrG4</v>
      </c>
      <c r="J492" t="s">
        <v>412</v>
      </c>
      <c r="K492" t="s">
        <v>226</v>
      </c>
      <c r="L492" s="1">
        <v>0.56100000000000005</v>
      </c>
      <c r="M492">
        <v>7.97</v>
      </c>
      <c r="N492" s="1">
        <f t="shared" si="154"/>
        <v>-0.79699999999999993</v>
      </c>
      <c r="O492" t="s">
        <v>60</v>
      </c>
      <c r="P492">
        <v>0.48499999999999999</v>
      </c>
      <c r="Q492" s="1">
        <f t="shared" si="159"/>
        <v>7.6000000000000068E-2</v>
      </c>
      <c r="R492">
        <v>15.64</v>
      </c>
      <c r="S492" s="42">
        <f t="shared" si="155"/>
        <v>-1.5640000000000001</v>
      </c>
      <c r="T492" s="1">
        <f t="shared" si="156"/>
        <v>-0.76700000000000013</v>
      </c>
      <c r="U492">
        <v>51</v>
      </c>
      <c r="V492" s="21">
        <f t="shared" si="145"/>
        <v>2041.7850000000001</v>
      </c>
      <c r="W492">
        <f t="shared" si="161"/>
        <v>0.15670103092783519</v>
      </c>
      <c r="X492">
        <f t="shared" si="146"/>
        <v>1.2152913682059939E-5</v>
      </c>
      <c r="Y492">
        <f t="shared" si="147"/>
        <v>2.4813636862324752E-6</v>
      </c>
      <c r="Z492" s="22">
        <f t="shared" si="160"/>
        <v>2.4813636862324753</v>
      </c>
      <c r="AA492" s="22">
        <f t="shared" si="158"/>
        <v>3.2351547408506844</v>
      </c>
      <c r="AB492" s="22">
        <f>AA492/81.463512</f>
        <v>3.9712929892473638E-2</v>
      </c>
      <c r="AC492">
        <v>34.301699999999997</v>
      </c>
      <c r="AD492" s="31">
        <v>32.1</v>
      </c>
      <c r="AE492" s="32">
        <v>370</v>
      </c>
      <c r="AF492">
        <f t="shared" si="148"/>
        <v>12.152913682059939</v>
      </c>
      <c r="AG492">
        <v>8.2594820334704142</v>
      </c>
      <c r="AH492" t="s">
        <v>559</v>
      </c>
      <c r="AI492" t="s">
        <v>558</v>
      </c>
      <c r="AJ492" t="s">
        <v>560</v>
      </c>
      <c r="AK492" s="53">
        <v>0.40498035528846144</v>
      </c>
      <c r="AL492" s="53">
        <v>2.7174999999999998</v>
      </c>
      <c r="AM492" s="53">
        <v>1551.3875</v>
      </c>
    </row>
    <row r="493" spans="1:39" hidden="1" x14ac:dyDescent="0.35">
      <c r="A493" s="2">
        <v>44792</v>
      </c>
      <c r="B493" s="6" t="s">
        <v>18</v>
      </c>
      <c r="C493" s="6" t="s">
        <v>552</v>
      </c>
      <c r="D493" t="s">
        <v>20</v>
      </c>
      <c r="E493" t="s">
        <v>21</v>
      </c>
      <c r="F493">
        <v>7</v>
      </c>
      <c r="G493" t="s">
        <v>39</v>
      </c>
      <c r="H493" t="s">
        <v>40</v>
      </c>
      <c r="I493" t="str">
        <f t="shared" si="144"/>
        <v>K6BbrG4</v>
      </c>
      <c r="J493" t="s">
        <v>418</v>
      </c>
      <c r="K493" t="s">
        <v>225</v>
      </c>
      <c r="L493" s="1">
        <v>0.77900000000000003</v>
      </c>
      <c r="M493">
        <v>11.21</v>
      </c>
      <c r="N493" s="1">
        <f t="shared" si="154"/>
        <v>-1.121</v>
      </c>
      <c r="O493" t="s">
        <v>175</v>
      </c>
      <c r="P493">
        <v>0.67800000000000005</v>
      </c>
      <c r="Q493" s="1">
        <f t="shared" si="159"/>
        <v>0.10099999999999998</v>
      </c>
      <c r="R493">
        <v>21.45</v>
      </c>
      <c r="S493" s="42">
        <f t="shared" si="155"/>
        <v>-2.145</v>
      </c>
      <c r="T493" s="1">
        <f t="shared" si="156"/>
        <v>-1.024</v>
      </c>
      <c r="U493">
        <v>69.400000000000006</v>
      </c>
      <c r="V493" s="21">
        <f t="shared" si="145"/>
        <v>3780.8426000000004</v>
      </c>
      <c r="W493">
        <f t="shared" si="161"/>
        <v>0.14896755162241884</v>
      </c>
      <c r="X493">
        <f t="shared" si="146"/>
        <v>1.1418861867122085E-5</v>
      </c>
      <c r="Y493">
        <f t="shared" si="147"/>
        <v>4.3172919390730725E-6</v>
      </c>
      <c r="Z493" s="22">
        <f t="shared" si="160"/>
        <v>4.3172919390730726</v>
      </c>
      <c r="AA493" s="22">
        <f t="shared" si="158"/>
        <v>4.216105409251047</v>
      </c>
      <c r="AB493" s="22">
        <f>AA493/52.530791</f>
        <v>8.0259697769467189E-2</v>
      </c>
      <c r="AC493">
        <v>34.301699999999997</v>
      </c>
      <c r="AD493" s="37">
        <v>78.599999999999994</v>
      </c>
      <c r="AE493" s="35">
        <v>701</v>
      </c>
      <c r="AF493">
        <f t="shared" si="148"/>
        <v>11.418861867122086</v>
      </c>
      <c r="AG493">
        <v>12.126990262931423</v>
      </c>
      <c r="AH493" t="s">
        <v>559</v>
      </c>
      <c r="AI493" t="s">
        <v>558</v>
      </c>
      <c r="AJ493" t="s">
        <v>560</v>
      </c>
      <c r="AK493" s="53">
        <v>0.40498035528846144</v>
      </c>
      <c r="AL493" s="53">
        <v>2.7174999999999998</v>
      </c>
      <c r="AM493" s="53">
        <v>1551.3875</v>
      </c>
    </row>
    <row r="494" spans="1:39" hidden="1" x14ac:dyDescent="0.35">
      <c r="A494" s="2">
        <v>44792</v>
      </c>
      <c r="B494" s="6" t="s">
        <v>18</v>
      </c>
      <c r="C494" s="6" t="s">
        <v>552</v>
      </c>
      <c r="D494" t="s">
        <v>45</v>
      </c>
      <c r="E494" t="s">
        <v>46</v>
      </c>
      <c r="F494">
        <v>14</v>
      </c>
      <c r="G494" t="s">
        <v>28</v>
      </c>
      <c r="H494" t="s">
        <v>68</v>
      </c>
      <c r="I494" t="str">
        <f t="shared" si="144"/>
        <v>L4DtoG6</v>
      </c>
      <c r="J494" t="s">
        <v>413</v>
      </c>
      <c r="K494" t="s">
        <v>207</v>
      </c>
      <c r="L494" s="1">
        <v>0.92600000000000005</v>
      </c>
      <c r="M494">
        <v>9.01</v>
      </c>
      <c r="N494" s="1">
        <f t="shared" si="154"/>
        <v>-0.90100000000000002</v>
      </c>
      <c r="O494" t="s">
        <v>105</v>
      </c>
      <c r="P494">
        <v>0.78600000000000003</v>
      </c>
      <c r="Q494" s="1">
        <f t="shared" si="159"/>
        <v>0.14000000000000001</v>
      </c>
      <c r="R494">
        <v>12.56</v>
      </c>
      <c r="S494" s="42">
        <f t="shared" si="155"/>
        <v>-1.256</v>
      </c>
      <c r="T494" s="1">
        <f t="shared" si="156"/>
        <v>-0.35499999999999998</v>
      </c>
      <c r="U494">
        <v>56.05</v>
      </c>
      <c r="V494" s="21">
        <f t="shared" si="145"/>
        <v>2466.1579624999995</v>
      </c>
      <c r="W494">
        <f t="shared" si="161"/>
        <v>0.17811704834605599</v>
      </c>
      <c r="X494">
        <f t="shared" si="146"/>
        <v>1.4228706434564465E-5</v>
      </c>
      <c r="Y494">
        <f t="shared" si="147"/>
        <v>3.509023766967613E-6</v>
      </c>
      <c r="Z494" s="22">
        <f t="shared" si="160"/>
        <v>3.509023766967613</v>
      </c>
      <c r="AA494" s="22">
        <f t="shared" si="158"/>
        <v>9.8845739914580655</v>
      </c>
      <c r="AB494" s="22">
        <f>AA494/117.339</f>
        <v>8.423945995328122E-2</v>
      </c>
      <c r="AC494">
        <v>34.301699999999997</v>
      </c>
      <c r="AD494" s="31">
        <v>42.8</v>
      </c>
      <c r="AE494" s="32">
        <v>570</v>
      </c>
      <c r="AF494">
        <f t="shared" si="148"/>
        <v>14.228706434564465</v>
      </c>
      <c r="AG494">
        <v>8.2594820334704142</v>
      </c>
      <c r="AH494" t="s">
        <v>559</v>
      </c>
      <c r="AI494" t="s">
        <v>561</v>
      </c>
      <c r="AJ494" t="s">
        <v>560</v>
      </c>
      <c r="AK494" s="53">
        <v>0.40498035528846144</v>
      </c>
      <c r="AL494" s="53">
        <v>2.7174999999999998</v>
      </c>
      <c r="AM494" s="53">
        <v>1551.3875</v>
      </c>
    </row>
    <row r="495" spans="1:39" hidden="1" x14ac:dyDescent="0.35">
      <c r="A495" s="2">
        <v>44792</v>
      </c>
      <c r="B495" s="6" t="s">
        <v>18</v>
      </c>
      <c r="C495" s="6" t="s">
        <v>552</v>
      </c>
      <c r="D495" t="s">
        <v>45</v>
      </c>
      <c r="E495" t="s">
        <v>46</v>
      </c>
      <c r="F495">
        <v>11</v>
      </c>
      <c r="G495" t="s">
        <v>28</v>
      </c>
      <c r="H495" t="s">
        <v>47</v>
      </c>
      <c r="I495" t="str">
        <f t="shared" si="144"/>
        <v>L4DtoA1</v>
      </c>
      <c r="J495" t="s">
        <v>433</v>
      </c>
      <c r="K495" t="s">
        <v>207</v>
      </c>
      <c r="L495" s="1">
        <v>1.101</v>
      </c>
      <c r="M495">
        <v>10.86</v>
      </c>
      <c r="N495" s="1">
        <f t="shared" si="154"/>
        <v>-1.0859999999999999</v>
      </c>
      <c r="O495" t="s">
        <v>105</v>
      </c>
      <c r="P495">
        <v>0.99099999999999999</v>
      </c>
      <c r="Q495" s="1">
        <f t="shared" si="159"/>
        <v>0.10999999999999999</v>
      </c>
      <c r="R495">
        <v>14.51</v>
      </c>
      <c r="S495" s="42">
        <f t="shared" si="155"/>
        <v>-1.4510000000000001</v>
      </c>
      <c r="T495" s="1">
        <f t="shared" si="156"/>
        <v>-0.36500000000000021</v>
      </c>
      <c r="U495">
        <v>52.65</v>
      </c>
      <c r="V495" s="21">
        <f t="shared" si="145"/>
        <v>2176.0376624999999</v>
      </c>
      <c r="W495">
        <f t="shared" si="161"/>
        <v>0.11099899091826437</v>
      </c>
      <c r="X495">
        <f t="shared" si="146"/>
        <v>7.949406180834067E-6</v>
      </c>
      <c r="Y495">
        <f t="shared" si="147"/>
        <v>1.7298207244005216E-6</v>
      </c>
      <c r="Z495" s="22">
        <f t="shared" si="160"/>
        <v>1.7298207244005215</v>
      </c>
      <c r="AA495" s="22">
        <f t="shared" si="158"/>
        <v>4.7392348613712887</v>
      </c>
      <c r="AB495" s="22">
        <f>AA495/117.339</f>
        <v>4.038925558741159E-2</v>
      </c>
      <c r="AC495">
        <v>34.301699999999997</v>
      </c>
      <c r="AD495" s="31">
        <v>33.200000000000003</v>
      </c>
      <c r="AE495" s="32">
        <v>460</v>
      </c>
      <c r="AF495">
        <f t="shared" si="148"/>
        <v>7.9494061808340675</v>
      </c>
      <c r="AG495">
        <v>8.2594820334704142</v>
      </c>
      <c r="AH495" t="s">
        <v>559</v>
      </c>
      <c r="AI495" t="s">
        <v>561</v>
      </c>
      <c r="AJ495" t="s">
        <v>560</v>
      </c>
      <c r="AK495" s="53">
        <v>0.40498035528846144</v>
      </c>
      <c r="AL495" s="53">
        <v>2.7174999999999998</v>
      </c>
      <c r="AM495" s="53">
        <v>1551.3875</v>
      </c>
    </row>
    <row r="496" spans="1:39" hidden="1" x14ac:dyDescent="0.35">
      <c r="A496" s="2">
        <v>44792</v>
      </c>
      <c r="B496" s="6" t="s">
        <v>18</v>
      </c>
      <c r="C496" s="6" t="s">
        <v>552</v>
      </c>
      <c r="D496" t="s">
        <v>20</v>
      </c>
      <c r="E496" t="s">
        <v>21</v>
      </c>
      <c r="F496">
        <v>11</v>
      </c>
      <c r="G496" t="s">
        <v>28</v>
      </c>
      <c r="H496" t="s">
        <v>92</v>
      </c>
      <c r="I496" t="str">
        <f t="shared" si="144"/>
        <v>K6DtoC6</v>
      </c>
      <c r="J496" t="s">
        <v>420</v>
      </c>
      <c r="K496" t="s">
        <v>227</v>
      </c>
      <c r="L496" s="1">
        <v>0.75600000000000001</v>
      </c>
      <c r="M496">
        <v>10.87</v>
      </c>
      <c r="N496" s="1">
        <f t="shared" si="154"/>
        <v>-1.087</v>
      </c>
      <c r="O496" t="s">
        <v>228</v>
      </c>
      <c r="P496">
        <v>0.66900000000000004</v>
      </c>
      <c r="Q496" s="1">
        <f t="shared" si="159"/>
        <v>8.6999999999999966E-2</v>
      </c>
      <c r="R496">
        <v>16.34</v>
      </c>
      <c r="S496" s="42">
        <f t="shared" si="155"/>
        <v>-1.6339999999999999</v>
      </c>
      <c r="T496" s="1">
        <f t="shared" si="156"/>
        <v>-0.54699999999999993</v>
      </c>
      <c r="U496">
        <v>80.3</v>
      </c>
      <c r="V496" s="21">
        <f t="shared" si="145"/>
        <v>5061.75065</v>
      </c>
      <c r="W496">
        <f t="shared" si="161"/>
        <v>0.13004484304932729</v>
      </c>
      <c r="X496">
        <f t="shared" si="146"/>
        <v>9.6604111473625637E-6</v>
      </c>
      <c r="Y496">
        <f t="shared" si="147"/>
        <v>4.8898592404429702E-6</v>
      </c>
      <c r="Z496" s="22">
        <f t="shared" si="160"/>
        <v>4.8898592404429699</v>
      </c>
      <c r="AA496" s="22">
        <f t="shared" si="158"/>
        <v>8.9394136022723405</v>
      </c>
      <c r="AB496" s="22">
        <f>AA496/277.501</f>
        <v>3.2213986984812093E-2</v>
      </c>
      <c r="AC496">
        <v>34.301699999999997</v>
      </c>
      <c r="AD496" s="31">
        <v>84.6</v>
      </c>
      <c r="AE496" s="32">
        <v>716</v>
      </c>
      <c r="AF496">
        <f t="shared" si="148"/>
        <v>9.6604111473625629</v>
      </c>
      <c r="AG496">
        <v>12.126990262931423</v>
      </c>
      <c r="AH496" t="s">
        <v>559</v>
      </c>
      <c r="AI496" t="s">
        <v>561</v>
      </c>
      <c r="AJ496" t="s">
        <v>560</v>
      </c>
      <c r="AK496" s="53">
        <v>0.40498035528846144</v>
      </c>
      <c r="AL496" s="53">
        <v>2.7174999999999998</v>
      </c>
      <c r="AM496" s="53">
        <v>1551.3875</v>
      </c>
    </row>
    <row r="497" spans="1:39" hidden="1" x14ac:dyDescent="0.35">
      <c r="A497" s="2">
        <v>44792</v>
      </c>
      <c r="B497" s="6" t="s">
        <v>18</v>
      </c>
      <c r="C497" s="6" t="s">
        <v>552</v>
      </c>
      <c r="D497" t="s">
        <v>45</v>
      </c>
      <c r="E497" t="s">
        <v>46</v>
      </c>
      <c r="F497">
        <v>8</v>
      </c>
      <c r="G497" t="s">
        <v>22</v>
      </c>
      <c r="H497" t="s">
        <v>55</v>
      </c>
      <c r="I497" t="str">
        <f t="shared" si="144"/>
        <v>L4FsaI1</v>
      </c>
      <c r="J497" t="s">
        <v>435</v>
      </c>
      <c r="K497" t="s">
        <v>226</v>
      </c>
      <c r="L497" s="1">
        <v>0.80800000000000005</v>
      </c>
      <c r="M497">
        <v>6.71</v>
      </c>
      <c r="N497" s="1">
        <f t="shared" si="154"/>
        <v>-0.67100000000000004</v>
      </c>
      <c r="O497" t="s">
        <v>60</v>
      </c>
      <c r="P497">
        <v>0.61199999999999999</v>
      </c>
      <c r="Q497" s="1">
        <f t="shared" si="159"/>
        <v>0.19600000000000006</v>
      </c>
      <c r="R497">
        <v>20.23</v>
      </c>
      <c r="S497" s="42">
        <f t="shared" si="155"/>
        <v>-2.0230000000000001</v>
      </c>
      <c r="T497" s="1">
        <f t="shared" si="156"/>
        <v>-1.3520000000000001</v>
      </c>
      <c r="U497">
        <v>36.4</v>
      </c>
      <c r="V497" s="21">
        <f t="shared" si="145"/>
        <v>1040.0935999999999</v>
      </c>
      <c r="W497">
        <f t="shared" si="161"/>
        <v>0.32026143790849682</v>
      </c>
      <c r="X497">
        <f t="shared" si="146"/>
        <v>2.9297002260240756E-5</v>
      </c>
      <c r="Y497">
        <f t="shared" si="147"/>
        <v>3.0471624550061944E-6</v>
      </c>
      <c r="Z497" s="22">
        <f t="shared" si="160"/>
        <v>3.0471624550061946</v>
      </c>
      <c r="AA497" s="22">
        <f t="shared" si="158"/>
        <v>2.2538183838803212</v>
      </c>
      <c r="AB497" s="22">
        <f>AA497/3.73178</f>
        <v>0.60395264026290973</v>
      </c>
      <c r="AC497">
        <v>34.301699999999997</v>
      </c>
      <c r="AD497" s="31">
        <v>20.3</v>
      </c>
      <c r="AE497" s="32">
        <v>310</v>
      </c>
      <c r="AF497">
        <f t="shared" si="148"/>
        <v>29.297002260240756</v>
      </c>
      <c r="AG497">
        <v>8.2594820334704142</v>
      </c>
      <c r="AH497" t="s">
        <v>557</v>
      </c>
      <c r="AI497" t="s">
        <v>558</v>
      </c>
      <c r="AJ497" t="s">
        <v>562</v>
      </c>
      <c r="AK497" s="53">
        <v>0.40498035528846144</v>
      </c>
      <c r="AL497" s="53">
        <v>2.7174999999999998</v>
      </c>
      <c r="AM497" s="53">
        <v>1551.3875</v>
      </c>
    </row>
    <row r="498" spans="1:39" hidden="1" x14ac:dyDescent="0.35">
      <c r="A498" s="2">
        <v>44792</v>
      </c>
      <c r="B498" s="6" t="s">
        <v>18</v>
      </c>
      <c r="C498" s="6" t="s">
        <v>552</v>
      </c>
      <c r="D498" t="s">
        <v>45</v>
      </c>
      <c r="E498" t="s">
        <v>46</v>
      </c>
      <c r="F498">
        <v>5</v>
      </c>
      <c r="G498" t="s">
        <v>22</v>
      </c>
      <c r="H498" t="s">
        <v>44</v>
      </c>
      <c r="I498" t="str">
        <f t="shared" si="144"/>
        <v>L4FsaD10</v>
      </c>
      <c r="J498" t="s">
        <v>434</v>
      </c>
      <c r="K498" t="s">
        <v>226</v>
      </c>
      <c r="L498" s="1">
        <v>0.76100000000000001</v>
      </c>
      <c r="M498">
        <v>10.94</v>
      </c>
      <c r="N498" s="1">
        <f t="shared" si="154"/>
        <v>-1.0939999999999999</v>
      </c>
      <c r="O498" t="s">
        <v>60</v>
      </c>
      <c r="P498">
        <v>0.69799999999999995</v>
      </c>
      <c r="Q498" s="1">
        <f t="shared" si="159"/>
        <v>6.3000000000000056E-2</v>
      </c>
      <c r="R498">
        <v>25.76</v>
      </c>
      <c r="S498" s="42">
        <f t="shared" si="155"/>
        <v>-2.5760000000000001</v>
      </c>
      <c r="T498" s="1">
        <f t="shared" si="156"/>
        <v>-1.4820000000000002</v>
      </c>
      <c r="U498">
        <v>28.85</v>
      </c>
      <c r="V498" s="21">
        <f t="shared" si="145"/>
        <v>653.37316250000015</v>
      </c>
      <c r="W498">
        <f t="shared" si="161"/>
        <v>9.0257879656160542E-2</v>
      </c>
      <c r="X498">
        <f t="shared" si="146"/>
        <v>6.1623896086149714E-6</v>
      </c>
      <c r="Y498">
        <f t="shared" si="147"/>
        <v>4.0263399871379021E-7</v>
      </c>
      <c r="Z498" s="22">
        <f t="shared" si="160"/>
        <v>0.40263399871379024</v>
      </c>
      <c r="AA498" s="22">
        <f t="shared" si="158"/>
        <v>0.27168286013076259</v>
      </c>
      <c r="AB498" s="22">
        <f>AA498/3.73178</f>
        <v>7.280248571211663E-2</v>
      </c>
      <c r="AC498">
        <v>34.301699999999997</v>
      </c>
      <c r="AD498" s="31">
        <v>13.9</v>
      </c>
      <c r="AE498" s="32">
        <v>342</v>
      </c>
      <c r="AF498">
        <f t="shared" si="148"/>
        <v>6.162389608614971</v>
      </c>
      <c r="AG498">
        <v>8.2594820334704142</v>
      </c>
      <c r="AH498" t="s">
        <v>557</v>
      </c>
      <c r="AI498" t="s">
        <v>558</v>
      </c>
      <c r="AJ498" t="s">
        <v>562</v>
      </c>
      <c r="AK498" s="53">
        <v>0.40498035528846144</v>
      </c>
      <c r="AL498" s="53">
        <v>2.7174999999999998</v>
      </c>
      <c r="AM498" s="53">
        <v>1551.3875</v>
      </c>
    </row>
    <row r="499" spans="1:39" hidden="1" x14ac:dyDescent="0.35">
      <c r="A499" s="2">
        <v>44792</v>
      </c>
      <c r="B499" s="6" t="s">
        <v>18</v>
      </c>
      <c r="C499" s="6" t="s">
        <v>552</v>
      </c>
      <c r="D499" t="s">
        <v>20</v>
      </c>
      <c r="E499" t="s">
        <v>21</v>
      </c>
      <c r="F499">
        <v>2</v>
      </c>
      <c r="G499" t="s">
        <v>22</v>
      </c>
      <c r="H499" t="s">
        <v>113</v>
      </c>
      <c r="I499" t="str">
        <f t="shared" si="144"/>
        <v>K6FsaA10</v>
      </c>
      <c r="J499" t="s">
        <v>421</v>
      </c>
      <c r="K499" t="s">
        <v>225</v>
      </c>
      <c r="L499" s="1">
        <v>0.622</v>
      </c>
      <c r="M499">
        <v>7.32</v>
      </c>
      <c r="N499" s="1">
        <f t="shared" si="154"/>
        <v>-0.73199999999999998</v>
      </c>
      <c r="O499" t="s">
        <v>175</v>
      </c>
      <c r="P499">
        <v>0.52300000000000002</v>
      </c>
      <c r="Q499" s="1">
        <f t="shared" si="159"/>
        <v>9.8999999999999977E-2</v>
      </c>
      <c r="R499">
        <v>19.05</v>
      </c>
      <c r="S499" s="42">
        <f t="shared" si="155"/>
        <v>-1.905</v>
      </c>
      <c r="T499" s="1">
        <f t="shared" si="156"/>
        <v>-1.173</v>
      </c>
      <c r="U499">
        <v>46</v>
      </c>
      <c r="V499" s="21">
        <f t="shared" si="145"/>
        <v>1661.0600000000002</v>
      </c>
      <c r="W499">
        <f t="shared" si="161"/>
        <v>0.18929254302103246</v>
      </c>
      <c r="X499">
        <f t="shared" si="146"/>
        <v>1.5335512945881796E-5</v>
      </c>
      <c r="Y499">
        <f t="shared" si="147"/>
        <v>2.5473207133886418E-6</v>
      </c>
      <c r="Z499" s="22">
        <f t="shared" si="160"/>
        <v>2.547320713388642</v>
      </c>
      <c r="AA499" s="22">
        <f t="shared" si="158"/>
        <v>2.1716289116697713</v>
      </c>
      <c r="AB499" s="22">
        <f>AA499/79.1318</f>
        <v>2.7443188600155329E-2</v>
      </c>
      <c r="AC499">
        <v>34.301699999999997</v>
      </c>
      <c r="AD499" s="34"/>
      <c r="AE499" s="32">
        <v>213</v>
      </c>
      <c r="AF499">
        <f t="shared" si="148"/>
        <v>15.335512945881796</v>
      </c>
      <c r="AG499">
        <v>12.126990262931423</v>
      </c>
      <c r="AH499" t="s">
        <v>557</v>
      </c>
      <c r="AI499" t="s">
        <v>558</v>
      </c>
      <c r="AJ499" t="s">
        <v>562</v>
      </c>
      <c r="AK499" s="53">
        <v>0.40498035528846144</v>
      </c>
      <c r="AL499" s="53">
        <v>2.7174999999999998</v>
      </c>
      <c r="AM499" s="53">
        <v>1551.3875</v>
      </c>
    </row>
    <row r="500" spans="1:39" hidden="1" x14ac:dyDescent="0.35">
      <c r="A500" s="2">
        <v>44792</v>
      </c>
      <c r="B500" s="6" t="s">
        <v>18</v>
      </c>
      <c r="C500" s="6" t="s">
        <v>552</v>
      </c>
      <c r="D500" t="s">
        <v>20</v>
      </c>
      <c r="E500" t="s">
        <v>21</v>
      </c>
      <c r="F500">
        <v>13</v>
      </c>
      <c r="G500" t="s">
        <v>33</v>
      </c>
      <c r="H500" t="s">
        <v>34</v>
      </c>
      <c r="I500" t="str">
        <f t="shared" si="144"/>
        <v>K6HmaC8</v>
      </c>
      <c r="J500" t="s">
        <v>424</v>
      </c>
      <c r="K500" t="s">
        <v>227</v>
      </c>
      <c r="L500" s="1">
        <v>0.83699999999999997</v>
      </c>
      <c r="M500">
        <v>7.67</v>
      </c>
      <c r="N500" s="1">
        <f t="shared" si="154"/>
        <v>-0.76700000000000002</v>
      </c>
      <c r="O500" t="s">
        <v>228</v>
      </c>
      <c r="P500">
        <v>0.72299999999999998</v>
      </c>
      <c r="Q500" s="1">
        <f t="shared" si="159"/>
        <v>0.11399999999999999</v>
      </c>
      <c r="R500">
        <v>14.38</v>
      </c>
      <c r="S500" s="42">
        <f t="shared" si="155"/>
        <v>-1.4380000000000002</v>
      </c>
      <c r="T500" s="1">
        <f t="shared" si="156"/>
        <v>-0.67100000000000015</v>
      </c>
      <c r="U500">
        <v>65</v>
      </c>
      <c r="V500" s="21">
        <f t="shared" si="145"/>
        <v>3316.625</v>
      </c>
      <c r="W500">
        <f t="shared" si="161"/>
        <v>0.15767634854771784</v>
      </c>
      <c r="X500">
        <f t="shared" si="146"/>
        <v>1.2246094019662113E-5</v>
      </c>
      <c r="Y500">
        <f t="shared" si="147"/>
        <v>4.0615701577961858E-6</v>
      </c>
      <c r="Z500" s="22">
        <f t="shared" si="160"/>
        <v>4.0615701577961856</v>
      </c>
      <c r="AA500" s="22">
        <f t="shared" si="158"/>
        <v>6.0530106673564603</v>
      </c>
      <c r="AB500" s="22">
        <f>AA500/199.418</f>
        <v>3.0353381677463719E-2</v>
      </c>
      <c r="AC500">
        <v>34.301699999999997</v>
      </c>
      <c r="AD500" s="31">
        <v>61</v>
      </c>
      <c r="AE500" s="32">
        <v>534</v>
      </c>
      <c r="AF500">
        <f t="shared" si="148"/>
        <v>12.246094019662113</v>
      </c>
      <c r="AG500">
        <v>12.126990262931423</v>
      </c>
      <c r="AH500" t="s">
        <v>559</v>
      </c>
      <c r="AI500" t="s">
        <v>561</v>
      </c>
      <c r="AJ500" t="s">
        <v>560</v>
      </c>
      <c r="AK500" s="53">
        <v>0.40498035528846144</v>
      </c>
      <c r="AL500" s="53">
        <v>2.7174999999999998</v>
      </c>
      <c r="AM500" s="53">
        <v>1551.3875</v>
      </c>
    </row>
    <row r="501" spans="1:39" hidden="1" x14ac:dyDescent="0.35">
      <c r="A501" s="2">
        <v>44792</v>
      </c>
      <c r="B501" s="6" t="s">
        <v>18</v>
      </c>
      <c r="C501" s="6" t="s">
        <v>552</v>
      </c>
      <c r="D501" t="s">
        <v>20</v>
      </c>
      <c r="E501" t="s">
        <v>21</v>
      </c>
      <c r="F501">
        <v>6</v>
      </c>
      <c r="G501" t="s">
        <v>26</v>
      </c>
      <c r="H501" t="s">
        <v>164</v>
      </c>
      <c r="I501" t="str">
        <f t="shared" si="144"/>
        <v>K6MlaC2</v>
      </c>
      <c r="J501" t="s">
        <v>425</v>
      </c>
      <c r="K501" t="s">
        <v>225</v>
      </c>
      <c r="L501" s="1">
        <v>0.90600000000000003</v>
      </c>
      <c r="M501">
        <v>4.5599999999999996</v>
      </c>
      <c r="N501" s="1">
        <f t="shared" si="154"/>
        <v>-0.45599999999999996</v>
      </c>
      <c r="O501" t="s">
        <v>175</v>
      </c>
      <c r="P501">
        <v>0.85699999999999998</v>
      </c>
      <c r="Q501" s="1">
        <f t="shared" si="159"/>
        <v>4.9000000000000044E-2</v>
      </c>
      <c r="R501">
        <v>19.34</v>
      </c>
      <c r="S501" s="42">
        <f t="shared" si="155"/>
        <v>-1.9339999999999999</v>
      </c>
      <c r="T501" s="1">
        <f t="shared" si="156"/>
        <v>-1.478</v>
      </c>
      <c r="U501">
        <v>35.6</v>
      </c>
      <c r="V501" s="21">
        <f t="shared" si="145"/>
        <v>994.87760000000014</v>
      </c>
      <c r="W501">
        <f t="shared" si="161"/>
        <v>5.7176196032672162E-2</v>
      </c>
      <c r="X501">
        <f t="shared" si="146"/>
        <v>3.5130064253115235E-6</v>
      </c>
      <c r="Y501">
        <f t="shared" si="147"/>
        <v>3.4950114011985083E-7</v>
      </c>
      <c r="Z501" s="22">
        <f t="shared" si="160"/>
        <v>0.34950114011985084</v>
      </c>
      <c r="AA501" s="22">
        <f t="shared" si="158"/>
        <v>0.23646897166431044</v>
      </c>
      <c r="AB501" s="22">
        <f>AA501/23.35876</f>
        <v>1.0123352937583607E-2</v>
      </c>
      <c r="AC501">
        <v>34.301699999999997</v>
      </c>
      <c r="AD501" s="31">
        <v>34</v>
      </c>
      <c r="AE501" s="32">
        <v>571</v>
      </c>
      <c r="AF501">
        <f t="shared" si="148"/>
        <v>3.5130064253115236</v>
      </c>
      <c r="AG501">
        <v>12.126990262931423</v>
      </c>
      <c r="AH501" t="s">
        <v>559</v>
      </c>
      <c r="AI501" t="s">
        <v>558</v>
      </c>
      <c r="AJ501" t="s">
        <v>560</v>
      </c>
      <c r="AK501" s="53">
        <v>0.40498035528846144</v>
      </c>
      <c r="AL501" s="53">
        <v>2.7174999999999998</v>
      </c>
      <c r="AM501" s="53">
        <v>1551.3875</v>
      </c>
    </row>
    <row r="502" spans="1:39" hidden="1" x14ac:dyDescent="0.35">
      <c r="A502" s="2">
        <v>44792</v>
      </c>
      <c r="B502" s="6" t="s">
        <v>18</v>
      </c>
      <c r="C502" s="6" t="s">
        <v>552</v>
      </c>
      <c r="D502" t="s">
        <v>45</v>
      </c>
      <c r="E502" t="s">
        <v>46</v>
      </c>
      <c r="F502">
        <v>15</v>
      </c>
      <c r="G502" t="s">
        <v>41</v>
      </c>
      <c r="H502" t="s">
        <v>104</v>
      </c>
      <c r="I502" t="str">
        <f t="shared" si="144"/>
        <v>L4MluE8</v>
      </c>
      <c r="J502" t="s">
        <v>416</v>
      </c>
      <c r="K502" t="s">
        <v>207</v>
      </c>
      <c r="L502" s="1">
        <v>0.86799999999999999</v>
      </c>
      <c r="M502">
        <v>7.48</v>
      </c>
      <c r="N502" s="1">
        <f t="shared" si="154"/>
        <v>-0.748</v>
      </c>
      <c r="O502" t="s">
        <v>105</v>
      </c>
      <c r="P502">
        <v>0.64700000000000002</v>
      </c>
      <c r="Q502" s="1">
        <f t="shared" si="159"/>
        <v>0.22099999999999997</v>
      </c>
      <c r="R502">
        <v>28.54</v>
      </c>
      <c r="S502" s="42">
        <f t="shared" si="155"/>
        <v>-2.8540000000000001</v>
      </c>
      <c r="T502" s="1">
        <f t="shared" si="156"/>
        <v>-2.1059999999999999</v>
      </c>
      <c r="U502">
        <v>107.6</v>
      </c>
      <c r="V502" s="21">
        <f t="shared" si="145"/>
        <v>9088.5415999999987</v>
      </c>
      <c r="W502">
        <f t="shared" si="161"/>
        <v>0.34157650695517772</v>
      </c>
      <c r="X502">
        <f t="shared" si="146"/>
        <v>3.1715435610527728E-5</v>
      </c>
      <c r="Y502">
        <f t="shared" si="147"/>
        <v>2.8824705590840262E-5</v>
      </c>
      <c r="Z502" s="22">
        <f t="shared" si="160"/>
        <v>28.824705590840264</v>
      </c>
      <c r="AA502" s="22">
        <f t="shared" si="158"/>
        <v>13.686944724995378</v>
      </c>
      <c r="AB502" s="22">
        <f>AA502/184.3081</f>
        <v>7.4261221970143357E-2</v>
      </c>
      <c r="AC502">
        <v>34.301699999999997</v>
      </c>
      <c r="AD502" s="31">
        <v>94</v>
      </c>
      <c r="AE502" s="32">
        <v>800</v>
      </c>
      <c r="AF502">
        <f t="shared" si="148"/>
        <v>31.715435610527727</v>
      </c>
      <c r="AG502">
        <v>8.2594820334704142</v>
      </c>
      <c r="AH502" t="s">
        <v>559</v>
      </c>
      <c r="AI502" t="s">
        <v>558</v>
      </c>
      <c r="AJ502" t="s">
        <v>562</v>
      </c>
      <c r="AK502" s="53">
        <v>0.40498035528846144</v>
      </c>
      <c r="AL502" s="53">
        <v>2.7174999999999998</v>
      </c>
      <c r="AM502" s="53">
        <v>1551.3875</v>
      </c>
    </row>
    <row r="503" spans="1:39" hidden="1" x14ac:dyDescent="0.35">
      <c r="A503" s="2">
        <v>44792</v>
      </c>
      <c r="B503" s="6" t="s">
        <v>18</v>
      </c>
      <c r="C503" s="6" t="s">
        <v>552</v>
      </c>
      <c r="D503" t="s">
        <v>45</v>
      </c>
      <c r="E503" t="s">
        <v>46</v>
      </c>
      <c r="F503">
        <v>12</v>
      </c>
      <c r="G503" t="s">
        <v>41</v>
      </c>
      <c r="H503" t="s">
        <v>108</v>
      </c>
      <c r="I503" t="str">
        <f t="shared" si="144"/>
        <v>L4MluE5</v>
      </c>
      <c r="J503" t="s">
        <v>415</v>
      </c>
      <c r="K503" t="s">
        <v>207</v>
      </c>
      <c r="L503" s="1">
        <v>0.79100000000000004</v>
      </c>
      <c r="M503">
        <v>4.57</v>
      </c>
      <c r="N503" s="1">
        <f t="shared" si="154"/>
        <v>-0.45700000000000002</v>
      </c>
      <c r="O503" t="s">
        <v>105</v>
      </c>
      <c r="P503">
        <v>0.61399999999999999</v>
      </c>
      <c r="Q503" s="1">
        <f t="shared" si="159"/>
        <v>0.17700000000000005</v>
      </c>
      <c r="R503">
        <v>24.54</v>
      </c>
      <c r="S503" s="42">
        <f t="shared" si="155"/>
        <v>-2.4539999999999997</v>
      </c>
      <c r="T503" s="1">
        <f t="shared" si="156"/>
        <v>-1.9969999999999997</v>
      </c>
      <c r="U503">
        <v>93.65</v>
      </c>
      <c r="V503" s="21">
        <f t="shared" si="145"/>
        <v>6884.7031625000009</v>
      </c>
      <c r="W503">
        <f t="shared" si="161"/>
        <v>0.28827361563517923</v>
      </c>
      <c r="X503">
        <f t="shared" si="146"/>
        <v>2.573752535162688E-5</v>
      </c>
      <c r="Y503">
        <f t="shared" si="147"/>
        <v>1.7719522218326952E-5</v>
      </c>
      <c r="Z503" s="22">
        <f t="shared" si="160"/>
        <v>17.719522218326951</v>
      </c>
      <c r="AA503" s="22">
        <f t="shared" si="158"/>
        <v>8.8730707152363308</v>
      </c>
      <c r="AB503" s="22">
        <f>AA503/184.3081</f>
        <v>4.8142597722163762E-2</v>
      </c>
      <c r="AC503">
        <v>34.301699999999997</v>
      </c>
      <c r="AD503" s="31">
        <v>80</v>
      </c>
      <c r="AE503" s="32">
        <v>710</v>
      </c>
      <c r="AF503">
        <f t="shared" si="148"/>
        <v>25.737525351626882</v>
      </c>
      <c r="AG503">
        <v>8.2594820334704142</v>
      </c>
      <c r="AH503" t="s">
        <v>559</v>
      </c>
      <c r="AI503" t="s">
        <v>558</v>
      </c>
      <c r="AJ503" t="s">
        <v>562</v>
      </c>
      <c r="AK503" s="53">
        <v>0.40498035528846144</v>
      </c>
      <c r="AL503" s="53">
        <v>2.7174999999999998</v>
      </c>
      <c r="AM503" s="53">
        <v>1551.3875</v>
      </c>
    </row>
    <row r="504" spans="1:39" hidden="1" x14ac:dyDescent="0.35">
      <c r="A504" s="2">
        <v>44792</v>
      </c>
      <c r="B504" s="6" t="s">
        <v>18</v>
      </c>
      <c r="C504" s="6" t="s">
        <v>552</v>
      </c>
      <c r="D504" t="s">
        <v>20</v>
      </c>
      <c r="E504" t="s">
        <v>21</v>
      </c>
      <c r="F504">
        <v>12</v>
      </c>
      <c r="G504" t="s">
        <v>41</v>
      </c>
      <c r="H504" t="s">
        <v>42</v>
      </c>
      <c r="I504" t="str">
        <f t="shared" si="144"/>
        <v>K6MluI8</v>
      </c>
      <c r="J504" t="s">
        <v>426</v>
      </c>
      <c r="K504" t="s">
        <v>227</v>
      </c>
      <c r="L504" s="1">
        <v>0.69599999999999995</v>
      </c>
      <c r="M504">
        <v>5.46</v>
      </c>
      <c r="N504" s="1">
        <f t="shared" si="154"/>
        <v>-0.54600000000000004</v>
      </c>
      <c r="O504" t="s">
        <v>228</v>
      </c>
      <c r="P504">
        <v>0.54100000000000004</v>
      </c>
      <c r="Q504" s="1">
        <f t="shared" si="159"/>
        <v>0.15499999999999992</v>
      </c>
      <c r="R504">
        <v>26.22</v>
      </c>
      <c r="S504" s="42">
        <f t="shared" si="155"/>
        <v>-2.6219999999999999</v>
      </c>
      <c r="T504" s="1">
        <f t="shared" si="156"/>
        <v>-2.0759999999999996</v>
      </c>
      <c r="U504">
        <v>119.55</v>
      </c>
      <c r="V504" s="21">
        <f t="shared" si="145"/>
        <v>11219.378962500001</v>
      </c>
      <c r="W504">
        <f t="shared" si="161"/>
        <v>0.28650646950092407</v>
      </c>
      <c r="X504">
        <f t="shared" si="146"/>
        <v>2.5543443769277136E-5</v>
      </c>
      <c r="Y504">
        <f t="shared" si="147"/>
        <v>2.8658157565482965E-5</v>
      </c>
      <c r="Z504" s="22">
        <f t="shared" si="160"/>
        <v>28.658157565482966</v>
      </c>
      <c r="AA504" s="22">
        <f t="shared" si="158"/>
        <v>13.804507497824167</v>
      </c>
      <c r="AB504" s="22">
        <f>AA504/81.6371</f>
        <v>0.16909600534345495</v>
      </c>
      <c r="AC504">
        <v>34.301699999999997</v>
      </c>
      <c r="AD504" s="31">
        <v>75.3</v>
      </c>
      <c r="AE504" s="32">
        <v>736</v>
      </c>
      <c r="AF504">
        <f t="shared" si="148"/>
        <v>25.543443769277136</v>
      </c>
      <c r="AG504">
        <v>12.126990262931423</v>
      </c>
      <c r="AH504" t="s">
        <v>559</v>
      </c>
      <c r="AI504" t="s">
        <v>558</v>
      </c>
      <c r="AJ504" t="s">
        <v>562</v>
      </c>
      <c r="AK504" s="53">
        <v>0.40498035528846144</v>
      </c>
      <c r="AL504" s="53">
        <v>2.7174999999999998</v>
      </c>
      <c r="AM504" s="53">
        <v>1551.3875</v>
      </c>
    </row>
    <row r="505" spans="1:39" hidden="1" x14ac:dyDescent="0.35">
      <c r="A505" s="2">
        <v>44792</v>
      </c>
      <c r="B505" s="6" t="s">
        <v>18</v>
      </c>
      <c r="C505" s="6" t="s">
        <v>552</v>
      </c>
      <c r="D505" t="s">
        <v>45</v>
      </c>
      <c r="E505" t="s">
        <v>46</v>
      </c>
      <c r="F505">
        <v>4</v>
      </c>
      <c r="G505" t="s">
        <v>29</v>
      </c>
      <c r="H505" t="s">
        <v>54</v>
      </c>
      <c r="I505" t="str">
        <f t="shared" si="144"/>
        <v>L4PafA6</v>
      </c>
      <c r="J505" t="s">
        <v>436</v>
      </c>
      <c r="K505" t="s">
        <v>226</v>
      </c>
      <c r="L505" s="1">
        <v>0.70799999999999996</v>
      </c>
      <c r="M505">
        <v>15.94</v>
      </c>
      <c r="N505" s="1">
        <f t="shared" si="154"/>
        <v>-1.5939999999999999</v>
      </c>
      <c r="O505" t="s">
        <v>60</v>
      </c>
      <c r="P505">
        <v>0.54900000000000004</v>
      </c>
      <c r="Q505" s="1">
        <f t="shared" si="159"/>
        <v>0.15899999999999992</v>
      </c>
      <c r="R505">
        <v>35.68</v>
      </c>
      <c r="S505" s="42">
        <f t="shared" si="155"/>
        <v>-3.5680000000000001</v>
      </c>
      <c r="T505" s="1">
        <f t="shared" si="156"/>
        <v>-1.9740000000000002</v>
      </c>
      <c r="U505">
        <v>53.6</v>
      </c>
      <c r="V505" s="21">
        <f t="shared" si="145"/>
        <v>2255.2736</v>
      </c>
      <c r="W505">
        <f t="shared" si="161"/>
        <v>0.28961748633879764</v>
      </c>
      <c r="X505">
        <f t="shared" si="146"/>
        <v>2.5885303741355889E-5</v>
      </c>
      <c r="Y505">
        <f t="shared" si="147"/>
        <v>5.8378442155861165E-6</v>
      </c>
      <c r="Z505" s="22">
        <f t="shared" si="160"/>
        <v>5.8378442155861165</v>
      </c>
      <c r="AA505" s="22">
        <f t="shared" si="158"/>
        <v>2.95736789036784</v>
      </c>
      <c r="AB505" s="22">
        <f>AA505/44.9496</f>
        <v>6.5792974584152925E-2</v>
      </c>
      <c r="AC505">
        <v>34.301699999999997</v>
      </c>
      <c r="AD505" s="31">
        <v>37.700000000000003</v>
      </c>
      <c r="AE505" s="32">
        <v>480</v>
      </c>
      <c r="AF505">
        <f t="shared" si="148"/>
        <v>25.885303741355891</v>
      </c>
      <c r="AG505">
        <v>8.2594820334704142</v>
      </c>
      <c r="AH505" t="s">
        <v>557</v>
      </c>
      <c r="AI505" t="s">
        <v>558</v>
      </c>
      <c r="AJ505" t="s">
        <v>562</v>
      </c>
      <c r="AK505" s="53">
        <v>0.40498035528846144</v>
      </c>
      <c r="AL505" s="53">
        <v>2.7174999999999998</v>
      </c>
      <c r="AM505" s="53">
        <v>1551.3875</v>
      </c>
    </row>
    <row r="506" spans="1:39" hidden="1" x14ac:dyDescent="0.35">
      <c r="A506" s="2">
        <v>44792</v>
      </c>
      <c r="B506" s="6" t="s">
        <v>18</v>
      </c>
      <c r="C506" s="6" t="s">
        <v>552</v>
      </c>
      <c r="D506" t="s">
        <v>45</v>
      </c>
      <c r="E506" t="s">
        <v>46</v>
      </c>
      <c r="F506">
        <v>9</v>
      </c>
      <c r="G506" t="s">
        <v>29</v>
      </c>
      <c r="H506" t="s">
        <v>107</v>
      </c>
      <c r="I506" t="str">
        <f t="shared" si="144"/>
        <v>L4PafB8</v>
      </c>
      <c r="J506" t="s">
        <v>417</v>
      </c>
      <c r="K506" t="s">
        <v>207</v>
      </c>
      <c r="L506" s="1">
        <v>0.752</v>
      </c>
      <c r="M506">
        <v>17.86</v>
      </c>
      <c r="N506" s="1">
        <f t="shared" si="154"/>
        <v>-1.786</v>
      </c>
      <c r="O506" t="s">
        <v>105</v>
      </c>
      <c r="P506">
        <v>0.63300000000000001</v>
      </c>
      <c r="Q506" s="1">
        <f t="shared" si="159"/>
        <v>0.11899999999999999</v>
      </c>
      <c r="R506">
        <v>34.67</v>
      </c>
      <c r="S506" s="42">
        <f t="shared" si="155"/>
        <v>-3.4670000000000001</v>
      </c>
      <c r="T506" s="1">
        <f t="shared" si="156"/>
        <v>-1.681</v>
      </c>
      <c r="U506">
        <v>50.9</v>
      </c>
      <c r="V506" s="21">
        <f t="shared" si="145"/>
        <v>2033.78585</v>
      </c>
      <c r="W506">
        <f t="shared" si="161"/>
        <v>0.18799368088467613</v>
      </c>
      <c r="X506">
        <f t="shared" si="146"/>
        <v>1.5206081149561188E-5</v>
      </c>
      <c r="Y506">
        <f t="shared" si="147"/>
        <v>3.0925912675929277E-6</v>
      </c>
      <c r="Z506" s="22">
        <f t="shared" si="160"/>
        <v>3.0925912675929279</v>
      </c>
      <c r="AA506" s="22">
        <f t="shared" si="158"/>
        <v>1.839733056271819</v>
      </c>
      <c r="AB506" s="22">
        <f>AA506/44.9496</f>
        <v>4.0928797058746219E-2</v>
      </c>
      <c r="AC506">
        <v>34.301699999999997</v>
      </c>
      <c r="AD506" s="31">
        <v>45.4</v>
      </c>
      <c r="AE506" s="32">
        <v>650</v>
      </c>
      <c r="AF506">
        <f t="shared" si="148"/>
        <v>15.206081149561188</v>
      </c>
      <c r="AG506">
        <v>8.2594820334704142</v>
      </c>
      <c r="AH506" t="s">
        <v>557</v>
      </c>
      <c r="AI506" t="s">
        <v>558</v>
      </c>
      <c r="AJ506" t="s">
        <v>562</v>
      </c>
      <c r="AK506" s="53">
        <v>0.40498035528846144</v>
      </c>
      <c r="AL506" s="53">
        <v>2.7174999999999998</v>
      </c>
      <c r="AM506" s="53">
        <v>1551.3875</v>
      </c>
    </row>
    <row r="507" spans="1:39" hidden="1" x14ac:dyDescent="0.35">
      <c r="A507" s="2">
        <v>44792</v>
      </c>
      <c r="B507" s="6" t="s">
        <v>18</v>
      </c>
      <c r="C507" s="6" t="s">
        <v>552</v>
      </c>
      <c r="D507" t="s">
        <v>20</v>
      </c>
      <c r="E507" t="s">
        <v>21</v>
      </c>
      <c r="F507">
        <v>15</v>
      </c>
      <c r="G507" t="s">
        <v>29</v>
      </c>
      <c r="H507" t="s">
        <v>76</v>
      </c>
      <c r="I507" t="str">
        <f t="shared" si="144"/>
        <v>K6PafH5</v>
      </c>
      <c r="J507" t="s">
        <v>427</v>
      </c>
      <c r="K507" t="s">
        <v>227</v>
      </c>
      <c r="L507" s="1">
        <v>0.53800000000000003</v>
      </c>
      <c r="M507">
        <v>10.72</v>
      </c>
      <c r="N507" s="1">
        <f t="shared" ref="N507:N524" si="162">M507/-10</f>
        <v>-1.0720000000000001</v>
      </c>
      <c r="O507" t="s">
        <v>228</v>
      </c>
      <c r="P507">
        <v>0.41699999999999998</v>
      </c>
      <c r="Q507" s="1">
        <f t="shared" si="159"/>
        <v>0.12100000000000005</v>
      </c>
      <c r="R507">
        <v>33.840000000000003</v>
      </c>
      <c r="S507" s="42">
        <f t="shared" ref="S507:S524" si="163">R507/-10</f>
        <v>-3.3840000000000003</v>
      </c>
      <c r="T507" s="1">
        <f t="shared" ref="T507:T524" si="164">S507-N507</f>
        <v>-2.3120000000000003</v>
      </c>
      <c r="U507">
        <v>75.5</v>
      </c>
      <c r="V507" s="21">
        <f t="shared" si="145"/>
        <v>4474.69625</v>
      </c>
      <c r="W507">
        <f t="shared" si="161"/>
        <v>0.29016786570743419</v>
      </c>
      <c r="X507">
        <f t="shared" si="146"/>
        <v>2.5945871841553677E-5</v>
      </c>
      <c r="Y507">
        <f t="shared" si="147"/>
        <v>1.1609989543238083E-5</v>
      </c>
      <c r="Z507" s="22">
        <f t="shared" si="160"/>
        <v>11.609989543238083</v>
      </c>
      <c r="AA507" s="22">
        <f t="shared" ref="AA507:AA524" si="165">Z507/ABS(T507)</f>
        <v>5.0216217747569551</v>
      </c>
      <c r="AB507" s="22">
        <f>AA507/49.9446</f>
        <v>0.10054383806771813</v>
      </c>
      <c r="AC507">
        <v>34.301699999999997</v>
      </c>
      <c r="AD507" s="31">
        <v>71.3</v>
      </c>
      <c r="AE507" s="32">
        <v>778</v>
      </c>
      <c r="AF507">
        <f t="shared" si="148"/>
        <v>25.945871841553675</v>
      </c>
      <c r="AG507">
        <v>12.126990262931423</v>
      </c>
      <c r="AH507" t="s">
        <v>557</v>
      </c>
      <c r="AI507" t="s">
        <v>558</v>
      </c>
      <c r="AJ507" t="s">
        <v>562</v>
      </c>
      <c r="AK507" s="53">
        <v>0.40498035528846144</v>
      </c>
      <c r="AL507" s="53">
        <v>2.7174999999999998</v>
      </c>
      <c r="AM507" s="53">
        <v>1551.3875</v>
      </c>
    </row>
    <row r="508" spans="1:39" hidden="1" x14ac:dyDescent="0.35">
      <c r="A508" s="2">
        <v>44792</v>
      </c>
      <c r="B508" s="6" t="s">
        <v>18</v>
      </c>
      <c r="C508" s="6" t="s">
        <v>552</v>
      </c>
      <c r="D508" t="s">
        <v>20</v>
      </c>
      <c r="E508" t="s">
        <v>21</v>
      </c>
      <c r="F508">
        <v>16</v>
      </c>
      <c r="G508" t="s">
        <v>29</v>
      </c>
      <c r="H508" t="s">
        <v>36</v>
      </c>
      <c r="I508" t="str">
        <f t="shared" si="144"/>
        <v>K6PafI4</v>
      </c>
      <c r="J508" t="s">
        <v>428</v>
      </c>
      <c r="K508" t="s">
        <v>227</v>
      </c>
      <c r="L508" s="1">
        <v>0.58399999999999996</v>
      </c>
      <c r="M508">
        <v>8.7799999999999994</v>
      </c>
      <c r="N508" s="1">
        <f t="shared" si="162"/>
        <v>-0.87799999999999989</v>
      </c>
      <c r="O508" t="s">
        <v>228</v>
      </c>
      <c r="P508">
        <v>0.505</v>
      </c>
      <c r="Q508" s="1">
        <f t="shared" si="159"/>
        <v>7.8999999999999959E-2</v>
      </c>
      <c r="R508">
        <v>32.56</v>
      </c>
      <c r="S508" s="42">
        <f t="shared" si="163"/>
        <v>-3.2560000000000002</v>
      </c>
      <c r="T508" s="1">
        <f t="shared" si="164"/>
        <v>-2.3780000000000001</v>
      </c>
      <c r="U508">
        <v>80.45</v>
      </c>
      <c r="V508" s="21">
        <f t="shared" si="145"/>
        <v>5080.6789625000001</v>
      </c>
      <c r="W508">
        <f t="shared" si="161"/>
        <v>0.15643564356435635</v>
      </c>
      <c r="X508">
        <f t="shared" si="146"/>
        <v>1.2127582126777042E-5</v>
      </c>
      <c r="Y508">
        <f t="shared" si="147"/>
        <v>6.1616351377507129E-6</v>
      </c>
      <c r="Z508" s="22">
        <f t="shared" si="160"/>
        <v>6.1616351377507126</v>
      </c>
      <c r="AA508" s="22">
        <f t="shared" si="165"/>
        <v>2.5910997215099716</v>
      </c>
      <c r="AB508" s="22">
        <f>AA508/49.9446</f>
        <v>5.187947689059421E-2</v>
      </c>
      <c r="AC508">
        <v>34.301699999999997</v>
      </c>
      <c r="AD508" s="31">
        <v>69.400000000000006</v>
      </c>
      <c r="AE508" s="32">
        <v>740</v>
      </c>
      <c r="AF508">
        <f t="shared" si="148"/>
        <v>12.127582126777043</v>
      </c>
      <c r="AG508">
        <v>12.126990262931423</v>
      </c>
      <c r="AH508" t="s">
        <v>557</v>
      </c>
      <c r="AI508" t="s">
        <v>558</v>
      </c>
      <c r="AJ508" t="s">
        <v>562</v>
      </c>
      <c r="AK508" s="53">
        <v>0.40498035528846144</v>
      </c>
      <c r="AL508" s="53">
        <v>2.7174999999999998</v>
      </c>
      <c r="AM508" s="53">
        <v>1551.3875</v>
      </c>
    </row>
    <row r="509" spans="1:39" hidden="1" x14ac:dyDescent="0.35">
      <c r="A509" s="2">
        <v>44792</v>
      </c>
      <c r="B509" s="6" t="s">
        <v>18</v>
      </c>
      <c r="C509" s="6" t="s">
        <v>552</v>
      </c>
      <c r="D509" t="s">
        <v>45</v>
      </c>
      <c r="E509" t="s">
        <v>46</v>
      </c>
      <c r="F509">
        <v>10</v>
      </c>
      <c r="G509" t="s">
        <v>37</v>
      </c>
      <c r="H509" t="s">
        <v>49</v>
      </c>
      <c r="I509" t="str">
        <f t="shared" si="144"/>
        <v>L4PfaJ8</v>
      </c>
      <c r="J509" t="s">
        <v>437</v>
      </c>
      <c r="K509" t="s">
        <v>207</v>
      </c>
      <c r="L509" s="1">
        <v>1.026</v>
      </c>
      <c r="M509">
        <v>10.58</v>
      </c>
      <c r="N509" s="1">
        <f t="shared" si="162"/>
        <v>-1.0580000000000001</v>
      </c>
      <c r="O509" t="s">
        <v>105</v>
      </c>
      <c r="P509">
        <v>0.83099999999999996</v>
      </c>
      <c r="Q509" s="1">
        <f t="shared" si="159"/>
        <v>0.19500000000000006</v>
      </c>
      <c r="R509">
        <v>17.010000000000002</v>
      </c>
      <c r="S509" s="42">
        <f t="shared" si="163"/>
        <v>-1.7010000000000001</v>
      </c>
      <c r="T509" s="1">
        <f t="shared" si="164"/>
        <v>-0.64300000000000002</v>
      </c>
      <c r="U509">
        <v>60.25</v>
      </c>
      <c r="V509" s="21">
        <f t="shared" si="145"/>
        <v>2849.5990624999999</v>
      </c>
      <c r="W509">
        <f t="shared" si="161"/>
        <v>0.23465703971119142</v>
      </c>
      <c r="X509">
        <f t="shared" si="146"/>
        <v>1.9977940148528613E-5</v>
      </c>
      <c r="Y509">
        <f t="shared" si="147"/>
        <v>5.6929119517928245E-6</v>
      </c>
      <c r="Z509" s="22">
        <f t="shared" si="160"/>
        <v>5.6929119517928246</v>
      </c>
      <c r="AA509" s="22">
        <f t="shared" si="165"/>
        <v>8.853673330937518</v>
      </c>
      <c r="AB509" s="22">
        <f>AA509/50.10316</f>
        <v>0.17670888085576872</v>
      </c>
      <c r="AC509">
        <v>34.301699999999997</v>
      </c>
      <c r="AD509" s="31">
        <v>52</v>
      </c>
      <c r="AE509" s="32">
        <v>575</v>
      </c>
      <c r="AF509">
        <f t="shared" si="148"/>
        <v>19.977940148528614</v>
      </c>
      <c r="AG509">
        <v>8.2594820334704142</v>
      </c>
      <c r="AH509" t="s">
        <v>557</v>
      </c>
      <c r="AI509" t="s">
        <v>558</v>
      </c>
      <c r="AJ509" t="s">
        <v>562</v>
      </c>
      <c r="AK509" s="53">
        <v>0.40498035528846144</v>
      </c>
      <c r="AL509" s="53">
        <v>2.7174999999999998</v>
      </c>
      <c r="AM509" s="53">
        <v>1551.3875</v>
      </c>
    </row>
    <row r="510" spans="1:39" hidden="1" x14ac:dyDescent="0.35">
      <c r="A510" s="2">
        <v>44792</v>
      </c>
      <c r="B510" s="6" t="s">
        <v>18</v>
      </c>
      <c r="C510" s="6" t="s">
        <v>552</v>
      </c>
      <c r="D510" t="s">
        <v>20</v>
      </c>
      <c r="E510" t="s">
        <v>21</v>
      </c>
      <c r="F510">
        <v>3</v>
      </c>
      <c r="G510" t="s">
        <v>37</v>
      </c>
      <c r="H510" t="s">
        <v>54</v>
      </c>
      <c r="I510" t="str">
        <f t="shared" si="144"/>
        <v>K6PfaA6</v>
      </c>
      <c r="J510" t="s">
        <v>429</v>
      </c>
      <c r="K510" t="s">
        <v>225</v>
      </c>
      <c r="L510" s="1">
        <v>0.82499999999999996</v>
      </c>
      <c r="M510">
        <v>9.83</v>
      </c>
      <c r="N510" s="1">
        <f t="shared" si="162"/>
        <v>-0.98299999999999998</v>
      </c>
      <c r="O510" t="s">
        <v>175</v>
      </c>
      <c r="P510">
        <v>0.64400000000000002</v>
      </c>
      <c r="Q510" s="1">
        <f t="shared" si="159"/>
        <v>0.18099999999999994</v>
      </c>
      <c r="R510">
        <v>27.56</v>
      </c>
      <c r="S510" s="42">
        <f t="shared" si="163"/>
        <v>-2.7559999999999998</v>
      </c>
      <c r="T510" s="1">
        <f t="shared" si="164"/>
        <v>-1.7729999999999997</v>
      </c>
      <c r="U510">
        <v>80.5</v>
      </c>
      <c r="V510" s="21">
        <f t="shared" si="145"/>
        <v>5086.9962500000001</v>
      </c>
      <c r="W510">
        <f t="shared" si="161"/>
        <v>0.2810559006211179</v>
      </c>
      <c r="X510">
        <f t="shared" si="146"/>
        <v>2.4946566731206741E-5</v>
      </c>
      <c r="Y510">
        <f t="shared" si="147"/>
        <v>1.2690309141202345E-5</v>
      </c>
      <c r="Z510" s="22">
        <f t="shared" si="160"/>
        <v>12.690309141202345</v>
      </c>
      <c r="AA510" s="22">
        <f t="shared" si="165"/>
        <v>7.1575347666115894</v>
      </c>
      <c r="AB510" s="22">
        <f>AA510/54.593359</f>
        <v>0.13110632680820372</v>
      </c>
      <c r="AC510">
        <v>34.301699999999997</v>
      </c>
      <c r="AD510" s="31">
        <v>76.2</v>
      </c>
      <c r="AE510" s="32">
        <v>770</v>
      </c>
      <c r="AF510">
        <f t="shared" si="148"/>
        <v>24.94656673120674</v>
      </c>
      <c r="AG510">
        <v>12.126990262931423</v>
      </c>
      <c r="AH510" t="s">
        <v>557</v>
      </c>
      <c r="AI510" t="s">
        <v>558</v>
      </c>
      <c r="AJ510" t="s">
        <v>562</v>
      </c>
      <c r="AK510" s="53">
        <v>0.40498035528846144</v>
      </c>
      <c r="AL510" s="53">
        <v>2.7174999999999998</v>
      </c>
      <c r="AM510" s="53">
        <v>1551.3875</v>
      </c>
    </row>
    <row r="511" spans="1:39" hidden="1" x14ac:dyDescent="0.35">
      <c r="A511" s="2">
        <v>44792</v>
      </c>
      <c r="B511" s="6" t="s">
        <v>18</v>
      </c>
      <c r="C511" s="6" t="s">
        <v>552</v>
      </c>
      <c r="D511" t="s">
        <v>45</v>
      </c>
      <c r="E511" t="s">
        <v>46</v>
      </c>
      <c r="F511">
        <v>2</v>
      </c>
      <c r="G511" t="s">
        <v>25</v>
      </c>
      <c r="H511" t="s">
        <v>53</v>
      </c>
      <c r="I511" t="str">
        <f t="shared" si="144"/>
        <v>L4SguG1</v>
      </c>
      <c r="J511" t="s">
        <v>439</v>
      </c>
      <c r="K511" t="s">
        <v>226</v>
      </c>
      <c r="L511" s="1">
        <v>0.75700000000000001</v>
      </c>
      <c r="M511">
        <v>7.37</v>
      </c>
      <c r="N511" s="1">
        <f t="shared" si="162"/>
        <v>-0.73699999999999999</v>
      </c>
      <c r="O511" t="s">
        <v>60</v>
      </c>
      <c r="P511">
        <v>0.57599999999999996</v>
      </c>
      <c r="Q511" s="1">
        <f t="shared" si="159"/>
        <v>0.18100000000000005</v>
      </c>
      <c r="R511">
        <v>14.08</v>
      </c>
      <c r="S511" s="42">
        <f t="shared" si="163"/>
        <v>-1.4079999999999999</v>
      </c>
      <c r="T511" s="1">
        <f t="shared" si="164"/>
        <v>-0.67099999999999993</v>
      </c>
      <c r="U511">
        <v>33.5</v>
      </c>
      <c r="V511" s="21">
        <f t="shared" si="145"/>
        <v>880.96625000000006</v>
      </c>
      <c r="W511">
        <f t="shared" si="161"/>
        <v>0.31423611111111122</v>
      </c>
      <c r="X511">
        <f t="shared" si="146"/>
        <v>2.861997235752413E-5</v>
      </c>
      <c r="Y511">
        <f t="shared" si="147"/>
        <v>2.5213229722911695E-6</v>
      </c>
      <c r="Z511" s="22">
        <f t="shared" si="160"/>
        <v>2.5213229722911694</v>
      </c>
      <c r="AA511" s="22">
        <f t="shared" si="165"/>
        <v>3.7575603163802827</v>
      </c>
      <c r="AB511" s="22">
        <f>AA511/AA510</f>
        <v>0.52497968070075185</v>
      </c>
      <c r="AC511">
        <v>34.301699999999997</v>
      </c>
      <c r="AD511" s="31">
        <v>23.8</v>
      </c>
      <c r="AE511" s="32">
        <v>350</v>
      </c>
      <c r="AF511">
        <f t="shared" si="148"/>
        <v>28.61997235752413</v>
      </c>
      <c r="AG511">
        <v>8.2594820334704142</v>
      </c>
      <c r="AH511" t="s">
        <v>557</v>
      </c>
      <c r="AI511" t="s">
        <v>558</v>
      </c>
      <c r="AJ511" t="s">
        <v>562</v>
      </c>
      <c r="AK511" s="53">
        <v>0.40498035528846144</v>
      </c>
      <c r="AL511" s="53">
        <v>2.7174999999999998</v>
      </c>
      <c r="AM511" s="53">
        <v>1551.3875</v>
      </c>
    </row>
    <row r="512" spans="1:39" hidden="1" x14ac:dyDescent="0.35">
      <c r="A512" s="2">
        <v>44792</v>
      </c>
      <c r="B512" s="6" t="s">
        <v>18</v>
      </c>
      <c r="C512" s="6" t="s">
        <v>552</v>
      </c>
      <c r="D512" t="s">
        <v>20</v>
      </c>
      <c r="E512" t="s">
        <v>21</v>
      </c>
      <c r="F512">
        <v>5</v>
      </c>
      <c r="G512" t="s">
        <v>25</v>
      </c>
      <c r="H512" t="s">
        <v>74</v>
      </c>
      <c r="I512" t="str">
        <f t="shared" si="144"/>
        <v>K6SguC9</v>
      </c>
      <c r="J512" t="s">
        <v>490</v>
      </c>
      <c r="K512" t="s">
        <v>225</v>
      </c>
      <c r="L512" s="1">
        <v>0.73299999999999998</v>
      </c>
      <c r="M512">
        <v>6.34</v>
      </c>
      <c r="N512" s="1">
        <f t="shared" si="162"/>
        <v>-0.63400000000000001</v>
      </c>
      <c r="O512" t="s">
        <v>175</v>
      </c>
      <c r="P512">
        <v>0.59199999999999997</v>
      </c>
      <c r="Q512" s="1">
        <f t="shared" si="159"/>
        <v>0.14100000000000001</v>
      </c>
      <c r="R512">
        <v>12.82</v>
      </c>
      <c r="S512" s="42">
        <f t="shared" si="163"/>
        <v>-1.282</v>
      </c>
      <c r="T512" s="1">
        <f t="shared" si="164"/>
        <v>-0.64800000000000002</v>
      </c>
      <c r="U512">
        <v>57.585000000000001</v>
      </c>
      <c r="V512" s="21">
        <f t="shared" si="145"/>
        <v>2603.085296625</v>
      </c>
      <c r="W512">
        <f t="shared" si="161"/>
        <v>0.23817567567567571</v>
      </c>
      <c r="X512">
        <f t="shared" si="146"/>
        <v>2.0347341216986232E-5</v>
      </c>
      <c r="Y512">
        <f t="shared" si="147"/>
        <v>5.2965864747348698E-6</v>
      </c>
      <c r="Z512" s="22">
        <f t="shared" si="160"/>
        <v>5.2965864747348697</v>
      </c>
      <c r="AA512" s="22">
        <f t="shared" si="165"/>
        <v>8.1737445597760328</v>
      </c>
      <c r="AB512" s="22">
        <f>AA512/54.13582</f>
        <v>0.15098588254091344</v>
      </c>
      <c r="AC512">
        <v>34.301699999999997</v>
      </c>
      <c r="AD512" s="31">
        <v>40</v>
      </c>
      <c r="AE512" s="32">
        <v>540</v>
      </c>
      <c r="AF512">
        <f t="shared" si="148"/>
        <v>20.347341216986234</v>
      </c>
      <c r="AG512">
        <v>12.126990262931423</v>
      </c>
      <c r="AH512" t="s">
        <v>557</v>
      </c>
      <c r="AI512" t="s">
        <v>558</v>
      </c>
      <c r="AJ512" t="s">
        <v>562</v>
      </c>
      <c r="AK512" s="53">
        <v>0.40498035528846144</v>
      </c>
      <c r="AL512" s="53">
        <v>2.7174999999999998</v>
      </c>
      <c r="AM512" s="53">
        <v>1551.3875</v>
      </c>
    </row>
    <row r="513" spans="1:39" hidden="1" x14ac:dyDescent="0.35">
      <c r="A513" s="2">
        <v>44792</v>
      </c>
      <c r="B513" s="6" t="s">
        <v>18</v>
      </c>
      <c r="C513" s="6" t="s">
        <v>552</v>
      </c>
      <c r="D513" t="s">
        <v>20</v>
      </c>
      <c r="E513" t="s">
        <v>21</v>
      </c>
      <c r="F513">
        <v>10</v>
      </c>
      <c r="G513" t="s">
        <v>25</v>
      </c>
      <c r="H513" t="s">
        <v>31</v>
      </c>
      <c r="I513" t="str">
        <f t="shared" si="144"/>
        <v>K6SguA8</v>
      </c>
      <c r="J513" t="s">
        <v>431</v>
      </c>
      <c r="K513" t="s">
        <v>227</v>
      </c>
      <c r="L513" s="1">
        <v>0.51700000000000002</v>
      </c>
      <c r="M513">
        <v>9.4600000000000009</v>
      </c>
      <c r="N513" s="1">
        <f t="shared" si="162"/>
        <v>-0.94600000000000006</v>
      </c>
      <c r="O513" t="s">
        <v>228</v>
      </c>
      <c r="P513">
        <v>0.42699999999999999</v>
      </c>
      <c r="Q513" s="1">
        <f t="shared" si="159"/>
        <v>9.0000000000000024E-2</v>
      </c>
      <c r="R513">
        <v>20.53</v>
      </c>
      <c r="S513" s="42">
        <f t="shared" si="163"/>
        <v>-2.0529999999999999</v>
      </c>
      <c r="T513" s="1">
        <f t="shared" si="164"/>
        <v>-1.1069999999999998</v>
      </c>
      <c r="U513">
        <v>50.055</v>
      </c>
      <c r="V513" s="21">
        <f t="shared" si="145"/>
        <v>1966.819874625</v>
      </c>
      <c r="W513">
        <f t="shared" si="161"/>
        <v>0.21077283372365346</v>
      </c>
      <c r="X513">
        <f t="shared" si="146"/>
        <v>1.7505026653081129E-5</v>
      </c>
      <c r="Y513">
        <f t="shared" si="147"/>
        <v>3.4429234327120311E-6</v>
      </c>
      <c r="Z513" s="22">
        <f t="shared" si="160"/>
        <v>3.4429234327120311</v>
      </c>
      <c r="AA513" s="22">
        <f t="shared" si="165"/>
        <v>3.1101386022692248</v>
      </c>
      <c r="AB513" s="22">
        <f>AA513/54.13582</f>
        <v>5.7450660251737659E-2</v>
      </c>
      <c r="AC513">
        <v>34.301699999999997</v>
      </c>
      <c r="AD513" s="31">
        <v>34.5</v>
      </c>
      <c r="AE513" s="32">
        <v>430</v>
      </c>
      <c r="AF513">
        <f t="shared" si="148"/>
        <v>17.505026653081128</v>
      </c>
      <c r="AG513">
        <v>12.126990262931423</v>
      </c>
      <c r="AH513" t="s">
        <v>557</v>
      </c>
      <c r="AI513" t="s">
        <v>558</v>
      </c>
      <c r="AJ513" t="s">
        <v>562</v>
      </c>
      <c r="AK513" s="53">
        <v>0.40498035528846144</v>
      </c>
      <c r="AL513" s="53">
        <v>2.7174999999999998</v>
      </c>
      <c r="AM513" s="53">
        <v>1551.3875</v>
      </c>
    </row>
    <row r="514" spans="1:39" x14ac:dyDescent="0.35">
      <c r="A514" s="2">
        <v>44804</v>
      </c>
      <c r="B514" s="6" t="s">
        <v>18</v>
      </c>
      <c r="C514" s="6" t="s">
        <v>553</v>
      </c>
      <c r="D514" t="s">
        <v>133</v>
      </c>
      <c r="E514" t="s">
        <v>46</v>
      </c>
      <c r="F514">
        <v>7</v>
      </c>
      <c r="G514" t="s">
        <v>39</v>
      </c>
      <c r="H514" t="s">
        <v>95</v>
      </c>
      <c r="I514" t="str">
        <f t="shared" ref="I514:I577" si="166">D514&amp;G514&amp;H514</f>
        <v>K1BbrF10</v>
      </c>
      <c r="J514" t="s">
        <v>470</v>
      </c>
      <c r="K514" t="s">
        <v>235</v>
      </c>
      <c r="L514" s="3">
        <v>0.54100000000000004</v>
      </c>
      <c r="M514">
        <v>19.760000000000002</v>
      </c>
      <c r="N514" s="1">
        <f t="shared" si="162"/>
        <v>-1.9760000000000002</v>
      </c>
      <c r="O514" t="s">
        <v>200</v>
      </c>
      <c r="P514">
        <v>0.60199999999999998</v>
      </c>
      <c r="Q514" s="1">
        <f t="shared" si="159"/>
        <v>-6.0999999999999943E-2</v>
      </c>
      <c r="R514">
        <v>23.25</v>
      </c>
      <c r="S514" s="42">
        <f t="shared" si="163"/>
        <v>-2.3250000000000002</v>
      </c>
      <c r="T514" s="1">
        <f t="shared" si="164"/>
        <v>-0.34899999999999998</v>
      </c>
      <c r="U514">
        <v>97.65</v>
      </c>
      <c r="V514" s="21">
        <f t="shared" ref="V514:V577" si="167">3.14*(U514/2)^2</f>
        <v>7485.3851625000007</v>
      </c>
      <c r="W514">
        <f>(P514-L514)/L514</f>
        <v>0.11275415896487974</v>
      </c>
      <c r="X514">
        <f t="shared" ref="X514:X577" si="168">119*(10^-6)*(W514^1.231)</f>
        <v>8.1044240180652075E-6</v>
      </c>
      <c r="Y514">
        <f>X514*(V514/10000)</f>
        <v>6.0664735295433948E-6</v>
      </c>
      <c r="Z514" s="22">
        <f t="shared" si="160"/>
        <v>6.0664735295433951</v>
      </c>
      <c r="AA514" s="22">
        <f t="shared" si="165"/>
        <v>17.382445643390817</v>
      </c>
      <c r="AB514" s="22">
        <f>AA514/81.463512</f>
        <v>0.21337707172986622</v>
      </c>
      <c r="AC514">
        <v>32.519599999999997</v>
      </c>
      <c r="AD514" s="34">
        <v>81.5</v>
      </c>
      <c r="AE514" s="35">
        <v>800</v>
      </c>
      <c r="AF514">
        <f t="shared" ref="AF514:AF577" si="169">X514*10^6</f>
        <v>8.1044240180652078</v>
      </c>
      <c r="AG514">
        <v>6.7535095436248787</v>
      </c>
      <c r="AH514" t="s">
        <v>559</v>
      </c>
      <c r="AI514" t="s">
        <v>558</v>
      </c>
      <c r="AJ514" t="s">
        <v>560</v>
      </c>
      <c r="AK514" s="53">
        <v>0.5234151584582144</v>
      </c>
      <c r="AL514" s="53">
        <v>1.8887499999999999</v>
      </c>
      <c r="AM514" s="53">
        <v>924.46249999999998</v>
      </c>
    </row>
    <row r="515" spans="1:39" hidden="1" x14ac:dyDescent="0.35">
      <c r="A515" s="2">
        <v>44804</v>
      </c>
      <c r="B515" s="6" t="s">
        <v>18</v>
      </c>
      <c r="C515" s="6" t="s">
        <v>553</v>
      </c>
      <c r="D515" t="s">
        <v>109</v>
      </c>
      <c r="E515" t="s">
        <v>21</v>
      </c>
      <c r="F515">
        <v>7</v>
      </c>
      <c r="G515" t="s">
        <v>39</v>
      </c>
      <c r="H515" t="s">
        <v>119</v>
      </c>
      <c r="I515" t="str">
        <f t="shared" si="166"/>
        <v>L3BbrI7</v>
      </c>
      <c r="J515" t="s">
        <v>441</v>
      </c>
      <c r="K515" t="s">
        <v>236</v>
      </c>
      <c r="L515" s="1">
        <v>0.73499999999999999</v>
      </c>
      <c r="M515" s="4">
        <v>11.2</v>
      </c>
      <c r="N515" s="1">
        <f t="shared" si="162"/>
        <v>-1.1199999999999999</v>
      </c>
      <c r="O515" t="s">
        <v>135</v>
      </c>
      <c r="P515">
        <v>0.53800000000000003</v>
      </c>
      <c r="Q515" s="1">
        <f t="shared" si="159"/>
        <v>0.19699999999999995</v>
      </c>
      <c r="R515">
        <v>19.579999999999998</v>
      </c>
      <c r="S515" s="42">
        <f t="shared" si="163"/>
        <v>-1.9579999999999997</v>
      </c>
      <c r="T515" s="1">
        <f t="shared" si="164"/>
        <v>-0.83799999999999986</v>
      </c>
      <c r="U515">
        <v>85.5</v>
      </c>
      <c r="V515" s="21">
        <f t="shared" si="167"/>
        <v>5738.5462500000003</v>
      </c>
      <c r="W515">
        <f t="shared" ref="W515:W521" si="170">(L515-P515)/P515</f>
        <v>0.36617100371747202</v>
      </c>
      <c r="X515">
        <f t="shared" si="168"/>
        <v>3.4549510962554749E-5</v>
      </c>
      <c r="Y515">
        <f t="shared" ref="Y515:Y577" si="171">X515*(V515/10000)</f>
        <v>1.9826396657350245E-5</v>
      </c>
      <c r="Z515" s="22">
        <f t="shared" si="160"/>
        <v>19.826396657350244</v>
      </c>
      <c r="AA515" s="22">
        <f t="shared" si="165"/>
        <v>23.65918455531056</v>
      </c>
      <c r="AB515" s="22">
        <f>AA515/52.530791</f>
        <v>0.45038698456512027</v>
      </c>
      <c r="AC515">
        <v>32.519599999999997</v>
      </c>
      <c r="AD515" s="31">
        <v>93.2</v>
      </c>
      <c r="AE515" s="32">
        <v>740</v>
      </c>
      <c r="AF515">
        <f t="shared" si="169"/>
        <v>34.549510962554749</v>
      </c>
      <c r="AG515">
        <v>7.0107887060214562</v>
      </c>
      <c r="AH515" t="s">
        <v>559</v>
      </c>
      <c r="AI515" t="s">
        <v>558</v>
      </c>
      <c r="AJ515" t="s">
        <v>560</v>
      </c>
      <c r="AK515" s="53">
        <v>0.5234151584582144</v>
      </c>
      <c r="AL515" s="53">
        <v>1.8887499999999999</v>
      </c>
      <c r="AM515" s="53">
        <v>924.46249999999998</v>
      </c>
    </row>
    <row r="516" spans="1:39" hidden="1" x14ac:dyDescent="0.35">
      <c r="A516" s="2">
        <v>44804</v>
      </c>
      <c r="B516" s="6" t="s">
        <v>18</v>
      </c>
      <c r="C516" s="6" t="s">
        <v>553</v>
      </c>
      <c r="D516" t="s">
        <v>109</v>
      </c>
      <c r="E516" t="s">
        <v>21</v>
      </c>
      <c r="F516">
        <v>11</v>
      </c>
      <c r="G516" t="s">
        <v>39</v>
      </c>
      <c r="H516" t="s">
        <v>113</v>
      </c>
      <c r="I516" t="str">
        <f t="shared" si="166"/>
        <v>L3BbrA10</v>
      </c>
      <c r="J516" t="s">
        <v>440</v>
      </c>
      <c r="K516" t="s">
        <v>226</v>
      </c>
      <c r="L516" s="1">
        <v>0.621</v>
      </c>
      <c r="M516">
        <v>5.61</v>
      </c>
      <c r="N516" s="1">
        <f t="shared" si="162"/>
        <v>-0.56100000000000005</v>
      </c>
      <c r="O516" t="s">
        <v>233</v>
      </c>
      <c r="P516">
        <v>0.48299999999999998</v>
      </c>
      <c r="Q516" s="1">
        <f t="shared" si="159"/>
        <v>0.13800000000000001</v>
      </c>
      <c r="R516">
        <v>17.23</v>
      </c>
      <c r="S516" s="42">
        <f t="shared" si="163"/>
        <v>-1.7230000000000001</v>
      </c>
      <c r="T516" s="1">
        <f t="shared" si="164"/>
        <v>-1.1619999999999999</v>
      </c>
      <c r="U516">
        <v>96.25</v>
      </c>
      <c r="V516" s="21">
        <f t="shared" si="167"/>
        <v>7272.2890625</v>
      </c>
      <c r="W516">
        <f t="shared" si="170"/>
        <v>0.28571428571428575</v>
      </c>
      <c r="X516">
        <f t="shared" si="168"/>
        <v>2.5456529676096076E-5</v>
      </c>
      <c r="Y516">
        <f t="shared" si="171"/>
        <v>1.8512724233268017E-5</v>
      </c>
      <c r="Z516" s="22">
        <f t="shared" si="160"/>
        <v>18.512724233268017</v>
      </c>
      <c r="AA516" s="22">
        <f t="shared" si="165"/>
        <v>15.93177644859554</v>
      </c>
      <c r="AB516" s="22">
        <f>AA516/52.530791</f>
        <v>0.3032845336099268</v>
      </c>
      <c r="AC516">
        <v>32.519599999999997</v>
      </c>
      <c r="AD516" s="31">
        <v>87.4</v>
      </c>
      <c r="AE516" s="32">
        <v>678</v>
      </c>
      <c r="AF516">
        <f t="shared" si="169"/>
        <v>25.456529676096075</v>
      </c>
      <c r="AG516">
        <v>7.0107887060214562</v>
      </c>
      <c r="AH516" t="s">
        <v>559</v>
      </c>
      <c r="AI516" t="s">
        <v>558</v>
      </c>
      <c r="AJ516" t="s">
        <v>560</v>
      </c>
      <c r="AK516" s="53">
        <v>0.5234151584582144</v>
      </c>
      <c r="AL516" s="53">
        <v>1.8887499999999999</v>
      </c>
      <c r="AM516" s="53">
        <v>924.46249999999998</v>
      </c>
    </row>
    <row r="517" spans="1:39" x14ac:dyDescent="0.35">
      <c r="A517" s="2">
        <v>44804</v>
      </c>
      <c r="B517" s="6" t="s">
        <v>18</v>
      </c>
      <c r="C517" s="6" t="s">
        <v>553</v>
      </c>
      <c r="D517" t="s">
        <v>133</v>
      </c>
      <c r="E517" t="s">
        <v>46</v>
      </c>
      <c r="F517">
        <v>1</v>
      </c>
      <c r="G517" t="s">
        <v>28</v>
      </c>
      <c r="H517" t="s">
        <v>44</v>
      </c>
      <c r="I517" t="str">
        <f t="shared" si="166"/>
        <v>K1DtoD10</v>
      </c>
      <c r="J517" t="s">
        <v>472</v>
      </c>
      <c r="K517" t="s">
        <v>235</v>
      </c>
      <c r="L517" s="1">
        <v>0.875</v>
      </c>
      <c r="M517">
        <v>10.94</v>
      </c>
      <c r="N517" s="1">
        <f t="shared" si="162"/>
        <v>-1.0939999999999999</v>
      </c>
      <c r="O517" t="s">
        <v>200</v>
      </c>
      <c r="P517">
        <v>0.74299999999999999</v>
      </c>
      <c r="Q517" s="1">
        <f t="shared" si="159"/>
        <v>0.13200000000000001</v>
      </c>
      <c r="R517">
        <v>16.649999999999999</v>
      </c>
      <c r="S517" s="42">
        <f t="shared" si="163"/>
        <v>-1.6649999999999998</v>
      </c>
      <c r="T517" s="1">
        <f t="shared" si="164"/>
        <v>-0.57099999999999995</v>
      </c>
      <c r="U517">
        <v>80</v>
      </c>
      <c r="V517" s="21">
        <f t="shared" si="167"/>
        <v>5024</v>
      </c>
      <c r="W517">
        <f t="shared" si="170"/>
        <v>0.17765814266487215</v>
      </c>
      <c r="X517">
        <f t="shared" si="168"/>
        <v>1.4183592357639459E-5</v>
      </c>
      <c r="Y517">
        <f t="shared" si="171"/>
        <v>7.1258368004780638E-6</v>
      </c>
      <c r="Z517" s="22">
        <f t="shared" si="160"/>
        <v>7.1258368004780639</v>
      </c>
      <c r="AA517" s="22">
        <f t="shared" si="165"/>
        <v>12.479574081397661</v>
      </c>
      <c r="AB517" s="22">
        <f>AA517/117.339</f>
        <v>0.1063548699187624</v>
      </c>
      <c r="AC517">
        <v>32.519599999999997</v>
      </c>
      <c r="AD517" s="34">
        <v>77.099999999999994</v>
      </c>
      <c r="AE517" s="35">
        <v>720</v>
      </c>
      <c r="AF517">
        <f t="shared" si="169"/>
        <v>14.183592357639458</v>
      </c>
      <c r="AG517">
        <v>6.7535095436248787</v>
      </c>
      <c r="AH517" t="s">
        <v>559</v>
      </c>
      <c r="AI517" t="s">
        <v>561</v>
      </c>
      <c r="AJ517" t="s">
        <v>560</v>
      </c>
      <c r="AK517" s="53">
        <v>0.5234151584582144</v>
      </c>
      <c r="AL517" s="53">
        <v>1.8887499999999999</v>
      </c>
      <c r="AM517" s="53">
        <v>924.46249999999998</v>
      </c>
    </row>
    <row r="518" spans="1:39" hidden="1" x14ac:dyDescent="0.35">
      <c r="A518" s="2">
        <v>44804</v>
      </c>
      <c r="B518" s="6" t="s">
        <v>18</v>
      </c>
      <c r="C518" s="6" t="s">
        <v>553</v>
      </c>
      <c r="D518" t="s">
        <v>123</v>
      </c>
      <c r="E518" t="s">
        <v>21</v>
      </c>
      <c r="F518">
        <v>3</v>
      </c>
      <c r="G518" t="s">
        <v>28</v>
      </c>
      <c r="H518" t="s">
        <v>64</v>
      </c>
      <c r="I518" t="str">
        <f t="shared" si="166"/>
        <v>M1DtoA2</v>
      </c>
      <c r="J518" t="s">
        <v>457</v>
      </c>
      <c r="K518" t="s">
        <v>234</v>
      </c>
      <c r="L518" s="1">
        <v>0.80700000000000005</v>
      </c>
      <c r="M518">
        <v>5.87</v>
      </c>
      <c r="N518" s="1">
        <f t="shared" si="162"/>
        <v>-0.58699999999999997</v>
      </c>
      <c r="O518" t="s">
        <v>32</v>
      </c>
      <c r="P518">
        <v>0.69899999999999995</v>
      </c>
      <c r="Q518" s="1">
        <f t="shared" si="159"/>
        <v>0.1080000000000001</v>
      </c>
      <c r="R518">
        <v>9.8699999999999992</v>
      </c>
      <c r="S518" s="42">
        <f t="shared" si="163"/>
        <v>-0.98699999999999988</v>
      </c>
      <c r="T518" s="1">
        <f t="shared" si="164"/>
        <v>-0.39999999999999991</v>
      </c>
      <c r="U518">
        <v>46.05</v>
      </c>
      <c r="V518" s="21">
        <f t="shared" si="167"/>
        <v>1664.6729625</v>
      </c>
      <c r="W518">
        <f t="shared" si="170"/>
        <v>0.1545064377682405</v>
      </c>
      <c r="X518">
        <f t="shared" si="168"/>
        <v>1.1943736157263621E-5</v>
      </c>
      <c r="Y518">
        <f t="shared" si="171"/>
        <v>1.9882414652230397E-6</v>
      </c>
      <c r="Z518" s="22">
        <f t="shared" si="160"/>
        <v>1.9882414652230398</v>
      </c>
      <c r="AA518" s="22">
        <f t="shared" si="165"/>
        <v>4.9706036630576005</v>
      </c>
      <c r="AB518" s="22">
        <f>AA518/277.501</f>
        <v>1.7912020724457214E-2</v>
      </c>
      <c r="AC518">
        <v>32.519599999999997</v>
      </c>
      <c r="AD518" s="31">
        <v>39.299999999999997</v>
      </c>
      <c r="AE518" s="32">
        <v>410</v>
      </c>
      <c r="AF518">
        <f t="shared" si="169"/>
        <v>11.94373615726362</v>
      </c>
      <c r="AG518">
        <v>5.03038712875437</v>
      </c>
      <c r="AH518" t="s">
        <v>559</v>
      </c>
      <c r="AI518" t="s">
        <v>561</v>
      </c>
      <c r="AJ518" t="s">
        <v>560</v>
      </c>
      <c r="AK518" s="53">
        <v>0.5234151584582144</v>
      </c>
      <c r="AL518" s="53">
        <v>1.8887499999999999</v>
      </c>
      <c r="AM518" s="53">
        <v>924.46249999999998</v>
      </c>
    </row>
    <row r="519" spans="1:39" hidden="1" x14ac:dyDescent="0.35">
      <c r="A519" s="2">
        <v>44804</v>
      </c>
      <c r="B519" s="6" t="s">
        <v>18</v>
      </c>
      <c r="C519" s="6" t="s">
        <v>553</v>
      </c>
      <c r="D519" t="s">
        <v>123</v>
      </c>
      <c r="E519" t="s">
        <v>21</v>
      </c>
      <c r="F519">
        <v>8</v>
      </c>
      <c r="G519" t="s">
        <v>28</v>
      </c>
      <c r="H519" t="s">
        <v>122</v>
      </c>
      <c r="I519" t="str">
        <f t="shared" si="166"/>
        <v>M1DtoH3</v>
      </c>
      <c r="J519" t="s">
        <v>458</v>
      </c>
      <c r="K519" t="s">
        <v>234</v>
      </c>
      <c r="L519" s="1">
        <v>0.91400000000000003</v>
      </c>
      <c r="M519">
        <v>5.34</v>
      </c>
      <c r="N519" s="1">
        <f t="shared" si="162"/>
        <v>-0.53400000000000003</v>
      </c>
      <c r="O519" t="s">
        <v>32</v>
      </c>
      <c r="P519">
        <v>0.86099999999999999</v>
      </c>
      <c r="Q519" s="1">
        <f t="shared" si="159"/>
        <v>5.3000000000000047E-2</v>
      </c>
      <c r="R519">
        <v>10.76</v>
      </c>
      <c r="S519" s="42">
        <f t="shared" si="163"/>
        <v>-1.0760000000000001</v>
      </c>
      <c r="T519" s="1">
        <f t="shared" si="164"/>
        <v>-0.54200000000000004</v>
      </c>
      <c r="U519">
        <v>67.3</v>
      </c>
      <c r="V519" s="21">
        <f t="shared" si="167"/>
        <v>3555.4926500000001</v>
      </c>
      <c r="W519">
        <f t="shared" si="170"/>
        <v>6.1556329849012832E-2</v>
      </c>
      <c r="X519">
        <f t="shared" si="168"/>
        <v>3.84717265713244E-6</v>
      </c>
      <c r="Y519">
        <f t="shared" si="171"/>
        <v>1.3678594105715361E-6</v>
      </c>
      <c r="Z519" s="22">
        <f t="shared" si="160"/>
        <v>1.367859410571536</v>
      </c>
      <c r="AA519" s="22">
        <f t="shared" si="165"/>
        <v>2.5237258497629815</v>
      </c>
      <c r="AB519" s="22">
        <f>AA519/277.501</f>
        <v>9.0944747938313079E-3</v>
      </c>
      <c r="AC519">
        <v>32.519599999999997</v>
      </c>
      <c r="AD519" s="31">
        <v>65</v>
      </c>
      <c r="AE519" s="32">
        <v>575</v>
      </c>
      <c r="AF519">
        <f t="shared" si="169"/>
        <v>3.8471726571324401</v>
      </c>
      <c r="AG519">
        <v>5.03038712875437</v>
      </c>
      <c r="AH519" t="s">
        <v>559</v>
      </c>
      <c r="AI519" t="s">
        <v>561</v>
      </c>
      <c r="AJ519" t="s">
        <v>560</v>
      </c>
      <c r="AK519" s="53">
        <v>0.5234151584582144</v>
      </c>
      <c r="AL519" s="53">
        <v>1.8887499999999999</v>
      </c>
      <c r="AM519" s="53">
        <v>924.46249999999998</v>
      </c>
    </row>
    <row r="520" spans="1:39" hidden="1" x14ac:dyDescent="0.35">
      <c r="A520" s="2">
        <v>44804</v>
      </c>
      <c r="B520" s="6" t="s">
        <v>18</v>
      </c>
      <c r="C520" s="6" t="s">
        <v>553</v>
      </c>
      <c r="D520" t="s">
        <v>109</v>
      </c>
      <c r="E520" t="s">
        <v>21</v>
      </c>
      <c r="F520">
        <v>9</v>
      </c>
      <c r="G520" t="s">
        <v>28</v>
      </c>
      <c r="H520" t="s">
        <v>90</v>
      </c>
      <c r="I520" t="str">
        <f t="shared" si="166"/>
        <v>L3DtoA4</v>
      </c>
      <c r="J520" t="s">
        <v>443</v>
      </c>
      <c r="K520" t="s">
        <v>226</v>
      </c>
      <c r="L520" s="1">
        <v>0.95799999999999996</v>
      </c>
      <c r="M520">
        <v>7.42</v>
      </c>
      <c r="N520" s="1">
        <f t="shared" si="162"/>
        <v>-0.74199999999999999</v>
      </c>
      <c r="O520" t="s">
        <v>233</v>
      </c>
      <c r="P520">
        <v>0.84099999999999997</v>
      </c>
      <c r="Q520" s="1">
        <f t="shared" si="159"/>
        <v>0.11699999999999999</v>
      </c>
      <c r="R520">
        <v>18.850000000000001</v>
      </c>
      <c r="S520" s="42">
        <f t="shared" si="163"/>
        <v>-1.8850000000000002</v>
      </c>
      <c r="T520" s="1">
        <f t="shared" si="164"/>
        <v>-1.1430000000000002</v>
      </c>
      <c r="U520">
        <v>53.3</v>
      </c>
      <c r="V520" s="21">
        <f t="shared" si="167"/>
        <v>2230.0986499999999</v>
      </c>
      <c r="W520">
        <f t="shared" si="170"/>
        <v>0.13912009512485135</v>
      </c>
      <c r="X520">
        <f t="shared" si="168"/>
        <v>1.0496871636826431E-5</v>
      </c>
      <c r="Y520">
        <f t="shared" si="171"/>
        <v>2.3409059266509914E-6</v>
      </c>
      <c r="Z520" s="22">
        <f t="shared" si="160"/>
        <v>2.3409059266509913</v>
      </c>
      <c r="AA520" s="22">
        <f t="shared" si="165"/>
        <v>2.0480366812344628</v>
      </c>
      <c r="AB520" s="22">
        <f>AA520/277.501</f>
        <v>7.3802857691844821E-3</v>
      </c>
      <c r="AC520">
        <v>32.519599999999997</v>
      </c>
      <c r="AD520" s="31">
        <v>75.900000000000006</v>
      </c>
      <c r="AE520" s="32">
        <v>610</v>
      </c>
      <c r="AF520">
        <f t="shared" si="169"/>
        <v>10.49687163682643</v>
      </c>
      <c r="AG520">
        <v>7.0107887060214562</v>
      </c>
      <c r="AH520" t="s">
        <v>559</v>
      </c>
      <c r="AI520" t="s">
        <v>561</v>
      </c>
      <c r="AJ520" t="s">
        <v>560</v>
      </c>
      <c r="AK520" s="53">
        <v>0.5234151584582144</v>
      </c>
      <c r="AL520" s="53">
        <v>1.8887499999999999</v>
      </c>
      <c r="AM520" s="53">
        <v>924.46249999999998</v>
      </c>
    </row>
    <row r="521" spans="1:39" x14ac:dyDescent="0.35">
      <c r="A521" s="2">
        <v>44804</v>
      </c>
      <c r="B521" s="6" t="s">
        <v>18</v>
      </c>
      <c r="C521" s="6" t="s">
        <v>553</v>
      </c>
      <c r="D521" t="s">
        <v>133</v>
      </c>
      <c r="E521" t="s">
        <v>46</v>
      </c>
      <c r="F521">
        <v>2</v>
      </c>
      <c r="G521" t="s">
        <v>22</v>
      </c>
      <c r="H521" t="s">
        <v>102</v>
      </c>
      <c r="I521" t="str">
        <f t="shared" si="166"/>
        <v>K1FsaB9</v>
      </c>
      <c r="J521" t="s">
        <v>473</v>
      </c>
      <c r="K521" t="s">
        <v>235</v>
      </c>
      <c r="L521" s="1">
        <v>0.79900000000000004</v>
      </c>
      <c r="M521">
        <v>21.43</v>
      </c>
      <c r="N521" s="1">
        <f t="shared" si="162"/>
        <v>-2.1429999999999998</v>
      </c>
      <c r="O521" t="s">
        <v>200</v>
      </c>
      <c r="P521">
        <v>0.70099999999999996</v>
      </c>
      <c r="Q521" s="1">
        <f t="shared" si="159"/>
        <v>9.8000000000000087E-2</v>
      </c>
      <c r="R521">
        <v>32.64</v>
      </c>
      <c r="S521" s="42">
        <f t="shared" si="163"/>
        <v>-3.2640000000000002</v>
      </c>
      <c r="T521" s="1">
        <f t="shared" si="164"/>
        <v>-1.1210000000000004</v>
      </c>
      <c r="U521">
        <v>51.75</v>
      </c>
      <c r="V521" s="21">
        <f t="shared" si="167"/>
        <v>2102.2790625000002</v>
      </c>
      <c r="W521">
        <f t="shared" si="170"/>
        <v>0.13980028530670485</v>
      </c>
      <c r="X521">
        <f t="shared" si="168"/>
        <v>1.0560084186105551E-5</v>
      </c>
      <c r="Y521">
        <f t="shared" si="171"/>
        <v>2.2200243882687054E-6</v>
      </c>
      <c r="Z521" s="22">
        <f t="shared" si="160"/>
        <v>2.2200243882687052</v>
      </c>
      <c r="AA521" s="22">
        <f t="shared" si="165"/>
        <v>1.9803964212923322</v>
      </c>
      <c r="AB521" s="22">
        <f>AA521/3.73178</f>
        <v>0.53068412963581246</v>
      </c>
      <c r="AC521">
        <v>32.519599999999997</v>
      </c>
      <c r="AD521" s="34">
        <v>12.1</v>
      </c>
      <c r="AE521" s="35">
        <v>290</v>
      </c>
      <c r="AF521">
        <f t="shared" si="169"/>
        <v>10.560084186105552</v>
      </c>
      <c r="AG521">
        <v>6.7535095436248787</v>
      </c>
      <c r="AH521" t="s">
        <v>557</v>
      </c>
      <c r="AI521" t="s">
        <v>558</v>
      </c>
      <c r="AJ521" t="s">
        <v>562</v>
      </c>
      <c r="AK521" s="53">
        <v>0.5234151584582144</v>
      </c>
      <c r="AL521" s="53">
        <v>1.8887499999999999</v>
      </c>
      <c r="AM521" s="53">
        <v>924.46249999999998</v>
      </c>
    </row>
    <row r="522" spans="1:39" x14ac:dyDescent="0.35">
      <c r="A522" s="2">
        <v>44804</v>
      </c>
      <c r="B522" s="6" t="s">
        <v>18</v>
      </c>
      <c r="C522" s="6" t="s">
        <v>553</v>
      </c>
      <c r="D522" t="s">
        <v>133</v>
      </c>
      <c r="E522" t="s">
        <v>46</v>
      </c>
      <c r="F522">
        <v>3</v>
      </c>
      <c r="G522" t="s">
        <v>22</v>
      </c>
      <c r="H522" t="s">
        <v>93</v>
      </c>
      <c r="I522" t="str">
        <f t="shared" si="166"/>
        <v>K1FsaH9</v>
      </c>
      <c r="J522" t="s">
        <v>474</v>
      </c>
      <c r="K522" t="s">
        <v>235</v>
      </c>
      <c r="L522" s="1">
        <v>0.76900000000000002</v>
      </c>
      <c r="M522">
        <v>17.559999999999999</v>
      </c>
      <c r="N522" s="1">
        <f t="shared" si="162"/>
        <v>-1.7559999999999998</v>
      </c>
      <c r="O522" t="s">
        <v>200</v>
      </c>
      <c r="P522">
        <v>0.78400000000000003</v>
      </c>
      <c r="Q522" s="1">
        <f t="shared" si="159"/>
        <v>-1.5000000000000013E-2</v>
      </c>
      <c r="R522">
        <v>28.51</v>
      </c>
      <c r="S522" s="42">
        <f t="shared" si="163"/>
        <v>-2.851</v>
      </c>
      <c r="T522" s="1">
        <f t="shared" si="164"/>
        <v>-1.0950000000000002</v>
      </c>
      <c r="U522">
        <v>30.6</v>
      </c>
      <c r="V522" s="21">
        <f t="shared" si="167"/>
        <v>735.04260000000011</v>
      </c>
      <c r="W522">
        <f>(P522-L522)/L522</f>
        <v>1.9505851755526674E-2</v>
      </c>
      <c r="X522">
        <f t="shared" si="168"/>
        <v>9.3484579092004169E-7</v>
      </c>
      <c r="Y522">
        <f t="shared" si="171"/>
        <v>6.8715148075692397E-8</v>
      </c>
      <c r="Z522" s="22">
        <f t="shared" si="160"/>
        <v>6.87151480756924E-2</v>
      </c>
      <c r="AA522" s="22">
        <f t="shared" si="165"/>
        <v>6.2753559886477073E-2</v>
      </c>
      <c r="AB522" s="22">
        <f>AA522/3.73178</f>
        <v>1.6815985906585347E-2</v>
      </c>
      <c r="AC522">
        <v>32.519599999999997</v>
      </c>
      <c r="AD522" s="34">
        <v>27</v>
      </c>
      <c r="AE522" s="35">
        <v>244</v>
      </c>
      <c r="AF522">
        <f t="shared" si="169"/>
        <v>0.93484579092004172</v>
      </c>
      <c r="AG522">
        <v>6.7535095436248787</v>
      </c>
      <c r="AH522" t="s">
        <v>557</v>
      </c>
      <c r="AI522" t="s">
        <v>558</v>
      </c>
      <c r="AJ522" t="s">
        <v>562</v>
      </c>
      <c r="AK522" s="53">
        <v>0.5234151584582144</v>
      </c>
      <c r="AL522" s="53">
        <v>1.8887499999999999</v>
      </c>
      <c r="AM522" s="53">
        <v>924.46249999999998</v>
      </c>
    </row>
    <row r="523" spans="1:39" hidden="1" x14ac:dyDescent="0.35">
      <c r="A523" s="2">
        <v>44804</v>
      </c>
      <c r="B523" s="6" t="s">
        <v>18</v>
      </c>
      <c r="C523" s="6" t="s">
        <v>553</v>
      </c>
      <c r="D523" t="s">
        <v>123</v>
      </c>
      <c r="E523" t="s">
        <v>21</v>
      </c>
      <c r="F523">
        <v>7</v>
      </c>
      <c r="G523" t="s">
        <v>22</v>
      </c>
      <c r="H523" t="s">
        <v>96</v>
      </c>
      <c r="I523" t="str">
        <f t="shared" si="166"/>
        <v>M1FsaF3</v>
      </c>
      <c r="J523" t="s">
        <v>459</v>
      </c>
      <c r="K523" t="s">
        <v>234</v>
      </c>
      <c r="L523" s="1">
        <v>0.84399999999999997</v>
      </c>
      <c r="M523">
        <v>7.92</v>
      </c>
      <c r="N523" s="1">
        <f t="shared" si="162"/>
        <v>-0.79200000000000004</v>
      </c>
      <c r="O523" t="s">
        <v>32</v>
      </c>
      <c r="P523">
        <v>0.71099999999999997</v>
      </c>
      <c r="Q523" s="1">
        <f t="shared" si="159"/>
        <v>0.13300000000000001</v>
      </c>
      <c r="R523">
        <v>19.05</v>
      </c>
      <c r="S523" s="42">
        <f t="shared" si="163"/>
        <v>-1.905</v>
      </c>
      <c r="T523" s="1">
        <f t="shared" si="164"/>
        <v>-1.113</v>
      </c>
      <c r="U523">
        <v>39.5</v>
      </c>
      <c r="V523" s="21">
        <f t="shared" si="167"/>
        <v>1224.7962500000001</v>
      </c>
      <c r="W523">
        <f>(L523-P523)/P523</f>
        <v>0.18706047819971872</v>
      </c>
      <c r="X523">
        <f t="shared" si="168"/>
        <v>1.5113214731211767E-5</v>
      </c>
      <c r="Y523">
        <f t="shared" si="171"/>
        <v>1.8510608728232933E-6</v>
      </c>
      <c r="Z523" s="22">
        <f t="shared" si="160"/>
        <v>1.8510608728232933</v>
      </c>
      <c r="AA523" s="22">
        <f t="shared" si="165"/>
        <v>1.6631274688439293</v>
      </c>
      <c r="AB523" s="22">
        <f>AA523/79.1318</f>
        <v>2.101718233180503E-2</v>
      </c>
      <c r="AC523">
        <v>32.519599999999997</v>
      </c>
      <c r="AD523" s="31">
        <v>12.9</v>
      </c>
      <c r="AE523" s="32">
        <v>270</v>
      </c>
      <c r="AF523">
        <f t="shared" si="169"/>
        <v>15.113214731211768</v>
      </c>
      <c r="AG523">
        <v>5.03038712875437</v>
      </c>
      <c r="AH523" t="s">
        <v>557</v>
      </c>
      <c r="AI523" t="s">
        <v>558</v>
      </c>
      <c r="AJ523" t="s">
        <v>562</v>
      </c>
      <c r="AK523" s="53">
        <v>0.5234151584582144</v>
      </c>
      <c r="AL523" s="53">
        <v>1.8887499999999999</v>
      </c>
      <c r="AM523" s="53">
        <v>924.46249999999998</v>
      </c>
    </row>
    <row r="524" spans="1:39" hidden="1" x14ac:dyDescent="0.35">
      <c r="A524" s="2">
        <v>44804</v>
      </c>
      <c r="B524" s="6" t="s">
        <v>18</v>
      </c>
      <c r="C524" s="6" t="s">
        <v>553</v>
      </c>
      <c r="D524" t="s">
        <v>109</v>
      </c>
      <c r="E524" t="s">
        <v>21</v>
      </c>
      <c r="F524">
        <v>10</v>
      </c>
      <c r="G524" t="s">
        <v>22</v>
      </c>
      <c r="H524" t="s">
        <v>110</v>
      </c>
      <c r="I524" t="str">
        <f t="shared" si="166"/>
        <v>L3FsaA7</v>
      </c>
      <c r="J524" t="s">
        <v>444</v>
      </c>
      <c r="K524" t="s">
        <v>226</v>
      </c>
      <c r="L524" s="1">
        <v>0.67500000000000004</v>
      </c>
      <c r="M524">
        <v>9.43</v>
      </c>
      <c r="N524" s="1">
        <f t="shared" si="162"/>
        <v>-0.94299999999999995</v>
      </c>
      <c r="O524" t="s">
        <v>233</v>
      </c>
      <c r="P524">
        <v>0.629</v>
      </c>
      <c r="Q524" s="1">
        <f t="shared" si="159"/>
        <v>4.6000000000000041E-2</v>
      </c>
      <c r="R524">
        <v>17.87</v>
      </c>
      <c r="S524" s="42">
        <f t="shared" si="163"/>
        <v>-1.7870000000000001</v>
      </c>
      <c r="T524" s="1">
        <f t="shared" si="164"/>
        <v>-0.84400000000000019</v>
      </c>
      <c r="U524">
        <v>39.75</v>
      </c>
      <c r="V524" s="21">
        <f t="shared" si="167"/>
        <v>1240.3490624999999</v>
      </c>
      <c r="W524">
        <f>(L524-P524)/P524</f>
        <v>7.3131955484896732E-2</v>
      </c>
      <c r="X524">
        <f t="shared" si="168"/>
        <v>4.756230654294515E-6</v>
      </c>
      <c r="Y524">
        <f t="shared" si="171"/>
        <v>5.8993862330879632E-7</v>
      </c>
      <c r="Z524" s="22">
        <f t="shared" si="160"/>
        <v>0.58993862330879632</v>
      </c>
      <c r="AA524" s="22">
        <f t="shared" si="165"/>
        <v>0.698979411503313</v>
      </c>
      <c r="AB524" s="22">
        <f>AA524/79.1318</f>
        <v>8.8331039039085801E-3</v>
      </c>
      <c r="AC524">
        <v>32.519599999999997</v>
      </c>
      <c r="AD524" s="31">
        <v>19</v>
      </c>
      <c r="AE524" s="32">
        <v>240</v>
      </c>
      <c r="AF524">
        <f t="shared" si="169"/>
        <v>4.756230654294515</v>
      </c>
      <c r="AG524">
        <v>7.0107887060214562</v>
      </c>
      <c r="AH524" t="s">
        <v>557</v>
      </c>
      <c r="AI524" t="s">
        <v>558</v>
      </c>
      <c r="AJ524" t="s">
        <v>562</v>
      </c>
      <c r="AK524" s="53">
        <v>0.5234151584582144</v>
      </c>
      <c r="AL524" s="53">
        <v>1.8887499999999999</v>
      </c>
      <c r="AM524" s="53">
        <v>924.46249999999998</v>
      </c>
    </row>
    <row r="525" spans="1:39" s="4" customFormat="1" x14ac:dyDescent="0.35">
      <c r="A525" s="2">
        <v>44804</v>
      </c>
      <c r="B525" s="6" t="s">
        <v>18</v>
      </c>
      <c r="C525" s="6" t="s">
        <v>553</v>
      </c>
      <c r="D525" t="s">
        <v>133</v>
      </c>
      <c r="E525" t="s">
        <v>46</v>
      </c>
      <c r="F525">
        <v>8</v>
      </c>
      <c r="G525" t="s">
        <v>33</v>
      </c>
      <c r="H525" t="s">
        <v>64</v>
      </c>
      <c r="I525" t="str">
        <f t="shared" si="166"/>
        <v>K1HmaA2</v>
      </c>
      <c r="J525" t="s">
        <v>476</v>
      </c>
      <c r="K525" t="s">
        <v>235</v>
      </c>
      <c r="L525" s="1">
        <v>0.69299999999999995</v>
      </c>
      <c r="M525"/>
      <c r="N525" s="1" t="s">
        <v>103</v>
      </c>
      <c r="O525" t="s">
        <v>200</v>
      </c>
      <c r="P525">
        <v>0.76500000000000001</v>
      </c>
      <c r="Q525" s="1">
        <f t="shared" si="159"/>
        <v>-7.2000000000000064E-2</v>
      </c>
      <c r="R525"/>
      <c r="S525" s="42" t="s">
        <v>103</v>
      </c>
      <c r="T525" s="1" t="s">
        <v>103</v>
      </c>
      <c r="U525">
        <v>75.099999999999994</v>
      </c>
      <c r="V525" s="21">
        <f t="shared" si="167"/>
        <v>4427.4078499999996</v>
      </c>
      <c r="W525">
        <f>(P525-L525)/L525</f>
        <v>0.103896103896104</v>
      </c>
      <c r="X525">
        <f t="shared" si="168"/>
        <v>7.3279188739615102E-6</v>
      </c>
      <c r="Y525">
        <f t="shared" si="171"/>
        <v>3.2443685546740348E-6</v>
      </c>
      <c r="Z525" s="22">
        <f t="shared" si="160"/>
        <v>3.2443685546740348</v>
      </c>
      <c r="AA525" s="22" t="s">
        <v>50</v>
      </c>
      <c r="AB525" s="22"/>
      <c r="AC525">
        <v>32.519599999999997</v>
      </c>
      <c r="AD525" s="34">
        <v>56.6</v>
      </c>
      <c r="AE525" s="35">
        <v>445</v>
      </c>
      <c r="AF525">
        <f t="shared" si="169"/>
        <v>7.3279188739615106</v>
      </c>
      <c r="AG525">
        <v>6.7535095436248787</v>
      </c>
      <c r="AH525" t="s">
        <v>559</v>
      </c>
      <c r="AI525" t="s">
        <v>561</v>
      </c>
      <c r="AJ525" t="s">
        <v>560</v>
      </c>
      <c r="AK525" s="53">
        <v>0.5234151584582144</v>
      </c>
      <c r="AL525" s="53">
        <v>1.8887499999999999</v>
      </c>
      <c r="AM525" s="53">
        <v>924.46249999999998</v>
      </c>
    </row>
    <row r="526" spans="1:39" hidden="1" x14ac:dyDescent="0.35">
      <c r="A526" s="2">
        <v>44804</v>
      </c>
      <c r="B526" s="6" t="s">
        <v>18</v>
      </c>
      <c r="C526" s="6" t="s">
        <v>553</v>
      </c>
      <c r="D526" t="s">
        <v>109</v>
      </c>
      <c r="E526" t="s">
        <v>21</v>
      </c>
      <c r="F526">
        <v>8</v>
      </c>
      <c r="G526" t="s">
        <v>33</v>
      </c>
      <c r="H526" t="s">
        <v>104</v>
      </c>
      <c r="I526" t="str">
        <f t="shared" si="166"/>
        <v>L3HmaE8</v>
      </c>
      <c r="J526" t="s">
        <v>446</v>
      </c>
      <c r="K526" t="s">
        <v>236</v>
      </c>
      <c r="L526" s="1">
        <v>0.82599999999999996</v>
      </c>
      <c r="M526">
        <v>7.23</v>
      </c>
      <c r="N526" s="1">
        <f t="shared" ref="N526:N568" si="172">M526/-10</f>
        <v>-0.72300000000000009</v>
      </c>
      <c r="O526" t="s">
        <v>135</v>
      </c>
      <c r="P526">
        <v>0.77800000000000002</v>
      </c>
      <c r="Q526" s="1">
        <f t="shared" si="159"/>
        <v>4.7999999999999932E-2</v>
      </c>
      <c r="R526">
        <v>15.45</v>
      </c>
      <c r="S526" s="42">
        <f t="shared" ref="S526:S568" si="173">R526/-10</f>
        <v>-1.5449999999999999</v>
      </c>
      <c r="T526" s="1">
        <f t="shared" ref="T526:T568" si="174">S526-N526</f>
        <v>-0.82199999999999984</v>
      </c>
      <c r="U526">
        <v>56.95</v>
      </c>
      <c r="V526" s="21">
        <f t="shared" si="167"/>
        <v>2545.9924625000003</v>
      </c>
      <c r="W526">
        <f>(L526-P526)/P526</f>
        <v>6.1696658097686284E-2</v>
      </c>
      <c r="X526">
        <f t="shared" si="168"/>
        <v>3.8579717278771405E-6</v>
      </c>
      <c r="Y526">
        <f t="shared" si="171"/>
        <v>9.8223669397133028E-7</v>
      </c>
      <c r="Z526" s="22">
        <f t="shared" si="160"/>
        <v>0.98223669397133029</v>
      </c>
      <c r="AA526" s="22">
        <f>Z526/ABS(T526)</f>
        <v>1.1949351508167037</v>
      </c>
      <c r="AB526" s="22">
        <f>AA526/199.418</f>
        <v>5.9921128023383225E-3</v>
      </c>
      <c r="AC526">
        <v>32.519599999999997</v>
      </c>
      <c r="AD526" s="31">
        <v>49.4</v>
      </c>
      <c r="AE526" s="32">
        <v>546</v>
      </c>
      <c r="AF526">
        <f t="shared" si="169"/>
        <v>3.8579717278771404</v>
      </c>
      <c r="AG526">
        <v>7.0107887060214562</v>
      </c>
      <c r="AH526" t="s">
        <v>559</v>
      </c>
      <c r="AI526" t="s">
        <v>561</v>
      </c>
      <c r="AJ526" t="s">
        <v>560</v>
      </c>
      <c r="AK526" s="53">
        <v>0.5234151584582144</v>
      </c>
      <c r="AL526" s="53">
        <v>1.8887499999999999</v>
      </c>
      <c r="AM526" s="53">
        <v>924.46249999999998</v>
      </c>
    </row>
    <row r="527" spans="1:39" hidden="1" x14ac:dyDescent="0.35">
      <c r="A527" s="2">
        <v>44804</v>
      </c>
      <c r="B527" s="6" t="s">
        <v>18</v>
      </c>
      <c r="C527" s="6" t="s">
        <v>553</v>
      </c>
      <c r="D527" t="s">
        <v>123</v>
      </c>
      <c r="E527" t="s">
        <v>21</v>
      </c>
      <c r="F527">
        <v>2</v>
      </c>
      <c r="G527" t="s">
        <v>33</v>
      </c>
      <c r="H527" t="s">
        <v>97</v>
      </c>
      <c r="I527" t="str">
        <f t="shared" si="166"/>
        <v>M1HmaJ1</v>
      </c>
      <c r="J527" t="s">
        <v>462</v>
      </c>
      <c r="K527" t="s">
        <v>234</v>
      </c>
      <c r="L527" s="1">
        <v>0.79800000000000004</v>
      </c>
      <c r="M527">
        <v>6.86</v>
      </c>
      <c r="N527" s="1">
        <f t="shared" si="172"/>
        <v>-0.68600000000000005</v>
      </c>
      <c r="O527" t="s">
        <v>32</v>
      </c>
      <c r="P527">
        <v>0.77100000000000002</v>
      </c>
      <c r="Q527" s="1">
        <f t="shared" si="159"/>
        <v>2.7000000000000024E-2</v>
      </c>
      <c r="R527">
        <v>14.25</v>
      </c>
      <c r="S527" s="42">
        <f t="shared" si="173"/>
        <v>-1.425</v>
      </c>
      <c r="T527" s="1">
        <f t="shared" si="174"/>
        <v>-0.73899999999999999</v>
      </c>
      <c r="U527">
        <v>70.599999999999994</v>
      </c>
      <c r="V527" s="21">
        <f t="shared" si="167"/>
        <v>3912.7225999999991</v>
      </c>
      <c r="W527">
        <f>(L527-P527)/P527</f>
        <v>3.5019455252918316E-2</v>
      </c>
      <c r="X527">
        <f t="shared" si="168"/>
        <v>1.9212851043166017E-6</v>
      </c>
      <c r="Y527">
        <f t="shared" si="171"/>
        <v>7.5174556487029241E-7</v>
      </c>
      <c r="Z527" s="22">
        <f t="shared" si="160"/>
        <v>0.75174556487029243</v>
      </c>
      <c r="AA527" s="22">
        <f>Z527/ABS(T527)</f>
        <v>1.0172470431262415</v>
      </c>
      <c r="AB527" s="22">
        <f>AA527/199.418</f>
        <v>5.1010793565587935E-3</v>
      </c>
      <c r="AC527">
        <v>32.519599999999997</v>
      </c>
      <c r="AD527" s="31">
        <v>59.2</v>
      </c>
      <c r="AE527" s="32">
        <v>370</v>
      </c>
      <c r="AF527">
        <f t="shared" si="169"/>
        <v>1.9212851043166017</v>
      </c>
      <c r="AG527">
        <v>5.03038712875437</v>
      </c>
      <c r="AH527" t="s">
        <v>559</v>
      </c>
      <c r="AI527" t="s">
        <v>561</v>
      </c>
      <c r="AJ527" t="s">
        <v>560</v>
      </c>
      <c r="AK527" s="53">
        <v>0.5234151584582144</v>
      </c>
      <c r="AL527" s="53">
        <v>1.8887499999999999</v>
      </c>
      <c r="AM527" s="53">
        <v>924.46249999999998</v>
      </c>
    </row>
    <row r="528" spans="1:39" hidden="1" x14ac:dyDescent="0.35">
      <c r="A528" s="2">
        <v>44804</v>
      </c>
      <c r="B528" s="6" t="s">
        <v>18</v>
      </c>
      <c r="C528" s="6" t="s">
        <v>553</v>
      </c>
      <c r="D528" t="s">
        <v>109</v>
      </c>
      <c r="E528" t="s">
        <v>21</v>
      </c>
      <c r="F528">
        <v>4</v>
      </c>
      <c r="G528" t="s">
        <v>33</v>
      </c>
      <c r="H528" t="s">
        <v>114</v>
      </c>
      <c r="I528" t="str">
        <f t="shared" si="166"/>
        <v>L3HmaJ9</v>
      </c>
      <c r="J528" t="s">
        <v>447</v>
      </c>
      <c r="K528" t="s">
        <v>236</v>
      </c>
      <c r="L528" s="1">
        <v>0.91</v>
      </c>
      <c r="M528">
        <v>8.56</v>
      </c>
      <c r="N528" s="1">
        <f t="shared" si="172"/>
        <v>-0.85600000000000009</v>
      </c>
      <c r="O528" t="s">
        <v>135</v>
      </c>
      <c r="P528">
        <v>0.93899999999999995</v>
      </c>
      <c r="Q528" s="1">
        <f t="shared" si="159"/>
        <v>-2.8999999999999915E-2</v>
      </c>
      <c r="R528">
        <v>15.34</v>
      </c>
      <c r="S528" s="42">
        <f t="shared" si="173"/>
        <v>-1.534</v>
      </c>
      <c r="T528" s="1">
        <f t="shared" si="174"/>
        <v>-0.67799999999999994</v>
      </c>
      <c r="U528">
        <v>60.45</v>
      </c>
      <c r="V528" s="21">
        <f t="shared" si="167"/>
        <v>2868.5489625000005</v>
      </c>
      <c r="W528">
        <f>(P528-L528)/L528</f>
        <v>3.1868131868131776E-2</v>
      </c>
      <c r="X528">
        <f t="shared" si="168"/>
        <v>1.7107200398573805E-6</v>
      </c>
      <c r="Y528">
        <f t="shared" si="171"/>
        <v>4.9072841954608477E-7</v>
      </c>
      <c r="Z528" s="22">
        <f t="shared" si="160"/>
        <v>0.49072841954608476</v>
      </c>
      <c r="AA528" s="22">
        <f>Z528/ABS(T528)</f>
        <v>0.72378822941900411</v>
      </c>
      <c r="AB528" s="22">
        <f>AA528/199.418</f>
        <v>3.6295030008274285E-3</v>
      </c>
      <c r="AC528">
        <v>32.519599999999997</v>
      </c>
      <c r="AD528" s="31">
        <v>45.3</v>
      </c>
      <c r="AE528" s="32">
        <v>410</v>
      </c>
      <c r="AF528">
        <f t="shared" si="169"/>
        <v>1.7107200398573805</v>
      </c>
      <c r="AG528">
        <v>7.0107887060214562</v>
      </c>
      <c r="AH528" t="s">
        <v>559</v>
      </c>
      <c r="AI528" t="s">
        <v>561</v>
      </c>
      <c r="AJ528" t="s">
        <v>560</v>
      </c>
      <c r="AK528" s="53">
        <v>0.5234151584582144</v>
      </c>
      <c r="AL528" s="53">
        <v>1.8887499999999999</v>
      </c>
      <c r="AM528" s="53">
        <v>924.46249999999998</v>
      </c>
    </row>
    <row r="529" spans="1:39" hidden="1" x14ac:dyDescent="0.35">
      <c r="A529" s="2">
        <v>44804</v>
      </c>
      <c r="B529" s="6" t="s">
        <v>18</v>
      </c>
      <c r="C529" s="6" t="s">
        <v>553</v>
      </c>
      <c r="D529" t="s">
        <v>109</v>
      </c>
      <c r="E529" t="s">
        <v>21</v>
      </c>
      <c r="F529">
        <v>16</v>
      </c>
      <c r="G529" t="s">
        <v>41</v>
      </c>
      <c r="H529" t="s">
        <v>116</v>
      </c>
      <c r="I529" t="str">
        <f t="shared" si="166"/>
        <v>L3MluG10</v>
      </c>
      <c r="J529" t="s">
        <v>449</v>
      </c>
      <c r="K529" t="s">
        <v>226</v>
      </c>
      <c r="L529" s="1" t="s">
        <v>51</v>
      </c>
      <c r="M529">
        <v>2.91</v>
      </c>
      <c r="N529" s="1">
        <f t="shared" si="172"/>
        <v>-0.29100000000000004</v>
      </c>
      <c r="O529" t="s">
        <v>233</v>
      </c>
      <c r="P529">
        <v>0.63100000000000001</v>
      </c>
      <c r="Q529" s="1" t="e">
        <f t="shared" si="159"/>
        <v>#VALUE!</v>
      </c>
      <c r="R529">
        <v>20.51</v>
      </c>
      <c r="S529" s="42">
        <f t="shared" si="173"/>
        <v>-2.0510000000000002</v>
      </c>
      <c r="T529" s="1">
        <f t="shared" si="174"/>
        <v>-1.7600000000000002</v>
      </c>
      <c r="U529">
        <v>82.3</v>
      </c>
      <c r="V529" s="21">
        <f t="shared" si="167"/>
        <v>5317.0326500000001</v>
      </c>
      <c r="W529" t="s">
        <v>50</v>
      </c>
      <c r="X529" t="e">
        <f t="shared" si="168"/>
        <v>#VALUE!</v>
      </c>
      <c r="Y529" t="e">
        <f t="shared" si="171"/>
        <v>#VALUE!</v>
      </c>
      <c r="Z529" s="22" t="s">
        <v>50</v>
      </c>
      <c r="AA529" s="22" t="s">
        <v>50</v>
      </c>
      <c r="AC529">
        <v>32.519599999999997</v>
      </c>
      <c r="AD529" s="31">
        <v>77.3</v>
      </c>
      <c r="AE529" s="32">
        <v>705</v>
      </c>
      <c r="AF529" t="e">
        <f t="shared" si="169"/>
        <v>#VALUE!</v>
      </c>
      <c r="AG529">
        <v>7.0107887060214562</v>
      </c>
      <c r="AH529" t="s">
        <v>559</v>
      </c>
      <c r="AI529" t="s">
        <v>558</v>
      </c>
      <c r="AJ529" t="s">
        <v>562</v>
      </c>
      <c r="AK529" s="53">
        <v>0.5234151584582144</v>
      </c>
      <c r="AL529" s="53">
        <v>1.8887499999999999</v>
      </c>
      <c r="AM529" s="53">
        <v>924.46249999999998</v>
      </c>
    </row>
    <row r="530" spans="1:39" hidden="1" x14ac:dyDescent="0.35">
      <c r="A530" s="2">
        <v>44804</v>
      </c>
      <c r="B530" s="6" t="s">
        <v>18</v>
      </c>
      <c r="C530" s="6" t="s">
        <v>553</v>
      </c>
      <c r="D530" t="s">
        <v>109</v>
      </c>
      <c r="E530" t="s">
        <v>21</v>
      </c>
      <c r="F530">
        <v>3</v>
      </c>
      <c r="G530" t="s">
        <v>41</v>
      </c>
      <c r="H530" t="s">
        <v>101</v>
      </c>
      <c r="I530" t="str">
        <f t="shared" si="166"/>
        <v>L3MluB10</v>
      </c>
      <c r="J530" t="s">
        <v>448</v>
      </c>
      <c r="K530" t="s">
        <v>236</v>
      </c>
      <c r="L530" s="1">
        <v>0.70899999999999996</v>
      </c>
      <c r="M530">
        <v>4.16</v>
      </c>
      <c r="N530" s="1">
        <f t="shared" si="172"/>
        <v>-0.41600000000000004</v>
      </c>
      <c r="O530" t="s">
        <v>135</v>
      </c>
      <c r="P530">
        <v>0.57099999999999995</v>
      </c>
      <c r="Q530" s="1">
        <f t="shared" si="159"/>
        <v>0.13800000000000001</v>
      </c>
      <c r="R530">
        <v>26.34</v>
      </c>
      <c r="S530" s="42">
        <f t="shared" si="173"/>
        <v>-2.6339999999999999</v>
      </c>
      <c r="T530" s="1">
        <f t="shared" si="174"/>
        <v>-2.218</v>
      </c>
      <c r="U530">
        <v>112.9</v>
      </c>
      <c r="V530" s="21">
        <f t="shared" si="167"/>
        <v>10005.931850000001</v>
      </c>
      <c r="W530">
        <f t="shared" ref="W530:W540" si="175">(L530-P530)/P530</f>
        <v>0.24168126094570933</v>
      </c>
      <c r="X530">
        <f t="shared" si="168"/>
        <v>2.0716627992102056E-5</v>
      </c>
      <c r="Y530">
        <f t="shared" si="171"/>
        <v>2.072891678507755E-5</v>
      </c>
      <c r="Z530" s="22">
        <f t="shared" ref="Z530:Z561" si="176">Y530*10^6</f>
        <v>20.728916785077551</v>
      </c>
      <c r="AA530" s="22">
        <f t="shared" ref="AA530:AA568" si="177">Z530/ABS(T530)</f>
        <v>9.3457695153640898</v>
      </c>
      <c r="AB530" s="22">
        <f>AA530/81.6371</f>
        <v>0.11447944029569998</v>
      </c>
      <c r="AC530">
        <v>32.519599999999997</v>
      </c>
      <c r="AD530" s="31">
        <v>93.8</v>
      </c>
      <c r="AE530" s="32">
        <v>803</v>
      </c>
      <c r="AF530">
        <f t="shared" si="169"/>
        <v>20.716627992102055</v>
      </c>
      <c r="AG530">
        <v>7.0107887060214562</v>
      </c>
      <c r="AH530" t="s">
        <v>559</v>
      </c>
      <c r="AI530" t="s">
        <v>558</v>
      </c>
      <c r="AJ530" t="s">
        <v>562</v>
      </c>
      <c r="AK530" s="53">
        <v>0.5234151584582144</v>
      </c>
      <c r="AL530" s="53">
        <v>1.8887499999999999</v>
      </c>
      <c r="AM530" s="53">
        <v>924.46249999999998</v>
      </c>
    </row>
    <row r="531" spans="1:39" hidden="1" x14ac:dyDescent="0.35">
      <c r="A531" s="2">
        <v>44804</v>
      </c>
      <c r="B531" s="6" t="s">
        <v>18</v>
      </c>
      <c r="C531" s="6" t="s">
        <v>553</v>
      </c>
      <c r="D531" t="s">
        <v>109</v>
      </c>
      <c r="E531" t="s">
        <v>21</v>
      </c>
      <c r="F531">
        <v>12</v>
      </c>
      <c r="G531" t="s">
        <v>29</v>
      </c>
      <c r="H531" t="s">
        <v>66</v>
      </c>
      <c r="I531" t="str">
        <f t="shared" si="166"/>
        <v>L3PafI10</v>
      </c>
      <c r="J531" t="s">
        <v>450</v>
      </c>
      <c r="K531" t="s">
        <v>226</v>
      </c>
      <c r="L531" s="1">
        <v>0.748</v>
      </c>
      <c r="M531">
        <v>8.76</v>
      </c>
      <c r="N531" s="1">
        <f t="shared" si="172"/>
        <v>-0.876</v>
      </c>
      <c r="O531" t="s">
        <v>233</v>
      </c>
      <c r="P531">
        <v>0.54800000000000004</v>
      </c>
      <c r="Q531" s="1">
        <f t="shared" si="159"/>
        <v>0.19999999999999996</v>
      </c>
      <c r="R531">
        <v>26.41</v>
      </c>
      <c r="S531" s="42">
        <f t="shared" si="173"/>
        <v>-2.641</v>
      </c>
      <c r="T531" s="1">
        <f t="shared" si="174"/>
        <v>-1.7650000000000001</v>
      </c>
      <c r="U531">
        <v>90.85</v>
      </c>
      <c r="V531" s="21">
        <f t="shared" si="167"/>
        <v>6479.1721625</v>
      </c>
      <c r="W531">
        <f t="shared" si="175"/>
        <v>0.36496350364963492</v>
      </c>
      <c r="X531">
        <f t="shared" si="168"/>
        <v>3.4409314328732451E-5</v>
      </c>
      <c r="Y531">
        <f t="shared" si="171"/>
        <v>2.2294387152943568E-5</v>
      </c>
      <c r="Z531" s="22">
        <f t="shared" si="176"/>
        <v>22.294387152943568</v>
      </c>
      <c r="AA531" s="22">
        <f t="shared" si="177"/>
        <v>12.631380823197487</v>
      </c>
      <c r="AB531" s="22">
        <f>AA531/49.9446</f>
        <v>0.25290783834884023</v>
      </c>
      <c r="AC531">
        <v>32.519599999999997</v>
      </c>
      <c r="AD531" s="31">
        <v>85.7</v>
      </c>
      <c r="AE531" s="32">
        <v>734</v>
      </c>
      <c r="AF531">
        <f t="shared" si="169"/>
        <v>34.409314328732449</v>
      </c>
      <c r="AG531">
        <v>7.0107887060214562</v>
      </c>
      <c r="AH531" t="s">
        <v>557</v>
      </c>
      <c r="AI531" t="s">
        <v>558</v>
      </c>
      <c r="AJ531" t="s">
        <v>562</v>
      </c>
      <c r="AK531" s="53">
        <v>0.5234151584582144</v>
      </c>
      <c r="AL531" s="53">
        <v>1.8887499999999999</v>
      </c>
      <c r="AM531" s="53">
        <v>924.46249999999998</v>
      </c>
    </row>
    <row r="532" spans="1:39" hidden="1" x14ac:dyDescent="0.35">
      <c r="A532" s="2">
        <v>44804</v>
      </c>
      <c r="B532" s="6" t="s">
        <v>18</v>
      </c>
      <c r="C532" s="6" t="s">
        <v>553</v>
      </c>
      <c r="D532" t="s">
        <v>123</v>
      </c>
      <c r="E532" t="s">
        <v>21</v>
      </c>
      <c r="F532">
        <v>1</v>
      </c>
      <c r="G532" t="s">
        <v>29</v>
      </c>
      <c r="H532" t="s">
        <v>124</v>
      </c>
      <c r="I532" t="str">
        <f t="shared" si="166"/>
        <v>M1PafJ5</v>
      </c>
      <c r="J532" t="s">
        <v>465</v>
      </c>
      <c r="K532" t="s">
        <v>234</v>
      </c>
      <c r="L532" s="1">
        <v>0.80600000000000005</v>
      </c>
      <c r="M532">
        <v>12.53</v>
      </c>
      <c r="N532" s="1">
        <f t="shared" si="172"/>
        <v>-1.2529999999999999</v>
      </c>
      <c r="O532" t="s">
        <v>32</v>
      </c>
      <c r="P532">
        <v>0.63100000000000001</v>
      </c>
      <c r="Q532" s="1">
        <f t="shared" si="159"/>
        <v>0.17500000000000004</v>
      </c>
      <c r="R532">
        <v>22.45</v>
      </c>
      <c r="S532" s="42">
        <f t="shared" si="173"/>
        <v>-2.2450000000000001</v>
      </c>
      <c r="T532" s="1">
        <f t="shared" si="174"/>
        <v>-0.99200000000000021</v>
      </c>
      <c r="U532">
        <v>69.05</v>
      </c>
      <c r="V532" s="21">
        <f t="shared" si="167"/>
        <v>3742.8034624999996</v>
      </c>
      <c r="W532">
        <f t="shared" si="175"/>
        <v>0.27733755942947708</v>
      </c>
      <c r="X532">
        <f t="shared" si="168"/>
        <v>2.454090973773915E-5</v>
      </c>
      <c r="Y532">
        <f t="shared" si="171"/>
        <v>9.1851801939310038E-6</v>
      </c>
      <c r="Z532" s="22">
        <f t="shared" si="176"/>
        <v>9.1851801939310036</v>
      </c>
      <c r="AA532" s="22">
        <f t="shared" si="177"/>
        <v>9.2592542277530256</v>
      </c>
      <c r="AB532" s="22">
        <f>AA532/49.9446</f>
        <v>0.18539049722598691</v>
      </c>
      <c r="AC532">
        <v>32.519599999999997</v>
      </c>
      <c r="AD532" s="31">
        <v>55.9</v>
      </c>
      <c r="AE532" s="32">
        <v>590</v>
      </c>
      <c r="AF532">
        <f t="shared" si="169"/>
        <v>24.540909737739149</v>
      </c>
      <c r="AG532">
        <v>5.03038712875437</v>
      </c>
      <c r="AH532" t="s">
        <v>557</v>
      </c>
      <c r="AI532" t="s">
        <v>558</v>
      </c>
      <c r="AJ532" t="s">
        <v>562</v>
      </c>
      <c r="AK532" s="53">
        <v>0.5234151584582144</v>
      </c>
      <c r="AL532" s="53">
        <v>1.8887499999999999</v>
      </c>
      <c r="AM532" s="53">
        <v>924.46249999999998</v>
      </c>
    </row>
    <row r="533" spans="1:39" hidden="1" x14ac:dyDescent="0.35">
      <c r="A533" s="2">
        <v>44804</v>
      </c>
      <c r="B533" s="6" t="s">
        <v>18</v>
      </c>
      <c r="C533" s="6" t="s">
        <v>553</v>
      </c>
      <c r="D533" t="s">
        <v>109</v>
      </c>
      <c r="E533" t="s">
        <v>21</v>
      </c>
      <c r="F533">
        <v>5</v>
      </c>
      <c r="G533" t="s">
        <v>37</v>
      </c>
      <c r="H533" t="s">
        <v>121</v>
      </c>
      <c r="I533" t="str">
        <f t="shared" si="166"/>
        <v>L3PfaG7</v>
      </c>
      <c r="J533" t="s">
        <v>451</v>
      </c>
      <c r="K533" t="s">
        <v>236</v>
      </c>
      <c r="L533" s="1">
        <v>0.75700000000000001</v>
      </c>
      <c r="M533">
        <v>7.97</v>
      </c>
      <c r="N533" s="1">
        <f t="shared" si="172"/>
        <v>-0.79699999999999993</v>
      </c>
      <c r="O533" t="s">
        <v>135</v>
      </c>
      <c r="P533">
        <v>0.60699999999999998</v>
      </c>
      <c r="Q533" s="1">
        <f t="shared" si="159"/>
        <v>0.15000000000000002</v>
      </c>
      <c r="R533">
        <v>21.24</v>
      </c>
      <c r="S533" s="42">
        <f t="shared" si="173"/>
        <v>-2.1239999999999997</v>
      </c>
      <c r="T533" s="1">
        <f t="shared" si="174"/>
        <v>-1.3269999999999997</v>
      </c>
      <c r="U533">
        <v>66.3</v>
      </c>
      <c r="V533" s="21">
        <f t="shared" si="167"/>
        <v>3450.6166499999999</v>
      </c>
      <c r="W533">
        <f t="shared" si="175"/>
        <v>0.24711696869851735</v>
      </c>
      <c r="X533">
        <f t="shared" si="168"/>
        <v>2.1291684519609306E-5</v>
      </c>
      <c r="Y533">
        <f t="shared" si="171"/>
        <v>7.3469441109911124E-6</v>
      </c>
      <c r="Z533" s="22">
        <f t="shared" si="176"/>
        <v>7.3469441109911129</v>
      </c>
      <c r="AA533" s="22">
        <f t="shared" si="177"/>
        <v>5.5365064890664009</v>
      </c>
      <c r="AB533" s="22">
        <f>AA533/54.593359</f>
        <v>0.10141355268259644</v>
      </c>
      <c r="AC533">
        <v>32.519599999999997</v>
      </c>
      <c r="AD533" s="31">
        <v>55</v>
      </c>
      <c r="AE533" s="32">
        <v>622</v>
      </c>
      <c r="AF533">
        <f t="shared" si="169"/>
        <v>21.291684519609305</v>
      </c>
      <c r="AG533">
        <v>7.0107887060214562</v>
      </c>
      <c r="AH533" t="s">
        <v>557</v>
      </c>
      <c r="AI533" t="s">
        <v>558</v>
      </c>
      <c r="AJ533" t="s">
        <v>562</v>
      </c>
      <c r="AK533" s="53">
        <v>0.5234151584582144</v>
      </c>
      <c r="AL533" s="53">
        <v>1.8887499999999999</v>
      </c>
      <c r="AM533" s="53">
        <v>924.46249999999998</v>
      </c>
    </row>
    <row r="534" spans="1:39" hidden="1" x14ac:dyDescent="0.35">
      <c r="A534" s="2">
        <v>44804</v>
      </c>
      <c r="B534" s="6" t="s">
        <v>18</v>
      </c>
      <c r="C534" s="6" t="s">
        <v>553</v>
      </c>
      <c r="D534" t="s">
        <v>109</v>
      </c>
      <c r="E534" t="s">
        <v>21</v>
      </c>
      <c r="F534">
        <v>6</v>
      </c>
      <c r="G534" t="s">
        <v>25</v>
      </c>
      <c r="H534" t="s">
        <v>122</v>
      </c>
      <c r="I534" t="str">
        <f t="shared" si="166"/>
        <v>L3SguH3</v>
      </c>
      <c r="J534" t="s">
        <v>454</v>
      </c>
      <c r="K534" t="s">
        <v>236</v>
      </c>
      <c r="L534" s="1">
        <v>0.71599999999999997</v>
      </c>
      <c r="M534">
        <v>10.86</v>
      </c>
      <c r="N534" s="1">
        <f t="shared" si="172"/>
        <v>-1.0859999999999999</v>
      </c>
      <c r="O534" t="s">
        <v>135</v>
      </c>
      <c r="P534">
        <v>0.69599999999999995</v>
      </c>
      <c r="Q534" s="1">
        <f t="shared" si="159"/>
        <v>2.0000000000000018E-2</v>
      </c>
      <c r="R534">
        <v>21.23</v>
      </c>
      <c r="S534" s="42">
        <f t="shared" si="173"/>
        <v>-2.1230000000000002</v>
      </c>
      <c r="T534" s="1">
        <f t="shared" si="174"/>
        <v>-1.0370000000000004</v>
      </c>
      <c r="U534">
        <v>51.05</v>
      </c>
      <c r="V534" s="21">
        <f t="shared" si="167"/>
        <v>2045.7904624999996</v>
      </c>
      <c r="W534">
        <f t="shared" si="175"/>
        <v>2.8735632183908073E-2</v>
      </c>
      <c r="X534">
        <f t="shared" si="168"/>
        <v>1.5061315708212936E-6</v>
      </c>
      <c r="Y534">
        <f t="shared" si="171"/>
        <v>3.0812296028563452E-7</v>
      </c>
      <c r="Z534" s="22">
        <f t="shared" si="176"/>
        <v>0.30812296028563452</v>
      </c>
      <c r="AA534" s="22">
        <f t="shared" si="177"/>
        <v>0.29712918060331189</v>
      </c>
      <c r="AB534" s="22">
        <f>AA534/54.13582</f>
        <v>5.488587419629219E-3</v>
      </c>
      <c r="AC534">
        <v>32.519599999999997</v>
      </c>
      <c r="AD534" s="31">
        <v>22.6</v>
      </c>
      <c r="AE534" s="32">
        <v>352</v>
      </c>
      <c r="AF534">
        <f t="shared" si="169"/>
        <v>1.5061315708212935</v>
      </c>
      <c r="AG534">
        <v>7.0107887060214562</v>
      </c>
      <c r="AH534" t="s">
        <v>557</v>
      </c>
      <c r="AI534" t="s">
        <v>558</v>
      </c>
      <c r="AJ534" t="s">
        <v>562</v>
      </c>
      <c r="AK534" s="53">
        <v>0.5234151584582144</v>
      </c>
      <c r="AL534" s="53">
        <v>1.8887499999999999</v>
      </c>
      <c r="AM534" s="53">
        <v>924.46249999999998</v>
      </c>
    </row>
    <row r="535" spans="1:39" x14ac:dyDescent="0.35">
      <c r="A535" s="2">
        <v>44805</v>
      </c>
      <c r="B535" s="6" t="s">
        <v>18</v>
      </c>
      <c r="C535" s="6" t="s">
        <v>553</v>
      </c>
      <c r="D535" t="s">
        <v>45</v>
      </c>
      <c r="E535" t="s">
        <v>46</v>
      </c>
      <c r="F535">
        <v>9</v>
      </c>
      <c r="G535" t="s">
        <v>94</v>
      </c>
      <c r="H535" t="s">
        <v>93</v>
      </c>
      <c r="I535" t="str">
        <f t="shared" si="166"/>
        <v>L4AguH9</v>
      </c>
      <c r="J535" t="s">
        <v>410</v>
      </c>
      <c r="K535" t="s">
        <v>241</v>
      </c>
      <c r="L535" s="1">
        <v>0.59099999999999997</v>
      </c>
      <c r="M535">
        <v>12.51</v>
      </c>
      <c r="N535" s="1">
        <f t="shared" si="172"/>
        <v>-1.2509999999999999</v>
      </c>
      <c r="O535" t="s">
        <v>242</v>
      </c>
      <c r="P535">
        <v>0.50800000000000001</v>
      </c>
      <c r="Q535" s="1">
        <f t="shared" si="159"/>
        <v>8.2999999999999963E-2</v>
      </c>
      <c r="R535">
        <v>7.48</v>
      </c>
      <c r="S535" s="42">
        <f t="shared" si="173"/>
        <v>-0.748</v>
      </c>
      <c r="T535" s="1">
        <f t="shared" si="174"/>
        <v>0.50299999999999989</v>
      </c>
      <c r="U535">
        <v>90.2</v>
      </c>
      <c r="V535" s="21">
        <f t="shared" si="167"/>
        <v>6386.791400000001</v>
      </c>
      <c r="W535">
        <f t="shared" si="175"/>
        <v>0.16338582677165348</v>
      </c>
      <c r="X535">
        <f t="shared" si="168"/>
        <v>1.2794221444461207E-5</v>
      </c>
      <c r="Y535">
        <f t="shared" si="171"/>
        <v>8.1714023491180444E-6</v>
      </c>
      <c r="Z535" s="22">
        <f t="shared" si="176"/>
        <v>8.1714023491180452</v>
      </c>
      <c r="AA535" s="22">
        <f t="shared" si="177"/>
        <v>16.245332702023951</v>
      </c>
      <c r="AB535" s="22">
        <f>AA535/40.683703</f>
        <v>0.39930811366959273</v>
      </c>
      <c r="AC535">
        <v>34.357199999999999</v>
      </c>
      <c r="AD535" s="31">
        <v>58</v>
      </c>
      <c r="AE535" s="32">
        <v>684</v>
      </c>
      <c r="AF535">
        <f t="shared" si="169"/>
        <v>12.794221444461208</v>
      </c>
      <c r="AG535">
        <v>6.9857928042559951</v>
      </c>
      <c r="AH535" t="s">
        <v>557</v>
      </c>
      <c r="AI535" t="s">
        <v>561</v>
      </c>
      <c r="AJ535" t="s">
        <v>560</v>
      </c>
      <c r="AK535" s="53">
        <v>0.43800288115314234</v>
      </c>
      <c r="AL535" s="53">
        <v>2.1637500000000003</v>
      </c>
      <c r="AM535" s="53">
        <v>1129.9875000000002</v>
      </c>
    </row>
    <row r="536" spans="1:39" x14ac:dyDescent="0.35">
      <c r="A536" s="2">
        <v>44805</v>
      </c>
      <c r="B536" s="6" t="s">
        <v>18</v>
      </c>
      <c r="C536" s="6" t="s">
        <v>553</v>
      </c>
      <c r="D536" t="s">
        <v>45</v>
      </c>
      <c r="E536" t="s">
        <v>46</v>
      </c>
      <c r="F536">
        <v>14</v>
      </c>
      <c r="G536" t="s">
        <v>94</v>
      </c>
      <c r="H536" t="s">
        <v>36</v>
      </c>
      <c r="I536" t="str">
        <f t="shared" si="166"/>
        <v>L4AguI4</v>
      </c>
      <c r="J536" t="s">
        <v>411</v>
      </c>
      <c r="K536" t="s">
        <v>237</v>
      </c>
      <c r="L536">
        <v>0.86099999999999999</v>
      </c>
      <c r="M536">
        <v>14.63</v>
      </c>
      <c r="N536" s="1">
        <f t="shared" si="172"/>
        <v>-1.4630000000000001</v>
      </c>
      <c r="O536" t="s">
        <v>163</v>
      </c>
      <c r="P536">
        <v>0.74099999999999999</v>
      </c>
      <c r="Q536" s="1">
        <f t="shared" si="159"/>
        <v>0.12</v>
      </c>
      <c r="R536">
        <v>22.73</v>
      </c>
      <c r="S536" s="42">
        <f t="shared" si="173"/>
        <v>-2.2730000000000001</v>
      </c>
      <c r="T536" s="1">
        <f t="shared" si="174"/>
        <v>-0.81</v>
      </c>
      <c r="U536">
        <v>37.450000000000003</v>
      </c>
      <c r="V536" s="21">
        <f t="shared" si="167"/>
        <v>1100.9644625000003</v>
      </c>
      <c r="W536">
        <f t="shared" si="175"/>
        <v>0.16194331983805668</v>
      </c>
      <c r="X536">
        <f t="shared" si="168"/>
        <v>1.2655312136129728E-5</v>
      </c>
      <c r="Y536">
        <f t="shared" si="171"/>
        <v>1.3933048923723796E-6</v>
      </c>
      <c r="Z536" s="22">
        <f t="shared" si="176"/>
        <v>1.3933048923723796</v>
      </c>
      <c r="AA536" s="22">
        <f t="shared" si="177"/>
        <v>1.7201294967560241</v>
      </c>
      <c r="AB536" s="22">
        <f>AA536/40.683703</f>
        <v>4.2280553880653979E-2</v>
      </c>
      <c r="AC536">
        <v>34.357199999999999</v>
      </c>
      <c r="AD536" s="31">
        <v>30</v>
      </c>
      <c r="AE536" s="32">
        <v>350</v>
      </c>
      <c r="AF536">
        <f t="shared" si="169"/>
        <v>12.655312136129728</v>
      </c>
      <c r="AG536">
        <v>6.9857928042559951</v>
      </c>
      <c r="AH536" t="s">
        <v>557</v>
      </c>
      <c r="AI536" t="s">
        <v>561</v>
      </c>
      <c r="AJ536" t="s">
        <v>560</v>
      </c>
      <c r="AK536" s="53">
        <v>0.43800288115314234</v>
      </c>
      <c r="AL536" s="53">
        <v>2.1637500000000003</v>
      </c>
      <c r="AM536" s="53">
        <v>1129.9875000000002</v>
      </c>
    </row>
    <row r="537" spans="1:39" x14ac:dyDescent="0.35">
      <c r="A537" s="2">
        <v>44805</v>
      </c>
      <c r="B537" s="6" t="s">
        <v>18</v>
      </c>
      <c r="C537" s="6" t="s">
        <v>553</v>
      </c>
      <c r="D537" t="s">
        <v>45</v>
      </c>
      <c r="E537" t="s">
        <v>46</v>
      </c>
      <c r="F537">
        <v>14</v>
      </c>
      <c r="G537" t="s">
        <v>39</v>
      </c>
      <c r="H537" t="s">
        <v>40</v>
      </c>
      <c r="I537" t="str">
        <f t="shared" si="166"/>
        <v>L4BbrG4</v>
      </c>
      <c r="J537" t="s">
        <v>412</v>
      </c>
      <c r="K537" t="s">
        <v>241</v>
      </c>
      <c r="L537" s="1">
        <v>0.621</v>
      </c>
      <c r="M537">
        <v>23.67</v>
      </c>
      <c r="N537" s="1">
        <f t="shared" si="172"/>
        <v>-2.367</v>
      </c>
      <c r="O537" t="s">
        <v>242</v>
      </c>
      <c r="P537">
        <v>0.53400000000000003</v>
      </c>
      <c r="Q537" s="1">
        <f t="shared" si="159"/>
        <v>8.6999999999999966E-2</v>
      </c>
      <c r="R537">
        <v>28.76</v>
      </c>
      <c r="S537" s="42">
        <f t="shared" si="173"/>
        <v>-2.8760000000000003</v>
      </c>
      <c r="T537" s="1">
        <f t="shared" si="174"/>
        <v>-0.50900000000000034</v>
      </c>
      <c r="U537">
        <v>51</v>
      </c>
      <c r="V537" s="21">
        <f t="shared" si="167"/>
        <v>2041.7850000000001</v>
      </c>
      <c r="W537">
        <f t="shared" si="175"/>
        <v>0.16292134831460667</v>
      </c>
      <c r="X537">
        <f t="shared" si="168"/>
        <v>1.2749462443421158E-5</v>
      </c>
      <c r="Y537">
        <f t="shared" si="171"/>
        <v>2.6031661175040673E-6</v>
      </c>
      <c r="Z537" s="22">
        <f t="shared" si="176"/>
        <v>2.6031661175040672</v>
      </c>
      <c r="AA537" s="22">
        <f t="shared" si="177"/>
        <v>5.1142752799686946</v>
      </c>
      <c r="AB537" s="22">
        <f>AA537/81.463512</f>
        <v>6.277995085663253E-2</v>
      </c>
      <c r="AC537">
        <v>34.357199999999999</v>
      </c>
      <c r="AD537" s="31">
        <v>32.1</v>
      </c>
      <c r="AE537" s="32">
        <v>370</v>
      </c>
      <c r="AF537">
        <f t="shared" si="169"/>
        <v>12.749462443421159</v>
      </c>
      <c r="AG537">
        <v>6.9857928042559951</v>
      </c>
      <c r="AH537" t="s">
        <v>559</v>
      </c>
      <c r="AI537" t="s">
        <v>558</v>
      </c>
      <c r="AJ537" t="s">
        <v>560</v>
      </c>
      <c r="AK537" s="53">
        <v>0.43800288115314234</v>
      </c>
      <c r="AL537" s="53">
        <v>2.1637500000000003</v>
      </c>
      <c r="AM537" s="53">
        <v>1129.9875000000002</v>
      </c>
    </row>
    <row r="538" spans="1:39" hidden="1" x14ac:dyDescent="0.35">
      <c r="A538" s="2">
        <v>44805</v>
      </c>
      <c r="B538" s="6" t="s">
        <v>18</v>
      </c>
      <c r="C538" s="6" t="s">
        <v>553</v>
      </c>
      <c r="D538" t="s">
        <v>123</v>
      </c>
      <c r="E538" t="s">
        <v>21</v>
      </c>
      <c r="F538">
        <v>2</v>
      </c>
      <c r="G538" t="s">
        <v>39</v>
      </c>
      <c r="H538" t="s">
        <v>131</v>
      </c>
      <c r="I538" t="str">
        <f t="shared" si="166"/>
        <v>M1BbrJ3</v>
      </c>
      <c r="J538" t="s">
        <v>455</v>
      </c>
      <c r="K538" t="s">
        <v>188</v>
      </c>
      <c r="L538" s="1">
        <v>0.82699999999999996</v>
      </c>
      <c r="M538">
        <v>10.45</v>
      </c>
      <c r="N538" s="1">
        <f t="shared" si="172"/>
        <v>-1.0449999999999999</v>
      </c>
      <c r="O538" t="s">
        <v>240</v>
      </c>
      <c r="P538">
        <v>0.72199999999999998</v>
      </c>
      <c r="Q538" s="1">
        <f t="shared" si="159"/>
        <v>0.10499999999999998</v>
      </c>
      <c r="R538">
        <v>18.32</v>
      </c>
      <c r="S538" s="42">
        <f t="shared" si="173"/>
        <v>-1.8320000000000001</v>
      </c>
      <c r="T538" s="1">
        <f t="shared" si="174"/>
        <v>-0.78700000000000014</v>
      </c>
      <c r="U538">
        <v>84.55</v>
      </c>
      <c r="V538" s="21">
        <f t="shared" si="167"/>
        <v>5611.7314624999999</v>
      </c>
      <c r="W538">
        <f t="shared" si="175"/>
        <v>0.1454293628808864</v>
      </c>
      <c r="X538">
        <f t="shared" si="168"/>
        <v>1.1085918930382308E-5</v>
      </c>
      <c r="Y538">
        <f t="shared" si="171"/>
        <v>6.2211200052350746E-6</v>
      </c>
      <c r="Z538" s="22">
        <f t="shared" si="176"/>
        <v>6.2211200052350746</v>
      </c>
      <c r="AA538" s="22">
        <f t="shared" si="177"/>
        <v>7.9048538821284291</v>
      </c>
      <c r="AB538" s="22">
        <f>AA538/52.530791</f>
        <v>0.15048038934209898</v>
      </c>
      <c r="AC538">
        <v>34.357199999999999</v>
      </c>
      <c r="AD538" s="31">
        <v>90</v>
      </c>
      <c r="AE538" s="32">
        <v>650</v>
      </c>
      <c r="AF538">
        <f t="shared" si="169"/>
        <v>11.085918930382308</v>
      </c>
      <c r="AG538">
        <v>5.6582009490325227</v>
      </c>
      <c r="AH538" t="s">
        <v>559</v>
      </c>
      <c r="AI538" t="s">
        <v>558</v>
      </c>
      <c r="AJ538" t="s">
        <v>560</v>
      </c>
      <c r="AK538" s="53">
        <v>0.43800288115314234</v>
      </c>
      <c r="AL538" s="53">
        <v>2.1637500000000003</v>
      </c>
      <c r="AM538" s="53">
        <v>1129.9875000000002</v>
      </c>
    </row>
    <row r="539" spans="1:39" x14ac:dyDescent="0.35">
      <c r="A539" s="2">
        <v>44805</v>
      </c>
      <c r="B539" s="6" t="s">
        <v>18</v>
      </c>
      <c r="C539" s="6" t="s">
        <v>553</v>
      </c>
      <c r="D539" t="s">
        <v>45</v>
      </c>
      <c r="E539" t="s">
        <v>46</v>
      </c>
      <c r="F539">
        <v>11</v>
      </c>
      <c r="G539" t="s">
        <v>28</v>
      </c>
      <c r="H539" t="s">
        <v>47</v>
      </c>
      <c r="I539" t="str">
        <f t="shared" si="166"/>
        <v>L4DtoA1</v>
      </c>
      <c r="J539" t="s">
        <v>433</v>
      </c>
      <c r="K539" t="s">
        <v>237</v>
      </c>
      <c r="L539">
        <v>1.1120000000000001</v>
      </c>
      <c r="M539">
        <v>24.75</v>
      </c>
      <c r="N539" s="1">
        <f t="shared" si="172"/>
        <v>-2.4750000000000001</v>
      </c>
      <c r="O539" t="s">
        <v>163</v>
      </c>
      <c r="P539">
        <v>1.0569999999999999</v>
      </c>
      <c r="Q539" s="1">
        <f t="shared" si="159"/>
        <v>5.500000000000016E-2</v>
      </c>
      <c r="R539">
        <v>24.65</v>
      </c>
      <c r="S539" s="42">
        <f t="shared" si="173"/>
        <v>-2.4649999999999999</v>
      </c>
      <c r="T539" s="1">
        <f t="shared" si="174"/>
        <v>1.0000000000000231E-2</v>
      </c>
      <c r="U539">
        <v>52.65</v>
      </c>
      <c r="V539" s="21">
        <f t="shared" si="167"/>
        <v>2176.0376624999999</v>
      </c>
      <c r="W539">
        <f t="shared" si="175"/>
        <v>5.2034058656575365E-2</v>
      </c>
      <c r="X539">
        <f t="shared" si="168"/>
        <v>3.1282188076346645E-6</v>
      </c>
      <c r="Y539">
        <f t="shared" si="171"/>
        <v>6.8071219419538729E-7</v>
      </c>
      <c r="Z539" s="22">
        <f t="shared" si="176"/>
        <v>0.68071219419538731</v>
      </c>
      <c r="AA539" s="22">
        <f t="shared" si="177"/>
        <v>68.071219419537158</v>
      </c>
      <c r="AB539" s="22">
        <f>AA539/117.339</f>
        <v>0.58012442086209326</v>
      </c>
      <c r="AC539">
        <v>34.357199999999999</v>
      </c>
      <c r="AD539" s="31">
        <v>33.200000000000003</v>
      </c>
      <c r="AE539" s="32">
        <v>460</v>
      </c>
      <c r="AF539">
        <f t="shared" si="169"/>
        <v>3.1282188076346644</v>
      </c>
      <c r="AG539">
        <v>6.9857928042559951</v>
      </c>
      <c r="AH539" t="s">
        <v>559</v>
      </c>
      <c r="AI539" t="s">
        <v>561</v>
      </c>
      <c r="AJ539" t="s">
        <v>560</v>
      </c>
      <c r="AK539" s="53">
        <v>0.43800288115314234</v>
      </c>
      <c r="AL539" s="53">
        <v>2.1637500000000003</v>
      </c>
      <c r="AM539" s="53">
        <v>1129.9875000000002</v>
      </c>
    </row>
    <row r="540" spans="1:39" x14ac:dyDescent="0.35">
      <c r="A540" s="2">
        <v>44805</v>
      </c>
      <c r="B540" s="6" t="s">
        <v>18</v>
      </c>
      <c r="C540" s="6" t="s">
        <v>553</v>
      </c>
      <c r="D540" t="s">
        <v>45</v>
      </c>
      <c r="E540" t="s">
        <v>46</v>
      </c>
      <c r="F540">
        <v>16</v>
      </c>
      <c r="G540" t="s">
        <v>28</v>
      </c>
      <c r="H540" t="s">
        <v>68</v>
      </c>
      <c r="I540" t="str">
        <f t="shared" si="166"/>
        <v>L4DtoG6</v>
      </c>
      <c r="J540" t="s">
        <v>413</v>
      </c>
      <c r="K540" t="s">
        <v>237</v>
      </c>
      <c r="L540">
        <v>0.94199999999999995</v>
      </c>
      <c r="M540">
        <v>27.78</v>
      </c>
      <c r="N540" s="1">
        <f t="shared" si="172"/>
        <v>-2.778</v>
      </c>
      <c r="O540" t="s">
        <v>163</v>
      </c>
      <c r="P540">
        <v>0.88100000000000001</v>
      </c>
      <c r="Q540" s="1">
        <f t="shared" si="159"/>
        <v>6.0999999999999943E-2</v>
      </c>
      <c r="R540">
        <v>40.06</v>
      </c>
      <c r="S540" s="42">
        <f t="shared" si="173"/>
        <v>-4.0060000000000002</v>
      </c>
      <c r="T540" s="1">
        <f t="shared" si="174"/>
        <v>-1.2280000000000002</v>
      </c>
      <c r="U540">
        <v>56.05</v>
      </c>
      <c r="V540" s="21">
        <f t="shared" si="167"/>
        <v>2466.1579624999995</v>
      </c>
      <c r="W540">
        <f t="shared" si="175"/>
        <v>6.9239500567536819E-2</v>
      </c>
      <c r="X540">
        <f t="shared" si="168"/>
        <v>4.4465445209103116E-6</v>
      </c>
      <c r="Y540">
        <f t="shared" si="171"/>
        <v>1.0965881175853709E-6</v>
      </c>
      <c r="Z540" s="22">
        <f t="shared" si="176"/>
        <v>1.0965881175853709</v>
      </c>
      <c r="AA540" s="22">
        <f t="shared" si="177"/>
        <v>0.89298706643759829</v>
      </c>
      <c r="AB540" s="22">
        <f>AA540/117.339</f>
        <v>7.6103176815687738E-3</v>
      </c>
      <c r="AC540">
        <v>34.357199999999999</v>
      </c>
      <c r="AD540" s="31">
        <v>42.8</v>
      </c>
      <c r="AE540" s="32">
        <v>570</v>
      </c>
      <c r="AF540">
        <f t="shared" si="169"/>
        <v>4.4465445209103116</v>
      </c>
      <c r="AG540">
        <v>6.9857928042559951</v>
      </c>
      <c r="AH540" t="s">
        <v>559</v>
      </c>
      <c r="AI540" t="s">
        <v>561</v>
      </c>
      <c r="AJ540" t="s">
        <v>560</v>
      </c>
      <c r="AK540" s="53">
        <v>0.43800288115314234</v>
      </c>
      <c r="AL540" s="53">
        <v>2.1637500000000003</v>
      </c>
      <c r="AM540" s="53">
        <v>1129.9875000000002</v>
      </c>
    </row>
    <row r="541" spans="1:39" hidden="1" x14ac:dyDescent="0.35">
      <c r="A541" s="2">
        <v>44805</v>
      </c>
      <c r="B541" s="6" t="s">
        <v>18</v>
      </c>
      <c r="C541" s="6" t="s">
        <v>553</v>
      </c>
      <c r="D541" t="s">
        <v>123</v>
      </c>
      <c r="E541" t="s">
        <v>21</v>
      </c>
      <c r="F541">
        <v>8</v>
      </c>
      <c r="G541" t="s">
        <v>28</v>
      </c>
      <c r="H541" t="s">
        <v>122</v>
      </c>
      <c r="I541" t="str">
        <f t="shared" si="166"/>
        <v>M1DtoH3</v>
      </c>
      <c r="J541" t="s">
        <v>458</v>
      </c>
      <c r="K541" t="s">
        <v>188</v>
      </c>
      <c r="L541" s="1">
        <v>0.86</v>
      </c>
      <c r="M541">
        <v>8.27</v>
      </c>
      <c r="N541" s="1">
        <f t="shared" si="172"/>
        <v>-0.82699999999999996</v>
      </c>
      <c r="O541" t="s">
        <v>240</v>
      </c>
      <c r="P541">
        <v>0.89400000000000002</v>
      </c>
      <c r="Q541" s="1">
        <f t="shared" si="159"/>
        <v>-3.400000000000003E-2</v>
      </c>
      <c r="R541">
        <v>14.23</v>
      </c>
      <c r="S541" s="42">
        <f t="shared" si="173"/>
        <v>-1.423</v>
      </c>
      <c r="T541" s="1">
        <f t="shared" si="174"/>
        <v>-0.59600000000000009</v>
      </c>
      <c r="U541">
        <v>67.3</v>
      </c>
      <c r="V541" s="21">
        <f t="shared" si="167"/>
        <v>3555.4926500000001</v>
      </c>
      <c r="W541">
        <f>(P541-L541)/L541</f>
        <v>3.9534883720930267E-2</v>
      </c>
      <c r="X541">
        <f t="shared" si="168"/>
        <v>2.2306422037348834E-6</v>
      </c>
      <c r="Y541">
        <f t="shared" si="171"/>
        <v>7.9310319601591811E-7</v>
      </c>
      <c r="Z541" s="22">
        <f t="shared" si="176"/>
        <v>0.79310319601591805</v>
      </c>
      <c r="AA541" s="22">
        <f t="shared" si="177"/>
        <v>1.3307100604293924</v>
      </c>
      <c r="AB541" s="22">
        <f>AA541/277.501</f>
        <v>4.7953342886310054E-3</v>
      </c>
      <c r="AC541">
        <v>34.357199999999999</v>
      </c>
      <c r="AD541" s="31">
        <v>65</v>
      </c>
      <c r="AE541" s="32">
        <v>575</v>
      </c>
      <c r="AF541">
        <f t="shared" si="169"/>
        <v>2.2306422037348832</v>
      </c>
      <c r="AG541">
        <v>5.6582009490325227</v>
      </c>
      <c r="AH541" t="s">
        <v>559</v>
      </c>
      <c r="AI541" t="s">
        <v>561</v>
      </c>
      <c r="AJ541" t="s">
        <v>560</v>
      </c>
      <c r="AK541" s="53">
        <v>0.43800288115314234</v>
      </c>
      <c r="AL541" s="53">
        <v>2.1637500000000003</v>
      </c>
      <c r="AM541" s="53">
        <v>1129.9875000000002</v>
      </c>
    </row>
    <row r="542" spans="1:39" x14ac:dyDescent="0.35">
      <c r="A542" s="2">
        <v>44805</v>
      </c>
      <c r="B542" s="6" t="s">
        <v>18</v>
      </c>
      <c r="C542" s="6" t="s">
        <v>553</v>
      </c>
      <c r="D542" t="s">
        <v>45</v>
      </c>
      <c r="E542" t="s">
        <v>46</v>
      </c>
      <c r="F542">
        <v>10</v>
      </c>
      <c r="G542" t="s">
        <v>22</v>
      </c>
      <c r="H542" t="s">
        <v>55</v>
      </c>
      <c r="I542" t="str">
        <f t="shared" si="166"/>
        <v>L4FsaI1</v>
      </c>
      <c r="J542" t="s">
        <v>435</v>
      </c>
      <c r="K542" t="s">
        <v>241</v>
      </c>
      <c r="L542" s="1">
        <v>0.72299999999999998</v>
      </c>
      <c r="M542">
        <v>22.58</v>
      </c>
      <c r="N542" s="1">
        <f t="shared" si="172"/>
        <v>-2.258</v>
      </c>
      <c r="O542" t="s">
        <v>242</v>
      </c>
      <c r="P542">
        <v>0.63700000000000001</v>
      </c>
      <c r="Q542" s="1">
        <f t="shared" si="159"/>
        <v>8.5999999999999965E-2</v>
      </c>
      <c r="R542">
        <v>34.46</v>
      </c>
      <c r="S542" s="42">
        <f t="shared" si="173"/>
        <v>-3.4460000000000002</v>
      </c>
      <c r="T542" s="1">
        <f t="shared" si="174"/>
        <v>-1.1880000000000002</v>
      </c>
      <c r="U542">
        <v>36.4</v>
      </c>
      <c r="V542" s="21">
        <f t="shared" si="167"/>
        <v>1040.0935999999999</v>
      </c>
      <c r="W542">
        <f>(L542-P542)/P542</f>
        <v>0.13500784929356352</v>
      </c>
      <c r="X542">
        <f t="shared" si="168"/>
        <v>1.0116235098395256E-5</v>
      </c>
      <c r="Y542">
        <f t="shared" si="171"/>
        <v>1.0521831381936276E-6</v>
      </c>
      <c r="Z542" s="22">
        <f t="shared" si="176"/>
        <v>1.0521831381936275</v>
      </c>
      <c r="AA542" s="22">
        <f t="shared" si="177"/>
        <v>0.88567604225052809</v>
      </c>
      <c r="AB542" s="22">
        <f>AA542/3.73178</f>
        <v>0.2373334018217923</v>
      </c>
      <c r="AC542">
        <v>34.357199999999999</v>
      </c>
      <c r="AD542" s="31">
        <v>20.3</v>
      </c>
      <c r="AE542" s="32">
        <v>310</v>
      </c>
      <c r="AF542">
        <f t="shared" si="169"/>
        <v>10.116235098395256</v>
      </c>
      <c r="AG542">
        <v>6.9857928042559951</v>
      </c>
      <c r="AH542" t="s">
        <v>557</v>
      </c>
      <c r="AI542" t="s">
        <v>558</v>
      </c>
      <c r="AJ542" t="s">
        <v>562</v>
      </c>
      <c r="AK542" s="53">
        <v>0.43800288115314234</v>
      </c>
      <c r="AL542" s="53">
        <v>2.1637500000000003</v>
      </c>
      <c r="AM542" s="53">
        <v>1129.9875000000002</v>
      </c>
    </row>
    <row r="543" spans="1:39" x14ac:dyDescent="0.35">
      <c r="A543" s="2">
        <v>44805</v>
      </c>
      <c r="B543" s="6" t="s">
        <v>18</v>
      </c>
      <c r="C543" s="6" t="s">
        <v>553</v>
      </c>
      <c r="D543" t="s">
        <v>45</v>
      </c>
      <c r="E543" t="s">
        <v>46</v>
      </c>
      <c r="F543">
        <v>13</v>
      </c>
      <c r="G543" t="s">
        <v>22</v>
      </c>
      <c r="H543" t="s">
        <v>44</v>
      </c>
      <c r="I543" t="str">
        <f t="shared" si="166"/>
        <v>L4FsaD10</v>
      </c>
      <c r="J543" t="s">
        <v>434</v>
      </c>
      <c r="K543" t="s">
        <v>241</v>
      </c>
      <c r="L543" s="1">
        <v>0.68899999999999995</v>
      </c>
      <c r="M543">
        <v>35.14</v>
      </c>
      <c r="N543" s="1">
        <f t="shared" si="172"/>
        <v>-3.5140000000000002</v>
      </c>
      <c r="O543" t="s">
        <v>242</v>
      </c>
      <c r="P543">
        <v>0.68500000000000005</v>
      </c>
      <c r="Q543" s="1">
        <f t="shared" si="159"/>
        <v>3.9999999999998925E-3</v>
      </c>
      <c r="R543">
        <v>41.08</v>
      </c>
      <c r="S543" s="42">
        <f t="shared" si="173"/>
        <v>-4.1079999999999997</v>
      </c>
      <c r="T543" s="1">
        <f t="shared" si="174"/>
        <v>-0.59399999999999942</v>
      </c>
      <c r="U543">
        <v>28.85</v>
      </c>
      <c r="V543" s="21">
        <f t="shared" si="167"/>
        <v>653.37316250000015</v>
      </c>
      <c r="W543">
        <f>(L543-P543)/P543</f>
        <v>5.8394160583940032E-3</v>
      </c>
      <c r="X543">
        <f t="shared" si="168"/>
        <v>2.118106130479739E-7</v>
      </c>
      <c r="Y543">
        <f t="shared" si="171"/>
        <v>1.383913700982185E-8</v>
      </c>
      <c r="Z543" s="22">
        <f t="shared" si="176"/>
        <v>1.383913700982185E-2</v>
      </c>
      <c r="AA543" s="22">
        <f t="shared" si="177"/>
        <v>2.3298210454245561E-2</v>
      </c>
      <c r="AB543" s="22">
        <f>AA543/3.73178</f>
        <v>6.2431896988154609E-3</v>
      </c>
      <c r="AC543">
        <v>34.357199999999999</v>
      </c>
      <c r="AD543" s="31">
        <v>13.9</v>
      </c>
      <c r="AE543" s="32">
        <v>342</v>
      </c>
      <c r="AF543">
        <f t="shared" si="169"/>
        <v>0.21181061304797388</v>
      </c>
      <c r="AG543">
        <v>6.9857928042559951</v>
      </c>
      <c r="AH543" t="s">
        <v>557</v>
      </c>
      <c r="AI543" t="s">
        <v>558</v>
      </c>
      <c r="AJ543" t="s">
        <v>562</v>
      </c>
      <c r="AK543" s="53">
        <v>0.43800288115314234</v>
      </c>
      <c r="AL543" s="53">
        <v>2.1637500000000003</v>
      </c>
      <c r="AM543" s="53">
        <v>1129.9875000000002</v>
      </c>
    </row>
    <row r="544" spans="1:39" x14ac:dyDescent="0.35">
      <c r="A544" s="2">
        <v>44805</v>
      </c>
      <c r="B544" s="6" t="s">
        <v>18</v>
      </c>
      <c r="C544" s="6" t="s">
        <v>553</v>
      </c>
      <c r="D544" t="s">
        <v>133</v>
      </c>
      <c r="E544" t="s">
        <v>46</v>
      </c>
      <c r="F544">
        <v>8</v>
      </c>
      <c r="G544" t="s">
        <v>33</v>
      </c>
      <c r="H544" t="s">
        <v>54</v>
      </c>
      <c r="I544" t="str">
        <f t="shared" si="166"/>
        <v>K1HmaA6</v>
      </c>
      <c r="J544" t="s">
        <v>477</v>
      </c>
      <c r="K544" t="s">
        <v>238</v>
      </c>
      <c r="L544" s="1">
        <v>0.84</v>
      </c>
      <c r="M544">
        <v>27.23</v>
      </c>
      <c r="N544" s="1">
        <f t="shared" si="172"/>
        <v>-2.7229999999999999</v>
      </c>
      <c r="O544" t="s">
        <v>239</v>
      </c>
      <c r="P544">
        <v>0.90200000000000002</v>
      </c>
      <c r="Q544" s="1">
        <f t="shared" ref="Q544:Q589" si="178">L544-P544</f>
        <v>-6.2000000000000055E-2</v>
      </c>
      <c r="R544">
        <v>29.84</v>
      </c>
      <c r="S544" s="42">
        <f t="shared" si="173"/>
        <v>-2.984</v>
      </c>
      <c r="T544" s="1">
        <f t="shared" si="174"/>
        <v>-0.26100000000000012</v>
      </c>
      <c r="U544">
        <v>83.9</v>
      </c>
      <c r="V544" s="21">
        <f t="shared" si="167"/>
        <v>5525.7798500000008</v>
      </c>
      <c r="W544">
        <f>(P544-L544)/L544</f>
        <v>7.380952380952388E-2</v>
      </c>
      <c r="X544">
        <f t="shared" si="168"/>
        <v>4.8105344598085706E-6</v>
      </c>
      <c r="Y544">
        <f t="shared" si="171"/>
        <v>2.6581954385740838E-6</v>
      </c>
      <c r="Z544" s="22">
        <f t="shared" si="176"/>
        <v>2.6581954385740838</v>
      </c>
      <c r="AA544" s="22">
        <f t="shared" si="177"/>
        <v>10.184656852774262</v>
      </c>
      <c r="AB544" s="22">
        <f>AA544/28.70035</f>
        <v>0.35486176484866083</v>
      </c>
      <c r="AC544">
        <v>34.357199999999999</v>
      </c>
      <c r="AD544" s="34">
        <v>74.8</v>
      </c>
      <c r="AE544" s="35">
        <v>670</v>
      </c>
      <c r="AF544">
        <f t="shared" si="169"/>
        <v>4.8105344598085704</v>
      </c>
      <c r="AG544">
        <v>6.689549271607981</v>
      </c>
      <c r="AH544" t="s">
        <v>559</v>
      </c>
      <c r="AI544" t="s">
        <v>561</v>
      </c>
      <c r="AJ544" t="s">
        <v>560</v>
      </c>
      <c r="AK544" s="53">
        <v>0.43800288115314234</v>
      </c>
      <c r="AL544" s="53">
        <v>2.1637500000000003</v>
      </c>
      <c r="AM544" s="53">
        <v>1129.9875000000002</v>
      </c>
    </row>
    <row r="545" spans="1:39" x14ac:dyDescent="0.35">
      <c r="A545" s="2">
        <v>44805</v>
      </c>
      <c r="B545" s="6" t="s">
        <v>18</v>
      </c>
      <c r="C545" s="6" t="s">
        <v>553</v>
      </c>
      <c r="D545" t="s">
        <v>133</v>
      </c>
      <c r="E545" t="s">
        <v>46</v>
      </c>
      <c r="F545">
        <v>1</v>
      </c>
      <c r="G545" t="s">
        <v>33</v>
      </c>
      <c r="H545" t="s">
        <v>89</v>
      </c>
      <c r="I545" t="str">
        <f t="shared" si="166"/>
        <v>K1HmaD9</v>
      </c>
      <c r="J545" t="s">
        <v>478</v>
      </c>
      <c r="K545" t="s">
        <v>238</v>
      </c>
      <c r="L545" s="1">
        <v>0.7</v>
      </c>
      <c r="M545">
        <v>25.19</v>
      </c>
      <c r="N545" s="1">
        <f t="shared" si="172"/>
        <v>-2.5190000000000001</v>
      </c>
      <c r="O545" t="s">
        <v>239</v>
      </c>
      <c r="P545">
        <v>0.73099999999999998</v>
      </c>
      <c r="Q545" s="1">
        <f t="shared" si="178"/>
        <v>-3.1000000000000028E-2</v>
      </c>
      <c r="R545">
        <v>28.34</v>
      </c>
      <c r="S545" s="42">
        <f t="shared" si="173"/>
        <v>-2.8340000000000001</v>
      </c>
      <c r="T545" s="1">
        <f t="shared" si="174"/>
        <v>-0.31499999999999995</v>
      </c>
      <c r="U545">
        <v>75.5</v>
      </c>
      <c r="V545" s="21">
        <f t="shared" si="167"/>
        <v>4474.69625</v>
      </c>
      <c r="W545">
        <f>(P545-L545)/L545</f>
        <v>4.4285714285714331E-2</v>
      </c>
      <c r="X545">
        <f t="shared" si="168"/>
        <v>2.5650599467296045E-6</v>
      </c>
      <c r="Y545">
        <f t="shared" si="171"/>
        <v>1.147786412465616E-6</v>
      </c>
      <c r="Z545" s="22">
        <f t="shared" si="176"/>
        <v>1.1477864124656161</v>
      </c>
      <c r="AA545" s="22">
        <f t="shared" si="177"/>
        <v>3.643766388779734</v>
      </c>
      <c r="AB545" s="22">
        <f>AA545/28.70035</f>
        <v>0.12695895307129473</v>
      </c>
      <c r="AC545">
        <v>34.357199999999999</v>
      </c>
      <c r="AD545" s="34">
        <v>70.599999999999994</v>
      </c>
      <c r="AE545" s="35">
        <v>700</v>
      </c>
      <c r="AF545">
        <f t="shared" si="169"/>
        <v>2.5650599467296047</v>
      </c>
      <c r="AG545">
        <v>6.689549271607981</v>
      </c>
      <c r="AH545" t="s">
        <v>559</v>
      </c>
      <c r="AI545" t="s">
        <v>561</v>
      </c>
      <c r="AJ545" t="s">
        <v>560</v>
      </c>
      <c r="AK545" s="53">
        <v>0.43800288115314234</v>
      </c>
      <c r="AL545" s="53">
        <v>2.1637500000000003</v>
      </c>
      <c r="AM545" s="53">
        <v>1129.9875000000002</v>
      </c>
    </row>
    <row r="546" spans="1:39" hidden="1" x14ac:dyDescent="0.35">
      <c r="A546" s="2">
        <v>44805</v>
      </c>
      <c r="B546" s="6" t="s">
        <v>18</v>
      </c>
      <c r="C546" s="6" t="s">
        <v>553</v>
      </c>
      <c r="D546" t="s">
        <v>123</v>
      </c>
      <c r="E546" t="s">
        <v>21</v>
      </c>
      <c r="F546">
        <v>5</v>
      </c>
      <c r="G546" t="s">
        <v>26</v>
      </c>
      <c r="H546" t="s">
        <v>92</v>
      </c>
      <c r="I546" t="str">
        <f t="shared" si="166"/>
        <v>M1MlaC6</v>
      </c>
      <c r="J546" t="s">
        <v>463</v>
      </c>
      <c r="K546" t="s">
        <v>188</v>
      </c>
      <c r="L546" s="1">
        <v>0.69799999999999995</v>
      </c>
      <c r="M546">
        <v>14.96</v>
      </c>
      <c r="N546" s="1">
        <f t="shared" si="172"/>
        <v>-1.496</v>
      </c>
      <c r="O546" t="s">
        <v>240</v>
      </c>
      <c r="P546">
        <v>0.747</v>
      </c>
      <c r="Q546" s="1">
        <f t="shared" si="178"/>
        <v>-4.9000000000000044E-2</v>
      </c>
      <c r="R546">
        <v>21.81</v>
      </c>
      <c r="S546" s="42">
        <f t="shared" si="173"/>
        <v>-2.181</v>
      </c>
      <c r="T546" s="1">
        <f t="shared" si="174"/>
        <v>-0.68500000000000005</v>
      </c>
      <c r="U546">
        <v>39.85</v>
      </c>
      <c r="V546" s="21">
        <f t="shared" si="167"/>
        <v>1246.5976625000001</v>
      </c>
      <c r="W546">
        <f>(P546-L546)/L546</f>
        <v>7.0200573065902647E-2</v>
      </c>
      <c r="X546">
        <f t="shared" si="168"/>
        <v>4.5226430321941094E-6</v>
      </c>
      <c r="Y546">
        <f t="shared" si="171"/>
        <v>5.6379162322550898E-7</v>
      </c>
      <c r="Z546" s="22">
        <f t="shared" si="176"/>
        <v>0.56379162322550902</v>
      </c>
      <c r="AA546" s="22">
        <f t="shared" si="177"/>
        <v>0.82305346456278683</v>
      </c>
      <c r="AB546" s="22">
        <f>AA546/23.35876</f>
        <v>3.5235323474481814E-2</v>
      </c>
      <c r="AC546">
        <v>34.357199999999999</v>
      </c>
      <c r="AD546" s="31">
        <v>37.4</v>
      </c>
      <c r="AE546" s="32">
        <v>677</v>
      </c>
      <c r="AF546">
        <f t="shared" si="169"/>
        <v>4.5226430321941091</v>
      </c>
      <c r="AG546">
        <v>5.6582009490325227</v>
      </c>
      <c r="AH546" t="s">
        <v>559</v>
      </c>
      <c r="AI546" t="s">
        <v>558</v>
      </c>
      <c r="AJ546" t="s">
        <v>560</v>
      </c>
      <c r="AK546" s="53">
        <v>0.43800288115314234</v>
      </c>
      <c r="AL546" s="53">
        <v>2.1637500000000003</v>
      </c>
      <c r="AM546" s="53">
        <v>1129.9875000000002</v>
      </c>
    </row>
    <row r="547" spans="1:39" x14ac:dyDescent="0.35">
      <c r="A547" s="2">
        <v>44805</v>
      </c>
      <c r="B547" s="6" t="s">
        <v>18</v>
      </c>
      <c r="C547" s="6" t="s">
        <v>553</v>
      </c>
      <c r="D547" t="s">
        <v>45</v>
      </c>
      <c r="E547" t="s">
        <v>46</v>
      </c>
      <c r="F547">
        <v>16</v>
      </c>
      <c r="G547" t="s">
        <v>41</v>
      </c>
      <c r="H547" t="s">
        <v>108</v>
      </c>
      <c r="I547" t="str">
        <f t="shared" si="166"/>
        <v>L4MluE5</v>
      </c>
      <c r="J547" t="s">
        <v>415</v>
      </c>
      <c r="K547" t="s">
        <v>241</v>
      </c>
      <c r="L547" s="1">
        <v>1.0449999999999999</v>
      </c>
      <c r="M547">
        <v>21.51</v>
      </c>
      <c r="N547" s="1">
        <f t="shared" si="172"/>
        <v>-2.1510000000000002</v>
      </c>
      <c r="O547" t="s">
        <v>242</v>
      </c>
      <c r="P547">
        <v>0.63700000000000001</v>
      </c>
      <c r="Q547" s="1">
        <f t="shared" si="178"/>
        <v>0.40799999999999992</v>
      </c>
      <c r="R547">
        <v>28.67</v>
      </c>
      <c r="S547" s="42">
        <f t="shared" si="173"/>
        <v>-2.867</v>
      </c>
      <c r="T547" s="1">
        <f t="shared" si="174"/>
        <v>-0.71599999999999975</v>
      </c>
      <c r="U547">
        <v>93.65</v>
      </c>
      <c r="V547" s="21">
        <f t="shared" si="167"/>
        <v>6884.7031625000009</v>
      </c>
      <c r="W547">
        <f t="shared" ref="W547:W559" si="179">(L547-P547)/P547</f>
        <v>0.64050235478806894</v>
      </c>
      <c r="X547">
        <f t="shared" si="168"/>
        <v>6.8766034524054743E-5</v>
      </c>
      <c r="Y547">
        <f t="shared" si="171"/>
        <v>4.7343373536034397E-5</v>
      </c>
      <c r="Z547" s="22">
        <f t="shared" si="176"/>
        <v>47.343373536034399</v>
      </c>
      <c r="AA547" s="22">
        <f t="shared" si="177"/>
        <v>66.122030078260352</v>
      </c>
      <c r="AB547" s="22">
        <f>AA547/184.3081</f>
        <v>0.35875813422340286</v>
      </c>
      <c r="AC547">
        <v>34.357199999999999</v>
      </c>
      <c r="AD547" s="31">
        <v>80</v>
      </c>
      <c r="AE547" s="32">
        <v>710</v>
      </c>
      <c r="AF547">
        <f t="shared" si="169"/>
        <v>68.766034524054746</v>
      </c>
      <c r="AG547">
        <v>6.9857928042559951</v>
      </c>
      <c r="AH547" t="s">
        <v>559</v>
      </c>
      <c r="AI547" t="s">
        <v>558</v>
      </c>
      <c r="AJ547" t="s">
        <v>562</v>
      </c>
      <c r="AK547" s="53">
        <v>0.43800288115314234</v>
      </c>
      <c r="AL547" s="53">
        <v>2.1637500000000003</v>
      </c>
      <c r="AM547" s="53">
        <v>1129.9875000000002</v>
      </c>
    </row>
    <row r="548" spans="1:39" x14ac:dyDescent="0.35">
      <c r="A548" s="2">
        <v>44805</v>
      </c>
      <c r="B548" s="6" t="s">
        <v>18</v>
      </c>
      <c r="C548" s="6" t="s">
        <v>553</v>
      </c>
      <c r="D548" t="s">
        <v>45</v>
      </c>
      <c r="E548" t="s">
        <v>46</v>
      </c>
      <c r="F548">
        <v>15</v>
      </c>
      <c r="G548" t="s">
        <v>41</v>
      </c>
      <c r="H548" t="s">
        <v>104</v>
      </c>
      <c r="I548" t="str">
        <f t="shared" si="166"/>
        <v>L4MluE8</v>
      </c>
      <c r="J548" t="s">
        <v>416</v>
      </c>
      <c r="K548" t="s">
        <v>241</v>
      </c>
      <c r="L548" s="1">
        <v>0.81899999999999995</v>
      </c>
      <c r="M548">
        <v>24.43</v>
      </c>
      <c r="N548" s="1">
        <f t="shared" si="172"/>
        <v>-2.4430000000000001</v>
      </c>
      <c r="O548" t="s">
        <v>242</v>
      </c>
      <c r="P548">
        <v>0.66900000000000004</v>
      </c>
      <c r="Q548" s="1">
        <f t="shared" si="178"/>
        <v>0.14999999999999991</v>
      </c>
      <c r="R548">
        <v>32.119999999999997</v>
      </c>
      <c r="S548" s="42">
        <f t="shared" si="173"/>
        <v>-3.2119999999999997</v>
      </c>
      <c r="T548" s="1">
        <f t="shared" si="174"/>
        <v>-0.76899999999999968</v>
      </c>
      <c r="U548">
        <v>107.6</v>
      </c>
      <c r="V548" s="21">
        <f t="shared" si="167"/>
        <v>9088.5415999999987</v>
      </c>
      <c r="W548">
        <f t="shared" si="179"/>
        <v>0.22421524663677114</v>
      </c>
      <c r="X548">
        <f t="shared" si="168"/>
        <v>1.8889295049929115E-5</v>
      </c>
      <c r="Y548">
        <f t="shared" si="171"/>
        <v>1.7167614385595479E-5</v>
      </c>
      <c r="Z548" s="22">
        <f t="shared" si="176"/>
        <v>17.167614385595478</v>
      </c>
      <c r="AA548" s="22">
        <f t="shared" si="177"/>
        <v>22.324596080098161</v>
      </c>
      <c r="AB548" s="22">
        <f>AA548/184.3081</f>
        <v>0.12112650545525759</v>
      </c>
      <c r="AC548">
        <v>34.357199999999999</v>
      </c>
      <c r="AD548" s="31">
        <v>94</v>
      </c>
      <c r="AE548" s="32">
        <v>800</v>
      </c>
      <c r="AF548">
        <f t="shared" si="169"/>
        <v>18.889295049929114</v>
      </c>
      <c r="AG548">
        <v>6.9857928042559951</v>
      </c>
      <c r="AH548" t="s">
        <v>559</v>
      </c>
      <c r="AI548" t="s">
        <v>558</v>
      </c>
      <c r="AJ548" t="s">
        <v>562</v>
      </c>
      <c r="AK548" s="53">
        <v>0.43800288115314234</v>
      </c>
      <c r="AL548" s="53">
        <v>2.1637500000000003</v>
      </c>
      <c r="AM548" s="53">
        <v>1129.9875000000002</v>
      </c>
    </row>
    <row r="549" spans="1:39" x14ac:dyDescent="0.35">
      <c r="A549" s="2">
        <v>44805</v>
      </c>
      <c r="B549" s="6" t="s">
        <v>18</v>
      </c>
      <c r="C549" s="6" t="s">
        <v>553</v>
      </c>
      <c r="D549" t="s">
        <v>133</v>
      </c>
      <c r="E549" t="s">
        <v>46</v>
      </c>
      <c r="F549">
        <v>2</v>
      </c>
      <c r="G549" t="s">
        <v>41</v>
      </c>
      <c r="H549" t="s">
        <v>136</v>
      </c>
      <c r="I549" t="str">
        <f t="shared" si="166"/>
        <v>K1MluD7</v>
      </c>
      <c r="J549" t="s">
        <v>480</v>
      </c>
      <c r="K549" t="s">
        <v>238</v>
      </c>
      <c r="L549" s="1">
        <v>1.0660000000000001</v>
      </c>
      <c r="M549">
        <v>13.32</v>
      </c>
      <c r="N549" s="1">
        <f t="shared" si="172"/>
        <v>-1.3320000000000001</v>
      </c>
      <c r="O549" t="s">
        <v>239</v>
      </c>
      <c r="P549">
        <v>0.90200000000000002</v>
      </c>
      <c r="Q549" s="1">
        <f t="shared" si="178"/>
        <v>0.16400000000000003</v>
      </c>
      <c r="R549">
        <v>24.89</v>
      </c>
      <c r="S549" s="42">
        <f t="shared" si="173"/>
        <v>-2.4889999999999999</v>
      </c>
      <c r="T549" s="1">
        <f t="shared" si="174"/>
        <v>-1.1569999999999998</v>
      </c>
      <c r="U549">
        <v>131.5</v>
      </c>
      <c r="V549" s="21">
        <f t="shared" si="167"/>
        <v>13574.41625</v>
      </c>
      <c r="W549">
        <f t="shared" si="179"/>
        <v>0.18181818181818185</v>
      </c>
      <c r="X549">
        <f t="shared" si="168"/>
        <v>1.4593534549635143E-5</v>
      </c>
      <c r="Y549">
        <f t="shared" si="171"/>
        <v>1.9809871253550374E-5</v>
      </c>
      <c r="Z549" s="22">
        <f t="shared" si="176"/>
        <v>19.809871253550373</v>
      </c>
      <c r="AA549" s="22">
        <f t="shared" si="177"/>
        <v>17.121755621046134</v>
      </c>
      <c r="AB549" s="22">
        <f>AA549/184.3081</f>
        <v>9.2897466910277601E-2</v>
      </c>
      <c r="AC549">
        <v>34.357199999999999</v>
      </c>
      <c r="AD549" s="34">
        <v>136.30000000000001</v>
      </c>
      <c r="AE549" s="35">
        <v>832</v>
      </c>
      <c r="AF549">
        <f t="shared" si="169"/>
        <v>14.593534549635143</v>
      </c>
      <c r="AG549">
        <v>6.689549271607981</v>
      </c>
      <c r="AH549" t="s">
        <v>559</v>
      </c>
      <c r="AI549" t="s">
        <v>558</v>
      </c>
      <c r="AJ549" t="s">
        <v>562</v>
      </c>
      <c r="AK549" s="53">
        <v>0.43800288115314234</v>
      </c>
      <c r="AL549" s="53">
        <v>2.1637500000000003</v>
      </c>
      <c r="AM549" s="53">
        <v>1129.9875000000002</v>
      </c>
    </row>
    <row r="550" spans="1:39" hidden="1" x14ac:dyDescent="0.35">
      <c r="A550" s="2">
        <v>44805</v>
      </c>
      <c r="B550" s="6" t="s">
        <v>18</v>
      </c>
      <c r="C550" s="6" t="s">
        <v>553</v>
      </c>
      <c r="D550" t="s">
        <v>123</v>
      </c>
      <c r="E550" t="s">
        <v>21</v>
      </c>
      <c r="F550">
        <v>3</v>
      </c>
      <c r="G550" t="s">
        <v>41</v>
      </c>
      <c r="H550" t="s">
        <v>127</v>
      </c>
      <c r="I550" t="str">
        <f t="shared" si="166"/>
        <v>M1MluB3</v>
      </c>
      <c r="J550" t="s">
        <v>464</v>
      </c>
      <c r="K550" t="s">
        <v>188</v>
      </c>
      <c r="L550" s="1">
        <v>0.81899999999999995</v>
      </c>
      <c r="M550">
        <v>7.78</v>
      </c>
      <c r="N550" s="1">
        <f t="shared" si="172"/>
        <v>-0.77800000000000002</v>
      </c>
      <c r="O550" t="s">
        <v>240</v>
      </c>
      <c r="P550">
        <v>0.63</v>
      </c>
      <c r="Q550" s="1">
        <f t="shared" si="178"/>
        <v>0.18899999999999995</v>
      </c>
      <c r="R550">
        <v>18.45</v>
      </c>
      <c r="S550" s="42">
        <f t="shared" si="173"/>
        <v>-1.845</v>
      </c>
      <c r="T550" s="1">
        <f t="shared" si="174"/>
        <v>-1.0669999999999999</v>
      </c>
      <c r="U550">
        <v>77.400000000000006</v>
      </c>
      <c r="V550" s="21">
        <f t="shared" si="167"/>
        <v>4702.7466000000013</v>
      </c>
      <c r="W550">
        <f t="shared" si="179"/>
        <v>0.29999999999999993</v>
      </c>
      <c r="X550">
        <f t="shared" si="168"/>
        <v>2.7032314156222322E-5</v>
      </c>
      <c r="Y550">
        <f t="shared" si="171"/>
        <v>1.2712612348830643E-5</v>
      </c>
      <c r="Z550" s="22">
        <f t="shared" si="176"/>
        <v>12.712612348830643</v>
      </c>
      <c r="AA550" s="22">
        <f t="shared" si="177"/>
        <v>11.914350842390482</v>
      </c>
      <c r="AB550" s="22">
        <f>AA550/81.6371</f>
        <v>0.14594284758266132</v>
      </c>
      <c r="AC550">
        <v>34.357199999999999</v>
      </c>
      <c r="AD550" s="31">
        <v>73</v>
      </c>
      <c r="AE550" s="32">
        <v>800</v>
      </c>
      <c r="AF550">
        <f t="shared" si="169"/>
        <v>27.032314156222323</v>
      </c>
      <c r="AG550">
        <v>5.6582009490325227</v>
      </c>
      <c r="AH550" t="s">
        <v>559</v>
      </c>
      <c r="AI550" t="s">
        <v>558</v>
      </c>
      <c r="AJ550" t="s">
        <v>562</v>
      </c>
      <c r="AK550" s="53">
        <v>0.43800288115314234</v>
      </c>
      <c r="AL550" s="53">
        <v>2.1637500000000003</v>
      </c>
      <c r="AM550" s="53">
        <v>1129.9875000000002</v>
      </c>
    </row>
    <row r="551" spans="1:39" x14ac:dyDescent="0.35">
      <c r="A551" s="2">
        <v>44805</v>
      </c>
      <c r="B551" s="6" t="s">
        <v>18</v>
      </c>
      <c r="C551" s="6" t="s">
        <v>553</v>
      </c>
      <c r="D551" t="s">
        <v>133</v>
      </c>
      <c r="E551" t="s">
        <v>46</v>
      </c>
      <c r="F551">
        <v>7</v>
      </c>
      <c r="G551" t="s">
        <v>29</v>
      </c>
      <c r="H551" t="s">
        <v>52</v>
      </c>
      <c r="I551" t="str">
        <f t="shared" si="166"/>
        <v>K1PafF9</v>
      </c>
      <c r="J551" t="s">
        <v>481</v>
      </c>
      <c r="K551" t="s">
        <v>238</v>
      </c>
      <c r="L551" s="1">
        <v>0.72099999999999997</v>
      </c>
      <c r="M551">
        <v>27.14</v>
      </c>
      <c r="N551" s="1">
        <f t="shared" si="172"/>
        <v>-2.714</v>
      </c>
      <c r="O551" t="s">
        <v>239</v>
      </c>
      <c r="P551">
        <v>0.56699999999999995</v>
      </c>
      <c r="Q551" s="1">
        <f t="shared" si="178"/>
        <v>0.15400000000000003</v>
      </c>
      <c r="R551">
        <v>36.89</v>
      </c>
      <c r="S551" s="42">
        <f t="shared" si="173"/>
        <v>-3.6890000000000001</v>
      </c>
      <c r="T551" s="1">
        <f t="shared" si="174"/>
        <v>-0.97500000000000009</v>
      </c>
      <c r="U551">
        <v>93.95</v>
      </c>
      <c r="V551" s="21">
        <f t="shared" si="167"/>
        <v>6928.8829625000008</v>
      </c>
      <c r="W551">
        <f t="shared" si="179"/>
        <v>0.27160493827160503</v>
      </c>
      <c r="X551">
        <f t="shared" si="168"/>
        <v>2.3917964846479044E-5</v>
      </c>
      <c r="Y551">
        <f t="shared" si="171"/>
        <v>1.6572477912244257E-5</v>
      </c>
      <c r="Z551" s="22">
        <f t="shared" si="176"/>
        <v>16.572477912244256</v>
      </c>
      <c r="AA551" s="22">
        <f t="shared" si="177"/>
        <v>16.99741324332744</v>
      </c>
      <c r="AB551" s="22">
        <f>AA551/44.9496</f>
        <v>0.37814381536937908</v>
      </c>
      <c r="AC551">
        <v>34.357199999999999</v>
      </c>
      <c r="AD551" s="34">
        <v>79.7</v>
      </c>
      <c r="AE551" s="35">
        <v>858</v>
      </c>
      <c r="AF551">
        <f t="shared" si="169"/>
        <v>23.917964846479045</v>
      </c>
      <c r="AG551">
        <v>6.689549271607981</v>
      </c>
      <c r="AH551" t="s">
        <v>557</v>
      </c>
      <c r="AI551" t="s">
        <v>558</v>
      </c>
      <c r="AJ551" t="s">
        <v>562</v>
      </c>
      <c r="AK551" s="53">
        <v>0.43800288115314234</v>
      </c>
      <c r="AL551" s="53">
        <v>2.1637500000000003</v>
      </c>
      <c r="AM551" s="53">
        <v>1129.9875000000002</v>
      </c>
    </row>
    <row r="552" spans="1:39" x14ac:dyDescent="0.35">
      <c r="A552" s="2">
        <v>44805</v>
      </c>
      <c r="B552" s="6" t="s">
        <v>18</v>
      </c>
      <c r="C552" s="6" t="s">
        <v>553</v>
      </c>
      <c r="D552" t="s">
        <v>45</v>
      </c>
      <c r="E552" t="s">
        <v>46</v>
      </c>
      <c r="F552">
        <v>11</v>
      </c>
      <c r="G552" t="s">
        <v>29</v>
      </c>
      <c r="H552" t="s">
        <v>54</v>
      </c>
      <c r="I552" t="str">
        <f t="shared" si="166"/>
        <v>L4PafA6</v>
      </c>
      <c r="J552" t="s">
        <v>436</v>
      </c>
      <c r="K552" t="s">
        <v>241</v>
      </c>
      <c r="L552" s="1">
        <v>0.67</v>
      </c>
      <c r="M552">
        <v>34.36</v>
      </c>
      <c r="N552" s="1">
        <f t="shared" si="172"/>
        <v>-3.4359999999999999</v>
      </c>
      <c r="O552" t="s">
        <v>242</v>
      </c>
      <c r="P552">
        <v>0.55700000000000005</v>
      </c>
      <c r="Q552" s="1">
        <f t="shared" si="178"/>
        <v>0.11299999999999999</v>
      </c>
      <c r="R552">
        <v>44.34</v>
      </c>
      <c r="S552" s="42">
        <f t="shared" si="173"/>
        <v>-4.4340000000000002</v>
      </c>
      <c r="T552" s="1">
        <f t="shared" si="174"/>
        <v>-0.99800000000000022</v>
      </c>
      <c r="U552">
        <v>53.6</v>
      </c>
      <c r="V552" s="21">
        <f t="shared" si="167"/>
        <v>2255.2736</v>
      </c>
      <c r="W552">
        <f t="shared" si="179"/>
        <v>0.20287253141831235</v>
      </c>
      <c r="X552">
        <f t="shared" si="168"/>
        <v>1.6700857870526277E-5</v>
      </c>
      <c r="Y552">
        <f t="shared" si="171"/>
        <v>3.7665003852750133E-6</v>
      </c>
      <c r="Z552" s="22">
        <f t="shared" si="176"/>
        <v>3.7665003852750134</v>
      </c>
      <c r="AA552" s="22">
        <f t="shared" si="177"/>
        <v>3.7740484822394915</v>
      </c>
      <c r="AB552" s="22">
        <f>AA552/44.9496</f>
        <v>8.3961781244760614E-2</v>
      </c>
      <c r="AC552">
        <v>34.357199999999999</v>
      </c>
      <c r="AD552" s="31">
        <v>37.700000000000003</v>
      </c>
      <c r="AE552" s="32">
        <v>480</v>
      </c>
      <c r="AF552">
        <f t="shared" si="169"/>
        <v>16.700857870526278</v>
      </c>
      <c r="AG552">
        <v>6.9857928042559951</v>
      </c>
      <c r="AH552" t="s">
        <v>557</v>
      </c>
      <c r="AI552" t="s">
        <v>558</v>
      </c>
      <c r="AJ552" t="s">
        <v>562</v>
      </c>
      <c r="AK552" s="53">
        <v>0.43800288115314234</v>
      </c>
      <c r="AL552" s="53">
        <v>2.1637500000000003</v>
      </c>
      <c r="AM552" s="53">
        <v>1129.9875000000002</v>
      </c>
    </row>
    <row r="553" spans="1:39" x14ac:dyDescent="0.35">
      <c r="A553" s="2">
        <v>44805</v>
      </c>
      <c r="B553" s="6" t="s">
        <v>18</v>
      </c>
      <c r="C553" s="6" t="s">
        <v>553</v>
      </c>
      <c r="D553" t="s">
        <v>45</v>
      </c>
      <c r="E553" t="s">
        <v>46</v>
      </c>
      <c r="F553">
        <v>12</v>
      </c>
      <c r="G553" t="s">
        <v>29</v>
      </c>
      <c r="H553" t="s">
        <v>107</v>
      </c>
      <c r="I553" t="str">
        <f t="shared" si="166"/>
        <v>L4PafB8</v>
      </c>
      <c r="J553" t="s">
        <v>417</v>
      </c>
      <c r="K553" t="s">
        <v>237</v>
      </c>
      <c r="L553">
        <v>0.76800000000000002</v>
      </c>
      <c r="M553">
        <v>31.59</v>
      </c>
      <c r="N553" s="1">
        <f t="shared" si="172"/>
        <v>-3.1589999999999998</v>
      </c>
      <c r="O553" t="s">
        <v>163</v>
      </c>
      <c r="P553">
        <v>0.70299999999999996</v>
      </c>
      <c r="Q553" s="1">
        <f t="shared" si="178"/>
        <v>6.5000000000000058E-2</v>
      </c>
      <c r="R553">
        <v>41.05</v>
      </c>
      <c r="S553" s="42">
        <f t="shared" si="173"/>
        <v>-4.1049999999999995</v>
      </c>
      <c r="T553" s="1">
        <f t="shared" si="174"/>
        <v>-0.94599999999999973</v>
      </c>
      <c r="U553">
        <v>50.9</v>
      </c>
      <c r="V553" s="21">
        <f t="shared" si="167"/>
        <v>2033.78585</v>
      </c>
      <c r="W553">
        <f t="shared" si="179"/>
        <v>9.2460881934566239E-2</v>
      </c>
      <c r="X553">
        <f t="shared" si="168"/>
        <v>6.3480640254254355E-6</v>
      </c>
      <c r="Y553">
        <f t="shared" si="171"/>
        <v>1.2910602789804291E-6</v>
      </c>
      <c r="Z553" s="22">
        <f t="shared" si="176"/>
        <v>1.2910602789804291</v>
      </c>
      <c r="AA553" s="22">
        <f t="shared" si="177"/>
        <v>1.3647571659412574</v>
      </c>
      <c r="AB553" s="22">
        <f>AA553/44.9496</f>
        <v>3.0361942396400804E-2</v>
      </c>
      <c r="AC553">
        <v>34.357199999999999</v>
      </c>
      <c r="AD553" s="31">
        <v>45.4</v>
      </c>
      <c r="AE553" s="32">
        <v>650</v>
      </c>
      <c r="AF553">
        <f t="shared" si="169"/>
        <v>6.3480640254254359</v>
      </c>
      <c r="AG553">
        <v>6.9857928042559951</v>
      </c>
      <c r="AH553" t="s">
        <v>557</v>
      </c>
      <c r="AI553" t="s">
        <v>558</v>
      </c>
      <c r="AJ553" t="s">
        <v>562</v>
      </c>
      <c r="AK553" s="53">
        <v>0.43800288115314234</v>
      </c>
      <c r="AL553" s="53">
        <v>2.1637500000000003</v>
      </c>
      <c r="AM553" s="53">
        <v>1129.9875000000002</v>
      </c>
    </row>
    <row r="554" spans="1:39" x14ac:dyDescent="0.35">
      <c r="A554" s="2">
        <v>44805</v>
      </c>
      <c r="B554" s="6" t="s">
        <v>18</v>
      </c>
      <c r="C554" s="6" t="s">
        <v>553</v>
      </c>
      <c r="D554" t="s">
        <v>45</v>
      </c>
      <c r="E554" t="s">
        <v>46</v>
      </c>
      <c r="F554">
        <v>9</v>
      </c>
      <c r="G554" t="s">
        <v>37</v>
      </c>
      <c r="H554" t="s">
        <v>49</v>
      </c>
      <c r="I554" t="str">
        <f t="shared" si="166"/>
        <v>L4PfaJ8</v>
      </c>
      <c r="J554" t="s">
        <v>437</v>
      </c>
      <c r="K554" t="s">
        <v>237</v>
      </c>
      <c r="L554">
        <v>1.0429999999999999</v>
      </c>
      <c r="M554">
        <v>24.21</v>
      </c>
      <c r="N554" s="1">
        <f t="shared" si="172"/>
        <v>-2.4210000000000003</v>
      </c>
      <c r="O554" t="s">
        <v>163</v>
      </c>
      <c r="P554">
        <v>0.96499999999999997</v>
      </c>
      <c r="Q554" s="1">
        <f t="shared" si="178"/>
        <v>7.7999999999999958E-2</v>
      </c>
      <c r="R554">
        <v>29.05</v>
      </c>
      <c r="S554" s="42">
        <f t="shared" si="173"/>
        <v>-2.9050000000000002</v>
      </c>
      <c r="T554" s="1">
        <f t="shared" si="174"/>
        <v>-0.48399999999999999</v>
      </c>
      <c r="U554">
        <v>60.25</v>
      </c>
      <c r="V554" s="21">
        <f t="shared" si="167"/>
        <v>2849.5990624999999</v>
      </c>
      <c r="W554">
        <f t="shared" si="179"/>
        <v>8.0829015544041413E-2</v>
      </c>
      <c r="X554">
        <f t="shared" si="168"/>
        <v>5.3797524818170095E-6</v>
      </c>
      <c r="Y554">
        <f t="shared" si="171"/>
        <v>1.53301376286678E-6</v>
      </c>
      <c r="Z554" s="22">
        <f t="shared" si="176"/>
        <v>1.5330137628667799</v>
      </c>
      <c r="AA554" s="22">
        <f t="shared" si="177"/>
        <v>3.1673838075759915</v>
      </c>
      <c r="AB554" s="22">
        <f>AA554/50.10316</f>
        <v>6.3217246328894056E-2</v>
      </c>
      <c r="AC554">
        <v>34.357199999999999</v>
      </c>
      <c r="AD554" s="31">
        <v>52</v>
      </c>
      <c r="AE554" s="32">
        <v>575</v>
      </c>
      <c r="AF554">
        <f t="shared" si="169"/>
        <v>5.3797524818170093</v>
      </c>
      <c r="AG554">
        <v>6.9857928042559951</v>
      </c>
      <c r="AH554" t="s">
        <v>557</v>
      </c>
      <c r="AI554" t="s">
        <v>558</v>
      </c>
      <c r="AJ554" t="s">
        <v>562</v>
      </c>
      <c r="AK554" s="53">
        <v>0.43800288115314234</v>
      </c>
      <c r="AL554" s="53">
        <v>2.1637500000000003</v>
      </c>
      <c r="AM554" s="53">
        <v>1129.9875000000002</v>
      </c>
    </row>
    <row r="555" spans="1:39" x14ac:dyDescent="0.35">
      <c r="A555" s="2">
        <v>44805</v>
      </c>
      <c r="B555" s="6" t="s">
        <v>18</v>
      </c>
      <c r="C555" s="6" t="s">
        <v>553</v>
      </c>
      <c r="D555" t="s">
        <v>133</v>
      </c>
      <c r="E555" t="s">
        <v>46</v>
      </c>
      <c r="F555">
        <v>6</v>
      </c>
      <c r="G555" t="s">
        <v>37</v>
      </c>
      <c r="H555" t="s">
        <v>98</v>
      </c>
      <c r="I555" t="str">
        <f t="shared" si="166"/>
        <v>K1PfaI6</v>
      </c>
      <c r="J555" t="s">
        <v>482</v>
      </c>
      <c r="K555" t="s">
        <v>238</v>
      </c>
      <c r="L555" s="1">
        <v>0.79900000000000004</v>
      </c>
      <c r="M555">
        <v>16.09</v>
      </c>
      <c r="N555" s="1">
        <f t="shared" si="172"/>
        <v>-1.609</v>
      </c>
      <c r="O555" t="s">
        <v>239</v>
      </c>
      <c r="P555">
        <v>0.77100000000000002</v>
      </c>
      <c r="Q555" s="1">
        <f t="shared" si="178"/>
        <v>2.8000000000000025E-2</v>
      </c>
      <c r="R555">
        <v>23.56</v>
      </c>
      <c r="S555" s="42">
        <f t="shared" si="173"/>
        <v>-2.3559999999999999</v>
      </c>
      <c r="T555" s="1">
        <f t="shared" si="174"/>
        <v>-0.74699999999999989</v>
      </c>
      <c r="U555">
        <v>57.95</v>
      </c>
      <c r="V555" s="21">
        <f t="shared" si="167"/>
        <v>2636.1889625000003</v>
      </c>
      <c r="W555">
        <f t="shared" si="179"/>
        <v>3.6316472114137514E-2</v>
      </c>
      <c r="X555">
        <f t="shared" si="168"/>
        <v>2.0092526907292379E-6</v>
      </c>
      <c r="Y555">
        <f t="shared" si="171"/>
        <v>5.2967697661738432E-7</v>
      </c>
      <c r="Z555" s="22">
        <f t="shared" si="176"/>
        <v>0.52967697661738433</v>
      </c>
      <c r="AA555" s="22">
        <f t="shared" si="177"/>
        <v>0.7090722578545976</v>
      </c>
      <c r="AB555" s="22">
        <f>AA555/50.10316</f>
        <v>1.4152246242644127E-2</v>
      </c>
      <c r="AC555">
        <v>34.357199999999999</v>
      </c>
      <c r="AD555" s="34">
        <v>51.9</v>
      </c>
      <c r="AE555" s="35">
        <v>645</v>
      </c>
      <c r="AF555">
        <f t="shared" si="169"/>
        <v>2.0092526907292378</v>
      </c>
      <c r="AG555">
        <v>6.689549271607981</v>
      </c>
      <c r="AH555" t="s">
        <v>557</v>
      </c>
      <c r="AI555" t="s">
        <v>558</v>
      </c>
      <c r="AJ555" t="s">
        <v>562</v>
      </c>
      <c r="AK555" s="53">
        <v>0.43800288115314234</v>
      </c>
      <c r="AL555" s="53">
        <v>2.1637500000000003</v>
      </c>
      <c r="AM555" s="53">
        <v>1129.9875000000002</v>
      </c>
    </row>
    <row r="556" spans="1:39" hidden="1" x14ac:dyDescent="0.35">
      <c r="A556" s="2">
        <v>44805</v>
      </c>
      <c r="B556" s="6" t="s">
        <v>18</v>
      </c>
      <c r="C556" s="6" t="s">
        <v>553</v>
      </c>
      <c r="D556" t="s">
        <v>123</v>
      </c>
      <c r="E556" t="s">
        <v>21</v>
      </c>
      <c r="F556">
        <v>1</v>
      </c>
      <c r="G556" t="s">
        <v>37</v>
      </c>
      <c r="H556" t="s">
        <v>76</v>
      </c>
      <c r="I556" t="str">
        <f t="shared" si="166"/>
        <v>M1PfaH5</v>
      </c>
      <c r="J556" t="s">
        <v>467</v>
      </c>
      <c r="K556" t="s">
        <v>188</v>
      </c>
      <c r="L556" s="1">
        <v>0.748</v>
      </c>
      <c r="M556">
        <v>11.72</v>
      </c>
      <c r="N556" s="1">
        <f t="shared" si="172"/>
        <v>-1.1720000000000002</v>
      </c>
      <c r="O556" t="s">
        <v>240</v>
      </c>
      <c r="P556">
        <v>0.66200000000000003</v>
      </c>
      <c r="Q556" s="1">
        <f t="shared" si="178"/>
        <v>8.5999999999999965E-2</v>
      </c>
      <c r="R556">
        <v>23.97</v>
      </c>
      <c r="S556" s="42">
        <f t="shared" si="173"/>
        <v>-2.3969999999999998</v>
      </c>
      <c r="T556" s="1">
        <f t="shared" si="174"/>
        <v>-1.2249999999999996</v>
      </c>
      <c r="U556">
        <v>105.9</v>
      </c>
      <c r="V556" s="21">
        <f t="shared" si="167"/>
        <v>8803.6258500000022</v>
      </c>
      <c r="W556">
        <f t="shared" si="179"/>
        <v>0.12990936555891233</v>
      </c>
      <c r="X556">
        <f t="shared" si="168"/>
        <v>9.6480238832320397E-6</v>
      </c>
      <c r="Y556">
        <f t="shared" si="171"/>
        <v>8.4937592459838984E-6</v>
      </c>
      <c r="Z556" s="22">
        <f t="shared" si="176"/>
        <v>8.4937592459838989</v>
      </c>
      <c r="AA556" s="22">
        <f t="shared" si="177"/>
        <v>6.9336810171297154</v>
      </c>
      <c r="AB556" s="22">
        <f>AA556/54.593359</f>
        <v>0.12700594255667097</v>
      </c>
      <c r="AC556">
        <v>34.357199999999999</v>
      </c>
      <c r="AD556" s="31">
        <v>80</v>
      </c>
      <c r="AE556" s="32">
        <v>715</v>
      </c>
      <c r="AF556">
        <f t="shared" si="169"/>
        <v>9.6480238832320389</v>
      </c>
      <c r="AG556">
        <v>5.6582009490325227</v>
      </c>
      <c r="AH556" t="s">
        <v>557</v>
      </c>
      <c r="AI556" t="s">
        <v>558</v>
      </c>
      <c r="AJ556" t="s">
        <v>562</v>
      </c>
      <c r="AK556" s="53">
        <v>0.43800288115314234</v>
      </c>
      <c r="AL556" s="53">
        <v>2.1637500000000003</v>
      </c>
      <c r="AM556" s="53">
        <v>1129.9875000000002</v>
      </c>
    </row>
    <row r="557" spans="1:39" hidden="1" x14ac:dyDescent="0.35">
      <c r="A557" s="2">
        <v>44805</v>
      </c>
      <c r="B557" s="6" t="s">
        <v>18</v>
      </c>
      <c r="C557" s="6" t="s">
        <v>553</v>
      </c>
      <c r="D557" t="s">
        <v>123</v>
      </c>
      <c r="E557" t="s">
        <v>21</v>
      </c>
      <c r="F557">
        <v>4</v>
      </c>
      <c r="G557" t="s">
        <v>37</v>
      </c>
      <c r="H557" t="s">
        <v>132</v>
      </c>
      <c r="I557" t="str">
        <f t="shared" si="166"/>
        <v>M1PfaD5</v>
      </c>
      <c r="J557" t="s">
        <v>466</v>
      </c>
      <c r="K557" t="s">
        <v>188</v>
      </c>
      <c r="L557" s="1">
        <v>0.85599999999999998</v>
      </c>
      <c r="M557">
        <v>10.87</v>
      </c>
      <c r="N557" s="1">
        <f t="shared" si="172"/>
        <v>-1.087</v>
      </c>
      <c r="O557" t="s">
        <v>240</v>
      </c>
      <c r="P557">
        <v>0.72399999999999998</v>
      </c>
      <c r="Q557" s="1">
        <f t="shared" si="178"/>
        <v>0.13200000000000001</v>
      </c>
      <c r="R557">
        <v>24.35</v>
      </c>
      <c r="S557" s="42">
        <f t="shared" si="173"/>
        <v>-2.4350000000000001</v>
      </c>
      <c r="T557" s="1">
        <f t="shared" si="174"/>
        <v>-1.3480000000000001</v>
      </c>
      <c r="U557">
        <v>67.400000000000006</v>
      </c>
      <c r="V557" s="21">
        <f t="shared" si="167"/>
        <v>3566.066600000001</v>
      </c>
      <c r="W557">
        <f t="shared" si="179"/>
        <v>0.18232044198895028</v>
      </c>
      <c r="X557">
        <f t="shared" si="168"/>
        <v>1.4643176452367464E-5</v>
      </c>
      <c r="Y557">
        <f t="shared" si="171"/>
        <v>5.2218542464694114E-6</v>
      </c>
      <c r="Z557" s="22">
        <f t="shared" si="176"/>
        <v>5.2218542464694115</v>
      </c>
      <c r="AA557" s="22">
        <f t="shared" si="177"/>
        <v>3.8737791145915512</v>
      </c>
      <c r="AB557" s="22">
        <f>AA557/54.593359</f>
        <v>7.0956965930444968E-2</v>
      </c>
      <c r="AC557">
        <v>34.357199999999999</v>
      </c>
      <c r="AD557" s="31">
        <v>57</v>
      </c>
      <c r="AE557" s="32">
        <v>720</v>
      </c>
      <c r="AF557">
        <f t="shared" si="169"/>
        <v>14.643176452367465</v>
      </c>
      <c r="AG557">
        <v>5.6582009490325227</v>
      </c>
      <c r="AH557" t="s">
        <v>557</v>
      </c>
      <c r="AI557" t="s">
        <v>558</v>
      </c>
      <c r="AJ557" t="s">
        <v>562</v>
      </c>
      <c r="AK557" s="53">
        <v>0.43800288115314234</v>
      </c>
      <c r="AL557" s="53">
        <v>2.1637500000000003</v>
      </c>
      <c r="AM557" s="53">
        <v>1129.9875000000002</v>
      </c>
    </row>
    <row r="558" spans="1:39" x14ac:dyDescent="0.35">
      <c r="A558" s="2">
        <v>44805</v>
      </c>
      <c r="B558" s="6" t="s">
        <v>18</v>
      </c>
      <c r="C558" s="6" t="s">
        <v>553</v>
      </c>
      <c r="D558" t="s">
        <v>45</v>
      </c>
      <c r="E558" t="s">
        <v>46</v>
      </c>
      <c r="F558">
        <v>10</v>
      </c>
      <c r="G558" t="s">
        <v>25</v>
      </c>
      <c r="H558" t="s">
        <v>53</v>
      </c>
      <c r="I558" t="str">
        <f t="shared" si="166"/>
        <v>L4SguG1</v>
      </c>
      <c r="J558" t="s">
        <v>439</v>
      </c>
      <c r="K558" t="s">
        <v>237</v>
      </c>
      <c r="L558">
        <v>0.76700000000000002</v>
      </c>
      <c r="M558">
        <v>20.34</v>
      </c>
      <c r="N558" s="1">
        <f t="shared" si="172"/>
        <v>-2.0339999999999998</v>
      </c>
      <c r="O558" t="s">
        <v>163</v>
      </c>
      <c r="P558">
        <v>0.62</v>
      </c>
      <c r="Q558" s="1">
        <f t="shared" si="178"/>
        <v>0.14700000000000002</v>
      </c>
      <c r="R558">
        <v>18.75</v>
      </c>
      <c r="S558" s="42">
        <f t="shared" si="173"/>
        <v>-1.875</v>
      </c>
      <c r="T558" s="1">
        <f t="shared" si="174"/>
        <v>0.15899999999999981</v>
      </c>
      <c r="U558">
        <v>33.5</v>
      </c>
      <c r="V558" s="21">
        <f t="shared" si="167"/>
        <v>880.96625000000006</v>
      </c>
      <c r="W558">
        <f t="shared" si="179"/>
        <v>0.23709677419354841</v>
      </c>
      <c r="X558">
        <f t="shared" si="168"/>
        <v>2.0233938735309878E-5</v>
      </c>
      <c r="Y558">
        <f t="shared" si="171"/>
        <v>1.7825417130375688E-6</v>
      </c>
      <c r="Z558" s="22">
        <f t="shared" si="176"/>
        <v>1.7825417130375687</v>
      </c>
      <c r="AA558" s="22">
        <f t="shared" si="177"/>
        <v>11.210954170047616</v>
      </c>
      <c r="AB558" s="22">
        <v>1</v>
      </c>
      <c r="AC558">
        <v>34.357199999999999</v>
      </c>
      <c r="AD558" s="31">
        <v>23.8</v>
      </c>
      <c r="AE558" s="32">
        <v>350</v>
      </c>
      <c r="AF558">
        <f t="shared" si="169"/>
        <v>20.233938735309877</v>
      </c>
      <c r="AG558">
        <v>6.9857928042559951</v>
      </c>
      <c r="AH558" t="s">
        <v>557</v>
      </c>
      <c r="AI558" t="s">
        <v>558</v>
      </c>
      <c r="AJ558" t="s">
        <v>562</v>
      </c>
      <c r="AK558" s="53">
        <v>0.43800288115314234</v>
      </c>
      <c r="AL558" s="53">
        <v>2.1637500000000003</v>
      </c>
      <c r="AM558" s="53">
        <v>1129.9875000000002</v>
      </c>
    </row>
    <row r="559" spans="1:39" x14ac:dyDescent="0.35">
      <c r="A559" s="2">
        <v>44805</v>
      </c>
      <c r="B559" s="6" t="s">
        <v>18</v>
      </c>
      <c r="C559" s="6" t="s">
        <v>553</v>
      </c>
      <c r="D559" t="s">
        <v>133</v>
      </c>
      <c r="E559" t="s">
        <v>46</v>
      </c>
      <c r="F559">
        <v>5</v>
      </c>
      <c r="G559" t="s">
        <v>25</v>
      </c>
      <c r="H559" t="s">
        <v>83</v>
      </c>
      <c r="I559" t="str">
        <f t="shared" si="166"/>
        <v>K1SguH8</v>
      </c>
      <c r="J559" t="s">
        <v>485</v>
      </c>
      <c r="K559" t="s">
        <v>238</v>
      </c>
      <c r="L559" s="1">
        <v>0.85399999999999998</v>
      </c>
      <c r="M559">
        <v>23.19</v>
      </c>
      <c r="N559" s="1">
        <f t="shared" si="172"/>
        <v>-2.319</v>
      </c>
      <c r="O559" t="s">
        <v>239</v>
      </c>
      <c r="P559">
        <v>0.77500000000000002</v>
      </c>
      <c r="Q559" s="1">
        <f t="shared" si="178"/>
        <v>7.8999999999999959E-2</v>
      </c>
      <c r="R559">
        <v>26.23</v>
      </c>
      <c r="S559" s="42">
        <f t="shared" si="173"/>
        <v>-2.6230000000000002</v>
      </c>
      <c r="T559" s="1">
        <f t="shared" si="174"/>
        <v>-0.30400000000000027</v>
      </c>
      <c r="U559">
        <v>28.45</v>
      </c>
      <c r="V559" s="21">
        <f t="shared" si="167"/>
        <v>635.38096250000001</v>
      </c>
      <c r="W559">
        <f t="shared" si="179"/>
        <v>0.10193548387096768</v>
      </c>
      <c r="X559">
        <f t="shared" si="168"/>
        <v>7.158062976508687E-6</v>
      </c>
      <c r="Y559">
        <f t="shared" si="171"/>
        <v>4.5480969436497039E-7</v>
      </c>
      <c r="Z559" s="22">
        <f t="shared" si="176"/>
        <v>0.45480969436497037</v>
      </c>
      <c r="AA559" s="22">
        <f t="shared" si="177"/>
        <v>1.4960845209374012</v>
      </c>
      <c r="AB559" s="22">
        <f>AA559/AA558</f>
        <v>0.13344845570187955</v>
      </c>
      <c r="AC559">
        <v>34.357199999999999</v>
      </c>
      <c r="AD559" s="37">
        <v>24.6</v>
      </c>
      <c r="AE559" s="39">
        <v>490</v>
      </c>
      <c r="AF559">
        <f t="shared" si="169"/>
        <v>7.1580629765086874</v>
      </c>
      <c r="AG559">
        <v>6.689549271607981</v>
      </c>
      <c r="AH559" t="s">
        <v>557</v>
      </c>
      <c r="AI559" t="s">
        <v>558</v>
      </c>
      <c r="AJ559" t="s">
        <v>562</v>
      </c>
      <c r="AK559" s="53">
        <v>0.43800288115314234</v>
      </c>
      <c r="AL559" s="53">
        <v>2.1637500000000003</v>
      </c>
      <c r="AM559" s="53">
        <v>1129.9875000000002</v>
      </c>
    </row>
    <row r="560" spans="1:39" x14ac:dyDescent="0.35">
      <c r="A560" s="2">
        <v>44805</v>
      </c>
      <c r="B560" s="6" t="s">
        <v>18</v>
      </c>
      <c r="C560" s="6" t="s">
        <v>553</v>
      </c>
      <c r="D560" t="s">
        <v>133</v>
      </c>
      <c r="E560" t="s">
        <v>46</v>
      </c>
      <c r="F560">
        <v>3</v>
      </c>
      <c r="G560" t="s">
        <v>25</v>
      </c>
      <c r="H560" t="s">
        <v>116</v>
      </c>
      <c r="I560" t="str">
        <f t="shared" si="166"/>
        <v>K1SguG10</v>
      </c>
      <c r="J560" t="s">
        <v>484</v>
      </c>
      <c r="K560" t="s">
        <v>238</v>
      </c>
      <c r="L560" s="1">
        <v>0.79700000000000004</v>
      </c>
      <c r="M560">
        <v>26.23</v>
      </c>
      <c r="N560" s="1">
        <f t="shared" si="172"/>
        <v>-2.6230000000000002</v>
      </c>
      <c r="O560" t="s">
        <v>239</v>
      </c>
      <c r="P560">
        <v>0.81200000000000006</v>
      </c>
      <c r="Q560" s="1">
        <f t="shared" si="178"/>
        <v>-1.5000000000000013E-2</v>
      </c>
      <c r="R560">
        <v>27.68</v>
      </c>
      <c r="S560" s="42">
        <f t="shared" si="173"/>
        <v>-2.7679999999999998</v>
      </c>
      <c r="T560" s="1">
        <f t="shared" si="174"/>
        <v>-0.14499999999999957</v>
      </c>
      <c r="U560">
        <v>34.14</v>
      </c>
      <c r="V560" s="21">
        <f t="shared" si="167"/>
        <v>914.94858600000009</v>
      </c>
      <c r="W560">
        <f>(P560-L560)/L560</f>
        <v>1.882057716436639E-2</v>
      </c>
      <c r="X560">
        <f t="shared" si="168"/>
        <v>8.9458190158503175E-7</v>
      </c>
      <c r="Y560">
        <f t="shared" si="171"/>
        <v>8.1849644591641596E-8</v>
      </c>
      <c r="Z560" s="22">
        <f t="shared" si="176"/>
        <v>8.1849644591641596E-2</v>
      </c>
      <c r="AA560" s="22">
        <f t="shared" si="177"/>
        <v>0.56448030752856437</v>
      </c>
      <c r="AB560" s="22">
        <f>AA560/AA559</f>
        <v>0.37730509181050687</v>
      </c>
      <c r="AC560">
        <v>34.357199999999999</v>
      </c>
      <c r="AD560" s="37">
        <v>20</v>
      </c>
      <c r="AE560" s="39">
        <v>384</v>
      </c>
      <c r="AF560">
        <f t="shared" si="169"/>
        <v>0.8945819015850317</v>
      </c>
      <c r="AG560">
        <v>6.689549271607981</v>
      </c>
      <c r="AH560" t="s">
        <v>557</v>
      </c>
      <c r="AI560" t="s">
        <v>558</v>
      </c>
      <c r="AJ560" t="s">
        <v>562</v>
      </c>
      <c r="AK560" s="53">
        <v>0.43800288115314234</v>
      </c>
      <c r="AL560" s="53">
        <v>2.1637500000000003</v>
      </c>
      <c r="AM560" s="53">
        <v>1129.9875000000002</v>
      </c>
    </row>
    <row r="561" spans="1:39" hidden="1" x14ac:dyDescent="0.35">
      <c r="A561" s="2">
        <v>44805</v>
      </c>
      <c r="B561" s="6" t="s">
        <v>18</v>
      </c>
      <c r="C561" s="6" t="s">
        <v>553</v>
      </c>
      <c r="D561" t="s">
        <v>123</v>
      </c>
      <c r="E561" t="s">
        <v>21</v>
      </c>
      <c r="F561">
        <v>7</v>
      </c>
      <c r="G561" t="s">
        <v>25</v>
      </c>
      <c r="H561" t="s">
        <v>68</v>
      </c>
      <c r="I561" t="str">
        <f t="shared" si="166"/>
        <v>M1SguG6</v>
      </c>
      <c r="J561" t="s">
        <v>469</v>
      </c>
      <c r="K561" t="s">
        <v>188</v>
      </c>
      <c r="L561" s="1">
        <v>0.72799999999999998</v>
      </c>
      <c r="M561">
        <v>14.23</v>
      </c>
      <c r="N561" s="1">
        <f t="shared" si="172"/>
        <v>-1.423</v>
      </c>
      <c r="O561" t="s">
        <v>240</v>
      </c>
      <c r="P561">
        <v>0.68899999999999995</v>
      </c>
      <c r="Q561" s="1">
        <f t="shared" si="178"/>
        <v>3.9000000000000035E-2</v>
      </c>
      <c r="R561">
        <v>18.93</v>
      </c>
      <c r="S561" s="42">
        <f t="shared" si="173"/>
        <v>-1.893</v>
      </c>
      <c r="T561" s="1">
        <f t="shared" si="174"/>
        <v>-0.47</v>
      </c>
      <c r="U561">
        <v>44.5</v>
      </c>
      <c r="V561" s="21">
        <f t="shared" si="167"/>
        <v>1554.4962500000001</v>
      </c>
      <c r="W561">
        <f t="shared" ref="W561:W570" si="180">(L561-P561)/P561</f>
        <v>5.6603773584905717E-2</v>
      </c>
      <c r="X561">
        <f t="shared" si="168"/>
        <v>3.4697615529873097E-6</v>
      </c>
      <c r="Y561">
        <f t="shared" si="171"/>
        <v>5.3937313225129501E-7</v>
      </c>
      <c r="Z561" s="22">
        <f t="shared" si="176"/>
        <v>0.53937313225129502</v>
      </c>
      <c r="AA561" s="22">
        <f t="shared" si="177"/>
        <v>1.1476024090453085</v>
      </c>
      <c r="AB561" s="22">
        <f>AA561/54.13582</f>
        <v>2.1198578114182225E-2</v>
      </c>
      <c r="AC561">
        <v>34.357199999999999</v>
      </c>
      <c r="AD561" s="31">
        <v>33.9</v>
      </c>
      <c r="AE561" s="32">
        <v>590</v>
      </c>
      <c r="AF561">
        <f t="shared" si="169"/>
        <v>3.4697615529873098</v>
      </c>
      <c r="AG561">
        <v>5.6582009490325227</v>
      </c>
      <c r="AH561" t="s">
        <v>557</v>
      </c>
      <c r="AI561" t="s">
        <v>558</v>
      </c>
      <c r="AJ561" t="s">
        <v>562</v>
      </c>
      <c r="AK561" s="53">
        <v>0.43800288115314234</v>
      </c>
      <c r="AL561" s="53">
        <v>2.1637500000000003</v>
      </c>
      <c r="AM561" s="53">
        <v>1129.9875000000002</v>
      </c>
    </row>
    <row r="562" spans="1:39" x14ac:dyDescent="0.35">
      <c r="A562" s="2">
        <v>44806</v>
      </c>
      <c r="B562" s="6" t="s">
        <v>18</v>
      </c>
      <c r="C562" s="6" t="s">
        <v>553</v>
      </c>
      <c r="D562" t="s">
        <v>86</v>
      </c>
      <c r="E562" t="s">
        <v>46</v>
      </c>
      <c r="F562" s="7">
        <v>11</v>
      </c>
      <c r="G562" t="s">
        <v>94</v>
      </c>
      <c r="H562" t="s">
        <v>82</v>
      </c>
      <c r="I562" t="str">
        <f t="shared" si="166"/>
        <v>K5AguH7</v>
      </c>
      <c r="J562" t="s">
        <v>395</v>
      </c>
      <c r="K562" t="s">
        <v>235</v>
      </c>
      <c r="L562" s="1">
        <v>0.74299999999999999</v>
      </c>
      <c r="M562">
        <v>25.23</v>
      </c>
      <c r="N562" s="1">
        <f t="shared" si="172"/>
        <v>-2.5230000000000001</v>
      </c>
      <c r="O562" t="s">
        <v>243</v>
      </c>
      <c r="P562">
        <v>0.57999999999999996</v>
      </c>
      <c r="Q562" s="1">
        <f t="shared" si="178"/>
        <v>0.16300000000000003</v>
      </c>
      <c r="R562">
        <v>35.65</v>
      </c>
      <c r="S562" s="42">
        <f t="shared" si="173"/>
        <v>-3.5649999999999999</v>
      </c>
      <c r="T562" s="1">
        <f t="shared" si="174"/>
        <v>-1.0419999999999998</v>
      </c>
      <c r="U562">
        <v>81</v>
      </c>
      <c r="V562" s="21">
        <f t="shared" si="167"/>
        <v>5150.3850000000002</v>
      </c>
      <c r="W562">
        <f t="shared" si="180"/>
        <v>0.28103448275862075</v>
      </c>
      <c r="X562">
        <f t="shared" si="168"/>
        <v>2.4944226555680138E-5</v>
      </c>
      <c r="Y562">
        <f t="shared" si="171"/>
        <v>1.2847237028897667E-5</v>
      </c>
      <c r="Z562" s="22">
        <f t="shared" ref="Z562:Z593" si="181">Y562*10^6</f>
        <v>12.847237028897666</v>
      </c>
      <c r="AA562" s="22">
        <f t="shared" si="177"/>
        <v>12.329402139057263</v>
      </c>
      <c r="AB562" s="22">
        <f>AA562/40.683703</f>
        <v>0.30305506209838529</v>
      </c>
      <c r="AC562">
        <v>35.566600000000001</v>
      </c>
      <c r="AD562" s="37">
        <v>73.400000000000006</v>
      </c>
      <c r="AE562" s="39">
        <v>670</v>
      </c>
      <c r="AF562">
        <f t="shared" si="169"/>
        <v>24.944226555680139</v>
      </c>
      <c r="AG562">
        <v>10.433333333333335</v>
      </c>
      <c r="AH562" t="s">
        <v>557</v>
      </c>
      <c r="AI562" t="s">
        <v>561</v>
      </c>
      <c r="AJ562" t="s">
        <v>560</v>
      </c>
      <c r="AK562" s="53">
        <v>0.40445061727069104</v>
      </c>
      <c r="AL562" s="53">
        <v>2.5662500000000001</v>
      </c>
      <c r="AM562" s="53">
        <v>1407.6</v>
      </c>
    </row>
    <row r="563" spans="1:39" x14ac:dyDescent="0.35">
      <c r="A563" s="2">
        <v>44806</v>
      </c>
      <c r="B563" s="6" t="s">
        <v>18</v>
      </c>
      <c r="C563" s="6" t="s">
        <v>553</v>
      </c>
      <c r="D563" t="s">
        <v>86</v>
      </c>
      <c r="E563" t="s">
        <v>46</v>
      </c>
      <c r="F563">
        <v>4</v>
      </c>
      <c r="G563" t="s">
        <v>94</v>
      </c>
      <c r="H563" t="s">
        <v>95</v>
      </c>
      <c r="I563" t="str">
        <f t="shared" si="166"/>
        <v>K5AguF10</v>
      </c>
      <c r="J563" t="s">
        <v>394</v>
      </c>
      <c r="K563" t="s">
        <v>59</v>
      </c>
      <c r="L563" s="1">
        <v>1.0429999999999999</v>
      </c>
      <c r="M563">
        <v>22.61</v>
      </c>
      <c r="N563" s="1">
        <f t="shared" si="172"/>
        <v>-2.2610000000000001</v>
      </c>
      <c r="O563" t="s">
        <v>224</v>
      </c>
      <c r="P563">
        <v>0.98299999999999998</v>
      </c>
      <c r="Q563" s="1">
        <f t="shared" si="178"/>
        <v>5.9999999999999942E-2</v>
      </c>
      <c r="R563">
        <v>29.56</v>
      </c>
      <c r="S563" s="42">
        <f t="shared" si="173"/>
        <v>-2.956</v>
      </c>
      <c r="T563" s="1">
        <f t="shared" si="174"/>
        <v>-0.69499999999999984</v>
      </c>
      <c r="U563">
        <v>79.349999999999994</v>
      </c>
      <c r="V563" s="21">
        <f t="shared" si="167"/>
        <v>4942.6916624999994</v>
      </c>
      <c r="W563">
        <f t="shared" si="180"/>
        <v>6.1037639877924661E-2</v>
      </c>
      <c r="X563">
        <f t="shared" si="168"/>
        <v>3.8073058853429022E-6</v>
      </c>
      <c r="Y563">
        <f t="shared" si="171"/>
        <v>1.8818339056071543E-6</v>
      </c>
      <c r="Z563" s="22">
        <f t="shared" si="181"/>
        <v>1.8818339056071542</v>
      </c>
      <c r="AA563" s="22">
        <f t="shared" si="177"/>
        <v>2.7076746843268413</v>
      </c>
      <c r="AB563" s="22">
        <f>AA563/40.683703</f>
        <v>6.6554283033843822E-2</v>
      </c>
      <c r="AC563">
        <v>35.566600000000001</v>
      </c>
      <c r="AD563" s="37">
        <v>63.2</v>
      </c>
      <c r="AE563" s="39">
        <v>602</v>
      </c>
      <c r="AF563">
        <f t="shared" si="169"/>
        <v>3.807305885342902</v>
      </c>
      <c r="AG563">
        <v>10.433333333333335</v>
      </c>
      <c r="AH563" t="s">
        <v>557</v>
      </c>
      <c r="AI563" t="s">
        <v>561</v>
      </c>
      <c r="AJ563" t="s">
        <v>560</v>
      </c>
      <c r="AK563" s="53">
        <v>0.40445061727069104</v>
      </c>
      <c r="AL563" s="53">
        <v>2.5662500000000001</v>
      </c>
      <c r="AM563" s="53">
        <v>1407.6</v>
      </c>
    </row>
    <row r="564" spans="1:39" x14ac:dyDescent="0.35">
      <c r="A564" s="2">
        <v>44806</v>
      </c>
      <c r="B564" s="6" t="s">
        <v>18</v>
      </c>
      <c r="C564" s="6" t="s">
        <v>553</v>
      </c>
      <c r="D564" t="s">
        <v>86</v>
      </c>
      <c r="E564" t="s">
        <v>46</v>
      </c>
      <c r="F564">
        <v>2</v>
      </c>
      <c r="G564" t="s">
        <v>39</v>
      </c>
      <c r="H564" t="s">
        <v>91</v>
      </c>
      <c r="I564" t="str">
        <f t="shared" si="166"/>
        <v>K5BbrA3</v>
      </c>
      <c r="J564" t="s">
        <v>396</v>
      </c>
      <c r="K564" t="s">
        <v>59</v>
      </c>
      <c r="L564" s="1">
        <v>0.82399999999999995</v>
      </c>
      <c r="M564">
        <v>27.04</v>
      </c>
      <c r="N564" s="1">
        <f t="shared" si="172"/>
        <v>-2.7039999999999997</v>
      </c>
      <c r="O564" t="s">
        <v>224</v>
      </c>
      <c r="P564">
        <v>0.69199999999999995</v>
      </c>
      <c r="Q564" s="1">
        <f t="shared" si="178"/>
        <v>0.13200000000000001</v>
      </c>
      <c r="R564">
        <v>33.229999999999997</v>
      </c>
      <c r="S564" s="42">
        <f t="shared" si="173"/>
        <v>-3.3229999999999995</v>
      </c>
      <c r="T564" s="1">
        <f t="shared" si="174"/>
        <v>-0.61899999999999977</v>
      </c>
      <c r="U564">
        <v>78.25</v>
      </c>
      <c r="V564" s="21">
        <f t="shared" si="167"/>
        <v>4806.6040625000005</v>
      </c>
      <c r="W564">
        <f t="shared" si="180"/>
        <v>0.19075144508670522</v>
      </c>
      <c r="X564">
        <f t="shared" si="168"/>
        <v>1.548113751665675E-5</v>
      </c>
      <c r="Y564">
        <f t="shared" si="171"/>
        <v>7.4411698479683505E-6</v>
      </c>
      <c r="Z564" s="22">
        <f t="shared" si="181"/>
        <v>7.4411698479683501</v>
      </c>
      <c r="AA564" s="22">
        <f t="shared" si="177"/>
        <v>12.021276006410909</v>
      </c>
      <c r="AB564" s="22">
        <f>AA564/81.463512</f>
        <v>0.1475663853825859</v>
      </c>
      <c r="AC564">
        <v>35.566600000000001</v>
      </c>
      <c r="AD564" s="37">
        <v>62.2</v>
      </c>
      <c r="AE564" s="39">
        <v>560</v>
      </c>
      <c r="AF564">
        <f t="shared" si="169"/>
        <v>15.48113751665675</v>
      </c>
      <c r="AG564">
        <v>10.433333333333335</v>
      </c>
      <c r="AH564" t="s">
        <v>559</v>
      </c>
      <c r="AI564" t="s">
        <v>558</v>
      </c>
      <c r="AJ564" t="s">
        <v>560</v>
      </c>
      <c r="AK564" s="53">
        <v>0.40445061727069104</v>
      </c>
      <c r="AL564" s="53">
        <v>2.5662500000000001</v>
      </c>
      <c r="AM564" s="53">
        <v>1407.6</v>
      </c>
    </row>
    <row r="565" spans="1:39" hidden="1" x14ac:dyDescent="0.35">
      <c r="A565" s="2">
        <v>44806</v>
      </c>
      <c r="B565" s="6" t="s">
        <v>18</v>
      </c>
      <c r="C565" s="6" t="s">
        <v>553</v>
      </c>
      <c r="D565" t="s">
        <v>20</v>
      </c>
      <c r="E565" t="s">
        <v>21</v>
      </c>
      <c r="F565">
        <v>13</v>
      </c>
      <c r="G565" t="s">
        <v>39</v>
      </c>
      <c r="H565" t="s">
        <v>40</v>
      </c>
      <c r="I565" t="str">
        <f t="shared" si="166"/>
        <v>K6BbrG4</v>
      </c>
      <c r="J565" t="s">
        <v>418</v>
      </c>
      <c r="K565" t="s">
        <v>241</v>
      </c>
      <c r="L565" s="1">
        <v>0.79100000000000004</v>
      </c>
      <c r="M565">
        <v>9.34</v>
      </c>
      <c r="N565" s="1">
        <f t="shared" si="172"/>
        <v>-0.93399999999999994</v>
      </c>
      <c r="O565" t="s">
        <v>32</v>
      </c>
      <c r="P565">
        <v>0.63600000000000001</v>
      </c>
      <c r="Q565" s="1">
        <f t="shared" si="178"/>
        <v>0.15500000000000003</v>
      </c>
      <c r="R565">
        <v>14.38</v>
      </c>
      <c r="S565" s="42">
        <f t="shared" si="173"/>
        <v>-1.4380000000000002</v>
      </c>
      <c r="T565" s="1">
        <f t="shared" si="174"/>
        <v>-0.50400000000000023</v>
      </c>
      <c r="U565">
        <v>69.400000000000006</v>
      </c>
      <c r="V565" s="21">
        <f t="shared" si="167"/>
        <v>3780.8426000000004</v>
      </c>
      <c r="W565">
        <f t="shared" si="180"/>
        <v>0.2437106918238994</v>
      </c>
      <c r="X565">
        <f t="shared" si="168"/>
        <v>2.093098047017677E-5</v>
      </c>
      <c r="Y565">
        <f t="shared" si="171"/>
        <v>7.9136742621412378E-6</v>
      </c>
      <c r="Z565" s="22">
        <f t="shared" si="181"/>
        <v>7.9136742621412379</v>
      </c>
      <c r="AA565" s="22">
        <f t="shared" si="177"/>
        <v>15.701734647105624</v>
      </c>
      <c r="AB565" s="22">
        <f>AA565/52.530791</f>
        <v>0.29890535337847141</v>
      </c>
      <c r="AC565">
        <v>35.566600000000001</v>
      </c>
      <c r="AD565" s="37">
        <v>78.599999999999994</v>
      </c>
      <c r="AE565" s="35">
        <v>701</v>
      </c>
      <c r="AF565">
        <f t="shared" si="169"/>
        <v>20.93098047017677</v>
      </c>
      <c r="AG565">
        <v>11.450000000000001</v>
      </c>
      <c r="AH565" t="s">
        <v>559</v>
      </c>
      <c r="AI565" t="s">
        <v>558</v>
      </c>
      <c r="AJ565" t="s">
        <v>560</v>
      </c>
      <c r="AK565" s="53">
        <v>0.40445061727069104</v>
      </c>
      <c r="AL565" s="53">
        <v>2.5662500000000001</v>
      </c>
      <c r="AM565" s="53">
        <v>1407.6</v>
      </c>
    </row>
    <row r="566" spans="1:39" x14ac:dyDescent="0.35">
      <c r="A566" s="2">
        <v>44806</v>
      </c>
      <c r="B566" s="6" t="s">
        <v>18</v>
      </c>
      <c r="C566" s="6" t="s">
        <v>553</v>
      </c>
      <c r="D566" t="s">
        <v>86</v>
      </c>
      <c r="E566" t="s">
        <v>46</v>
      </c>
      <c r="F566">
        <v>14</v>
      </c>
      <c r="G566" t="s">
        <v>28</v>
      </c>
      <c r="H566" t="s">
        <v>75</v>
      </c>
      <c r="I566" t="str">
        <f t="shared" si="166"/>
        <v>K5DtoJ7</v>
      </c>
      <c r="J566" t="s">
        <v>399</v>
      </c>
      <c r="K566" t="s">
        <v>235</v>
      </c>
      <c r="L566" s="1">
        <v>0.73099999999999998</v>
      </c>
      <c r="M566">
        <v>32.450000000000003</v>
      </c>
      <c r="N566" s="1">
        <f t="shared" si="172"/>
        <v>-3.2450000000000001</v>
      </c>
      <c r="O566" t="s">
        <v>243</v>
      </c>
      <c r="P566">
        <v>0.61199999999999999</v>
      </c>
      <c r="Q566" s="1">
        <f t="shared" si="178"/>
        <v>0.11899999999999999</v>
      </c>
      <c r="R566">
        <v>43.23</v>
      </c>
      <c r="S566" s="42">
        <f t="shared" si="173"/>
        <v>-4.3229999999999995</v>
      </c>
      <c r="T566" s="1">
        <f t="shared" si="174"/>
        <v>-1.0779999999999994</v>
      </c>
      <c r="U566">
        <v>77.900000000000006</v>
      </c>
      <c r="V566" s="21">
        <f t="shared" si="167"/>
        <v>4763.7018500000004</v>
      </c>
      <c r="W566">
        <f t="shared" si="180"/>
        <v>0.19444444444444445</v>
      </c>
      <c r="X566">
        <f t="shared" si="168"/>
        <v>1.5850912558887501E-5</v>
      </c>
      <c r="Y566">
        <f t="shared" si="171"/>
        <v>7.5509021480960634E-6</v>
      </c>
      <c r="Z566" s="22">
        <f t="shared" si="181"/>
        <v>7.5509021480960632</v>
      </c>
      <c r="AA566" s="22">
        <f t="shared" si="177"/>
        <v>7.0045474472134206</v>
      </c>
      <c r="AB566" s="22">
        <f>AA566/117.339</f>
        <v>5.9694964566030226E-2</v>
      </c>
      <c r="AC566">
        <v>35.566600000000001</v>
      </c>
      <c r="AD566" s="37">
        <v>74.8</v>
      </c>
      <c r="AE566" s="39">
        <v>661</v>
      </c>
      <c r="AF566">
        <f t="shared" si="169"/>
        <v>15.850912558887501</v>
      </c>
      <c r="AG566">
        <v>10.433333333333335</v>
      </c>
      <c r="AH566" t="s">
        <v>559</v>
      </c>
      <c r="AI566" t="s">
        <v>561</v>
      </c>
      <c r="AJ566" t="s">
        <v>560</v>
      </c>
      <c r="AK566" s="53">
        <v>0.40445061727069104</v>
      </c>
      <c r="AL566" s="53">
        <v>2.5662500000000001</v>
      </c>
      <c r="AM566" s="53">
        <v>1407.6</v>
      </c>
    </row>
    <row r="567" spans="1:39" hidden="1" x14ac:dyDescent="0.35">
      <c r="A567" s="2">
        <v>44806</v>
      </c>
      <c r="B567" s="6" t="s">
        <v>18</v>
      </c>
      <c r="C567" s="6" t="s">
        <v>553</v>
      </c>
      <c r="D567" t="s">
        <v>20</v>
      </c>
      <c r="E567" t="s">
        <v>21</v>
      </c>
      <c r="F567">
        <v>12</v>
      </c>
      <c r="G567" t="s">
        <v>28</v>
      </c>
      <c r="H567" t="s">
        <v>92</v>
      </c>
      <c r="I567" t="str">
        <f t="shared" si="166"/>
        <v>K6DtoC6</v>
      </c>
      <c r="J567" t="s">
        <v>420</v>
      </c>
      <c r="K567" t="s">
        <v>241</v>
      </c>
      <c r="L567" s="1">
        <v>0.81499999999999995</v>
      </c>
      <c r="M567">
        <v>9.4499999999999993</v>
      </c>
      <c r="N567" s="1">
        <f t="shared" si="172"/>
        <v>-0.94499999999999995</v>
      </c>
      <c r="O567" t="s">
        <v>32</v>
      </c>
      <c r="P567">
        <v>0.61499999999999999</v>
      </c>
      <c r="Q567" s="1">
        <f t="shared" si="178"/>
        <v>0.19999999999999996</v>
      </c>
      <c r="R567">
        <v>16.739999999999998</v>
      </c>
      <c r="S567" s="42">
        <f t="shared" si="173"/>
        <v>-1.6739999999999999</v>
      </c>
      <c r="T567" s="1">
        <f t="shared" si="174"/>
        <v>-0.72899999999999998</v>
      </c>
      <c r="U567">
        <v>80.3</v>
      </c>
      <c r="V567" s="21">
        <f t="shared" si="167"/>
        <v>5061.75065</v>
      </c>
      <c r="W567">
        <f t="shared" si="180"/>
        <v>0.32520325203252026</v>
      </c>
      <c r="X567">
        <f t="shared" si="168"/>
        <v>2.9854487384001195E-5</v>
      </c>
      <c r="Y567">
        <f t="shared" si="171"/>
        <v>1.5111597092138485E-5</v>
      </c>
      <c r="Z567" s="22">
        <f t="shared" si="181"/>
        <v>15.111597092138485</v>
      </c>
      <c r="AA567" s="22">
        <f t="shared" si="177"/>
        <v>20.729214118159788</v>
      </c>
      <c r="AB567" s="22">
        <f>AA567/277.501</f>
        <v>7.4699601508318128E-2</v>
      </c>
      <c r="AC567">
        <v>35.566600000000001</v>
      </c>
      <c r="AD567" s="31">
        <v>84.6</v>
      </c>
      <c r="AE567" s="32">
        <v>716</v>
      </c>
      <c r="AF567">
        <f t="shared" si="169"/>
        <v>29.854487384001196</v>
      </c>
      <c r="AG567">
        <v>11.450000000000001</v>
      </c>
      <c r="AH567" t="s">
        <v>559</v>
      </c>
      <c r="AI567" t="s">
        <v>561</v>
      </c>
      <c r="AJ567" t="s">
        <v>560</v>
      </c>
      <c r="AK567" s="53">
        <v>0.40445061727069104</v>
      </c>
      <c r="AL567" s="53">
        <v>2.5662500000000001</v>
      </c>
      <c r="AM567" s="53">
        <v>1407.6</v>
      </c>
    </row>
    <row r="568" spans="1:39" hidden="1" x14ac:dyDescent="0.35">
      <c r="A568" s="2">
        <v>44806</v>
      </c>
      <c r="B568" s="6" t="s">
        <v>18</v>
      </c>
      <c r="C568" s="6" t="s">
        <v>553</v>
      </c>
      <c r="D568" t="s">
        <v>20</v>
      </c>
      <c r="E568" t="s">
        <v>21</v>
      </c>
      <c r="F568">
        <v>2</v>
      </c>
      <c r="G568" t="s">
        <v>22</v>
      </c>
      <c r="H568" t="s">
        <v>113</v>
      </c>
      <c r="I568" t="str">
        <f t="shared" si="166"/>
        <v>K6FsaA10</v>
      </c>
      <c r="J568" t="s">
        <v>421</v>
      </c>
      <c r="K568" t="s">
        <v>222</v>
      </c>
      <c r="L568" s="1">
        <v>0.61199999999999999</v>
      </c>
      <c r="M568">
        <v>10.65</v>
      </c>
      <c r="N568" s="1">
        <f t="shared" si="172"/>
        <v>-1.0649999999999999</v>
      </c>
      <c r="O568" t="s">
        <v>211</v>
      </c>
      <c r="P568">
        <v>0.41699999999999998</v>
      </c>
      <c r="Q568" s="1">
        <f t="shared" si="178"/>
        <v>0.19500000000000001</v>
      </c>
      <c r="R568">
        <v>11.63</v>
      </c>
      <c r="S568" s="42">
        <f t="shared" si="173"/>
        <v>-1.163</v>
      </c>
      <c r="T568" s="1">
        <f t="shared" si="174"/>
        <v>-9.8000000000000087E-2</v>
      </c>
      <c r="U568">
        <v>46</v>
      </c>
      <c r="V568" s="21">
        <f t="shared" si="167"/>
        <v>1661.0600000000002</v>
      </c>
      <c r="W568">
        <f t="shared" si="180"/>
        <v>0.46762589928057557</v>
      </c>
      <c r="X568">
        <f t="shared" si="168"/>
        <v>4.6686582495814109E-5</v>
      </c>
      <c r="Y568">
        <f t="shared" si="171"/>
        <v>7.754921472049698E-6</v>
      </c>
      <c r="Z568" s="22">
        <f t="shared" si="181"/>
        <v>7.7549214720496984</v>
      </c>
      <c r="AA568" s="22">
        <f t="shared" si="177"/>
        <v>79.131851755609091</v>
      </c>
      <c r="AB568" s="22">
        <v>1</v>
      </c>
      <c r="AC568">
        <v>35.566600000000001</v>
      </c>
      <c r="AD568" s="34"/>
      <c r="AE568" s="32">
        <v>213</v>
      </c>
      <c r="AF568">
        <f t="shared" si="169"/>
        <v>46.686582495814108</v>
      </c>
      <c r="AG568">
        <v>11.450000000000001</v>
      </c>
      <c r="AH568" t="s">
        <v>557</v>
      </c>
      <c r="AI568" t="s">
        <v>558</v>
      </c>
      <c r="AJ568" t="s">
        <v>562</v>
      </c>
      <c r="AK568" s="53">
        <v>0.40445061727069104</v>
      </c>
      <c r="AL568" s="53">
        <v>2.5662500000000001</v>
      </c>
      <c r="AM568" s="53">
        <v>1407.6</v>
      </c>
    </row>
    <row r="569" spans="1:39" x14ac:dyDescent="0.35">
      <c r="A569" s="2">
        <v>44806</v>
      </c>
      <c r="B569" s="6" t="s">
        <v>18</v>
      </c>
      <c r="C569" s="6" t="s">
        <v>553</v>
      </c>
      <c r="D569" t="s">
        <v>86</v>
      </c>
      <c r="E569" t="s">
        <v>46</v>
      </c>
      <c r="F569">
        <v>13</v>
      </c>
      <c r="G569" t="s">
        <v>33</v>
      </c>
      <c r="H569" t="s">
        <v>54</v>
      </c>
      <c r="I569" t="str">
        <f t="shared" si="166"/>
        <v>K5HmaA6</v>
      </c>
      <c r="J569" t="s">
        <v>402</v>
      </c>
      <c r="K569" t="s">
        <v>235</v>
      </c>
      <c r="L569" s="1">
        <v>0.86099999999999999</v>
      </c>
      <c r="M569" t="s">
        <v>50</v>
      </c>
      <c r="N569" s="1" t="s">
        <v>103</v>
      </c>
      <c r="O569" t="s">
        <v>243</v>
      </c>
      <c r="P569">
        <v>0.80800000000000005</v>
      </c>
      <c r="Q569" s="1">
        <f t="shared" si="178"/>
        <v>5.2999999999999936E-2</v>
      </c>
      <c r="R569" t="s">
        <v>50</v>
      </c>
      <c r="S569" s="42" t="s">
        <v>50</v>
      </c>
      <c r="T569" s="1" t="s">
        <v>103</v>
      </c>
      <c r="U569">
        <v>47.95</v>
      </c>
      <c r="V569" s="21">
        <f t="shared" si="167"/>
        <v>1804.8739625000003</v>
      </c>
      <c r="W569">
        <f t="shared" si="180"/>
        <v>6.5594059405940514E-2</v>
      </c>
      <c r="X569">
        <f t="shared" si="168"/>
        <v>4.1601325828999674E-6</v>
      </c>
      <c r="Y569">
        <f t="shared" si="171"/>
        <v>7.5085149794240251E-7</v>
      </c>
      <c r="Z569" s="22">
        <f t="shared" si="181"/>
        <v>0.75085149794240247</v>
      </c>
      <c r="AA569" s="22" t="s">
        <v>50</v>
      </c>
      <c r="AC569">
        <v>35.566600000000001</v>
      </c>
      <c r="AD569" s="37">
        <v>33.4</v>
      </c>
      <c r="AE569" s="39">
        <v>340</v>
      </c>
      <c r="AF569">
        <f t="shared" si="169"/>
        <v>4.1601325828999673</v>
      </c>
      <c r="AG569">
        <v>10.433333333333335</v>
      </c>
      <c r="AH569" t="s">
        <v>559</v>
      </c>
      <c r="AI569" t="s">
        <v>561</v>
      </c>
      <c r="AJ569" t="s">
        <v>560</v>
      </c>
      <c r="AK569" s="53">
        <v>0.40445061727069104</v>
      </c>
      <c r="AL569" s="53">
        <v>2.5662500000000001</v>
      </c>
      <c r="AM569" s="53">
        <v>1407.6</v>
      </c>
    </row>
    <row r="570" spans="1:39" hidden="1" x14ac:dyDescent="0.35">
      <c r="A570" s="2">
        <v>44806</v>
      </c>
      <c r="B570" s="6" t="s">
        <v>18</v>
      </c>
      <c r="C570" s="6" t="s">
        <v>553</v>
      </c>
      <c r="D570" t="s">
        <v>20</v>
      </c>
      <c r="E570" t="s">
        <v>21</v>
      </c>
      <c r="F570">
        <v>7</v>
      </c>
      <c r="G570" t="s">
        <v>33</v>
      </c>
      <c r="H570" t="s">
        <v>34</v>
      </c>
      <c r="I570" t="str">
        <f t="shared" si="166"/>
        <v>K6HmaC8</v>
      </c>
      <c r="J570" t="s">
        <v>424</v>
      </c>
      <c r="K570" t="s">
        <v>222</v>
      </c>
      <c r="L570" s="1">
        <v>0.93899999999999995</v>
      </c>
      <c r="M570">
        <v>10.11</v>
      </c>
      <c r="N570" s="1">
        <f t="shared" ref="N570:N581" si="182">M570/-10</f>
        <v>-1.0109999999999999</v>
      </c>
      <c r="O570" t="s">
        <v>211</v>
      </c>
      <c r="P570">
        <v>0.71399999999999997</v>
      </c>
      <c r="Q570" s="1">
        <f t="shared" si="178"/>
        <v>0.22499999999999998</v>
      </c>
      <c r="R570">
        <v>13.37</v>
      </c>
      <c r="S570" s="42">
        <f t="shared" ref="S570:S589" si="183">R570/-10</f>
        <v>-1.337</v>
      </c>
      <c r="T570" s="1">
        <f t="shared" ref="T570:T581" si="184">S570-N570</f>
        <v>-0.32600000000000007</v>
      </c>
      <c r="U570">
        <v>65</v>
      </c>
      <c r="V570" s="21">
        <f t="shared" si="167"/>
        <v>3316.625</v>
      </c>
      <c r="W570">
        <f t="shared" si="180"/>
        <v>0.31512605042016806</v>
      </c>
      <c r="X570">
        <f t="shared" si="168"/>
        <v>2.8719782228700644E-5</v>
      </c>
      <c r="Y570">
        <f t="shared" si="171"/>
        <v>9.5252747734264285E-6</v>
      </c>
      <c r="Z570" s="22">
        <f t="shared" si="181"/>
        <v>9.5252747734264283</v>
      </c>
      <c r="AA570" s="22">
        <f t="shared" ref="AA570:AA603" si="185">Z570/ABS(T570)</f>
        <v>29.218634274314191</v>
      </c>
      <c r="AB570" s="22">
        <f>AA570/199.418</f>
        <v>0.14651954324240635</v>
      </c>
      <c r="AC570">
        <v>35.566600000000001</v>
      </c>
      <c r="AD570" s="31">
        <v>61</v>
      </c>
      <c r="AE570" s="32">
        <v>534</v>
      </c>
      <c r="AF570">
        <f t="shared" si="169"/>
        <v>28.719782228700645</v>
      </c>
      <c r="AG570">
        <v>11.450000000000001</v>
      </c>
      <c r="AH570" t="s">
        <v>559</v>
      </c>
      <c r="AI570" t="s">
        <v>561</v>
      </c>
      <c r="AJ570" t="s">
        <v>560</v>
      </c>
      <c r="AK570" s="53">
        <v>0.40445061727069104</v>
      </c>
      <c r="AL570" s="53">
        <v>2.5662500000000001</v>
      </c>
      <c r="AM570" s="53">
        <v>1407.6</v>
      </c>
    </row>
    <row r="571" spans="1:39" hidden="1" x14ac:dyDescent="0.35">
      <c r="A571" s="2">
        <v>44806</v>
      </c>
      <c r="B571" s="6" t="s">
        <v>18</v>
      </c>
      <c r="C571" s="6" t="s">
        <v>553</v>
      </c>
      <c r="D571" t="s">
        <v>20</v>
      </c>
      <c r="E571" t="s">
        <v>21</v>
      </c>
      <c r="F571">
        <v>1</v>
      </c>
      <c r="G571" t="s">
        <v>26</v>
      </c>
      <c r="H571" t="s">
        <v>164</v>
      </c>
      <c r="I571" t="str">
        <f t="shared" si="166"/>
        <v>K6MlaC2</v>
      </c>
      <c r="J571" t="s">
        <v>425</v>
      </c>
      <c r="K571" t="s">
        <v>222</v>
      </c>
      <c r="L571" s="1">
        <v>0.92600000000000005</v>
      </c>
      <c r="M571" s="4">
        <v>21.14</v>
      </c>
      <c r="N571" s="1">
        <f t="shared" si="182"/>
        <v>-2.1139999999999999</v>
      </c>
      <c r="O571" t="s">
        <v>211</v>
      </c>
      <c r="P571">
        <v>0.92700000000000005</v>
      </c>
      <c r="Q571" s="1">
        <f t="shared" si="178"/>
        <v>-1.0000000000000009E-3</v>
      </c>
      <c r="R571">
        <v>26.23</v>
      </c>
      <c r="S571" s="42">
        <f t="shared" si="183"/>
        <v>-2.6230000000000002</v>
      </c>
      <c r="T571" s="1">
        <f t="shared" si="184"/>
        <v>-0.50900000000000034</v>
      </c>
      <c r="U571">
        <v>35.6</v>
      </c>
      <c r="V571" s="21">
        <f t="shared" si="167"/>
        <v>994.87760000000014</v>
      </c>
      <c r="W571">
        <f>(P571-L571)/L571</f>
        <v>1.079913606911448E-3</v>
      </c>
      <c r="X571">
        <f t="shared" si="168"/>
        <v>2.652459960136127E-8</v>
      </c>
      <c r="Y571">
        <f t="shared" si="171"/>
        <v>2.6388729992363259E-9</v>
      </c>
      <c r="Z571" s="22">
        <f t="shared" si="181"/>
        <v>2.6388729992363261E-3</v>
      </c>
      <c r="AA571" s="22">
        <f t="shared" si="185"/>
        <v>5.1844263246293206E-3</v>
      </c>
      <c r="AB571" s="22">
        <f>AA571/23.35876</f>
        <v>2.2194783989515371E-4</v>
      </c>
      <c r="AC571">
        <v>35.566600000000001</v>
      </c>
      <c r="AD571" s="31">
        <v>34</v>
      </c>
      <c r="AE571" s="32">
        <v>571</v>
      </c>
      <c r="AF571">
        <f t="shared" si="169"/>
        <v>2.6524599601361269E-2</v>
      </c>
      <c r="AG571">
        <v>11.450000000000001</v>
      </c>
      <c r="AH571" t="s">
        <v>559</v>
      </c>
      <c r="AI571" t="s">
        <v>558</v>
      </c>
      <c r="AJ571" t="s">
        <v>560</v>
      </c>
      <c r="AK571" s="53">
        <v>0.40445061727069104</v>
      </c>
      <c r="AL571" s="53">
        <v>2.5662500000000001</v>
      </c>
      <c r="AM571" s="53">
        <v>1407.6</v>
      </c>
    </row>
    <row r="572" spans="1:39" x14ac:dyDescent="0.35">
      <c r="A572" s="2">
        <v>44806</v>
      </c>
      <c r="B572" s="6" t="s">
        <v>18</v>
      </c>
      <c r="C572" s="6" t="s">
        <v>553</v>
      </c>
      <c r="D572" t="s">
        <v>86</v>
      </c>
      <c r="E572" t="s">
        <v>46</v>
      </c>
      <c r="F572">
        <v>12</v>
      </c>
      <c r="G572" t="s">
        <v>41</v>
      </c>
      <c r="H572" t="s">
        <v>52</v>
      </c>
      <c r="I572" t="str">
        <f t="shared" si="166"/>
        <v>K5MluF9</v>
      </c>
      <c r="J572" t="s">
        <v>403</v>
      </c>
      <c r="K572" t="s">
        <v>235</v>
      </c>
      <c r="L572" s="1">
        <v>0.69499999999999995</v>
      </c>
      <c r="M572">
        <v>19.649999999999999</v>
      </c>
      <c r="N572" s="1">
        <f t="shared" si="182"/>
        <v>-1.9649999999999999</v>
      </c>
      <c r="O572" t="s">
        <v>243</v>
      </c>
      <c r="P572">
        <v>0.40699999999999997</v>
      </c>
      <c r="Q572" s="1">
        <f t="shared" si="178"/>
        <v>0.28799999999999998</v>
      </c>
      <c r="R572">
        <v>25.03</v>
      </c>
      <c r="S572" s="42">
        <f t="shared" si="183"/>
        <v>-2.5030000000000001</v>
      </c>
      <c r="T572" s="1">
        <f t="shared" si="184"/>
        <v>-0.53800000000000026</v>
      </c>
      <c r="U572">
        <v>117.25</v>
      </c>
      <c r="V572" s="21">
        <f t="shared" si="167"/>
        <v>10791.836562500001</v>
      </c>
      <c r="W572">
        <f t="shared" ref="W572:W588" si="186">(L572-P572)/P572</f>
        <v>0.70761670761670759</v>
      </c>
      <c r="X572">
        <f t="shared" si="168"/>
        <v>7.7740690913819373E-5</v>
      </c>
      <c r="Y572">
        <f t="shared" si="171"/>
        <v>8.3896483059776747E-5</v>
      </c>
      <c r="Z572" s="22">
        <f t="shared" si="181"/>
        <v>83.896483059776742</v>
      </c>
      <c r="AA572" s="22">
        <f t="shared" si="185"/>
        <v>155.9414183267225</v>
      </c>
      <c r="AB572" s="22">
        <f>AA572/184.3081</f>
        <v>0.84609096576180054</v>
      </c>
      <c r="AC572">
        <v>35.566600000000001</v>
      </c>
      <c r="AD572" s="37">
        <v>99.7</v>
      </c>
      <c r="AE572" s="39">
        <v>730</v>
      </c>
      <c r="AF572">
        <f t="shared" si="169"/>
        <v>77.740690913819378</v>
      </c>
      <c r="AG572">
        <v>10.433333333333335</v>
      </c>
      <c r="AH572" t="s">
        <v>559</v>
      </c>
      <c r="AI572" t="s">
        <v>558</v>
      </c>
      <c r="AJ572" t="s">
        <v>562</v>
      </c>
      <c r="AK572" s="53">
        <v>0.40445061727069104</v>
      </c>
      <c r="AL572" s="53">
        <v>2.5662500000000001</v>
      </c>
      <c r="AM572" s="53">
        <v>1407.6</v>
      </c>
    </row>
    <row r="573" spans="1:39" hidden="1" x14ac:dyDescent="0.35">
      <c r="A573" s="2">
        <v>44806</v>
      </c>
      <c r="B573" s="6" t="s">
        <v>18</v>
      </c>
      <c r="C573" s="6" t="s">
        <v>553</v>
      </c>
      <c r="D573" t="s">
        <v>20</v>
      </c>
      <c r="E573" t="s">
        <v>21</v>
      </c>
      <c r="F573">
        <v>4</v>
      </c>
      <c r="G573" t="s">
        <v>41</v>
      </c>
      <c r="H573" t="s">
        <v>42</v>
      </c>
      <c r="I573" t="str">
        <f t="shared" si="166"/>
        <v>K6MluI8</v>
      </c>
      <c r="J573" t="s">
        <v>426</v>
      </c>
      <c r="K573" t="s">
        <v>222</v>
      </c>
      <c r="L573" s="1">
        <v>0.745</v>
      </c>
      <c r="M573">
        <v>8.76</v>
      </c>
      <c r="N573" s="1">
        <f t="shared" si="182"/>
        <v>-0.876</v>
      </c>
      <c r="O573" t="s">
        <v>211</v>
      </c>
      <c r="P573">
        <v>0.53500000000000003</v>
      </c>
      <c r="Q573" s="1">
        <f t="shared" si="178"/>
        <v>0.20999999999999996</v>
      </c>
      <c r="R573">
        <v>17.12</v>
      </c>
      <c r="S573" s="42">
        <f t="shared" si="183"/>
        <v>-1.7120000000000002</v>
      </c>
      <c r="T573" s="1">
        <f t="shared" si="184"/>
        <v>-0.83600000000000019</v>
      </c>
      <c r="U573">
        <v>119.55</v>
      </c>
      <c r="V573" s="21">
        <f t="shared" si="167"/>
        <v>11219.378962500001</v>
      </c>
      <c r="W573">
        <f t="shared" si="186"/>
        <v>0.39252336448598124</v>
      </c>
      <c r="X573">
        <f t="shared" si="168"/>
        <v>3.763530219179399E-5</v>
      </c>
      <c r="Y573">
        <f t="shared" si="171"/>
        <v>4.2224471765794372E-5</v>
      </c>
      <c r="Z573" s="22">
        <f t="shared" si="181"/>
        <v>42.22447176579437</v>
      </c>
      <c r="AA573" s="22">
        <f t="shared" si="185"/>
        <v>50.507741346643968</v>
      </c>
      <c r="AB573" s="22">
        <f>AA573/81.6371</f>
        <v>0.61868612856953475</v>
      </c>
      <c r="AC573">
        <v>35.566600000000001</v>
      </c>
      <c r="AD573" s="31">
        <v>75.3</v>
      </c>
      <c r="AE573" s="32">
        <v>736</v>
      </c>
      <c r="AF573">
        <f t="shared" si="169"/>
        <v>37.63530219179399</v>
      </c>
      <c r="AG573">
        <v>11.450000000000001</v>
      </c>
      <c r="AH573" t="s">
        <v>559</v>
      </c>
      <c r="AI573" t="s">
        <v>558</v>
      </c>
      <c r="AJ573" t="s">
        <v>562</v>
      </c>
      <c r="AK573" s="53">
        <v>0.40445061727069104</v>
      </c>
      <c r="AL573" s="53">
        <v>2.5662500000000001</v>
      </c>
      <c r="AM573" s="53">
        <v>1407.6</v>
      </c>
    </row>
    <row r="574" spans="1:39" x14ac:dyDescent="0.35">
      <c r="A574" s="2">
        <v>44806</v>
      </c>
      <c r="B574" s="6" t="s">
        <v>18</v>
      </c>
      <c r="C574" s="6" t="s">
        <v>553</v>
      </c>
      <c r="D574" t="s">
        <v>86</v>
      </c>
      <c r="E574" t="s">
        <v>46</v>
      </c>
      <c r="F574">
        <v>5</v>
      </c>
      <c r="G574" t="s">
        <v>29</v>
      </c>
      <c r="H574" t="s">
        <v>38</v>
      </c>
      <c r="I574" t="str">
        <f t="shared" si="166"/>
        <v>K5PafA5</v>
      </c>
      <c r="J574" t="s">
        <v>404</v>
      </c>
      <c r="K574" t="s">
        <v>59</v>
      </c>
      <c r="L574" s="1">
        <v>0.76200000000000001</v>
      </c>
      <c r="M574">
        <v>31.23</v>
      </c>
      <c r="N574" s="1">
        <f t="shared" si="182"/>
        <v>-3.1230000000000002</v>
      </c>
      <c r="O574" t="s">
        <v>224</v>
      </c>
      <c r="P574">
        <v>0.61099999999999999</v>
      </c>
      <c r="Q574" s="1">
        <f t="shared" si="178"/>
        <v>0.15100000000000002</v>
      </c>
      <c r="R574">
        <v>38.76</v>
      </c>
      <c r="S574" s="42">
        <f t="shared" si="183"/>
        <v>-3.8759999999999999</v>
      </c>
      <c r="T574" s="1">
        <f t="shared" si="184"/>
        <v>-0.75299999999999967</v>
      </c>
      <c r="U574">
        <v>51.9</v>
      </c>
      <c r="V574" s="21">
        <f t="shared" si="167"/>
        <v>2114.4838499999996</v>
      </c>
      <c r="W574">
        <f t="shared" si="186"/>
        <v>0.24713584288052379</v>
      </c>
      <c r="X574">
        <f t="shared" si="168"/>
        <v>2.1293686397012231E-5</v>
      </c>
      <c r="Y574">
        <f t="shared" si="171"/>
        <v>4.5025155993447043E-6</v>
      </c>
      <c r="Z574" s="22">
        <f t="shared" si="181"/>
        <v>4.5025155993447044</v>
      </c>
      <c r="AA574" s="22">
        <f t="shared" si="185"/>
        <v>5.9794363869119609</v>
      </c>
      <c r="AB574" s="22">
        <f>AA574/44.9496</f>
        <v>0.13302535254845341</v>
      </c>
      <c r="AC574">
        <v>35.566600000000001</v>
      </c>
      <c r="AD574" s="37">
        <v>44.9</v>
      </c>
      <c r="AE574" s="39">
        <v>565</v>
      </c>
      <c r="AF574">
        <f t="shared" si="169"/>
        <v>21.29368639701223</v>
      </c>
      <c r="AG574">
        <v>10.433333333333335</v>
      </c>
      <c r="AH574" t="s">
        <v>557</v>
      </c>
      <c r="AI574" t="s">
        <v>558</v>
      </c>
      <c r="AJ574" t="s">
        <v>562</v>
      </c>
      <c r="AK574" s="53">
        <v>0.40445061727069104</v>
      </c>
      <c r="AL574" s="53">
        <v>2.5662500000000001</v>
      </c>
      <c r="AM574" s="53">
        <v>1407.6</v>
      </c>
    </row>
    <row r="575" spans="1:39" hidden="1" x14ac:dyDescent="0.35">
      <c r="A575" s="2">
        <v>44806</v>
      </c>
      <c r="B575" s="6" t="s">
        <v>18</v>
      </c>
      <c r="C575" s="6" t="s">
        <v>553</v>
      </c>
      <c r="D575" t="s">
        <v>20</v>
      </c>
      <c r="E575" t="s">
        <v>21</v>
      </c>
      <c r="F575">
        <v>15</v>
      </c>
      <c r="G575" t="s">
        <v>29</v>
      </c>
      <c r="H575" t="s">
        <v>76</v>
      </c>
      <c r="I575" t="str">
        <f t="shared" si="166"/>
        <v>K6PafH5</v>
      </c>
      <c r="J575" t="s">
        <v>427</v>
      </c>
      <c r="K575" t="s">
        <v>241</v>
      </c>
      <c r="L575" s="1">
        <v>0.64100000000000001</v>
      </c>
      <c r="M575">
        <v>7.84</v>
      </c>
      <c r="N575" s="1">
        <f t="shared" si="182"/>
        <v>-0.78400000000000003</v>
      </c>
      <c r="O575" t="s">
        <v>32</v>
      </c>
      <c r="P575">
        <v>0.41799999999999998</v>
      </c>
      <c r="Q575" s="1">
        <f t="shared" si="178"/>
        <v>0.22300000000000003</v>
      </c>
      <c r="R575">
        <v>20.64</v>
      </c>
      <c r="S575" s="42">
        <f t="shared" si="183"/>
        <v>-2.0640000000000001</v>
      </c>
      <c r="T575" s="1">
        <f t="shared" si="184"/>
        <v>-1.28</v>
      </c>
      <c r="U575">
        <v>75.5</v>
      </c>
      <c r="V575" s="21">
        <f t="shared" si="167"/>
        <v>4474.69625</v>
      </c>
      <c r="W575">
        <f t="shared" si="186"/>
        <v>0.53349282296650724</v>
      </c>
      <c r="X575">
        <f t="shared" si="168"/>
        <v>5.4908836966362465E-5</v>
      </c>
      <c r="Y575">
        <f t="shared" si="171"/>
        <v>2.457003668652435E-5</v>
      </c>
      <c r="Z575" s="22">
        <f t="shared" si="181"/>
        <v>24.57003668652435</v>
      </c>
      <c r="AA575" s="22">
        <f t="shared" si="185"/>
        <v>19.195341161347148</v>
      </c>
      <c r="AB575" s="22">
        <f>AA575/49.9446</f>
        <v>0.38433266381845382</v>
      </c>
      <c r="AC575">
        <v>35.566600000000001</v>
      </c>
      <c r="AD575" s="31">
        <v>71.3</v>
      </c>
      <c r="AE575" s="32">
        <v>778</v>
      </c>
      <c r="AF575">
        <f t="shared" si="169"/>
        <v>54.908836966362465</v>
      </c>
      <c r="AG575">
        <v>11.450000000000001</v>
      </c>
      <c r="AH575" t="s">
        <v>557</v>
      </c>
      <c r="AI575" t="s">
        <v>558</v>
      </c>
      <c r="AJ575" t="s">
        <v>562</v>
      </c>
      <c r="AK575" s="53">
        <v>0.40445061727069104</v>
      </c>
      <c r="AL575" s="53">
        <v>2.5662500000000001</v>
      </c>
      <c r="AM575" s="53">
        <v>1407.6</v>
      </c>
    </row>
    <row r="576" spans="1:39" hidden="1" x14ac:dyDescent="0.35">
      <c r="A576" s="2">
        <v>44806</v>
      </c>
      <c r="B576" s="6" t="s">
        <v>18</v>
      </c>
      <c r="C576" s="6" t="s">
        <v>553</v>
      </c>
      <c r="D576" t="s">
        <v>20</v>
      </c>
      <c r="E576" t="s">
        <v>21</v>
      </c>
      <c r="F576">
        <v>16</v>
      </c>
      <c r="G576" t="s">
        <v>29</v>
      </c>
      <c r="H576" t="s">
        <v>36</v>
      </c>
      <c r="I576" t="str">
        <f t="shared" si="166"/>
        <v>K6PafI4</v>
      </c>
      <c r="J576" t="s">
        <v>428</v>
      </c>
      <c r="K576" t="s">
        <v>241</v>
      </c>
      <c r="L576" s="1">
        <v>0.59099999999999997</v>
      </c>
      <c r="M576">
        <v>9.4499999999999993</v>
      </c>
      <c r="N576" s="1">
        <f t="shared" si="182"/>
        <v>-0.94499999999999995</v>
      </c>
      <c r="O576" t="s">
        <v>32</v>
      </c>
      <c r="P576">
        <v>0.50900000000000001</v>
      </c>
      <c r="Q576" s="1">
        <f t="shared" si="178"/>
        <v>8.1999999999999962E-2</v>
      </c>
      <c r="R576">
        <v>22.08</v>
      </c>
      <c r="S576" s="42">
        <f t="shared" si="183"/>
        <v>-2.2079999999999997</v>
      </c>
      <c r="T576" s="1">
        <f t="shared" si="184"/>
        <v>-1.2629999999999999</v>
      </c>
      <c r="U576">
        <v>80.45</v>
      </c>
      <c r="V576" s="21">
        <f t="shared" si="167"/>
        <v>5080.6789625000001</v>
      </c>
      <c r="W576">
        <f t="shared" si="186"/>
        <v>0.16110019646365414</v>
      </c>
      <c r="X576">
        <f t="shared" si="168"/>
        <v>1.2574253848476909E-5</v>
      </c>
      <c r="Y576">
        <f t="shared" si="171"/>
        <v>6.38857469970913E-6</v>
      </c>
      <c r="Z576" s="22">
        <f t="shared" si="181"/>
        <v>6.3885746997091299</v>
      </c>
      <c r="AA576" s="22">
        <f t="shared" si="185"/>
        <v>5.0582539190096041</v>
      </c>
      <c r="AB576" s="22">
        <f>AA576/49.9446</f>
        <v>0.10127729362152472</v>
      </c>
      <c r="AC576">
        <v>35.566600000000001</v>
      </c>
      <c r="AD576" s="31">
        <v>69.400000000000006</v>
      </c>
      <c r="AE576" s="32">
        <v>740</v>
      </c>
      <c r="AF576">
        <f t="shared" si="169"/>
        <v>12.574253848476909</v>
      </c>
      <c r="AG576">
        <v>11.450000000000001</v>
      </c>
      <c r="AH576" t="s">
        <v>557</v>
      </c>
      <c r="AI576" t="s">
        <v>558</v>
      </c>
      <c r="AJ576" t="s">
        <v>562</v>
      </c>
      <c r="AK576" s="53">
        <v>0.40445061727069104</v>
      </c>
      <c r="AL576" s="53">
        <v>2.5662500000000001</v>
      </c>
      <c r="AM576" s="53">
        <v>1407.6</v>
      </c>
    </row>
    <row r="577" spans="1:39" x14ac:dyDescent="0.35">
      <c r="A577" s="2">
        <v>44806</v>
      </c>
      <c r="B577" s="6" t="s">
        <v>18</v>
      </c>
      <c r="C577" s="6" t="s">
        <v>553</v>
      </c>
      <c r="D577" t="s">
        <v>86</v>
      </c>
      <c r="E577" t="s">
        <v>46</v>
      </c>
      <c r="F577">
        <v>16</v>
      </c>
      <c r="G577" t="s">
        <v>37</v>
      </c>
      <c r="H577" t="s">
        <v>96</v>
      </c>
      <c r="I577" t="str">
        <f t="shared" si="166"/>
        <v>K5PfaF3</v>
      </c>
      <c r="J577" t="s">
        <v>405</v>
      </c>
      <c r="K577" t="s">
        <v>235</v>
      </c>
      <c r="L577" s="1">
        <v>0.74299999999999999</v>
      </c>
      <c r="M577">
        <v>23.23</v>
      </c>
      <c r="N577" s="1">
        <f t="shared" si="182"/>
        <v>-2.323</v>
      </c>
      <c r="O577" t="s">
        <v>243</v>
      </c>
      <c r="P577">
        <v>0.67400000000000004</v>
      </c>
      <c r="Q577" s="1">
        <f t="shared" si="178"/>
        <v>6.899999999999995E-2</v>
      </c>
      <c r="R577">
        <v>26.76</v>
      </c>
      <c r="S577" s="42">
        <f t="shared" si="183"/>
        <v>-2.6760000000000002</v>
      </c>
      <c r="T577" s="1">
        <f t="shared" si="184"/>
        <v>-0.3530000000000002</v>
      </c>
      <c r="U577">
        <v>91.85</v>
      </c>
      <c r="V577" s="21">
        <f t="shared" si="167"/>
        <v>6622.5916624999991</v>
      </c>
      <c r="W577">
        <f t="shared" si="186"/>
        <v>0.10237388724035601</v>
      </c>
      <c r="X577">
        <f t="shared" si="168"/>
        <v>7.1959785390372148E-6</v>
      </c>
      <c r="Y577">
        <f t="shared" si="171"/>
        <v>4.7656027476156782E-6</v>
      </c>
      <c r="Z577" s="22">
        <f t="shared" si="181"/>
        <v>4.7656027476156781</v>
      </c>
      <c r="AA577" s="22">
        <f t="shared" si="185"/>
        <v>13.500291069732791</v>
      </c>
      <c r="AB577" s="22">
        <f>AA577/50.10316</f>
        <v>0.26944989237670419</v>
      </c>
      <c r="AC577">
        <v>35.566600000000001</v>
      </c>
      <c r="AD577" s="37">
        <v>77.599999999999994</v>
      </c>
      <c r="AE577" s="35"/>
      <c r="AF577">
        <f t="shared" si="169"/>
        <v>7.1959785390372151</v>
      </c>
      <c r="AG577">
        <v>10.433333333333335</v>
      </c>
      <c r="AH577" t="s">
        <v>557</v>
      </c>
      <c r="AI577" t="s">
        <v>558</v>
      </c>
      <c r="AJ577" t="s">
        <v>562</v>
      </c>
      <c r="AK577" s="53">
        <v>0.40445061727069104</v>
      </c>
      <c r="AL577" s="53">
        <v>2.5662500000000001</v>
      </c>
      <c r="AM577" s="53">
        <v>1407.6</v>
      </c>
    </row>
    <row r="578" spans="1:39" hidden="1" x14ac:dyDescent="0.35">
      <c r="A578" s="2">
        <v>44715</v>
      </c>
      <c r="B578" t="s">
        <v>56</v>
      </c>
      <c r="C578" t="s">
        <v>547</v>
      </c>
      <c r="D578" t="s">
        <v>67</v>
      </c>
      <c r="E578" t="s">
        <v>46</v>
      </c>
      <c r="F578">
        <v>3</v>
      </c>
      <c r="G578" t="s">
        <v>43</v>
      </c>
      <c r="H578" t="s">
        <v>72</v>
      </c>
      <c r="I578" t="str">
        <f t="shared" ref="I578:I641" si="187">D578&amp;G578&amp;H578</f>
        <v>L6PfuC4</v>
      </c>
      <c r="J578" t="s">
        <v>510</v>
      </c>
      <c r="K578" t="s">
        <v>69</v>
      </c>
      <c r="L578" s="1">
        <v>0.64900000000000002</v>
      </c>
      <c r="M578">
        <v>8.7899999999999991</v>
      </c>
      <c r="N578" s="1">
        <f t="shared" si="182"/>
        <v>-0.87899999999999989</v>
      </c>
      <c r="O578" t="s">
        <v>70</v>
      </c>
      <c r="P578">
        <v>0.45600000000000002</v>
      </c>
      <c r="Q578" s="1">
        <f t="shared" si="178"/>
        <v>0.193</v>
      </c>
      <c r="R578">
        <v>15.23</v>
      </c>
      <c r="S578" s="42">
        <f t="shared" si="183"/>
        <v>-1.5230000000000001</v>
      </c>
      <c r="T578" s="1">
        <f t="shared" si="184"/>
        <v>-0.64400000000000024</v>
      </c>
      <c r="U578">
        <v>116.83499999999999</v>
      </c>
      <c r="V578" s="21">
        <f t="shared" ref="V578:V641" si="188">3.14*(U578/2)^2</f>
        <v>10715.577521625</v>
      </c>
      <c r="W578">
        <f t="shared" si="186"/>
        <v>0.4232456140350877</v>
      </c>
      <c r="X578">
        <f t="shared" ref="X578:X641" si="189">119*(10^-6)*(W578^1.231)</f>
        <v>4.1293556347020169E-5</v>
      </c>
      <c r="Y578">
        <f t="shared" ref="Y578:Y641" si="190">X578*(V578/10000)</f>
        <v>4.4248430418008466E-5</v>
      </c>
      <c r="Z578" s="22">
        <f t="shared" si="181"/>
        <v>44.248430418008468</v>
      </c>
      <c r="AA578" s="22">
        <f t="shared" si="185"/>
        <v>68.70874288510629</v>
      </c>
      <c r="AC578">
        <v>24.828800000000001</v>
      </c>
      <c r="AD578" s="31">
        <v>94.2</v>
      </c>
      <c r="AE578" s="32">
        <v>590</v>
      </c>
      <c r="AF578">
        <f t="shared" ref="AF578:AF641" si="191">X578*10^6</f>
        <v>41.293556347020171</v>
      </c>
      <c r="AH578" t="s">
        <v>559</v>
      </c>
      <c r="AI578" t="s">
        <v>558</v>
      </c>
      <c r="AJ578" t="s">
        <v>560</v>
      </c>
    </row>
    <row r="579" spans="1:39" hidden="1" x14ac:dyDescent="0.35">
      <c r="A579" s="2">
        <v>44715</v>
      </c>
      <c r="B579" t="s">
        <v>56</v>
      </c>
      <c r="C579" t="s">
        <v>547</v>
      </c>
      <c r="D579" t="s">
        <v>57</v>
      </c>
      <c r="E579" t="s">
        <v>46</v>
      </c>
      <c r="F579">
        <v>1</v>
      </c>
      <c r="G579" t="s">
        <v>43</v>
      </c>
      <c r="H579" t="s">
        <v>58</v>
      </c>
      <c r="I579" t="str">
        <f t="shared" si="187"/>
        <v>L1PfuD3</v>
      </c>
      <c r="J579" t="s">
        <v>503</v>
      </c>
      <c r="K579" t="s">
        <v>59</v>
      </c>
      <c r="L579" s="1">
        <v>0.59099999999999997</v>
      </c>
      <c r="M579">
        <v>11.01</v>
      </c>
      <c r="N579" s="1">
        <f t="shared" si="182"/>
        <v>-1.101</v>
      </c>
      <c r="O579" t="s">
        <v>60</v>
      </c>
      <c r="P579">
        <v>0.495</v>
      </c>
      <c r="Q579" s="1">
        <f t="shared" si="178"/>
        <v>9.5999999999999974E-2</v>
      </c>
      <c r="R579">
        <v>16.350000000000001</v>
      </c>
      <c r="S579" s="42">
        <f t="shared" si="183"/>
        <v>-1.6350000000000002</v>
      </c>
      <c r="T579" s="1">
        <f t="shared" si="184"/>
        <v>-0.53400000000000025</v>
      </c>
      <c r="U579">
        <v>130.74</v>
      </c>
      <c r="V579" s="21">
        <f t="shared" si="188"/>
        <v>13417.963866000004</v>
      </c>
      <c r="W579">
        <f t="shared" si="186"/>
        <v>0.19393939393939388</v>
      </c>
      <c r="X579">
        <f t="shared" si="189"/>
        <v>1.5800246024560036E-5</v>
      </c>
      <c r="Y579">
        <f t="shared" si="190"/>
        <v>2.1200713023145677E-5</v>
      </c>
      <c r="Z579" s="22">
        <f t="shared" si="181"/>
        <v>21.200713023145678</v>
      </c>
      <c r="AA579" s="22">
        <f t="shared" si="185"/>
        <v>39.701709781171665</v>
      </c>
      <c r="AC579">
        <v>24.828800000000001</v>
      </c>
      <c r="AD579" s="31">
        <v>115.1</v>
      </c>
      <c r="AE579" s="32">
        <v>810</v>
      </c>
      <c r="AF579">
        <f t="shared" si="191"/>
        <v>15.800246024560035</v>
      </c>
      <c r="AH579" t="s">
        <v>559</v>
      </c>
      <c r="AI579" t="s">
        <v>558</v>
      </c>
      <c r="AJ579" t="s">
        <v>560</v>
      </c>
    </row>
    <row r="580" spans="1:39" hidden="1" x14ac:dyDescent="0.35">
      <c r="A580" s="2">
        <v>44715</v>
      </c>
      <c r="B580" t="s">
        <v>56</v>
      </c>
      <c r="C580" t="s">
        <v>547</v>
      </c>
      <c r="D580" t="s">
        <v>67</v>
      </c>
      <c r="E580" t="s">
        <v>46</v>
      </c>
      <c r="F580">
        <v>5</v>
      </c>
      <c r="G580" t="s">
        <v>43</v>
      </c>
      <c r="H580" t="s">
        <v>74</v>
      </c>
      <c r="I580" t="str">
        <f t="shared" si="187"/>
        <v>L6PfuC9</v>
      </c>
      <c r="J580" t="s">
        <v>511</v>
      </c>
      <c r="K580" t="s">
        <v>69</v>
      </c>
      <c r="L580" s="1">
        <v>0.747</v>
      </c>
      <c r="M580">
        <v>10.23</v>
      </c>
      <c r="N580" s="1">
        <f t="shared" si="182"/>
        <v>-1.0230000000000001</v>
      </c>
      <c r="O580" t="s">
        <v>70</v>
      </c>
      <c r="P580">
        <v>0.60299999999999998</v>
      </c>
      <c r="Q580" s="1">
        <f t="shared" si="178"/>
        <v>0.14400000000000002</v>
      </c>
      <c r="R580">
        <v>14.84</v>
      </c>
      <c r="S580" s="42">
        <f t="shared" si="183"/>
        <v>-1.484</v>
      </c>
      <c r="T580" s="1">
        <f t="shared" si="184"/>
        <v>-0.46099999999999985</v>
      </c>
      <c r="U580">
        <v>82.38</v>
      </c>
      <c r="V580" s="21">
        <f t="shared" si="188"/>
        <v>5327.3745539999991</v>
      </c>
      <c r="W580">
        <f t="shared" si="186"/>
        <v>0.23880597014925375</v>
      </c>
      <c r="X580">
        <f t="shared" si="189"/>
        <v>2.0413645937287933E-5</v>
      </c>
      <c r="Y580">
        <f t="shared" si="190"/>
        <v>1.087511379206732E-5</v>
      </c>
      <c r="Z580" s="22">
        <f t="shared" si="181"/>
        <v>10.875113792067319</v>
      </c>
      <c r="AA580" s="22">
        <f t="shared" si="185"/>
        <v>23.590268529430201</v>
      </c>
      <c r="AC580">
        <v>24.828800000000001</v>
      </c>
      <c r="AD580" s="31">
        <v>72</v>
      </c>
      <c r="AE580" s="32">
        <v>355</v>
      </c>
      <c r="AF580">
        <f t="shared" si="191"/>
        <v>20.413645937287935</v>
      </c>
      <c r="AH580" t="s">
        <v>559</v>
      </c>
      <c r="AI580" t="s">
        <v>558</v>
      </c>
      <c r="AJ580" t="s">
        <v>560</v>
      </c>
    </row>
    <row r="581" spans="1:39" hidden="1" x14ac:dyDescent="0.35">
      <c r="A581" s="2">
        <v>44715</v>
      </c>
      <c r="B581" t="s">
        <v>56</v>
      </c>
      <c r="C581" t="s">
        <v>547</v>
      </c>
      <c r="D581" t="s">
        <v>77</v>
      </c>
      <c r="E581" t="s">
        <v>46</v>
      </c>
      <c r="F581">
        <v>11</v>
      </c>
      <c r="G581" t="s">
        <v>43</v>
      </c>
      <c r="H581" t="s">
        <v>81</v>
      </c>
      <c r="I581" t="str">
        <f t="shared" si="187"/>
        <v>M3PfuB4</v>
      </c>
      <c r="J581" t="s">
        <v>518</v>
      </c>
      <c r="K581" t="s">
        <v>23</v>
      </c>
      <c r="L581" s="1">
        <v>0.54400000000000004</v>
      </c>
      <c r="M581">
        <v>3.67</v>
      </c>
      <c r="N581" s="1">
        <f t="shared" si="182"/>
        <v>-0.36699999999999999</v>
      </c>
      <c r="O581" t="s">
        <v>80</v>
      </c>
      <c r="P581">
        <v>0.40300000000000002</v>
      </c>
      <c r="Q581" s="1">
        <f t="shared" si="178"/>
        <v>0.14100000000000001</v>
      </c>
      <c r="R581">
        <v>14.45</v>
      </c>
      <c r="S581" s="42">
        <f t="shared" si="183"/>
        <v>-1.4449999999999998</v>
      </c>
      <c r="T581" s="1">
        <f t="shared" si="184"/>
        <v>-1.0779999999999998</v>
      </c>
      <c r="U581">
        <v>71.13</v>
      </c>
      <c r="V581" s="21">
        <f t="shared" si="188"/>
        <v>3971.6893664999998</v>
      </c>
      <c r="W581">
        <f t="shared" si="186"/>
        <v>0.34987593052109184</v>
      </c>
      <c r="X581">
        <f t="shared" si="189"/>
        <v>3.2666693466679691E-5</v>
      </c>
      <c r="Y581">
        <f t="shared" si="190"/>
        <v>1.2974195908032674E-5</v>
      </c>
      <c r="Z581" s="22">
        <f t="shared" si="181"/>
        <v>12.974195908032673</v>
      </c>
      <c r="AA581" s="22">
        <f t="shared" si="185"/>
        <v>12.035432196690794</v>
      </c>
      <c r="AC581">
        <v>24.828800000000001</v>
      </c>
      <c r="AD581" s="31">
        <v>57.7</v>
      </c>
      <c r="AE581" s="32">
        <v>360</v>
      </c>
      <c r="AF581">
        <f t="shared" si="191"/>
        <v>32.666693466679689</v>
      </c>
      <c r="AH581" t="s">
        <v>559</v>
      </c>
      <c r="AI581" t="s">
        <v>558</v>
      </c>
      <c r="AJ581" t="s">
        <v>560</v>
      </c>
    </row>
    <row r="582" spans="1:39" hidden="1" x14ac:dyDescent="0.35">
      <c r="A582" s="2">
        <v>44743</v>
      </c>
      <c r="B582" t="s">
        <v>56</v>
      </c>
      <c r="C582" t="s">
        <v>550</v>
      </c>
      <c r="D582" t="s">
        <v>77</v>
      </c>
      <c r="E582" t="s">
        <v>46</v>
      </c>
      <c r="F582">
        <v>6</v>
      </c>
      <c r="G582" t="s">
        <v>43</v>
      </c>
      <c r="H582" t="s">
        <v>81</v>
      </c>
      <c r="I582" t="str">
        <f t="shared" si="187"/>
        <v>M3PfuB4</v>
      </c>
      <c r="J582" t="s">
        <v>518</v>
      </c>
      <c r="K582" t="s">
        <v>159</v>
      </c>
      <c r="L582" s="1">
        <v>0.60899999999999999</v>
      </c>
      <c r="N582" s="1" t="s">
        <v>103</v>
      </c>
      <c r="O582" t="s">
        <v>160</v>
      </c>
      <c r="P582">
        <v>0.44500000000000001</v>
      </c>
      <c r="Q582" s="1">
        <f t="shared" si="178"/>
        <v>0.16399999999999998</v>
      </c>
      <c r="R582">
        <v>5.23</v>
      </c>
      <c r="S582" s="42">
        <f t="shared" si="183"/>
        <v>-0.52300000000000002</v>
      </c>
      <c r="T582" s="1" t="s">
        <v>103</v>
      </c>
      <c r="U582">
        <v>71.13</v>
      </c>
      <c r="V582" s="21">
        <f t="shared" si="188"/>
        <v>3971.6893664999998</v>
      </c>
      <c r="W582">
        <f t="shared" si="186"/>
        <v>0.36853932584269655</v>
      </c>
      <c r="X582">
        <f t="shared" si="189"/>
        <v>3.4824794698545018E-5</v>
      </c>
      <c r="Y582">
        <f t="shared" si="190"/>
        <v>1.3831326679475682E-5</v>
      </c>
      <c r="Z582" s="22">
        <f t="shared" si="181"/>
        <v>13.831326679475682</v>
      </c>
      <c r="AA582" s="22" t="e">
        <f t="shared" si="185"/>
        <v>#VALUE!</v>
      </c>
      <c r="AC582">
        <v>26.544899999999998</v>
      </c>
      <c r="AD582" s="31">
        <v>57.7</v>
      </c>
      <c r="AE582" s="32">
        <v>360</v>
      </c>
      <c r="AF582">
        <f t="shared" si="191"/>
        <v>34.82479469854502</v>
      </c>
      <c r="AH582" t="s">
        <v>559</v>
      </c>
      <c r="AI582" t="s">
        <v>558</v>
      </c>
      <c r="AJ582" t="s">
        <v>560</v>
      </c>
    </row>
    <row r="583" spans="1:39" hidden="1" x14ac:dyDescent="0.35">
      <c r="A583" s="2">
        <v>44743</v>
      </c>
      <c r="B583" t="s">
        <v>56</v>
      </c>
      <c r="C583" t="s">
        <v>550</v>
      </c>
      <c r="D583" t="s">
        <v>67</v>
      </c>
      <c r="E583" t="s">
        <v>46</v>
      </c>
      <c r="F583">
        <v>16</v>
      </c>
      <c r="G583" t="s">
        <v>43</v>
      </c>
      <c r="H583" t="s">
        <v>72</v>
      </c>
      <c r="I583" t="str">
        <f t="shared" si="187"/>
        <v>L6PfuC4</v>
      </c>
      <c r="J583" t="s">
        <v>510</v>
      </c>
      <c r="K583" t="s">
        <v>157</v>
      </c>
      <c r="L583" s="1">
        <v>0.78100000000000003</v>
      </c>
      <c r="M583">
        <v>4.34</v>
      </c>
      <c r="N583" s="1">
        <f t="shared" ref="N583:N589" si="192">M583/-10</f>
        <v>-0.434</v>
      </c>
      <c r="O583" t="s">
        <v>158</v>
      </c>
      <c r="P583">
        <v>0.55300000000000005</v>
      </c>
      <c r="Q583" s="1">
        <f t="shared" si="178"/>
        <v>0.22799999999999998</v>
      </c>
      <c r="R583">
        <v>13.53</v>
      </c>
      <c r="S583" s="42">
        <f t="shared" si="183"/>
        <v>-1.353</v>
      </c>
      <c r="T583" s="1">
        <f t="shared" ref="T583:T589" si="193">S583-N583</f>
        <v>-0.91900000000000004</v>
      </c>
      <c r="U583">
        <v>116.83499999999999</v>
      </c>
      <c r="V583" s="21">
        <f t="shared" si="188"/>
        <v>10715.577521625</v>
      </c>
      <c r="W583">
        <f t="shared" si="186"/>
        <v>0.41229656419529831</v>
      </c>
      <c r="X583">
        <f t="shared" si="189"/>
        <v>3.9982516156834068E-5</v>
      </c>
      <c r="Y583">
        <f t="shared" si="190"/>
        <v>4.2843575138817949E-5</v>
      </c>
      <c r="Z583" s="22">
        <f t="shared" si="181"/>
        <v>42.843575138817947</v>
      </c>
      <c r="AA583" s="22">
        <f t="shared" si="185"/>
        <v>46.619777082500484</v>
      </c>
      <c r="AC583">
        <v>26.544899999999998</v>
      </c>
      <c r="AD583" s="31">
        <v>94.2</v>
      </c>
      <c r="AE583" s="32">
        <v>590</v>
      </c>
      <c r="AF583">
        <f t="shared" si="191"/>
        <v>39.982516156834066</v>
      </c>
      <c r="AH583" t="s">
        <v>559</v>
      </c>
      <c r="AI583" t="s">
        <v>558</v>
      </c>
      <c r="AJ583" t="s">
        <v>560</v>
      </c>
    </row>
    <row r="584" spans="1:39" hidden="1" x14ac:dyDescent="0.35">
      <c r="A584" s="2">
        <v>44743</v>
      </c>
      <c r="B584" t="s">
        <v>56</v>
      </c>
      <c r="C584" t="s">
        <v>550</v>
      </c>
      <c r="D584" t="s">
        <v>57</v>
      </c>
      <c r="E584" t="s">
        <v>46</v>
      </c>
      <c r="F584">
        <v>5</v>
      </c>
      <c r="G584" t="s">
        <v>43</v>
      </c>
      <c r="H584" t="s">
        <v>58</v>
      </c>
      <c r="I584" t="str">
        <f t="shared" si="187"/>
        <v>L1PfuD3</v>
      </c>
      <c r="J584" t="s">
        <v>503</v>
      </c>
      <c r="K584" t="s">
        <v>87</v>
      </c>
      <c r="L584" s="1">
        <v>0.64800000000000002</v>
      </c>
      <c r="M584">
        <v>5.09</v>
      </c>
      <c r="N584" s="1">
        <f t="shared" si="192"/>
        <v>-0.50900000000000001</v>
      </c>
      <c r="O584" t="s">
        <v>156</v>
      </c>
      <c r="P584">
        <v>0.499</v>
      </c>
      <c r="Q584" s="1">
        <f t="shared" si="178"/>
        <v>0.14900000000000002</v>
      </c>
      <c r="R584">
        <v>15.23</v>
      </c>
      <c r="S584" s="42">
        <f t="shared" si="183"/>
        <v>-1.5230000000000001</v>
      </c>
      <c r="T584" s="1">
        <f t="shared" si="193"/>
        <v>-1.0140000000000002</v>
      </c>
      <c r="U584">
        <v>130.74</v>
      </c>
      <c r="V584" s="21">
        <f t="shared" si="188"/>
        <v>13417.963866000004</v>
      </c>
      <c r="W584">
        <f t="shared" si="186"/>
        <v>0.29859719438877758</v>
      </c>
      <c r="X584">
        <f t="shared" si="189"/>
        <v>2.6876795455431814E-5</v>
      </c>
      <c r="Y584">
        <f t="shared" si="190"/>
        <v>3.6063187025485719E-5</v>
      </c>
      <c r="Z584" s="22">
        <f t="shared" si="181"/>
        <v>36.063187025485718</v>
      </c>
      <c r="AA584" s="22">
        <f t="shared" si="185"/>
        <v>35.565273200676245</v>
      </c>
      <c r="AC584">
        <v>26.544899999999998</v>
      </c>
      <c r="AD584" s="31">
        <v>115.1</v>
      </c>
      <c r="AE584" s="32">
        <v>810</v>
      </c>
      <c r="AF584">
        <f t="shared" si="191"/>
        <v>26.876795455431814</v>
      </c>
      <c r="AH584" t="s">
        <v>559</v>
      </c>
      <c r="AI584" t="s">
        <v>558</v>
      </c>
      <c r="AJ584" t="s">
        <v>560</v>
      </c>
    </row>
    <row r="585" spans="1:39" hidden="1" x14ac:dyDescent="0.35">
      <c r="A585" s="2">
        <v>44743</v>
      </c>
      <c r="B585" t="s">
        <v>56</v>
      </c>
      <c r="C585" t="s">
        <v>550</v>
      </c>
      <c r="D585" t="s">
        <v>67</v>
      </c>
      <c r="E585" t="s">
        <v>46</v>
      </c>
      <c r="F585">
        <v>10</v>
      </c>
      <c r="G585" t="s">
        <v>43</v>
      </c>
      <c r="H585" t="s">
        <v>74</v>
      </c>
      <c r="I585" t="str">
        <f t="shared" si="187"/>
        <v>L6PfuC9</v>
      </c>
      <c r="J585" t="s">
        <v>511</v>
      </c>
      <c r="K585" t="s">
        <v>157</v>
      </c>
      <c r="L585" s="1">
        <v>0.79800000000000004</v>
      </c>
      <c r="M585">
        <v>5.29</v>
      </c>
      <c r="N585" s="1">
        <f t="shared" si="192"/>
        <v>-0.52900000000000003</v>
      </c>
      <c r="O585" t="s">
        <v>158</v>
      </c>
      <c r="P585">
        <v>0.60799999999999998</v>
      </c>
      <c r="Q585" s="1">
        <f t="shared" si="178"/>
        <v>0.19000000000000006</v>
      </c>
      <c r="R585">
        <v>16.75</v>
      </c>
      <c r="S585" s="42">
        <f t="shared" si="183"/>
        <v>-1.675</v>
      </c>
      <c r="T585" s="1">
        <f t="shared" si="193"/>
        <v>-1.1459999999999999</v>
      </c>
      <c r="U585">
        <v>82.38</v>
      </c>
      <c r="V585" s="21">
        <f t="shared" si="188"/>
        <v>5327.3745539999991</v>
      </c>
      <c r="W585">
        <f t="shared" si="186"/>
        <v>0.31250000000000011</v>
      </c>
      <c r="X585">
        <f t="shared" si="189"/>
        <v>2.8425449306273583E-5</v>
      </c>
      <c r="Y585">
        <f t="shared" si="190"/>
        <v>1.5143301532025882E-5</v>
      </c>
      <c r="Z585" s="22">
        <f t="shared" si="181"/>
        <v>15.143301532025882</v>
      </c>
      <c r="AA585" s="22">
        <f t="shared" si="185"/>
        <v>13.214050202465867</v>
      </c>
      <c r="AC585">
        <v>26.544899999999998</v>
      </c>
      <c r="AD585" s="31">
        <v>72</v>
      </c>
      <c r="AE585" s="32">
        <v>355</v>
      </c>
      <c r="AF585">
        <f t="shared" si="191"/>
        <v>28.425449306273581</v>
      </c>
      <c r="AH585" t="s">
        <v>559</v>
      </c>
      <c r="AI585" t="s">
        <v>558</v>
      </c>
      <c r="AJ585" t="s">
        <v>560</v>
      </c>
    </row>
    <row r="586" spans="1:39" hidden="1" x14ac:dyDescent="0.35">
      <c r="A586" s="2">
        <v>44772</v>
      </c>
      <c r="B586" t="s">
        <v>56</v>
      </c>
      <c r="C586" t="s">
        <v>551</v>
      </c>
      <c r="D586" t="s">
        <v>67</v>
      </c>
      <c r="E586" t="s">
        <v>46</v>
      </c>
      <c r="F586">
        <v>5</v>
      </c>
      <c r="G586" t="s">
        <v>43</v>
      </c>
      <c r="H586" t="s">
        <v>74</v>
      </c>
      <c r="I586" t="str">
        <f t="shared" si="187"/>
        <v>L6PfuC9</v>
      </c>
      <c r="J586" t="s">
        <v>511</v>
      </c>
      <c r="L586" s="1">
        <v>0.747</v>
      </c>
      <c r="M586">
        <v>10.45</v>
      </c>
      <c r="N586" s="1">
        <f t="shared" si="192"/>
        <v>-1.0449999999999999</v>
      </c>
      <c r="O586" t="s">
        <v>170</v>
      </c>
      <c r="P586">
        <v>0.627</v>
      </c>
      <c r="Q586" s="1">
        <f t="shared" si="178"/>
        <v>0.12</v>
      </c>
      <c r="R586">
        <v>13.54</v>
      </c>
      <c r="S586" s="42">
        <f t="shared" si="183"/>
        <v>-1.3539999999999999</v>
      </c>
      <c r="T586" s="1">
        <f t="shared" si="193"/>
        <v>-0.30899999999999994</v>
      </c>
      <c r="U586">
        <v>82.38</v>
      </c>
      <c r="V586" s="21">
        <f t="shared" si="188"/>
        <v>5327.3745539999991</v>
      </c>
      <c r="W586">
        <f t="shared" si="186"/>
        <v>0.19138755980861244</v>
      </c>
      <c r="X586">
        <f t="shared" si="189"/>
        <v>1.5544713872757374E-5</v>
      </c>
      <c r="Y586">
        <f t="shared" si="190"/>
        <v>8.2812513134938419E-6</v>
      </c>
      <c r="Z586" s="22">
        <f t="shared" si="181"/>
        <v>8.2812513134938417</v>
      </c>
      <c r="AA586" s="22">
        <f t="shared" si="185"/>
        <v>26.80016606308687</v>
      </c>
      <c r="AC586">
        <v>27.192399999999999</v>
      </c>
      <c r="AD586" s="31">
        <v>72</v>
      </c>
      <c r="AE586" s="32">
        <v>355</v>
      </c>
      <c r="AF586">
        <f t="shared" si="191"/>
        <v>15.544713872757374</v>
      </c>
      <c r="AH586" t="s">
        <v>559</v>
      </c>
      <c r="AI586" t="s">
        <v>558</v>
      </c>
      <c r="AJ586" t="s">
        <v>560</v>
      </c>
    </row>
    <row r="587" spans="1:39" hidden="1" x14ac:dyDescent="0.35">
      <c r="A587" s="2">
        <v>44772</v>
      </c>
      <c r="B587" t="s">
        <v>56</v>
      </c>
      <c r="C587" t="s">
        <v>551</v>
      </c>
      <c r="D587" t="s">
        <v>77</v>
      </c>
      <c r="E587" t="s">
        <v>46</v>
      </c>
      <c r="F587">
        <v>9</v>
      </c>
      <c r="G587" t="s">
        <v>43</v>
      </c>
      <c r="H587" t="s">
        <v>81</v>
      </c>
      <c r="I587" t="str">
        <f t="shared" si="187"/>
        <v>M3PfuB4</v>
      </c>
      <c r="J587" t="s">
        <v>518</v>
      </c>
      <c r="L587" s="1">
        <v>0.70399999999999996</v>
      </c>
      <c r="M587">
        <v>5.94</v>
      </c>
      <c r="N587" s="1">
        <f t="shared" si="192"/>
        <v>-0.59400000000000008</v>
      </c>
      <c r="O587" t="s">
        <v>197</v>
      </c>
      <c r="P587">
        <v>0.58599999999999997</v>
      </c>
      <c r="Q587" s="1">
        <f t="shared" si="178"/>
        <v>0.11799999999999999</v>
      </c>
      <c r="R587">
        <v>8.75</v>
      </c>
      <c r="S587" s="42">
        <f t="shared" si="183"/>
        <v>-0.875</v>
      </c>
      <c r="T587" s="1">
        <f t="shared" si="193"/>
        <v>-0.28099999999999992</v>
      </c>
      <c r="U587">
        <v>71.13</v>
      </c>
      <c r="V587" s="21">
        <f t="shared" si="188"/>
        <v>3971.6893664999998</v>
      </c>
      <c r="W587">
        <f t="shared" si="186"/>
        <v>0.20136518771331058</v>
      </c>
      <c r="X587">
        <f t="shared" si="189"/>
        <v>1.6548237569100654E-5</v>
      </c>
      <c r="Y587">
        <f t="shared" si="190"/>
        <v>6.5724459187512876E-6</v>
      </c>
      <c r="Z587" s="22">
        <f t="shared" si="181"/>
        <v>6.5724459187512876</v>
      </c>
      <c r="AA587" s="22">
        <f t="shared" si="185"/>
        <v>23.389487255342669</v>
      </c>
      <c r="AC587">
        <v>27.192399999999999</v>
      </c>
      <c r="AD587" s="31">
        <v>57.7</v>
      </c>
      <c r="AE587" s="32">
        <v>360</v>
      </c>
      <c r="AF587">
        <f t="shared" si="191"/>
        <v>16.548237569100653</v>
      </c>
      <c r="AH587" t="s">
        <v>559</v>
      </c>
      <c r="AI587" t="s">
        <v>558</v>
      </c>
      <c r="AJ587" t="s">
        <v>560</v>
      </c>
    </row>
    <row r="588" spans="1:39" hidden="1" x14ac:dyDescent="0.35">
      <c r="A588" s="2">
        <v>44772</v>
      </c>
      <c r="B588" t="s">
        <v>56</v>
      </c>
      <c r="C588" t="s">
        <v>551</v>
      </c>
      <c r="D588" t="s">
        <v>57</v>
      </c>
      <c r="E588" t="s">
        <v>46</v>
      </c>
      <c r="F588">
        <v>5</v>
      </c>
      <c r="G588" t="s">
        <v>43</v>
      </c>
      <c r="H588" t="s">
        <v>58</v>
      </c>
      <c r="I588" t="str">
        <f t="shared" si="187"/>
        <v>L1PfuD3</v>
      </c>
      <c r="J588" t="s">
        <v>503</v>
      </c>
      <c r="L588" s="1">
        <v>0.63900000000000001</v>
      </c>
      <c r="M588">
        <v>7.39</v>
      </c>
      <c r="N588" s="1">
        <f t="shared" si="192"/>
        <v>-0.73899999999999999</v>
      </c>
      <c r="O588" t="s">
        <v>198</v>
      </c>
      <c r="P588">
        <v>0.58099999999999996</v>
      </c>
      <c r="Q588" s="1">
        <f t="shared" si="178"/>
        <v>5.8000000000000052E-2</v>
      </c>
      <c r="R588">
        <v>13.05</v>
      </c>
      <c r="S588" s="42">
        <f t="shared" si="183"/>
        <v>-1.3050000000000002</v>
      </c>
      <c r="T588" s="1">
        <f t="shared" si="193"/>
        <v>-0.56600000000000017</v>
      </c>
      <c r="U588">
        <v>130.74</v>
      </c>
      <c r="V588" s="21">
        <f t="shared" si="188"/>
        <v>13417.963866000004</v>
      </c>
      <c r="W588">
        <f t="shared" si="186"/>
        <v>9.9827882960413172E-2</v>
      </c>
      <c r="X588">
        <f t="shared" si="189"/>
        <v>6.9763137233744143E-6</v>
      </c>
      <c r="Y588">
        <f t="shared" si="190"/>
        <v>9.3607925458117834E-6</v>
      </c>
      <c r="Z588" s="22">
        <f t="shared" si="181"/>
        <v>9.3607925458117833</v>
      </c>
      <c r="AA588" s="22">
        <f t="shared" si="185"/>
        <v>16.538502731116221</v>
      </c>
      <c r="AC588">
        <v>27.192399999999999</v>
      </c>
      <c r="AD588" s="31">
        <v>115.1</v>
      </c>
      <c r="AE588" s="32">
        <v>810</v>
      </c>
      <c r="AF588">
        <f t="shared" si="191"/>
        <v>6.9763137233744139</v>
      </c>
      <c r="AH588" t="s">
        <v>559</v>
      </c>
      <c r="AI588" t="s">
        <v>558</v>
      </c>
      <c r="AJ588" t="s">
        <v>560</v>
      </c>
    </row>
    <row r="589" spans="1:39" hidden="1" x14ac:dyDescent="0.35">
      <c r="A589" s="2">
        <v>44720</v>
      </c>
      <c r="B589" t="s">
        <v>18</v>
      </c>
      <c r="C589" t="s">
        <v>547</v>
      </c>
      <c r="D589" t="s">
        <v>86</v>
      </c>
      <c r="E589" t="s">
        <v>46</v>
      </c>
      <c r="F589">
        <v>15</v>
      </c>
      <c r="G589" t="s">
        <v>43</v>
      </c>
      <c r="H589" t="s">
        <v>102</v>
      </c>
      <c r="I589" t="str">
        <f t="shared" si="187"/>
        <v>K5PfuB9</v>
      </c>
      <c r="J589" t="s">
        <v>407</v>
      </c>
      <c r="K589" t="s">
        <v>99</v>
      </c>
      <c r="L589" s="1" t="s">
        <v>103</v>
      </c>
      <c r="M589">
        <v>8.52</v>
      </c>
      <c r="N589" s="1">
        <f t="shared" si="192"/>
        <v>-0.85199999999999998</v>
      </c>
      <c r="O589" t="s">
        <v>100</v>
      </c>
      <c r="P589" t="s">
        <v>51</v>
      </c>
      <c r="Q589" s="1" t="e">
        <f t="shared" si="178"/>
        <v>#VALUE!</v>
      </c>
      <c r="R589">
        <v>4.13</v>
      </c>
      <c r="S589" s="42">
        <f t="shared" si="183"/>
        <v>-0.41299999999999998</v>
      </c>
      <c r="T589" s="1">
        <f t="shared" si="193"/>
        <v>0.439</v>
      </c>
      <c r="U589">
        <v>153.6</v>
      </c>
      <c r="V589" s="21">
        <f t="shared" si="188"/>
        <v>18520.473600000001</v>
      </c>
      <c r="W589" t="s">
        <v>50</v>
      </c>
      <c r="X589" t="e">
        <f t="shared" si="189"/>
        <v>#VALUE!</v>
      </c>
      <c r="Y589" t="e">
        <f t="shared" si="190"/>
        <v>#VALUE!</v>
      </c>
      <c r="Z589" s="22" t="e">
        <f t="shared" si="181"/>
        <v>#VALUE!</v>
      </c>
      <c r="AA589" s="22" t="e">
        <f t="shared" si="185"/>
        <v>#VALUE!</v>
      </c>
      <c r="AC589">
        <v>26.9267</v>
      </c>
      <c r="AD589" s="37">
        <v>135</v>
      </c>
      <c r="AE589" s="35">
        <v>770</v>
      </c>
      <c r="AF589" t="e">
        <f t="shared" si="191"/>
        <v>#VALUE!</v>
      </c>
      <c r="AG589">
        <v>13.101333333333335</v>
      </c>
      <c r="AH589" t="s">
        <v>559</v>
      </c>
      <c r="AI589" t="s">
        <v>558</v>
      </c>
      <c r="AJ589" t="s">
        <v>560</v>
      </c>
    </row>
    <row r="590" spans="1:39" hidden="1" x14ac:dyDescent="0.35">
      <c r="A590" s="2">
        <v>44735</v>
      </c>
      <c r="B590" t="s">
        <v>18</v>
      </c>
      <c r="C590" t="s">
        <v>548</v>
      </c>
      <c r="D590" t="s">
        <v>86</v>
      </c>
      <c r="E590" t="s">
        <v>46</v>
      </c>
      <c r="F590">
        <v>13</v>
      </c>
      <c r="G590" t="s">
        <v>43</v>
      </c>
      <c r="H590" t="s">
        <v>102</v>
      </c>
      <c r="I590" t="str">
        <f t="shared" si="187"/>
        <v>K5PfuB9</v>
      </c>
      <c r="J590" t="s">
        <v>407</v>
      </c>
      <c r="K590" t="s">
        <v>150</v>
      </c>
      <c r="L590" s="1" t="s">
        <v>103</v>
      </c>
      <c r="M590" t="s">
        <v>103</v>
      </c>
      <c r="N590" s="1" t="s">
        <v>103</v>
      </c>
      <c r="O590" t="s">
        <v>151</v>
      </c>
      <c r="P590" t="s">
        <v>51</v>
      </c>
      <c r="Q590" s="1" t="s">
        <v>103</v>
      </c>
      <c r="S590" s="42" t="s">
        <v>103</v>
      </c>
      <c r="T590" s="1" t="s">
        <v>103</v>
      </c>
      <c r="U590">
        <v>153.6</v>
      </c>
      <c r="V590" s="21">
        <f t="shared" si="188"/>
        <v>18520.473600000001</v>
      </c>
      <c r="W590" t="s">
        <v>50</v>
      </c>
      <c r="X590" t="e">
        <f t="shared" si="189"/>
        <v>#VALUE!</v>
      </c>
      <c r="Y590" t="e">
        <f t="shared" si="190"/>
        <v>#VALUE!</v>
      </c>
      <c r="Z590" s="22" t="e">
        <f t="shared" si="181"/>
        <v>#VALUE!</v>
      </c>
      <c r="AA590" s="22" t="e">
        <f t="shared" si="185"/>
        <v>#VALUE!</v>
      </c>
      <c r="AC590">
        <v>33.261499999999998</v>
      </c>
      <c r="AD590" s="37">
        <v>135</v>
      </c>
      <c r="AE590" s="35">
        <v>770</v>
      </c>
      <c r="AF590" t="e">
        <f t="shared" si="191"/>
        <v>#VALUE!</v>
      </c>
      <c r="AG590">
        <v>11.388095238095239</v>
      </c>
      <c r="AH590" t="s">
        <v>559</v>
      </c>
      <c r="AI590" t="s">
        <v>558</v>
      </c>
      <c r="AJ590" t="s">
        <v>560</v>
      </c>
    </row>
    <row r="591" spans="1:39" hidden="1" x14ac:dyDescent="0.35">
      <c r="A591" s="2">
        <v>44735</v>
      </c>
      <c r="B591" t="s">
        <v>18</v>
      </c>
      <c r="C591" t="s">
        <v>548</v>
      </c>
      <c r="D591" t="s">
        <v>86</v>
      </c>
      <c r="E591" t="s">
        <v>46</v>
      </c>
      <c r="F591">
        <v>9</v>
      </c>
      <c r="G591" t="s">
        <v>43</v>
      </c>
      <c r="H591" t="s">
        <v>92</v>
      </c>
      <c r="I591" t="str">
        <f t="shared" si="187"/>
        <v>K5PfuC6</v>
      </c>
      <c r="J591" t="s">
        <v>408</v>
      </c>
      <c r="K591" t="s">
        <v>150</v>
      </c>
      <c r="L591" s="1">
        <v>0.76100000000000001</v>
      </c>
      <c r="M591">
        <v>5.23</v>
      </c>
      <c r="N591" s="1">
        <f>M591/-10</f>
        <v>-0.52300000000000002</v>
      </c>
      <c r="O591" t="s">
        <v>151</v>
      </c>
      <c r="P591">
        <v>0.83299999999999996</v>
      </c>
      <c r="Q591" s="1">
        <f>L591-P591</f>
        <v>-7.1999999999999953E-2</v>
      </c>
      <c r="S591" s="44" t="s">
        <v>50</v>
      </c>
      <c r="T591" s="1" t="s">
        <v>103</v>
      </c>
      <c r="U591">
        <v>137.75</v>
      </c>
      <c r="V591" s="21">
        <f t="shared" si="188"/>
        <v>14895.4240625</v>
      </c>
      <c r="W591">
        <f>(P591-L591)/L591</f>
        <v>9.4612352168199673E-2</v>
      </c>
      <c r="X591">
        <f t="shared" si="189"/>
        <v>6.53038448991058E-6</v>
      </c>
      <c r="Y591">
        <f t="shared" si="190"/>
        <v>9.7272846268390843E-6</v>
      </c>
      <c r="Z591" s="22">
        <f t="shared" si="181"/>
        <v>9.7272846268390847</v>
      </c>
      <c r="AA591" s="22" t="e">
        <f t="shared" si="185"/>
        <v>#VALUE!</v>
      </c>
      <c r="AC591">
        <v>33.261499999999998</v>
      </c>
      <c r="AD591" s="37">
        <v>125.1</v>
      </c>
      <c r="AE591" s="35">
        <v>751</v>
      </c>
      <c r="AF591">
        <f t="shared" si="191"/>
        <v>6.5303844899105803</v>
      </c>
      <c r="AG591">
        <v>11.388095238095239</v>
      </c>
      <c r="AH591" t="s">
        <v>559</v>
      </c>
      <c r="AI591" t="s">
        <v>558</v>
      </c>
      <c r="AJ591" t="s">
        <v>560</v>
      </c>
    </row>
    <row r="592" spans="1:39" hidden="1" x14ac:dyDescent="0.35">
      <c r="A592" s="2">
        <v>44735</v>
      </c>
      <c r="B592" t="s">
        <v>18</v>
      </c>
      <c r="C592" t="s">
        <v>548</v>
      </c>
      <c r="D592" t="s">
        <v>45</v>
      </c>
      <c r="E592" t="s">
        <v>46</v>
      </c>
      <c r="F592">
        <v>2</v>
      </c>
      <c r="G592" t="s">
        <v>43</v>
      </c>
      <c r="H592" t="s">
        <v>52</v>
      </c>
      <c r="I592" t="str">
        <f t="shared" si="187"/>
        <v>L4PfuF9</v>
      </c>
      <c r="J592" t="s">
        <v>438</v>
      </c>
      <c r="K592" t="s">
        <v>153</v>
      </c>
      <c r="L592" s="1">
        <v>0.80300000000000005</v>
      </c>
      <c r="M592" s="7">
        <v>4.97</v>
      </c>
      <c r="N592" s="1">
        <f>M592/-10</f>
        <v>-0.497</v>
      </c>
      <c r="O592" t="s">
        <v>154</v>
      </c>
      <c r="P592">
        <v>0.84699999999999998</v>
      </c>
      <c r="Q592" s="1">
        <f>L592-P592</f>
        <v>-4.3999999999999928E-2</v>
      </c>
      <c r="S592" s="44" t="s">
        <v>50</v>
      </c>
      <c r="T592" s="1" t="s">
        <v>103</v>
      </c>
      <c r="U592">
        <v>96.75</v>
      </c>
      <c r="V592" s="21">
        <f t="shared" si="188"/>
        <v>7348.0415625000005</v>
      </c>
      <c r="W592">
        <f>(P592-L592)/L592</f>
        <v>5.4794520547945112E-2</v>
      </c>
      <c r="X592">
        <f t="shared" si="189"/>
        <v>3.3337449429796378E-6</v>
      </c>
      <c r="Y592">
        <f t="shared" si="190"/>
        <v>2.4496496399788575E-6</v>
      </c>
      <c r="Z592" s="22">
        <f t="shared" si="181"/>
        <v>2.4496496399788574</v>
      </c>
      <c r="AA592" s="22" t="e">
        <f t="shared" si="185"/>
        <v>#VALUE!</v>
      </c>
      <c r="AC592">
        <v>33.261499999999998</v>
      </c>
      <c r="AD592" s="31">
        <v>83</v>
      </c>
      <c r="AE592" s="32">
        <v>620</v>
      </c>
      <c r="AF592">
        <f t="shared" si="191"/>
        <v>3.3337449429796377</v>
      </c>
      <c r="AG592">
        <v>8.7619047619047628</v>
      </c>
      <c r="AH592" t="s">
        <v>559</v>
      </c>
      <c r="AI592" t="s">
        <v>558</v>
      </c>
      <c r="AJ592" t="s">
        <v>560</v>
      </c>
    </row>
    <row r="593" spans="1:36" hidden="1" x14ac:dyDescent="0.35">
      <c r="A593" s="2">
        <v>44747</v>
      </c>
      <c r="B593" t="s">
        <v>18</v>
      </c>
      <c r="C593" t="s">
        <v>550</v>
      </c>
      <c r="D593" t="s">
        <v>86</v>
      </c>
      <c r="E593" t="s">
        <v>46</v>
      </c>
      <c r="F593">
        <v>3</v>
      </c>
      <c r="G593" t="s">
        <v>43</v>
      </c>
      <c r="H593" t="s">
        <v>92</v>
      </c>
      <c r="I593" t="str">
        <f t="shared" si="187"/>
        <v>K5PfuC6</v>
      </c>
      <c r="J593" t="s">
        <v>408</v>
      </c>
      <c r="K593" t="s">
        <v>161</v>
      </c>
      <c r="L593" s="1" t="s">
        <v>50</v>
      </c>
      <c r="M593">
        <v>7.53</v>
      </c>
      <c r="N593" s="1">
        <f>M593/-10</f>
        <v>-0.753</v>
      </c>
      <c r="O593" t="s">
        <v>162</v>
      </c>
      <c r="P593" t="s">
        <v>50</v>
      </c>
      <c r="Q593" s="1" t="e">
        <f>L593-P593</f>
        <v>#VALUE!</v>
      </c>
      <c r="R593">
        <v>10.35</v>
      </c>
      <c r="S593" s="42">
        <f>R593/-10</f>
        <v>-1.0349999999999999</v>
      </c>
      <c r="T593" s="1">
        <f>S593-N593</f>
        <v>-0.28199999999999992</v>
      </c>
      <c r="U593">
        <v>137.75</v>
      </c>
      <c r="V593" s="21">
        <f t="shared" si="188"/>
        <v>14895.4240625</v>
      </c>
      <c r="W593" t="s">
        <v>50</v>
      </c>
      <c r="X593" t="e">
        <f t="shared" si="189"/>
        <v>#VALUE!</v>
      </c>
      <c r="Y593" t="e">
        <f t="shared" si="190"/>
        <v>#VALUE!</v>
      </c>
      <c r="Z593" s="22" t="e">
        <f t="shared" si="181"/>
        <v>#VALUE!</v>
      </c>
      <c r="AA593" s="22" t="e">
        <f t="shared" si="185"/>
        <v>#VALUE!</v>
      </c>
      <c r="AC593">
        <v>33.278799999999997</v>
      </c>
      <c r="AD593" s="37">
        <v>125.1</v>
      </c>
      <c r="AE593" s="35">
        <v>751</v>
      </c>
      <c r="AF593" t="e">
        <f t="shared" si="191"/>
        <v>#VALUE!</v>
      </c>
      <c r="AG593">
        <v>10.527403846153845</v>
      </c>
      <c r="AH593" t="s">
        <v>559</v>
      </c>
      <c r="AI593" t="s">
        <v>558</v>
      </c>
      <c r="AJ593" t="s">
        <v>560</v>
      </c>
    </row>
    <row r="594" spans="1:36" hidden="1" x14ac:dyDescent="0.35">
      <c r="A594" s="2">
        <v>44762</v>
      </c>
      <c r="B594" t="s">
        <v>18</v>
      </c>
      <c r="C594" t="s">
        <v>549</v>
      </c>
      <c r="D594" t="s">
        <v>86</v>
      </c>
      <c r="E594" t="s">
        <v>46</v>
      </c>
      <c r="F594">
        <v>7</v>
      </c>
      <c r="G594" t="s">
        <v>43</v>
      </c>
      <c r="H594" t="s">
        <v>92</v>
      </c>
      <c r="I594" t="str">
        <f t="shared" si="187"/>
        <v>K5PfuC6</v>
      </c>
      <c r="J594" t="s">
        <v>408</v>
      </c>
      <c r="K594" t="s">
        <v>182</v>
      </c>
      <c r="L594" s="1" t="s">
        <v>50</v>
      </c>
      <c r="N594" s="1" t="s">
        <v>103</v>
      </c>
      <c r="O594" t="s">
        <v>154</v>
      </c>
      <c r="P594" t="s">
        <v>103</v>
      </c>
      <c r="Q594" s="1" t="s">
        <v>103</v>
      </c>
      <c r="S594" s="44" t="s">
        <v>50</v>
      </c>
      <c r="T594" s="1" t="s">
        <v>103</v>
      </c>
      <c r="U594">
        <v>137.75</v>
      </c>
      <c r="V594" s="21">
        <f t="shared" si="188"/>
        <v>14895.4240625</v>
      </c>
      <c r="W594" t="s">
        <v>50</v>
      </c>
      <c r="X594" t="e">
        <f t="shared" si="189"/>
        <v>#VALUE!</v>
      </c>
      <c r="Y594" t="e">
        <f t="shared" si="190"/>
        <v>#VALUE!</v>
      </c>
      <c r="Z594" s="22" t="e">
        <f t="shared" ref="Z594:Z625" si="194">Y594*10^6</f>
        <v>#VALUE!</v>
      </c>
      <c r="AA594" s="22" t="e">
        <f t="shared" si="185"/>
        <v>#VALUE!</v>
      </c>
      <c r="AC594">
        <v>34.903799999999997</v>
      </c>
      <c r="AD594" s="37">
        <v>125.1</v>
      </c>
      <c r="AE594" s="35">
        <v>751</v>
      </c>
      <c r="AF594" t="e">
        <f t="shared" si="191"/>
        <v>#VALUE!</v>
      </c>
      <c r="AG594" s="4">
        <v>9.9694926084349991</v>
      </c>
      <c r="AH594" t="s">
        <v>559</v>
      </c>
      <c r="AI594" t="s">
        <v>558</v>
      </c>
      <c r="AJ594" t="s">
        <v>560</v>
      </c>
    </row>
    <row r="595" spans="1:36" hidden="1" x14ac:dyDescent="0.35">
      <c r="A595" s="2">
        <v>44720</v>
      </c>
      <c r="B595" t="s">
        <v>18</v>
      </c>
      <c r="C595" t="s">
        <v>547</v>
      </c>
      <c r="D595" t="s">
        <v>86</v>
      </c>
      <c r="E595" t="s">
        <v>46</v>
      </c>
      <c r="F595">
        <v>11</v>
      </c>
      <c r="G595" t="s">
        <v>43</v>
      </c>
      <c r="H595" t="s">
        <v>92</v>
      </c>
      <c r="I595" t="str">
        <f t="shared" si="187"/>
        <v>K5PfuC6</v>
      </c>
      <c r="J595" t="s">
        <v>408</v>
      </c>
      <c r="K595" t="s">
        <v>99</v>
      </c>
      <c r="L595" s="1">
        <v>0.54900000000000004</v>
      </c>
      <c r="M595">
        <v>6.83</v>
      </c>
      <c r="N595" s="1">
        <f t="shared" ref="N595:N626" si="195">M595/-10</f>
        <v>-0.68300000000000005</v>
      </c>
      <c r="O595" t="s">
        <v>100</v>
      </c>
      <c r="P595">
        <v>0.69399999999999995</v>
      </c>
      <c r="Q595" s="1">
        <f t="shared" ref="Q595:Q626" si="196">L595-P595</f>
        <v>-0.14499999999999991</v>
      </c>
      <c r="R595">
        <v>9.06</v>
      </c>
      <c r="S595" s="42">
        <f t="shared" ref="S595:S626" si="197">R595/-10</f>
        <v>-0.90600000000000003</v>
      </c>
      <c r="T595" s="1">
        <f t="shared" ref="T595:T626" si="198">S595-N595</f>
        <v>-0.22299999999999998</v>
      </c>
      <c r="U595">
        <v>137.75</v>
      </c>
      <c r="V595" s="21">
        <f t="shared" si="188"/>
        <v>14895.4240625</v>
      </c>
      <c r="W595">
        <f>(P595-L595)/L595</f>
        <v>0.26411657559198526</v>
      </c>
      <c r="X595">
        <f t="shared" si="189"/>
        <v>2.3108801182437071E-5</v>
      </c>
      <c r="Y595">
        <f t="shared" si="190"/>
        <v>3.4421539318840158E-5</v>
      </c>
      <c r="Z595" s="22">
        <f t="shared" si="194"/>
        <v>34.421539318840161</v>
      </c>
      <c r="AA595" s="22">
        <f t="shared" si="185"/>
        <v>154.35667855982138</v>
      </c>
      <c r="AB595" s="22">
        <v>1</v>
      </c>
      <c r="AC595">
        <v>26.9267</v>
      </c>
      <c r="AD595" s="37">
        <v>125.1</v>
      </c>
      <c r="AE595" s="35">
        <v>751</v>
      </c>
      <c r="AF595">
        <f t="shared" si="191"/>
        <v>23.10880118243707</v>
      </c>
      <c r="AG595">
        <v>13.101333333333335</v>
      </c>
      <c r="AH595" t="s">
        <v>559</v>
      </c>
      <c r="AI595" t="s">
        <v>558</v>
      </c>
      <c r="AJ595" t="s">
        <v>560</v>
      </c>
    </row>
    <row r="596" spans="1:36" hidden="1" x14ac:dyDescent="0.35">
      <c r="A596" s="2">
        <v>44747</v>
      </c>
      <c r="B596" t="s">
        <v>18</v>
      </c>
      <c r="C596" t="s">
        <v>550</v>
      </c>
      <c r="D596" t="s">
        <v>86</v>
      </c>
      <c r="E596" t="s">
        <v>46</v>
      </c>
      <c r="F596">
        <v>1</v>
      </c>
      <c r="G596" t="s">
        <v>43</v>
      </c>
      <c r="H596" t="s">
        <v>102</v>
      </c>
      <c r="I596" t="str">
        <f t="shared" si="187"/>
        <v>K5PfuB9</v>
      </c>
      <c r="J596" t="s">
        <v>407</v>
      </c>
      <c r="K596" t="s">
        <v>161</v>
      </c>
      <c r="L596" s="1">
        <v>0.67500000000000004</v>
      </c>
      <c r="M596">
        <v>7.95</v>
      </c>
      <c r="N596" s="1">
        <f t="shared" si="195"/>
        <v>-0.79500000000000004</v>
      </c>
      <c r="O596" t="s">
        <v>162</v>
      </c>
      <c r="P596">
        <v>0.85499999999999998</v>
      </c>
      <c r="Q596" s="1">
        <f t="shared" si="196"/>
        <v>-0.17999999999999994</v>
      </c>
      <c r="R596">
        <v>10.78</v>
      </c>
      <c r="S596" s="42">
        <f t="shared" si="197"/>
        <v>-1.0779999999999998</v>
      </c>
      <c r="T596" s="1">
        <f t="shared" si="198"/>
        <v>-0.28299999999999981</v>
      </c>
      <c r="U596">
        <v>153.6</v>
      </c>
      <c r="V596" s="21">
        <f t="shared" si="188"/>
        <v>18520.473600000001</v>
      </c>
      <c r="W596">
        <f>(P596-L596)/L596</f>
        <v>0.26666666666666655</v>
      </c>
      <c r="X596">
        <f t="shared" si="189"/>
        <v>2.3383766775796265E-5</v>
      </c>
      <c r="Y596">
        <f t="shared" si="190"/>
        <v>4.3307843523969184E-5</v>
      </c>
      <c r="Z596" s="22">
        <f t="shared" si="194"/>
        <v>43.307843523969183</v>
      </c>
      <c r="AA596" s="22">
        <f t="shared" si="185"/>
        <v>153.03124920130463</v>
      </c>
      <c r="AB596" s="22">
        <f t="shared" ref="AB596:AB603" si="199">AA596/154.35668</f>
        <v>0.99141319443580034</v>
      </c>
      <c r="AC596">
        <v>33.278799999999997</v>
      </c>
      <c r="AD596" s="37">
        <v>135</v>
      </c>
      <c r="AE596" s="35">
        <v>770</v>
      </c>
      <c r="AF596">
        <f t="shared" si="191"/>
        <v>23.383766775796264</v>
      </c>
      <c r="AG596">
        <v>10.527403846153845</v>
      </c>
      <c r="AH596" t="s">
        <v>559</v>
      </c>
      <c r="AI596" t="s">
        <v>558</v>
      </c>
      <c r="AJ596" t="s">
        <v>560</v>
      </c>
    </row>
    <row r="597" spans="1:36" hidden="1" x14ac:dyDescent="0.35">
      <c r="A597" s="2">
        <v>44779</v>
      </c>
      <c r="B597" s="6" t="s">
        <v>18</v>
      </c>
      <c r="C597" s="6" t="s">
        <v>551</v>
      </c>
      <c r="D597" t="s">
        <v>86</v>
      </c>
      <c r="E597" t="s">
        <v>46</v>
      </c>
      <c r="F597">
        <v>5</v>
      </c>
      <c r="G597" t="s">
        <v>43</v>
      </c>
      <c r="H597" t="s">
        <v>102</v>
      </c>
      <c r="I597" t="str">
        <f t="shared" si="187"/>
        <v>K5PfuB9</v>
      </c>
      <c r="J597" t="s">
        <v>407</v>
      </c>
      <c r="K597" t="s">
        <v>150</v>
      </c>
      <c r="L597" s="1">
        <v>0.76600000000000001</v>
      </c>
      <c r="M597">
        <v>6.34</v>
      </c>
      <c r="N597" s="1">
        <f t="shared" si="195"/>
        <v>-0.63400000000000001</v>
      </c>
      <c r="O597" s="6" t="s">
        <v>211</v>
      </c>
      <c r="P597">
        <v>0.69299999999999995</v>
      </c>
      <c r="Q597" s="1">
        <f t="shared" si="196"/>
        <v>7.3000000000000065E-2</v>
      </c>
      <c r="R597">
        <v>7.34</v>
      </c>
      <c r="S597" s="42">
        <f t="shared" si="197"/>
        <v>-0.73399999999999999</v>
      </c>
      <c r="T597" s="1">
        <f t="shared" si="198"/>
        <v>-9.9999999999999978E-2</v>
      </c>
      <c r="U597">
        <v>153.6</v>
      </c>
      <c r="V597" s="21">
        <f t="shared" si="188"/>
        <v>18520.473600000001</v>
      </c>
      <c r="W597">
        <f>(L597-P597)/P597</f>
        <v>0.10533910533910544</v>
      </c>
      <c r="X597">
        <f t="shared" si="189"/>
        <v>7.4534062015281323E-6</v>
      </c>
      <c r="Y597">
        <f t="shared" si="190"/>
        <v>1.3804061278547805E-5</v>
      </c>
      <c r="Z597" s="22">
        <f t="shared" si="194"/>
        <v>13.804061278547804</v>
      </c>
      <c r="AA597" s="22">
        <f t="shared" si="185"/>
        <v>138.04061278547806</v>
      </c>
      <c r="AB597" s="22">
        <f t="shared" si="199"/>
        <v>0.89429633227067373</v>
      </c>
      <c r="AC597">
        <v>31.516500000000001</v>
      </c>
      <c r="AD597" s="37">
        <v>135</v>
      </c>
      <c r="AE597" s="35">
        <v>770</v>
      </c>
      <c r="AF597">
        <f t="shared" si="191"/>
        <v>7.4534062015281322</v>
      </c>
      <c r="AG597">
        <v>11.879363694819542</v>
      </c>
      <c r="AH597" t="s">
        <v>559</v>
      </c>
      <c r="AI597" t="s">
        <v>558</v>
      </c>
      <c r="AJ597" t="s">
        <v>560</v>
      </c>
    </row>
    <row r="598" spans="1:36" x14ac:dyDescent="0.35">
      <c r="A598" s="2">
        <v>44806</v>
      </c>
      <c r="B598" s="6" t="s">
        <v>18</v>
      </c>
      <c r="C598" s="6" t="s">
        <v>553</v>
      </c>
      <c r="D598" t="s">
        <v>86</v>
      </c>
      <c r="E598" t="s">
        <v>46</v>
      </c>
      <c r="F598">
        <v>9</v>
      </c>
      <c r="G598" t="s">
        <v>43</v>
      </c>
      <c r="H598" t="s">
        <v>102</v>
      </c>
      <c r="I598" t="str">
        <f t="shared" si="187"/>
        <v>K5PfuB9</v>
      </c>
      <c r="J598" t="s">
        <v>407</v>
      </c>
      <c r="K598" t="s">
        <v>235</v>
      </c>
      <c r="L598" s="1">
        <v>0.71499999999999997</v>
      </c>
      <c r="M598">
        <v>10.82</v>
      </c>
      <c r="N598" s="1">
        <f t="shared" si="195"/>
        <v>-1.0820000000000001</v>
      </c>
      <c r="O598" t="s">
        <v>243</v>
      </c>
      <c r="P598">
        <v>0.65800000000000003</v>
      </c>
      <c r="Q598" s="1">
        <f t="shared" si="196"/>
        <v>5.699999999999994E-2</v>
      </c>
      <c r="R598">
        <v>12.17</v>
      </c>
      <c r="S598" s="42">
        <f t="shared" si="197"/>
        <v>-1.2170000000000001</v>
      </c>
      <c r="T598" s="1">
        <f t="shared" si="198"/>
        <v>-0.13500000000000001</v>
      </c>
      <c r="U598">
        <v>153.6</v>
      </c>
      <c r="V598" s="21">
        <f t="shared" si="188"/>
        <v>18520.473600000001</v>
      </c>
      <c r="W598">
        <f>(L598-P598)/P598</f>
        <v>8.662613981762908E-2</v>
      </c>
      <c r="X598">
        <f t="shared" si="189"/>
        <v>5.8585863269711358E-6</v>
      </c>
      <c r="Y598">
        <f t="shared" si="190"/>
        <v>1.0850379340198989E-5</v>
      </c>
      <c r="Z598" s="22">
        <f t="shared" si="194"/>
        <v>10.850379340198989</v>
      </c>
      <c r="AA598" s="22">
        <f t="shared" si="185"/>
        <v>80.37318029777029</v>
      </c>
      <c r="AB598" s="22">
        <f t="shared" si="199"/>
        <v>0.5206977780149864</v>
      </c>
      <c r="AC598">
        <v>35.566600000000001</v>
      </c>
      <c r="AD598" s="37">
        <v>135</v>
      </c>
      <c r="AE598" s="35">
        <v>770</v>
      </c>
      <c r="AF598">
        <f t="shared" si="191"/>
        <v>5.8585863269711362</v>
      </c>
      <c r="AG598">
        <v>10.433333333333335</v>
      </c>
      <c r="AH598" t="s">
        <v>559</v>
      </c>
      <c r="AI598" t="s">
        <v>558</v>
      </c>
      <c r="AJ598" t="s">
        <v>560</v>
      </c>
    </row>
    <row r="599" spans="1:36" x14ac:dyDescent="0.35">
      <c r="A599" s="2">
        <v>44804</v>
      </c>
      <c r="B599" s="6" t="s">
        <v>18</v>
      </c>
      <c r="C599" s="6" t="s">
        <v>553</v>
      </c>
      <c r="D599" t="s">
        <v>133</v>
      </c>
      <c r="E599" t="s">
        <v>46</v>
      </c>
      <c r="F599">
        <v>4</v>
      </c>
      <c r="G599" t="s">
        <v>43</v>
      </c>
      <c r="H599" t="s">
        <v>121</v>
      </c>
      <c r="I599" t="str">
        <f t="shared" si="187"/>
        <v>K1PfuG7</v>
      </c>
      <c r="J599" t="s">
        <v>483</v>
      </c>
      <c r="K599" t="s">
        <v>235</v>
      </c>
      <c r="L599" s="1">
        <v>1.016</v>
      </c>
      <c r="M599">
        <v>10.119999999999999</v>
      </c>
      <c r="N599" s="1">
        <f t="shared" si="195"/>
        <v>-1.012</v>
      </c>
      <c r="O599" t="s">
        <v>200</v>
      </c>
      <c r="P599">
        <v>0.97299999999999998</v>
      </c>
      <c r="Q599" s="1">
        <f t="shared" si="196"/>
        <v>4.3000000000000038E-2</v>
      </c>
      <c r="R599">
        <v>9.89</v>
      </c>
      <c r="S599" s="42">
        <f t="shared" si="197"/>
        <v>-0.9890000000000001</v>
      </c>
      <c r="T599" s="1">
        <f t="shared" si="198"/>
        <v>2.2999999999999909E-2</v>
      </c>
      <c r="U599">
        <v>89.35</v>
      </c>
      <c r="V599" s="21">
        <f t="shared" si="188"/>
        <v>6266.9866624999995</v>
      </c>
      <c r="W599">
        <f>(L599-P599)/P599</f>
        <v>4.4193216855087397E-2</v>
      </c>
      <c r="X599">
        <f t="shared" si="189"/>
        <v>2.5584664355051095E-6</v>
      </c>
      <c r="Y599">
        <f t="shared" si="190"/>
        <v>1.6033875027764435E-6</v>
      </c>
      <c r="Z599" s="22">
        <f t="shared" si="194"/>
        <v>1.6033875027764435</v>
      </c>
      <c r="AA599" s="22">
        <f t="shared" si="185"/>
        <v>69.712500120715205</v>
      </c>
      <c r="AB599" s="22">
        <f t="shared" si="199"/>
        <v>0.45163254431693661</v>
      </c>
      <c r="AC599">
        <v>32.519599999999997</v>
      </c>
      <c r="AD599" s="34">
        <v>90</v>
      </c>
      <c r="AE599" s="35">
        <v>735</v>
      </c>
      <c r="AF599">
        <f t="shared" si="191"/>
        <v>2.5584664355051094</v>
      </c>
      <c r="AG599">
        <v>6.7535095436248787</v>
      </c>
      <c r="AH599" t="s">
        <v>559</v>
      </c>
      <c r="AI599" t="s">
        <v>558</v>
      </c>
      <c r="AJ599" t="s">
        <v>560</v>
      </c>
    </row>
    <row r="600" spans="1:36" hidden="1" x14ac:dyDescent="0.35">
      <c r="A600" s="2">
        <v>44763</v>
      </c>
      <c r="B600" t="s">
        <v>18</v>
      </c>
      <c r="C600" t="s">
        <v>549</v>
      </c>
      <c r="D600" t="s">
        <v>86</v>
      </c>
      <c r="E600" t="s">
        <v>46</v>
      </c>
      <c r="F600">
        <v>1</v>
      </c>
      <c r="G600" t="s">
        <v>43</v>
      </c>
      <c r="H600" t="s">
        <v>102</v>
      </c>
      <c r="I600" t="str">
        <f t="shared" si="187"/>
        <v>K5PfuB9</v>
      </c>
      <c r="J600" t="s">
        <v>407</v>
      </c>
      <c r="K600" t="s">
        <v>186</v>
      </c>
      <c r="L600" s="1">
        <v>0.77500000000000002</v>
      </c>
      <c r="M600">
        <v>6.94</v>
      </c>
      <c r="N600" s="1">
        <f t="shared" si="195"/>
        <v>-0.69400000000000006</v>
      </c>
      <c r="O600" t="s">
        <v>187</v>
      </c>
      <c r="P600">
        <v>0.84799999999999998</v>
      </c>
      <c r="Q600" s="1">
        <f t="shared" si="196"/>
        <v>-7.2999999999999954E-2</v>
      </c>
      <c r="R600">
        <v>4.7699999999999996</v>
      </c>
      <c r="S600" s="42">
        <f t="shared" si="197"/>
        <v>-0.47699999999999998</v>
      </c>
      <c r="T600" s="1">
        <f t="shared" si="198"/>
        <v>0.21700000000000008</v>
      </c>
      <c r="U600">
        <v>153.6</v>
      </c>
      <c r="V600" s="21">
        <f t="shared" si="188"/>
        <v>18520.473600000001</v>
      </c>
      <c r="W600">
        <f>(P600-L600)/L600</f>
        <v>9.4193548387096718E-2</v>
      </c>
      <c r="X600">
        <f t="shared" si="189"/>
        <v>6.4948183108180854E-6</v>
      </c>
      <c r="Y600">
        <f t="shared" si="190"/>
        <v>1.2028711106230294E-5</v>
      </c>
      <c r="Z600" s="22">
        <f t="shared" si="194"/>
        <v>12.028711106230293</v>
      </c>
      <c r="AA600" s="22">
        <f t="shared" si="185"/>
        <v>55.431848415807785</v>
      </c>
      <c r="AB600" s="22">
        <f t="shared" si="199"/>
        <v>0.3591153192450614</v>
      </c>
      <c r="AC600">
        <v>31.981100000000001</v>
      </c>
      <c r="AD600" s="37">
        <v>135</v>
      </c>
      <c r="AE600" s="35">
        <v>770</v>
      </c>
      <c r="AF600">
        <f t="shared" si="191"/>
        <v>6.4948183108180855</v>
      </c>
      <c r="AG600">
        <v>9.9720095924155352</v>
      </c>
      <c r="AH600" t="s">
        <v>559</v>
      </c>
      <c r="AI600" t="s">
        <v>558</v>
      </c>
      <c r="AJ600" t="s">
        <v>560</v>
      </c>
    </row>
    <row r="601" spans="1:36" x14ac:dyDescent="0.35">
      <c r="A601" s="2">
        <v>44806</v>
      </c>
      <c r="B601" s="6" t="s">
        <v>18</v>
      </c>
      <c r="C601" s="6" t="s">
        <v>553</v>
      </c>
      <c r="D601" t="s">
        <v>86</v>
      </c>
      <c r="E601" t="s">
        <v>46</v>
      </c>
      <c r="F601">
        <v>15</v>
      </c>
      <c r="G601" t="s">
        <v>43</v>
      </c>
      <c r="H601" t="s">
        <v>92</v>
      </c>
      <c r="I601" t="str">
        <f t="shared" si="187"/>
        <v>K5PfuC6</v>
      </c>
      <c r="J601" t="s">
        <v>408</v>
      </c>
      <c r="K601" t="s">
        <v>235</v>
      </c>
      <c r="L601" s="1">
        <v>0.94499999999999995</v>
      </c>
      <c r="M601">
        <v>9.56</v>
      </c>
      <c r="N601" s="1">
        <f t="shared" si="195"/>
        <v>-0.95600000000000007</v>
      </c>
      <c r="O601" t="s">
        <v>243</v>
      </c>
      <c r="P601">
        <v>1.0840000000000001</v>
      </c>
      <c r="Q601" s="1">
        <f t="shared" si="196"/>
        <v>-0.13900000000000012</v>
      </c>
      <c r="R601">
        <v>12.87</v>
      </c>
      <c r="S601" s="42">
        <f t="shared" si="197"/>
        <v>-1.2869999999999999</v>
      </c>
      <c r="T601" s="1">
        <f t="shared" si="198"/>
        <v>-0.33099999999999985</v>
      </c>
      <c r="U601">
        <v>137.75</v>
      </c>
      <c r="V601" s="21">
        <f t="shared" si="188"/>
        <v>14895.4240625</v>
      </c>
      <c r="W601">
        <f>(P601-L601)/L601</f>
        <v>0.14708994708994722</v>
      </c>
      <c r="X601">
        <f t="shared" si="189"/>
        <v>1.1241949348954066E-5</v>
      </c>
      <c r="Y601">
        <f t="shared" si="190"/>
        <v>1.6745360284181662E-5</v>
      </c>
      <c r="Z601" s="22">
        <f t="shared" si="194"/>
        <v>16.745360284181661</v>
      </c>
      <c r="AA601" s="22">
        <f t="shared" si="185"/>
        <v>50.590212338917425</v>
      </c>
      <c r="AB601" s="22">
        <f t="shared" si="199"/>
        <v>0.32774877212257625</v>
      </c>
      <c r="AC601">
        <v>35.566600000000001</v>
      </c>
      <c r="AD601" s="37">
        <v>125.1</v>
      </c>
      <c r="AE601" s="35">
        <v>751</v>
      </c>
      <c r="AF601">
        <f t="shared" si="191"/>
        <v>11.241949348954066</v>
      </c>
      <c r="AG601">
        <v>10.433333333333335</v>
      </c>
      <c r="AH601" t="s">
        <v>559</v>
      </c>
      <c r="AI601" t="s">
        <v>558</v>
      </c>
      <c r="AJ601" t="s">
        <v>560</v>
      </c>
    </row>
    <row r="602" spans="1:36" hidden="1" x14ac:dyDescent="0.35">
      <c r="A602" s="2">
        <v>44748</v>
      </c>
      <c r="B602" t="s">
        <v>18</v>
      </c>
      <c r="C602" t="s">
        <v>550</v>
      </c>
      <c r="D602" t="s">
        <v>45</v>
      </c>
      <c r="E602" t="s">
        <v>46</v>
      </c>
      <c r="F602">
        <v>15</v>
      </c>
      <c r="G602" t="s">
        <v>43</v>
      </c>
      <c r="H602" t="s">
        <v>52</v>
      </c>
      <c r="I602" t="str">
        <f t="shared" si="187"/>
        <v>L4PfuF9</v>
      </c>
      <c r="J602" t="s">
        <v>438</v>
      </c>
      <c r="K602" t="s">
        <v>171</v>
      </c>
      <c r="L602" s="1">
        <v>0.81299999999999994</v>
      </c>
      <c r="M602">
        <v>9.43</v>
      </c>
      <c r="N602" s="1">
        <f t="shared" si="195"/>
        <v>-0.94299999999999995</v>
      </c>
      <c r="O602" t="s">
        <v>112</v>
      </c>
      <c r="P602">
        <v>0.88200000000000001</v>
      </c>
      <c r="Q602" s="1">
        <f t="shared" si="196"/>
        <v>-6.9000000000000061E-2</v>
      </c>
      <c r="R602">
        <v>8.2100000000000009</v>
      </c>
      <c r="S602" s="42">
        <f t="shared" si="197"/>
        <v>-0.82100000000000006</v>
      </c>
      <c r="T602" s="1">
        <f t="shared" si="198"/>
        <v>0.12199999999999989</v>
      </c>
      <c r="U602">
        <v>96.75</v>
      </c>
      <c r="V602" s="21">
        <f t="shared" si="188"/>
        <v>7348.0415625000005</v>
      </c>
      <c r="W602">
        <f>(P602-L602)/L602</f>
        <v>8.487084870848717E-2</v>
      </c>
      <c r="X602">
        <f t="shared" si="189"/>
        <v>5.7127961905042189E-6</v>
      </c>
      <c r="Y602">
        <f t="shared" si="190"/>
        <v>4.1977863845916674E-6</v>
      </c>
      <c r="Z602" s="22">
        <f t="shared" si="194"/>
        <v>4.1977863845916676</v>
      </c>
      <c r="AA602" s="22">
        <f t="shared" si="185"/>
        <v>34.408085119603868</v>
      </c>
      <c r="AB602" s="22">
        <f t="shared" si="199"/>
        <v>0.22291283486794264</v>
      </c>
      <c r="AC602">
        <v>33.4651</v>
      </c>
      <c r="AD602" s="31">
        <v>83</v>
      </c>
      <c r="AE602" s="32">
        <v>620</v>
      </c>
      <c r="AF602">
        <f t="shared" si="191"/>
        <v>5.7127961905042186</v>
      </c>
      <c r="AG602" s="48">
        <v>7.6280448717948737</v>
      </c>
      <c r="AH602" t="s">
        <v>559</v>
      </c>
      <c r="AI602" t="s">
        <v>558</v>
      </c>
      <c r="AJ602" t="s">
        <v>560</v>
      </c>
    </row>
    <row r="603" spans="1:36" hidden="1" x14ac:dyDescent="0.35">
      <c r="A603" s="2">
        <v>44779</v>
      </c>
      <c r="B603" s="6" t="s">
        <v>18</v>
      </c>
      <c r="C603" s="6" t="s">
        <v>551</v>
      </c>
      <c r="D603" t="s">
        <v>86</v>
      </c>
      <c r="E603" t="s">
        <v>46</v>
      </c>
      <c r="F603">
        <v>3</v>
      </c>
      <c r="G603" t="s">
        <v>43</v>
      </c>
      <c r="H603" t="s">
        <v>92</v>
      </c>
      <c r="I603" t="str">
        <f t="shared" si="187"/>
        <v>K5PfuC6</v>
      </c>
      <c r="J603" t="s">
        <v>408</v>
      </c>
      <c r="K603" t="s">
        <v>150</v>
      </c>
      <c r="L603" s="1">
        <v>1.0820000000000001</v>
      </c>
      <c r="M603">
        <v>5.12</v>
      </c>
      <c r="N603" s="1">
        <f t="shared" si="195"/>
        <v>-0.51200000000000001</v>
      </c>
      <c r="O603" s="6" t="s">
        <v>211</v>
      </c>
      <c r="P603">
        <v>0.98299999999999998</v>
      </c>
      <c r="Q603" s="1">
        <f t="shared" si="196"/>
        <v>9.9000000000000088E-2</v>
      </c>
      <c r="R603">
        <v>10.73</v>
      </c>
      <c r="S603" s="42">
        <f t="shared" si="197"/>
        <v>-1.073</v>
      </c>
      <c r="T603" s="1">
        <f t="shared" si="198"/>
        <v>-0.56099999999999994</v>
      </c>
      <c r="U603">
        <v>137.75</v>
      </c>
      <c r="V603" s="21">
        <f t="shared" si="188"/>
        <v>14895.4240625</v>
      </c>
      <c r="W603">
        <f t="shared" ref="W603:W609" si="200">(L603-P603)/P603</f>
        <v>0.10071210579857588</v>
      </c>
      <c r="X603">
        <f t="shared" si="189"/>
        <v>7.0524579519357701E-6</v>
      </c>
      <c r="Y603">
        <f t="shared" si="190"/>
        <v>1.0504935187703354E-5</v>
      </c>
      <c r="Z603" s="22">
        <f t="shared" si="194"/>
        <v>10.504935187703355</v>
      </c>
      <c r="AA603" s="22">
        <f t="shared" si="185"/>
        <v>18.725374666137888</v>
      </c>
      <c r="AB603" s="22">
        <f t="shared" si="199"/>
        <v>0.12131236993525571</v>
      </c>
      <c r="AC603">
        <v>31.516500000000001</v>
      </c>
      <c r="AD603" s="37">
        <v>125.1</v>
      </c>
      <c r="AE603" s="35">
        <v>751</v>
      </c>
      <c r="AF603">
        <f t="shared" si="191"/>
        <v>7.0524579519357697</v>
      </c>
      <c r="AG603">
        <v>11.879363694819542</v>
      </c>
      <c r="AH603" t="s">
        <v>559</v>
      </c>
      <c r="AI603" t="s">
        <v>558</v>
      </c>
      <c r="AJ603" t="s">
        <v>560</v>
      </c>
    </row>
    <row r="604" spans="1:36" hidden="1" x14ac:dyDescent="0.35">
      <c r="A604" s="2">
        <v>44798</v>
      </c>
      <c r="B604" s="6" t="s">
        <v>56</v>
      </c>
      <c r="C604" s="6" t="s">
        <v>552</v>
      </c>
      <c r="D604" t="s">
        <v>67</v>
      </c>
      <c r="E604" t="s">
        <v>46</v>
      </c>
      <c r="F604">
        <v>5</v>
      </c>
      <c r="G604" t="s">
        <v>43</v>
      </c>
      <c r="H604" t="s">
        <v>72</v>
      </c>
      <c r="I604" t="str">
        <f t="shared" si="187"/>
        <v>L6PfuC4</v>
      </c>
      <c r="J604" t="s">
        <v>510</v>
      </c>
      <c r="K604" t="s">
        <v>186</v>
      </c>
      <c r="L604" s="1">
        <v>0.80700000000000005</v>
      </c>
      <c r="M604">
        <v>9.4499999999999993</v>
      </c>
      <c r="N604" s="1">
        <f t="shared" si="195"/>
        <v>-0.94499999999999995</v>
      </c>
      <c r="O604" t="s">
        <v>147</v>
      </c>
      <c r="P604">
        <v>0.58499999999999996</v>
      </c>
      <c r="Q604" s="1">
        <f t="shared" si="196"/>
        <v>0.22200000000000009</v>
      </c>
      <c r="R604">
        <v>10.11</v>
      </c>
      <c r="S604" s="42">
        <f t="shared" si="197"/>
        <v>-1.0109999999999999</v>
      </c>
      <c r="T604" s="1">
        <f t="shared" si="198"/>
        <v>-6.5999999999999948E-2</v>
      </c>
      <c r="U604">
        <v>116.83499999999999</v>
      </c>
      <c r="V604" s="21">
        <f t="shared" si="188"/>
        <v>10715.577521625</v>
      </c>
      <c r="W604">
        <f t="shared" si="200"/>
        <v>0.37948717948717964</v>
      </c>
      <c r="X604">
        <f t="shared" si="189"/>
        <v>3.6102610157390739E-5</v>
      </c>
      <c r="Y604">
        <f t="shared" si="190"/>
        <v>3.8686031787452657E-5</v>
      </c>
      <c r="Z604" s="22">
        <f t="shared" si="194"/>
        <v>38.686031787452656</v>
      </c>
      <c r="AA604" s="22" t="s">
        <v>103</v>
      </c>
      <c r="AC604">
        <v>29.246200000000002</v>
      </c>
      <c r="AD604" s="31">
        <v>94.2</v>
      </c>
      <c r="AE604" s="32">
        <v>590</v>
      </c>
      <c r="AF604">
        <f t="shared" si="191"/>
        <v>36.102610157390735</v>
      </c>
      <c r="AH604" t="s">
        <v>559</v>
      </c>
      <c r="AI604" t="s">
        <v>558</v>
      </c>
      <c r="AJ604" t="s">
        <v>560</v>
      </c>
    </row>
    <row r="605" spans="1:36" hidden="1" x14ac:dyDescent="0.35">
      <c r="A605" s="2">
        <v>44798</v>
      </c>
      <c r="B605" s="6" t="s">
        <v>56</v>
      </c>
      <c r="C605" s="6" t="s">
        <v>552</v>
      </c>
      <c r="D605" t="s">
        <v>67</v>
      </c>
      <c r="E605" t="s">
        <v>46</v>
      </c>
      <c r="F605">
        <v>5</v>
      </c>
      <c r="G605" t="s">
        <v>43</v>
      </c>
      <c r="H605" t="s">
        <v>72</v>
      </c>
      <c r="I605" t="str">
        <f t="shared" si="187"/>
        <v>L6PfuC4</v>
      </c>
      <c r="J605" t="s">
        <v>510</v>
      </c>
      <c r="K605" t="s">
        <v>186</v>
      </c>
      <c r="L605" s="1">
        <v>0.80700000000000005</v>
      </c>
      <c r="M605">
        <v>9.4499999999999993</v>
      </c>
      <c r="N605" s="1">
        <f t="shared" si="195"/>
        <v>-0.94499999999999995</v>
      </c>
      <c r="O605" t="s">
        <v>147</v>
      </c>
      <c r="P605">
        <v>0.58499999999999996</v>
      </c>
      <c r="Q605" s="1">
        <f t="shared" si="196"/>
        <v>0.22200000000000009</v>
      </c>
      <c r="R605">
        <v>10.11</v>
      </c>
      <c r="S605" s="42">
        <f t="shared" si="197"/>
        <v>-1.0109999999999999</v>
      </c>
      <c r="T605" s="1">
        <f t="shared" si="198"/>
        <v>-6.5999999999999948E-2</v>
      </c>
      <c r="U605">
        <v>116.83499999999999</v>
      </c>
      <c r="V605" s="44">
        <f t="shared" si="188"/>
        <v>10715.577521625</v>
      </c>
      <c r="W605" s="45">
        <f t="shared" si="200"/>
        <v>0.37948717948717964</v>
      </c>
      <c r="X605">
        <f t="shared" si="189"/>
        <v>3.6102610157390739E-5</v>
      </c>
      <c r="Y605">
        <f t="shared" si="190"/>
        <v>3.8686031787452657E-5</v>
      </c>
      <c r="Z605" s="22">
        <f t="shared" si="194"/>
        <v>38.686031787452656</v>
      </c>
      <c r="AA605" s="22" t="s">
        <v>103</v>
      </c>
      <c r="AC605">
        <v>29.246200000000002</v>
      </c>
      <c r="AD605" s="31">
        <v>94.2</v>
      </c>
      <c r="AE605" s="32">
        <v>590</v>
      </c>
      <c r="AF605">
        <f t="shared" si="191"/>
        <v>36.102610157390735</v>
      </c>
      <c r="AH605" t="s">
        <v>559</v>
      </c>
      <c r="AI605" t="s">
        <v>558</v>
      </c>
      <c r="AJ605" t="s">
        <v>560</v>
      </c>
    </row>
    <row r="606" spans="1:36" hidden="1" x14ac:dyDescent="0.35">
      <c r="A606" s="2">
        <v>44798</v>
      </c>
      <c r="B606" s="6" t="s">
        <v>56</v>
      </c>
      <c r="C606" s="6" t="s">
        <v>552</v>
      </c>
      <c r="D606" t="s">
        <v>57</v>
      </c>
      <c r="E606" t="s">
        <v>46</v>
      </c>
      <c r="F606">
        <v>2</v>
      </c>
      <c r="G606" t="s">
        <v>43</v>
      </c>
      <c r="H606" t="s">
        <v>58</v>
      </c>
      <c r="I606" t="str">
        <f t="shared" si="187"/>
        <v>L1PfuD3</v>
      </c>
      <c r="J606" t="s">
        <v>503</v>
      </c>
      <c r="K606" t="s">
        <v>230</v>
      </c>
      <c r="L606" s="1">
        <v>0.65400000000000003</v>
      </c>
      <c r="M606">
        <v>7.23</v>
      </c>
      <c r="N606" s="1">
        <f t="shared" si="195"/>
        <v>-0.72300000000000009</v>
      </c>
      <c r="O606" t="s">
        <v>231</v>
      </c>
      <c r="P606">
        <v>0.51400000000000001</v>
      </c>
      <c r="Q606" s="1">
        <f t="shared" si="196"/>
        <v>0.14000000000000001</v>
      </c>
      <c r="R606">
        <v>11.78</v>
      </c>
      <c r="S606" s="42">
        <f t="shared" si="197"/>
        <v>-1.1779999999999999</v>
      </c>
      <c r="T606" s="1">
        <f t="shared" si="198"/>
        <v>-0.45499999999999985</v>
      </c>
      <c r="U606">
        <v>130.74</v>
      </c>
      <c r="V606" s="21">
        <f t="shared" si="188"/>
        <v>13417.963866000004</v>
      </c>
      <c r="W606">
        <f t="shared" si="200"/>
        <v>0.27237354085603116</v>
      </c>
      <c r="X606">
        <f t="shared" si="189"/>
        <v>2.4001311521121751E-5</v>
      </c>
      <c r="Y606">
        <f t="shared" si="190"/>
        <v>3.2204873072702125E-5</v>
      </c>
      <c r="Z606" s="22">
        <f t="shared" si="194"/>
        <v>32.204873072702128</v>
      </c>
      <c r="AA606" s="22">
        <f t="shared" ref="AA606:AA637" si="201">Z606/ABS(T606)</f>
        <v>70.779940819125585</v>
      </c>
      <c r="AC606">
        <v>29.246200000000002</v>
      </c>
      <c r="AD606" s="31">
        <v>115.1</v>
      </c>
      <c r="AE606" s="32">
        <v>810</v>
      </c>
      <c r="AF606">
        <f t="shared" si="191"/>
        <v>24.00131152112175</v>
      </c>
      <c r="AH606" t="s">
        <v>559</v>
      </c>
      <c r="AI606" t="s">
        <v>558</v>
      </c>
      <c r="AJ606" t="s">
        <v>560</v>
      </c>
    </row>
    <row r="607" spans="1:36" hidden="1" x14ac:dyDescent="0.35">
      <c r="A607" s="2">
        <v>44798</v>
      </c>
      <c r="B607" s="6" t="s">
        <v>56</v>
      </c>
      <c r="C607" s="6" t="s">
        <v>552</v>
      </c>
      <c r="D607" t="s">
        <v>77</v>
      </c>
      <c r="E607" t="s">
        <v>46</v>
      </c>
      <c r="F607">
        <v>12</v>
      </c>
      <c r="G607" t="s">
        <v>43</v>
      </c>
      <c r="H607" t="s">
        <v>81</v>
      </c>
      <c r="I607" t="str">
        <f t="shared" si="187"/>
        <v>M3PfuB4</v>
      </c>
      <c r="J607" t="s">
        <v>518</v>
      </c>
      <c r="K607" t="s">
        <v>229</v>
      </c>
      <c r="L607" s="1">
        <v>0.67800000000000005</v>
      </c>
      <c r="M607">
        <v>7.42</v>
      </c>
      <c r="N607" s="1">
        <f t="shared" si="195"/>
        <v>-0.74199999999999999</v>
      </c>
      <c r="O607" t="s">
        <v>112</v>
      </c>
      <c r="P607">
        <v>0.53100000000000003</v>
      </c>
      <c r="Q607" s="1">
        <f t="shared" si="196"/>
        <v>0.14700000000000002</v>
      </c>
      <c r="R607">
        <v>9.23</v>
      </c>
      <c r="S607" s="42">
        <f t="shared" si="197"/>
        <v>-0.92300000000000004</v>
      </c>
      <c r="T607" s="1">
        <f t="shared" si="198"/>
        <v>-0.18100000000000005</v>
      </c>
      <c r="U607">
        <v>71.13</v>
      </c>
      <c r="V607" s="21">
        <f t="shared" si="188"/>
        <v>3971.6893664999998</v>
      </c>
      <c r="W607">
        <f t="shared" si="200"/>
        <v>0.2768361581920904</v>
      </c>
      <c r="X607">
        <f t="shared" si="189"/>
        <v>2.4486304451894097E-5</v>
      </c>
      <c r="Y607">
        <f t="shared" si="190"/>
        <v>9.7251995016469386E-6</v>
      </c>
      <c r="Z607" s="22">
        <f t="shared" si="194"/>
        <v>9.725199501646939</v>
      </c>
      <c r="AA607" s="22">
        <f t="shared" si="201"/>
        <v>53.730383986999648</v>
      </c>
      <c r="AC607">
        <v>29.246200000000002</v>
      </c>
      <c r="AD607" s="31">
        <v>57.7</v>
      </c>
      <c r="AE607" s="32">
        <v>360</v>
      </c>
      <c r="AF607">
        <f t="shared" si="191"/>
        <v>24.486304451894096</v>
      </c>
      <c r="AH607" t="s">
        <v>559</v>
      </c>
      <c r="AI607" t="s">
        <v>558</v>
      </c>
      <c r="AJ607" t="s">
        <v>560</v>
      </c>
    </row>
    <row r="608" spans="1:36" hidden="1" x14ac:dyDescent="0.35">
      <c r="A608" s="2">
        <v>44798</v>
      </c>
      <c r="B608" s="6" t="s">
        <v>56</v>
      </c>
      <c r="C608" s="6" t="s">
        <v>552</v>
      </c>
      <c r="D608" t="s">
        <v>67</v>
      </c>
      <c r="E608" t="s">
        <v>46</v>
      </c>
      <c r="F608">
        <v>4</v>
      </c>
      <c r="G608" t="s">
        <v>43</v>
      </c>
      <c r="H608" t="s">
        <v>74</v>
      </c>
      <c r="I608" t="str">
        <f t="shared" si="187"/>
        <v>L6PfuC9</v>
      </c>
      <c r="J608" t="s">
        <v>511</v>
      </c>
      <c r="K608" t="s">
        <v>186</v>
      </c>
      <c r="L608" s="1">
        <v>0.82299999999999995</v>
      </c>
      <c r="M608">
        <v>8.56</v>
      </c>
      <c r="N608" s="1">
        <f t="shared" si="195"/>
        <v>-0.85600000000000009</v>
      </c>
      <c r="O608" t="s">
        <v>147</v>
      </c>
      <c r="P608">
        <v>0.627</v>
      </c>
      <c r="Q608" s="1">
        <f t="shared" si="196"/>
        <v>0.19599999999999995</v>
      </c>
      <c r="R608">
        <v>11.65</v>
      </c>
      <c r="S608" s="42">
        <f t="shared" si="197"/>
        <v>-1.165</v>
      </c>
      <c r="T608" s="1">
        <f t="shared" si="198"/>
        <v>-0.30899999999999994</v>
      </c>
      <c r="U608">
        <v>82.38</v>
      </c>
      <c r="V608" s="21">
        <f t="shared" si="188"/>
        <v>5327.3745539999991</v>
      </c>
      <c r="W608">
        <f t="shared" si="200"/>
        <v>0.3125996810207336</v>
      </c>
      <c r="X608">
        <f t="shared" si="189"/>
        <v>2.8436611353214414E-5</v>
      </c>
      <c r="Y608">
        <f t="shared" si="190"/>
        <v>1.5149247972510196E-5</v>
      </c>
      <c r="Z608" s="22">
        <f t="shared" si="194"/>
        <v>15.149247972510196</v>
      </c>
      <c r="AA608" s="22">
        <f t="shared" si="201"/>
        <v>49.026692467670543</v>
      </c>
      <c r="AC608">
        <v>29.246200000000002</v>
      </c>
      <c r="AD608" s="31">
        <v>72</v>
      </c>
      <c r="AE608" s="32">
        <v>355</v>
      </c>
      <c r="AF608">
        <f t="shared" si="191"/>
        <v>28.436611353214413</v>
      </c>
      <c r="AH608" t="s">
        <v>559</v>
      </c>
      <c r="AI608" t="s">
        <v>558</v>
      </c>
      <c r="AJ608" t="s">
        <v>560</v>
      </c>
    </row>
    <row r="609" spans="1:36" hidden="1" x14ac:dyDescent="0.35">
      <c r="A609" s="2">
        <v>44733</v>
      </c>
      <c r="B609" t="s">
        <v>18</v>
      </c>
      <c r="C609" t="s">
        <v>548</v>
      </c>
      <c r="D609" t="s">
        <v>133</v>
      </c>
      <c r="E609" t="s">
        <v>46</v>
      </c>
      <c r="F609">
        <v>4</v>
      </c>
      <c r="G609" t="s">
        <v>43</v>
      </c>
      <c r="H609" t="s">
        <v>121</v>
      </c>
      <c r="I609" t="str">
        <f t="shared" si="187"/>
        <v>K1PfuG7</v>
      </c>
      <c r="J609" t="s">
        <v>483</v>
      </c>
      <c r="K609" t="s">
        <v>142</v>
      </c>
      <c r="L609" s="1">
        <v>0.90700000000000003</v>
      </c>
      <c r="M609">
        <v>4.22</v>
      </c>
      <c r="N609" s="1">
        <f t="shared" si="195"/>
        <v>-0.42199999999999999</v>
      </c>
      <c r="O609" t="s">
        <v>100</v>
      </c>
      <c r="P609">
        <v>0.78400000000000003</v>
      </c>
      <c r="Q609" s="1">
        <f t="shared" si="196"/>
        <v>0.123</v>
      </c>
      <c r="R609">
        <v>8.4600000000000009</v>
      </c>
      <c r="S609" s="42">
        <f t="shared" si="197"/>
        <v>-0.84600000000000009</v>
      </c>
      <c r="T609" s="1">
        <f t="shared" si="198"/>
        <v>-0.4240000000000001</v>
      </c>
      <c r="U609">
        <v>89.35</v>
      </c>
      <c r="V609" s="21">
        <f t="shared" si="188"/>
        <v>6266.9866624999995</v>
      </c>
      <c r="W609">
        <f t="shared" si="200"/>
        <v>0.15688775510204081</v>
      </c>
      <c r="X609">
        <f t="shared" si="189"/>
        <v>1.2170742678949572E-5</v>
      </c>
      <c r="Y609">
        <f t="shared" si="190"/>
        <v>7.627388204169648E-6</v>
      </c>
      <c r="Z609" s="22">
        <f t="shared" si="194"/>
        <v>7.6273882041696481</v>
      </c>
      <c r="AA609" s="22">
        <f t="shared" si="201"/>
        <v>17.989123123041619</v>
      </c>
      <c r="AB609" s="22">
        <f t="shared" ref="AB609:AB621" si="202">AA609/154.35668</f>
        <v>0.11654256312743716</v>
      </c>
      <c r="AC609">
        <v>30.972899999999999</v>
      </c>
      <c r="AD609" s="34">
        <v>90</v>
      </c>
      <c r="AE609" s="35">
        <v>735</v>
      </c>
      <c r="AF609">
        <f t="shared" si="191"/>
        <v>12.170742678949573</v>
      </c>
      <c r="AG609">
        <v>8.9642857142857135</v>
      </c>
      <c r="AH609" t="s">
        <v>559</v>
      </c>
      <c r="AI609" t="s">
        <v>558</v>
      </c>
      <c r="AJ609" t="s">
        <v>560</v>
      </c>
    </row>
    <row r="610" spans="1:36" hidden="1" x14ac:dyDescent="0.35">
      <c r="A610" s="2">
        <v>44764</v>
      </c>
      <c r="B610" t="s">
        <v>18</v>
      </c>
      <c r="C610" t="s">
        <v>549</v>
      </c>
      <c r="D610" t="s">
        <v>45</v>
      </c>
      <c r="E610" t="s">
        <v>46</v>
      </c>
      <c r="F610">
        <v>5</v>
      </c>
      <c r="G610" t="s">
        <v>43</v>
      </c>
      <c r="H610" t="s">
        <v>52</v>
      </c>
      <c r="I610" t="str">
        <f t="shared" si="187"/>
        <v>L4PfuF9</v>
      </c>
      <c r="J610" t="s">
        <v>438</v>
      </c>
      <c r="K610" t="s">
        <v>194</v>
      </c>
      <c r="L610" s="1">
        <v>0.80300000000000005</v>
      </c>
      <c r="M610">
        <v>9.7799999999999994</v>
      </c>
      <c r="N610" s="1">
        <f t="shared" si="195"/>
        <v>-0.97799999999999998</v>
      </c>
      <c r="O610" t="s">
        <v>187</v>
      </c>
      <c r="P610">
        <v>0.83699999999999997</v>
      </c>
      <c r="Q610" s="1">
        <f t="shared" si="196"/>
        <v>-3.3999999999999919E-2</v>
      </c>
      <c r="R610">
        <v>11.53</v>
      </c>
      <c r="S610" s="42">
        <f t="shared" si="197"/>
        <v>-1.153</v>
      </c>
      <c r="T610" s="1">
        <f t="shared" si="198"/>
        <v>-0.17500000000000004</v>
      </c>
      <c r="U610">
        <v>96.75</v>
      </c>
      <c r="V610" s="21">
        <f t="shared" si="188"/>
        <v>7348.0415625000005</v>
      </c>
      <c r="W610">
        <f>(P610-L610)/L610</f>
        <v>4.2341220423412103E-2</v>
      </c>
      <c r="X610">
        <f t="shared" si="189"/>
        <v>2.4271279531165222E-6</v>
      </c>
      <c r="Y610">
        <f t="shared" si="190"/>
        <v>1.7834637077005758E-6</v>
      </c>
      <c r="Z610" s="22">
        <f t="shared" si="194"/>
        <v>1.7834637077005757</v>
      </c>
      <c r="AA610" s="22">
        <f t="shared" si="201"/>
        <v>10.19122118686043</v>
      </c>
      <c r="AB610" s="22">
        <f t="shared" si="202"/>
        <v>6.60238428739231E-2</v>
      </c>
      <c r="AC610">
        <v>34.764699999999998</v>
      </c>
      <c r="AD610" s="31">
        <v>83</v>
      </c>
      <c r="AE610" s="32">
        <v>620</v>
      </c>
      <c r="AF610">
        <f t="shared" si="191"/>
        <v>2.4271279531165222</v>
      </c>
      <c r="AG610">
        <v>7.1421578461796527</v>
      </c>
      <c r="AH610" t="s">
        <v>559</v>
      </c>
      <c r="AI610" t="s">
        <v>558</v>
      </c>
      <c r="AJ610" t="s">
        <v>560</v>
      </c>
    </row>
    <row r="611" spans="1:36" hidden="1" x14ac:dyDescent="0.35">
      <c r="A611" s="10">
        <v>44777</v>
      </c>
      <c r="B611" s="6" t="s">
        <v>18</v>
      </c>
      <c r="C611" s="6" t="s">
        <v>551</v>
      </c>
      <c r="D611" t="s">
        <v>133</v>
      </c>
      <c r="E611" t="s">
        <v>46</v>
      </c>
      <c r="F611">
        <v>6</v>
      </c>
      <c r="G611" t="s">
        <v>43</v>
      </c>
      <c r="H611" t="s">
        <v>121</v>
      </c>
      <c r="I611" t="str">
        <f t="shared" si="187"/>
        <v>K1PfuG7</v>
      </c>
      <c r="J611" t="s">
        <v>483</v>
      </c>
      <c r="K611" t="s">
        <v>204</v>
      </c>
      <c r="L611" s="1">
        <v>0.88400000000000001</v>
      </c>
      <c r="M611">
        <v>11.87</v>
      </c>
      <c r="N611" s="1">
        <f t="shared" si="195"/>
        <v>-1.1869999999999998</v>
      </c>
      <c r="O611" s="6" t="s">
        <v>205</v>
      </c>
      <c r="P611">
        <v>0.92900000000000005</v>
      </c>
      <c r="Q611" s="1">
        <f t="shared" si="196"/>
        <v>-4.500000000000004E-2</v>
      </c>
      <c r="R611">
        <v>9.4499999999999993</v>
      </c>
      <c r="S611" s="42">
        <f t="shared" si="197"/>
        <v>-0.94499999999999995</v>
      </c>
      <c r="T611" s="1">
        <f t="shared" si="198"/>
        <v>0.24199999999999988</v>
      </c>
      <c r="U611">
        <v>89.35</v>
      </c>
      <c r="V611" s="21">
        <f t="shared" si="188"/>
        <v>6266.9866624999995</v>
      </c>
      <c r="W611">
        <f>(P611-L611)/L611</f>
        <v>5.0904977375565659E-2</v>
      </c>
      <c r="X611">
        <f t="shared" si="189"/>
        <v>3.0448705072772365E-6</v>
      </c>
      <c r="Y611">
        <f t="shared" si="190"/>
        <v>1.908216285814605E-6</v>
      </c>
      <c r="Z611" s="22">
        <f t="shared" si="194"/>
        <v>1.908216285814605</v>
      </c>
      <c r="AA611" s="22">
        <f t="shared" si="201"/>
        <v>7.8851912636967185</v>
      </c>
      <c r="AB611" s="22">
        <f t="shared" si="202"/>
        <v>5.1084224302419032E-2</v>
      </c>
      <c r="AC611">
        <v>29.967099999999999</v>
      </c>
      <c r="AD611" s="34">
        <v>90</v>
      </c>
      <c r="AE611" s="35">
        <v>735</v>
      </c>
      <c r="AF611">
        <f t="shared" si="191"/>
        <v>3.0448705072772366</v>
      </c>
      <c r="AG611">
        <v>8.0560426564281311</v>
      </c>
      <c r="AH611" t="s">
        <v>559</v>
      </c>
      <c r="AI611" t="s">
        <v>558</v>
      </c>
      <c r="AJ611" t="s">
        <v>560</v>
      </c>
    </row>
    <row r="612" spans="1:36" hidden="1" x14ac:dyDescent="0.35">
      <c r="A612" s="2">
        <v>44721</v>
      </c>
      <c r="B612" t="s">
        <v>18</v>
      </c>
      <c r="C612" t="s">
        <v>547</v>
      </c>
      <c r="D612" t="s">
        <v>45</v>
      </c>
      <c r="E612" t="s">
        <v>46</v>
      </c>
      <c r="F612">
        <v>4</v>
      </c>
      <c r="G612" t="s">
        <v>43</v>
      </c>
      <c r="H612" t="s">
        <v>52</v>
      </c>
      <c r="I612" t="str">
        <f t="shared" si="187"/>
        <v>L4PfuF9</v>
      </c>
      <c r="J612" t="s">
        <v>438</v>
      </c>
      <c r="K612" t="s">
        <v>23</v>
      </c>
      <c r="L612" s="1">
        <v>0.752</v>
      </c>
      <c r="M612">
        <v>6.14</v>
      </c>
      <c r="N612" s="1">
        <f t="shared" si="195"/>
        <v>-0.61399999999999999</v>
      </c>
      <c r="O612" t="s">
        <v>48</v>
      </c>
      <c r="P612">
        <v>0.67900000000000005</v>
      </c>
      <c r="Q612" s="1">
        <f t="shared" si="196"/>
        <v>7.2999999999999954E-2</v>
      </c>
      <c r="R612">
        <v>13.27</v>
      </c>
      <c r="S612" s="42">
        <f t="shared" si="197"/>
        <v>-1.327</v>
      </c>
      <c r="T612" s="1">
        <f t="shared" si="198"/>
        <v>-0.71299999999999997</v>
      </c>
      <c r="U612">
        <v>96.75</v>
      </c>
      <c r="V612" s="21">
        <f t="shared" si="188"/>
        <v>7348.0415625000005</v>
      </c>
      <c r="W612">
        <f>(L612-P612)/P612</f>
        <v>0.10751104565537548</v>
      </c>
      <c r="X612">
        <f t="shared" si="189"/>
        <v>7.6430325659728942E-6</v>
      </c>
      <c r="Y612">
        <f t="shared" si="190"/>
        <v>5.6161320958309854E-6</v>
      </c>
      <c r="Z612" s="22">
        <f t="shared" si="194"/>
        <v>5.6161320958309853</v>
      </c>
      <c r="AA612" s="22">
        <f t="shared" si="201"/>
        <v>7.876763107757343</v>
      </c>
      <c r="AB612" s="22">
        <f t="shared" si="202"/>
        <v>5.1029622480590682E-2</v>
      </c>
      <c r="AC612">
        <v>24.548100000000002</v>
      </c>
      <c r="AD612" s="31">
        <v>83</v>
      </c>
      <c r="AE612" s="32">
        <v>620</v>
      </c>
      <c r="AF612">
        <f t="shared" si="191"/>
        <v>7.6430325659728942</v>
      </c>
      <c r="AG612">
        <v>10.346666666666668</v>
      </c>
      <c r="AH612" t="s">
        <v>559</v>
      </c>
      <c r="AI612" t="s">
        <v>558</v>
      </c>
      <c r="AJ612" t="s">
        <v>560</v>
      </c>
    </row>
    <row r="613" spans="1:36" hidden="1" x14ac:dyDescent="0.35">
      <c r="A613" s="2">
        <v>44791</v>
      </c>
      <c r="B613" s="6" t="s">
        <v>18</v>
      </c>
      <c r="C613" s="6" t="s">
        <v>552</v>
      </c>
      <c r="D613" t="s">
        <v>86</v>
      </c>
      <c r="E613" t="s">
        <v>46</v>
      </c>
      <c r="F613">
        <v>9</v>
      </c>
      <c r="G613" t="s">
        <v>43</v>
      </c>
      <c r="H613" t="s">
        <v>92</v>
      </c>
      <c r="I613" t="str">
        <f t="shared" si="187"/>
        <v>K5PfuC6</v>
      </c>
      <c r="J613" t="s">
        <v>408</v>
      </c>
      <c r="K613" t="s">
        <v>23</v>
      </c>
      <c r="L613" s="1">
        <v>0.98399999999999999</v>
      </c>
      <c r="M613">
        <v>5.56</v>
      </c>
      <c r="N613" s="1">
        <f t="shared" si="195"/>
        <v>-0.55599999999999994</v>
      </c>
      <c r="O613" t="s">
        <v>224</v>
      </c>
      <c r="P613">
        <v>0.93200000000000005</v>
      </c>
      <c r="Q613" s="1">
        <f t="shared" si="196"/>
        <v>5.1999999999999935E-2</v>
      </c>
      <c r="R613">
        <v>12.01</v>
      </c>
      <c r="S613" s="42">
        <f t="shared" si="197"/>
        <v>-1.2010000000000001</v>
      </c>
      <c r="T613" s="1">
        <f t="shared" si="198"/>
        <v>-0.64500000000000013</v>
      </c>
      <c r="U613">
        <v>137.75</v>
      </c>
      <c r="V613" s="21">
        <f t="shared" si="188"/>
        <v>14895.4240625</v>
      </c>
      <c r="W613">
        <f>(L613-P613)/P613</f>
        <v>5.579399141630894E-2</v>
      </c>
      <c r="X613">
        <f t="shared" si="189"/>
        <v>3.4087573650542428E-6</v>
      </c>
      <c r="Y613">
        <f t="shared" si="190"/>
        <v>5.0774886478653069E-6</v>
      </c>
      <c r="Z613" s="22">
        <f t="shared" si="194"/>
        <v>5.077488647865307</v>
      </c>
      <c r="AA613" s="22">
        <f t="shared" si="201"/>
        <v>7.8720754230469856</v>
      </c>
      <c r="AB613" s="22">
        <f t="shared" si="202"/>
        <v>5.0999253307644252E-2</v>
      </c>
      <c r="AC613">
        <v>28.894600000000001</v>
      </c>
      <c r="AD613" s="37">
        <v>125.1</v>
      </c>
      <c r="AE613" s="35">
        <v>751</v>
      </c>
      <c r="AF613">
        <f t="shared" si="191"/>
        <v>3.4087573650542429</v>
      </c>
      <c r="AG613">
        <v>11.459908061879579</v>
      </c>
      <c r="AH613" t="s">
        <v>559</v>
      </c>
      <c r="AI613" t="s">
        <v>558</v>
      </c>
      <c r="AJ613" t="s">
        <v>560</v>
      </c>
    </row>
    <row r="614" spans="1:36" hidden="1" x14ac:dyDescent="0.35">
      <c r="A614" s="2">
        <v>44723</v>
      </c>
      <c r="B614" t="s">
        <v>18</v>
      </c>
      <c r="C614" t="s">
        <v>547</v>
      </c>
      <c r="D614" t="s">
        <v>133</v>
      </c>
      <c r="E614" t="s">
        <v>46</v>
      </c>
      <c r="F614">
        <v>13</v>
      </c>
      <c r="G614" t="s">
        <v>43</v>
      </c>
      <c r="H614" t="s">
        <v>121</v>
      </c>
      <c r="I614" t="str">
        <f t="shared" si="187"/>
        <v>K1PfuG7</v>
      </c>
      <c r="J614" t="s">
        <v>483</v>
      </c>
      <c r="K614" t="s">
        <v>138</v>
      </c>
      <c r="L614" s="1">
        <v>0.85399999999999998</v>
      </c>
      <c r="M614">
        <v>5.58</v>
      </c>
      <c r="N614" s="1">
        <f t="shared" si="195"/>
        <v>-0.55800000000000005</v>
      </c>
      <c r="O614" t="s">
        <v>139</v>
      </c>
      <c r="P614">
        <v>0.91500000000000004</v>
      </c>
      <c r="Q614" s="1">
        <f t="shared" si="196"/>
        <v>-6.1000000000000054E-2</v>
      </c>
      <c r="R614">
        <v>9.51</v>
      </c>
      <c r="S614" s="42">
        <f t="shared" si="197"/>
        <v>-0.95099999999999996</v>
      </c>
      <c r="T614" s="1">
        <f t="shared" si="198"/>
        <v>-0.3929999999999999</v>
      </c>
      <c r="U614">
        <v>89.35</v>
      </c>
      <c r="V614" s="21">
        <f t="shared" si="188"/>
        <v>6266.9866624999995</v>
      </c>
      <c r="W614">
        <f>(P614-L614)/L614</f>
        <v>7.1428571428571494E-2</v>
      </c>
      <c r="X614">
        <f t="shared" si="189"/>
        <v>4.6202273801033669E-6</v>
      </c>
      <c r="Y614">
        <f t="shared" si="190"/>
        <v>2.8954903368825115E-6</v>
      </c>
      <c r="Z614" s="22">
        <f t="shared" si="194"/>
        <v>2.8954903368825113</v>
      </c>
      <c r="AA614" s="22">
        <f t="shared" si="201"/>
        <v>7.3676598902862898</v>
      </c>
      <c r="AB614" s="22">
        <f t="shared" si="202"/>
        <v>4.7731396466199512E-2</v>
      </c>
      <c r="AC614">
        <v>31.959900000000001</v>
      </c>
      <c r="AD614" s="34">
        <v>90</v>
      </c>
      <c r="AE614" s="35">
        <v>735</v>
      </c>
      <c r="AF614">
        <f t="shared" si="191"/>
        <v>4.6202273801033664</v>
      </c>
      <c r="AG614">
        <v>10.416666666666666</v>
      </c>
      <c r="AH614" t="s">
        <v>559</v>
      </c>
      <c r="AI614" t="s">
        <v>558</v>
      </c>
      <c r="AJ614" t="s">
        <v>560</v>
      </c>
    </row>
    <row r="615" spans="1:36" hidden="1" x14ac:dyDescent="0.35">
      <c r="A615" s="2">
        <v>44791</v>
      </c>
      <c r="B615" s="6" t="s">
        <v>18</v>
      </c>
      <c r="C615" s="6" t="s">
        <v>552</v>
      </c>
      <c r="D615" t="s">
        <v>86</v>
      </c>
      <c r="E615" t="s">
        <v>46</v>
      </c>
      <c r="F615">
        <v>13</v>
      </c>
      <c r="G615" t="s">
        <v>43</v>
      </c>
      <c r="H615" t="s">
        <v>102</v>
      </c>
      <c r="I615" t="str">
        <f t="shared" si="187"/>
        <v>K5PfuB9</v>
      </c>
      <c r="J615" t="s">
        <v>407</v>
      </c>
      <c r="K615" t="s">
        <v>23</v>
      </c>
      <c r="L615" s="1">
        <v>0.71799999999999997</v>
      </c>
      <c r="M615">
        <v>4.75</v>
      </c>
      <c r="N615" s="1">
        <f t="shared" si="195"/>
        <v>-0.47499999999999998</v>
      </c>
      <c r="O615" t="s">
        <v>224</v>
      </c>
      <c r="P615">
        <v>0.73399999999999999</v>
      </c>
      <c r="Q615" s="1">
        <f t="shared" si="196"/>
        <v>-1.6000000000000014E-2</v>
      </c>
      <c r="R615">
        <v>12.54</v>
      </c>
      <c r="S615" s="42">
        <f t="shared" si="197"/>
        <v>-1.254</v>
      </c>
      <c r="T615" s="1">
        <f t="shared" si="198"/>
        <v>-0.77900000000000003</v>
      </c>
      <c r="U615">
        <v>153.6</v>
      </c>
      <c r="V615" s="21">
        <f t="shared" si="188"/>
        <v>18520.473600000001</v>
      </c>
      <c r="W615">
        <f>(P615-L615)/L615</f>
        <v>2.2284122562674116E-2</v>
      </c>
      <c r="X615">
        <f t="shared" si="189"/>
        <v>1.1013604305412974E-6</v>
      </c>
      <c r="Y615">
        <f t="shared" si="190"/>
        <v>2.0397716777924734E-6</v>
      </c>
      <c r="Z615" s="22">
        <f t="shared" si="194"/>
        <v>2.0397716777924733</v>
      </c>
      <c r="AA615" s="22">
        <f t="shared" si="201"/>
        <v>2.618448880349773</v>
      </c>
      <c r="AB615" s="22">
        <f t="shared" si="202"/>
        <v>1.6963625288842522E-2</v>
      </c>
      <c r="AC615">
        <v>28.894600000000001</v>
      </c>
      <c r="AD615" s="37">
        <v>135</v>
      </c>
      <c r="AE615" s="35">
        <v>770</v>
      </c>
      <c r="AF615">
        <f t="shared" si="191"/>
        <v>1.1013604305412974</v>
      </c>
      <c r="AG615">
        <v>11.459908061879579</v>
      </c>
      <c r="AH615" t="s">
        <v>559</v>
      </c>
      <c r="AI615" t="s">
        <v>558</v>
      </c>
      <c r="AJ615" t="s">
        <v>560</v>
      </c>
    </row>
    <row r="616" spans="1:36" x14ac:dyDescent="0.35">
      <c r="A616" s="2">
        <v>44805</v>
      </c>
      <c r="B616" s="6" t="s">
        <v>18</v>
      </c>
      <c r="C616" s="6" t="s">
        <v>553</v>
      </c>
      <c r="D616" t="s">
        <v>45</v>
      </c>
      <c r="E616" t="s">
        <v>46</v>
      </c>
      <c r="F616">
        <v>13</v>
      </c>
      <c r="G616" t="s">
        <v>43</v>
      </c>
      <c r="H616" t="s">
        <v>52</v>
      </c>
      <c r="I616" t="str">
        <f t="shared" si="187"/>
        <v>L4PfuF9</v>
      </c>
      <c r="J616" t="s">
        <v>438</v>
      </c>
      <c r="K616" t="s">
        <v>237</v>
      </c>
      <c r="L616">
        <v>0.86599999999999999</v>
      </c>
      <c r="M616">
        <v>8.8699999999999992</v>
      </c>
      <c r="N616" s="1">
        <f t="shared" si="195"/>
        <v>-0.8869999999999999</v>
      </c>
      <c r="O616" t="s">
        <v>163</v>
      </c>
      <c r="P616">
        <v>0.89100000000000001</v>
      </c>
      <c r="Q616" s="1">
        <f t="shared" si="196"/>
        <v>-2.5000000000000022E-2</v>
      </c>
      <c r="R616">
        <v>13.34</v>
      </c>
      <c r="S616" s="42">
        <f t="shared" si="197"/>
        <v>-1.3340000000000001</v>
      </c>
      <c r="T616" s="1">
        <f t="shared" si="198"/>
        <v>-0.44700000000000017</v>
      </c>
      <c r="U616">
        <v>96.75</v>
      </c>
      <c r="V616" s="21">
        <f t="shared" si="188"/>
        <v>7348.0415625000005</v>
      </c>
      <c r="W616">
        <f>(P616-L616)/L616</f>
        <v>2.8868360277136285E-2</v>
      </c>
      <c r="X616">
        <f t="shared" si="189"/>
        <v>1.5146998659991693E-6</v>
      </c>
      <c r="Y616">
        <f t="shared" si="190"/>
        <v>1.1130077570075077E-6</v>
      </c>
      <c r="Z616" s="22">
        <f t="shared" si="194"/>
        <v>1.1130077570075076</v>
      </c>
      <c r="AA616" s="22">
        <f t="shared" si="201"/>
        <v>2.4899502393903963</v>
      </c>
      <c r="AB616" s="22">
        <f t="shared" si="202"/>
        <v>1.613114663641636E-2</v>
      </c>
      <c r="AC616">
        <v>34.357199999999999</v>
      </c>
      <c r="AD616" s="31">
        <v>83</v>
      </c>
      <c r="AE616" s="32">
        <v>620</v>
      </c>
      <c r="AF616">
        <f t="shared" si="191"/>
        <v>1.5146998659991693</v>
      </c>
      <c r="AG616">
        <v>6.9857928042559951</v>
      </c>
      <c r="AH616" t="s">
        <v>559</v>
      </c>
      <c r="AI616" t="s">
        <v>558</v>
      </c>
      <c r="AJ616" t="s">
        <v>560</v>
      </c>
    </row>
    <row r="617" spans="1:36" hidden="1" x14ac:dyDescent="0.35">
      <c r="A617" s="2">
        <v>44792</v>
      </c>
      <c r="B617" s="6" t="s">
        <v>18</v>
      </c>
      <c r="C617" s="6" t="s">
        <v>552</v>
      </c>
      <c r="D617" t="s">
        <v>45</v>
      </c>
      <c r="E617" t="s">
        <v>46</v>
      </c>
      <c r="F617">
        <v>6</v>
      </c>
      <c r="G617" t="s">
        <v>43</v>
      </c>
      <c r="H617" t="s">
        <v>52</v>
      </c>
      <c r="I617" t="str">
        <f t="shared" si="187"/>
        <v>L4PfuF9</v>
      </c>
      <c r="J617" t="s">
        <v>438</v>
      </c>
      <c r="K617" t="s">
        <v>226</v>
      </c>
      <c r="L617" s="1">
        <v>0.86699999999999999</v>
      </c>
      <c r="M617">
        <v>7.25</v>
      </c>
      <c r="N617" s="1">
        <f t="shared" si="195"/>
        <v>-0.72499999999999998</v>
      </c>
      <c r="O617" t="s">
        <v>60</v>
      </c>
      <c r="P617">
        <v>0.89700000000000002</v>
      </c>
      <c r="Q617" s="1">
        <f t="shared" si="196"/>
        <v>-3.0000000000000027E-2</v>
      </c>
      <c r="R617">
        <v>13.87</v>
      </c>
      <c r="S617" s="42">
        <f t="shared" si="197"/>
        <v>-1.387</v>
      </c>
      <c r="T617" s="1">
        <f t="shared" si="198"/>
        <v>-0.66200000000000003</v>
      </c>
      <c r="U617">
        <v>96.75</v>
      </c>
      <c r="V617" s="21">
        <f t="shared" si="188"/>
        <v>7348.0415625000005</v>
      </c>
      <c r="W617">
        <f>(P617-L617)/L617</f>
        <v>3.4602076124567505E-2</v>
      </c>
      <c r="X617">
        <f t="shared" si="189"/>
        <v>1.8931355763915545E-6</v>
      </c>
      <c r="Y617">
        <f t="shared" si="190"/>
        <v>1.3910838898772538E-6</v>
      </c>
      <c r="Z617" s="22">
        <f t="shared" si="194"/>
        <v>1.3910838898772537</v>
      </c>
      <c r="AA617" s="22">
        <f t="shared" si="201"/>
        <v>2.1013351810834648</v>
      </c>
      <c r="AB617" s="22">
        <f t="shared" si="202"/>
        <v>1.361350335523843E-2</v>
      </c>
      <c r="AC617">
        <v>34.301699999999997</v>
      </c>
      <c r="AD617" s="31">
        <v>83</v>
      </c>
      <c r="AE617" s="32">
        <v>620</v>
      </c>
      <c r="AF617">
        <f t="shared" si="191"/>
        <v>1.8931355763915545</v>
      </c>
      <c r="AG617">
        <v>8.2594820334704142</v>
      </c>
      <c r="AH617" t="s">
        <v>559</v>
      </c>
      <c r="AI617" t="s">
        <v>558</v>
      </c>
      <c r="AJ617" t="s">
        <v>560</v>
      </c>
    </row>
    <row r="618" spans="1:36" hidden="1" x14ac:dyDescent="0.35">
      <c r="A618" s="2">
        <v>44763</v>
      </c>
      <c r="B618" t="s">
        <v>18</v>
      </c>
      <c r="C618" t="s">
        <v>549</v>
      </c>
      <c r="D618" t="s">
        <v>45</v>
      </c>
      <c r="E618" t="s">
        <v>46</v>
      </c>
      <c r="F618">
        <v>5</v>
      </c>
      <c r="G618" t="s">
        <v>43</v>
      </c>
      <c r="H618" t="s">
        <v>52</v>
      </c>
      <c r="I618" t="str">
        <f t="shared" si="187"/>
        <v>L4PfuF9</v>
      </c>
      <c r="J618" t="s">
        <v>438</v>
      </c>
      <c r="K618" t="s">
        <v>190</v>
      </c>
      <c r="L618" s="1">
        <v>0.81799999999999995</v>
      </c>
      <c r="M618">
        <v>7.86</v>
      </c>
      <c r="N618" s="1">
        <f t="shared" si="195"/>
        <v>-0.78600000000000003</v>
      </c>
      <c r="O618" t="s">
        <v>163</v>
      </c>
      <c r="P618">
        <v>0.82599999999999996</v>
      </c>
      <c r="Q618" s="1">
        <f t="shared" si="196"/>
        <v>-8.0000000000000071E-3</v>
      </c>
      <c r="R618">
        <v>12.18</v>
      </c>
      <c r="S618" s="42">
        <f t="shared" si="197"/>
        <v>-1.218</v>
      </c>
      <c r="T618" s="1">
        <f t="shared" si="198"/>
        <v>-0.43199999999999994</v>
      </c>
      <c r="U618">
        <v>96.75</v>
      </c>
      <c r="V618" s="21">
        <f t="shared" si="188"/>
        <v>7348.0415625000005</v>
      </c>
      <c r="W618">
        <f>(P618-L618)/L618</f>
        <v>9.7799511002445074E-3</v>
      </c>
      <c r="X618">
        <f t="shared" si="189"/>
        <v>3.9962386752971627E-7</v>
      </c>
      <c r="Y618">
        <f t="shared" si="190"/>
        <v>2.9364527879753495E-7</v>
      </c>
      <c r="Z618" s="22">
        <f t="shared" si="194"/>
        <v>0.29364527879753494</v>
      </c>
      <c r="AA618" s="22">
        <f t="shared" si="201"/>
        <v>0.67973444166096064</v>
      </c>
      <c r="AB618" s="22">
        <f t="shared" si="202"/>
        <v>4.4036606751386501E-3</v>
      </c>
      <c r="AC618">
        <v>31.981100000000001</v>
      </c>
      <c r="AD618" s="31">
        <v>83</v>
      </c>
      <c r="AE618" s="32">
        <v>620</v>
      </c>
      <c r="AF618">
        <f t="shared" si="191"/>
        <v>0.39962386752971629</v>
      </c>
      <c r="AG618">
        <v>7.12949535755667</v>
      </c>
      <c r="AH618" t="s">
        <v>559</v>
      </c>
      <c r="AI618" t="s">
        <v>558</v>
      </c>
      <c r="AJ618" t="s">
        <v>560</v>
      </c>
    </row>
    <row r="619" spans="1:36" hidden="1" x14ac:dyDescent="0.35">
      <c r="A619" s="2">
        <v>44778</v>
      </c>
      <c r="B619" s="6" t="s">
        <v>18</v>
      </c>
      <c r="C619" s="6" t="s">
        <v>551</v>
      </c>
      <c r="D619" t="s">
        <v>45</v>
      </c>
      <c r="E619" t="s">
        <v>46</v>
      </c>
      <c r="F619">
        <v>15</v>
      </c>
      <c r="G619" t="s">
        <v>43</v>
      </c>
      <c r="H619" t="s">
        <v>52</v>
      </c>
      <c r="I619" t="str">
        <f t="shared" si="187"/>
        <v>L4PfuF9</v>
      </c>
      <c r="J619" t="s">
        <v>438</v>
      </c>
      <c r="K619" t="s">
        <v>171</v>
      </c>
      <c r="L619" s="1">
        <v>0.82699999999999996</v>
      </c>
      <c r="M619">
        <v>4.67</v>
      </c>
      <c r="N619" s="1">
        <f t="shared" si="195"/>
        <v>-0.46699999999999997</v>
      </c>
      <c r="O619" s="6" t="s">
        <v>175</v>
      </c>
      <c r="P619">
        <v>0.81599999999999995</v>
      </c>
      <c r="Q619" s="1">
        <f t="shared" si="196"/>
        <v>1.100000000000001E-2</v>
      </c>
      <c r="R619">
        <v>11.54</v>
      </c>
      <c r="S619" s="42">
        <f t="shared" si="197"/>
        <v>-1.1539999999999999</v>
      </c>
      <c r="T619" s="1">
        <f t="shared" si="198"/>
        <v>-0.68699999999999994</v>
      </c>
      <c r="U619">
        <v>96.75</v>
      </c>
      <c r="V619" s="21">
        <f t="shared" si="188"/>
        <v>7348.0415625000005</v>
      </c>
      <c r="W619">
        <f>(L619-P619)/P619</f>
        <v>1.3480392156862758E-2</v>
      </c>
      <c r="X619">
        <f t="shared" si="189"/>
        <v>5.9321315238867584E-7</v>
      </c>
      <c r="Y619">
        <f t="shared" si="190"/>
        <v>4.3589548991736365E-7</v>
      </c>
      <c r="Z619" s="22">
        <f t="shared" si="194"/>
        <v>0.43589548991736365</v>
      </c>
      <c r="AA619" s="22">
        <f t="shared" si="201"/>
        <v>0.63449125169921938</v>
      </c>
      <c r="AB619" s="22">
        <f t="shared" si="202"/>
        <v>4.1105525960989792E-3</v>
      </c>
      <c r="AC619">
        <v>33.254899999999999</v>
      </c>
      <c r="AD619" s="31">
        <v>83</v>
      </c>
      <c r="AE619" s="32">
        <v>620</v>
      </c>
      <c r="AF619">
        <f t="shared" si="191"/>
        <v>0.59321315238867589</v>
      </c>
      <c r="AG619">
        <v>8.7075468826202727</v>
      </c>
      <c r="AH619" t="s">
        <v>559</v>
      </c>
      <c r="AI619" t="s">
        <v>558</v>
      </c>
      <c r="AJ619" t="s">
        <v>560</v>
      </c>
    </row>
    <row r="620" spans="1:36" hidden="1" x14ac:dyDescent="0.35">
      <c r="A620" s="2">
        <v>44790</v>
      </c>
      <c r="B620" s="6" t="s">
        <v>18</v>
      </c>
      <c r="C620" s="6" t="s">
        <v>552</v>
      </c>
      <c r="D620" t="s">
        <v>133</v>
      </c>
      <c r="E620" t="s">
        <v>46</v>
      </c>
      <c r="F620">
        <v>7</v>
      </c>
      <c r="G620" t="s">
        <v>43</v>
      </c>
      <c r="H620" t="s">
        <v>121</v>
      </c>
      <c r="I620" t="str">
        <f t="shared" si="187"/>
        <v>K1PfuG7</v>
      </c>
      <c r="J620" t="s">
        <v>483</v>
      </c>
      <c r="K620" t="s">
        <v>216</v>
      </c>
      <c r="L620" s="1">
        <v>0.876</v>
      </c>
      <c r="M620">
        <v>9.2100000000000009</v>
      </c>
      <c r="N620" s="1">
        <f t="shared" si="195"/>
        <v>-0.92100000000000004</v>
      </c>
      <c r="O620" s="6" t="s">
        <v>217</v>
      </c>
      <c r="P620">
        <v>0.88800000000000001</v>
      </c>
      <c r="Q620" s="1">
        <f t="shared" si="196"/>
        <v>-1.2000000000000011E-2</v>
      </c>
      <c r="R620">
        <v>15.67</v>
      </c>
      <c r="S620" s="42">
        <f t="shared" si="197"/>
        <v>-1.5669999999999999</v>
      </c>
      <c r="T620" s="1">
        <f t="shared" si="198"/>
        <v>-0.64599999999999991</v>
      </c>
      <c r="U620">
        <v>89.35</v>
      </c>
      <c r="V620" s="21">
        <f t="shared" si="188"/>
        <v>6266.9866624999995</v>
      </c>
      <c r="W620">
        <f>(P620-L620)/L620</f>
        <v>1.3698630136986313E-2</v>
      </c>
      <c r="X620">
        <f t="shared" si="189"/>
        <v>6.0505732163088E-7</v>
      </c>
      <c r="Y620">
        <f t="shared" si="190"/>
        <v>3.7918861647086975E-7</v>
      </c>
      <c r="Z620" s="22">
        <f t="shared" si="194"/>
        <v>0.37918861647086977</v>
      </c>
      <c r="AA620" s="22">
        <f t="shared" si="201"/>
        <v>0.58697928246264675</v>
      </c>
      <c r="AB620" s="22">
        <f t="shared" si="202"/>
        <v>3.8027462268730235E-3</v>
      </c>
      <c r="AC620">
        <v>32.178800000000003</v>
      </c>
      <c r="AD620" s="34">
        <v>90</v>
      </c>
      <c r="AE620" s="35">
        <v>735</v>
      </c>
      <c r="AF620">
        <f t="shared" si="191"/>
        <v>0.60505732163088</v>
      </c>
      <c r="AG620">
        <v>7.6209545755722603</v>
      </c>
      <c r="AH620" t="s">
        <v>559</v>
      </c>
      <c r="AI620" t="s">
        <v>558</v>
      </c>
      <c r="AJ620" t="s">
        <v>560</v>
      </c>
    </row>
    <row r="621" spans="1:36" hidden="1" x14ac:dyDescent="0.35">
      <c r="A621" s="2">
        <v>44750</v>
      </c>
      <c r="B621" t="s">
        <v>18</v>
      </c>
      <c r="C621" t="s">
        <v>550</v>
      </c>
      <c r="D621" t="s">
        <v>133</v>
      </c>
      <c r="E621" t="s">
        <v>46</v>
      </c>
      <c r="F621">
        <v>4</v>
      </c>
      <c r="G621" t="s">
        <v>43</v>
      </c>
      <c r="H621" t="s">
        <v>121</v>
      </c>
      <c r="I621" t="str">
        <f t="shared" si="187"/>
        <v>K1PfuG7</v>
      </c>
      <c r="J621" t="s">
        <v>483</v>
      </c>
      <c r="K621" t="s">
        <v>177</v>
      </c>
      <c r="L621" s="1">
        <v>0.97399999999999998</v>
      </c>
      <c r="M621">
        <v>6.98</v>
      </c>
      <c r="N621" s="1">
        <f t="shared" si="195"/>
        <v>-0.69800000000000006</v>
      </c>
      <c r="O621" t="s">
        <v>178</v>
      </c>
      <c r="P621">
        <v>0.96899999999999997</v>
      </c>
      <c r="Q621" s="1">
        <f t="shared" si="196"/>
        <v>5.0000000000000044E-3</v>
      </c>
      <c r="R621">
        <v>10.09</v>
      </c>
      <c r="S621" s="42">
        <f t="shared" si="197"/>
        <v>-1.0089999999999999</v>
      </c>
      <c r="T621" s="1">
        <f t="shared" si="198"/>
        <v>-0.31099999999999983</v>
      </c>
      <c r="U621">
        <v>89.35</v>
      </c>
      <c r="V621" s="21">
        <f t="shared" si="188"/>
        <v>6266.9866624999995</v>
      </c>
      <c r="W621">
        <f>(L621-P621)/P621</f>
        <v>5.1599587203302417E-3</v>
      </c>
      <c r="X621">
        <f t="shared" si="189"/>
        <v>1.8189236391432558E-7</v>
      </c>
      <c r="Y621">
        <f t="shared" si="190"/>
        <v>1.1399170186616745E-7</v>
      </c>
      <c r="Z621" s="22">
        <f t="shared" si="194"/>
        <v>0.11399170186616746</v>
      </c>
      <c r="AA621" s="22">
        <f t="shared" si="201"/>
        <v>0.36653280342819139</v>
      </c>
      <c r="AB621" s="22">
        <f t="shared" si="202"/>
        <v>2.3745833573784519E-3</v>
      </c>
      <c r="AC621">
        <v>33.388599999999997</v>
      </c>
      <c r="AD621" s="34">
        <v>90</v>
      </c>
      <c r="AE621" s="35">
        <v>735</v>
      </c>
      <c r="AF621">
        <f t="shared" si="191"/>
        <v>0.18189236391432559</v>
      </c>
      <c r="AG621">
        <v>6.9702991452991538</v>
      </c>
      <c r="AH621" t="s">
        <v>559</v>
      </c>
      <c r="AI621" t="s">
        <v>558</v>
      </c>
      <c r="AJ621" t="s">
        <v>560</v>
      </c>
    </row>
    <row r="622" spans="1:36" hidden="1" x14ac:dyDescent="0.35">
      <c r="A622" s="2">
        <v>44747</v>
      </c>
      <c r="B622" t="s">
        <v>18</v>
      </c>
      <c r="C622" t="s">
        <v>550</v>
      </c>
      <c r="D622" t="s">
        <v>20</v>
      </c>
      <c r="E622" t="s">
        <v>21</v>
      </c>
      <c r="F622">
        <v>1</v>
      </c>
      <c r="G622" t="s">
        <v>43</v>
      </c>
      <c r="H622" t="s">
        <v>44</v>
      </c>
      <c r="I622" t="str">
        <f t="shared" si="187"/>
        <v>K6PfuD10</v>
      </c>
      <c r="J622" t="s">
        <v>430</v>
      </c>
      <c r="K622" t="s">
        <v>165</v>
      </c>
      <c r="L622" s="1">
        <v>1.0549999999999999</v>
      </c>
      <c r="M622">
        <v>8.75</v>
      </c>
      <c r="N622" s="1">
        <f t="shared" si="195"/>
        <v>-0.875</v>
      </c>
      <c r="O622" t="s">
        <v>146</v>
      </c>
      <c r="P622">
        <v>1.212</v>
      </c>
      <c r="Q622" s="1">
        <f t="shared" si="196"/>
        <v>-0.15700000000000003</v>
      </c>
      <c r="R622">
        <v>10.09</v>
      </c>
      <c r="S622" s="42">
        <f t="shared" si="197"/>
        <v>-1.0089999999999999</v>
      </c>
      <c r="T622" s="1">
        <f t="shared" si="198"/>
        <v>-0.1339999999999999</v>
      </c>
      <c r="U622">
        <v>105.25</v>
      </c>
      <c r="V622" s="21">
        <f t="shared" si="188"/>
        <v>8695.8865624999999</v>
      </c>
      <c r="W622">
        <f>(P622-L622)/L622</f>
        <v>0.14881516587677729</v>
      </c>
      <c r="X622">
        <f t="shared" si="189"/>
        <v>1.1404484405787231E-5</v>
      </c>
      <c r="Y622">
        <f t="shared" si="190"/>
        <v>9.9172102696525978E-6</v>
      </c>
      <c r="Z622" s="22">
        <f t="shared" si="194"/>
        <v>9.9172102696525979</v>
      </c>
      <c r="AA622" s="22">
        <f t="shared" si="201"/>
        <v>74.009031863079144</v>
      </c>
      <c r="AB622" s="22">
        <v>1</v>
      </c>
      <c r="AC622">
        <v>33.278799999999997</v>
      </c>
      <c r="AD622" s="31">
        <v>94.8</v>
      </c>
      <c r="AE622" s="32">
        <v>700</v>
      </c>
      <c r="AF622">
        <f t="shared" si="191"/>
        <v>11.404484405787231</v>
      </c>
      <c r="AG622">
        <v>11.802345679012349</v>
      </c>
      <c r="AH622" t="s">
        <v>559</v>
      </c>
      <c r="AI622" t="s">
        <v>558</v>
      </c>
      <c r="AJ622" t="s">
        <v>560</v>
      </c>
    </row>
    <row r="623" spans="1:36" hidden="1" x14ac:dyDescent="0.35">
      <c r="A623" s="2">
        <v>44792</v>
      </c>
      <c r="B623" s="6" t="s">
        <v>18</v>
      </c>
      <c r="C623" s="6" t="s">
        <v>552</v>
      </c>
      <c r="D623" t="s">
        <v>20</v>
      </c>
      <c r="E623" t="s">
        <v>21</v>
      </c>
      <c r="F623">
        <v>9</v>
      </c>
      <c r="G623" t="s">
        <v>43</v>
      </c>
      <c r="H623" t="s">
        <v>44</v>
      </c>
      <c r="I623" t="str">
        <f t="shared" si="187"/>
        <v>K6PfuD10</v>
      </c>
      <c r="J623" t="s">
        <v>430</v>
      </c>
      <c r="K623" t="s">
        <v>227</v>
      </c>
      <c r="L623" s="1">
        <v>1.0169999999999999</v>
      </c>
      <c r="M623">
        <v>8.0500000000000007</v>
      </c>
      <c r="N623" s="1">
        <f t="shared" si="195"/>
        <v>-0.80500000000000005</v>
      </c>
      <c r="O623" t="s">
        <v>228</v>
      </c>
      <c r="P623">
        <v>1.2050000000000001</v>
      </c>
      <c r="Q623" s="1">
        <f t="shared" si="196"/>
        <v>-0.18800000000000017</v>
      </c>
      <c r="R623">
        <v>11.34</v>
      </c>
      <c r="S623" s="42">
        <f t="shared" si="197"/>
        <v>-1.1339999999999999</v>
      </c>
      <c r="T623" s="1">
        <f t="shared" si="198"/>
        <v>-0.32899999999999985</v>
      </c>
      <c r="U623">
        <v>105.25</v>
      </c>
      <c r="V623" s="21">
        <f t="shared" si="188"/>
        <v>8695.8865624999999</v>
      </c>
      <c r="W623">
        <f>(P623-L623)/L623</f>
        <v>0.18485742379547707</v>
      </c>
      <c r="X623">
        <f t="shared" si="189"/>
        <v>1.4894405755783102E-5</v>
      </c>
      <c r="Y623">
        <f t="shared" si="190"/>
        <v>1.2952006286813695E-5</v>
      </c>
      <c r="Z623" s="22">
        <f t="shared" si="194"/>
        <v>12.952006286813695</v>
      </c>
      <c r="AA623" s="22">
        <f t="shared" si="201"/>
        <v>39.36780026387143</v>
      </c>
      <c r="AB623" s="22">
        <f t="shared" ref="AB623:AB648" si="203">AA623/74.00903</f>
        <v>0.53193239073490672</v>
      </c>
      <c r="AC623">
        <v>34.301699999999997</v>
      </c>
      <c r="AD623" s="31">
        <v>94.8</v>
      </c>
      <c r="AE623" s="32">
        <v>700</v>
      </c>
      <c r="AF623">
        <f t="shared" si="191"/>
        <v>14.894405755783103</v>
      </c>
      <c r="AG623">
        <v>12.126990262931423</v>
      </c>
      <c r="AH623" t="s">
        <v>559</v>
      </c>
      <c r="AI623" t="s">
        <v>558</v>
      </c>
      <c r="AJ623" t="s">
        <v>560</v>
      </c>
    </row>
    <row r="624" spans="1:36" hidden="1" x14ac:dyDescent="0.35">
      <c r="A624" s="2">
        <v>44777</v>
      </c>
      <c r="B624" t="s">
        <v>18</v>
      </c>
      <c r="C624" t="s">
        <v>551</v>
      </c>
      <c r="D624" t="s">
        <v>109</v>
      </c>
      <c r="E624" t="s">
        <v>21</v>
      </c>
      <c r="F624">
        <v>10</v>
      </c>
      <c r="G624" t="s">
        <v>43</v>
      </c>
      <c r="H624" t="s">
        <v>54</v>
      </c>
      <c r="I624" t="str">
        <f t="shared" si="187"/>
        <v>L3PfuA6</v>
      </c>
      <c r="J624" t="s">
        <v>452</v>
      </c>
      <c r="K624" t="s">
        <v>87</v>
      </c>
      <c r="L624" s="1">
        <v>0.58899999999999997</v>
      </c>
      <c r="M624">
        <v>12.86</v>
      </c>
      <c r="N624" s="1">
        <f t="shared" si="195"/>
        <v>-1.286</v>
      </c>
      <c r="O624" t="s">
        <v>180</v>
      </c>
      <c r="P624">
        <v>0.44900000000000001</v>
      </c>
      <c r="Q624" s="1">
        <f t="shared" si="196"/>
        <v>0.13999999999999996</v>
      </c>
      <c r="R624">
        <v>10.56</v>
      </c>
      <c r="S624" s="42">
        <f t="shared" si="197"/>
        <v>-1.056</v>
      </c>
      <c r="T624" s="1">
        <f t="shared" si="198"/>
        <v>0.22999999999999998</v>
      </c>
      <c r="U624">
        <v>50.05</v>
      </c>
      <c r="V624" s="21">
        <f t="shared" si="188"/>
        <v>1966.4269624999997</v>
      </c>
      <c r="W624">
        <f>(L624-P624)/P624</f>
        <v>0.31180400890868587</v>
      </c>
      <c r="X624">
        <f t="shared" si="189"/>
        <v>2.8347536785696121E-5</v>
      </c>
      <c r="Y624">
        <f t="shared" si="190"/>
        <v>5.574336065585343E-6</v>
      </c>
      <c r="Z624" s="22">
        <f t="shared" si="194"/>
        <v>5.5743360655853431</v>
      </c>
      <c r="AA624" s="22">
        <f t="shared" si="201"/>
        <v>24.236243763414539</v>
      </c>
      <c r="AB624" s="22">
        <f t="shared" si="203"/>
        <v>0.32747684658770071</v>
      </c>
      <c r="AC624">
        <v>29.967099999999999</v>
      </c>
      <c r="AD624" s="31">
        <v>43.6</v>
      </c>
      <c r="AE624" s="32">
        <v>371</v>
      </c>
      <c r="AF624">
        <f t="shared" si="191"/>
        <v>28.347536785696121</v>
      </c>
      <c r="AG624">
        <v>15.50428820417056</v>
      </c>
      <c r="AH624" t="s">
        <v>559</v>
      </c>
      <c r="AI624" t="s">
        <v>558</v>
      </c>
      <c r="AJ624" t="s">
        <v>560</v>
      </c>
    </row>
    <row r="625" spans="1:36" hidden="1" x14ac:dyDescent="0.35">
      <c r="A625" s="2">
        <v>44750</v>
      </c>
      <c r="B625" t="s">
        <v>18</v>
      </c>
      <c r="C625" t="s">
        <v>550</v>
      </c>
      <c r="D625" t="s">
        <v>123</v>
      </c>
      <c r="E625" t="s">
        <v>21</v>
      </c>
      <c r="F625">
        <v>14</v>
      </c>
      <c r="G625" t="s">
        <v>43</v>
      </c>
      <c r="H625" t="s">
        <v>35</v>
      </c>
      <c r="I625" t="str">
        <f t="shared" si="187"/>
        <v>M1PfuD4</v>
      </c>
      <c r="J625" t="s">
        <v>468</v>
      </c>
      <c r="K625" t="s">
        <v>169</v>
      </c>
      <c r="L625" s="1">
        <v>0.78</v>
      </c>
      <c r="M625">
        <v>6.34</v>
      </c>
      <c r="N625" s="1">
        <f t="shared" si="195"/>
        <v>-0.63400000000000001</v>
      </c>
      <c r="O625" t="s">
        <v>180</v>
      </c>
      <c r="P625">
        <v>0.92300000000000004</v>
      </c>
      <c r="Q625" s="1">
        <f t="shared" si="196"/>
        <v>-0.14300000000000002</v>
      </c>
      <c r="R625">
        <v>8.34</v>
      </c>
      <c r="S625" s="42">
        <f t="shared" si="197"/>
        <v>-0.83399999999999996</v>
      </c>
      <c r="T625" s="1">
        <f t="shared" si="198"/>
        <v>-0.19999999999999996</v>
      </c>
      <c r="U625">
        <v>64.150000000000006</v>
      </c>
      <c r="V625" s="21">
        <f t="shared" si="188"/>
        <v>3230.4496625000006</v>
      </c>
      <c r="W625">
        <f>(P625-L625)/L625</f>
        <v>0.18333333333333335</v>
      </c>
      <c r="X625">
        <f t="shared" si="189"/>
        <v>1.4743383676282337E-5</v>
      </c>
      <c r="Y625">
        <f t="shared" si="190"/>
        <v>4.7627758821154293E-6</v>
      </c>
      <c r="Z625" s="22">
        <f t="shared" si="194"/>
        <v>4.7627758821154291</v>
      </c>
      <c r="AA625" s="22">
        <f t="shared" si="201"/>
        <v>23.813879410577151</v>
      </c>
      <c r="AB625" s="22">
        <f t="shared" si="203"/>
        <v>0.32176991659770643</v>
      </c>
      <c r="AC625">
        <v>33.388599999999997</v>
      </c>
      <c r="AD625" s="31">
        <v>60</v>
      </c>
      <c r="AE625" s="32">
        <v>537</v>
      </c>
      <c r="AF625">
        <f t="shared" si="191"/>
        <v>14.743383676282336</v>
      </c>
      <c r="AG625">
        <v>10.019670781892938</v>
      </c>
      <c r="AH625" t="s">
        <v>559</v>
      </c>
      <c r="AI625" t="s">
        <v>558</v>
      </c>
      <c r="AJ625" t="s">
        <v>560</v>
      </c>
    </row>
    <row r="626" spans="1:36" hidden="1" x14ac:dyDescent="0.35">
      <c r="A626" s="2">
        <v>44806</v>
      </c>
      <c r="B626" s="6" t="s">
        <v>18</v>
      </c>
      <c r="C626" s="6" t="s">
        <v>553</v>
      </c>
      <c r="D626" t="s">
        <v>20</v>
      </c>
      <c r="E626" t="s">
        <v>21</v>
      </c>
      <c r="F626">
        <v>9</v>
      </c>
      <c r="G626" t="s">
        <v>43</v>
      </c>
      <c r="H626" t="s">
        <v>44</v>
      </c>
      <c r="I626" t="str">
        <f t="shared" si="187"/>
        <v>K6PfuD10</v>
      </c>
      <c r="J626" t="s">
        <v>430</v>
      </c>
      <c r="K626" t="s">
        <v>241</v>
      </c>
      <c r="L626" s="1">
        <v>1.2210000000000001</v>
      </c>
      <c r="M626">
        <v>8.7799999999999994</v>
      </c>
      <c r="N626" s="1">
        <f t="shared" si="195"/>
        <v>-0.87799999999999989</v>
      </c>
      <c r="O626" t="s">
        <v>32</v>
      </c>
      <c r="P626">
        <v>1.2549999999999999</v>
      </c>
      <c r="Q626" s="1">
        <f t="shared" si="196"/>
        <v>-3.3999999999999808E-2</v>
      </c>
      <c r="R626">
        <v>9.56</v>
      </c>
      <c r="S626" s="42">
        <f t="shared" si="197"/>
        <v>-0.95600000000000007</v>
      </c>
      <c r="T626" s="1">
        <f t="shared" si="198"/>
        <v>-7.800000000000018E-2</v>
      </c>
      <c r="U626">
        <v>105.25</v>
      </c>
      <c r="V626" s="21">
        <f t="shared" si="188"/>
        <v>8695.8865624999999</v>
      </c>
      <c r="W626">
        <f>(P626-L626)/L626</f>
        <v>2.7846027846027688E-2</v>
      </c>
      <c r="X626">
        <f t="shared" si="189"/>
        <v>1.4489404139187751E-6</v>
      </c>
      <c r="Y626">
        <f t="shared" si="190"/>
        <v>1.2599821475259464E-6</v>
      </c>
      <c r="Z626" s="22">
        <f t="shared" ref="Z626:Z657" si="204">Y626*10^6</f>
        <v>1.2599821475259465</v>
      </c>
      <c r="AA626" s="22">
        <f t="shared" si="201"/>
        <v>16.153617275973637</v>
      </c>
      <c r="AB626" s="22">
        <f t="shared" si="203"/>
        <v>0.21826549106201823</v>
      </c>
      <c r="AC626">
        <v>35.566600000000001</v>
      </c>
      <c r="AD626" s="31">
        <v>94.8</v>
      </c>
      <c r="AE626" s="32">
        <v>700</v>
      </c>
      <c r="AF626">
        <f t="shared" si="191"/>
        <v>1.4489404139187751</v>
      </c>
      <c r="AG626">
        <v>11.450000000000001</v>
      </c>
      <c r="AH626" t="s">
        <v>559</v>
      </c>
      <c r="AI626" t="s">
        <v>558</v>
      </c>
      <c r="AJ626" t="s">
        <v>560</v>
      </c>
    </row>
    <row r="627" spans="1:36" hidden="1" x14ac:dyDescent="0.35">
      <c r="A627" s="2">
        <v>44722</v>
      </c>
      <c r="B627" t="s">
        <v>18</v>
      </c>
      <c r="C627" t="s">
        <v>547</v>
      </c>
      <c r="D627" t="s">
        <v>109</v>
      </c>
      <c r="E627" t="s">
        <v>21</v>
      </c>
      <c r="F627">
        <v>5</v>
      </c>
      <c r="G627" t="s">
        <v>43</v>
      </c>
      <c r="H627" t="s">
        <v>54</v>
      </c>
      <c r="I627" t="str">
        <f t="shared" si="187"/>
        <v>L3PfuA6</v>
      </c>
      <c r="J627" t="s">
        <v>452</v>
      </c>
      <c r="K627" t="s">
        <v>117</v>
      </c>
      <c r="L627" s="1">
        <v>0.56399999999999995</v>
      </c>
      <c r="M627">
        <v>1.89</v>
      </c>
      <c r="N627" s="1">
        <f t="shared" ref="N627:N658" si="205">M627/-10</f>
        <v>-0.189</v>
      </c>
      <c r="O627" t="s">
        <v>118</v>
      </c>
      <c r="P627">
        <v>0.41899999999999998</v>
      </c>
      <c r="Q627" s="1">
        <f t="shared" ref="Q627:Q658" si="206">L627-P627</f>
        <v>0.14499999999999996</v>
      </c>
      <c r="R627">
        <v>7.2</v>
      </c>
      <c r="S627" s="42">
        <f t="shared" ref="S627:S658" si="207">R627/-10</f>
        <v>-0.72</v>
      </c>
      <c r="T627" s="1">
        <f t="shared" ref="T627:T658" si="208">S627-N627</f>
        <v>-0.53099999999999992</v>
      </c>
      <c r="U627">
        <v>50.05</v>
      </c>
      <c r="V627" s="21">
        <f t="shared" si="188"/>
        <v>1966.4269624999997</v>
      </c>
      <c r="W627">
        <f>(L627-P627)/P627</f>
        <v>0.3460620525059665</v>
      </c>
      <c r="X627">
        <f t="shared" si="189"/>
        <v>3.2228901999965147E-5</v>
      </c>
      <c r="Y627">
        <f t="shared" si="190"/>
        <v>6.3375781864501628E-6</v>
      </c>
      <c r="Z627" s="22">
        <f t="shared" si="204"/>
        <v>6.3375781864501626</v>
      </c>
      <c r="AA627" s="22">
        <f t="shared" si="201"/>
        <v>11.935175492373189</v>
      </c>
      <c r="AB627" s="22">
        <f t="shared" si="203"/>
        <v>0.16126647643366207</v>
      </c>
      <c r="AC627">
        <v>27.385200000000001</v>
      </c>
      <c r="AD627" s="31">
        <v>43.6</v>
      </c>
      <c r="AE627" s="32">
        <v>371</v>
      </c>
      <c r="AF627">
        <f t="shared" si="191"/>
        <v>32.228901999965146</v>
      </c>
      <c r="AG627">
        <v>18.418666666666667</v>
      </c>
      <c r="AH627" t="s">
        <v>559</v>
      </c>
      <c r="AI627" t="s">
        <v>558</v>
      </c>
      <c r="AJ627" t="s">
        <v>560</v>
      </c>
    </row>
    <row r="628" spans="1:36" hidden="1" x14ac:dyDescent="0.35">
      <c r="A628" s="2">
        <v>44721</v>
      </c>
      <c r="B628" t="s">
        <v>18</v>
      </c>
      <c r="C628" t="s">
        <v>547</v>
      </c>
      <c r="D628" t="s">
        <v>20</v>
      </c>
      <c r="E628" t="s">
        <v>21</v>
      </c>
      <c r="F628">
        <v>8</v>
      </c>
      <c r="G628" t="s">
        <v>43</v>
      </c>
      <c r="H628" t="s">
        <v>44</v>
      </c>
      <c r="I628" t="str">
        <f t="shared" si="187"/>
        <v>K6PfuD10</v>
      </c>
      <c r="J628" t="s">
        <v>430</v>
      </c>
      <c r="K628" t="s">
        <v>23</v>
      </c>
      <c r="L628" s="1">
        <v>0.84599999999999997</v>
      </c>
      <c r="M628">
        <v>5.69</v>
      </c>
      <c r="N628" s="1">
        <f t="shared" si="205"/>
        <v>-0.56900000000000006</v>
      </c>
      <c r="O628" t="s">
        <v>32</v>
      </c>
      <c r="P628">
        <v>0.96499999999999997</v>
      </c>
      <c r="Q628" s="1">
        <f t="shared" si="206"/>
        <v>-0.11899999999999999</v>
      </c>
      <c r="R628">
        <v>13.45</v>
      </c>
      <c r="S628" s="42">
        <f t="shared" si="207"/>
        <v>-1.345</v>
      </c>
      <c r="T628" s="1">
        <f t="shared" si="208"/>
        <v>-0.77599999999999991</v>
      </c>
      <c r="U628">
        <v>105.25</v>
      </c>
      <c r="V628" s="21">
        <f t="shared" si="188"/>
        <v>8695.8865624999999</v>
      </c>
      <c r="W628">
        <f>(P628-L628)/L628</f>
        <v>0.14066193853427897</v>
      </c>
      <c r="X628">
        <f t="shared" si="189"/>
        <v>1.0640262785103246E-5</v>
      </c>
      <c r="Y628">
        <f t="shared" si="190"/>
        <v>9.2526518174448155E-6</v>
      </c>
      <c r="Z628" s="22">
        <f t="shared" si="204"/>
        <v>9.252651817444816</v>
      </c>
      <c r="AA628" s="22">
        <f t="shared" si="201"/>
        <v>11.923520383305176</v>
      </c>
      <c r="AB628" s="22">
        <f t="shared" si="203"/>
        <v>0.16110899417686161</v>
      </c>
      <c r="AC628">
        <v>24.548100000000002</v>
      </c>
      <c r="AD628" s="31">
        <v>94.8</v>
      </c>
      <c r="AE628" s="32">
        <v>700</v>
      </c>
      <c r="AF628">
        <f t="shared" si="191"/>
        <v>10.640262785103246</v>
      </c>
      <c r="AG628">
        <v>14.811333333333334</v>
      </c>
      <c r="AH628" t="s">
        <v>559</v>
      </c>
      <c r="AI628" t="s">
        <v>558</v>
      </c>
      <c r="AJ628" t="s">
        <v>560</v>
      </c>
    </row>
    <row r="629" spans="1:36" hidden="1" x14ac:dyDescent="0.35">
      <c r="A629" s="2">
        <v>44734</v>
      </c>
      <c r="B629" t="s">
        <v>18</v>
      </c>
      <c r="C629" t="s">
        <v>548</v>
      </c>
      <c r="D629" t="s">
        <v>109</v>
      </c>
      <c r="E629" t="s">
        <v>21</v>
      </c>
      <c r="F629">
        <v>4</v>
      </c>
      <c r="G629" t="s">
        <v>43</v>
      </c>
      <c r="H629" t="s">
        <v>54</v>
      </c>
      <c r="I629" t="str">
        <f t="shared" si="187"/>
        <v>L3PfuA6</v>
      </c>
      <c r="J629" t="s">
        <v>452</v>
      </c>
      <c r="K629" t="s">
        <v>69</v>
      </c>
      <c r="L629" s="1">
        <v>0.56799999999999995</v>
      </c>
      <c r="M629">
        <v>2.96</v>
      </c>
      <c r="N629" s="1">
        <f t="shared" si="205"/>
        <v>-0.29599999999999999</v>
      </c>
      <c r="O629" t="s">
        <v>135</v>
      </c>
      <c r="P629">
        <v>0.40100000000000002</v>
      </c>
      <c r="Q629" s="1">
        <f t="shared" si="206"/>
        <v>0.16699999999999993</v>
      </c>
      <c r="R629">
        <v>10.25</v>
      </c>
      <c r="S629" s="42">
        <f t="shared" si="207"/>
        <v>-1.0249999999999999</v>
      </c>
      <c r="T629" s="1">
        <f t="shared" si="208"/>
        <v>-0.72899999999999987</v>
      </c>
      <c r="U629">
        <v>50.05</v>
      </c>
      <c r="V629" s="21">
        <f t="shared" si="188"/>
        <v>1966.4269624999997</v>
      </c>
      <c r="W629">
        <f>(L629-P629)/P629</f>
        <v>0.41645885286783024</v>
      </c>
      <c r="X629">
        <f t="shared" si="189"/>
        <v>4.047997304854469E-5</v>
      </c>
      <c r="Y629">
        <f t="shared" si="190"/>
        <v>7.9600910443931583E-6</v>
      </c>
      <c r="Z629" s="22">
        <f t="shared" si="204"/>
        <v>7.9600910443931587</v>
      </c>
      <c r="AA629" s="22">
        <f t="shared" si="201"/>
        <v>10.919192104791716</v>
      </c>
      <c r="AB629" s="22">
        <f t="shared" si="203"/>
        <v>0.14753864636236572</v>
      </c>
      <c r="AC629">
        <v>31.695499999999999</v>
      </c>
      <c r="AD629" s="31">
        <v>43.6</v>
      </c>
      <c r="AE629" s="32">
        <v>371</v>
      </c>
      <c r="AF629">
        <f t="shared" si="191"/>
        <v>40.479973048544693</v>
      </c>
      <c r="AG629">
        <v>15.591269841269842</v>
      </c>
      <c r="AH629" t="s">
        <v>559</v>
      </c>
      <c r="AI629" t="s">
        <v>558</v>
      </c>
      <c r="AJ629" t="s">
        <v>560</v>
      </c>
    </row>
    <row r="630" spans="1:36" hidden="1" x14ac:dyDescent="0.35">
      <c r="A630" s="2">
        <v>44791</v>
      </c>
      <c r="B630" s="6" t="s">
        <v>18</v>
      </c>
      <c r="C630" s="6" t="s">
        <v>552</v>
      </c>
      <c r="D630" t="s">
        <v>109</v>
      </c>
      <c r="E630" t="s">
        <v>21</v>
      </c>
      <c r="F630">
        <v>11</v>
      </c>
      <c r="G630" t="s">
        <v>43</v>
      </c>
      <c r="H630" t="s">
        <v>54</v>
      </c>
      <c r="I630" t="str">
        <f t="shared" si="187"/>
        <v>L3PfuA6</v>
      </c>
      <c r="J630" t="s">
        <v>452</v>
      </c>
      <c r="K630" t="s">
        <v>221</v>
      </c>
      <c r="L630" s="1">
        <v>0.59</v>
      </c>
      <c r="M630">
        <v>4.82</v>
      </c>
      <c r="N630" s="1">
        <f t="shared" si="205"/>
        <v>-0.48200000000000004</v>
      </c>
      <c r="O630" t="s">
        <v>88</v>
      </c>
      <c r="P630">
        <v>0.49199999999999999</v>
      </c>
      <c r="Q630" s="1">
        <f t="shared" si="206"/>
        <v>9.7999999999999976E-2</v>
      </c>
      <c r="R630">
        <v>7.89</v>
      </c>
      <c r="S630" s="42">
        <f t="shared" si="207"/>
        <v>-0.78899999999999992</v>
      </c>
      <c r="T630" s="1">
        <f t="shared" si="208"/>
        <v>-0.30699999999999988</v>
      </c>
      <c r="U630">
        <v>50.05</v>
      </c>
      <c r="V630" s="21">
        <f t="shared" si="188"/>
        <v>1966.4269624999997</v>
      </c>
      <c r="W630">
        <f>(L630-P630)/P630</f>
        <v>0.19918699186991864</v>
      </c>
      <c r="X630">
        <f t="shared" si="189"/>
        <v>1.6328158935001672E-5</v>
      </c>
      <c r="Y630">
        <f t="shared" si="190"/>
        <v>3.2108131977772566E-6</v>
      </c>
      <c r="Z630" s="22">
        <f t="shared" si="204"/>
        <v>3.2108131977772567</v>
      </c>
      <c r="AA630" s="22">
        <f t="shared" si="201"/>
        <v>10.458674911326574</v>
      </c>
      <c r="AB630" s="22">
        <f t="shared" si="203"/>
        <v>0.14131620035185671</v>
      </c>
      <c r="AC630">
        <v>28.894600000000001</v>
      </c>
      <c r="AD630" s="31">
        <v>43.6</v>
      </c>
      <c r="AE630" s="32">
        <v>371</v>
      </c>
      <c r="AF630">
        <f t="shared" si="191"/>
        <v>16.328158935001671</v>
      </c>
      <c r="AG630">
        <v>15.563004370478136</v>
      </c>
      <c r="AH630" t="s">
        <v>559</v>
      </c>
      <c r="AI630" t="s">
        <v>558</v>
      </c>
      <c r="AJ630" t="s">
        <v>560</v>
      </c>
    </row>
    <row r="631" spans="1:36" hidden="1" x14ac:dyDescent="0.35">
      <c r="A631" s="2">
        <v>44792</v>
      </c>
      <c r="B631" s="6" t="s">
        <v>18</v>
      </c>
      <c r="C631" s="6" t="s">
        <v>552</v>
      </c>
      <c r="D631" t="s">
        <v>20</v>
      </c>
      <c r="E631" t="s">
        <v>21</v>
      </c>
      <c r="F631">
        <v>4</v>
      </c>
      <c r="G631" t="s">
        <v>43</v>
      </c>
      <c r="H631" t="s">
        <v>44</v>
      </c>
      <c r="I631" t="str">
        <f t="shared" si="187"/>
        <v>K6PfuD10</v>
      </c>
      <c r="J631" t="s">
        <v>430</v>
      </c>
      <c r="K631" t="s">
        <v>225</v>
      </c>
      <c r="L631" s="1">
        <v>0.73</v>
      </c>
      <c r="M631">
        <v>8.8699999999999992</v>
      </c>
      <c r="N631" s="1">
        <f t="shared" si="205"/>
        <v>-0.8869999999999999</v>
      </c>
      <c r="O631" t="s">
        <v>175</v>
      </c>
      <c r="P631">
        <v>0.73799999999999999</v>
      </c>
      <c r="Q631" s="1">
        <f t="shared" si="206"/>
        <v>-8.0000000000000071E-3</v>
      </c>
      <c r="R631">
        <v>9.27</v>
      </c>
      <c r="S631" s="42">
        <f t="shared" si="207"/>
        <v>-0.92699999999999994</v>
      </c>
      <c r="T631" s="1">
        <f t="shared" si="208"/>
        <v>-4.0000000000000036E-2</v>
      </c>
      <c r="U631">
        <v>105.25</v>
      </c>
      <c r="V631" s="21">
        <f t="shared" si="188"/>
        <v>8695.8865624999999</v>
      </c>
      <c r="W631">
        <f>(P631-L631)/L631</f>
        <v>1.0958904109589052E-2</v>
      </c>
      <c r="X631">
        <f t="shared" si="189"/>
        <v>4.5972730035255793E-7</v>
      </c>
      <c r="Y631">
        <f t="shared" si="190"/>
        <v>3.9977364535502102E-7</v>
      </c>
      <c r="Z631" s="22">
        <f t="shared" si="204"/>
        <v>0.39977364535502102</v>
      </c>
      <c r="AA631" s="22">
        <f t="shared" si="201"/>
        <v>9.9943411338755173</v>
      </c>
      <c r="AB631" s="22">
        <f t="shared" si="203"/>
        <v>0.13504218517491065</v>
      </c>
      <c r="AC631">
        <v>34.301699999999997</v>
      </c>
      <c r="AD631" s="31">
        <v>94.8</v>
      </c>
      <c r="AE631" s="32">
        <v>700</v>
      </c>
      <c r="AF631">
        <f t="shared" si="191"/>
        <v>0.45972730035255793</v>
      </c>
      <c r="AG631">
        <v>12.126990262931423</v>
      </c>
      <c r="AH631" t="s">
        <v>559</v>
      </c>
      <c r="AI631" t="s">
        <v>558</v>
      </c>
      <c r="AJ631" t="s">
        <v>560</v>
      </c>
    </row>
    <row r="632" spans="1:36" hidden="1" x14ac:dyDescent="0.35">
      <c r="A632" s="2">
        <v>44722</v>
      </c>
      <c r="B632" t="s">
        <v>18</v>
      </c>
      <c r="C632" t="s">
        <v>547</v>
      </c>
      <c r="D632" t="s">
        <v>109</v>
      </c>
      <c r="E632" t="s">
        <v>21</v>
      </c>
      <c r="F632">
        <v>10</v>
      </c>
      <c r="G632" t="s">
        <v>43</v>
      </c>
      <c r="H632" t="s">
        <v>76</v>
      </c>
      <c r="I632" t="str">
        <f t="shared" si="187"/>
        <v>L3PfuH5</v>
      </c>
      <c r="J632" t="s">
        <v>453</v>
      </c>
      <c r="K632" t="s">
        <v>111</v>
      </c>
      <c r="L632" s="1">
        <v>1.0349999999999999</v>
      </c>
      <c r="M632">
        <v>5.03</v>
      </c>
      <c r="N632" s="1">
        <f t="shared" si="205"/>
        <v>-0.503</v>
      </c>
      <c r="O632" t="s">
        <v>112</v>
      </c>
      <c r="P632">
        <v>0.93100000000000005</v>
      </c>
      <c r="Q632" s="1">
        <f t="shared" si="206"/>
        <v>0.10399999999999987</v>
      </c>
      <c r="R632">
        <v>9.33</v>
      </c>
      <c r="S632" s="42">
        <f t="shared" si="207"/>
        <v>-0.93300000000000005</v>
      </c>
      <c r="T632" s="1">
        <f t="shared" si="208"/>
        <v>-0.43000000000000005</v>
      </c>
      <c r="U632">
        <v>79.099999999999994</v>
      </c>
      <c r="V632" s="21">
        <f t="shared" si="188"/>
        <v>4911.5958499999997</v>
      </c>
      <c r="W632">
        <f>(L632-P632)/P632</f>
        <v>0.11170784103114915</v>
      </c>
      <c r="X632">
        <f t="shared" si="189"/>
        <v>8.0119447319958262E-6</v>
      </c>
      <c r="Y632">
        <f t="shared" si="190"/>
        <v>3.9351434496100062E-6</v>
      </c>
      <c r="Z632" s="22">
        <f t="shared" si="204"/>
        <v>3.9351434496100062</v>
      </c>
      <c r="AA632" s="22">
        <f t="shared" si="201"/>
        <v>9.1514963944418746</v>
      </c>
      <c r="AB632" s="22">
        <f t="shared" si="203"/>
        <v>0.12365378109187318</v>
      </c>
      <c r="AC632">
        <v>27.385200000000001</v>
      </c>
      <c r="AD632" s="31">
        <v>75</v>
      </c>
      <c r="AE632" s="32">
        <v>640</v>
      </c>
      <c r="AF632">
        <f t="shared" si="191"/>
        <v>8.0119447319958255</v>
      </c>
      <c r="AG632">
        <v>18.418666666666667</v>
      </c>
      <c r="AH632" t="s">
        <v>559</v>
      </c>
      <c r="AI632" t="s">
        <v>558</v>
      </c>
      <c r="AJ632" t="s">
        <v>560</v>
      </c>
    </row>
    <row r="633" spans="1:36" hidden="1" x14ac:dyDescent="0.35">
      <c r="A633" s="2">
        <v>44790</v>
      </c>
      <c r="B633" s="6" t="s">
        <v>18</v>
      </c>
      <c r="C633" s="6" t="s">
        <v>552</v>
      </c>
      <c r="D633" t="s">
        <v>109</v>
      </c>
      <c r="E633" t="s">
        <v>21</v>
      </c>
      <c r="F633">
        <v>13</v>
      </c>
      <c r="G633" t="s">
        <v>43</v>
      </c>
      <c r="H633" t="s">
        <v>76</v>
      </c>
      <c r="I633" t="str">
        <f t="shared" si="187"/>
        <v>L3PfuH5</v>
      </c>
      <c r="J633" t="s">
        <v>453</v>
      </c>
      <c r="K633" t="s">
        <v>215</v>
      </c>
      <c r="L633" s="1">
        <v>1.1659999999999999</v>
      </c>
      <c r="M633">
        <v>7.89</v>
      </c>
      <c r="N633" s="1">
        <f t="shared" si="205"/>
        <v>-0.78899999999999992</v>
      </c>
      <c r="O633" s="6" t="s">
        <v>160</v>
      </c>
      <c r="P633">
        <v>1.2390000000000001</v>
      </c>
      <c r="Q633" s="1">
        <f t="shared" si="206"/>
        <v>-7.3000000000000176E-2</v>
      </c>
      <c r="R633">
        <v>10.85</v>
      </c>
      <c r="S633" s="42">
        <f t="shared" si="207"/>
        <v>-1.085</v>
      </c>
      <c r="T633" s="1">
        <f t="shared" si="208"/>
        <v>-0.29600000000000004</v>
      </c>
      <c r="U633">
        <v>79.099999999999994</v>
      </c>
      <c r="V633" s="21">
        <f t="shared" si="188"/>
        <v>4911.5958499999997</v>
      </c>
      <c r="W633">
        <f>(P633-L633)/L633</f>
        <v>6.260720411663824E-2</v>
      </c>
      <c r="X633">
        <f t="shared" si="189"/>
        <v>3.9281809632248513E-6</v>
      </c>
      <c r="Y633">
        <f t="shared" si="190"/>
        <v>1.9293637317024181E-6</v>
      </c>
      <c r="Z633" s="22">
        <f t="shared" si="204"/>
        <v>1.9293637317024181</v>
      </c>
      <c r="AA633" s="22">
        <f t="shared" si="201"/>
        <v>6.5181207152108716</v>
      </c>
      <c r="AB633" s="22">
        <f t="shared" si="203"/>
        <v>8.8071965207635772E-2</v>
      </c>
      <c r="AC633">
        <v>32.178800000000003</v>
      </c>
      <c r="AD633" s="31">
        <v>75</v>
      </c>
      <c r="AE633" s="32">
        <v>640</v>
      </c>
      <c r="AF633">
        <f t="shared" si="191"/>
        <v>3.9281809632248512</v>
      </c>
      <c r="AG633">
        <v>15.49463920787486</v>
      </c>
      <c r="AH633" t="s">
        <v>559</v>
      </c>
      <c r="AI633" t="s">
        <v>558</v>
      </c>
      <c r="AJ633" t="s">
        <v>560</v>
      </c>
    </row>
    <row r="634" spans="1:36" hidden="1" x14ac:dyDescent="0.35">
      <c r="A634" s="9">
        <v>44777</v>
      </c>
      <c r="B634" s="4" t="s">
        <v>18</v>
      </c>
      <c r="C634" s="4" t="s">
        <v>551</v>
      </c>
      <c r="D634" s="4" t="s">
        <v>123</v>
      </c>
      <c r="E634" s="4" t="s">
        <v>21</v>
      </c>
      <c r="F634" s="4">
        <v>8</v>
      </c>
      <c r="G634" s="4" t="s">
        <v>43</v>
      </c>
      <c r="H634" s="4" t="s">
        <v>35</v>
      </c>
      <c r="I634" t="str">
        <f t="shared" si="187"/>
        <v>M1PfuD4</v>
      </c>
      <c r="J634" t="s">
        <v>468</v>
      </c>
      <c r="K634" s="4" t="s">
        <v>165</v>
      </c>
      <c r="L634" s="3">
        <v>0.77400000000000002</v>
      </c>
      <c r="M634" s="4">
        <v>7.81</v>
      </c>
      <c r="N634" s="1">
        <f t="shared" si="205"/>
        <v>-0.78099999999999992</v>
      </c>
      <c r="O634" s="4" t="s">
        <v>168</v>
      </c>
      <c r="P634" s="4">
        <v>0.71199999999999997</v>
      </c>
      <c r="Q634" s="1">
        <f t="shared" si="206"/>
        <v>6.2000000000000055E-2</v>
      </c>
      <c r="R634" s="4">
        <v>10.83</v>
      </c>
      <c r="S634" s="42">
        <f t="shared" si="207"/>
        <v>-1.083</v>
      </c>
      <c r="T634" s="1">
        <f t="shared" si="208"/>
        <v>-0.30200000000000005</v>
      </c>
      <c r="U634">
        <v>64.150000000000006</v>
      </c>
      <c r="V634" s="21">
        <f t="shared" si="188"/>
        <v>3230.4496625000006</v>
      </c>
      <c r="W634">
        <f>(L634-P634)/P634</f>
        <v>8.7078651685393346E-2</v>
      </c>
      <c r="X634">
        <f t="shared" si="189"/>
        <v>5.896282173197375E-6</v>
      </c>
      <c r="Y634">
        <f t="shared" si="190"/>
        <v>1.904764275641023E-6</v>
      </c>
      <c r="Z634" s="22">
        <f t="shared" si="204"/>
        <v>1.904764275641023</v>
      </c>
      <c r="AA634" s="22">
        <f t="shared" si="201"/>
        <v>6.3071664756325259</v>
      </c>
      <c r="AB634" s="22">
        <f t="shared" si="203"/>
        <v>8.5221580064385738E-2</v>
      </c>
      <c r="AC634">
        <v>29.967099999999999</v>
      </c>
      <c r="AD634" s="31">
        <v>60</v>
      </c>
      <c r="AE634" s="32">
        <v>537</v>
      </c>
      <c r="AF634">
        <f t="shared" si="191"/>
        <v>5.8962821731973749</v>
      </c>
      <c r="AG634">
        <v>11.248072663787742</v>
      </c>
      <c r="AH634" t="s">
        <v>559</v>
      </c>
      <c r="AI634" t="s">
        <v>558</v>
      </c>
      <c r="AJ634" t="s">
        <v>560</v>
      </c>
    </row>
    <row r="635" spans="1:36" hidden="1" x14ac:dyDescent="0.35">
      <c r="A635" s="2">
        <v>44764</v>
      </c>
      <c r="B635" t="s">
        <v>18</v>
      </c>
      <c r="C635" t="s">
        <v>549</v>
      </c>
      <c r="D635" t="s">
        <v>109</v>
      </c>
      <c r="E635" t="s">
        <v>21</v>
      </c>
      <c r="F635">
        <v>9</v>
      </c>
      <c r="G635" t="s">
        <v>43</v>
      </c>
      <c r="H635" t="s">
        <v>54</v>
      </c>
      <c r="I635" t="str">
        <f t="shared" si="187"/>
        <v>L3PfuA6</v>
      </c>
      <c r="J635" t="s">
        <v>452</v>
      </c>
      <c r="K635" t="s">
        <v>193</v>
      </c>
      <c r="L635" s="1">
        <v>0.61799999999999999</v>
      </c>
      <c r="M635">
        <v>13.12</v>
      </c>
      <c r="N635" s="1">
        <f t="shared" si="205"/>
        <v>-1.3119999999999998</v>
      </c>
      <c r="O635" t="s">
        <v>163</v>
      </c>
      <c r="P635">
        <v>0.55300000000000005</v>
      </c>
      <c r="Q635" s="1">
        <f t="shared" si="206"/>
        <v>6.4999999999999947E-2</v>
      </c>
      <c r="R635">
        <v>10.11</v>
      </c>
      <c r="S635" s="42">
        <f t="shared" si="207"/>
        <v>-1.0109999999999999</v>
      </c>
      <c r="T635" s="1">
        <f t="shared" si="208"/>
        <v>0.30099999999999993</v>
      </c>
      <c r="U635">
        <v>50.05</v>
      </c>
      <c r="V635" s="21">
        <f t="shared" si="188"/>
        <v>1966.4269624999997</v>
      </c>
      <c r="W635">
        <f>(L635-P635)/P635</f>
        <v>0.11754068716094022</v>
      </c>
      <c r="X635">
        <f t="shared" si="189"/>
        <v>8.5299928431238066E-6</v>
      </c>
      <c r="Y635">
        <f t="shared" si="190"/>
        <v>1.6773607916650684E-6</v>
      </c>
      <c r="Z635" s="22">
        <f t="shared" si="204"/>
        <v>1.6773607916650684</v>
      </c>
      <c r="AA635" s="22">
        <f t="shared" si="201"/>
        <v>5.5726272148341156</v>
      </c>
      <c r="AB635" s="22">
        <f t="shared" si="203"/>
        <v>7.5296584955026655E-2</v>
      </c>
      <c r="AC635">
        <v>34.764699999999998</v>
      </c>
      <c r="AD635" s="31">
        <v>43.6</v>
      </c>
      <c r="AE635" s="32">
        <v>371</v>
      </c>
      <c r="AF635">
        <f t="shared" si="191"/>
        <v>8.5299928431238072</v>
      </c>
      <c r="AG635">
        <v>12.394095238095241</v>
      </c>
      <c r="AH635" t="s">
        <v>559</v>
      </c>
      <c r="AI635" t="s">
        <v>558</v>
      </c>
      <c r="AJ635" t="s">
        <v>560</v>
      </c>
    </row>
    <row r="636" spans="1:36" hidden="1" x14ac:dyDescent="0.35">
      <c r="A636" s="2">
        <v>44791</v>
      </c>
      <c r="B636" s="6" t="s">
        <v>18</v>
      </c>
      <c r="C636" s="6" t="s">
        <v>552</v>
      </c>
      <c r="D636" t="s">
        <v>123</v>
      </c>
      <c r="E636" t="s">
        <v>21</v>
      </c>
      <c r="F636">
        <v>4</v>
      </c>
      <c r="G636" t="s">
        <v>43</v>
      </c>
      <c r="H636" t="s">
        <v>35</v>
      </c>
      <c r="I636" t="str">
        <f t="shared" si="187"/>
        <v>M1PfuD4</v>
      </c>
      <c r="J636" t="s">
        <v>468</v>
      </c>
      <c r="K636" t="s">
        <v>222</v>
      </c>
      <c r="L636" s="1">
        <v>0.79100000000000004</v>
      </c>
      <c r="M636">
        <v>9.41</v>
      </c>
      <c r="N636" s="1">
        <f t="shared" si="205"/>
        <v>-0.94100000000000006</v>
      </c>
      <c r="O636" t="s">
        <v>223</v>
      </c>
      <c r="P636">
        <v>0.81899999999999995</v>
      </c>
      <c r="Q636" s="1">
        <f t="shared" si="206"/>
        <v>-2.7999999999999914E-2</v>
      </c>
      <c r="R636">
        <v>10.65</v>
      </c>
      <c r="S636" s="42">
        <f t="shared" si="207"/>
        <v>-1.0649999999999999</v>
      </c>
      <c r="T636" s="1">
        <f t="shared" si="208"/>
        <v>-0.12399999999999989</v>
      </c>
      <c r="U636">
        <v>64.150000000000006</v>
      </c>
      <c r="V636" s="21">
        <f t="shared" si="188"/>
        <v>3230.4496625000006</v>
      </c>
      <c r="W636">
        <f>(P636-L636)/L636</f>
        <v>3.5398230088495464E-2</v>
      </c>
      <c r="X636">
        <f t="shared" si="189"/>
        <v>1.9468982143284582E-6</v>
      </c>
      <c r="Y636">
        <f t="shared" si="190"/>
        <v>6.289356679399222E-7</v>
      </c>
      <c r="Z636" s="22">
        <f t="shared" si="204"/>
        <v>0.62893566793992217</v>
      </c>
      <c r="AA636" s="22">
        <f t="shared" si="201"/>
        <v>5.0720618382251832</v>
      </c>
      <c r="AB636" s="22">
        <f t="shared" si="203"/>
        <v>6.8533013312364499E-2</v>
      </c>
      <c r="AC636">
        <v>28.894600000000001</v>
      </c>
      <c r="AD636" s="31">
        <v>60</v>
      </c>
      <c r="AE636" s="32">
        <v>537</v>
      </c>
      <c r="AF636">
        <f t="shared" si="191"/>
        <v>1.9468982143284583</v>
      </c>
      <c r="AG636">
        <v>11.347959829038007</v>
      </c>
      <c r="AH636" t="s">
        <v>559</v>
      </c>
      <c r="AI636" t="s">
        <v>558</v>
      </c>
      <c r="AJ636" t="s">
        <v>560</v>
      </c>
    </row>
    <row r="637" spans="1:36" hidden="1" x14ac:dyDescent="0.35">
      <c r="A637" s="2">
        <v>44722</v>
      </c>
      <c r="B637" t="s">
        <v>18</v>
      </c>
      <c r="C637" t="s">
        <v>547</v>
      </c>
      <c r="D637" t="s">
        <v>123</v>
      </c>
      <c r="E637" t="s">
        <v>21</v>
      </c>
      <c r="F637">
        <v>16</v>
      </c>
      <c r="G637" t="s">
        <v>43</v>
      </c>
      <c r="H637" t="s">
        <v>35</v>
      </c>
      <c r="I637" t="str">
        <f t="shared" si="187"/>
        <v>M1PfuD4</v>
      </c>
      <c r="J637" t="s">
        <v>468</v>
      </c>
      <c r="K637" t="s">
        <v>128</v>
      </c>
      <c r="L637" s="1">
        <v>0.62</v>
      </c>
      <c r="M637">
        <v>2.82</v>
      </c>
      <c r="N637" s="1">
        <f t="shared" si="205"/>
        <v>-0.28199999999999997</v>
      </c>
      <c r="O637" t="s">
        <v>129</v>
      </c>
      <c r="P637">
        <v>0.53700000000000003</v>
      </c>
      <c r="Q637" s="1">
        <f t="shared" si="206"/>
        <v>8.2999999999999963E-2</v>
      </c>
      <c r="R637" s="4">
        <v>10.52</v>
      </c>
      <c r="S637" s="42">
        <f t="shared" si="207"/>
        <v>-1.052</v>
      </c>
      <c r="T637" s="1">
        <f t="shared" si="208"/>
        <v>-0.77</v>
      </c>
      <c r="U637">
        <v>64.150000000000006</v>
      </c>
      <c r="V637" s="21">
        <f t="shared" si="188"/>
        <v>3230.4496625000006</v>
      </c>
      <c r="W637">
        <f>(L637-P637)/P637</f>
        <v>0.15456238361266286</v>
      </c>
      <c r="X637">
        <f t="shared" si="189"/>
        <v>1.1949060152625587E-5</v>
      </c>
      <c r="Y637">
        <f t="shared" si="190"/>
        <v>3.8600837337241537E-6</v>
      </c>
      <c r="Z637" s="22">
        <f t="shared" si="204"/>
        <v>3.8600837337241538</v>
      </c>
      <c r="AA637" s="22">
        <f t="shared" si="201"/>
        <v>5.0130957580833169</v>
      </c>
      <c r="AB637" s="22">
        <f t="shared" si="203"/>
        <v>6.7736271615549043E-2</v>
      </c>
      <c r="AC637">
        <v>27.385200000000001</v>
      </c>
      <c r="AD637" s="31">
        <v>60</v>
      </c>
      <c r="AE637" s="32">
        <v>537</v>
      </c>
      <c r="AF637">
        <f t="shared" si="191"/>
        <v>11.949060152625588</v>
      </c>
      <c r="AG637">
        <v>16.475333333333335</v>
      </c>
      <c r="AH637" t="s">
        <v>559</v>
      </c>
      <c r="AI637" t="s">
        <v>558</v>
      </c>
      <c r="AJ637" t="s">
        <v>560</v>
      </c>
    </row>
    <row r="638" spans="1:36" hidden="1" x14ac:dyDescent="0.35">
      <c r="A638" s="2">
        <v>44749</v>
      </c>
      <c r="B638" t="s">
        <v>18</v>
      </c>
      <c r="C638" t="s">
        <v>550</v>
      </c>
      <c r="D638" t="s">
        <v>109</v>
      </c>
      <c r="E638" t="s">
        <v>21</v>
      </c>
      <c r="F638">
        <v>8</v>
      </c>
      <c r="G638" t="s">
        <v>43</v>
      </c>
      <c r="H638" t="s">
        <v>54</v>
      </c>
      <c r="I638" t="str">
        <f t="shared" si="187"/>
        <v>L3PfuA6</v>
      </c>
      <c r="J638" t="s">
        <v>452</v>
      </c>
      <c r="K638" t="s">
        <v>174</v>
      </c>
      <c r="L638" s="1">
        <v>0.60599999999999998</v>
      </c>
      <c r="M638">
        <v>5.89</v>
      </c>
      <c r="N638" s="1">
        <f t="shared" si="205"/>
        <v>-0.58899999999999997</v>
      </c>
      <c r="O638" t="s">
        <v>175</v>
      </c>
      <c r="P638">
        <v>0.53100000000000003</v>
      </c>
      <c r="Q638" s="1">
        <f t="shared" si="206"/>
        <v>7.4999999999999956E-2</v>
      </c>
      <c r="R638">
        <v>11.34</v>
      </c>
      <c r="S638" s="42">
        <f t="shared" si="207"/>
        <v>-1.1339999999999999</v>
      </c>
      <c r="T638" s="1">
        <f t="shared" si="208"/>
        <v>-0.54499999999999993</v>
      </c>
      <c r="U638">
        <v>50.05</v>
      </c>
      <c r="V638" s="21">
        <f t="shared" si="188"/>
        <v>1966.4269624999997</v>
      </c>
      <c r="W638">
        <f>(L638-P638)/P638</f>
        <v>0.14124293785310726</v>
      </c>
      <c r="X638">
        <f t="shared" si="189"/>
        <v>1.0694390083590297E-5</v>
      </c>
      <c r="Y638">
        <f t="shared" si="190"/>
        <v>2.1029737007864586E-6</v>
      </c>
      <c r="Z638" s="22">
        <f t="shared" si="204"/>
        <v>2.1029737007864586</v>
      </c>
      <c r="AA638" s="22">
        <f t="shared" ref="AA638:AA669" si="209">Z638/ABS(T638)</f>
        <v>3.8586673408925853</v>
      </c>
      <c r="AB638" s="22">
        <f t="shared" si="203"/>
        <v>5.2137791035669373E-2</v>
      </c>
      <c r="AC638">
        <v>34.081400000000002</v>
      </c>
      <c r="AD638" s="31">
        <v>43.6</v>
      </c>
      <c r="AE638" s="32">
        <v>371</v>
      </c>
      <c r="AF638">
        <f t="shared" si="191"/>
        <v>10.694390083590296</v>
      </c>
      <c r="AG638">
        <v>13.083333333333334</v>
      </c>
      <c r="AH638" t="s">
        <v>559</v>
      </c>
      <c r="AI638" t="s">
        <v>558</v>
      </c>
      <c r="AJ638" t="s">
        <v>560</v>
      </c>
    </row>
    <row r="639" spans="1:36" hidden="1" x14ac:dyDescent="0.35">
      <c r="A639" s="2">
        <v>44749</v>
      </c>
      <c r="B639" t="s">
        <v>18</v>
      </c>
      <c r="C639" t="s">
        <v>550</v>
      </c>
      <c r="D639" t="s">
        <v>109</v>
      </c>
      <c r="E639" t="s">
        <v>21</v>
      </c>
      <c r="F639">
        <v>11</v>
      </c>
      <c r="G639" t="s">
        <v>43</v>
      </c>
      <c r="H639" t="s">
        <v>76</v>
      </c>
      <c r="I639" t="str">
        <f t="shared" si="187"/>
        <v>L3PfuH5</v>
      </c>
      <c r="J639" t="s">
        <v>453</v>
      </c>
      <c r="K639" t="s">
        <v>153</v>
      </c>
      <c r="L639" s="1">
        <v>1.149</v>
      </c>
      <c r="M639">
        <v>5.45</v>
      </c>
      <c r="N639" s="1">
        <f t="shared" si="205"/>
        <v>-0.54500000000000004</v>
      </c>
      <c r="O639" t="s">
        <v>176</v>
      </c>
      <c r="P639">
        <v>1.196</v>
      </c>
      <c r="Q639" s="1">
        <f t="shared" si="206"/>
        <v>-4.6999999999999931E-2</v>
      </c>
      <c r="R639">
        <v>9.15</v>
      </c>
      <c r="S639" s="42">
        <f t="shared" si="207"/>
        <v>-0.91500000000000004</v>
      </c>
      <c r="T639" s="1">
        <f t="shared" si="208"/>
        <v>-0.37</v>
      </c>
      <c r="U639">
        <v>79.099999999999994</v>
      </c>
      <c r="V639" s="21">
        <f t="shared" si="188"/>
        <v>4911.5958499999997</v>
      </c>
      <c r="W639">
        <f>(P639-L639)/L639</f>
        <v>4.0905134899912904E-2</v>
      </c>
      <c r="X639">
        <f t="shared" si="189"/>
        <v>2.3261915253477984E-6</v>
      </c>
      <c r="Y639">
        <f t="shared" si="190"/>
        <v>1.1425312642203416E-6</v>
      </c>
      <c r="Z639" s="22">
        <f t="shared" si="204"/>
        <v>1.1425312642203416</v>
      </c>
      <c r="AA639" s="22">
        <f t="shared" si="209"/>
        <v>3.0879223357306529</v>
      </c>
      <c r="AB639" s="22">
        <f t="shared" si="203"/>
        <v>4.1723588807077369E-2</v>
      </c>
      <c r="AC639">
        <v>34.081400000000002</v>
      </c>
      <c r="AD639" s="31">
        <v>75</v>
      </c>
      <c r="AE639" s="32">
        <v>640</v>
      </c>
      <c r="AF639">
        <f t="shared" si="191"/>
        <v>2.3261915253477983</v>
      </c>
      <c r="AG639">
        <v>13.083333333333334</v>
      </c>
      <c r="AH639" t="s">
        <v>559</v>
      </c>
      <c r="AI639" t="s">
        <v>558</v>
      </c>
      <c r="AJ639" t="s">
        <v>560</v>
      </c>
    </row>
    <row r="640" spans="1:36" hidden="1" x14ac:dyDescent="0.35">
      <c r="A640" s="2">
        <v>44779</v>
      </c>
      <c r="B640" s="6" t="s">
        <v>18</v>
      </c>
      <c r="C640" s="6" t="s">
        <v>551</v>
      </c>
      <c r="D640" t="s">
        <v>20</v>
      </c>
      <c r="E640" t="s">
        <v>21</v>
      </c>
      <c r="F640">
        <v>8</v>
      </c>
      <c r="G640" t="s">
        <v>43</v>
      </c>
      <c r="H640" t="s">
        <v>44</v>
      </c>
      <c r="I640" t="str">
        <f t="shared" si="187"/>
        <v>K6PfuD10</v>
      </c>
      <c r="J640" t="s">
        <v>430</v>
      </c>
      <c r="K640" t="s">
        <v>117</v>
      </c>
      <c r="L640" s="1">
        <v>1.093</v>
      </c>
      <c r="M640">
        <v>5.72</v>
      </c>
      <c r="N640" s="1">
        <f t="shared" si="205"/>
        <v>-0.57199999999999995</v>
      </c>
      <c r="O640" s="6" t="s">
        <v>213</v>
      </c>
      <c r="P640">
        <v>1.0589999999999999</v>
      </c>
      <c r="Q640" s="1">
        <f t="shared" si="206"/>
        <v>3.400000000000003E-2</v>
      </c>
      <c r="R640">
        <v>11.06</v>
      </c>
      <c r="S640" s="42">
        <f t="shared" si="207"/>
        <v>-1.1060000000000001</v>
      </c>
      <c r="T640" s="1">
        <f t="shared" si="208"/>
        <v>-0.53400000000000014</v>
      </c>
      <c r="U640">
        <v>105.25</v>
      </c>
      <c r="V640" s="21">
        <f t="shared" si="188"/>
        <v>8695.8865624999999</v>
      </c>
      <c r="W640">
        <f t="shared" ref="W640:W645" si="210">(L640-P640)/P640</f>
        <v>3.210576015108596E-2</v>
      </c>
      <c r="X640">
        <f t="shared" si="189"/>
        <v>1.7264363893684016E-6</v>
      </c>
      <c r="Y640">
        <f t="shared" si="190"/>
        <v>1.5012894999319703E-6</v>
      </c>
      <c r="Z640" s="22">
        <f t="shared" si="204"/>
        <v>1.5012894999319704</v>
      </c>
      <c r="AA640" s="22">
        <f t="shared" si="209"/>
        <v>2.8114035579250376</v>
      </c>
      <c r="AB640" s="22">
        <f t="shared" si="203"/>
        <v>3.798730449412778E-2</v>
      </c>
      <c r="AC640">
        <v>31.516500000000001</v>
      </c>
      <c r="AD640" s="31">
        <v>94.8</v>
      </c>
      <c r="AE640" s="32">
        <v>700</v>
      </c>
      <c r="AF640">
        <f t="shared" si="191"/>
        <v>1.7264363893684016</v>
      </c>
      <c r="AG640">
        <v>13.38048963335333</v>
      </c>
      <c r="AH640" t="s">
        <v>559</v>
      </c>
      <c r="AI640" t="s">
        <v>558</v>
      </c>
      <c r="AJ640" t="s">
        <v>560</v>
      </c>
    </row>
    <row r="641" spans="1:39" hidden="1" x14ac:dyDescent="0.35">
      <c r="A641" s="2">
        <v>44804</v>
      </c>
      <c r="B641" s="6" t="s">
        <v>18</v>
      </c>
      <c r="C641" s="6" t="s">
        <v>553</v>
      </c>
      <c r="D641" t="s">
        <v>109</v>
      </c>
      <c r="E641" t="s">
        <v>21</v>
      </c>
      <c r="F641">
        <v>1</v>
      </c>
      <c r="G641" t="s">
        <v>43</v>
      </c>
      <c r="H641" t="s">
        <v>54</v>
      </c>
      <c r="I641" t="str">
        <f t="shared" si="187"/>
        <v>L3PfuA6</v>
      </c>
      <c r="J641" t="s">
        <v>452</v>
      </c>
      <c r="K641" t="s">
        <v>236</v>
      </c>
      <c r="L641" s="1">
        <v>0.54700000000000004</v>
      </c>
      <c r="M641">
        <v>3.98</v>
      </c>
      <c r="N641" s="1">
        <f t="shared" si="205"/>
        <v>-0.39800000000000002</v>
      </c>
      <c r="O641" t="s">
        <v>135</v>
      </c>
      <c r="P641">
        <v>0.50800000000000001</v>
      </c>
      <c r="Q641" s="1">
        <f t="shared" si="206"/>
        <v>3.9000000000000035E-2</v>
      </c>
      <c r="R641">
        <v>9.83</v>
      </c>
      <c r="S641" s="42">
        <f t="shared" si="207"/>
        <v>-0.98299999999999998</v>
      </c>
      <c r="T641" s="1">
        <f t="shared" si="208"/>
        <v>-0.58499999999999996</v>
      </c>
      <c r="U641">
        <v>50.05</v>
      </c>
      <c r="V641" s="21">
        <f t="shared" si="188"/>
        <v>1966.4269624999997</v>
      </c>
      <c r="W641">
        <f t="shared" si="210"/>
        <v>7.6771653543307158E-2</v>
      </c>
      <c r="X641">
        <f t="shared" si="189"/>
        <v>5.04927777156563E-6</v>
      </c>
      <c r="Y641">
        <f t="shared" si="190"/>
        <v>9.9290359511585682E-7</v>
      </c>
      <c r="Z641" s="22">
        <f t="shared" si="204"/>
        <v>0.9929035951158568</v>
      </c>
      <c r="AA641" s="22">
        <f t="shared" si="209"/>
        <v>1.6972711027621485</v>
      </c>
      <c r="AB641" s="22">
        <f t="shared" si="203"/>
        <v>2.2933297501158287E-2</v>
      </c>
      <c r="AC641">
        <v>32.519599999999997</v>
      </c>
      <c r="AD641" s="31">
        <v>43.6</v>
      </c>
      <c r="AE641" s="32">
        <v>371</v>
      </c>
      <c r="AF641">
        <f t="shared" si="191"/>
        <v>5.0492777715656301</v>
      </c>
      <c r="AG641">
        <v>7.0107887060214562</v>
      </c>
      <c r="AH641" t="s">
        <v>559</v>
      </c>
      <c r="AI641" t="s">
        <v>558</v>
      </c>
      <c r="AJ641" t="s">
        <v>560</v>
      </c>
    </row>
    <row r="642" spans="1:39" hidden="1" x14ac:dyDescent="0.35">
      <c r="A642" s="2">
        <v>44734</v>
      </c>
      <c r="B642" t="s">
        <v>18</v>
      </c>
      <c r="C642" t="s">
        <v>548</v>
      </c>
      <c r="D642" t="s">
        <v>109</v>
      </c>
      <c r="E642" t="s">
        <v>21</v>
      </c>
      <c r="F642">
        <v>2</v>
      </c>
      <c r="G642" t="s">
        <v>43</v>
      </c>
      <c r="H642" t="s">
        <v>54</v>
      </c>
      <c r="I642" t="str">
        <f t="shared" ref="I642:I705" si="211">D642&amp;G642&amp;H642</f>
        <v>L3PfuA6</v>
      </c>
      <c r="J642" t="s">
        <v>452</v>
      </c>
      <c r="K642" t="s">
        <v>69</v>
      </c>
      <c r="L642" s="1">
        <v>1.1060000000000001</v>
      </c>
      <c r="M642">
        <v>3.51</v>
      </c>
      <c r="N642" s="1">
        <f t="shared" si="205"/>
        <v>-0.35099999999999998</v>
      </c>
      <c r="O642" t="s">
        <v>135</v>
      </c>
      <c r="P642">
        <v>1.018</v>
      </c>
      <c r="Q642" s="1">
        <f t="shared" si="206"/>
        <v>8.8000000000000078E-2</v>
      </c>
      <c r="R642">
        <v>10.89</v>
      </c>
      <c r="S642" s="42">
        <f t="shared" si="207"/>
        <v>-1.089</v>
      </c>
      <c r="T642" s="1">
        <f t="shared" si="208"/>
        <v>-0.73799999999999999</v>
      </c>
      <c r="U642">
        <v>50.05</v>
      </c>
      <c r="V642" s="21">
        <f t="shared" ref="V642:V705" si="212">3.14*(U642/2)^2</f>
        <v>1966.4269624999997</v>
      </c>
      <c r="W642">
        <f t="shared" si="210"/>
        <v>8.6444007858546251E-2</v>
      </c>
      <c r="X642">
        <f t="shared" ref="X642:X705" si="213">119*(10^-6)*(W642^1.231)</f>
        <v>5.8434269082069043E-6</v>
      </c>
      <c r="Y642">
        <f t="shared" ref="Y642:Y705" si="214">X642*(V642/10000)</f>
        <v>1.1490672225696068E-6</v>
      </c>
      <c r="Z642" s="22">
        <f t="shared" si="204"/>
        <v>1.1490672225696068</v>
      </c>
      <c r="AA642" s="22">
        <f t="shared" si="209"/>
        <v>1.5570016565983833</v>
      </c>
      <c r="AB642" s="22">
        <f t="shared" si="203"/>
        <v>2.1037995722932506E-2</v>
      </c>
      <c r="AC642">
        <v>31.695499999999999</v>
      </c>
      <c r="AD642" s="31">
        <v>43.6</v>
      </c>
      <c r="AE642" s="32">
        <v>371</v>
      </c>
      <c r="AF642">
        <f t="shared" ref="AF642:AF705" si="215">X642*10^6</f>
        <v>5.8434269082069044</v>
      </c>
      <c r="AG642">
        <v>15.591269841269842</v>
      </c>
      <c r="AH642" t="s">
        <v>559</v>
      </c>
      <c r="AI642" t="s">
        <v>558</v>
      </c>
      <c r="AJ642" t="s">
        <v>560</v>
      </c>
    </row>
    <row r="643" spans="1:39" hidden="1" x14ac:dyDescent="0.35">
      <c r="A643" s="9">
        <v>44777</v>
      </c>
      <c r="B643" s="4" t="s">
        <v>18</v>
      </c>
      <c r="C643" s="4" t="s">
        <v>551</v>
      </c>
      <c r="D643" s="4" t="s">
        <v>109</v>
      </c>
      <c r="E643" s="4" t="s">
        <v>21</v>
      </c>
      <c r="F643" s="4">
        <v>13</v>
      </c>
      <c r="G643" s="4" t="s">
        <v>43</v>
      </c>
      <c r="H643" s="4" t="s">
        <v>76</v>
      </c>
      <c r="I643" t="str">
        <f t="shared" si="211"/>
        <v>L3PfuH5</v>
      </c>
      <c r="J643" t="s">
        <v>453</v>
      </c>
      <c r="K643" s="4" t="s">
        <v>87</v>
      </c>
      <c r="L643" s="3">
        <v>1.1639999999999999</v>
      </c>
      <c r="M643" s="4">
        <v>6.52</v>
      </c>
      <c r="N643" s="1">
        <f t="shared" si="205"/>
        <v>-0.65199999999999991</v>
      </c>
      <c r="O643" s="4" t="s">
        <v>180</v>
      </c>
      <c r="P643" s="4">
        <v>1.135</v>
      </c>
      <c r="Q643" s="1">
        <f t="shared" si="206"/>
        <v>2.8999999999999915E-2</v>
      </c>
      <c r="R643" s="4">
        <v>12.21</v>
      </c>
      <c r="S643" s="42">
        <f t="shared" si="207"/>
        <v>-1.2210000000000001</v>
      </c>
      <c r="T643" s="1">
        <f t="shared" si="208"/>
        <v>-0.56900000000000017</v>
      </c>
      <c r="U643">
        <v>79.099999999999994</v>
      </c>
      <c r="V643" s="21">
        <f t="shared" si="212"/>
        <v>4911.5958499999997</v>
      </c>
      <c r="W643">
        <f t="shared" si="210"/>
        <v>2.5550660792951468E-2</v>
      </c>
      <c r="X643">
        <f t="shared" si="213"/>
        <v>1.3033438027519251E-6</v>
      </c>
      <c r="Y643">
        <f t="shared" si="214"/>
        <v>6.4014980127195734E-7</v>
      </c>
      <c r="Z643" s="22">
        <f t="shared" si="204"/>
        <v>0.64014980127195731</v>
      </c>
      <c r="AA643" s="22">
        <f t="shared" si="209"/>
        <v>1.1250435874726838</v>
      </c>
      <c r="AB643" s="22">
        <f t="shared" si="203"/>
        <v>1.5201436736472345E-2</v>
      </c>
      <c r="AC643">
        <v>29.967099999999999</v>
      </c>
      <c r="AD643" s="31">
        <v>75</v>
      </c>
      <c r="AE643" s="32">
        <v>640</v>
      </c>
      <c r="AF643">
        <f t="shared" si="215"/>
        <v>1.3033438027519251</v>
      </c>
      <c r="AG643">
        <v>15.50428820417056</v>
      </c>
      <c r="AH643" t="s">
        <v>559</v>
      </c>
      <c r="AI643" t="s">
        <v>558</v>
      </c>
      <c r="AJ643" t="s">
        <v>560</v>
      </c>
    </row>
    <row r="644" spans="1:39" hidden="1" x14ac:dyDescent="0.35">
      <c r="A644" s="2">
        <v>44804</v>
      </c>
      <c r="B644" s="6" t="s">
        <v>18</v>
      </c>
      <c r="C644" s="6" t="s">
        <v>553</v>
      </c>
      <c r="D644" t="s">
        <v>123</v>
      </c>
      <c r="E644" t="s">
        <v>21</v>
      </c>
      <c r="F644">
        <v>4</v>
      </c>
      <c r="G644" t="s">
        <v>43</v>
      </c>
      <c r="H644" t="s">
        <v>35</v>
      </c>
      <c r="I644" t="str">
        <f t="shared" si="211"/>
        <v>M1PfuD4</v>
      </c>
      <c r="J644" t="s">
        <v>468</v>
      </c>
      <c r="K644" t="s">
        <v>234</v>
      </c>
      <c r="L644" s="1">
        <v>0.91100000000000003</v>
      </c>
      <c r="M644">
        <v>4.96</v>
      </c>
      <c r="N644" s="1">
        <f t="shared" si="205"/>
        <v>-0.496</v>
      </c>
      <c r="O644" t="s">
        <v>32</v>
      </c>
      <c r="P644">
        <v>0.89200000000000002</v>
      </c>
      <c r="Q644" s="1">
        <f t="shared" si="206"/>
        <v>1.9000000000000017E-2</v>
      </c>
      <c r="R644">
        <v>8.24</v>
      </c>
      <c r="S644" s="42">
        <f t="shared" si="207"/>
        <v>-0.82400000000000007</v>
      </c>
      <c r="T644" s="1">
        <f t="shared" si="208"/>
        <v>-0.32800000000000007</v>
      </c>
      <c r="U644">
        <v>64.150000000000006</v>
      </c>
      <c r="V644" s="21">
        <f t="shared" si="212"/>
        <v>3230.4496625000006</v>
      </c>
      <c r="W644">
        <f t="shared" si="210"/>
        <v>2.1300448430493293E-2</v>
      </c>
      <c r="X644">
        <f t="shared" si="213"/>
        <v>1.0418219623448591E-6</v>
      </c>
      <c r="Y644">
        <f t="shared" si="214"/>
        <v>3.3655534066420382E-7</v>
      </c>
      <c r="Z644" s="22">
        <f t="shared" si="204"/>
        <v>0.33655534066420384</v>
      </c>
      <c r="AA644" s="22">
        <f t="shared" si="209"/>
        <v>1.026083355683548</v>
      </c>
      <c r="AB644" s="22">
        <f t="shared" si="203"/>
        <v>1.3864299473774324E-2</v>
      </c>
      <c r="AC644">
        <v>32.519599999999997</v>
      </c>
      <c r="AD644" s="31">
        <v>60</v>
      </c>
      <c r="AE644" s="32">
        <v>537</v>
      </c>
      <c r="AF644">
        <f t="shared" si="215"/>
        <v>1.041821962344859</v>
      </c>
      <c r="AG644">
        <v>5.03038712875437</v>
      </c>
      <c r="AH644" t="s">
        <v>559</v>
      </c>
      <c r="AI644" t="s">
        <v>558</v>
      </c>
      <c r="AJ644" t="s">
        <v>560</v>
      </c>
    </row>
    <row r="645" spans="1:39" hidden="1" x14ac:dyDescent="0.35">
      <c r="A645" s="2">
        <v>44804</v>
      </c>
      <c r="B645" s="6" t="s">
        <v>18</v>
      </c>
      <c r="C645" s="6" t="s">
        <v>553</v>
      </c>
      <c r="D645" t="s">
        <v>109</v>
      </c>
      <c r="E645" t="s">
        <v>21</v>
      </c>
      <c r="F645">
        <v>15</v>
      </c>
      <c r="G645" t="s">
        <v>43</v>
      </c>
      <c r="H645" t="s">
        <v>76</v>
      </c>
      <c r="I645" t="str">
        <f t="shared" si="211"/>
        <v>L3PfuH5</v>
      </c>
      <c r="J645" t="s">
        <v>453</v>
      </c>
      <c r="K645" t="s">
        <v>226</v>
      </c>
      <c r="L645" s="1">
        <v>1.1879999999999999</v>
      </c>
      <c r="M645">
        <v>5.81</v>
      </c>
      <c r="N645" s="1">
        <f t="shared" si="205"/>
        <v>-0.58099999999999996</v>
      </c>
      <c r="O645" t="s">
        <v>233</v>
      </c>
      <c r="P645">
        <v>1.17</v>
      </c>
      <c r="Q645" s="1">
        <f t="shared" si="206"/>
        <v>1.8000000000000016E-2</v>
      </c>
      <c r="R645">
        <v>9.81</v>
      </c>
      <c r="S645" s="42">
        <f t="shared" si="207"/>
        <v>-0.98100000000000009</v>
      </c>
      <c r="T645" s="1">
        <f t="shared" si="208"/>
        <v>-0.40000000000000013</v>
      </c>
      <c r="U645">
        <v>79.099999999999994</v>
      </c>
      <c r="V645" s="21">
        <f t="shared" si="212"/>
        <v>4911.5958499999997</v>
      </c>
      <c r="W645">
        <f t="shared" si="210"/>
        <v>1.5384615384615399E-2</v>
      </c>
      <c r="X645">
        <f t="shared" si="213"/>
        <v>6.9799228022534674E-7</v>
      </c>
      <c r="Y645">
        <f t="shared" si="214"/>
        <v>3.4282559868868498E-7</v>
      </c>
      <c r="Z645" s="22">
        <f t="shared" si="204"/>
        <v>0.34282559868868501</v>
      </c>
      <c r="AA645" s="22">
        <f t="shared" si="209"/>
        <v>0.85706399672171218</v>
      </c>
      <c r="AB645" s="22">
        <f t="shared" si="203"/>
        <v>1.1580532763660221E-2</v>
      </c>
      <c r="AC645">
        <v>32.519599999999997</v>
      </c>
      <c r="AD645" s="31">
        <v>75</v>
      </c>
      <c r="AE645" s="32">
        <v>640</v>
      </c>
      <c r="AF645">
        <f t="shared" si="215"/>
        <v>0.69799228022534676</v>
      </c>
      <c r="AG645">
        <v>7.0107887060214562</v>
      </c>
      <c r="AH645" t="s">
        <v>559</v>
      </c>
      <c r="AI645" t="s">
        <v>558</v>
      </c>
      <c r="AJ645" t="s">
        <v>560</v>
      </c>
    </row>
    <row r="646" spans="1:39" hidden="1" x14ac:dyDescent="0.35">
      <c r="A646" s="2">
        <v>44762</v>
      </c>
      <c r="B646" t="s">
        <v>18</v>
      </c>
      <c r="C646" t="s">
        <v>549</v>
      </c>
      <c r="D646" t="s">
        <v>20</v>
      </c>
      <c r="E646" t="s">
        <v>21</v>
      </c>
      <c r="F646">
        <v>11</v>
      </c>
      <c r="G646" t="s">
        <v>43</v>
      </c>
      <c r="H646" t="s">
        <v>44</v>
      </c>
      <c r="I646" t="str">
        <f t="shared" si="211"/>
        <v>K6PfuD10</v>
      </c>
      <c r="J646" t="s">
        <v>430</v>
      </c>
      <c r="K646" t="s">
        <v>184</v>
      </c>
      <c r="L646" s="1">
        <v>1.1739999999999999</v>
      </c>
      <c r="M646">
        <v>6.35</v>
      </c>
      <c r="N646" s="1">
        <f t="shared" si="205"/>
        <v>-0.63500000000000001</v>
      </c>
      <c r="O646" t="s">
        <v>185</v>
      </c>
      <c r="P646">
        <v>1.1850000000000001</v>
      </c>
      <c r="Q646" s="1">
        <f t="shared" si="206"/>
        <v>-1.1000000000000121E-2</v>
      </c>
      <c r="R646">
        <v>15.83</v>
      </c>
      <c r="S646" s="42">
        <f t="shared" si="207"/>
        <v>-1.583</v>
      </c>
      <c r="T646" s="1">
        <f t="shared" si="208"/>
        <v>-0.94799999999999995</v>
      </c>
      <c r="U646">
        <v>105.25</v>
      </c>
      <c r="V646" s="21">
        <f t="shared" si="212"/>
        <v>8695.8865624999999</v>
      </c>
      <c r="W646">
        <f>(P646-L646)/L646</f>
        <v>9.3696763202726751E-3</v>
      </c>
      <c r="X646">
        <f t="shared" si="213"/>
        <v>3.7908790611002552E-7</v>
      </c>
      <c r="Y646">
        <f t="shared" si="214"/>
        <v>3.2965054287484326E-7</v>
      </c>
      <c r="Z646" s="22">
        <f t="shared" si="204"/>
        <v>0.32965054287484324</v>
      </c>
      <c r="AA646" s="22">
        <f t="shared" si="209"/>
        <v>0.34773264016333677</v>
      </c>
      <c r="AB646" s="22">
        <f t="shared" si="203"/>
        <v>4.698516385950968E-3</v>
      </c>
      <c r="AC646">
        <v>34.903799999999997</v>
      </c>
      <c r="AD646" s="31">
        <v>94.8</v>
      </c>
      <c r="AE646" s="32">
        <v>700</v>
      </c>
      <c r="AF646">
        <f t="shared" si="215"/>
        <v>0.37908790611002552</v>
      </c>
      <c r="AG646">
        <v>11.020894580054243</v>
      </c>
      <c r="AH646" t="s">
        <v>559</v>
      </c>
      <c r="AI646" t="s">
        <v>558</v>
      </c>
      <c r="AJ646" t="s">
        <v>560</v>
      </c>
    </row>
    <row r="647" spans="1:39" hidden="1" x14ac:dyDescent="0.35">
      <c r="A647" s="2">
        <v>44733</v>
      </c>
      <c r="B647" t="s">
        <v>18</v>
      </c>
      <c r="C647" t="s">
        <v>548</v>
      </c>
      <c r="D647" t="s">
        <v>123</v>
      </c>
      <c r="E647" t="s">
        <v>21</v>
      </c>
      <c r="F647">
        <v>2</v>
      </c>
      <c r="G647" t="s">
        <v>43</v>
      </c>
      <c r="H647" t="s">
        <v>35</v>
      </c>
      <c r="I647" t="str">
        <f t="shared" si="211"/>
        <v>M1PfuD4</v>
      </c>
      <c r="J647" t="s">
        <v>468</v>
      </c>
      <c r="K647" t="s">
        <v>145</v>
      </c>
      <c r="L647" s="1">
        <v>0.64300000000000002</v>
      </c>
      <c r="M647">
        <v>3.92</v>
      </c>
      <c r="N647" s="1">
        <f t="shared" si="205"/>
        <v>-0.39200000000000002</v>
      </c>
      <c r="O647" t="s">
        <v>146</v>
      </c>
      <c r="P647">
        <v>0.65100000000000002</v>
      </c>
      <c r="Q647" s="1">
        <f t="shared" si="206"/>
        <v>-8.0000000000000071E-3</v>
      </c>
      <c r="R647">
        <v>11.72</v>
      </c>
      <c r="S647" s="42">
        <f t="shared" si="207"/>
        <v>-1.1720000000000002</v>
      </c>
      <c r="T647" s="1">
        <f t="shared" si="208"/>
        <v>-0.78000000000000014</v>
      </c>
      <c r="U647">
        <v>64.150000000000006</v>
      </c>
      <c r="V647" s="21">
        <f t="shared" si="212"/>
        <v>3230.4496625000006</v>
      </c>
      <c r="W647">
        <f>(P647-L647)/L647</f>
        <v>1.2441679626749622E-2</v>
      </c>
      <c r="X647">
        <f t="shared" si="213"/>
        <v>5.3745613875991589E-7</v>
      </c>
      <c r="Y647">
        <f t="shared" si="214"/>
        <v>1.7362250020655238E-7</v>
      </c>
      <c r="Z647" s="22">
        <f t="shared" si="204"/>
        <v>0.17362250020655237</v>
      </c>
      <c r="AA647" s="22">
        <f t="shared" si="209"/>
        <v>0.22259294898275941</v>
      </c>
      <c r="AB647" s="22">
        <f t="shared" si="203"/>
        <v>3.0076458100147972E-3</v>
      </c>
      <c r="AC647">
        <v>30.972899999999999</v>
      </c>
      <c r="AD647" s="31">
        <v>60</v>
      </c>
      <c r="AE647" s="32">
        <v>537</v>
      </c>
      <c r="AF647">
        <f t="shared" si="215"/>
        <v>0.53745613875991594</v>
      </c>
      <c r="AG647">
        <v>14.820634920634921</v>
      </c>
      <c r="AH647" t="s">
        <v>559</v>
      </c>
      <c r="AI647" t="s">
        <v>558</v>
      </c>
      <c r="AJ647" t="s">
        <v>560</v>
      </c>
    </row>
    <row r="648" spans="1:39" hidden="1" x14ac:dyDescent="0.35">
      <c r="A648" s="2">
        <v>44764</v>
      </c>
      <c r="B648" t="s">
        <v>18</v>
      </c>
      <c r="C648" t="s">
        <v>549</v>
      </c>
      <c r="D648" t="s">
        <v>109</v>
      </c>
      <c r="E648" t="s">
        <v>21</v>
      </c>
      <c r="F648">
        <v>12</v>
      </c>
      <c r="G648" t="s">
        <v>43</v>
      </c>
      <c r="H648" t="s">
        <v>76</v>
      </c>
      <c r="I648" t="str">
        <f t="shared" si="211"/>
        <v>L3PfuH5</v>
      </c>
      <c r="J648" t="s">
        <v>453</v>
      </c>
      <c r="K648" t="s">
        <v>193</v>
      </c>
      <c r="L648" s="1">
        <v>1.161</v>
      </c>
      <c r="M648">
        <v>7.68</v>
      </c>
      <c r="N648" s="1">
        <f t="shared" si="205"/>
        <v>-0.76800000000000002</v>
      </c>
      <c r="O648" t="s">
        <v>163</v>
      </c>
      <c r="P648">
        <v>1.163</v>
      </c>
      <c r="Q648" s="1">
        <f t="shared" si="206"/>
        <v>-2.0000000000000018E-3</v>
      </c>
      <c r="R648">
        <v>10.45</v>
      </c>
      <c r="S648" s="42">
        <f t="shared" si="207"/>
        <v>-1.0449999999999999</v>
      </c>
      <c r="T648" s="1">
        <f t="shared" si="208"/>
        <v>-0.27699999999999991</v>
      </c>
      <c r="U648">
        <v>79.099999999999994</v>
      </c>
      <c r="V648" s="21">
        <f t="shared" si="212"/>
        <v>4911.5958499999997</v>
      </c>
      <c r="W648">
        <f>(P648-L648)/L648</f>
        <v>1.7226528854435846E-3</v>
      </c>
      <c r="X648">
        <f t="shared" si="213"/>
        <v>4.7130974939247305E-8</v>
      </c>
      <c r="Y648">
        <f t="shared" si="214"/>
        <v>2.3148830091806106E-8</v>
      </c>
      <c r="Z648" s="22">
        <f t="shared" si="204"/>
        <v>2.3148830091806107E-2</v>
      </c>
      <c r="AA648" s="22">
        <f t="shared" si="209"/>
        <v>8.3569783724931818E-2</v>
      </c>
      <c r="AB648" s="22">
        <f t="shared" si="203"/>
        <v>1.129183610769278E-3</v>
      </c>
      <c r="AC648">
        <v>34.764699999999998</v>
      </c>
      <c r="AD648" s="31">
        <v>75</v>
      </c>
      <c r="AE648" s="32">
        <v>640</v>
      </c>
      <c r="AF648">
        <f t="shared" si="215"/>
        <v>4.7130974939247304E-2</v>
      </c>
      <c r="AG648">
        <v>12.394095238095241</v>
      </c>
      <c r="AH648" t="s">
        <v>559</v>
      </c>
      <c r="AI648" t="s">
        <v>558</v>
      </c>
      <c r="AJ648" t="s">
        <v>560</v>
      </c>
    </row>
    <row r="649" spans="1:39" x14ac:dyDescent="0.35">
      <c r="A649" s="2">
        <v>44806</v>
      </c>
      <c r="B649" s="6" t="s">
        <v>18</v>
      </c>
      <c r="C649" s="6" t="s">
        <v>553</v>
      </c>
      <c r="D649" t="s">
        <v>86</v>
      </c>
      <c r="E649" t="s">
        <v>46</v>
      </c>
      <c r="F649">
        <v>8</v>
      </c>
      <c r="G649" t="s">
        <v>37</v>
      </c>
      <c r="H649" t="s">
        <v>97</v>
      </c>
      <c r="I649" t="str">
        <f t="shared" si="211"/>
        <v>K5PfaJ1</v>
      </c>
      <c r="J649" t="s">
        <v>406</v>
      </c>
      <c r="K649" t="s">
        <v>59</v>
      </c>
      <c r="L649" s="1">
        <v>0.71399999999999997</v>
      </c>
      <c r="M649">
        <v>16.149999999999999</v>
      </c>
      <c r="N649" s="1">
        <f t="shared" si="205"/>
        <v>-1.6149999999999998</v>
      </c>
      <c r="O649" t="s">
        <v>224</v>
      </c>
      <c r="P649">
        <v>0.71899999999999997</v>
      </c>
      <c r="Q649" s="1">
        <f t="shared" si="206"/>
        <v>-5.0000000000000044E-3</v>
      </c>
      <c r="R649">
        <v>26.56</v>
      </c>
      <c r="S649" s="42">
        <f t="shared" si="207"/>
        <v>-2.6559999999999997</v>
      </c>
      <c r="T649" s="1">
        <f t="shared" si="208"/>
        <v>-1.0409999999999999</v>
      </c>
      <c r="U649">
        <v>50.2</v>
      </c>
      <c r="V649" s="21">
        <f t="shared" si="212"/>
        <v>1978.2314000000003</v>
      </c>
      <c r="W649">
        <f>(P649-L649)/L649</f>
        <v>7.0028011204481856E-3</v>
      </c>
      <c r="X649">
        <f t="shared" si="213"/>
        <v>2.6489669390492084E-7</v>
      </c>
      <c r="Y649">
        <f t="shared" si="214"/>
        <v>5.2402695763890312E-8</v>
      </c>
      <c r="Z649" s="22">
        <f t="shared" si="204"/>
        <v>5.2402695763890311E-2</v>
      </c>
      <c r="AA649" s="22">
        <f t="shared" si="209"/>
        <v>5.0338804768386466E-2</v>
      </c>
      <c r="AB649" s="22">
        <f>AA649/50.10316</f>
        <v>1.0047031917425262E-3</v>
      </c>
      <c r="AC649">
        <v>35.566600000000001</v>
      </c>
      <c r="AD649" s="37">
        <v>39.1</v>
      </c>
      <c r="AE649" s="35">
        <v>510</v>
      </c>
      <c r="AF649">
        <f t="shared" si="215"/>
        <v>0.26489669390492082</v>
      </c>
      <c r="AG649">
        <v>10.433333333333335</v>
      </c>
      <c r="AH649" t="s">
        <v>557</v>
      </c>
      <c r="AI649" t="s">
        <v>558</v>
      </c>
      <c r="AJ649" t="s">
        <v>562</v>
      </c>
      <c r="AK649" s="53">
        <v>0.40445061727069104</v>
      </c>
      <c r="AL649" s="53">
        <v>2.5662500000000001</v>
      </c>
      <c r="AM649" s="53">
        <v>1407.6</v>
      </c>
    </row>
    <row r="650" spans="1:39" hidden="1" x14ac:dyDescent="0.35">
      <c r="A650" s="2">
        <v>44806</v>
      </c>
      <c r="B650" s="6" t="s">
        <v>18</v>
      </c>
      <c r="C650" s="6" t="s">
        <v>553</v>
      </c>
      <c r="D650" t="s">
        <v>20</v>
      </c>
      <c r="E650" t="s">
        <v>21</v>
      </c>
      <c r="F650">
        <v>8</v>
      </c>
      <c r="G650" t="s">
        <v>37</v>
      </c>
      <c r="H650" t="s">
        <v>54</v>
      </c>
      <c r="I650" t="str">
        <f t="shared" si="211"/>
        <v>K6PfaA6</v>
      </c>
      <c r="J650" t="s">
        <v>429</v>
      </c>
      <c r="K650" t="s">
        <v>222</v>
      </c>
      <c r="L650" s="1">
        <v>0.83499999999999996</v>
      </c>
      <c r="M650">
        <v>9.06</v>
      </c>
      <c r="N650" s="1">
        <f t="shared" si="205"/>
        <v>-0.90600000000000003</v>
      </c>
      <c r="O650" t="s">
        <v>211</v>
      </c>
      <c r="P650">
        <v>0.60899999999999999</v>
      </c>
      <c r="Q650" s="1">
        <f t="shared" si="206"/>
        <v>0.22599999999999998</v>
      </c>
      <c r="R650">
        <v>19.21</v>
      </c>
      <c r="S650" s="42">
        <f t="shared" si="207"/>
        <v>-1.921</v>
      </c>
      <c r="T650" s="1">
        <f t="shared" si="208"/>
        <v>-1.0150000000000001</v>
      </c>
      <c r="U650">
        <v>80.5</v>
      </c>
      <c r="V650" s="21">
        <f t="shared" si="212"/>
        <v>5086.9962500000001</v>
      </c>
      <c r="W650">
        <f t="shared" ref="W650:W657" si="216">(L650-P650)/P650</f>
        <v>0.37110016420361247</v>
      </c>
      <c r="X650">
        <f t="shared" si="213"/>
        <v>3.5122915814969853E-5</v>
      </c>
      <c r="Y650">
        <f t="shared" si="214"/>
        <v>1.7867014103981733E-5</v>
      </c>
      <c r="Z650" s="22">
        <f t="shared" si="204"/>
        <v>17.867014103981731</v>
      </c>
      <c r="AA650" s="22">
        <f t="shared" si="209"/>
        <v>17.602969560573133</v>
      </c>
      <c r="AB650" s="22">
        <f>AA650/54.593359</f>
        <v>0.32243792803760496</v>
      </c>
      <c r="AC650">
        <v>35.566600000000001</v>
      </c>
      <c r="AD650" s="31">
        <v>76.2</v>
      </c>
      <c r="AE650" s="32">
        <v>770</v>
      </c>
      <c r="AF650">
        <f t="shared" si="215"/>
        <v>35.122915814969851</v>
      </c>
      <c r="AG650">
        <v>11.450000000000001</v>
      </c>
      <c r="AH650" t="s">
        <v>557</v>
      </c>
      <c r="AI650" t="s">
        <v>558</v>
      </c>
      <c r="AJ650" t="s">
        <v>562</v>
      </c>
      <c r="AK650" s="53">
        <v>0.40445061727069104</v>
      </c>
      <c r="AL650" s="53">
        <v>2.5662500000000001</v>
      </c>
      <c r="AM650" s="53">
        <v>1407.6</v>
      </c>
    </row>
    <row r="651" spans="1:39" x14ac:dyDescent="0.35">
      <c r="A651" s="2">
        <v>44806</v>
      </c>
      <c r="B651" s="6" t="s">
        <v>18</v>
      </c>
      <c r="C651" s="6" t="s">
        <v>553</v>
      </c>
      <c r="D651" t="s">
        <v>86</v>
      </c>
      <c r="E651" t="s">
        <v>46</v>
      </c>
      <c r="F651">
        <v>3</v>
      </c>
      <c r="G651" t="s">
        <v>25</v>
      </c>
      <c r="H651" t="s">
        <v>93</v>
      </c>
      <c r="I651" t="str">
        <f t="shared" si="211"/>
        <v>K5SguH9</v>
      </c>
      <c r="J651" t="s">
        <v>409</v>
      </c>
      <c r="K651" t="s">
        <v>59</v>
      </c>
      <c r="L651" s="1">
        <v>0.89400000000000002</v>
      </c>
      <c r="M651">
        <v>19.670000000000002</v>
      </c>
      <c r="N651" s="1">
        <f t="shared" si="205"/>
        <v>-1.9670000000000001</v>
      </c>
      <c r="O651" t="s">
        <v>224</v>
      </c>
      <c r="P651">
        <v>0.83099999999999996</v>
      </c>
      <c r="Q651" s="1">
        <f t="shared" si="206"/>
        <v>6.3000000000000056E-2</v>
      </c>
      <c r="R651">
        <v>26.01</v>
      </c>
      <c r="S651" s="42">
        <f t="shared" si="207"/>
        <v>-2.601</v>
      </c>
      <c r="T651" s="1">
        <f t="shared" si="208"/>
        <v>-0.6339999999999999</v>
      </c>
      <c r="U651">
        <v>37.549999999999997</v>
      </c>
      <c r="V651" s="21">
        <f t="shared" si="212"/>
        <v>1106.8519624999999</v>
      </c>
      <c r="W651">
        <f t="shared" si="216"/>
        <v>7.5812274368231111E-2</v>
      </c>
      <c r="X651">
        <f t="shared" si="213"/>
        <v>4.9717160581027881E-6</v>
      </c>
      <c r="Y651">
        <f t="shared" si="214"/>
        <v>5.5029536759038342E-7</v>
      </c>
      <c r="Z651" s="22">
        <f t="shared" si="204"/>
        <v>0.55029536759038344</v>
      </c>
      <c r="AA651" s="22">
        <f t="shared" si="209"/>
        <v>0.86797376591543141</v>
      </c>
      <c r="AB651" s="22">
        <f>AA651/AA650</f>
        <v>4.9308371688576116E-2</v>
      </c>
      <c r="AC651">
        <v>35.566600000000001</v>
      </c>
      <c r="AD651" s="37">
        <v>19.8</v>
      </c>
      <c r="AE651" s="35">
        <v>320</v>
      </c>
      <c r="AF651">
        <f t="shared" si="215"/>
        <v>4.9717160581027882</v>
      </c>
      <c r="AG651">
        <v>10.433333333333335</v>
      </c>
      <c r="AH651" t="s">
        <v>557</v>
      </c>
      <c r="AI651" t="s">
        <v>558</v>
      </c>
      <c r="AJ651" t="s">
        <v>562</v>
      </c>
      <c r="AK651" s="53">
        <v>0.40445061727069104</v>
      </c>
      <c r="AL651" s="53">
        <v>2.5662500000000001</v>
      </c>
      <c r="AM651" s="53">
        <v>1407.6</v>
      </c>
    </row>
    <row r="652" spans="1:39" hidden="1" x14ac:dyDescent="0.35">
      <c r="A652" s="2">
        <v>44806</v>
      </c>
      <c r="B652" s="6" t="s">
        <v>18</v>
      </c>
      <c r="C652" s="6" t="s">
        <v>553</v>
      </c>
      <c r="D652" t="s">
        <v>20</v>
      </c>
      <c r="E652" t="s">
        <v>21</v>
      </c>
      <c r="F652">
        <v>11</v>
      </c>
      <c r="G652" t="s">
        <v>25</v>
      </c>
      <c r="H652" t="s">
        <v>31</v>
      </c>
      <c r="I652" t="str">
        <f t="shared" si="211"/>
        <v>K6SguA8</v>
      </c>
      <c r="J652" t="s">
        <v>431</v>
      </c>
      <c r="K652" t="s">
        <v>241</v>
      </c>
      <c r="L652" s="1">
        <v>0.60499999999999998</v>
      </c>
      <c r="M652">
        <v>9.42</v>
      </c>
      <c r="N652" s="1">
        <f t="shared" si="205"/>
        <v>-0.94199999999999995</v>
      </c>
      <c r="O652" t="s">
        <v>32</v>
      </c>
      <c r="P652">
        <v>0.44400000000000001</v>
      </c>
      <c r="Q652" s="1">
        <f t="shared" si="206"/>
        <v>0.16099999999999998</v>
      </c>
      <c r="R652">
        <v>11.78</v>
      </c>
      <c r="S652" s="42">
        <f t="shared" si="207"/>
        <v>-1.1779999999999999</v>
      </c>
      <c r="T652" s="1">
        <f t="shared" si="208"/>
        <v>-0.23599999999999999</v>
      </c>
      <c r="U652">
        <v>50.055</v>
      </c>
      <c r="V652" s="21">
        <f t="shared" si="212"/>
        <v>1966.819874625</v>
      </c>
      <c r="W652">
        <f t="shared" si="216"/>
        <v>0.36261261261261257</v>
      </c>
      <c r="X652">
        <f t="shared" si="213"/>
        <v>3.4136671945359725E-5</v>
      </c>
      <c r="Y652">
        <f t="shared" si="214"/>
        <v>6.7140684835687173E-6</v>
      </c>
      <c r="Z652" s="22">
        <f t="shared" si="204"/>
        <v>6.7140684835687177</v>
      </c>
      <c r="AA652" s="22">
        <f t="shared" si="209"/>
        <v>28.449442726986092</v>
      </c>
      <c r="AB652" s="22">
        <f>AA652/54.13582</f>
        <v>0.52551975248525085</v>
      </c>
      <c r="AC652">
        <v>35.566600000000001</v>
      </c>
      <c r="AD652" s="31">
        <v>34.5</v>
      </c>
      <c r="AE652" s="32">
        <v>430</v>
      </c>
      <c r="AF652">
        <f t="shared" si="215"/>
        <v>34.136671945359723</v>
      </c>
      <c r="AG652">
        <v>11.450000000000001</v>
      </c>
      <c r="AH652" t="s">
        <v>557</v>
      </c>
      <c r="AI652" t="s">
        <v>558</v>
      </c>
      <c r="AJ652" t="s">
        <v>562</v>
      </c>
      <c r="AK652" s="53">
        <v>0.40445061727069104</v>
      </c>
      <c r="AL652" s="53">
        <v>2.5662500000000001</v>
      </c>
      <c r="AM652" s="53">
        <v>1407.6</v>
      </c>
    </row>
    <row r="653" spans="1:39" hidden="1" x14ac:dyDescent="0.35">
      <c r="A653" s="2">
        <v>44806</v>
      </c>
      <c r="B653" s="6" t="s">
        <v>18</v>
      </c>
      <c r="C653" s="6" t="s">
        <v>553</v>
      </c>
      <c r="D653" t="s">
        <v>20</v>
      </c>
      <c r="E653" t="s">
        <v>21</v>
      </c>
      <c r="F653">
        <v>6</v>
      </c>
      <c r="G653" t="s">
        <v>25</v>
      </c>
      <c r="H653" t="s">
        <v>74</v>
      </c>
      <c r="I653" t="str">
        <f t="shared" si="211"/>
        <v>K6SguC9</v>
      </c>
      <c r="J653" t="s">
        <v>490</v>
      </c>
      <c r="K653" t="s">
        <v>222</v>
      </c>
      <c r="L653" s="1">
        <v>0.72699999999999998</v>
      </c>
      <c r="M653">
        <v>4.95</v>
      </c>
      <c r="N653" s="1">
        <f t="shared" si="205"/>
        <v>-0.495</v>
      </c>
      <c r="O653" t="s">
        <v>211</v>
      </c>
      <c r="P653">
        <v>0.58299999999999996</v>
      </c>
      <c r="Q653" s="1">
        <f t="shared" si="206"/>
        <v>0.14400000000000002</v>
      </c>
      <c r="R653">
        <v>6.96</v>
      </c>
      <c r="S653" s="42">
        <f t="shared" si="207"/>
        <v>-0.69599999999999995</v>
      </c>
      <c r="T653" s="1">
        <f t="shared" si="208"/>
        <v>-0.20099999999999996</v>
      </c>
      <c r="U653">
        <v>57.585000000000001</v>
      </c>
      <c r="V653" s="21">
        <f t="shared" si="212"/>
        <v>2603.085296625</v>
      </c>
      <c r="W653">
        <f t="shared" si="216"/>
        <v>0.24699828473413382</v>
      </c>
      <c r="X653">
        <f t="shared" si="213"/>
        <v>2.1279097194268991E-5</v>
      </c>
      <c r="Y653">
        <f t="shared" si="214"/>
        <v>5.5391305031855903E-6</v>
      </c>
      <c r="Z653" s="22">
        <f t="shared" si="204"/>
        <v>5.5391305031855902</v>
      </c>
      <c r="AA653" s="22">
        <f t="shared" si="209"/>
        <v>27.557863199928317</v>
      </c>
      <c r="AB653" s="22">
        <f>AA653/54.13582</f>
        <v>0.50905044386375442</v>
      </c>
      <c r="AC653">
        <v>35.566600000000001</v>
      </c>
      <c r="AD653" s="31">
        <v>40</v>
      </c>
      <c r="AE653" s="32">
        <v>540</v>
      </c>
      <c r="AF653">
        <f t="shared" si="215"/>
        <v>21.279097194268992</v>
      </c>
      <c r="AG653">
        <v>11.450000000000001</v>
      </c>
      <c r="AH653" t="s">
        <v>557</v>
      </c>
      <c r="AI653" t="s">
        <v>558</v>
      </c>
      <c r="AJ653" t="s">
        <v>562</v>
      </c>
      <c r="AK653" s="53">
        <v>0.40445061727069104</v>
      </c>
      <c r="AL653" s="53">
        <v>2.5662500000000001</v>
      </c>
      <c r="AM653" s="53">
        <v>1407.6</v>
      </c>
    </row>
    <row r="654" spans="1:39" hidden="1" x14ac:dyDescent="0.35">
      <c r="A654" s="2">
        <v>44715</v>
      </c>
      <c r="B654" t="s">
        <v>56</v>
      </c>
      <c r="C654" t="s">
        <v>547</v>
      </c>
      <c r="D654" t="s">
        <v>57</v>
      </c>
      <c r="E654" t="s">
        <v>46</v>
      </c>
      <c r="F654">
        <v>7</v>
      </c>
      <c r="G654" t="s">
        <v>39</v>
      </c>
      <c r="H654" t="s">
        <v>65</v>
      </c>
      <c r="I654" t="str">
        <f t="shared" si="211"/>
        <v>L1BbrC5</v>
      </c>
      <c r="J654" t="s">
        <v>497</v>
      </c>
      <c r="K654" t="s">
        <v>59</v>
      </c>
      <c r="L654" s="1">
        <v>0.61899999999999999</v>
      </c>
      <c r="M654">
        <v>2.16</v>
      </c>
      <c r="N654" s="1">
        <f t="shared" si="205"/>
        <v>-0.21600000000000003</v>
      </c>
      <c r="O654" t="s">
        <v>60</v>
      </c>
      <c r="P654">
        <v>0.40400000000000003</v>
      </c>
      <c r="Q654" s="1">
        <f t="shared" si="206"/>
        <v>0.21499999999999997</v>
      </c>
      <c r="R654">
        <v>3.86</v>
      </c>
      <c r="S654" s="42">
        <f t="shared" si="207"/>
        <v>-0.38600000000000001</v>
      </c>
      <c r="T654" s="1">
        <f t="shared" si="208"/>
        <v>-0.16999999999999998</v>
      </c>
      <c r="U654">
        <v>57.875</v>
      </c>
      <c r="V654" s="21">
        <f t="shared" si="212"/>
        <v>2629.3697656250001</v>
      </c>
      <c r="W654">
        <f t="shared" si="216"/>
        <v>0.5321782178217821</v>
      </c>
      <c r="X654">
        <f t="shared" si="213"/>
        <v>5.4742325807164835E-5</v>
      </c>
      <c r="Y654">
        <f t="shared" si="214"/>
        <v>1.4393781637735242E-5</v>
      </c>
      <c r="Z654" s="22">
        <f t="shared" si="204"/>
        <v>14.393781637735241</v>
      </c>
      <c r="AA654" s="22">
        <f t="shared" si="209"/>
        <v>84.669303751383779</v>
      </c>
      <c r="AC654">
        <v>24.828800000000001</v>
      </c>
      <c r="AD654" s="31">
        <v>47.1</v>
      </c>
      <c r="AE654" s="32">
        <v>530</v>
      </c>
      <c r="AF654">
        <f t="shared" si="215"/>
        <v>54.742325807164832</v>
      </c>
      <c r="AH654" t="s">
        <v>559</v>
      </c>
      <c r="AI654" t="s">
        <v>558</v>
      </c>
      <c r="AJ654" t="s">
        <v>560</v>
      </c>
      <c r="AK654" s="53"/>
      <c r="AL654" s="53"/>
      <c r="AM654" s="53"/>
    </row>
    <row r="655" spans="1:39" hidden="1" x14ac:dyDescent="0.35">
      <c r="A655" s="2">
        <v>44715</v>
      </c>
      <c r="B655" t="s">
        <v>56</v>
      </c>
      <c r="C655" t="s">
        <v>547</v>
      </c>
      <c r="D655" t="s">
        <v>57</v>
      </c>
      <c r="E655" t="s">
        <v>46</v>
      </c>
      <c r="F655">
        <v>2</v>
      </c>
      <c r="G655" t="s">
        <v>39</v>
      </c>
      <c r="H655" t="s">
        <v>61</v>
      </c>
      <c r="I655" t="str">
        <f t="shared" si="211"/>
        <v>L1BbrE6</v>
      </c>
      <c r="J655" t="s">
        <v>498</v>
      </c>
      <c r="K655" t="s">
        <v>59</v>
      </c>
      <c r="L655" s="1">
        <v>0.77100000000000002</v>
      </c>
      <c r="M655">
        <v>3.07</v>
      </c>
      <c r="N655" s="1">
        <f t="shared" si="205"/>
        <v>-0.307</v>
      </c>
      <c r="O655" t="s">
        <v>60</v>
      </c>
      <c r="P655">
        <v>0.45800000000000002</v>
      </c>
      <c r="Q655" s="1">
        <f t="shared" si="206"/>
        <v>0.313</v>
      </c>
      <c r="R655">
        <v>6.52</v>
      </c>
      <c r="S655" s="42">
        <f t="shared" si="207"/>
        <v>-0.65199999999999991</v>
      </c>
      <c r="T655" s="1">
        <f t="shared" si="208"/>
        <v>-0.34499999999999992</v>
      </c>
      <c r="U655">
        <v>51.97</v>
      </c>
      <c r="V655" s="21">
        <f t="shared" si="212"/>
        <v>2120.1915064999998</v>
      </c>
      <c r="W655">
        <f t="shared" si="216"/>
        <v>0.68340611353711789</v>
      </c>
      <c r="X655">
        <f t="shared" si="213"/>
        <v>7.4479480284327015E-5</v>
      </c>
      <c r="Y655">
        <f t="shared" si="214"/>
        <v>1.5791076150736435E-5</v>
      </c>
      <c r="Z655" s="22">
        <f t="shared" si="204"/>
        <v>15.791076150736435</v>
      </c>
      <c r="AA655" s="22">
        <f t="shared" si="209"/>
        <v>45.771235219525913</v>
      </c>
      <c r="AC655">
        <v>24.828800000000001</v>
      </c>
      <c r="AD655" s="31">
        <v>39.799999999999997</v>
      </c>
      <c r="AE655" s="32">
        <v>470</v>
      </c>
      <c r="AF655">
        <f t="shared" si="215"/>
        <v>74.479480284327011</v>
      </c>
      <c r="AH655" t="s">
        <v>559</v>
      </c>
      <c r="AI655" t="s">
        <v>558</v>
      </c>
      <c r="AJ655" t="s">
        <v>560</v>
      </c>
    </row>
    <row r="656" spans="1:39" hidden="1" x14ac:dyDescent="0.35">
      <c r="A656" s="2">
        <v>44715</v>
      </c>
      <c r="B656" t="s">
        <v>56</v>
      </c>
      <c r="C656" t="s">
        <v>547</v>
      </c>
      <c r="D656" t="s">
        <v>77</v>
      </c>
      <c r="E656" t="s">
        <v>46</v>
      </c>
      <c r="F656">
        <v>14</v>
      </c>
      <c r="G656" t="s">
        <v>39</v>
      </c>
      <c r="H656" t="s">
        <v>84</v>
      </c>
      <c r="I656" t="str">
        <f t="shared" si="211"/>
        <v>M3BbrG5</v>
      </c>
      <c r="J656" t="s">
        <v>513</v>
      </c>
      <c r="K656" t="s">
        <v>23</v>
      </c>
      <c r="L656" s="1">
        <v>0.65300000000000002</v>
      </c>
      <c r="M656">
        <v>2.76</v>
      </c>
      <c r="N656" s="1">
        <f t="shared" si="205"/>
        <v>-0.27599999999999997</v>
      </c>
      <c r="O656" t="s">
        <v>80</v>
      </c>
      <c r="P656">
        <v>0.44900000000000001</v>
      </c>
      <c r="Q656" s="1">
        <f t="shared" si="206"/>
        <v>0.20400000000000001</v>
      </c>
      <c r="R656">
        <v>6.58</v>
      </c>
      <c r="S656" s="42">
        <f t="shared" si="207"/>
        <v>-0.65800000000000003</v>
      </c>
      <c r="T656" s="1">
        <f t="shared" si="208"/>
        <v>-0.38200000000000006</v>
      </c>
      <c r="U656">
        <v>70.305000000000007</v>
      </c>
      <c r="V656" s="21">
        <f t="shared" si="212"/>
        <v>3880.0925246250008</v>
      </c>
      <c r="W656">
        <f t="shared" si="216"/>
        <v>0.45434298440979959</v>
      </c>
      <c r="X656">
        <f t="shared" si="213"/>
        <v>4.5059508655774608E-5</v>
      </c>
      <c r="Y656">
        <f t="shared" si="214"/>
        <v>1.7483506269854657E-5</v>
      </c>
      <c r="Z656" s="22">
        <f t="shared" si="204"/>
        <v>17.483506269854658</v>
      </c>
      <c r="AA656" s="22">
        <f t="shared" si="209"/>
        <v>45.768341020561927</v>
      </c>
      <c r="AC656">
        <v>24.828800000000001</v>
      </c>
      <c r="AD656" s="31">
        <v>57.8</v>
      </c>
      <c r="AE656" s="32">
        <v>500</v>
      </c>
      <c r="AF656">
        <f t="shared" si="215"/>
        <v>45.059508655774607</v>
      </c>
      <c r="AH656" t="s">
        <v>559</v>
      </c>
      <c r="AI656" t="s">
        <v>558</v>
      </c>
      <c r="AJ656" t="s">
        <v>560</v>
      </c>
    </row>
    <row r="657" spans="1:36" hidden="1" x14ac:dyDescent="0.35">
      <c r="A657" s="2">
        <v>44715</v>
      </c>
      <c r="B657" t="s">
        <v>56</v>
      </c>
      <c r="C657" t="s">
        <v>547</v>
      </c>
      <c r="D657" t="s">
        <v>67</v>
      </c>
      <c r="E657" t="s">
        <v>46</v>
      </c>
      <c r="F657">
        <v>2</v>
      </c>
      <c r="G657" t="s">
        <v>39</v>
      </c>
      <c r="H657" t="s">
        <v>71</v>
      </c>
      <c r="I657" t="str">
        <f t="shared" si="211"/>
        <v>L6BbrJ4</v>
      </c>
      <c r="J657" t="s">
        <v>505</v>
      </c>
      <c r="K657" t="s">
        <v>69</v>
      </c>
      <c r="L657" s="1">
        <v>0.6</v>
      </c>
      <c r="M657">
        <v>2.95</v>
      </c>
      <c r="N657" s="1">
        <f t="shared" si="205"/>
        <v>-0.29500000000000004</v>
      </c>
      <c r="O657" t="s">
        <v>70</v>
      </c>
      <c r="P657">
        <v>0.40300000000000002</v>
      </c>
      <c r="Q657" s="1">
        <f t="shared" si="206"/>
        <v>0.19699999999999995</v>
      </c>
      <c r="R657">
        <v>8.23</v>
      </c>
      <c r="S657" s="42">
        <f t="shared" si="207"/>
        <v>-0.82300000000000006</v>
      </c>
      <c r="T657" s="1">
        <f t="shared" si="208"/>
        <v>-0.52800000000000002</v>
      </c>
      <c r="U657">
        <v>60.91</v>
      </c>
      <c r="V657" s="21">
        <f t="shared" si="212"/>
        <v>2912.3720584999996</v>
      </c>
      <c r="W657">
        <f t="shared" si="216"/>
        <v>0.48883374689826287</v>
      </c>
      <c r="X657">
        <f t="shared" si="213"/>
        <v>4.930652254451948E-5</v>
      </c>
      <c r="Y657">
        <f t="shared" si="214"/>
        <v>1.4359893856045883E-5</v>
      </c>
      <c r="Z657" s="22">
        <f t="shared" si="204"/>
        <v>14.359893856045883</v>
      </c>
      <c r="AA657" s="22">
        <f t="shared" si="209"/>
        <v>27.196768666753563</v>
      </c>
      <c r="AC657">
        <v>24.828800000000001</v>
      </c>
      <c r="AD657" s="31">
        <v>51.2</v>
      </c>
      <c r="AE657" s="32">
        <v>410</v>
      </c>
      <c r="AF657">
        <f t="shared" si="215"/>
        <v>49.306522544519481</v>
      </c>
      <c r="AH657" t="s">
        <v>559</v>
      </c>
      <c r="AI657" t="s">
        <v>558</v>
      </c>
      <c r="AJ657" t="s">
        <v>560</v>
      </c>
    </row>
    <row r="658" spans="1:36" hidden="1" x14ac:dyDescent="0.35">
      <c r="A658" s="2">
        <v>44715</v>
      </c>
      <c r="B658" t="s">
        <v>56</v>
      </c>
      <c r="C658" t="s">
        <v>547</v>
      </c>
      <c r="D658" t="s">
        <v>57</v>
      </c>
      <c r="E658" t="s">
        <v>46</v>
      </c>
      <c r="F658">
        <v>6</v>
      </c>
      <c r="G658" t="s">
        <v>28</v>
      </c>
      <c r="H658" t="s">
        <v>64</v>
      </c>
      <c r="I658" t="str">
        <f t="shared" si="211"/>
        <v>L1DtoA2</v>
      </c>
      <c r="J658" t="s">
        <v>499</v>
      </c>
      <c r="K658" t="s">
        <v>59</v>
      </c>
      <c r="L658" s="1">
        <v>0.129</v>
      </c>
      <c r="M658">
        <v>6.92</v>
      </c>
      <c r="N658" s="1">
        <f t="shared" si="205"/>
        <v>-0.69199999999999995</v>
      </c>
      <c r="O658" t="s">
        <v>60</v>
      </c>
      <c r="P658">
        <v>0.52100000000000002</v>
      </c>
      <c r="Q658" s="1">
        <f t="shared" si="206"/>
        <v>-0.39200000000000002</v>
      </c>
      <c r="R658">
        <v>15.27</v>
      </c>
      <c r="S658" s="42">
        <f t="shared" si="207"/>
        <v>-1.5269999999999999</v>
      </c>
      <c r="T658" s="1">
        <f t="shared" si="208"/>
        <v>-0.83499999999999996</v>
      </c>
      <c r="U658">
        <v>38.71</v>
      </c>
      <c r="V658" s="21">
        <f t="shared" si="212"/>
        <v>1176.2943185000001</v>
      </c>
      <c r="W658">
        <f>(P658-L658)/L658</f>
        <v>3.0387596899224807</v>
      </c>
      <c r="X658">
        <f t="shared" si="213"/>
        <v>4.6746185327387562E-4</v>
      </c>
      <c r="Y658">
        <f t="shared" si="214"/>
        <v>5.4987272212154063E-5</v>
      </c>
      <c r="Z658" s="22">
        <f t="shared" ref="Z658:Z689" si="217">Y658*10^6</f>
        <v>54.98727221215406</v>
      </c>
      <c r="AA658" s="22">
        <f t="shared" si="209"/>
        <v>65.853020613358154</v>
      </c>
      <c r="AC658">
        <v>24.828800000000001</v>
      </c>
      <c r="AD658" s="31">
        <v>30.7</v>
      </c>
      <c r="AE658" s="32">
        <v>335</v>
      </c>
      <c r="AF658">
        <f t="shared" si="215"/>
        <v>467.46185327387559</v>
      </c>
      <c r="AH658" t="s">
        <v>559</v>
      </c>
      <c r="AI658" t="s">
        <v>561</v>
      </c>
      <c r="AJ658" t="s">
        <v>560</v>
      </c>
    </row>
    <row r="659" spans="1:36" hidden="1" x14ac:dyDescent="0.35">
      <c r="A659" s="2">
        <v>44715</v>
      </c>
      <c r="B659" t="s">
        <v>56</v>
      </c>
      <c r="C659" t="s">
        <v>547</v>
      </c>
      <c r="D659" t="s">
        <v>77</v>
      </c>
      <c r="E659" t="s">
        <v>46</v>
      </c>
      <c r="F659">
        <v>12</v>
      </c>
      <c r="G659" t="s">
        <v>28</v>
      </c>
      <c r="H659" t="s">
        <v>82</v>
      </c>
      <c r="I659" t="str">
        <f t="shared" si="211"/>
        <v>M3DtoH7</v>
      </c>
      <c r="J659" t="s">
        <v>515</v>
      </c>
      <c r="K659" t="s">
        <v>23</v>
      </c>
      <c r="L659" s="1">
        <v>0.80600000000000005</v>
      </c>
      <c r="M659">
        <v>26.73</v>
      </c>
      <c r="N659" s="1">
        <f t="shared" ref="N659:N690" si="218">M659/-10</f>
        <v>-2.673</v>
      </c>
      <c r="O659" t="s">
        <v>80</v>
      </c>
      <c r="P659">
        <v>0.76900000000000002</v>
      </c>
      <c r="Q659" s="1">
        <f t="shared" ref="Q659:Q690" si="219">L659-P659</f>
        <v>3.7000000000000033E-2</v>
      </c>
      <c r="R659">
        <v>9.08</v>
      </c>
      <c r="S659" s="42">
        <f t="shared" ref="S659:S690" si="220">R659/-10</f>
        <v>-0.90800000000000003</v>
      </c>
      <c r="T659" s="1">
        <f t="shared" ref="T659:T690" si="221">S659-N659</f>
        <v>1.7650000000000001</v>
      </c>
      <c r="U659">
        <v>33.85</v>
      </c>
      <c r="V659" s="21">
        <f t="shared" si="212"/>
        <v>899.4706625</v>
      </c>
      <c r="W659">
        <f>(L659-P659)/P659</f>
        <v>4.8114434330299133E-2</v>
      </c>
      <c r="X659">
        <f t="shared" si="213"/>
        <v>2.8407169290307863E-6</v>
      </c>
      <c r="Y659">
        <f t="shared" si="214"/>
        <v>2.5551415381302867E-7</v>
      </c>
      <c r="Z659" s="22">
        <f t="shared" si="217"/>
        <v>0.25551415381302867</v>
      </c>
      <c r="AA659" s="22">
        <f t="shared" si="209"/>
        <v>0.14476722595639016</v>
      </c>
      <c r="AC659">
        <v>24.828800000000001</v>
      </c>
      <c r="AD659" s="31">
        <v>36.200000000000003</v>
      </c>
      <c r="AE659" s="32">
        <v>390</v>
      </c>
      <c r="AF659">
        <f t="shared" si="215"/>
        <v>2.8407169290307865</v>
      </c>
      <c r="AH659" t="s">
        <v>559</v>
      </c>
      <c r="AI659" t="s">
        <v>561</v>
      </c>
      <c r="AJ659" t="s">
        <v>560</v>
      </c>
    </row>
    <row r="660" spans="1:36" hidden="1" x14ac:dyDescent="0.35">
      <c r="A660" s="2">
        <v>44715</v>
      </c>
      <c r="B660" t="s">
        <v>56</v>
      </c>
      <c r="C660" t="s">
        <v>547</v>
      </c>
      <c r="D660" t="s">
        <v>77</v>
      </c>
      <c r="E660" t="s">
        <v>46</v>
      </c>
      <c r="F660">
        <v>10</v>
      </c>
      <c r="G660" t="s">
        <v>28</v>
      </c>
      <c r="H660" t="s">
        <v>79</v>
      </c>
      <c r="I660" t="str">
        <f t="shared" si="211"/>
        <v>M3DtoD2</v>
      </c>
      <c r="J660" t="s">
        <v>514</v>
      </c>
      <c r="K660" t="s">
        <v>23</v>
      </c>
      <c r="L660" s="1">
        <v>0.57099999999999995</v>
      </c>
      <c r="M660">
        <v>5.93</v>
      </c>
      <c r="N660" s="1">
        <f t="shared" si="218"/>
        <v>-0.59299999999999997</v>
      </c>
      <c r="O660" t="s">
        <v>80</v>
      </c>
      <c r="P660">
        <v>0.56200000000000006</v>
      </c>
      <c r="Q660" s="1">
        <f t="shared" si="219"/>
        <v>8.999999999999897E-3</v>
      </c>
      <c r="R660">
        <v>13.19</v>
      </c>
      <c r="S660" s="42">
        <f t="shared" si="220"/>
        <v>-1.319</v>
      </c>
      <c r="T660" s="1">
        <f t="shared" si="221"/>
        <v>-0.72599999999999998</v>
      </c>
      <c r="U660">
        <v>34.164999999999999</v>
      </c>
      <c r="V660" s="21">
        <f t="shared" si="212"/>
        <v>916.28907162499991</v>
      </c>
      <c r="W660">
        <f>(L660-P660)/P660</f>
        <v>1.6014234875444656E-2</v>
      </c>
      <c r="X660">
        <f t="shared" si="213"/>
        <v>7.3332093929594788E-7</v>
      </c>
      <c r="Y660">
        <f t="shared" si="214"/>
        <v>6.7193396267065708E-8</v>
      </c>
      <c r="Z660" s="22">
        <f t="shared" si="217"/>
        <v>6.7193396267065705E-2</v>
      </c>
      <c r="AA660" s="22">
        <f t="shared" si="209"/>
        <v>9.2552887420200694E-2</v>
      </c>
      <c r="AC660">
        <v>24.828800000000001</v>
      </c>
      <c r="AD660" s="31">
        <v>26</v>
      </c>
      <c r="AE660" s="32">
        <v>300</v>
      </c>
      <c r="AF660">
        <f t="shared" si="215"/>
        <v>0.73332093929594788</v>
      </c>
      <c r="AH660" t="s">
        <v>559</v>
      </c>
      <c r="AI660" t="s">
        <v>561</v>
      </c>
      <c r="AJ660" t="s">
        <v>560</v>
      </c>
    </row>
    <row r="661" spans="1:36" hidden="1" x14ac:dyDescent="0.35">
      <c r="A661" s="2">
        <v>44715</v>
      </c>
      <c r="B661" t="s">
        <v>56</v>
      </c>
      <c r="C661" t="s">
        <v>547</v>
      </c>
      <c r="D661" t="s">
        <v>67</v>
      </c>
      <c r="E661" t="s">
        <v>46</v>
      </c>
      <c r="F661">
        <v>6</v>
      </c>
      <c r="G661" t="s">
        <v>28</v>
      </c>
      <c r="H661" t="s">
        <v>35</v>
      </c>
      <c r="I661" t="str">
        <f t="shared" si="211"/>
        <v>L6DtoD4</v>
      </c>
      <c r="J661" t="s">
        <v>506</v>
      </c>
      <c r="K661" t="s">
        <v>69</v>
      </c>
      <c r="L661" s="1">
        <v>0.69499999999999995</v>
      </c>
      <c r="M661">
        <v>7.54</v>
      </c>
      <c r="N661" s="1">
        <f t="shared" si="218"/>
        <v>-0.754</v>
      </c>
      <c r="O661" t="s">
        <v>70</v>
      </c>
      <c r="P661">
        <v>0.69299999999999995</v>
      </c>
      <c r="Q661" s="1">
        <f t="shared" si="219"/>
        <v>2.0000000000000018E-3</v>
      </c>
      <c r="R661">
        <v>12.68</v>
      </c>
      <c r="S661" s="42">
        <f t="shared" si="220"/>
        <v>-1.268</v>
      </c>
      <c r="T661" s="1">
        <f t="shared" si="221"/>
        <v>-0.51400000000000001</v>
      </c>
      <c r="U661">
        <v>52.41</v>
      </c>
      <c r="V661" s="21">
        <f t="shared" si="212"/>
        <v>2156.2443585000001</v>
      </c>
      <c r="W661">
        <f>(L661-P661)/P661</f>
        <v>2.8860028860028886E-3</v>
      </c>
      <c r="X661">
        <f t="shared" si="213"/>
        <v>8.8955391267066253E-8</v>
      </c>
      <c r="Y661">
        <f t="shared" si="214"/>
        <v>1.918095605777718E-8</v>
      </c>
      <c r="Z661" s="22">
        <f t="shared" si="217"/>
        <v>1.9180956057777181E-2</v>
      </c>
      <c r="AA661" s="22">
        <f t="shared" si="209"/>
        <v>3.7317035131862221E-2</v>
      </c>
      <c r="AC661">
        <v>24.828800000000001</v>
      </c>
      <c r="AD661" s="31">
        <v>23.6</v>
      </c>
      <c r="AE661" s="32">
        <v>300</v>
      </c>
      <c r="AF661">
        <f t="shared" si="215"/>
        <v>8.8955391267066253E-2</v>
      </c>
      <c r="AH661" t="s">
        <v>559</v>
      </c>
      <c r="AI661" t="s">
        <v>561</v>
      </c>
      <c r="AJ661" t="s">
        <v>560</v>
      </c>
    </row>
    <row r="662" spans="1:36" hidden="1" x14ac:dyDescent="0.35">
      <c r="A662" s="2">
        <v>44715</v>
      </c>
      <c r="B662" t="s">
        <v>56</v>
      </c>
      <c r="C662" t="s">
        <v>547</v>
      </c>
      <c r="D662" t="s">
        <v>57</v>
      </c>
      <c r="E662" t="s">
        <v>46</v>
      </c>
      <c r="F662">
        <v>5</v>
      </c>
      <c r="G662" t="s">
        <v>37</v>
      </c>
      <c r="H662" t="s">
        <v>63</v>
      </c>
      <c r="I662" t="str">
        <f t="shared" si="211"/>
        <v>L1PfaF7</v>
      </c>
      <c r="J662" t="s">
        <v>502</v>
      </c>
      <c r="K662" t="s">
        <v>59</v>
      </c>
      <c r="L662" s="1">
        <v>0.14499999999999999</v>
      </c>
      <c r="M662">
        <v>3.43</v>
      </c>
      <c r="N662" s="1">
        <f t="shared" si="218"/>
        <v>-0.34300000000000003</v>
      </c>
      <c r="O662" t="s">
        <v>60</v>
      </c>
      <c r="P662">
        <v>0.60299999999999998</v>
      </c>
      <c r="Q662" s="1">
        <f t="shared" si="219"/>
        <v>-0.45799999999999996</v>
      </c>
      <c r="R662">
        <v>10.48</v>
      </c>
      <c r="S662" s="42">
        <f t="shared" si="220"/>
        <v>-1.048</v>
      </c>
      <c r="T662" s="1">
        <f t="shared" si="221"/>
        <v>-0.70500000000000007</v>
      </c>
      <c r="U662">
        <v>35.465000000000003</v>
      </c>
      <c r="V662" s="21">
        <f t="shared" si="212"/>
        <v>987.34648662500024</v>
      </c>
      <c r="W662">
        <f>(P662-L662)/L662</f>
        <v>3.1586206896551725</v>
      </c>
      <c r="X662">
        <f t="shared" si="213"/>
        <v>4.9026213715178265E-4</v>
      </c>
      <c r="Y662">
        <f t="shared" si="214"/>
        <v>4.8405859864207656E-5</v>
      </c>
      <c r="Z662" s="22">
        <f t="shared" si="217"/>
        <v>48.405859864207656</v>
      </c>
      <c r="AA662" s="22">
        <f t="shared" si="209"/>
        <v>68.660794133627874</v>
      </c>
      <c r="AC662">
        <v>24.828800000000001</v>
      </c>
      <c r="AD662" s="31">
        <v>23.8</v>
      </c>
      <c r="AE662" s="32">
        <v>370</v>
      </c>
      <c r="AF662">
        <f t="shared" si="215"/>
        <v>490.26213715178267</v>
      </c>
      <c r="AH662" t="s">
        <v>557</v>
      </c>
      <c r="AI662" t="s">
        <v>558</v>
      </c>
      <c r="AJ662" t="s">
        <v>562</v>
      </c>
    </row>
    <row r="663" spans="1:36" hidden="1" x14ac:dyDescent="0.35">
      <c r="A663" s="2">
        <v>44715</v>
      </c>
      <c r="B663" t="s">
        <v>56</v>
      </c>
      <c r="C663" t="s">
        <v>547</v>
      </c>
      <c r="D663" t="s">
        <v>67</v>
      </c>
      <c r="E663" t="s">
        <v>46</v>
      </c>
      <c r="F663">
        <v>8</v>
      </c>
      <c r="G663" t="s">
        <v>37</v>
      </c>
      <c r="H663" t="s">
        <v>76</v>
      </c>
      <c r="I663" t="str">
        <f t="shared" si="211"/>
        <v>L6PfaH5</v>
      </c>
      <c r="J663" t="s">
        <v>509</v>
      </c>
      <c r="K663" t="s">
        <v>69</v>
      </c>
      <c r="L663" s="1">
        <v>0.72</v>
      </c>
      <c r="M663">
        <v>4.6900000000000004</v>
      </c>
      <c r="N663" s="1">
        <f t="shared" si="218"/>
        <v>-0.46900000000000003</v>
      </c>
      <c r="O663" t="s">
        <v>70</v>
      </c>
      <c r="P663">
        <v>0.53500000000000003</v>
      </c>
      <c r="Q663" s="1">
        <f t="shared" si="219"/>
        <v>0.18499999999999994</v>
      </c>
      <c r="R663">
        <v>13.64</v>
      </c>
      <c r="S663" s="42">
        <f t="shared" si="220"/>
        <v>-1.3640000000000001</v>
      </c>
      <c r="T663" s="1">
        <f t="shared" si="221"/>
        <v>-0.89500000000000002</v>
      </c>
      <c r="U663">
        <v>58.085000000000001</v>
      </c>
      <c r="V663" s="21">
        <f t="shared" si="212"/>
        <v>2648.4857716249999</v>
      </c>
      <c r="W663">
        <f t="shared" ref="W663:W690" si="222">(L663-P663)/P663</f>
        <v>0.34579439252336436</v>
      </c>
      <c r="X663">
        <f t="shared" si="213"/>
        <v>3.2198219254117729E-5</v>
      </c>
      <c r="Y663">
        <f t="shared" si="214"/>
        <v>8.527652556619292E-6</v>
      </c>
      <c r="Z663" s="22">
        <f t="shared" si="217"/>
        <v>8.5276525566192927</v>
      </c>
      <c r="AA663" s="22">
        <f t="shared" si="209"/>
        <v>9.5281034152170871</v>
      </c>
      <c r="AC663">
        <v>24.828800000000001</v>
      </c>
      <c r="AD663" s="31">
        <v>36.9</v>
      </c>
      <c r="AE663" s="32">
        <v>400</v>
      </c>
      <c r="AF663">
        <f t="shared" si="215"/>
        <v>32.198219254117731</v>
      </c>
      <c r="AH663" t="s">
        <v>557</v>
      </c>
      <c r="AI663" t="s">
        <v>558</v>
      </c>
      <c r="AJ663" t="s">
        <v>562</v>
      </c>
    </row>
    <row r="664" spans="1:36" hidden="1" x14ac:dyDescent="0.35">
      <c r="A664" s="2">
        <v>44715</v>
      </c>
      <c r="B664" t="s">
        <v>56</v>
      </c>
      <c r="C664" t="s">
        <v>547</v>
      </c>
      <c r="D664" t="s">
        <v>77</v>
      </c>
      <c r="E664" t="s">
        <v>46</v>
      </c>
      <c r="F664">
        <v>15</v>
      </c>
      <c r="G664" t="s">
        <v>37</v>
      </c>
      <c r="H664" t="s">
        <v>68</v>
      </c>
      <c r="I664" t="str">
        <f t="shared" si="211"/>
        <v>M3PfaG6</v>
      </c>
      <c r="J664" t="s">
        <v>517</v>
      </c>
      <c r="K664" t="s">
        <v>23</v>
      </c>
      <c r="L664" s="1">
        <v>0.71199999999999997</v>
      </c>
      <c r="M664">
        <v>10.4</v>
      </c>
      <c r="N664" s="1">
        <f t="shared" si="218"/>
        <v>-1.04</v>
      </c>
      <c r="O664" t="s">
        <v>80</v>
      </c>
      <c r="P664">
        <v>0.63500000000000001</v>
      </c>
      <c r="Q664" s="1">
        <f t="shared" si="219"/>
        <v>7.6999999999999957E-2</v>
      </c>
      <c r="R664">
        <v>12.49</v>
      </c>
      <c r="S664" s="42">
        <f t="shared" si="220"/>
        <v>-1.2490000000000001</v>
      </c>
      <c r="T664" s="1">
        <f t="shared" si="221"/>
        <v>-0.20900000000000007</v>
      </c>
      <c r="U664">
        <v>42.994999999999997</v>
      </c>
      <c r="V664" s="21">
        <f t="shared" si="212"/>
        <v>1451.1274696249998</v>
      </c>
      <c r="W664">
        <f t="shared" si="222"/>
        <v>0.12125984251968497</v>
      </c>
      <c r="X664">
        <f t="shared" si="213"/>
        <v>8.8634456962035135E-6</v>
      </c>
      <c r="Y664">
        <f t="shared" si="214"/>
        <v>1.2861989525290399E-6</v>
      </c>
      <c r="Z664" s="22">
        <f t="shared" si="217"/>
        <v>1.2861989525290398</v>
      </c>
      <c r="AA664" s="22">
        <f t="shared" si="209"/>
        <v>6.154061973823155</v>
      </c>
      <c r="AC664">
        <v>24.828800000000001</v>
      </c>
      <c r="AD664" s="31">
        <v>33</v>
      </c>
      <c r="AE664" s="32">
        <v>390</v>
      </c>
      <c r="AF664">
        <f t="shared" si="215"/>
        <v>8.8634456962035131</v>
      </c>
      <c r="AH664" t="s">
        <v>557</v>
      </c>
      <c r="AI664" t="s">
        <v>558</v>
      </c>
      <c r="AJ664" t="s">
        <v>562</v>
      </c>
    </row>
    <row r="665" spans="1:36" hidden="1" x14ac:dyDescent="0.35">
      <c r="A665" s="2">
        <v>44715</v>
      </c>
      <c r="B665" t="s">
        <v>56</v>
      </c>
      <c r="C665" t="s">
        <v>547</v>
      </c>
      <c r="D665" t="s">
        <v>57</v>
      </c>
      <c r="E665" t="s">
        <v>46</v>
      </c>
      <c r="F665">
        <v>3</v>
      </c>
      <c r="G665" t="s">
        <v>37</v>
      </c>
      <c r="H665" t="s">
        <v>38</v>
      </c>
      <c r="I665" t="str">
        <f t="shared" si="211"/>
        <v>L1PfaA5</v>
      </c>
      <c r="J665" t="s">
        <v>501</v>
      </c>
      <c r="K665" t="s">
        <v>59</v>
      </c>
      <c r="L665" s="1">
        <v>0.64900000000000002</v>
      </c>
      <c r="M665">
        <v>3.16</v>
      </c>
      <c r="N665" s="1">
        <f t="shared" si="218"/>
        <v>-0.316</v>
      </c>
      <c r="O665" t="s">
        <v>60</v>
      </c>
      <c r="P665">
        <v>0.55300000000000005</v>
      </c>
      <c r="Q665" s="1">
        <f t="shared" si="219"/>
        <v>9.5999999999999974E-2</v>
      </c>
      <c r="R665">
        <v>12.63</v>
      </c>
      <c r="S665" s="42">
        <f t="shared" si="220"/>
        <v>-1.2630000000000001</v>
      </c>
      <c r="T665" s="1">
        <f t="shared" si="221"/>
        <v>-0.94700000000000006</v>
      </c>
      <c r="U665">
        <v>49.884999999999998</v>
      </c>
      <c r="V665" s="21">
        <f t="shared" si="212"/>
        <v>1953.4828816249999</v>
      </c>
      <c r="W665">
        <f t="shared" si="222"/>
        <v>0.17359855334538873</v>
      </c>
      <c r="X665">
        <f t="shared" si="213"/>
        <v>1.3785680616144627E-5</v>
      </c>
      <c r="Y665">
        <f t="shared" si="214"/>
        <v>2.6930091095188109E-6</v>
      </c>
      <c r="Z665" s="22">
        <f t="shared" si="217"/>
        <v>2.6930091095188109</v>
      </c>
      <c r="AA665" s="22">
        <f t="shared" si="209"/>
        <v>2.8437266204000111</v>
      </c>
      <c r="AC665">
        <v>24.828800000000001</v>
      </c>
      <c r="AD665" s="31">
        <v>39.799999999999997</v>
      </c>
      <c r="AE665" s="32">
        <v>470</v>
      </c>
      <c r="AF665">
        <f t="shared" si="215"/>
        <v>13.785680616144626</v>
      </c>
      <c r="AH665" t="s">
        <v>557</v>
      </c>
      <c r="AI665" t="s">
        <v>558</v>
      </c>
      <c r="AJ665" t="s">
        <v>562</v>
      </c>
    </row>
    <row r="666" spans="1:36" hidden="1" x14ac:dyDescent="0.35">
      <c r="A666" s="2">
        <v>44715</v>
      </c>
      <c r="B666" t="s">
        <v>56</v>
      </c>
      <c r="C666" t="s">
        <v>547</v>
      </c>
      <c r="D666" t="s">
        <v>77</v>
      </c>
      <c r="E666" t="s">
        <v>46</v>
      </c>
      <c r="F666">
        <v>16</v>
      </c>
      <c r="G666" t="s">
        <v>25</v>
      </c>
      <c r="H666" t="s">
        <v>85</v>
      </c>
      <c r="I666" t="str">
        <f t="shared" si="211"/>
        <v>M3SguH10</v>
      </c>
      <c r="J666" t="s">
        <v>520</v>
      </c>
      <c r="K666" t="s">
        <v>23</v>
      </c>
      <c r="L666" s="1">
        <v>0.627</v>
      </c>
      <c r="M666">
        <v>6.01</v>
      </c>
      <c r="N666" s="1">
        <f t="shared" si="218"/>
        <v>-0.60099999999999998</v>
      </c>
      <c r="O666" t="s">
        <v>80</v>
      </c>
      <c r="P666">
        <v>0.497</v>
      </c>
      <c r="Q666" s="1">
        <f t="shared" si="219"/>
        <v>0.13</v>
      </c>
      <c r="R666">
        <v>7.58</v>
      </c>
      <c r="S666" s="42">
        <f t="shared" si="220"/>
        <v>-0.75800000000000001</v>
      </c>
      <c r="T666" s="1">
        <f t="shared" si="221"/>
        <v>-0.15700000000000003</v>
      </c>
      <c r="U666">
        <v>75.954999999999998</v>
      </c>
      <c r="V666" s="21">
        <f t="shared" si="212"/>
        <v>4528.792189625</v>
      </c>
      <c r="W666">
        <f t="shared" si="222"/>
        <v>0.26156941649899396</v>
      </c>
      <c r="X666">
        <f t="shared" si="213"/>
        <v>2.2834763267595244E-5</v>
      </c>
      <c r="Y666">
        <f t="shared" si="214"/>
        <v>1.0341389753822119E-5</v>
      </c>
      <c r="Z666" s="22">
        <f t="shared" si="217"/>
        <v>10.341389753822119</v>
      </c>
      <c r="AA666" s="22">
        <f t="shared" si="209"/>
        <v>65.868724546637694</v>
      </c>
      <c r="AC666">
        <v>24.828800000000001</v>
      </c>
      <c r="AD666" s="31">
        <v>31</v>
      </c>
      <c r="AE666" s="32">
        <v>440</v>
      </c>
      <c r="AF666">
        <f t="shared" si="215"/>
        <v>22.834763267595243</v>
      </c>
      <c r="AH666" t="s">
        <v>557</v>
      </c>
      <c r="AI666" t="s">
        <v>558</v>
      </c>
      <c r="AJ666" t="s">
        <v>562</v>
      </c>
    </row>
    <row r="667" spans="1:36" hidden="1" x14ac:dyDescent="0.35">
      <c r="A667" s="2">
        <v>44715</v>
      </c>
      <c r="B667" t="s">
        <v>56</v>
      </c>
      <c r="C667" t="s">
        <v>547</v>
      </c>
      <c r="D667" t="s">
        <v>77</v>
      </c>
      <c r="E667" t="s">
        <v>46</v>
      </c>
      <c r="F667">
        <v>9</v>
      </c>
      <c r="G667" t="s">
        <v>25</v>
      </c>
      <c r="H667" t="s">
        <v>78</v>
      </c>
      <c r="I667" t="str">
        <f t="shared" si="211"/>
        <v>M3SguE1</v>
      </c>
      <c r="J667" t="s">
        <v>519</v>
      </c>
      <c r="K667" t="s">
        <v>23</v>
      </c>
      <c r="L667" s="1">
        <v>0.6</v>
      </c>
      <c r="M667">
        <v>1.1299999999999999</v>
      </c>
      <c r="N667" s="1">
        <f t="shared" si="218"/>
        <v>-0.11299999999999999</v>
      </c>
      <c r="O667" t="s">
        <v>60</v>
      </c>
      <c r="P667">
        <v>0.38400000000000001</v>
      </c>
      <c r="Q667" s="1">
        <f t="shared" si="219"/>
        <v>0.21599999999999997</v>
      </c>
      <c r="R667">
        <v>6.12</v>
      </c>
      <c r="S667" s="42">
        <f t="shared" si="220"/>
        <v>-0.61199999999999999</v>
      </c>
      <c r="T667" s="1">
        <f t="shared" si="221"/>
        <v>-0.499</v>
      </c>
      <c r="U667">
        <v>40.335000000000001</v>
      </c>
      <c r="V667" s="21">
        <f t="shared" si="212"/>
        <v>1277.1260966250002</v>
      </c>
      <c r="W667">
        <f t="shared" si="222"/>
        <v>0.56249999999999989</v>
      </c>
      <c r="X667">
        <f t="shared" si="213"/>
        <v>5.860677069243904E-5</v>
      </c>
      <c r="Y667">
        <f t="shared" si="214"/>
        <v>7.4848236290231121E-6</v>
      </c>
      <c r="Z667" s="22">
        <f t="shared" si="217"/>
        <v>7.4848236290231123</v>
      </c>
      <c r="AA667" s="22">
        <f t="shared" si="209"/>
        <v>14.999646551148521</v>
      </c>
      <c r="AC667">
        <v>24.828800000000001</v>
      </c>
      <c r="AD667" s="31">
        <v>20.2</v>
      </c>
      <c r="AE667" s="32">
        <v>300</v>
      </c>
      <c r="AF667">
        <f t="shared" si="215"/>
        <v>58.606770692439042</v>
      </c>
      <c r="AH667" t="s">
        <v>557</v>
      </c>
      <c r="AI667" t="s">
        <v>558</v>
      </c>
      <c r="AJ667" t="s">
        <v>562</v>
      </c>
    </row>
    <row r="668" spans="1:36" hidden="1" x14ac:dyDescent="0.35">
      <c r="A668" s="2">
        <v>44715</v>
      </c>
      <c r="B668" t="s">
        <v>56</v>
      </c>
      <c r="C668" t="s">
        <v>547</v>
      </c>
      <c r="D668" t="s">
        <v>57</v>
      </c>
      <c r="E668" t="s">
        <v>46</v>
      </c>
      <c r="F668">
        <v>8</v>
      </c>
      <c r="G668" t="s">
        <v>25</v>
      </c>
      <c r="H668" t="s">
        <v>66</v>
      </c>
      <c r="I668" t="str">
        <f t="shared" si="211"/>
        <v>L1SguI10</v>
      </c>
      <c r="J668" t="s">
        <v>504</v>
      </c>
      <c r="K668" t="s">
        <v>59</v>
      </c>
      <c r="L668" s="1">
        <v>0.51700000000000002</v>
      </c>
      <c r="M668">
        <v>2.91</v>
      </c>
      <c r="N668" s="1">
        <f t="shared" si="218"/>
        <v>-0.29100000000000004</v>
      </c>
      <c r="O668" t="s">
        <v>60</v>
      </c>
      <c r="P668">
        <v>0.437</v>
      </c>
      <c r="Q668" s="1">
        <f t="shared" si="219"/>
        <v>8.0000000000000016E-2</v>
      </c>
      <c r="R668">
        <v>4.78</v>
      </c>
      <c r="S668" s="42">
        <f t="shared" si="220"/>
        <v>-0.47800000000000004</v>
      </c>
      <c r="T668" s="1">
        <f t="shared" si="221"/>
        <v>-0.187</v>
      </c>
      <c r="U668">
        <v>47.21</v>
      </c>
      <c r="V668" s="21">
        <f t="shared" si="212"/>
        <v>1749.5955185</v>
      </c>
      <c r="W668">
        <f t="shared" si="222"/>
        <v>0.18306636155606412</v>
      </c>
      <c r="X668">
        <f t="shared" si="213"/>
        <v>1.4716959219991688E-5</v>
      </c>
      <c r="Y668">
        <f t="shared" si="214"/>
        <v>2.5748725897244712E-6</v>
      </c>
      <c r="Z668" s="22">
        <f t="shared" si="217"/>
        <v>2.5748725897244711</v>
      </c>
      <c r="AA668" s="22">
        <f t="shared" si="209"/>
        <v>13.769372137564016</v>
      </c>
      <c r="AC668">
        <v>24.828800000000001</v>
      </c>
      <c r="AD668" s="31">
        <v>33.1</v>
      </c>
      <c r="AE668" s="32">
        <v>410</v>
      </c>
      <c r="AF668">
        <f t="shared" si="215"/>
        <v>14.716959219991688</v>
      </c>
      <c r="AH668" t="s">
        <v>557</v>
      </c>
      <c r="AI668" t="s">
        <v>558</v>
      </c>
      <c r="AJ668" t="s">
        <v>562</v>
      </c>
    </row>
    <row r="669" spans="1:36" hidden="1" x14ac:dyDescent="0.35">
      <c r="A669" s="2">
        <v>44715</v>
      </c>
      <c r="B669" t="s">
        <v>56</v>
      </c>
      <c r="C669" t="s">
        <v>547</v>
      </c>
      <c r="D669" t="s">
        <v>67</v>
      </c>
      <c r="E669" t="s">
        <v>46</v>
      </c>
      <c r="F669">
        <v>4</v>
      </c>
      <c r="G669" t="s">
        <v>25</v>
      </c>
      <c r="H669" t="s">
        <v>73</v>
      </c>
      <c r="I669" t="str">
        <f t="shared" si="211"/>
        <v>L6SguD1</v>
      </c>
      <c r="J669" t="s">
        <v>512</v>
      </c>
      <c r="K669" t="s">
        <v>69</v>
      </c>
      <c r="L669" s="1">
        <v>0.63</v>
      </c>
      <c r="M669">
        <v>2.68</v>
      </c>
      <c r="N669" s="1">
        <f t="shared" si="218"/>
        <v>-0.26800000000000002</v>
      </c>
      <c r="O669" t="s">
        <v>70</v>
      </c>
      <c r="P669">
        <v>0.52</v>
      </c>
      <c r="Q669" s="1">
        <f t="shared" si="219"/>
        <v>0.10999999999999999</v>
      </c>
      <c r="R669">
        <v>7.53</v>
      </c>
      <c r="S669" s="42">
        <f t="shared" si="220"/>
        <v>-0.753</v>
      </c>
      <c r="T669" s="1">
        <f t="shared" si="221"/>
        <v>-0.48499999999999999</v>
      </c>
      <c r="U669">
        <v>46.674999999999997</v>
      </c>
      <c r="V669" s="21">
        <f t="shared" si="212"/>
        <v>1710.1661656249996</v>
      </c>
      <c r="W669">
        <f t="shared" si="222"/>
        <v>0.21153846153846151</v>
      </c>
      <c r="X669">
        <f t="shared" si="213"/>
        <v>1.7583334611017856E-5</v>
      </c>
      <c r="Y669">
        <f t="shared" si="214"/>
        <v>3.0070423930625755E-6</v>
      </c>
      <c r="Z669" s="22">
        <f t="shared" si="217"/>
        <v>3.0070423930625756</v>
      </c>
      <c r="AA669" s="22">
        <f t="shared" si="209"/>
        <v>6.2000874083764446</v>
      </c>
      <c r="AC669">
        <v>24.828800000000001</v>
      </c>
      <c r="AD669" s="31">
        <v>36.299999999999997</v>
      </c>
      <c r="AE669" s="32">
        <v>410</v>
      </c>
      <c r="AF669">
        <f t="shared" si="215"/>
        <v>17.583334611017857</v>
      </c>
      <c r="AH669" t="s">
        <v>557</v>
      </c>
      <c r="AI669" t="s">
        <v>558</v>
      </c>
      <c r="AJ669" t="s">
        <v>562</v>
      </c>
    </row>
    <row r="670" spans="1:36" hidden="1" x14ac:dyDescent="0.35">
      <c r="A670" s="2">
        <v>44743</v>
      </c>
      <c r="B670" t="s">
        <v>56</v>
      </c>
      <c r="C670" t="s">
        <v>550</v>
      </c>
      <c r="D670" t="s">
        <v>67</v>
      </c>
      <c r="E670" t="s">
        <v>46</v>
      </c>
      <c r="F670">
        <v>9</v>
      </c>
      <c r="G670" t="s">
        <v>39</v>
      </c>
      <c r="H670" t="s">
        <v>71</v>
      </c>
      <c r="I670" t="str">
        <f t="shared" si="211"/>
        <v>L6BbrJ4</v>
      </c>
      <c r="J670" t="s">
        <v>505</v>
      </c>
      <c r="K670" t="s">
        <v>157</v>
      </c>
      <c r="L670" s="1">
        <v>0.59899999999999998</v>
      </c>
      <c r="M670">
        <v>3.53</v>
      </c>
      <c r="N670" s="1">
        <f t="shared" si="218"/>
        <v>-0.35299999999999998</v>
      </c>
      <c r="O670" t="s">
        <v>158</v>
      </c>
      <c r="P670">
        <v>0.40500000000000003</v>
      </c>
      <c r="Q670" s="1">
        <f t="shared" si="219"/>
        <v>0.19399999999999995</v>
      </c>
      <c r="R670">
        <v>12.87</v>
      </c>
      <c r="S670" s="42">
        <f t="shared" si="220"/>
        <v>-1.2869999999999999</v>
      </c>
      <c r="T670" s="1">
        <f t="shared" si="221"/>
        <v>-0.93399999999999994</v>
      </c>
      <c r="U670">
        <v>60.91</v>
      </c>
      <c r="V670" s="21">
        <f t="shared" si="212"/>
        <v>2912.3720584999996</v>
      </c>
      <c r="W670">
        <f t="shared" si="222"/>
        <v>0.47901234567901219</v>
      </c>
      <c r="X670">
        <f t="shared" si="213"/>
        <v>4.8089887085811146E-5</v>
      </c>
      <c r="Y670">
        <f t="shared" si="214"/>
        <v>1.4005564344513634E-5</v>
      </c>
      <c r="Z670" s="22">
        <f t="shared" si="217"/>
        <v>14.005564344513635</v>
      </c>
      <c r="AA670" s="22">
        <f t="shared" ref="AA670:AA701" si="223">Z670/ABS(T670)</f>
        <v>14.995250904190188</v>
      </c>
      <c r="AC670">
        <v>26.544899999999998</v>
      </c>
      <c r="AD670" s="31">
        <v>51.2</v>
      </c>
      <c r="AE670" s="32">
        <v>410</v>
      </c>
      <c r="AF670">
        <f t="shared" si="215"/>
        <v>48.089887085811142</v>
      </c>
      <c r="AH670" t="s">
        <v>559</v>
      </c>
      <c r="AI670" t="s">
        <v>558</v>
      </c>
      <c r="AJ670" t="s">
        <v>560</v>
      </c>
    </row>
    <row r="671" spans="1:36" hidden="1" x14ac:dyDescent="0.35">
      <c r="A671" s="18">
        <v>44743</v>
      </c>
      <c r="B671" s="19" t="s">
        <v>56</v>
      </c>
      <c r="C671" s="19" t="s">
        <v>550</v>
      </c>
      <c r="D671" s="19" t="s">
        <v>57</v>
      </c>
      <c r="E671" s="19" t="s">
        <v>46</v>
      </c>
      <c r="F671" s="19">
        <v>4</v>
      </c>
      <c r="G671" s="19" t="s">
        <v>39</v>
      </c>
      <c r="H671" s="19" t="s">
        <v>65</v>
      </c>
      <c r="I671" s="19" t="str">
        <f t="shared" si="211"/>
        <v>L1BbrC5</v>
      </c>
      <c r="J671" s="19" t="s">
        <v>497</v>
      </c>
      <c r="K671" s="19" t="s">
        <v>87</v>
      </c>
      <c r="L671" s="20">
        <v>0.64100000000000001</v>
      </c>
      <c r="M671" s="19">
        <v>5.94</v>
      </c>
      <c r="N671" s="20">
        <f t="shared" si="218"/>
        <v>-0.59400000000000008</v>
      </c>
      <c r="O671" s="19" t="s">
        <v>156</v>
      </c>
      <c r="P671" s="19">
        <v>0.442</v>
      </c>
      <c r="Q671" s="20">
        <f t="shared" si="219"/>
        <v>0.19900000000000001</v>
      </c>
      <c r="R671" s="19">
        <v>15.43</v>
      </c>
      <c r="S671" s="42">
        <f t="shared" si="220"/>
        <v>-1.5429999999999999</v>
      </c>
      <c r="T671" s="20">
        <f t="shared" si="221"/>
        <v>-0.94899999999999984</v>
      </c>
      <c r="U671" s="19">
        <v>57.875</v>
      </c>
      <c r="V671" s="21">
        <f t="shared" si="212"/>
        <v>2629.3697656250001</v>
      </c>
      <c r="W671" s="19">
        <f t="shared" si="222"/>
        <v>0.45022624434389141</v>
      </c>
      <c r="X671">
        <f t="shared" si="213"/>
        <v>4.4557445532671879E-5</v>
      </c>
      <c r="Y671">
        <f t="shared" si="214"/>
        <v>1.1715800011709018E-5</v>
      </c>
      <c r="Z671" s="22">
        <f t="shared" si="217"/>
        <v>11.715800011709018</v>
      </c>
      <c r="AA671" s="22">
        <f t="shared" si="223"/>
        <v>12.34541623994628</v>
      </c>
      <c r="AC671">
        <v>26.544899999999998</v>
      </c>
      <c r="AD671" s="31">
        <v>47.1</v>
      </c>
      <c r="AE671" s="32">
        <v>530</v>
      </c>
      <c r="AF671">
        <f t="shared" si="215"/>
        <v>44.557445532671878</v>
      </c>
      <c r="AH671" t="s">
        <v>559</v>
      </c>
      <c r="AI671" t="s">
        <v>558</v>
      </c>
      <c r="AJ671" t="s">
        <v>560</v>
      </c>
    </row>
    <row r="672" spans="1:36" hidden="1" x14ac:dyDescent="0.35">
      <c r="A672" s="2">
        <v>44743</v>
      </c>
      <c r="B672" t="s">
        <v>56</v>
      </c>
      <c r="C672" t="s">
        <v>550</v>
      </c>
      <c r="D672" t="s">
        <v>77</v>
      </c>
      <c r="E672" t="s">
        <v>46</v>
      </c>
      <c r="F672">
        <v>1</v>
      </c>
      <c r="G672" t="s">
        <v>39</v>
      </c>
      <c r="H672" t="s">
        <v>84</v>
      </c>
      <c r="I672" t="str">
        <f t="shared" si="211"/>
        <v>M3BbrG5</v>
      </c>
      <c r="J672" t="s">
        <v>513</v>
      </c>
      <c r="K672" t="s">
        <v>159</v>
      </c>
      <c r="L672" s="1">
        <v>0.65900000000000003</v>
      </c>
      <c r="M672">
        <v>2.21</v>
      </c>
      <c r="N672" s="1">
        <f t="shared" si="218"/>
        <v>-0.221</v>
      </c>
      <c r="O672" t="s">
        <v>160</v>
      </c>
      <c r="P672">
        <v>0.497</v>
      </c>
      <c r="Q672" s="1">
        <f t="shared" si="219"/>
        <v>0.16200000000000003</v>
      </c>
      <c r="R672">
        <v>13.22</v>
      </c>
      <c r="S672" s="42">
        <f t="shared" si="220"/>
        <v>-1.3220000000000001</v>
      </c>
      <c r="T672" s="1">
        <f t="shared" si="221"/>
        <v>-1.101</v>
      </c>
      <c r="U672">
        <v>70.305000000000007</v>
      </c>
      <c r="V672" s="21">
        <f t="shared" si="212"/>
        <v>3880.0925246250008</v>
      </c>
      <c r="W672">
        <f t="shared" si="222"/>
        <v>0.32595573440643871</v>
      </c>
      <c r="X672">
        <f t="shared" si="213"/>
        <v>2.9939547330566929E-5</v>
      </c>
      <c r="Y672">
        <f t="shared" si="214"/>
        <v>1.1616821378798914E-5</v>
      </c>
      <c r="Z672" s="22">
        <f t="shared" si="217"/>
        <v>11.616821378798914</v>
      </c>
      <c r="AA672" s="22">
        <f t="shared" si="223"/>
        <v>10.551154749136161</v>
      </c>
      <c r="AC672">
        <v>26.544899999999998</v>
      </c>
      <c r="AD672" s="31">
        <v>57.8</v>
      </c>
      <c r="AE672" s="32">
        <v>500</v>
      </c>
      <c r="AF672">
        <f t="shared" si="215"/>
        <v>29.939547330566928</v>
      </c>
      <c r="AH672" t="s">
        <v>559</v>
      </c>
      <c r="AI672" t="s">
        <v>558</v>
      </c>
      <c r="AJ672" t="s">
        <v>560</v>
      </c>
    </row>
    <row r="673" spans="1:36" hidden="1" x14ac:dyDescent="0.35">
      <c r="A673" s="2">
        <v>44743</v>
      </c>
      <c r="B673" t="s">
        <v>56</v>
      </c>
      <c r="C673" t="s">
        <v>550</v>
      </c>
      <c r="D673" t="s">
        <v>57</v>
      </c>
      <c r="E673" t="s">
        <v>46</v>
      </c>
      <c r="F673">
        <v>7</v>
      </c>
      <c r="G673" t="s">
        <v>39</v>
      </c>
      <c r="H673" t="s">
        <v>61</v>
      </c>
      <c r="I673" t="str">
        <f t="shared" si="211"/>
        <v>L1BbrE6</v>
      </c>
      <c r="J673" t="s">
        <v>498</v>
      </c>
      <c r="K673" t="s">
        <v>87</v>
      </c>
      <c r="L673" s="1">
        <v>0.82699999999999996</v>
      </c>
      <c r="M673">
        <v>3.71</v>
      </c>
      <c r="N673" s="1">
        <f t="shared" si="218"/>
        <v>-0.371</v>
      </c>
      <c r="O673" t="s">
        <v>156</v>
      </c>
      <c r="P673">
        <v>0.60699999999999998</v>
      </c>
      <c r="Q673" s="1">
        <f t="shared" si="219"/>
        <v>0.21999999999999997</v>
      </c>
      <c r="R673">
        <v>12.34</v>
      </c>
      <c r="S673" s="42">
        <f t="shared" si="220"/>
        <v>-1.234</v>
      </c>
      <c r="T673" s="1">
        <f t="shared" si="221"/>
        <v>-0.86299999999999999</v>
      </c>
      <c r="U673">
        <v>51.97</v>
      </c>
      <c r="V673" s="21">
        <f t="shared" si="212"/>
        <v>2120.1915064999998</v>
      </c>
      <c r="W673">
        <f t="shared" si="222"/>
        <v>0.36243822075782534</v>
      </c>
      <c r="X673">
        <f t="shared" si="213"/>
        <v>3.4116463244527939E-5</v>
      </c>
      <c r="Y673">
        <f t="shared" si="214"/>
        <v>7.2333435602867565E-6</v>
      </c>
      <c r="Z673" s="22">
        <f t="shared" si="217"/>
        <v>7.2333435602867562</v>
      </c>
      <c r="AA673" s="22">
        <f t="shared" si="223"/>
        <v>8.3816263734493113</v>
      </c>
      <c r="AC673">
        <v>26.544899999999998</v>
      </c>
      <c r="AD673" s="31">
        <v>39.799999999999997</v>
      </c>
      <c r="AE673" s="32">
        <v>470</v>
      </c>
      <c r="AF673">
        <f t="shared" si="215"/>
        <v>34.116463244527942</v>
      </c>
      <c r="AH673" t="s">
        <v>559</v>
      </c>
      <c r="AI673" t="s">
        <v>558</v>
      </c>
      <c r="AJ673" t="s">
        <v>560</v>
      </c>
    </row>
    <row r="674" spans="1:36" hidden="1" x14ac:dyDescent="0.35">
      <c r="A674" s="2">
        <v>44743</v>
      </c>
      <c r="B674" t="s">
        <v>56</v>
      </c>
      <c r="C674" t="s">
        <v>550</v>
      </c>
      <c r="D674" t="s">
        <v>57</v>
      </c>
      <c r="E674" t="s">
        <v>46</v>
      </c>
      <c r="F674">
        <v>2</v>
      </c>
      <c r="G674" t="s">
        <v>28</v>
      </c>
      <c r="H674" t="s">
        <v>64</v>
      </c>
      <c r="I674" t="str">
        <f t="shared" si="211"/>
        <v>L1DtoA2</v>
      </c>
      <c r="J674" t="s">
        <v>499</v>
      </c>
      <c r="K674" t="s">
        <v>87</v>
      </c>
      <c r="L674" s="1">
        <v>0.67900000000000005</v>
      </c>
      <c r="M674">
        <v>3.15</v>
      </c>
      <c r="N674" s="1">
        <f t="shared" si="218"/>
        <v>-0.315</v>
      </c>
      <c r="O674" t="s">
        <v>156</v>
      </c>
      <c r="P674">
        <v>0.49199999999999999</v>
      </c>
      <c r="Q674" s="1">
        <f t="shared" si="219"/>
        <v>0.18700000000000006</v>
      </c>
      <c r="R674">
        <v>5.36</v>
      </c>
      <c r="S674" s="42">
        <f t="shared" si="220"/>
        <v>-0.53600000000000003</v>
      </c>
      <c r="T674" s="1">
        <f t="shared" si="221"/>
        <v>-0.22100000000000003</v>
      </c>
      <c r="U674">
        <v>38.71</v>
      </c>
      <c r="V674" s="21">
        <f t="shared" si="212"/>
        <v>1176.2943185000001</v>
      </c>
      <c r="W674">
        <f t="shared" si="222"/>
        <v>0.38008130081300823</v>
      </c>
      <c r="X674">
        <f t="shared" si="213"/>
        <v>3.6172201174004442E-5</v>
      </c>
      <c r="Y674">
        <f t="shared" si="214"/>
        <v>4.2549154728620465E-6</v>
      </c>
      <c r="Z674" s="22">
        <f t="shared" si="217"/>
        <v>4.2549154728620469</v>
      </c>
      <c r="AA674" s="22">
        <f t="shared" si="223"/>
        <v>19.253011189421024</v>
      </c>
      <c r="AC674">
        <v>26.544899999999998</v>
      </c>
      <c r="AD674" s="31">
        <v>30.7</v>
      </c>
      <c r="AE674" s="32">
        <v>335</v>
      </c>
      <c r="AF674">
        <f t="shared" si="215"/>
        <v>36.172201174004442</v>
      </c>
      <c r="AH674" t="s">
        <v>559</v>
      </c>
      <c r="AI674" t="s">
        <v>561</v>
      </c>
      <c r="AJ674" t="s">
        <v>560</v>
      </c>
    </row>
    <row r="675" spans="1:36" hidden="1" x14ac:dyDescent="0.35">
      <c r="A675" s="2">
        <v>44743</v>
      </c>
      <c r="B675" t="s">
        <v>56</v>
      </c>
      <c r="C675" t="s">
        <v>550</v>
      </c>
      <c r="D675" t="s">
        <v>77</v>
      </c>
      <c r="E675" t="s">
        <v>46</v>
      </c>
      <c r="F675">
        <v>5</v>
      </c>
      <c r="G675" t="s">
        <v>28</v>
      </c>
      <c r="H675" t="s">
        <v>82</v>
      </c>
      <c r="I675" t="str">
        <f t="shared" si="211"/>
        <v>M3DtoH7</v>
      </c>
      <c r="J675" t="s">
        <v>515</v>
      </c>
      <c r="K675" t="s">
        <v>159</v>
      </c>
      <c r="L675" s="1">
        <v>0.84499999999999997</v>
      </c>
      <c r="M675">
        <v>6.31</v>
      </c>
      <c r="N675" s="1">
        <f t="shared" si="218"/>
        <v>-0.63100000000000001</v>
      </c>
      <c r="O675" t="s">
        <v>160</v>
      </c>
      <c r="P675">
        <v>0.70499999999999996</v>
      </c>
      <c r="Q675" s="1">
        <f t="shared" si="219"/>
        <v>0.14000000000000001</v>
      </c>
      <c r="R675">
        <v>10.83</v>
      </c>
      <c r="S675" s="42">
        <f t="shared" si="220"/>
        <v>-1.083</v>
      </c>
      <c r="T675" s="1">
        <f t="shared" si="221"/>
        <v>-0.45199999999999996</v>
      </c>
      <c r="U675">
        <v>33.85</v>
      </c>
      <c r="V675" s="21">
        <f t="shared" si="212"/>
        <v>899.4706625</v>
      </c>
      <c r="W675">
        <f t="shared" si="222"/>
        <v>0.19858156028368798</v>
      </c>
      <c r="X675">
        <f t="shared" si="213"/>
        <v>1.626708628523406E-5</v>
      </c>
      <c r="Y675">
        <f t="shared" si="214"/>
        <v>1.4631766877924144E-6</v>
      </c>
      <c r="Z675" s="22">
        <f t="shared" si="217"/>
        <v>1.4631766877924144</v>
      </c>
      <c r="AA675" s="22">
        <f t="shared" si="223"/>
        <v>3.2371165659124217</v>
      </c>
      <c r="AC675">
        <v>26.544899999999998</v>
      </c>
      <c r="AD675" s="31">
        <v>36.200000000000003</v>
      </c>
      <c r="AE675" s="32">
        <v>390</v>
      </c>
      <c r="AF675">
        <f t="shared" si="215"/>
        <v>16.267086285234061</v>
      </c>
      <c r="AH675" t="s">
        <v>559</v>
      </c>
      <c r="AI675" t="s">
        <v>561</v>
      </c>
      <c r="AJ675" t="s">
        <v>560</v>
      </c>
    </row>
    <row r="676" spans="1:36" hidden="1" x14ac:dyDescent="0.35">
      <c r="A676" s="2">
        <v>44743</v>
      </c>
      <c r="B676" t="s">
        <v>56</v>
      </c>
      <c r="C676" t="s">
        <v>550</v>
      </c>
      <c r="D676" t="s">
        <v>77</v>
      </c>
      <c r="E676" t="s">
        <v>46</v>
      </c>
      <c r="F676">
        <v>7</v>
      </c>
      <c r="G676" t="s">
        <v>28</v>
      </c>
      <c r="H676" t="s">
        <v>79</v>
      </c>
      <c r="I676" t="str">
        <f t="shared" si="211"/>
        <v>M3DtoD2</v>
      </c>
      <c r="J676" t="s">
        <v>514</v>
      </c>
      <c r="K676" t="s">
        <v>159</v>
      </c>
      <c r="L676" s="1">
        <v>0.71799999999999997</v>
      </c>
      <c r="M676">
        <v>2.5099999999999998</v>
      </c>
      <c r="N676" s="1">
        <f t="shared" si="218"/>
        <v>-0.251</v>
      </c>
      <c r="O676" t="s">
        <v>160</v>
      </c>
      <c r="P676">
        <v>0.63900000000000001</v>
      </c>
      <c r="Q676" s="1">
        <f t="shared" si="219"/>
        <v>7.8999999999999959E-2</v>
      </c>
      <c r="R676">
        <v>15.64</v>
      </c>
      <c r="S676" s="42">
        <f t="shared" si="220"/>
        <v>-1.5640000000000001</v>
      </c>
      <c r="T676" s="1">
        <f t="shared" si="221"/>
        <v>-1.3130000000000002</v>
      </c>
      <c r="U676">
        <v>34.164999999999999</v>
      </c>
      <c r="V676" s="21">
        <f t="shared" si="212"/>
        <v>916.28907162499991</v>
      </c>
      <c r="W676">
        <f t="shared" si="222"/>
        <v>0.12363067292644751</v>
      </c>
      <c r="X676">
        <f t="shared" si="213"/>
        <v>9.0772512059581326E-6</v>
      </c>
      <c r="Y676">
        <f t="shared" si="214"/>
        <v>8.317386080414289E-7</v>
      </c>
      <c r="Z676" s="22">
        <f t="shared" si="217"/>
        <v>0.83173860804142885</v>
      </c>
      <c r="AA676" s="22">
        <f t="shared" si="223"/>
        <v>0.63346428639865093</v>
      </c>
      <c r="AC676">
        <v>26.544899999999998</v>
      </c>
      <c r="AD676" s="31">
        <v>26</v>
      </c>
      <c r="AE676" s="32">
        <v>300</v>
      </c>
      <c r="AF676">
        <f t="shared" si="215"/>
        <v>9.0772512059581327</v>
      </c>
      <c r="AH676" t="s">
        <v>559</v>
      </c>
      <c r="AI676" t="s">
        <v>561</v>
      </c>
      <c r="AJ676" t="s">
        <v>560</v>
      </c>
    </row>
    <row r="677" spans="1:36" hidden="1" x14ac:dyDescent="0.35">
      <c r="A677" s="2">
        <v>44743</v>
      </c>
      <c r="B677" t="s">
        <v>56</v>
      </c>
      <c r="C677" t="s">
        <v>550</v>
      </c>
      <c r="D677" t="s">
        <v>67</v>
      </c>
      <c r="E677" t="s">
        <v>46</v>
      </c>
      <c r="F677">
        <v>13</v>
      </c>
      <c r="G677" t="s">
        <v>28</v>
      </c>
      <c r="H677" t="s">
        <v>35</v>
      </c>
      <c r="I677" t="str">
        <f t="shared" si="211"/>
        <v>L6DtoD4</v>
      </c>
      <c r="J677" t="s">
        <v>506</v>
      </c>
      <c r="K677" t="s">
        <v>157</v>
      </c>
      <c r="L677" s="1">
        <v>0.755</v>
      </c>
      <c r="M677">
        <v>2.63</v>
      </c>
      <c r="N677" s="1">
        <f t="shared" si="218"/>
        <v>-0.26300000000000001</v>
      </c>
      <c r="O677" t="s">
        <v>158</v>
      </c>
      <c r="P677">
        <v>0.745</v>
      </c>
      <c r="Q677" s="1">
        <f t="shared" si="219"/>
        <v>1.0000000000000009E-2</v>
      </c>
      <c r="R677">
        <v>19.16</v>
      </c>
      <c r="S677" s="42">
        <f t="shared" si="220"/>
        <v>-1.9159999999999999</v>
      </c>
      <c r="T677" s="1">
        <f t="shared" si="221"/>
        <v>-1.653</v>
      </c>
      <c r="U677">
        <v>52.41</v>
      </c>
      <c r="V677" s="21">
        <f t="shared" si="212"/>
        <v>2156.2443585000001</v>
      </c>
      <c r="W677">
        <f t="shared" si="222"/>
        <v>1.3422818791946321E-2</v>
      </c>
      <c r="X677">
        <f t="shared" si="213"/>
        <v>5.9009588977955892E-7</v>
      </c>
      <c r="Y677">
        <f t="shared" si="214"/>
        <v>1.2723909333112118E-7</v>
      </c>
      <c r="Z677" s="22">
        <f t="shared" si="217"/>
        <v>0.12723909333112118</v>
      </c>
      <c r="AA677" s="22">
        <f t="shared" si="223"/>
        <v>7.6974648113200955E-2</v>
      </c>
      <c r="AC677">
        <v>26.544899999999998</v>
      </c>
      <c r="AD677" s="31">
        <v>23.6</v>
      </c>
      <c r="AE677" s="32">
        <v>300</v>
      </c>
      <c r="AF677">
        <f t="shared" si="215"/>
        <v>0.59009588977955896</v>
      </c>
      <c r="AH677" t="s">
        <v>559</v>
      </c>
      <c r="AI677" t="s">
        <v>561</v>
      </c>
      <c r="AJ677" t="s">
        <v>560</v>
      </c>
    </row>
    <row r="678" spans="1:36" hidden="1" x14ac:dyDescent="0.35">
      <c r="A678" s="2">
        <v>44743</v>
      </c>
      <c r="B678" t="s">
        <v>56</v>
      </c>
      <c r="C678" t="s">
        <v>550</v>
      </c>
      <c r="D678" t="s">
        <v>67</v>
      </c>
      <c r="E678" t="s">
        <v>46</v>
      </c>
      <c r="F678">
        <v>12</v>
      </c>
      <c r="G678" t="s">
        <v>37</v>
      </c>
      <c r="H678" t="s">
        <v>76</v>
      </c>
      <c r="I678" t="str">
        <f t="shared" si="211"/>
        <v>L6PfaH5</v>
      </c>
      <c r="J678" t="s">
        <v>509</v>
      </c>
      <c r="K678" t="s">
        <v>157</v>
      </c>
      <c r="L678" s="1">
        <v>0.74</v>
      </c>
      <c r="M678">
        <v>3.11</v>
      </c>
      <c r="N678" s="1">
        <f t="shared" si="218"/>
        <v>-0.311</v>
      </c>
      <c r="O678" t="s">
        <v>158</v>
      </c>
      <c r="P678">
        <v>0.56200000000000006</v>
      </c>
      <c r="Q678" s="1">
        <f t="shared" si="219"/>
        <v>0.17799999999999994</v>
      </c>
      <c r="R678">
        <v>11.87</v>
      </c>
      <c r="S678" s="42">
        <f t="shared" si="220"/>
        <v>-1.1869999999999998</v>
      </c>
      <c r="T678" s="1">
        <f t="shared" si="221"/>
        <v>-0.87599999999999989</v>
      </c>
      <c r="U678">
        <v>58.085000000000001</v>
      </c>
      <c r="V678" s="21">
        <f t="shared" si="212"/>
        <v>2648.4857716249999</v>
      </c>
      <c r="W678">
        <f t="shared" si="222"/>
        <v>0.3167259786476867</v>
      </c>
      <c r="X678">
        <f t="shared" si="213"/>
        <v>2.8899383603778563E-5</v>
      </c>
      <c r="Y678">
        <f t="shared" si="214"/>
        <v>7.6539606283340332E-6</v>
      </c>
      <c r="Z678" s="22">
        <f t="shared" si="217"/>
        <v>7.6539606283340333</v>
      </c>
      <c r="AA678" s="22">
        <f t="shared" si="223"/>
        <v>8.7373979775502679</v>
      </c>
      <c r="AC678">
        <v>26.544899999999998</v>
      </c>
      <c r="AD678" s="31">
        <v>36.9</v>
      </c>
      <c r="AE678" s="31">
        <v>400</v>
      </c>
      <c r="AF678">
        <f t="shared" si="215"/>
        <v>28.899383603778563</v>
      </c>
      <c r="AH678" t="s">
        <v>557</v>
      </c>
      <c r="AI678" t="s">
        <v>558</v>
      </c>
      <c r="AJ678" t="s">
        <v>562</v>
      </c>
    </row>
    <row r="679" spans="1:36" hidden="1" x14ac:dyDescent="0.35">
      <c r="A679" s="2">
        <v>44743</v>
      </c>
      <c r="B679" t="s">
        <v>56</v>
      </c>
      <c r="C679" t="s">
        <v>550</v>
      </c>
      <c r="D679" t="s">
        <v>57</v>
      </c>
      <c r="E679" t="s">
        <v>46</v>
      </c>
      <c r="F679">
        <v>3</v>
      </c>
      <c r="G679" t="s">
        <v>37</v>
      </c>
      <c r="H679" t="s">
        <v>38</v>
      </c>
      <c r="I679" t="str">
        <f t="shared" si="211"/>
        <v>L1PfaA5</v>
      </c>
      <c r="J679" t="s">
        <v>501</v>
      </c>
      <c r="K679" t="s">
        <v>87</v>
      </c>
      <c r="L679" s="1">
        <v>0.69799999999999995</v>
      </c>
      <c r="M679">
        <v>5.08</v>
      </c>
      <c r="N679" s="1">
        <f t="shared" si="218"/>
        <v>-0.50800000000000001</v>
      </c>
      <c r="O679" t="s">
        <v>156</v>
      </c>
      <c r="P679">
        <v>0.53900000000000003</v>
      </c>
      <c r="Q679" s="1">
        <f t="shared" si="219"/>
        <v>0.15899999999999992</v>
      </c>
      <c r="R679">
        <v>12.49</v>
      </c>
      <c r="S679" s="42">
        <f t="shared" si="220"/>
        <v>-1.2490000000000001</v>
      </c>
      <c r="T679" s="1">
        <f t="shared" si="221"/>
        <v>-0.7410000000000001</v>
      </c>
      <c r="U679">
        <v>49.884999999999998</v>
      </c>
      <c r="V679" s="21">
        <f t="shared" si="212"/>
        <v>1953.4828816249999</v>
      </c>
      <c r="W679">
        <f t="shared" si="222"/>
        <v>0.29499072356215195</v>
      </c>
      <c r="X679">
        <f t="shared" si="213"/>
        <v>2.6477748426837958E-5</v>
      </c>
      <c r="Y679">
        <f t="shared" si="214"/>
        <v>5.1723828295801219E-6</v>
      </c>
      <c r="Z679" s="22">
        <f t="shared" si="217"/>
        <v>5.1723828295801217</v>
      </c>
      <c r="AA679" s="22">
        <f t="shared" si="223"/>
        <v>6.9802737241297184</v>
      </c>
      <c r="AC679">
        <v>26.544899999999998</v>
      </c>
      <c r="AD679" s="31">
        <v>39.799999999999997</v>
      </c>
      <c r="AE679" s="31">
        <v>470</v>
      </c>
      <c r="AF679">
        <f t="shared" si="215"/>
        <v>26.477748426837959</v>
      </c>
      <c r="AH679" t="s">
        <v>557</v>
      </c>
      <c r="AI679" t="s">
        <v>558</v>
      </c>
      <c r="AJ679" t="s">
        <v>562</v>
      </c>
    </row>
    <row r="680" spans="1:36" hidden="1" x14ac:dyDescent="0.35">
      <c r="A680" s="2">
        <v>44743</v>
      </c>
      <c r="B680" t="s">
        <v>56</v>
      </c>
      <c r="C680" t="s">
        <v>550</v>
      </c>
      <c r="D680" t="s">
        <v>57</v>
      </c>
      <c r="E680" t="s">
        <v>46</v>
      </c>
      <c r="F680">
        <v>6</v>
      </c>
      <c r="G680" t="s">
        <v>37</v>
      </c>
      <c r="H680" t="s">
        <v>63</v>
      </c>
      <c r="I680" t="str">
        <f t="shared" si="211"/>
        <v>L1PfaF7</v>
      </c>
      <c r="J680" t="s">
        <v>502</v>
      </c>
      <c r="K680" t="s">
        <v>87</v>
      </c>
      <c r="L680" s="1">
        <v>0.67800000000000005</v>
      </c>
      <c r="M680">
        <v>4.24</v>
      </c>
      <c r="N680" s="1">
        <f t="shared" si="218"/>
        <v>-0.42400000000000004</v>
      </c>
      <c r="O680" t="s">
        <v>156</v>
      </c>
      <c r="P680">
        <v>0.502</v>
      </c>
      <c r="Q680" s="1">
        <f t="shared" si="219"/>
        <v>0.17600000000000005</v>
      </c>
      <c r="R680">
        <v>11.24</v>
      </c>
      <c r="S680" s="42">
        <f t="shared" si="220"/>
        <v>-1.1240000000000001</v>
      </c>
      <c r="T680" s="1">
        <f t="shared" si="221"/>
        <v>-0.70000000000000007</v>
      </c>
      <c r="U680">
        <v>35.465000000000003</v>
      </c>
      <c r="V680" s="21">
        <f t="shared" si="212"/>
        <v>987.34648662500024</v>
      </c>
      <c r="W680">
        <f t="shared" si="222"/>
        <v>0.35059760956175307</v>
      </c>
      <c r="X680">
        <f t="shared" si="213"/>
        <v>3.2749658798578544E-5</v>
      </c>
      <c r="Y680">
        <f t="shared" si="214"/>
        <v>3.2335260552944052E-6</v>
      </c>
      <c r="Z680" s="22">
        <f t="shared" si="217"/>
        <v>3.233526055294405</v>
      </c>
      <c r="AA680" s="22">
        <f t="shared" si="223"/>
        <v>4.6193229361348642</v>
      </c>
      <c r="AC680">
        <v>26.544899999999998</v>
      </c>
      <c r="AD680" s="31">
        <v>23.8</v>
      </c>
      <c r="AE680" s="31">
        <v>370</v>
      </c>
      <c r="AF680">
        <f t="shared" si="215"/>
        <v>32.749658798578544</v>
      </c>
      <c r="AH680" t="s">
        <v>557</v>
      </c>
      <c r="AI680" t="s">
        <v>558</v>
      </c>
      <c r="AJ680" t="s">
        <v>562</v>
      </c>
    </row>
    <row r="681" spans="1:36" hidden="1" x14ac:dyDescent="0.35">
      <c r="A681" s="2">
        <v>44743</v>
      </c>
      <c r="B681" t="s">
        <v>56</v>
      </c>
      <c r="C681" t="s">
        <v>550</v>
      </c>
      <c r="D681" t="s">
        <v>77</v>
      </c>
      <c r="E681" t="s">
        <v>46</v>
      </c>
      <c r="F681">
        <v>4</v>
      </c>
      <c r="G681" t="s">
        <v>37</v>
      </c>
      <c r="H681" t="s">
        <v>68</v>
      </c>
      <c r="I681" t="str">
        <f t="shared" si="211"/>
        <v>M3PfaG6</v>
      </c>
      <c r="J681" t="s">
        <v>517</v>
      </c>
      <c r="K681" t="s">
        <v>159</v>
      </c>
      <c r="L681" s="1">
        <v>0.73099999999999998</v>
      </c>
      <c r="M681">
        <v>5.77</v>
      </c>
      <c r="N681" s="1">
        <f t="shared" si="218"/>
        <v>-0.57699999999999996</v>
      </c>
      <c r="O681" t="s">
        <v>160</v>
      </c>
      <c r="P681">
        <v>0.61499999999999999</v>
      </c>
      <c r="Q681" s="1">
        <f t="shared" si="219"/>
        <v>0.11599999999999999</v>
      </c>
      <c r="R681">
        <v>20.32</v>
      </c>
      <c r="S681" s="42">
        <f t="shared" si="220"/>
        <v>-2.032</v>
      </c>
      <c r="T681" s="1">
        <f t="shared" si="221"/>
        <v>-1.4550000000000001</v>
      </c>
      <c r="U681">
        <v>42.994999999999997</v>
      </c>
      <c r="V681" s="21">
        <f t="shared" si="212"/>
        <v>1451.1274696249998</v>
      </c>
      <c r="W681">
        <f t="shared" si="222"/>
        <v>0.18861788617886177</v>
      </c>
      <c r="X681">
        <f t="shared" si="213"/>
        <v>1.5268257600978207E-5</v>
      </c>
      <c r="Y681">
        <f t="shared" si="214"/>
        <v>2.2156188018090176E-6</v>
      </c>
      <c r="Z681" s="22">
        <f t="shared" si="217"/>
        <v>2.2156188018090175</v>
      </c>
      <c r="AA681" s="22">
        <f t="shared" si="223"/>
        <v>1.5227620630989811</v>
      </c>
      <c r="AC681">
        <v>26.544899999999998</v>
      </c>
      <c r="AD681" s="31">
        <v>33</v>
      </c>
      <c r="AE681" s="31">
        <v>390</v>
      </c>
      <c r="AF681">
        <f t="shared" si="215"/>
        <v>15.268257600978208</v>
      </c>
      <c r="AH681" t="s">
        <v>557</v>
      </c>
      <c r="AI681" t="s">
        <v>558</v>
      </c>
      <c r="AJ681" t="s">
        <v>562</v>
      </c>
    </row>
    <row r="682" spans="1:36" hidden="1" x14ac:dyDescent="0.35">
      <c r="A682" s="2">
        <v>44743</v>
      </c>
      <c r="B682" t="s">
        <v>56</v>
      </c>
      <c r="C682" t="s">
        <v>550</v>
      </c>
      <c r="D682" t="s">
        <v>77</v>
      </c>
      <c r="E682" t="s">
        <v>46</v>
      </c>
      <c r="F682">
        <v>8</v>
      </c>
      <c r="G682" t="s">
        <v>25</v>
      </c>
      <c r="H682" t="s">
        <v>78</v>
      </c>
      <c r="I682" t="str">
        <f t="shared" si="211"/>
        <v>M3SguE1</v>
      </c>
      <c r="J682" t="s">
        <v>519</v>
      </c>
      <c r="K682" t="s">
        <v>159</v>
      </c>
      <c r="L682" s="1">
        <v>0.65300000000000002</v>
      </c>
      <c r="M682">
        <v>3.32</v>
      </c>
      <c r="N682" s="1">
        <f t="shared" si="218"/>
        <v>-0.33199999999999996</v>
      </c>
      <c r="O682" t="s">
        <v>160</v>
      </c>
      <c r="P682">
        <v>0.40899999999999997</v>
      </c>
      <c r="Q682" s="1">
        <f t="shared" si="219"/>
        <v>0.24400000000000005</v>
      </c>
      <c r="R682">
        <v>5.44</v>
      </c>
      <c r="S682" s="42">
        <f t="shared" si="220"/>
        <v>-0.54400000000000004</v>
      </c>
      <c r="T682" s="1">
        <f t="shared" si="221"/>
        <v>-0.21200000000000008</v>
      </c>
      <c r="U682">
        <v>40.335000000000001</v>
      </c>
      <c r="V682" s="21">
        <f t="shared" si="212"/>
        <v>1277.1260966250002</v>
      </c>
      <c r="W682">
        <f t="shared" si="222"/>
        <v>0.59657701711491462</v>
      </c>
      <c r="X682">
        <f t="shared" si="213"/>
        <v>6.3007528632743999E-5</v>
      </c>
      <c r="Y682">
        <f t="shared" si="214"/>
        <v>8.0468559100724267E-6</v>
      </c>
      <c r="Z682" s="22">
        <f t="shared" si="217"/>
        <v>8.0468559100724271</v>
      </c>
      <c r="AA682" s="22">
        <f t="shared" si="223"/>
        <v>37.956867500341623</v>
      </c>
      <c r="AC682">
        <v>26.544899999999998</v>
      </c>
      <c r="AD682" s="31">
        <v>20.2</v>
      </c>
      <c r="AE682" s="31">
        <v>300</v>
      </c>
      <c r="AF682">
        <f t="shared" si="215"/>
        <v>63.007528632743998</v>
      </c>
      <c r="AH682" t="s">
        <v>557</v>
      </c>
      <c r="AI682" t="s">
        <v>558</v>
      </c>
      <c r="AJ682" t="s">
        <v>562</v>
      </c>
    </row>
    <row r="683" spans="1:36" hidden="1" x14ac:dyDescent="0.35">
      <c r="A683" s="2">
        <v>44743</v>
      </c>
      <c r="B683" t="s">
        <v>56</v>
      </c>
      <c r="C683" t="s">
        <v>550</v>
      </c>
      <c r="D683" t="s">
        <v>67</v>
      </c>
      <c r="E683" t="s">
        <v>46</v>
      </c>
      <c r="F683">
        <v>15</v>
      </c>
      <c r="G683" t="s">
        <v>25</v>
      </c>
      <c r="H683" t="s">
        <v>73</v>
      </c>
      <c r="I683" t="str">
        <f t="shared" si="211"/>
        <v>L6SguD1</v>
      </c>
      <c r="J683" t="s">
        <v>512</v>
      </c>
      <c r="K683" t="s">
        <v>157</v>
      </c>
      <c r="L683" s="1">
        <v>0.69499999999999995</v>
      </c>
      <c r="M683">
        <v>2.86</v>
      </c>
      <c r="N683" s="1">
        <f t="shared" si="218"/>
        <v>-0.28599999999999998</v>
      </c>
      <c r="O683" t="s">
        <v>158</v>
      </c>
      <c r="P683">
        <v>0.50900000000000001</v>
      </c>
      <c r="Q683" s="1">
        <f t="shared" si="219"/>
        <v>0.18599999999999994</v>
      </c>
      <c r="R683">
        <v>5.83</v>
      </c>
      <c r="S683" s="42">
        <f t="shared" si="220"/>
        <v>-0.58299999999999996</v>
      </c>
      <c r="T683" s="1">
        <f t="shared" si="221"/>
        <v>-0.29699999999999999</v>
      </c>
      <c r="U683">
        <v>46.674999999999997</v>
      </c>
      <c r="V683" s="21">
        <f t="shared" si="212"/>
        <v>1710.1661656249996</v>
      </c>
      <c r="W683">
        <f t="shared" si="222"/>
        <v>0.3654223968565814</v>
      </c>
      <c r="X683">
        <f t="shared" si="213"/>
        <v>3.4462581460102489E-5</v>
      </c>
      <c r="Y683">
        <f t="shared" si="214"/>
        <v>5.8936740793162674E-6</v>
      </c>
      <c r="Z683" s="22">
        <f t="shared" si="217"/>
        <v>5.8936740793162672</v>
      </c>
      <c r="AA683" s="22">
        <f t="shared" si="223"/>
        <v>19.844020469078341</v>
      </c>
      <c r="AC683">
        <v>26.544899999999998</v>
      </c>
      <c r="AD683" s="31">
        <v>36.299999999999997</v>
      </c>
      <c r="AE683" s="31">
        <v>410</v>
      </c>
      <c r="AF683">
        <f t="shared" si="215"/>
        <v>34.462581460102491</v>
      </c>
      <c r="AH683" t="s">
        <v>557</v>
      </c>
      <c r="AI683" t="s">
        <v>558</v>
      </c>
      <c r="AJ683" t="s">
        <v>562</v>
      </c>
    </row>
    <row r="684" spans="1:36" hidden="1" x14ac:dyDescent="0.35">
      <c r="A684" s="2">
        <v>44743</v>
      </c>
      <c r="B684" t="s">
        <v>56</v>
      </c>
      <c r="C684" t="s">
        <v>550</v>
      </c>
      <c r="D684" t="s">
        <v>57</v>
      </c>
      <c r="E684" t="s">
        <v>46</v>
      </c>
      <c r="F684">
        <v>8</v>
      </c>
      <c r="G684" t="s">
        <v>25</v>
      </c>
      <c r="H684" t="s">
        <v>66</v>
      </c>
      <c r="I684" t="str">
        <f t="shared" si="211"/>
        <v>L1SguI10</v>
      </c>
      <c r="J684" t="s">
        <v>504</v>
      </c>
      <c r="K684" t="s">
        <v>87</v>
      </c>
      <c r="L684" s="1">
        <v>0.56299999999999994</v>
      </c>
      <c r="M684">
        <v>1.24</v>
      </c>
      <c r="N684" s="1">
        <f t="shared" si="218"/>
        <v>-0.124</v>
      </c>
      <c r="O684" t="s">
        <v>156</v>
      </c>
      <c r="P684">
        <v>0.38900000000000001</v>
      </c>
      <c r="Q684" s="1">
        <f t="shared" si="219"/>
        <v>0.17399999999999993</v>
      </c>
      <c r="R684">
        <v>10.09</v>
      </c>
      <c r="S684" s="42">
        <f t="shared" si="220"/>
        <v>-1.0089999999999999</v>
      </c>
      <c r="T684" s="1">
        <f t="shared" si="221"/>
        <v>-0.8849999999999999</v>
      </c>
      <c r="U684">
        <v>47.21</v>
      </c>
      <c r="V684" s="21">
        <f t="shared" si="212"/>
        <v>1749.5955185</v>
      </c>
      <c r="W684">
        <f t="shared" si="222"/>
        <v>0.44730077120822603</v>
      </c>
      <c r="X684">
        <f t="shared" si="213"/>
        <v>4.4201308576576461E-5</v>
      </c>
      <c r="Y684">
        <f t="shared" si="214"/>
        <v>7.7334411397413798E-6</v>
      </c>
      <c r="Z684" s="22">
        <f t="shared" si="217"/>
        <v>7.7334411397413794</v>
      </c>
      <c r="AA684" s="22">
        <f t="shared" si="223"/>
        <v>8.7383515703292431</v>
      </c>
      <c r="AC684">
        <v>26.544899999999998</v>
      </c>
      <c r="AD684" s="31">
        <v>33.1</v>
      </c>
      <c r="AE684" s="31">
        <v>410</v>
      </c>
      <c r="AF684">
        <f t="shared" si="215"/>
        <v>44.201308576576459</v>
      </c>
      <c r="AH684" t="s">
        <v>557</v>
      </c>
      <c r="AI684" t="s">
        <v>558</v>
      </c>
      <c r="AJ684" t="s">
        <v>562</v>
      </c>
    </row>
    <row r="685" spans="1:36" hidden="1" x14ac:dyDescent="0.35">
      <c r="A685" s="2">
        <v>44743</v>
      </c>
      <c r="B685" t="s">
        <v>56</v>
      </c>
      <c r="C685" t="s">
        <v>550</v>
      </c>
      <c r="D685" t="s">
        <v>77</v>
      </c>
      <c r="E685" t="s">
        <v>46</v>
      </c>
      <c r="F685">
        <v>3</v>
      </c>
      <c r="G685" t="s">
        <v>25</v>
      </c>
      <c r="H685" t="s">
        <v>85</v>
      </c>
      <c r="I685" t="str">
        <f t="shared" si="211"/>
        <v>M3SguH10</v>
      </c>
      <c r="J685" t="s">
        <v>520</v>
      </c>
      <c r="K685" t="s">
        <v>159</v>
      </c>
      <c r="L685" s="1">
        <v>0.66</v>
      </c>
      <c r="M685">
        <v>1.98</v>
      </c>
      <c r="N685" s="1">
        <f t="shared" si="218"/>
        <v>-0.19800000000000001</v>
      </c>
      <c r="O685" t="s">
        <v>160</v>
      </c>
      <c r="P685">
        <v>0.55200000000000005</v>
      </c>
      <c r="Q685" s="1">
        <f t="shared" si="219"/>
        <v>0.10799999999999998</v>
      </c>
      <c r="R685">
        <v>14.13</v>
      </c>
      <c r="S685" s="42">
        <f t="shared" si="220"/>
        <v>-1.413</v>
      </c>
      <c r="T685" s="1">
        <f t="shared" si="221"/>
        <v>-1.2150000000000001</v>
      </c>
      <c r="U685">
        <v>75.954999999999998</v>
      </c>
      <c r="V685" s="21">
        <f t="shared" si="212"/>
        <v>4528.792189625</v>
      </c>
      <c r="W685">
        <f t="shared" si="222"/>
        <v>0.19565217391304343</v>
      </c>
      <c r="X685">
        <f t="shared" si="213"/>
        <v>1.5972194852135439E-5</v>
      </c>
      <c r="Y685">
        <f t="shared" si="214"/>
        <v>7.2334751297519613E-6</v>
      </c>
      <c r="Z685" s="22">
        <f t="shared" si="217"/>
        <v>7.2334751297519615</v>
      </c>
      <c r="AA685" s="22">
        <f t="shared" si="223"/>
        <v>5.9534774730468811</v>
      </c>
      <c r="AC685">
        <v>26.544899999999998</v>
      </c>
      <c r="AD685" s="31">
        <v>31</v>
      </c>
      <c r="AE685" s="32">
        <v>440</v>
      </c>
      <c r="AF685">
        <f t="shared" si="215"/>
        <v>15.97219485213544</v>
      </c>
      <c r="AH685" t="s">
        <v>557</v>
      </c>
      <c r="AI685" t="s">
        <v>558</v>
      </c>
      <c r="AJ685" t="s">
        <v>562</v>
      </c>
    </row>
    <row r="686" spans="1:36" hidden="1" x14ac:dyDescent="0.35">
      <c r="A686" s="2">
        <v>44772</v>
      </c>
      <c r="B686" t="s">
        <v>56</v>
      </c>
      <c r="C686" t="s">
        <v>551</v>
      </c>
      <c r="D686" t="s">
        <v>77</v>
      </c>
      <c r="E686" t="s">
        <v>46</v>
      </c>
      <c r="F686">
        <v>13</v>
      </c>
      <c r="G686" t="s">
        <v>39</v>
      </c>
      <c r="H686" t="s">
        <v>84</v>
      </c>
      <c r="I686" t="str">
        <f t="shared" si="211"/>
        <v>M3BbrG5</v>
      </c>
      <c r="J686" t="s">
        <v>513</v>
      </c>
      <c r="L686" s="1">
        <v>0.70499999999999996</v>
      </c>
      <c r="M686">
        <v>5.76</v>
      </c>
      <c r="N686" s="1">
        <f t="shared" si="218"/>
        <v>-0.57599999999999996</v>
      </c>
      <c r="O686" t="s">
        <v>197</v>
      </c>
      <c r="P686">
        <v>0.53400000000000003</v>
      </c>
      <c r="Q686" s="1">
        <f t="shared" si="219"/>
        <v>0.17099999999999993</v>
      </c>
      <c r="R686">
        <v>15.91</v>
      </c>
      <c r="S686" s="42">
        <f t="shared" si="220"/>
        <v>-1.591</v>
      </c>
      <c r="T686" s="1">
        <f t="shared" si="221"/>
        <v>-1.0150000000000001</v>
      </c>
      <c r="U686">
        <v>70.305000000000007</v>
      </c>
      <c r="V686" s="21">
        <f t="shared" si="212"/>
        <v>3880.0925246250008</v>
      </c>
      <c r="W686">
        <f t="shared" si="222"/>
        <v>0.32022471910112343</v>
      </c>
      <c r="X686">
        <f t="shared" si="213"/>
        <v>2.9292867413624449E-5</v>
      </c>
      <c r="Y686">
        <f t="shared" si="214"/>
        <v>1.136590358764355E-5</v>
      </c>
      <c r="Z686" s="22">
        <f t="shared" si="217"/>
        <v>11.365903587643549</v>
      </c>
      <c r="AA686" s="22">
        <f t="shared" si="223"/>
        <v>11.197934569106943</v>
      </c>
      <c r="AC686">
        <v>27.192399999999999</v>
      </c>
      <c r="AD686" s="31">
        <v>57.8</v>
      </c>
      <c r="AE686" s="32">
        <v>500</v>
      </c>
      <c r="AF686">
        <f t="shared" si="215"/>
        <v>29.29286741362445</v>
      </c>
      <c r="AH686" t="s">
        <v>559</v>
      </c>
      <c r="AI686" t="s">
        <v>558</v>
      </c>
      <c r="AJ686" t="s">
        <v>560</v>
      </c>
    </row>
    <row r="687" spans="1:36" hidden="1" x14ac:dyDescent="0.35">
      <c r="A687" s="2">
        <v>44772</v>
      </c>
      <c r="B687" t="s">
        <v>56</v>
      </c>
      <c r="C687" t="s">
        <v>551</v>
      </c>
      <c r="D687" t="s">
        <v>67</v>
      </c>
      <c r="E687" t="s">
        <v>46</v>
      </c>
      <c r="F687">
        <v>3</v>
      </c>
      <c r="G687" t="s">
        <v>39</v>
      </c>
      <c r="H687" t="s">
        <v>71</v>
      </c>
      <c r="I687" t="str">
        <f t="shared" si="211"/>
        <v>L6BbrJ4</v>
      </c>
      <c r="J687" t="s">
        <v>505</v>
      </c>
      <c r="L687" s="1">
        <v>0.66100000000000003</v>
      </c>
      <c r="M687">
        <v>2.73</v>
      </c>
      <c r="N687" s="1">
        <f t="shared" si="218"/>
        <v>-0.27300000000000002</v>
      </c>
      <c r="O687" t="s">
        <v>170</v>
      </c>
      <c r="P687">
        <v>0.45900000000000002</v>
      </c>
      <c r="Q687" s="1">
        <f t="shared" si="219"/>
        <v>0.20200000000000001</v>
      </c>
      <c r="R687">
        <v>15.89</v>
      </c>
      <c r="S687" s="42">
        <f t="shared" si="220"/>
        <v>-1.589</v>
      </c>
      <c r="T687" s="1">
        <f t="shared" si="221"/>
        <v>-1.3159999999999998</v>
      </c>
      <c r="U687">
        <v>60.91</v>
      </c>
      <c r="V687" s="21">
        <f t="shared" si="212"/>
        <v>2912.3720584999996</v>
      </c>
      <c r="W687">
        <f t="shared" si="222"/>
        <v>0.44008714596949894</v>
      </c>
      <c r="X687">
        <f t="shared" si="213"/>
        <v>4.3325449907601635E-5</v>
      </c>
      <c r="Y687">
        <f t="shared" si="214"/>
        <v>1.2617982973284039E-5</v>
      </c>
      <c r="Z687" s="22">
        <f t="shared" si="217"/>
        <v>12.61798297328404</v>
      </c>
      <c r="AA687" s="22">
        <f t="shared" si="223"/>
        <v>9.5881329584225234</v>
      </c>
      <c r="AC687">
        <v>27.192399999999999</v>
      </c>
      <c r="AD687" s="31">
        <v>51.2</v>
      </c>
      <c r="AE687" s="32">
        <v>410</v>
      </c>
      <c r="AF687">
        <f t="shared" si="215"/>
        <v>43.325449907601637</v>
      </c>
      <c r="AH687" t="s">
        <v>559</v>
      </c>
      <c r="AI687" t="s">
        <v>558</v>
      </c>
      <c r="AJ687" t="s">
        <v>560</v>
      </c>
    </row>
    <row r="688" spans="1:36" hidden="1" x14ac:dyDescent="0.35">
      <c r="A688" s="2">
        <v>44772</v>
      </c>
      <c r="B688" t="s">
        <v>56</v>
      </c>
      <c r="C688" t="s">
        <v>551</v>
      </c>
      <c r="D688" t="s">
        <v>57</v>
      </c>
      <c r="E688" t="s">
        <v>46</v>
      </c>
      <c r="F688">
        <v>4</v>
      </c>
      <c r="G688" t="s">
        <v>39</v>
      </c>
      <c r="H688" t="s">
        <v>61</v>
      </c>
      <c r="I688" t="str">
        <f t="shared" si="211"/>
        <v>L1BbrE6</v>
      </c>
      <c r="J688" t="s">
        <v>498</v>
      </c>
      <c r="L688" s="1">
        <v>0.81599999999999995</v>
      </c>
      <c r="M688">
        <v>6.38</v>
      </c>
      <c r="N688" s="1">
        <f t="shared" si="218"/>
        <v>-0.63800000000000001</v>
      </c>
      <c r="O688" t="s">
        <v>198</v>
      </c>
      <c r="P688">
        <v>0.57199999999999995</v>
      </c>
      <c r="Q688" s="1">
        <f t="shared" si="219"/>
        <v>0.24399999999999999</v>
      </c>
      <c r="R688">
        <v>16.64</v>
      </c>
      <c r="S688" s="42">
        <f t="shared" si="220"/>
        <v>-1.6640000000000001</v>
      </c>
      <c r="T688" s="1">
        <f t="shared" si="221"/>
        <v>-1.0260000000000002</v>
      </c>
      <c r="U688">
        <v>51.97</v>
      </c>
      <c r="V688" s="21">
        <f t="shared" si="212"/>
        <v>2120.1915064999998</v>
      </c>
      <c r="W688">
        <f t="shared" si="222"/>
        <v>0.42657342657342662</v>
      </c>
      <c r="X688">
        <f t="shared" si="213"/>
        <v>4.1693593339499334E-5</v>
      </c>
      <c r="Y688">
        <f t="shared" si="214"/>
        <v>8.8398402473871453E-6</v>
      </c>
      <c r="Z688" s="22">
        <f t="shared" si="217"/>
        <v>8.839840247387146</v>
      </c>
      <c r="AA688" s="22">
        <f t="shared" si="223"/>
        <v>8.61582870115706</v>
      </c>
      <c r="AC688">
        <v>27.192399999999999</v>
      </c>
      <c r="AD688" s="31">
        <v>39.799999999999997</v>
      </c>
      <c r="AE688" s="32">
        <v>470</v>
      </c>
      <c r="AF688">
        <f t="shared" si="215"/>
        <v>41.693593339499337</v>
      </c>
      <c r="AH688" t="s">
        <v>559</v>
      </c>
      <c r="AI688" t="s">
        <v>558</v>
      </c>
      <c r="AJ688" t="s">
        <v>560</v>
      </c>
    </row>
    <row r="689" spans="1:36" hidden="1" x14ac:dyDescent="0.35">
      <c r="A689" s="2">
        <v>44772</v>
      </c>
      <c r="B689" t="s">
        <v>56</v>
      </c>
      <c r="C689" t="s">
        <v>551</v>
      </c>
      <c r="D689" t="s">
        <v>57</v>
      </c>
      <c r="E689" t="s">
        <v>46</v>
      </c>
      <c r="F689">
        <v>2</v>
      </c>
      <c r="G689" t="s">
        <v>39</v>
      </c>
      <c r="H689" t="s">
        <v>65</v>
      </c>
      <c r="I689" t="str">
        <f t="shared" si="211"/>
        <v>L1BbrC5</v>
      </c>
      <c r="J689" t="s">
        <v>497</v>
      </c>
      <c r="L689" s="1">
        <v>0.68400000000000005</v>
      </c>
      <c r="M689">
        <v>3.58</v>
      </c>
      <c r="N689" s="1">
        <f t="shared" si="218"/>
        <v>-0.35799999999999998</v>
      </c>
      <c r="O689" t="s">
        <v>198</v>
      </c>
      <c r="P689">
        <v>0.48299999999999998</v>
      </c>
      <c r="Q689" s="1">
        <f t="shared" si="219"/>
        <v>0.20100000000000007</v>
      </c>
      <c r="R689">
        <v>16.71</v>
      </c>
      <c r="S689" s="42">
        <f t="shared" si="220"/>
        <v>-1.671</v>
      </c>
      <c r="T689" s="1">
        <f t="shared" si="221"/>
        <v>-1.3130000000000002</v>
      </c>
      <c r="U689">
        <v>57.875</v>
      </c>
      <c r="V689" s="21">
        <f t="shared" si="212"/>
        <v>2629.3697656250001</v>
      </c>
      <c r="W689">
        <f t="shared" si="222"/>
        <v>0.41614906832298154</v>
      </c>
      <c r="X689">
        <f t="shared" si="213"/>
        <v>4.0442909363654138E-5</v>
      </c>
      <c r="Y689">
        <f t="shared" si="214"/>
        <v>1.063393631147044E-5</v>
      </c>
      <c r="Z689" s="22">
        <f t="shared" si="217"/>
        <v>10.633936311470441</v>
      </c>
      <c r="AA689" s="22">
        <f t="shared" si="223"/>
        <v>8.098961394874669</v>
      </c>
      <c r="AC689">
        <v>27.192399999999999</v>
      </c>
      <c r="AD689" s="31">
        <v>47.1</v>
      </c>
      <c r="AE689" s="32">
        <v>530</v>
      </c>
      <c r="AF689">
        <f t="shared" si="215"/>
        <v>40.442909363654138</v>
      </c>
      <c r="AH689" t="s">
        <v>559</v>
      </c>
      <c r="AI689" t="s">
        <v>558</v>
      </c>
      <c r="AJ689" t="s">
        <v>560</v>
      </c>
    </row>
    <row r="690" spans="1:36" hidden="1" x14ac:dyDescent="0.35">
      <c r="A690" s="2">
        <v>44772</v>
      </c>
      <c r="B690" t="s">
        <v>56</v>
      </c>
      <c r="C690" t="s">
        <v>551</v>
      </c>
      <c r="D690" t="s">
        <v>57</v>
      </c>
      <c r="E690" t="s">
        <v>46</v>
      </c>
      <c r="F690">
        <v>6</v>
      </c>
      <c r="G690" t="s">
        <v>28</v>
      </c>
      <c r="H690" t="s">
        <v>64</v>
      </c>
      <c r="I690" t="str">
        <f t="shared" si="211"/>
        <v>L1DtoA2</v>
      </c>
      <c r="J690" t="s">
        <v>499</v>
      </c>
      <c r="L690" s="1">
        <v>0.68600000000000005</v>
      </c>
      <c r="M690">
        <v>10.45</v>
      </c>
      <c r="N690" s="1">
        <f t="shared" si="218"/>
        <v>-1.0449999999999999</v>
      </c>
      <c r="O690" t="s">
        <v>198</v>
      </c>
      <c r="P690">
        <v>0.501</v>
      </c>
      <c r="Q690" s="1">
        <f t="shared" si="219"/>
        <v>0.18500000000000005</v>
      </c>
      <c r="R690">
        <v>19.12</v>
      </c>
      <c r="S690" s="42">
        <f t="shared" si="220"/>
        <v>-1.9120000000000001</v>
      </c>
      <c r="T690" s="1">
        <f t="shared" si="221"/>
        <v>-0.86700000000000021</v>
      </c>
      <c r="U690">
        <v>38.71</v>
      </c>
      <c r="V690" s="21">
        <f t="shared" si="212"/>
        <v>1176.2943185000001</v>
      </c>
      <c r="W690">
        <f t="shared" si="222"/>
        <v>0.36926147704590828</v>
      </c>
      <c r="X690">
        <f t="shared" si="213"/>
        <v>3.4908815950748209E-5</v>
      </c>
      <c r="Y690">
        <f t="shared" si="214"/>
        <v>4.1063041868427306E-6</v>
      </c>
      <c r="Z690" s="22">
        <f t="shared" ref="Z690:Z717" si="224">Y690*10^6</f>
        <v>4.1063041868427304</v>
      </c>
      <c r="AA690" s="22">
        <f t="shared" si="223"/>
        <v>4.7362216687920755</v>
      </c>
      <c r="AC690">
        <v>27.192399999999999</v>
      </c>
      <c r="AD690" s="31">
        <v>30.7</v>
      </c>
      <c r="AE690" s="32">
        <v>335</v>
      </c>
      <c r="AF690">
        <f t="shared" si="215"/>
        <v>34.908815950748206</v>
      </c>
      <c r="AH690" t="s">
        <v>559</v>
      </c>
      <c r="AI690" t="s">
        <v>561</v>
      </c>
      <c r="AJ690" t="s">
        <v>560</v>
      </c>
    </row>
    <row r="691" spans="1:36" hidden="1" x14ac:dyDescent="0.35">
      <c r="A691" s="2">
        <v>44772</v>
      </c>
      <c r="B691" t="s">
        <v>56</v>
      </c>
      <c r="C691" t="s">
        <v>551</v>
      </c>
      <c r="D691" t="s">
        <v>67</v>
      </c>
      <c r="E691" t="s">
        <v>46</v>
      </c>
      <c r="F691">
        <v>4</v>
      </c>
      <c r="G691" t="s">
        <v>28</v>
      </c>
      <c r="H691" t="s">
        <v>35</v>
      </c>
      <c r="I691" t="str">
        <f t="shared" si="211"/>
        <v>L6DtoD4</v>
      </c>
      <c r="J691" t="s">
        <v>506</v>
      </c>
      <c r="L691" s="1">
        <v>0.72499999999999998</v>
      </c>
      <c r="M691">
        <v>25.14</v>
      </c>
      <c r="N691" s="1">
        <f t="shared" ref="N691:N717" si="225">M691/-10</f>
        <v>-2.5140000000000002</v>
      </c>
      <c r="O691" t="s">
        <v>170</v>
      </c>
      <c r="P691">
        <v>0.81</v>
      </c>
      <c r="Q691" s="1">
        <f t="shared" ref="Q691:Q717" si="226">L691-P691</f>
        <v>-8.5000000000000075E-2</v>
      </c>
      <c r="R691">
        <v>20.74</v>
      </c>
      <c r="S691" s="42">
        <f t="shared" ref="S691:S717" si="227">R691/-10</f>
        <v>-2.0739999999999998</v>
      </c>
      <c r="T691" s="1">
        <f t="shared" ref="T691:T717" si="228">S691-N691</f>
        <v>0.44000000000000039</v>
      </c>
      <c r="U691">
        <v>52.41</v>
      </c>
      <c r="V691" s="21">
        <f t="shared" si="212"/>
        <v>2156.2443585000001</v>
      </c>
      <c r="W691">
        <f>(P691-L691)/L691</f>
        <v>0.11724137931034494</v>
      </c>
      <c r="X691">
        <f t="shared" si="213"/>
        <v>8.5032622392961857E-6</v>
      </c>
      <c r="Y691">
        <f t="shared" si="214"/>
        <v>1.833511123232848E-6</v>
      </c>
      <c r="Z691" s="22">
        <f t="shared" si="224"/>
        <v>1.833511123232848</v>
      </c>
      <c r="AA691" s="22">
        <f t="shared" si="223"/>
        <v>4.1670707346201059</v>
      </c>
      <c r="AC691">
        <v>27.192399999999999</v>
      </c>
      <c r="AD691" s="31">
        <v>23.6</v>
      </c>
      <c r="AE691" s="32">
        <v>300</v>
      </c>
      <c r="AF691">
        <f t="shared" si="215"/>
        <v>8.5032622392961859</v>
      </c>
      <c r="AH691" t="s">
        <v>559</v>
      </c>
      <c r="AI691" t="s">
        <v>561</v>
      </c>
      <c r="AJ691" t="s">
        <v>560</v>
      </c>
    </row>
    <row r="692" spans="1:36" hidden="1" x14ac:dyDescent="0.35">
      <c r="A692" s="2">
        <v>44772</v>
      </c>
      <c r="B692" t="s">
        <v>56</v>
      </c>
      <c r="C692" t="s">
        <v>551</v>
      </c>
      <c r="D692" t="s">
        <v>77</v>
      </c>
      <c r="E692" t="s">
        <v>46</v>
      </c>
      <c r="F692">
        <v>10</v>
      </c>
      <c r="G692" t="s">
        <v>28</v>
      </c>
      <c r="H692" t="s">
        <v>79</v>
      </c>
      <c r="I692" t="str">
        <f t="shared" si="211"/>
        <v>M3DtoD2</v>
      </c>
      <c r="J692" t="s">
        <v>514</v>
      </c>
      <c r="L692" s="1">
        <v>0.76700000000000002</v>
      </c>
      <c r="M692">
        <v>17.559999999999999</v>
      </c>
      <c r="N692" s="1">
        <f t="shared" si="225"/>
        <v>-1.7559999999999998</v>
      </c>
      <c r="O692" t="s">
        <v>197</v>
      </c>
      <c r="P692">
        <v>0.81200000000000006</v>
      </c>
      <c r="Q692" s="1">
        <f t="shared" si="226"/>
        <v>-4.500000000000004E-2</v>
      </c>
      <c r="R692">
        <v>16.27</v>
      </c>
      <c r="S692" s="42">
        <f t="shared" si="227"/>
        <v>-1.627</v>
      </c>
      <c r="T692" s="1">
        <f t="shared" si="228"/>
        <v>0.12899999999999978</v>
      </c>
      <c r="U692">
        <v>34.164999999999999</v>
      </c>
      <c r="V692" s="21">
        <f t="shared" si="212"/>
        <v>916.28907162499991</v>
      </c>
      <c r="W692">
        <f>(P692-L692)/L692</f>
        <v>5.8670143415906179E-2</v>
      </c>
      <c r="X692">
        <f t="shared" si="213"/>
        <v>3.6263396024164101E-6</v>
      </c>
      <c r="Y692">
        <f t="shared" si="214"/>
        <v>3.3227753476951038E-7</v>
      </c>
      <c r="Z692" s="22">
        <f t="shared" si="224"/>
        <v>0.33227753476951039</v>
      </c>
      <c r="AA692" s="22">
        <f t="shared" si="223"/>
        <v>2.5757948431745037</v>
      </c>
      <c r="AC692">
        <v>27.192399999999999</v>
      </c>
      <c r="AD692" s="31">
        <v>26</v>
      </c>
      <c r="AE692" s="32">
        <v>300</v>
      </c>
      <c r="AF692">
        <f t="shared" si="215"/>
        <v>3.6263396024164103</v>
      </c>
      <c r="AH692" t="s">
        <v>559</v>
      </c>
      <c r="AI692" t="s">
        <v>561</v>
      </c>
      <c r="AJ692" t="s">
        <v>560</v>
      </c>
    </row>
    <row r="693" spans="1:36" hidden="1" x14ac:dyDescent="0.35">
      <c r="A693" s="2">
        <v>44772</v>
      </c>
      <c r="B693" t="s">
        <v>56</v>
      </c>
      <c r="C693" t="s">
        <v>551</v>
      </c>
      <c r="D693" t="s">
        <v>77</v>
      </c>
      <c r="E693" t="s">
        <v>46</v>
      </c>
      <c r="F693">
        <v>15</v>
      </c>
      <c r="G693" t="s">
        <v>28</v>
      </c>
      <c r="H693" t="s">
        <v>82</v>
      </c>
      <c r="I693" t="str">
        <f t="shared" si="211"/>
        <v>M3DtoH7</v>
      </c>
      <c r="J693" t="s">
        <v>515</v>
      </c>
      <c r="L693" s="1">
        <v>0.76800000000000002</v>
      </c>
      <c r="M693">
        <v>6.67</v>
      </c>
      <c r="N693" s="1">
        <f t="shared" si="225"/>
        <v>-0.66700000000000004</v>
      </c>
      <c r="O693" t="s">
        <v>197</v>
      </c>
      <c r="P693">
        <v>0.80400000000000005</v>
      </c>
      <c r="Q693" s="1">
        <f t="shared" si="226"/>
        <v>-3.6000000000000032E-2</v>
      </c>
      <c r="R693">
        <v>15.21</v>
      </c>
      <c r="S693" s="42">
        <f t="shared" si="227"/>
        <v>-1.5210000000000001</v>
      </c>
      <c r="T693" s="1">
        <f t="shared" si="228"/>
        <v>-0.85400000000000009</v>
      </c>
      <c r="U693">
        <v>33.85</v>
      </c>
      <c r="V693" s="21">
        <f t="shared" si="212"/>
        <v>899.4706625</v>
      </c>
      <c r="W693">
        <f>(P693-L693)/L693</f>
        <v>4.6875000000000042E-2</v>
      </c>
      <c r="X693">
        <f t="shared" si="213"/>
        <v>2.750905540270043E-6</v>
      </c>
      <c r="Y693">
        <f t="shared" si="214"/>
        <v>2.4743588287816161E-7</v>
      </c>
      <c r="Z693" s="22">
        <f t="shared" si="224"/>
        <v>0.24743588287816159</v>
      </c>
      <c r="AA693" s="22">
        <f t="shared" si="223"/>
        <v>0.2897375677730229</v>
      </c>
      <c r="AC693">
        <v>27.192399999999999</v>
      </c>
      <c r="AD693" s="31">
        <v>36.200000000000003</v>
      </c>
      <c r="AE693" s="32">
        <v>390</v>
      </c>
      <c r="AF693">
        <f t="shared" si="215"/>
        <v>2.7509055402700429</v>
      </c>
      <c r="AH693" t="s">
        <v>559</v>
      </c>
      <c r="AI693" t="s">
        <v>561</v>
      </c>
      <c r="AJ693" t="s">
        <v>560</v>
      </c>
    </row>
    <row r="694" spans="1:36" hidden="1" x14ac:dyDescent="0.35">
      <c r="A694" s="2">
        <v>44772</v>
      </c>
      <c r="B694" t="s">
        <v>56</v>
      </c>
      <c r="C694" t="s">
        <v>551</v>
      </c>
      <c r="D694" t="s">
        <v>67</v>
      </c>
      <c r="E694" t="s">
        <v>46</v>
      </c>
      <c r="F694">
        <v>8</v>
      </c>
      <c r="G694" t="s">
        <v>37</v>
      </c>
      <c r="H694" t="s">
        <v>76</v>
      </c>
      <c r="I694" t="str">
        <f t="shared" si="211"/>
        <v>L6PfaH5</v>
      </c>
      <c r="J694" t="s">
        <v>509</v>
      </c>
      <c r="L694" s="1">
        <v>0.76800000000000002</v>
      </c>
      <c r="M694">
        <v>7.87</v>
      </c>
      <c r="N694" s="1">
        <f t="shared" si="225"/>
        <v>-0.78700000000000003</v>
      </c>
      <c r="O694" t="s">
        <v>170</v>
      </c>
      <c r="P694">
        <v>0.55700000000000005</v>
      </c>
      <c r="Q694" s="1">
        <f t="shared" si="226"/>
        <v>0.21099999999999997</v>
      </c>
      <c r="R694">
        <v>17.79</v>
      </c>
      <c r="S694" s="42">
        <f t="shared" si="227"/>
        <v>-1.7789999999999999</v>
      </c>
      <c r="T694" s="1">
        <f t="shared" si="228"/>
        <v>-0.99199999999999988</v>
      </c>
      <c r="U694">
        <v>58.085000000000001</v>
      </c>
      <c r="V694" s="21">
        <f t="shared" si="212"/>
        <v>2648.4857716249999</v>
      </c>
      <c r="W694">
        <f t="shared" ref="W694:W706" si="229">(L694-P694)/P694</f>
        <v>0.37881508078994602</v>
      </c>
      <c r="X694">
        <f t="shared" si="213"/>
        <v>3.6023915778537296E-5</v>
      </c>
      <c r="Y694">
        <f t="shared" si="214"/>
        <v>9.5408828377673364E-6</v>
      </c>
      <c r="Z694" s="22">
        <f t="shared" si="224"/>
        <v>9.5408828377673363</v>
      </c>
      <c r="AA694" s="22">
        <f t="shared" si="223"/>
        <v>9.61782544129772</v>
      </c>
      <c r="AC694">
        <v>27.192399999999999</v>
      </c>
      <c r="AD694" s="31">
        <v>36.9</v>
      </c>
      <c r="AE694" s="32">
        <v>400</v>
      </c>
      <c r="AF694">
        <f t="shared" si="215"/>
        <v>36.023915778537294</v>
      </c>
      <c r="AH694" t="s">
        <v>557</v>
      </c>
      <c r="AI694" t="s">
        <v>558</v>
      </c>
      <c r="AJ694" t="s">
        <v>562</v>
      </c>
    </row>
    <row r="695" spans="1:36" hidden="1" x14ac:dyDescent="0.35">
      <c r="A695" s="2">
        <v>44772</v>
      </c>
      <c r="B695" t="s">
        <v>56</v>
      </c>
      <c r="C695" t="s">
        <v>551</v>
      </c>
      <c r="D695" t="s">
        <v>57</v>
      </c>
      <c r="E695" t="s">
        <v>46</v>
      </c>
      <c r="F695">
        <v>1</v>
      </c>
      <c r="G695" t="s">
        <v>37</v>
      </c>
      <c r="H695" t="s">
        <v>38</v>
      </c>
      <c r="I695" t="str">
        <f t="shared" si="211"/>
        <v>L1PfaA5</v>
      </c>
      <c r="J695" t="s">
        <v>501</v>
      </c>
      <c r="L695" s="1">
        <v>0.71899999999999997</v>
      </c>
      <c r="M695">
        <v>10.51</v>
      </c>
      <c r="N695" s="1">
        <f t="shared" si="225"/>
        <v>-1.0509999999999999</v>
      </c>
      <c r="O695" t="s">
        <v>198</v>
      </c>
      <c r="P695">
        <v>0.60599999999999998</v>
      </c>
      <c r="Q695" s="1">
        <f t="shared" si="226"/>
        <v>0.11299999999999999</v>
      </c>
      <c r="R695">
        <v>21.23</v>
      </c>
      <c r="S695" s="42">
        <f t="shared" si="227"/>
        <v>-2.1230000000000002</v>
      </c>
      <c r="T695" s="1">
        <f t="shared" si="228"/>
        <v>-1.0720000000000003</v>
      </c>
      <c r="U695">
        <v>49.884999999999998</v>
      </c>
      <c r="V695" s="21">
        <f t="shared" si="212"/>
        <v>1953.4828816249999</v>
      </c>
      <c r="W695">
        <f t="shared" si="229"/>
        <v>0.18646864686468645</v>
      </c>
      <c r="X695">
        <f t="shared" si="213"/>
        <v>1.505437482642566E-5</v>
      </c>
      <c r="Y695">
        <f t="shared" si="214"/>
        <v>2.9408463516988856E-6</v>
      </c>
      <c r="Z695" s="22">
        <f t="shared" si="224"/>
        <v>2.9408463516988856</v>
      </c>
      <c r="AA695" s="22">
        <f t="shared" si="223"/>
        <v>2.7433268206146315</v>
      </c>
      <c r="AC695">
        <v>27.192399999999999</v>
      </c>
      <c r="AD695" s="31">
        <v>39.799999999999997</v>
      </c>
      <c r="AE695" s="32">
        <v>470</v>
      </c>
      <c r="AF695">
        <f t="shared" si="215"/>
        <v>15.054374826425661</v>
      </c>
      <c r="AH695" t="s">
        <v>557</v>
      </c>
      <c r="AI695" t="s">
        <v>558</v>
      </c>
      <c r="AJ695" t="s">
        <v>562</v>
      </c>
    </row>
    <row r="696" spans="1:36" hidden="1" x14ac:dyDescent="0.35">
      <c r="A696" s="2">
        <v>44772</v>
      </c>
      <c r="B696" t="s">
        <v>56</v>
      </c>
      <c r="C696" t="s">
        <v>551</v>
      </c>
      <c r="D696" t="s">
        <v>77</v>
      </c>
      <c r="E696" t="s">
        <v>46</v>
      </c>
      <c r="F696">
        <v>16</v>
      </c>
      <c r="G696" t="s">
        <v>37</v>
      </c>
      <c r="H696" t="s">
        <v>68</v>
      </c>
      <c r="I696" t="str">
        <f t="shared" si="211"/>
        <v>M3PfaG6</v>
      </c>
      <c r="J696" t="s">
        <v>517</v>
      </c>
      <c r="L696" s="1">
        <v>0.879</v>
      </c>
      <c r="M696">
        <v>5.91</v>
      </c>
      <c r="N696" s="1">
        <f t="shared" si="225"/>
        <v>-0.59099999999999997</v>
      </c>
      <c r="O696" t="s">
        <v>197</v>
      </c>
      <c r="P696">
        <v>0.70299999999999996</v>
      </c>
      <c r="Q696" s="1">
        <f t="shared" si="226"/>
        <v>0.17600000000000005</v>
      </c>
      <c r="R696">
        <v>22.04</v>
      </c>
      <c r="S696" s="42">
        <f t="shared" si="227"/>
        <v>-2.2039999999999997</v>
      </c>
      <c r="T696" s="1">
        <f t="shared" si="228"/>
        <v>-1.6129999999999998</v>
      </c>
      <c r="U696">
        <v>42.994999999999997</v>
      </c>
      <c r="V696" s="21">
        <f t="shared" si="212"/>
        <v>1451.1274696249998</v>
      </c>
      <c r="W696">
        <f t="shared" si="229"/>
        <v>0.25035561877667151</v>
      </c>
      <c r="X696">
        <f t="shared" si="213"/>
        <v>2.1635704955674377E-5</v>
      </c>
      <c r="Y696">
        <f t="shared" si="214"/>
        <v>3.1396165785880829E-6</v>
      </c>
      <c r="Z696" s="22">
        <f t="shared" si="224"/>
        <v>3.139616578588083</v>
      </c>
      <c r="AA696" s="22">
        <f t="shared" si="223"/>
        <v>1.946445491995092</v>
      </c>
      <c r="AC696">
        <v>27.192399999999999</v>
      </c>
      <c r="AD696" s="31">
        <v>33</v>
      </c>
      <c r="AE696" s="32">
        <v>390</v>
      </c>
      <c r="AF696">
        <f t="shared" si="215"/>
        <v>21.635704955674377</v>
      </c>
      <c r="AH696" t="s">
        <v>557</v>
      </c>
      <c r="AI696" t="s">
        <v>558</v>
      </c>
      <c r="AJ696" t="s">
        <v>562</v>
      </c>
    </row>
    <row r="697" spans="1:36" hidden="1" x14ac:dyDescent="0.35">
      <c r="A697" s="2">
        <v>44772</v>
      </c>
      <c r="B697" t="s">
        <v>56</v>
      </c>
      <c r="C697" t="s">
        <v>551</v>
      </c>
      <c r="D697" t="s">
        <v>57</v>
      </c>
      <c r="E697" t="s">
        <v>46</v>
      </c>
      <c r="F697">
        <v>3</v>
      </c>
      <c r="G697" t="s">
        <v>37</v>
      </c>
      <c r="H697" t="s">
        <v>63</v>
      </c>
      <c r="I697" t="str">
        <f t="shared" si="211"/>
        <v>L1PfaF7</v>
      </c>
      <c r="J697" t="s">
        <v>502</v>
      </c>
      <c r="L697" s="1">
        <v>0.69899999999999995</v>
      </c>
      <c r="M697">
        <v>9.0399999999999991</v>
      </c>
      <c r="N697" s="1">
        <f t="shared" si="225"/>
        <v>-0.90399999999999991</v>
      </c>
      <c r="O697" t="s">
        <v>198</v>
      </c>
      <c r="P697">
        <v>0.56000000000000005</v>
      </c>
      <c r="Q697" s="1">
        <f t="shared" si="226"/>
        <v>0.1389999999999999</v>
      </c>
      <c r="R697">
        <v>19.91</v>
      </c>
      <c r="S697" s="42">
        <f t="shared" si="227"/>
        <v>-1.9910000000000001</v>
      </c>
      <c r="T697" s="1">
        <f t="shared" si="228"/>
        <v>-1.0870000000000002</v>
      </c>
      <c r="U697">
        <v>35.465000000000003</v>
      </c>
      <c r="V697" s="21">
        <f t="shared" si="212"/>
        <v>987.34648662500024</v>
      </c>
      <c r="W697">
        <f t="shared" si="229"/>
        <v>0.24821428571428553</v>
      </c>
      <c r="X697">
        <f t="shared" si="213"/>
        <v>2.140812930640074E-5</v>
      </c>
      <c r="Y697">
        <f t="shared" si="214"/>
        <v>2.1137241255888475E-6</v>
      </c>
      <c r="Z697" s="22">
        <f t="shared" si="224"/>
        <v>2.1137241255888477</v>
      </c>
      <c r="AA697" s="22">
        <f t="shared" si="223"/>
        <v>1.9445484136051954</v>
      </c>
      <c r="AC697">
        <v>27.192399999999999</v>
      </c>
      <c r="AD697" s="31">
        <v>23.8</v>
      </c>
      <c r="AE697" s="32">
        <v>370</v>
      </c>
      <c r="AF697">
        <f t="shared" si="215"/>
        <v>21.408129306400738</v>
      </c>
      <c r="AH697" t="s">
        <v>557</v>
      </c>
      <c r="AI697" t="s">
        <v>558</v>
      </c>
      <c r="AJ697" t="s">
        <v>562</v>
      </c>
    </row>
    <row r="698" spans="1:36" hidden="1" x14ac:dyDescent="0.35">
      <c r="A698" s="2">
        <v>44772</v>
      </c>
      <c r="B698" t="s">
        <v>56</v>
      </c>
      <c r="C698" t="s">
        <v>551</v>
      </c>
      <c r="D698" t="s">
        <v>77</v>
      </c>
      <c r="E698" t="s">
        <v>46</v>
      </c>
      <c r="F698">
        <v>14</v>
      </c>
      <c r="G698" t="s">
        <v>25</v>
      </c>
      <c r="H698" t="s">
        <v>85</v>
      </c>
      <c r="I698" t="str">
        <f t="shared" si="211"/>
        <v>M3SguH10</v>
      </c>
      <c r="J698" t="s">
        <v>520</v>
      </c>
      <c r="L698" s="1">
        <v>0.68700000000000006</v>
      </c>
      <c r="M698">
        <v>8.85</v>
      </c>
      <c r="N698" s="1">
        <f t="shared" si="225"/>
        <v>-0.88500000000000001</v>
      </c>
      <c r="O698" t="s">
        <v>197</v>
      </c>
      <c r="P698">
        <v>0.56200000000000006</v>
      </c>
      <c r="Q698" s="1">
        <f t="shared" si="226"/>
        <v>0.125</v>
      </c>
      <c r="R698">
        <v>14.87</v>
      </c>
      <c r="S698" s="42">
        <f t="shared" si="227"/>
        <v>-1.4869999999999999</v>
      </c>
      <c r="T698" s="1">
        <f t="shared" si="228"/>
        <v>-0.60199999999999987</v>
      </c>
      <c r="U698">
        <v>75.954999999999998</v>
      </c>
      <c r="V698" s="21">
        <f t="shared" si="212"/>
        <v>4528.792189625</v>
      </c>
      <c r="W698">
        <f t="shared" si="229"/>
        <v>0.22241992882562275</v>
      </c>
      <c r="X698">
        <f t="shared" si="213"/>
        <v>1.8703280317253222E-5</v>
      </c>
      <c r="Y698">
        <f t="shared" si="214"/>
        <v>8.4703269821143383E-6</v>
      </c>
      <c r="Z698" s="22">
        <f t="shared" si="224"/>
        <v>8.4703269821143383</v>
      </c>
      <c r="AA698" s="22">
        <f t="shared" si="223"/>
        <v>14.070310601518838</v>
      </c>
      <c r="AC698">
        <v>27.192399999999999</v>
      </c>
      <c r="AD698" s="36">
        <v>31</v>
      </c>
      <c r="AE698" s="31">
        <v>440</v>
      </c>
      <c r="AF698">
        <f t="shared" si="215"/>
        <v>18.70328031725322</v>
      </c>
      <c r="AH698" t="s">
        <v>557</v>
      </c>
      <c r="AI698" t="s">
        <v>558</v>
      </c>
      <c r="AJ698" t="s">
        <v>562</v>
      </c>
    </row>
    <row r="699" spans="1:36" hidden="1" x14ac:dyDescent="0.35">
      <c r="A699" s="2">
        <v>44772</v>
      </c>
      <c r="B699" t="s">
        <v>56</v>
      </c>
      <c r="C699" t="s">
        <v>551</v>
      </c>
      <c r="D699" t="s">
        <v>77</v>
      </c>
      <c r="E699" t="s">
        <v>46</v>
      </c>
      <c r="F699">
        <v>11</v>
      </c>
      <c r="G699" t="s">
        <v>25</v>
      </c>
      <c r="H699" t="s">
        <v>78</v>
      </c>
      <c r="I699" t="str">
        <f t="shared" si="211"/>
        <v>M3SguE1</v>
      </c>
      <c r="J699" t="s">
        <v>519</v>
      </c>
      <c r="L699" s="1">
        <v>0.65900000000000003</v>
      </c>
      <c r="M699">
        <v>4.4400000000000004</v>
      </c>
      <c r="N699" s="1">
        <f t="shared" si="225"/>
        <v>-0.44400000000000006</v>
      </c>
      <c r="O699" t="s">
        <v>197</v>
      </c>
      <c r="P699">
        <v>0.42499999999999999</v>
      </c>
      <c r="Q699" s="1">
        <f t="shared" si="226"/>
        <v>0.23400000000000004</v>
      </c>
      <c r="R699">
        <v>10.19</v>
      </c>
      <c r="S699" s="42">
        <f t="shared" si="227"/>
        <v>-1.0189999999999999</v>
      </c>
      <c r="T699" s="1">
        <f t="shared" si="228"/>
        <v>-0.57499999999999984</v>
      </c>
      <c r="U699">
        <v>40.335000000000001</v>
      </c>
      <c r="V699" s="21">
        <f t="shared" si="212"/>
        <v>1277.1260966250002</v>
      </c>
      <c r="W699">
        <f t="shared" si="229"/>
        <v>0.55058823529411771</v>
      </c>
      <c r="X699">
        <f t="shared" si="213"/>
        <v>5.708275283855365E-5</v>
      </c>
      <c r="Y699">
        <f t="shared" si="214"/>
        <v>7.2901873317311665E-6</v>
      </c>
      <c r="Z699" s="22">
        <f t="shared" si="224"/>
        <v>7.2901873317311665</v>
      </c>
      <c r="AA699" s="22">
        <f t="shared" si="223"/>
        <v>12.678586663880292</v>
      </c>
      <c r="AC699">
        <v>27.192399999999999</v>
      </c>
      <c r="AD699" s="31">
        <v>20.2</v>
      </c>
      <c r="AE699" s="32">
        <v>300</v>
      </c>
      <c r="AF699">
        <f t="shared" si="215"/>
        <v>57.082752838553652</v>
      </c>
      <c r="AH699" t="s">
        <v>557</v>
      </c>
      <c r="AI699" t="s">
        <v>558</v>
      </c>
      <c r="AJ699" t="s">
        <v>562</v>
      </c>
    </row>
    <row r="700" spans="1:36" hidden="1" x14ac:dyDescent="0.35">
      <c r="A700" s="2">
        <v>44772</v>
      </c>
      <c r="B700" t="s">
        <v>56</v>
      </c>
      <c r="C700" t="s">
        <v>551</v>
      </c>
      <c r="D700" t="s">
        <v>57</v>
      </c>
      <c r="E700" t="s">
        <v>46</v>
      </c>
      <c r="F700">
        <v>8</v>
      </c>
      <c r="G700" t="s">
        <v>25</v>
      </c>
      <c r="H700" t="s">
        <v>66</v>
      </c>
      <c r="I700" t="str">
        <f t="shared" si="211"/>
        <v>L1SguI10</v>
      </c>
      <c r="J700" t="s">
        <v>504</v>
      </c>
      <c r="L700" s="1">
        <v>0.59799999999999998</v>
      </c>
      <c r="M700">
        <v>3.29</v>
      </c>
      <c r="N700" s="1">
        <f t="shared" si="225"/>
        <v>-0.32900000000000001</v>
      </c>
      <c r="O700" t="s">
        <v>198</v>
      </c>
      <c r="P700">
        <v>0.42899999999999999</v>
      </c>
      <c r="Q700" s="1">
        <f t="shared" si="226"/>
        <v>0.16899999999999998</v>
      </c>
      <c r="R700">
        <v>9.39</v>
      </c>
      <c r="S700" s="42">
        <f t="shared" si="227"/>
        <v>-0.93900000000000006</v>
      </c>
      <c r="T700" s="1">
        <f t="shared" si="228"/>
        <v>-0.6100000000000001</v>
      </c>
      <c r="U700">
        <v>47.21</v>
      </c>
      <c r="V700" s="21">
        <f t="shared" si="212"/>
        <v>1749.5955185</v>
      </c>
      <c r="W700">
        <f t="shared" si="229"/>
        <v>0.39393939393939392</v>
      </c>
      <c r="X700">
        <f t="shared" si="213"/>
        <v>3.7802504006186553E-5</v>
      </c>
      <c r="Y700">
        <f t="shared" si="214"/>
        <v>6.613909159730229E-6</v>
      </c>
      <c r="Z700" s="22">
        <f t="shared" si="224"/>
        <v>6.6139091597302286</v>
      </c>
      <c r="AA700" s="22">
        <f t="shared" si="223"/>
        <v>10.842474032344635</v>
      </c>
      <c r="AC700">
        <v>27.192399999999999</v>
      </c>
      <c r="AD700" s="31">
        <v>33.1</v>
      </c>
      <c r="AE700" s="32">
        <v>410</v>
      </c>
      <c r="AF700">
        <f t="shared" si="215"/>
        <v>37.802504006186552</v>
      </c>
      <c r="AH700" t="s">
        <v>557</v>
      </c>
      <c r="AI700" t="s">
        <v>558</v>
      </c>
      <c r="AJ700" t="s">
        <v>562</v>
      </c>
    </row>
    <row r="701" spans="1:36" hidden="1" x14ac:dyDescent="0.35">
      <c r="A701" s="2">
        <v>44772</v>
      </c>
      <c r="B701" t="s">
        <v>56</v>
      </c>
      <c r="C701" t="s">
        <v>551</v>
      </c>
      <c r="D701" t="s">
        <v>67</v>
      </c>
      <c r="E701" t="s">
        <v>46</v>
      </c>
      <c r="F701">
        <v>1</v>
      </c>
      <c r="G701" t="s">
        <v>25</v>
      </c>
      <c r="H701" t="s">
        <v>73</v>
      </c>
      <c r="I701" t="str">
        <f t="shared" si="211"/>
        <v>L6SguD1</v>
      </c>
      <c r="J701" t="s">
        <v>512</v>
      </c>
      <c r="L701" s="1">
        <v>0.71599999999999997</v>
      </c>
      <c r="M701">
        <v>2.17</v>
      </c>
      <c r="N701" s="1">
        <f t="shared" si="225"/>
        <v>-0.217</v>
      </c>
      <c r="O701" t="s">
        <v>170</v>
      </c>
      <c r="P701">
        <v>0.54700000000000004</v>
      </c>
      <c r="Q701" s="1">
        <f t="shared" si="226"/>
        <v>0.16899999999999993</v>
      </c>
      <c r="R701">
        <v>10.73</v>
      </c>
      <c r="S701" s="42">
        <f t="shared" si="227"/>
        <v>-1.073</v>
      </c>
      <c r="T701" s="1">
        <f t="shared" si="228"/>
        <v>-0.85599999999999998</v>
      </c>
      <c r="U701">
        <v>46.674999999999997</v>
      </c>
      <c r="V701" s="21">
        <f t="shared" si="212"/>
        <v>1710.1661656249996</v>
      </c>
      <c r="W701">
        <f t="shared" si="229"/>
        <v>0.30895795246800717</v>
      </c>
      <c r="X701">
        <f t="shared" si="213"/>
        <v>2.8029354482802736E-5</v>
      </c>
      <c r="Y701">
        <f t="shared" si="214"/>
        <v>4.7934853680798653E-6</v>
      </c>
      <c r="Z701" s="22">
        <f t="shared" si="224"/>
        <v>4.7934853680798657</v>
      </c>
      <c r="AA701" s="22">
        <f t="shared" si="223"/>
        <v>5.5998660842054511</v>
      </c>
      <c r="AC701">
        <v>27.192399999999999</v>
      </c>
      <c r="AD701" s="31">
        <v>36.299999999999997</v>
      </c>
      <c r="AE701" s="32">
        <v>410</v>
      </c>
      <c r="AF701">
        <f t="shared" si="215"/>
        <v>28.029354482802734</v>
      </c>
      <c r="AH701" t="s">
        <v>557</v>
      </c>
      <c r="AI701" t="s">
        <v>558</v>
      </c>
      <c r="AJ701" t="s">
        <v>562</v>
      </c>
    </row>
    <row r="702" spans="1:36" hidden="1" x14ac:dyDescent="0.35">
      <c r="A702" s="2">
        <v>44798</v>
      </c>
      <c r="B702" s="6" t="s">
        <v>56</v>
      </c>
      <c r="C702" s="6" t="s">
        <v>552</v>
      </c>
      <c r="D702" t="s">
        <v>77</v>
      </c>
      <c r="E702" t="s">
        <v>46</v>
      </c>
      <c r="F702">
        <v>13</v>
      </c>
      <c r="G702" t="s">
        <v>39</v>
      </c>
      <c r="H702" t="s">
        <v>84</v>
      </c>
      <c r="I702" t="str">
        <f t="shared" si="211"/>
        <v>M3BbrG5</v>
      </c>
      <c r="J702" t="s">
        <v>513</v>
      </c>
      <c r="K702" t="s">
        <v>229</v>
      </c>
      <c r="L702" s="1">
        <v>0.67100000000000004</v>
      </c>
      <c r="M702">
        <v>6.56</v>
      </c>
      <c r="N702" s="1">
        <f t="shared" si="225"/>
        <v>-0.65599999999999992</v>
      </c>
      <c r="O702" t="s">
        <v>112</v>
      </c>
      <c r="P702">
        <v>0.51400000000000001</v>
      </c>
      <c r="Q702" s="1">
        <f t="shared" si="226"/>
        <v>0.15700000000000003</v>
      </c>
      <c r="R702">
        <v>8.6300000000000008</v>
      </c>
      <c r="S702" s="42">
        <f t="shared" si="227"/>
        <v>-0.8630000000000001</v>
      </c>
      <c r="T702" s="1">
        <f t="shared" si="228"/>
        <v>-0.20700000000000018</v>
      </c>
      <c r="U702">
        <v>70.305000000000007</v>
      </c>
      <c r="V702" s="21">
        <f t="shared" si="212"/>
        <v>3880.0925246250008</v>
      </c>
      <c r="W702">
        <f t="shared" si="229"/>
        <v>0.30544747081712065</v>
      </c>
      <c r="X702">
        <f t="shared" si="213"/>
        <v>2.7637823182002475E-5</v>
      </c>
      <c r="Y702">
        <f t="shared" si="214"/>
        <v>1.0723731112539535E-5</v>
      </c>
      <c r="Z702" s="22">
        <f t="shared" si="224"/>
        <v>10.723731112539536</v>
      </c>
      <c r="AA702" s="22">
        <f t="shared" ref="AA702:AA717" si="230">Z702/ABS(T702)</f>
        <v>51.805464311785151</v>
      </c>
      <c r="AC702">
        <v>29.246200000000002</v>
      </c>
      <c r="AD702" s="31">
        <v>57.8</v>
      </c>
      <c r="AE702" s="32">
        <v>500</v>
      </c>
      <c r="AF702">
        <f t="shared" si="215"/>
        <v>27.637823182002474</v>
      </c>
      <c r="AH702" t="s">
        <v>559</v>
      </c>
      <c r="AI702" t="s">
        <v>558</v>
      </c>
      <c r="AJ702" t="s">
        <v>560</v>
      </c>
    </row>
    <row r="703" spans="1:36" hidden="1" x14ac:dyDescent="0.35">
      <c r="A703" s="2">
        <v>44798</v>
      </c>
      <c r="B703" s="6" t="s">
        <v>56</v>
      </c>
      <c r="C703" s="6" t="s">
        <v>552</v>
      </c>
      <c r="D703" t="s">
        <v>57</v>
      </c>
      <c r="E703" t="s">
        <v>46</v>
      </c>
      <c r="F703">
        <v>6</v>
      </c>
      <c r="G703" t="s">
        <v>39</v>
      </c>
      <c r="H703" t="s">
        <v>65</v>
      </c>
      <c r="I703" t="str">
        <f t="shared" si="211"/>
        <v>L1BbrC5</v>
      </c>
      <c r="J703" t="s">
        <v>497</v>
      </c>
      <c r="K703" t="s">
        <v>230</v>
      </c>
      <c r="L703" s="1">
        <v>0.61</v>
      </c>
      <c r="M703">
        <v>5.54</v>
      </c>
      <c r="N703" s="1">
        <f t="shared" si="225"/>
        <v>-0.55400000000000005</v>
      </c>
      <c r="O703" t="s">
        <v>231</v>
      </c>
      <c r="P703">
        <v>0.434</v>
      </c>
      <c r="Q703" s="1">
        <f t="shared" si="226"/>
        <v>0.17599999999999999</v>
      </c>
      <c r="R703">
        <v>9.8699999999999992</v>
      </c>
      <c r="S703" s="42">
        <f t="shared" si="227"/>
        <v>-0.98699999999999988</v>
      </c>
      <c r="T703" s="1">
        <f t="shared" si="228"/>
        <v>-0.43299999999999983</v>
      </c>
      <c r="U703">
        <v>57.875</v>
      </c>
      <c r="V703" s="21">
        <f t="shared" si="212"/>
        <v>2629.3697656250001</v>
      </c>
      <c r="W703">
        <f t="shared" si="229"/>
        <v>0.40552995391705066</v>
      </c>
      <c r="X703">
        <f t="shared" si="213"/>
        <v>3.9176280310214268E-5</v>
      </c>
      <c r="Y703">
        <f t="shared" si="214"/>
        <v>1.0300892697732741E-5</v>
      </c>
      <c r="Z703" s="22">
        <f t="shared" si="224"/>
        <v>10.300892697732742</v>
      </c>
      <c r="AA703" s="22">
        <f t="shared" si="230"/>
        <v>23.789590525941676</v>
      </c>
      <c r="AC703">
        <v>29.246200000000002</v>
      </c>
      <c r="AD703" s="31">
        <v>47.1</v>
      </c>
      <c r="AE703" s="32">
        <v>530</v>
      </c>
      <c r="AF703">
        <f t="shared" si="215"/>
        <v>39.176280310214267</v>
      </c>
      <c r="AH703" t="s">
        <v>559</v>
      </c>
      <c r="AI703" t="s">
        <v>558</v>
      </c>
      <c r="AJ703" t="s">
        <v>560</v>
      </c>
    </row>
    <row r="704" spans="1:36" hidden="1" x14ac:dyDescent="0.35">
      <c r="A704" s="2">
        <v>44798</v>
      </c>
      <c r="B704" s="6" t="s">
        <v>56</v>
      </c>
      <c r="C704" s="6" t="s">
        <v>552</v>
      </c>
      <c r="D704" t="s">
        <v>67</v>
      </c>
      <c r="E704" t="s">
        <v>46</v>
      </c>
      <c r="F704">
        <v>2</v>
      </c>
      <c r="G704" t="s">
        <v>39</v>
      </c>
      <c r="H704" t="s">
        <v>71</v>
      </c>
      <c r="I704" t="str">
        <f t="shared" si="211"/>
        <v>L6BbrJ4</v>
      </c>
      <c r="J704" t="s">
        <v>505</v>
      </c>
      <c r="K704" t="s">
        <v>186</v>
      </c>
      <c r="L704" s="1">
        <v>0.499</v>
      </c>
      <c r="M704">
        <v>6.45</v>
      </c>
      <c r="N704" s="1">
        <f t="shared" si="225"/>
        <v>-0.64500000000000002</v>
      </c>
      <c r="O704" t="s">
        <v>147</v>
      </c>
      <c r="P704">
        <v>0.33800000000000002</v>
      </c>
      <c r="Q704" s="1">
        <f t="shared" si="226"/>
        <v>0.16099999999999998</v>
      </c>
      <c r="R704">
        <v>12.87</v>
      </c>
      <c r="S704" s="42">
        <f t="shared" si="227"/>
        <v>-1.2869999999999999</v>
      </c>
      <c r="T704" s="1">
        <f t="shared" si="228"/>
        <v>-0.6419999999999999</v>
      </c>
      <c r="U704">
        <v>60.91</v>
      </c>
      <c r="V704" s="21">
        <f t="shared" si="212"/>
        <v>2912.3720584999996</v>
      </c>
      <c r="W704">
        <f t="shared" si="229"/>
        <v>0.47633136094674544</v>
      </c>
      <c r="X704">
        <f t="shared" si="213"/>
        <v>4.7758772582982438E-5</v>
      </c>
      <c r="Y704">
        <f t="shared" si="214"/>
        <v>1.390913148189339E-5</v>
      </c>
      <c r="Z704" s="22">
        <f t="shared" si="224"/>
        <v>13.90913148189339</v>
      </c>
      <c r="AA704" s="22">
        <f t="shared" si="230"/>
        <v>21.665313834724909</v>
      </c>
      <c r="AC704">
        <v>29.246200000000002</v>
      </c>
      <c r="AD704" s="31">
        <v>51.2</v>
      </c>
      <c r="AE704" s="32">
        <v>410</v>
      </c>
      <c r="AF704">
        <f t="shared" si="215"/>
        <v>47.758772582982438</v>
      </c>
      <c r="AH704" t="s">
        <v>559</v>
      </c>
      <c r="AI704" t="s">
        <v>558</v>
      </c>
      <c r="AJ704" t="s">
        <v>560</v>
      </c>
    </row>
    <row r="705" spans="1:36" hidden="1" x14ac:dyDescent="0.35">
      <c r="A705" s="2">
        <v>44798</v>
      </c>
      <c r="B705" s="6" t="s">
        <v>56</v>
      </c>
      <c r="C705" s="6" t="s">
        <v>552</v>
      </c>
      <c r="D705" t="s">
        <v>57</v>
      </c>
      <c r="E705" t="s">
        <v>46</v>
      </c>
      <c r="F705">
        <v>7</v>
      </c>
      <c r="G705" t="s">
        <v>39</v>
      </c>
      <c r="H705" t="s">
        <v>61</v>
      </c>
      <c r="I705" t="str">
        <f t="shared" si="211"/>
        <v>L1BbrE6</v>
      </c>
      <c r="J705" t="s">
        <v>498</v>
      </c>
      <c r="K705" t="s">
        <v>230</v>
      </c>
      <c r="L705" s="1">
        <v>0.77900000000000003</v>
      </c>
      <c r="M705">
        <v>6.25</v>
      </c>
      <c r="N705" s="1">
        <f t="shared" si="225"/>
        <v>-0.625</v>
      </c>
      <c r="O705" t="s">
        <v>231</v>
      </c>
      <c r="P705">
        <v>0.54800000000000004</v>
      </c>
      <c r="Q705" s="1">
        <f t="shared" si="226"/>
        <v>0.23099999999999998</v>
      </c>
      <c r="R705">
        <v>12.01</v>
      </c>
      <c r="S705" s="42">
        <f t="shared" si="227"/>
        <v>-1.2010000000000001</v>
      </c>
      <c r="T705" s="1">
        <f t="shared" si="228"/>
        <v>-0.57600000000000007</v>
      </c>
      <c r="U705">
        <v>51.97</v>
      </c>
      <c r="V705" s="21">
        <f t="shared" si="212"/>
        <v>2120.1915064999998</v>
      </c>
      <c r="W705">
        <f t="shared" si="229"/>
        <v>0.42153284671532842</v>
      </c>
      <c r="X705">
        <f t="shared" si="213"/>
        <v>4.1087946933376554E-5</v>
      </c>
      <c r="Y705">
        <f t="shared" si="214"/>
        <v>8.7114316107667684E-6</v>
      </c>
      <c r="Z705" s="22">
        <f t="shared" si="224"/>
        <v>8.711431610766768</v>
      </c>
      <c r="AA705" s="22">
        <f t="shared" si="230"/>
        <v>15.124013213136749</v>
      </c>
      <c r="AC705">
        <v>29.246200000000002</v>
      </c>
      <c r="AD705" s="31">
        <v>39.799999999999997</v>
      </c>
      <c r="AE705" s="32">
        <v>470</v>
      </c>
      <c r="AF705">
        <f t="shared" si="215"/>
        <v>41.087946933376557</v>
      </c>
      <c r="AH705" t="s">
        <v>559</v>
      </c>
      <c r="AI705" t="s">
        <v>558</v>
      </c>
      <c r="AJ705" t="s">
        <v>560</v>
      </c>
    </row>
    <row r="706" spans="1:36" hidden="1" x14ac:dyDescent="0.35">
      <c r="A706" s="2">
        <v>44798</v>
      </c>
      <c r="B706" s="6" t="s">
        <v>56</v>
      </c>
      <c r="C706" s="6" t="s">
        <v>552</v>
      </c>
      <c r="D706" t="s">
        <v>57</v>
      </c>
      <c r="E706" t="s">
        <v>46</v>
      </c>
      <c r="F706">
        <v>8</v>
      </c>
      <c r="G706" t="s">
        <v>28</v>
      </c>
      <c r="H706" t="s">
        <v>64</v>
      </c>
      <c r="I706" t="str">
        <f t="shared" ref="I706:I717" si="231">D706&amp;G706&amp;H706</f>
        <v>L1DtoA2</v>
      </c>
      <c r="J706" t="s">
        <v>499</v>
      </c>
      <c r="K706" t="s">
        <v>230</v>
      </c>
      <c r="L706" s="1">
        <v>0.60499999999999998</v>
      </c>
      <c r="M706">
        <v>6.46</v>
      </c>
      <c r="N706" s="1">
        <f t="shared" si="225"/>
        <v>-0.64600000000000002</v>
      </c>
      <c r="O706" t="s">
        <v>231</v>
      </c>
      <c r="P706">
        <v>0.49299999999999999</v>
      </c>
      <c r="Q706" s="1">
        <f t="shared" si="226"/>
        <v>0.11199999999999999</v>
      </c>
      <c r="R706">
        <v>11.43</v>
      </c>
      <c r="S706" s="42">
        <f t="shared" si="227"/>
        <v>-1.143</v>
      </c>
      <c r="T706" s="1">
        <f t="shared" si="228"/>
        <v>-0.497</v>
      </c>
      <c r="U706">
        <v>38.71</v>
      </c>
      <c r="V706" s="21">
        <f t="shared" ref="V706:V717" si="232">3.14*(U706/2)^2</f>
        <v>1176.2943185000001</v>
      </c>
      <c r="W706">
        <f t="shared" si="229"/>
        <v>0.22718052738336711</v>
      </c>
      <c r="X706">
        <f t="shared" ref="X706:X717" si="233">119*(10^-6)*(W706^1.231)</f>
        <v>1.9197283994912913E-5</v>
      </c>
      <c r="Y706">
        <f t="shared" ref="Y706:Y717" si="234">X706*(V706/10000)</f>
        <v>2.2581656093847045E-6</v>
      </c>
      <c r="Z706" s="22">
        <f t="shared" si="224"/>
        <v>2.2581656093847045</v>
      </c>
      <c r="AA706" s="22">
        <f t="shared" si="230"/>
        <v>4.5435927754219403</v>
      </c>
      <c r="AC706">
        <v>29.246200000000002</v>
      </c>
      <c r="AD706" s="31">
        <v>30.7</v>
      </c>
      <c r="AE706" s="32">
        <v>335</v>
      </c>
      <c r="AF706">
        <f t="shared" ref="AF706:AF717" si="235">X706*10^6</f>
        <v>19.197283994912912</v>
      </c>
      <c r="AH706" t="s">
        <v>559</v>
      </c>
      <c r="AI706" t="s">
        <v>561</v>
      </c>
      <c r="AJ706" t="s">
        <v>560</v>
      </c>
    </row>
    <row r="707" spans="1:36" hidden="1" x14ac:dyDescent="0.35">
      <c r="A707" s="2">
        <v>44798</v>
      </c>
      <c r="B707" s="6" t="s">
        <v>56</v>
      </c>
      <c r="C707" s="6" t="s">
        <v>552</v>
      </c>
      <c r="D707" t="s">
        <v>67</v>
      </c>
      <c r="E707" t="s">
        <v>46</v>
      </c>
      <c r="F707">
        <v>7</v>
      </c>
      <c r="G707" t="s">
        <v>28</v>
      </c>
      <c r="H707" t="s">
        <v>35</v>
      </c>
      <c r="I707" t="str">
        <f t="shared" si="231"/>
        <v>L6DtoD4</v>
      </c>
      <c r="J707" t="s">
        <v>506</v>
      </c>
      <c r="K707" t="s">
        <v>186</v>
      </c>
      <c r="L707" s="1">
        <v>0.748</v>
      </c>
      <c r="M707">
        <v>7.51</v>
      </c>
      <c r="N707" s="1">
        <f t="shared" si="225"/>
        <v>-0.751</v>
      </c>
      <c r="O707" t="s">
        <v>147</v>
      </c>
      <c r="P707">
        <v>0.81499999999999995</v>
      </c>
      <c r="Q707" s="1">
        <f t="shared" si="226"/>
        <v>-6.6999999999999948E-2</v>
      </c>
      <c r="R707">
        <v>11.56</v>
      </c>
      <c r="S707" s="42">
        <f t="shared" si="227"/>
        <v>-1.1560000000000001</v>
      </c>
      <c r="T707" s="1">
        <f t="shared" si="228"/>
        <v>-0.40500000000000014</v>
      </c>
      <c r="U707">
        <v>52.41</v>
      </c>
      <c r="V707" s="21">
        <f t="shared" si="232"/>
        <v>2156.2443585000001</v>
      </c>
      <c r="W707">
        <f>(P707-L707)/L707</f>
        <v>8.9572192513368912E-2</v>
      </c>
      <c r="X707">
        <f t="shared" si="233"/>
        <v>6.1048103458251669E-6</v>
      </c>
      <c r="Y707">
        <f t="shared" si="234"/>
        <v>1.3163462867897951E-6</v>
      </c>
      <c r="Z707" s="22">
        <f t="shared" si="224"/>
        <v>1.316346286789795</v>
      </c>
      <c r="AA707" s="22">
        <f t="shared" si="230"/>
        <v>3.2502377451599864</v>
      </c>
      <c r="AC707">
        <v>29.246200000000002</v>
      </c>
      <c r="AD707" s="31">
        <v>23.6</v>
      </c>
      <c r="AE707" s="32">
        <v>300</v>
      </c>
      <c r="AF707">
        <f t="shared" si="235"/>
        <v>6.1048103458251672</v>
      </c>
      <c r="AH707" t="s">
        <v>559</v>
      </c>
      <c r="AI707" t="s">
        <v>561</v>
      </c>
      <c r="AJ707" t="s">
        <v>560</v>
      </c>
    </row>
    <row r="708" spans="1:36" hidden="1" x14ac:dyDescent="0.35">
      <c r="A708" s="2">
        <v>44798</v>
      </c>
      <c r="B708" s="6" t="s">
        <v>56</v>
      </c>
      <c r="C708" s="6" t="s">
        <v>552</v>
      </c>
      <c r="D708" t="s">
        <v>77</v>
      </c>
      <c r="E708" t="s">
        <v>46</v>
      </c>
      <c r="F708">
        <v>14</v>
      </c>
      <c r="G708" t="s">
        <v>28</v>
      </c>
      <c r="H708" t="s">
        <v>79</v>
      </c>
      <c r="I708" t="str">
        <f t="shared" si="231"/>
        <v>M3DtoD2</v>
      </c>
      <c r="J708" t="s">
        <v>514</v>
      </c>
      <c r="K708" t="s">
        <v>229</v>
      </c>
      <c r="L708" s="1">
        <v>0.753</v>
      </c>
      <c r="M708">
        <v>7.73</v>
      </c>
      <c r="N708" s="1">
        <f t="shared" si="225"/>
        <v>-0.77300000000000002</v>
      </c>
      <c r="O708" t="s">
        <v>112</v>
      </c>
      <c r="P708">
        <v>0.80100000000000005</v>
      </c>
      <c r="Q708" s="1">
        <f t="shared" si="226"/>
        <v>-4.8000000000000043E-2</v>
      </c>
      <c r="R708">
        <v>11.56</v>
      </c>
      <c r="S708" s="42">
        <f t="shared" si="227"/>
        <v>-1.1560000000000001</v>
      </c>
      <c r="T708" s="1">
        <f t="shared" si="228"/>
        <v>-0.38300000000000012</v>
      </c>
      <c r="U708">
        <v>34.164999999999999</v>
      </c>
      <c r="V708" s="21">
        <f t="shared" si="232"/>
        <v>916.28907162499991</v>
      </c>
      <c r="W708">
        <f>(P708-L708)/L708</f>
        <v>6.374501992031878E-2</v>
      </c>
      <c r="X708">
        <f t="shared" si="233"/>
        <v>4.0162460266035199E-6</v>
      </c>
      <c r="Y708">
        <f t="shared" si="234"/>
        <v>3.6800423431341343E-7</v>
      </c>
      <c r="Z708" s="22">
        <f t="shared" si="224"/>
        <v>0.36800423431341345</v>
      </c>
      <c r="AA708" s="22">
        <f t="shared" si="230"/>
        <v>0.96084656478697994</v>
      </c>
      <c r="AC708">
        <v>29.246200000000002</v>
      </c>
      <c r="AD708" s="31">
        <v>26</v>
      </c>
      <c r="AE708" s="32">
        <v>300</v>
      </c>
      <c r="AF708">
        <f t="shared" si="235"/>
        <v>4.01624602660352</v>
      </c>
      <c r="AH708" t="s">
        <v>559</v>
      </c>
      <c r="AI708" t="s">
        <v>561</v>
      </c>
      <c r="AJ708" t="s">
        <v>560</v>
      </c>
    </row>
    <row r="709" spans="1:36" hidden="1" x14ac:dyDescent="0.35">
      <c r="A709" s="2">
        <v>44798</v>
      </c>
      <c r="B709" s="6" t="s">
        <v>56</v>
      </c>
      <c r="C709" s="6" t="s">
        <v>552</v>
      </c>
      <c r="D709" t="s">
        <v>77</v>
      </c>
      <c r="E709" t="s">
        <v>46</v>
      </c>
      <c r="F709">
        <v>16</v>
      </c>
      <c r="G709" t="s">
        <v>28</v>
      </c>
      <c r="H709" t="s">
        <v>82</v>
      </c>
      <c r="I709" t="str">
        <f t="shared" si="231"/>
        <v>M3DtoH7</v>
      </c>
      <c r="J709" t="s">
        <v>515</v>
      </c>
      <c r="K709" t="s">
        <v>229</v>
      </c>
      <c r="L709" s="1">
        <v>0.79700000000000004</v>
      </c>
      <c r="M709">
        <v>8.65</v>
      </c>
      <c r="N709" s="1">
        <f t="shared" si="225"/>
        <v>-0.86499999999999999</v>
      </c>
      <c r="O709" t="s">
        <v>112</v>
      </c>
      <c r="P709">
        <v>0.77600000000000002</v>
      </c>
      <c r="Q709" s="1">
        <f t="shared" si="226"/>
        <v>2.1000000000000019E-2</v>
      </c>
      <c r="R709">
        <v>6.53</v>
      </c>
      <c r="S709" s="42">
        <f t="shared" si="227"/>
        <v>-0.65300000000000002</v>
      </c>
      <c r="T709" s="1">
        <f t="shared" si="228"/>
        <v>0.21199999999999997</v>
      </c>
      <c r="U709">
        <v>33.85</v>
      </c>
      <c r="V709" s="21">
        <f t="shared" si="232"/>
        <v>899.4706625</v>
      </c>
      <c r="W709">
        <f t="shared" ref="W709:W717" si="236">(L709-P709)/P709</f>
        <v>2.7061855670103115E-2</v>
      </c>
      <c r="X709">
        <f t="shared" si="233"/>
        <v>1.3988757266422647E-6</v>
      </c>
      <c r="Y709">
        <f t="shared" si="234"/>
        <v>1.2582476765980868E-7</v>
      </c>
      <c r="Z709" s="22">
        <f t="shared" si="224"/>
        <v>0.12582476765980868</v>
      </c>
      <c r="AA709" s="22">
        <f t="shared" si="230"/>
        <v>0.59351305499909768</v>
      </c>
      <c r="AC709">
        <v>29.246200000000002</v>
      </c>
      <c r="AD709" s="31">
        <v>36.200000000000003</v>
      </c>
      <c r="AE709" s="32">
        <v>390</v>
      </c>
      <c r="AF709">
        <f t="shared" si="235"/>
        <v>1.3988757266422647</v>
      </c>
      <c r="AH709" t="s">
        <v>559</v>
      </c>
      <c r="AI709" t="s">
        <v>561</v>
      </c>
      <c r="AJ709" t="s">
        <v>560</v>
      </c>
    </row>
    <row r="710" spans="1:36" hidden="1" x14ac:dyDescent="0.35">
      <c r="A710" s="2">
        <v>44798</v>
      </c>
      <c r="B710" s="6" t="s">
        <v>56</v>
      </c>
      <c r="C710" s="6" t="s">
        <v>552</v>
      </c>
      <c r="D710" t="s">
        <v>67</v>
      </c>
      <c r="E710" t="s">
        <v>46</v>
      </c>
      <c r="F710">
        <v>1</v>
      </c>
      <c r="G710" t="s">
        <v>37</v>
      </c>
      <c r="H710" t="s">
        <v>76</v>
      </c>
      <c r="I710" t="str">
        <f t="shared" si="231"/>
        <v>L6PfaH5</v>
      </c>
      <c r="J710" t="s">
        <v>509</v>
      </c>
      <c r="K710" t="s">
        <v>186</v>
      </c>
      <c r="L710" s="1">
        <v>0.77400000000000002</v>
      </c>
      <c r="M710">
        <v>7.87</v>
      </c>
      <c r="N710" s="1">
        <f t="shared" si="225"/>
        <v>-0.78700000000000003</v>
      </c>
      <c r="O710" t="s">
        <v>147</v>
      </c>
      <c r="P710">
        <v>0.56000000000000005</v>
      </c>
      <c r="Q710" s="1">
        <f t="shared" si="226"/>
        <v>0.21399999999999997</v>
      </c>
      <c r="R710">
        <v>10.93</v>
      </c>
      <c r="S710" s="42">
        <f t="shared" si="227"/>
        <v>-1.093</v>
      </c>
      <c r="T710" s="1">
        <f t="shared" si="228"/>
        <v>-0.30599999999999994</v>
      </c>
      <c r="U710">
        <v>58.085000000000001</v>
      </c>
      <c r="V710" s="21">
        <f t="shared" si="232"/>
        <v>2648.4857716249999</v>
      </c>
      <c r="W710">
        <f t="shared" si="236"/>
        <v>0.38214285714285706</v>
      </c>
      <c r="X710">
        <f t="shared" si="233"/>
        <v>3.6413871486154277E-5</v>
      </c>
      <c r="Y710">
        <f t="shared" si="234"/>
        <v>9.6441620520860898E-6</v>
      </c>
      <c r="Z710" s="22">
        <f t="shared" si="224"/>
        <v>9.6441620520860898</v>
      </c>
      <c r="AA710" s="22">
        <f t="shared" si="230"/>
        <v>31.516869451261737</v>
      </c>
      <c r="AC710">
        <v>29.246200000000002</v>
      </c>
      <c r="AD710" s="31">
        <v>36.9</v>
      </c>
      <c r="AE710" s="32">
        <v>400</v>
      </c>
      <c r="AF710">
        <f t="shared" si="235"/>
        <v>36.413871486154278</v>
      </c>
      <c r="AH710" t="s">
        <v>557</v>
      </c>
      <c r="AI710" t="s">
        <v>558</v>
      </c>
      <c r="AJ710" t="s">
        <v>562</v>
      </c>
    </row>
    <row r="711" spans="1:36" hidden="1" x14ac:dyDescent="0.35">
      <c r="A711" s="2">
        <v>44798</v>
      </c>
      <c r="B711" s="6" t="s">
        <v>56</v>
      </c>
      <c r="C711" s="6" t="s">
        <v>552</v>
      </c>
      <c r="D711" t="s">
        <v>77</v>
      </c>
      <c r="E711" t="s">
        <v>46</v>
      </c>
      <c r="F711">
        <v>15</v>
      </c>
      <c r="G711" t="s">
        <v>37</v>
      </c>
      <c r="H711" t="s">
        <v>68</v>
      </c>
      <c r="I711" t="str">
        <f t="shared" si="231"/>
        <v>M3PfaG6</v>
      </c>
      <c r="J711" t="s">
        <v>517</v>
      </c>
      <c r="K711" t="s">
        <v>229</v>
      </c>
      <c r="L711" s="1">
        <v>0.70499999999999996</v>
      </c>
      <c r="M711">
        <v>8.31</v>
      </c>
      <c r="N711" s="1">
        <f t="shared" si="225"/>
        <v>-0.83100000000000007</v>
      </c>
      <c r="O711" t="s">
        <v>112</v>
      </c>
      <c r="P711">
        <v>0.59099999999999997</v>
      </c>
      <c r="Q711" s="1">
        <f t="shared" si="226"/>
        <v>0.11399999999999999</v>
      </c>
      <c r="R711">
        <v>10.67</v>
      </c>
      <c r="S711" s="42">
        <f t="shared" si="227"/>
        <v>-1.0669999999999999</v>
      </c>
      <c r="T711" s="1">
        <f t="shared" si="228"/>
        <v>-0.23599999999999988</v>
      </c>
      <c r="U711">
        <v>42.994999999999997</v>
      </c>
      <c r="V711" s="21">
        <f t="shared" si="232"/>
        <v>1451.1274696249998</v>
      </c>
      <c r="W711">
        <f t="shared" si="236"/>
        <v>0.19289340101522842</v>
      </c>
      <c r="X711">
        <f t="shared" si="233"/>
        <v>1.5695409258178905E-5</v>
      </c>
      <c r="Y711">
        <f t="shared" si="234"/>
        <v>2.2776039521549951E-6</v>
      </c>
      <c r="Z711" s="22">
        <f t="shared" si="224"/>
        <v>2.2776039521549953</v>
      </c>
      <c r="AA711" s="22">
        <f t="shared" si="230"/>
        <v>9.6508642040465951</v>
      </c>
      <c r="AC711">
        <v>29.246200000000002</v>
      </c>
      <c r="AD711" s="31">
        <v>33</v>
      </c>
      <c r="AE711" s="32">
        <v>390</v>
      </c>
      <c r="AF711">
        <f t="shared" si="235"/>
        <v>15.695409258178906</v>
      </c>
      <c r="AH711" t="s">
        <v>557</v>
      </c>
      <c r="AI711" t="s">
        <v>558</v>
      </c>
      <c r="AJ711" t="s">
        <v>562</v>
      </c>
    </row>
    <row r="712" spans="1:36" hidden="1" x14ac:dyDescent="0.35">
      <c r="A712" s="2">
        <v>44798</v>
      </c>
      <c r="B712" s="6" t="s">
        <v>56</v>
      </c>
      <c r="C712" s="6" t="s">
        <v>552</v>
      </c>
      <c r="D712" t="s">
        <v>57</v>
      </c>
      <c r="E712" t="s">
        <v>46</v>
      </c>
      <c r="F712">
        <v>4</v>
      </c>
      <c r="G712" t="s">
        <v>37</v>
      </c>
      <c r="H712" t="s">
        <v>63</v>
      </c>
      <c r="I712" t="str">
        <f t="shared" si="231"/>
        <v>L1PfaF7</v>
      </c>
      <c r="J712" t="s">
        <v>502</v>
      </c>
      <c r="K712" t="s">
        <v>230</v>
      </c>
      <c r="L712" s="1">
        <v>0.69299999999999995</v>
      </c>
      <c r="M712">
        <v>5.87</v>
      </c>
      <c r="N712" s="1">
        <f t="shared" si="225"/>
        <v>-0.58699999999999997</v>
      </c>
      <c r="O712" t="s">
        <v>231</v>
      </c>
      <c r="P712">
        <v>0.504</v>
      </c>
      <c r="Q712" s="1">
        <f t="shared" si="226"/>
        <v>0.18899999999999995</v>
      </c>
      <c r="R712">
        <v>9.8699999999999992</v>
      </c>
      <c r="S712" s="42">
        <f t="shared" si="227"/>
        <v>-0.98699999999999988</v>
      </c>
      <c r="T712" s="1">
        <f t="shared" si="228"/>
        <v>-0.39999999999999991</v>
      </c>
      <c r="U712">
        <v>35.465000000000003</v>
      </c>
      <c r="V712" s="21">
        <f t="shared" si="232"/>
        <v>987.34648662500024</v>
      </c>
      <c r="W712">
        <f t="shared" si="236"/>
        <v>0.37499999999999989</v>
      </c>
      <c r="X712">
        <f t="shared" si="233"/>
        <v>3.5577829701010026E-5</v>
      </c>
      <c r="Y712">
        <f t="shared" si="234"/>
        <v>3.5127645157034831E-6</v>
      </c>
      <c r="Z712" s="22">
        <f t="shared" si="224"/>
        <v>3.5127645157034832</v>
      </c>
      <c r="AA712" s="22">
        <f t="shared" si="230"/>
        <v>8.7819112892587103</v>
      </c>
      <c r="AC712">
        <v>29.246200000000002</v>
      </c>
      <c r="AD712" s="31">
        <v>23.8</v>
      </c>
      <c r="AE712" s="32">
        <v>370</v>
      </c>
      <c r="AF712">
        <f t="shared" si="235"/>
        <v>35.577829701010025</v>
      </c>
      <c r="AH712" t="s">
        <v>557</v>
      </c>
      <c r="AI712" t="s">
        <v>558</v>
      </c>
      <c r="AJ712" t="s">
        <v>562</v>
      </c>
    </row>
    <row r="713" spans="1:36" hidden="1" x14ac:dyDescent="0.35">
      <c r="A713" s="2">
        <v>44798</v>
      </c>
      <c r="B713" s="6" t="s">
        <v>56</v>
      </c>
      <c r="C713" s="6" t="s">
        <v>552</v>
      </c>
      <c r="D713" t="s">
        <v>57</v>
      </c>
      <c r="E713" t="s">
        <v>46</v>
      </c>
      <c r="F713">
        <v>3</v>
      </c>
      <c r="G713" t="s">
        <v>37</v>
      </c>
      <c r="H713" t="s">
        <v>38</v>
      </c>
      <c r="I713" t="str">
        <f t="shared" si="231"/>
        <v>L1PfaA5</v>
      </c>
      <c r="J713" t="s">
        <v>501</v>
      </c>
      <c r="K713" t="s">
        <v>230</v>
      </c>
      <c r="L713" s="1">
        <v>0.68400000000000005</v>
      </c>
      <c r="M713">
        <v>6.33</v>
      </c>
      <c r="N713" s="1">
        <f t="shared" si="225"/>
        <v>-0.63300000000000001</v>
      </c>
      <c r="O713" t="s">
        <v>231</v>
      </c>
      <c r="P713">
        <v>0.51100000000000001</v>
      </c>
      <c r="Q713" s="1">
        <f t="shared" si="226"/>
        <v>0.17300000000000004</v>
      </c>
      <c r="R713">
        <v>14.23</v>
      </c>
      <c r="S713" s="42">
        <f t="shared" si="227"/>
        <v>-1.423</v>
      </c>
      <c r="T713" s="1">
        <f t="shared" si="228"/>
        <v>-0.79</v>
      </c>
      <c r="U713">
        <v>49.884999999999998</v>
      </c>
      <c r="V713" s="21">
        <f t="shared" si="232"/>
        <v>1953.4828816249999</v>
      </c>
      <c r="W713">
        <f t="shared" si="236"/>
        <v>0.3385518590998044</v>
      </c>
      <c r="X713">
        <f t="shared" si="233"/>
        <v>3.1370077113670314E-5</v>
      </c>
      <c r="Y713">
        <f t="shared" si="234"/>
        <v>6.1280908636811147E-6</v>
      </c>
      <c r="Z713" s="22">
        <f t="shared" si="224"/>
        <v>6.1280908636811144</v>
      </c>
      <c r="AA713" s="22">
        <f t="shared" si="230"/>
        <v>7.7570770426343216</v>
      </c>
      <c r="AC713">
        <v>29.246200000000002</v>
      </c>
      <c r="AD713" s="31">
        <v>39.799999999999997</v>
      </c>
      <c r="AE713" s="32">
        <v>470</v>
      </c>
      <c r="AF713">
        <f t="shared" si="235"/>
        <v>31.370077113670312</v>
      </c>
      <c r="AH713" t="s">
        <v>557</v>
      </c>
      <c r="AI713" t="s">
        <v>558</v>
      </c>
      <c r="AJ713" t="s">
        <v>562</v>
      </c>
    </row>
    <row r="714" spans="1:36" hidden="1" x14ac:dyDescent="0.35">
      <c r="A714" s="2">
        <v>44798</v>
      </c>
      <c r="B714" s="6" t="s">
        <v>56</v>
      </c>
      <c r="C714" s="6" t="s">
        <v>552</v>
      </c>
      <c r="D714" t="s">
        <v>77</v>
      </c>
      <c r="E714" t="s">
        <v>46</v>
      </c>
      <c r="F714">
        <v>11</v>
      </c>
      <c r="G714" t="s">
        <v>25</v>
      </c>
      <c r="H714" t="s">
        <v>78</v>
      </c>
      <c r="I714" t="str">
        <f t="shared" si="231"/>
        <v>M3SguE1</v>
      </c>
      <c r="J714" t="s">
        <v>519</v>
      </c>
      <c r="K714" t="s">
        <v>229</v>
      </c>
      <c r="L714" s="1">
        <v>0.66500000000000004</v>
      </c>
      <c r="M714">
        <v>5.95</v>
      </c>
      <c r="N714" s="1">
        <f t="shared" si="225"/>
        <v>-0.59499999999999997</v>
      </c>
      <c r="O714" t="s">
        <v>112</v>
      </c>
      <c r="P714">
        <v>0.44700000000000001</v>
      </c>
      <c r="Q714" s="1">
        <f t="shared" si="226"/>
        <v>0.21800000000000003</v>
      </c>
      <c r="R714">
        <v>7.48</v>
      </c>
      <c r="S714" s="42">
        <f t="shared" si="227"/>
        <v>-0.748</v>
      </c>
      <c r="T714" s="1">
        <f t="shared" si="228"/>
        <v>-0.15300000000000002</v>
      </c>
      <c r="U714">
        <v>40.335000000000001</v>
      </c>
      <c r="V714" s="21">
        <f t="shared" si="232"/>
        <v>1277.1260966250002</v>
      </c>
      <c r="W714">
        <f t="shared" si="236"/>
        <v>0.48769574944071592</v>
      </c>
      <c r="X714">
        <f t="shared" si="233"/>
        <v>4.9165260437698643E-5</v>
      </c>
      <c r="Y714">
        <f t="shared" si="234"/>
        <v>6.2790237152349611E-6</v>
      </c>
      <c r="Z714" s="22">
        <f t="shared" si="224"/>
        <v>6.2790237152349615</v>
      </c>
      <c r="AA714" s="22">
        <f t="shared" si="230"/>
        <v>41.039370687810198</v>
      </c>
      <c r="AC714">
        <v>29.246200000000002</v>
      </c>
      <c r="AD714" s="31">
        <v>20.2</v>
      </c>
      <c r="AE714" s="32">
        <v>300</v>
      </c>
      <c r="AF714">
        <f t="shared" si="235"/>
        <v>49.165260437698642</v>
      </c>
      <c r="AH714" t="s">
        <v>557</v>
      </c>
      <c r="AI714" t="s">
        <v>558</v>
      </c>
      <c r="AJ714" t="s">
        <v>562</v>
      </c>
    </row>
    <row r="715" spans="1:36" hidden="1" x14ac:dyDescent="0.35">
      <c r="A715" s="2">
        <v>44798</v>
      </c>
      <c r="B715" s="6" t="s">
        <v>56</v>
      </c>
      <c r="C715" s="6" t="s">
        <v>552</v>
      </c>
      <c r="D715" t="s">
        <v>77</v>
      </c>
      <c r="E715" t="s">
        <v>46</v>
      </c>
      <c r="F715">
        <v>10</v>
      </c>
      <c r="G715" t="s">
        <v>25</v>
      </c>
      <c r="H715" t="s">
        <v>85</v>
      </c>
      <c r="I715" t="str">
        <f t="shared" si="231"/>
        <v>M3SguH10</v>
      </c>
      <c r="J715" t="s">
        <v>520</v>
      </c>
      <c r="K715" t="s">
        <v>229</v>
      </c>
      <c r="L715" s="1">
        <v>0.68799999999999994</v>
      </c>
      <c r="M715">
        <v>8.9700000000000006</v>
      </c>
      <c r="N715" s="1">
        <f t="shared" si="225"/>
        <v>-0.89700000000000002</v>
      </c>
      <c r="O715" t="s">
        <v>112</v>
      </c>
      <c r="P715">
        <v>0.57299999999999995</v>
      </c>
      <c r="Q715" s="1">
        <f t="shared" si="226"/>
        <v>0.11499999999999999</v>
      </c>
      <c r="R715">
        <v>11.54</v>
      </c>
      <c r="S715" s="42">
        <f t="shared" si="227"/>
        <v>-1.1539999999999999</v>
      </c>
      <c r="T715" s="1">
        <f t="shared" si="228"/>
        <v>-0.2569999999999999</v>
      </c>
      <c r="U715">
        <v>75.954999999999998</v>
      </c>
      <c r="V715" s="21">
        <f t="shared" si="232"/>
        <v>4528.792189625</v>
      </c>
      <c r="W715">
        <f t="shared" si="236"/>
        <v>0.20069808027923211</v>
      </c>
      <c r="X715">
        <f t="shared" si="233"/>
        <v>1.6480776248850735E-5</v>
      </c>
      <c r="Y715">
        <f t="shared" si="234"/>
        <v>7.4638010754752416E-6</v>
      </c>
      <c r="Z715" s="22">
        <f t="shared" si="224"/>
        <v>7.4638010754752413</v>
      </c>
      <c r="AA715" s="22">
        <f t="shared" si="230"/>
        <v>29.04202753103208</v>
      </c>
      <c r="AC715">
        <v>29.246200000000002</v>
      </c>
      <c r="AD715" s="31">
        <v>31</v>
      </c>
      <c r="AE715" s="32">
        <v>440</v>
      </c>
      <c r="AF715">
        <f t="shared" si="235"/>
        <v>16.480776248850734</v>
      </c>
      <c r="AH715" t="s">
        <v>557</v>
      </c>
      <c r="AI715" t="s">
        <v>558</v>
      </c>
      <c r="AJ715" t="s">
        <v>562</v>
      </c>
    </row>
    <row r="716" spans="1:36" hidden="1" x14ac:dyDescent="0.35">
      <c r="A716" s="2">
        <v>44798</v>
      </c>
      <c r="B716" s="6" t="s">
        <v>56</v>
      </c>
      <c r="C716" s="6" t="s">
        <v>552</v>
      </c>
      <c r="D716" t="s">
        <v>67</v>
      </c>
      <c r="E716" t="s">
        <v>46</v>
      </c>
      <c r="F716">
        <v>8</v>
      </c>
      <c r="G716" t="s">
        <v>25</v>
      </c>
      <c r="H716" t="s">
        <v>73</v>
      </c>
      <c r="I716" t="str">
        <f t="shared" si="231"/>
        <v>L6SguD1</v>
      </c>
      <c r="J716" t="s">
        <v>512</v>
      </c>
      <c r="K716" t="s">
        <v>186</v>
      </c>
      <c r="L716" s="1">
        <v>0.64600000000000002</v>
      </c>
      <c r="M716">
        <v>5.63</v>
      </c>
      <c r="N716" s="1">
        <f t="shared" si="225"/>
        <v>-0.56299999999999994</v>
      </c>
      <c r="O716" t="s">
        <v>147</v>
      </c>
      <c r="P716">
        <v>0.53100000000000003</v>
      </c>
      <c r="Q716" s="1">
        <f t="shared" si="226"/>
        <v>0.11499999999999999</v>
      </c>
      <c r="R716">
        <v>8.52</v>
      </c>
      <c r="S716" s="42">
        <f t="shared" si="227"/>
        <v>-0.85199999999999998</v>
      </c>
      <c r="T716" s="1">
        <f t="shared" si="228"/>
        <v>-0.28900000000000003</v>
      </c>
      <c r="U716">
        <v>46.674999999999997</v>
      </c>
      <c r="V716" s="21">
        <f t="shared" si="232"/>
        <v>1710.1661656249996</v>
      </c>
      <c r="W716">
        <f t="shared" si="236"/>
        <v>0.21657250470809791</v>
      </c>
      <c r="X716">
        <f t="shared" si="233"/>
        <v>1.8099836317120222E-5</v>
      </c>
      <c r="Y716">
        <f t="shared" si="234"/>
        <v>3.0953727672889607E-6</v>
      </c>
      <c r="Z716" s="22">
        <f t="shared" si="224"/>
        <v>3.0953727672889606</v>
      </c>
      <c r="AA716" s="22">
        <f t="shared" si="230"/>
        <v>10.710632412764568</v>
      </c>
      <c r="AC716">
        <v>29.246200000000002</v>
      </c>
      <c r="AD716" s="31">
        <v>36.299999999999997</v>
      </c>
      <c r="AE716" s="32">
        <v>410</v>
      </c>
      <c r="AF716">
        <f t="shared" si="235"/>
        <v>18.099836317120221</v>
      </c>
      <c r="AH716" t="s">
        <v>557</v>
      </c>
      <c r="AI716" t="s">
        <v>558</v>
      </c>
      <c r="AJ716" t="s">
        <v>562</v>
      </c>
    </row>
    <row r="717" spans="1:36" hidden="1" x14ac:dyDescent="0.35">
      <c r="A717" s="2">
        <v>44798</v>
      </c>
      <c r="B717" s="6" t="s">
        <v>56</v>
      </c>
      <c r="C717" s="6" t="s">
        <v>552</v>
      </c>
      <c r="D717" t="s">
        <v>57</v>
      </c>
      <c r="E717" t="s">
        <v>46</v>
      </c>
      <c r="F717">
        <v>1</v>
      </c>
      <c r="G717" t="s">
        <v>25</v>
      </c>
      <c r="H717" t="s">
        <v>66</v>
      </c>
      <c r="I717" t="str">
        <f t="shared" si="231"/>
        <v>L1SguI10</v>
      </c>
      <c r="J717" t="s">
        <v>504</v>
      </c>
      <c r="K717" t="s">
        <v>230</v>
      </c>
      <c r="L717" s="1">
        <v>0.58599999999999997</v>
      </c>
      <c r="M717">
        <v>4.38</v>
      </c>
      <c r="N717" s="1">
        <f t="shared" si="225"/>
        <v>-0.438</v>
      </c>
      <c r="O717" t="s">
        <v>231</v>
      </c>
      <c r="P717">
        <v>0.44600000000000001</v>
      </c>
      <c r="Q717" s="1">
        <f t="shared" si="226"/>
        <v>0.13999999999999996</v>
      </c>
      <c r="R717">
        <v>10.16</v>
      </c>
      <c r="S717" s="42">
        <f t="shared" si="227"/>
        <v>-1.016</v>
      </c>
      <c r="T717" s="1">
        <f t="shared" si="228"/>
        <v>-0.57800000000000007</v>
      </c>
      <c r="U717">
        <v>47.21</v>
      </c>
      <c r="V717" s="21">
        <f t="shared" si="232"/>
        <v>1749.5955185</v>
      </c>
      <c r="W717">
        <f t="shared" si="236"/>
        <v>0.31390134529147973</v>
      </c>
      <c r="X717">
        <f t="shared" si="233"/>
        <v>2.8582444063327517E-5</v>
      </c>
      <c r="Y717">
        <f t="shared" si="234"/>
        <v>5.0007716040974752E-6</v>
      </c>
      <c r="Z717" s="22">
        <f t="shared" si="224"/>
        <v>5.0007716040974755</v>
      </c>
      <c r="AA717" s="22">
        <f t="shared" si="230"/>
        <v>8.6518539863278114</v>
      </c>
      <c r="AC717">
        <v>29.246200000000002</v>
      </c>
      <c r="AD717" s="31">
        <v>33.1</v>
      </c>
      <c r="AE717" s="32">
        <v>410</v>
      </c>
      <c r="AF717">
        <f t="shared" si="235"/>
        <v>28.582444063327518</v>
      </c>
      <c r="AH717" t="s">
        <v>557</v>
      </c>
      <c r="AI717" t="s">
        <v>558</v>
      </c>
      <c r="AJ717" t="s">
        <v>562</v>
      </c>
    </row>
  </sheetData>
  <autoFilter ref="A1:AH717" xr:uid="{593F71A5-D5D6-4D84-BB06-A7AA0EAE1142}">
    <filterColumn colId="2">
      <filters>
        <filter val="Sep"/>
      </filters>
    </filterColumn>
    <filterColumn colId="4">
      <filters>
        <filter val="Control"/>
      </filters>
    </filterColumn>
  </autoFilter>
  <sortState xmlns:xlrd2="http://schemas.microsoft.com/office/spreadsheetml/2017/richdata2" ref="A2:AJ717">
    <sortCondition ref="B2:B717"/>
    <sortCondition ref="A2:A7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869F-4C37-4A88-93F4-876666031830}">
  <dimension ref="A3:F99"/>
  <sheetViews>
    <sheetView topLeftCell="A82" workbookViewId="0">
      <selection activeCell="A3" sqref="A3:F98"/>
    </sheetView>
  </sheetViews>
  <sheetFormatPr defaultRowHeight="14.5" x14ac:dyDescent="0.35"/>
  <cols>
    <col min="1" max="1" width="12.453125" bestFit="1" customWidth="1"/>
    <col min="2" max="3" width="11.81640625" bestFit="1" customWidth="1"/>
    <col min="4" max="4" width="16.453125" bestFit="1" customWidth="1"/>
    <col min="5" max="5" width="13.453125" bestFit="1" customWidth="1"/>
    <col min="6" max="6" width="11.81640625" bestFit="1" customWidth="1"/>
  </cols>
  <sheetData>
    <row r="3" spans="1:6" x14ac:dyDescent="0.35">
      <c r="A3" s="49" t="s">
        <v>540</v>
      </c>
      <c r="B3" t="s">
        <v>572</v>
      </c>
      <c r="C3" t="s">
        <v>568</v>
      </c>
      <c r="D3" t="s">
        <v>569</v>
      </c>
      <c r="E3" t="s">
        <v>570</v>
      </c>
      <c r="F3" t="s">
        <v>571</v>
      </c>
    </row>
    <row r="4" spans="1:6" x14ac:dyDescent="0.35">
      <c r="A4" s="50" t="s">
        <v>470</v>
      </c>
      <c r="B4">
        <v>24.420766075159833</v>
      </c>
      <c r="C4">
        <v>24.285133363589686</v>
      </c>
      <c r="D4">
        <v>8.8519632642693491</v>
      </c>
      <c r="E4">
        <v>1.5762233191801176E-2</v>
      </c>
      <c r="F4">
        <v>32.443398484359129</v>
      </c>
    </row>
    <row r="5" spans="1:6" x14ac:dyDescent="0.35">
      <c r="A5" s="50" t="s">
        <v>471</v>
      </c>
      <c r="B5">
        <v>178.49581263381859</v>
      </c>
      <c r="C5">
        <v>33.80793248201006</v>
      </c>
      <c r="D5">
        <v>23.353903377836676</v>
      </c>
      <c r="E5">
        <v>3.3174055421566567E-2</v>
      </c>
      <c r="F5">
        <v>44.660746713126102</v>
      </c>
    </row>
    <row r="6" spans="1:6" x14ac:dyDescent="0.35">
      <c r="A6" s="50" t="s">
        <v>472</v>
      </c>
      <c r="B6">
        <v>117.33849209392368</v>
      </c>
      <c r="C6">
        <v>14.727928579659242</v>
      </c>
      <c r="D6">
        <v>20.827665812558866</v>
      </c>
      <c r="E6">
        <v>-1.3880826345383707E-2</v>
      </c>
      <c r="F6">
        <v>29.315144465882252</v>
      </c>
    </row>
    <row r="7" spans="1:6" x14ac:dyDescent="0.35">
      <c r="A7" s="50" t="s">
        <v>473</v>
      </c>
      <c r="B7">
        <v>3.5175981032100045</v>
      </c>
      <c r="C7">
        <v>2.7191033337813337</v>
      </c>
      <c r="D7">
        <v>22.626478414778326</v>
      </c>
      <c r="E7">
        <v>7.3426554335497676E-2</v>
      </c>
      <c r="F7">
        <v>12.934074178276861</v>
      </c>
    </row>
    <row r="8" spans="1:6" x14ac:dyDescent="0.35">
      <c r="A8" s="50" t="s">
        <v>474</v>
      </c>
      <c r="B8">
        <v>0.28875782913565212</v>
      </c>
      <c r="C8">
        <v>0.21656837185173905</v>
      </c>
      <c r="D8">
        <v>5.8988277579259005</v>
      </c>
      <c r="E8">
        <v>1.6422015556633862E-2</v>
      </c>
      <c r="F8">
        <v>2.9463376932403511</v>
      </c>
    </row>
    <row r="9" spans="1:6" x14ac:dyDescent="0.35">
      <c r="A9" s="50" t="s">
        <v>475</v>
      </c>
      <c r="B9">
        <v>56.364792094978462</v>
      </c>
      <c r="C9">
        <v>8.8232378090282992</v>
      </c>
      <c r="D9">
        <v>11.271428195052851</v>
      </c>
      <c r="E9">
        <v>-8.0073224214642896E-3</v>
      </c>
      <c r="F9">
        <v>10.351967266640994</v>
      </c>
    </row>
    <row r="10" spans="1:6" x14ac:dyDescent="0.35">
      <c r="A10" s="50" t="s">
        <v>476</v>
      </c>
      <c r="B10">
        <v>10.703436607588177</v>
      </c>
      <c r="C10">
        <v>6.4089517256280839</v>
      </c>
      <c r="D10">
        <v>-39.768594428190333</v>
      </c>
      <c r="E10">
        <v>4.5968748054476261E-2</v>
      </c>
      <c r="F10">
        <v>14.475629855578099</v>
      </c>
    </row>
    <row r="11" spans="1:6" x14ac:dyDescent="0.35">
      <c r="A11" s="50" t="s">
        <v>477</v>
      </c>
      <c r="B11">
        <v>28.700352965817949</v>
      </c>
      <c r="C11">
        <v>14.723281071464605</v>
      </c>
      <c r="D11">
        <v>-5.4228336277165869</v>
      </c>
      <c r="E11">
        <v>4.3850573576126088E-2</v>
      </c>
      <c r="F11">
        <v>26.644711644573757</v>
      </c>
    </row>
    <row r="12" spans="1:6" x14ac:dyDescent="0.35">
      <c r="A12" s="50" t="s">
        <v>478</v>
      </c>
      <c r="B12">
        <v>26.753659504024249</v>
      </c>
      <c r="C12">
        <v>11.798363841274695</v>
      </c>
      <c r="D12">
        <v>0</v>
      </c>
      <c r="E12">
        <v>0</v>
      </c>
      <c r="F12">
        <v>26.366848568268061</v>
      </c>
    </row>
    <row r="13" spans="1:6" x14ac:dyDescent="0.35">
      <c r="A13" s="50" t="s">
        <v>479</v>
      </c>
      <c r="B13">
        <v>0.54079219301090431</v>
      </c>
      <c r="C13">
        <v>0.9504775333962624</v>
      </c>
      <c r="D13">
        <v>-16.933172577555609</v>
      </c>
      <c r="E13">
        <v>-1.9651513516097702E-2</v>
      </c>
      <c r="F13">
        <v>8.211258989802614</v>
      </c>
    </row>
    <row r="14" spans="1:6" x14ac:dyDescent="0.35">
      <c r="A14" s="50" t="s">
        <v>480</v>
      </c>
      <c r="B14">
        <v>53.763620197442769</v>
      </c>
      <c r="C14">
        <v>26.274590484381971</v>
      </c>
      <c r="D14">
        <v>9.2367923053650234</v>
      </c>
      <c r="E14">
        <v>-4.1067369666072653E-3</v>
      </c>
      <c r="F14">
        <v>19.355963453958449</v>
      </c>
    </row>
    <row r="15" spans="1:6" x14ac:dyDescent="0.35">
      <c r="A15" s="50" t="s">
        <v>481</v>
      </c>
      <c r="B15">
        <v>29.379767645790047</v>
      </c>
      <c r="C15">
        <v>29.673565322247946</v>
      </c>
      <c r="D15">
        <v>12.347631639816555</v>
      </c>
      <c r="E15">
        <v>2.1258629216131222E-2</v>
      </c>
      <c r="F15">
        <v>42.82590062906975</v>
      </c>
    </row>
    <row r="16" spans="1:6" x14ac:dyDescent="0.35">
      <c r="A16" s="50" t="s">
        <v>482</v>
      </c>
      <c r="B16">
        <v>4.3677461972808933</v>
      </c>
      <c r="C16">
        <v>4.1886686031923768</v>
      </c>
      <c r="D16">
        <v>0.71718748709344571</v>
      </c>
      <c r="E16">
        <v>2.8758319692770051E-2</v>
      </c>
      <c r="F16">
        <v>15.889106064764416</v>
      </c>
    </row>
    <row r="17" spans="1:6" x14ac:dyDescent="0.35">
      <c r="A17" s="50" t="s">
        <v>483</v>
      </c>
      <c r="B17">
        <v>69.712500120715205</v>
      </c>
      <c r="C17">
        <v>7.6273882041696481</v>
      </c>
      <c r="D17">
        <v>10.276896370852626</v>
      </c>
      <c r="E17">
        <v>-9.9604352038653744E-3</v>
      </c>
      <c r="F17">
        <v>12.170742678949573</v>
      </c>
    </row>
    <row r="18" spans="1:6" x14ac:dyDescent="0.35">
      <c r="A18" s="50" t="s">
        <v>484</v>
      </c>
      <c r="B18">
        <v>1.1296374152640787</v>
      </c>
      <c r="C18">
        <v>1.2843977411552578</v>
      </c>
      <c r="D18">
        <v>-4.2054598357765984</v>
      </c>
      <c r="E18">
        <v>-9.0216655728648249E-3</v>
      </c>
      <c r="F18">
        <v>14.037922576288432</v>
      </c>
    </row>
    <row r="19" spans="1:6" x14ac:dyDescent="0.35">
      <c r="A19" s="50" t="s">
        <v>485</v>
      </c>
      <c r="B19">
        <v>7.025650936987855</v>
      </c>
      <c r="C19">
        <v>1.0538476405481776</v>
      </c>
      <c r="D19">
        <v>1.8763328679121156</v>
      </c>
      <c r="E19">
        <v>-2.5070679879673005E-4</v>
      </c>
      <c r="F19">
        <v>16.586075169795127</v>
      </c>
    </row>
    <row r="20" spans="1:6" x14ac:dyDescent="0.35">
      <c r="A20" s="50" t="s">
        <v>394</v>
      </c>
      <c r="B20">
        <v>40.047021902095373</v>
      </c>
      <c r="C20">
        <v>11.267090786111137</v>
      </c>
      <c r="D20">
        <v>24.651549479099089</v>
      </c>
      <c r="E20">
        <v>8.7349291855817485E-3</v>
      </c>
      <c r="F20">
        <v>22.795455503716923</v>
      </c>
    </row>
    <row r="21" spans="1:6" x14ac:dyDescent="0.35">
      <c r="A21" s="50" t="s">
        <v>395</v>
      </c>
      <c r="B21">
        <v>38.308941790049722</v>
      </c>
      <c r="C21">
        <v>17.353950630892523</v>
      </c>
      <c r="D21">
        <v>20.224151239279511</v>
      </c>
      <c r="E21">
        <v>2.3420874593229002E-2</v>
      </c>
      <c r="F21">
        <v>33.694472609120524</v>
      </c>
    </row>
    <row r="22" spans="1:6" x14ac:dyDescent="0.35">
      <c r="A22" s="50" t="s">
        <v>396</v>
      </c>
      <c r="B22">
        <v>81.463511504881595</v>
      </c>
      <c r="C22">
        <v>16.608043537252303</v>
      </c>
      <c r="D22">
        <v>8.8519632642693491</v>
      </c>
      <c r="E22">
        <v>3.0833337364130412E-2</v>
      </c>
      <c r="F22">
        <v>34.552551700324912</v>
      </c>
    </row>
    <row r="23" spans="1:6" x14ac:dyDescent="0.35">
      <c r="A23" s="50" t="s">
        <v>397</v>
      </c>
      <c r="B23">
        <v>115.8890010318871</v>
      </c>
      <c r="C23">
        <v>22.390501361909902</v>
      </c>
      <c r="D23">
        <v>9.3622684935159057</v>
      </c>
      <c r="E23">
        <v>-3.44360234386289E-3</v>
      </c>
      <c r="F23">
        <v>34.255350477730516</v>
      </c>
    </row>
    <row r="24" spans="1:6" x14ac:dyDescent="0.35">
      <c r="A24" s="50" t="s">
        <v>398</v>
      </c>
      <c r="B24">
        <v>53.09108838964903</v>
      </c>
      <c r="C24">
        <v>23.26456054951446</v>
      </c>
      <c r="D24">
        <v>11.233512163472524</v>
      </c>
      <c r="E24">
        <v>2.3499861849242885E-2</v>
      </c>
      <c r="F24">
        <v>36.874369982071954</v>
      </c>
    </row>
    <row r="25" spans="1:6" x14ac:dyDescent="0.35">
      <c r="A25" s="50" t="s">
        <v>399</v>
      </c>
      <c r="B25">
        <v>27.013126575717109</v>
      </c>
      <c r="C25">
        <v>9.829588260812681</v>
      </c>
      <c r="D25">
        <v>7.9405956330334879</v>
      </c>
      <c r="E25">
        <v>-8.6588002042198298E-3</v>
      </c>
      <c r="F25">
        <v>20.634348181997744</v>
      </c>
    </row>
    <row r="26" spans="1:6" x14ac:dyDescent="0.35">
      <c r="A26" s="50" t="s">
        <v>400</v>
      </c>
      <c r="B26">
        <v>220.2669472966077</v>
      </c>
      <c r="C26">
        <v>11.232437647012951</v>
      </c>
      <c r="D26">
        <v>11.544189971327141</v>
      </c>
      <c r="E26">
        <v>3.1871140901128393E-2</v>
      </c>
      <c r="F26">
        <v>20.62122006098307</v>
      </c>
    </row>
    <row r="27" spans="1:6" x14ac:dyDescent="0.35">
      <c r="A27" s="50" t="s">
        <v>401</v>
      </c>
      <c r="B27">
        <v>43.32439333000913</v>
      </c>
      <c r="C27">
        <v>5.4661610760657018</v>
      </c>
      <c r="D27">
        <v>12.107395297731271</v>
      </c>
      <c r="E27">
        <v>-2.7178818658196704E-3</v>
      </c>
      <c r="F27">
        <v>10.8665103006454</v>
      </c>
    </row>
    <row r="28" spans="1:6" x14ac:dyDescent="0.35">
      <c r="A28" s="50" t="s">
        <v>402</v>
      </c>
      <c r="B28">
        <v>5.262963908431896</v>
      </c>
      <c r="C28">
        <v>1.7999336566837065</v>
      </c>
      <c r="D28">
        <v>0</v>
      </c>
      <c r="E28">
        <v>0</v>
      </c>
      <c r="F28">
        <v>9.9726279733713348</v>
      </c>
    </row>
    <row r="29" spans="1:6" x14ac:dyDescent="0.35">
      <c r="A29" s="50" t="s">
        <v>403</v>
      </c>
      <c r="B29">
        <v>184.30807105832292</v>
      </c>
      <c r="C29">
        <v>83.896483059776742</v>
      </c>
      <c r="D29">
        <v>14.788150720037248</v>
      </c>
      <c r="E29">
        <v>1.5858697825917468E-2</v>
      </c>
      <c r="F29">
        <v>77.740690913819378</v>
      </c>
    </row>
    <row r="30" spans="1:6" x14ac:dyDescent="0.35">
      <c r="A30" s="50" t="s">
        <v>404</v>
      </c>
      <c r="B30">
        <v>5.9794363869119609</v>
      </c>
      <c r="C30">
        <v>6.3621706941222813</v>
      </c>
      <c r="D30">
        <v>7.8755053132131891</v>
      </c>
      <c r="E30">
        <v>3.5603071853408719E-2</v>
      </c>
      <c r="F30">
        <v>30.088528196241757</v>
      </c>
    </row>
    <row r="31" spans="1:6" x14ac:dyDescent="0.35">
      <c r="A31" s="50" t="s">
        <v>405</v>
      </c>
      <c r="B31">
        <v>50.103157242573872</v>
      </c>
      <c r="C31">
        <v>20.381618809228833</v>
      </c>
      <c r="D31" t="e">
        <v>#DIV/0!</v>
      </c>
      <c r="E31" t="e">
        <v>#DIV/0!</v>
      </c>
      <c r="F31">
        <v>30.775895371352043</v>
      </c>
    </row>
    <row r="32" spans="1:6" x14ac:dyDescent="0.35">
      <c r="A32" s="50" t="s">
        <v>406</v>
      </c>
      <c r="B32">
        <v>3.2426793874835731</v>
      </c>
      <c r="C32">
        <v>4.5981193714517072</v>
      </c>
      <c r="D32">
        <v>15.403066832191884</v>
      </c>
      <c r="E32">
        <v>2.2248125219784583E-2</v>
      </c>
      <c r="F32">
        <v>23.243587031586433</v>
      </c>
    </row>
    <row r="33" spans="1:6" x14ac:dyDescent="0.35">
      <c r="A33" s="50" t="s">
        <v>407</v>
      </c>
      <c r="B33">
        <v>153.03124920130463</v>
      </c>
      <c r="C33">
        <v>43.307843523969183</v>
      </c>
      <c r="D33">
        <v>12.507250775390464</v>
      </c>
      <c r="E33">
        <v>-3.2804876299691631E-3</v>
      </c>
      <c r="F33">
        <v>23.383766775796264</v>
      </c>
    </row>
    <row r="34" spans="1:6" x14ac:dyDescent="0.35">
      <c r="A34" s="50" t="s">
        <v>408</v>
      </c>
      <c r="B34">
        <v>154.35667855982138</v>
      </c>
      <c r="C34">
        <v>34.421539318840161</v>
      </c>
      <c r="D34">
        <v>12.154102900210374</v>
      </c>
      <c r="E34">
        <v>2.0721680764068013E-2</v>
      </c>
      <c r="F34">
        <v>23.10880118243707</v>
      </c>
    </row>
    <row r="35" spans="1:6" x14ac:dyDescent="0.35">
      <c r="A35" s="50" t="s">
        <v>409</v>
      </c>
      <c r="B35">
        <v>1.0570864524731736</v>
      </c>
      <c r="C35">
        <v>0.60465345081465527</v>
      </c>
      <c r="D35">
        <v>-1.4626336624352942</v>
      </c>
      <c r="E35">
        <v>1.1013475028988333E-2</v>
      </c>
      <c r="F35">
        <v>5.4628213284182099</v>
      </c>
    </row>
    <row r="36" spans="1:6" x14ac:dyDescent="0.35">
      <c r="A36" s="50" t="s">
        <v>418</v>
      </c>
      <c r="B36">
        <v>28.117333033649935</v>
      </c>
      <c r="C36">
        <v>8.9994228126213969</v>
      </c>
      <c r="D36">
        <v>2.6126988146007939</v>
      </c>
      <c r="E36">
        <v>-1.8247700352262829E-3</v>
      </c>
      <c r="F36">
        <v>23.802690999676617</v>
      </c>
    </row>
    <row r="37" spans="1:6" x14ac:dyDescent="0.35">
      <c r="A37" s="50" t="s">
        <v>419</v>
      </c>
      <c r="B37">
        <v>2642.79117858169</v>
      </c>
      <c r="C37">
        <v>90.708808703819741</v>
      </c>
      <c r="D37">
        <v>18.789555854999801</v>
      </c>
      <c r="E37">
        <v>-1.3182594023193784E-2</v>
      </c>
      <c r="F37">
        <v>86.394984757957758</v>
      </c>
    </row>
    <row r="38" spans="1:6" x14ac:dyDescent="0.35">
      <c r="A38" s="50" t="s">
        <v>488</v>
      </c>
      <c r="B38">
        <v>825.93409873046949</v>
      </c>
      <c r="C38">
        <v>49.420276559664806</v>
      </c>
      <c r="D38">
        <v>17.850014357426122</v>
      </c>
      <c r="E38">
        <v>2.3443832054748603E-2</v>
      </c>
      <c r="F38">
        <v>40.550800325435837</v>
      </c>
    </row>
    <row r="39" spans="1:6" x14ac:dyDescent="0.35">
      <c r="A39" s="50" t="s">
        <v>420</v>
      </c>
      <c r="B39">
        <v>277.50069700100249</v>
      </c>
      <c r="C39">
        <v>43.012608035155395</v>
      </c>
      <c r="D39">
        <v>5.5389229533592621</v>
      </c>
      <c r="E39">
        <v>-5.984353682404752E-3</v>
      </c>
      <c r="F39">
        <v>84.975754455931948</v>
      </c>
    </row>
    <row r="40" spans="1:6" x14ac:dyDescent="0.35">
      <c r="A40" s="50" t="s">
        <v>421</v>
      </c>
      <c r="B40">
        <v>79.131851755609091</v>
      </c>
      <c r="C40">
        <v>17.149328523101332</v>
      </c>
      <c r="D40">
        <v>27.045015347103625</v>
      </c>
      <c r="E40">
        <v>0.5058204448229886</v>
      </c>
      <c r="F40">
        <v>103.24328153770081</v>
      </c>
    </row>
    <row r="41" spans="1:6" x14ac:dyDescent="0.35">
      <c r="A41" s="50" t="s">
        <v>422</v>
      </c>
      <c r="B41">
        <v>251.83383472028476</v>
      </c>
      <c r="C41">
        <v>11.385893088332235</v>
      </c>
      <c r="D41">
        <v>2.5855612671072659</v>
      </c>
      <c r="E41">
        <v>2.6553910264433728E-2</v>
      </c>
      <c r="F41">
        <v>5.3960330721106349</v>
      </c>
    </row>
    <row r="42" spans="1:6" x14ac:dyDescent="0.35">
      <c r="A42" s="50" t="s">
        <v>489</v>
      </c>
      <c r="B42">
        <v>53.418685548549753</v>
      </c>
      <c r="C42">
        <v>16.089960694355891</v>
      </c>
      <c r="D42">
        <v>18.52184834971148</v>
      </c>
      <c r="E42">
        <v>-2.6588215171258471E-2</v>
      </c>
      <c r="F42">
        <v>11.475985834958731</v>
      </c>
    </row>
    <row r="43" spans="1:6" x14ac:dyDescent="0.35">
      <c r="A43" s="50" t="s">
        <v>424</v>
      </c>
      <c r="B43">
        <v>31.967789026592087</v>
      </c>
      <c r="C43">
        <v>9.5252747734264283</v>
      </c>
      <c r="D43">
        <v>0.86557306903636777</v>
      </c>
      <c r="E43">
        <v>1.4204493949391642E-2</v>
      </c>
      <c r="F43">
        <v>28.719782228700645</v>
      </c>
    </row>
    <row r="44" spans="1:6" x14ac:dyDescent="0.35">
      <c r="A44" s="50" t="s">
        <v>425</v>
      </c>
      <c r="B44">
        <v>23.358757126677094</v>
      </c>
      <c r="C44">
        <v>9.3435028506708377</v>
      </c>
      <c r="D44">
        <v>-3.4801246747494718</v>
      </c>
      <c r="E44">
        <v>1.1005309037868274E-3</v>
      </c>
      <c r="F44">
        <v>93.916104359680403</v>
      </c>
    </row>
    <row r="45" spans="1:6" x14ac:dyDescent="0.35">
      <c r="A45" s="50" t="s">
        <v>426</v>
      </c>
      <c r="B45">
        <v>81.637102056159108</v>
      </c>
      <c r="C45">
        <v>42.22447176579437</v>
      </c>
      <c r="D45">
        <v>21.026889887404817</v>
      </c>
      <c r="E45">
        <v>2.5562690103455334E-3</v>
      </c>
      <c r="F45">
        <v>37.63530219179399</v>
      </c>
    </row>
    <row r="46" spans="1:6" x14ac:dyDescent="0.35">
      <c r="A46" s="50" t="s">
        <v>427</v>
      </c>
      <c r="B46">
        <v>31.101856769588323</v>
      </c>
      <c r="C46">
        <v>47.927961281935602</v>
      </c>
      <c r="D46">
        <v>10.593628092026655</v>
      </c>
      <c r="E46">
        <v>2.9470623543223756E-2</v>
      </c>
      <c r="F46">
        <v>107.10885969508121</v>
      </c>
    </row>
    <row r="47" spans="1:6" x14ac:dyDescent="0.35">
      <c r="A47" s="50" t="s">
        <v>428</v>
      </c>
      <c r="B47">
        <v>46.573864047052176</v>
      </c>
      <c r="C47">
        <v>19.820569258861259</v>
      </c>
      <c r="D47">
        <v>9.5340372091425838</v>
      </c>
      <c r="E47">
        <v>1.6694029881260061E-2</v>
      </c>
      <c r="F47">
        <v>39.011654554745455</v>
      </c>
    </row>
    <row r="48" spans="1:6" x14ac:dyDescent="0.35">
      <c r="A48" s="50" t="s">
        <v>429</v>
      </c>
      <c r="B48">
        <v>20.172709151765737</v>
      </c>
      <c r="C48">
        <v>17.867014103981731</v>
      </c>
      <c r="D48">
        <v>11.447018735812323</v>
      </c>
      <c r="E48">
        <v>3.3200723417482841E-2</v>
      </c>
      <c r="F48">
        <v>35.122915814969851</v>
      </c>
    </row>
    <row r="49" spans="1:6" x14ac:dyDescent="0.35">
      <c r="A49" s="50" t="s">
        <v>430</v>
      </c>
      <c r="B49">
        <v>74.009031863079144</v>
      </c>
      <c r="C49">
        <v>12.952006286813695</v>
      </c>
      <c r="D49">
        <v>13.210894816205807</v>
      </c>
      <c r="E49">
        <v>4.2582810257447016E-3</v>
      </c>
      <c r="F49">
        <v>14.894405755783103</v>
      </c>
    </row>
    <row r="50" spans="1:6" x14ac:dyDescent="0.35">
      <c r="A50" s="50" t="s">
        <v>431</v>
      </c>
      <c r="B50">
        <v>54.135817974634278</v>
      </c>
      <c r="C50">
        <v>23.494945000991272</v>
      </c>
      <c r="D50">
        <v>19.068331394862224</v>
      </c>
      <c r="E50">
        <v>3.9770738923692393E-2</v>
      </c>
      <c r="F50">
        <v>119.45651609540957</v>
      </c>
    </row>
    <row r="51" spans="1:6" x14ac:dyDescent="0.35">
      <c r="A51" s="50" t="s">
        <v>490</v>
      </c>
      <c r="B51">
        <v>44.896859002014672</v>
      </c>
      <c r="C51">
        <v>5.952201822770296</v>
      </c>
      <c r="D51">
        <v>4.3674561336831754</v>
      </c>
      <c r="E51">
        <v>7.064866429451172E-2</v>
      </c>
      <c r="F51">
        <v>22.865949995905066</v>
      </c>
    </row>
    <row r="52" spans="1:6" x14ac:dyDescent="0.35">
      <c r="A52" s="50" t="s">
        <v>440</v>
      </c>
      <c r="B52">
        <v>52.530790800210816</v>
      </c>
      <c r="C52">
        <v>30.61915774462571</v>
      </c>
      <c r="D52">
        <v>13.963878549588204</v>
      </c>
      <c r="E52">
        <v>1.3974401028587324E-2</v>
      </c>
      <c r="F52">
        <v>42.103878822027653</v>
      </c>
    </row>
    <row r="53" spans="1:6" x14ac:dyDescent="0.35">
      <c r="A53" s="50" t="s">
        <v>441</v>
      </c>
      <c r="B53">
        <v>48.203900986307012</v>
      </c>
      <c r="C53">
        <v>28.506512269309102</v>
      </c>
      <c r="D53">
        <v>20.422821535829076</v>
      </c>
      <c r="E53">
        <v>3.5008637196462848E-2</v>
      </c>
      <c r="F53">
        <v>49.675494502303785</v>
      </c>
    </row>
    <row r="54" spans="1:6" x14ac:dyDescent="0.35">
      <c r="A54" s="50" t="s">
        <v>442</v>
      </c>
      <c r="B54">
        <v>806.82665863186241</v>
      </c>
      <c r="C54">
        <v>28.238933052115186</v>
      </c>
      <c r="D54">
        <v>7.7905195045690627</v>
      </c>
      <c r="E54">
        <v>2.5468610825763956E-2</v>
      </c>
      <c r="F54">
        <v>43.202898103165161</v>
      </c>
    </row>
    <row r="55" spans="1:6" x14ac:dyDescent="0.35">
      <c r="A55" s="50" t="s">
        <v>443</v>
      </c>
      <c r="B55">
        <v>28.366375276047727</v>
      </c>
      <c r="C55">
        <v>4.7986335547509986</v>
      </c>
      <c r="D55">
        <v>15.398008401425331</v>
      </c>
      <c r="E55">
        <v>-1.5519024933775737E-4</v>
      </c>
      <c r="F55">
        <v>21.517584232208733</v>
      </c>
    </row>
    <row r="56" spans="1:6" x14ac:dyDescent="0.35">
      <c r="A56" s="50" t="s">
        <v>444</v>
      </c>
      <c r="B56">
        <v>1.3560952465018512</v>
      </c>
      <c r="C56">
        <v>1.6896946771413066</v>
      </c>
      <c r="D56">
        <v>55.019859523364161</v>
      </c>
      <c r="E56">
        <v>-3.1635481987767659E-2</v>
      </c>
      <c r="F56">
        <v>13.622735149536236</v>
      </c>
    </row>
    <row r="57" spans="1:6" x14ac:dyDescent="0.35">
      <c r="A57" s="50" t="s">
        <v>445</v>
      </c>
      <c r="B57">
        <v>43.553220060413558</v>
      </c>
      <c r="C57">
        <v>34.755469608210021</v>
      </c>
      <c r="D57">
        <v>12.975882251549397</v>
      </c>
      <c r="E57">
        <v>2.5855207846560761E-2</v>
      </c>
      <c r="F57">
        <v>20.488909055179601</v>
      </c>
    </row>
    <row r="58" spans="1:6" x14ac:dyDescent="0.35">
      <c r="A58" s="50" t="s">
        <v>446</v>
      </c>
      <c r="B58">
        <v>8.490875400624402</v>
      </c>
      <c r="C58">
        <v>7.5314064803538443</v>
      </c>
      <c r="D58">
        <v>6.4077348836481818</v>
      </c>
      <c r="E58">
        <v>7.0690259557514073E-3</v>
      </c>
      <c r="F58">
        <v>29.581417035926687</v>
      </c>
    </row>
    <row r="59" spans="1:6" x14ac:dyDescent="0.35">
      <c r="A59" s="50" t="s">
        <v>447</v>
      </c>
      <c r="B59">
        <v>14.91157142072792</v>
      </c>
      <c r="C59">
        <v>6.9487922820592107</v>
      </c>
      <c r="D59">
        <v>-2.0614357055983081</v>
      </c>
      <c r="E59">
        <v>5.0871136718230493E-2</v>
      </c>
      <c r="F59">
        <v>24.22406719529442</v>
      </c>
    </row>
    <row r="60" spans="1:6" x14ac:dyDescent="0.35">
      <c r="A60" s="50" t="s">
        <v>495</v>
      </c>
      <c r="B60">
        <v>0.70288830964587934</v>
      </c>
      <c r="C60">
        <v>0.27412644076189302</v>
      </c>
      <c r="D60">
        <v>6.3529250159812198</v>
      </c>
      <c r="E60">
        <v>-5.4365981632427127E-3</v>
      </c>
      <c r="F60">
        <v>2.7246782015349074</v>
      </c>
    </row>
    <row r="61" spans="1:6" x14ac:dyDescent="0.35">
      <c r="A61" s="50" t="s">
        <v>448</v>
      </c>
      <c r="B61">
        <v>64.316058142756134</v>
      </c>
      <c r="C61">
        <v>60.065863610746781</v>
      </c>
      <c r="D61">
        <v>16.971718051471029</v>
      </c>
      <c r="E61">
        <v>3.7260971551856599E-2</v>
      </c>
      <c r="F61">
        <v>60.030254564193115</v>
      </c>
    </row>
    <row r="62" spans="1:6" x14ac:dyDescent="0.35">
      <c r="A62" s="50" t="s">
        <v>449</v>
      </c>
      <c r="B62">
        <v>76.458647143086338</v>
      </c>
      <c r="C62">
        <v>35.47681227439206</v>
      </c>
      <c r="D62">
        <v>8.1909261814104273</v>
      </c>
      <c r="E62">
        <v>1.9093083086777235E-2</v>
      </c>
      <c r="F62">
        <v>66.722953590273818</v>
      </c>
    </row>
    <row r="63" spans="1:6" x14ac:dyDescent="0.35">
      <c r="A63" s="50" t="s">
        <v>450</v>
      </c>
      <c r="B63">
        <v>23.371942325150755</v>
      </c>
      <c r="C63">
        <v>26.550526481371257</v>
      </c>
      <c r="D63">
        <v>11.973736418896708</v>
      </c>
      <c r="E63">
        <v>9.2279113126538404E-3</v>
      </c>
      <c r="F63">
        <v>40.978269778104938</v>
      </c>
    </row>
    <row r="64" spans="1:6" x14ac:dyDescent="0.35">
      <c r="A64" s="50" t="s">
        <v>451</v>
      </c>
      <c r="B64">
        <v>18.16966582868432</v>
      </c>
      <c r="C64">
        <v>12.31903343184797</v>
      </c>
      <c r="D64">
        <v>23.374083142237392</v>
      </c>
      <c r="E64">
        <v>1.9225946713001842E-2</v>
      </c>
      <c r="F64">
        <v>35.700962121793417</v>
      </c>
    </row>
    <row r="65" spans="1:6" x14ac:dyDescent="0.35">
      <c r="A65" s="50" t="s">
        <v>452</v>
      </c>
      <c r="B65">
        <v>24.236243763414539</v>
      </c>
      <c r="C65">
        <v>7.9600910443931587</v>
      </c>
      <c r="D65">
        <v>16.891440238922112</v>
      </c>
      <c r="E65">
        <v>5.8803154256015918E-3</v>
      </c>
      <c r="F65">
        <v>40.479973048544693</v>
      </c>
    </row>
    <row r="66" spans="1:6" x14ac:dyDescent="0.35">
      <c r="A66" s="50" t="s">
        <v>453</v>
      </c>
      <c r="B66">
        <v>9.1514963944418746</v>
      </c>
      <c r="C66">
        <v>3.9351434496100062</v>
      </c>
      <c r="D66">
        <v>13.483825341791784</v>
      </c>
      <c r="E66">
        <v>6.3384862140673888E-3</v>
      </c>
      <c r="F66">
        <v>8.0119447319958255</v>
      </c>
    </row>
    <row r="67" spans="1:6" x14ac:dyDescent="0.35">
      <c r="A67" s="50" t="s">
        <v>454</v>
      </c>
      <c r="B67">
        <v>12.49698077828171</v>
      </c>
      <c r="C67">
        <v>3.3866817909143427</v>
      </c>
      <c r="D67">
        <v>22.811701937834126</v>
      </c>
      <c r="E67">
        <v>2.0785094597206271E-2</v>
      </c>
      <c r="F67">
        <v>16.554392314331867</v>
      </c>
    </row>
    <row r="68" spans="1:6" x14ac:dyDescent="0.35">
      <c r="A68" s="50" t="s">
        <v>410</v>
      </c>
      <c r="B68">
        <v>40.683703457448608</v>
      </c>
      <c r="C68">
        <v>24.536046960688047</v>
      </c>
      <c r="D68">
        <v>11.240386978832715</v>
      </c>
      <c r="E68">
        <v>3.5829885177280862E-2</v>
      </c>
      <c r="F68">
        <v>38.416859772010156</v>
      </c>
    </row>
    <row r="69" spans="1:6" x14ac:dyDescent="0.35">
      <c r="A69" s="50" t="s">
        <v>411</v>
      </c>
      <c r="B69">
        <v>20.011397043050827</v>
      </c>
      <c r="C69">
        <v>2.611122009713899</v>
      </c>
      <c r="D69">
        <v>6.1597365572116383</v>
      </c>
      <c r="E69">
        <v>4.5743953695326064E-2</v>
      </c>
      <c r="F69">
        <v>23.716678409262443</v>
      </c>
    </row>
    <row r="70" spans="1:6" x14ac:dyDescent="0.35">
      <c r="A70" s="50" t="s">
        <v>412</v>
      </c>
      <c r="B70">
        <v>30.61321311269765</v>
      </c>
      <c r="C70">
        <v>7.7757561306251999</v>
      </c>
      <c r="D70">
        <v>-7.308569473312402</v>
      </c>
      <c r="E70">
        <v>2.2619415804791307E-2</v>
      </c>
      <c r="F70">
        <v>38.083128882939192</v>
      </c>
    </row>
    <row r="71" spans="1:6" x14ac:dyDescent="0.35">
      <c r="A71" s="50" t="s">
        <v>432</v>
      </c>
      <c r="B71">
        <v>345.87972549502115</v>
      </c>
      <c r="C71">
        <v>45.641831805698331</v>
      </c>
      <c r="D71">
        <v>24.274335600269414</v>
      </c>
      <c r="E71">
        <v>1.0459977917073454E-2</v>
      </c>
      <c r="F71">
        <v>42.005827681874422</v>
      </c>
    </row>
    <row r="72" spans="1:6" x14ac:dyDescent="0.35">
      <c r="A72" s="50" t="s">
        <v>433</v>
      </c>
      <c r="B72">
        <v>68.071219419537158</v>
      </c>
      <c r="C72">
        <v>4.9303387663272265</v>
      </c>
      <c r="D72">
        <v>5.6780254445246694</v>
      </c>
      <c r="E72">
        <v>-3.0381995721919837E-4</v>
      </c>
      <c r="F72">
        <v>22.65741467297433</v>
      </c>
    </row>
    <row r="73" spans="1:6" x14ac:dyDescent="0.35">
      <c r="A73" s="50" t="s">
        <v>413</v>
      </c>
      <c r="B73">
        <v>23.341593589743205</v>
      </c>
      <c r="C73">
        <v>4.7616850923076077</v>
      </c>
      <c r="D73">
        <v>11.192252581245134</v>
      </c>
      <c r="E73">
        <v>5.2555943113949406E-2</v>
      </c>
      <c r="F73">
        <v>19.308110691663</v>
      </c>
    </row>
    <row r="74" spans="1:6" x14ac:dyDescent="0.35">
      <c r="A74" s="50" t="s">
        <v>434</v>
      </c>
      <c r="B74">
        <v>1.2594588722456241</v>
      </c>
      <c r="C74">
        <v>1.7589983260644615</v>
      </c>
      <c r="D74">
        <v>12.197872964961048</v>
      </c>
      <c r="E74">
        <v>3.3172988797831003E-2</v>
      </c>
      <c r="F74">
        <v>26.921802532170293</v>
      </c>
    </row>
    <row r="75" spans="1:6" x14ac:dyDescent="0.35">
      <c r="A75" s="50" t="s">
        <v>435</v>
      </c>
      <c r="B75">
        <v>3.7317795493503816</v>
      </c>
      <c r="C75">
        <v>4.1422752997789232</v>
      </c>
      <c r="D75">
        <v>34.818496269356892</v>
      </c>
      <c r="E75">
        <v>3.4438033609287606E-2</v>
      </c>
      <c r="F75">
        <v>39.825985851455329</v>
      </c>
    </row>
    <row r="76" spans="1:6" x14ac:dyDescent="0.35">
      <c r="A76" s="50" t="s">
        <v>414</v>
      </c>
      <c r="B76">
        <v>54.448744037897292</v>
      </c>
      <c r="C76">
        <v>5.6020934943143947</v>
      </c>
      <c r="D76">
        <v>8.7929010568314698</v>
      </c>
      <c r="E76">
        <v>-1.1051191027452584E-2</v>
      </c>
      <c r="F76">
        <v>10.247738008281305</v>
      </c>
    </row>
    <row r="77" spans="1:6" x14ac:dyDescent="0.35">
      <c r="A77" s="50" t="s">
        <v>415</v>
      </c>
      <c r="B77">
        <v>66.122030078260352</v>
      </c>
      <c r="C77">
        <v>47.343373536034399</v>
      </c>
      <c r="D77">
        <v>17.909104339240397</v>
      </c>
      <c r="E77">
        <v>1.3293029408811519E-2</v>
      </c>
      <c r="F77">
        <v>68.766034524054746</v>
      </c>
    </row>
    <row r="78" spans="1:6" x14ac:dyDescent="0.35">
      <c r="A78" s="50" t="s">
        <v>416</v>
      </c>
      <c r="B78">
        <v>32.477939014342425</v>
      </c>
      <c r="C78">
        <v>31.178821453768741</v>
      </c>
      <c r="D78">
        <v>11.658705774359115</v>
      </c>
      <c r="E78">
        <v>2.4570514730882637E-2</v>
      </c>
      <c r="F78">
        <v>34.305637610514701</v>
      </c>
    </row>
    <row r="79" spans="1:6" x14ac:dyDescent="0.35">
      <c r="A79" s="50" t="s">
        <v>436</v>
      </c>
      <c r="B79">
        <v>24.73036309387156</v>
      </c>
      <c r="C79">
        <v>6.4988399031794435</v>
      </c>
      <c r="D79">
        <v>24.664365783035379</v>
      </c>
      <c r="E79">
        <v>3.0186817194269012E-2</v>
      </c>
      <c r="F79">
        <v>28.816192869811644</v>
      </c>
    </row>
    <row r="80" spans="1:6" x14ac:dyDescent="0.35">
      <c r="A80" s="50" t="s">
        <v>417</v>
      </c>
      <c r="B80">
        <v>44.949593076521218</v>
      </c>
      <c r="C80">
        <v>5.5330026912198438</v>
      </c>
      <c r="D80">
        <v>9.7568099850247538</v>
      </c>
      <c r="E80">
        <v>1.8580174888922499E-2</v>
      </c>
      <c r="F80">
        <v>27.205434098284456</v>
      </c>
    </row>
    <row r="81" spans="1:6" x14ac:dyDescent="0.35">
      <c r="A81" s="50" t="s">
        <v>437</v>
      </c>
      <c r="B81">
        <v>8.853673330937518</v>
      </c>
      <c r="C81">
        <v>6.6606611677801117</v>
      </c>
      <c r="D81">
        <v>8.6314440042009295</v>
      </c>
      <c r="E81">
        <v>3.3982140305449049E-2</v>
      </c>
      <c r="F81">
        <v>23.374029193905631</v>
      </c>
    </row>
    <row r="82" spans="1:6" x14ac:dyDescent="0.35">
      <c r="A82" s="50" t="s">
        <v>438</v>
      </c>
      <c r="B82">
        <v>34.408085119603868</v>
      </c>
      <c r="C82">
        <v>5.6161320958309853</v>
      </c>
      <c r="D82">
        <v>18.541979140046688</v>
      </c>
      <c r="E82">
        <v>1.0816217268271434E-2</v>
      </c>
      <c r="F82">
        <v>7.6430325659728942</v>
      </c>
    </row>
    <row r="83" spans="1:6" x14ac:dyDescent="0.35">
      <c r="A83" s="50" t="s">
        <v>439</v>
      </c>
      <c r="B83">
        <v>11.210954170047616</v>
      </c>
      <c r="C83">
        <v>3.4179480579394075</v>
      </c>
      <c r="D83">
        <v>8.8519632642694308</v>
      </c>
      <c r="E83">
        <v>3.1839279089733427E-2</v>
      </c>
      <c r="F83">
        <v>38.797718504419514</v>
      </c>
    </row>
    <row r="84" spans="1:6" x14ac:dyDescent="0.35">
      <c r="A84" s="50" t="s">
        <v>455</v>
      </c>
      <c r="B84">
        <v>14.949777706016032</v>
      </c>
      <c r="C84">
        <v>18.298334219646311</v>
      </c>
      <c r="D84">
        <v>1.1361036842256038</v>
      </c>
      <c r="E84">
        <v>1.204706686299079E-2</v>
      </c>
      <c r="F84">
        <v>32.607287682818821</v>
      </c>
    </row>
    <row r="85" spans="1:6" x14ac:dyDescent="0.35">
      <c r="A85" s="50" t="s">
        <v>456</v>
      </c>
      <c r="B85">
        <v>563.21479909786285</v>
      </c>
      <c r="C85">
        <v>54.618603075164984</v>
      </c>
      <c r="D85">
        <v>12.787947076898986</v>
      </c>
      <c r="E85">
        <v>2.0165599981897955E-2</v>
      </c>
      <c r="F85">
        <v>48.968682655280219</v>
      </c>
    </row>
    <row r="86" spans="1:6" x14ac:dyDescent="0.35">
      <c r="A86" s="50" t="s">
        <v>457</v>
      </c>
      <c r="B86">
        <v>6.0912407012333523</v>
      </c>
      <c r="C86">
        <v>5.4355975197985957</v>
      </c>
      <c r="D86">
        <v>-1.1395887521660342</v>
      </c>
      <c r="E86">
        <v>7.270459159014842E-3</v>
      </c>
      <c r="F86">
        <v>32.652644947362113</v>
      </c>
    </row>
    <row r="87" spans="1:6" x14ac:dyDescent="0.35">
      <c r="A87" s="50" t="s">
        <v>458</v>
      </c>
      <c r="B87">
        <v>12.247428761255744</v>
      </c>
      <c r="C87">
        <v>9.7856955802433401</v>
      </c>
      <c r="D87">
        <v>-3.4554590911639602</v>
      </c>
      <c r="E87">
        <v>7.2080243801821214E-3</v>
      </c>
      <c r="F87">
        <v>27.522755757189771</v>
      </c>
    </row>
    <row r="88" spans="1:6" x14ac:dyDescent="0.35">
      <c r="A88" s="50" t="s">
        <v>459</v>
      </c>
      <c r="B88">
        <v>4.9044324200917693</v>
      </c>
      <c r="C88">
        <v>3.1937923518761906</v>
      </c>
      <c r="D88">
        <v>17.219383337391154</v>
      </c>
      <c r="E88">
        <v>8.0747271782325696E-3</v>
      </c>
      <c r="F88">
        <v>26.076111450179493</v>
      </c>
    </row>
    <row r="89" spans="1:6" x14ac:dyDescent="0.35">
      <c r="A89" s="50" t="s">
        <v>460</v>
      </c>
      <c r="B89">
        <v>31.13654102080989</v>
      </c>
      <c r="C89">
        <v>1.3700078049156355</v>
      </c>
      <c r="D89">
        <v>0.49401881407737724</v>
      </c>
      <c r="E89">
        <v>-1.7127437005219813E-2</v>
      </c>
      <c r="F89">
        <v>7.7026378455970361</v>
      </c>
    </row>
    <row r="90" spans="1:6" x14ac:dyDescent="0.35">
      <c r="A90" s="50" t="s">
        <v>461</v>
      </c>
      <c r="B90">
        <v>45.792423898012537</v>
      </c>
      <c r="C90">
        <v>7.7847120626621331</v>
      </c>
      <c r="D90">
        <v>-3.3283370322391583</v>
      </c>
      <c r="E90">
        <v>8.7332741322144487E-3</v>
      </c>
      <c r="F90">
        <v>13.954611422900447</v>
      </c>
    </row>
    <row r="91" spans="1:6" x14ac:dyDescent="0.35">
      <c r="A91" s="50" t="s">
        <v>462</v>
      </c>
      <c r="B91">
        <v>199.41784562517984</v>
      </c>
      <c r="C91">
        <v>25.52548424002304</v>
      </c>
      <c r="D91">
        <v>9.0798782696057145</v>
      </c>
      <c r="E91">
        <v>-7.4883720506258869E-2</v>
      </c>
      <c r="F91">
        <v>65.237142648505269</v>
      </c>
    </row>
    <row r="92" spans="1:6" x14ac:dyDescent="0.35">
      <c r="A92" s="50" t="s">
        <v>463</v>
      </c>
      <c r="B92">
        <v>8.4955108869287468</v>
      </c>
      <c r="C92">
        <v>4.3666925958813758</v>
      </c>
      <c r="D92">
        <v>5.7192564302052347</v>
      </c>
      <c r="E92">
        <v>2.5419450526450557E-3</v>
      </c>
      <c r="F92">
        <v>35.028884837824528</v>
      </c>
    </row>
    <row r="93" spans="1:6" x14ac:dyDescent="0.35">
      <c r="A93" s="50" t="s">
        <v>464</v>
      </c>
      <c r="B93">
        <v>62.6999726610984</v>
      </c>
      <c r="C93">
        <v>17.877123142029458</v>
      </c>
      <c r="D93">
        <v>4.5314020157360666</v>
      </c>
      <c r="E93">
        <v>2.7239612434768114E-2</v>
      </c>
      <c r="F93">
        <v>38.014217355511882</v>
      </c>
    </row>
    <row r="94" spans="1:6" x14ac:dyDescent="0.35">
      <c r="A94" s="50" t="s">
        <v>465</v>
      </c>
      <c r="B94">
        <v>49.944597248707375</v>
      </c>
      <c r="C94">
        <v>11.076586135897028</v>
      </c>
      <c r="D94">
        <v>6.8265645362387657</v>
      </c>
      <c r="E94">
        <v>-4.6514881421519929E-3</v>
      </c>
      <c r="F94">
        <v>29.594356868790648</v>
      </c>
    </row>
    <row r="95" spans="1:6" x14ac:dyDescent="0.35">
      <c r="A95" s="50" t="s">
        <v>466</v>
      </c>
      <c r="B95">
        <v>8.953696583624696</v>
      </c>
      <c r="C95">
        <v>8.4913345608633062</v>
      </c>
      <c r="D95">
        <v>2.1674015942546672</v>
      </c>
      <c r="E95">
        <v>4.4630023372803564E-2</v>
      </c>
      <c r="F95">
        <v>23.811486192835837</v>
      </c>
    </row>
    <row r="96" spans="1:6" x14ac:dyDescent="0.35">
      <c r="A96" s="50" t="s">
        <v>467</v>
      </c>
      <c r="B96">
        <v>54.59335877887014</v>
      </c>
      <c r="C96">
        <v>14.363380428249608</v>
      </c>
      <c r="D96">
        <v>9.2643503842180355</v>
      </c>
      <c r="E96">
        <v>2.1108853843798934E-2</v>
      </c>
      <c r="F96">
        <v>16.315300846468396</v>
      </c>
    </row>
    <row r="97" spans="1:6" x14ac:dyDescent="0.35">
      <c r="A97" s="50" t="s">
        <v>468</v>
      </c>
      <c r="B97">
        <v>23.813879410577151</v>
      </c>
      <c r="C97">
        <v>4.7627758821154291</v>
      </c>
      <c r="D97">
        <v>10.302803984264047</v>
      </c>
      <c r="E97">
        <v>-1.1484311309869573E-3</v>
      </c>
      <c r="F97">
        <v>14.743383676282336</v>
      </c>
    </row>
    <row r="98" spans="1:6" x14ac:dyDescent="0.35">
      <c r="A98" s="50" t="s">
        <v>469</v>
      </c>
      <c r="B98">
        <v>8.9708309449377914</v>
      </c>
      <c r="C98">
        <v>3.5884427324364445</v>
      </c>
      <c r="D98">
        <v>11.113878847575746</v>
      </c>
      <c r="E98">
        <v>-4.3762247429702308E-4</v>
      </c>
      <c r="F98">
        <v>23.084280405542593</v>
      </c>
    </row>
    <row r="99" spans="1:6" x14ac:dyDescent="0.35">
      <c r="A99" s="50" t="s">
        <v>542</v>
      </c>
      <c r="B99">
        <v>2642.79117858169</v>
      </c>
      <c r="C99">
        <v>90.708808703819741</v>
      </c>
      <c r="D99">
        <v>10.299165323260347</v>
      </c>
      <c r="E99">
        <v>1.9208719013049106E-2</v>
      </c>
      <c r="F99">
        <v>119.45651609540957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F75D-A05A-431A-AFD3-40BBB232CBC5}">
  <dimension ref="A1:G96"/>
  <sheetViews>
    <sheetView topLeftCell="A88" workbookViewId="0">
      <selection activeCell="H11" sqref="H11"/>
    </sheetView>
  </sheetViews>
  <sheetFormatPr defaultRowHeight="14.5" x14ac:dyDescent="0.35"/>
  <sheetData>
    <row r="1" spans="1:7" x14ac:dyDescent="0.35">
      <c r="A1" s="58" t="s">
        <v>8</v>
      </c>
      <c r="B1" s="58" t="s">
        <v>6</v>
      </c>
      <c r="C1" s="58" t="s">
        <v>574</v>
      </c>
      <c r="D1" s="58" t="s">
        <v>389</v>
      </c>
      <c r="E1" s="58" t="s">
        <v>567</v>
      </c>
      <c r="F1" s="58" t="s">
        <v>566</v>
      </c>
      <c r="G1" s="58" t="s">
        <v>388</v>
      </c>
    </row>
    <row r="2" spans="1:7" x14ac:dyDescent="0.35">
      <c r="A2" s="50" t="s">
        <v>470</v>
      </c>
      <c r="B2" s="50" t="s">
        <v>39</v>
      </c>
      <c r="C2">
        <v>24.420766075159833</v>
      </c>
      <c r="D2">
        <v>24.285133363589686</v>
      </c>
      <c r="E2">
        <v>8.8519632642693491</v>
      </c>
      <c r="F2">
        <v>1.5762233191801176E-2</v>
      </c>
      <c r="G2">
        <v>32.443398484359129</v>
      </c>
    </row>
    <row r="3" spans="1:7" x14ac:dyDescent="0.35">
      <c r="A3" s="50" t="s">
        <v>471</v>
      </c>
      <c r="B3" s="50" t="s">
        <v>27</v>
      </c>
      <c r="C3">
        <v>178.49581263381859</v>
      </c>
      <c r="D3">
        <v>33.80793248201006</v>
      </c>
      <c r="E3">
        <v>23.353903377836676</v>
      </c>
      <c r="F3">
        <v>3.3174055421566567E-2</v>
      </c>
      <c r="G3">
        <v>44.660746713126102</v>
      </c>
    </row>
    <row r="4" spans="1:7" x14ac:dyDescent="0.35">
      <c r="A4" s="50" t="s">
        <v>472</v>
      </c>
      <c r="B4" s="50" t="s">
        <v>28</v>
      </c>
      <c r="C4">
        <v>117.33849209392368</v>
      </c>
      <c r="D4">
        <v>14.727928579659242</v>
      </c>
      <c r="E4">
        <v>20.827665812558866</v>
      </c>
      <c r="F4">
        <v>-1.3880826345383707E-2</v>
      </c>
      <c r="G4">
        <v>29.315144465882252</v>
      </c>
    </row>
    <row r="5" spans="1:7" x14ac:dyDescent="0.35">
      <c r="A5" s="50" t="s">
        <v>473</v>
      </c>
      <c r="B5" s="50" t="s">
        <v>22</v>
      </c>
      <c r="C5">
        <v>3.5175981032100045</v>
      </c>
      <c r="D5">
        <v>2.7191033337813337</v>
      </c>
      <c r="E5">
        <v>22.626478414778326</v>
      </c>
      <c r="F5">
        <v>7.3426554335497676E-2</v>
      </c>
      <c r="G5">
        <v>12.934074178276861</v>
      </c>
    </row>
    <row r="6" spans="1:7" x14ac:dyDescent="0.35">
      <c r="A6" s="50" t="s">
        <v>474</v>
      </c>
      <c r="B6" s="50" t="s">
        <v>22</v>
      </c>
      <c r="C6">
        <v>0.28875782913565212</v>
      </c>
      <c r="D6">
        <v>0.21656837185173905</v>
      </c>
      <c r="E6">
        <v>5.8988277579259005</v>
      </c>
      <c r="F6">
        <v>1.6422015556633862E-2</v>
      </c>
      <c r="G6">
        <v>2.9463376932403511</v>
      </c>
    </row>
    <row r="7" spans="1:7" x14ac:dyDescent="0.35">
      <c r="A7" s="50" t="s">
        <v>475</v>
      </c>
      <c r="B7" s="50" t="s">
        <v>30</v>
      </c>
      <c r="C7">
        <v>56.364792094978462</v>
      </c>
      <c r="D7">
        <v>8.8232378090282992</v>
      </c>
      <c r="E7">
        <v>11.271428195052851</v>
      </c>
      <c r="F7">
        <v>-8.0073224214642896E-3</v>
      </c>
      <c r="G7">
        <v>10.351967266640994</v>
      </c>
    </row>
    <row r="8" spans="1:7" x14ac:dyDescent="0.35">
      <c r="A8" s="50" t="s">
        <v>476</v>
      </c>
      <c r="B8" s="50" t="s">
        <v>33</v>
      </c>
      <c r="C8">
        <v>10.703436607588177</v>
      </c>
      <c r="D8">
        <v>6.4089517256280839</v>
      </c>
      <c r="E8">
        <v>-39.768594428190333</v>
      </c>
      <c r="F8">
        <v>4.5968748054476261E-2</v>
      </c>
      <c r="G8">
        <v>14.475629855578099</v>
      </c>
    </row>
    <row r="9" spans="1:7" x14ac:dyDescent="0.35">
      <c r="A9" s="50" t="s">
        <v>477</v>
      </c>
      <c r="B9" s="50" t="s">
        <v>33</v>
      </c>
      <c r="C9">
        <v>28.700352965817949</v>
      </c>
      <c r="D9">
        <v>14.723281071464605</v>
      </c>
      <c r="E9">
        <v>-5.4228336277165869</v>
      </c>
      <c r="F9">
        <v>4.3850573576126088E-2</v>
      </c>
      <c r="G9">
        <v>26.644711644573757</v>
      </c>
    </row>
    <row r="10" spans="1:7" x14ac:dyDescent="0.35">
      <c r="A10" s="50" t="s">
        <v>478</v>
      </c>
      <c r="B10" s="50" t="s">
        <v>33</v>
      </c>
      <c r="C10">
        <v>26.753659504024249</v>
      </c>
      <c r="D10">
        <v>11.798363841274695</v>
      </c>
      <c r="E10" t="s">
        <v>50</v>
      </c>
      <c r="F10" t="s">
        <v>50</v>
      </c>
      <c r="G10">
        <v>26.366848568268061</v>
      </c>
    </row>
    <row r="11" spans="1:7" x14ac:dyDescent="0.35">
      <c r="A11" s="50" t="s">
        <v>479</v>
      </c>
      <c r="B11" s="50" t="s">
        <v>26</v>
      </c>
      <c r="C11">
        <v>0.54079219301090431</v>
      </c>
      <c r="D11">
        <v>0.9504775333962624</v>
      </c>
      <c r="E11">
        <v>-16.933172577555609</v>
      </c>
      <c r="F11">
        <v>-1.9651513516097702E-2</v>
      </c>
      <c r="G11">
        <v>8.211258989802614</v>
      </c>
    </row>
    <row r="12" spans="1:7" x14ac:dyDescent="0.35">
      <c r="A12" s="50" t="s">
        <v>480</v>
      </c>
      <c r="B12" s="50" t="s">
        <v>41</v>
      </c>
      <c r="C12">
        <v>53.763620197442769</v>
      </c>
      <c r="D12">
        <v>26.274590484381971</v>
      </c>
      <c r="E12">
        <v>9.2367923053650234</v>
      </c>
      <c r="F12">
        <v>-4.1067369666072653E-3</v>
      </c>
      <c r="G12">
        <v>19.355963453958449</v>
      </c>
    </row>
    <row r="13" spans="1:7" x14ac:dyDescent="0.35">
      <c r="A13" s="50" t="s">
        <v>481</v>
      </c>
      <c r="B13" s="50" t="s">
        <v>29</v>
      </c>
      <c r="C13">
        <v>29.379767645790047</v>
      </c>
      <c r="D13">
        <v>29.673565322247946</v>
      </c>
      <c r="E13">
        <v>12.347631639816555</v>
      </c>
      <c r="F13">
        <v>2.1258629216131222E-2</v>
      </c>
      <c r="G13">
        <v>42.82590062906975</v>
      </c>
    </row>
    <row r="14" spans="1:7" x14ac:dyDescent="0.35">
      <c r="A14" s="50" t="s">
        <v>482</v>
      </c>
      <c r="B14" s="50" t="s">
        <v>37</v>
      </c>
      <c r="C14">
        <v>4.3677461972808933</v>
      </c>
      <c r="D14">
        <v>4.1886686031923768</v>
      </c>
      <c r="E14">
        <v>0.71718748709344571</v>
      </c>
      <c r="F14">
        <v>2.8758319692770051E-2</v>
      </c>
      <c r="G14">
        <v>15.889106064764416</v>
      </c>
    </row>
    <row r="15" spans="1:7" x14ac:dyDescent="0.35">
      <c r="A15" s="50" t="s">
        <v>483</v>
      </c>
      <c r="B15" s="50" t="s">
        <v>43</v>
      </c>
      <c r="C15">
        <v>69.712500120715205</v>
      </c>
      <c r="D15">
        <v>7.6273882041696481</v>
      </c>
      <c r="E15">
        <v>10.276896370852626</v>
      </c>
      <c r="F15">
        <v>-9.9604352038653744E-3</v>
      </c>
      <c r="G15">
        <v>12.170742678949573</v>
      </c>
    </row>
    <row r="16" spans="1:7" x14ac:dyDescent="0.35">
      <c r="A16" s="50" t="s">
        <v>484</v>
      </c>
      <c r="B16" s="50" t="s">
        <v>25</v>
      </c>
      <c r="C16">
        <v>1.1296374152640787</v>
      </c>
      <c r="D16">
        <v>1.2843977411552578</v>
      </c>
      <c r="E16">
        <v>-4.2054598357765984</v>
      </c>
      <c r="F16">
        <v>-9.0216655728648249E-3</v>
      </c>
      <c r="G16">
        <v>14.037922576288432</v>
      </c>
    </row>
    <row r="17" spans="1:7" x14ac:dyDescent="0.35">
      <c r="A17" s="50" t="s">
        <v>485</v>
      </c>
      <c r="B17" s="50" t="s">
        <v>25</v>
      </c>
      <c r="C17">
        <v>7.025650936987855</v>
      </c>
      <c r="D17">
        <v>1.0538476405481776</v>
      </c>
      <c r="E17">
        <v>1.8763328679121156</v>
      </c>
      <c r="F17">
        <v>-2.5070679879673005E-4</v>
      </c>
      <c r="G17">
        <v>16.586075169795127</v>
      </c>
    </row>
    <row r="18" spans="1:7" x14ac:dyDescent="0.35">
      <c r="A18" s="50" t="s">
        <v>394</v>
      </c>
      <c r="B18" s="50" t="s">
        <v>94</v>
      </c>
      <c r="C18">
        <v>40.047021902095373</v>
      </c>
      <c r="D18">
        <v>11.267090786111137</v>
      </c>
      <c r="E18">
        <v>24.651549479099089</v>
      </c>
      <c r="F18">
        <v>8.7349291855817485E-3</v>
      </c>
      <c r="G18">
        <v>22.795455503716923</v>
      </c>
    </row>
    <row r="19" spans="1:7" x14ac:dyDescent="0.35">
      <c r="A19" s="50" t="s">
        <v>395</v>
      </c>
      <c r="B19" s="50" t="s">
        <v>94</v>
      </c>
      <c r="C19">
        <v>38.308941790049722</v>
      </c>
      <c r="D19">
        <v>17.353950630892523</v>
      </c>
      <c r="E19">
        <v>20.224151239279511</v>
      </c>
      <c r="F19">
        <v>2.3420874593229002E-2</v>
      </c>
      <c r="G19">
        <v>33.694472609120524</v>
      </c>
    </row>
    <row r="20" spans="1:7" x14ac:dyDescent="0.35">
      <c r="A20" s="50" t="s">
        <v>396</v>
      </c>
      <c r="B20" s="50" t="s">
        <v>39</v>
      </c>
      <c r="C20">
        <v>81.463511504881595</v>
      </c>
      <c r="D20">
        <v>16.608043537252303</v>
      </c>
      <c r="E20">
        <v>8.8519632642693491</v>
      </c>
      <c r="F20">
        <v>3.0833337364130412E-2</v>
      </c>
      <c r="G20">
        <v>34.552551700324912</v>
      </c>
    </row>
    <row r="21" spans="1:7" x14ac:dyDescent="0.35">
      <c r="A21" s="50" t="s">
        <v>397</v>
      </c>
      <c r="B21" s="50" t="s">
        <v>27</v>
      </c>
      <c r="C21">
        <v>115.8890010318871</v>
      </c>
      <c r="D21">
        <v>22.390501361909902</v>
      </c>
      <c r="E21">
        <v>9.3622684935159057</v>
      </c>
      <c r="F21">
        <v>-3.44360234386289E-3</v>
      </c>
      <c r="G21">
        <v>34.255350477730516</v>
      </c>
    </row>
    <row r="22" spans="1:7" x14ac:dyDescent="0.35">
      <c r="A22" s="50" t="s">
        <v>398</v>
      </c>
      <c r="B22" s="50" t="s">
        <v>27</v>
      </c>
      <c r="C22">
        <v>53.09108838964903</v>
      </c>
      <c r="D22">
        <v>23.26456054951446</v>
      </c>
      <c r="E22">
        <v>11.233512163472524</v>
      </c>
      <c r="F22">
        <v>2.3499861849242885E-2</v>
      </c>
      <c r="G22">
        <v>36.874369982071954</v>
      </c>
    </row>
    <row r="23" spans="1:7" x14ac:dyDescent="0.35">
      <c r="A23" s="50" t="s">
        <v>399</v>
      </c>
      <c r="B23" s="50" t="s">
        <v>28</v>
      </c>
      <c r="C23">
        <v>27.013126575717109</v>
      </c>
      <c r="D23">
        <v>9.829588260812681</v>
      </c>
      <c r="E23">
        <v>7.9405956330334879</v>
      </c>
      <c r="F23">
        <v>-8.6588002042198298E-3</v>
      </c>
      <c r="G23">
        <v>20.634348181997744</v>
      </c>
    </row>
    <row r="24" spans="1:7" x14ac:dyDescent="0.35">
      <c r="A24" s="50" t="s">
        <v>400</v>
      </c>
      <c r="B24" s="50" t="s">
        <v>30</v>
      </c>
      <c r="C24">
        <v>220.2669472966077</v>
      </c>
      <c r="D24">
        <v>11.232437647012951</v>
      </c>
      <c r="E24">
        <v>11.544189971327141</v>
      </c>
      <c r="F24">
        <v>3.1871140901128393E-2</v>
      </c>
      <c r="G24">
        <v>20.62122006098307</v>
      </c>
    </row>
    <row r="25" spans="1:7" x14ac:dyDescent="0.35">
      <c r="A25" s="50" t="s">
        <v>401</v>
      </c>
      <c r="B25" s="50" t="s">
        <v>30</v>
      </c>
      <c r="C25">
        <v>43.32439333000913</v>
      </c>
      <c r="D25">
        <v>5.4661610760657018</v>
      </c>
      <c r="E25">
        <v>12.107395297731271</v>
      </c>
      <c r="F25">
        <v>-2.7178818658196704E-3</v>
      </c>
      <c r="G25">
        <v>10.8665103006454</v>
      </c>
    </row>
    <row r="26" spans="1:7" x14ac:dyDescent="0.35">
      <c r="A26" s="50" t="s">
        <v>402</v>
      </c>
      <c r="B26" s="50" t="s">
        <v>33</v>
      </c>
      <c r="C26">
        <v>5.262963908431896</v>
      </c>
      <c r="D26">
        <v>1.7999336566837065</v>
      </c>
      <c r="E26">
        <v>0</v>
      </c>
      <c r="F26">
        <v>0</v>
      </c>
      <c r="G26">
        <v>9.9726279733713348</v>
      </c>
    </row>
    <row r="27" spans="1:7" x14ac:dyDescent="0.35">
      <c r="A27" s="50" t="s">
        <v>403</v>
      </c>
      <c r="B27" s="50" t="s">
        <v>41</v>
      </c>
      <c r="C27">
        <v>184.30807105832292</v>
      </c>
      <c r="D27">
        <v>83.896483059776742</v>
      </c>
      <c r="E27">
        <v>14.788150720037248</v>
      </c>
      <c r="F27">
        <v>1.5858697825917468E-2</v>
      </c>
      <c r="G27">
        <v>77.740690913819378</v>
      </c>
    </row>
    <row r="28" spans="1:7" x14ac:dyDescent="0.35">
      <c r="A28" s="50" t="s">
        <v>404</v>
      </c>
      <c r="B28" s="50" t="s">
        <v>29</v>
      </c>
      <c r="C28">
        <v>5.9794363869119609</v>
      </c>
      <c r="D28">
        <v>6.3621706941222813</v>
      </c>
      <c r="E28">
        <v>7.8755053132131891</v>
      </c>
      <c r="F28">
        <v>3.5603071853408719E-2</v>
      </c>
      <c r="G28">
        <v>30.088528196241757</v>
      </c>
    </row>
    <row r="29" spans="1:7" x14ac:dyDescent="0.35">
      <c r="A29" s="50" t="s">
        <v>405</v>
      </c>
      <c r="B29" s="50" t="s">
        <v>37</v>
      </c>
      <c r="C29">
        <v>50.103157242573872</v>
      </c>
      <c r="D29">
        <v>20.381618809228833</v>
      </c>
      <c r="E29" t="s">
        <v>50</v>
      </c>
      <c r="F29" t="s">
        <v>50</v>
      </c>
      <c r="G29">
        <v>30.775895371352043</v>
      </c>
    </row>
    <row r="30" spans="1:7" x14ac:dyDescent="0.35">
      <c r="A30" s="50" t="s">
        <v>406</v>
      </c>
      <c r="B30" s="50" t="s">
        <v>37</v>
      </c>
      <c r="C30">
        <v>3.2426793874835731</v>
      </c>
      <c r="D30">
        <v>4.5981193714517072</v>
      </c>
      <c r="E30">
        <v>15.403066832191884</v>
      </c>
      <c r="F30">
        <v>2.2248125219784583E-2</v>
      </c>
      <c r="G30">
        <v>23.243587031586433</v>
      </c>
    </row>
    <row r="31" spans="1:7" x14ac:dyDescent="0.35">
      <c r="A31" s="50" t="s">
        <v>407</v>
      </c>
      <c r="B31" s="50" t="s">
        <v>43</v>
      </c>
      <c r="C31">
        <v>153.03124920130463</v>
      </c>
      <c r="D31">
        <v>43.307843523969183</v>
      </c>
      <c r="E31">
        <v>12.507250775390464</v>
      </c>
      <c r="F31">
        <v>-3.2804876299691631E-3</v>
      </c>
      <c r="G31">
        <v>23.383766775796264</v>
      </c>
    </row>
    <row r="32" spans="1:7" x14ac:dyDescent="0.35">
      <c r="A32" s="50" t="s">
        <v>408</v>
      </c>
      <c r="B32" s="50" t="s">
        <v>43</v>
      </c>
      <c r="C32">
        <v>154.35667855982138</v>
      </c>
      <c r="D32">
        <v>34.421539318840161</v>
      </c>
      <c r="E32">
        <v>12.154102900210374</v>
      </c>
      <c r="F32">
        <v>2.0721680764068013E-2</v>
      </c>
      <c r="G32">
        <v>23.10880118243707</v>
      </c>
    </row>
    <row r="33" spans="1:7" x14ac:dyDescent="0.35">
      <c r="A33" s="50" t="s">
        <v>409</v>
      </c>
      <c r="B33" s="50" t="s">
        <v>25</v>
      </c>
      <c r="C33">
        <v>1.0570864524731736</v>
      </c>
      <c r="D33">
        <v>0.60465345081465527</v>
      </c>
      <c r="E33">
        <v>-1.4626336624352942</v>
      </c>
      <c r="F33">
        <v>1.1013475028988333E-2</v>
      </c>
      <c r="G33">
        <v>5.4628213284182099</v>
      </c>
    </row>
    <row r="34" spans="1:7" x14ac:dyDescent="0.35">
      <c r="A34" s="50" t="s">
        <v>418</v>
      </c>
      <c r="B34" s="50" t="s">
        <v>39</v>
      </c>
      <c r="C34">
        <v>28.117333033649935</v>
      </c>
      <c r="D34">
        <v>8.9994228126213969</v>
      </c>
      <c r="E34">
        <v>2.6126988146007939</v>
      </c>
      <c r="F34">
        <v>-1.8247700352262829E-3</v>
      </c>
      <c r="G34">
        <v>23.802690999676617</v>
      </c>
    </row>
    <row r="35" spans="1:7" x14ac:dyDescent="0.35">
      <c r="A35" s="50" t="s">
        <v>419</v>
      </c>
      <c r="B35" s="50" t="s">
        <v>27</v>
      </c>
      <c r="C35">
        <v>2642.79117858169</v>
      </c>
      <c r="D35">
        <v>90.708808703819741</v>
      </c>
      <c r="E35">
        <v>18.789555854999801</v>
      </c>
      <c r="F35">
        <v>-1.3182594023193784E-2</v>
      </c>
      <c r="G35">
        <v>86.394984757957758</v>
      </c>
    </row>
    <row r="36" spans="1:7" x14ac:dyDescent="0.35">
      <c r="A36" s="50" t="s">
        <v>488</v>
      </c>
      <c r="B36" s="50" t="s">
        <v>27</v>
      </c>
      <c r="C36">
        <v>825.93409873046949</v>
      </c>
      <c r="D36">
        <v>49.420276559664806</v>
      </c>
      <c r="E36">
        <v>17.850014357426122</v>
      </c>
      <c r="F36">
        <v>2.3443832054748603E-2</v>
      </c>
      <c r="G36">
        <v>40.550800325435837</v>
      </c>
    </row>
    <row r="37" spans="1:7" x14ac:dyDescent="0.35">
      <c r="A37" s="50" t="s">
        <v>420</v>
      </c>
      <c r="B37" s="50" t="s">
        <v>28</v>
      </c>
      <c r="C37">
        <v>277.50069700100249</v>
      </c>
      <c r="D37">
        <v>43.012608035155395</v>
      </c>
      <c r="E37">
        <v>5.5389229533592621</v>
      </c>
      <c r="F37">
        <v>-5.984353682404752E-3</v>
      </c>
      <c r="G37">
        <v>84.975754455931948</v>
      </c>
    </row>
    <row r="38" spans="1:7" x14ac:dyDescent="0.35">
      <c r="A38" s="50" t="s">
        <v>421</v>
      </c>
      <c r="B38" s="50" t="s">
        <v>22</v>
      </c>
      <c r="C38">
        <v>79.131851755609091</v>
      </c>
      <c r="D38">
        <v>17.149328523101332</v>
      </c>
      <c r="E38">
        <v>27.045015347103625</v>
      </c>
      <c r="F38" t="s">
        <v>50</v>
      </c>
      <c r="G38">
        <v>103.24328153770081</v>
      </c>
    </row>
    <row r="39" spans="1:7" x14ac:dyDescent="0.35">
      <c r="A39" s="50" t="s">
        <v>422</v>
      </c>
      <c r="B39" s="50" t="s">
        <v>30</v>
      </c>
      <c r="C39">
        <v>251.83383472028476</v>
      </c>
      <c r="D39">
        <v>11.385893088332235</v>
      </c>
      <c r="E39">
        <v>2.5855612671072659</v>
      </c>
      <c r="F39">
        <v>2.6553910264433728E-2</v>
      </c>
      <c r="G39">
        <v>5.3960330721106349</v>
      </c>
    </row>
    <row r="40" spans="1:7" x14ac:dyDescent="0.35">
      <c r="A40" s="50" t="s">
        <v>489</v>
      </c>
      <c r="B40" s="50" t="s">
        <v>30</v>
      </c>
      <c r="C40">
        <v>53.418685548549753</v>
      </c>
      <c r="D40">
        <v>16.089960694355891</v>
      </c>
      <c r="E40">
        <v>18.52184834971148</v>
      </c>
      <c r="F40">
        <v>-2.6588215171258471E-2</v>
      </c>
      <c r="G40">
        <v>11.475985834958731</v>
      </c>
    </row>
    <row r="41" spans="1:7" x14ac:dyDescent="0.35">
      <c r="A41" s="50" t="s">
        <v>424</v>
      </c>
      <c r="B41" s="50" t="s">
        <v>33</v>
      </c>
      <c r="C41">
        <v>31.967789026592087</v>
      </c>
      <c r="D41">
        <v>9.5252747734264283</v>
      </c>
      <c r="E41">
        <v>0.86557306903636777</v>
      </c>
      <c r="F41">
        <v>1.4204493949391642E-2</v>
      </c>
      <c r="G41">
        <v>28.719782228700645</v>
      </c>
    </row>
    <row r="42" spans="1:7" x14ac:dyDescent="0.35">
      <c r="A42" s="50" t="s">
        <v>425</v>
      </c>
      <c r="B42" s="50" t="s">
        <v>26</v>
      </c>
      <c r="C42">
        <v>23.358757126677094</v>
      </c>
      <c r="D42">
        <v>9.3435028506708377</v>
      </c>
      <c r="E42">
        <v>-3.4801246747494718</v>
      </c>
      <c r="F42">
        <v>1.1005309037868274E-3</v>
      </c>
      <c r="G42">
        <v>93.916104359680403</v>
      </c>
    </row>
    <row r="43" spans="1:7" x14ac:dyDescent="0.35">
      <c r="A43" s="50" t="s">
        <v>426</v>
      </c>
      <c r="B43" s="50" t="s">
        <v>41</v>
      </c>
      <c r="C43">
        <v>81.637102056159108</v>
      </c>
      <c r="D43">
        <v>42.22447176579437</v>
      </c>
      <c r="E43">
        <v>21.026889887404817</v>
      </c>
      <c r="F43">
        <v>2.5562690103455334E-3</v>
      </c>
      <c r="G43">
        <v>37.63530219179399</v>
      </c>
    </row>
    <row r="44" spans="1:7" x14ac:dyDescent="0.35">
      <c r="A44" s="50" t="s">
        <v>427</v>
      </c>
      <c r="B44" s="50" t="s">
        <v>29</v>
      </c>
      <c r="C44">
        <v>31.101856769588323</v>
      </c>
      <c r="D44">
        <v>47.927961281935602</v>
      </c>
      <c r="E44">
        <v>10.593628092026655</v>
      </c>
      <c r="F44">
        <v>2.9470623543223756E-2</v>
      </c>
      <c r="G44">
        <v>107.10885969508121</v>
      </c>
    </row>
    <row r="45" spans="1:7" x14ac:dyDescent="0.35">
      <c r="A45" s="50" t="s">
        <v>428</v>
      </c>
      <c r="B45" s="50" t="s">
        <v>29</v>
      </c>
      <c r="C45">
        <v>46.573864047052176</v>
      </c>
      <c r="D45">
        <v>19.820569258861259</v>
      </c>
      <c r="E45">
        <v>9.5340372091425838</v>
      </c>
      <c r="F45">
        <v>1.6694029881260061E-2</v>
      </c>
      <c r="G45">
        <v>39.011654554745455</v>
      </c>
    </row>
    <row r="46" spans="1:7" x14ac:dyDescent="0.35">
      <c r="A46" s="50" t="s">
        <v>429</v>
      </c>
      <c r="B46" s="50" t="s">
        <v>37</v>
      </c>
      <c r="C46">
        <v>20.172709151765737</v>
      </c>
      <c r="D46">
        <v>17.867014103981731</v>
      </c>
      <c r="E46">
        <v>11.447018735812323</v>
      </c>
      <c r="F46">
        <v>3.3200723417482841E-2</v>
      </c>
      <c r="G46">
        <v>35.122915814969851</v>
      </c>
    </row>
    <row r="47" spans="1:7" x14ac:dyDescent="0.35">
      <c r="A47" s="50" t="s">
        <v>430</v>
      </c>
      <c r="B47" s="50" t="s">
        <v>43</v>
      </c>
      <c r="C47">
        <v>74.009031863079144</v>
      </c>
      <c r="D47">
        <v>12.952006286813695</v>
      </c>
      <c r="E47">
        <v>13.210894816205807</v>
      </c>
      <c r="F47">
        <v>4.2582810257447016E-3</v>
      </c>
      <c r="G47">
        <v>14.894405755783103</v>
      </c>
    </row>
    <row r="48" spans="1:7" x14ac:dyDescent="0.35">
      <c r="A48" s="50" t="s">
        <v>431</v>
      </c>
      <c r="B48" s="50" t="s">
        <v>25</v>
      </c>
      <c r="C48">
        <v>54.135817974634278</v>
      </c>
      <c r="D48">
        <v>23.494945000991272</v>
      </c>
      <c r="E48">
        <v>19.068331394862224</v>
      </c>
      <c r="F48">
        <v>3.9770738923692393E-2</v>
      </c>
      <c r="G48">
        <v>119.45651609540957</v>
      </c>
    </row>
    <row r="49" spans="1:7" x14ac:dyDescent="0.35">
      <c r="A49" s="50" t="s">
        <v>490</v>
      </c>
      <c r="B49" s="50" t="s">
        <v>25</v>
      </c>
      <c r="C49">
        <v>44.896859002014672</v>
      </c>
      <c r="D49">
        <v>5.952201822770296</v>
      </c>
      <c r="E49">
        <v>4.3674561336831754</v>
      </c>
      <c r="F49">
        <v>7.064866429451172E-2</v>
      </c>
      <c r="G49">
        <v>22.865949995905066</v>
      </c>
    </row>
    <row r="50" spans="1:7" x14ac:dyDescent="0.35">
      <c r="A50" s="50" t="s">
        <v>440</v>
      </c>
      <c r="B50" s="50" t="s">
        <v>39</v>
      </c>
      <c r="C50">
        <v>52.530790800210816</v>
      </c>
      <c r="D50">
        <v>30.61915774462571</v>
      </c>
      <c r="E50">
        <v>13.963878549588204</v>
      </c>
      <c r="F50">
        <v>1.3974401028587324E-2</v>
      </c>
      <c r="G50">
        <v>42.103878822027653</v>
      </c>
    </row>
    <row r="51" spans="1:7" x14ac:dyDescent="0.35">
      <c r="A51" s="50" t="s">
        <v>441</v>
      </c>
      <c r="B51" s="50" t="s">
        <v>39</v>
      </c>
      <c r="C51">
        <v>48.203900986307012</v>
      </c>
      <c r="D51">
        <v>28.506512269309102</v>
      </c>
      <c r="E51">
        <v>20.422821535829076</v>
      </c>
      <c r="F51">
        <v>3.5008637196462848E-2</v>
      </c>
      <c r="G51">
        <v>49.675494502303785</v>
      </c>
    </row>
    <row r="52" spans="1:7" x14ac:dyDescent="0.35">
      <c r="A52" s="50" t="s">
        <v>442</v>
      </c>
      <c r="B52" s="50" t="s">
        <v>27</v>
      </c>
      <c r="C52">
        <v>806.82665863186241</v>
      </c>
      <c r="D52">
        <v>28.238933052115186</v>
      </c>
      <c r="E52">
        <v>7.7905195045690627</v>
      </c>
      <c r="F52">
        <v>2.5468610825763956E-2</v>
      </c>
      <c r="G52">
        <v>43.202898103165161</v>
      </c>
    </row>
    <row r="53" spans="1:7" x14ac:dyDescent="0.35">
      <c r="A53" s="50" t="s">
        <v>443</v>
      </c>
      <c r="B53" s="50" t="s">
        <v>28</v>
      </c>
      <c r="C53">
        <v>28.366375276047727</v>
      </c>
      <c r="D53">
        <v>4.7986335547509986</v>
      </c>
      <c r="E53">
        <v>15.398008401425331</v>
      </c>
      <c r="F53">
        <v>-1.5519024933775737E-4</v>
      </c>
      <c r="G53">
        <v>21.517584232208733</v>
      </c>
    </row>
    <row r="54" spans="1:7" x14ac:dyDescent="0.35">
      <c r="A54" s="50" t="s">
        <v>444</v>
      </c>
      <c r="B54" s="50" t="s">
        <v>22</v>
      </c>
      <c r="C54">
        <v>1.3560952465018512</v>
      </c>
      <c r="D54">
        <v>1.6896946771413066</v>
      </c>
      <c r="E54" t="s">
        <v>50</v>
      </c>
      <c r="F54">
        <v>-3.1635481987767659E-2</v>
      </c>
      <c r="G54">
        <v>13.622735149536236</v>
      </c>
    </row>
    <row r="55" spans="1:7" x14ac:dyDescent="0.35">
      <c r="A55" s="50" t="s">
        <v>445</v>
      </c>
      <c r="B55" s="50" t="s">
        <v>30</v>
      </c>
      <c r="C55">
        <v>43.553220060413558</v>
      </c>
      <c r="D55">
        <v>34.755469608210021</v>
      </c>
      <c r="E55">
        <v>12.975882251549397</v>
      </c>
      <c r="F55">
        <v>2.5855207846560761E-2</v>
      </c>
      <c r="G55">
        <v>20.488909055179601</v>
      </c>
    </row>
    <row r="56" spans="1:7" x14ac:dyDescent="0.35">
      <c r="A56" s="50" t="s">
        <v>446</v>
      </c>
      <c r="B56" s="50" t="s">
        <v>33</v>
      </c>
      <c r="C56">
        <v>8.490875400624402</v>
      </c>
      <c r="D56">
        <v>7.5314064803538443</v>
      </c>
      <c r="E56">
        <v>6.4077348836481818</v>
      </c>
      <c r="F56">
        <v>7.0690259557514073E-3</v>
      </c>
      <c r="G56">
        <v>29.581417035926687</v>
      </c>
    </row>
    <row r="57" spans="1:7" x14ac:dyDescent="0.35">
      <c r="A57" s="50" t="s">
        <v>447</v>
      </c>
      <c r="B57" s="50" t="s">
        <v>33</v>
      </c>
      <c r="C57">
        <v>14.91157142072792</v>
      </c>
      <c r="D57">
        <v>6.9487922820592107</v>
      </c>
      <c r="E57">
        <v>-2.0614357055983081</v>
      </c>
      <c r="F57">
        <v>5.0871136718230493E-2</v>
      </c>
      <c r="G57">
        <v>24.22406719529442</v>
      </c>
    </row>
    <row r="58" spans="1:7" x14ac:dyDescent="0.35">
      <c r="A58" s="50" t="s">
        <v>495</v>
      </c>
      <c r="B58" s="50" t="s">
        <v>26</v>
      </c>
      <c r="C58">
        <v>0.70288830964587934</v>
      </c>
      <c r="D58">
        <v>0.27412644076189302</v>
      </c>
      <c r="E58">
        <v>6.3529250159812198</v>
      </c>
      <c r="F58">
        <v>-5.4365981632427127E-3</v>
      </c>
      <c r="G58">
        <v>2.7246782015349074</v>
      </c>
    </row>
    <row r="59" spans="1:7" x14ac:dyDescent="0.35">
      <c r="A59" s="50" t="s">
        <v>448</v>
      </c>
      <c r="B59" s="50" t="s">
        <v>41</v>
      </c>
      <c r="C59">
        <v>64.316058142756134</v>
      </c>
      <c r="D59">
        <v>60.065863610746781</v>
      </c>
      <c r="E59">
        <v>16.971718051471029</v>
      </c>
      <c r="F59">
        <v>3.7260971551856599E-2</v>
      </c>
      <c r="G59">
        <v>60.030254564193115</v>
      </c>
    </row>
    <row r="60" spans="1:7" x14ac:dyDescent="0.35">
      <c r="A60" s="50" t="s">
        <v>449</v>
      </c>
      <c r="B60" s="50" t="s">
        <v>41</v>
      </c>
      <c r="C60">
        <v>76.458647143086338</v>
      </c>
      <c r="D60">
        <v>35.47681227439206</v>
      </c>
      <c r="E60">
        <v>8.1909261814104273</v>
      </c>
      <c r="F60">
        <v>1.9093083086777235E-2</v>
      </c>
      <c r="G60">
        <v>66.722953590273818</v>
      </c>
    </row>
    <row r="61" spans="1:7" x14ac:dyDescent="0.35">
      <c r="A61" s="50" t="s">
        <v>450</v>
      </c>
      <c r="B61" s="50" t="s">
        <v>29</v>
      </c>
      <c r="C61">
        <v>23.371942325150755</v>
      </c>
      <c r="D61">
        <v>26.550526481371257</v>
      </c>
      <c r="E61">
        <v>11.973736418896708</v>
      </c>
      <c r="F61">
        <v>9.2279113126538404E-3</v>
      </c>
      <c r="G61">
        <v>40.978269778104938</v>
      </c>
    </row>
    <row r="62" spans="1:7" x14ac:dyDescent="0.35">
      <c r="A62" s="50" t="s">
        <v>451</v>
      </c>
      <c r="B62" s="50" t="s">
        <v>37</v>
      </c>
      <c r="C62">
        <v>18.16966582868432</v>
      </c>
      <c r="D62">
        <v>12.31903343184797</v>
      </c>
      <c r="E62">
        <v>23.374083142237392</v>
      </c>
      <c r="F62">
        <v>1.9225946713001842E-2</v>
      </c>
      <c r="G62">
        <v>35.700962121793417</v>
      </c>
    </row>
    <row r="63" spans="1:7" x14ac:dyDescent="0.35">
      <c r="A63" s="50" t="s">
        <v>452</v>
      </c>
      <c r="B63" s="50" t="s">
        <v>43</v>
      </c>
      <c r="C63">
        <v>24.236243763414539</v>
      </c>
      <c r="D63">
        <v>7.9600910443931587</v>
      </c>
      <c r="E63">
        <v>16.891440238922112</v>
      </c>
      <c r="F63">
        <v>5.8803154256015918E-3</v>
      </c>
      <c r="G63">
        <v>40.479973048544693</v>
      </c>
    </row>
    <row r="64" spans="1:7" x14ac:dyDescent="0.35">
      <c r="A64" s="50" t="s">
        <v>453</v>
      </c>
      <c r="B64" s="50" t="s">
        <v>43</v>
      </c>
      <c r="C64">
        <v>9.1514963944418746</v>
      </c>
      <c r="D64">
        <v>3.9351434496100062</v>
      </c>
      <c r="E64">
        <v>13.483825341791784</v>
      </c>
      <c r="F64">
        <v>6.3384862140673888E-3</v>
      </c>
      <c r="G64">
        <v>8.0119447319958255</v>
      </c>
    </row>
    <row r="65" spans="1:7" x14ac:dyDescent="0.35">
      <c r="A65" s="50" t="s">
        <v>454</v>
      </c>
      <c r="B65" s="50" t="s">
        <v>25</v>
      </c>
      <c r="C65">
        <v>12.49698077828171</v>
      </c>
      <c r="D65">
        <v>3.3866817909143427</v>
      </c>
      <c r="E65">
        <v>22.811701937834126</v>
      </c>
      <c r="F65">
        <v>2.0785094597206271E-2</v>
      </c>
      <c r="G65">
        <v>16.554392314331867</v>
      </c>
    </row>
    <row r="66" spans="1:7" x14ac:dyDescent="0.35">
      <c r="A66" s="50" t="s">
        <v>410</v>
      </c>
      <c r="B66" s="50" t="s">
        <v>94</v>
      </c>
      <c r="C66">
        <v>40.683703457448608</v>
      </c>
      <c r="D66">
        <v>24.536046960688047</v>
      </c>
      <c r="E66">
        <v>11.240386978832715</v>
      </c>
      <c r="F66">
        <v>3.5829885177280862E-2</v>
      </c>
      <c r="G66">
        <v>38.416859772010156</v>
      </c>
    </row>
    <row r="67" spans="1:7" x14ac:dyDescent="0.35">
      <c r="A67" s="50" t="s">
        <v>411</v>
      </c>
      <c r="B67" s="50" t="s">
        <v>94</v>
      </c>
      <c r="C67">
        <v>20.011397043050827</v>
      </c>
      <c r="D67">
        <v>2.611122009713899</v>
      </c>
      <c r="E67">
        <v>6.1597365572116383</v>
      </c>
      <c r="F67">
        <v>4.5743953695326064E-2</v>
      </c>
      <c r="G67">
        <v>23.716678409262443</v>
      </c>
    </row>
    <row r="68" spans="1:7" x14ac:dyDescent="0.35">
      <c r="A68" s="50" t="s">
        <v>412</v>
      </c>
      <c r="B68" s="50" t="s">
        <v>39</v>
      </c>
      <c r="C68">
        <v>30.61321311269765</v>
      </c>
      <c r="D68">
        <v>7.7757561306251999</v>
      </c>
      <c r="E68">
        <v>-7.308569473312402</v>
      </c>
      <c r="F68">
        <v>2.2619415804791307E-2</v>
      </c>
      <c r="G68">
        <v>38.083128882939192</v>
      </c>
    </row>
    <row r="69" spans="1:7" x14ac:dyDescent="0.35">
      <c r="A69" s="50" t="s">
        <v>432</v>
      </c>
      <c r="B69" s="50" t="s">
        <v>27</v>
      </c>
      <c r="C69">
        <v>345.87972549502115</v>
      </c>
      <c r="D69">
        <v>45.641831805698331</v>
      </c>
      <c r="E69">
        <v>24.274335600269414</v>
      </c>
      <c r="F69">
        <v>1.0459977917073454E-2</v>
      </c>
      <c r="G69">
        <v>42.005827681874422</v>
      </c>
    </row>
    <row r="70" spans="1:7" x14ac:dyDescent="0.35">
      <c r="A70" s="50" t="s">
        <v>433</v>
      </c>
      <c r="B70" s="50" t="s">
        <v>28</v>
      </c>
      <c r="C70">
        <v>68.071219419537158</v>
      </c>
      <c r="D70">
        <v>4.9303387663272265</v>
      </c>
      <c r="E70">
        <v>5.6780254445246694</v>
      </c>
      <c r="F70">
        <v>-3.0381995721919837E-4</v>
      </c>
      <c r="G70">
        <v>22.65741467297433</v>
      </c>
    </row>
    <row r="71" spans="1:7" x14ac:dyDescent="0.35">
      <c r="A71" s="50" t="s">
        <v>413</v>
      </c>
      <c r="B71" s="50" t="s">
        <v>28</v>
      </c>
      <c r="C71">
        <v>23.341593589743205</v>
      </c>
      <c r="D71">
        <v>4.7616850923076077</v>
      </c>
      <c r="E71">
        <v>11.192252581245134</v>
      </c>
      <c r="F71">
        <v>5.2555943113949406E-2</v>
      </c>
      <c r="G71">
        <v>19.308110691663</v>
      </c>
    </row>
    <row r="72" spans="1:7" x14ac:dyDescent="0.35">
      <c r="A72" s="50" t="s">
        <v>434</v>
      </c>
      <c r="B72" s="50" t="s">
        <v>22</v>
      </c>
      <c r="C72">
        <v>1.2594588722456241</v>
      </c>
      <c r="D72">
        <v>1.7589983260644615</v>
      </c>
      <c r="E72">
        <v>12.197872964961048</v>
      </c>
      <c r="F72">
        <v>3.3172988797831003E-2</v>
      </c>
      <c r="G72">
        <v>26.921802532170293</v>
      </c>
    </row>
    <row r="73" spans="1:7" x14ac:dyDescent="0.35">
      <c r="A73" s="50" t="s">
        <v>435</v>
      </c>
      <c r="B73" s="50" t="s">
        <v>22</v>
      </c>
      <c r="C73">
        <v>3.7317795493503816</v>
      </c>
      <c r="D73">
        <v>4.1422752997789232</v>
      </c>
      <c r="E73">
        <v>34.818496269356892</v>
      </c>
      <c r="F73">
        <v>3.4438033609287606E-2</v>
      </c>
      <c r="G73">
        <v>39.825985851455329</v>
      </c>
    </row>
    <row r="74" spans="1:7" x14ac:dyDescent="0.35">
      <c r="A74" s="50" t="s">
        <v>414</v>
      </c>
      <c r="B74" s="50" t="s">
        <v>30</v>
      </c>
      <c r="C74">
        <v>54.448744037897292</v>
      </c>
      <c r="D74">
        <v>5.6020934943143947</v>
      </c>
      <c r="E74">
        <v>8.7929010568314698</v>
      </c>
      <c r="F74">
        <v>-1.1051191027452584E-2</v>
      </c>
      <c r="G74">
        <v>10.247738008281305</v>
      </c>
    </row>
    <row r="75" spans="1:7" x14ac:dyDescent="0.35">
      <c r="A75" s="50" t="s">
        <v>415</v>
      </c>
      <c r="B75" s="50" t="s">
        <v>41</v>
      </c>
      <c r="C75">
        <v>66.122030078260352</v>
      </c>
      <c r="D75">
        <v>47.343373536034399</v>
      </c>
      <c r="E75">
        <v>17.909104339240397</v>
      </c>
      <c r="F75">
        <v>1.3293029408811519E-2</v>
      </c>
      <c r="G75">
        <v>68.766034524054746</v>
      </c>
    </row>
    <row r="76" spans="1:7" x14ac:dyDescent="0.35">
      <c r="A76" s="50" t="s">
        <v>416</v>
      </c>
      <c r="B76" s="50" t="s">
        <v>41</v>
      </c>
      <c r="C76">
        <v>32.477939014342425</v>
      </c>
      <c r="D76">
        <v>31.178821453768741</v>
      </c>
      <c r="E76">
        <v>11.658705774359115</v>
      </c>
      <c r="F76">
        <v>2.4570514730882637E-2</v>
      </c>
      <c r="G76">
        <v>34.305637610514701</v>
      </c>
    </row>
    <row r="77" spans="1:7" x14ac:dyDescent="0.35">
      <c r="A77" s="50" t="s">
        <v>436</v>
      </c>
      <c r="B77" s="50" t="s">
        <v>29</v>
      </c>
      <c r="C77">
        <v>24.73036309387156</v>
      </c>
      <c r="D77">
        <v>6.4988399031794435</v>
      </c>
      <c r="E77">
        <v>24.664365783035379</v>
      </c>
      <c r="F77">
        <v>3.0186817194269012E-2</v>
      </c>
      <c r="G77">
        <v>28.816192869811644</v>
      </c>
    </row>
    <row r="78" spans="1:7" x14ac:dyDescent="0.35">
      <c r="A78" s="50" t="s">
        <v>417</v>
      </c>
      <c r="B78" s="50" t="s">
        <v>29</v>
      </c>
      <c r="C78">
        <v>44.949593076521218</v>
      </c>
      <c r="D78">
        <v>5.5330026912198438</v>
      </c>
      <c r="E78">
        <v>9.7568099850247538</v>
      </c>
      <c r="F78">
        <v>1.8580174888922499E-2</v>
      </c>
      <c r="G78">
        <v>27.205434098284456</v>
      </c>
    </row>
    <row r="79" spans="1:7" x14ac:dyDescent="0.35">
      <c r="A79" s="50" t="s">
        <v>437</v>
      </c>
      <c r="B79" s="50" t="s">
        <v>37</v>
      </c>
      <c r="C79">
        <v>8.853673330937518</v>
      </c>
      <c r="D79">
        <v>6.6606611677801117</v>
      </c>
      <c r="E79">
        <v>8.6314440042009295</v>
      </c>
      <c r="F79">
        <v>3.3982140305449049E-2</v>
      </c>
      <c r="G79">
        <v>23.374029193905631</v>
      </c>
    </row>
    <row r="80" spans="1:7" x14ac:dyDescent="0.35">
      <c r="A80" s="50" t="s">
        <v>438</v>
      </c>
      <c r="B80" s="50" t="s">
        <v>43</v>
      </c>
      <c r="C80">
        <v>34.408085119603868</v>
      </c>
      <c r="D80">
        <v>5.6161320958309853</v>
      </c>
      <c r="E80">
        <v>18.541979140046688</v>
      </c>
      <c r="F80">
        <v>1.0816217268271434E-2</v>
      </c>
      <c r="G80">
        <v>7.6430325659728942</v>
      </c>
    </row>
    <row r="81" spans="1:7" x14ac:dyDescent="0.35">
      <c r="A81" s="50" t="s">
        <v>439</v>
      </c>
      <c r="B81" s="50" t="s">
        <v>25</v>
      </c>
      <c r="C81">
        <v>11.210954170047616</v>
      </c>
      <c r="D81">
        <v>3.4179480579394075</v>
      </c>
      <c r="E81">
        <v>8.8519632642694308</v>
      </c>
      <c r="F81">
        <v>3.1839279089733427E-2</v>
      </c>
      <c r="G81">
        <v>38.797718504419514</v>
      </c>
    </row>
    <row r="82" spans="1:7" x14ac:dyDescent="0.35">
      <c r="A82" s="50" t="s">
        <v>455</v>
      </c>
      <c r="B82" s="50" t="s">
        <v>39</v>
      </c>
      <c r="C82">
        <v>14.949777706016032</v>
      </c>
      <c r="D82">
        <v>18.298334219646311</v>
      </c>
      <c r="E82">
        <v>1.1361036842256038</v>
      </c>
      <c r="F82">
        <v>1.204706686299079E-2</v>
      </c>
      <c r="G82">
        <v>32.607287682818821</v>
      </c>
    </row>
    <row r="83" spans="1:7" x14ac:dyDescent="0.35">
      <c r="A83" s="50" t="s">
        <v>456</v>
      </c>
      <c r="B83" s="50" t="s">
        <v>27</v>
      </c>
      <c r="C83">
        <v>563.21479909786285</v>
      </c>
      <c r="D83">
        <v>54.618603075164984</v>
      </c>
      <c r="E83">
        <v>12.787947076898986</v>
      </c>
      <c r="F83">
        <v>2.0165599981897955E-2</v>
      </c>
      <c r="G83">
        <v>48.968682655280219</v>
      </c>
    </row>
    <row r="84" spans="1:7" x14ac:dyDescent="0.35">
      <c r="A84" s="50" t="s">
        <v>457</v>
      </c>
      <c r="B84" s="50" t="s">
        <v>28</v>
      </c>
      <c r="C84">
        <v>6.0912407012333523</v>
      </c>
      <c r="D84">
        <v>5.4355975197985957</v>
      </c>
      <c r="E84">
        <v>-1.1395887521660342</v>
      </c>
      <c r="F84">
        <v>7.270459159014842E-3</v>
      </c>
      <c r="G84">
        <v>32.652644947362113</v>
      </c>
    </row>
    <row r="85" spans="1:7" x14ac:dyDescent="0.35">
      <c r="A85" s="50" t="s">
        <v>458</v>
      </c>
      <c r="B85" s="50" t="s">
        <v>28</v>
      </c>
      <c r="C85">
        <v>12.247428761255744</v>
      </c>
      <c r="D85">
        <v>9.7856955802433401</v>
      </c>
      <c r="E85">
        <v>-3.4554590911639602</v>
      </c>
      <c r="F85">
        <v>7.2080243801821214E-3</v>
      </c>
      <c r="G85">
        <v>27.522755757189771</v>
      </c>
    </row>
    <row r="86" spans="1:7" x14ac:dyDescent="0.35">
      <c r="A86" s="50" t="s">
        <v>459</v>
      </c>
      <c r="B86" s="50" t="s">
        <v>22</v>
      </c>
      <c r="C86">
        <v>4.9044324200917693</v>
      </c>
      <c r="D86">
        <v>3.1937923518761906</v>
      </c>
      <c r="E86">
        <v>17.219383337391154</v>
      </c>
      <c r="F86">
        <v>8.0747271782325696E-3</v>
      </c>
      <c r="G86">
        <v>26.076111450179493</v>
      </c>
    </row>
    <row r="87" spans="1:7" x14ac:dyDescent="0.35">
      <c r="A87" s="50" t="s">
        <v>460</v>
      </c>
      <c r="B87" s="50" t="s">
        <v>22</v>
      </c>
      <c r="C87">
        <v>31.13654102080989</v>
      </c>
      <c r="D87">
        <v>1.3700078049156355</v>
      </c>
      <c r="E87">
        <v>0.49401881407737724</v>
      </c>
      <c r="F87">
        <v>-1.7127437005219813E-2</v>
      </c>
      <c r="G87">
        <v>7.7026378455970361</v>
      </c>
    </row>
    <row r="88" spans="1:7" x14ac:dyDescent="0.35">
      <c r="A88" s="50" t="s">
        <v>461</v>
      </c>
      <c r="B88" s="50" t="s">
        <v>30</v>
      </c>
      <c r="C88">
        <v>45.792423898012537</v>
      </c>
      <c r="D88">
        <v>7.7847120626621331</v>
      </c>
      <c r="E88">
        <v>-3.3283370322391583</v>
      </c>
      <c r="F88">
        <v>8.7332741322144487E-3</v>
      </c>
      <c r="G88">
        <v>13.954611422900447</v>
      </c>
    </row>
    <row r="89" spans="1:7" x14ac:dyDescent="0.35">
      <c r="A89" s="50" t="s">
        <v>462</v>
      </c>
      <c r="B89" s="50" t="s">
        <v>33</v>
      </c>
      <c r="C89">
        <v>199.41784562517984</v>
      </c>
      <c r="D89">
        <v>25.52548424002304</v>
      </c>
      <c r="E89">
        <v>9.0798782696057145</v>
      </c>
      <c r="F89">
        <v>-7.4883720506258869E-2</v>
      </c>
      <c r="G89">
        <v>65.237142648505269</v>
      </c>
    </row>
    <row r="90" spans="1:7" x14ac:dyDescent="0.35">
      <c r="A90" s="50" t="s">
        <v>463</v>
      </c>
      <c r="B90" s="50" t="s">
        <v>26</v>
      </c>
      <c r="C90">
        <v>8.4955108869287468</v>
      </c>
      <c r="D90">
        <v>4.3666925958813758</v>
      </c>
      <c r="E90">
        <v>5.7192564302052347</v>
      </c>
      <c r="F90">
        <v>2.5419450526450557E-3</v>
      </c>
      <c r="G90">
        <v>35.028884837824528</v>
      </c>
    </row>
    <row r="91" spans="1:7" x14ac:dyDescent="0.35">
      <c r="A91" s="50" t="s">
        <v>464</v>
      </c>
      <c r="B91" s="50" t="s">
        <v>41</v>
      </c>
      <c r="C91">
        <v>62.6999726610984</v>
      </c>
      <c r="D91">
        <v>17.877123142029458</v>
      </c>
      <c r="E91">
        <v>4.5314020157360666</v>
      </c>
      <c r="F91">
        <v>2.7239612434768114E-2</v>
      </c>
      <c r="G91">
        <v>38.014217355511882</v>
      </c>
    </row>
    <row r="92" spans="1:7" x14ac:dyDescent="0.35">
      <c r="A92" s="50" t="s">
        <v>465</v>
      </c>
      <c r="B92" s="50" t="s">
        <v>29</v>
      </c>
      <c r="C92">
        <v>49.944597248707375</v>
      </c>
      <c r="D92">
        <v>11.076586135897028</v>
      </c>
      <c r="E92">
        <v>6.8265645362387657</v>
      </c>
      <c r="F92">
        <v>-4.6514881421519929E-3</v>
      </c>
      <c r="G92">
        <v>29.594356868790648</v>
      </c>
    </row>
    <row r="93" spans="1:7" x14ac:dyDescent="0.35">
      <c r="A93" s="50" t="s">
        <v>466</v>
      </c>
      <c r="B93" s="50" t="s">
        <v>37</v>
      </c>
      <c r="C93">
        <v>8.953696583624696</v>
      </c>
      <c r="D93">
        <v>8.4913345608633062</v>
      </c>
      <c r="E93">
        <v>2.1674015942546672</v>
      </c>
      <c r="F93">
        <v>4.4630023372803564E-2</v>
      </c>
      <c r="G93">
        <v>23.811486192835837</v>
      </c>
    </row>
    <row r="94" spans="1:7" x14ac:dyDescent="0.35">
      <c r="A94" s="50" t="s">
        <v>467</v>
      </c>
      <c r="B94" s="50" t="s">
        <v>37</v>
      </c>
      <c r="C94">
        <v>54.59335877887014</v>
      </c>
      <c r="D94">
        <v>14.363380428249608</v>
      </c>
      <c r="E94">
        <v>9.2643503842180355</v>
      </c>
      <c r="F94">
        <v>2.1108853843798934E-2</v>
      </c>
      <c r="G94">
        <v>16.315300846468396</v>
      </c>
    </row>
    <row r="95" spans="1:7" x14ac:dyDescent="0.35">
      <c r="A95" s="50" t="s">
        <v>468</v>
      </c>
      <c r="B95" s="50" t="s">
        <v>43</v>
      </c>
      <c r="C95">
        <v>23.813879410577151</v>
      </c>
      <c r="D95">
        <v>4.7627758821154291</v>
      </c>
      <c r="E95">
        <v>10.302803984264047</v>
      </c>
      <c r="F95">
        <v>-1.1484311309869573E-3</v>
      </c>
      <c r="G95">
        <v>14.743383676282336</v>
      </c>
    </row>
    <row r="96" spans="1:7" x14ac:dyDescent="0.35">
      <c r="A96" s="50" t="s">
        <v>469</v>
      </c>
      <c r="B96" s="50" t="s">
        <v>25</v>
      </c>
      <c r="C96">
        <v>8.9708309449377914</v>
      </c>
      <c r="D96">
        <v>3.5884427324364445</v>
      </c>
      <c r="E96">
        <v>11.113878847575746</v>
      </c>
      <c r="F96">
        <v>-4.3762247429702308E-4</v>
      </c>
      <c r="G96">
        <v>23.084280405542593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6384-F609-4180-B5B6-F63C55F99A15}">
  <dimension ref="A2:I237"/>
  <sheetViews>
    <sheetView topLeftCell="A156" workbookViewId="0">
      <selection activeCell="A127" sqref="A127"/>
    </sheetView>
  </sheetViews>
  <sheetFormatPr defaultRowHeight="14.5" x14ac:dyDescent="0.35"/>
  <cols>
    <col min="1" max="1" width="13.08984375" bestFit="1" customWidth="1"/>
    <col min="2" max="2" width="19.90625" bestFit="1" customWidth="1"/>
    <col min="3" max="3" width="15.26953125" bestFit="1" customWidth="1"/>
    <col min="4" max="4" width="19.90625" bestFit="1" customWidth="1"/>
    <col min="5" max="6" width="19.90625" customWidth="1"/>
    <col min="7" max="7" width="15.26953125" bestFit="1" customWidth="1"/>
    <col min="8" max="8" width="19.90625" bestFit="1" customWidth="1"/>
    <col min="9" max="9" width="15.26953125" bestFit="1" customWidth="1"/>
    <col min="10" max="10" width="19.90625" bestFit="1" customWidth="1"/>
    <col min="11" max="11" width="15.26953125" bestFit="1" customWidth="1"/>
    <col min="12" max="12" width="19.90625" bestFit="1" customWidth="1"/>
    <col min="13" max="13" width="15.26953125" bestFit="1" customWidth="1"/>
    <col min="14" max="14" width="19.90625" bestFit="1" customWidth="1"/>
    <col min="15" max="15" width="15.26953125" bestFit="1" customWidth="1"/>
    <col min="16" max="16" width="19.90625" bestFit="1" customWidth="1"/>
    <col min="17" max="17" width="15.26953125" bestFit="1" customWidth="1"/>
    <col min="18" max="18" width="19.90625" bestFit="1" customWidth="1"/>
    <col min="19" max="19" width="15.26953125" bestFit="1" customWidth="1"/>
    <col min="20" max="20" width="24.453125" bestFit="1" customWidth="1"/>
    <col min="21" max="21" width="19.81640625" bestFit="1" customWidth="1"/>
  </cols>
  <sheetData>
    <row r="2" spans="1:9" x14ac:dyDescent="0.35">
      <c r="E2" t="s">
        <v>19</v>
      </c>
      <c r="F2" t="s">
        <v>46</v>
      </c>
      <c r="G2" s="65" t="s">
        <v>94</v>
      </c>
      <c r="H2">
        <v>-0.75650000000000006</v>
      </c>
      <c r="I2">
        <v>576.5</v>
      </c>
    </row>
    <row r="3" spans="1:9" x14ac:dyDescent="0.35">
      <c r="A3" s="49" t="s">
        <v>540</v>
      </c>
      <c r="B3" t="s">
        <v>593</v>
      </c>
      <c r="C3" t="s">
        <v>592</v>
      </c>
      <c r="E3" t="s">
        <v>19</v>
      </c>
      <c r="F3" t="s">
        <v>46</v>
      </c>
      <c r="G3" s="65" t="s">
        <v>39</v>
      </c>
      <c r="H3">
        <v>-0.58700000000000008</v>
      </c>
      <c r="I3">
        <v>576.66666666666663</v>
      </c>
    </row>
    <row r="4" spans="1:9" x14ac:dyDescent="0.35">
      <c r="A4" s="50" t="s">
        <v>547</v>
      </c>
      <c r="B4">
        <v>-0.53444067796610184</v>
      </c>
      <c r="C4">
        <v>568.17094017094018</v>
      </c>
      <c r="E4" t="s">
        <v>19</v>
      </c>
      <c r="F4" t="s">
        <v>46</v>
      </c>
      <c r="G4" s="65" t="s">
        <v>27</v>
      </c>
      <c r="H4">
        <v>-0.42525000000000002</v>
      </c>
      <c r="I4">
        <v>731</v>
      </c>
    </row>
    <row r="5" spans="1:9" x14ac:dyDescent="0.35">
      <c r="A5" s="51" t="s">
        <v>18</v>
      </c>
      <c r="B5">
        <v>-0.51237234042553192</v>
      </c>
      <c r="C5">
        <v>608.29032258064512</v>
      </c>
      <c r="E5" t="s">
        <v>19</v>
      </c>
      <c r="F5" t="s">
        <v>46</v>
      </c>
      <c r="G5" s="65" t="s">
        <v>28</v>
      </c>
      <c r="H5">
        <v>-0.99475000000000002</v>
      </c>
      <c r="I5">
        <v>602.75</v>
      </c>
    </row>
    <row r="6" spans="1:9" x14ac:dyDescent="0.35">
      <c r="A6" s="52" t="s">
        <v>46</v>
      </c>
      <c r="B6">
        <v>-0.68935416666666682</v>
      </c>
      <c r="C6">
        <v>592.21276595744678</v>
      </c>
      <c r="E6" t="s">
        <v>19</v>
      </c>
      <c r="F6" t="s">
        <v>46</v>
      </c>
      <c r="G6" s="65" t="s">
        <v>22</v>
      </c>
      <c r="H6">
        <v>-0.65874999999999995</v>
      </c>
      <c r="I6">
        <v>296.5</v>
      </c>
    </row>
    <row r="7" spans="1:9" x14ac:dyDescent="0.35">
      <c r="A7" s="65" t="s">
        <v>94</v>
      </c>
      <c r="B7">
        <v>-0.75650000000000006</v>
      </c>
      <c r="C7">
        <v>576.5</v>
      </c>
      <c r="E7" t="s">
        <v>19</v>
      </c>
      <c r="F7" t="s">
        <v>46</v>
      </c>
      <c r="G7" s="65" t="s">
        <v>30</v>
      </c>
      <c r="H7">
        <v>-0.95050000000000001</v>
      </c>
      <c r="I7">
        <v>739.25</v>
      </c>
    </row>
    <row r="8" spans="1:9" x14ac:dyDescent="0.35">
      <c r="A8" s="65" t="s">
        <v>39</v>
      </c>
      <c r="B8">
        <v>-0.58700000000000008</v>
      </c>
      <c r="C8">
        <v>576.66666666666663</v>
      </c>
      <c r="E8" t="s">
        <v>19</v>
      </c>
      <c r="F8" t="s">
        <v>46</v>
      </c>
      <c r="G8" s="65" t="s">
        <v>33</v>
      </c>
      <c r="H8">
        <v>-0.58300000000000007</v>
      </c>
      <c r="I8">
        <v>538.75</v>
      </c>
    </row>
    <row r="9" spans="1:9" x14ac:dyDescent="0.35">
      <c r="A9" s="65" t="s">
        <v>27</v>
      </c>
      <c r="B9">
        <v>-0.42525000000000002</v>
      </c>
      <c r="C9">
        <v>731</v>
      </c>
      <c r="E9" t="s">
        <v>19</v>
      </c>
      <c r="F9" t="s">
        <v>46</v>
      </c>
      <c r="G9" s="65" t="s">
        <v>26</v>
      </c>
      <c r="H9">
        <v>-0.29500000000000004</v>
      </c>
      <c r="I9">
        <v>390</v>
      </c>
    </row>
    <row r="10" spans="1:9" x14ac:dyDescent="0.35">
      <c r="A10" s="65" t="s">
        <v>28</v>
      </c>
      <c r="B10">
        <v>-0.99475000000000002</v>
      </c>
      <c r="C10">
        <v>602.75</v>
      </c>
      <c r="E10" t="s">
        <v>19</v>
      </c>
      <c r="F10" t="s">
        <v>46</v>
      </c>
      <c r="G10" s="65" t="s">
        <v>41</v>
      </c>
      <c r="H10">
        <v>-0.72075000000000011</v>
      </c>
      <c r="I10">
        <v>768</v>
      </c>
    </row>
    <row r="11" spans="1:9" x14ac:dyDescent="0.35">
      <c r="A11" s="65" t="s">
        <v>22</v>
      </c>
      <c r="B11">
        <v>-0.65874999999999995</v>
      </c>
      <c r="C11">
        <v>296.5</v>
      </c>
      <c r="E11" t="s">
        <v>19</v>
      </c>
      <c r="F11" t="s">
        <v>46</v>
      </c>
      <c r="G11" s="65" t="s">
        <v>29</v>
      </c>
      <c r="H11">
        <v>-0.77950000000000008</v>
      </c>
      <c r="I11">
        <v>638.25</v>
      </c>
    </row>
    <row r="12" spans="1:9" x14ac:dyDescent="0.35">
      <c r="A12" s="65" t="s">
        <v>30</v>
      </c>
      <c r="B12">
        <v>-0.95050000000000001</v>
      </c>
      <c r="C12">
        <v>739.25</v>
      </c>
      <c r="E12" t="s">
        <v>19</v>
      </c>
      <c r="F12" t="s">
        <v>46</v>
      </c>
      <c r="G12" s="65" t="s">
        <v>37</v>
      </c>
      <c r="H12">
        <v>-0.63024999999999998</v>
      </c>
      <c r="I12">
        <v>576.66666666666663</v>
      </c>
    </row>
    <row r="13" spans="1:9" x14ac:dyDescent="0.35">
      <c r="A13" s="65" t="s">
        <v>33</v>
      </c>
      <c r="B13">
        <v>-0.58300000000000007</v>
      </c>
      <c r="C13">
        <v>538.75</v>
      </c>
      <c r="E13" t="s">
        <v>19</v>
      </c>
      <c r="F13" t="s">
        <v>46</v>
      </c>
      <c r="G13" s="65" t="s">
        <v>43</v>
      </c>
      <c r="H13">
        <v>-0.67674999999999996</v>
      </c>
      <c r="I13">
        <v>719</v>
      </c>
    </row>
    <row r="14" spans="1:9" x14ac:dyDescent="0.35">
      <c r="A14" s="65" t="s">
        <v>26</v>
      </c>
      <c r="B14">
        <v>-0.29500000000000004</v>
      </c>
      <c r="C14">
        <v>390</v>
      </c>
      <c r="E14" t="s">
        <v>19</v>
      </c>
      <c r="F14" t="s">
        <v>46</v>
      </c>
      <c r="G14" s="65" t="s">
        <v>25</v>
      </c>
      <c r="H14">
        <v>-0.58225000000000005</v>
      </c>
      <c r="I14">
        <v>386</v>
      </c>
    </row>
    <row r="15" spans="1:9" x14ac:dyDescent="0.35">
      <c r="A15" s="65" t="s">
        <v>41</v>
      </c>
      <c r="B15">
        <v>-0.72075000000000011</v>
      </c>
      <c r="C15">
        <v>768</v>
      </c>
      <c r="E15" t="s">
        <v>19</v>
      </c>
      <c r="F15" t="s">
        <v>594</v>
      </c>
      <c r="G15" s="65" t="s">
        <v>39</v>
      </c>
      <c r="H15">
        <v>-0.28450000000000003</v>
      </c>
      <c r="I15">
        <v>692.25</v>
      </c>
    </row>
    <row r="16" spans="1:9" x14ac:dyDescent="0.35">
      <c r="A16" s="65" t="s">
        <v>29</v>
      </c>
      <c r="B16">
        <v>-0.77950000000000008</v>
      </c>
      <c r="C16">
        <v>638.25</v>
      </c>
      <c r="E16" t="s">
        <v>19</v>
      </c>
      <c r="F16" t="s">
        <v>594</v>
      </c>
      <c r="G16" s="65" t="s">
        <v>27</v>
      </c>
      <c r="H16">
        <v>-0.25924999999999998</v>
      </c>
      <c r="I16">
        <v>798</v>
      </c>
    </row>
    <row r="17" spans="1:9" x14ac:dyDescent="0.35">
      <c r="A17" s="65" t="s">
        <v>37</v>
      </c>
      <c r="B17">
        <v>-0.63024999999999998</v>
      </c>
      <c r="C17">
        <v>576.66666666666663</v>
      </c>
      <c r="E17" t="s">
        <v>19</v>
      </c>
      <c r="F17" t="s">
        <v>594</v>
      </c>
      <c r="G17" s="65" t="s">
        <v>28</v>
      </c>
      <c r="H17">
        <v>-0.502</v>
      </c>
      <c r="I17">
        <v>577.75</v>
      </c>
    </row>
    <row r="18" spans="1:9" x14ac:dyDescent="0.35">
      <c r="A18" s="65" t="s">
        <v>43</v>
      </c>
      <c r="B18">
        <v>-0.67674999999999996</v>
      </c>
      <c r="C18">
        <v>719</v>
      </c>
      <c r="E18" t="s">
        <v>19</v>
      </c>
      <c r="F18" t="s">
        <v>594</v>
      </c>
      <c r="G18" s="65" t="s">
        <v>22</v>
      </c>
      <c r="H18">
        <v>-0.25924999999999998</v>
      </c>
      <c r="I18">
        <v>274.5</v>
      </c>
    </row>
    <row r="19" spans="1:9" x14ac:dyDescent="0.35">
      <c r="A19" s="65" t="s">
        <v>25</v>
      </c>
      <c r="B19">
        <v>-0.58225000000000005</v>
      </c>
      <c r="C19">
        <v>386</v>
      </c>
      <c r="E19" t="s">
        <v>19</v>
      </c>
      <c r="F19" t="s">
        <v>594</v>
      </c>
      <c r="G19" s="65" t="s">
        <v>30</v>
      </c>
      <c r="H19">
        <v>-0.65549999999999997</v>
      </c>
      <c r="I19">
        <v>874</v>
      </c>
    </row>
    <row r="20" spans="1:9" x14ac:dyDescent="0.35">
      <c r="A20" s="52" t="s">
        <v>21</v>
      </c>
      <c r="B20">
        <v>-0.327695652173913</v>
      </c>
      <c r="C20">
        <v>624.71739130434787</v>
      </c>
      <c r="E20" t="s">
        <v>19</v>
      </c>
      <c r="F20" t="s">
        <v>594</v>
      </c>
      <c r="G20" s="65" t="s">
        <v>33</v>
      </c>
      <c r="H20">
        <v>-0.1905</v>
      </c>
      <c r="I20">
        <v>465</v>
      </c>
    </row>
    <row r="21" spans="1:9" x14ac:dyDescent="0.35">
      <c r="A21" s="65" t="s">
        <v>39</v>
      </c>
      <c r="B21">
        <v>-0.28450000000000003</v>
      </c>
      <c r="C21">
        <v>692.25</v>
      </c>
      <c r="E21" t="s">
        <v>19</v>
      </c>
      <c r="F21" t="s">
        <v>594</v>
      </c>
      <c r="G21" s="65" t="s">
        <v>26</v>
      </c>
      <c r="H21">
        <v>-0.55899999999999994</v>
      </c>
      <c r="I21">
        <v>624</v>
      </c>
    </row>
    <row r="22" spans="1:9" x14ac:dyDescent="0.35">
      <c r="A22" s="65" t="s">
        <v>27</v>
      </c>
      <c r="B22">
        <v>-0.25924999999999998</v>
      </c>
      <c r="C22">
        <v>798</v>
      </c>
      <c r="E22" t="s">
        <v>19</v>
      </c>
      <c r="F22" t="s">
        <v>594</v>
      </c>
      <c r="G22" s="65" t="s">
        <v>41</v>
      </c>
      <c r="H22">
        <v>-0.20975000000000002</v>
      </c>
      <c r="I22">
        <v>761</v>
      </c>
    </row>
    <row r="23" spans="1:9" x14ac:dyDescent="0.35">
      <c r="A23" s="65" t="s">
        <v>28</v>
      </c>
      <c r="B23">
        <v>-0.502</v>
      </c>
      <c r="C23">
        <v>577.75</v>
      </c>
      <c r="E23" t="s">
        <v>19</v>
      </c>
      <c r="F23" t="s">
        <v>594</v>
      </c>
      <c r="G23" s="65" t="s">
        <v>29</v>
      </c>
      <c r="H23">
        <v>-0.23075000000000001</v>
      </c>
      <c r="I23">
        <v>710.5</v>
      </c>
    </row>
    <row r="24" spans="1:9" x14ac:dyDescent="0.35">
      <c r="A24" s="65" t="s">
        <v>22</v>
      </c>
      <c r="B24">
        <v>-0.25924999999999998</v>
      </c>
      <c r="C24">
        <v>274.5</v>
      </c>
      <c r="E24" t="s">
        <v>19</v>
      </c>
      <c r="F24" t="s">
        <v>594</v>
      </c>
      <c r="G24" s="65" t="s">
        <v>37</v>
      </c>
      <c r="H24">
        <v>-0.26274999999999998</v>
      </c>
      <c r="I24">
        <v>706.75</v>
      </c>
    </row>
    <row r="25" spans="1:9" x14ac:dyDescent="0.35">
      <c r="A25" s="65" t="s">
        <v>30</v>
      </c>
      <c r="B25">
        <v>-0.65549999999999997</v>
      </c>
      <c r="C25">
        <v>874</v>
      </c>
      <c r="E25" t="s">
        <v>19</v>
      </c>
      <c r="F25" t="s">
        <v>594</v>
      </c>
      <c r="G25" s="65" t="s">
        <v>43</v>
      </c>
      <c r="H25">
        <v>-0.38575000000000004</v>
      </c>
      <c r="I25">
        <v>562</v>
      </c>
    </row>
    <row r="26" spans="1:9" x14ac:dyDescent="0.35">
      <c r="A26" s="65" t="s">
        <v>33</v>
      </c>
      <c r="B26">
        <v>-0.1905</v>
      </c>
      <c r="C26">
        <v>465</v>
      </c>
      <c r="E26" t="s">
        <v>19</v>
      </c>
      <c r="F26" t="s">
        <v>594</v>
      </c>
      <c r="G26" s="65" t="s">
        <v>25</v>
      </c>
      <c r="H26">
        <v>-0.249</v>
      </c>
      <c r="I26">
        <v>450.5</v>
      </c>
    </row>
    <row r="27" spans="1:9" x14ac:dyDescent="0.35">
      <c r="A27" s="65" t="s">
        <v>26</v>
      </c>
      <c r="B27">
        <v>-0.55899999999999994</v>
      </c>
      <c r="C27">
        <v>624</v>
      </c>
      <c r="E27" t="s">
        <v>155</v>
      </c>
      <c r="F27" t="s">
        <v>46</v>
      </c>
      <c r="G27" s="65" t="s">
        <v>94</v>
      </c>
      <c r="H27">
        <v>-1.06525</v>
      </c>
      <c r="I27">
        <v>576.5</v>
      </c>
    </row>
    <row r="28" spans="1:9" x14ac:dyDescent="0.35">
      <c r="A28" s="65" t="s">
        <v>41</v>
      </c>
      <c r="B28">
        <v>-0.20975000000000002</v>
      </c>
      <c r="C28">
        <v>761</v>
      </c>
      <c r="E28" t="s">
        <v>155</v>
      </c>
      <c r="F28" t="s">
        <v>46</v>
      </c>
      <c r="G28" s="65" t="s">
        <v>39</v>
      </c>
      <c r="H28">
        <v>-1.2746666666666668</v>
      </c>
      <c r="I28">
        <v>576.66666666666663</v>
      </c>
    </row>
    <row r="29" spans="1:9" x14ac:dyDescent="0.35">
      <c r="A29" s="65" t="s">
        <v>29</v>
      </c>
      <c r="B29">
        <v>-0.23075000000000001</v>
      </c>
      <c r="C29">
        <v>710.5</v>
      </c>
      <c r="E29" t="s">
        <v>155</v>
      </c>
      <c r="F29" t="s">
        <v>46</v>
      </c>
      <c r="G29" s="65" t="s">
        <v>27</v>
      </c>
      <c r="H29">
        <v>-0.2235</v>
      </c>
      <c r="I29">
        <v>729.66666666666663</v>
      </c>
    </row>
    <row r="30" spans="1:9" x14ac:dyDescent="0.35">
      <c r="A30" s="65" t="s">
        <v>37</v>
      </c>
      <c r="B30">
        <v>-0.26274999999999998</v>
      </c>
      <c r="C30">
        <v>706.75</v>
      </c>
      <c r="E30" t="s">
        <v>155</v>
      </c>
      <c r="F30" t="s">
        <v>46</v>
      </c>
      <c r="G30" s="65" t="s">
        <v>28</v>
      </c>
      <c r="H30">
        <v>-1.6937499999999999</v>
      </c>
      <c r="I30">
        <v>602.75</v>
      </c>
    </row>
    <row r="31" spans="1:9" x14ac:dyDescent="0.35">
      <c r="A31" s="65" t="s">
        <v>43</v>
      </c>
      <c r="B31">
        <v>-0.38575000000000004</v>
      </c>
      <c r="C31">
        <v>562</v>
      </c>
      <c r="E31" t="s">
        <v>155</v>
      </c>
      <c r="F31" t="s">
        <v>46</v>
      </c>
      <c r="G31" s="65" t="s">
        <v>22</v>
      </c>
      <c r="H31">
        <v>-1.863</v>
      </c>
      <c r="I31">
        <v>296.5</v>
      </c>
    </row>
    <row r="32" spans="1:9" x14ac:dyDescent="0.35">
      <c r="A32" s="65" t="s">
        <v>25</v>
      </c>
      <c r="B32">
        <v>-0.249</v>
      </c>
      <c r="C32">
        <v>450.5</v>
      </c>
      <c r="E32" t="s">
        <v>155</v>
      </c>
      <c r="F32" t="s">
        <v>46</v>
      </c>
      <c r="G32" s="65" t="s">
        <v>30</v>
      </c>
      <c r="H32">
        <v>-0.622</v>
      </c>
      <c r="I32">
        <v>739.25</v>
      </c>
    </row>
    <row r="33" spans="1:9" x14ac:dyDescent="0.35">
      <c r="A33" s="51" t="s">
        <v>573</v>
      </c>
      <c r="B33">
        <v>-0.62087499999999984</v>
      </c>
      <c r="C33">
        <v>412.70833333333331</v>
      </c>
      <c r="E33" t="s">
        <v>155</v>
      </c>
      <c r="F33" t="s">
        <v>46</v>
      </c>
      <c r="G33" s="65" t="s">
        <v>33</v>
      </c>
      <c r="H33">
        <v>-1.4527500000000002</v>
      </c>
      <c r="I33">
        <v>538.75</v>
      </c>
    </row>
    <row r="34" spans="1:9" x14ac:dyDescent="0.35">
      <c r="A34" s="52" t="s">
        <v>46</v>
      </c>
      <c r="B34">
        <v>-0.62087499999999984</v>
      </c>
      <c r="C34">
        <v>412.70833333333331</v>
      </c>
      <c r="E34" t="s">
        <v>155</v>
      </c>
      <c r="F34" t="s">
        <v>46</v>
      </c>
      <c r="G34" s="65" t="s">
        <v>41</v>
      </c>
      <c r="H34">
        <v>-1.5792499999999998</v>
      </c>
      <c r="I34">
        <v>768</v>
      </c>
    </row>
    <row r="35" spans="1:9" x14ac:dyDescent="0.35">
      <c r="A35" s="65" t="s">
        <v>39</v>
      </c>
      <c r="B35">
        <v>-0.27350000000000002</v>
      </c>
      <c r="C35">
        <v>477.5</v>
      </c>
      <c r="E35" t="s">
        <v>155</v>
      </c>
      <c r="F35" t="s">
        <v>46</v>
      </c>
      <c r="G35" s="65" t="s">
        <v>29</v>
      </c>
      <c r="H35">
        <v>-1.8452500000000001</v>
      </c>
      <c r="I35">
        <v>638.25</v>
      </c>
    </row>
    <row r="36" spans="1:9" x14ac:dyDescent="0.35">
      <c r="A36" s="65" t="s">
        <v>28</v>
      </c>
      <c r="B36">
        <v>-1.1779999999999999</v>
      </c>
      <c r="C36">
        <v>331.25</v>
      </c>
      <c r="E36" t="s">
        <v>155</v>
      </c>
      <c r="F36" t="s">
        <v>46</v>
      </c>
      <c r="G36" s="65" t="s">
        <v>37</v>
      </c>
      <c r="H36">
        <v>-0.75500000000000012</v>
      </c>
      <c r="I36">
        <v>576.66666666666663</v>
      </c>
    </row>
    <row r="37" spans="1:9" x14ac:dyDescent="0.35">
      <c r="A37" s="65" t="s">
        <v>30</v>
      </c>
      <c r="B37">
        <v>-0.57099999999999995</v>
      </c>
      <c r="C37">
        <v>341.25</v>
      </c>
      <c r="E37" t="s">
        <v>155</v>
      </c>
      <c r="F37" t="s">
        <v>46</v>
      </c>
      <c r="G37" s="65" t="s">
        <v>43</v>
      </c>
      <c r="H37">
        <v>-0.79725000000000001</v>
      </c>
      <c r="I37">
        <v>719</v>
      </c>
    </row>
    <row r="38" spans="1:9" x14ac:dyDescent="0.35">
      <c r="A38" s="65" t="s">
        <v>37</v>
      </c>
      <c r="B38">
        <v>-0.54200000000000004</v>
      </c>
      <c r="C38">
        <v>407.5</v>
      </c>
      <c r="E38" t="s">
        <v>155</v>
      </c>
      <c r="F38" t="s">
        <v>46</v>
      </c>
      <c r="G38" s="65" t="s">
        <v>25</v>
      </c>
      <c r="H38">
        <v>-1.383</v>
      </c>
      <c r="I38">
        <v>386</v>
      </c>
    </row>
    <row r="39" spans="1:9" x14ac:dyDescent="0.35">
      <c r="A39" s="65" t="s">
        <v>43</v>
      </c>
      <c r="B39">
        <v>-0.84250000000000003</v>
      </c>
      <c r="C39">
        <v>528.75</v>
      </c>
      <c r="E39" t="s">
        <v>155</v>
      </c>
      <c r="F39" t="s">
        <v>594</v>
      </c>
      <c r="G39" s="65" t="s">
        <v>39</v>
      </c>
      <c r="H39">
        <v>-0.89249999999999996</v>
      </c>
      <c r="I39">
        <v>692.25</v>
      </c>
    </row>
    <row r="40" spans="1:9" x14ac:dyDescent="0.35">
      <c r="A40" s="65" t="s">
        <v>25</v>
      </c>
      <c r="B40">
        <v>-0.31825000000000003</v>
      </c>
      <c r="C40">
        <v>390</v>
      </c>
      <c r="E40" t="s">
        <v>155</v>
      </c>
      <c r="F40" t="s">
        <v>594</v>
      </c>
      <c r="G40" s="65" t="s">
        <v>27</v>
      </c>
      <c r="H40">
        <v>-0.19199999999999998</v>
      </c>
      <c r="I40">
        <v>812</v>
      </c>
    </row>
    <row r="41" spans="1:9" x14ac:dyDescent="0.35">
      <c r="A41" s="50" t="s">
        <v>550</v>
      </c>
      <c r="B41">
        <v>-0.87529752066115696</v>
      </c>
      <c r="C41">
        <v>572.81818181818187</v>
      </c>
      <c r="E41" t="s">
        <v>155</v>
      </c>
      <c r="F41" t="s">
        <v>594</v>
      </c>
      <c r="G41" s="65" t="s">
        <v>28</v>
      </c>
      <c r="H41">
        <v>-0.58425000000000005</v>
      </c>
      <c r="I41">
        <v>577.75</v>
      </c>
    </row>
    <row r="42" spans="1:9" x14ac:dyDescent="0.35">
      <c r="A42" s="51" t="s">
        <v>18</v>
      </c>
      <c r="B42">
        <v>-0.99442857142857133</v>
      </c>
      <c r="C42">
        <v>612.43298969072168</v>
      </c>
      <c r="E42" t="s">
        <v>155</v>
      </c>
      <c r="F42" t="s">
        <v>594</v>
      </c>
      <c r="G42" s="65" t="s">
        <v>22</v>
      </c>
      <c r="H42">
        <v>-1.1345000000000001</v>
      </c>
      <c r="I42">
        <v>274.5</v>
      </c>
    </row>
    <row r="43" spans="1:9" x14ac:dyDescent="0.35">
      <c r="A43" s="52" t="s">
        <v>46</v>
      </c>
      <c r="B43">
        <v>-1.1712448979591836</v>
      </c>
      <c r="C43">
        <v>602.04166666666663</v>
      </c>
      <c r="E43" t="s">
        <v>155</v>
      </c>
      <c r="F43" t="s">
        <v>594</v>
      </c>
      <c r="G43" s="65" t="s">
        <v>30</v>
      </c>
      <c r="H43">
        <v>-0.46675</v>
      </c>
      <c r="I43">
        <v>771.75</v>
      </c>
    </row>
    <row r="44" spans="1:9" x14ac:dyDescent="0.35">
      <c r="A44" s="65" t="s">
        <v>94</v>
      </c>
      <c r="B44">
        <v>-1.06525</v>
      </c>
      <c r="C44">
        <v>576.5</v>
      </c>
      <c r="E44" t="s">
        <v>155</v>
      </c>
      <c r="F44" t="s">
        <v>594</v>
      </c>
      <c r="G44" s="65" t="s">
        <v>33</v>
      </c>
      <c r="H44">
        <v>-1.2362499999999998</v>
      </c>
      <c r="I44">
        <v>465</v>
      </c>
    </row>
    <row r="45" spans="1:9" x14ac:dyDescent="0.35">
      <c r="A45" s="65" t="s">
        <v>39</v>
      </c>
      <c r="B45">
        <v>-1.2746666666666668</v>
      </c>
      <c r="C45">
        <v>576.66666666666663</v>
      </c>
      <c r="E45" t="s">
        <v>155</v>
      </c>
      <c r="F45" t="s">
        <v>594</v>
      </c>
      <c r="G45" s="65" t="s">
        <v>26</v>
      </c>
      <c r="H45">
        <v>-1.0686666666666669</v>
      </c>
      <c r="I45">
        <v>546</v>
      </c>
    </row>
    <row r="46" spans="1:9" x14ac:dyDescent="0.35">
      <c r="A46" s="65" t="s">
        <v>27</v>
      </c>
      <c r="B46">
        <v>-0.2235</v>
      </c>
      <c r="C46">
        <v>729.66666666666663</v>
      </c>
      <c r="E46" t="s">
        <v>155</v>
      </c>
      <c r="F46" t="s">
        <v>594</v>
      </c>
      <c r="G46" s="65" t="s">
        <v>41</v>
      </c>
      <c r="H46">
        <v>-0.60875000000000012</v>
      </c>
      <c r="I46">
        <v>761</v>
      </c>
    </row>
    <row r="47" spans="1:9" x14ac:dyDescent="0.35">
      <c r="A47" s="65" t="s">
        <v>28</v>
      </c>
      <c r="B47">
        <v>-1.6937499999999999</v>
      </c>
      <c r="C47">
        <v>602.75</v>
      </c>
      <c r="E47" t="s">
        <v>155</v>
      </c>
      <c r="F47" t="s">
        <v>594</v>
      </c>
      <c r="G47" s="65" t="s">
        <v>29</v>
      </c>
      <c r="H47">
        <v>-1.7267499999999998</v>
      </c>
      <c r="I47">
        <v>710.5</v>
      </c>
    </row>
    <row r="48" spans="1:9" x14ac:dyDescent="0.35">
      <c r="A48" s="65" t="s">
        <v>22</v>
      </c>
      <c r="B48">
        <v>-1.863</v>
      </c>
      <c r="C48">
        <v>296.5</v>
      </c>
      <c r="E48" t="s">
        <v>155</v>
      </c>
      <c r="F48" t="s">
        <v>594</v>
      </c>
      <c r="G48" s="65" t="s">
        <v>37</v>
      </c>
      <c r="H48">
        <v>-0.59400000000000008</v>
      </c>
      <c r="I48">
        <v>706.75</v>
      </c>
    </row>
    <row r="49" spans="1:9" x14ac:dyDescent="0.35">
      <c r="A49" s="65" t="s">
        <v>30</v>
      </c>
      <c r="B49">
        <v>-0.622</v>
      </c>
      <c r="C49">
        <v>739.25</v>
      </c>
      <c r="E49" t="s">
        <v>155</v>
      </c>
      <c r="F49" t="s">
        <v>594</v>
      </c>
      <c r="G49" s="65" t="s">
        <v>43</v>
      </c>
      <c r="H49">
        <v>-0.66074999999999995</v>
      </c>
      <c r="I49">
        <v>562</v>
      </c>
    </row>
    <row r="50" spans="1:9" x14ac:dyDescent="0.35">
      <c r="A50" s="65" t="s">
        <v>33</v>
      </c>
      <c r="B50">
        <v>-1.4527500000000002</v>
      </c>
      <c r="C50">
        <v>538.75</v>
      </c>
      <c r="E50" t="s">
        <v>155</v>
      </c>
      <c r="F50" t="s">
        <v>594</v>
      </c>
      <c r="G50" s="65" t="s">
        <v>25</v>
      </c>
      <c r="H50">
        <v>-1.0217499999999999</v>
      </c>
      <c r="I50">
        <v>478</v>
      </c>
    </row>
    <row r="51" spans="1:9" x14ac:dyDescent="0.35">
      <c r="A51" s="65" t="s">
        <v>41</v>
      </c>
      <c r="B51">
        <v>-1.5792499999999998</v>
      </c>
      <c r="C51">
        <v>768</v>
      </c>
      <c r="E51" t="s">
        <v>196</v>
      </c>
      <c r="F51" t="s">
        <v>46</v>
      </c>
      <c r="G51" s="65" t="s">
        <v>94</v>
      </c>
      <c r="H51">
        <v>-0.42924999999999996</v>
      </c>
      <c r="I51">
        <v>576.5</v>
      </c>
    </row>
    <row r="52" spans="1:9" x14ac:dyDescent="0.35">
      <c r="A52" s="65" t="s">
        <v>29</v>
      </c>
      <c r="B52">
        <v>-1.8452500000000001</v>
      </c>
      <c r="C52">
        <v>638.25</v>
      </c>
      <c r="E52" t="s">
        <v>196</v>
      </c>
      <c r="F52" t="s">
        <v>46</v>
      </c>
      <c r="G52" s="65" t="s">
        <v>39</v>
      </c>
      <c r="H52">
        <v>-0.46600000000000003</v>
      </c>
      <c r="I52">
        <v>576.66666666666663</v>
      </c>
    </row>
    <row r="53" spans="1:9" x14ac:dyDescent="0.35">
      <c r="A53" s="65" t="s">
        <v>37</v>
      </c>
      <c r="B53">
        <v>-0.75500000000000012</v>
      </c>
      <c r="C53">
        <v>576.66666666666663</v>
      </c>
      <c r="E53" t="s">
        <v>196</v>
      </c>
      <c r="F53" t="s">
        <v>46</v>
      </c>
      <c r="G53" s="65" t="s">
        <v>27</v>
      </c>
      <c r="H53">
        <v>-0.27150000000000002</v>
      </c>
      <c r="I53">
        <v>731</v>
      </c>
    </row>
    <row r="54" spans="1:9" x14ac:dyDescent="0.35">
      <c r="A54" s="65" t="s">
        <v>43</v>
      </c>
      <c r="B54">
        <v>-0.79725000000000001</v>
      </c>
      <c r="C54">
        <v>719</v>
      </c>
      <c r="E54" t="s">
        <v>196</v>
      </c>
      <c r="F54" t="s">
        <v>46</v>
      </c>
      <c r="G54" s="65" t="s">
        <v>28</v>
      </c>
      <c r="H54">
        <v>-0.54699999999999993</v>
      </c>
      <c r="I54">
        <v>602.75</v>
      </c>
    </row>
    <row r="55" spans="1:9" x14ac:dyDescent="0.35">
      <c r="A55" s="65" t="s">
        <v>25</v>
      </c>
      <c r="B55">
        <v>-1.383</v>
      </c>
      <c r="C55">
        <v>386</v>
      </c>
      <c r="E55" t="s">
        <v>196</v>
      </c>
      <c r="F55" t="s">
        <v>46</v>
      </c>
      <c r="G55" s="65" t="s">
        <v>22</v>
      </c>
      <c r="H55">
        <v>-0.5149999999999999</v>
      </c>
      <c r="I55">
        <v>296.5</v>
      </c>
    </row>
    <row r="56" spans="1:9" x14ac:dyDescent="0.35">
      <c r="A56" s="52" t="s">
        <v>21</v>
      </c>
      <c r="B56">
        <v>-0.81761224489795914</v>
      </c>
      <c r="C56">
        <v>622.61224489795916</v>
      </c>
      <c r="E56" t="s">
        <v>196</v>
      </c>
      <c r="F56" t="s">
        <v>46</v>
      </c>
      <c r="G56" s="65" t="s">
        <v>30</v>
      </c>
      <c r="H56">
        <v>-0.51700000000000002</v>
      </c>
      <c r="I56">
        <v>739.25</v>
      </c>
    </row>
    <row r="57" spans="1:9" x14ac:dyDescent="0.35">
      <c r="A57" s="65" t="s">
        <v>39</v>
      </c>
      <c r="B57">
        <v>-0.89249999999999996</v>
      </c>
      <c r="C57">
        <v>692.25</v>
      </c>
      <c r="E57" t="s">
        <v>196</v>
      </c>
      <c r="F57" t="s">
        <v>46</v>
      </c>
      <c r="G57" s="65" t="s">
        <v>33</v>
      </c>
      <c r="H57">
        <v>-0.47899999999999998</v>
      </c>
      <c r="I57">
        <v>538.75</v>
      </c>
    </row>
    <row r="58" spans="1:9" x14ac:dyDescent="0.35">
      <c r="A58" s="65" t="s">
        <v>27</v>
      </c>
      <c r="B58">
        <v>-0.19199999999999998</v>
      </c>
      <c r="C58">
        <v>812</v>
      </c>
      <c r="E58" t="s">
        <v>196</v>
      </c>
      <c r="F58" t="s">
        <v>46</v>
      </c>
      <c r="G58" s="65" t="s">
        <v>41</v>
      </c>
      <c r="H58">
        <v>-0.62049999999999994</v>
      </c>
      <c r="I58">
        <v>768</v>
      </c>
    </row>
    <row r="59" spans="1:9" x14ac:dyDescent="0.35">
      <c r="A59" s="65" t="s">
        <v>28</v>
      </c>
      <c r="B59">
        <v>-0.58425000000000005</v>
      </c>
      <c r="C59">
        <v>577.75</v>
      </c>
      <c r="E59" t="s">
        <v>196</v>
      </c>
      <c r="F59" t="s">
        <v>46</v>
      </c>
      <c r="G59" s="65" t="s">
        <v>29</v>
      </c>
      <c r="H59">
        <v>-0.90449999999999997</v>
      </c>
      <c r="I59">
        <v>638.25</v>
      </c>
    </row>
    <row r="60" spans="1:9" x14ac:dyDescent="0.35">
      <c r="A60" s="65" t="s">
        <v>22</v>
      </c>
      <c r="B60">
        <v>-1.1345000000000001</v>
      </c>
      <c r="C60">
        <v>274.5</v>
      </c>
      <c r="E60" t="s">
        <v>196</v>
      </c>
      <c r="F60" t="s">
        <v>46</v>
      </c>
      <c r="G60" s="65" t="s">
        <v>37</v>
      </c>
      <c r="H60">
        <v>-0.55225000000000002</v>
      </c>
      <c r="I60">
        <v>576.66666666666663</v>
      </c>
    </row>
    <row r="61" spans="1:9" x14ac:dyDescent="0.35">
      <c r="A61" s="65" t="s">
        <v>30</v>
      </c>
      <c r="B61">
        <v>-0.46675</v>
      </c>
      <c r="C61">
        <v>771.75</v>
      </c>
      <c r="E61" t="s">
        <v>196</v>
      </c>
      <c r="F61" t="s">
        <v>46</v>
      </c>
      <c r="G61" s="65" t="s">
        <v>43</v>
      </c>
      <c r="H61">
        <v>-0.7</v>
      </c>
      <c r="I61">
        <v>719</v>
      </c>
    </row>
    <row r="62" spans="1:9" x14ac:dyDescent="0.35">
      <c r="A62" s="65" t="s">
        <v>33</v>
      </c>
      <c r="B62">
        <v>-1.2362499999999998</v>
      </c>
      <c r="C62">
        <v>465</v>
      </c>
      <c r="E62" t="s">
        <v>196</v>
      </c>
      <c r="F62" t="s">
        <v>46</v>
      </c>
      <c r="G62" s="65" t="s">
        <v>25</v>
      </c>
      <c r="H62">
        <v>-0.38149999999999995</v>
      </c>
      <c r="I62">
        <v>386</v>
      </c>
    </row>
    <row r="63" spans="1:9" x14ac:dyDescent="0.35">
      <c r="A63" s="65" t="s">
        <v>26</v>
      </c>
      <c r="B63">
        <v>-1.0686666666666669</v>
      </c>
      <c r="C63">
        <v>546</v>
      </c>
      <c r="E63" t="s">
        <v>196</v>
      </c>
      <c r="F63" t="s">
        <v>594</v>
      </c>
      <c r="G63" s="65" t="s">
        <v>39</v>
      </c>
      <c r="H63">
        <v>-0.57000000000000006</v>
      </c>
      <c r="I63">
        <v>692.25</v>
      </c>
    </row>
    <row r="64" spans="1:9" x14ac:dyDescent="0.35">
      <c r="A64" s="65" t="s">
        <v>41</v>
      </c>
      <c r="B64">
        <v>-0.60875000000000012</v>
      </c>
      <c r="C64">
        <v>761</v>
      </c>
      <c r="E64" t="s">
        <v>196</v>
      </c>
      <c r="F64" t="s">
        <v>594</v>
      </c>
      <c r="G64" s="65" t="s">
        <v>27</v>
      </c>
      <c r="H64">
        <v>-0.45700000000000002</v>
      </c>
      <c r="I64">
        <v>805.33333333333337</v>
      </c>
    </row>
    <row r="65" spans="1:9" x14ac:dyDescent="0.35">
      <c r="A65" s="65" t="s">
        <v>29</v>
      </c>
      <c r="B65">
        <v>-1.7267499999999998</v>
      </c>
      <c r="C65">
        <v>710.5</v>
      </c>
      <c r="E65" t="s">
        <v>196</v>
      </c>
      <c r="F65" t="s">
        <v>594</v>
      </c>
      <c r="G65" s="65" t="s">
        <v>28</v>
      </c>
      <c r="H65">
        <v>-0.50175000000000003</v>
      </c>
      <c r="I65">
        <v>577.75</v>
      </c>
    </row>
    <row r="66" spans="1:9" x14ac:dyDescent="0.35">
      <c r="A66" s="65" t="s">
        <v>37</v>
      </c>
      <c r="B66">
        <v>-0.59400000000000008</v>
      </c>
      <c r="C66">
        <v>706.75</v>
      </c>
      <c r="E66" t="s">
        <v>196</v>
      </c>
      <c r="F66" t="s">
        <v>594</v>
      </c>
      <c r="G66" s="65" t="s">
        <v>22</v>
      </c>
      <c r="H66">
        <v>-0.34099999999999997</v>
      </c>
      <c r="I66">
        <v>274.5</v>
      </c>
    </row>
    <row r="67" spans="1:9" x14ac:dyDescent="0.35">
      <c r="A67" s="65" t="s">
        <v>43</v>
      </c>
      <c r="B67">
        <v>-0.66074999999999995</v>
      </c>
      <c r="C67">
        <v>562</v>
      </c>
      <c r="E67" t="s">
        <v>196</v>
      </c>
      <c r="F67" t="s">
        <v>594</v>
      </c>
      <c r="G67" s="65" t="s">
        <v>30</v>
      </c>
      <c r="H67">
        <v>-0.48175000000000001</v>
      </c>
      <c r="I67">
        <v>771.75</v>
      </c>
    </row>
    <row r="68" spans="1:9" x14ac:dyDescent="0.35">
      <c r="A68" s="65" t="s">
        <v>25</v>
      </c>
      <c r="B68">
        <v>-1.0217499999999999</v>
      </c>
      <c r="C68">
        <v>478</v>
      </c>
      <c r="E68" t="s">
        <v>196</v>
      </c>
      <c r="F68" t="s">
        <v>594</v>
      </c>
      <c r="G68" s="65" t="s">
        <v>33</v>
      </c>
      <c r="H68">
        <v>-0.38400000000000001</v>
      </c>
      <c r="I68">
        <v>465</v>
      </c>
    </row>
    <row r="69" spans="1:9" x14ac:dyDescent="0.35">
      <c r="A69" s="51" t="s">
        <v>573</v>
      </c>
      <c r="B69">
        <v>-0.36769565217391309</v>
      </c>
      <c r="C69">
        <v>412.70833333333331</v>
      </c>
      <c r="E69" t="s">
        <v>196</v>
      </c>
      <c r="F69" t="s">
        <v>594</v>
      </c>
      <c r="G69" s="65" t="s">
        <v>26</v>
      </c>
      <c r="H69">
        <v>-0.54820000000000002</v>
      </c>
      <c r="I69">
        <v>540</v>
      </c>
    </row>
    <row r="70" spans="1:9" x14ac:dyDescent="0.35">
      <c r="A70" s="52" t="s">
        <v>46</v>
      </c>
      <c r="B70">
        <v>-0.36769565217391309</v>
      </c>
      <c r="C70">
        <v>412.70833333333331</v>
      </c>
      <c r="E70" t="s">
        <v>196</v>
      </c>
      <c r="F70" t="s">
        <v>594</v>
      </c>
      <c r="G70" s="65" t="s">
        <v>41</v>
      </c>
      <c r="H70">
        <v>-0.77200000000000002</v>
      </c>
      <c r="I70">
        <v>761</v>
      </c>
    </row>
    <row r="71" spans="1:9" x14ac:dyDescent="0.35">
      <c r="A71" s="65" t="s">
        <v>39</v>
      </c>
      <c r="B71">
        <v>-0.38475000000000004</v>
      </c>
      <c r="C71">
        <v>477.5</v>
      </c>
      <c r="E71" t="s">
        <v>196</v>
      </c>
      <c r="F71" t="s">
        <v>594</v>
      </c>
      <c r="G71" s="65" t="s">
        <v>29</v>
      </c>
      <c r="H71">
        <v>-0.79075000000000006</v>
      </c>
      <c r="I71">
        <v>710.5</v>
      </c>
    </row>
    <row r="72" spans="1:9" x14ac:dyDescent="0.35">
      <c r="A72" s="65" t="s">
        <v>28</v>
      </c>
      <c r="B72">
        <v>-0.36499999999999999</v>
      </c>
      <c r="C72">
        <v>331.25</v>
      </c>
      <c r="E72" t="s">
        <v>196</v>
      </c>
      <c r="F72" t="s">
        <v>594</v>
      </c>
      <c r="G72" s="65" t="s">
        <v>37</v>
      </c>
      <c r="H72">
        <v>-0.47875000000000001</v>
      </c>
      <c r="I72">
        <v>706.75</v>
      </c>
    </row>
    <row r="73" spans="1:9" x14ac:dyDescent="0.35">
      <c r="A73" s="65" t="s">
        <v>30</v>
      </c>
      <c r="B73">
        <v>-0.30649999999999999</v>
      </c>
      <c r="C73">
        <v>341.25</v>
      </c>
      <c r="E73" t="s">
        <v>196</v>
      </c>
      <c r="F73" t="s">
        <v>594</v>
      </c>
      <c r="G73" s="65" t="s">
        <v>43</v>
      </c>
      <c r="H73">
        <v>-0.82274999999999987</v>
      </c>
      <c r="I73">
        <v>562</v>
      </c>
    </row>
    <row r="74" spans="1:9" x14ac:dyDescent="0.35">
      <c r="A74" s="65" t="s">
        <v>37</v>
      </c>
      <c r="B74">
        <v>-0.45500000000000002</v>
      </c>
      <c r="C74">
        <v>407.5</v>
      </c>
      <c r="E74" t="s">
        <v>196</v>
      </c>
      <c r="F74" t="s">
        <v>594</v>
      </c>
      <c r="G74" s="65" t="s">
        <v>25</v>
      </c>
      <c r="H74">
        <v>-0.45724999999999999</v>
      </c>
      <c r="I74">
        <v>478</v>
      </c>
    </row>
    <row r="75" spans="1:9" x14ac:dyDescent="0.35">
      <c r="A75" s="65" t="s">
        <v>43</v>
      </c>
      <c r="B75">
        <v>-0.49066666666666664</v>
      </c>
      <c r="C75">
        <v>528.75</v>
      </c>
      <c r="E75" t="s">
        <v>232</v>
      </c>
      <c r="F75" t="s">
        <v>46</v>
      </c>
      <c r="G75" s="65" t="s">
        <v>94</v>
      </c>
      <c r="H75">
        <v>-1.8745000000000001</v>
      </c>
      <c r="I75">
        <v>576.5</v>
      </c>
    </row>
    <row r="76" spans="1:9" x14ac:dyDescent="0.35">
      <c r="A76" s="65" t="s">
        <v>25</v>
      </c>
      <c r="B76">
        <v>-0.23499999999999999</v>
      </c>
      <c r="C76">
        <v>390</v>
      </c>
      <c r="E76" t="s">
        <v>232</v>
      </c>
      <c r="F76" t="s">
        <v>46</v>
      </c>
      <c r="G76" s="65" t="s">
        <v>39</v>
      </c>
      <c r="H76">
        <v>-2.3489999999999998</v>
      </c>
      <c r="I76">
        <v>576.66666666666663</v>
      </c>
    </row>
    <row r="77" spans="1:9" x14ac:dyDescent="0.35">
      <c r="A77" s="50" t="s">
        <v>551</v>
      </c>
      <c r="B77">
        <v>-0.59572413793103463</v>
      </c>
      <c r="C77">
        <v>563.017094017094</v>
      </c>
      <c r="E77" t="s">
        <v>232</v>
      </c>
      <c r="F77" t="s">
        <v>46</v>
      </c>
      <c r="G77" s="65" t="s">
        <v>27</v>
      </c>
      <c r="H77">
        <v>-0.41525000000000001</v>
      </c>
      <c r="I77">
        <v>731</v>
      </c>
    </row>
    <row r="78" spans="1:9" x14ac:dyDescent="0.35">
      <c r="A78" s="51" t="s">
        <v>18</v>
      </c>
      <c r="B78">
        <v>-0.54432258064516137</v>
      </c>
      <c r="C78">
        <v>601.68085106382978</v>
      </c>
      <c r="E78" t="s">
        <v>232</v>
      </c>
      <c r="F78" t="s">
        <v>46</v>
      </c>
      <c r="G78" s="65" t="s">
        <v>28</v>
      </c>
      <c r="H78">
        <v>-2.3980000000000001</v>
      </c>
      <c r="I78">
        <v>602.75</v>
      </c>
    </row>
    <row r="79" spans="1:9" x14ac:dyDescent="0.35">
      <c r="A79" s="52" t="s">
        <v>46</v>
      </c>
      <c r="B79">
        <v>-0.5357777777777778</v>
      </c>
      <c r="C79">
        <v>596.60869565217388</v>
      </c>
      <c r="E79" t="s">
        <v>232</v>
      </c>
      <c r="F79" t="s">
        <v>46</v>
      </c>
      <c r="G79" s="65" t="s">
        <v>22</v>
      </c>
      <c r="H79">
        <v>-2.4177499999999998</v>
      </c>
      <c r="I79">
        <v>296.5</v>
      </c>
    </row>
    <row r="80" spans="1:9" x14ac:dyDescent="0.35">
      <c r="A80" s="65" t="s">
        <v>94</v>
      </c>
      <c r="B80">
        <v>-0.42924999999999996</v>
      </c>
      <c r="C80">
        <v>576.5</v>
      </c>
      <c r="E80" t="s">
        <v>232</v>
      </c>
      <c r="F80" t="s">
        <v>46</v>
      </c>
      <c r="G80" s="65" t="s">
        <v>30</v>
      </c>
      <c r="H80">
        <v>-0.74125000000000008</v>
      </c>
      <c r="I80">
        <v>739.25</v>
      </c>
    </row>
    <row r="81" spans="1:9" x14ac:dyDescent="0.35">
      <c r="A81" s="65" t="s">
        <v>39</v>
      </c>
      <c r="B81">
        <v>-0.46600000000000003</v>
      </c>
      <c r="C81">
        <v>576.66666666666663</v>
      </c>
      <c r="E81" t="s">
        <v>232</v>
      </c>
      <c r="F81" t="s">
        <v>46</v>
      </c>
      <c r="G81" s="65" t="s">
        <v>33</v>
      </c>
      <c r="H81">
        <v>-2.621</v>
      </c>
      <c r="I81">
        <v>538.75</v>
      </c>
    </row>
    <row r="82" spans="1:9" x14ac:dyDescent="0.35">
      <c r="A82" s="65" t="s">
        <v>27</v>
      </c>
      <c r="B82">
        <v>-0.27150000000000002</v>
      </c>
      <c r="C82">
        <v>731</v>
      </c>
      <c r="E82" t="s">
        <v>232</v>
      </c>
      <c r="F82" t="s">
        <v>46</v>
      </c>
      <c r="G82" s="65" t="s">
        <v>41</v>
      </c>
      <c r="H82">
        <v>-1.9727499999999998</v>
      </c>
      <c r="I82">
        <v>768</v>
      </c>
    </row>
    <row r="83" spans="1:9" x14ac:dyDescent="0.35">
      <c r="A83" s="65" t="s">
        <v>28</v>
      </c>
      <c r="B83">
        <v>-0.54699999999999993</v>
      </c>
      <c r="C83">
        <v>602.75</v>
      </c>
      <c r="E83" t="s">
        <v>232</v>
      </c>
      <c r="F83" t="s">
        <v>46</v>
      </c>
      <c r="G83" s="65" t="s">
        <v>29</v>
      </c>
      <c r="H83">
        <v>-3.1080000000000005</v>
      </c>
      <c r="I83">
        <v>638.25</v>
      </c>
    </row>
    <row r="84" spans="1:9" x14ac:dyDescent="0.35">
      <c r="A84" s="65" t="s">
        <v>22</v>
      </c>
      <c r="B84">
        <v>-0.5149999999999999</v>
      </c>
      <c r="C84">
        <v>296.5</v>
      </c>
      <c r="E84" t="s">
        <v>232</v>
      </c>
      <c r="F84" t="s">
        <v>46</v>
      </c>
      <c r="G84" s="65" t="s">
        <v>37</v>
      </c>
      <c r="H84">
        <v>-1.992</v>
      </c>
      <c r="I84">
        <v>576.66666666666663</v>
      </c>
    </row>
    <row r="85" spans="1:9" x14ac:dyDescent="0.35">
      <c r="A85" s="65" t="s">
        <v>30</v>
      </c>
      <c r="B85">
        <v>-0.51700000000000002</v>
      </c>
      <c r="C85">
        <v>739.25</v>
      </c>
      <c r="E85" t="s">
        <v>232</v>
      </c>
      <c r="F85" t="s">
        <v>46</v>
      </c>
      <c r="G85" s="65" t="s">
        <v>43</v>
      </c>
      <c r="H85">
        <v>-0.98424999999999996</v>
      </c>
      <c r="I85">
        <v>719</v>
      </c>
    </row>
    <row r="86" spans="1:9" x14ac:dyDescent="0.35">
      <c r="A86" s="65" t="s">
        <v>33</v>
      </c>
      <c r="B86">
        <v>-0.47899999999999998</v>
      </c>
      <c r="C86">
        <v>538.75</v>
      </c>
      <c r="E86" t="s">
        <v>232</v>
      </c>
      <c r="F86" t="s">
        <v>46</v>
      </c>
      <c r="G86" s="65" t="s">
        <v>25</v>
      </c>
      <c r="H86">
        <v>-2.2357500000000003</v>
      </c>
      <c r="I86">
        <v>386</v>
      </c>
    </row>
    <row r="87" spans="1:9" x14ac:dyDescent="0.35">
      <c r="A87" s="65" t="s">
        <v>41</v>
      </c>
      <c r="B87">
        <v>-0.62049999999999994</v>
      </c>
      <c r="C87">
        <v>768</v>
      </c>
      <c r="E87" t="s">
        <v>232</v>
      </c>
      <c r="F87" t="s">
        <v>594</v>
      </c>
      <c r="G87" s="65" t="s">
        <v>39</v>
      </c>
      <c r="H87">
        <v>-0.91500000000000004</v>
      </c>
      <c r="I87">
        <v>692.25</v>
      </c>
    </row>
    <row r="88" spans="1:9" x14ac:dyDescent="0.35">
      <c r="A88" s="65" t="s">
        <v>29</v>
      </c>
      <c r="B88">
        <v>-0.90449999999999997</v>
      </c>
      <c r="C88">
        <v>638.25</v>
      </c>
      <c r="E88" t="s">
        <v>232</v>
      </c>
      <c r="F88" t="s">
        <v>594</v>
      </c>
      <c r="G88" s="65" t="s">
        <v>27</v>
      </c>
      <c r="H88">
        <v>-0.54374999999999996</v>
      </c>
      <c r="I88">
        <v>814</v>
      </c>
    </row>
    <row r="89" spans="1:9" x14ac:dyDescent="0.35">
      <c r="A89" s="65" t="s">
        <v>37</v>
      </c>
      <c r="B89">
        <v>-0.55225000000000002</v>
      </c>
      <c r="C89">
        <v>576.66666666666663</v>
      </c>
      <c r="E89" t="s">
        <v>232</v>
      </c>
      <c r="F89" t="s">
        <v>594</v>
      </c>
      <c r="G89" s="65" t="s">
        <v>28</v>
      </c>
      <c r="H89">
        <v>-0.72699999999999998</v>
      </c>
      <c r="I89">
        <v>577.20000000000005</v>
      </c>
    </row>
    <row r="90" spans="1:9" x14ac:dyDescent="0.35">
      <c r="A90" s="65" t="s">
        <v>43</v>
      </c>
      <c r="B90">
        <v>-0.7</v>
      </c>
      <c r="C90">
        <v>719</v>
      </c>
      <c r="E90" t="s">
        <v>232</v>
      </c>
      <c r="F90" t="s">
        <v>594</v>
      </c>
      <c r="G90" s="65" t="s">
        <v>22</v>
      </c>
      <c r="H90">
        <v>-0.93333333333333324</v>
      </c>
      <c r="I90">
        <v>241</v>
      </c>
    </row>
    <row r="91" spans="1:9" x14ac:dyDescent="0.35">
      <c r="A91" s="65" t="s">
        <v>25</v>
      </c>
      <c r="B91">
        <v>-0.38149999999999995</v>
      </c>
      <c r="C91">
        <v>386</v>
      </c>
      <c r="E91" t="s">
        <v>232</v>
      </c>
      <c r="F91" t="s">
        <v>594</v>
      </c>
      <c r="G91" s="65" t="s">
        <v>30</v>
      </c>
      <c r="H91">
        <v>-0.7972499999999999</v>
      </c>
      <c r="I91">
        <v>771.75</v>
      </c>
    </row>
    <row r="92" spans="1:9" x14ac:dyDescent="0.35">
      <c r="A92" s="52" t="s">
        <v>21</v>
      </c>
      <c r="B92">
        <v>-0.55233333333333334</v>
      </c>
      <c r="C92">
        <v>606.54166666666663</v>
      </c>
      <c r="E92" t="s">
        <v>232</v>
      </c>
      <c r="F92" t="s">
        <v>594</v>
      </c>
      <c r="G92" s="65" t="s">
        <v>33</v>
      </c>
      <c r="H92">
        <v>-0.81899999999999995</v>
      </c>
      <c r="I92">
        <v>465</v>
      </c>
    </row>
    <row r="93" spans="1:9" x14ac:dyDescent="0.35">
      <c r="A93" s="65" t="s">
        <v>39</v>
      </c>
      <c r="B93">
        <v>-0.57000000000000006</v>
      </c>
      <c r="C93">
        <v>692.25</v>
      </c>
      <c r="E93" t="s">
        <v>232</v>
      </c>
      <c r="F93" t="s">
        <v>594</v>
      </c>
      <c r="G93" s="65" t="s">
        <v>26</v>
      </c>
      <c r="H93">
        <v>-1.8049999999999999</v>
      </c>
      <c r="I93">
        <v>624</v>
      </c>
    </row>
    <row r="94" spans="1:9" x14ac:dyDescent="0.35">
      <c r="A94" s="65" t="s">
        <v>27</v>
      </c>
      <c r="B94">
        <v>-0.45700000000000002</v>
      </c>
      <c r="C94">
        <v>805.33333333333337</v>
      </c>
      <c r="E94" t="s">
        <v>232</v>
      </c>
      <c r="F94" t="s">
        <v>594</v>
      </c>
      <c r="G94" s="65" t="s">
        <v>41</v>
      </c>
      <c r="H94">
        <v>-0.59025000000000005</v>
      </c>
      <c r="I94">
        <v>761</v>
      </c>
    </row>
    <row r="95" spans="1:9" x14ac:dyDescent="0.35">
      <c r="A95" s="65" t="s">
        <v>28</v>
      </c>
      <c r="B95">
        <v>-0.50175000000000003</v>
      </c>
      <c r="C95">
        <v>577.75</v>
      </c>
      <c r="E95" t="s">
        <v>232</v>
      </c>
      <c r="F95" t="s">
        <v>594</v>
      </c>
      <c r="G95" s="65" t="s">
        <v>29</v>
      </c>
      <c r="H95">
        <v>-0.96449999999999991</v>
      </c>
      <c r="I95">
        <v>710.5</v>
      </c>
    </row>
    <row r="96" spans="1:9" x14ac:dyDescent="0.35">
      <c r="A96" s="65" t="s">
        <v>22</v>
      </c>
      <c r="B96">
        <v>-0.34099999999999997</v>
      </c>
      <c r="C96">
        <v>274.5</v>
      </c>
      <c r="E96" t="s">
        <v>232</v>
      </c>
      <c r="F96" t="s">
        <v>594</v>
      </c>
      <c r="G96" s="65" t="s">
        <v>37</v>
      </c>
      <c r="H96">
        <v>-0.99049999999999994</v>
      </c>
      <c r="I96">
        <v>706.75</v>
      </c>
    </row>
    <row r="97" spans="1:9" x14ac:dyDescent="0.35">
      <c r="A97" s="65" t="s">
        <v>30</v>
      </c>
      <c r="B97">
        <v>-0.48175000000000001</v>
      </c>
      <c r="C97">
        <v>771.75</v>
      </c>
      <c r="E97" t="s">
        <v>232</v>
      </c>
      <c r="F97" t="s">
        <v>594</v>
      </c>
      <c r="G97" s="65" t="s">
        <v>43</v>
      </c>
      <c r="H97">
        <v>-0.58824999999999994</v>
      </c>
      <c r="I97">
        <v>562</v>
      </c>
    </row>
    <row r="98" spans="1:9" x14ac:dyDescent="0.35">
      <c r="A98" s="65" t="s">
        <v>33</v>
      </c>
      <c r="B98">
        <v>-0.38400000000000001</v>
      </c>
      <c r="C98">
        <v>465</v>
      </c>
      <c r="E98" t="s">
        <v>232</v>
      </c>
      <c r="F98" t="s">
        <v>594</v>
      </c>
      <c r="G98" s="65" t="s">
        <v>25</v>
      </c>
      <c r="H98">
        <v>-0.98649999999999993</v>
      </c>
      <c r="I98">
        <v>478</v>
      </c>
    </row>
    <row r="99" spans="1:9" x14ac:dyDescent="0.35">
      <c r="A99" s="65" t="s">
        <v>26</v>
      </c>
      <c r="B99">
        <v>-0.54820000000000002</v>
      </c>
      <c r="C99">
        <v>540</v>
      </c>
      <c r="E99" t="s">
        <v>214</v>
      </c>
      <c r="F99" t="s">
        <v>46</v>
      </c>
      <c r="G99" s="65" t="s">
        <v>94</v>
      </c>
      <c r="H99">
        <v>-0.54849999999999999</v>
      </c>
      <c r="I99">
        <v>576.5</v>
      </c>
    </row>
    <row r="100" spans="1:9" x14ac:dyDescent="0.35">
      <c r="A100" s="65" t="s">
        <v>41</v>
      </c>
      <c r="B100">
        <v>-0.77200000000000002</v>
      </c>
      <c r="C100">
        <v>761</v>
      </c>
      <c r="E100" t="s">
        <v>214</v>
      </c>
      <c r="F100" t="s">
        <v>46</v>
      </c>
      <c r="G100" s="65" t="s">
        <v>39</v>
      </c>
      <c r="H100">
        <v>-1.204</v>
      </c>
      <c r="I100">
        <v>576.66666666666663</v>
      </c>
    </row>
    <row r="101" spans="1:9" x14ac:dyDescent="0.35">
      <c r="A101" s="65" t="s">
        <v>29</v>
      </c>
      <c r="B101">
        <v>-0.79075000000000006</v>
      </c>
      <c r="C101">
        <v>710.5</v>
      </c>
      <c r="E101" t="s">
        <v>214</v>
      </c>
      <c r="F101" t="s">
        <v>46</v>
      </c>
      <c r="G101" s="65" t="s">
        <v>27</v>
      </c>
      <c r="H101">
        <v>-0.39075000000000004</v>
      </c>
      <c r="I101">
        <v>731</v>
      </c>
    </row>
    <row r="102" spans="1:9" x14ac:dyDescent="0.35">
      <c r="A102" s="65" t="s">
        <v>37</v>
      </c>
      <c r="B102">
        <v>-0.47875000000000001</v>
      </c>
      <c r="C102">
        <v>706.75</v>
      </c>
      <c r="E102" t="s">
        <v>214</v>
      </c>
      <c r="F102" t="s">
        <v>46</v>
      </c>
      <c r="G102" s="65" t="s">
        <v>28</v>
      </c>
      <c r="H102">
        <v>-1.2355</v>
      </c>
      <c r="I102">
        <v>602.75</v>
      </c>
    </row>
    <row r="103" spans="1:9" x14ac:dyDescent="0.35">
      <c r="A103" s="65" t="s">
        <v>43</v>
      </c>
      <c r="B103">
        <v>-0.82274999999999987</v>
      </c>
      <c r="C103">
        <v>562</v>
      </c>
      <c r="E103" t="s">
        <v>214</v>
      </c>
      <c r="F103" t="s">
        <v>46</v>
      </c>
      <c r="G103" s="65" t="s">
        <v>22</v>
      </c>
      <c r="H103">
        <v>-1.4937499999999999</v>
      </c>
      <c r="I103">
        <v>296.5</v>
      </c>
    </row>
    <row r="104" spans="1:9" x14ac:dyDescent="0.35">
      <c r="A104" s="65" t="s">
        <v>25</v>
      </c>
      <c r="B104">
        <v>-0.45724999999999999</v>
      </c>
      <c r="C104">
        <v>478</v>
      </c>
      <c r="E104" t="s">
        <v>214</v>
      </c>
      <c r="F104" t="s">
        <v>46</v>
      </c>
      <c r="G104" s="65" t="s">
        <v>30</v>
      </c>
      <c r="H104">
        <v>-0.63874999999999993</v>
      </c>
      <c r="I104">
        <v>739.25</v>
      </c>
    </row>
    <row r="105" spans="1:9" x14ac:dyDescent="0.35">
      <c r="A105" s="51" t="s">
        <v>573</v>
      </c>
      <c r="B105">
        <v>-0.80356521739130427</v>
      </c>
      <c r="C105">
        <v>405</v>
      </c>
      <c r="E105" t="s">
        <v>214</v>
      </c>
      <c r="F105" t="s">
        <v>46</v>
      </c>
      <c r="G105" s="65" t="s">
        <v>33</v>
      </c>
      <c r="H105">
        <v>-2.181</v>
      </c>
      <c r="I105">
        <v>538.75</v>
      </c>
    </row>
    <row r="106" spans="1:9" x14ac:dyDescent="0.35">
      <c r="A106" s="52" t="s">
        <v>46</v>
      </c>
      <c r="B106">
        <v>-0.80356521739130427</v>
      </c>
      <c r="C106">
        <v>405</v>
      </c>
      <c r="E106" t="s">
        <v>214</v>
      </c>
      <c r="F106" t="s">
        <v>46</v>
      </c>
      <c r="G106" s="65" t="s">
        <v>41</v>
      </c>
      <c r="H106">
        <v>-0.72899999999999998</v>
      </c>
      <c r="I106">
        <v>768</v>
      </c>
    </row>
    <row r="107" spans="1:9" x14ac:dyDescent="0.35">
      <c r="A107" s="65" t="s">
        <v>39</v>
      </c>
      <c r="B107">
        <v>-0.46125000000000005</v>
      </c>
      <c r="C107">
        <v>477.5</v>
      </c>
      <c r="E107" t="s">
        <v>214</v>
      </c>
      <c r="F107" t="s">
        <v>46</v>
      </c>
      <c r="G107" s="65" t="s">
        <v>29</v>
      </c>
      <c r="H107">
        <v>-1.8002499999999999</v>
      </c>
      <c r="I107">
        <v>638.25</v>
      </c>
    </row>
    <row r="108" spans="1:9" x14ac:dyDescent="0.35">
      <c r="A108" s="65" t="s">
        <v>28</v>
      </c>
      <c r="B108">
        <v>-1.4954999999999998</v>
      </c>
      <c r="C108">
        <v>331.25</v>
      </c>
      <c r="E108" t="s">
        <v>214</v>
      </c>
      <c r="F108" t="s">
        <v>46</v>
      </c>
      <c r="G108" s="65" t="s">
        <v>37</v>
      </c>
      <c r="H108">
        <v>-1.1324999999999998</v>
      </c>
      <c r="I108">
        <v>576.66666666666663</v>
      </c>
    </row>
    <row r="109" spans="1:9" x14ac:dyDescent="0.35">
      <c r="A109" s="65" t="s">
        <v>30</v>
      </c>
      <c r="B109">
        <v>-0.76724999999999999</v>
      </c>
      <c r="C109">
        <v>341.25</v>
      </c>
      <c r="E109" t="s">
        <v>214</v>
      </c>
      <c r="F109" t="s">
        <v>46</v>
      </c>
      <c r="G109" s="65" t="s">
        <v>43</v>
      </c>
      <c r="H109">
        <v>-0.6692499999999999</v>
      </c>
      <c r="I109">
        <v>719</v>
      </c>
    </row>
    <row r="110" spans="1:9" x14ac:dyDescent="0.35">
      <c r="A110" s="65" t="s">
        <v>37</v>
      </c>
      <c r="B110">
        <v>-0.83325000000000005</v>
      </c>
      <c r="C110">
        <v>407.5</v>
      </c>
      <c r="E110" t="s">
        <v>214</v>
      </c>
      <c r="F110" t="s">
        <v>46</v>
      </c>
      <c r="G110" s="65" t="s">
        <v>25</v>
      </c>
      <c r="H110">
        <v>-1.3362499999999999</v>
      </c>
      <c r="I110">
        <v>386</v>
      </c>
    </row>
    <row r="111" spans="1:9" x14ac:dyDescent="0.35">
      <c r="A111" s="65" t="s">
        <v>43</v>
      </c>
      <c r="B111">
        <v>-0.79266666666666674</v>
      </c>
      <c r="C111">
        <v>508.33333333333331</v>
      </c>
      <c r="E111" t="s">
        <v>214</v>
      </c>
      <c r="F111" t="s">
        <v>594</v>
      </c>
      <c r="G111" s="65" t="s">
        <v>39</v>
      </c>
      <c r="H111">
        <v>-1.141</v>
      </c>
      <c r="I111">
        <v>692.25</v>
      </c>
    </row>
    <row r="112" spans="1:9" x14ac:dyDescent="0.35">
      <c r="A112" s="65" t="s">
        <v>25</v>
      </c>
      <c r="B112">
        <v>-0.46875</v>
      </c>
      <c r="C112">
        <v>390</v>
      </c>
      <c r="E112" t="s">
        <v>214</v>
      </c>
      <c r="F112" t="s">
        <v>594</v>
      </c>
      <c r="G112" s="65" t="s">
        <v>27</v>
      </c>
      <c r="H112">
        <v>-0.51424999999999998</v>
      </c>
      <c r="I112">
        <v>814</v>
      </c>
    </row>
    <row r="113" spans="1:9" x14ac:dyDescent="0.35">
      <c r="A113" s="50" t="s">
        <v>553</v>
      </c>
      <c r="B113">
        <v>-1.3590329670329671</v>
      </c>
      <c r="C113">
        <v>610.28260869565213</v>
      </c>
      <c r="E113" t="s">
        <v>214</v>
      </c>
      <c r="F113" t="s">
        <v>594</v>
      </c>
      <c r="G113" s="65" t="s">
        <v>28</v>
      </c>
      <c r="H113">
        <v>-1.20275</v>
      </c>
      <c r="I113">
        <v>577.75</v>
      </c>
    </row>
    <row r="114" spans="1:9" x14ac:dyDescent="0.35">
      <c r="A114" s="51" t="s">
        <v>18</v>
      </c>
      <c r="B114">
        <v>-1.3590329670329671</v>
      </c>
      <c r="C114">
        <v>610.28260869565213</v>
      </c>
      <c r="E114" t="s">
        <v>214</v>
      </c>
      <c r="F114" t="s">
        <v>594</v>
      </c>
      <c r="G114" s="65" t="s">
        <v>22</v>
      </c>
      <c r="H114">
        <v>-1.1005</v>
      </c>
      <c r="I114">
        <v>274.5</v>
      </c>
    </row>
    <row r="115" spans="1:9" x14ac:dyDescent="0.35">
      <c r="A115" s="52" t="s">
        <v>46</v>
      </c>
      <c r="B115">
        <v>-1.885488888888889</v>
      </c>
      <c r="C115">
        <v>596.60869565217388</v>
      </c>
      <c r="E115" t="s">
        <v>214</v>
      </c>
      <c r="F115" t="s">
        <v>594</v>
      </c>
      <c r="G115" s="65" t="s">
        <v>30</v>
      </c>
      <c r="H115">
        <v>-0.76333333333333331</v>
      </c>
      <c r="I115">
        <v>858.33333333333337</v>
      </c>
    </row>
    <row r="116" spans="1:9" x14ac:dyDescent="0.35">
      <c r="A116" s="65" t="s">
        <v>94</v>
      </c>
      <c r="B116">
        <v>-1.8745000000000001</v>
      </c>
      <c r="C116">
        <v>576.5</v>
      </c>
      <c r="E116" t="s">
        <v>214</v>
      </c>
      <c r="F116" t="s">
        <v>594</v>
      </c>
      <c r="G116" s="65" t="s">
        <v>33</v>
      </c>
      <c r="H116">
        <v>-0.69474999999999998</v>
      </c>
      <c r="I116">
        <v>465</v>
      </c>
    </row>
    <row r="117" spans="1:9" x14ac:dyDescent="0.35">
      <c r="A117" s="65" t="s">
        <v>39</v>
      </c>
      <c r="B117">
        <v>-2.3489999999999998</v>
      </c>
      <c r="C117">
        <v>576.66666666666663</v>
      </c>
      <c r="E117" t="s">
        <v>214</v>
      </c>
      <c r="F117" t="s">
        <v>594</v>
      </c>
      <c r="G117" s="65" t="s">
        <v>26</v>
      </c>
      <c r="H117">
        <v>-1.5407500000000001</v>
      </c>
      <c r="I117">
        <v>577.5</v>
      </c>
    </row>
    <row r="118" spans="1:9" x14ac:dyDescent="0.35">
      <c r="A118" s="65" t="s">
        <v>27</v>
      </c>
      <c r="B118">
        <v>-0.41525000000000001</v>
      </c>
      <c r="C118">
        <v>731</v>
      </c>
      <c r="E118" t="s">
        <v>214</v>
      </c>
      <c r="F118" t="s">
        <v>594</v>
      </c>
      <c r="G118" s="65" t="s">
        <v>41</v>
      </c>
      <c r="H118">
        <v>-0.54849999999999999</v>
      </c>
      <c r="I118">
        <v>761</v>
      </c>
    </row>
    <row r="119" spans="1:9" x14ac:dyDescent="0.35">
      <c r="A119" s="65" t="s">
        <v>28</v>
      </c>
      <c r="B119">
        <v>-2.3980000000000001</v>
      </c>
      <c r="C119">
        <v>602.75</v>
      </c>
      <c r="E119" t="s">
        <v>214</v>
      </c>
      <c r="F119" t="s">
        <v>594</v>
      </c>
      <c r="G119" s="65" t="s">
        <v>29</v>
      </c>
      <c r="H119">
        <v>-1.5824999999999998</v>
      </c>
      <c r="I119">
        <v>710.5</v>
      </c>
    </row>
    <row r="120" spans="1:9" x14ac:dyDescent="0.35">
      <c r="A120" s="65" t="s">
        <v>22</v>
      </c>
      <c r="B120">
        <v>-2.4177499999999998</v>
      </c>
      <c r="C120">
        <v>296.5</v>
      </c>
      <c r="E120" t="s">
        <v>214</v>
      </c>
      <c r="F120" t="s">
        <v>594</v>
      </c>
      <c r="G120" s="65" t="s">
        <v>37</v>
      </c>
      <c r="H120">
        <v>-1.1705000000000001</v>
      </c>
      <c r="I120">
        <v>706.75</v>
      </c>
    </row>
    <row r="121" spans="1:9" x14ac:dyDescent="0.35">
      <c r="A121" s="65" t="s">
        <v>30</v>
      </c>
      <c r="B121">
        <v>-0.74125000000000008</v>
      </c>
      <c r="C121">
        <v>739.25</v>
      </c>
      <c r="E121" t="s">
        <v>214</v>
      </c>
      <c r="F121" t="s">
        <v>594</v>
      </c>
      <c r="G121" s="65" t="s">
        <v>43</v>
      </c>
      <c r="H121">
        <v>-0.78079999999999994</v>
      </c>
      <c r="I121">
        <v>589.6</v>
      </c>
    </row>
    <row r="122" spans="1:9" x14ac:dyDescent="0.35">
      <c r="A122" s="65" t="s">
        <v>33</v>
      </c>
      <c r="B122">
        <v>-2.621</v>
      </c>
      <c r="C122">
        <v>538.75</v>
      </c>
      <c r="E122" t="s">
        <v>214</v>
      </c>
      <c r="F122" t="s">
        <v>594</v>
      </c>
      <c r="G122" s="65" t="s">
        <v>25</v>
      </c>
      <c r="H122">
        <v>-0.68674999999999997</v>
      </c>
      <c r="I122">
        <v>478</v>
      </c>
    </row>
    <row r="123" spans="1:9" x14ac:dyDescent="0.35">
      <c r="A123" s="65" t="s">
        <v>41</v>
      </c>
      <c r="B123">
        <v>-1.9727499999999998</v>
      </c>
      <c r="C123">
        <v>768</v>
      </c>
      <c r="E123" t="s">
        <v>181</v>
      </c>
      <c r="F123" t="s">
        <v>46</v>
      </c>
      <c r="G123" s="65" t="s">
        <v>94</v>
      </c>
      <c r="H123">
        <v>-1.0596666666666665</v>
      </c>
      <c r="I123">
        <v>576.5</v>
      </c>
    </row>
    <row r="124" spans="1:9" x14ac:dyDescent="0.35">
      <c r="A124" s="65" t="s">
        <v>29</v>
      </c>
      <c r="B124">
        <v>-3.1080000000000005</v>
      </c>
      <c r="C124">
        <v>638.25</v>
      </c>
      <c r="E124" t="s">
        <v>181</v>
      </c>
      <c r="F124" t="s">
        <v>46</v>
      </c>
      <c r="G124" s="65" t="s">
        <v>39</v>
      </c>
      <c r="H124">
        <v>-2.2946666666666666</v>
      </c>
      <c r="I124">
        <v>576.66666666666663</v>
      </c>
    </row>
    <row r="125" spans="1:9" x14ac:dyDescent="0.35">
      <c r="A125" s="65" t="s">
        <v>37</v>
      </c>
      <c r="B125">
        <v>-1.992</v>
      </c>
      <c r="C125">
        <v>576.66666666666663</v>
      </c>
      <c r="E125" t="s">
        <v>181</v>
      </c>
      <c r="F125" t="s">
        <v>46</v>
      </c>
      <c r="G125" s="65" t="s">
        <v>27</v>
      </c>
      <c r="H125">
        <v>-0.19333333333333333</v>
      </c>
      <c r="I125">
        <v>710</v>
      </c>
    </row>
    <row r="126" spans="1:9" x14ac:dyDescent="0.35">
      <c r="A126" s="65" t="s">
        <v>43</v>
      </c>
      <c r="B126">
        <v>-0.98424999999999996</v>
      </c>
      <c r="C126">
        <v>719</v>
      </c>
      <c r="E126" t="s">
        <v>181</v>
      </c>
      <c r="F126" t="s">
        <v>46</v>
      </c>
      <c r="G126" s="65" t="s">
        <v>28</v>
      </c>
      <c r="H126">
        <v>-1.9593333333333334</v>
      </c>
      <c r="I126">
        <v>602.75</v>
      </c>
    </row>
    <row r="127" spans="1:9" x14ac:dyDescent="0.35">
      <c r="A127" s="65" t="s">
        <v>25</v>
      </c>
      <c r="B127">
        <v>-2.2357500000000003</v>
      </c>
      <c r="C127">
        <v>386</v>
      </c>
      <c r="E127" t="s">
        <v>181</v>
      </c>
      <c r="F127" t="s">
        <v>46</v>
      </c>
      <c r="G127" s="65" t="s">
        <v>22</v>
      </c>
      <c r="H127">
        <v>-2.3210000000000002</v>
      </c>
      <c r="I127">
        <v>296.5</v>
      </c>
    </row>
    <row r="128" spans="1:9" x14ac:dyDescent="0.35">
      <c r="A128" s="52" t="s">
        <v>21</v>
      </c>
      <c r="B128">
        <v>-0.84402173913043499</v>
      </c>
      <c r="C128">
        <v>623.95652173913038</v>
      </c>
      <c r="E128" t="s">
        <v>181</v>
      </c>
      <c r="F128" t="s">
        <v>46</v>
      </c>
      <c r="G128" s="65" t="s">
        <v>30</v>
      </c>
      <c r="H128">
        <v>-0.82974999999999999</v>
      </c>
      <c r="I128">
        <v>739.25</v>
      </c>
    </row>
    <row r="129" spans="1:9" x14ac:dyDescent="0.35">
      <c r="A129" s="65" t="s">
        <v>39</v>
      </c>
      <c r="B129">
        <v>-0.91500000000000004</v>
      </c>
      <c r="C129">
        <v>692.25</v>
      </c>
      <c r="E129" t="s">
        <v>181</v>
      </c>
      <c r="F129" t="s">
        <v>46</v>
      </c>
      <c r="G129" s="65" t="s">
        <v>33</v>
      </c>
      <c r="H129">
        <v>-2.3580000000000001</v>
      </c>
      <c r="I129">
        <v>538.75</v>
      </c>
    </row>
    <row r="130" spans="1:9" x14ac:dyDescent="0.35">
      <c r="A130" s="65" t="s">
        <v>27</v>
      </c>
      <c r="B130">
        <v>-0.54374999999999996</v>
      </c>
      <c r="C130">
        <v>814</v>
      </c>
      <c r="E130" t="s">
        <v>181</v>
      </c>
      <c r="F130" t="s">
        <v>46</v>
      </c>
      <c r="G130" s="65" t="s">
        <v>41</v>
      </c>
      <c r="H130">
        <v>-2.1413333333333338</v>
      </c>
      <c r="I130">
        <v>787.33333333333337</v>
      </c>
    </row>
    <row r="131" spans="1:9" x14ac:dyDescent="0.35">
      <c r="A131" s="65" t="s">
        <v>28</v>
      </c>
      <c r="B131">
        <v>-0.72699999999999998</v>
      </c>
      <c r="C131">
        <v>577.20000000000005</v>
      </c>
      <c r="E131" t="s">
        <v>181</v>
      </c>
      <c r="F131" t="s">
        <v>46</v>
      </c>
      <c r="G131" s="65" t="s">
        <v>29</v>
      </c>
      <c r="H131">
        <v>-2.7970000000000002</v>
      </c>
      <c r="I131">
        <v>565</v>
      </c>
    </row>
    <row r="132" spans="1:9" x14ac:dyDescent="0.35">
      <c r="A132" s="65" t="s">
        <v>22</v>
      </c>
      <c r="B132">
        <v>-0.93333333333333324</v>
      </c>
      <c r="C132">
        <v>241</v>
      </c>
      <c r="E132" t="s">
        <v>181</v>
      </c>
      <c r="F132" t="s">
        <v>46</v>
      </c>
      <c r="G132" s="65" t="s">
        <v>37</v>
      </c>
      <c r="H132">
        <v>-1.9653333333333336</v>
      </c>
      <c r="I132">
        <v>542.5</v>
      </c>
    </row>
    <row r="133" spans="1:9" x14ac:dyDescent="0.35">
      <c r="A133" s="65" t="s">
        <v>30</v>
      </c>
      <c r="B133">
        <v>-0.7972499999999999</v>
      </c>
      <c r="C133">
        <v>771.75</v>
      </c>
      <c r="E133" t="s">
        <v>181</v>
      </c>
      <c r="F133" t="s">
        <v>46</v>
      </c>
      <c r="G133" s="65" t="s">
        <v>43</v>
      </c>
      <c r="H133">
        <v>-0.81933333333333336</v>
      </c>
      <c r="I133">
        <v>690.25</v>
      </c>
    </row>
    <row r="134" spans="1:9" x14ac:dyDescent="0.35">
      <c r="A134" s="65" t="s">
        <v>33</v>
      </c>
      <c r="B134">
        <v>-0.81899999999999995</v>
      </c>
      <c r="C134">
        <v>465</v>
      </c>
      <c r="E134" t="s">
        <v>181</v>
      </c>
      <c r="F134" t="s">
        <v>46</v>
      </c>
      <c r="G134" s="65" t="s">
        <v>25</v>
      </c>
      <c r="H134">
        <v>-1.6713333333333331</v>
      </c>
      <c r="I134">
        <v>386.66666666666669</v>
      </c>
    </row>
    <row r="135" spans="1:9" x14ac:dyDescent="0.35">
      <c r="A135" s="65" t="s">
        <v>26</v>
      </c>
      <c r="B135">
        <v>-1.8049999999999999</v>
      </c>
      <c r="C135">
        <v>624</v>
      </c>
      <c r="E135" t="s">
        <v>181</v>
      </c>
      <c r="F135" t="s">
        <v>594</v>
      </c>
      <c r="G135" s="65" t="s">
        <v>39</v>
      </c>
      <c r="H135">
        <v>-1.8885000000000001</v>
      </c>
      <c r="I135">
        <v>706.33333333333337</v>
      </c>
    </row>
    <row r="136" spans="1:9" x14ac:dyDescent="0.35">
      <c r="A136" s="65" t="s">
        <v>41</v>
      </c>
      <c r="B136">
        <v>-0.59025000000000005</v>
      </c>
      <c r="C136">
        <v>761</v>
      </c>
      <c r="E136" t="s">
        <v>181</v>
      </c>
      <c r="F136" t="s">
        <v>594</v>
      </c>
      <c r="G136" s="65" t="s">
        <v>27</v>
      </c>
      <c r="H136">
        <v>-0.27100000000000002</v>
      </c>
      <c r="I136">
        <v>805.33333333333337</v>
      </c>
    </row>
    <row r="137" spans="1:9" x14ac:dyDescent="0.35">
      <c r="A137" s="65" t="s">
        <v>29</v>
      </c>
      <c r="B137">
        <v>-0.96449999999999991</v>
      </c>
      <c r="C137">
        <v>710.5</v>
      </c>
      <c r="E137" t="s">
        <v>181</v>
      </c>
      <c r="F137" t="s">
        <v>594</v>
      </c>
      <c r="G137" s="65" t="s">
        <v>28</v>
      </c>
      <c r="H137">
        <v>-1.7124999999999999</v>
      </c>
      <c r="I137">
        <v>663</v>
      </c>
    </row>
    <row r="138" spans="1:9" x14ac:dyDescent="0.35">
      <c r="A138" s="65" t="s">
        <v>37</v>
      </c>
      <c r="B138">
        <v>-0.99049999999999994</v>
      </c>
      <c r="C138">
        <v>706.75</v>
      </c>
      <c r="E138" t="s">
        <v>181</v>
      </c>
      <c r="F138" t="s">
        <v>594</v>
      </c>
      <c r="G138" s="65" t="s">
        <v>22</v>
      </c>
      <c r="H138">
        <v>-2.0535000000000001</v>
      </c>
      <c r="I138">
        <v>226.5</v>
      </c>
    </row>
    <row r="139" spans="1:9" x14ac:dyDescent="0.35">
      <c r="A139" s="65" t="s">
        <v>43</v>
      </c>
      <c r="B139">
        <v>-0.58824999999999994</v>
      </c>
      <c r="C139">
        <v>562</v>
      </c>
      <c r="E139" t="s">
        <v>181</v>
      </c>
      <c r="F139" t="s">
        <v>594</v>
      </c>
      <c r="G139" s="65" t="s">
        <v>30</v>
      </c>
      <c r="H139">
        <v>-0.628</v>
      </c>
      <c r="I139">
        <v>773.33333333333337</v>
      </c>
    </row>
    <row r="140" spans="1:9" x14ac:dyDescent="0.35">
      <c r="A140" s="65" t="s">
        <v>25</v>
      </c>
      <c r="B140">
        <v>-0.98649999999999993</v>
      </c>
      <c r="C140">
        <v>478</v>
      </c>
      <c r="E140" t="s">
        <v>181</v>
      </c>
      <c r="F140" t="s">
        <v>594</v>
      </c>
      <c r="G140" s="65" t="s">
        <v>33</v>
      </c>
      <c r="H140">
        <v>-1.7589999999999997</v>
      </c>
      <c r="I140">
        <v>496.66666666666669</v>
      </c>
    </row>
    <row r="141" spans="1:9" x14ac:dyDescent="0.35">
      <c r="A141" s="50" t="s">
        <v>552</v>
      </c>
      <c r="B141">
        <v>-0.94879661016949179</v>
      </c>
      <c r="C141">
        <v>568.8319327731092</v>
      </c>
      <c r="E141" t="s">
        <v>181</v>
      </c>
      <c r="F141" t="s">
        <v>594</v>
      </c>
      <c r="G141" s="65" t="s">
        <v>26</v>
      </c>
      <c r="H141">
        <v>-0.72250000000000003</v>
      </c>
      <c r="I141">
        <v>480.5</v>
      </c>
    </row>
    <row r="142" spans="1:9" x14ac:dyDescent="0.35">
      <c r="A142" s="51" t="s">
        <v>18</v>
      </c>
      <c r="B142">
        <v>-1.0193010752688174</v>
      </c>
      <c r="C142">
        <v>608.468085106383</v>
      </c>
      <c r="E142" t="s">
        <v>181</v>
      </c>
      <c r="F142" t="s">
        <v>594</v>
      </c>
      <c r="G142" s="65" t="s">
        <v>41</v>
      </c>
      <c r="H142">
        <v>-1.3056666666666668</v>
      </c>
      <c r="I142">
        <v>748</v>
      </c>
    </row>
    <row r="143" spans="1:9" x14ac:dyDescent="0.35">
      <c r="A143" s="52" t="s">
        <v>46</v>
      </c>
      <c r="B143">
        <v>-1.0638222222222224</v>
      </c>
      <c r="C143">
        <v>596.60869565217388</v>
      </c>
      <c r="E143" t="s">
        <v>181</v>
      </c>
      <c r="F143" t="s">
        <v>594</v>
      </c>
      <c r="G143" s="65" t="s">
        <v>29</v>
      </c>
      <c r="H143">
        <v>-3.04</v>
      </c>
      <c r="I143">
        <v>750.66666666666663</v>
      </c>
    </row>
    <row r="144" spans="1:9" x14ac:dyDescent="0.35">
      <c r="A144" s="65" t="s">
        <v>94</v>
      </c>
      <c r="B144">
        <v>-0.54849999999999999</v>
      </c>
      <c r="C144">
        <v>576.5</v>
      </c>
      <c r="E144" t="s">
        <v>181</v>
      </c>
      <c r="F144" t="s">
        <v>594</v>
      </c>
      <c r="G144" s="65" t="s">
        <v>37</v>
      </c>
      <c r="H144">
        <v>-1.165</v>
      </c>
      <c r="I144">
        <v>696</v>
      </c>
    </row>
    <row r="145" spans="1:9" x14ac:dyDescent="0.35">
      <c r="A145" s="65" t="s">
        <v>39</v>
      </c>
      <c r="B145">
        <v>-1.204</v>
      </c>
      <c r="C145">
        <v>576.66666666666663</v>
      </c>
      <c r="E145" t="s">
        <v>181</v>
      </c>
      <c r="F145" t="s">
        <v>594</v>
      </c>
      <c r="G145" s="65" t="s">
        <v>43</v>
      </c>
      <c r="H145">
        <v>-0.90499999999999992</v>
      </c>
      <c r="I145">
        <v>570.33333333333337</v>
      </c>
    </row>
    <row r="146" spans="1:9" x14ac:dyDescent="0.35">
      <c r="A146" s="65" t="s">
        <v>27</v>
      </c>
      <c r="B146">
        <v>-0.39075000000000004</v>
      </c>
      <c r="C146">
        <v>731</v>
      </c>
      <c r="E146" t="s">
        <v>181</v>
      </c>
      <c r="F146" t="s">
        <v>594</v>
      </c>
      <c r="G146" s="65" t="s">
        <v>25</v>
      </c>
      <c r="H146">
        <v>-0.86333333333333329</v>
      </c>
      <c r="I146">
        <v>440.66666666666669</v>
      </c>
    </row>
    <row r="147" spans="1:9" x14ac:dyDescent="0.35">
      <c r="A147" s="65" t="s">
        <v>28</v>
      </c>
      <c r="B147">
        <v>-1.2355</v>
      </c>
      <c r="C147">
        <v>602.75</v>
      </c>
      <c r="E147" t="s">
        <v>141</v>
      </c>
      <c r="F147" t="s">
        <v>46</v>
      </c>
      <c r="G147" s="65" t="s">
        <v>94</v>
      </c>
      <c r="H147">
        <v>-0.30233333333333334</v>
      </c>
      <c r="I147">
        <v>540.66666666666663</v>
      </c>
    </row>
    <row r="148" spans="1:9" x14ac:dyDescent="0.35">
      <c r="A148" s="65" t="s">
        <v>22</v>
      </c>
      <c r="B148">
        <v>-1.4937499999999999</v>
      </c>
      <c r="C148">
        <v>296.5</v>
      </c>
      <c r="E148" t="s">
        <v>141</v>
      </c>
      <c r="F148" t="s">
        <v>46</v>
      </c>
      <c r="G148" s="65" t="s">
        <v>39</v>
      </c>
      <c r="H148">
        <v>-0.73650000000000004</v>
      </c>
      <c r="I148">
        <v>680</v>
      </c>
    </row>
    <row r="149" spans="1:9" x14ac:dyDescent="0.35">
      <c r="A149" s="65" t="s">
        <v>30</v>
      </c>
      <c r="B149">
        <v>-0.63874999999999993</v>
      </c>
      <c r="C149">
        <v>739.25</v>
      </c>
      <c r="E149" t="s">
        <v>141</v>
      </c>
      <c r="F149" t="s">
        <v>46</v>
      </c>
      <c r="G149" s="65" t="s">
        <v>27</v>
      </c>
      <c r="H149">
        <v>-0.17866666666666667</v>
      </c>
      <c r="I149">
        <v>718</v>
      </c>
    </row>
    <row r="150" spans="1:9" x14ac:dyDescent="0.35">
      <c r="A150" s="65" t="s">
        <v>33</v>
      </c>
      <c r="B150">
        <v>-2.181</v>
      </c>
      <c r="C150">
        <v>538.75</v>
      </c>
      <c r="E150" t="s">
        <v>141</v>
      </c>
      <c r="F150" t="s">
        <v>46</v>
      </c>
      <c r="G150" s="65" t="s">
        <v>28</v>
      </c>
      <c r="H150">
        <v>-0.69300000000000006</v>
      </c>
      <c r="I150">
        <v>575.25</v>
      </c>
    </row>
    <row r="151" spans="1:9" x14ac:dyDescent="0.35">
      <c r="A151" s="65" t="s">
        <v>41</v>
      </c>
      <c r="B151">
        <v>-0.72899999999999998</v>
      </c>
      <c r="C151">
        <v>768</v>
      </c>
      <c r="E151" t="s">
        <v>141</v>
      </c>
      <c r="F151" t="s">
        <v>46</v>
      </c>
      <c r="G151" s="65" t="s">
        <v>22</v>
      </c>
      <c r="H151">
        <v>-1.0563333333333333</v>
      </c>
      <c r="I151">
        <v>292</v>
      </c>
    </row>
    <row r="152" spans="1:9" x14ac:dyDescent="0.35">
      <c r="A152" s="65" t="s">
        <v>29</v>
      </c>
      <c r="B152">
        <v>-1.8002499999999999</v>
      </c>
      <c r="C152">
        <v>638.25</v>
      </c>
      <c r="E152" t="s">
        <v>141</v>
      </c>
      <c r="F152" t="s">
        <v>46</v>
      </c>
      <c r="G152" s="65" t="s">
        <v>30</v>
      </c>
      <c r="H152">
        <v>-0.63333333333333341</v>
      </c>
      <c r="I152">
        <v>747.33333333333337</v>
      </c>
    </row>
    <row r="153" spans="1:9" x14ac:dyDescent="0.35">
      <c r="A153" s="65" t="s">
        <v>37</v>
      </c>
      <c r="B153">
        <v>-1.1324999999999998</v>
      </c>
      <c r="C153">
        <v>576.66666666666663</v>
      </c>
      <c r="E153" t="s">
        <v>141</v>
      </c>
      <c r="F153" t="s">
        <v>46</v>
      </c>
      <c r="G153" s="65" t="s">
        <v>33</v>
      </c>
      <c r="H153">
        <v>-0.83200000000000007</v>
      </c>
      <c r="I153">
        <v>538.75</v>
      </c>
    </row>
    <row r="154" spans="1:9" x14ac:dyDescent="0.35">
      <c r="A154" s="65" t="s">
        <v>43</v>
      </c>
      <c r="B154">
        <v>-0.6692499999999999</v>
      </c>
      <c r="C154">
        <v>719</v>
      </c>
      <c r="E154" t="s">
        <v>141</v>
      </c>
      <c r="F154" t="s">
        <v>46</v>
      </c>
      <c r="G154" s="65" t="s">
        <v>41</v>
      </c>
      <c r="H154">
        <v>-1.1879999999999999</v>
      </c>
      <c r="I154">
        <v>757.33333333333337</v>
      </c>
    </row>
    <row r="155" spans="1:9" x14ac:dyDescent="0.35">
      <c r="A155" s="65" t="s">
        <v>25</v>
      </c>
      <c r="B155">
        <v>-1.3362499999999999</v>
      </c>
      <c r="C155">
        <v>386</v>
      </c>
      <c r="E155" t="s">
        <v>141</v>
      </c>
      <c r="F155" t="s">
        <v>46</v>
      </c>
      <c r="G155" s="65" t="s">
        <v>29</v>
      </c>
      <c r="H155">
        <v>-1.0855000000000001</v>
      </c>
      <c r="I155">
        <v>711.5</v>
      </c>
    </row>
    <row r="156" spans="1:9" x14ac:dyDescent="0.35">
      <c r="A156" s="52" t="s">
        <v>21</v>
      </c>
      <c r="B156">
        <v>-0.9775625</v>
      </c>
      <c r="C156">
        <v>619.83333333333337</v>
      </c>
      <c r="E156" t="s">
        <v>141</v>
      </c>
      <c r="F156" t="s">
        <v>46</v>
      </c>
      <c r="G156" s="65" t="s">
        <v>37</v>
      </c>
      <c r="H156">
        <v>-1.13775</v>
      </c>
      <c r="I156">
        <v>576.66666666666663</v>
      </c>
    </row>
    <row r="157" spans="1:9" x14ac:dyDescent="0.35">
      <c r="A157" s="65" t="s">
        <v>39</v>
      </c>
      <c r="B157">
        <v>-1.141</v>
      </c>
      <c r="C157">
        <v>692.25</v>
      </c>
      <c r="E157" t="s">
        <v>141</v>
      </c>
      <c r="F157" t="s">
        <v>46</v>
      </c>
      <c r="G157" s="65" t="s">
        <v>43</v>
      </c>
      <c r="H157">
        <v>-0.48066666666666663</v>
      </c>
      <c r="I157">
        <v>719</v>
      </c>
    </row>
    <row r="158" spans="1:9" x14ac:dyDescent="0.35">
      <c r="A158" s="65" t="s">
        <v>27</v>
      </c>
      <c r="B158">
        <v>-0.51424999999999998</v>
      </c>
      <c r="C158">
        <v>814</v>
      </c>
      <c r="E158" t="s">
        <v>141</v>
      </c>
      <c r="F158" t="s">
        <v>46</v>
      </c>
      <c r="G158" s="65" t="s">
        <v>25</v>
      </c>
      <c r="H158">
        <v>-1.02</v>
      </c>
      <c r="I158">
        <v>386</v>
      </c>
    </row>
    <row r="159" spans="1:9" x14ac:dyDescent="0.35">
      <c r="A159" s="65" t="s">
        <v>28</v>
      </c>
      <c r="B159">
        <v>-1.20275</v>
      </c>
      <c r="C159">
        <v>577.75</v>
      </c>
      <c r="E159" t="s">
        <v>141</v>
      </c>
      <c r="F159" t="s">
        <v>594</v>
      </c>
      <c r="G159" s="65" t="s">
        <v>39</v>
      </c>
      <c r="H159">
        <v>-0.33400000000000002</v>
      </c>
      <c r="I159">
        <v>668.66666666666663</v>
      </c>
    </row>
    <row r="160" spans="1:9" x14ac:dyDescent="0.35">
      <c r="A160" s="65" t="s">
        <v>22</v>
      </c>
      <c r="B160">
        <v>-1.1005</v>
      </c>
      <c r="C160">
        <v>274.5</v>
      </c>
      <c r="E160" t="s">
        <v>141</v>
      </c>
      <c r="F160" t="s">
        <v>594</v>
      </c>
      <c r="G160" s="65" t="s">
        <v>27</v>
      </c>
      <c r="H160">
        <v>-0.13450000000000001</v>
      </c>
      <c r="I160">
        <v>820</v>
      </c>
    </row>
    <row r="161" spans="1:9" x14ac:dyDescent="0.35">
      <c r="A161" s="65" t="s">
        <v>30</v>
      </c>
      <c r="B161">
        <v>-0.76333333333333331</v>
      </c>
      <c r="C161">
        <v>858.33333333333337</v>
      </c>
      <c r="E161" t="s">
        <v>141</v>
      </c>
      <c r="F161" t="s">
        <v>594</v>
      </c>
      <c r="G161" s="65" t="s">
        <v>28</v>
      </c>
      <c r="H161">
        <v>-0.4323333333333334</v>
      </c>
      <c r="I161">
        <v>531.66666666666663</v>
      </c>
    </row>
    <row r="162" spans="1:9" x14ac:dyDescent="0.35">
      <c r="A162" s="65" t="s">
        <v>33</v>
      </c>
      <c r="B162">
        <v>-0.69474999999999998</v>
      </c>
      <c r="C162">
        <v>465</v>
      </c>
      <c r="E162" t="s">
        <v>141</v>
      </c>
      <c r="F162" t="s">
        <v>594</v>
      </c>
      <c r="G162" s="65" t="s">
        <v>22</v>
      </c>
      <c r="H162">
        <v>-0.42233333333333328</v>
      </c>
      <c r="I162">
        <v>260</v>
      </c>
    </row>
    <row r="163" spans="1:9" x14ac:dyDescent="0.35">
      <c r="A163" s="65" t="s">
        <v>26</v>
      </c>
      <c r="B163">
        <v>-1.5407500000000001</v>
      </c>
      <c r="C163">
        <v>577.5</v>
      </c>
      <c r="E163" t="s">
        <v>141</v>
      </c>
      <c r="F163" t="s">
        <v>594</v>
      </c>
      <c r="G163" s="65" t="s">
        <v>30</v>
      </c>
      <c r="H163">
        <v>-0.38400000000000001</v>
      </c>
      <c r="I163">
        <v>827</v>
      </c>
    </row>
    <row r="164" spans="1:9" x14ac:dyDescent="0.35">
      <c r="A164" s="65" t="s">
        <v>41</v>
      </c>
      <c r="B164">
        <v>-0.54849999999999999</v>
      </c>
      <c r="C164">
        <v>761</v>
      </c>
      <c r="E164" t="s">
        <v>141</v>
      </c>
      <c r="F164" t="s">
        <v>594</v>
      </c>
      <c r="G164" s="65" t="s">
        <v>33</v>
      </c>
      <c r="H164">
        <v>-0.41766666666666669</v>
      </c>
      <c r="I164">
        <v>487.33333333333331</v>
      </c>
    </row>
    <row r="165" spans="1:9" x14ac:dyDescent="0.35">
      <c r="A165" s="65" t="s">
        <v>29</v>
      </c>
      <c r="B165">
        <v>-1.5824999999999998</v>
      </c>
      <c r="C165">
        <v>710.5</v>
      </c>
      <c r="E165" t="s">
        <v>141</v>
      </c>
      <c r="F165" t="s">
        <v>594</v>
      </c>
      <c r="G165" s="65" t="s">
        <v>26</v>
      </c>
      <c r="H165">
        <v>-0.42199999999999999</v>
      </c>
      <c r="I165">
        <v>533.5</v>
      </c>
    </row>
    <row r="166" spans="1:9" x14ac:dyDescent="0.35">
      <c r="A166" s="65" t="s">
        <v>37</v>
      </c>
      <c r="B166">
        <v>-1.1705000000000001</v>
      </c>
      <c r="C166">
        <v>706.75</v>
      </c>
      <c r="E166" t="s">
        <v>141</v>
      </c>
      <c r="F166" t="s">
        <v>594</v>
      </c>
      <c r="G166" s="65" t="s">
        <v>41</v>
      </c>
      <c r="H166">
        <v>-0.21274999999999999</v>
      </c>
      <c r="I166">
        <v>801.5</v>
      </c>
    </row>
    <row r="167" spans="1:9" x14ac:dyDescent="0.35">
      <c r="A167" s="65" t="s">
        <v>43</v>
      </c>
      <c r="B167">
        <v>-0.78079999999999994</v>
      </c>
      <c r="C167">
        <v>589.6</v>
      </c>
      <c r="E167" t="s">
        <v>141</v>
      </c>
      <c r="F167" t="s">
        <v>594</v>
      </c>
      <c r="G167" s="65" t="s">
        <v>29</v>
      </c>
      <c r="H167">
        <v>-0.36649999999999999</v>
      </c>
      <c r="I167">
        <v>662</v>
      </c>
    </row>
    <row r="168" spans="1:9" x14ac:dyDescent="0.35">
      <c r="A168" s="65" t="s">
        <v>25</v>
      </c>
      <c r="B168">
        <v>-0.68674999999999997</v>
      </c>
      <c r="C168">
        <v>478</v>
      </c>
      <c r="E168" t="s">
        <v>141</v>
      </c>
      <c r="F168" t="s">
        <v>594</v>
      </c>
      <c r="G168" s="65" t="s">
        <v>37</v>
      </c>
      <c r="H168">
        <v>-0.1895</v>
      </c>
      <c r="I168">
        <v>671</v>
      </c>
    </row>
    <row r="169" spans="1:9" x14ac:dyDescent="0.35">
      <c r="A169" s="51" t="s">
        <v>573</v>
      </c>
      <c r="B169">
        <v>-0.68652000000000002</v>
      </c>
      <c r="C169">
        <v>419.8</v>
      </c>
      <c r="E169" t="s">
        <v>141</v>
      </c>
      <c r="F169" t="s">
        <v>594</v>
      </c>
      <c r="G169" s="65" t="s">
        <v>43</v>
      </c>
      <c r="H169">
        <v>-0.34633333333333338</v>
      </c>
      <c r="I169">
        <v>426.33333333333331</v>
      </c>
    </row>
    <row r="170" spans="1:9" x14ac:dyDescent="0.35">
      <c r="A170" s="52" t="s">
        <v>46</v>
      </c>
      <c r="B170">
        <v>-0.68652000000000002</v>
      </c>
      <c r="C170">
        <v>419.8</v>
      </c>
      <c r="E170" t="s">
        <v>141</v>
      </c>
      <c r="F170" t="s">
        <v>594</v>
      </c>
      <c r="G170" s="65" t="s">
        <v>25</v>
      </c>
      <c r="H170">
        <v>-0.28933333333333339</v>
      </c>
      <c r="I170">
        <v>510.66666666666669</v>
      </c>
    </row>
    <row r="171" spans="1:9" x14ac:dyDescent="0.35">
      <c r="A171" s="65" t="s">
        <v>39</v>
      </c>
      <c r="B171">
        <v>-0.62</v>
      </c>
      <c r="C171">
        <v>477.5</v>
      </c>
    </row>
    <row r="172" spans="1:9" x14ac:dyDescent="0.35">
      <c r="A172" s="65" t="s">
        <v>28</v>
      </c>
      <c r="B172">
        <v>-0.75875000000000004</v>
      </c>
      <c r="C172">
        <v>331.25</v>
      </c>
    </row>
    <row r="173" spans="1:9" x14ac:dyDescent="0.35">
      <c r="A173" s="65" t="s">
        <v>30</v>
      </c>
      <c r="B173">
        <v>-0.52650000000000008</v>
      </c>
      <c r="C173">
        <v>341.25</v>
      </c>
    </row>
    <row r="174" spans="1:9" x14ac:dyDescent="0.35">
      <c r="A174" s="65" t="s">
        <v>37</v>
      </c>
      <c r="B174">
        <v>-0.70950000000000002</v>
      </c>
      <c r="C174">
        <v>407.5</v>
      </c>
    </row>
    <row r="175" spans="1:9" x14ac:dyDescent="0.35">
      <c r="A175" s="65" t="s">
        <v>43</v>
      </c>
      <c r="B175">
        <v>-0.84220000000000006</v>
      </c>
      <c r="C175">
        <v>541</v>
      </c>
    </row>
    <row r="176" spans="1:9" x14ac:dyDescent="0.35">
      <c r="A176" s="65" t="s">
        <v>25</v>
      </c>
      <c r="B176">
        <v>-0.62324999999999997</v>
      </c>
      <c r="C176">
        <v>390</v>
      </c>
    </row>
    <row r="177" spans="1:3" x14ac:dyDescent="0.35">
      <c r="A177" s="50" t="s">
        <v>549</v>
      </c>
      <c r="B177">
        <v>-1.5174090909090907</v>
      </c>
      <c r="C177">
        <v>601.97260273972597</v>
      </c>
    </row>
    <row r="178" spans="1:3" x14ac:dyDescent="0.35">
      <c r="A178" s="51" t="s">
        <v>18</v>
      </c>
      <c r="B178">
        <v>-1.5174090909090907</v>
      </c>
      <c r="C178">
        <v>601.97260273972597</v>
      </c>
    </row>
    <row r="179" spans="1:3" x14ac:dyDescent="0.35">
      <c r="A179" s="52" t="s">
        <v>46</v>
      </c>
      <c r="B179">
        <v>-1.6772972972972973</v>
      </c>
      <c r="C179">
        <v>583.85365853658539</v>
      </c>
    </row>
    <row r="180" spans="1:3" x14ac:dyDescent="0.35">
      <c r="A180" s="65" t="s">
        <v>94</v>
      </c>
      <c r="B180">
        <v>-1.0596666666666665</v>
      </c>
      <c r="C180">
        <v>576.5</v>
      </c>
    </row>
    <row r="181" spans="1:3" x14ac:dyDescent="0.35">
      <c r="A181" s="65" t="s">
        <v>39</v>
      </c>
      <c r="B181">
        <v>-2.2946666666666666</v>
      </c>
      <c r="C181">
        <v>576.66666666666663</v>
      </c>
    </row>
    <row r="182" spans="1:3" x14ac:dyDescent="0.35">
      <c r="A182" s="65" t="s">
        <v>27</v>
      </c>
      <c r="B182">
        <v>-0.19333333333333333</v>
      </c>
      <c r="C182">
        <v>710</v>
      </c>
    </row>
    <row r="183" spans="1:3" x14ac:dyDescent="0.35">
      <c r="A183" s="65" t="s">
        <v>28</v>
      </c>
      <c r="B183">
        <v>-1.9593333333333334</v>
      </c>
      <c r="C183">
        <v>602.75</v>
      </c>
    </row>
    <row r="184" spans="1:3" x14ac:dyDescent="0.35">
      <c r="A184" s="65" t="s">
        <v>22</v>
      </c>
      <c r="B184">
        <v>-2.3210000000000002</v>
      </c>
      <c r="C184">
        <v>296.5</v>
      </c>
    </row>
    <row r="185" spans="1:3" x14ac:dyDescent="0.35">
      <c r="A185" s="65" t="s">
        <v>30</v>
      </c>
      <c r="B185">
        <v>-0.82974999999999999</v>
      </c>
      <c r="C185">
        <v>739.25</v>
      </c>
    </row>
    <row r="186" spans="1:3" x14ac:dyDescent="0.35">
      <c r="A186" s="65" t="s">
        <v>33</v>
      </c>
      <c r="B186">
        <v>-2.3580000000000001</v>
      </c>
      <c r="C186">
        <v>538.75</v>
      </c>
    </row>
    <row r="187" spans="1:3" x14ac:dyDescent="0.35">
      <c r="A187" s="65" t="s">
        <v>41</v>
      </c>
      <c r="B187">
        <v>-2.1413333333333338</v>
      </c>
      <c r="C187">
        <v>787.33333333333337</v>
      </c>
    </row>
    <row r="188" spans="1:3" x14ac:dyDescent="0.35">
      <c r="A188" s="65" t="s">
        <v>29</v>
      </c>
      <c r="B188">
        <v>-2.7970000000000002</v>
      </c>
      <c r="C188">
        <v>565</v>
      </c>
    </row>
    <row r="189" spans="1:3" x14ac:dyDescent="0.35">
      <c r="A189" s="65" t="s">
        <v>37</v>
      </c>
      <c r="B189">
        <v>-1.9653333333333336</v>
      </c>
      <c r="C189">
        <v>542.5</v>
      </c>
    </row>
    <row r="190" spans="1:3" x14ac:dyDescent="0.35">
      <c r="A190" s="65" t="s">
        <v>43</v>
      </c>
      <c r="B190">
        <v>-0.81933333333333336</v>
      </c>
      <c r="C190">
        <v>690.25</v>
      </c>
    </row>
    <row r="191" spans="1:3" x14ac:dyDescent="0.35">
      <c r="A191" s="65" t="s">
        <v>25</v>
      </c>
      <c r="B191">
        <v>-1.6713333333333331</v>
      </c>
      <c r="C191">
        <v>386.66666666666669</v>
      </c>
    </row>
    <row r="192" spans="1:3" x14ac:dyDescent="0.35">
      <c r="A192" s="52" t="s">
        <v>21</v>
      </c>
      <c r="B192">
        <v>-1.3134137931034482</v>
      </c>
      <c r="C192">
        <v>625.1875</v>
      </c>
    </row>
    <row r="193" spans="1:3" x14ac:dyDescent="0.35">
      <c r="A193" s="65" t="s">
        <v>39</v>
      </c>
      <c r="B193">
        <v>-1.8885000000000001</v>
      </c>
      <c r="C193">
        <v>706.33333333333337</v>
      </c>
    </row>
    <row r="194" spans="1:3" x14ac:dyDescent="0.35">
      <c r="A194" s="65" t="s">
        <v>27</v>
      </c>
      <c r="B194">
        <v>-0.27100000000000002</v>
      </c>
      <c r="C194">
        <v>805.33333333333337</v>
      </c>
    </row>
    <row r="195" spans="1:3" x14ac:dyDescent="0.35">
      <c r="A195" s="65" t="s">
        <v>28</v>
      </c>
      <c r="B195">
        <v>-1.7124999999999999</v>
      </c>
      <c r="C195">
        <v>663</v>
      </c>
    </row>
    <row r="196" spans="1:3" x14ac:dyDescent="0.35">
      <c r="A196" s="65" t="s">
        <v>22</v>
      </c>
      <c r="B196">
        <v>-2.0535000000000001</v>
      </c>
      <c r="C196">
        <v>226.5</v>
      </c>
    </row>
    <row r="197" spans="1:3" x14ac:dyDescent="0.35">
      <c r="A197" s="65" t="s">
        <v>30</v>
      </c>
      <c r="B197">
        <v>-0.628</v>
      </c>
      <c r="C197">
        <v>773.33333333333337</v>
      </c>
    </row>
    <row r="198" spans="1:3" x14ac:dyDescent="0.35">
      <c r="A198" s="65" t="s">
        <v>33</v>
      </c>
      <c r="B198">
        <v>-1.7589999999999997</v>
      </c>
      <c r="C198">
        <v>496.66666666666669</v>
      </c>
    </row>
    <row r="199" spans="1:3" x14ac:dyDescent="0.35">
      <c r="A199" s="65" t="s">
        <v>26</v>
      </c>
      <c r="B199">
        <v>-0.72250000000000003</v>
      </c>
      <c r="C199">
        <v>480.5</v>
      </c>
    </row>
    <row r="200" spans="1:3" x14ac:dyDescent="0.35">
      <c r="A200" s="65" t="s">
        <v>41</v>
      </c>
      <c r="B200">
        <v>-1.3056666666666668</v>
      </c>
      <c r="C200">
        <v>748</v>
      </c>
    </row>
    <row r="201" spans="1:3" x14ac:dyDescent="0.35">
      <c r="A201" s="65" t="s">
        <v>29</v>
      </c>
      <c r="B201">
        <v>-3.04</v>
      </c>
      <c r="C201">
        <v>750.66666666666663</v>
      </c>
    </row>
    <row r="202" spans="1:3" x14ac:dyDescent="0.35">
      <c r="A202" s="65" t="s">
        <v>37</v>
      </c>
      <c r="B202">
        <v>-1.165</v>
      </c>
      <c r="C202">
        <v>696</v>
      </c>
    </row>
    <row r="203" spans="1:3" x14ac:dyDescent="0.35">
      <c r="A203" s="65" t="s">
        <v>43</v>
      </c>
      <c r="B203">
        <v>-0.90499999999999992</v>
      </c>
      <c r="C203">
        <v>570.33333333333337</v>
      </c>
    </row>
    <row r="204" spans="1:3" x14ac:dyDescent="0.35">
      <c r="A204" s="65" t="s">
        <v>25</v>
      </c>
      <c r="B204">
        <v>-0.86333333333333329</v>
      </c>
      <c r="C204">
        <v>440.66666666666669</v>
      </c>
    </row>
    <row r="205" spans="1:3" x14ac:dyDescent="0.35">
      <c r="A205" s="50" t="s">
        <v>548</v>
      </c>
      <c r="B205">
        <v>-0.57804285714285741</v>
      </c>
      <c r="C205">
        <v>592.02857142857147</v>
      </c>
    </row>
    <row r="206" spans="1:3" x14ac:dyDescent="0.35">
      <c r="A206" s="51" t="s">
        <v>18</v>
      </c>
      <c r="B206">
        <v>-0.57804285714285741</v>
      </c>
      <c r="C206">
        <v>592.02857142857147</v>
      </c>
    </row>
    <row r="207" spans="1:3" x14ac:dyDescent="0.35">
      <c r="A207" s="52" t="s">
        <v>46</v>
      </c>
      <c r="B207">
        <v>-0.78665789473684222</v>
      </c>
      <c r="C207">
        <v>593.5526315789474</v>
      </c>
    </row>
    <row r="208" spans="1:3" x14ac:dyDescent="0.35">
      <c r="A208" s="65" t="s">
        <v>94</v>
      </c>
      <c r="B208">
        <v>-0.30233333333333334</v>
      </c>
      <c r="C208">
        <v>540.66666666666663</v>
      </c>
    </row>
    <row r="209" spans="1:3" x14ac:dyDescent="0.35">
      <c r="A209" s="65" t="s">
        <v>39</v>
      </c>
      <c r="B209">
        <v>-0.73650000000000004</v>
      </c>
      <c r="C209">
        <v>680</v>
      </c>
    </row>
    <row r="210" spans="1:3" x14ac:dyDescent="0.35">
      <c r="A210" s="65" t="s">
        <v>27</v>
      </c>
      <c r="B210">
        <v>-0.17866666666666667</v>
      </c>
      <c r="C210">
        <v>718</v>
      </c>
    </row>
    <row r="211" spans="1:3" x14ac:dyDescent="0.35">
      <c r="A211" s="65" t="s">
        <v>28</v>
      </c>
      <c r="B211">
        <v>-0.69300000000000006</v>
      </c>
      <c r="C211">
        <v>575.25</v>
      </c>
    </row>
    <row r="212" spans="1:3" x14ac:dyDescent="0.35">
      <c r="A212" s="65" t="s">
        <v>22</v>
      </c>
      <c r="B212">
        <v>-1.0563333333333333</v>
      </c>
      <c r="C212">
        <v>292</v>
      </c>
    </row>
    <row r="213" spans="1:3" x14ac:dyDescent="0.35">
      <c r="A213" s="65" t="s">
        <v>30</v>
      </c>
      <c r="B213">
        <v>-0.63333333333333341</v>
      </c>
      <c r="C213">
        <v>747.33333333333337</v>
      </c>
    </row>
    <row r="214" spans="1:3" x14ac:dyDescent="0.35">
      <c r="A214" s="65" t="s">
        <v>33</v>
      </c>
      <c r="B214">
        <v>-0.83200000000000007</v>
      </c>
      <c r="C214">
        <v>538.75</v>
      </c>
    </row>
    <row r="215" spans="1:3" x14ac:dyDescent="0.35">
      <c r="A215" s="65" t="s">
        <v>41</v>
      </c>
      <c r="B215">
        <v>-1.1879999999999999</v>
      </c>
      <c r="C215">
        <v>757.33333333333337</v>
      </c>
    </row>
    <row r="216" spans="1:3" x14ac:dyDescent="0.35">
      <c r="A216" s="65" t="s">
        <v>29</v>
      </c>
      <c r="B216">
        <v>-1.0855000000000001</v>
      </c>
      <c r="C216">
        <v>711.5</v>
      </c>
    </row>
    <row r="217" spans="1:3" x14ac:dyDescent="0.35">
      <c r="A217" s="65" t="s">
        <v>37</v>
      </c>
      <c r="B217">
        <v>-1.13775</v>
      </c>
      <c r="C217">
        <v>576.66666666666663</v>
      </c>
    </row>
    <row r="218" spans="1:3" x14ac:dyDescent="0.35">
      <c r="A218" s="65" t="s">
        <v>43</v>
      </c>
      <c r="B218">
        <v>-0.48066666666666663</v>
      </c>
      <c r="C218">
        <v>719</v>
      </c>
    </row>
    <row r="219" spans="1:3" x14ac:dyDescent="0.35">
      <c r="A219" s="65" t="s">
        <v>25</v>
      </c>
      <c r="B219">
        <v>-1.02</v>
      </c>
      <c r="C219">
        <v>386</v>
      </c>
    </row>
    <row r="220" spans="1:3" x14ac:dyDescent="0.35">
      <c r="A220" s="52" t="s">
        <v>21</v>
      </c>
      <c r="B220">
        <v>-0.33031250000000006</v>
      </c>
      <c r="C220">
        <v>590.21875</v>
      </c>
    </row>
    <row r="221" spans="1:3" x14ac:dyDescent="0.35">
      <c r="A221" s="65" t="s">
        <v>39</v>
      </c>
      <c r="B221">
        <v>-0.33400000000000002</v>
      </c>
      <c r="C221">
        <v>668.66666666666663</v>
      </c>
    </row>
    <row r="222" spans="1:3" x14ac:dyDescent="0.35">
      <c r="A222" s="65" t="s">
        <v>27</v>
      </c>
      <c r="B222">
        <v>-0.13450000000000001</v>
      </c>
      <c r="C222">
        <v>820</v>
      </c>
    </row>
    <row r="223" spans="1:3" x14ac:dyDescent="0.35">
      <c r="A223" s="65" t="s">
        <v>28</v>
      </c>
      <c r="B223">
        <v>-0.4323333333333334</v>
      </c>
      <c r="C223">
        <v>531.66666666666663</v>
      </c>
    </row>
    <row r="224" spans="1:3" x14ac:dyDescent="0.35">
      <c r="A224" s="65" t="s">
        <v>22</v>
      </c>
      <c r="B224">
        <v>-0.42233333333333328</v>
      </c>
      <c r="C224">
        <v>260</v>
      </c>
    </row>
    <row r="225" spans="1:3" x14ac:dyDescent="0.35">
      <c r="A225" s="65" t="s">
        <v>30</v>
      </c>
      <c r="B225">
        <v>-0.38400000000000001</v>
      </c>
      <c r="C225">
        <v>827</v>
      </c>
    </row>
    <row r="226" spans="1:3" x14ac:dyDescent="0.35">
      <c r="A226" s="65" t="s">
        <v>33</v>
      </c>
      <c r="B226">
        <v>-0.41766666666666669</v>
      </c>
      <c r="C226">
        <v>487.33333333333331</v>
      </c>
    </row>
    <row r="227" spans="1:3" x14ac:dyDescent="0.35">
      <c r="A227" s="65" t="s">
        <v>26</v>
      </c>
      <c r="B227">
        <v>-0.42199999999999999</v>
      </c>
      <c r="C227">
        <v>533.5</v>
      </c>
    </row>
    <row r="228" spans="1:3" x14ac:dyDescent="0.35">
      <c r="A228" s="65" t="s">
        <v>41</v>
      </c>
      <c r="B228">
        <v>-0.21274999999999999</v>
      </c>
      <c r="C228">
        <v>801.5</v>
      </c>
    </row>
    <row r="229" spans="1:3" x14ac:dyDescent="0.35">
      <c r="A229" s="65" t="s">
        <v>29</v>
      </c>
      <c r="B229">
        <v>-0.36649999999999999</v>
      </c>
      <c r="C229">
        <v>662</v>
      </c>
    </row>
    <row r="230" spans="1:3" x14ac:dyDescent="0.35">
      <c r="A230" s="65" t="s">
        <v>37</v>
      </c>
      <c r="B230">
        <v>-0.1895</v>
      </c>
      <c r="C230">
        <v>671</v>
      </c>
    </row>
    <row r="231" spans="1:3" x14ac:dyDescent="0.35">
      <c r="A231" s="65" t="s">
        <v>43</v>
      </c>
      <c r="B231">
        <v>-0.34633333333333338</v>
      </c>
      <c r="C231">
        <v>426.33333333333331</v>
      </c>
    </row>
    <row r="232" spans="1:3" x14ac:dyDescent="0.35">
      <c r="A232" s="65" t="s">
        <v>25</v>
      </c>
      <c r="B232">
        <v>-0.28933333333333339</v>
      </c>
      <c r="C232">
        <v>510.66666666666669</v>
      </c>
    </row>
    <row r="233" spans="1:3" x14ac:dyDescent="0.35">
      <c r="A233" s="50" t="s">
        <v>541</v>
      </c>
    </row>
    <row r="234" spans="1:3" x14ac:dyDescent="0.35">
      <c r="A234" s="51" t="s">
        <v>541</v>
      </c>
    </row>
    <row r="235" spans="1:3" x14ac:dyDescent="0.35">
      <c r="A235" s="52" t="s">
        <v>541</v>
      </c>
    </row>
    <row r="236" spans="1:3" x14ac:dyDescent="0.35">
      <c r="A236" s="65" t="s">
        <v>541</v>
      </c>
    </row>
    <row r="237" spans="1:3" x14ac:dyDescent="0.35">
      <c r="A237" s="50" t="s">
        <v>542</v>
      </c>
      <c r="B237">
        <v>-0.87760142857142776</v>
      </c>
      <c r="C237">
        <v>579.52468265162202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224E-E30C-46CF-A6F8-CA9DDD450B62}">
  <dimension ref="A1:AS716"/>
  <sheetViews>
    <sheetView tabSelected="1" topLeftCell="E1" workbookViewId="0">
      <pane ySplit="1" topLeftCell="A473" activePane="bottomLeft" state="frozen"/>
      <selection pane="bottomLeft" activeCell="X25" sqref="X25"/>
    </sheetView>
  </sheetViews>
  <sheetFormatPr defaultRowHeight="14.5" x14ac:dyDescent="0.35"/>
  <cols>
    <col min="1" max="1" width="10.08984375" bestFit="1" customWidth="1"/>
    <col min="2" max="2" width="6.90625" bestFit="1" customWidth="1"/>
    <col min="3" max="3" width="7.08984375" bestFit="1" customWidth="1"/>
    <col min="4" max="4" width="4" bestFit="1" customWidth="1"/>
    <col min="5" max="5" width="9.1796875" bestFit="1" customWidth="1"/>
    <col min="6" max="6" width="8.1796875" bestFit="1" customWidth="1"/>
    <col min="7" max="7" width="7.1796875" bestFit="1" customWidth="1"/>
    <col min="8" max="8" width="8" bestFit="1" customWidth="1"/>
    <col min="9" max="9" width="12.6328125" bestFit="1" customWidth="1"/>
    <col min="10" max="10" width="9.7265625" bestFit="1" customWidth="1"/>
    <col min="11" max="11" width="4.81640625" bestFit="1" customWidth="1"/>
    <col min="12" max="12" width="5.81640625" bestFit="1" customWidth="1"/>
    <col min="13" max="13" width="7.81640625" bestFit="1" customWidth="1"/>
    <col min="14" max="14" width="10.54296875" style="1" bestFit="1" customWidth="1"/>
    <col min="15" max="15" width="6.08984375" bestFit="1" customWidth="1"/>
    <col min="16" max="16" width="5.81640625" bestFit="1" customWidth="1"/>
    <col min="17" max="17" width="7.81640625" bestFit="1" customWidth="1"/>
    <col min="18" max="18" width="6.54296875" bestFit="1" customWidth="1"/>
    <col min="19" max="19" width="9.26953125" style="1" bestFit="1" customWidth="1"/>
    <col min="20" max="20" width="6.453125" style="1" bestFit="1" customWidth="1"/>
    <col min="21" max="21" width="8.26953125" bestFit="1" customWidth="1"/>
    <col min="22" max="22" width="11.81640625" bestFit="1" customWidth="1"/>
    <col min="23" max="23" width="11.81640625" customWidth="1"/>
    <col min="24" max="24" width="11.81640625" bestFit="1" customWidth="1"/>
    <col min="25" max="25" width="11.81640625" customWidth="1"/>
    <col min="26" max="26" width="11.81640625" bestFit="1" customWidth="1"/>
    <col min="27" max="27" width="11.81640625" customWidth="1"/>
    <col min="28" max="30" width="11.81640625" bestFit="1" customWidth="1"/>
    <col min="31" max="31" width="11.81640625" style="1" customWidth="1"/>
    <col min="32" max="32" width="11.81640625" bestFit="1" customWidth="1"/>
    <col min="33" max="33" width="7.81640625" bestFit="1" customWidth="1"/>
    <col min="34" max="34" width="5.81640625" bestFit="1" customWidth="1"/>
    <col min="35" max="35" width="6.08984375" bestFit="1" customWidth="1"/>
    <col min="36" max="37" width="11.81640625" bestFit="1" customWidth="1"/>
    <col min="38" max="38" width="4.81640625" bestFit="1" customWidth="1"/>
    <col min="39" max="39" width="5.6328125" bestFit="1" customWidth="1"/>
    <col min="40" max="40" width="4.26953125" bestFit="1" customWidth="1"/>
    <col min="41" max="41" width="11.81640625" bestFit="1" customWidth="1"/>
    <col min="42" max="42" width="7.81640625" bestFit="1" customWidth="1"/>
    <col min="43" max="43" width="9.81640625" bestFit="1" customWidth="1"/>
    <col min="44" max="44" width="8.6328125" bestFit="1" customWidth="1"/>
    <col min="45" max="45" width="6.0898437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522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9</v>
      </c>
      <c r="P1" t="s">
        <v>13</v>
      </c>
      <c r="Q1" t="s">
        <v>14</v>
      </c>
      <c r="R1" t="s">
        <v>15</v>
      </c>
      <c r="S1" s="1" t="s">
        <v>16</v>
      </c>
      <c r="T1" s="1" t="s">
        <v>17</v>
      </c>
      <c r="U1" t="s">
        <v>382</v>
      </c>
      <c r="V1" t="s">
        <v>385</v>
      </c>
      <c r="W1" t="s">
        <v>591</v>
      </c>
      <c r="X1" t="s">
        <v>387</v>
      </c>
      <c r="Y1" t="s">
        <v>601</v>
      </c>
      <c r="Z1" t="s">
        <v>538</v>
      </c>
      <c r="AB1" t="s">
        <v>95</v>
      </c>
      <c r="AC1" t="s">
        <v>389</v>
      </c>
      <c r="AD1" t="s">
        <v>391</v>
      </c>
      <c r="AE1" s="1" t="s">
        <v>595</v>
      </c>
      <c r="AF1" t="s">
        <v>546</v>
      </c>
      <c r="AG1" t="s">
        <v>531</v>
      </c>
      <c r="AH1" t="s">
        <v>535</v>
      </c>
      <c r="AI1" t="s">
        <v>536</v>
      </c>
      <c r="AJ1" t="s">
        <v>388</v>
      </c>
      <c r="AK1" t="s">
        <v>539</v>
      </c>
      <c r="AL1" t="s">
        <v>554</v>
      </c>
      <c r="AM1" t="s">
        <v>555</v>
      </c>
      <c r="AN1" t="s">
        <v>556</v>
      </c>
      <c r="AO1" t="s">
        <v>564</v>
      </c>
      <c r="AP1" t="s">
        <v>563</v>
      </c>
      <c r="AQ1" t="s">
        <v>565</v>
      </c>
      <c r="AR1" t="s">
        <v>566</v>
      </c>
      <c r="AS1" t="s">
        <v>567</v>
      </c>
    </row>
    <row r="2" spans="1:45" x14ac:dyDescent="0.35">
      <c r="A2" s="2">
        <v>44720</v>
      </c>
      <c r="B2" t="s">
        <v>18</v>
      </c>
      <c r="C2" t="s">
        <v>598</v>
      </c>
      <c r="D2" t="s">
        <v>86</v>
      </c>
      <c r="E2" t="s">
        <v>46</v>
      </c>
      <c r="F2">
        <v>15</v>
      </c>
      <c r="G2" t="s">
        <v>43</v>
      </c>
      <c r="H2" t="s">
        <v>102</v>
      </c>
      <c r="I2" t="s">
        <v>407</v>
      </c>
      <c r="J2" t="s">
        <v>407</v>
      </c>
      <c r="K2" t="s">
        <v>99</v>
      </c>
      <c r="L2" t="s">
        <v>50</v>
      </c>
      <c r="M2">
        <v>8.52</v>
      </c>
      <c r="N2" s="1">
        <v>-0.85199999999999998</v>
      </c>
      <c r="O2" t="s">
        <v>100</v>
      </c>
      <c r="P2" t="s">
        <v>51</v>
      </c>
      <c r="Q2" t="e">
        <v>#VALUE!</v>
      </c>
      <c r="R2">
        <v>4.13</v>
      </c>
      <c r="S2" s="1">
        <v>-0.41299999999999998</v>
      </c>
      <c r="T2" s="1">
        <f>N2-S2</f>
        <v>-0.439</v>
      </c>
      <c r="U2">
        <v>153.6</v>
      </c>
      <c r="V2">
        <v>18520.473600000001</v>
      </c>
      <c r="W2">
        <f t="shared" ref="W2:W65" si="0">V2/1000000</f>
        <v>1.85204736E-2</v>
      </c>
      <c r="X2" t="e">
        <f>(L2-P2)/P2</f>
        <v>#VALUE!</v>
      </c>
      <c r="Y2" t="e">
        <f>119*(10^-6)*(X2^1.231)</f>
        <v>#VALUE!</v>
      </c>
      <c r="Z2" t="s">
        <v>50</v>
      </c>
      <c r="AA2" t="e">
        <f t="shared" ref="AA2:AA33" si="1">Z2*W2</f>
        <v>#VALUE!</v>
      </c>
      <c r="AB2">
        <f t="shared" ref="AB2:AB65" si="2">PRODUCT(W2,Z2)</f>
        <v>1.85204736E-2</v>
      </c>
      <c r="AC2" t="s">
        <v>50</v>
      </c>
      <c r="AD2" t="s">
        <v>50</v>
      </c>
      <c r="AE2" t="s">
        <v>50</v>
      </c>
      <c r="AG2">
        <v>26.9267</v>
      </c>
      <c r="AH2">
        <v>135</v>
      </c>
      <c r="AI2">
        <v>770</v>
      </c>
      <c r="AJ2" t="s">
        <v>50</v>
      </c>
      <c r="AK2">
        <v>13.101333333333335</v>
      </c>
      <c r="AL2" t="s">
        <v>559</v>
      </c>
      <c r="AM2" t="s">
        <v>558</v>
      </c>
      <c r="AN2" t="s">
        <v>560</v>
      </c>
      <c r="AO2">
        <v>0.60426055731721495</v>
      </c>
      <c r="AP2">
        <v>1.3075000000000001</v>
      </c>
      <c r="AQ2">
        <v>892.41250000000002</v>
      </c>
      <c r="AR2" s="54">
        <v>-3.2804876299691635E-3</v>
      </c>
      <c r="AS2" s="55">
        <v>12.507250775390466</v>
      </c>
    </row>
    <row r="3" spans="1:45" x14ac:dyDescent="0.35">
      <c r="A3" s="2">
        <v>44735</v>
      </c>
      <c r="B3" t="s">
        <v>18</v>
      </c>
      <c r="C3" t="s">
        <v>548</v>
      </c>
      <c r="D3" t="s">
        <v>86</v>
      </c>
      <c r="E3" t="s">
        <v>46</v>
      </c>
      <c r="F3">
        <v>13</v>
      </c>
      <c r="G3" t="s">
        <v>43</v>
      </c>
      <c r="H3" t="s">
        <v>102</v>
      </c>
      <c r="I3" t="s">
        <v>407</v>
      </c>
      <c r="J3" t="s">
        <v>407</v>
      </c>
      <c r="K3" t="s">
        <v>150</v>
      </c>
      <c r="L3" t="s">
        <v>50</v>
      </c>
      <c r="M3" t="s">
        <v>50</v>
      </c>
      <c r="N3" s="1" t="s">
        <v>50</v>
      </c>
      <c r="O3" t="s">
        <v>151</v>
      </c>
      <c r="P3" t="s">
        <v>51</v>
      </c>
      <c r="Q3" t="s">
        <v>50</v>
      </c>
      <c r="S3" s="1" t="s">
        <v>50</v>
      </c>
      <c r="T3" s="1" t="s">
        <v>103</v>
      </c>
      <c r="U3">
        <v>153.6</v>
      </c>
      <c r="V3">
        <v>18520.473600000001</v>
      </c>
      <c r="W3">
        <f t="shared" si="0"/>
        <v>1.85204736E-2</v>
      </c>
      <c r="X3" t="e">
        <f t="shared" ref="X3:X66" si="3">(L3-P3)/P3</f>
        <v>#VALUE!</v>
      </c>
      <c r="Y3" t="e">
        <f t="shared" ref="Y3:Y66" si="4">119*(10^-6)*(X3^1.231)</f>
        <v>#VALUE!</v>
      </c>
      <c r="Z3" t="s">
        <v>50</v>
      </c>
      <c r="AA3" t="e">
        <f t="shared" si="1"/>
        <v>#VALUE!</v>
      </c>
      <c r="AB3">
        <f t="shared" si="2"/>
        <v>1.85204736E-2</v>
      </c>
      <c r="AC3" t="s">
        <v>50</v>
      </c>
      <c r="AD3" t="s">
        <v>50</v>
      </c>
      <c r="AE3" t="s">
        <v>50</v>
      </c>
      <c r="AG3">
        <v>33.261499999999998</v>
      </c>
      <c r="AH3">
        <v>135</v>
      </c>
      <c r="AI3">
        <v>770</v>
      </c>
      <c r="AJ3" t="s">
        <v>50</v>
      </c>
      <c r="AK3">
        <v>11.388095238095239</v>
      </c>
      <c r="AL3" t="s">
        <v>559</v>
      </c>
      <c r="AM3" t="s">
        <v>558</v>
      </c>
      <c r="AN3" t="s">
        <v>560</v>
      </c>
      <c r="AO3">
        <v>0.39747176730693196</v>
      </c>
      <c r="AP3">
        <v>2.46875</v>
      </c>
      <c r="AQ3">
        <v>1395.05</v>
      </c>
      <c r="AR3" s="54">
        <v>-3.2804876299691635E-3</v>
      </c>
      <c r="AS3" s="55">
        <v>12.507250775390466</v>
      </c>
    </row>
    <row r="4" spans="1:45" x14ac:dyDescent="0.35">
      <c r="A4" s="2">
        <v>44747</v>
      </c>
      <c r="B4" t="s">
        <v>18</v>
      </c>
      <c r="C4" t="s">
        <v>597</v>
      </c>
      <c r="D4" t="s">
        <v>86</v>
      </c>
      <c r="E4" t="s">
        <v>46</v>
      </c>
      <c r="F4">
        <v>3</v>
      </c>
      <c r="G4" t="s">
        <v>43</v>
      </c>
      <c r="H4" t="s">
        <v>92</v>
      </c>
      <c r="I4" t="s">
        <v>408</v>
      </c>
      <c r="J4" t="s">
        <v>408</v>
      </c>
      <c r="K4" t="s">
        <v>161</v>
      </c>
      <c r="L4" t="s">
        <v>50</v>
      </c>
      <c r="M4">
        <v>7.53</v>
      </c>
      <c r="N4" s="1">
        <v>-0.753</v>
      </c>
      <c r="O4" t="s">
        <v>162</v>
      </c>
      <c r="P4" t="s">
        <v>50</v>
      </c>
      <c r="Q4" t="e">
        <v>#VALUE!</v>
      </c>
      <c r="R4">
        <v>10.35</v>
      </c>
      <c r="S4" s="1">
        <v>-1.0349999999999999</v>
      </c>
      <c r="T4" s="1">
        <f>N4-S4</f>
        <v>0.28199999999999992</v>
      </c>
      <c r="U4">
        <v>137.75</v>
      </c>
      <c r="V4">
        <v>14895.4240625</v>
      </c>
      <c r="W4">
        <f t="shared" si="0"/>
        <v>1.4895424062500001E-2</v>
      </c>
      <c r="X4" t="e">
        <f t="shared" si="3"/>
        <v>#VALUE!</v>
      </c>
      <c r="Y4" t="e">
        <f t="shared" si="4"/>
        <v>#VALUE!</v>
      </c>
      <c r="Z4" t="s">
        <v>50</v>
      </c>
      <c r="AA4" t="e">
        <f t="shared" si="1"/>
        <v>#VALUE!</v>
      </c>
      <c r="AB4">
        <f t="shared" si="2"/>
        <v>1.4895424062500001E-2</v>
      </c>
      <c r="AC4" t="s">
        <v>50</v>
      </c>
      <c r="AD4" t="s">
        <v>50</v>
      </c>
      <c r="AE4" s="1" t="s">
        <v>103</v>
      </c>
      <c r="AG4">
        <v>33.278799999999997</v>
      </c>
      <c r="AH4">
        <v>125.1</v>
      </c>
      <c r="AI4">
        <v>751</v>
      </c>
      <c r="AJ4" t="s">
        <v>50</v>
      </c>
      <c r="AK4">
        <v>10.527403846153845</v>
      </c>
      <c r="AL4" t="s">
        <v>559</v>
      </c>
      <c r="AM4" t="s">
        <v>558</v>
      </c>
      <c r="AN4" t="s">
        <v>560</v>
      </c>
      <c r="AO4">
        <v>0.3455948490031629</v>
      </c>
      <c r="AP4">
        <v>2.8125</v>
      </c>
      <c r="AQ4">
        <v>1435.3249999999998</v>
      </c>
      <c r="AR4" s="54">
        <v>2.072168076406801E-2</v>
      </c>
      <c r="AS4" s="55">
        <v>12.154102900210372</v>
      </c>
    </row>
    <row r="5" spans="1:45" x14ac:dyDescent="0.35">
      <c r="A5" s="2">
        <v>44762</v>
      </c>
      <c r="B5" t="s">
        <v>18</v>
      </c>
      <c r="C5" t="s">
        <v>549</v>
      </c>
      <c r="D5" t="s">
        <v>86</v>
      </c>
      <c r="E5" t="s">
        <v>46</v>
      </c>
      <c r="F5">
        <v>7</v>
      </c>
      <c r="G5" t="s">
        <v>43</v>
      </c>
      <c r="H5" t="s">
        <v>92</v>
      </c>
      <c r="I5" t="s">
        <v>408</v>
      </c>
      <c r="J5" t="s">
        <v>408</v>
      </c>
      <c r="K5" t="s">
        <v>182</v>
      </c>
      <c r="L5" t="s">
        <v>50</v>
      </c>
      <c r="N5" s="1" t="s">
        <v>50</v>
      </c>
      <c r="O5" t="s">
        <v>154</v>
      </c>
      <c r="P5" t="s">
        <v>50</v>
      </c>
      <c r="Q5" t="s">
        <v>50</v>
      </c>
      <c r="S5" s="1" t="s">
        <v>50</v>
      </c>
      <c r="T5" s="1" t="s">
        <v>103</v>
      </c>
      <c r="U5">
        <v>137.75</v>
      </c>
      <c r="V5">
        <v>14895.4240625</v>
      </c>
      <c r="W5">
        <f t="shared" si="0"/>
        <v>1.4895424062500001E-2</v>
      </c>
      <c r="X5" t="e">
        <f t="shared" si="3"/>
        <v>#VALUE!</v>
      </c>
      <c r="Y5" t="e">
        <f t="shared" si="4"/>
        <v>#VALUE!</v>
      </c>
      <c r="Z5" t="s">
        <v>50</v>
      </c>
      <c r="AA5" t="e">
        <f t="shared" si="1"/>
        <v>#VALUE!</v>
      </c>
      <c r="AB5">
        <f t="shared" si="2"/>
        <v>1.4895424062500001E-2</v>
      </c>
      <c r="AC5" t="s">
        <v>50</v>
      </c>
      <c r="AD5" t="s">
        <v>50</v>
      </c>
      <c r="AE5" s="1" t="s">
        <v>103</v>
      </c>
      <c r="AG5">
        <v>34.903799999999997</v>
      </c>
      <c r="AH5">
        <v>125.1</v>
      </c>
      <c r="AI5">
        <v>751</v>
      </c>
      <c r="AJ5" t="s">
        <v>50</v>
      </c>
      <c r="AK5">
        <v>9.9694926084349991</v>
      </c>
      <c r="AL5" t="s">
        <v>559</v>
      </c>
      <c r="AM5" t="s">
        <v>558</v>
      </c>
      <c r="AN5" t="s">
        <v>560</v>
      </c>
      <c r="AO5">
        <v>0.38773728517693062</v>
      </c>
      <c r="AP5">
        <v>2.5749999999999997</v>
      </c>
      <c r="AQ5">
        <v>1486.8125</v>
      </c>
      <c r="AR5" s="54">
        <v>2.072168076406801E-2</v>
      </c>
      <c r="AS5" s="55">
        <v>12.154102900210372</v>
      </c>
    </row>
    <row r="6" spans="1:45" x14ac:dyDescent="0.35">
      <c r="A6" s="2">
        <v>44806</v>
      </c>
      <c r="B6" t="s">
        <v>18</v>
      </c>
      <c r="C6" t="s">
        <v>599</v>
      </c>
      <c r="D6" t="s">
        <v>86</v>
      </c>
      <c r="E6" t="s">
        <v>46</v>
      </c>
      <c r="F6">
        <v>7</v>
      </c>
      <c r="G6" t="s">
        <v>30</v>
      </c>
      <c r="H6" t="s">
        <v>65</v>
      </c>
      <c r="I6" t="s">
        <v>401</v>
      </c>
      <c r="J6" t="s">
        <v>401</v>
      </c>
      <c r="K6" t="s">
        <v>59</v>
      </c>
      <c r="L6" t="s">
        <v>50</v>
      </c>
      <c r="M6">
        <v>5.54</v>
      </c>
      <c r="N6" s="1">
        <v>-0.55400000000000005</v>
      </c>
      <c r="O6" t="s">
        <v>224</v>
      </c>
      <c r="P6">
        <v>0.72899999999999998</v>
      </c>
      <c r="Q6" t="s">
        <v>50</v>
      </c>
      <c r="R6">
        <v>7.89</v>
      </c>
      <c r="S6" s="1">
        <v>-0.78899999999999992</v>
      </c>
      <c r="T6" s="1">
        <f t="shared" ref="T6:T14" si="5">N6-S6</f>
        <v>0.23499999999999988</v>
      </c>
      <c r="U6">
        <v>80.05</v>
      </c>
      <c r="V6">
        <v>5030.2819625000002</v>
      </c>
      <c r="W6">
        <f t="shared" si="0"/>
        <v>5.0302819625E-3</v>
      </c>
      <c r="X6" t="e">
        <f t="shared" si="3"/>
        <v>#VALUE!</v>
      </c>
      <c r="Y6" t="e">
        <f t="shared" si="4"/>
        <v>#VALUE!</v>
      </c>
      <c r="Z6" t="s">
        <v>50</v>
      </c>
      <c r="AA6" t="e">
        <f t="shared" si="1"/>
        <v>#VALUE!</v>
      </c>
      <c r="AB6">
        <f t="shared" si="2"/>
        <v>5.0302819625E-3</v>
      </c>
      <c r="AC6" t="s">
        <v>50</v>
      </c>
      <c r="AD6" t="s">
        <v>50</v>
      </c>
      <c r="AE6" s="1" t="s">
        <v>103</v>
      </c>
      <c r="AG6">
        <v>35.566600000000001</v>
      </c>
      <c r="AH6">
        <v>86.4</v>
      </c>
      <c r="AI6">
        <v>632</v>
      </c>
      <c r="AJ6" t="s">
        <v>50</v>
      </c>
      <c r="AK6">
        <v>10.433333333333335</v>
      </c>
      <c r="AL6" t="s">
        <v>557</v>
      </c>
      <c r="AM6" t="s">
        <v>561</v>
      </c>
      <c r="AN6" t="s">
        <v>560</v>
      </c>
      <c r="AO6">
        <v>0.40445061727069104</v>
      </c>
      <c r="AP6">
        <v>2.5662500000000001</v>
      </c>
      <c r="AQ6">
        <v>1407.6</v>
      </c>
      <c r="AR6" s="54">
        <v>-2.71788186581967E-3</v>
      </c>
      <c r="AS6" s="55">
        <v>12.107395297731269</v>
      </c>
    </row>
    <row r="7" spans="1:45" x14ac:dyDescent="0.35">
      <c r="A7" s="2">
        <v>44721</v>
      </c>
      <c r="B7" t="s">
        <v>18</v>
      </c>
      <c r="C7" t="s">
        <v>598</v>
      </c>
      <c r="D7" t="s">
        <v>45</v>
      </c>
      <c r="E7" t="s">
        <v>46</v>
      </c>
      <c r="F7">
        <v>2</v>
      </c>
      <c r="G7" t="s">
        <v>37</v>
      </c>
      <c r="H7" t="s">
        <v>49</v>
      </c>
      <c r="I7" t="s">
        <v>437</v>
      </c>
      <c r="J7" t="s">
        <v>437</v>
      </c>
      <c r="K7" t="s">
        <v>23</v>
      </c>
      <c r="L7" t="s">
        <v>50</v>
      </c>
      <c r="M7">
        <v>6.54</v>
      </c>
      <c r="N7" s="1">
        <v>-0.65400000000000003</v>
      </c>
      <c r="O7" t="s">
        <v>48</v>
      </c>
      <c r="P7" t="s">
        <v>51</v>
      </c>
      <c r="Q7" t="s">
        <v>50</v>
      </c>
      <c r="R7">
        <v>10.49</v>
      </c>
      <c r="S7" s="1">
        <v>-1.0489999999999999</v>
      </c>
      <c r="T7" s="1">
        <f t="shared" si="5"/>
        <v>0.39499999999999991</v>
      </c>
      <c r="U7">
        <v>60.25</v>
      </c>
      <c r="V7">
        <v>2849.5990624999999</v>
      </c>
      <c r="W7">
        <f t="shared" si="0"/>
        <v>2.8495990624999999E-3</v>
      </c>
      <c r="X7" t="e">
        <f t="shared" si="3"/>
        <v>#VALUE!</v>
      </c>
      <c r="Y7" t="e">
        <f t="shared" si="4"/>
        <v>#VALUE!</v>
      </c>
      <c r="Z7" t="s">
        <v>50</v>
      </c>
      <c r="AA7" t="e">
        <f t="shared" si="1"/>
        <v>#VALUE!</v>
      </c>
      <c r="AB7">
        <f t="shared" si="2"/>
        <v>2.8495990624999999E-3</v>
      </c>
      <c r="AC7" t="s">
        <v>50</v>
      </c>
      <c r="AD7" t="s">
        <v>50</v>
      </c>
      <c r="AE7" s="1" t="s">
        <v>103</v>
      </c>
      <c r="AG7">
        <v>24.548100000000002</v>
      </c>
      <c r="AH7">
        <v>52</v>
      </c>
      <c r="AI7">
        <v>575</v>
      </c>
      <c r="AJ7" t="s">
        <v>50</v>
      </c>
      <c r="AK7">
        <v>10.346666666666668</v>
      </c>
      <c r="AL7" t="s">
        <v>557</v>
      </c>
      <c r="AM7" t="s">
        <v>558</v>
      </c>
      <c r="AN7" t="s">
        <v>562</v>
      </c>
      <c r="AO7">
        <v>0.62108933859878679</v>
      </c>
      <c r="AP7">
        <v>1.2462500000000001</v>
      </c>
      <c r="AQ7">
        <v>783</v>
      </c>
      <c r="AR7" s="54">
        <v>3.3982140305449049E-2</v>
      </c>
      <c r="AS7" s="55">
        <v>8.6314440042009295</v>
      </c>
    </row>
    <row r="8" spans="1:45" x14ac:dyDescent="0.35">
      <c r="A8" s="2">
        <v>44804</v>
      </c>
      <c r="B8" t="s">
        <v>18</v>
      </c>
      <c r="C8" t="s">
        <v>599</v>
      </c>
      <c r="D8" t="s">
        <v>109</v>
      </c>
      <c r="E8" t="s">
        <v>600</v>
      </c>
      <c r="F8">
        <v>16</v>
      </c>
      <c r="G8" t="s">
        <v>41</v>
      </c>
      <c r="H8" t="s">
        <v>116</v>
      </c>
      <c r="I8" t="s">
        <v>449</v>
      </c>
      <c r="J8" t="s">
        <v>449</v>
      </c>
      <c r="K8" t="s">
        <v>226</v>
      </c>
      <c r="L8" t="s">
        <v>51</v>
      </c>
      <c r="M8">
        <v>2.91</v>
      </c>
      <c r="N8" s="1">
        <v>-0.29100000000000004</v>
      </c>
      <c r="O8" t="s">
        <v>233</v>
      </c>
      <c r="P8">
        <v>0.63100000000000001</v>
      </c>
      <c r="Q8" t="e">
        <v>#VALUE!</v>
      </c>
      <c r="R8">
        <v>20.51</v>
      </c>
      <c r="S8" s="1">
        <v>-2.0510000000000002</v>
      </c>
      <c r="T8" s="1">
        <f t="shared" si="5"/>
        <v>1.7600000000000002</v>
      </c>
      <c r="U8">
        <v>82.3</v>
      </c>
      <c r="V8">
        <v>5317.0326500000001</v>
      </c>
      <c r="W8">
        <f t="shared" si="0"/>
        <v>5.3170326500000002E-3</v>
      </c>
      <c r="X8" t="e">
        <f t="shared" si="3"/>
        <v>#VALUE!</v>
      </c>
      <c r="Y8" t="e">
        <f t="shared" si="4"/>
        <v>#VALUE!</v>
      </c>
      <c r="Z8" t="s">
        <v>50</v>
      </c>
      <c r="AA8" t="e">
        <f t="shared" si="1"/>
        <v>#VALUE!</v>
      </c>
      <c r="AB8">
        <f t="shared" si="2"/>
        <v>5.3170326500000002E-3</v>
      </c>
      <c r="AC8" t="s">
        <v>50</v>
      </c>
      <c r="AD8" t="s">
        <v>50</v>
      </c>
      <c r="AE8" s="1" t="s">
        <v>103</v>
      </c>
      <c r="AG8">
        <v>32.519599999999997</v>
      </c>
      <c r="AH8">
        <v>77.3</v>
      </c>
      <c r="AI8">
        <v>705</v>
      </c>
      <c r="AJ8" t="s">
        <v>50</v>
      </c>
      <c r="AK8">
        <v>7.0107887060214562</v>
      </c>
      <c r="AL8" t="s">
        <v>559</v>
      </c>
      <c r="AM8" t="s">
        <v>558</v>
      </c>
      <c r="AN8" t="s">
        <v>562</v>
      </c>
      <c r="AO8">
        <v>0.5234151584582144</v>
      </c>
      <c r="AP8">
        <v>1.8887499999999999</v>
      </c>
      <c r="AQ8">
        <v>924.46249999999998</v>
      </c>
      <c r="AR8" s="54">
        <v>1.9093083086777235E-2</v>
      </c>
      <c r="AS8" s="55">
        <v>8.1909261814104273</v>
      </c>
    </row>
    <row r="9" spans="1:45" x14ac:dyDescent="0.35">
      <c r="A9" s="2">
        <v>44721</v>
      </c>
      <c r="B9" t="s">
        <v>18</v>
      </c>
      <c r="C9" t="s">
        <v>598</v>
      </c>
      <c r="D9" t="s">
        <v>20</v>
      </c>
      <c r="E9" t="s">
        <v>600</v>
      </c>
      <c r="F9">
        <v>12</v>
      </c>
      <c r="G9" t="s">
        <v>27</v>
      </c>
      <c r="H9" t="s">
        <v>35</v>
      </c>
      <c r="I9" t="s">
        <v>419</v>
      </c>
      <c r="J9" t="s">
        <v>419</v>
      </c>
      <c r="K9" t="s">
        <v>23</v>
      </c>
      <c r="L9">
        <v>0.54900000000000004</v>
      </c>
      <c r="M9">
        <v>5.56</v>
      </c>
      <c r="N9" s="1">
        <v>-0.55599999999999994</v>
      </c>
      <c r="O9" t="s">
        <v>24</v>
      </c>
      <c r="P9">
        <v>0.31</v>
      </c>
      <c r="Q9">
        <v>0.23900000000000005</v>
      </c>
      <c r="R9">
        <v>3.81</v>
      </c>
      <c r="S9" s="1">
        <v>-0.38100000000000001</v>
      </c>
      <c r="T9" s="1">
        <f t="shared" si="5"/>
        <v>-0.17499999999999993</v>
      </c>
      <c r="U9">
        <v>115.65</v>
      </c>
      <c r="V9">
        <v>10499.314162500001</v>
      </c>
      <c r="W9">
        <f t="shared" si="0"/>
        <v>1.04993141625E-2</v>
      </c>
      <c r="X9">
        <f t="shared" si="3"/>
        <v>0.77096774193548401</v>
      </c>
      <c r="Y9">
        <f t="shared" si="4"/>
        <v>8.6394984757957755E-5</v>
      </c>
      <c r="Z9">
        <v>8.6394984757957755E-5</v>
      </c>
      <c r="AA9">
        <f t="shared" si="1"/>
        <v>9.0708808703819753E-7</v>
      </c>
      <c r="AB9">
        <f t="shared" si="2"/>
        <v>9.0708808703819753E-7</v>
      </c>
      <c r="AC9">
        <v>90.708808703819741</v>
      </c>
      <c r="AD9">
        <v>518.33604973611295</v>
      </c>
      <c r="AE9" s="1" t="s">
        <v>103</v>
      </c>
      <c r="AF9">
        <v>0.19613204927233224</v>
      </c>
      <c r="AG9">
        <v>24.548100000000002</v>
      </c>
      <c r="AH9">
        <v>125</v>
      </c>
      <c r="AI9">
        <v>776</v>
      </c>
      <c r="AJ9">
        <v>86.394984757957758</v>
      </c>
      <c r="AK9">
        <v>14.811333333333334</v>
      </c>
      <c r="AL9" t="s">
        <v>559</v>
      </c>
      <c r="AM9" t="s">
        <v>561</v>
      </c>
      <c r="AN9" t="s">
        <v>560</v>
      </c>
      <c r="AO9">
        <v>0.62108933859878701</v>
      </c>
      <c r="AP9">
        <v>1.2462500000000001</v>
      </c>
      <c r="AQ9">
        <v>783</v>
      </c>
      <c r="AR9" s="54">
        <v>-1.3182594023193784E-2</v>
      </c>
      <c r="AS9" s="55">
        <v>18.789555854999797</v>
      </c>
    </row>
    <row r="10" spans="1:45" x14ac:dyDescent="0.35">
      <c r="A10" s="46">
        <v>44747</v>
      </c>
      <c r="B10" t="s">
        <v>18</v>
      </c>
      <c r="C10" t="s">
        <v>597</v>
      </c>
      <c r="D10" t="s">
        <v>20</v>
      </c>
      <c r="E10" t="s">
        <v>600</v>
      </c>
      <c r="F10">
        <v>16</v>
      </c>
      <c r="G10" t="s">
        <v>27</v>
      </c>
      <c r="H10" t="s">
        <v>35</v>
      </c>
      <c r="I10" t="s">
        <v>419</v>
      </c>
      <c r="J10" t="s">
        <v>419</v>
      </c>
      <c r="K10" t="s">
        <v>143</v>
      </c>
      <c r="L10">
        <v>0.66900000000000004</v>
      </c>
      <c r="M10">
        <v>2.46</v>
      </c>
      <c r="N10" s="1">
        <v>-0.246</v>
      </c>
      <c r="O10" t="s">
        <v>163</v>
      </c>
      <c r="P10">
        <v>0.38300000000000001</v>
      </c>
      <c r="Q10">
        <v>0.28600000000000003</v>
      </c>
      <c r="R10">
        <v>2.79</v>
      </c>
      <c r="S10" s="1">
        <v>-0.27900000000000003</v>
      </c>
      <c r="T10" s="1">
        <f t="shared" si="5"/>
        <v>3.3000000000000029E-2</v>
      </c>
      <c r="U10">
        <v>115.65</v>
      </c>
      <c r="V10">
        <v>10499.314162500001</v>
      </c>
      <c r="W10">
        <f t="shared" si="0"/>
        <v>1.04993141625E-2</v>
      </c>
      <c r="X10">
        <f t="shared" si="3"/>
        <v>0.7467362924281985</v>
      </c>
      <c r="Y10">
        <f t="shared" si="4"/>
        <v>8.3064576927022543E-5</v>
      </c>
      <c r="Z10">
        <v>8.3064576927022543E-5</v>
      </c>
      <c r="AA10">
        <f t="shared" si="1"/>
        <v>8.7212108893195851E-7</v>
      </c>
      <c r="AB10">
        <f t="shared" si="2"/>
        <v>8.7212108893195851E-7</v>
      </c>
      <c r="AC10">
        <v>87.212108893195847</v>
      </c>
      <c r="AD10">
        <v>2642.79117858169</v>
      </c>
      <c r="AE10" s="1">
        <f>AB10*1000*3600</f>
        <v>3.1396359201550506</v>
      </c>
      <c r="AF10">
        <v>1</v>
      </c>
      <c r="AG10">
        <v>33.278799999999997</v>
      </c>
      <c r="AH10">
        <v>125</v>
      </c>
      <c r="AI10">
        <v>776</v>
      </c>
      <c r="AJ10">
        <v>83.064576927022543</v>
      </c>
      <c r="AK10">
        <v>11.802345679012349</v>
      </c>
      <c r="AL10" t="s">
        <v>559</v>
      </c>
      <c r="AM10" t="s">
        <v>561</v>
      </c>
      <c r="AN10" t="s">
        <v>560</v>
      </c>
      <c r="AR10" s="54">
        <v>-1.3182594023193784E-2</v>
      </c>
      <c r="AS10" s="55">
        <v>18.789555854999797</v>
      </c>
    </row>
    <row r="11" spans="1:45" x14ac:dyDescent="0.35">
      <c r="A11" s="2">
        <v>44747</v>
      </c>
      <c r="B11" t="s">
        <v>18</v>
      </c>
      <c r="C11" t="s">
        <v>597</v>
      </c>
      <c r="D11" t="s">
        <v>20</v>
      </c>
      <c r="E11" t="s">
        <v>600</v>
      </c>
      <c r="F11">
        <v>16</v>
      </c>
      <c r="G11" t="s">
        <v>27</v>
      </c>
      <c r="H11" t="s">
        <v>35</v>
      </c>
      <c r="I11" t="s">
        <v>419</v>
      </c>
      <c r="J11" t="s">
        <v>419</v>
      </c>
      <c r="K11" t="s">
        <v>143</v>
      </c>
      <c r="L11">
        <v>0.66900000000000004</v>
      </c>
      <c r="M11">
        <v>2.46</v>
      </c>
      <c r="N11" s="1">
        <v>-0.246</v>
      </c>
      <c r="O11" t="s">
        <v>163</v>
      </c>
      <c r="P11">
        <v>0.38300000000000001</v>
      </c>
      <c r="Q11">
        <v>0.28600000000000003</v>
      </c>
      <c r="R11">
        <v>7.79</v>
      </c>
      <c r="S11" s="1">
        <v>-0.77900000000000003</v>
      </c>
      <c r="T11" s="1">
        <f t="shared" si="5"/>
        <v>0.53300000000000003</v>
      </c>
      <c r="U11">
        <v>115.65</v>
      </c>
      <c r="V11">
        <v>10499.314162500001</v>
      </c>
      <c r="W11">
        <f t="shared" si="0"/>
        <v>1.04993141625E-2</v>
      </c>
      <c r="X11">
        <f t="shared" si="3"/>
        <v>0.7467362924281985</v>
      </c>
      <c r="Y11">
        <f t="shared" si="4"/>
        <v>8.3064576927022543E-5</v>
      </c>
      <c r="Z11">
        <v>8.3064576927022543E-5</v>
      </c>
      <c r="AA11">
        <f t="shared" si="1"/>
        <v>8.7212108893195851E-7</v>
      </c>
      <c r="AB11">
        <f t="shared" si="2"/>
        <v>8.7212108893195851E-7</v>
      </c>
      <c r="AC11">
        <v>87.212108893195847</v>
      </c>
      <c r="AD11">
        <v>163.62496978085522</v>
      </c>
      <c r="AE11" s="1">
        <f>AB11*1000*3600</f>
        <v>3.1396359201550506</v>
      </c>
      <c r="AF11">
        <v>6.1913696050237665E-2</v>
      </c>
      <c r="AG11">
        <v>33.278799999999997</v>
      </c>
      <c r="AH11">
        <v>125</v>
      </c>
      <c r="AI11">
        <v>776</v>
      </c>
      <c r="AJ11">
        <v>83.064576927022543</v>
      </c>
      <c r="AK11">
        <v>11.802345679012349</v>
      </c>
      <c r="AL11" t="s">
        <v>559</v>
      </c>
      <c r="AM11" t="s">
        <v>561</v>
      </c>
      <c r="AN11" t="s">
        <v>560</v>
      </c>
      <c r="AO11">
        <v>0.3455948490031629</v>
      </c>
      <c r="AP11">
        <v>2.8125</v>
      </c>
      <c r="AQ11">
        <v>1435.3249999999998</v>
      </c>
      <c r="AR11" s="54">
        <v>-1.3182594023193784E-2</v>
      </c>
      <c r="AS11" s="55">
        <v>18.789555854999797</v>
      </c>
    </row>
    <row r="12" spans="1:45" x14ac:dyDescent="0.35">
      <c r="A12" s="2">
        <v>44779</v>
      </c>
      <c r="B12" t="s">
        <v>18</v>
      </c>
      <c r="C12" t="s">
        <v>596</v>
      </c>
      <c r="D12" t="s">
        <v>20</v>
      </c>
      <c r="E12" t="s">
        <v>600</v>
      </c>
      <c r="F12">
        <v>6</v>
      </c>
      <c r="G12" t="s">
        <v>27</v>
      </c>
      <c r="H12" t="s">
        <v>35</v>
      </c>
      <c r="I12" t="s">
        <v>419</v>
      </c>
      <c r="J12" t="s">
        <v>419</v>
      </c>
      <c r="K12" t="s">
        <v>117</v>
      </c>
      <c r="L12">
        <v>0.64400000000000002</v>
      </c>
      <c r="M12">
        <v>2.35</v>
      </c>
      <c r="N12" s="1">
        <v>-0.23500000000000001</v>
      </c>
      <c r="O12" t="s">
        <v>213</v>
      </c>
      <c r="P12">
        <v>0.372</v>
      </c>
      <c r="Q12">
        <v>0.27200000000000002</v>
      </c>
      <c r="R12">
        <v>6.37</v>
      </c>
      <c r="S12" s="1">
        <v>-0.63700000000000001</v>
      </c>
      <c r="T12" s="1">
        <f t="shared" si="5"/>
        <v>0.40200000000000002</v>
      </c>
      <c r="U12">
        <v>115.65</v>
      </c>
      <c r="V12">
        <v>10499.314162500001</v>
      </c>
      <c r="W12">
        <f t="shared" si="0"/>
        <v>1.04993141625E-2</v>
      </c>
      <c r="X12">
        <f t="shared" si="3"/>
        <v>0.73118279569892475</v>
      </c>
      <c r="Y12">
        <f t="shared" si="4"/>
        <v>8.0939948414035666E-5</v>
      </c>
      <c r="Z12">
        <v>8.0939948414035666E-5</v>
      </c>
      <c r="AA12">
        <f t="shared" si="1"/>
        <v>8.4981394669550413E-7</v>
      </c>
      <c r="AB12">
        <f t="shared" si="2"/>
        <v>8.4981394669550413E-7</v>
      </c>
      <c r="AC12">
        <v>84.981394669550411</v>
      </c>
      <c r="AD12">
        <v>211.39650415311047</v>
      </c>
      <c r="AE12" s="1">
        <f>AB12*1000*3600</f>
        <v>3.0593302081038147</v>
      </c>
      <c r="AF12">
        <v>7.9989862927081642E-2</v>
      </c>
      <c r="AG12">
        <v>31.516500000000001</v>
      </c>
      <c r="AH12">
        <v>125</v>
      </c>
      <c r="AI12">
        <v>776</v>
      </c>
      <c r="AJ12">
        <v>80.939948414035669</v>
      </c>
      <c r="AK12">
        <v>13.38048963335333</v>
      </c>
      <c r="AL12" t="s">
        <v>559</v>
      </c>
      <c r="AM12" t="s">
        <v>561</v>
      </c>
      <c r="AN12" t="s">
        <v>560</v>
      </c>
      <c r="AO12">
        <v>0.44430618398273797</v>
      </c>
      <c r="AP12">
        <v>2.1475</v>
      </c>
      <c r="AQ12">
        <v>1335.2875000000001</v>
      </c>
      <c r="AR12" s="54">
        <v>-1.3182594023193784E-2</v>
      </c>
      <c r="AS12" s="55">
        <v>18.789555854999797</v>
      </c>
    </row>
    <row r="13" spans="1:45" x14ac:dyDescent="0.35">
      <c r="A13" s="2">
        <v>44806</v>
      </c>
      <c r="B13" t="s">
        <v>18</v>
      </c>
      <c r="C13" t="s">
        <v>599</v>
      </c>
      <c r="D13" t="s">
        <v>86</v>
      </c>
      <c r="E13" t="s">
        <v>46</v>
      </c>
      <c r="F13">
        <v>12</v>
      </c>
      <c r="G13" t="s">
        <v>41</v>
      </c>
      <c r="H13" t="s">
        <v>52</v>
      </c>
      <c r="I13" t="s">
        <v>403</v>
      </c>
      <c r="J13" t="s">
        <v>403</v>
      </c>
      <c r="K13" t="s">
        <v>235</v>
      </c>
      <c r="L13">
        <v>0.69499999999999995</v>
      </c>
      <c r="M13">
        <v>19.649999999999999</v>
      </c>
      <c r="N13" s="1">
        <v>-1.9649999999999999</v>
      </c>
      <c r="O13" t="s">
        <v>243</v>
      </c>
      <c r="P13">
        <v>0.40699999999999997</v>
      </c>
      <c r="Q13">
        <v>0.28799999999999998</v>
      </c>
      <c r="R13">
        <v>25.03</v>
      </c>
      <c r="S13" s="1">
        <v>-2.5030000000000001</v>
      </c>
      <c r="T13" s="1">
        <f t="shared" si="5"/>
        <v>0.53800000000000026</v>
      </c>
      <c r="U13">
        <v>117.25</v>
      </c>
      <c r="V13">
        <v>10791.836562500001</v>
      </c>
      <c r="W13">
        <f t="shared" si="0"/>
        <v>1.0791836562500001E-2</v>
      </c>
      <c r="X13">
        <f t="shared" si="3"/>
        <v>0.70761670761670759</v>
      </c>
      <c r="Y13">
        <f t="shared" si="4"/>
        <v>7.7740690913819373E-5</v>
      </c>
      <c r="Z13">
        <v>7.7740690913819373E-5</v>
      </c>
      <c r="AA13">
        <f t="shared" si="1"/>
        <v>8.389648305977675E-7</v>
      </c>
      <c r="AB13">
        <f t="shared" si="2"/>
        <v>8.389648305977675E-7</v>
      </c>
      <c r="AC13">
        <v>83.896483059776742</v>
      </c>
      <c r="AD13">
        <v>155.9414183267225</v>
      </c>
      <c r="AE13" s="1" t="s">
        <v>103</v>
      </c>
      <c r="AF13">
        <v>0.84609096576180054</v>
      </c>
      <c r="AG13">
        <v>35.566600000000001</v>
      </c>
      <c r="AH13">
        <v>99.7</v>
      </c>
      <c r="AI13">
        <v>730</v>
      </c>
      <c r="AJ13">
        <v>77.740690913819378</v>
      </c>
      <c r="AK13">
        <v>10.433333333333335</v>
      </c>
      <c r="AL13" t="s">
        <v>559</v>
      </c>
      <c r="AM13" t="s">
        <v>558</v>
      </c>
      <c r="AN13" t="s">
        <v>562</v>
      </c>
      <c r="AO13">
        <v>0.40445061727069104</v>
      </c>
      <c r="AP13">
        <v>2.5662500000000001</v>
      </c>
      <c r="AQ13">
        <v>1407.6</v>
      </c>
      <c r="AR13" s="54">
        <v>1.5858697825917468E-2</v>
      </c>
      <c r="AS13" s="55">
        <v>14.788150720037246</v>
      </c>
    </row>
    <row r="14" spans="1:45" x14ac:dyDescent="0.35">
      <c r="A14" s="9">
        <v>44721</v>
      </c>
      <c r="B14" t="s">
        <v>18</v>
      </c>
      <c r="C14" t="s">
        <v>598</v>
      </c>
      <c r="D14" t="s">
        <v>20</v>
      </c>
      <c r="E14" t="s">
        <v>600</v>
      </c>
      <c r="F14">
        <v>3</v>
      </c>
      <c r="G14" t="s">
        <v>27</v>
      </c>
      <c r="H14" t="s">
        <v>35</v>
      </c>
      <c r="I14" t="s">
        <v>419</v>
      </c>
      <c r="J14" t="s">
        <v>419</v>
      </c>
      <c r="K14" t="s">
        <v>23</v>
      </c>
      <c r="L14">
        <v>0.46200000000000002</v>
      </c>
      <c r="M14">
        <v>1.85</v>
      </c>
      <c r="N14" s="1">
        <v>-0.185</v>
      </c>
      <c r="O14" t="s">
        <v>32</v>
      </c>
      <c r="P14">
        <v>0.27400000000000002</v>
      </c>
      <c r="Q14">
        <v>0.188</v>
      </c>
      <c r="R14">
        <v>2.5099999999999998</v>
      </c>
      <c r="S14" s="1">
        <v>-0.251</v>
      </c>
      <c r="T14" s="1">
        <f t="shared" si="5"/>
        <v>6.6000000000000003E-2</v>
      </c>
      <c r="U14">
        <v>115.65</v>
      </c>
      <c r="V14">
        <v>10499.314162500001</v>
      </c>
      <c r="W14">
        <f t="shared" si="0"/>
        <v>1.04993141625E-2</v>
      </c>
      <c r="X14">
        <f t="shared" si="3"/>
        <v>0.68613138686131381</v>
      </c>
      <c r="Y14">
        <f t="shared" si="4"/>
        <v>7.484526510327697E-5</v>
      </c>
      <c r="Z14">
        <v>7.484526510327697E-5</v>
      </c>
      <c r="AA14">
        <f t="shared" si="1"/>
        <v>7.8582395189490293E-7</v>
      </c>
      <c r="AB14">
        <f t="shared" si="2"/>
        <v>7.8582395189490293E-7</v>
      </c>
      <c r="AC14">
        <v>78.582395189490285</v>
      </c>
      <c r="AD14">
        <v>1190.6423513559134</v>
      </c>
      <c r="AE14" s="1">
        <f t="shared" ref="AE14:AE77" si="6">AB14*1000*3600</f>
        <v>2.8289662268216507</v>
      </c>
      <c r="AF14">
        <v>0.45052456691127524</v>
      </c>
      <c r="AG14">
        <v>24.548100000000002</v>
      </c>
      <c r="AH14">
        <v>125</v>
      </c>
      <c r="AI14">
        <v>776</v>
      </c>
      <c r="AJ14">
        <v>74.845265103276972</v>
      </c>
      <c r="AK14">
        <v>14.811333333333334</v>
      </c>
      <c r="AL14" t="s">
        <v>559</v>
      </c>
      <c r="AM14" t="s">
        <v>561</v>
      </c>
      <c r="AN14" t="s">
        <v>560</v>
      </c>
      <c r="AO14">
        <v>0.62108933859878701</v>
      </c>
      <c r="AP14">
        <v>1.2462500000000001</v>
      </c>
      <c r="AQ14">
        <v>783</v>
      </c>
      <c r="AR14" s="54">
        <v>-1.3182594023193784E-2</v>
      </c>
      <c r="AS14" s="55">
        <v>18.789555854999797</v>
      </c>
    </row>
    <row r="15" spans="1:45" x14ac:dyDescent="0.35">
      <c r="A15" s="2">
        <v>44762</v>
      </c>
      <c r="B15" t="s">
        <v>18</v>
      </c>
      <c r="C15" t="s">
        <v>549</v>
      </c>
      <c r="D15" t="s">
        <v>20</v>
      </c>
      <c r="E15" t="s">
        <v>600</v>
      </c>
      <c r="F15">
        <v>15</v>
      </c>
      <c r="G15" t="s">
        <v>27</v>
      </c>
      <c r="H15" t="s">
        <v>35</v>
      </c>
      <c r="I15" t="s">
        <v>419</v>
      </c>
      <c r="J15" t="s">
        <v>419</v>
      </c>
      <c r="K15" t="s">
        <v>184</v>
      </c>
      <c r="L15">
        <v>0.67200000000000004</v>
      </c>
      <c r="N15" s="1" t="s">
        <v>50</v>
      </c>
      <c r="O15" t="s">
        <v>185</v>
      </c>
      <c r="P15">
        <v>0.40799999999999997</v>
      </c>
      <c r="Q15">
        <v>0.26400000000000007</v>
      </c>
      <c r="R15">
        <v>1.59</v>
      </c>
      <c r="S15" s="1">
        <v>-0.159</v>
      </c>
      <c r="T15" s="1" t="s">
        <v>103</v>
      </c>
      <c r="U15">
        <v>115.65</v>
      </c>
      <c r="V15">
        <v>10499.314162500001</v>
      </c>
      <c r="W15">
        <f t="shared" si="0"/>
        <v>1.04993141625E-2</v>
      </c>
      <c r="X15">
        <f t="shared" si="3"/>
        <v>0.64705882352941202</v>
      </c>
      <c r="Y15">
        <f t="shared" si="4"/>
        <v>6.9633581750603381E-5</v>
      </c>
      <c r="Z15">
        <v>6.9633581750603381E-5</v>
      </c>
      <c r="AA15">
        <f t="shared" si="1"/>
        <v>7.3110485105971169E-7</v>
      </c>
      <c r="AB15">
        <f t="shared" si="2"/>
        <v>7.3110485105971169E-7</v>
      </c>
      <c r="AC15">
        <v>73.110485105971165</v>
      </c>
      <c r="AD15" t="s">
        <v>50</v>
      </c>
      <c r="AE15" s="1">
        <f t="shared" si="6"/>
        <v>2.6319774638149624</v>
      </c>
      <c r="AG15">
        <v>34.903799999999997</v>
      </c>
      <c r="AH15">
        <v>125</v>
      </c>
      <c r="AI15">
        <v>776</v>
      </c>
      <c r="AJ15">
        <v>69.633581750603383</v>
      </c>
      <c r="AK15">
        <v>11.020894580054243</v>
      </c>
      <c r="AL15" t="s">
        <v>559</v>
      </c>
      <c r="AM15" t="s">
        <v>561</v>
      </c>
      <c r="AN15" t="s">
        <v>560</v>
      </c>
      <c r="AO15">
        <v>0.38773728517693062</v>
      </c>
      <c r="AP15">
        <v>2.5749999999999997</v>
      </c>
      <c r="AQ15">
        <v>1486.8125</v>
      </c>
      <c r="AR15" s="54">
        <v>-1.3182594023193784E-2</v>
      </c>
      <c r="AS15" s="55">
        <v>18.789555854999797</v>
      </c>
    </row>
    <row r="16" spans="1:45" x14ac:dyDescent="0.35">
      <c r="A16" s="2">
        <v>44715</v>
      </c>
      <c r="B16" t="s">
        <v>573</v>
      </c>
      <c r="C16" t="s">
        <v>598</v>
      </c>
      <c r="D16" t="s">
        <v>57</v>
      </c>
      <c r="E16" t="s">
        <v>46</v>
      </c>
      <c r="F16">
        <v>4</v>
      </c>
      <c r="G16" t="s">
        <v>30</v>
      </c>
      <c r="H16" t="s">
        <v>62</v>
      </c>
      <c r="I16" t="s">
        <v>500</v>
      </c>
      <c r="J16" t="s">
        <v>500</v>
      </c>
      <c r="K16" t="s">
        <v>59</v>
      </c>
      <c r="L16">
        <v>0.128</v>
      </c>
      <c r="M16">
        <v>3.06</v>
      </c>
      <c r="N16" s="1">
        <v>-0.30599999999999999</v>
      </c>
      <c r="O16" t="s">
        <v>60</v>
      </c>
      <c r="P16">
        <v>0.53600000000000003</v>
      </c>
      <c r="Q16">
        <v>-0.40800000000000003</v>
      </c>
      <c r="R16">
        <v>8.52</v>
      </c>
      <c r="S16" s="1">
        <v>-0.85199999999999998</v>
      </c>
      <c r="T16" s="1">
        <f t="shared" ref="T16:T47" si="7">N16-S16</f>
        <v>0.54600000000000004</v>
      </c>
      <c r="U16">
        <v>42.6</v>
      </c>
      <c r="V16">
        <v>1424.5866000000003</v>
      </c>
      <c r="W16">
        <f t="shared" si="0"/>
        <v>1.4245866000000002E-3</v>
      </c>
      <c r="X16">
        <f>(P16-L16)/L16</f>
        <v>3.1875</v>
      </c>
      <c r="Y16">
        <f t="shared" si="4"/>
        <v>4.9578587501633489E-4</v>
      </c>
      <c r="Z16">
        <v>4.9578587501633489E-4</v>
      </c>
      <c r="AA16">
        <f t="shared" si="1"/>
        <v>7.0628991401754561E-7</v>
      </c>
      <c r="AB16">
        <f t="shared" si="2"/>
        <v>7.0628991401754561E-7</v>
      </c>
      <c r="AC16">
        <v>70.628991401754575</v>
      </c>
      <c r="AD16">
        <v>129.3571271094406</v>
      </c>
      <c r="AE16" s="1">
        <f t="shared" si="6"/>
        <v>2.542643690463164</v>
      </c>
      <c r="AG16">
        <v>24.828800000000001</v>
      </c>
      <c r="AH16">
        <v>20</v>
      </c>
      <c r="AI16">
        <v>340</v>
      </c>
      <c r="AJ16" t="s">
        <v>50</v>
      </c>
      <c r="AL16" t="s">
        <v>557</v>
      </c>
      <c r="AM16" t="s">
        <v>561</v>
      </c>
      <c r="AN16" t="s">
        <v>560</v>
      </c>
      <c r="AR16" s="34"/>
      <c r="AS16" s="34"/>
    </row>
    <row r="17" spans="1:45" x14ac:dyDescent="0.35">
      <c r="A17" s="2">
        <v>44806</v>
      </c>
      <c r="B17" t="s">
        <v>18</v>
      </c>
      <c r="C17" t="s">
        <v>599</v>
      </c>
      <c r="D17" t="s">
        <v>20</v>
      </c>
      <c r="E17" t="s">
        <v>600</v>
      </c>
      <c r="F17">
        <v>14</v>
      </c>
      <c r="G17" t="s">
        <v>27</v>
      </c>
      <c r="H17" t="s">
        <v>35</v>
      </c>
      <c r="I17" t="s">
        <v>419</v>
      </c>
      <c r="J17" t="s">
        <v>419</v>
      </c>
      <c r="K17" t="s">
        <v>241</v>
      </c>
      <c r="L17">
        <v>0.58199999999999996</v>
      </c>
      <c r="M17">
        <v>4.6100000000000003</v>
      </c>
      <c r="N17" s="1">
        <v>-0.46100000000000002</v>
      </c>
      <c r="O17" t="s">
        <v>32</v>
      </c>
      <c r="P17">
        <v>0.36099999999999999</v>
      </c>
      <c r="Q17">
        <v>0.22099999999999997</v>
      </c>
      <c r="R17">
        <v>10.23</v>
      </c>
      <c r="S17" s="1">
        <v>-1.0230000000000001</v>
      </c>
      <c r="T17" s="1">
        <f t="shared" si="7"/>
        <v>0.56200000000000006</v>
      </c>
      <c r="U17">
        <v>115.65</v>
      </c>
      <c r="V17">
        <v>10499.314162500001</v>
      </c>
      <c r="W17">
        <f t="shared" si="0"/>
        <v>1.04993141625E-2</v>
      </c>
      <c r="X17">
        <f t="shared" si="3"/>
        <v>0.61218836565096946</v>
      </c>
      <c r="Y17">
        <f t="shared" si="4"/>
        <v>6.5043287642574236E-5</v>
      </c>
      <c r="Z17">
        <v>6.5043287642574236E-5</v>
      </c>
      <c r="AA17">
        <f t="shared" si="1"/>
        <v>6.8290991112124092E-7</v>
      </c>
      <c r="AB17">
        <f t="shared" si="2"/>
        <v>6.8290991112124092E-7</v>
      </c>
      <c r="AC17">
        <v>68.29099111212409</v>
      </c>
      <c r="AD17">
        <v>121.51421906071901</v>
      </c>
      <c r="AE17" s="1">
        <f t="shared" si="6"/>
        <v>2.4584756800364675</v>
      </c>
      <c r="AF17">
        <v>4.5979500774139301E-2</v>
      </c>
      <c r="AG17">
        <v>35.566600000000001</v>
      </c>
      <c r="AH17">
        <v>125</v>
      </c>
      <c r="AI17">
        <v>776</v>
      </c>
      <c r="AJ17">
        <v>65.043287642574242</v>
      </c>
      <c r="AK17">
        <v>11.450000000000001</v>
      </c>
      <c r="AL17" t="s">
        <v>559</v>
      </c>
      <c r="AM17" t="s">
        <v>561</v>
      </c>
      <c r="AN17" t="s">
        <v>560</v>
      </c>
      <c r="AO17">
        <v>0.40445061727069104</v>
      </c>
      <c r="AP17">
        <v>2.5662500000000001</v>
      </c>
      <c r="AQ17">
        <v>1407.6</v>
      </c>
      <c r="AR17" s="54">
        <v>-1.3182594023193784E-2</v>
      </c>
      <c r="AS17" s="55">
        <v>18.789555854999797</v>
      </c>
    </row>
    <row r="18" spans="1:45" x14ac:dyDescent="0.35">
      <c r="A18" s="2">
        <v>44722</v>
      </c>
      <c r="B18" t="s">
        <v>18</v>
      </c>
      <c r="C18" t="s">
        <v>598</v>
      </c>
      <c r="D18" t="s">
        <v>109</v>
      </c>
      <c r="E18" t="s">
        <v>600</v>
      </c>
      <c r="F18">
        <v>4</v>
      </c>
      <c r="G18" t="s">
        <v>41</v>
      </c>
      <c r="H18" t="s">
        <v>101</v>
      </c>
      <c r="I18" t="s">
        <v>448</v>
      </c>
      <c r="J18" t="s">
        <v>448</v>
      </c>
      <c r="K18" t="s">
        <v>117</v>
      </c>
      <c r="L18">
        <v>0.52400000000000002</v>
      </c>
      <c r="M18">
        <v>1.42</v>
      </c>
      <c r="N18" s="1">
        <v>-0.14199999999999999</v>
      </c>
      <c r="O18" t="s">
        <v>118</v>
      </c>
      <c r="P18">
        <v>0.33300000000000002</v>
      </c>
      <c r="Q18">
        <v>0.191</v>
      </c>
      <c r="R18">
        <v>14.62</v>
      </c>
      <c r="S18" s="1">
        <v>-1.462</v>
      </c>
      <c r="T18" s="1">
        <f t="shared" si="7"/>
        <v>1.32</v>
      </c>
      <c r="U18">
        <v>112.9</v>
      </c>
      <c r="V18">
        <v>10005.931850000001</v>
      </c>
      <c r="W18">
        <f t="shared" si="0"/>
        <v>1.000593185E-2</v>
      </c>
      <c r="X18">
        <f t="shared" si="3"/>
        <v>0.57357357357357353</v>
      </c>
      <c r="Y18">
        <f t="shared" si="4"/>
        <v>6.0030254564193116E-5</v>
      </c>
      <c r="Z18">
        <v>6.0030254564193116E-5</v>
      </c>
      <c r="AA18">
        <f t="shared" si="1"/>
        <v>6.0065863610746774E-7</v>
      </c>
      <c r="AB18">
        <f t="shared" si="2"/>
        <v>6.0065863610746774E-7</v>
      </c>
      <c r="AC18">
        <v>60.065863610746781</v>
      </c>
      <c r="AD18">
        <v>45.50444212935362</v>
      </c>
      <c r="AE18" s="1">
        <f t="shared" si="6"/>
        <v>2.1623710899868835</v>
      </c>
      <c r="AF18">
        <v>0.55739905177123661</v>
      </c>
      <c r="AG18">
        <v>27.385200000000001</v>
      </c>
      <c r="AH18">
        <v>93.8</v>
      </c>
      <c r="AI18">
        <v>803</v>
      </c>
      <c r="AJ18">
        <v>60.030254564193115</v>
      </c>
      <c r="AK18">
        <v>18.418666666666667</v>
      </c>
      <c r="AL18" t="s">
        <v>559</v>
      </c>
      <c r="AM18" t="s">
        <v>558</v>
      </c>
      <c r="AN18" t="s">
        <v>562</v>
      </c>
      <c r="AO18">
        <v>0.64691630239407094</v>
      </c>
      <c r="AP18">
        <v>1.1612499999999999</v>
      </c>
      <c r="AQ18">
        <v>648.88749999999993</v>
      </c>
      <c r="AR18" s="54">
        <v>3.7260971551856606E-2</v>
      </c>
      <c r="AS18" s="55">
        <v>16.971718051471029</v>
      </c>
    </row>
    <row r="19" spans="1:45" x14ac:dyDescent="0.35">
      <c r="A19" s="2">
        <v>44792</v>
      </c>
      <c r="B19" t="s">
        <v>18</v>
      </c>
      <c r="C19" t="s">
        <v>552</v>
      </c>
      <c r="D19" t="s">
        <v>20</v>
      </c>
      <c r="E19" t="s">
        <v>600</v>
      </c>
      <c r="F19">
        <v>14</v>
      </c>
      <c r="G19" t="s">
        <v>27</v>
      </c>
      <c r="H19" t="s">
        <v>35</v>
      </c>
      <c r="I19" t="s">
        <v>419</v>
      </c>
      <c r="J19" t="s">
        <v>419</v>
      </c>
      <c r="K19" t="s">
        <v>227</v>
      </c>
      <c r="L19">
        <v>0.58699999999999997</v>
      </c>
      <c r="M19">
        <v>2.38</v>
      </c>
      <c r="N19" s="1">
        <v>-0.23799999999999999</v>
      </c>
      <c r="O19" t="s">
        <v>228</v>
      </c>
      <c r="P19">
        <v>0.379</v>
      </c>
      <c r="Q19">
        <v>0.20799999999999996</v>
      </c>
      <c r="R19">
        <v>27.56</v>
      </c>
      <c r="S19" s="1">
        <v>-2.7559999999999998</v>
      </c>
      <c r="T19" s="1">
        <f t="shared" si="7"/>
        <v>2.5179999999999998</v>
      </c>
      <c r="U19">
        <v>115.65</v>
      </c>
      <c r="V19">
        <v>10499.314162500001</v>
      </c>
      <c r="W19">
        <f t="shared" si="0"/>
        <v>1.04993141625E-2</v>
      </c>
      <c r="X19">
        <f t="shared" si="3"/>
        <v>0.54881266490765157</v>
      </c>
      <c r="Y19">
        <f t="shared" si="4"/>
        <v>5.6856229996789293E-5</v>
      </c>
      <c r="Z19">
        <v>5.6856229996789293E-5</v>
      </c>
      <c r="AA19">
        <f t="shared" si="1"/>
        <v>5.9695142083164715E-7</v>
      </c>
      <c r="AB19">
        <f t="shared" si="2"/>
        <v>5.9695142083164715E-7</v>
      </c>
      <c r="AC19">
        <v>59.695142083164718</v>
      </c>
      <c r="AD19">
        <v>23.707363813806484</v>
      </c>
      <c r="AE19" s="1">
        <f t="shared" si="6"/>
        <v>2.1490251149939299</v>
      </c>
      <c r="AF19">
        <v>8.9705777748119563E-3</v>
      </c>
      <c r="AG19">
        <v>34.301699999999997</v>
      </c>
      <c r="AH19">
        <v>125</v>
      </c>
      <c r="AI19">
        <v>776</v>
      </c>
      <c r="AJ19">
        <v>56.856229996789295</v>
      </c>
      <c r="AK19">
        <v>12.126990262931423</v>
      </c>
      <c r="AL19" t="s">
        <v>559</v>
      </c>
      <c r="AM19" t="s">
        <v>561</v>
      </c>
      <c r="AN19" t="s">
        <v>560</v>
      </c>
      <c r="AO19">
        <v>0.40498035528846144</v>
      </c>
      <c r="AP19">
        <v>2.7174999999999998</v>
      </c>
      <c r="AQ19">
        <v>1551.3875</v>
      </c>
      <c r="AR19" s="54">
        <v>-1.3182594023193784E-2</v>
      </c>
      <c r="AS19" s="55">
        <v>18.789555854999797</v>
      </c>
    </row>
    <row r="20" spans="1:45" x14ac:dyDescent="0.35">
      <c r="A20" s="2">
        <v>44715</v>
      </c>
      <c r="B20" t="s">
        <v>573</v>
      </c>
      <c r="C20" t="s">
        <v>598</v>
      </c>
      <c r="D20" t="s">
        <v>57</v>
      </c>
      <c r="E20" t="s">
        <v>46</v>
      </c>
      <c r="F20">
        <v>6</v>
      </c>
      <c r="G20" t="s">
        <v>28</v>
      </c>
      <c r="H20" t="s">
        <v>64</v>
      </c>
      <c r="I20" t="s">
        <v>499</v>
      </c>
      <c r="J20" t="s">
        <v>499</v>
      </c>
      <c r="K20" t="s">
        <v>59</v>
      </c>
      <c r="L20">
        <v>0.129</v>
      </c>
      <c r="M20">
        <v>6.92</v>
      </c>
      <c r="N20" s="1">
        <v>-0.69199999999999995</v>
      </c>
      <c r="O20" t="s">
        <v>60</v>
      </c>
      <c r="P20">
        <v>0.52100000000000002</v>
      </c>
      <c r="Q20">
        <v>-0.39200000000000002</v>
      </c>
      <c r="R20">
        <v>15.27</v>
      </c>
      <c r="S20" s="1">
        <v>-1.5269999999999999</v>
      </c>
      <c r="T20" s="1">
        <f t="shared" si="7"/>
        <v>0.83499999999999996</v>
      </c>
      <c r="U20">
        <v>38.71</v>
      </c>
      <c r="V20">
        <v>1176.2943185000001</v>
      </c>
      <c r="W20">
        <f t="shared" si="0"/>
        <v>1.1762943185000001E-3</v>
      </c>
      <c r="X20">
        <f t="shared" si="3"/>
        <v>-0.75239923224568139</v>
      </c>
      <c r="Y20" t="e">
        <f t="shared" si="4"/>
        <v>#NUM!</v>
      </c>
      <c r="Z20">
        <v>4.6746185327387562E-4</v>
      </c>
      <c r="AA20">
        <f t="shared" si="1"/>
        <v>5.4987272212154051E-7</v>
      </c>
      <c r="AB20">
        <f t="shared" si="2"/>
        <v>5.4987272212154051E-7</v>
      </c>
      <c r="AC20">
        <v>54.98727221215406</v>
      </c>
      <c r="AD20">
        <v>65.853020613358154</v>
      </c>
      <c r="AE20" s="1">
        <f t="shared" si="6"/>
        <v>1.9795417996375457</v>
      </c>
      <c r="AG20">
        <v>24.828800000000001</v>
      </c>
      <c r="AH20">
        <v>30.7</v>
      </c>
      <c r="AI20">
        <v>335</v>
      </c>
      <c r="AJ20" t="s">
        <v>50</v>
      </c>
      <c r="AL20" t="s">
        <v>559</v>
      </c>
      <c r="AM20" t="s">
        <v>561</v>
      </c>
      <c r="AN20" t="s">
        <v>560</v>
      </c>
      <c r="AR20" s="34"/>
      <c r="AS20" s="34"/>
    </row>
    <row r="21" spans="1:45" x14ac:dyDescent="0.35">
      <c r="A21" s="2">
        <v>44722</v>
      </c>
      <c r="B21" t="s">
        <v>18</v>
      </c>
      <c r="C21" t="s">
        <v>598</v>
      </c>
      <c r="D21" t="s">
        <v>123</v>
      </c>
      <c r="E21" t="s">
        <v>600</v>
      </c>
      <c r="F21">
        <v>4</v>
      </c>
      <c r="G21" t="s">
        <v>27</v>
      </c>
      <c r="H21" t="s">
        <v>52</v>
      </c>
      <c r="I21" t="s">
        <v>456</v>
      </c>
      <c r="J21" t="s">
        <v>456</v>
      </c>
      <c r="K21" t="s">
        <v>125</v>
      </c>
      <c r="L21">
        <v>0.53500000000000003</v>
      </c>
      <c r="M21">
        <v>1.43</v>
      </c>
      <c r="N21" s="1">
        <v>-0.14299999999999999</v>
      </c>
      <c r="O21" t="s">
        <v>126</v>
      </c>
      <c r="P21">
        <v>0.36</v>
      </c>
      <c r="Q21">
        <v>0.17500000000000004</v>
      </c>
      <c r="R21">
        <v>12.1</v>
      </c>
      <c r="S21" s="1">
        <v>-1.21</v>
      </c>
      <c r="T21" s="1">
        <f t="shared" si="7"/>
        <v>1.0669999999999999</v>
      </c>
      <c r="U21">
        <v>119.2</v>
      </c>
      <c r="V21">
        <v>11153.782400000002</v>
      </c>
      <c r="W21">
        <f t="shared" si="0"/>
        <v>1.1153782400000001E-2</v>
      </c>
      <c r="X21">
        <f t="shared" si="3"/>
        <v>0.48611111111111127</v>
      </c>
      <c r="Y21">
        <f t="shared" si="4"/>
        <v>4.8968682655280221E-5</v>
      </c>
      <c r="Z21">
        <v>4.8968682655280221E-5</v>
      </c>
      <c r="AA21">
        <f t="shared" si="1"/>
        <v>5.4618603075164983E-7</v>
      </c>
      <c r="AB21">
        <f t="shared" si="2"/>
        <v>5.4618603075164983E-7</v>
      </c>
      <c r="AC21">
        <v>54.618603075164984</v>
      </c>
      <c r="AD21">
        <v>51.188943838017792</v>
      </c>
      <c r="AE21" s="1">
        <f t="shared" si="6"/>
        <v>1.9662697107059395</v>
      </c>
      <c r="AF21">
        <v>1.936927300377439E-2</v>
      </c>
      <c r="AG21">
        <v>27.385200000000001</v>
      </c>
      <c r="AH21">
        <v>107</v>
      </c>
      <c r="AI21">
        <v>840</v>
      </c>
      <c r="AJ21">
        <v>48.968682655280219</v>
      </c>
      <c r="AK21">
        <v>16.475333333333335</v>
      </c>
      <c r="AL21" t="s">
        <v>559</v>
      </c>
      <c r="AM21" t="s">
        <v>561</v>
      </c>
      <c r="AN21" t="s">
        <v>560</v>
      </c>
      <c r="AO21">
        <v>0.64691630239407094</v>
      </c>
      <c r="AP21">
        <v>1.1612499999999999</v>
      </c>
      <c r="AQ21">
        <v>648.88749999999993</v>
      </c>
      <c r="AR21" s="54">
        <v>2.0165599981897955E-2</v>
      </c>
      <c r="AS21" s="55">
        <v>12.787947076898984</v>
      </c>
    </row>
    <row r="22" spans="1:45" x14ac:dyDescent="0.35">
      <c r="A22" s="2">
        <v>44734</v>
      </c>
      <c r="B22" t="s">
        <v>18</v>
      </c>
      <c r="C22" t="s">
        <v>548</v>
      </c>
      <c r="D22" t="s">
        <v>109</v>
      </c>
      <c r="E22" t="s">
        <v>600</v>
      </c>
      <c r="F22">
        <v>13</v>
      </c>
      <c r="G22" t="s">
        <v>41</v>
      </c>
      <c r="H22" t="s">
        <v>101</v>
      </c>
      <c r="I22" t="s">
        <v>448</v>
      </c>
      <c r="J22" t="s">
        <v>448</v>
      </c>
      <c r="K22" t="s">
        <v>145</v>
      </c>
      <c r="L22">
        <v>0.621</v>
      </c>
      <c r="M22">
        <v>2.31</v>
      </c>
      <c r="N22" s="1">
        <v>-0.23100000000000001</v>
      </c>
      <c r="O22" t="s">
        <v>147</v>
      </c>
      <c r="P22">
        <v>0.41499999999999998</v>
      </c>
      <c r="Q22">
        <v>0.20600000000000002</v>
      </c>
      <c r="R22">
        <v>21.61</v>
      </c>
      <c r="S22" s="1">
        <v>-2.161</v>
      </c>
      <c r="T22" s="1">
        <f t="shared" si="7"/>
        <v>1.93</v>
      </c>
      <c r="U22">
        <v>112.9</v>
      </c>
      <c r="V22">
        <v>10005.931850000001</v>
      </c>
      <c r="W22">
        <f t="shared" si="0"/>
        <v>1.000593185E-2</v>
      </c>
      <c r="X22">
        <f t="shared" si="3"/>
        <v>0.49638554216867475</v>
      </c>
      <c r="Y22">
        <f t="shared" si="4"/>
        <v>5.0245862160678202E-5</v>
      </c>
      <c r="Z22">
        <v>5.0245862160678202E-5</v>
      </c>
      <c r="AA22">
        <f t="shared" si="1"/>
        <v>5.0275667252423984E-7</v>
      </c>
      <c r="AB22">
        <f t="shared" si="2"/>
        <v>5.0275667252423984E-7</v>
      </c>
      <c r="AC22">
        <v>50.275667252423986</v>
      </c>
      <c r="AD22">
        <v>26.049568524572013</v>
      </c>
      <c r="AE22" s="1">
        <f t="shared" si="6"/>
        <v>1.8099240210872636</v>
      </c>
      <c r="AF22">
        <v>0.31908983200740854</v>
      </c>
      <c r="AG22">
        <v>31.695499999999999</v>
      </c>
      <c r="AH22">
        <v>93.8</v>
      </c>
      <c r="AI22">
        <v>803</v>
      </c>
      <c r="AJ22">
        <v>50.2458621606782</v>
      </c>
      <c r="AK22">
        <v>15.591269841269842</v>
      </c>
      <c r="AL22" t="s">
        <v>559</v>
      </c>
      <c r="AM22" t="s">
        <v>558</v>
      </c>
      <c r="AN22" t="s">
        <v>562</v>
      </c>
      <c r="AO22">
        <v>0.40461792161109017</v>
      </c>
      <c r="AP22">
        <v>2.3699999999999997</v>
      </c>
      <c r="AQ22">
        <v>1376.4875</v>
      </c>
      <c r="AR22" s="54">
        <v>3.7260971551856606E-2</v>
      </c>
      <c r="AS22" s="55">
        <v>16.971718051471029</v>
      </c>
    </row>
    <row r="23" spans="1:45" x14ac:dyDescent="0.35">
      <c r="A23" s="2">
        <v>44806</v>
      </c>
      <c r="B23" t="s">
        <v>18</v>
      </c>
      <c r="C23" t="s">
        <v>599</v>
      </c>
      <c r="D23" t="s">
        <v>20</v>
      </c>
      <c r="E23" t="s">
        <v>600</v>
      </c>
      <c r="F23">
        <v>3</v>
      </c>
      <c r="G23" t="s">
        <v>27</v>
      </c>
      <c r="H23" t="s">
        <v>167</v>
      </c>
      <c r="I23" t="s">
        <v>488</v>
      </c>
      <c r="J23" t="s">
        <v>488</v>
      </c>
      <c r="K23" t="s">
        <v>222</v>
      </c>
      <c r="L23">
        <v>0.61499999999999999</v>
      </c>
      <c r="M23">
        <v>4.42</v>
      </c>
      <c r="N23" s="1">
        <v>-0.442</v>
      </c>
      <c r="O23" t="s">
        <v>211</v>
      </c>
      <c r="P23">
        <v>0.434</v>
      </c>
      <c r="Q23">
        <v>0.18099999999999999</v>
      </c>
      <c r="R23">
        <v>3.59</v>
      </c>
      <c r="S23" s="1">
        <v>-0.35899999999999999</v>
      </c>
      <c r="T23" s="1">
        <f t="shared" si="7"/>
        <v>-8.3000000000000018E-2</v>
      </c>
      <c r="U23">
        <v>124.6</v>
      </c>
      <c r="V23">
        <v>12187.250599999999</v>
      </c>
      <c r="W23">
        <f t="shared" si="0"/>
        <v>1.21872506E-2</v>
      </c>
      <c r="X23">
        <f t="shared" si="3"/>
        <v>0.4170506912442396</v>
      </c>
      <c r="Y23">
        <f t="shared" si="4"/>
        <v>4.0550800325435837E-5</v>
      </c>
      <c r="Z23">
        <v>4.0550800325435837E-5</v>
      </c>
      <c r="AA23">
        <f t="shared" si="1"/>
        <v>4.9420276559664804E-7</v>
      </c>
      <c r="AB23">
        <f t="shared" si="2"/>
        <v>4.9420276559664804E-7</v>
      </c>
      <c r="AC23">
        <v>49.420276559664806</v>
      </c>
      <c r="AD23">
        <v>595.42501879114207</v>
      </c>
      <c r="AE23" s="1">
        <f t="shared" si="6"/>
        <v>1.779129956147933</v>
      </c>
      <c r="AF23">
        <v>0.22530157642513537</v>
      </c>
      <c r="AG23">
        <v>35.566600000000001</v>
      </c>
      <c r="AH23">
        <v>107.9</v>
      </c>
      <c r="AI23">
        <v>840</v>
      </c>
      <c r="AJ23">
        <v>40.550800325435837</v>
      </c>
      <c r="AK23">
        <v>11.450000000000001</v>
      </c>
      <c r="AL23" t="s">
        <v>559</v>
      </c>
      <c r="AM23" t="s">
        <v>561</v>
      </c>
      <c r="AN23" t="s">
        <v>560</v>
      </c>
      <c r="AO23">
        <v>0.40445061727069104</v>
      </c>
      <c r="AP23">
        <v>2.5662500000000001</v>
      </c>
      <c r="AQ23">
        <v>1407.6</v>
      </c>
      <c r="AR23" s="54">
        <v>2.3443832054748603E-2</v>
      </c>
      <c r="AS23" s="55">
        <v>17.850014357426122</v>
      </c>
    </row>
    <row r="24" spans="1:45" x14ac:dyDescent="0.35">
      <c r="A24" s="2">
        <v>44715</v>
      </c>
      <c r="B24" t="s">
        <v>573</v>
      </c>
      <c r="C24" t="s">
        <v>598</v>
      </c>
      <c r="D24" t="s">
        <v>57</v>
      </c>
      <c r="E24" t="s">
        <v>46</v>
      </c>
      <c r="F24">
        <v>5</v>
      </c>
      <c r="G24" t="s">
        <v>37</v>
      </c>
      <c r="H24" t="s">
        <v>63</v>
      </c>
      <c r="I24" t="s">
        <v>502</v>
      </c>
      <c r="J24" t="s">
        <v>502</v>
      </c>
      <c r="K24" t="s">
        <v>59</v>
      </c>
      <c r="L24">
        <v>0.14499999999999999</v>
      </c>
      <c r="M24">
        <v>3.43</v>
      </c>
      <c r="N24" s="1">
        <v>-0.34300000000000003</v>
      </c>
      <c r="O24" t="s">
        <v>60</v>
      </c>
      <c r="P24">
        <v>0.60299999999999998</v>
      </c>
      <c r="Q24">
        <v>-0.45799999999999996</v>
      </c>
      <c r="R24">
        <v>10.48</v>
      </c>
      <c r="S24" s="1">
        <v>-1.048</v>
      </c>
      <c r="T24" s="1">
        <f t="shared" si="7"/>
        <v>0.70500000000000007</v>
      </c>
      <c r="U24">
        <v>35.465000000000003</v>
      </c>
      <c r="V24">
        <v>987.34648662500024</v>
      </c>
      <c r="W24">
        <f t="shared" si="0"/>
        <v>9.8734648662500034E-4</v>
      </c>
      <c r="X24">
        <f>(P24-L24)/L24</f>
        <v>3.1586206896551725</v>
      </c>
      <c r="Y24">
        <f t="shared" si="4"/>
        <v>4.9026213715178265E-4</v>
      </c>
      <c r="Z24">
        <v>4.9026213715178265E-4</v>
      </c>
      <c r="AA24">
        <f t="shared" si="1"/>
        <v>4.840585986420766E-7</v>
      </c>
      <c r="AB24">
        <f t="shared" si="2"/>
        <v>4.840585986420766E-7</v>
      </c>
      <c r="AC24">
        <v>48.405859864207656</v>
      </c>
      <c r="AD24">
        <v>68.660794133627874</v>
      </c>
      <c r="AE24" s="1">
        <f t="shared" si="6"/>
        <v>1.7426109551114757</v>
      </c>
      <c r="AG24">
        <v>24.828800000000001</v>
      </c>
      <c r="AH24">
        <v>23.8</v>
      </c>
      <c r="AI24">
        <v>370</v>
      </c>
      <c r="AJ24" t="s">
        <v>50</v>
      </c>
      <c r="AL24" t="s">
        <v>557</v>
      </c>
      <c r="AM24" t="s">
        <v>558</v>
      </c>
      <c r="AN24" t="s">
        <v>562</v>
      </c>
      <c r="AR24" s="34"/>
      <c r="AS24" s="34"/>
    </row>
    <row r="25" spans="1:45" x14ac:dyDescent="0.35">
      <c r="A25" s="2">
        <v>44721</v>
      </c>
      <c r="B25" t="s">
        <v>18</v>
      </c>
      <c r="C25" t="s">
        <v>598</v>
      </c>
      <c r="D25" t="s">
        <v>20</v>
      </c>
      <c r="E25" t="s">
        <v>600</v>
      </c>
      <c r="F25">
        <v>14</v>
      </c>
      <c r="G25" t="s">
        <v>29</v>
      </c>
      <c r="H25" t="s">
        <v>76</v>
      </c>
      <c r="I25" t="s">
        <v>427</v>
      </c>
      <c r="J25" t="s">
        <v>427</v>
      </c>
      <c r="K25" t="s">
        <v>23</v>
      </c>
      <c r="L25">
        <v>0.46800000000000003</v>
      </c>
      <c r="M25">
        <v>2.09</v>
      </c>
      <c r="N25" s="1">
        <v>-0.20899999999999999</v>
      </c>
      <c r="O25" t="s">
        <v>24</v>
      </c>
      <c r="P25">
        <v>0.24399999999999999</v>
      </c>
      <c r="Q25">
        <v>0.22400000000000003</v>
      </c>
      <c r="R25">
        <v>17.5</v>
      </c>
      <c r="S25" s="1">
        <v>-1.75</v>
      </c>
      <c r="T25" s="1">
        <f t="shared" si="7"/>
        <v>1.5409999999999999</v>
      </c>
      <c r="U25">
        <v>75.5</v>
      </c>
      <c r="V25">
        <v>4474.69625</v>
      </c>
      <c r="W25">
        <f t="shared" si="0"/>
        <v>4.4746962500000001E-3</v>
      </c>
      <c r="X25">
        <f t="shared" si="3"/>
        <v>0.91803278688524603</v>
      </c>
      <c r="Y25">
        <f t="shared" si="4"/>
        <v>1.071088596950812E-4</v>
      </c>
      <c r="Z25">
        <v>1.071088596950812E-4</v>
      </c>
      <c r="AA25">
        <f t="shared" si="1"/>
        <v>4.79279612819356E-7</v>
      </c>
      <c r="AB25">
        <f t="shared" si="2"/>
        <v>4.79279612819356E-7</v>
      </c>
      <c r="AC25">
        <v>47.927961281935602</v>
      </c>
      <c r="AD25">
        <v>31.101856769588323</v>
      </c>
      <c r="AE25" s="1">
        <f t="shared" si="6"/>
        <v>1.7254066061496816</v>
      </c>
      <c r="AF25">
        <v>0.62272711703744399</v>
      </c>
      <c r="AG25">
        <v>24.548100000000002</v>
      </c>
      <c r="AH25">
        <v>71.3</v>
      </c>
      <c r="AI25">
        <v>778</v>
      </c>
      <c r="AJ25">
        <v>107.10885969508121</v>
      </c>
      <c r="AK25">
        <v>14.811333333333334</v>
      </c>
      <c r="AL25" t="s">
        <v>557</v>
      </c>
      <c r="AM25" t="s">
        <v>558</v>
      </c>
      <c r="AN25" t="s">
        <v>562</v>
      </c>
      <c r="AO25">
        <v>0.62108933859878679</v>
      </c>
      <c r="AP25">
        <v>1.2462500000000001</v>
      </c>
      <c r="AQ25">
        <v>783</v>
      </c>
      <c r="AR25" s="54">
        <v>2.9470623543223756E-2</v>
      </c>
      <c r="AS25" s="55">
        <v>10.593628092026655</v>
      </c>
    </row>
    <row r="26" spans="1:45" x14ac:dyDescent="0.35">
      <c r="A26" s="2">
        <v>44805</v>
      </c>
      <c r="B26" t="s">
        <v>18</v>
      </c>
      <c r="C26" t="s">
        <v>599</v>
      </c>
      <c r="D26" t="s">
        <v>45</v>
      </c>
      <c r="E26" t="s">
        <v>46</v>
      </c>
      <c r="F26">
        <v>16</v>
      </c>
      <c r="G26" t="s">
        <v>41</v>
      </c>
      <c r="H26" t="s">
        <v>108</v>
      </c>
      <c r="I26" t="s">
        <v>415</v>
      </c>
      <c r="J26" t="s">
        <v>415</v>
      </c>
      <c r="K26" t="s">
        <v>241</v>
      </c>
      <c r="L26">
        <v>1.0449999999999999</v>
      </c>
      <c r="M26">
        <v>21.51</v>
      </c>
      <c r="N26" s="1">
        <v>-2.1510000000000002</v>
      </c>
      <c r="O26" t="s">
        <v>242</v>
      </c>
      <c r="P26">
        <v>0.63700000000000001</v>
      </c>
      <c r="Q26">
        <v>0.40799999999999992</v>
      </c>
      <c r="R26">
        <v>28.67</v>
      </c>
      <c r="S26" s="1">
        <v>-2.867</v>
      </c>
      <c r="T26" s="1">
        <f t="shared" si="7"/>
        <v>0.71599999999999975</v>
      </c>
      <c r="U26">
        <v>93.65</v>
      </c>
      <c r="V26">
        <v>6884.7031625000009</v>
      </c>
      <c r="W26">
        <f t="shared" si="0"/>
        <v>6.8847031625000011E-3</v>
      </c>
      <c r="X26">
        <f t="shared" si="3"/>
        <v>0.64050235478806894</v>
      </c>
      <c r="Y26">
        <f t="shared" si="4"/>
        <v>6.8766034524054743E-5</v>
      </c>
      <c r="Z26">
        <v>6.8766034524054743E-5</v>
      </c>
      <c r="AA26">
        <f t="shared" si="1"/>
        <v>4.7343373536034393E-7</v>
      </c>
      <c r="AB26">
        <f t="shared" si="2"/>
        <v>4.7343373536034393E-7</v>
      </c>
      <c r="AC26">
        <v>47.343373536034399</v>
      </c>
      <c r="AD26">
        <v>66.122030078260352</v>
      </c>
      <c r="AE26" s="1">
        <f t="shared" si="6"/>
        <v>1.7043614472972382</v>
      </c>
      <c r="AF26">
        <v>0.35875813422340286</v>
      </c>
      <c r="AG26">
        <v>34.357199999999999</v>
      </c>
      <c r="AH26">
        <v>80</v>
      </c>
      <c r="AI26">
        <v>710</v>
      </c>
      <c r="AJ26">
        <v>68.766034524054746</v>
      </c>
      <c r="AK26">
        <v>6.9857928042559951</v>
      </c>
      <c r="AL26" t="s">
        <v>559</v>
      </c>
      <c r="AM26" t="s">
        <v>558</v>
      </c>
      <c r="AN26" t="s">
        <v>562</v>
      </c>
      <c r="AO26">
        <v>0.43800288115314234</v>
      </c>
      <c r="AP26">
        <v>2.1637500000000003</v>
      </c>
      <c r="AQ26">
        <v>1129.9875000000002</v>
      </c>
      <c r="AR26" s="54">
        <v>1.3293029408811517E-2</v>
      </c>
      <c r="AS26" s="55">
        <v>17.909104339240393</v>
      </c>
    </row>
    <row r="27" spans="1:45" x14ac:dyDescent="0.35">
      <c r="A27" s="2">
        <v>44721</v>
      </c>
      <c r="B27" t="s">
        <v>18</v>
      </c>
      <c r="C27" t="s">
        <v>598</v>
      </c>
      <c r="D27" t="s">
        <v>45</v>
      </c>
      <c r="E27" t="s">
        <v>46</v>
      </c>
      <c r="F27">
        <v>3</v>
      </c>
      <c r="G27" t="s">
        <v>27</v>
      </c>
      <c r="H27" t="s">
        <v>34</v>
      </c>
      <c r="I27" t="s">
        <v>432</v>
      </c>
      <c r="J27" t="s">
        <v>432</v>
      </c>
      <c r="K27" t="s">
        <v>23</v>
      </c>
      <c r="L27">
        <v>0.68600000000000005</v>
      </c>
      <c r="M27">
        <v>4.6399999999999997</v>
      </c>
      <c r="N27" s="1">
        <v>-0.46399999999999997</v>
      </c>
      <c r="O27" t="s">
        <v>48</v>
      </c>
      <c r="P27">
        <v>0.48</v>
      </c>
      <c r="Q27">
        <v>0.20600000000000007</v>
      </c>
      <c r="R27">
        <v>1.0900000000000001</v>
      </c>
      <c r="S27" s="1">
        <v>-0.10900000000000001</v>
      </c>
      <c r="T27" s="1">
        <f t="shared" si="7"/>
        <v>-0.35499999999999998</v>
      </c>
      <c r="U27">
        <v>117.65</v>
      </c>
      <c r="V27">
        <v>10865.595162500002</v>
      </c>
      <c r="W27">
        <f t="shared" si="0"/>
        <v>1.0865595162500002E-2</v>
      </c>
      <c r="X27">
        <f t="shared" si="3"/>
        <v>0.42916666666666681</v>
      </c>
      <c r="Y27">
        <f t="shared" si="4"/>
        <v>4.2005827681874422E-5</v>
      </c>
      <c r="Z27">
        <v>4.2005827681874422E-5</v>
      </c>
      <c r="AA27">
        <f t="shared" si="1"/>
        <v>4.5641831805698339E-7</v>
      </c>
      <c r="AB27">
        <f t="shared" si="2"/>
        <v>4.5641831805698339E-7</v>
      </c>
      <c r="AC27">
        <v>45.641831805698331</v>
      </c>
      <c r="AD27">
        <v>128.56854029774178</v>
      </c>
      <c r="AE27" s="1">
        <f t="shared" si="6"/>
        <v>1.6431059450051402</v>
      </c>
      <c r="AF27">
        <v>4.1930994030877904E-2</v>
      </c>
      <c r="AG27">
        <v>24.548100000000002</v>
      </c>
      <c r="AH27">
        <v>97</v>
      </c>
      <c r="AI27">
        <v>770</v>
      </c>
      <c r="AJ27">
        <v>42.005827681874422</v>
      </c>
      <c r="AK27">
        <v>10.346666666666668</v>
      </c>
      <c r="AL27" t="s">
        <v>559</v>
      </c>
      <c r="AM27" t="s">
        <v>561</v>
      </c>
      <c r="AN27" t="s">
        <v>560</v>
      </c>
      <c r="AO27">
        <v>0.62108933859878701</v>
      </c>
      <c r="AP27">
        <v>1.2462500000000001</v>
      </c>
      <c r="AQ27">
        <v>783</v>
      </c>
      <c r="AR27" s="54">
        <v>1.0459977917073454E-2</v>
      </c>
      <c r="AS27" s="55">
        <v>24.274335600269417</v>
      </c>
    </row>
    <row r="28" spans="1:45" x14ac:dyDescent="0.35">
      <c r="A28" s="2">
        <v>44715</v>
      </c>
      <c r="B28" t="s">
        <v>573</v>
      </c>
      <c r="C28" t="s">
        <v>598</v>
      </c>
      <c r="D28" t="s">
        <v>67</v>
      </c>
      <c r="E28" t="s">
        <v>46</v>
      </c>
      <c r="F28">
        <v>3</v>
      </c>
      <c r="G28" t="s">
        <v>43</v>
      </c>
      <c r="H28" t="s">
        <v>72</v>
      </c>
      <c r="I28" t="s">
        <v>510</v>
      </c>
      <c r="J28" t="s">
        <v>510</v>
      </c>
      <c r="K28" t="s">
        <v>69</v>
      </c>
      <c r="L28">
        <v>0.64900000000000002</v>
      </c>
      <c r="M28">
        <v>8.7899999999999991</v>
      </c>
      <c r="N28" s="1">
        <v>-0.87899999999999989</v>
      </c>
      <c r="O28" t="s">
        <v>70</v>
      </c>
      <c r="P28">
        <v>0.45600000000000002</v>
      </c>
      <c r="Q28">
        <v>0.193</v>
      </c>
      <c r="R28">
        <v>15.23</v>
      </c>
      <c r="S28" s="1">
        <v>-1.5230000000000001</v>
      </c>
      <c r="T28" s="1">
        <f t="shared" si="7"/>
        <v>0.64400000000000024</v>
      </c>
      <c r="U28">
        <v>116.83499999999999</v>
      </c>
      <c r="V28">
        <v>10715.577521625</v>
      </c>
      <c r="W28">
        <f t="shared" si="0"/>
        <v>1.0715577521625001E-2</v>
      </c>
      <c r="X28">
        <f t="shared" si="3"/>
        <v>0.4232456140350877</v>
      </c>
      <c r="Y28">
        <f t="shared" si="4"/>
        <v>4.1293556347020169E-5</v>
      </c>
      <c r="Z28">
        <v>4.1293556347020169E-5</v>
      </c>
      <c r="AA28">
        <f t="shared" si="1"/>
        <v>4.4248430418008468E-7</v>
      </c>
      <c r="AB28">
        <f t="shared" si="2"/>
        <v>4.4248430418008468E-7</v>
      </c>
      <c r="AC28">
        <v>44.248430418008468</v>
      </c>
      <c r="AD28">
        <v>68.70874288510629</v>
      </c>
      <c r="AE28" s="1">
        <f t="shared" si="6"/>
        <v>1.592943495048305</v>
      </c>
      <c r="AG28">
        <v>24.828800000000001</v>
      </c>
      <c r="AH28">
        <v>94.2</v>
      </c>
      <c r="AI28">
        <v>590</v>
      </c>
      <c r="AJ28">
        <v>41.293556347020171</v>
      </c>
      <c r="AL28" t="s">
        <v>559</v>
      </c>
      <c r="AM28" t="s">
        <v>558</v>
      </c>
      <c r="AN28" t="s">
        <v>560</v>
      </c>
      <c r="AR28" s="34"/>
      <c r="AS28" s="34"/>
    </row>
    <row r="29" spans="1:45" x14ac:dyDescent="0.35">
      <c r="A29" s="2">
        <v>44747</v>
      </c>
      <c r="B29" t="s">
        <v>18</v>
      </c>
      <c r="C29" t="s">
        <v>597</v>
      </c>
      <c r="D29" t="s">
        <v>86</v>
      </c>
      <c r="E29" t="s">
        <v>46</v>
      </c>
      <c r="F29">
        <v>1</v>
      </c>
      <c r="G29" t="s">
        <v>43</v>
      </c>
      <c r="H29" t="s">
        <v>102</v>
      </c>
      <c r="I29" t="s">
        <v>407</v>
      </c>
      <c r="J29" t="s">
        <v>407</v>
      </c>
      <c r="K29" t="s">
        <v>161</v>
      </c>
      <c r="L29">
        <v>0.67500000000000004</v>
      </c>
      <c r="M29">
        <v>7.95</v>
      </c>
      <c r="N29" s="1">
        <v>-0.79500000000000004</v>
      </c>
      <c r="O29" t="s">
        <v>162</v>
      </c>
      <c r="P29">
        <v>0.85499999999999998</v>
      </c>
      <c r="Q29">
        <v>-0.17999999999999994</v>
      </c>
      <c r="R29">
        <v>10.78</v>
      </c>
      <c r="S29" s="1">
        <v>-1.0779999999999998</v>
      </c>
      <c r="T29" s="1">
        <f t="shared" si="7"/>
        <v>0.28299999999999981</v>
      </c>
      <c r="U29">
        <v>153.6</v>
      </c>
      <c r="V29">
        <v>18520.473600000001</v>
      </c>
      <c r="W29">
        <f t="shared" si="0"/>
        <v>1.85204736E-2</v>
      </c>
      <c r="X29">
        <f t="shared" si="3"/>
        <v>-0.21052631578947362</v>
      </c>
      <c r="Y29" t="e">
        <f t="shared" si="4"/>
        <v>#NUM!</v>
      </c>
      <c r="Z29">
        <v>2.3383766775796265E-5</v>
      </c>
      <c r="AA29">
        <f t="shared" si="1"/>
        <v>4.3307843523969185E-7</v>
      </c>
      <c r="AB29">
        <f t="shared" si="2"/>
        <v>4.3307843523969185E-7</v>
      </c>
      <c r="AC29">
        <v>43.307843523969183</v>
      </c>
      <c r="AD29">
        <v>153.03124920130463</v>
      </c>
      <c r="AE29" s="1">
        <f t="shared" si="6"/>
        <v>1.5590823668628906</v>
      </c>
      <c r="AF29">
        <v>0.99141319443580034</v>
      </c>
      <c r="AG29">
        <v>33.278799999999997</v>
      </c>
      <c r="AH29">
        <v>135</v>
      </c>
      <c r="AI29">
        <v>770</v>
      </c>
      <c r="AJ29">
        <v>23.383766775796264</v>
      </c>
      <c r="AK29">
        <v>10.527403846153845</v>
      </c>
      <c r="AL29" t="s">
        <v>559</v>
      </c>
      <c r="AM29" t="s">
        <v>558</v>
      </c>
      <c r="AN29" t="s">
        <v>560</v>
      </c>
      <c r="AO29">
        <v>0.3455948490031629</v>
      </c>
      <c r="AP29">
        <v>2.8125</v>
      </c>
      <c r="AQ29">
        <v>1435.3249999999998</v>
      </c>
      <c r="AR29" s="54">
        <v>-3.2804876299691635E-3</v>
      </c>
      <c r="AS29" s="55">
        <v>12.507250775390466</v>
      </c>
    </row>
    <row r="30" spans="1:45" x14ac:dyDescent="0.35">
      <c r="A30" s="2">
        <v>44721</v>
      </c>
      <c r="B30" t="s">
        <v>18</v>
      </c>
      <c r="C30" t="s">
        <v>598</v>
      </c>
      <c r="D30" t="s">
        <v>20</v>
      </c>
      <c r="E30" t="s">
        <v>600</v>
      </c>
      <c r="F30">
        <v>13</v>
      </c>
      <c r="G30" t="s">
        <v>28</v>
      </c>
      <c r="H30" t="s">
        <v>92</v>
      </c>
      <c r="I30" t="s">
        <v>420</v>
      </c>
      <c r="J30" t="s">
        <v>420</v>
      </c>
      <c r="K30" t="s">
        <v>23</v>
      </c>
      <c r="L30">
        <v>0.74299999999999999</v>
      </c>
      <c r="M30">
        <v>6.69</v>
      </c>
      <c r="N30" s="1">
        <v>-0.66900000000000004</v>
      </c>
      <c r="O30" t="s">
        <v>24</v>
      </c>
      <c r="P30">
        <v>0.42199999999999999</v>
      </c>
      <c r="Q30">
        <v>0.32100000000000001</v>
      </c>
      <c r="R30">
        <v>5.14</v>
      </c>
      <c r="S30" s="1">
        <v>-0.51400000000000001</v>
      </c>
      <c r="T30" s="1">
        <f t="shared" si="7"/>
        <v>-0.15500000000000003</v>
      </c>
      <c r="U30">
        <v>80.3</v>
      </c>
      <c r="V30">
        <v>5061.75065</v>
      </c>
      <c r="W30">
        <f t="shared" si="0"/>
        <v>5.0617506500000003E-3</v>
      </c>
      <c r="X30">
        <f t="shared" si="3"/>
        <v>0.76066350710900477</v>
      </c>
      <c r="Y30">
        <f t="shared" si="4"/>
        <v>8.4975754455931952E-5</v>
      </c>
      <c r="Z30">
        <v>8.4975754455931952E-5</v>
      </c>
      <c r="AA30">
        <f t="shared" si="1"/>
        <v>4.3012608035155395E-7</v>
      </c>
      <c r="AB30">
        <f t="shared" si="2"/>
        <v>4.3012608035155395E-7</v>
      </c>
      <c r="AC30">
        <v>43.012608035155395</v>
      </c>
      <c r="AD30">
        <v>277.50069700100249</v>
      </c>
      <c r="AE30" s="1">
        <f t="shared" si="6"/>
        <v>1.5484538892655941</v>
      </c>
      <c r="AF30">
        <v>1</v>
      </c>
      <c r="AG30">
        <v>24.548100000000002</v>
      </c>
      <c r="AH30">
        <v>84.6</v>
      </c>
      <c r="AI30">
        <v>716</v>
      </c>
      <c r="AJ30">
        <v>84.975754455931948</v>
      </c>
      <c r="AK30">
        <v>14.811333333333334</v>
      </c>
      <c r="AL30" t="s">
        <v>559</v>
      </c>
      <c r="AM30" t="s">
        <v>561</v>
      </c>
      <c r="AN30" t="s">
        <v>560</v>
      </c>
      <c r="AO30">
        <v>0.62108933859878679</v>
      </c>
      <c r="AP30">
        <v>1.2462500000000001</v>
      </c>
      <c r="AQ30">
        <v>783</v>
      </c>
      <c r="AR30" s="54">
        <v>-5.984353682404752E-3</v>
      </c>
      <c r="AS30" s="55">
        <v>5.538922953359263</v>
      </c>
    </row>
    <row r="31" spans="1:45" x14ac:dyDescent="0.35">
      <c r="A31" s="2">
        <v>44743</v>
      </c>
      <c r="B31" t="s">
        <v>573</v>
      </c>
      <c r="C31" t="s">
        <v>597</v>
      </c>
      <c r="D31" t="s">
        <v>67</v>
      </c>
      <c r="E31" t="s">
        <v>46</v>
      </c>
      <c r="F31">
        <v>16</v>
      </c>
      <c r="G31" t="s">
        <v>43</v>
      </c>
      <c r="H31" t="s">
        <v>72</v>
      </c>
      <c r="I31" t="s">
        <v>510</v>
      </c>
      <c r="J31" t="s">
        <v>510</v>
      </c>
      <c r="K31" t="s">
        <v>157</v>
      </c>
      <c r="L31">
        <v>0.78100000000000003</v>
      </c>
      <c r="M31">
        <v>4.34</v>
      </c>
      <c r="N31" s="1">
        <v>-0.434</v>
      </c>
      <c r="O31" t="s">
        <v>158</v>
      </c>
      <c r="P31">
        <v>0.55300000000000005</v>
      </c>
      <c r="Q31">
        <v>0.22799999999999998</v>
      </c>
      <c r="R31">
        <v>13.53</v>
      </c>
      <c r="S31" s="1">
        <v>-1.353</v>
      </c>
      <c r="T31" s="1">
        <f t="shared" si="7"/>
        <v>0.91900000000000004</v>
      </c>
      <c r="U31">
        <v>116.83499999999999</v>
      </c>
      <c r="V31">
        <v>10715.577521625</v>
      </c>
      <c r="W31">
        <f t="shared" si="0"/>
        <v>1.0715577521625001E-2</v>
      </c>
      <c r="X31">
        <f t="shared" si="3"/>
        <v>0.41229656419529831</v>
      </c>
      <c r="Y31">
        <f t="shared" si="4"/>
        <v>3.9982516156834068E-5</v>
      </c>
      <c r="Z31">
        <v>3.9982516156834068E-5</v>
      </c>
      <c r="AA31">
        <f t="shared" si="1"/>
        <v>4.2843575138817957E-7</v>
      </c>
      <c r="AB31">
        <f t="shared" si="2"/>
        <v>4.2843575138817957E-7</v>
      </c>
      <c r="AC31">
        <v>42.843575138817947</v>
      </c>
      <c r="AD31">
        <v>46.619777082500484</v>
      </c>
      <c r="AE31" s="1">
        <f t="shared" si="6"/>
        <v>1.5423687049974464</v>
      </c>
      <c r="AG31">
        <v>26.544899999999998</v>
      </c>
      <c r="AH31">
        <v>94.2</v>
      </c>
      <c r="AI31">
        <v>590</v>
      </c>
      <c r="AJ31">
        <v>39.982516156834066</v>
      </c>
      <c r="AL31" t="s">
        <v>559</v>
      </c>
      <c r="AM31" t="s">
        <v>558</v>
      </c>
      <c r="AN31" t="s">
        <v>560</v>
      </c>
      <c r="AR31" s="34"/>
      <c r="AS31" s="34"/>
    </row>
    <row r="32" spans="1:45" x14ac:dyDescent="0.35">
      <c r="A32" s="2">
        <v>44806</v>
      </c>
      <c r="B32" t="s">
        <v>18</v>
      </c>
      <c r="C32" t="s">
        <v>599</v>
      </c>
      <c r="D32" t="s">
        <v>20</v>
      </c>
      <c r="E32" t="s">
        <v>600</v>
      </c>
      <c r="F32">
        <v>4</v>
      </c>
      <c r="G32" t="s">
        <v>41</v>
      </c>
      <c r="H32" t="s">
        <v>42</v>
      </c>
      <c r="I32" t="s">
        <v>426</v>
      </c>
      <c r="J32" t="s">
        <v>426</v>
      </c>
      <c r="K32" t="s">
        <v>222</v>
      </c>
      <c r="L32">
        <v>0.745</v>
      </c>
      <c r="M32">
        <v>8.76</v>
      </c>
      <c r="N32" s="1">
        <v>-0.876</v>
      </c>
      <c r="O32" t="s">
        <v>211</v>
      </c>
      <c r="P32">
        <v>0.53500000000000003</v>
      </c>
      <c r="Q32">
        <v>0.20999999999999996</v>
      </c>
      <c r="R32">
        <v>17.12</v>
      </c>
      <c r="S32" s="1">
        <v>-1.7120000000000002</v>
      </c>
      <c r="T32" s="1">
        <f t="shared" si="7"/>
        <v>0.83600000000000019</v>
      </c>
      <c r="U32">
        <v>119.55</v>
      </c>
      <c r="V32">
        <v>11219.378962500001</v>
      </c>
      <c r="W32">
        <f t="shared" si="0"/>
        <v>1.12193789625E-2</v>
      </c>
      <c r="X32">
        <f t="shared" si="3"/>
        <v>0.39252336448598124</v>
      </c>
      <c r="Y32">
        <f t="shared" si="4"/>
        <v>3.763530219179399E-5</v>
      </c>
      <c r="Z32">
        <v>3.763530219179399E-5</v>
      </c>
      <c r="AA32">
        <f t="shared" si="1"/>
        <v>4.2224471765794365E-7</v>
      </c>
      <c r="AB32">
        <f t="shared" si="2"/>
        <v>4.2224471765794365E-7</v>
      </c>
      <c r="AC32">
        <v>42.22447176579437</v>
      </c>
      <c r="AD32">
        <v>50.507741346643968</v>
      </c>
      <c r="AE32" s="1">
        <f t="shared" si="6"/>
        <v>1.5200809835685971</v>
      </c>
      <c r="AF32">
        <v>0.61868612856953475</v>
      </c>
      <c r="AG32">
        <v>35.566600000000001</v>
      </c>
      <c r="AH32">
        <v>75.3</v>
      </c>
      <c r="AI32">
        <v>736</v>
      </c>
      <c r="AJ32">
        <v>37.63530219179399</v>
      </c>
      <c r="AK32">
        <v>11.450000000000001</v>
      </c>
      <c r="AL32" t="s">
        <v>559</v>
      </c>
      <c r="AM32" t="s">
        <v>558</v>
      </c>
      <c r="AN32" t="s">
        <v>562</v>
      </c>
      <c r="AO32">
        <v>0.40445061727069104</v>
      </c>
      <c r="AP32">
        <v>2.5662500000000001</v>
      </c>
      <c r="AQ32">
        <v>1407.6</v>
      </c>
      <c r="AR32" s="54">
        <v>2.5562690103455334E-3</v>
      </c>
      <c r="AS32" s="55">
        <v>21.026889887404813</v>
      </c>
    </row>
    <row r="33" spans="1:45" x14ac:dyDescent="0.35">
      <c r="A33" s="2">
        <v>44748</v>
      </c>
      <c r="B33" t="s">
        <v>18</v>
      </c>
      <c r="C33" t="s">
        <v>597</v>
      </c>
      <c r="D33" t="s">
        <v>45</v>
      </c>
      <c r="E33" t="s">
        <v>46</v>
      </c>
      <c r="F33">
        <v>16</v>
      </c>
      <c r="G33" t="s">
        <v>27</v>
      </c>
      <c r="H33" t="s">
        <v>34</v>
      </c>
      <c r="I33" t="s">
        <v>432</v>
      </c>
      <c r="J33" t="s">
        <v>432</v>
      </c>
      <c r="K33" t="s">
        <v>171</v>
      </c>
      <c r="L33">
        <v>0.73899999999999999</v>
      </c>
      <c r="M33">
        <v>4.17</v>
      </c>
      <c r="N33" s="1">
        <v>-0.41699999999999998</v>
      </c>
      <c r="O33" t="s">
        <v>112</v>
      </c>
      <c r="P33">
        <v>0.52900000000000003</v>
      </c>
      <c r="Q33">
        <v>0.20999999999999996</v>
      </c>
      <c r="R33">
        <v>10.029999999999999</v>
      </c>
      <c r="S33" s="1">
        <v>-1.0029999999999999</v>
      </c>
      <c r="T33" s="1">
        <f t="shared" si="7"/>
        <v>0.58599999999999985</v>
      </c>
      <c r="U33">
        <v>117.65</v>
      </c>
      <c r="V33">
        <v>10865.595162500002</v>
      </c>
      <c r="W33">
        <f t="shared" si="0"/>
        <v>1.0865595162500002E-2</v>
      </c>
      <c r="X33">
        <f t="shared" si="3"/>
        <v>0.39697542533081276</v>
      </c>
      <c r="Y33">
        <f t="shared" si="4"/>
        <v>3.8161459923711531E-5</v>
      </c>
      <c r="Z33">
        <v>3.8161459923711531E-5</v>
      </c>
      <c r="AA33">
        <f t="shared" si="1"/>
        <v>4.1464697434101769E-7</v>
      </c>
      <c r="AB33">
        <f t="shared" si="2"/>
        <v>4.1464697434101769E-7</v>
      </c>
      <c r="AC33">
        <v>41.464697434101772</v>
      </c>
      <c r="AD33">
        <v>70.758869341470614</v>
      </c>
      <c r="AE33" s="1">
        <f t="shared" si="6"/>
        <v>1.4927291076276639</v>
      </c>
      <c r="AF33">
        <v>2.3077105185435376E-2</v>
      </c>
      <c r="AG33">
        <v>33.4651</v>
      </c>
      <c r="AH33">
        <v>97</v>
      </c>
      <c r="AI33">
        <v>770</v>
      </c>
      <c r="AJ33">
        <v>38.161459923711533</v>
      </c>
      <c r="AK33">
        <v>7.6280448717948737</v>
      </c>
      <c r="AL33" t="s">
        <v>559</v>
      </c>
      <c r="AM33" t="s">
        <v>561</v>
      </c>
      <c r="AN33" t="s">
        <v>560</v>
      </c>
      <c r="AO33">
        <v>0.36316699062884389</v>
      </c>
      <c r="AP33">
        <v>2.6599999999999997</v>
      </c>
      <c r="AQ33">
        <v>1403.9625000000001</v>
      </c>
      <c r="AR33" s="54">
        <v>1.0459977917073454E-2</v>
      </c>
      <c r="AS33" s="55">
        <v>24.274335600269417</v>
      </c>
    </row>
    <row r="34" spans="1:45" x14ac:dyDescent="0.35">
      <c r="A34" s="2">
        <v>44778</v>
      </c>
      <c r="B34" t="s">
        <v>18</v>
      </c>
      <c r="C34" t="s">
        <v>596</v>
      </c>
      <c r="D34" t="s">
        <v>45</v>
      </c>
      <c r="E34" t="s">
        <v>46</v>
      </c>
      <c r="F34">
        <v>16</v>
      </c>
      <c r="G34" t="s">
        <v>27</v>
      </c>
      <c r="H34" t="s">
        <v>34</v>
      </c>
      <c r="I34" t="s">
        <v>432</v>
      </c>
      <c r="J34" t="s">
        <v>432</v>
      </c>
      <c r="K34" t="s">
        <v>171</v>
      </c>
      <c r="L34">
        <v>0.73699999999999999</v>
      </c>
      <c r="M34">
        <v>3.75</v>
      </c>
      <c r="N34" s="1">
        <v>-0.375</v>
      </c>
      <c r="O34" t="s">
        <v>175</v>
      </c>
      <c r="P34">
        <v>0.53100000000000003</v>
      </c>
      <c r="Q34">
        <v>0.20599999999999996</v>
      </c>
      <c r="R34">
        <v>5.67</v>
      </c>
      <c r="S34" s="1">
        <v>-0.56699999999999995</v>
      </c>
      <c r="T34" s="1">
        <f t="shared" si="7"/>
        <v>0.19199999999999995</v>
      </c>
      <c r="U34">
        <v>117.65</v>
      </c>
      <c r="V34">
        <v>10865.595162500002</v>
      </c>
      <c r="W34">
        <f t="shared" si="0"/>
        <v>1.0865595162500002E-2</v>
      </c>
      <c r="X34">
        <f t="shared" si="3"/>
        <v>0.38794726930320139</v>
      </c>
      <c r="Y34">
        <f t="shared" si="4"/>
        <v>3.7095920675983669E-5</v>
      </c>
      <c r="Z34">
        <v>3.7095920675983669E-5</v>
      </c>
      <c r="AA34">
        <f t="shared" ref="AA34:AA65" si="8">Z34*W34</f>
        <v>4.0306925624545196E-7</v>
      </c>
      <c r="AB34">
        <f t="shared" si="2"/>
        <v>4.0306925624545196E-7</v>
      </c>
      <c r="AC34">
        <v>40.306925624545194</v>
      </c>
      <c r="AD34">
        <v>209.93190429450627</v>
      </c>
      <c r="AE34" s="1">
        <f t="shared" si="6"/>
        <v>1.4510493224836272</v>
      </c>
      <c r="AF34">
        <v>6.846662025934494E-2</v>
      </c>
      <c r="AG34">
        <v>33.254899999999999</v>
      </c>
      <c r="AH34">
        <v>97</v>
      </c>
      <c r="AI34">
        <v>770</v>
      </c>
      <c r="AJ34">
        <v>37.09592067598367</v>
      </c>
      <c r="AK34">
        <v>8.7075468826202727</v>
      </c>
      <c r="AL34" t="s">
        <v>559</v>
      </c>
      <c r="AM34" t="s">
        <v>561</v>
      </c>
      <c r="AN34" t="s">
        <v>560</v>
      </c>
      <c r="AO34">
        <v>0.44009598733374949</v>
      </c>
      <c r="AP34">
        <v>2.3112500000000002</v>
      </c>
      <c r="AQ34">
        <v>1533.9750000000001</v>
      </c>
      <c r="AR34" s="54">
        <v>1.0459977917073454E-2</v>
      </c>
      <c r="AS34" s="55">
        <v>24.274335600269417</v>
      </c>
    </row>
    <row r="35" spans="1:45" x14ac:dyDescent="0.35">
      <c r="A35" s="2">
        <v>44779</v>
      </c>
      <c r="B35" t="s">
        <v>18</v>
      </c>
      <c r="C35" t="s">
        <v>596</v>
      </c>
      <c r="D35" t="s">
        <v>86</v>
      </c>
      <c r="E35" t="s">
        <v>46</v>
      </c>
      <c r="F35">
        <v>6</v>
      </c>
      <c r="G35" t="s">
        <v>41</v>
      </c>
      <c r="H35" t="s">
        <v>52</v>
      </c>
      <c r="I35" t="s">
        <v>403</v>
      </c>
      <c r="J35" t="s">
        <v>403</v>
      </c>
      <c r="K35" t="s">
        <v>150</v>
      </c>
      <c r="L35">
        <v>0.70899999999999996</v>
      </c>
      <c r="M35">
        <v>6.56</v>
      </c>
      <c r="N35" s="1">
        <v>-0.65599999999999992</v>
      </c>
      <c r="O35" t="s">
        <v>211</v>
      </c>
      <c r="P35">
        <v>0.51100000000000001</v>
      </c>
      <c r="Q35">
        <v>0.19799999999999995</v>
      </c>
      <c r="R35">
        <v>21.45</v>
      </c>
      <c r="S35" s="1">
        <v>-2.145</v>
      </c>
      <c r="T35" s="1">
        <f t="shared" si="7"/>
        <v>1.4890000000000001</v>
      </c>
      <c r="U35">
        <v>117.25</v>
      </c>
      <c r="V35">
        <v>10791.836562500001</v>
      </c>
      <c r="W35">
        <f t="shared" si="0"/>
        <v>1.0791836562500001E-2</v>
      </c>
      <c r="X35">
        <f t="shared" si="3"/>
        <v>0.38747553816046959</v>
      </c>
      <c r="Y35">
        <f t="shared" si="4"/>
        <v>3.7040401240853576E-5</v>
      </c>
      <c r="Z35">
        <v>3.7040401240853576E-5</v>
      </c>
      <c r="AA35">
        <f t="shared" si="8"/>
        <v>3.9973395640071403E-7</v>
      </c>
      <c r="AB35">
        <f t="shared" si="2"/>
        <v>3.9973395640071403E-7</v>
      </c>
      <c r="AC35">
        <v>39.973395640071402</v>
      </c>
      <c r="AD35">
        <v>26.845799623956616</v>
      </c>
      <c r="AE35" s="1">
        <f t="shared" si="6"/>
        <v>1.4390422430425704</v>
      </c>
      <c r="AF35">
        <v>0.14565718828394747</v>
      </c>
      <c r="AG35">
        <v>31.516500000000001</v>
      </c>
      <c r="AH35">
        <v>99.7</v>
      </c>
      <c r="AI35">
        <v>730</v>
      </c>
      <c r="AJ35">
        <v>37.040401240853576</v>
      </c>
      <c r="AK35">
        <v>11.879363694819542</v>
      </c>
      <c r="AL35" t="s">
        <v>559</v>
      </c>
      <c r="AM35" t="s">
        <v>558</v>
      </c>
      <c r="AN35" t="s">
        <v>562</v>
      </c>
      <c r="AO35">
        <v>0.44430618398273797</v>
      </c>
      <c r="AP35">
        <v>2.1475</v>
      </c>
      <c r="AQ35">
        <v>1335.2875000000001</v>
      </c>
      <c r="AR35" s="54">
        <v>1.5858697825917468E-2</v>
      </c>
      <c r="AS35" s="55">
        <v>14.788150720037246</v>
      </c>
    </row>
    <row r="36" spans="1:45" x14ac:dyDescent="0.35">
      <c r="A36" s="2">
        <v>44763</v>
      </c>
      <c r="B36" t="s">
        <v>18</v>
      </c>
      <c r="C36" t="s">
        <v>549</v>
      </c>
      <c r="D36" t="s">
        <v>86</v>
      </c>
      <c r="E36" t="s">
        <v>46</v>
      </c>
      <c r="F36">
        <v>4</v>
      </c>
      <c r="G36" t="s">
        <v>41</v>
      </c>
      <c r="H36" t="s">
        <v>52</v>
      </c>
      <c r="I36" t="s">
        <v>403</v>
      </c>
      <c r="J36" t="s">
        <v>403</v>
      </c>
      <c r="K36" t="s">
        <v>186</v>
      </c>
      <c r="L36">
        <v>0.72199999999999998</v>
      </c>
      <c r="M36">
        <v>17.86</v>
      </c>
      <c r="N36" s="1">
        <v>-1.786</v>
      </c>
      <c r="O36" t="s">
        <v>187</v>
      </c>
      <c r="P36">
        <v>0.52100000000000002</v>
      </c>
      <c r="Q36">
        <v>0.20099999999999996</v>
      </c>
      <c r="R36">
        <v>21.62</v>
      </c>
      <c r="S36" s="1">
        <v>-2.1619999999999999</v>
      </c>
      <c r="T36" s="1">
        <f t="shared" si="7"/>
        <v>0.37599999999999989</v>
      </c>
      <c r="U36">
        <v>117.25</v>
      </c>
      <c r="V36">
        <v>10791.836562500001</v>
      </c>
      <c r="W36">
        <f t="shared" si="0"/>
        <v>1.0791836562500001E-2</v>
      </c>
      <c r="X36">
        <f t="shared" si="3"/>
        <v>0.3857965451055661</v>
      </c>
      <c r="Y36">
        <f t="shared" si="4"/>
        <v>3.684292234378804E-5</v>
      </c>
      <c r="Z36">
        <v>3.684292234378804E-5</v>
      </c>
      <c r="AA36">
        <f t="shared" si="8"/>
        <v>3.9760279641904E-7</v>
      </c>
      <c r="AB36">
        <f t="shared" si="2"/>
        <v>3.9760279641904E-7</v>
      </c>
      <c r="AC36">
        <v>39.760279641903999</v>
      </c>
      <c r="AD36">
        <v>105.74542457953194</v>
      </c>
      <c r="AE36" s="1">
        <f t="shared" si="6"/>
        <v>1.4313700671085439</v>
      </c>
      <c r="AF36">
        <v>0.57374268726947941</v>
      </c>
      <c r="AG36">
        <v>31.981100000000001</v>
      </c>
      <c r="AH36">
        <v>99.7</v>
      </c>
      <c r="AI36">
        <v>730</v>
      </c>
      <c r="AJ36">
        <v>36.84292234378804</v>
      </c>
      <c r="AK36">
        <v>9.9720095924155352</v>
      </c>
      <c r="AL36" t="s">
        <v>559</v>
      </c>
      <c r="AM36" t="s">
        <v>558</v>
      </c>
      <c r="AN36" t="s">
        <v>562</v>
      </c>
      <c r="AO36">
        <v>0.41316276787735068</v>
      </c>
      <c r="AP36">
        <v>2.36</v>
      </c>
      <c r="AQ36">
        <v>1352.8999999999999</v>
      </c>
      <c r="AR36" s="54">
        <v>1.5858697825917468E-2</v>
      </c>
      <c r="AS36" s="55">
        <v>14.788150720037246</v>
      </c>
    </row>
    <row r="37" spans="1:45" x14ac:dyDescent="0.35">
      <c r="A37" s="2">
        <v>44734</v>
      </c>
      <c r="B37" t="s">
        <v>18</v>
      </c>
      <c r="C37" t="s">
        <v>548</v>
      </c>
      <c r="D37" t="s">
        <v>109</v>
      </c>
      <c r="E37" t="s">
        <v>600</v>
      </c>
      <c r="F37">
        <v>5</v>
      </c>
      <c r="G37" t="s">
        <v>41</v>
      </c>
      <c r="H37" t="s">
        <v>101</v>
      </c>
      <c r="I37" t="s">
        <v>448</v>
      </c>
      <c r="J37" t="s">
        <v>448</v>
      </c>
      <c r="K37" t="s">
        <v>69</v>
      </c>
      <c r="L37">
        <v>0.57699999999999996</v>
      </c>
      <c r="M37">
        <v>1.67</v>
      </c>
      <c r="N37" s="1">
        <v>-0.16699999999999998</v>
      </c>
      <c r="O37" t="s">
        <v>135</v>
      </c>
      <c r="P37">
        <v>0.41099999999999998</v>
      </c>
      <c r="Q37">
        <v>0.16599999999999998</v>
      </c>
      <c r="R37">
        <v>15.67</v>
      </c>
      <c r="S37" s="1">
        <v>-1.5669999999999999</v>
      </c>
      <c r="T37" s="1">
        <f t="shared" si="7"/>
        <v>1.4</v>
      </c>
      <c r="U37">
        <v>112.9</v>
      </c>
      <c r="V37">
        <v>10005.931850000001</v>
      </c>
      <c r="W37">
        <f t="shared" si="0"/>
        <v>1.000593185E-2</v>
      </c>
      <c r="X37">
        <f t="shared" si="3"/>
        <v>0.40389294403892939</v>
      </c>
      <c r="Y37">
        <f t="shared" si="4"/>
        <v>3.8981696425236414E-5</v>
      </c>
      <c r="Z37">
        <v>3.8981696425236414E-5</v>
      </c>
      <c r="AA37">
        <f t="shared" si="8"/>
        <v>3.900481978283042E-7</v>
      </c>
      <c r="AB37">
        <f t="shared" si="2"/>
        <v>3.900481978283042E-7</v>
      </c>
      <c r="AC37">
        <v>39.004819782830417</v>
      </c>
      <c r="AD37">
        <v>27.860585559164583</v>
      </c>
      <c r="AE37" s="1">
        <f t="shared" si="6"/>
        <v>1.404173512181895</v>
      </c>
      <c r="AF37">
        <v>0.34127358222137461</v>
      </c>
      <c r="AG37">
        <v>31.695499999999999</v>
      </c>
      <c r="AH37">
        <v>93.8</v>
      </c>
      <c r="AI37">
        <v>803</v>
      </c>
      <c r="AJ37">
        <v>38.981696425236414</v>
      </c>
      <c r="AK37">
        <v>15.591269841269842</v>
      </c>
      <c r="AL37" t="s">
        <v>559</v>
      </c>
      <c r="AM37" t="s">
        <v>558</v>
      </c>
      <c r="AN37" t="s">
        <v>562</v>
      </c>
      <c r="AO37">
        <v>0.40461792161109017</v>
      </c>
      <c r="AP37">
        <v>2.3699999999999997</v>
      </c>
      <c r="AQ37">
        <v>1376.4875</v>
      </c>
      <c r="AR37" s="54">
        <v>3.7260971551856606E-2</v>
      </c>
      <c r="AS37" s="55">
        <v>16.971718051471029</v>
      </c>
    </row>
    <row r="38" spans="1:45" x14ac:dyDescent="0.35">
      <c r="A38" s="2">
        <v>44798</v>
      </c>
      <c r="B38" t="s">
        <v>573</v>
      </c>
      <c r="C38" t="s">
        <v>552</v>
      </c>
      <c r="D38" t="s">
        <v>67</v>
      </c>
      <c r="E38" t="s">
        <v>46</v>
      </c>
      <c r="F38">
        <v>5</v>
      </c>
      <c r="G38" t="s">
        <v>43</v>
      </c>
      <c r="H38" t="s">
        <v>72</v>
      </c>
      <c r="I38" t="s">
        <v>510</v>
      </c>
      <c r="J38" t="s">
        <v>510</v>
      </c>
      <c r="K38" t="s">
        <v>186</v>
      </c>
      <c r="L38">
        <v>0.80700000000000005</v>
      </c>
      <c r="M38">
        <v>9.4499999999999993</v>
      </c>
      <c r="N38" s="1">
        <v>-0.94499999999999995</v>
      </c>
      <c r="O38" t="s">
        <v>147</v>
      </c>
      <c r="P38">
        <v>0.58499999999999996</v>
      </c>
      <c r="Q38">
        <v>0.22200000000000009</v>
      </c>
      <c r="R38">
        <v>10.11</v>
      </c>
      <c r="S38" s="1">
        <v>-1.0109999999999999</v>
      </c>
      <c r="T38" s="1">
        <f t="shared" si="7"/>
        <v>6.5999999999999948E-2</v>
      </c>
      <c r="U38">
        <v>116.83499999999999</v>
      </c>
      <c r="V38">
        <v>10715.577521625</v>
      </c>
      <c r="W38">
        <f t="shared" si="0"/>
        <v>1.0715577521625001E-2</v>
      </c>
      <c r="X38">
        <f t="shared" si="3"/>
        <v>0.37948717948717964</v>
      </c>
      <c r="Y38">
        <f t="shared" si="4"/>
        <v>3.6102610157390739E-5</v>
      </c>
      <c r="Z38">
        <v>3.6102610157390739E-5</v>
      </c>
      <c r="AA38">
        <f t="shared" si="8"/>
        <v>3.8686031787452663E-7</v>
      </c>
      <c r="AB38">
        <f t="shared" si="2"/>
        <v>3.8686031787452663E-7</v>
      </c>
      <c r="AC38">
        <v>38.686031787452656</v>
      </c>
      <c r="AD38" t="s">
        <v>50</v>
      </c>
      <c r="AE38" s="1">
        <f t="shared" si="6"/>
        <v>1.3926971443482958</v>
      </c>
      <c r="AG38">
        <v>29.246200000000002</v>
      </c>
      <c r="AH38">
        <v>94.2</v>
      </c>
      <c r="AI38">
        <v>590</v>
      </c>
      <c r="AJ38">
        <v>36.102610157390735</v>
      </c>
      <c r="AL38" t="s">
        <v>559</v>
      </c>
      <c r="AM38" t="s">
        <v>558</v>
      </c>
      <c r="AN38" t="s">
        <v>560</v>
      </c>
      <c r="AR38" s="34"/>
      <c r="AS38" s="34"/>
    </row>
    <row r="39" spans="1:45" x14ac:dyDescent="0.35">
      <c r="A39" s="2">
        <v>44798</v>
      </c>
      <c r="B39" t="s">
        <v>573</v>
      </c>
      <c r="C39" t="s">
        <v>552</v>
      </c>
      <c r="D39" t="s">
        <v>67</v>
      </c>
      <c r="E39" t="s">
        <v>46</v>
      </c>
      <c r="F39">
        <v>5</v>
      </c>
      <c r="G39" t="s">
        <v>43</v>
      </c>
      <c r="H39" t="s">
        <v>72</v>
      </c>
      <c r="I39" t="s">
        <v>510</v>
      </c>
      <c r="J39" t="s">
        <v>510</v>
      </c>
      <c r="K39" t="s">
        <v>186</v>
      </c>
      <c r="L39">
        <v>0.80700000000000005</v>
      </c>
      <c r="M39">
        <v>9.4499999999999993</v>
      </c>
      <c r="N39" s="1">
        <v>-0.94499999999999995</v>
      </c>
      <c r="O39" t="s">
        <v>147</v>
      </c>
      <c r="P39">
        <v>0.58499999999999996</v>
      </c>
      <c r="Q39">
        <v>0.22200000000000009</v>
      </c>
      <c r="R39">
        <v>10.11</v>
      </c>
      <c r="S39" s="1">
        <v>-1.0109999999999999</v>
      </c>
      <c r="T39" s="1">
        <f t="shared" si="7"/>
        <v>6.5999999999999948E-2</v>
      </c>
      <c r="U39">
        <v>116.83499999999999</v>
      </c>
      <c r="V39">
        <v>10715.577521625</v>
      </c>
      <c r="W39">
        <f t="shared" si="0"/>
        <v>1.0715577521625001E-2</v>
      </c>
      <c r="X39">
        <f t="shared" si="3"/>
        <v>0.37948717948717964</v>
      </c>
      <c r="Y39">
        <f t="shared" si="4"/>
        <v>3.6102610157390739E-5</v>
      </c>
      <c r="Z39">
        <v>3.6102610157390739E-5</v>
      </c>
      <c r="AA39">
        <f t="shared" si="8"/>
        <v>3.8686031787452663E-7</v>
      </c>
      <c r="AB39">
        <f t="shared" si="2"/>
        <v>3.8686031787452663E-7</v>
      </c>
      <c r="AC39">
        <v>38.686031787452656</v>
      </c>
      <c r="AD39" t="s">
        <v>50</v>
      </c>
      <c r="AE39" s="1">
        <f t="shared" si="6"/>
        <v>1.3926971443482958</v>
      </c>
      <c r="AG39">
        <v>29.246200000000002</v>
      </c>
      <c r="AH39">
        <v>94.2</v>
      </c>
      <c r="AI39">
        <v>590</v>
      </c>
      <c r="AJ39">
        <v>36.102610157390735</v>
      </c>
      <c r="AL39" t="s">
        <v>559</v>
      </c>
      <c r="AM39" t="s">
        <v>558</v>
      </c>
      <c r="AN39" t="s">
        <v>560</v>
      </c>
      <c r="AR39" s="34"/>
      <c r="AS39" s="34"/>
    </row>
    <row r="40" spans="1:45" x14ac:dyDescent="0.35">
      <c r="A40" s="2">
        <v>44747</v>
      </c>
      <c r="B40" t="s">
        <v>18</v>
      </c>
      <c r="C40" t="s">
        <v>597</v>
      </c>
      <c r="D40" t="s">
        <v>20</v>
      </c>
      <c r="E40" t="s">
        <v>600</v>
      </c>
      <c r="F40">
        <v>5</v>
      </c>
      <c r="G40" t="s">
        <v>27</v>
      </c>
      <c r="H40" t="s">
        <v>167</v>
      </c>
      <c r="I40" t="s">
        <v>488</v>
      </c>
      <c r="J40" t="s">
        <v>488</v>
      </c>
      <c r="K40" t="s">
        <v>165</v>
      </c>
      <c r="L40">
        <v>0.57799999999999996</v>
      </c>
      <c r="M40">
        <v>1.58</v>
      </c>
      <c r="N40" s="1">
        <v>-0.158</v>
      </c>
      <c r="O40" t="s">
        <v>146</v>
      </c>
      <c r="P40">
        <v>0.43099999999999999</v>
      </c>
      <c r="Q40">
        <v>0.14699999999999996</v>
      </c>
      <c r="R40">
        <v>2.2400000000000002</v>
      </c>
      <c r="S40" s="1">
        <v>-0.22400000000000003</v>
      </c>
      <c r="T40" s="1">
        <f t="shared" si="7"/>
        <v>6.6000000000000031E-2</v>
      </c>
      <c r="U40">
        <v>124.6</v>
      </c>
      <c r="V40">
        <v>12187.250599999999</v>
      </c>
      <c r="W40">
        <f t="shared" si="0"/>
        <v>1.21872506E-2</v>
      </c>
      <c r="X40">
        <f t="shared" si="3"/>
        <v>0.34106728538283054</v>
      </c>
      <c r="Y40">
        <f t="shared" si="4"/>
        <v>3.1657242346221811E-5</v>
      </c>
      <c r="Z40">
        <v>3.1657242346221811E-5</v>
      </c>
      <c r="AA40">
        <f t="shared" si="8"/>
        <v>3.8581474577833714E-7</v>
      </c>
      <c r="AB40">
        <f t="shared" si="2"/>
        <v>3.8581474577833714E-7</v>
      </c>
      <c r="AC40">
        <v>38.58147457783371</v>
      </c>
      <c r="AD40">
        <v>584.56779663384384</v>
      </c>
      <c r="AE40" s="1">
        <f t="shared" si="6"/>
        <v>1.3889330848020138</v>
      </c>
      <c r="AF40">
        <v>0.22119333577276326</v>
      </c>
      <c r="AG40">
        <v>33.278799999999997</v>
      </c>
      <c r="AH40">
        <v>107.9</v>
      </c>
      <c r="AI40">
        <v>840</v>
      </c>
      <c r="AJ40">
        <v>31.65724234622181</v>
      </c>
      <c r="AK40">
        <v>11.802345679012349</v>
      </c>
      <c r="AL40" t="s">
        <v>559</v>
      </c>
      <c r="AM40" t="s">
        <v>561</v>
      </c>
      <c r="AN40" t="s">
        <v>560</v>
      </c>
      <c r="AO40">
        <v>0.3455948490031629</v>
      </c>
      <c r="AP40">
        <v>2.8125</v>
      </c>
      <c r="AQ40">
        <v>1435.3249999999998</v>
      </c>
      <c r="AR40" s="54">
        <v>2.3443832054748603E-2</v>
      </c>
      <c r="AS40" s="55">
        <v>17.850014357426122</v>
      </c>
    </row>
    <row r="41" spans="1:45" x14ac:dyDescent="0.35">
      <c r="A41" s="2">
        <v>44763</v>
      </c>
      <c r="B41" t="s">
        <v>18</v>
      </c>
      <c r="C41" t="s">
        <v>549</v>
      </c>
      <c r="D41" t="s">
        <v>45</v>
      </c>
      <c r="E41" t="s">
        <v>46</v>
      </c>
      <c r="F41">
        <v>6</v>
      </c>
      <c r="G41" t="s">
        <v>27</v>
      </c>
      <c r="H41" t="s">
        <v>34</v>
      </c>
      <c r="I41" t="s">
        <v>432</v>
      </c>
      <c r="J41" t="s">
        <v>432</v>
      </c>
      <c r="K41" t="s">
        <v>190</v>
      </c>
      <c r="L41">
        <v>0.74299999999999999</v>
      </c>
      <c r="M41">
        <v>2.63</v>
      </c>
      <c r="N41" s="1">
        <v>-0.26300000000000001</v>
      </c>
      <c r="O41" t="s">
        <v>163</v>
      </c>
      <c r="P41">
        <v>0.54400000000000004</v>
      </c>
      <c r="Q41">
        <v>0.19899999999999995</v>
      </c>
      <c r="R41">
        <v>39.32</v>
      </c>
      <c r="S41" s="1">
        <v>-3.9319999999999999</v>
      </c>
      <c r="T41" s="1">
        <f t="shared" si="7"/>
        <v>3.669</v>
      </c>
      <c r="U41">
        <v>117.65</v>
      </c>
      <c r="V41">
        <v>10865.595162500002</v>
      </c>
      <c r="W41">
        <f t="shared" si="0"/>
        <v>1.0865595162500002E-2</v>
      </c>
      <c r="X41">
        <f t="shared" si="3"/>
        <v>0.36580882352941163</v>
      </c>
      <c r="Y41">
        <f t="shared" si="4"/>
        <v>3.4507448851369098E-5</v>
      </c>
      <c r="Z41">
        <v>3.4507448851369098E-5</v>
      </c>
      <c r="AA41">
        <f t="shared" si="8"/>
        <v>3.7494396930965232E-7</v>
      </c>
      <c r="AB41">
        <f t="shared" si="2"/>
        <v>3.7494396930965232E-7</v>
      </c>
      <c r="AC41">
        <v>37.49439693096523</v>
      </c>
      <c r="AD41">
        <v>10.219241463877141</v>
      </c>
      <c r="AE41" s="1">
        <f t="shared" si="6"/>
        <v>1.3497982895147485</v>
      </c>
      <c r="AF41">
        <v>3.332875615057899E-3</v>
      </c>
      <c r="AG41">
        <v>31.981100000000001</v>
      </c>
      <c r="AH41">
        <v>97</v>
      </c>
      <c r="AI41">
        <v>770</v>
      </c>
      <c r="AJ41">
        <v>34.507448851369098</v>
      </c>
      <c r="AK41">
        <v>7.12949535755667</v>
      </c>
      <c r="AL41" t="s">
        <v>559</v>
      </c>
      <c r="AM41" t="s">
        <v>561</v>
      </c>
      <c r="AN41" t="s">
        <v>560</v>
      </c>
      <c r="AO41">
        <v>0.41316276787735068</v>
      </c>
      <c r="AP41">
        <v>2.36</v>
      </c>
      <c r="AQ41">
        <v>1352.8999999999999</v>
      </c>
      <c r="AR41" s="54">
        <v>1.0459977917073454E-2</v>
      </c>
      <c r="AS41" s="55">
        <v>24.274335600269417</v>
      </c>
    </row>
    <row r="42" spans="1:45" x14ac:dyDescent="0.35">
      <c r="A42" s="2">
        <v>44735</v>
      </c>
      <c r="B42" t="s">
        <v>18</v>
      </c>
      <c r="C42" t="s">
        <v>548</v>
      </c>
      <c r="D42" t="s">
        <v>86</v>
      </c>
      <c r="E42" t="s">
        <v>46</v>
      </c>
      <c r="F42">
        <v>16</v>
      </c>
      <c r="G42" t="s">
        <v>41</v>
      </c>
      <c r="H42" t="s">
        <v>52</v>
      </c>
      <c r="I42" t="s">
        <v>403</v>
      </c>
      <c r="J42" t="s">
        <v>403</v>
      </c>
      <c r="K42" t="s">
        <v>150</v>
      </c>
      <c r="L42">
        <v>0.67100000000000004</v>
      </c>
      <c r="M42">
        <v>11.08</v>
      </c>
      <c r="N42" s="1">
        <v>-1.1080000000000001</v>
      </c>
      <c r="O42" t="s">
        <v>151</v>
      </c>
      <c r="P42">
        <v>0.49099999999999999</v>
      </c>
      <c r="Q42">
        <v>0.18000000000000005</v>
      </c>
      <c r="R42">
        <v>18.54</v>
      </c>
      <c r="S42" s="1">
        <v>-1.8539999999999999</v>
      </c>
      <c r="T42" s="1">
        <f t="shared" si="7"/>
        <v>0.74599999999999977</v>
      </c>
      <c r="U42">
        <v>117.25</v>
      </c>
      <c r="V42">
        <v>10791.836562500001</v>
      </c>
      <c r="W42">
        <f t="shared" si="0"/>
        <v>1.0791836562500001E-2</v>
      </c>
      <c r="X42">
        <f t="shared" si="3"/>
        <v>0.36659877800407342</v>
      </c>
      <c r="Y42">
        <f t="shared" si="4"/>
        <v>3.4599203281154109E-5</v>
      </c>
      <c r="Z42">
        <v>3.4599203281154109E-5</v>
      </c>
      <c r="AA42">
        <f t="shared" si="8"/>
        <v>3.7338894700292891E-7</v>
      </c>
      <c r="AB42">
        <f t="shared" si="2"/>
        <v>3.7338894700292891E-7</v>
      </c>
      <c r="AC42">
        <v>37.33889470029289</v>
      </c>
      <c r="AD42">
        <v>50.052137667952948</v>
      </c>
      <c r="AE42" s="1">
        <f t="shared" si="6"/>
        <v>1.3442002092105441</v>
      </c>
      <c r="AF42">
        <v>0.2715677589208122</v>
      </c>
      <c r="AG42">
        <v>33.261499999999998</v>
      </c>
      <c r="AH42">
        <v>99.7</v>
      </c>
      <c r="AI42">
        <v>730</v>
      </c>
      <c r="AJ42">
        <v>34.599203281154111</v>
      </c>
      <c r="AK42">
        <v>11.388095238095239</v>
      </c>
      <c r="AL42" t="s">
        <v>559</v>
      </c>
      <c r="AM42" t="s">
        <v>558</v>
      </c>
      <c r="AN42" t="s">
        <v>562</v>
      </c>
      <c r="AO42">
        <v>0.39747176730693196</v>
      </c>
      <c r="AP42">
        <v>2.46875</v>
      </c>
      <c r="AQ42">
        <v>1395.05</v>
      </c>
      <c r="AR42" s="54">
        <v>1.5858697825917468E-2</v>
      </c>
      <c r="AS42" s="55">
        <v>14.788150720037246</v>
      </c>
    </row>
    <row r="43" spans="1:45" x14ac:dyDescent="0.35">
      <c r="A43" s="2">
        <v>44733</v>
      </c>
      <c r="B43" t="s">
        <v>18</v>
      </c>
      <c r="C43" t="s">
        <v>548</v>
      </c>
      <c r="D43" t="s">
        <v>123</v>
      </c>
      <c r="E43" t="s">
        <v>600</v>
      </c>
      <c r="F43">
        <v>1</v>
      </c>
      <c r="G43" t="s">
        <v>27</v>
      </c>
      <c r="H43" t="s">
        <v>52</v>
      </c>
      <c r="I43" t="s">
        <v>456</v>
      </c>
      <c r="J43" t="s">
        <v>456</v>
      </c>
      <c r="K43" t="s">
        <v>145</v>
      </c>
      <c r="L43">
        <v>0.56799999999999995</v>
      </c>
      <c r="M43">
        <v>1.23</v>
      </c>
      <c r="N43" s="1">
        <v>-0.123</v>
      </c>
      <c r="O43" t="s">
        <v>146</v>
      </c>
      <c r="P43">
        <v>0.41899999999999998</v>
      </c>
      <c r="Q43">
        <v>0.14899999999999997</v>
      </c>
      <c r="R43">
        <v>14.72</v>
      </c>
      <c r="S43" s="1">
        <v>-1.472</v>
      </c>
      <c r="T43" s="1">
        <f t="shared" si="7"/>
        <v>1.349</v>
      </c>
      <c r="U43">
        <v>119.2</v>
      </c>
      <c r="V43">
        <v>11153.782400000002</v>
      </c>
      <c r="W43">
        <f t="shared" si="0"/>
        <v>1.1153782400000001E-2</v>
      </c>
      <c r="X43">
        <f t="shared" si="3"/>
        <v>0.35560859188544147</v>
      </c>
      <c r="Y43">
        <f t="shared" si="4"/>
        <v>3.3326813837182465E-5</v>
      </c>
      <c r="Z43">
        <v>3.3326813837182465E-5</v>
      </c>
      <c r="AA43">
        <f t="shared" si="8"/>
        <v>3.7172002962524229E-7</v>
      </c>
      <c r="AB43">
        <f t="shared" si="2"/>
        <v>3.7172002962524229E-7</v>
      </c>
      <c r="AC43">
        <v>37.172002962524225</v>
      </c>
      <c r="AD43">
        <v>27.555228289491641</v>
      </c>
      <c r="AE43" s="1">
        <f t="shared" si="6"/>
        <v>1.3381921066508722</v>
      </c>
      <c r="AF43">
        <v>1.042656283570547E-2</v>
      </c>
      <c r="AG43">
        <v>30.972899999999999</v>
      </c>
      <c r="AH43">
        <v>107</v>
      </c>
      <c r="AI43">
        <v>840</v>
      </c>
      <c r="AJ43">
        <v>33.326813837182463</v>
      </c>
      <c r="AK43">
        <v>14.820634920634921</v>
      </c>
      <c r="AL43" t="s">
        <v>559</v>
      </c>
      <c r="AM43" t="s">
        <v>561</v>
      </c>
      <c r="AN43" t="s">
        <v>560</v>
      </c>
      <c r="AO43">
        <v>0.43868604499462699</v>
      </c>
      <c r="AP43">
        <v>2.2400000000000002</v>
      </c>
      <c r="AQ43">
        <v>1277.3875</v>
      </c>
      <c r="AR43" s="54">
        <v>2.0165599981897955E-2</v>
      </c>
      <c r="AS43" s="55">
        <v>12.787947076898984</v>
      </c>
    </row>
    <row r="44" spans="1:45" x14ac:dyDescent="0.35">
      <c r="A44" s="2">
        <v>44778</v>
      </c>
      <c r="B44" t="s">
        <v>18</v>
      </c>
      <c r="C44" t="s">
        <v>596</v>
      </c>
      <c r="D44" t="s">
        <v>20</v>
      </c>
      <c r="E44" t="s">
        <v>600</v>
      </c>
      <c r="F44">
        <v>7</v>
      </c>
      <c r="G44" t="s">
        <v>41</v>
      </c>
      <c r="H44" t="s">
        <v>42</v>
      </c>
      <c r="I44" t="s">
        <v>426</v>
      </c>
      <c r="J44" t="s">
        <v>426</v>
      </c>
      <c r="K44" t="s">
        <v>207</v>
      </c>
      <c r="L44">
        <v>0.72899999999999998</v>
      </c>
      <c r="M44">
        <v>11.23</v>
      </c>
      <c r="N44" s="1">
        <v>-1.123</v>
      </c>
      <c r="O44" t="s">
        <v>163</v>
      </c>
      <c r="P44">
        <v>0.53900000000000003</v>
      </c>
      <c r="Q44">
        <v>0.18999999999999995</v>
      </c>
      <c r="R44">
        <v>23.97</v>
      </c>
      <c r="S44" s="1">
        <v>-2.3969999999999998</v>
      </c>
      <c r="T44" s="1">
        <f t="shared" si="7"/>
        <v>1.2739999999999998</v>
      </c>
      <c r="U44">
        <v>119.55</v>
      </c>
      <c r="V44">
        <v>11219.378962500001</v>
      </c>
      <c r="W44">
        <f t="shared" si="0"/>
        <v>1.12193789625E-2</v>
      </c>
      <c r="X44">
        <f t="shared" si="3"/>
        <v>0.3525046382189238</v>
      </c>
      <c r="Y44">
        <f t="shared" si="4"/>
        <v>3.296908348196669E-5</v>
      </c>
      <c r="Z44">
        <v>3.296908348196669E-5</v>
      </c>
      <c r="AA44">
        <f t="shared" si="8"/>
        <v>3.6989264163048335E-7</v>
      </c>
      <c r="AB44">
        <f t="shared" si="2"/>
        <v>3.6989264163048335E-7</v>
      </c>
      <c r="AC44">
        <v>36.98926416304834</v>
      </c>
      <c r="AD44">
        <v>29.033959311654904</v>
      </c>
      <c r="AE44" s="1">
        <f t="shared" si="6"/>
        <v>1.3316135098697401</v>
      </c>
      <c r="AF44">
        <v>0.35564662771772765</v>
      </c>
      <c r="AG44">
        <v>33.254899999999999</v>
      </c>
      <c r="AH44">
        <v>75.3</v>
      </c>
      <c r="AI44">
        <v>736</v>
      </c>
      <c r="AJ44">
        <v>32.969083481966692</v>
      </c>
      <c r="AK44">
        <v>13.537474712107057</v>
      </c>
      <c r="AL44" t="s">
        <v>559</v>
      </c>
      <c r="AM44" t="s">
        <v>558</v>
      </c>
      <c r="AN44" t="s">
        <v>562</v>
      </c>
      <c r="AO44">
        <v>0.44009598733374949</v>
      </c>
      <c r="AP44">
        <v>2.3112500000000002</v>
      </c>
      <c r="AQ44">
        <v>1533.9750000000001</v>
      </c>
      <c r="AR44" s="54">
        <v>2.5562690103455334E-3</v>
      </c>
      <c r="AS44" s="55">
        <v>21.026889887404813</v>
      </c>
    </row>
    <row r="45" spans="1:45" x14ac:dyDescent="0.35">
      <c r="A45" s="2">
        <v>44778</v>
      </c>
      <c r="B45" t="s">
        <v>18</v>
      </c>
      <c r="C45" t="s">
        <v>596</v>
      </c>
      <c r="D45" t="s">
        <v>20</v>
      </c>
      <c r="E45" t="s">
        <v>600</v>
      </c>
      <c r="F45">
        <v>1</v>
      </c>
      <c r="G45" t="s">
        <v>27</v>
      </c>
      <c r="H45" t="s">
        <v>167</v>
      </c>
      <c r="I45" t="s">
        <v>488</v>
      </c>
      <c r="J45" t="s">
        <v>488</v>
      </c>
      <c r="K45" t="s">
        <v>207</v>
      </c>
      <c r="L45">
        <v>0.58099999999999996</v>
      </c>
      <c r="M45">
        <v>2.23</v>
      </c>
      <c r="N45" s="1">
        <v>-0.223</v>
      </c>
      <c r="O45" t="s">
        <v>163</v>
      </c>
      <c r="P45">
        <v>0.439</v>
      </c>
      <c r="Q45">
        <v>0.14199999999999996</v>
      </c>
      <c r="R45">
        <v>10.01</v>
      </c>
      <c r="S45" s="1">
        <v>-1.0009999999999999</v>
      </c>
      <c r="T45" s="1">
        <f t="shared" si="7"/>
        <v>0.77799999999999991</v>
      </c>
      <c r="U45">
        <v>124.6</v>
      </c>
      <c r="V45">
        <v>12187.250599999999</v>
      </c>
      <c r="W45">
        <f t="shared" si="0"/>
        <v>1.21872506E-2</v>
      </c>
      <c r="X45">
        <f t="shared" si="3"/>
        <v>0.3234624145785876</v>
      </c>
      <c r="Y45">
        <f t="shared" si="4"/>
        <v>2.965787899472505E-5</v>
      </c>
      <c r="Z45">
        <v>2.965787899472505E-5</v>
      </c>
      <c r="AA45">
        <f t="shared" si="8"/>
        <v>3.6144800357319027E-7</v>
      </c>
      <c r="AB45">
        <f t="shared" si="2"/>
        <v>3.6144800357319027E-7</v>
      </c>
      <c r="AC45">
        <v>36.144800357319028</v>
      </c>
      <c r="AD45">
        <v>46.458612284471762</v>
      </c>
      <c r="AE45" s="1">
        <f t="shared" si="6"/>
        <v>1.3012128128634848</v>
      </c>
      <c r="AF45">
        <v>1.7579373146708904E-2</v>
      </c>
      <c r="AG45">
        <v>33.254899999999999</v>
      </c>
      <c r="AH45">
        <v>107.9</v>
      </c>
      <c r="AI45">
        <v>840</v>
      </c>
      <c r="AJ45">
        <v>29.657878994725049</v>
      </c>
      <c r="AK45">
        <v>13.537474712107057</v>
      </c>
      <c r="AL45" t="s">
        <v>559</v>
      </c>
      <c r="AM45" t="s">
        <v>561</v>
      </c>
      <c r="AN45" t="s">
        <v>560</v>
      </c>
      <c r="AO45">
        <v>0.44009598733374949</v>
      </c>
      <c r="AP45">
        <v>2.3112500000000002</v>
      </c>
      <c r="AQ45">
        <v>1533.9750000000001</v>
      </c>
      <c r="AR45" s="54">
        <v>2.3443832054748603E-2</v>
      </c>
      <c r="AS45" s="55">
        <v>17.850014357426122</v>
      </c>
    </row>
    <row r="46" spans="1:45" x14ac:dyDescent="0.35">
      <c r="A46" s="2">
        <v>44743</v>
      </c>
      <c r="B46" t="s">
        <v>573</v>
      </c>
      <c r="C46" t="s">
        <v>597</v>
      </c>
      <c r="D46" t="s">
        <v>57</v>
      </c>
      <c r="E46" t="s">
        <v>46</v>
      </c>
      <c r="F46">
        <v>5</v>
      </c>
      <c r="G46" t="s">
        <v>43</v>
      </c>
      <c r="H46" t="s">
        <v>58</v>
      </c>
      <c r="I46" t="s">
        <v>503</v>
      </c>
      <c r="J46" t="s">
        <v>503</v>
      </c>
      <c r="K46" t="s">
        <v>87</v>
      </c>
      <c r="L46">
        <v>0.64800000000000002</v>
      </c>
      <c r="M46">
        <v>5.09</v>
      </c>
      <c r="N46" s="1">
        <v>-0.50900000000000001</v>
      </c>
      <c r="O46" t="s">
        <v>156</v>
      </c>
      <c r="P46">
        <v>0.499</v>
      </c>
      <c r="Q46">
        <v>0.14900000000000002</v>
      </c>
      <c r="R46">
        <v>15.23</v>
      </c>
      <c r="S46" s="1">
        <v>-1.5230000000000001</v>
      </c>
      <c r="T46" s="1">
        <f t="shared" si="7"/>
        <v>1.0140000000000002</v>
      </c>
      <c r="U46">
        <v>130.74</v>
      </c>
      <c r="V46">
        <v>13417.963866000004</v>
      </c>
      <c r="W46">
        <f t="shared" si="0"/>
        <v>1.3417963866000004E-2</v>
      </c>
      <c r="X46">
        <f t="shared" si="3"/>
        <v>0.29859719438877758</v>
      </c>
      <c r="Y46">
        <f t="shared" si="4"/>
        <v>2.6876795455431814E-5</v>
      </c>
      <c r="Z46">
        <v>2.6876795455431814E-5</v>
      </c>
      <c r="AA46">
        <f t="shared" si="8"/>
        <v>3.6063187025485721E-7</v>
      </c>
      <c r="AB46">
        <f t="shared" si="2"/>
        <v>3.6063187025485721E-7</v>
      </c>
      <c r="AC46">
        <v>36.063187025485718</v>
      </c>
      <c r="AD46">
        <v>35.565273200676245</v>
      </c>
      <c r="AE46" s="1">
        <f t="shared" si="6"/>
        <v>1.298274732917486</v>
      </c>
      <c r="AG46">
        <v>26.544899999999998</v>
      </c>
      <c r="AH46">
        <v>115.1</v>
      </c>
      <c r="AI46">
        <v>810</v>
      </c>
      <c r="AJ46">
        <v>26.876795455431814</v>
      </c>
      <c r="AL46" t="s">
        <v>559</v>
      </c>
      <c r="AM46" t="s">
        <v>558</v>
      </c>
      <c r="AN46" t="s">
        <v>560</v>
      </c>
      <c r="AR46" s="34"/>
      <c r="AS46" s="34"/>
    </row>
    <row r="47" spans="1:45" x14ac:dyDescent="0.35">
      <c r="A47" s="2">
        <v>44722</v>
      </c>
      <c r="B47" t="s">
        <v>18</v>
      </c>
      <c r="C47" t="s">
        <v>598</v>
      </c>
      <c r="D47" t="s">
        <v>109</v>
      </c>
      <c r="E47" t="s">
        <v>600</v>
      </c>
      <c r="F47">
        <v>1</v>
      </c>
      <c r="G47" t="s">
        <v>41</v>
      </c>
      <c r="H47" t="s">
        <v>116</v>
      </c>
      <c r="I47" t="s">
        <v>449</v>
      </c>
      <c r="J47" t="s">
        <v>449</v>
      </c>
      <c r="K47" t="s">
        <v>117</v>
      </c>
      <c r="L47">
        <v>0.54600000000000004</v>
      </c>
      <c r="M47">
        <v>1.67</v>
      </c>
      <c r="N47" s="1">
        <v>-0.16699999999999998</v>
      </c>
      <c r="O47" t="s">
        <v>118</v>
      </c>
      <c r="P47">
        <v>0.33600000000000002</v>
      </c>
      <c r="Q47">
        <v>0.21000000000000002</v>
      </c>
      <c r="R47">
        <v>6.31</v>
      </c>
      <c r="S47" s="1">
        <v>-0.63100000000000001</v>
      </c>
      <c r="T47" s="1">
        <f t="shared" si="7"/>
        <v>0.46400000000000002</v>
      </c>
      <c r="U47">
        <v>82.3</v>
      </c>
      <c r="V47">
        <v>5317.0326500000001</v>
      </c>
      <c r="W47">
        <f t="shared" si="0"/>
        <v>5.3170326500000002E-3</v>
      </c>
      <c r="X47">
        <f t="shared" si="3"/>
        <v>0.625</v>
      </c>
      <c r="Y47">
        <f t="shared" si="4"/>
        <v>6.6722953590273818E-5</v>
      </c>
      <c r="Z47">
        <v>6.6722953590273818E-5</v>
      </c>
      <c r="AA47">
        <f t="shared" si="8"/>
        <v>3.5476812274392062E-7</v>
      </c>
      <c r="AB47">
        <f t="shared" si="2"/>
        <v>3.5476812274392062E-7</v>
      </c>
      <c r="AC47">
        <v>35.47681227439206</v>
      </c>
      <c r="AD47">
        <v>76.458647143086338</v>
      </c>
      <c r="AE47" s="1">
        <f t="shared" si="6"/>
        <v>1.2771652418781141</v>
      </c>
      <c r="AF47">
        <v>0.93656740799325722</v>
      </c>
      <c r="AG47">
        <v>27.385200000000001</v>
      </c>
      <c r="AH47">
        <v>77.3</v>
      </c>
      <c r="AI47">
        <v>705</v>
      </c>
      <c r="AJ47">
        <v>66.722953590273818</v>
      </c>
      <c r="AK47">
        <v>18.418666666666667</v>
      </c>
      <c r="AL47" t="s">
        <v>559</v>
      </c>
      <c r="AM47" t="s">
        <v>558</v>
      </c>
      <c r="AN47" t="s">
        <v>562</v>
      </c>
      <c r="AO47">
        <v>0.64691630239407094</v>
      </c>
      <c r="AP47">
        <v>1.1612499999999999</v>
      </c>
      <c r="AQ47">
        <v>648.88749999999993</v>
      </c>
      <c r="AR47" s="54">
        <v>1.9093083086777235E-2</v>
      </c>
      <c r="AS47" s="55">
        <v>8.1909261814104273</v>
      </c>
    </row>
    <row r="48" spans="1:45" x14ac:dyDescent="0.35">
      <c r="A48" s="2">
        <v>44722</v>
      </c>
      <c r="B48" t="s">
        <v>18</v>
      </c>
      <c r="C48" t="s">
        <v>598</v>
      </c>
      <c r="D48" t="s">
        <v>109</v>
      </c>
      <c r="E48" t="s">
        <v>600</v>
      </c>
      <c r="F48">
        <v>13</v>
      </c>
      <c r="G48" t="s">
        <v>30</v>
      </c>
      <c r="H48" t="s">
        <v>106</v>
      </c>
      <c r="I48" t="s">
        <v>445</v>
      </c>
      <c r="J48" t="s">
        <v>445</v>
      </c>
      <c r="K48" t="s">
        <v>111</v>
      </c>
      <c r="L48">
        <v>0.621</v>
      </c>
      <c r="M48">
        <v>3.45</v>
      </c>
      <c r="N48" s="1">
        <v>-0.34500000000000003</v>
      </c>
      <c r="O48" t="s">
        <v>112</v>
      </c>
      <c r="P48">
        <v>0.501</v>
      </c>
      <c r="Q48">
        <v>0.12</v>
      </c>
      <c r="R48">
        <v>11.43</v>
      </c>
      <c r="S48" s="1">
        <v>-1.143</v>
      </c>
      <c r="T48" s="1">
        <f t="shared" ref="T48:T79" si="9">N48-S48</f>
        <v>0.79800000000000004</v>
      </c>
      <c r="U48">
        <v>147</v>
      </c>
      <c r="V48">
        <v>16963.065000000002</v>
      </c>
      <c r="W48">
        <f t="shared" si="0"/>
        <v>1.6963065000000003E-2</v>
      </c>
      <c r="X48">
        <f t="shared" si="3"/>
        <v>0.23952095808383234</v>
      </c>
      <c r="Y48">
        <f t="shared" si="4"/>
        <v>2.04889090551796E-5</v>
      </c>
      <c r="Z48">
        <v>2.04889090551796E-5</v>
      </c>
      <c r="AA48">
        <f t="shared" si="8"/>
        <v>3.475546960821002E-7</v>
      </c>
      <c r="AB48">
        <f t="shared" si="2"/>
        <v>3.475546960821002E-7</v>
      </c>
      <c r="AC48">
        <v>34.755469608210021</v>
      </c>
      <c r="AD48">
        <v>43.553220060413558</v>
      </c>
      <c r="AE48" s="1">
        <f t="shared" si="6"/>
        <v>1.2511969058955608</v>
      </c>
      <c r="AF48">
        <v>0.17294429921803015</v>
      </c>
      <c r="AG48">
        <v>27.385200000000001</v>
      </c>
      <c r="AH48">
        <v>126.2</v>
      </c>
      <c r="AI48">
        <v>887</v>
      </c>
      <c r="AJ48">
        <v>20.488909055179601</v>
      </c>
      <c r="AK48">
        <v>18.418666666666667</v>
      </c>
      <c r="AL48" t="s">
        <v>557</v>
      </c>
      <c r="AM48" t="s">
        <v>561</v>
      </c>
      <c r="AN48" t="s">
        <v>560</v>
      </c>
      <c r="AO48">
        <v>0.64691630239407094</v>
      </c>
      <c r="AP48">
        <v>1.1612499999999999</v>
      </c>
      <c r="AQ48">
        <v>648.88749999999993</v>
      </c>
      <c r="AR48" s="54">
        <v>2.5855207846560761E-2</v>
      </c>
      <c r="AS48" s="55">
        <v>12.9758822515494</v>
      </c>
    </row>
    <row r="49" spans="1:45" x14ac:dyDescent="0.35">
      <c r="A49" s="2">
        <v>44748</v>
      </c>
      <c r="B49" t="s">
        <v>18</v>
      </c>
      <c r="C49" t="s">
        <v>597</v>
      </c>
      <c r="D49" t="s">
        <v>86</v>
      </c>
      <c r="E49" t="s">
        <v>46</v>
      </c>
      <c r="F49">
        <v>6</v>
      </c>
      <c r="G49" t="s">
        <v>41</v>
      </c>
      <c r="H49" t="s">
        <v>52</v>
      </c>
      <c r="I49" t="s">
        <v>403</v>
      </c>
      <c r="J49" t="s">
        <v>403</v>
      </c>
      <c r="K49" t="s">
        <v>165</v>
      </c>
      <c r="L49">
        <v>0.70399999999999996</v>
      </c>
      <c r="M49">
        <v>13.51</v>
      </c>
      <c r="N49" s="1">
        <v>-1.351</v>
      </c>
      <c r="O49" t="s">
        <v>168</v>
      </c>
      <c r="P49">
        <v>0.52400000000000002</v>
      </c>
      <c r="Q49">
        <v>0.17999999999999994</v>
      </c>
      <c r="R49">
        <v>11.64</v>
      </c>
      <c r="S49" s="1">
        <v>-1.1640000000000001</v>
      </c>
      <c r="T49" s="1">
        <f t="shared" si="9"/>
        <v>-0.18699999999999983</v>
      </c>
      <c r="U49">
        <v>117.25</v>
      </c>
      <c r="V49">
        <v>10791.836562500001</v>
      </c>
      <c r="W49">
        <f t="shared" si="0"/>
        <v>1.0791836562500001E-2</v>
      </c>
      <c r="X49">
        <f t="shared" si="3"/>
        <v>0.34351145038167924</v>
      </c>
      <c r="Y49">
        <f t="shared" si="4"/>
        <v>3.1936741339902356E-5</v>
      </c>
      <c r="Z49">
        <v>3.1936741339902356E-5</v>
      </c>
      <c r="AA49">
        <f t="shared" si="8"/>
        <v>3.4465609287906347E-7</v>
      </c>
      <c r="AB49">
        <f t="shared" si="2"/>
        <v>3.4465609287906347E-7</v>
      </c>
      <c r="AC49">
        <v>34.465609287906354</v>
      </c>
      <c r="AD49">
        <v>184.30807105832292</v>
      </c>
      <c r="AE49" s="1">
        <f t="shared" si="6"/>
        <v>1.2407619343646286</v>
      </c>
      <c r="AF49">
        <v>1</v>
      </c>
      <c r="AG49">
        <v>33.4651</v>
      </c>
      <c r="AH49">
        <v>99.7</v>
      </c>
      <c r="AI49">
        <v>730</v>
      </c>
      <c r="AJ49">
        <v>31.936741339902355</v>
      </c>
      <c r="AK49">
        <v>10.517788461538462</v>
      </c>
      <c r="AL49" t="s">
        <v>559</v>
      </c>
      <c r="AM49" t="s">
        <v>558</v>
      </c>
      <c r="AN49" t="s">
        <v>562</v>
      </c>
      <c r="AO49">
        <v>0.36316699062884389</v>
      </c>
      <c r="AP49">
        <v>2.6599999999999997</v>
      </c>
      <c r="AQ49">
        <v>1403.9625000000001</v>
      </c>
      <c r="AR49" s="54">
        <v>1.5858697825917468E-2</v>
      </c>
      <c r="AS49" s="55">
        <v>14.788150720037246</v>
      </c>
    </row>
    <row r="50" spans="1:45" x14ac:dyDescent="0.35">
      <c r="A50" s="2">
        <v>44720</v>
      </c>
      <c r="B50" t="s">
        <v>18</v>
      </c>
      <c r="C50" t="s">
        <v>598</v>
      </c>
      <c r="D50" t="s">
        <v>86</v>
      </c>
      <c r="E50" t="s">
        <v>46</v>
      </c>
      <c r="F50">
        <v>11</v>
      </c>
      <c r="G50" t="s">
        <v>43</v>
      </c>
      <c r="H50" t="s">
        <v>92</v>
      </c>
      <c r="I50" t="s">
        <v>408</v>
      </c>
      <c r="J50" t="s">
        <v>408</v>
      </c>
      <c r="K50" t="s">
        <v>99</v>
      </c>
      <c r="L50">
        <v>0.54900000000000004</v>
      </c>
      <c r="M50">
        <v>6.83</v>
      </c>
      <c r="N50" s="1">
        <v>-0.68300000000000005</v>
      </c>
      <c r="O50" t="s">
        <v>100</v>
      </c>
      <c r="P50">
        <v>0.69399999999999995</v>
      </c>
      <c r="Q50">
        <v>-0.14499999999999991</v>
      </c>
      <c r="R50">
        <v>9.06</v>
      </c>
      <c r="S50" s="1">
        <v>-0.90600000000000003</v>
      </c>
      <c r="T50" s="1">
        <f t="shared" si="9"/>
        <v>0.22299999999999998</v>
      </c>
      <c r="U50">
        <v>137.75</v>
      </c>
      <c r="V50">
        <v>14895.4240625</v>
      </c>
      <c r="W50">
        <f t="shared" si="0"/>
        <v>1.4895424062500001E-2</v>
      </c>
      <c r="X50">
        <f t="shared" si="3"/>
        <v>-0.20893371757925061</v>
      </c>
      <c r="Y50" t="e">
        <f t="shared" si="4"/>
        <v>#NUM!</v>
      </c>
      <c r="Z50">
        <v>2.3108801182437071E-5</v>
      </c>
      <c r="AA50">
        <f t="shared" si="8"/>
        <v>3.4421539318840163E-7</v>
      </c>
      <c r="AB50">
        <f t="shared" si="2"/>
        <v>3.4421539318840163E-7</v>
      </c>
      <c r="AC50">
        <v>34.421539318840161</v>
      </c>
      <c r="AD50">
        <v>154.35667855982138</v>
      </c>
      <c r="AE50" s="1">
        <f t="shared" si="6"/>
        <v>1.2391754154782459</v>
      </c>
      <c r="AF50">
        <v>1</v>
      </c>
      <c r="AG50">
        <v>26.9267</v>
      </c>
      <c r="AH50">
        <v>125.1</v>
      </c>
      <c r="AI50">
        <v>751</v>
      </c>
      <c r="AJ50">
        <v>23.10880118243707</v>
      </c>
      <c r="AK50">
        <v>13.101333333333335</v>
      </c>
      <c r="AL50" t="s">
        <v>559</v>
      </c>
      <c r="AM50" t="s">
        <v>558</v>
      </c>
      <c r="AN50" t="s">
        <v>560</v>
      </c>
      <c r="AO50">
        <v>0.60426055731721495</v>
      </c>
      <c r="AP50">
        <v>1.3075000000000001</v>
      </c>
      <c r="AQ50">
        <v>892.41250000000002</v>
      </c>
      <c r="AR50" s="54">
        <v>2.072168076406801E-2</v>
      </c>
      <c r="AS50" s="55">
        <v>12.154102900210372</v>
      </c>
    </row>
    <row r="51" spans="1:45" x14ac:dyDescent="0.35">
      <c r="A51" s="2">
        <v>44749</v>
      </c>
      <c r="B51" t="s">
        <v>18</v>
      </c>
      <c r="C51" t="s">
        <v>597</v>
      </c>
      <c r="D51" t="s">
        <v>109</v>
      </c>
      <c r="E51" t="s">
        <v>600</v>
      </c>
      <c r="F51">
        <v>13</v>
      </c>
      <c r="G51" t="s">
        <v>41</v>
      </c>
      <c r="H51" t="s">
        <v>101</v>
      </c>
      <c r="I51" t="s">
        <v>448</v>
      </c>
      <c r="J51" t="s">
        <v>448</v>
      </c>
      <c r="K51" t="s">
        <v>153</v>
      </c>
      <c r="L51">
        <v>0.72599999999999998</v>
      </c>
      <c r="M51">
        <v>2.33</v>
      </c>
      <c r="N51" s="1">
        <v>-0.23300000000000001</v>
      </c>
      <c r="O51" t="s">
        <v>176</v>
      </c>
      <c r="P51">
        <v>0.53200000000000003</v>
      </c>
      <c r="Q51">
        <v>0.19399999999999995</v>
      </c>
      <c r="R51">
        <v>21.45</v>
      </c>
      <c r="S51" s="1">
        <v>-2.145</v>
      </c>
      <c r="T51" s="1">
        <f t="shared" si="9"/>
        <v>1.9119999999999999</v>
      </c>
      <c r="U51">
        <v>112.9</v>
      </c>
      <c r="V51">
        <v>10005.931850000001</v>
      </c>
      <c r="W51">
        <f t="shared" si="0"/>
        <v>1.000593185E-2</v>
      </c>
      <c r="X51">
        <f t="shared" si="3"/>
        <v>0.36466165413533824</v>
      </c>
      <c r="Y51">
        <f t="shared" si="4"/>
        <v>3.437428485454553E-5</v>
      </c>
      <c r="Z51">
        <v>3.437428485454553E-5</v>
      </c>
      <c r="AA51">
        <f t="shared" si="8"/>
        <v>3.4394675164706972E-7</v>
      </c>
      <c r="AB51">
        <f t="shared" si="2"/>
        <v>3.4394675164706972E-7</v>
      </c>
      <c r="AC51">
        <v>34.394675164706975</v>
      </c>
      <c r="AD51">
        <v>17.988846843465993</v>
      </c>
      <c r="AE51" s="1">
        <f t="shared" si="6"/>
        <v>1.2382083059294509</v>
      </c>
      <c r="AF51">
        <v>0.22035137019156723</v>
      </c>
      <c r="AG51">
        <v>34.081400000000002</v>
      </c>
      <c r="AH51">
        <v>93.8</v>
      </c>
      <c r="AI51">
        <v>803</v>
      </c>
      <c r="AJ51">
        <v>34.374284854545529</v>
      </c>
      <c r="AK51">
        <v>13.083333333333334</v>
      </c>
      <c r="AL51" t="s">
        <v>559</v>
      </c>
      <c r="AM51" t="s">
        <v>558</v>
      </c>
      <c r="AN51" t="s">
        <v>562</v>
      </c>
      <c r="AO51">
        <v>0.35644028496175595</v>
      </c>
      <c r="AP51">
        <v>2.7675000000000001</v>
      </c>
      <c r="AQ51">
        <v>1337.8125</v>
      </c>
      <c r="AR51" s="54">
        <v>3.7260971551856606E-2</v>
      </c>
      <c r="AS51" s="55">
        <v>16.971718051471029</v>
      </c>
    </row>
    <row r="52" spans="1:45" x14ac:dyDescent="0.35">
      <c r="A52" s="2">
        <v>44747</v>
      </c>
      <c r="B52" t="s">
        <v>18</v>
      </c>
      <c r="C52" t="s">
        <v>597</v>
      </c>
      <c r="D52" t="s">
        <v>20</v>
      </c>
      <c r="E52" t="s">
        <v>600</v>
      </c>
      <c r="F52">
        <v>8</v>
      </c>
      <c r="G52" t="s">
        <v>41</v>
      </c>
      <c r="H52" t="s">
        <v>42</v>
      </c>
      <c r="I52" t="s">
        <v>426</v>
      </c>
      <c r="J52" t="s">
        <v>426</v>
      </c>
      <c r="K52" t="s">
        <v>165</v>
      </c>
      <c r="L52">
        <v>0.71</v>
      </c>
      <c r="M52">
        <v>17.21</v>
      </c>
      <c r="N52" s="1">
        <v>-1.7210000000000001</v>
      </c>
      <c r="O52" t="s">
        <v>146</v>
      </c>
      <c r="P52">
        <v>0.53300000000000003</v>
      </c>
      <c r="Q52">
        <v>0.17699999999999994</v>
      </c>
      <c r="R52">
        <v>21.42</v>
      </c>
      <c r="S52" s="1">
        <v>-2.1420000000000003</v>
      </c>
      <c r="T52" s="1">
        <f t="shared" si="9"/>
        <v>0.42100000000000026</v>
      </c>
      <c r="U52">
        <v>119.55</v>
      </c>
      <c r="V52">
        <v>11219.378962500001</v>
      </c>
      <c r="W52">
        <f t="shared" si="0"/>
        <v>1.12193789625E-2</v>
      </c>
      <c r="X52">
        <f t="shared" si="3"/>
        <v>0.33208255159474659</v>
      </c>
      <c r="Y52">
        <f t="shared" si="4"/>
        <v>3.0633798965628801E-5</v>
      </c>
      <c r="Z52">
        <v>3.0633798965628801E-5</v>
      </c>
      <c r="AA52">
        <f t="shared" si="8"/>
        <v>3.4369219965643006E-7</v>
      </c>
      <c r="AB52">
        <f t="shared" si="2"/>
        <v>3.4369219965643006E-7</v>
      </c>
      <c r="AC52">
        <v>34.369219965643005</v>
      </c>
      <c r="AD52">
        <v>81.637102056159108</v>
      </c>
      <c r="AE52" s="1">
        <f t="shared" si="6"/>
        <v>1.2372919187631481</v>
      </c>
      <c r="AF52">
        <v>1</v>
      </c>
      <c r="AG52">
        <v>33.278799999999997</v>
      </c>
      <c r="AH52">
        <v>75.3</v>
      </c>
      <c r="AI52">
        <v>736</v>
      </c>
      <c r="AJ52">
        <v>30.633798965628802</v>
      </c>
      <c r="AK52">
        <v>11.802345679012349</v>
      </c>
      <c r="AL52" t="s">
        <v>559</v>
      </c>
      <c r="AM52" t="s">
        <v>558</v>
      </c>
      <c r="AN52" t="s">
        <v>562</v>
      </c>
      <c r="AO52">
        <v>0.3455948490031629</v>
      </c>
      <c r="AP52">
        <v>2.8125</v>
      </c>
      <c r="AQ52">
        <v>1435.3249999999998</v>
      </c>
      <c r="AR52" s="54">
        <v>2.5562690103455334E-3</v>
      </c>
      <c r="AS52" s="55">
        <v>21.026889887404813</v>
      </c>
    </row>
    <row r="53" spans="1:45" x14ac:dyDescent="0.35">
      <c r="A53" s="2">
        <v>44792</v>
      </c>
      <c r="B53" t="s">
        <v>18</v>
      </c>
      <c r="C53" t="s">
        <v>552</v>
      </c>
      <c r="D53" t="s">
        <v>45</v>
      </c>
      <c r="E53" t="s">
        <v>46</v>
      </c>
      <c r="F53">
        <v>16</v>
      </c>
      <c r="G53" t="s">
        <v>27</v>
      </c>
      <c r="H53" t="s">
        <v>34</v>
      </c>
      <c r="I53" t="s">
        <v>432</v>
      </c>
      <c r="J53" t="s">
        <v>432</v>
      </c>
      <c r="K53" t="s">
        <v>207</v>
      </c>
      <c r="L53">
        <v>0.72799999999999998</v>
      </c>
      <c r="M53">
        <v>4.76</v>
      </c>
      <c r="N53" s="1">
        <v>-0.47599999999999998</v>
      </c>
      <c r="O53" t="s">
        <v>105</v>
      </c>
      <c r="P53">
        <v>0.54300000000000004</v>
      </c>
      <c r="Q53">
        <v>0.18499999999999994</v>
      </c>
      <c r="R53">
        <v>23.23</v>
      </c>
      <c r="S53" s="1">
        <v>-2.323</v>
      </c>
      <c r="T53" s="1">
        <f t="shared" si="9"/>
        <v>1.847</v>
      </c>
      <c r="U53">
        <v>117.65</v>
      </c>
      <c r="V53">
        <v>10865.595162500002</v>
      </c>
      <c r="W53">
        <f t="shared" si="0"/>
        <v>1.0865595162500002E-2</v>
      </c>
      <c r="X53">
        <f t="shared" si="3"/>
        <v>0.34069981583793724</v>
      </c>
      <c r="Y53">
        <f t="shared" si="4"/>
        <v>3.161526080692204E-5</v>
      </c>
      <c r="Z53">
        <v>3.161526080692204E-5</v>
      </c>
      <c r="AA53">
        <f t="shared" si="8"/>
        <v>3.4351862488486804E-7</v>
      </c>
      <c r="AB53">
        <f t="shared" si="2"/>
        <v>3.4351862488486804E-7</v>
      </c>
      <c r="AC53">
        <v>34.351862488486802</v>
      </c>
      <c r="AD53">
        <v>18.598734427984191</v>
      </c>
      <c r="AE53" s="1">
        <f t="shared" si="6"/>
        <v>1.236667049585525</v>
      </c>
      <c r="AF53">
        <v>6.0657406584508468E-3</v>
      </c>
      <c r="AG53">
        <v>34.301699999999997</v>
      </c>
      <c r="AH53">
        <v>97</v>
      </c>
      <c r="AI53">
        <v>770</v>
      </c>
      <c r="AJ53">
        <v>31.615260806922041</v>
      </c>
      <c r="AK53">
        <v>8.2594820334704142</v>
      </c>
      <c r="AL53" t="s">
        <v>559</v>
      </c>
      <c r="AM53" t="s">
        <v>561</v>
      </c>
      <c r="AN53" t="s">
        <v>560</v>
      </c>
      <c r="AO53">
        <v>0.40498035528846144</v>
      </c>
      <c r="AP53">
        <v>2.7174999999999998</v>
      </c>
      <c r="AQ53">
        <v>1551.3875</v>
      </c>
      <c r="AR53" s="54">
        <v>1.0459977917073454E-2</v>
      </c>
      <c r="AS53" s="55">
        <v>24.274335600269417</v>
      </c>
    </row>
    <row r="54" spans="1:45" x14ac:dyDescent="0.35">
      <c r="A54" s="2">
        <v>44721</v>
      </c>
      <c r="B54" t="s">
        <v>18</v>
      </c>
      <c r="C54" t="s">
        <v>598</v>
      </c>
      <c r="D54" t="s">
        <v>20</v>
      </c>
      <c r="E54" t="s">
        <v>600</v>
      </c>
      <c r="F54">
        <v>7</v>
      </c>
      <c r="G54" t="s">
        <v>41</v>
      </c>
      <c r="H54" t="s">
        <v>42</v>
      </c>
      <c r="I54" t="s">
        <v>426</v>
      </c>
      <c r="J54" t="s">
        <v>426</v>
      </c>
      <c r="K54" t="s">
        <v>23</v>
      </c>
      <c r="L54">
        <v>0.63300000000000001</v>
      </c>
      <c r="M54">
        <v>2.85</v>
      </c>
      <c r="N54" s="1">
        <v>-0.28500000000000003</v>
      </c>
      <c r="O54" t="s">
        <v>32</v>
      </c>
      <c r="P54">
        <v>0.47599999999999998</v>
      </c>
      <c r="Q54">
        <v>0.15700000000000003</v>
      </c>
      <c r="R54">
        <v>12.68</v>
      </c>
      <c r="S54" s="1">
        <v>-1.268</v>
      </c>
      <c r="T54" s="1">
        <f t="shared" si="9"/>
        <v>0.98299999999999998</v>
      </c>
      <c r="U54">
        <v>119.55</v>
      </c>
      <c r="V54">
        <v>11219.378962500001</v>
      </c>
      <c r="W54">
        <f t="shared" si="0"/>
        <v>1.12193789625E-2</v>
      </c>
      <c r="X54">
        <f t="shared" si="3"/>
        <v>0.32983193277310929</v>
      </c>
      <c r="Y54">
        <f t="shared" si="4"/>
        <v>3.0378426471247676E-5</v>
      </c>
      <c r="Z54">
        <v>3.0378426471247676E-5</v>
      </c>
      <c r="AA54">
        <f t="shared" si="8"/>
        <v>3.4082707886536931E-7</v>
      </c>
      <c r="AB54">
        <f t="shared" si="2"/>
        <v>3.4082707886536931E-7</v>
      </c>
      <c r="AC54">
        <v>34.082707886536937</v>
      </c>
      <c r="AD54">
        <v>34.672134167382438</v>
      </c>
      <c r="AE54" s="1">
        <f t="shared" si="6"/>
        <v>1.2269774839153296</v>
      </c>
      <c r="AF54">
        <v>0.42471050744554173</v>
      </c>
      <c r="AG54">
        <v>24.548100000000002</v>
      </c>
      <c r="AH54">
        <v>75.3</v>
      </c>
      <c r="AI54">
        <v>736</v>
      </c>
      <c r="AJ54">
        <v>30.378426471247675</v>
      </c>
      <c r="AK54">
        <v>14.811333333333334</v>
      </c>
      <c r="AL54" t="s">
        <v>559</v>
      </c>
      <c r="AM54" t="s">
        <v>558</v>
      </c>
      <c r="AN54" t="s">
        <v>562</v>
      </c>
      <c r="AO54">
        <v>0.62108933859878679</v>
      </c>
      <c r="AP54">
        <v>1.2462500000000001</v>
      </c>
      <c r="AQ54">
        <v>783</v>
      </c>
      <c r="AR54" s="54">
        <v>2.5562690103455334E-3</v>
      </c>
      <c r="AS54" s="55">
        <v>21.026889887404813</v>
      </c>
    </row>
    <row r="55" spans="1:45" x14ac:dyDescent="0.35">
      <c r="A55" s="2">
        <v>44749</v>
      </c>
      <c r="B55" t="s">
        <v>18</v>
      </c>
      <c r="C55" t="s">
        <v>597</v>
      </c>
      <c r="D55" t="s">
        <v>133</v>
      </c>
      <c r="E55" t="s">
        <v>46</v>
      </c>
      <c r="F55">
        <v>4</v>
      </c>
      <c r="G55" t="s">
        <v>27</v>
      </c>
      <c r="H55" t="s">
        <v>140</v>
      </c>
      <c r="I55" t="s">
        <v>471</v>
      </c>
      <c r="J55" t="s">
        <v>471</v>
      </c>
      <c r="K55" t="s">
        <v>173</v>
      </c>
      <c r="L55">
        <v>0.60799999999999998</v>
      </c>
      <c r="M55">
        <v>0.81</v>
      </c>
      <c r="N55" s="1">
        <v>-8.1000000000000003E-2</v>
      </c>
      <c r="O55" t="s">
        <v>32</v>
      </c>
      <c r="P55">
        <v>0.41899999999999998</v>
      </c>
      <c r="Q55">
        <v>0.189</v>
      </c>
      <c r="R55">
        <v>1.34</v>
      </c>
      <c r="S55" s="1">
        <v>-0.13400000000000001</v>
      </c>
      <c r="T55" s="1">
        <f t="shared" si="9"/>
        <v>5.3000000000000005E-2</v>
      </c>
      <c r="U55">
        <v>98.2</v>
      </c>
      <c r="V55">
        <v>7569.9434000000001</v>
      </c>
      <c r="W55">
        <f t="shared" si="0"/>
        <v>7.5699434000000001E-3</v>
      </c>
      <c r="X55">
        <f t="shared" si="3"/>
        <v>0.45107398568019097</v>
      </c>
      <c r="Y55">
        <f t="shared" si="4"/>
        <v>4.4660746713126102E-5</v>
      </c>
      <c r="Z55">
        <v>4.4660746713126102E-5</v>
      </c>
      <c r="AA55">
        <f t="shared" si="8"/>
        <v>3.3807932482010064E-7</v>
      </c>
      <c r="AB55">
        <f t="shared" si="2"/>
        <v>3.3807932482010064E-7</v>
      </c>
      <c r="AC55">
        <v>33.80793248201006</v>
      </c>
      <c r="AD55" t="s">
        <v>50</v>
      </c>
      <c r="AE55" s="1">
        <f t="shared" si="6"/>
        <v>1.2170855693523623</v>
      </c>
      <c r="AF55">
        <v>0.20803824798710446</v>
      </c>
      <c r="AG55">
        <v>34.081400000000002</v>
      </c>
      <c r="AH55">
        <v>73</v>
      </c>
      <c r="AI55">
        <v>794</v>
      </c>
      <c r="AJ55">
        <v>44.660746713126102</v>
      </c>
      <c r="AK55">
        <v>7.0391025641025591</v>
      </c>
      <c r="AL55" t="s">
        <v>559</v>
      </c>
      <c r="AM55" t="s">
        <v>561</v>
      </c>
      <c r="AN55" t="s">
        <v>560</v>
      </c>
      <c r="AO55">
        <v>0.35644028496175595</v>
      </c>
      <c r="AP55">
        <v>2.7675000000000001</v>
      </c>
      <c r="AQ55">
        <v>1337.8125</v>
      </c>
      <c r="AR55" s="54">
        <v>3.3174055421566567E-2</v>
      </c>
      <c r="AS55" s="55">
        <v>23.35390337783668</v>
      </c>
    </row>
    <row r="56" spans="1:45" x14ac:dyDescent="0.35">
      <c r="A56" s="2">
        <v>44749</v>
      </c>
      <c r="B56" t="s">
        <v>18</v>
      </c>
      <c r="C56" t="s">
        <v>597</v>
      </c>
      <c r="D56" t="s">
        <v>133</v>
      </c>
      <c r="E56" t="s">
        <v>46</v>
      </c>
      <c r="F56">
        <v>4</v>
      </c>
      <c r="G56" t="s">
        <v>27</v>
      </c>
      <c r="H56" t="s">
        <v>140</v>
      </c>
      <c r="I56" t="s">
        <v>471</v>
      </c>
      <c r="J56" t="s">
        <v>471</v>
      </c>
      <c r="K56" t="s">
        <v>173</v>
      </c>
      <c r="L56">
        <v>0.60799999999999998</v>
      </c>
      <c r="M56">
        <v>0.81</v>
      </c>
      <c r="N56" s="1">
        <v>-8.1000000000000003E-2</v>
      </c>
      <c r="O56" t="s">
        <v>32</v>
      </c>
      <c r="P56">
        <v>0.41899999999999998</v>
      </c>
      <c r="Q56">
        <v>0.189</v>
      </c>
      <c r="R56">
        <v>11.34</v>
      </c>
      <c r="S56" s="1">
        <v>-1.1339999999999999</v>
      </c>
      <c r="T56" s="1">
        <f t="shared" si="9"/>
        <v>1.0529999999999999</v>
      </c>
      <c r="U56">
        <v>98.2</v>
      </c>
      <c r="V56">
        <v>7569.9434000000001</v>
      </c>
      <c r="W56">
        <f t="shared" si="0"/>
        <v>7.5699434000000001E-3</v>
      </c>
      <c r="X56">
        <f t="shared" si="3"/>
        <v>0.45107398568019097</v>
      </c>
      <c r="Y56">
        <f t="shared" si="4"/>
        <v>4.4660746713126102E-5</v>
      </c>
      <c r="Z56">
        <v>4.4660746713126102E-5</v>
      </c>
      <c r="AA56">
        <f t="shared" si="8"/>
        <v>3.3807932482010064E-7</v>
      </c>
      <c r="AB56">
        <f t="shared" si="2"/>
        <v>3.3807932482010064E-7</v>
      </c>
      <c r="AC56">
        <v>33.80793248201006</v>
      </c>
      <c r="AD56">
        <v>32.106298653380875</v>
      </c>
      <c r="AE56" s="1">
        <f t="shared" si="6"/>
        <v>1.2170855693523623</v>
      </c>
      <c r="AF56">
        <v>1.0471060914830521E-2</v>
      </c>
      <c r="AG56">
        <v>34.081400000000002</v>
      </c>
      <c r="AH56">
        <v>73</v>
      </c>
      <c r="AI56">
        <v>794</v>
      </c>
      <c r="AJ56">
        <v>44.660746713126102</v>
      </c>
      <c r="AK56">
        <v>7.0391025641025591</v>
      </c>
      <c r="AL56" t="s">
        <v>559</v>
      </c>
      <c r="AM56" t="s">
        <v>561</v>
      </c>
      <c r="AN56" t="s">
        <v>560</v>
      </c>
      <c r="AO56">
        <v>0.35644028496175595</v>
      </c>
      <c r="AP56">
        <v>2.7675000000000001</v>
      </c>
      <c r="AQ56">
        <v>1337.8125</v>
      </c>
      <c r="AR56" s="54">
        <v>3.3174055421566567E-2</v>
      </c>
      <c r="AS56" s="55">
        <v>23.35390337783668</v>
      </c>
    </row>
    <row r="57" spans="1:45" x14ac:dyDescent="0.35">
      <c r="A57" s="2">
        <v>44750</v>
      </c>
      <c r="B57" t="s">
        <v>18</v>
      </c>
      <c r="C57" t="s">
        <v>597</v>
      </c>
      <c r="D57" t="s">
        <v>123</v>
      </c>
      <c r="E57" t="s">
        <v>600</v>
      </c>
      <c r="F57">
        <v>15</v>
      </c>
      <c r="G57" t="s">
        <v>27</v>
      </c>
      <c r="H57" t="s">
        <v>52</v>
      </c>
      <c r="I57" t="s">
        <v>456</v>
      </c>
      <c r="J57" t="s">
        <v>456</v>
      </c>
      <c r="K57" t="s">
        <v>169</v>
      </c>
      <c r="L57">
        <v>0.76300000000000001</v>
      </c>
      <c r="M57">
        <v>1.72</v>
      </c>
      <c r="N57" s="1">
        <v>-0.17199999999999999</v>
      </c>
      <c r="O57" t="s">
        <v>180</v>
      </c>
      <c r="P57">
        <v>0.57599999999999996</v>
      </c>
      <c r="Q57">
        <v>0.18700000000000006</v>
      </c>
      <c r="R57">
        <v>2.31</v>
      </c>
      <c r="S57" s="1">
        <v>-0.23100000000000001</v>
      </c>
      <c r="T57" s="1">
        <f t="shared" si="9"/>
        <v>5.9000000000000025E-2</v>
      </c>
      <c r="U57">
        <v>119.2</v>
      </c>
      <c r="V57">
        <v>11153.782400000002</v>
      </c>
      <c r="W57">
        <f t="shared" si="0"/>
        <v>1.1153782400000001E-2</v>
      </c>
      <c r="X57">
        <f t="shared" si="3"/>
        <v>0.3246527777777779</v>
      </c>
      <c r="Y57">
        <f t="shared" si="4"/>
        <v>2.9792291040906373E-5</v>
      </c>
      <c r="Z57">
        <v>2.9792291040906373E-5</v>
      </c>
      <c r="AA57">
        <f t="shared" si="8"/>
        <v>3.3229673146773919E-7</v>
      </c>
      <c r="AB57">
        <f t="shared" si="2"/>
        <v>3.3229673146773919E-7</v>
      </c>
      <c r="AC57">
        <v>33.229673146773919</v>
      </c>
      <c r="AD57">
        <v>563.21479909786285</v>
      </c>
      <c r="AE57" s="1">
        <f t="shared" si="6"/>
        <v>1.196268233283861</v>
      </c>
      <c r="AF57">
        <v>0.21311362152759133</v>
      </c>
      <c r="AG57">
        <v>33.388599999999997</v>
      </c>
      <c r="AH57">
        <v>107</v>
      </c>
      <c r="AI57">
        <v>840</v>
      </c>
      <c r="AJ57">
        <v>29.792291040906374</v>
      </c>
      <c r="AK57">
        <v>10.019670781892938</v>
      </c>
      <c r="AL57" t="s">
        <v>559</v>
      </c>
      <c r="AM57" t="s">
        <v>561</v>
      </c>
      <c r="AN57" t="s">
        <v>560</v>
      </c>
      <c r="AO57">
        <v>0.39262443606707542</v>
      </c>
      <c r="AP57">
        <v>2.4874999999999998</v>
      </c>
      <c r="AQ57">
        <v>1362.0875000000001</v>
      </c>
      <c r="AR57" s="54">
        <v>2.0165599981897955E-2</v>
      </c>
      <c r="AS57" s="55">
        <v>12.787947076898984</v>
      </c>
    </row>
    <row r="58" spans="1:45" x14ac:dyDescent="0.35">
      <c r="A58" s="2">
        <v>44750</v>
      </c>
      <c r="B58" t="s">
        <v>18</v>
      </c>
      <c r="C58" t="s">
        <v>597</v>
      </c>
      <c r="D58" t="s">
        <v>123</v>
      </c>
      <c r="E58" t="s">
        <v>600</v>
      </c>
      <c r="F58">
        <v>15</v>
      </c>
      <c r="G58" t="s">
        <v>27</v>
      </c>
      <c r="H58" t="s">
        <v>52</v>
      </c>
      <c r="I58" t="s">
        <v>456</v>
      </c>
      <c r="J58" t="s">
        <v>456</v>
      </c>
      <c r="K58" t="s">
        <v>169</v>
      </c>
      <c r="L58">
        <v>0.76300000000000001</v>
      </c>
      <c r="M58">
        <v>1.72</v>
      </c>
      <c r="N58" s="1">
        <v>-0.17199999999999999</v>
      </c>
      <c r="O58" t="s">
        <v>180</v>
      </c>
      <c r="P58">
        <v>0.57599999999999996</v>
      </c>
      <c r="Q58">
        <v>0.18700000000000006</v>
      </c>
      <c r="R58">
        <v>12.31</v>
      </c>
      <c r="S58" s="1">
        <v>-1.2310000000000001</v>
      </c>
      <c r="T58" s="1">
        <f t="shared" si="9"/>
        <v>1.0590000000000002</v>
      </c>
      <c r="U58">
        <v>119.2</v>
      </c>
      <c r="V58">
        <v>11153.782400000002</v>
      </c>
      <c r="W58">
        <f t="shared" si="0"/>
        <v>1.1153782400000001E-2</v>
      </c>
      <c r="X58">
        <f t="shared" si="3"/>
        <v>0.3246527777777779</v>
      </c>
      <c r="Y58">
        <f t="shared" si="4"/>
        <v>2.9792291040906373E-5</v>
      </c>
      <c r="Z58">
        <v>2.9792291040906373E-5</v>
      </c>
      <c r="AA58">
        <f t="shared" si="8"/>
        <v>3.3229673146773919E-7</v>
      </c>
      <c r="AB58">
        <f t="shared" si="2"/>
        <v>3.3229673146773919E-7</v>
      </c>
      <c r="AC58">
        <v>33.229673146773919</v>
      </c>
      <c r="AD58">
        <v>31.378350469097182</v>
      </c>
      <c r="AE58" s="1">
        <f t="shared" si="6"/>
        <v>1.196268233283861</v>
      </c>
      <c r="AF58">
        <v>1.18731857130575E-2</v>
      </c>
      <c r="AG58">
        <v>33.388599999999997</v>
      </c>
      <c r="AH58">
        <v>107</v>
      </c>
      <c r="AI58">
        <v>840</v>
      </c>
      <c r="AJ58">
        <v>29.792291040906374</v>
      </c>
      <c r="AK58">
        <v>10.019670781892938</v>
      </c>
      <c r="AL58" t="s">
        <v>559</v>
      </c>
      <c r="AM58" t="s">
        <v>561</v>
      </c>
      <c r="AN58" t="s">
        <v>560</v>
      </c>
      <c r="AO58">
        <v>0.39262443606707542</v>
      </c>
      <c r="AP58">
        <v>2.4874999999999998</v>
      </c>
      <c r="AQ58">
        <v>1362.0875000000001</v>
      </c>
      <c r="AR58" s="56">
        <v>2.0165599981897955E-2</v>
      </c>
      <c r="AS58" s="57">
        <v>12.787947076898984</v>
      </c>
    </row>
    <row r="59" spans="1:45" x14ac:dyDescent="0.35">
      <c r="A59" s="2">
        <v>44792</v>
      </c>
      <c r="B59" t="s">
        <v>18</v>
      </c>
      <c r="C59" t="s">
        <v>552</v>
      </c>
      <c r="D59" t="s">
        <v>20</v>
      </c>
      <c r="E59" t="s">
        <v>600</v>
      </c>
      <c r="F59">
        <v>8</v>
      </c>
      <c r="G59" t="s">
        <v>27</v>
      </c>
      <c r="H59" t="s">
        <v>167</v>
      </c>
      <c r="I59" t="s">
        <v>488</v>
      </c>
      <c r="J59" t="s">
        <v>488</v>
      </c>
      <c r="K59" t="s">
        <v>225</v>
      </c>
      <c r="L59">
        <v>0.57099999999999995</v>
      </c>
      <c r="M59">
        <v>4.97</v>
      </c>
      <c r="N59" s="1">
        <v>-0.497</v>
      </c>
      <c r="O59" t="s">
        <v>175</v>
      </c>
      <c r="P59">
        <v>0.439</v>
      </c>
      <c r="Q59">
        <v>0.13199999999999995</v>
      </c>
      <c r="R59">
        <v>5.37</v>
      </c>
      <c r="S59" s="1">
        <v>-0.53700000000000003</v>
      </c>
      <c r="T59" s="1">
        <f t="shared" si="9"/>
        <v>4.0000000000000036E-2</v>
      </c>
      <c r="U59">
        <v>124.6</v>
      </c>
      <c r="V59">
        <v>12187.250599999999</v>
      </c>
      <c r="W59">
        <f t="shared" si="0"/>
        <v>1.21872506E-2</v>
      </c>
      <c r="X59">
        <f t="shared" si="3"/>
        <v>0.30068337129840533</v>
      </c>
      <c r="Y59">
        <f t="shared" si="4"/>
        <v>2.7108135406043761E-5</v>
      </c>
      <c r="Z59">
        <v>2.7108135406043761E-5</v>
      </c>
      <c r="AA59">
        <f t="shared" si="8"/>
        <v>3.3037363949218806E-7</v>
      </c>
      <c r="AB59">
        <f t="shared" si="2"/>
        <v>3.3037363949218806E-7</v>
      </c>
      <c r="AC59">
        <v>33.037363949218808</v>
      </c>
      <c r="AD59">
        <v>825.93409873046949</v>
      </c>
      <c r="AE59" s="1">
        <f t="shared" si="6"/>
        <v>1.1893451021718771</v>
      </c>
      <c r="AF59">
        <v>0.31252340528962752</v>
      </c>
      <c r="AG59">
        <v>34.301699999999997</v>
      </c>
      <c r="AH59">
        <v>107.9</v>
      </c>
      <c r="AI59">
        <v>840</v>
      </c>
      <c r="AJ59">
        <v>27.108135406043761</v>
      </c>
      <c r="AK59">
        <v>12.126990262931423</v>
      </c>
      <c r="AL59" t="s">
        <v>559</v>
      </c>
      <c r="AM59" t="s">
        <v>561</v>
      </c>
      <c r="AN59" t="s">
        <v>560</v>
      </c>
      <c r="AO59">
        <v>0.40498035528846144</v>
      </c>
      <c r="AP59">
        <v>2.7174999999999998</v>
      </c>
      <c r="AQ59">
        <v>1551.3875</v>
      </c>
      <c r="AR59" s="56">
        <v>2.3443832054748603E-2</v>
      </c>
      <c r="AS59" s="57">
        <v>17.850014357426122</v>
      </c>
    </row>
    <row r="60" spans="1:45" x14ac:dyDescent="0.35">
      <c r="A60" s="2">
        <v>44777</v>
      </c>
      <c r="B60" t="s">
        <v>18</v>
      </c>
      <c r="C60" t="s">
        <v>596</v>
      </c>
      <c r="D60" t="s">
        <v>109</v>
      </c>
      <c r="E60" t="s">
        <v>600</v>
      </c>
      <c r="F60">
        <v>9</v>
      </c>
      <c r="G60" t="s">
        <v>41</v>
      </c>
      <c r="H60" t="s">
        <v>101</v>
      </c>
      <c r="I60" t="s">
        <v>448</v>
      </c>
      <c r="J60" t="s">
        <v>448</v>
      </c>
      <c r="K60" t="s">
        <v>87</v>
      </c>
      <c r="L60">
        <v>0.73399999999999999</v>
      </c>
      <c r="M60">
        <v>5.67</v>
      </c>
      <c r="N60" s="1">
        <v>-0.56699999999999995</v>
      </c>
      <c r="O60" t="s">
        <v>180</v>
      </c>
      <c r="P60">
        <v>0.54300000000000004</v>
      </c>
      <c r="Q60">
        <v>0.19099999999999995</v>
      </c>
      <c r="R60">
        <v>26.67</v>
      </c>
      <c r="S60" s="1">
        <v>-2.6670000000000003</v>
      </c>
      <c r="T60" s="1">
        <f t="shared" si="9"/>
        <v>2.1000000000000005</v>
      </c>
      <c r="U60">
        <v>112.9</v>
      </c>
      <c r="V60">
        <v>10005.931850000001</v>
      </c>
      <c r="W60">
        <f t="shared" si="0"/>
        <v>1.000593185E-2</v>
      </c>
      <c r="X60">
        <f t="shared" si="3"/>
        <v>0.35174953959484334</v>
      </c>
      <c r="Y60">
        <f t="shared" si="4"/>
        <v>3.288216817902198E-5</v>
      </c>
      <c r="Z60">
        <v>3.288216817902198E-5</v>
      </c>
      <c r="AA60">
        <f t="shared" si="8"/>
        <v>3.2901673387953251E-7</v>
      </c>
      <c r="AB60">
        <f t="shared" si="2"/>
        <v>3.2901673387953251E-7</v>
      </c>
      <c r="AC60">
        <v>32.901673387953259</v>
      </c>
      <c r="AD60">
        <v>15.667463518072976</v>
      </c>
      <c r="AE60" s="1">
        <f t="shared" si="6"/>
        <v>1.1844602419663171</v>
      </c>
      <c r="AF60">
        <v>0.19191597347373895</v>
      </c>
      <c r="AG60">
        <v>29.967099999999999</v>
      </c>
      <c r="AH60">
        <v>93.8</v>
      </c>
      <c r="AI60">
        <v>803</v>
      </c>
      <c r="AJ60">
        <v>32.882168179021981</v>
      </c>
      <c r="AK60">
        <v>15.50428820417056</v>
      </c>
      <c r="AL60" t="s">
        <v>559</v>
      </c>
      <c r="AM60" t="s">
        <v>558</v>
      </c>
      <c r="AN60" t="s">
        <v>562</v>
      </c>
      <c r="AO60">
        <v>0.47297782808158478</v>
      </c>
      <c r="AP60">
        <v>1.87375</v>
      </c>
      <c r="AQ60">
        <v>1054</v>
      </c>
      <c r="AR60" s="56">
        <v>3.7260971551856606E-2</v>
      </c>
      <c r="AS60" s="57">
        <v>16.971718051471029</v>
      </c>
    </row>
    <row r="61" spans="1:45" x14ac:dyDescent="0.35">
      <c r="A61" s="2">
        <v>44791</v>
      </c>
      <c r="B61" t="s">
        <v>18</v>
      </c>
      <c r="C61" t="s">
        <v>552</v>
      </c>
      <c r="D61" t="s">
        <v>109</v>
      </c>
      <c r="E61" t="s">
        <v>600</v>
      </c>
      <c r="F61">
        <v>12</v>
      </c>
      <c r="G61" t="s">
        <v>41</v>
      </c>
      <c r="H61" t="s">
        <v>101</v>
      </c>
      <c r="I61" t="s">
        <v>448</v>
      </c>
      <c r="J61" t="s">
        <v>448</v>
      </c>
      <c r="K61" t="s">
        <v>221</v>
      </c>
      <c r="L61">
        <v>0.72499999999999998</v>
      </c>
      <c r="M61">
        <v>5.78</v>
      </c>
      <c r="N61" s="1">
        <v>-0.57800000000000007</v>
      </c>
      <c r="O61" t="s">
        <v>88</v>
      </c>
      <c r="P61">
        <v>0.53800000000000003</v>
      </c>
      <c r="Q61">
        <v>0.18699999999999994</v>
      </c>
      <c r="R61">
        <v>31.75</v>
      </c>
      <c r="S61" s="1">
        <v>-3.1749999999999998</v>
      </c>
      <c r="T61" s="1">
        <f t="shared" si="9"/>
        <v>2.5969999999999995</v>
      </c>
      <c r="U61">
        <v>112.9</v>
      </c>
      <c r="V61">
        <v>10005.931850000001</v>
      </c>
      <c r="W61">
        <f t="shared" si="0"/>
        <v>1.000593185E-2</v>
      </c>
      <c r="X61">
        <f t="shared" si="3"/>
        <v>0.34758364312267648</v>
      </c>
      <c r="Y61">
        <f t="shared" si="4"/>
        <v>3.2403431020959919E-5</v>
      </c>
      <c r="Z61">
        <v>3.2403431020959919E-5</v>
      </c>
      <c r="AA61">
        <f t="shared" si="8"/>
        <v>3.2422652250190087E-7</v>
      </c>
      <c r="AB61">
        <f t="shared" si="2"/>
        <v>3.2422652250190087E-7</v>
      </c>
      <c r="AC61">
        <v>32.422652250190083</v>
      </c>
      <c r="AD61">
        <v>12.484656238040081</v>
      </c>
      <c r="AE61" s="1">
        <f t="shared" si="6"/>
        <v>1.1672154810068431</v>
      </c>
      <c r="AF61">
        <v>0.1529287081246159</v>
      </c>
      <c r="AG61">
        <v>28.894600000000001</v>
      </c>
      <c r="AH61">
        <v>93.8</v>
      </c>
      <c r="AI61">
        <v>803</v>
      </c>
      <c r="AJ61">
        <v>32.403431020959921</v>
      </c>
      <c r="AK61">
        <v>15.563004370478136</v>
      </c>
      <c r="AL61" t="s">
        <v>559</v>
      </c>
      <c r="AM61" t="s">
        <v>558</v>
      </c>
      <c r="AN61" t="s">
        <v>562</v>
      </c>
      <c r="AO61">
        <v>0.60858362734628491</v>
      </c>
      <c r="AP61">
        <v>1.405</v>
      </c>
      <c r="AQ61">
        <v>1061.325</v>
      </c>
      <c r="AR61" s="56">
        <v>3.7260971551856606E-2</v>
      </c>
      <c r="AS61" s="57">
        <v>16.971718051471029</v>
      </c>
    </row>
    <row r="62" spans="1:45" x14ac:dyDescent="0.35">
      <c r="A62" s="2">
        <v>44798</v>
      </c>
      <c r="B62" t="s">
        <v>573</v>
      </c>
      <c r="C62" t="s">
        <v>552</v>
      </c>
      <c r="D62" t="s">
        <v>57</v>
      </c>
      <c r="E62" t="s">
        <v>46</v>
      </c>
      <c r="F62">
        <v>2</v>
      </c>
      <c r="G62" t="s">
        <v>43</v>
      </c>
      <c r="H62" t="s">
        <v>58</v>
      </c>
      <c r="I62" t="s">
        <v>503</v>
      </c>
      <c r="J62" t="s">
        <v>503</v>
      </c>
      <c r="K62" t="s">
        <v>230</v>
      </c>
      <c r="L62">
        <v>0.65400000000000003</v>
      </c>
      <c r="M62">
        <v>7.23</v>
      </c>
      <c r="N62" s="1">
        <v>-0.72300000000000009</v>
      </c>
      <c r="O62" t="s">
        <v>231</v>
      </c>
      <c r="P62">
        <v>0.51400000000000001</v>
      </c>
      <c r="Q62">
        <v>0.14000000000000001</v>
      </c>
      <c r="R62">
        <v>11.78</v>
      </c>
      <c r="S62" s="1">
        <v>-1.1779999999999999</v>
      </c>
      <c r="T62" s="1">
        <f t="shared" si="9"/>
        <v>0.45499999999999985</v>
      </c>
      <c r="U62">
        <v>130.74</v>
      </c>
      <c r="V62">
        <v>13417.963866000004</v>
      </c>
      <c r="W62">
        <f t="shared" si="0"/>
        <v>1.3417963866000004E-2</v>
      </c>
      <c r="X62">
        <f t="shared" si="3"/>
        <v>0.27237354085603116</v>
      </c>
      <c r="Y62">
        <f t="shared" si="4"/>
        <v>2.4001311521121751E-5</v>
      </c>
      <c r="Z62">
        <v>2.4001311521121751E-5</v>
      </c>
      <c r="AA62">
        <f t="shared" si="8"/>
        <v>3.2204873072702124E-7</v>
      </c>
      <c r="AB62">
        <f t="shared" si="2"/>
        <v>3.2204873072702124E-7</v>
      </c>
      <c r="AC62">
        <v>32.204873072702128</v>
      </c>
      <c r="AD62">
        <v>70.779940819125585</v>
      </c>
      <c r="AE62" s="1">
        <f t="shared" si="6"/>
        <v>1.1593754306172763</v>
      </c>
      <c r="AG62">
        <v>29.246200000000002</v>
      </c>
      <c r="AH62">
        <v>115.1</v>
      </c>
      <c r="AI62">
        <v>810</v>
      </c>
      <c r="AJ62">
        <v>24.00131152112175</v>
      </c>
      <c r="AL62" t="s">
        <v>559</v>
      </c>
      <c r="AM62" t="s">
        <v>558</v>
      </c>
      <c r="AN62" t="s">
        <v>560</v>
      </c>
      <c r="AR62" s="38"/>
      <c r="AS62" s="38"/>
    </row>
    <row r="63" spans="1:45" x14ac:dyDescent="0.35">
      <c r="A63" s="2">
        <v>44748</v>
      </c>
      <c r="B63" t="s">
        <v>18</v>
      </c>
      <c r="C63" t="s">
        <v>597</v>
      </c>
      <c r="D63" t="s">
        <v>45</v>
      </c>
      <c r="E63" t="s">
        <v>46</v>
      </c>
      <c r="F63">
        <v>13</v>
      </c>
      <c r="G63" t="s">
        <v>41</v>
      </c>
      <c r="H63" t="s">
        <v>104</v>
      </c>
      <c r="I63" t="s">
        <v>416</v>
      </c>
      <c r="J63" t="s">
        <v>416</v>
      </c>
      <c r="K63" t="s">
        <v>171</v>
      </c>
      <c r="L63">
        <v>0.85799999999999998</v>
      </c>
      <c r="M63">
        <v>21.63</v>
      </c>
      <c r="N63" s="1">
        <v>-2.1629999999999998</v>
      </c>
      <c r="O63" t="s">
        <v>112</v>
      </c>
      <c r="P63">
        <v>0.629</v>
      </c>
      <c r="Q63">
        <v>0.22899999999999998</v>
      </c>
      <c r="R63">
        <v>31.23</v>
      </c>
      <c r="S63" s="1">
        <v>-3.1230000000000002</v>
      </c>
      <c r="T63" s="1">
        <f t="shared" si="9"/>
        <v>0.96000000000000041</v>
      </c>
      <c r="U63">
        <v>107.6</v>
      </c>
      <c r="V63">
        <v>9088.5415999999987</v>
      </c>
      <c r="W63">
        <f t="shared" si="0"/>
        <v>9.0885415999999979E-3</v>
      </c>
      <c r="X63">
        <f t="shared" si="3"/>
        <v>0.36406995230524641</v>
      </c>
      <c r="Y63">
        <f t="shared" si="4"/>
        <v>3.4305637610514698E-5</v>
      </c>
      <c r="Z63">
        <v>3.4305637610514698E-5</v>
      </c>
      <c r="AA63">
        <f t="shared" si="8"/>
        <v>3.1178821453768735E-7</v>
      </c>
      <c r="AB63">
        <f t="shared" si="2"/>
        <v>3.1178821453768735E-7</v>
      </c>
      <c r="AC63">
        <v>31.178821453768741</v>
      </c>
      <c r="AD63">
        <v>32.477939014342425</v>
      </c>
      <c r="AE63" s="1">
        <f t="shared" si="6"/>
        <v>1.1224375723356743</v>
      </c>
      <c r="AF63">
        <v>0.17621547297347445</v>
      </c>
      <c r="AG63">
        <v>33.4651</v>
      </c>
      <c r="AH63">
        <v>94</v>
      </c>
      <c r="AI63">
        <v>800</v>
      </c>
      <c r="AJ63">
        <v>34.305637610514701</v>
      </c>
      <c r="AK63">
        <v>7.6280448717948737</v>
      </c>
      <c r="AL63" t="s">
        <v>559</v>
      </c>
      <c r="AM63" t="s">
        <v>558</v>
      </c>
      <c r="AN63" t="s">
        <v>562</v>
      </c>
      <c r="AO63">
        <v>0.36316699062884389</v>
      </c>
      <c r="AP63">
        <v>2.6599999999999997</v>
      </c>
      <c r="AQ63">
        <v>1403.9625000000001</v>
      </c>
      <c r="AR63" s="56">
        <v>2.4570514730882637E-2</v>
      </c>
      <c r="AS63" s="57">
        <v>11.658705774359115</v>
      </c>
    </row>
    <row r="64" spans="1:45" x14ac:dyDescent="0.35">
      <c r="A64" s="10">
        <v>44777</v>
      </c>
      <c r="B64" t="s">
        <v>18</v>
      </c>
      <c r="C64" t="s">
        <v>596</v>
      </c>
      <c r="D64" t="s">
        <v>133</v>
      </c>
      <c r="E64" t="s">
        <v>46</v>
      </c>
      <c r="F64">
        <v>5</v>
      </c>
      <c r="G64" t="s">
        <v>27</v>
      </c>
      <c r="H64" t="s">
        <v>140</v>
      </c>
      <c r="I64" t="s">
        <v>471</v>
      </c>
      <c r="J64" t="s">
        <v>471</v>
      </c>
      <c r="K64" t="s">
        <v>204</v>
      </c>
      <c r="L64">
        <v>0.47599999999999998</v>
      </c>
      <c r="M64">
        <v>2.35</v>
      </c>
      <c r="N64" s="1">
        <v>-0.23500000000000001</v>
      </c>
      <c r="O64" t="s">
        <v>205</v>
      </c>
      <c r="P64">
        <v>0.33600000000000002</v>
      </c>
      <c r="Q64">
        <v>0.13999999999999996</v>
      </c>
      <c r="R64">
        <v>2.4500000000000002</v>
      </c>
      <c r="S64" s="1">
        <v>-0.24500000000000002</v>
      </c>
      <c r="T64" s="1">
        <f t="shared" si="9"/>
        <v>1.0000000000000009E-2</v>
      </c>
      <c r="U64">
        <v>98.2</v>
      </c>
      <c r="V64">
        <v>7569.9434000000001</v>
      </c>
      <c r="W64">
        <f t="shared" si="0"/>
        <v>7.5699434000000001E-3</v>
      </c>
      <c r="X64">
        <f t="shared" si="3"/>
        <v>0.41666666666666652</v>
      </c>
      <c r="Y64">
        <f t="shared" si="4"/>
        <v>4.0504840173516205E-5</v>
      </c>
      <c r="Z64">
        <v>4.0504840173516205E-5</v>
      </c>
      <c r="AA64">
        <f t="shared" si="8"/>
        <v>3.0661934753956384E-7</v>
      </c>
      <c r="AB64">
        <f t="shared" si="2"/>
        <v>3.0661934753956384E-7</v>
      </c>
      <c r="AC64">
        <v>30.661934753956384</v>
      </c>
      <c r="AD64" t="s">
        <v>50</v>
      </c>
      <c r="AE64" s="1">
        <f t="shared" si="6"/>
        <v>1.1038296511424299</v>
      </c>
      <c r="AF64">
        <v>1</v>
      </c>
      <c r="AG64">
        <v>29.967099999999999</v>
      </c>
      <c r="AH64">
        <v>73</v>
      </c>
      <c r="AI64">
        <v>794</v>
      </c>
      <c r="AJ64">
        <v>40.504840173516207</v>
      </c>
      <c r="AK64">
        <v>8.0560426564281311</v>
      </c>
      <c r="AL64" t="s">
        <v>559</v>
      </c>
      <c r="AM64" t="s">
        <v>561</v>
      </c>
      <c r="AN64" t="s">
        <v>560</v>
      </c>
      <c r="AO64">
        <v>0.47297782808158478</v>
      </c>
      <c r="AP64">
        <v>1.87375</v>
      </c>
      <c r="AQ64">
        <v>1054</v>
      </c>
      <c r="AR64" s="56">
        <v>3.3174055421566567E-2</v>
      </c>
      <c r="AS64" s="57">
        <v>23.35390337783668</v>
      </c>
    </row>
    <row r="65" spans="1:45" x14ac:dyDescent="0.35">
      <c r="A65" s="2">
        <v>44734</v>
      </c>
      <c r="B65" t="s">
        <v>18</v>
      </c>
      <c r="C65" t="s">
        <v>548</v>
      </c>
      <c r="D65" t="s">
        <v>109</v>
      </c>
      <c r="E65" t="s">
        <v>600</v>
      </c>
      <c r="F65">
        <v>12</v>
      </c>
      <c r="G65" t="s">
        <v>39</v>
      </c>
      <c r="H65" t="s">
        <v>113</v>
      </c>
      <c r="I65" t="s">
        <v>440</v>
      </c>
      <c r="J65" t="s">
        <v>440</v>
      </c>
      <c r="K65" t="s">
        <v>145</v>
      </c>
      <c r="L65">
        <v>0.72499999999999998</v>
      </c>
      <c r="M65">
        <v>2.73</v>
      </c>
      <c r="N65" s="1">
        <v>-0.27300000000000002</v>
      </c>
      <c r="O65" t="s">
        <v>147</v>
      </c>
      <c r="P65">
        <v>0.50700000000000001</v>
      </c>
      <c r="Q65">
        <v>0.21799999999999997</v>
      </c>
      <c r="R65">
        <v>14.64</v>
      </c>
      <c r="S65" s="1">
        <v>-1.464</v>
      </c>
      <c r="T65" s="1">
        <f t="shared" si="9"/>
        <v>1.1909999999999998</v>
      </c>
      <c r="U65">
        <v>96.25</v>
      </c>
      <c r="V65">
        <v>7272.2890625</v>
      </c>
      <c r="W65">
        <f t="shared" si="0"/>
        <v>7.2722890625000003E-3</v>
      </c>
      <c r="X65">
        <f t="shared" si="3"/>
        <v>0.42998027613412221</v>
      </c>
      <c r="Y65">
        <f t="shared" si="4"/>
        <v>4.2103878822027655E-5</v>
      </c>
      <c r="Z65">
        <v>4.2103878822027655E-5</v>
      </c>
      <c r="AA65">
        <f t="shared" si="8"/>
        <v>3.0619157744625711E-7</v>
      </c>
      <c r="AB65">
        <f t="shared" si="2"/>
        <v>3.0619157744625711E-7</v>
      </c>
      <c r="AC65">
        <v>30.61915774462571</v>
      </c>
      <c r="AD65">
        <v>25.70878064200312</v>
      </c>
      <c r="AE65" s="1">
        <f t="shared" si="6"/>
        <v>1.1022896788065255</v>
      </c>
      <c r="AF65">
        <v>0.48940402671650463</v>
      </c>
      <c r="AG65">
        <v>31.695499999999999</v>
      </c>
      <c r="AH65">
        <v>87.4</v>
      </c>
      <c r="AI65">
        <v>678</v>
      </c>
      <c r="AJ65">
        <v>42.103878822027653</v>
      </c>
      <c r="AK65">
        <v>15.591269841269842</v>
      </c>
      <c r="AL65" t="s">
        <v>559</v>
      </c>
      <c r="AM65" t="s">
        <v>558</v>
      </c>
      <c r="AN65" t="s">
        <v>560</v>
      </c>
      <c r="AO65">
        <v>0.40461792161109017</v>
      </c>
      <c r="AP65">
        <v>2.3699999999999997</v>
      </c>
      <c r="AQ65">
        <v>1376.4875</v>
      </c>
      <c r="AR65" s="54">
        <v>1.3974401028587324E-2</v>
      </c>
      <c r="AS65" s="55">
        <v>13.963878549588205</v>
      </c>
    </row>
    <row r="66" spans="1:45" x14ac:dyDescent="0.35">
      <c r="A66" s="2">
        <v>44722</v>
      </c>
      <c r="B66" t="s">
        <v>18</v>
      </c>
      <c r="C66" t="s">
        <v>598</v>
      </c>
      <c r="D66" t="s">
        <v>109</v>
      </c>
      <c r="E66" t="s">
        <v>600</v>
      </c>
      <c r="F66">
        <v>12</v>
      </c>
      <c r="G66" t="s">
        <v>39</v>
      </c>
      <c r="H66" t="s">
        <v>113</v>
      </c>
      <c r="I66" t="s">
        <v>440</v>
      </c>
      <c r="J66" t="s">
        <v>440</v>
      </c>
      <c r="K66" t="s">
        <v>111</v>
      </c>
      <c r="L66">
        <v>0.58899999999999997</v>
      </c>
      <c r="M66">
        <v>4.8499999999999996</v>
      </c>
      <c r="N66" s="1">
        <v>-0.48499999999999999</v>
      </c>
      <c r="O66" t="s">
        <v>112</v>
      </c>
      <c r="P66">
        <v>0.41199999999999998</v>
      </c>
      <c r="Q66">
        <v>0.17699999999999999</v>
      </c>
      <c r="R66">
        <v>12.73</v>
      </c>
      <c r="S66" s="1">
        <v>-1.2730000000000001</v>
      </c>
      <c r="T66" s="1">
        <f t="shared" si="9"/>
        <v>0.78800000000000014</v>
      </c>
      <c r="U66">
        <v>96.25</v>
      </c>
      <c r="V66">
        <v>7272.2890625</v>
      </c>
      <c r="W66">
        <f t="shared" ref="W66:W129" si="10">V66/1000000</f>
        <v>7.2722890625000003E-3</v>
      </c>
      <c r="X66">
        <f t="shared" si="3"/>
        <v>0.42961165048543687</v>
      </c>
      <c r="Y66">
        <f t="shared" si="4"/>
        <v>4.2059449042259646E-5</v>
      </c>
      <c r="Z66">
        <v>4.2059449042259646E-5</v>
      </c>
      <c r="AA66">
        <f t="shared" ref="AA66:AA97" si="11">Z66*W66</f>
        <v>3.0586847124480092E-7</v>
      </c>
      <c r="AB66">
        <f t="shared" ref="AB66:AB129" si="12">PRODUCT(W66,Z66)</f>
        <v>3.0586847124480092E-7</v>
      </c>
      <c r="AC66">
        <v>30.586847124480094</v>
      </c>
      <c r="AD66">
        <v>38.815795843248843</v>
      </c>
      <c r="AE66" s="1">
        <f t="shared" si="6"/>
        <v>1.1011264964812835</v>
      </c>
      <c r="AF66">
        <v>0.73891512205191889</v>
      </c>
      <c r="AG66">
        <v>27.385200000000001</v>
      </c>
      <c r="AH66">
        <v>87.4</v>
      </c>
      <c r="AI66">
        <v>678</v>
      </c>
      <c r="AJ66">
        <v>42.059449042259644</v>
      </c>
      <c r="AK66">
        <v>18.418666666666667</v>
      </c>
      <c r="AL66" t="s">
        <v>559</v>
      </c>
      <c r="AM66" t="s">
        <v>558</v>
      </c>
      <c r="AN66" t="s">
        <v>560</v>
      </c>
      <c r="AO66">
        <v>0.64691630239407094</v>
      </c>
      <c r="AP66">
        <v>1.1612499999999999</v>
      </c>
      <c r="AQ66">
        <v>648.88749999999993</v>
      </c>
      <c r="AR66" s="54">
        <v>1.3974401028587324E-2</v>
      </c>
      <c r="AS66" s="55">
        <v>13.963878549588205</v>
      </c>
    </row>
    <row r="67" spans="1:45" x14ac:dyDescent="0.35">
      <c r="A67" s="2">
        <v>44723</v>
      </c>
      <c r="B67" t="s">
        <v>18</v>
      </c>
      <c r="C67" t="s">
        <v>598</v>
      </c>
      <c r="D67" t="s">
        <v>133</v>
      </c>
      <c r="E67" t="s">
        <v>46</v>
      </c>
      <c r="F67">
        <v>15</v>
      </c>
      <c r="G67" t="s">
        <v>29</v>
      </c>
      <c r="H67" t="s">
        <v>52</v>
      </c>
      <c r="I67" t="s">
        <v>481</v>
      </c>
      <c r="J67" t="s">
        <v>481</v>
      </c>
      <c r="K67" t="s">
        <v>138</v>
      </c>
      <c r="L67">
        <v>0.58299999999999996</v>
      </c>
      <c r="M67">
        <v>5.83</v>
      </c>
      <c r="N67" s="1">
        <v>-0.58299999999999996</v>
      </c>
      <c r="O67" t="s">
        <v>139</v>
      </c>
      <c r="P67">
        <v>0.40600000000000003</v>
      </c>
      <c r="Q67">
        <v>0.17699999999999994</v>
      </c>
      <c r="R67">
        <v>15.93</v>
      </c>
      <c r="S67" s="1">
        <v>-1.593</v>
      </c>
      <c r="T67" s="1">
        <f t="shared" si="9"/>
        <v>1.01</v>
      </c>
      <c r="U67">
        <v>93.95</v>
      </c>
      <c r="V67">
        <v>6928.8829625000008</v>
      </c>
      <c r="W67">
        <f t="shared" si="10"/>
        <v>6.9288829625000006E-3</v>
      </c>
      <c r="X67">
        <f t="shared" ref="X67:X130" si="13">(L67-P67)/P67</f>
        <v>0.43596059113300473</v>
      </c>
      <c r="Y67">
        <f t="shared" ref="Y67:Y130" si="14">119*(10^-6)*(X67^1.231)</f>
        <v>4.2825900629069753E-5</v>
      </c>
      <c r="Z67">
        <v>4.2825900629069753E-5</v>
      </c>
      <c r="AA67">
        <f t="shared" si="11"/>
        <v>2.9673565322247945E-7</v>
      </c>
      <c r="AB67">
        <f t="shared" si="12"/>
        <v>2.9673565322247945E-7</v>
      </c>
      <c r="AC67">
        <v>29.673565322247946</v>
      </c>
      <c r="AD67">
        <v>29.379767645790047</v>
      </c>
      <c r="AE67" s="1">
        <f t="shared" si="6"/>
        <v>1.068248351600926</v>
      </c>
      <c r="AF67">
        <v>0.65361577513014679</v>
      </c>
      <c r="AG67">
        <v>31.959900000000001</v>
      </c>
      <c r="AH67">
        <v>79.7</v>
      </c>
      <c r="AI67">
        <v>858</v>
      </c>
      <c r="AJ67">
        <v>42.82590062906975</v>
      </c>
      <c r="AK67">
        <v>10.416666666666666</v>
      </c>
      <c r="AL67" t="s">
        <v>557</v>
      </c>
      <c r="AM67" t="s">
        <v>558</v>
      </c>
      <c r="AN67" t="s">
        <v>562</v>
      </c>
      <c r="AO67">
        <v>0.55247291970017987</v>
      </c>
      <c r="AP67">
        <v>1.6937500000000001</v>
      </c>
      <c r="AQ67">
        <v>1071.175</v>
      </c>
      <c r="AR67" s="54">
        <v>2.1258629216131218E-2</v>
      </c>
      <c r="AS67" s="55">
        <v>12.347631639816555</v>
      </c>
    </row>
    <row r="68" spans="1:45" x14ac:dyDescent="0.35">
      <c r="A68" s="2">
        <v>44776</v>
      </c>
      <c r="B68" t="s">
        <v>18</v>
      </c>
      <c r="C68" t="s">
        <v>596</v>
      </c>
      <c r="D68" t="s">
        <v>109</v>
      </c>
      <c r="E68" t="s">
        <v>600</v>
      </c>
      <c r="F68">
        <v>9</v>
      </c>
      <c r="G68" t="s">
        <v>39</v>
      </c>
      <c r="H68" t="s">
        <v>113</v>
      </c>
      <c r="I68" t="s">
        <v>440</v>
      </c>
      <c r="J68" t="s">
        <v>440</v>
      </c>
      <c r="K68" t="s">
        <v>134</v>
      </c>
      <c r="L68">
        <v>0.61899999999999999</v>
      </c>
      <c r="M68">
        <v>3.43</v>
      </c>
      <c r="N68" s="1">
        <v>-0.34300000000000003</v>
      </c>
      <c r="O68" t="s">
        <v>202</v>
      </c>
      <c r="P68">
        <v>0.437</v>
      </c>
      <c r="Q68">
        <v>0.182</v>
      </c>
      <c r="R68">
        <v>13.29</v>
      </c>
      <c r="S68" s="1">
        <v>-1.329</v>
      </c>
      <c r="T68" s="1">
        <f t="shared" si="9"/>
        <v>0.98599999999999999</v>
      </c>
      <c r="U68">
        <v>96.25</v>
      </c>
      <c r="V68">
        <v>7272.2890625</v>
      </c>
      <c r="W68">
        <f t="shared" si="10"/>
        <v>7.2722890625000003E-3</v>
      </c>
      <c r="X68">
        <f t="shared" si="13"/>
        <v>0.41647597254004576</v>
      </c>
      <c r="Y68">
        <f t="shared" si="14"/>
        <v>4.0482021490565603E-5</v>
      </c>
      <c r="Z68">
        <v>4.0482021490565603E-5</v>
      </c>
      <c r="AA68">
        <f t="shared" si="11"/>
        <v>2.9439696211373019E-7</v>
      </c>
      <c r="AB68">
        <f t="shared" si="12"/>
        <v>2.9439696211373019E-7</v>
      </c>
      <c r="AC68">
        <v>29.439696211373022</v>
      </c>
      <c r="AD68">
        <v>29.857704068329639</v>
      </c>
      <c r="AE68" s="1">
        <f t="shared" si="6"/>
        <v>1.0598290636094287</v>
      </c>
      <c r="AF68">
        <v>0.56838481774107763</v>
      </c>
      <c r="AG68">
        <v>28.545300000000001</v>
      </c>
      <c r="AH68">
        <v>87.4</v>
      </c>
      <c r="AI68">
        <v>678</v>
      </c>
      <c r="AJ68">
        <v>40.4820214905656</v>
      </c>
      <c r="AK68">
        <v>15.665264505802318</v>
      </c>
      <c r="AL68" t="s">
        <v>559</v>
      </c>
      <c r="AM68" t="s">
        <v>558</v>
      </c>
      <c r="AN68" t="s">
        <v>560</v>
      </c>
      <c r="AO68">
        <v>0.57093314461741485</v>
      </c>
      <c r="AP68">
        <v>1.5412499999999998</v>
      </c>
      <c r="AQ68">
        <v>919.65</v>
      </c>
      <c r="AR68" s="54">
        <v>1.3974401028587324E-2</v>
      </c>
      <c r="AS68" s="55">
        <v>13.963878549588205</v>
      </c>
    </row>
    <row r="69" spans="1:45" x14ac:dyDescent="0.35">
      <c r="A69" s="2">
        <v>44805</v>
      </c>
      <c r="B69" t="s">
        <v>18</v>
      </c>
      <c r="C69" t="s">
        <v>599</v>
      </c>
      <c r="D69" t="s">
        <v>133</v>
      </c>
      <c r="E69" t="s">
        <v>46</v>
      </c>
      <c r="F69">
        <v>4</v>
      </c>
      <c r="G69" t="s">
        <v>27</v>
      </c>
      <c r="H69" t="s">
        <v>140</v>
      </c>
      <c r="I69" t="s">
        <v>471</v>
      </c>
      <c r="J69" t="s">
        <v>471</v>
      </c>
      <c r="K69" t="s">
        <v>238</v>
      </c>
      <c r="L69">
        <v>0.64400000000000002</v>
      </c>
      <c r="M69">
        <v>4.18</v>
      </c>
      <c r="N69" s="1">
        <v>-0.41799999999999998</v>
      </c>
      <c r="O69" t="s">
        <v>239</v>
      </c>
      <c r="P69">
        <v>0.45900000000000002</v>
      </c>
      <c r="Q69">
        <v>0.185</v>
      </c>
      <c r="R69">
        <v>15.52</v>
      </c>
      <c r="S69" s="1">
        <v>-1.552</v>
      </c>
      <c r="T69" s="1">
        <f t="shared" si="9"/>
        <v>1.1340000000000001</v>
      </c>
      <c r="U69">
        <v>98.2</v>
      </c>
      <c r="V69">
        <v>7569.9434000000001</v>
      </c>
      <c r="W69">
        <f t="shared" si="10"/>
        <v>7.5699434000000001E-3</v>
      </c>
      <c r="X69">
        <f t="shared" si="13"/>
        <v>0.40305010893246185</v>
      </c>
      <c r="Y69">
        <f t="shared" si="14"/>
        <v>3.8881583443811319E-5</v>
      </c>
      <c r="Z69">
        <v>3.8881583443811319E-5</v>
      </c>
      <c r="AA69">
        <f t="shared" si="11"/>
        <v>2.9433138597202876E-7</v>
      </c>
      <c r="AB69">
        <f t="shared" si="12"/>
        <v>2.9433138597202876E-7</v>
      </c>
      <c r="AC69">
        <v>29.433138597202873</v>
      </c>
      <c r="AD69">
        <v>25.955148674782073</v>
      </c>
      <c r="AE69" s="1">
        <f t="shared" si="6"/>
        <v>1.0595929894993035</v>
      </c>
      <c r="AF69">
        <v>8.464941591718074E-3</v>
      </c>
      <c r="AG69">
        <v>34.357199999999999</v>
      </c>
      <c r="AH69">
        <v>73</v>
      </c>
      <c r="AI69">
        <v>794</v>
      </c>
      <c r="AJ69">
        <v>38.881583443811323</v>
      </c>
      <c r="AK69">
        <v>6.689549271607981</v>
      </c>
      <c r="AL69" t="s">
        <v>559</v>
      </c>
      <c r="AM69" t="s">
        <v>561</v>
      </c>
      <c r="AN69" t="s">
        <v>560</v>
      </c>
      <c r="AO69">
        <v>0.43800288115314234</v>
      </c>
      <c r="AP69">
        <v>2.1637500000000003</v>
      </c>
      <c r="AQ69">
        <v>1129.9875000000002</v>
      </c>
      <c r="AR69" s="54">
        <v>3.3174055421566567E-2</v>
      </c>
      <c r="AS69" s="55">
        <v>23.35390337783668</v>
      </c>
    </row>
    <row r="70" spans="1:45" x14ac:dyDescent="0.35">
      <c r="A70" s="2">
        <v>44734</v>
      </c>
      <c r="B70" t="s">
        <v>18</v>
      </c>
      <c r="C70" t="s">
        <v>548</v>
      </c>
      <c r="D70" t="s">
        <v>109</v>
      </c>
      <c r="E70" t="s">
        <v>600</v>
      </c>
      <c r="F70">
        <v>6</v>
      </c>
      <c r="G70" t="s">
        <v>39</v>
      </c>
      <c r="H70" t="s">
        <v>113</v>
      </c>
      <c r="I70" t="s">
        <v>440</v>
      </c>
      <c r="J70" t="s">
        <v>440</v>
      </c>
      <c r="K70" t="s">
        <v>69</v>
      </c>
      <c r="L70">
        <v>0.59299999999999997</v>
      </c>
      <c r="M70">
        <v>3.78</v>
      </c>
      <c r="N70" s="1">
        <v>-0.378</v>
      </c>
      <c r="O70" t="s">
        <v>135</v>
      </c>
      <c r="P70">
        <v>0.41899999999999998</v>
      </c>
      <c r="Q70">
        <v>0.17399999999999999</v>
      </c>
      <c r="R70">
        <v>11.74</v>
      </c>
      <c r="S70" s="1">
        <v>-1.1739999999999999</v>
      </c>
      <c r="T70" s="1">
        <f t="shared" si="9"/>
        <v>0.79599999999999993</v>
      </c>
      <c r="U70">
        <v>96.25</v>
      </c>
      <c r="V70">
        <v>7272.2890625</v>
      </c>
      <c r="W70">
        <f t="shared" si="10"/>
        <v>7.2722890625000003E-3</v>
      </c>
      <c r="X70">
        <f t="shared" si="13"/>
        <v>0.41527446300715987</v>
      </c>
      <c r="Y70">
        <f t="shared" si="14"/>
        <v>4.0338302992179522E-5</v>
      </c>
      <c r="Z70">
        <v>4.0338302992179522E-5</v>
      </c>
      <c r="AA70">
        <f t="shared" si="11"/>
        <v>2.933517996498382E-7</v>
      </c>
      <c r="AB70">
        <f t="shared" si="12"/>
        <v>2.933517996498382E-7</v>
      </c>
      <c r="AC70">
        <v>29.335179964983816</v>
      </c>
      <c r="AD70">
        <v>36.853241162039971</v>
      </c>
      <c r="AE70" s="1">
        <f t="shared" si="6"/>
        <v>1.0560664787394176</v>
      </c>
      <c r="AF70">
        <v>0.70155503963456345</v>
      </c>
      <c r="AG70">
        <v>31.695499999999999</v>
      </c>
      <c r="AH70">
        <v>87.4</v>
      </c>
      <c r="AI70">
        <v>678</v>
      </c>
      <c r="AJ70">
        <v>40.338302992179521</v>
      </c>
      <c r="AK70">
        <v>15.591269841269842</v>
      </c>
      <c r="AL70" t="s">
        <v>559</v>
      </c>
      <c r="AM70" t="s">
        <v>558</v>
      </c>
      <c r="AN70" t="s">
        <v>560</v>
      </c>
      <c r="AO70">
        <v>0.40461792161109017</v>
      </c>
      <c r="AP70">
        <v>2.3699999999999997</v>
      </c>
      <c r="AQ70">
        <v>1376.4875</v>
      </c>
      <c r="AR70" s="54">
        <v>1.3974401028587324E-2</v>
      </c>
      <c r="AS70" s="55">
        <v>13.963878549588205</v>
      </c>
    </row>
    <row r="71" spans="1:45" x14ac:dyDescent="0.35">
      <c r="A71" s="2">
        <v>44720</v>
      </c>
      <c r="B71" t="s">
        <v>18</v>
      </c>
      <c r="C71" t="s">
        <v>598</v>
      </c>
      <c r="D71" t="s">
        <v>86</v>
      </c>
      <c r="E71" t="s">
        <v>46</v>
      </c>
      <c r="F71">
        <v>14</v>
      </c>
      <c r="G71" t="s">
        <v>41</v>
      </c>
      <c r="H71" t="s">
        <v>52</v>
      </c>
      <c r="I71" t="s">
        <v>403</v>
      </c>
      <c r="J71" t="s">
        <v>403</v>
      </c>
      <c r="K71" t="s">
        <v>99</v>
      </c>
      <c r="L71">
        <v>0.56299999999999994</v>
      </c>
      <c r="M71">
        <v>8.15</v>
      </c>
      <c r="N71" s="1">
        <v>-0.81500000000000006</v>
      </c>
      <c r="O71" t="s">
        <v>100</v>
      </c>
      <c r="P71">
        <v>0.433</v>
      </c>
      <c r="Q71">
        <v>0.12999999999999995</v>
      </c>
      <c r="R71">
        <v>14.72</v>
      </c>
      <c r="S71" s="1">
        <v>-1.472</v>
      </c>
      <c r="T71" s="1">
        <f t="shared" si="9"/>
        <v>0.65699999999999992</v>
      </c>
      <c r="U71">
        <v>117.25</v>
      </c>
      <c r="V71">
        <v>10791.836562500001</v>
      </c>
      <c r="W71">
        <f t="shared" si="10"/>
        <v>1.0791836562500001E-2</v>
      </c>
      <c r="X71">
        <f t="shared" si="13"/>
        <v>0.30023094688221696</v>
      </c>
      <c r="Y71">
        <f t="shared" si="14"/>
        <v>2.705793366117415E-5</v>
      </c>
      <c r="Z71">
        <v>2.705793366117415E-5</v>
      </c>
      <c r="AA71">
        <f t="shared" si="11"/>
        <v>2.9200479779035867E-7</v>
      </c>
      <c r="AB71">
        <f t="shared" si="12"/>
        <v>2.9200479779035867E-7</v>
      </c>
      <c r="AC71">
        <v>29.20047977903587</v>
      </c>
      <c r="AD71">
        <v>44.445174701728881</v>
      </c>
      <c r="AE71" s="1">
        <f t="shared" si="6"/>
        <v>1.0512172720452913</v>
      </c>
      <c r="AF71">
        <v>0.24114607389327372</v>
      </c>
      <c r="AG71">
        <v>26.9267</v>
      </c>
      <c r="AH71">
        <v>99.7</v>
      </c>
      <c r="AI71">
        <v>730</v>
      </c>
      <c r="AJ71">
        <v>27.05793366117415</v>
      </c>
      <c r="AK71">
        <v>13.101333333333335</v>
      </c>
      <c r="AL71" t="s">
        <v>559</v>
      </c>
      <c r="AM71" t="s">
        <v>558</v>
      </c>
      <c r="AN71" t="s">
        <v>562</v>
      </c>
      <c r="AO71">
        <v>0.6042605573172154</v>
      </c>
      <c r="AP71">
        <v>1.3074999999999999</v>
      </c>
      <c r="AQ71">
        <v>892.41250000000002</v>
      </c>
      <c r="AR71" s="54">
        <v>1.5858697825917468E-2</v>
      </c>
      <c r="AS71" s="55">
        <v>14.788150720037246</v>
      </c>
    </row>
    <row r="72" spans="1:45" x14ac:dyDescent="0.35">
      <c r="A72" s="2">
        <v>44792</v>
      </c>
      <c r="B72" t="s">
        <v>18</v>
      </c>
      <c r="C72" t="s">
        <v>552</v>
      </c>
      <c r="D72" t="s">
        <v>45</v>
      </c>
      <c r="E72" t="s">
        <v>46</v>
      </c>
      <c r="F72">
        <v>15</v>
      </c>
      <c r="G72" t="s">
        <v>41</v>
      </c>
      <c r="H72" t="s">
        <v>104</v>
      </c>
      <c r="I72" t="s">
        <v>416</v>
      </c>
      <c r="J72" t="s">
        <v>416</v>
      </c>
      <c r="K72" t="s">
        <v>207</v>
      </c>
      <c r="L72">
        <v>0.86799999999999999</v>
      </c>
      <c r="M72">
        <v>7.48</v>
      </c>
      <c r="N72" s="1">
        <v>-0.748</v>
      </c>
      <c r="O72" t="s">
        <v>105</v>
      </c>
      <c r="P72">
        <v>0.64700000000000002</v>
      </c>
      <c r="Q72">
        <v>0.22099999999999997</v>
      </c>
      <c r="R72">
        <v>28.54</v>
      </c>
      <c r="S72" s="1">
        <v>-2.8540000000000001</v>
      </c>
      <c r="T72" s="1">
        <f t="shared" si="9"/>
        <v>2.1059999999999999</v>
      </c>
      <c r="U72">
        <v>107.6</v>
      </c>
      <c r="V72">
        <v>9088.5415999999987</v>
      </c>
      <c r="W72">
        <f t="shared" si="10"/>
        <v>9.0885415999999979E-3</v>
      </c>
      <c r="X72">
        <f t="shared" si="13"/>
        <v>0.34157650695517772</v>
      </c>
      <c r="Y72">
        <f t="shared" si="14"/>
        <v>3.1715435610527728E-5</v>
      </c>
      <c r="Z72">
        <v>3.1715435610527728E-5</v>
      </c>
      <c r="AA72">
        <f t="shared" si="11"/>
        <v>2.8824705590840262E-7</v>
      </c>
      <c r="AB72">
        <f t="shared" si="12"/>
        <v>2.8824705590840262E-7</v>
      </c>
      <c r="AC72">
        <v>28.824705590840264</v>
      </c>
      <c r="AD72">
        <v>13.686944724995378</v>
      </c>
      <c r="AE72" s="1">
        <f t="shared" si="6"/>
        <v>1.0376894012702496</v>
      </c>
      <c r="AF72">
        <v>7.4261221970143357E-2</v>
      </c>
      <c r="AG72">
        <v>34.301699999999997</v>
      </c>
      <c r="AH72">
        <v>94</v>
      </c>
      <c r="AI72">
        <v>800</v>
      </c>
      <c r="AJ72">
        <v>31.715435610527727</v>
      </c>
      <c r="AK72">
        <v>8.2594820334704142</v>
      </c>
      <c r="AL72" t="s">
        <v>559</v>
      </c>
      <c r="AM72" t="s">
        <v>558</v>
      </c>
      <c r="AN72" t="s">
        <v>562</v>
      </c>
      <c r="AO72">
        <v>0.40498035528846144</v>
      </c>
      <c r="AP72">
        <v>2.7174999999999998</v>
      </c>
      <c r="AQ72">
        <v>1551.3875</v>
      </c>
      <c r="AR72" s="54">
        <v>2.4570514730882637E-2</v>
      </c>
      <c r="AS72" s="55">
        <v>11.658705774359115</v>
      </c>
    </row>
    <row r="73" spans="1:45" x14ac:dyDescent="0.35">
      <c r="A73" s="2">
        <v>44792</v>
      </c>
      <c r="B73" t="s">
        <v>18</v>
      </c>
      <c r="C73" t="s">
        <v>552</v>
      </c>
      <c r="D73" t="s">
        <v>20</v>
      </c>
      <c r="E73" t="s">
        <v>600</v>
      </c>
      <c r="F73">
        <v>12</v>
      </c>
      <c r="G73" t="s">
        <v>41</v>
      </c>
      <c r="H73" t="s">
        <v>42</v>
      </c>
      <c r="I73" t="s">
        <v>426</v>
      </c>
      <c r="J73" t="s">
        <v>426</v>
      </c>
      <c r="K73" t="s">
        <v>227</v>
      </c>
      <c r="L73">
        <v>0.69599999999999995</v>
      </c>
      <c r="M73">
        <v>5.46</v>
      </c>
      <c r="N73" s="1">
        <v>-0.54600000000000004</v>
      </c>
      <c r="O73" t="s">
        <v>228</v>
      </c>
      <c r="P73">
        <v>0.54100000000000004</v>
      </c>
      <c r="Q73">
        <v>0.15499999999999992</v>
      </c>
      <c r="R73">
        <v>26.22</v>
      </c>
      <c r="S73" s="1">
        <v>-2.6219999999999999</v>
      </c>
      <c r="T73" s="1">
        <f t="shared" si="9"/>
        <v>2.0759999999999996</v>
      </c>
      <c r="U73">
        <v>119.55</v>
      </c>
      <c r="V73">
        <v>11219.378962500001</v>
      </c>
      <c r="W73">
        <f t="shared" si="10"/>
        <v>1.12193789625E-2</v>
      </c>
      <c r="X73">
        <f t="shared" si="13"/>
        <v>0.28650646950092407</v>
      </c>
      <c r="Y73">
        <f t="shared" si="14"/>
        <v>2.5543443769277136E-5</v>
      </c>
      <c r="Z73">
        <v>2.5543443769277136E-5</v>
      </c>
      <c r="AA73">
        <f t="shared" si="11"/>
        <v>2.8658157565482959E-7</v>
      </c>
      <c r="AB73">
        <f t="shared" si="12"/>
        <v>2.8658157565482959E-7</v>
      </c>
      <c r="AC73">
        <v>28.658157565482966</v>
      </c>
      <c r="AD73">
        <v>13.804507497824167</v>
      </c>
      <c r="AE73" s="1">
        <f t="shared" si="6"/>
        <v>1.0316936723573864</v>
      </c>
      <c r="AF73">
        <v>0.16909600534345495</v>
      </c>
      <c r="AG73">
        <v>34.301699999999997</v>
      </c>
      <c r="AH73">
        <v>75.3</v>
      </c>
      <c r="AI73">
        <v>736</v>
      </c>
      <c r="AJ73">
        <v>25.543443769277136</v>
      </c>
      <c r="AK73">
        <v>12.126990262931423</v>
      </c>
      <c r="AL73" t="s">
        <v>559</v>
      </c>
      <c r="AM73" t="s">
        <v>558</v>
      </c>
      <c r="AN73" t="s">
        <v>562</v>
      </c>
      <c r="AO73">
        <v>0.40498035528846144</v>
      </c>
      <c r="AP73">
        <v>2.7174999999999998</v>
      </c>
      <c r="AQ73">
        <v>1551.3875</v>
      </c>
      <c r="AR73" s="54">
        <v>2.5562690103455334E-3</v>
      </c>
      <c r="AS73" s="55">
        <v>21.026889887404813</v>
      </c>
    </row>
    <row r="74" spans="1:45" x14ac:dyDescent="0.35">
      <c r="A74" s="2">
        <v>44777</v>
      </c>
      <c r="B74" t="s">
        <v>18</v>
      </c>
      <c r="C74" t="s">
        <v>596</v>
      </c>
      <c r="D74" t="s">
        <v>109</v>
      </c>
      <c r="E74" t="s">
        <v>600</v>
      </c>
      <c r="F74">
        <v>16</v>
      </c>
      <c r="G74" t="s">
        <v>39</v>
      </c>
      <c r="H74" t="s">
        <v>119</v>
      </c>
      <c r="I74" t="s">
        <v>441</v>
      </c>
      <c r="J74" t="s">
        <v>441</v>
      </c>
      <c r="K74" t="s">
        <v>87</v>
      </c>
      <c r="L74">
        <v>0.81899999999999995</v>
      </c>
      <c r="M74">
        <v>7.21</v>
      </c>
      <c r="N74" s="1">
        <v>-0.72099999999999997</v>
      </c>
      <c r="O74" t="s">
        <v>180</v>
      </c>
      <c r="P74">
        <v>0.54900000000000004</v>
      </c>
      <c r="Q74">
        <v>0.26999999999999991</v>
      </c>
      <c r="R74">
        <v>17.18</v>
      </c>
      <c r="S74" s="1">
        <v>-1.718</v>
      </c>
      <c r="T74" s="1">
        <f t="shared" si="9"/>
        <v>0.997</v>
      </c>
      <c r="U74">
        <v>85.5</v>
      </c>
      <c r="V74">
        <v>5738.5462500000003</v>
      </c>
      <c r="W74">
        <f t="shared" si="10"/>
        <v>5.7385462500000005E-3</v>
      </c>
      <c r="X74">
        <f t="shared" si="13"/>
        <v>0.49180327868852436</v>
      </c>
      <c r="Y74">
        <f t="shared" si="14"/>
        <v>4.9675494502303785E-5</v>
      </c>
      <c r="Z74">
        <v>4.9675494502303785E-5</v>
      </c>
      <c r="AA74">
        <f t="shared" si="11"/>
        <v>2.8506512269309105E-7</v>
      </c>
      <c r="AB74">
        <f t="shared" si="12"/>
        <v>2.8506512269309105E-7</v>
      </c>
      <c r="AC74">
        <v>28.506512269309102</v>
      </c>
      <c r="AD74">
        <v>28.592289136719259</v>
      </c>
      <c r="AE74" s="1">
        <f t="shared" si="6"/>
        <v>1.0262344416951277</v>
      </c>
      <c r="AF74">
        <v>0.5442958042782805</v>
      </c>
      <c r="AG74">
        <v>29.967099999999999</v>
      </c>
      <c r="AH74">
        <v>93.2</v>
      </c>
      <c r="AI74">
        <v>740</v>
      </c>
      <c r="AJ74">
        <v>49.675494502303785</v>
      </c>
      <c r="AK74">
        <v>15.50428820417056</v>
      </c>
      <c r="AL74" t="s">
        <v>559</v>
      </c>
      <c r="AM74" t="s">
        <v>558</v>
      </c>
      <c r="AN74" t="s">
        <v>560</v>
      </c>
      <c r="AO74">
        <v>0.47297782808158478</v>
      </c>
      <c r="AP74">
        <v>1.87375</v>
      </c>
      <c r="AQ74">
        <v>1054</v>
      </c>
      <c r="AR74" s="54">
        <v>3.5008637196462841E-2</v>
      </c>
      <c r="AS74" s="55">
        <v>20.422821535829076</v>
      </c>
    </row>
    <row r="75" spans="1:45" x14ac:dyDescent="0.35">
      <c r="A75" s="2">
        <v>44790</v>
      </c>
      <c r="B75" t="s">
        <v>18</v>
      </c>
      <c r="C75" t="s">
        <v>552</v>
      </c>
      <c r="D75" t="s">
        <v>133</v>
      </c>
      <c r="E75" t="s">
        <v>46</v>
      </c>
      <c r="F75">
        <v>15</v>
      </c>
      <c r="G75" t="s">
        <v>27</v>
      </c>
      <c r="H75" t="s">
        <v>140</v>
      </c>
      <c r="I75" t="s">
        <v>471</v>
      </c>
      <c r="J75" t="s">
        <v>471</v>
      </c>
      <c r="K75" t="s">
        <v>188</v>
      </c>
      <c r="L75">
        <v>0.60799999999999998</v>
      </c>
      <c r="M75">
        <v>3.78</v>
      </c>
      <c r="N75" s="1">
        <v>-0.378</v>
      </c>
      <c r="O75" t="s">
        <v>218</v>
      </c>
      <c r="P75">
        <v>0.437</v>
      </c>
      <c r="Q75">
        <v>0.17099999999999999</v>
      </c>
      <c r="R75">
        <v>5.37</v>
      </c>
      <c r="S75" s="1">
        <v>-0.53700000000000003</v>
      </c>
      <c r="T75" s="1">
        <f t="shared" si="9"/>
        <v>0.15900000000000003</v>
      </c>
      <c r="U75">
        <v>98.2</v>
      </c>
      <c r="V75">
        <v>7569.9434000000001</v>
      </c>
      <c r="W75">
        <f t="shared" si="10"/>
        <v>7.5699434000000001E-3</v>
      </c>
      <c r="X75">
        <f t="shared" si="13"/>
        <v>0.39130434782608692</v>
      </c>
      <c r="Y75">
        <f t="shared" si="14"/>
        <v>3.7491474782727121E-5</v>
      </c>
      <c r="Z75">
        <v>3.7491474782727121E-5</v>
      </c>
      <c r="AA75">
        <f t="shared" si="11"/>
        <v>2.8380834208777158E-7</v>
      </c>
      <c r="AB75">
        <f t="shared" si="12"/>
        <v>2.8380834208777158E-7</v>
      </c>
      <c r="AC75">
        <v>28.380834208777159</v>
      </c>
      <c r="AD75">
        <v>178.49581263381859</v>
      </c>
      <c r="AE75" s="1">
        <f t="shared" si="6"/>
        <v>1.0217100315159777</v>
      </c>
      <c r="AF75">
        <v>5.8214138830172346E-2</v>
      </c>
      <c r="AG75">
        <v>32.178800000000003</v>
      </c>
      <c r="AH75">
        <v>73</v>
      </c>
      <c r="AI75">
        <v>794</v>
      </c>
      <c r="AJ75">
        <v>37.491474782727124</v>
      </c>
      <c r="AK75">
        <v>7.6209545755722603</v>
      </c>
      <c r="AL75" t="s">
        <v>559</v>
      </c>
      <c r="AM75" t="s">
        <v>561</v>
      </c>
      <c r="AN75" t="s">
        <v>560</v>
      </c>
      <c r="AO75">
        <v>0.6083871384901417</v>
      </c>
      <c r="AP75">
        <v>1.4275</v>
      </c>
      <c r="AQ75">
        <v>836.8</v>
      </c>
      <c r="AR75" s="54">
        <v>3.3174055421566567E-2</v>
      </c>
      <c r="AS75" s="55">
        <v>23.35390337783668</v>
      </c>
    </row>
    <row r="76" spans="1:45" x14ac:dyDescent="0.35">
      <c r="A76" s="2">
        <v>44722</v>
      </c>
      <c r="B76" t="s">
        <v>18</v>
      </c>
      <c r="C76" t="s">
        <v>598</v>
      </c>
      <c r="D76" t="s">
        <v>109</v>
      </c>
      <c r="E76" t="s">
        <v>600</v>
      </c>
      <c r="F76">
        <v>6</v>
      </c>
      <c r="G76" t="s">
        <v>27</v>
      </c>
      <c r="H76" t="s">
        <v>120</v>
      </c>
      <c r="I76" t="s">
        <v>442</v>
      </c>
      <c r="J76" t="s">
        <v>442</v>
      </c>
      <c r="K76" t="s">
        <v>117</v>
      </c>
      <c r="L76">
        <v>0.68500000000000005</v>
      </c>
      <c r="M76">
        <v>1.53</v>
      </c>
      <c r="N76" s="1">
        <v>-0.153</v>
      </c>
      <c r="O76" t="s">
        <v>118</v>
      </c>
      <c r="P76">
        <v>0.47599999999999998</v>
      </c>
      <c r="Q76">
        <v>0.20900000000000007</v>
      </c>
      <c r="R76">
        <v>1.18</v>
      </c>
      <c r="S76" s="1">
        <v>-0.11799999999999999</v>
      </c>
      <c r="T76" s="1">
        <f t="shared" si="9"/>
        <v>-3.5000000000000003E-2</v>
      </c>
      <c r="U76">
        <v>91.25</v>
      </c>
      <c r="V76">
        <v>6536.3515625</v>
      </c>
      <c r="W76">
        <f t="shared" si="10"/>
        <v>6.5363515624999998E-3</v>
      </c>
      <c r="X76">
        <f t="shared" si="13"/>
        <v>0.439075630252101</v>
      </c>
      <c r="Y76">
        <f t="shared" si="14"/>
        <v>4.3202898103165158E-5</v>
      </c>
      <c r="Z76">
        <v>4.3202898103165158E-5</v>
      </c>
      <c r="AA76">
        <f t="shared" si="11"/>
        <v>2.8238933052115188E-7</v>
      </c>
      <c r="AB76">
        <f t="shared" si="12"/>
        <v>2.8238933052115188E-7</v>
      </c>
      <c r="AC76">
        <v>28.238933052115186</v>
      </c>
      <c r="AD76">
        <v>806.82665863186241</v>
      </c>
      <c r="AE76" s="1">
        <f t="shared" si="6"/>
        <v>1.0166015898761467</v>
      </c>
      <c r="AF76">
        <v>0.30529338263386963</v>
      </c>
      <c r="AG76">
        <v>27.385200000000001</v>
      </c>
      <c r="AH76">
        <v>90.2</v>
      </c>
      <c r="AI76">
        <v>800</v>
      </c>
      <c r="AJ76">
        <v>43.202898103165161</v>
      </c>
      <c r="AK76">
        <v>18.418666666666667</v>
      </c>
      <c r="AL76" t="s">
        <v>559</v>
      </c>
      <c r="AM76" t="s">
        <v>561</v>
      </c>
      <c r="AN76" t="s">
        <v>560</v>
      </c>
      <c r="AO76">
        <v>0.64691630239407094</v>
      </c>
      <c r="AP76">
        <v>1.1612499999999999</v>
      </c>
      <c r="AQ76">
        <v>648.88749999999993</v>
      </c>
      <c r="AR76" s="54">
        <v>2.5468610825763953E-2</v>
      </c>
      <c r="AS76" s="55">
        <v>7.7905195045690627</v>
      </c>
    </row>
    <row r="77" spans="1:45" x14ac:dyDescent="0.35">
      <c r="A77" s="2">
        <v>44723</v>
      </c>
      <c r="B77" t="s">
        <v>18</v>
      </c>
      <c r="C77" t="s">
        <v>598</v>
      </c>
      <c r="D77" t="s">
        <v>133</v>
      </c>
      <c r="E77" t="s">
        <v>46</v>
      </c>
      <c r="F77">
        <v>16</v>
      </c>
      <c r="G77" t="s">
        <v>27</v>
      </c>
      <c r="H77" t="s">
        <v>140</v>
      </c>
      <c r="I77" t="s">
        <v>471</v>
      </c>
      <c r="J77" t="s">
        <v>471</v>
      </c>
      <c r="K77" t="s">
        <v>138</v>
      </c>
      <c r="L77">
        <v>0.51100000000000001</v>
      </c>
      <c r="M77">
        <v>1.37</v>
      </c>
      <c r="N77" s="1">
        <v>-0.13700000000000001</v>
      </c>
      <c r="O77" t="s">
        <v>139</v>
      </c>
      <c r="P77">
        <v>0.36799999999999999</v>
      </c>
      <c r="Q77">
        <v>0.14300000000000002</v>
      </c>
      <c r="R77">
        <v>3.95</v>
      </c>
      <c r="S77" s="1">
        <v>-0.39500000000000002</v>
      </c>
      <c r="T77" s="1">
        <f t="shared" si="9"/>
        <v>0.25800000000000001</v>
      </c>
      <c r="U77">
        <v>98.2</v>
      </c>
      <c r="V77">
        <v>7569.9434000000001</v>
      </c>
      <c r="W77">
        <f t="shared" si="10"/>
        <v>7.5699434000000001E-3</v>
      </c>
      <c r="X77">
        <f t="shared" si="13"/>
        <v>0.38858695652173919</v>
      </c>
      <c r="Y77">
        <f t="shared" si="14"/>
        <v>3.7171232271581499E-5</v>
      </c>
      <c r="Z77">
        <v>3.7171232271581499E-5</v>
      </c>
      <c r="AA77">
        <f t="shared" si="11"/>
        <v>2.8138412440412537E-7</v>
      </c>
      <c r="AB77">
        <f t="shared" si="12"/>
        <v>2.8138412440412537E-7</v>
      </c>
      <c r="AC77">
        <v>28.138412440412537</v>
      </c>
      <c r="AD77">
        <v>109.06361411012611</v>
      </c>
      <c r="AE77" s="1">
        <f t="shared" si="6"/>
        <v>1.0129828478548513</v>
      </c>
      <c r="AF77">
        <v>3.5569710456749996E-2</v>
      </c>
      <c r="AG77">
        <v>31.959900000000001</v>
      </c>
      <c r="AH77">
        <v>73</v>
      </c>
      <c r="AI77">
        <v>794</v>
      </c>
      <c r="AJ77">
        <v>37.171232271581502</v>
      </c>
      <c r="AK77">
        <v>10.416666666666666</v>
      </c>
      <c r="AL77" t="s">
        <v>559</v>
      </c>
      <c r="AM77" t="s">
        <v>561</v>
      </c>
      <c r="AN77" t="s">
        <v>560</v>
      </c>
      <c r="AO77">
        <v>0.55247291970017987</v>
      </c>
      <c r="AP77">
        <v>1.6937500000000001</v>
      </c>
      <c r="AQ77">
        <v>1071.175</v>
      </c>
      <c r="AR77" s="54">
        <v>3.3174055421566567E-2</v>
      </c>
      <c r="AS77" s="55">
        <v>23.35390337783668</v>
      </c>
    </row>
    <row r="78" spans="1:45" x14ac:dyDescent="0.35">
      <c r="A78" s="2">
        <v>44749</v>
      </c>
      <c r="B78" t="s">
        <v>18</v>
      </c>
      <c r="C78" t="s">
        <v>597</v>
      </c>
      <c r="D78" t="s">
        <v>109</v>
      </c>
      <c r="E78" t="s">
        <v>600</v>
      </c>
      <c r="F78">
        <v>5</v>
      </c>
      <c r="G78" t="s">
        <v>39</v>
      </c>
      <c r="H78" t="s">
        <v>113</v>
      </c>
      <c r="I78" t="s">
        <v>440</v>
      </c>
      <c r="J78" t="s">
        <v>440</v>
      </c>
      <c r="K78" t="s">
        <v>174</v>
      </c>
      <c r="L78">
        <v>0.623</v>
      </c>
      <c r="M78">
        <v>2.0099999999999998</v>
      </c>
      <c r="N78" s="1">
        <v>-0.20099999999999998</v>
      </c>
      <c r="O78" t="s">
        <v>175</v>
      </c>
      <c r="P78">
        <v>0.44700000000000001</v>
      </c>
      <c r="Q78">
        <v>0.17599999999999999</v>
      </c>
      <c r="R78">
        <v>7.24</v>
      </c>
      <c r="S78" s="1">
        <v>-0.72399999999999998</v>
      </c>
      <c r="T78" s="1">
        <f t="shared" si="9"/>
        <v>0.52300000000000002</v>
      </c>
      <c r="U78">
        <v>96.25</v>
      </c>
      <c r="V78">
        <v>7272.2890625</v>
      </c>
      <c r="W78">
        <f t="shared" si="10"/>
        <v>7.2722890625000003E-3</v>
      </c>
      <c r="X78">
        <f t="shared" si="13"/>
        <v>0.39373601789709167</v>
      </c>
      <c r="Y78">
        <f t="shared" si="14"/>
        <v>3.7778481235268218E-5</v>
      </c>
      <c r="Z78">
        <v>3.7778481235268218E-5</v>
      </c>
      <c r="AA78">
        <f t="shared" si="11"/>
        <v>2.7473603588510258E-7</v>
      </c>
      <c r="AB78">
        <f t="shared" si="12"/>
        <v>2.7473603588510258E-7</v>
      </c>
      <c r="AC78">
        <v>27.473603588510258</v>
      </c>
      <c r="AD78">
        <v>52.530790800210816</v>
      </c>
      <c r="AE78" s="1">
        <f t="shared" ref="AE78:AE141" si="15">AB78*1000*3600</f>
        <v>0.98904972918636935</v>
      </c>
      <c r="AF78">
        <v>1</v>
      </c>
      <c r="AG78">
        <v>34.081400000000002</v>
      </c>
      <c r="AH78">
        <v>87.4</v>
      </c>
      <c r="AI78">
        <v>678</v>
      </c>
      <c r="AJ78">
        <v>37.778481235268217</v>
      </c>
      <c r="AK78">
        <v>13.083333333333334</v>
      </c>
      <c r="AL78" t="s">
        <v>559</v>
      </c>
      <c r="AM78" t="s">
        <v>558</v>
      </c>
      <c r="AN78" t="s">
        <v>560</v>
      </c>
      <c r="AO78">
        <v>0.35644028496175595</v>
      </c>
      <c r="AP78">
        <v>2.7675000000000001</v>
      </c>
      <c r="AQ78">
        <v>1337.8125</v>
      </c>
      <c r="AR78" s="54">
        <v>1.3974401028587324E-2</v>
      </c>
      <c r="AS78" s="55">
        <v>13.963878549588205</v>
      </c>
    </row>
    <row r="79" spans="1:45" x14ac:dyDescent="0.35">
      <c r="A79" s="2">
        <v>44733</v>
      </c>
      <c r="B79" t="s">
        <v>18</v>
      </c>
      <c r="C79" t="s">
        <v>548</v>
      </c>
      <c r="D79" t="s">
        <v>133</v>
      </c>
      <c r="E79" t="s">
        <v>46</v>
      </c>
      <c r="F79">
        <v>6</v>
      </c>
      <c r="G79" t="s">
        <v>29</v>
      </c>
      <c r="H79" t="s">
        <v>52</v>
      </c>
      <c r="I79" t="s">
        <v>481</v>
      </c>
      <c r="J79" t="s">
        <v>481</v>
      </c>
      <c r="K79" t="s">
        <v>142</v>
      </c>
      <c r="L79">
        <v>0.60299999999999998</v>
      </c>
      <c r="M79">
        <v>10.130000000000001</v>
      </c>
      <c r="N79" s="1">
        <v>-1.0130000000000001</v>
      </c>
      <c r="O79" t="s">
        <v>100</v>
      </c>
      <c r="P79">
        <v>0.42799999999999999</v>
      </c>
      <c r="Q79">
        <v>0.17499999999999999</v>
      </c>
      <c r="R79">
        <v>25.86</v>
      </c>
      <c r="S79" s="1">
        <v>-2.5859999999999999</v>
      </c>
      <c r="T79" s="1">
        <f t="shared" si="9"/>
        <v>1.5729999999999997</v>
      </c>
      <c r="U79">
        <v>93.95</v>
      </c>
      <c r="V79">
        <v>6928.8829625000008</v>
      </c>
      <c r="W79">
        <f t="shared" si="10"/>
        <v>6.9288829625000006E-3</v>
      </c>
      <c r="X79">
        <f t="shared" si="13"/>
        <v>0.40887850467289716</v>
      </c>
      <c r="Y79">
        <f t="shared" si="14"/>
        <v>3.9574872073350732E-5</v>
      </c>
      <c r="Z79">
        <v>3.9574872073350732E-5</v>
      </c>
      <c r="AA79">
        <f t="shared" si="11"/>
        <v>2.7420965685215696E-7</v>
      </c>
      <c r="AB79">
        <f t="shared" si="12"/>
        <v>2.7420965685215696E-7</v>
      </c>
      <c r="AC79">
        <v>27.420965685215698</v>
      </c>
      <c r="AD79">
        <v>17.432273162883472</v>
      </c>
      <c r="AE79" s="1">
        <f t="shared" si="15"/>
        <v>0.98715476466776497</v>
      </c>
      <c r="AF79">
        <v>0.38781820445306464</v>
      </c>
      <c r="AG79">
        <v>30.972899999999999</v>
      </c>
      <c r="AH79">
        <v>79.7</v>
      </c>
      <c r="AI79">
        <v>858</v>
      </c>
      <c r="AJ79">
        <v>39.574872073350733</v>
      </c>
      <c r="AK79">
        <v>8.9642857142857135</v>
      </c>
      <c r="AL79" t="s">
        <v>557</v>
      </c>
      <c r="AM79" t="s">
        <v>558</v>
      </c>
      <c r="AN79" t="s">
        <v>562</v>
      </c>
      <c r="AO79">
        <v>0.43868604499462666</v>
      </c>
      <c r="AP79">
        <v>2.2399999999999998</v>
      </c>
      <c r="AQ79">
        <v>1277.3875</v>
      </c>
      <c r="AR79" s="54">
        <v>2.1258629216131218E-2</v>
      </c>
      <c r="AS79" s="55">
        <v>12.347631639816555</v>
      </c>
    </row>
    <row r="80" spans="1:45" x14ac:dyDescent="0.35">
      <c r="A80" s="2">
        <v>44779</v>
      </c>
      <c r="B80" t="s">
        <v>18</v>
      </c>
      <c r="C80" t="s">
        <v>596</v>
      </c>
      <c r="D80" t="s">
        <v>45</v>
      </c>
      <c r="E80" t="s">
        <v>46</v>
      </c>
      <c r="F80">
        <v>15</v>
      </c>
      <c r="G80" t="s">
        <v>41</v>
      </c>
      <c r="H80" t="s">
        <v>104</v>
      </c>
      <c r="I80" t="s">
        <v>416</v>
      </c>
      <c r="J80" t="s">
        <v>416</v>
      </c>
      <c r="K80" t="s">
        <v>212</v>
      </c>
      <c r="L80">
        <v>0.86499999999999999</v>
      </c>
      <c r="M80">
        <v>8.0399999999999991</v>
      </c>
      <c r="N80" s="1">
        <v>-0.80399999999999994</v>
      </c>
      <c r="O80" t="s">
        <v>178</v>
      </c>
      <c r="P80">
        <v>0.65300000000000002</v>
      </c>
      <c r="Q80">
        <v>0.21199999999999997</v>
      </c>
      <c r="R80">
        <v>21.34</v>
      </c>
      <c r="S80" s="1">
        <v>-2.1339999999999999</v>
      </c>
      <c r="T80" s="1">
        <f t="shared" ref="T80:T111" si="16">N80-S80</f>
        <v>1.33</v>
      </c>
      <c r="U80">
        <v>107.6</v>
      </c>
      <c r="V80">
        <v>9088.5415999999987</v>
      </c>
      <c r="W80">
        <f t="shared" si="10"/>
        <v>9.0885415999999979E-3</v>
      </c>
      <c r="X80">
        <f t="shared" si="13"/>
        <v>0.32465543644716688</v>
      </c>
      <c r="Y80">
        <f t="shared" si="14"/>
        <v>2.9792591377034631E-5</v>
      </c>
      <c r="Z80">
        <v>2.9792591377034631E-5</v>
      </c>
      <c r="AA80">
        <f t="shared" si="11"/>
        <v>2.7077120610198045E-7</v>
      </c>
      <c r="AB80">
        <f t="shared" si="12"/>
        <v>2.7077120610198045E-7</v>
      </c>
      <c r="AC80">
        <v>27.077120610198051</v>
      </c>
      <c r="AD80">
        <v>20.358737300900788</v>
      </c>
      <c r="AE80" s="1">
        <f t="shared" si="15"/>
        <v>0.9747763419671297</v>
      </c>
      <c r="AF80">
        <v>0.11046035036387869</v>
      </c>
      <c r="AG80">
        <v>31.516500000000001</v>
      </c>
      <c r="AH80">
        <v>94</v>
      </c>
      <c r="AI80">
        <v>800</v>
      </c>
      <c r="AJ80">
        <v>29.792591377034633</v>
      </c>
      <c r="AK80">
        <v>8.6594309038552968</v>
      </c>
      <c r="AL80" t="s">
        <v>559</v>
      </c>
      <c r="AM80" t="s">
        <v>558</v>
      </c>
      <c r="AN80" t="s">
        <v>562</v>
      </c>
      <c r="AO80">
        <v>0.44430618398273797</v>
      </c>
      <c r="AP80">
        <v>2.1475</v>
      </c>
      <c r="AQ80">
        <v>1335.2875000000001</v>
      </c>
      <c r="AR80" s="54">
        <v>2.4570514730882637E-2</v>
      </c>
      <c r="AS80" s="55">
        <v>11.658705774359115</v>
      </c>
    </row>
    <row r="81" spans="1:45" x14ac:dyDescent="0.35">
      <c r="A81" s="2">
        <v>44722</v>
      </c>
      <c r="B81" t="s">
        <v>18</v>
      </c>
      <c r="C81" t="s">
        <v>598</v>
      </c>
      <c r="D81" t="s">
        <v>109</v>
      </c>
      <c r="E81" t="s">
        <v>600</v>
      </c>
      <c r="F81">
        <v>2</v>
      </c>
      <c r="G81" t="s">
        <v>29</v>
      </c>
      <c r="H81" t="s">
        <v>66</v>
      </c>
      <c r="I81" t="s">
        <v>450</v>
      </c>
      <c r="J81" t="s">
        <v>450</v>
      </c>
      <c r="K81" t="s">
        <v>117</v>
      </c>
      <c r="L81">
        <v>0.68899999999999995</v>
      </c>
      <c r="M81">
        <v>1.71</v>
      </c>
      <c r="N81" s="1">
        <v>-0.17099999999999999</v>
      </c>
      <c r="O81" t="s">
        <v>118</v>
      </c>
      <c r="P81">
        <v>0.48499999999999999</v>
      </c>
      <c r="Q81">
        <v>0.20399999999999996</v>
      </c>
      <c r="R81">
        <v>13.07</v>
      </c>
      <c r="S81" s="1">
        <v>-1.3069999999999999</v>
      </c>
      <c r="T81" s="1">
        <f t="shared" si="16"/>
        <v>1.1359999999999999</v>
      </c>
      <c r="U81">
        <v>90.85</v>
      </c>
      <c r="V81">
        <v>6479.1721625</v>
      </c>
      <c r="W81">
        <f t="shared" si="10"/>
        <v>6.4791721624999996E-3</v>
      </c>
      <c r="X81">
        <f t="shared" si="13"/>
        <v>0.42061855670103088</v>
      </c>
      <c r="Y81">
        <f t="shared" si="14"/>
        <v>4.0978269778104939E-5</v>
      </c>
      <c r="Z81">
        <v>4.0978269778104939E-5</v>
      </c>
      <c r="AA81">
        <f t="shared" si="11"/>
        <v>2.6550526481371255E-7</v>
      </c>
      <c r="AB81">
        <f t="shared" si="12"/>
        <v>2.6550526481371255E-7</v>
      </c>
      <c r="AC81">
        <v>26.550526481371257</v>
      </c>
      <c r="AD81">
        <v>23.371942325150755</v>
      </c>
      <c r="AE81" s="1">
        <f t="shared" si="15"/>
        <v>0.95581895332936517</v>
      </c>
      <c r="AF81">
        <v>0.46795734323932425</v>
      </c>
      <c r="AG81">
        <v>27.385200000000001</v>
      </c>
      <c r="AH81">
        <v>85.7</v>
      </c>
      <c r="AI81">
        <v>734</v>
      </c>
      <c r="AJ81">
        <v>40.978269778104938</v>
      </c>
      <c r="AK81">
        <v>18.418666666666667</v>
      </c>
      <c r="AL81" t="s">
        <v>557</v>
      </c>
      <c r="AM81" t="s">
        <v>558</v>
      </c>
      <c r="AN81" t="s">
        <v>562</v>
      </c>
      <c r="AO81">
        <v>0.64691630239407094</v>
      </c>
      <c r="AP81">
        <v>1.1612499999999999</v>
      </c>
      <c r="AQ81">
        <v>648.88749999999993</v>
      </c>
      <c r="AR81" s="54">
        <v>9.2279113126538404E-3</v>
      </c>
      <c r="AS81" s="55">
        <v>11.97373641889671</v>
      </c>
    </row>
    <row r="82" spans="1:45" x14ac:dyDescent="0.35">
      <c r="A82" s="2">
        <v>44750</v>
      </c>
      <c r="B82" t="s">
        <v>18</v>
      </c>
      <c r="C82" t="s">
        <v>597</v>
      </c>
      <c r="D82" t="s">
        <v>133</v>
      </c>
      <c r="E82" t="s">
        <v>46</v>
      </c>
      <c r="F82">
        <v>1</v>
      </c>
      <c r="G82" t="s">
        <v>41</v>
      </c>
      <c r="H82" t="s">
        <v>136</v>
      </c>
      <c r="I82" t="s">
        <v>480</v>
      </c>
      <c r="J82" t="s">
        <v>480</v>
      </c>
      <c r="K82" t="s">
        <v>177</v>
      </c>
      <c r="L82">
        <v>1.0529999999999999</v>
      </c>
      <c r="M82">
        <v>12.39</v>
      </c>
      <c r="N82" s="1">
        <v>-1.2390000000000001</v>
      </c>
      <c r="O82" t="s">
        <v>178</v>
      </c>
      <c r="P82">
        <v>0.85699999999999998</v>
      </c>
      <c r="Q82">
        <v>0.19599999999999995</v>
      </c>
      <c r="R82">
        <v>27.24</v>
      </c>
      <c r="S82" s="1">
        <v>-2.7239999999999998</v>
      </c>
      <c r="T82" s="1">
        <f t="shared" si="16"/>
        <v>1.4849999999999997</v>
      </c>
      <c r="U82">
        <v>131.5</v>
      </c>
      <c r="V82">
        <v>13574.41625</v>
      </c>
      <c r="W82">
        <f t="shared" si="10"/>
        <v>1.357441625E-2</v>
      </c>
      <c r="X82">
        <f t="shared" si="13"/>
        <v>0.2287047841306884</v>
      </c>
      <c r="Y82">
        <f t="shared" si="14"/>
        <v>1.9355963453958449E-5</v>
      </c>
      <c r="Z82">
        <v>1.9355963453958449E-5</v>
      </c>
      <c r="AA82">
        <f t="shared" si="11"/>
        <v>2.6274590484381969E-7</v>
      </c>
      <c r="AB82">
        <f t="shared" si="12"/>
        <v>2.6274590484381969E-7</v>
      </c>
      <c r="AC82">
        <v>26.274590484381971</v>
      </c>
      <c r="AD82">
        <v>17.693326925509748</v>
      </c>
      <c r="AE82" s="1">
        <f t="shared" si="15"/>
        <v>0.94588525743775098</v>
      </c>
      <c r="AF82">
        <v>9.5998639916041392E-2</v>
      </c>
      <c r="AG82">
        <v>33.388599999999997</v>
      </c>
      <c r="AH82">
        <v>136.30000000000001</v>
      </c>
      <c r="AI82">
        <v>832</v>
      </c>
      <c r="AJ82">
        <v>19.355963453958449</v>
      </c>
      <c r="AK82">
        <v>6.9702991452991538</v>
      </c>
      <c r="AL82" t="s">
        <v>559</v>
      </c>
      <c r="AM82" t="s">
        <v>558</v>
      </c>
      <c r="AN82" t="s">
        <v>562</v>
      </c>
      <c r="AO82">
        <v>0.39262443606707542</v>
      </c>
      <c r="AP82">
        <v>2.4874999999999998</v>
      </c>
      <c r="AQ82">
        <v>1362.0875000000001</v>
      </c>
      <c r="AR82" s="54">
        <v>-4.1067369666072644E-3</v>
      </c>
      <c r="AS82" s="55">
        <v>9.2367923053650234</v>
      </c>
    </row>
    <row r="83" spans="1:45" x14ac:dyDescent="0.35">
      <c r="A83" s="2">
        <v>44734</v>
      </c>
      <c r="B83" t="s">
        <v>18</v>
      </c>
      <c r="C83" t="s">
        <v>548</v>
      </c>
      <c r="D83" t="s">
        <v>109</v>
      </c>
      <c r="E83" t="s">
        <v>600</v>
      </c>
      <c r="F83">
        <v>1</v>
      </c>
      <c r="G83" t="s">
        <v>29</v>
      </c>
      <c r="H83" t="s">
        <v>66</v>
      </c>
      <c r="I83" t="s">
        <v>450</v>
      </c>
      <c r="J83" t="s">
        <v>450</v>
      </c>
      <c r="K83" t="s">
        <v>69</v>
      </c>
      <c r="L83">
        <v>0.70499999999999996</v>
      </c>
      <c r="M83">
        <v>4.49</v>
      </c>
      <c r="N83" s="1">
        <v>-0.44900000000000001</v>
      </c>
      <c r="O83" t="s">
        <v>135</v>
      </c>
      <c r="P83">
        <v>0.498</v>
      </c>
      <c r="Q83">
        <v>0.20699999999999996</v>
      </c>
      <c r="R83">
        <v>21.08</v>
      </c>
      <c r="S83" s="1">
        <v>-2.1079999999999997</v>
      </c>
      <c r="T83" s="1">
        <f t="shared" si="16"/>
        <v>1.6589999999999996</v>
      </c>
      <c r="U83">
        <v>90.85</v>
      </c>
      <c r="V83">
        <v>6479.1721625</v>
      </c>
      <c r="W83">
        <f t="shared" si="10"/>
        <v>6.4791721624999996E-3</v>
      </c>
      <c r="X83">
        <f t="shared" si="13"/>
        <v>0.41566265060240959</v>
      </c>
      <c r="Y83">
        <f t="shared" si="14"/>
        <v>4.0384725540821458E-5</v>
      </c>
      <c r="Z83">
        <v>4.0384725540821458E-5</v>
      </c>
      <c r="AA83">
        <f t="shared" si="11"/>
        <v>2.6165958951429312E-7</v>
      </c>
      <c r="AB83">
        <f t="shared" si="12"/>
        <v>2.6165958951429312E-7</v>
      </c>
      <c r="AC83">
        <v>26.165958951429317</v>
      </c>
      <c r="AD83">
        <v>15.772127155774156</v>
      </c>
      <c r="AE83" s="1">
        <f t="shared" si="15"/>
        <v>0.94197452225145528</v>
      </c>
      <c r="AF83">
        <v>0.3157924411402665</v>
      </c>
      <c r="AG83">
        <v>31.695499999999999</v>
      </c>
      <c r="AH83">
        <v>85.7</v>
      </c>
      <c r="AI83">
        <v>734</v>
      </c>
      <c r="AJ83">
        <v>40.384725540821456</v>
      </c>
      <c r="AK83">
        <v>15.591269841269842</v>
      </c>
      <c r="AL83" t="s">
        <v>557</v>
      </c>
      <c r="AM83" t="s">
        <v>558</v>
      </c>
      <c r="AN83" t="s">
        <v>562</v>
      </c>
      <c r="AO83">
        <v>0.40461792161109017</v>
      </c>
      <c r="AP83">
        <v>2.3699999999999997</v>
      </c>
      <c r="AQ83">
        <v>1376.4875</v>
      </c>
      <c r="AR83" s="54">
        <v>9.2279113126538404E-3</v>
      </c>
      <c r="AS83" s="55">
        <v>11.97373641889671</v>
      </c>
    </row>
    <row r="84" spans="1:45" x14ac:dyDescent="0.35">
      <c r="A84" s="2">
        <v>44733</v>
      </c>
      <c r="B84" t="s">
        <v>18</v>
      </c>
      <c r="C84" t="s">
        <v>548</v>
      </c>
      <c r="D84" t="s">
        <v>133</v>
      </c>
      <c r="E84" t="s">
        <v>46</v>
      </c>
      <c r="F84">
        <v>14</v>
      </c>
      <c r="G84" t="s">
        <v>27</v>
      </c>
      <c r="H84" t="s">
        <v>140</v>
      </c>
      <c r="I84" t="s">
        <v>471</v>
      </c>
      <c r="J84" t="s">
        <v>471</v>
      </c>
      <c r="K84" t="s">
        <v>143</v>
      </c>
      <c r="L84">
        <v>0.53800000000000003</v>
      </c>
      <c r="M84">
        <v>1.26</v>
      </c>
      <c r="N84" s="1">
        <v>-0.126</v>
      </c>
      <c r="O84" t="s">
        <v>144</v>
      </c>
      <c r="P84">
        <v>0.39400000000000002</v>
      </c>
      <c r="Q84">
        <v>0.14400000000000002</v>
      </c>
      <c r="R84">
        <v>19.600000000000001</v>
      </c>
      <c r="S84" s="1">
        <v>-1.9600000000000002</v>
      </c>
      <c r="T84" s="1">
        <f t="shared" si="16"/>
        <v>1.8340000000000001</v>
      </c>
      <c r="U84">
        <v>98.2</v>
      </c>
      <c r="V84">
        <v>7569.9434000000001</v>
      </c>
      <c r="W84">
        <f t="shared" si="10"/>
        <v>7.5699434000000001E-3</v>
      </c>
      <c r="X84">
        <f t="shared" si="13"/>
        <v>0.36548223350253811</v>
      </c>
      <c r="Y84">
        <f t="shared" si="14"/>
        <v>3.446952828179669E-5</v>
      </c>
      <c r="Z84">
        <v>3.446952828179669E-5</v>
      </c>
      <c r="AA84">
        <f t="shared" si="11"/>
        <v>2.609323781179002E-7</v>
      </c>
      <c r="AB84">
        <f t="shared" si="12"/>
        <v>2.609323781179002E-7</v>
      </c>
      <c r="AC84">
        <v>26.093237811790019</v>
      </c>
      <c r="AD84">
        <v>14.227501533146139</v>
      </c>
      <c r="AE84" s="1">
        <f t="shared" si="15"/>
        <v>0.93935656122444067</v>
      </c>
      <c r="AF84">
        <v>4.6401186517253737E-3</v>
      </c>
      <c r="AG84">
        <v>30.972899999999999</v>
      </c>
      <c r="AH84">
        <v>73</v>
      </c>
      <c r="AI84">
        <v>794</v>
      </c>
      <c r="AJ84">
        <v>34.469528281796691</v>
      </c>
      <c r="AK84">
        <v>8.9642857142857135</v>
      </c>
      <c r="AL84" t="s">
        <v>559</v>
      </c>
      <c r="AM84" t="s">
        <v>561</v>
      </c>
      <c r="AN84" t="s">
        <v>560</v>
      </c>
      <c r="AO84">
        <v>0.43868604499462699</v>
      </c>
      <c r="AP84">
        <v>2.2400000000000002</v>
      </c>
      <c r="AQ84">
        <v>1277.3875</v>
      </c>
      <c r="AR84" s="54">
        <v>3.3174055421566567E-2</v>
      </c>
      <c r="AS84" s="55">
        <v>23.35390337783668</v>
      </c>
    </row>
    <row r="85" spans="1:45" x14ac:dyDescent="0.35">
      <c r="A85" s="2">
        <v>44750</v>
      </c>
      <c r="B85" t="s">
        <v>18</v>
      </c>
      <c r="C85" t="s">
        <v>597</v>
      </c>
      <c r="D85" t="s">
        <v>123</v>
      </c>
      <c r="E85" t="s">
        <v>600</v>
      </c>
      <c r="F85">
        <v>2</v>
      </c>
      <c r="G85" t="s">
        <v>33</v>
      </c>
      <c r="H85" t="s">
        <v>97</v>
      </c>
      <c r="I85" t="s">
        <v>462</v>
      </c>
      <c r="J85" t="s">
        <v>462</v>
      </c>
      <c r="K85" t="s">
        <v>134</v>
      </c>
      <c r="L85">
        <v>1.0860000000000001</v>
      </c>
      <c r="M85">
        <v>13.95</v>
      </c>
      <c r="N85" s="1">
        <v>-1.395</v>
      </c>
      <c r="O85" t="s">
        <v>179</v>
      </c>
      <c r="P85">
        <v>0.67300000000000004</v>
      </c>
      <c r="Q85">
        <v>0.41300000000000003</v>
      </c>
      <c r="R85">
        <v>15.23</v>
      </c>
      <c r="S85" s="1">
        <v>-1.5230000000000001</v>
      </c>
      <c r="T85" s="1">
        <f t="shared" si="16"/>
        <v>0.12800000000000011</v>
      </c>
      <c r="U85">
        <v>70.599999999999994</v>
      </c>
      <c r="V85">
        <v>3912.7225999999991</v>
      </c>
      <c r="W85">
        <f t="shared" si="10"/>
        <v>3.9127225999999989E-3</v>
      </c>
      <c r="X85">
        <f t="shared" si="13"/>
        <v>0.61367013372956913</v>
      </c>
      <c r="Y85">
        <f t="shared" si="14"/>
        <v>6.5237142648505271E-5</v>
      </c>
      <c r="Z85">
        <v>6.5237142648505271E-5</v>
      </c>
      <c r="AA85">
        <f t="shared" si="11"/>
        <v>2.5525484240023037E-7</v>
      </c>
      <c r="AB85">
        <f t="shared" si="12"/>
        <v>2.5525484240023037E-7</v>
      </c>
      <c r="AC85">
        <v>25.52548424002304</v>
      </c>
      <c r="AD85">
        <v>199.41784562517984</v>
      </c>
      <c r="AE85" s="1">
        <f t="shared" si="15"/>
        <v>0.91891743264082926</v>
      </c>
      <c r="AF85">
        <v>1</v>
      </c>
      <c r="AG85">
        <v>33.388599999999997</v>
      </c>
      <c r="AH85">
        <v>59.2</v>
      </c>
      <c r="AI85">
        <v>370</v>
      </c>
      <c r="AJ85">
        <v>65.237142648505269</v>
      </c>
      <c r="AK85">
        <v>10.019670781892938</v>
      </c>
      <c r="AL85" t="s">
        <v>559</v>
      </c>
      <c r="AM85" t="s">
        <v>561</v>
      </c>
      <c r="AN85" t="s">
        <v>560</v>
      </c>
      <c r="AO85">
        <v>0.39262443606707542</v>
      </c>
      <c r="AP85">
        <v>2.4874999999999998</v>
      </c>
      <c r="AQ85">
        <v>1362.0875000000001</v>
      </c>
      <c r="AR85" s="54">
        <v>-7.4883720506258869E-2</v>
      </c>
      <c r="AS85" s="55">
        <v>9.0798782696057145</v>
      </c>
    </row>
    <row r="86" spans="1:45" x14ac:dyDescent="0.35">
      <c r="A86" s="2">
        <v>44749</v>
      </c>
      <c r="B86" t="s">
        <v>18</v>
      </c>
      <c r="C86" t="s">
        <v>597</v>
      </c>
      <c r="D86" t="s">
        <v>109</v>
      </c>
      <c r="E86" t="s">
        <v>600</v>
      </c>
      <c r="F86">
        <v>9</v>
      </c>
      <c r="G86" t="s">
        <v>29</v>
      </c>
      <c r="H86" t="s">
        <v>66</v>
      </c>
      <c r="I86" t="s">
        <v>450</v>
      </c>
      <c r="J86" t="s">
        <v>450</v>
      </c>
      <c r="K86" t="s">
        <v>153</v>
      </c>
      <c r="L86">
        <v>0.74299999999999999</v>
      </c>
      <c r="M86">
        <v>10.57</v>
      </c>
      <c r="N86" s="1">
        <v>-1.0569999999999999</v>
      </c>
      <c r="O86" t="s">
        <v>176</v>
      </c>
      <c r="P86">
        <v>0.53200000000000003</v>
      </c>
      <c r="Q86">
        <v>0.21099999999999997</v>
      </c>
      <c r="R86">
        <v>24.34</v>
      </c>
      <c r="S86" s="1">
        <v>-2.4340000000000002</v>
      </c>
      <c r="T86" s="1">
        <f t="shared" si="16"/>
        <v>1.3770000000000002</v>
      </c>
      <c r="U86">
        <v>90.85</v>
      </c>
      <c r="V86">
        <v>6479.1721625</v>
      </c>
      <c r="W86">
        <f t="shared" si="10"/>
        <v>6.4791721624999996E-3</v>
      </c>
      <c r="X86">
        <f t="shared" si="13"/>
        <v>0.39661654135338337</v>
      </c>
      <c r="Y86">
        <f t="shared" si="14"/>
        <v>3.811899521788311E-5</v>
      </c>
      <c r="Z86">
        <v>3.811899521788311E-5</v>
      </c>
      <c r="AA86">
        <f t="shared" si="11"/>
        <v>2.4697953267817884E-7</v>
      </c>
      <c r="AB86">
        <f t="shared" si="12"/>
        <v>2.4697953267817884E-7</v>
      </c>
      <c r="AC86">
        <v>24.697953267817887</v>
      </c>
      <c r="AD86">
        <v>17.936059018023155</v>
      </c>
      <c r="AE86" s="1">
        <f t="shared" si="15"/>
        <v>0.88912631764144379</v>
      </c>
      <c r="AF86">
        <v>0.35911908430587397</v>
      </c>
      <c r="AG86">
        <v>34.081400000000002</v>
      </c>
      <c r="AH86">
        <v>85.7</v>
      </c>
      <c r="AI86">
        <v>734</v>
      </c>
      <c r="AJ86">
        <v>38.118995217883111</v>
      </c>
      <c r="AK86">
        <v>13.083333333333334</v>
      </c>
      <c r="AL86" t="s">
        <v>557</v>
      </c>
      <c r="AM86" t="s">
        <v>558</v>
      </c>
      <c r="AN86" t="s">
        <v>562</v>
      </c>
      <c r="AO86">
        <v>0.35644028496175595</v>
      </c>
      <c r="AP86">
        <v>2.7675000000000001</v>
      </c>
      <c r="AQ86">
        <v>1337.8125</v>
      </c>
      <c r="AR86" s="54">
        <v>9.2279113126538404E-3</v>
      </c>
      <c r="AS86" s="55">
        <v>11.97373641889671</v>
      </c>
    </row>
    <row r="87" spans="1:45" x14ac:dyDescent="0.35">
      <c r="A87" s="2">
        <v>44806</v>
      </c>
      <c r="B87" t="s">
        <v>18</v>
      </c>
      <c r="C87" t="s">
        <v>599</v>
      </c>
      <c r="D87" t="s">
        <v>20</v>
      </c>
      <c r="E87" t="s">
        <v>600</v>
      </c>
      <c r="F87">
        <v>15</v>
      </c>
      <c r="G87" t="s">
        <v>29</v>
      </c>
      <c r="H87" t="s">
        <v>76</v>
      </c>
      <c r="I87" t="s">
        <v>427</v>
      </c>
      <c r="J87" t="s">
        <v>427</v>
      </c>
      <c r="K87" t="s">
        <v>241</v>
      </c>
      <c r="L87">
        <v>0.64100000000000001</v>
      </c>
      <c r="M87">
        <v>7.84</v>
      </c>
      <c r="N87" s="1">
        <v>-0.78400000000000003</v>
      </c>
      <c r="O87" t="s">
        <v>32</v>
      </c>
      <c r="P87">
        <v>0.41799999999999998</v>
      </c>
      <c r="Q87">
        <v>0.22300000000000003</v>
      </c>
      <c r="R87">
        <v>20.64</v>
      </c>
      <c r="S87" s="1">
        <v>-2.0640000000000001</v>
      </c>
      <c r="T87" s="1">
        <f t="shared" si="16"/>
        <v>1.28</v>
      </c>
      <c r="U87">
        <v>75.5</v>
      </c>
      <c r="V87">
        <v>4474.69625</v>
      </c>
      <c r="W87">
        <f t="shared" si="10"/>
        <v>4.4746962500000001E-3</v>
      </c>
      <c r="X87">
        <f t="shared" si="13"/>
        <v>0.53349282296650724</v>
      </c>
      <c r="Y87">
        <f t="shared" si="14"/>
        <v>5.4908836966362465E-5</v>
      </c>
      <c r="Z87">
        <v>5.4908836966362465E-5</v>
      </c>
      <c r="AA87">
        <f t="shared" si="11"/>
        <v>2.4570036686524351E-7</v>
      </c>
      <c r="AB87">
        <f t="shared" si="12"/>
        <v>2.4570036686524351E-7</v>
      </c>
      <c r="AC87">
        <v>24.57003668652435</v>
      </c>
      <c r="AD87">
        <v>19.195341161347148</v>
      </c>
      <c r="AE87" s="1">
        <f t="shared" si="15"/>
        <v>0.88452132071487655</v>
      </c>
      <c r="AF87">
        <v>0.38433266381845382</v>
      </c>
      <c r="AG87">
        <v>35.566600000000001</v>
      </c>
      <c r="AH87">
        <v>71.3</v>
      </c>
      <c r="AI87">
        <v>778</v>
      </c>
      <c r="AJ87">
        <v>54.908836966362465</v>
      </c>
      <c r="AK87">
        <v>11.450000000000001</v>
      </c>
      <c r="AL87" t="s">
        <v>557</v>
      </c>
      <c r="AM87" t="s">
        <v>558</v>
      </c>
      <c r="AN87" t="s">
        <v>562</v>
      </c>
      <c r="AO87">
        <v>0.40445061727069104</v>
      </c>
      <c r="AP87">
        <v>2.5662500000000001</v>
      </c>
      <c r="AQ87">
        <v>1407.6</v>
      </c>
      <c r="AR87" s="54">
        <v>2.9470623543223756E-2</v>
      </c>
      <c r="AS87" s="55">
        <v>10.593628092026655</v>
      </c>
    </row>
    <row r="88" spans="1:45" x14ac:dyDescent="0.35">
      <c r="A88" s="2">
        <v>44792</v>
      </c>
      <c r="B88" t="s">
        <v>18</v>
      </c>
      <c r="C88" t="s">
        <v>552</v>
      </c>
      <c r="D88" t="s">
        <v>45</v>
      </c>
      <c r="E88" t="s">
        <v>46</v>
      </c>
      <c r="F88">
        <v>1</v>
      </c>
      <c r="G88" t="s">
        <v>94</v>
      </c>
      <c r="H88" t="s">
        <v>93</v>
      </c>
      <c r="I88" t="s">
        <v>410</v>
      </c>
      <c r="J88" t="s">
        <v>410</v>
      </c>
      <c r="K88" t="s">
        <v>226</v>
      </c>
      <c r="L88">
        <v>0.64500000000000002</v>
      </c>
      <c r="M88">
        <v>4.34</v>
      </c>
      <c r="N88" s="1">
        <v>-0.434</v>
      </c>
      <c r="O88" t="s">
        <v>60</v>
      </c>
      <c r="P88">
        <v>0.46100000000000002</v>
      </c>
      <c r="Q88">
        <v>0.184</v>
      </c>
      <c r="R88">
        <v>13.93</v>
      </c>
      <c r="S88" s="1">
        <v>-1.393</v>
      </c>
      <c r="T88" s="1">
        <f t="shared" si="16"/>
        <v>0.95900000000000007</v>
      </c>
      <c r="U88">
        <v>90.2</v>
      </c>
      <c r="V88">
        <v>6386.791400000001</v>
      </c>
      <c r="W88">
        <f t="shared" si="10"/>
        <v>6.3867914000000012E-3</v>
      </c>
      <c r="X88">
        <f t="shared" si="13"/>
        <v>0.39913232104121471</v>
      </c>
      <c r="Y88">
        <f t="shared" si="14"/>
        <v>3.8416859772010158E-5</v>
      </c>
      <c r="Z88">
        <v>3.8416859772010158E-5</v>
      </c>
      <c r="AA88">
        <f t="shared" si="11"/>
        <v>2.453604696068805E-7</v>
      </c>
      <c r="AB88">
        <f t="shared" si="12"/>
        <v>2.453604696068805E-7</v>
      </c>
      <c r="AC88">
        <v>24.536046960688047</v>
      </c>
      <c r="AD88">
        <v>25.585033327099108</v>
      </c>
      <c r="AE88" s="1">
        <f t="shared" si="15"/>
        <v>0.8832976905847697</v>
      </c>
      <c r="AF88">
        <v>0.62887671083183128</v>
      </c>
      <c r="AG88">
        <v>34.301699999999997</v>
      </c>
      <c r="AH88">
        <v>58</v>
      </c>
      <c r="AI88">
        <v>684</v>
      </c>
      <c r="AJ88">
        <v>38.416859772010156</v>
      </c>
      <c r="AK88">
        <v>8.2594820334704142</v>
      </c>
      <c r="AL88" t="s">
        <v>557</v>
      </c>
      <c r="AM88" t="s">
        <v>561</v>
      </c>
      <c r="AN88" t="s">
        <v>560</v>
      </c>
      <c r="AO88">
        <v>0.40498035528846144</v>
      </c>
      <c r="AP88">
        <v>2.7174999999999998</v>
      </c>
      <c r="AQ88">
        <v>1551.3875</v>
      </c>
      <c r="AR88" s="54">
        <v>3.5829885177280862E-2</v>
      </c>
      <c r="AS88" s="55">
        <v>11.240386978832715</v>
      </c>
    </row>
    <row r="89" spans="1:45" x14ac:dyDescent="0.35">
      <c r="A89" s="2">
        <v>44776</v>
      </c>
      <c r="B89" t="s">
        <v>18</v>
      </c>
      <c r="C89" t="s">
        <v>596</v>
      </c>
      <c r="D89" t="s">
        <v>133</v>
      </c>
      <c r="E89" t="s">
        <v>46</v>
      </c>
      <c r="F89">
        <v>3</v>
      </c>
      <c r="G89" t="s">
        <v>39</v>
      </c>
      <c r="H89" t="s">
        <v>95</v>
      </c>
      <c r="I89" t="s">
        <v>470</v>
      </c>
      <c r="J89" t="s">
        <v>470</v>
      </c>
      <c r="K89" t="s">
        <v>199</v>
      </c>
      <c r="L89">
        <v>0.55400000000000005</v>
      </c>
      <c r="M89">
        <v>3.79</v>
      </c>
      <c r="N89" s="1">
        <v>-0.379</v>
      </c>
      <c r="O89" t="s">
        <v>200</v>
      </c>
      <c r="P89">
        <v>0.41099999999999998</v>
      </c>
      <c r="Q89">
        <v>0.14300000000000007</v>
      </c>
      <c r="R89">
        <v>18.95</v>
      </c>
      <c r="S89" s="1">
        <v>-1.895</v>
      </c>
      <c r="T89" s="1">
        <f t="shared" si="16"/>
        <v>1.516</v>
      </c>
      <c r="U89">
        <v>97.65</v>
      </c>
      <c r="V89">
        <v>7485.3851625000007</v>
      </c>
      <c r="W89">
        <f t="shared" si="10"/>
        <v>7.4853851625000011E-3</v>
      </c>
      <c r="X89">
        <f t="shared" si="13"/>
        <v>0.34793187347931892</v>
      </c>
      <c r="Y89">
        <f t="shared" si="14"/>
        <v>3.2443398484359131E-5</v>
      </c>
      <c r="Z89">
        <v>3.2443398484359131E-5</v>
      </c>
      <c r="AA89">
        <f t="shared" si="11"/>
        <v>2.4285133363589686E-7</v>
      </c>
      <c r="AB89">
        <f t="shared" si="12"/>
        <v>2.4285133363589686E-7</v>
      </c>
      <c r="AC89">
        <v>24.285133363589686</v>
      </c>
      <c r="AD89">
        <v>16.019217258304543</v>
      </c>
      <c r="AE89" s="1">
        <f t="shared" si="15"/>
        <v>0.87426480108922866</v>
      </c>
      <c r="AF89">
        <v>0.19664285107551641</v>
      </c>
      <c r="AG89">
        <v>28.545300000000001</v>
      </c>
      <c r="AH89">
        <v>81.5</v>
      </c>
      <c r="AI89">
        <v>800</v>
      </c>
      <c r="AJ89">
        <v>32.443398484359129</v>
      </c>
      <c r="AK89">
        <v>8.0311143168665637</v>
      </c>
      <c r="AL89" t="s">
        <v>559</v>
      </c>
      <c r="AM89" t="s">
        <v>558</v>
      </c>
      <c r="AN89" t="s">
        <v>560</v>
      </c>
      <c r="AO89">
        <v>0.57093314461741485</v>
      </c>
      <c r="AP89">
        <v>1.5412499999999998</v>
      </c>
      <c r="AQ89">
        <v>919.65</v>
      </c>
      <c r="AR89" s="54">
        <v>1.5762233191801176E-2</v>
      </c>
      <c r="AS89" s="55">
        <v>8.8519632642693491</v>
      </c>
    </row>
    <row r="90" spans="1:45" x14ac:dyDescent="0.35">
      <c r="A90" s="2">
        <v>44791</v>
      </c>
      <c r="B90" t="s">
        <v>18</v>
      </c>
      <c r="C90" t="s">
        <v>552</v>
      </c>
      <c r="D90" t="s">
        <v>86</v>
      </c>
      <c r="E90" t="s">
        <v>46</v>
      </c>
      <c r="F90">
        <v>15</v>
      </c>
      <c r="G90" t="s">
        <v>41</v>
      </c>
      <c r="H90" t="s">
        <v>52</v>
      </c>
      <c r="I90" t="s">
        <v>403</v>
      </c>
      <c r="J90" t="s">
        <v>403</v>
      </c>
      <c r="K90" t="s">
        <v>23</v>
      </c>
      <c r="L90">
        <v>0.65700000000000003</v>
      </c>
      <c r="M90">
        <v>3.44</v>
      </c>
      <c r="N90" s="1">
        <v>-0.34399999999999997</v>
      </c>
      <c r="O90" t="s">
        <v>224</v>
      </c>
      <c r="P90">
        <v>0.52300000000000002</v>
      </c>
      <c r="Q90">
        <v>0.13400000000000001</v>
      </c>
      <c r="R90">
        <v>22.25</v>
      </c>
      <c r="S90" s="1">
        <v>-2.2250000000000001</v>
      </c>
      <c r="T90" s="1">
        <f t="shared" si="16"/>
        <v>1.8810000000000002</v>
      </c>
      <c r="U90">
        <v>117.25</v>
      </c>
      <c r="V90">
        <v>10791.836562500001</v>
      </c>
      <c r="W90">
        <f t="shared" si="10"/>
        <v>1.0791836562500001E-2</v>
      </c>
      <c r="X90">
        <f t="shared" si="13"/>
        <v>0.25621414913957935</v>
      </c>
      <c r="Y90">
        <f t="shared" si="14"/>
        <v>2.2260626822372778E-5</v>
      </c>
      <c r="Z90">
        <v>2.2260626822372778E-5</v>
      </c>
      <c r="AA90">
        <f t="shared" si="11"/>
        <v>2.4023304644585073E-7</v>
      </c>
      <c r="AB90">
        <f t="shared" si="12"/>
        <v>2.4023304644585073E-7</v>
      </c>
      <c r="AC90">
        <v>24.023304644585078</v>
      </c>
      <c r="AD90">
        <v>12.771560151294564</v>
      </c>
      <c r="AE90" s="1">
        <f t="shared" si="15"/>
        <v>0.86483896720506259</v>
      </c>
      <c r="AF90">
        <v>6.9294622164161879E-2</v>
      </c>
      <c r="AG90">
        <v>28.894600000000001</v>
      </c>
      <c r="AH90">
        <v>99.7</v>
      </c>
      <c r="AI90">
        <v>730</v>
      </c>
      <c r="AJ90">
        <v>22.260626822372778</v>
      </c>
      <c r="AK90">
        <v>11.459908061879579</v>
      </c>
      <c r="AL90" t="s">
        <v>559</v>
      </c>
      <c r="AM90" t="s">
        <v>558</v>
      </c>
      <c r="AN90" t="s">
        <v>562</v>
      </c>
      <c r="AO90">
        <v>0.60858362734628491</v>
      </c>
      <c r="AP90">
        <v>1.405</v>
      </c>
      <c r="AQ90">
        <v>1061.325</v>
      </c>
      <c r="AR90" s="54">
        <v>1.5858697825917468E-2</v>
      </c>
      <c r="AS90" s="55">
        <v>14.788150720037246</v>
      </c>
    </row>
    <row r="91" spans="1:45" x14ac:dyDescent="0.35">
      <c r="A91" s="2">
        <v>44777</v>
      </c>
      <c r="B91" t="s">
        <v>18</v>
      </c>
      <c r="C91" t="s">
        <v>596</v>
      </c>
      <c r="D91" t="s">
        <v>109</v>
      </c>
      <c r="E91" t="s">
        <v>600</v>
      </c>
      <c r="F91">
        <v>14</v>
      </c>
      <c r="G91" t="s">
        <v>29</v>
      </c>
      <c r="H91" t="s">
        <v>66</v>
      </c>
      <c r="I91" t="s">
        <v>450</v>
      </c>
      <c r="J91" t="s">
        <v>450</v>
      </c>
      <c r="K91" t="s">
        <v>87</v>
      </c>
      <c r="L91">
        <v>0.72699999999999998</v>
      </c>
      <c r="M91">
        <v>6.58</v>
      </c>
      <c r="N91" s="1">
        <v>-0.65800000000000003</v>
      </c>
      <c r="O91" t="s">
        <v>180</v>
      </c>
      <c r="P91">
        <v>0.52500000000000002</v>
      </c>
      <c r="Q91">
        <v>0.20199999999999996</v>
      </c>
      <c r="R91">
        <v>17.04</v>
      </c>
      <c r="S91" s="1">
        <v>-1.704</v>
      </c>
      <c r="T91" s="1">
        <f t="shared" si="16"/>
        <v>1.0459999999999998</v>
      </c>
      <c r="U91">
        <v>90.85</v>
      </c>
      <c r="V91">
        <v>6479.1721625</v>
      </c>
      <c r="W91">
        <f t="shared" si="10"/>
        <v>6.4791721624999996E-3</v>
      </c>
      <c r="X91">
        <f t="shared" si="13"/>
        <v>0.38476190476190464</v>
      </c>
      <c r="Y91">
        <f t="shared" si="14"/>
        <v>3.6721329347175186E-5</v>
      </c>
      <c r="Z91">
        <v>3.6721329347175186E-5</v>
      </c>
      <c r="AA91">
        <f t="shared" si="11"/>
        <v>2.3792381487621174E-7</v>
      </c>
      <c r="AB91">
        <f t="shared" si="12"/>
        <v>2.3792381487621174E-7</v>
      </c>
      <c r="AC91">
        <v>23.792381487621174</v>
      </c>
      <c r="AD91">
        <v>22.746062607668431</v>
      </c>
      <c r="AE91" s="1">
        <f t="shared" si="15"/>
        <v>0.85652573355436223</v>
      </c>
      <c r="AF91">
        <v>0.45542586401069246</v>
      </c>
      <c r="AG91">
        <v>29.967099999999999</v>
      </c>
      <c r="AH91">
        <v>85.7</v>
      </c>
      <c r="AI91">
        <v>734</v>
      </c>
      <c r="AJ91">
        <v>36.721329347175185</v>
      </c>
      <c r="AK91">
        <v>15.50428820417056</v>
      </c>
      <c r="AL91" t="s">
        <v>557</v>
      </c>
      <c r="AM91" t="s">
        <v>558</v>
      </c>
      <c r="AN91" t="s">
        <v>562</v>
      </c>
      <c r="AO91">
        <v>0.47297782808158478</v>
      </c>
      <c r="AP91">
        <v>1.87375</v>
      </c>
      <c r="AQ91">
        <v>1054</v>
      </c>
      <c r="AR91" s="54">
        <v>9.2279113126538404E-3</v>
      </c>
      <c r="AS91" s="55">
        <v>11.97373641889671</v>
      </c>
    </row>
    <row r="92" spans="1:45" x14ac:dyDescent="0.35">
      <c r="A92" s="2">
        <v>44790</v>
      </c>
      <c r="B92" t="s">
        <v>18</v>
      </c>
      <c r="C92" t="s">
        <v>552</v>
      </c>
      <c r="D92" t="s">
        <v>123</v>
      </c>
      <c r="E92" t="s">
        <v>600</v>
      </c>
      <c r="F92">
        <v>6</v>
      </c>
      <c r="G92" t="s">
        <v>27</v>
      </c>
      <c r="H92" t="s">
        <v>52</v>
      </c>
      <c r="I92" t="s">
        <v>456</v>
      </c>
      <c r="J92" t="s">
        <v>456</v>
      </c>
      <c r="K92" t="s">
        <v>69</v>
      </c>
      <c r="L92">
        <v>0.74399999999999999</v>
      </c>
      <c r="M92">
        <v>6.33</v>
      </c>
      <c r="N92" s="1">
        <v>-0.63300000000000001</v>
      </c>
      <c r="O92" t="s">
        <v>129</v>
      </c>
      <c r="P92">
        <v>0.59699999999999998</v>
      </c>
      <c r="Q92">
        <v>0.14700000000000002</v>
      </c>
      <c r="R92">
        <v>7.24</v>
      </c>
      <c r="S92" s="1">
        <v>-0.72399999999999998</v>
      </c>
      <c r="T92" s="1">
        <f t="shared" si="16"/>
        <v>9.099999999999997E-2</v>
      </c>
      <c r="U92">
        <v>119.2</v>
      </c>
      <c r="V92">
        <v>11153.782400000002</v>
      </c>
      <c r="W92">
        <f t="shared" si="10"/>
        <v>1.1153782400000001E-2</v>
      </c>
      <c r="X92">
        <f t="shared" si="13"/>
        <v>0.24623115577889451</v>
      </c>
      <c r="Y92">
        <f t="shared" si="14"/>
        <v>2.1197771131618738E-5</v>
      </c>
      <c r="Z92">
        <v>2.1197771131618738E-5</v>
      </c>
      <c r="AA92">
        <f t="shared" si="11"/>
        <v>2.3643532656707718E-7</v>
      </c>
      <c r="AB92">
        <f t="shared" si="12"/>
        <v>2.3643532656707718E-7</v>
      </c>
      <c r="AC92">
        <v>23.64353265670772</v>
      </c>
      <c r="AD92">
        <v>259.81904018360143</v>
      </c>
      <c r="AE92" s="1">
        <f t="shared" si="15"/>
        <v>0.85116717564147781</v>
      </c>
      <c r="AF92">
        <v>9.8312360903941645E-2</v>
      </c>
      <c r="AG92">
        <v>32.178800000000003</v>
      </c>
      <c r="AH92">
        <v>107</v>
      </c>
      <c r="AI92">
        <v>840</v>
      </c>
      <c r="AJ92">
        <v>21.197771131618737</v>
      </c>
      <c r="AK92">
        <v>11.310295975498345</v>
      </c>
      <c r="AL92" t="s">
        <v>559</v>
      </c>
      <c r="AM92" t="s">
        <v>561</v>
      </c>
      <c r="AN92" t="s">
        <v>560</v>
      </c>
      <c r="AO92">
        <v>0.6083871384901417</v>
      </c>
      <c r="AP92">
        <v>1.4275</v>
      </c>
      <c r="AQ92">
        <v>836.8</v>
      </c>
      <c r="AR92" s="54">
        <v>2.0165599981897955E-2</v>
      </c>
      <c r="AS92" s="55">
        <v>12.787947076898984</v>
      </c>
    </row>
    <row r="93" spans="1:45" x14ac:dyDescent="0.35">
      <c r="A93" s="2">
        <v>44790</v>
      </c>
      <c r="B93" t="s">
        <v>18</v>
      </c>
      <c r="C93" t="s">
        <v>552</v>
      </c>
      <c r="D93" t="s">
        <v>109</v>
      </c>
      <c r="E93" t="s">
        <v>600</v>
      </c>
      <c r="F93">
        <v>15</v>
      </c>
      <c r="G93" t="s">
        <v>27</v>
      </c>
      <c r="H93" t="s">
        <v>120</v>
      </c>
      <c r="I93" t="s">
        <v>442</v>
      </c>
      <c r="J93" t="s">
        <v>442</v>
      </c>
      <c r="K93" t="s">
        <v>215</v>
      </c>
      <c r="L93">
        <v>0.70199999999999996</v>
      </c>
      <c r="M93">
        <v>6.89</v>
      </c>
      <c r="N93" s="1">
        <v>-0.68899999999999995</v>
      </c>
      <c r="O93" t="s">
        <v>160</v>
      </c>
      <c r="P93">
        <v>0.50900000000000001</v>
      </c>
      <c r="Q93">
        <v>0.19299999999999995</v>
      </c>
      <c r="R93">
        <v>2.89</v>
      </c>
      <c r="S93" s="1">
        <v>-0.28900000000000003</v>
      </c>
      <c r="T93" s="1">
        <f t="shared" si="16"/>
        <v>-0.39999999999999991</v>
      </c>
      <c r="U93">
        <v>91.25</v>
      </c>
      <c r="V93">
        <v>6536.3515625</v>
      </c>
      <c r="W93">
        <f t="shared" si="10"/>
        <v>6.5363515624999998E-3</v>
      </c>
      <c r="X93">
        <f t="shared" si="13"/>
        <v>0.37917485265225925</v>
      </c>
      <c r="Y93">
        <f t="shared" si="14"/>
        <v>3.606603657075029E-5</v>
      </c>
      <c r="Z93">
        <v>3.606603657075029E-5</v>
      </c>
      <c r="AA93">
        <f t="shared" si="11"/>
        <v>2.357402944924058E-7</v>
      </c>
      <c r="AB93">
        <f t="shared" si="12"/>
        <v>2.357402944924058E-7</v>
      </c>
      <c r="AC93">
        <v>23.57402944924058</v>
      </c>
      <c r="AD93">
        <v>58.935073623101466</v>
      </c>
      <c r="AE93" s="1">
        <f t="shared" si="15"/>
        <v>0.84866506017266086</v>
      </c>
      <c r="AF93">
        <v>2.2300314187291097E-2</v>
      </c>
      <c r="AG93">
        <v>32.178800000000003</v>
      </c>
      <c r="AH93">
        <v>90.2</v>
      </c>
      <c r="AI93">
        <v>800</v>
      </c>
      <c r="AJ93">
        <v>36.066036570750292</v>
      </c>
      <c r="AK93">
        <v>15.49463920787486</v>
      </c>
      <c r="AL93" t="s">
        <v>559</v>
      </c>
      <c r="AM93" t="s">
        <v>561</v>
      </c>
      <c r="AN93" t="s">
        <v>560</v>
      </c>
      <c r="AO93">
        <v>0.6083871384901417</v>
      </c>
      <c r="AP93">
        <v>1.4275</v>
      </c>
      <c r="AQ93">
        <v>836.8</v>
      </c>
      <c r="AR93" s="54">
        <v>2.5468610825763953E-2</v>
      </c>
      <c r="AS93" s="55">
        <v>7.7905195045690627</v>
      </c>
    </row>
    <row r="94" spans="1:45" x14ac:dyDescent="0.35">
      <c r="A94" s="2">
        <v>44805</v>
      </c>
      <c r="B94" t="s">
        <v>18</v>
      </c>
      <c r="C94" t="s">
        <v>599</v>
      </c>
      <c r="D94" t="s">
        <v>45</v>
      </c>
      <c r="E94" t="s">
        <v>46</v>
      </c>
      <c r="F94">
        <v>12</v>
      </c>
      <c r="G94" t="s">
        <v>27</v>
      </c>
      <c r="H94" t="s">
        <v>34</v>
      </c>
      <c r="I94" t="s">
        <v>432</v>
      </c>
      <c r="J94" t="s">
        <v>432</v>
      </c>
      <c r="K94" t="s">
        <v>241</v>
      </c>
      <c r="L94">
        <v>0.68899999999999995</v>
      </c>
      <c r="M94">
        <v>6.46</v>
      </c>
      <c r="N94" s="1">
        <v>-0.64600000000000002</v>
      </c>
      <c r="O94" t="s">
        <v>242</v>
      </c>
      <c r="P94">
        <v>0.55100000000000005</v>
      </c>
      <c r="Q94">
        <v>0.1379999999999999</v>
      </c>
      <c r="R94">
        <v>7.14</v>
      </c>
      <c r="S94" s="1">
        <v>-0.71399999999999997</v>
      </c>
      <c r="T94" s="1">
        <f t="shared" si="16"/>
        <v>6.7999999999999949E-2</v>
      </c>
      <c r="U94">
        <v>117.65</v>
      </c>
      <c r="V94">
        <v>10865.595162500002</v>
      </c>
      <c r="W94">
        <f t="shared" si="10"/>
        <v>1.0865595162500002E-2</v>
      </c>
      <c r="X94">
        <f t="shared" si="13"/>
        <v>0.25045372050816678</v>
      </c>
      <c r="Y94">
        <f t="shared" si="14"/>
        <v>2.1646141773102731E-5</v>
      </c>
      <c r="Z94">
        <v>2.1646141773102731E-5</v>
      </c>
      <c r="AA94">
        <f t="shared" si="11"/>
        <v>2.3519821333661425E-7</v>
      </c>
      <c r="AB94">
        <f t="shared" si="12"/>
        <v>2.3519821333661425E-7</v>
      </c>
      <c r="AC94">
        <v>23.519821333661422</v>
      </c>
      <c r="AD94">
        <v>345.87972549502115</v>
      </c>
      <c r="AE94" s="1">
        <f t="shared" si="15"/>
        <v>0.8467135680118113</v>
      </c>
      <c r="AF94">
        <v>0.11280427289247334</v>
      </c>
      <c r="AG94">
        <v>34.357199999999999</v>
      </c>
      <c r="AH94">
        <v>97</v>
      </c>
      <c r="AI94">
        <v>770</v>
      </c>
      <c r="AJ94">
        <v>21.64614177310273</v>
      </c>
      <c r="AK94">
        <v>6.9857928042559951</v>
      </c>
      <c r="AL94" t="s">
        <v>559</v>
      </c>
      <c r="AM94" t="s">
        <v>561</v>
      </c>
      <c r="AN94" t="s">
        <v>560</v>
      </c>
      <c r="AO94">
        <v>0.43800288115314234</v>
      </c>
      <c r="AP94">
        <v>2.1637500000000003</v>
      </c>
      <c r="AQ94">
        <v>1129.9875000000002</v>
      </c>
      <c r="AR94" s="54">
        <v>1.0459977917073454E-2</v>
      </c>
      <c r="AS94" s="55">
        <v>24.274335600269417</v>
      </c>
    </row>
    <row r="95" spans="1:45" x14ac:dyDescent="0.35">
      <c r="A95" s="2">
        <v>44721</v>
      </c>
      <c r="B95" t="s">
        <v>18</v>
      </c>
      <c r="C95" t="s">
        <v>598</v>
      </c>
      <c r="D95" t="s">
        <v>20</v>
      </c>
      <c r="E95" t="s">
        <v>600</v>
      </c>
      <c r="F95">
        <v>10</v>
      </c>
      <c r="G95" t="s">
        <v>25</v>
      </c>
      <c r="H95" t="s">
        <v>31</v>
      </c>
      <c r="I95" t="s">
        <v>431</v>
      </c>
      <c r="J95" t="s">
        <v>431</v>
      </c>
      <c r="K95" t="s">
        <v>23</v>
      </c>
      <c r="L95">
        <v>0.64300000000000002</v>
      </c>
      <c r="M95">
        <v>2.4700000000000002</v>
      </c>
      <c r="N95" s="1">
        <v>-0.24700000000000003</v>
      </c>
      <c r="O95" t="s">
        <v>24</v>
      </c>
      <c r="P95">
        <v>0.32100000000000001</v>
      </c>
      <c r="Q95">
        <v>0.32200000000000001</v>
      </c>
      <c r="R95">
        <v>6.81</v>
      </c>
      <c r="S95" s="1">
        <v>-0.68099999999999994</v>
      </c>
      <c r="T95" s="1">
        <f t="shared" si="16"/>
        <v>0.43399999999999994</v>
      </c>
      <c r="U95">
        <v>50.055</v>
      </c>
      <c r="V95">
        <v>1966.819874625</v>
      </c>
      <c r="W95">
        <f t="shared" si="10"/>
        <v>1.9668198746249999E-3</v>
      </c>
      <c r="X95">
        <f t="shared" si="13"/>
        <v>1.0031152647975079</v>
      </c>
      <c r="Y95">
        <f t="shared" si="14"/>
        <v>1.1945651609540956E-4</v>
      </c>
      <c r="Z95">
        <v>1.1945651609540956E-4</v>
      </c>
      <c r="AA95">
        <f t="shared" si="11"/>
        <v>2.3494945000991271E-7</v>
      </c>
      <c r="AB95">
        <f t="shared" si="12"/>
        <v>2.3494945000991271E-7</v>
      </c>
      <c r="AC95">
        <v>23.494945000991272</v>
      </c>
      <c r="AD95">
        <v>54.135817974634278</v>
      </c>
      <c r="AE95" s="1">
        <f t="shared" si="15"/>
        <v>0.84581802003568574</v>
      </c>
      <c r="AF95">
        <v>1</v>
      </c>
      <c r="AG95">
        <v>24.548100000000002</v>
      </c>
      <c r="AH95">
        <v>34.5</v>
      </c>
      <c r="AI95">
        <v>430</v>
      </c>
      <c r="AJ95">
        <v>119.45651609540957</v>
      </c>
      <c r="AK95">
        <v>14.811333333333334</v>
      </c>
      <c r="AL95" t="s">
        <v>557</v>
      </c>
      <c r="AM95" t="s">
        <v>558</v>
      </c>
      <c r="AN95" t="s">
        <v>562</v>
      </c>
      <c r="AO95">
        <v>0.62108933859878679</v>
      </c>
      <c r="AP95">
        <v>1.2462500000000001</v>
      </c>
      <c r="AQ95">
        <v>783</v>
      </c>
      <c r="AR95" s="54">
        <v>3.9770738923692393E-2</v>
      </c>
      <c r="AS95" s="55">
        <v>19.068331394862227</v>
      </c>
    </row>
    <row r="96" spans="1:45" x14ac:dyDescent="0.35">
      <c r="A96" s="10">
        <v>44777</v>
      </c>
      <c r="B96" t="s">
        <v>18</v>
      </c>
      <c r="C96" t="s">
        <v>596</v>
      </c>
      <c r="D96" t="s">
        <v>133</v>
      </c>
      <c r="E96" t="s">
        <v>46</v>
      </c>
      <c r="F96">
        <v>3</v>
      </c>
      <c r="G96" t="s">
        <v>29</v>
      </c>
      <c r="H96" t="s">
        <v>52</v>
      </c>
      <c r="I96" t="s">
        <v>481</v>
      </c>
      <c r="J96" t="s">
        <v>481</v>
      </c>
      <c r="K96" t="s">
        <v>204</v>
      </c>
      <c r="L96">
        <v>0.67600000000000005</v>
      </c>
      <c r="M96">
        <v>5.27</v>
      </c>
      <c r="N96" s="1">
        <v>-0.52699999999999991</v>
      </c>
      <c r="O96" t="s">
        <v>205</v>
      </c>
      <c r="P96">
        <v>0.497</v>
      </c>
      <c r="Q96">
        <v>0.17900000000000005</v>
      </c>
      <c r="R96">
        <v>27.01</v>
      </c>
      <c r="S96" s="1">
        <v>-2.7010000000000001</v>
      </c>
      <c r="T96" s="1">
        <f t="shared" si="16"/>
        <v>2.1740000000000004</v>
      </c>
      <c r="U96">
        <v>93.95</v>
      </c>
      <c r="V96">
        <v>6928.8829625000008</v>
      </c>
      <c r="W96">
        <f t="shared" si="10"/>
        <v>6.9288829625000006E-3</v>
      </c>
      <c r="X96">
        <f t="shared" si="13"/>
        <v>0.36016096579476869</v>
      </c>
      <c r="Y96">
        <f t="shared" si="14"/>
        <v>3.385277915230899E-5</v>
      </c>
      <c r="Z96">
        <v>3.385277915230899E-5</v>
      </c>
      <c r="AA96">
        <f t="shared" si="11"/>
        <v>2.3456194470170898E-7</v>
      </c>
      <c r="AB96">
        <f t="shared" si="12"/>
        <v>2.3456194470170898E-7</v>
      </c>
      <c r="AC96">
        <v>23.456194470170896</v>
      </c>
      <c r="AD96">
        <v>10.789417879563429</v>
      </c>
      <c r="AE96" s="1">
        <f t="shared" si="15"/>
        <v>0.8444230009261523</v>
      </c>
      <c r="AF96">
        <v>0.24003367948910401</v>
      </c>
      <c r="AG96">
        <v>29.967099999999999</v>
      </c>
      <c r="AH96">
        <v>79.7</v>
      </c>
      <c r="AI96">
        <v>858</v>
      </c>
      <c r="AJ96">
        <v>33.85277915230899</v>
      </c>
      <c r="AK96">
        <v>8.0560426564281311</v>
      </c>
      <c r="AL96" t="s">
        <v>557</v>
      </c>
      <c r="AM96" t="s">
        <v>558</v>
      </c>
      <c r="AN96" t="s">
        <v>562</v>
      </c>
      <c r="AO96">
        <v>0.47297782808158478</v>
      </c>
      <c r="AP96">
        <v>1.87375</v>
      </c>
      <c r="AQ96">
        <v>1054</v>
      </c>
      <c r="AR96" s="54">
        <v>2.1258629216131218E-2</v>
      </c>
      <c r="AS96" s="55">
        <v>12.347631639816555</v>
      </c>
    </row>
    <row r="97" spans="1:45" x14ac:dyDescent="0.35">
      <c r="A97" s="2">
        <v>44763</v>
      </c>
      <c r="B97" t="s">
        <v>18</v>
      </c>
      <c r="C97" t="s">
        <v>549</v>
      </c>
      <c r="D97" t="s">
        <v>109</v>
      </c>
      <c r="E97" t="s">
        <v>600</v>
      </c>
      <c r="F97">
        <v>10</v>
      </c>
      <c r="G97" t="s">
        <v>39</v>
      </c>
      <c r="H97" t="s">
        <v>113</v>
      </c>
      <c r="I97" t="s">
        <v>440</v>
      </c>
      <c r="J97" t="s">
        <v>440</v>
      </c>
      <c r="K97" t="s">
        <v>188</v>
      </c>
      <c r="L97">
        <v>0.64400000000000002</v>
      </c>
      <c r="N97" s="1" t="s">
        <v>50</v>
      </c>
      <c r="O97" t="s">
        <v>189</v>
      </c>
      <c r="P97">
        <v>0.47899999999999998</v>
      </c>
      <c r="Q97">
        <v>0.16500000000000004</v>
      </c>
      <c r="R97">
        <v>18.95</v>
      </c>
      <c r="S97" s="1">
        <v>-1.895</v>
      </c>
      <c r="T97" s="1" t="s">
        <v>103</v>
      </c>
      <c r="U97">
        <v>96.25</v>
      </c>
      <c r="V97">
        <v>7272.2890625</v>
      </c>
      <c r="W97">
        <f t="shared" si="10"/>
        <v>7.2722890625000003E-3</v>
      </c>
      <c r="X97">
        <f t="shared" si="13"/>
        <v>0.34446764091858045</v>
      </c>
      <c r="Y97">
        <f t="shared" si="14"/>
        <v>3.2046210398210787E-5</v>
      </c>
      <c r="Z97">
        <v>3.2046210398210787E-5</v>
      </c>
      <c r="AA97">
        <f t="shared" si="11"/>
        <v>2.3304930537348208E-7</v>
      </c>
      <c r="AB97">
        <f t="shared" si="12"/>
        <v>2.3304930537348208E-7</v>
      </c>
      <c r="AC97">
        <v>23.304930537348209</v>
      </c>
      <c r="AD97" t="s">
        <v>50</v>
      </c>
      <c r="AE97" s="1">
        <f t="shared" si="15"/>
        <v>0.83897749934453547</v>
      </c>
      <c r="AG97">
        <v>31.981100000000001</v>
      </c>
      <c r="AH97">
        <v>87.4</v>
      </c>
      <c r="AI97">
        <v>678</v>
      </c>
      <c r="AJ97">
        <v>32.046210398210789</v>
      </c>
      <c r="AK97">
        <v>12.389091192032369</v>
      </c>
      <c r="AL97" t="s">
        <v>559</v>
      </c>
      <c r="AM97" t="s">
        <v>558</v>
      </c>
      <c r="AN97" t="s">
        <v>560</v>
      </c>
      <c r="AO97">
        <v>0.41316276787735068</v>
      </c>
      <c r="AP97">
        <v>2.36</v>
      </c>
      <c r="AQ97">
        <v>1352.8999999999999</v>
      </c>
      <c r="AR97" s="54">
        <v>1.3974401028587324E-2</v>
      </c>
      <c r="AS97" s="55">
        <v>13.963878549588205</v>
      </c>
    </row>
    <row r="98" spans="1:45" x14ac:dyDescent="0.35">
      <c r="A98" s="2">
        <v>44735</v>
      </c>
      <c r="B98" t="s">
        <v>18</v>
      </c>
      <c r="C98" t="s">
        <v>548</v>
      </c>
      <c r="D98" t="s">
        <v>86</v>
      </c>
      <c r="E98" t="s">
        <v>46</v>
      </c>
      <c r="F98">
        <v>12</v>
      </c>
      <c r="G98" t="s">
        <v>27</v>
      </c>
      <c r="H98" t="s">
        <v>98</v>
      </c>
      <c r="I98" t="s">
        <v>398</v>
      </c>
      <c r="J98" t="s">
        <v>398</v>
      </c>
      <c r="K98" t="s">
        <v>150</v>
      </c>
      <c r="L98">
        <v>0.73599999999999999</v>
      </c>
      <c r="M98">
        <v>2.3199999999999998</v>
      </c>
      <c r="N98" s="1">
        <v>-0.23199999999999998</v>
      </c>
      <c r="O98" t="s">
        <v>151</v>
      </c>
      <c r="P98">
        <v>0.53100000000000003</v>
      </c>
      <c r="Q98">
        <v>0.20499999999999996</v>
      </c>
      <c r="S98" s="1" t="s">
        <v>50</v>
      </c>
      <c r="T98" s="1" t="s">
        <v>103</v>
      </c>
      <c r="U98">
        <v>89.65</v>
      </c>
      <c r="V98">
        <v>6309.141162500001</v>
      </c>
      <c r="W98">
        <f t="shared" si="10"/>
        <v>6.3091411625000012E-3</v>
      </c>
      <c r="X98">
        <f t="shared" si="13"/>
        <v>0.38606403013182666</v>
      </c>
      <c r="Y98">
        <f t="shared" si="14"/>
        <v>3.6874369982071957E-5</v>
      </c>
      <c r="Z98">
        <v>3.6874369982071957E-5</v>
      </c>
      <c r="AA98">
        <f t="shared" ref="AA98:AA129" si="17">Z98*W98</f>
        <v>2.3264560549514462E-7</v>
      </c>
      <c r="AB98">
        <f t="shared" si="12"/>
        <v>2.3264560549514462E-7</v>
      </c>
      <c r="AC98">
        <v>23.26456054951446</v>
      </c>
      <c r="AD98" t="s">
        <v>50</v>
      </c>
      <c r="AE98" s="1">
        <f t="shared" si="15"/>
        <v>0.83752417978252069</v>
      </c>
      <c r="AG98">
        <v>33.261499999999998</v>
      </c>
      <c r="AH98">
        <v>64.5</v>
      </c>
      <c r="AI98">
        <v>700</v>
      </c>
      <c r="AJ98">
        <v>36.874369982071954</v>
      </c>
      <c r="AK98">
        <v>11.388095238095239</v>
      </c>
      <c r="AL98" t="s">
        <v>559</v>
      </c>
      <c r="AM98" t="s">
        <v>561</v>
      </c>
      <c r="AN98" t="s">
        <v>560</v>
      </c>
      <c r="AO98">
        <v>0.39747176730693196</v>
      </c>
      <c r="AP98">
        <v>2.46875</v>
      </c>
      <c r="AQ98">
        <v>1395.05</v>
      </c>
      <c r="AR98" s="54">
        <v>2.3499861849242888E-2</v>
      </c>
      <c r="AS98" s="55">
        <v>11.233512163472522</v>
      </c>
    </row>
    <row r="99" spans="1:45" x14ac:dyDescent="0.35">
      <c r="A99" s="2">
        <v>44734</v>
      </c>
      <c r="B99" t="s">
        <v>18</v>
      </c>
      <c r="C99" t="s">
        <v>548</v>
      </c>
      <c r="D99" t="s">
        <v>109</v>
      </c>
      <c r="E99" t="s">
        <v>600</v>
      </c>
      <c r="F99">
        <v>3</v>
      </c>
      <c r="G99" t="s">
        <v>27</v>
      </c>
      <c r="H99" t="s">
        <v>120</v>
      </c>
      <c r="I99" t="s">
        <v>442</v>
      </c>
      <c r="J99" t="s">
        <v>442</v>
      </c>
      <c r="K99" t="s">
        <v>69</v>
      </c>
      <c r="L99">
        <v>0.64600000000000002</v>
      </c>
      <c r="M99">
        <v>1.46</v>
      </c>
      <c r="N99" s="1">
        <v>-0.14599999999999999</v>
      </c>
      <c r="O99" t="s">
        <v>135</v>
      </c>
      <c r="P99">
        <v>0.47099999999999997</v>
      </c>
      <c r="Q99">
        <v>0.17500000000000004</v>
      </c>
      <c r="R99">
        <v>14.24</v>
      </c>
      <c r="S99" s="1">
        <v>-1.4239999999999999</v>
      </c>
      <c r="T99" s="1">
        <f t="shared" ref="T99:T124" si="18">N99-S99</f>
        <v>1.278</v>
      </c>
      <c r="U99">
        <v>91.25</v>
      </c>
      <c r="V99">
        <v>6536.3515625</v>
      </c>
      <c r="W99">
        <f t="shared" si="10"/>
        <v>6.5363515624999998E-3</v>
      </c>
      <c r="X99">
        <f t="shared" si="13"/>
        <v>0.37154989384288761</v>
      </c>
      <c r="Y99">
        <f t="shared" si="14"/>
        <v>3.517532045544308E-5</v>
      </c>
      <c r="Z99">
        <v>3.517532045544308E-5</v>
      </c>
      <c r="AA99">
        <f t="shared" si="17"/>
        <v>2.2991826082037359E-7</v>
      </c>
      <c r="AB99">
        <f t="shared" si="12"/>
        <v>2.2991826082037359E-7</v>
      </c>
      <c r="AC99">
        <v>22.99182608203736</v>
      </c>
      <c r="AD99">
        <v>17.990474242595742</v>
      </c>
      <c r="AE99" s="1">
        <f t="shared" si="15"/>
        <v>0.82770573895334487</v>
      </c>
      <c r="AF99">
        <v>6.8073763775021827E-3</v>
      </c>
      <c r="AG99">
        <v>31.695499999999999</v>
      </c>
      <c r="AH99">
        <v>90.2</v>
      </c>
      <c r="AI99">
        <v>800</v>
      </c>
      <c r="AJ99">
        <v>35.175320455443078</v>
      </c>
      <c r="AK99">
        <v>15.591269841269842</v>
      </c>
      <c r="AL99" t="s">
        <v>559</v>
      </c>
      <c r="AM99" t="s">
        <v>561</v>
      </c>
      <c r="AN99" t="s">
        <v>560</v>
      </c>
      <c r="AO99">
        <v>0.40461792161109017</v>
      </c>
      <c r="AP99">
        <v>2.3699999999999997</v>
      </c>
      <c r="AQ99">
        <v>1376.4875</v>
      </c>
      <c r="AR99" s="54">
        <v>2.5468610825763953E-2</v>
      </c>
      <c r="AS99" s="55">
        <v>7.7905195045690627</v>
      </c>
    </row>
    <row r="100" spans="1:45" x14ac:dyDescent="0.35">
      <c r="A100" s="2">
        <v>44777</v>
      </c>
      <c r="B100" t="s">
        <v>18</v>
      </c>
      <c r="C100" t="s">
        <v>596</v>
      </c>
      <c r="D100" t="s">
        <v>109</v>
      </c>
      <c r="E100" t="s">
        <v>600</v>
      </c>
      <c r="F100">
        <v>11</v>
      </c>
      <c r="G100" t="s">
        <v>27</v>
      </c>
      <c r="H100" t="s">
        <v>120</v>
      </c>
      <c r="I100" t="s">
        <v>442</v>
      </c>
      <c r="J100" t="s">
        <v>442</v>
      </c>
      <c r="K100" t="s">
        <v>87</v>
      </c>
      <c r="L100">
        <v>0.69499999999999995</v>
      </c>
      <c r="M100">
        <v>9.1300000000000008</v>
      </c>
      <c r="N100" s="1">
        <v>-0.91300000000000003</v>
      </c>
      <c r="O100" t="s">
        <v>180</v>
      </c>
      <c r="P100">
        <v>0.50700000000000001</v>
      </c>
      <c r="Q100">
        <v>0.18799999999999994</v>
      </c>
      <c r="R100">
        <v>11.35</v>
      </c>
      <c r="S100" s="1">
        <v>-1.135</v>
      </c>
      <c r="T100" s="1">
        <f t="shared" si="18"/>
        <v>0.22199999999999998</v>
      </c>
      <c r="U100">
        <v>91.25</v>
      </c>
      <c r="V100">
        <v>6536.3515625</v>
      </c>
      <c r="W100">
        <f t="shared" si="10"/>
        <v>6.5363515624999998E-3</v>
      </c>
      <c r="X100">
        <f t="shared" si="13"/>
        <v>0.37080867850098609</v>
      </c>
      <c r="Y100">
        <f t="shared" si="14"/>
        <v>3.5088958345628122E-5</v>
      </c>
      <c r="Z100">
        <v>3.5088958345628122E-5</v>
      </c>
      <c r="AA100">
        <f t="shared" si="17"/>
        <v>2.2935376770894379E-7</v>
      </c>
      <c r="AB100">
        <f t="shared" si="12"/>
        <v>2.2935376770894379E-7</v>
      </c>
      <c r="AC100">
        <v>22.935376770894379</v>
      </c>
      <c r="AD100">
        <v>103.31250797700172</v>
      </c>
      <c r="AE100" s="1">
        <f t="shared" si="15"/>
        <v>0.82567356375219769</v>
      </c>
      <c r="AF100">
        <v>3.9092194948256907E-2</v>
      </c>
      <c r="AG100">
        <v>29.967099999999999</v>
      </c>
      <c r="AH100">
        <v>90.2</v>
      </c>
      <c r="AI100">
        <v>800</v>
      </c>
      <c r="AJ100">
        <v>35.088958345628122</v>
      </c>
      <c r="AK100">
        <v>15.50428820417056</v>
      </c>
      <c r="AL100" t="s">
        <v>559</v>
      </c>
      <c r="AM100" t="s">
        <v>561</v>
      </c>
      <c r="AN100" t="s">
        <v>560</v>
      </c>
      <c r="AO100">
        <v>0.47297782808158478</v>
      </c>
      <c r="AP100">
        <v>1.87375</v>
      </c>
      <c r="AQ100">
        <v>1054</v>
      </c>
      <c r="AR100" s="54">
        <v>2.5468610825763953E-2</v>
      </c>
      <c r="AS100" s="55">
        <v>7.7905195045690627</v>
      </c>
    </row>
    <row r="101" spans="1:45" x14ac:dyDescent="0.35">
      <c r="A101" s="2">
        <v>44778</v>
      </c>
      <c r="B101" t="s">
        <v>18</v>
      </c>
      <c r="C101" t="s">
        <v>596</v>
      </c>
      <c r="D101" t="s">
        <v>86</v>
      </c>
      <c r="E101" t="s">
        <v>46</v>
      </c>
      <c r="F101">
        <v>4</v>
      </c>
      <c r="G101" t="s">
        <v>27</v>
      </c>
      <c r="H101" t="s">
        <v>98</v>
      </c>
      <c r="I101" t="s">
        <v>398</v>
      </c>
      <c r="J101" t="s">
        <v>398</v>
      </c>
      <c r="K101" t="s">
        <v>208</v>
      </c>
      <c r="L101">
        <v>0.59899999999999998</v>
      </c>
      <c r="M101">
        <v>1.53</v>
      </c>
      <c r="N101" s="1">
        <v>-0.153</v>
      </c>
      <c r="O101" t="s">
        <v>168</v>
      </c>
      <c r="P101">
        <v>0.434</v>
      </c>
      <c r="Q101">
        <v>0.16499999999999998</v>
      </c>
      <c r="R101">
        <v>5.83</v>
      </c>
      <c r="S101" s="1">
        <v>-0.58299999999999996</v>
      </c>
      <c r="T101" s="1">
        <f t="shared" si="18"/>
        <v>0.42999999999999994</v>
      </c>
      <c r="U101">
        <v>89.65</v>
      </c>
      <c r="V101">
        <v>6309.141162500001</v>
      </c>
      <c r="W101">
        <f t="shared" si="10"/>
        <v>6.3091411625000012E-3</v>
      </c>
      <c r="X101">
        <f t="shared" si="13"/>
        <v>0.38018433179723499</v>
      </c>
      <c r="Y101">
        <f t="shared" si="14"/>
        <v>3.6184272026183369E-5</v>
      </c>
      <c r="Z101">
        <v>3.6184272026183369E-5</v>
      </c>
      <c r="AA101">
        <f t="shared" si="17"/>
        <v>2.2829168007549083E-7</v>
      </c>
      <c r="AB101">
        <f t="shared" si="12"/>
        <v>2.2829168007549083E-7</v>
      </c>
      <c r="AC101">
        <v>22.829168007549079</v>
      </c>
      <c r="AD101">
        <v>53.09108838964903</v>
      </c>
      <c r="AE101" s="1">
        <f t="shared" si="15"/>
        <v>0.821850048271767</v>
      </c>
      <c r="AF101">
        <v>1.7314983161540069E-2</v>
      </c>
      <c r="AG101">
        <v>33.254899999999999</v>
      </c>
      <c r="AH101">
        <v>64.5</v>
      </c>
      <c r="AI101">
        <v>700</v>
      </c>
      <c r="AJ101">
        <v>36.184272026183372</v>
      </c>
      <c r="AK101">
        <v>11.958942411336949</v>
      </c>
      <c r="AL101" t="s">
        <v>559</v>
      </c>
      <c r="AM101" t="s">
        <v>561</v>
      </c>
      <c r="AN101" t="s">
        <v>560</v>
      </c>
      <c r="AO101">
        <v>0.44009598733374949</v>
      </c>
      <c r="AP101">
        <v>2.3112500000000002</v>
      </c>
      <c r="AQ101">
        <v>1533.9750000000001</v>
      </c>
      <c r="AR101" s="54">
        <v>2.3499861849242888E-2</v>
      </c>
      <c r="AS101" s="55">
        <v>11.233512163472522</v>
      </c>
    </row>
    <row r="102" spans="1:45" x14ac:dyDescent="0.35">
      <c r="A102" s="2">
        <v>44790</v>
      </c>
      <c r="B102" t="s">
        <v>18</v>
      </c>
      <c r="C102" t="s">
        <v>552</v>
      </c>
      <c r="D102" t="s">
        <v>133</v>
      </c>
      <c r="E102" t="s">
        <v>46</v>
      </c>
      <c r="F102">
        <v>8</v>
      </c>
      <c r="G102" t="s">
        <v>41</v>
      </c>
      <c r="H102" t="s">
        <v>136</v>
      </c>
      <c r="I102" t="s">
        <v>480</v>
      </c>
      <c r="J102" t="s">
        <v>480</v>
      </c>
      <c r="K102" t="s">
        <v>216</v>
      </c>
      <c r="L102">
        <v>1.046</v>
      </c>
      <c r="M102">
        <v>13.67</v>
      </c>
      <c r="N102" s="1">
        <v>-1.367</v>
      </c>
      <c r="O102" t="s">
        <v>217</v>
      </c>
      <c r="P102">
        <v>0.86899999999999999</v>
      </c>
      <c r="Q102">
        <v>0.17700000000000005</v>
      </c>
      <c r="R102">
        <v>21.54</v>
      </c>
      <c r="S102" s="1">
        <v>-2.1539999999999999</v>
      </c>
      <c r="T102" s="1">
        <f t="shared" si="18"/>
        <v>0.78699999999999992</v>
      </c>
      <c r="U102">
        <v>131.5</v>
      </c>
      <c r="V102">
        <v>13574.41625</v>
      </c>
      <c r="W102">
        <f t="shared" si="10"/>
        <v>1.357441625E-2</v>
      </c>
      <c r="X102">
        <f t="shared" si="13"/>
        <v>0.20368239355581133</v>
      </c>
      <c r="Y102">
        <f t="shared" si="14"/>
        <v>1.6782965718780025E-5</v>
      </c>
      <c r="Z102">
        <v>1.6782965718780025E-5</v>
      </c>
      <c r="AA102">
        <f t="shared" si="17"/>
        <v>2.2781896257620052E-7</v>
      </c>
      <c r="AB102">
        <f t="shared" si="12"/>
        <v>2.2781896257620052E-7</v>
      </c>
      <c r="AC102">
        <v>22.781896257620051</v>
      </c>
      <c r="AD102">
        <v>28.947771610698926</v>
      </c>
      <c r="AE102" s="1">
        <f t="shared" si="15"/>
        <v>0.82014826527432183</v>
      </c>
      <c r="AF102">
        <v>0.15706185246714022</v>
      </c>
      <c r="AG102">
        <v>32.178800000000003</v>
      </c>
      <c r="AH102">
        <v>136.30000000000001</v>
      </c>
      <c r="AI102">
        <v>832</v>
      </c>
      <c r="AJ102">
        <v>16.782965718780027</v>
      </c>
      <c r="AK102">
        <v>7.6209545755722603</v>
      </c>
      <c r="AL102" t="s">
        <v>559</v>
      </c>
      <c r="AM102" t="s">
        <v>558</v>
      </c>
      <c r="AN102" t="s">
        <v>562</v>
      </c>
      <c r="AO102">
        <v>0.6083871384901417</v>
      </c>
      <c r="AP102">
        <v>1.4275</v>
      </c>
      <c r="AQ102">
        <v>836.8</v>
      </c>
      <c r="AR102" s="54">
        <v>-4.1067369666072644E-3</v>
      </c>
      <c r="AS102" s="55">
        <v>9.2367923053650234</v>
      </c>
    </row>
    <row r="103" spans="1:45" x14ac:dyDescent="0.35">
      <c r="A103" s="2">
        <v>44749</v>
      </c>
      <c r="B103" t="s">
        <v>18</v>
      </c>
      <c r="C103" t="s">
        <v>597</v>
      </c>
      <c r="D103" t="s">
        <v>109</v>
      </c>
      <c r="E103" t="s">
        <v>600</v>
      </c>
      <c r="F103">
        <v>6</v>
      </c>
      <c r="G103" t="s">
        <v>27</v>
      </c>
      <c r="H103" t="s">
        <v>120</v>
      </c>
      <c r="I103" t="s">
        <v>442</v>
      </c>
      <c r="J103" t="s">
        <v>442</v>
      </c>
      <c r="K103" t="s">
        <v>174</v>
      </c>
      <c r="L103">
        <v>0.68799999999999994</v>
      </c>
      <c r="M103">
        <v>1.58</v>
      </c>
      <c r="N103" s="1">
        <v>-0.158</v>
      </c>
      <c r="O103" t="s">
        <v>175</v>
      </c>
      <c r="P103">
        <v>0.503</v>
      </c>
      <c r="Q103">
        <v>0.18499999999999994</v>
      </c>
      <c r="R103">
        <v>8.7799999999999994</v>
      </c>
      <c r="S103" s="1">
        <v>-0.87799999999999989</v>
      </c>
      <c r="T103" s="1">
        <f t="shared" si="18"/>
        <v>0.71999999999999986</v>
      </c>
      <c r="U103">
        <v>91.25</v>
      </c>
      <c r="V103">
        <v>6536.3515625</v>
      </c>
      <c r="W103">
        <f t="shared" si="10"/>
        <v>6.5363515624999998E-3</v>
      </c>
      <c r="X103">
        <f t="shared" si="13"/>
        <v>0.36779324055665991</v>
      </c>
      <c r="Y103">
        <f t="shared" si="14"/>
        <v>3.4738028685205285E-5</v>
      </c>
      <c r="Z103">
        <v>3.4738028685205285E-5</v>
      </c>
      <c r="AA103">
        <f t="shared" si="17"/>
        <v>2.2705996807471139E-7</v>
      </c>
      <c r="AB103">
        <f t="shared" si="12"/>
        <v>2.2705996807471139E-7</v>
      </c>
      <c r="AC103">
        <v>22.705996807471141</v>
      </c>
      <c r="AD103">
        <v>31.536106677043257</v>
      </c>
      <c r="AE103" s="1">
        <f t="shared" si="15"/>
        <v>0.81741588506896101</v>
      </c>
      <c r="AF103">
        <v>1.193287874109529E-2</v>
      </c>
      <c r="AG103">
        <v>34.081400000000002</v>
      </c>
      <c r="AH103">
        <v>90.2</v>
      </c>
      <c r="AI103">
        <v>800</v>
      </c>
      <c r="AJ103">
        <v>34.738028685205286</v>
      </c>
      <c r="AK103">
        <v>13.083333333333334</v>
      </c>
      <c r="AL103" t="s">
        <v>559</v>
      </c>
      <c r="AM103" t="s">
        <v>561</v>
      </c>
      <c r="AN103" t="s">
        <v>560</v>
      </c>
      <c r="AO103">
        <v>0.35644028496175595</v>
      </c>
      <c r="AP103">
        <v>2.7675000000000001</v>
      </c>
      <c r="AQ103">
        <v>1337.8125</v>
      </c>
      <c r="AR103" s="54">
        <v>2.5468610825763953E-2</v>
      </c>
      <c r="AS103" s="55">
        <v>7.7905195045690627</v>
      </c>
    </row>
    <row r="104" spans="1:45" x14ac:dyDescent="0.35">
      <c r="A104" s="2">
        <v>44735</v>
      </c>
      <c r="B104" t="s">
        <v>18</v>
      </c>
      <c r="C104" t="s">
        <v>548</v>
      </c>
      <c r="D104" t="s">
        <v>45</v>
      </c>
      <c r="E104" t="s">
        <v>46</v>
      </c>
      <c r="F104">
        <v>4</v>
      </c>
      <c r="G104" t="s">
        <v>41</v>
      </c>
      <c r="H104" t="s">
        <v>108</v>
      </c>
      <c r="I104" t="s">
        <v>415</v>
      </c>
      <c r="J104" t="s">
        <v>415</v>
      </c>
      <c r="K104" t="s">
        <v>153</v>
      </c>
      <c r="L104">
        <v>0.85799999999999998</v>
      </c>
      <c r="M104">
        <v>13.76</v>
      </c>
      <c r="N104" s="1">
        <v>-1.3759999999999999</v>
      </c>
      <c r="O104" t="s">
        <v>154</v>
      </c>
      <c r="P104">
        <v>0.63500000000000001</v>
      </c>
      <c r="Q104">
        <v>0.22299999999999998</v>
      </c>
      <c r="R104">
        <v>22.3</v>
      </c>
      <c r="S104" s="1">
        <v>-2.23</v>
      </c>
      <c r="T104" s="1">
        <f t="shared" si="18"/>
        <v>0.85400000000000009</v>
      </c>
      <c r="U104">
        <v>93.65</v>
      </c>
      <c r="V104">
        <v>6884.7031625000009</v>
      </c>
      <c r="W104">
        <f t="shared" si="10"/>
        <v>6.8847031625000011E-3</v>
      </c>
      <c r="X104">
        <f t="shared" si="13"/>
        <v>0.35118110236220468</v>
      </c>
      <c r="Y104">
        <f t="shared" si="14"/>
        <v>3.2816766879895326E-5</v>
      </c>
      <c r="Z104">
        <v>3.2816766879895326E-5</v>
      </c>
      <c r="AA104">
        <f t="shared" si="17"/>
        <v>2.2593369872104064E-7</v>
      </c>
      <c r="AB104">
        <f t="shared" si="12"/>
        <v>2.2593369872104064E-7</v>
      </c>
      <c r="AC104">
        <v>22.593369872104063</v>
      </c>
      <c r="AD104">
        <v>26.455936618388829</v>
      </c>
      <c r="AE104" s="1">
        <f t="shared" si="15"/>
        <v>0.8133613153957463</v>
      </c>
      <c r="AF104">
        <v>0.14354190954379559</v>
      </c>
      <c r="AG104">
        <v>33.261499999999998</v>
      </c>
      <c r="AH104">
        <v>80</v>
      </c>
      <c r="AI104">
        <v>710</v>
      </c>
      <c r="AJ104">
        <v>32.816766879895326</v>
      </c>
      <c r="AK104">
        <v>8.7619047619047628</v>
      </c>
      <c r="AL104" t="s">
        <v>559</v>
      </c>
      <c r="AM104" t="s">
        <v>558</v>
      </c>
      <c r="AN104" t="s">
        <v>562</v>
      </c>
      <c r="AO104">
        <v>0.39747176730693196</v>
      </c>
      <c r="AP104">
        <v>2.46875</v>
      </c>
      <c r="AQ104">
        <v>1395.05</v>
      </c>
      <c r="AR104" s="54">
        <v>1.3293029408811517E-2</v>
      </c>
      <c r="AS104" s="55">
        <v>17.909104339240393</v>
      </c>
    </row>
    <row r="105" spans="1:45" x14ac:dyDescent="0.35">
      <c r="A105" s="2">
        <v>44778</v>
      </c>
      <c r="B105" t="s">
        <v>18</v>
      </c>
      <c r="C105" t="s">
        <v>596</v>
      </c>
      <c r="D105" t="s">
        <v>86</v>
      </c>
      <c r="E105" t="s">
        <v>46</v>
      </c>
      <c r="F105">
        <v>5</v>
      </c>
      <c r="G105" t="s">
        <v>27</v>
      </c>
      <c r="H105" t="s">
        <v>101</v>
      </c>
      <c r="I105" t="s">
        <v>397</v>
      </c>
      <c r="J105" t="s">
        <v>397</v>
      </c>
      <c r="K105" t="s">
        <v>208</v>
      </c>
      <c r="L105">
        <v>0.73499999999999999</v>
      </c>
      <c r="M105">
        <v>3.23</v>
      </c>
      <c r="N105" s="1">
        <v>-0.32300000000000001</v>
      </c>
      <c r="O105" t="s">
        <v>168</v>
      </c>
      <c r="P105">
        <v>0.53900000000000003</v>
      </c>
      <c r="Q105">
        <v>0.19599999999999995</v>
      </c>
      <c r="R105">
        <v>9.48</v>
      </c>
      <c r="S105" s="1">
        <v>-0.94800000000000006</v>
      </c>
      <c r="T105" s="1">
        <f t="shared" si="18"/>
        <v>0.625</v>
      </c>
      <c r="U105">
        <v>91.25</v>
      </c>
      <c r="V105">
        <v>6536.3515625</v>
      </c>
      <c r="W105">
        <f t="shared" si="10"/>
        <v>6.5363515624999998E-3</v>
      </c>
      <c r="X105">
        <f t="shared" si="13"/>
        <v>0.36363636363636354</v>
      </c>
      <c r="Y105">
        <f t="shared" si="14"/>
        <v>3.425535047773052E-5</v>
      </c>
      <c r="Z105">
        <v>3.425535047773052E-5</v>
      </c>
      <c r="AA105">
        <f t="shared" si="17"/>
        <v>2.2390501361909899E-7</v>
      </c>
      <c r="AB105">
        <f t="shared" si="12"/>
        <v>2.2390501361909899E-7</v>
      </c>
      <c r="AC105">
        <v>22.390501361909902</v>
      </c>
      <c r="AD105">
        <v>35.824802179055844</v>
      </c>
      <c r="AE105" s="1">
        <f t="shared" si="15"/>
        <v>0.80605804902875633</v>
      </c>
      <c r="AF105">
        <v>1.1683803540497667E-2</v>
      </c>
      <c r="AG105">
        <v>33.254899999999999</v>
      </c>
      <c r="AH105">
        <v>83.6</v>
      </c>
      <c r="AI105">
        <v>660</v>
      </c>
      <c r="AJ105">
        <v>34.255350477730516</v>
      </c>
      <c r="AK105">
        <v>11.958942411336949</v>
      </c>
      <c r="AL105" t="s">
        <v>559</v>
      </c>
      <c r="AM105" t="s">
        <v>561</v>
      </c>
      <c r="AN105" t="s">
        <v>560</v>
      </c>
      <c r="AO105">
        <v>0.44009598733374949</v>
      </c>
      <c r="AP105">
        <v>2.3112500000000002</v>
      </c>
      <c r="AQ105">
        <v>1533.9750000000001</v>
      </c>
      <c r="AR105" s="54">
        <v>-3.44360234386289E-3</v>
      </c>
      <c r="AS105" s="55">
        <v>9.3622684935159057</v>
      </c>
    </row>
    <row r="106" spans="1:45" x14ac:dyDescent="0.35">
      <c r="A106" s="2">
        <v>44804</v>
      </c>
      <c r="B106" t="s">
        <v>18</v>
      </c>
      <c r="C106" t="s">
        <v>599</v>
      </c>
      <c r="D106" t="s">
        <v>109</v>
      </c>
      <c r="E106" t="s">
        <v>600</v>
      </c>
      <c r="F106">
        <v>12</v>
      </c>
      <c r="G106" t="s">
        <v>29</v>
      </c>
      <c r="H106" t="s">
        <v>66</v>
      </c>
      <c r="I106" t="s">
        <v>450</v>
      </c>
      <c r="J106" t="s">
        <v>450</v>
      </c>
      <c r="K106" t="s">
        <v>226</v>
      </c>
      <c r="L106">
        <v>0.748</v>
      </c>
      <c r="M106">
        <v>8.76</v>
      </c>
      <c r="N106" s="1">
        <v>-0.876</v>
      </c>
      <c r="O106" t="s">
        <v>233</v>
      </c>
      <c r="P106">
        <v>0.54800000000000004</v>
      </c>
      <c r="Q106">
        <v>0.19999999999999996</v>
      </c>
      <c r="R106">
        <v>26.41</v>
      </c>
      <c r="S106" s="1">
        <v>-2.641</v>
      </c>
      <c r="T106" s="1">
        <f t="shared" si="18"/>
        <v>1.7650000000000001</v>
      </c>
      <c r="U106">
        <v>90.85</v>
      </c>
      <c r="V106">
        <v>6479.1721625</v>
      </c>
      <c r="W106">
        <f t="shared" si="10"/>
        <v>6.4791721624999996E-3</v>
      </c>
      <c r="X106">
        <f t="shared" si="13"/>
        <v>0.36496350364963492</v>
      </c>
      <c r="Y106">
        <f t="shared" si="14"/>
        <v>3.4409314328732451E-5</v>
      </c>
      <c r="Z106">
        <v>3.4409314328732451E-5</v>
      </c>
      <c r="AA106">
        <f t="shared" si="17"/>
        <v>2.2294387152943566E-7</v>
      </c>
      <c r="AB106">
        <f t="shared" si="12"/>
        <v>2.2294387152943566E-7</v>
      </c>
      <c r="AC106">
        <v>22.294387152943568</v>
      </c>
      <c r="AD106">
        <v>12.631380823197487</v>
      </c>
      <c r="AE106" s="1">
        <f t="shared" si="15"/>
        <v>0.80259793750596842</v>
      </c>
      <c r="AF106">
        <v>0.25290783834884023</v>
      </c>
      <c r="AG106">
        <v>32.519599999999997</v>
      </c>
      <c r="AH106">
        <v>85.7</v>
      </c>
      <c r="AI106">
        <v>734</v>
      </c>
      <c r="AJ106">
        <v>34.409314328732449</v>
      </c>
      <c r="AK106">
        <v>7.0107887060214562</v>
      </c>
      <c r="AL106" t="s">
        <v>557</v>
      </c>
      <c r="AM106" t="s">
        <v>558</v>
      </c>
      <c r="AN106" t="s">
        <v>562</v>
      </c>
      <c r="AO106">
        <v>0.5234151584582144</v>
      </c>
      <c r="AP106">
        <v>1.8887499999999999</v>
      </c>
      <c r="AQ106">
        <v>924.46249999999998</v>
      </c>
      <c r="AR106" s="54">
        <v>9.2279113126538404E-3</v>
      </c>
      <c r="AS106" s="55">
        <v>11.97373641889671</v>
      </c>
    </row>
    <row r="107" spans="1:45" x14ac:dyDescent="0.35">
      <c r="A107" s="2">
        <v>44722</v>
      </c>
      <c r="B107" t="s">
        <v>18</v>
      </c>
      <c r="C107" t="s">
        <v>598</v>
      </c>
      <c r="D107" t="s">
        <v>109</v>
      </c>
      <c r="E107" t="s">
        <v>600</v>
      </c>
      <c r="F107">
        <v>3</v>
      </c>
      <c r="G107" t="s">
        <v>39</v>
      </c>
      <c r="H107" t="s">
        <v>119</v>
      </c>
      <c r="I107" t="s">
        <v>441</v>
      </c>
      <c r="J107" t="s">
        <v>441</v>
      </c>
      <c r="K107" t="s">
        <v>117</v>
      </c>
      <c r="L107">
        <v>0.69699999999999995</v>
      </c>
      <c r="M107">
        <v>3.21</v>
      </c>
      <c r="N107" s="1">
        <v>-0.32100000000000001</v>
      </c>
      <c r="O107" t="s">
        <v>118</v>
      </c>
      <c r="P107">
        <v>0.498</v>
      </c>
      <c r="Q107">
        <v>0.19899999999999995</v>
      </c>
      <c r="R107">
        <v>7.79</v>
      </c>
      <c r="S107" s="1">
        <v>-0.77900000000000003</v>
      </c>
      <c r="T107" s="1">
        <f t="shared" si="18"/>
        <v>0.45800000000000002</v>
      </c>
      <c r="U107">
        <v>85.5</v>
      </c>
      <c r="V107">
        <v>5738.5462500000003</v>
      </c>
      <c r="W107">
        <f t="shared" si="10"/>
        <v>5.7385462500000005E-3</v>
      </c>
      <c r="X107">
        <f t="shared" si="13"/>
        <v>0.39959839357429711</v>
      </c>
      <c r="Y107">
        <f t="shared" si="14"/>
        <v>3.847208977662001E-5</v>
      </c>
      <c r="Z107">
        <v>3.847208977662001E-5</v>
      </c>
      <c r="AA107">
        <f t="shared" si="17"/>
        <v>2.2077386651728612E-7</v>
      </c>
      <c r="AB107">
        <f t="shared" si="12"/>
        <v>2.2077386651728612E-7</v>
      </c>
      <c r="AC107">
        <v>22.077386651728613</v>
      </c>
      <c r="AD107">
        <v>48.203900986307012</v>
      </c>
      <c r="AE107" s="1">
        <f t="shared" si="15"/>
        <v>0.79478591946223009</v>
      </c>
      <c r="AF107">
        <v>0.91763135617560021</v>
      </c>
      <c r="AG107">
        <v>27.385200000000001</v>
      </c>
      <c r="AH107">
        <v>93.2</v>
      </c>
      <c r="AI107">
        <v>740</v>
      </c>
      <c r="AJ107">
        <v>38.47208977662001</v>
      </c>
      <c r="AK107">
        <v>18.418666666666667</v>
      </c>
      <c r="AL107" t="s">
        <v>559</v>
      </c>
      <c r="AM107" t="s">
        <v>558</v>
      </c>
      <c r="AN107" t="s">
        <v>560</v>
      </c>
      <c r="AO107">
        <v>0.64691630239407094</v>
      </c>
      <c r="AP107">
        <v>1.1612499999999999</v>
      </c>
      <c r="AQ107">
        <v>648.88749999999993</v>
      </c>
      <c r="AR107" s="54">
        <v>3.5008637196462841E-2</v>
      </c>
      <c r="AS107" s="55">
        <v>20.422821535829076</v>
      </c>
    </row>
    <row r="108" spans="1:45" x14ac:dyDescent="0.35">
      <c r="A108" s="2">
        <v>44779</v>
      </c>
      <c r="B108" t="s">
        <v>18</v>
      </c>
      <c r="C108" t="s">
        <v>596</v>
      </c>
      <c r="D108" t="s">
        <v>45</v>
      </c>
      <c r="E108" t="s">
        <v>46</v>
      </c>
      <c r="F108">
        <v>14</v>
      </c>
      <c r="G108" t="s">
        <v>94</v>
      </c>
      <c r="H108" t="s">
        <v>93</v>
      </c>
      <c r="I108" t="s">
        <v>410</v>
      </c>
      <c r="J108" t="s">
        <v>410</v>
      </c>
      <c r="K108" t="s">
        <v>212</v>
      </c>
      <c r="L108">
        <v>0.60599999999999998</v>
      </c>
      <c r="M108">
        <v>7.11</v>
      </c>
      <c r="N108" s="1">
        <v>-0.71100000000000008</v>
      </c>
      <c r="O108" t="s">
        <v>178</v>
      </c>
      <c r="P108">
        <v>0.44400000000000001</v>
      </c>
      <c r="Q108">
        <v>0.16199999999999998</v>
      </c>
      <c r="R108">
        <v>12.51</v>
      </c>
      <c r="S108" s="1">
        <v>-1.2509999999999999</v>
      </c>
      <c r="T108" s="1">
        <f t="shared" si="18"/>
        <v>0.53999999999999981</v>
      </c>
      <c r="U108">
        <v>90.2</v>
      </c>
      <c r="V108">
        <v>6386.791400000001</v>
      </c>
      <c r="W108">
        <f t="shared" si="10"/>
        <v>6.3867914000000012E-3</v>
      </c>
      <c r="X108">
        <f t="shared" si="13"/>
        <v>0.3648648648648648</v>
      </c>
      <c r="Y108">
        <f t="shared" si="14"/>
        <v>3.4397866614247394E-5</v>
      </c>
      <c r="Z108">
        <v>3.4397866614247394E-5</v>
      </c>
      <c r="AA108">
        <f t="shared" si="17"/>
        <v>2.1969199867022242E-7</v>
      </c>
      <c r="AB108">
        <f t="shared" si="12"/>
        <v>2.1969199867022242E-7</v>
      </c>
      <c r="AC108">
        <v>21.96919986702224</v>
      </c>
      <c r="AD108">
        <v>40.683703457448608</v>
      </c>
      <c r="AE108" s="1">
        <f t="shared" si="15"/>
        <v>0.79089119521280071</v>
      </c>
      <c r="AF108">
        <v>1</v>
      </c>
      <c r="AG108">
        <v>31.516500000000001</v>
      </c>
      <c r="AH108">
        <v>58</v>
      </c>
      <c r="AI108">
        <v>684</v>
      </c>
      <c r="AJ108">
        <v>34.397866614247391</v>
      </c>
      <c r="AK108">
        <v>8.6594309038552968</v>
      </c>
      <c r="AL108" t="s">
        <v>557</v>
      </c>
      <c r="AM108" t="s">
        <v>561</v>
      </c>
      <c r="AN108" t="s">
        <v>560</v>
      </c>
      <c r="AO108">
        <v>0.44430618398273797</v>
      </c>
      <c r="AP108">
        <v>2.1475</v>
      </c>
      <c r="AQ108">
        <v>1335.2875000000001</v>
      </c>
      <c r="AR108" s="54">
        <v>3.5829885177280862E-2</v>
      </c>
      <c r="AS108" s="55">
        <v>11.240386978832715</v>
      </c>
    </row>
    <row r="109" spans="1:45" x14ac:dyDescent="0.35">
      <c r="A109" s="2">
        <v>44723</v>
      </c>
      <c r="B109" t="s">
        <v>18</v>
      </c>
      <c r="C109" t="s">
        <v>598</v>
      </c>
      <c r="D109" t="s">
        <v>133</v>
      </c>
      <c r="E109" t="s">
        <v>46</v>
      </c>
      <c r="F109">
        <v>6</v>
      </c>
      <c r="G109" t="s">
        <v>41</v>
      </c>
      <c r="H109" t="s">
        <v>136</v>
      </c>
      <c r="I109" t="s">
        <v>480</v>
      </c>
      <c r="J109" t="s">
        <v>480</v>
      </c>
      <c r="K109" t="s">
        <v>134</v>
      </c>
      <c r="L109">
        <v>0.95699999999999996</v>
      </c>
      <c r="M109">
        <v>4.83</v>
      </c>
      <c r="N109" s="1">
        <v>-0.48299999999999998</v>
      </c>
      <c r="O109" t="s">
        <v>135</v>
      </c>
      <c r="P109">
        <v>0.80100000000000005</v>
      </c>
      <c r="Q109">
        <v>0.15599999999999992</v>
      </c>
      <c r="R109">
        <v>8.84</v>
      </c>
      <c r="S109" s="1">
        <v>-0.88400000000000001</v>
      </c>
      <c r="T109" s="1">
        <f t="shared" si="18"/>
        <v>0.40100000000000002</v>
      </c>
      <c r="U109">
        <v>131.5</v>
      </c>
      <c r="V109">
        <v>13574.41625</v>
      </c>
      <c r="W109">
        <f t="shared" si="10"/>
        <v>1.357441625E-2</v>
      </c>
      <c r="X109">
        <f t="shared" si="13"/>
        <v>0.194756554307116</v>
      </c>
      <c r="Y109">
        <f t="shared" si="14"/>
        <v>1.5882238545008922E-5</v>
      </c>
      <c r="Z109">
        <v>1.5882238545008922E-5</v>
      </c>
      <c r="AA109">
        <f t="shared" si="17"/>
        <v>2.1559211699174547E-7</v>
      </c>
      <c r="AB109">
        <f t="shared" si="12"/>
        <v>2.1559211699174547E-7</v>
      </c>
      <c r="AC109">
        <v>21.559211699174551</v>
      </c>
      <c r="AD109">
        <v>53.763620197442769</v>
      </c>
      <c r="AE109" s="1">
        <f t="shared" si="15"/>
        <v>0.77613162117028367</v>
      </c>
      <c r="AF109">
        <v>0.29170514045472101</v>
      </c>
      <c r="AG109">
        <v>31.959900000000001</v>
      </c>
      <c r="AH109">
        <v>136.30000000000001</v>
      </c>
      <c r="AI109">
        <v>832</v>
      </c>
      <c r="AJ109">
        <v>15.882238545008923</v>
      </c>
      <c r="AK109">
        <v>10.416666666666666</v>
      </c>
      <c r="AL109" t="s">
        <v>559</v>
      </c>
      <c r="AM109" t="s">
        <v>558</v>
      </c>
      <c r="AN109" t="s">
        <v>562</v>
      </c>
      <c r="AO109">
        <v>0.55247291970017987</v>
      </c>
      <c r="AP109">
        <v>1.6937500000000001</v>
      </c>
      <c r="AQ109">
        <v>1071.175</v>
      </c>
      <c r="AR109" s="54">
        <v>-4.1067369666072644E-3</v>
      </c>
      <c r="AS109" s="55">
        <v>9.2367923053650234</v>
      </c>
    </row>
    <row r="110" spans="1:45" x14ac:dyDescent="0.35">
      <c r="A110" s="2">
        <v>44806</v>
      </c>
      <c r="B110" t="s">
        <v>18</v>
      </c>
      <c r="C110" t="s">
        <v>599</v>
      </c>
      <c r="D110" t="s">
        <v>86</v>
      </c>
      <c r="E110" t="s">
        <v>46</v>
      </c>
      <c r="F110">
        <v>1</v>
      </c>
      <c r="G110" t="s">
        <v>27</v>
      </c>
      <c r="H110" t="s">
        <v>101</v>
      </c>
      <c r="I110" t="s">
        <v>397</v>
      </c>
      <c r="J110" t="s">
        <v>397</v>
      </c>
      <c r="K110" t="s">
        <v>59</v>
      </c>
      <c r="L110">
        <v>0.79200000000000004</v>
      </c>
      <c r="M110">
        <v>2.79</v>
      </c>
      <c r="N110" s="1">
        <v>-0.27900000000000003</v>
      </c>
      <c r="O110" t="s">
        <v>224</v>
      </c>
      <c r="P110">
        <v>0.58599999999999997</v>
      </c>
      <c r="Q110">
        <v>0.20600000000000007</v>
      </c>
      <c r="R110">
        <v>8.5399999999999991</v>
      </c>
      <c r="S110" s="1">
        <v>-0.85399999999999987</v>
      </c>
      <c r="T110" s="1">
        <f t="shared" si="18"/>
        <v>0.57499999999999984</v>
      </c>
      <c r="U110">
        <v>91.25</v>
      </c>
      <c r="V110">
        <v>6536.3515625</v>
      </c>
      <c r="W110">
        <f t="shared" si="10"/>
        <v>6.5363515624999998E-3</v>
      </c>
      <c r="X110">
        <f t="shared" si="13"/>
        <v>0.35153583617747453</v>
      </c>
      <c r="Y110">
        <f t="shared" si="14"/>
        <v>3.2857577758948682E-5</v>
      </c>
      <c r="Z110">
        <v>3.2857577758948682E-5</v>
      </c>
      <c r="AA110">
        <f t="shared" si="17"/>
        <v>2.1476867972466947E-7</v>
      </c>
      <c r="AB110">
        <f t="shared" si="12"/>
        <v>2.1476867972466947E-7</v>
      </c>
      <c r="AC110">
        <v>21.476867972466948</v>
      </c>
      <c r="AD110">
        <v>37.351074734725138</v>
      </c>
      <c r="AE110" s="1">
        <f t="shared" si="15"/>
        <v>0.77316724700881001</v>
      </c>
      <c r="AF110">
        <v>1.2181577920396931E-2</v>
      </c>
      <c r="AG110">
        <v>35.566600000000001</v>
      </c>
      <c r="AH110">
        <v>83.6</v>
      </c>
      <c r="AI110">
        <v>660</v>
      </c>
      <c r="AJ110">
        <v>32.857577758948679</v>
      </c>
      <c r="AK110">
        <v>10.433333333333335</v>
      </c>
      <c r="AL110" t="s">
        <v>559</v>
      </c>
      <c r="AM110" t="s">
        <v>561</v>
      </c>
      <c r="AN110" t="s">
        <v>560</v>
      </c>
      <c r="AO110">
        <v>0.40445061727069104</v>
      </c>
      <c r="AP110">
        <v>2.5662500000000001</v>
      </c>
      <c r="AQ110">
        <v>1407.6</v>
      </c>
      <c r="AR110" s="54">
        <v>-3.44360234386289E-3</v>
      </c>
      <c r="AS110" s="55">
        <v>9.3622684935159057</v>
      </c>
    </row>
    <row r="111" spans="1:45" x14ac:dyDescent="0.35">
      <c r="A111" s="2">
        <v>44715</v>
      </c>
      <c r="B111" t="s">
        <v>573</v>
      </c>
      <c r="C111" t="s">
        <v>598</v>
      </c>
      <c r="D111" t="s">
        <v>57</v>
      </c>
      <c r="E111" t="s">
        <v>46</v>
      </c>
      <c r="F111">
        <v>1</v>
      </c>
      <c r="G111" t="s">
        <v>43</v>
      </c>
      <c r="H111" t="s">
        <v>58</v>
      </c>
      <c r="I111" t="s">
        <v>503</v>
      </c>
      <c r="J111" t="s">
        <v>503</v>
      </c>
      <c r="K111" t="s">
        <v>59</v>
      </c>
      <c r="L111">
        <v>0.59099999999999997</v>
      </c>
      <c r="M111">
        <v>11.01</v>
      </c>
      <c r="N111" s="1">
        <v>-1.101</v>
      </c>
      <c r="O111" t="s">
        <v>60</v>
      </c>
      <c r="P111">
        <v>0.495</v>
      </c>
      <c r="Q111">
        <v>9.5999999999999974E-2</v>
      </c>
      <c r="R111">
        <v>16.350000000000001</v>
      </c>
      <c r="S111" s="1">
        <v>-1.6350000000000002</v>
      </c>
      <c r="T111" s="1">
        <f t="shared" si="18"/>
        <v>0.53400000000000025</v>
      </c>
      <c r="U111">
        <v>130.74</v>
      </c>
      <c r="V111">
        <v>13417.963866000004</v>
      </c>
      <c r="W111">
        <f t="shared" si="10"/>
        <v>1.3417963866000004E-2</v>
      </c>
      <c r="X111">
        <f t="shared" si="13"/>
        <v>0.19393939393939388</v>
      </c>
      <c r="Y111">
        <f t="shared" si="14"/>
        <v>1.5800246024560036E-5</v>
      </c>
      <c r="Z111">
        <v>1.5800246024560036E-5</v>
      </c>
      <c r="AA111">
        <f t="shared" si="17"/>
        <v>2.1200713023145678E-7</v>
      </c>
      <c r="AB111">
        <f t="shared" si="12"/>
        <v>2.1200713023145678E-7</v>
      </c>
      <c r="AC111">
        <v>21.200713023145678</v>
      </c>
      <c r="AD111">
        <v>39.701709781171665</v>
      </c>
      <c r="AE111" s="1">
        <f t="shared" si="15"/>
        <v>0.76322566883324439</v>
      </c>
      <c r="AG111">
        <v>24.828800000000001</v>
      </c>
      <c r="AH111">
        <v>115.1</v>
      </c>
      <c r="AI111">
        <v>810</v>
      </c>
      <c r="AJ111">
        <v>15.800246024560035</v>
      </c>
      <c r="AL111" t="s">
        <v>559</v>
      </c>
      <c r="AM111" t="s">
        <v>558</v>
      </c>
      <c r="AN111" t="s">
        <v>560</v>
      </c>
      <c r="AR111" s="34"/>
      <c r="AS111" s="34"/>
    </row>
    <row r="112" spans="1:45" x14ac:dyDescent="0.35">
      <c r="A112" s="2">
        <v>44763</v>
      </c>
      <c r="B112" t="s">
        <v>18</v>
      </c>
      <c r="C112" t="s">
        <v>549</v>
      </c>
      <c r="D112" t="s">
        <v>86</v>
      </c>
      <c r="E112" t="s">
        <v>46</v>
      </c>
      <c r="F112">
        <v>3</v>
      </c>
      <c r="G112" t="s">
        <v>27</v>
      </c>
      <c r="H112" t="s">
        <v>98</v>
      </c>
      <c r="I112" t="s">
        <v>398</v>
      </c>
      <c r="J112" t="s">
        <v>398</v>
      </c>
      <c r="K112" t="s">
        <v>186</v>
      </c>
      <c r="L112">
        <v>0.63600000000000001</v>
      </c>
      <c r="M112">
        <v>1.68</v>
      </c>
      <c r="N112" s="1">
        <v>-0.16799999999999998</v>
      </c>
      <c r="O112" t="s">
        <v>187</v>
      </c>
      <c r="P112">
        <v>0.46899999999999997</v>
      </c>
      <c r="Q112">
        <v>0.16700000000000004</v>
      </c>
      <c r="R112">
        <v>2.0299999999999998</v>
      </c>
      <c r="S112" s="1">
        <v>-0.20299999999999999</v>
      </c>
      <c r="T112" s="1">
        <f t="shared" si="18"/>
        <v>3.5000000000000003E-2</v>
      </c>
      <c r="U112">
        <v>89.65</v>
      </c>
      <c r="V112">
        <v>6309.141162500001</v>
      </c>
      <c r="W112">
        <f t="shared" si="10"/>
        <v>6.3091411625000012E-3</v>
      </c>
      <c r="X112">
        <f t="shared" si="13"/>
        <v>0.35607675906183378</v>
      </c>
      <c r="Y112">
        <f t="shared" si="14"/>
        <v>3.338083284157312E-5</v>
      </c>
      <c r="Z112">
        <v>3.338083284157312E-5</v>
      </c>
      <c r="AA112">
        <f t="shared" si="17"/>
        <v>2.1060438651930086E-7</v>
      </c>
      <c r="AB112">
        <f t="shared" si="12"/>
        <v>2.1060438651930086E-7</v>
      </c>
      <c r="AC112">
        <v>21.060438651930081</v>
      </c>
      <c r="AD112" t="s">
        <v>50</v>
      </c>
      <c r="AE112" s="1">
        <f t="shared" si="15"/>
        <v>0.75817579146948311</v>
      </c>
      <c r="AF112">
        <v>0.19624554795146243</v>
      </c>
      <c r="AG112">
        <v>31.981100000000001</v>
      </c>
      <c r="AH112">
        <v>64.5</v>
      </c>
      <c r="AI112">
        <v>700</v>
      </c>
      <c r="AJ112">
        <v>33.380832841573117</v>
      </c>
      <c r="AK112">
        <v>9.9720095924155352</v>
      </c>
      <c r="AL112" t="s">
        <v>559</v>
      </c>
      <c r="AM112" t="s">
        <v>561</v>
      </c>
      <c r="AN112" t="s">
        <v>560</v>
      </c>
      <c r="AO112">
        <v>0.41316276787735068</v>
      </c>
      <c r="AP112">
        <v>2.36</v>
      </c>
      <c r="AQ112">
        <v>1352.8999999999999</v>
      </c>
      <c r="AR112" s="54">
        <v>2.3499861849242888E-2</v>
      </c>
      <c r="AS112" s="55">
        <v>11.233512163472522</v>
      </c>
    </row>
    <row r="113" spans="1:45" x14ac:dyDescent="0.35">
      <c r="A113" s="2">
        <v>44723</v>
      </c>
      <c r="B113" t="s">
        <v>18</v>
      </c>
      <c r="C113" t="s">
        <v>598</v>
      </c>
      <c r="D113" t="s">
        <v>133</v>
      </c>
      <c r="E113" t="s">
        <v>46</v>
      </c>
      <c r="F113">
        <v>1</v>
      </c>
      <c r="G113" t="s">
        <v>39</v>
      </c>
      <c r="H113" t="s">
        <v>95</v>
      </c>
      <c r="I113" t="s">
        <v>470</v>
      </c>
      <c r="J113" t="s">
        <v>470</v>
      </c>
      <c r="K113" t="s">
        <v>134</v>
      </c>
      <c r="L113">
        <v>0.495</v>
      </c>
      <c r="M113">
        <v>2.65</v>
      </c>
      <c r="N113" s="1">
        <v>-0.26500000000000001</v>
      </c>
      <c r="O113" t="s">
        <v>135</v>
      </c>
      <c r="P113">
        <v>0.378</v>
      </c>
      <c r="Q113">
        <v>0.11699999999999999</v>
      </c>
      <c r="R113">
        <v>11.48</v>
      </c>
      <c r="S113" s="1">
        <v>-1.1480000000000001</v>
      </c>
      <c r="T113" s="1">
        <f t="shared" si="18"/>
        <v>0.88300000000000012</v>
      </c>
      <c r="U113">
        <v>97.65</v>
      </c>
      <c r="V113">
        <v>7485.3851625000007</v>
      </c>
      <c r="W113">
        <f t="shared" si="10"/>
        <v>7.4853851625000011E-3</v>
      </c>
      <c r="X113">
        <f t="shared" si="13"/>
        <v>0.30952380952380948</v>
      </c>
      <c r="Y113">
        <f t="shared" si="14"/>
        <v>2.8092562231696774E-5</v>
      </c>
      <c r="Z113">
        <v>2.8092562231696774E-5</v>
      </c>
      <c r="AA113">
        <f t="shared" si="17"/>
        <v>2.1028364850575096E-7</v>
      </c>
      <c r="AB113">
        <f t="shared" si="12"/>
        <v>2.1028364850575096E-7</v>
      </c>
      <c r="AC113">
        <v>21.028364850575095</v>
      </c>
      <c r="AD113">
        <v>23.814682729983115</v>
      </c>
      <c r="AE113" s="1">
        <f t="shared" si="15"/>
        <v>0.75702113462070342</v>
      </c>
      <c r="AF113">
        <v>0.29233557632505602</v>
      </c>
      <c r="AG113">
        <v>31.959900000000001</v>
      </c>
      <c r="AH113">
        <v>81.5</v>
      </c>
      <c r="AI113">
        <v>800</v>
      </c>
      <c r="AJ113">
        <v>28.092562231696775</v>
      </c>
      <c r="AK113">
        <v>10.416666666666666</v>
      </c>
      <c r="AL113" t="s">
        <v>559</v>
      </c>
      <c r="AM113" t="s">
        <v>558</v>
      </c>
      <c r="AN113" t="s">
        <v>560</v>
      </c>
      <c r="AO113">
        <v>0.55247291970017987</v>
      </c>
      <c r="AP113">
        <v>1.6937500000000001</v>
      </c>
      <c r="AQ113">
        <v>1071.175</v>
      </c>
      <c r="AR113" s="54">
        <v>1.5762233191801176E-2</v>
      </c>
      <c r="AS113" s="55">
        <v>8.8519632642693491</v>
      </c>
    </row>
    <row r="114" spans="1:45" x14ac:dyDescent="0.35">
      <c r="A114" s="2">
        <v>44763</v>
      </c>
      <c r="B114" t="s">
        <v>18</v>
      </c>
      <c r="C114" t="s">
        <v>549</v>
      </c>
      <c r="D114" t="s">
        <v>109</v>
      </c>
      <c r="E114" t="s">
        <v>600</v>
      </c>
      <c r="F114">
        <v>15</v>
      </c>
      <c r="G114" t="s">
        <v>27</v>
      </c>
      <c r="H114" t="s">
        <v>120</v>
      </c>
      <c r="I114" t="s">
        <v>442</v>
      </c>
      <c r="J114" t="s">
        <v>442</v>
      </c>
      <c r="K114" t="s">
        <v>188</v>
      </c>
      <c r="L114">
        <v>0.67800000000000005</v>
      </c>
      <c r="M114">
        <v>2.19</v>
      </c>
      <c r="N114" s="1">
        <v>-0.219</v>
      </c>
      <c r="O114" t="s">
        <v>189</v>
      </c>
      <c r="P114">
        <v>0.505</v>
      </c>
      <c r="Q114">
        <v>0.17300000000000004</v>
      </c>
      <c r="R114">
        <v>28.76</v>
      </c>
      <c r="S114" s="1">
        <v>-2.8760000000000003</v>
      </c>
      <c r="T114" s="1">
        <f t="shared" si="18"/>
        <v>2.6570000000000005</v>
      </c>
      <c r="U114">
        <v>91.25</v>
      </c>
      <c r="V114">
        <v>6536.3515625</v>
      </c>
      <c r="W114">
        <f t="shared" si="10"/>
        <v>6.5363515624999998E-3</v>
      </c>
      <c r="X114">
        <f t="shared" si="13"/>
        <v>0.34257425742574266</v>
      </c>
      <c r="Y114">
        <f t="shared" si="14"/>
        <v>3.1829515493994892E-5</v>
      </c>
      <c r="Z114">
        <v>3.1829515493994892E-5</v>
      </c>
      <c r="AA114">
        <f t="shared" si="17"/>
        <v>2.0804890333279147E-7</v>
      </c>
      <c r="AB114">
        <f t="shared" si="12"/>
        <v>2.0804890333279147E-7</v>
      </c>
      <c r="AC114">
        <v>20.804890333279147</v>
      </c>
      <c r="AD114">
        <v>7.8302184167403626</v>
      </c>
      <c r="AE114" s="1">
        <f t="shared" si="15"/>
        <v>0.74897605199804929</v>
      </c>
      <c r="AF114">
        <v>2.9628592977607947E-3</v>
      </c>
      <c r="AG114">
        <v>31.981100000000001</v>
      </c>
      <c r="AH114">
        <v>90.2</v>
      </c>
      <c r="AI114">
        <v>800</v>
      </c>
      <c r="AJ114">
        <v>31.829515493994894</v>
      </c>
      <c r="AK114">
        <v>12.389091192032369</v>
      </c>
      <c r="AL114" t="s">
        <v>559</v>
      </c>
      <c r="AM114" t="s">
        <v>561</v>
      </c>
      <c r="AN114" t="s">
        <v>560</v>
      </c>
      <c r="AO114">
        <v>0.41316276787735068</v>
      </c>
      <c r="AP114">
        <v>2.36</v>
      </c>
      <c r="AQ114">
        <v>1352.8999999999999</v>
      </c>
      <c r="AR114" s="54">
        <v>2.5468610825763953E-2</v>
      </c>
      <c r="AS114" s="55">
        <v>7.7905195045690627</v>
      </c>
    </row>
    <row r="115" spans="1:45" x14ac:dyDescent="0.35">
      <c r="A115" s="2">
        <v>44804</v>
      </c>
      <c r="B115" t="s">
        <v>18</v>
      </c>
      <c r="C115" t="s">
        <v>599</v>
      </c>
      <c r="D115" t="s">
        <v>109</v>
      </c>
      <c r="E115" t="s">
        <v>600</v>
      </c>
      <c r="F115">
        <v>3</v>
      </c>
      <c r="G115" t="s">
        <v>41</v>
      </c>
      <c r="H115" t="s">
        <v>101</v>
      </c>
      <c r="I115" t="s">
        <v>448</v>
      </c>
      <c r="J115" t="s">
        <v>448</v>
      </c>
      <c r="K115" t="s">
        <v>236</v>
      </c>
      <c r="L115">
        <v>0.70899999999999996</v>
      </c>
      <c r="M115">
        <v>4.16</v>
      </c>
      <c r="N115" s="1">
        <v>-0.41600000000000004</v>
      </c>
      <c r="O115" t="s">
        <v>135</v>
      </c>
      <c r="P115">
        <v>0.57099999999999995</v>
      </c>
      <c r="Q115">
        <v>0.13800000000000001</v>
      </c>
      <c r="R115">
        <v>26.34</v>
      </c>
      <c r="S115" s="1">
        <v>-2.6339999999999999</v>
      </c>
      <c r="T115" s="1">
        <f t="shared" si="18"/>
        <v>2.218</v>
      </c>
      <c r="U115">
        <v>112.9</v>
      </c>
      <c r="V115">
        <v>10005.931850000001</v>
      </c>
      <c r="W115">
        <f t="shared" si="10"/>
        <v>1.000593185E-2</v>
      </c>
      <c r="X115">
        <f t="shared" si="13"/>
        <v>0.24168126094570933</v>
      </c>
      <c r="Y115">
        <f t="shared" si="14"/>
        <v>2.0716627992102056E-5</v>
      </c>
      <c r="Z115">
        <v>2.0716627992102056E-5</v>
      </c>
      <c r="AA115">
        <f t="shared" si="17"/>
        <v>2.072891678507755E-7</v>
      </c>
      <c r="AB115">
        <f t="shared" si="12"/>
        <v>2.072891678507755E-7</v>
      </c>
      <c r="AC115">
        <v>20.728916785077551</v>
      </c>
      <c r="AD115">
        <v>9.3457695153640898</v>
      </c>
      <c r="AE115" s="1">
        <f t="shared" si="15"/>
        <v>0.74624100426279183</v>
      </c>
      <c r="AF115">
        <v>0.11447944029569998</v>
      </c>
      <c r="AG115">
        <v>32.519599999999997</v>
      </c>
      <c r="AH115">
        <v>93.8</v>
      </c>
      <c r="AI115">
        <v>803</v>
      </c>
      <c r="AJ115">
        <v>20.716627992102055</v>
      </c>
      <c r="AK115">
        <v>7.0107887060214562</v>
      </c>
      <c r="AL115" t="s">
        <v>559</v>
      </c>
      <c r="AM115" t="s">
        <v>558</v>
      </c>
      <c r="AN115" t="s">
        <v>562</v>
      </c>
      <c r="AO115">
        <v>0.5234151584582144</v>
      </c>
      <c r="AP115">
        <v>1.8887499999999999</v>
      </c>
      <c r="AQ115">
        <v>924.46249999999998</v>
      </c>
      <c r="AR115" s="54">
        <v>3.7260971551856606E-2</v>
      </c>
      <c r="AS115" s="55">
        <v>16.971718051471029</v>
      </c>
    </row>
    <row r="116" spans="1:45" x14ac:dyDescent="0.35">
      <c r="A116" s="2">
        <v>44791</v>
      </c>
      <c r="B116" t="s">
        <v>18</v>
      </c>
      <c r="C116" t="s">
        <v>552</v>
      </c>
      <c r="D116" t="s">
        <v>109</v>
      </c>
      <c r="E116" t="s">
        <v>600</v>
      </c>
      <c r="F116">
        <v>13</v>
      </c>
      <c r="G116" t="s">
        <v>39</v>
      </c>
      <c r="H116" t="s">
        <v>119</v>
      </c>
      <c r="I116" t="s">
        <v>441</v>
      </c>
      <c r="J116" t="s">
        <v>441</v>
      </c>
      <c r="K116" t="s">
        <v>221</v>
      </c>
      <c r="L116">
        <v>0.747</v>
      </c>
      <c r="M116">
        <v>4.04</v>
      </c>
      <c r="N116" s="1">
        <v>-0.40400000000000003</v>
      </c>
      <c r="O116" t="s">
        <v>88</v>
      </c>
      <c r="P116">
        <v>0.54200000000000004</v>
      </c>
      <c r="Q116">
        <v>0.20499999999999996</v>
      </c>
      <c r="R116">
        <v>18.16</v>
      </c>
      <c r="S116" s="1">
        <v>-1.8160000000000001</v>
      </c>
      <c r="T116" s="1">
        <f t="shared" si="18"/>
        <v>1.4119999999999999</v>
      </c>
      <c r="U116">
        <v>85.5</v>
      </c>
      <c r="V116">
        <v>5738.5462500000003</v>
      </c>
      <c r="W116">
        <f t="shared" si="10"/>
        <v>5.7385462500000005E-3</v>
      </c>
      <c r="X116">
        <f t="shared" si="13"/>
        <v>0.37822878228782275</v>
      </c>
      <c r="Y116">
        <f t="shared" si="14"/>
        <v>3.5955293865164106E-5</v>
      </c>
      <c r="Z116">
        <v>3.5955293865164106E-5</v>
      </c>
      <c r="AA116">
        <f t="shared" si="17"/>
        <v>2.063311167775855E-7</v>
      </c>
      <c r="AB116">
        <f t="shared" si="12"/>
        <v>2.063311167775855E-7</v>
      </c>
      <c r="AC116">
        <v>20.633111677758549</v>
      </c>
      <c r="AD116">
        <v>14.612685324191608</v>
      </c>
      <c r="AE116" s="1">
        <f t="shared" si="15"/>
        <v>0.74279202039930781</v>
      </c>
      <c r="AF116">
        <v>0.27817371575827987</v>
      </c>
      <c r="AG116">
        <v>28.894600000000001</v>
      </c>
      <c r="AH116">
        <v>93.2</v>
      </c>
      <c r="AI116">
        <v>740</v>
      </c>
      <c r="AJ116">
        <v>35.955293865164109</v>
      </c>
      <c r="AK116">
        <v>15.563004370478136</v>
      </c>
      <c r="AL116" t="s">
        <v>559</v>
      </c>
      <c r="AM116" t="s">
        <v>558</v>
      </c>
      <c r="AN116" t="s">
        <v>560</v>
      </c>
      <c r="AO116">
        <v>0.60858362734628491</v>
      </c>
      <c r="AP116">
        <v>1.405</v>
      </c>
      <c r="AQ116">
        <v>1061.325</v>
      </c>
      <c r="AR116" s="54">
        <v>3.5008637196462841E-2</v>
      </c>
      <c r="AS116" s="55">
        <v>20.422821535829076</v>
      </c>
    </row>
    <row r="117" spans="1:45" x14ac:dyDescent="0.35">
      <c r="A117" s="2">
        <v>44790</v>
      </c>
      <c r="B117" t="s">
        <v>18</v>
      </c>
      <c r="C117" t="s">
        <v>552</v>
      </c>
      <c r="D117" t="s">
        <v>109</v>
      </c>
      <c r="E117" t="s">
        <v>600</v>
      </c>
      <c r="F117">
        <v>14</v>
      </c>
      <c r="G117" t="s">
        <v>29</v>
      </c>
      <c r="H117" t="s">
        <v>66</v>
      </c>
      <c r="I117" t="s">
        <v>450</v>
      </c>
      <c r="J117" t="s">
        <v>450</v>
      </c>
      <c r="K117" t="s">
        <v>215</v>
      </c>
      <c r="L117">
        <v>0.74299999999999999</v>
      </c>
      <c r="M117">
        <v>21.15</v>
      </c>
      <c r="N117" s="1">
        <v>-2.1149999999999998</v>
      </c>
      <c r="O117" t="s">
        <v>160</v>
      </c>
      <c r="P117">
        <v>0.55400000000000005</v>
      </c>
      <c r="Q117">
        <v>0.18899999999999995</v>
      </c>
      <c r="R117">
        <v>32.869999999999997</v>
      </c>
      <c r="S117" s="1">
        <v>-3.2869999999999999</v>
      </c>
      <c r="T117" s="1">
        <f t="shared" si="18"/>
        <v>1.1720000000000002</v>
      </c>
      <c r="U117">
        <v>90.85</v>
      </c>
      <c r="V117">
        <v>6479.1721625</v>
      </c>
      <c r="W117">
        <f t="shared" si="10"/>
        <v>6.4791721624999996E-3</v>
      </c>
      <c r="X117">
        <f t="shared" si="13"/>
        <v>0.34115523465703956</v>
      </c>
      <c r="Y117">
        <f t="shared" si="14"/>
        <v>3.1667291656668502E-5</v>
      </c>
      <c r="Z117">
        <v>3.1667291656668502E-5</v>
      </c>
      <c r="AA117">
        <f t="shared" si="17"/>
        <v>2.0517783456365505E-7</v>
      </c>
      <c r="AB117">
        <f t="shared" si="12"/>
        <v>2.0517783456365505E-7</v>
      </c>
      <c r="AC117">
        <v>20.517783456365507</v>
      </c>
      <c r="AD117">
        <v>17.506641174373296</v>
      </c>
      <c r="AE117" s="1">
        <f t="shared" si="15"/>
        <v>0.73864020442915812</v>
      </c>
      <c r="AF117">
        <v>0.35052120097814971</v>
      </c>
      <c r="AG117">
        <v>32.178800000000003</v>
      </c>
      <c r="AH117">
        <v>85.7</v>
      </c>
      <c r="AI117">
        <v>734</v>
      </c>
      <c r="AJ117">
        <v>31.667291656668503</v>
      </c>
      <c r="AK117">
        <v>15.49463920787486</v>
      </c>
      <c r="AL117" t="s">
        <v>557</v>
      </c>
      <c r="AM117" t="s">
        <v>558</v>
      </c>
      <c r="AN117" t="s">
        <v>562</v>
      </c>
      <c r="AO117">
        <v>0.6083871384901417</v>
      </c>
      <c r="AP117">
        <v>1.4275</v>
      </c>
      <c r="AQ117">
        <v>836.8</v>
      </c>
      <c r="AR117" s="54">
        <v>9.2279113126538404E-3</v>
      </c>
      <c r="AS117" s="55">
        <v>11.97373641889671</v>
      </c>
    </row>
    <row r="118" spans="1:45" x14ac:dyDescent="0.35">
      <c r="A118" s="2">
        <v>44779</v>
      </c>
      <c r="B118" t="s">
        <v>18</v>
      </c>
      <c r="C118" t="s">
        <v>596</v>
      </c>
      <c r="D118" t="s">
        <v>86</v>
      </c>
      <c r="E118" t="s">
        <v>46</v>
      </c>
      <c r="F118">
        <v>8</v>
      </c>
      <c r="G118" t="s">
        <v>37</v>
      </c>
      <c r="H118" t="s">
        <v>96</v>
      </c>
      <c r="I118" t="s">
        <v>405</v>
      </c>
      <c r="J118" t="s">
        <v>405</v>
      </c>
      <c r="K118" t="s">
        <v>150</v>
      </c>
      <c r="L118">
        <v>0.752</v>
      </c>
      <c r="M118">
        <v>4.87</v>
      </c>
      <c r="N118" s="1">
        <v>-0.48699999999999999</v>
      </c>
      <c r="O118" t="s">
        <v>211</v>
      </c>
      <c r="P118">
        <v>0.56399999999999995</v>
      </c>
      <c r="Q118">
        <v>0.18800000000000006</v>
      </c>
      <c r="R118">
        <v>9.56</v>
      </c>
      <c r="S118" s="1">
        <v>-0.95600000000000007</v>
      </c>
      <c r="T118" s="1">
        <f t="shared" si="18"/>
        <v>0.46900000000000008</v>
      </c>
      <c r="U118">
        <v>91.85</v>
      </c>
      <c r="V118">
        <v>6622.5916624999991</v>
      </c>
      <c r="W118">
        <f t="shared" si="10"/>
        <v>6.622591662499999E-3</v>
      </c>
      <c r="X118">
        <f t="shared" si="13"/>
        <v>0.33333333333333348</v>
      </c>
      <c r="Y118">
        <f t="shared" si="14"/>
        <v>3.0775895371352042E-5</v>
      </c>
      <c r="Z118">
        <v>3.0775895371352042E-5</v>
      </c>
      <c r="AB118">
        <f t="shared" si="12"/>
        <v>2.0381618809228834E-7</v>
      </c>
      <c r="AC118">
        <v>20.381618809228833</v>
      </c>
      <c r="AD118">
        <v>43.45760940134079</v>
      </c>
      <c r="AE118" s="1">
        <f t="shared" si="15"/>
        <v>0.73373827713223794</v>
      </c>
      <c r="AF118">
        <v>0.86736264541679187</v>
      </c>
      <c r="AG118">
        <v>31.516500000000001</v>
      </c>
      <c r="AH118">
        <v>77.599999999999994</v>
      </c>
      <c r="AJ118">
        <v>30.775895371352043</v>
      </c>
      <c r="AK118">
        <v>11.879363694819542</v>
      </c>
      <c r="AL118" t="s">
        <v>557</v>
      </c>
      <c r="AM118" t="s">
        <v>558</v>
      </c>
      <c r="AN118" t="s">
        <v>562</v>
      </c>
      <c r="AO118">
        <v>0.44430618398273797</v>
      </c>
      <c r="AP118">
        <v>2.1475</v>
      </c>
      <c r="AQ118">
        <v>1335.2875000000001</v>
      </c>
      <c r="AR118" s="34" t="s">
        <v>50</v>
      </c>
      <c r="AS118" s="34" t="s">
        <v>50</v>
      </c>
    </row>
    <row r="119" spans="1:45" x14ac:dyDescent="0.35">
      <c r="A119" s="2">
        <v>44733</v>
      </c>
      <c r="B119" t="s">
        <v>18</v>
      </c>
      <c r="C119" t="s">
        <v>548</v>
      </c>
      <c r="D119" t="s">
        <v>133</v>
      </c>
      <c r="E119" t="s">
        <v>46</v>
      </c>
      <c r="F119">
        <v>13</v>
      </c>
      <c r="G119" t="s">
        <v>41</v>
      </c>
      <c r="H119" t="s">
        <v>136</v>
      </c>
      <c r="I119" t="s">
        <v>480</v>
      </c>
      <c r="J119" t="s">
        <v>480</v>
      </c>
      <c r="K119" t="s">
        <v>143</v>
      </c>
      <c r="L119">
        <v>0.99</v>
      </c>
      <c r="M119">
        <v>10.8</v>
      </c>
      <c r="N119" s="1">
        <v>-1.08</v>
      </c>
      <c r="O119" t="s">
        <v>144</v>
      </c>
      <c r="P119">
        <v>0.83599999999999997</v>
      </c>
      <c r="Q119">
        <v>0.15400000000000003</v>
      </c>
      <c r="R119">
        <v>17.52</v>
      </c>
      <c r="S119" s="1">
        <v>-1.752</v>
      </c>
      <c r="T119" s="1">
        <f t="shared" si="18"/>
        <v>0.67199999999999993</v>
      </c>
      <c r="U119">
        <v>131.5</v>
      </c>
      <c r="V119">
        <v>13574.41625</v>
      </c>
      <c r="W119">
        <f t="shared" si="10"/>
        <v>1.357441625E-2</v>
      </c>
      <c r="X119">
        <f t="shared" si="13"/>
        <v>0.18421052631578952</v>
      </c>
      <c r="Y119">
        <f t="shared" si="14"/>
        <v>1.4830269431301109E-5</v>
      </c>
      <c r="Z119">
        <v>1.4830269431301109E-5</v>
      </c>
      <c r="AA119">
        <f t="shared" ref="AA119:AA152" si="19">Z119*W119</f>
        <v>2.0131225036013205E-7</v>
      </c>
      <c r="AB119">
        <f t="shared" si="12"/>
        <v>2.0131225036013205E-7</v>
      </c>
      <c r="AC119">
        <v>20.131225036013205</v>
      </c>
      <c r="AD119">
        <v>29.957180113114891</v>
      </c>
      <c r="AE119" s="1">
        <f t="shared" si="15"/>
        <v>0.72472410129647535</v>
      </c>
      <c r="AF119">
        <v>0.16253859766941817</v>
      </c>
      <c r="AG119">
        <v>30.972899999999999</v>
      </c>
      <c r="AH119">
        <v>136.30000000000001</v>
      </c>
      <c r="AI119">
        <v>832</v>
      </c>
      <c r="AJ119">
        <v>14.83026943130111</v>
      </c>
      <c r="AK119">
        <v>8.9642857142857135</v>
      </c>
      <c r="AL119" t="s">
        <v>559</v>
      </c>
      <c r="AM119" t="s">
        <v>558</v>
      </c>
      <c r="AN119" t="s">
        <v>562</v>
      </c>
      <c r="AO119">
        <v>0.43868604499462666</v>
      </c>
      <c r="AP119">
        <v>2.2399999999999998</v>
      </c>
      <c r="AQ119">
        <v>1277.3875</v>
      </c>
      <c r="AR119" s="54">
        <v>-4.1067369666072644E-3</v>
      </c>
      <c r="AS119" s="55">
        <v>9.2367923053650234</v>
      </c>
    </row>
    <row r="120" spans="1:45" x14ac:dyDescent="0.35">
      <c r="A120" s="2">
        <v>44749</v>
      </c>
      <c r="B120" t="s">
        <v>18</v>
      </c>
      <c r="C120" t="s">
        <v>597</v>
      </c>
      <c r="D120" t="s">
        <v>109</v>
      </c>
      <c r="E120" t="s">
        <v>600</v>
      </c>
      <c r="F120">
        <v>12</v>
      </c>
      <c r="G120" t="s">
        <v>39</v>
      </c>
      <c r="H120" t="s">
        <v>119</v>
      </c>
      <c r="I120" t="s">
        <v>441</v>
      </c>
      <c r="J120" t="s">
        <v>441</v>
      </c>
      <c r="K120" t="s">
        <v>153</v>
      </c>
      <c r="L120">
        <v>0.745</v>
      </c>
      <c r="M120">
        <v>5.52</v>
      </c>
      <c r="N120" s="1">
        <v>-0.55199999999999994</v>
      </c>
      <c r="O120" t="s">
        <v>176</v>
      </c>
      <c r="P120">
        <v>0.54400000000000004</v>
      </c>
      <c r="Q120">
        <v>0.20099999999999996</v>
      </c>
      <c r="R120">
        <v>11.78</v>
      </c>
      <c r="S120" s="1">
        <v>-1.1779999999999999</v>
      </c>
      <c r="T120" s="1">
        <f t="shared" si="18"/>
        <v>0.626</v>
      </c>
      <c r="U120">
        <v>85.5</v>
      </c>
      <c r="V120">
        <v>5738.5462500000003</v>
      </c>
      <c r="W120">
        <f t="shared" si="10"/>
        <v>5.7385462500000005E-3</v>
      </c>
      <c r="X120">
        <f t="shared" si="13"/>
        <v>0.36948529411764697</v>
      </c>
      <c r="Y120">
        <f t="shared" si="14"/>
        <v>3.493486445414584E-5</v>
      </c>
      <c r="Z120">
        <v>3.493486445414584E-5</v>
      </c>
      <c r="AA120">
        <f t="shared" si="19"/>
        <v>2.0047533540759694E-7</v>
      </c>
      <c r="AB120">
        <f t="shared" si="12"/>
        <v>2.0047533540759694E-7</v>
      </c>
      <c r="AC120">
        <v>20.047533540759691</v>
      </c>
      <c r="AD120">
        <v>32.024813962874909</v>
      </c>
      <c r="AE120" s="1">
        <f t="shared" si="15"/>
        <v>0.72171120746734896</v>
      </c>
      <c r="AF120">
        <v>0.60963890612031535</v>
      </c>
      <c r="AG120">
        <v>34.081400000000002</v>
      </c>
      <c r="AH120">
        <v>93.2</v>
      </c>
      <c r="AI120">
        <v>740</v>
      </c>
      <c r="AJ120">
        <v>34.934864454145838</v>
      </c>
      <c r="AK120">
        <v>13.083333333333334</v>
      </c>
      <c r="AL120" t="s">
        <v>559</v>
      </c>
      <c r="AM120" t="s">
        <v>558</v>
      </c>
      <c r="AN120" t="s">
        <v>560</v>
      </c>
      <c r="AO120">
        <v>0.35644028496175595</v>
      </c>
      <c r="AP120">
        <v>2.7675000000000001</v>
      </c>
      <c r="AQ120">
        <v>1337.8125</v>
      </c>
      <c r="AR120" s="54">
        <v>3.5008637196462841E-2</v>
      </c>
      <c r="AS120" s="55">
        <v>20.422821535829076</v>
      </c>
    </row>
    <row r="121" spans="1:45" x14ac:dyDescent="0.35">
      <c r="A121" s="2">
        <v>44804</v>
      </c>
      <c r="B121" t="s">
        <v>18</v>
      </c>
      <c r="C121" t="s">
        <v>599</v>
      </c>
      <c r="D121" t="s">
        <v>109</v>
      </c>
      <c r="E121" t="s">
        <v>600</v>
      </c>
      <c r="F121">
        <v>7</v>
      </c>
      <c r="G121" t="s">
        <v>39</v>
      </c>
      <c r="H121" t="s">
        <v>119</v>
      </c>
      <c r="I121" t="s">
        <v>441</v>
      </c>
      <c r="J121" t="s">
        <v>441</v>
      </c>
      <c r="K121" t="s">
        <v>236</v>
      </c>
      <c r="L121">
        <v>0.73499999999999999</v>
      </c>
      <c r="M121">
        <v>11.2</v>
      </c>
      <c r="N121" s="1">
        <v>-1.1199999999999999</v>
      </c>
      <c r="O121" t="s">
        <v>135</v>
      </c>
      <c r="P121">
        <v>0.53800000000000003</v>
      </c>
      <c r="Q121">
        <v>0.19699999999999995</v>
      </c>
      <c r="R121">
        <v>19.579999999999998</v>
      </c>
      <c r="S121" s="1">
        <v>-1.9579999999999997</v>
      </c>
      <c r="T121" s="1">
        <f t="shared" si="18"/>
        <v>0.83799999999999986</v>
      </c>
      <c r="U121">
        <v>85.5</v>
      </c>
      <c r="V121">
        <v>5738.5462500000003</v>
      </c>
      <c r="W121">
        <f t="shared" si="10"/>
        <v>5.7385462500000005E-3</v>
      </c>
      <c r="X121">
        <f t="shared" si="13"/>
        <v>0.36617100371747202</v>
      </c>
      <c r="Y121">
        <f t="shared" si="14"/>
        <v>3.4549510962554749E-5</v>
      </c>
      <c r="Z121">
        <v>3.4549510962554749E-5</v>
      </c>
      <c r="AA121">
        <f t="shared" si="19"/>
        <v>1.9826396657350247E-7</v>
      </c>
      <c r="AB121">
        <f t="shared" si="12"/>
        <v>1.9826396657350247E-7</v>
      </c>
      <c r="AC121">
        <v>19.826396657350244</v>
      </c>
      <c r="AD121">
        <v>23.65918455531056</v>
      </c>
      <c r="AE121" s="1">
        <f t="shared" si="15"/>
        <v>0.71375027966460891</v>
      </c>
      <c r="AF121">
        <v>0.45038698456512027</v>
      </c>
      <c r="AG121">
        <v>32.519599999999997</v>
      </c>
      <c r="AH121">
        <v>93.2</v>
      </c>
      <c r="AI121">
        <v>740</v>
      </c>
      <c r="AJ121">
        <v>34.549510962554749</v>
      </c>
      <c r="AK121">
        <v>7.0107887060214562</v>
      </c>
      <c r="AL121" t="s">
        <v>559</v>
      </c>
      <c r="AM121" t="s">
        <v>558</v>
      </c>
      <c r="AN121" t="s">
        <v>560</v>
      </c>
      <c r="AO121">
        <v>0.5234151584582144</v>
      </c>
      <c r="AP121">
        <v>1.8887499999999999</v>
      </c>
      <c r="AQ121">
        <v>924.46249999999998</v>
      </c>
      <c r="AR121" s="54">
        <v>3.5008637196462841E-2</v>
      </c>
      <c r="AS121" s="55">
        <v>20.422821535829076</v>
      </c>
    </row>
    <row r="122" spans="1:45" x14ac:dyDescent="0.35">
      <c r="A122" s="2">
        <v>44721</v>
      </c>
      <c r="B122" t="s">
        <v>18</v>
      </c>
      <c r="C122" t="s">
        <v>598</v>
      </c>
      <c r="D122" t="s">
        <v>20</v>
      </c>
      <c r="E122" t="s">
        <v>600</v>
      </c>
      <c r="F122">
        <v>4</v>
      </c>
      <c r="G122" t="s">
        <v>29</v>
      </c>
      <c r="H122" t="s">
        <v>36</v>
      </c>
      <c r="I122" t="s">
        <v>428</v>
      </c>
      <c r="J122" t="s">
        <v>428</v>
      </c>
      <c r="K122" t="s">
        <v>23</v>
      </c>
      <c r="L122">
        <v>0.54200000000000004</v>
      </c>
      <c r="M122">
        <v>3.09</v>
      </c>
      <c r="N122" s="1">
        <v>-0.309</v>
      </c>
      <c r="O122" t="s">
        <v>32</v>
      </c>
      <c r="P122">
        <v>0.38600000000000001</v>
      </c>
      <c r="Q122">
        <v>0.15600000000000003</v>
      </c>
      <c r="R122">
        <v>13.84</v>
      </c>
      <c r="S122" s="1">
        <v>-1.3839999999999999</v>
      </c>
      <c r="T122" s="1">
        <f t="shared" si="18"/>
        <v>1.075</v>
      </c>
      <c r="U122">
        <v>80.45</v>
      </c>
      <c r="V122">
        <v>5080.6789625000001</v>
      </c>
      <c r="W122">
        <f t="shared" si="10"/>
        <v>5.0806789624999998E-3</v>
      </c>
      <c r="X122">
        <f t="shared" si="13"/>
        <v>0.4041450777202073</v>
      </c>
      <c r="Y122">
        <f t="shared" si="14"/>
        <v>3.9011654554745457E-5</v>
      </c>
      <c r="Z122">
        <v>3.9011654554745457E-5</v>
      </c>
      <c r="AA122">
        <f t="shared" si="19"/>
        <v>1.9820569258861253E-7</v>
      </c>
      <c r="AB122">
        <f t="shared" si="12"/>
        <v>1.9820569258861253E-7</v>
      </c>
      <c r="AC122">
        <v>19.820569258861259</v>
      </c>
      <c r="AD122">
        <v>18.437738845452333</v>
      </c>
      <c r="AE122" s="1">
        <f t="shared" si="15"/>
        <v>0.71354049331900515</v>
      </c>
      <c r="AF122">
        <v>0.36916381041098201</v>
      </c>
      <c r="AG122">
        <v>24.548100000000002</v>
      </c>
      <c r="AH122">
        <v>69.400000000000006</v>
      </c>
      <c r="AI122">
        <v>740</v>
      </c>
      <c r="AJ122">
        <v>39.011654554745455</v>
      </c>
      <c r="AK122">
        <v>14.811333333333334</v>
      </c>
      <c r="AL122" t="s">
        <v>557</v>
      </c>
      <c r="AM122" t="s">
        <v>558</v>
      </c>
      <c r="AN122" t="s">
        <v>562</v>
      </c>
      <c r="AO122">
        <v>0.62108933859878679</v>
      </c>
      <c r="AP122">
        <v>1.2462500000000001</v>
      </c>
      <c r="AQ122">
        <v>783</v>
      </c>
      <c r="AR122" s="54">
        <v>1.6694029881260057E-2</v>
      </c>
      <c r="AS122" s="55">
        <v>9.5340372091425838</v>
      </c>
    </row>
    <row r="123" spans="1:45" x14ac:dyDescent="0.35">
      <c r="A123" s="2">
        <v>44805</v>
      </c>
      <c r="B123" t="s">
        <v>18</v>
      </c>
      <c r="C123" t="s">
        <v>599</v>
      </c>
      <c r="D123" t="s">
        <v>133</v>
      </c>
      <c r="E123" t="s">
        <v>46</v>
      </c>
      <c r="F123">
        <v>2</v>
      </c>
      <c r="G123" t="s">
        <v>41</v>
      </c>
      <c r="H123" t="s">
        <v>136</v>
      </c>
      <c r="I123" t="s">
        <v>480</v>
      </c>
      <c r="J123" t="s">
        <v>480</v>
      </c>
      <c r="K123" t="s">
        <v>238</v>
      </c>
      <c r="L123">
        <v>1.0660000000000001</v>
      </c>
      <c r="M123">
        <v>13.32</v>
      </c>
      <c r="N123" s="1">
        <v>-1.3320000000000001</v>
      </c>
      <c r="O123" t="s">
        <v>239</v>
      </c>
      <c r="P123">
        <v>0.90200000000000002</v>
      </c>
      <c r="Q123">
        <v>0.16400000000000003</v>
      </c>
      <c r="R123">
        <v>24.89</v>
      </c>
      <c r="S123" s="1">
        <v>-2.4889999999999999</v>
      </c>
      <c r="T123" s="1">
        <f t="shared" si="18"/>
        <v>1.1569999999999998</v>
      </c>
      <c r="U123">
        <v>131.5</v>
      </c>
      <c r="V123">
        <v>13574.41625</v>
      </c>
      <c r="W123">
        <f t="shared" si="10"/>
        <v>1.357441625E-2</v>
      </c>
      <c r="X123">
        <f t="shared" si="13"/>
        <v>0.18181818181818185</v>
      </c>
      <c r="Y123">
        <f t="shared" si="14"/>
        <v>1.4593534549635143E-5</v>
      </c>
      <c r="Z123">
        <v>1.4593534549635143E-5</v>
      </c>
      <c r="AA123">
        <f t="shared" si="19"/>
        <v>1.9809871253550373E-7</v>
      </c>
      <c r="AB123">
        <f t="shared" si="12"/>
        <v>1.9809871253550373E-7</v>
      </c>
      <c r="AC123">
        <v>19.809871253550373</v>
      </c>
      <c r="AD123">
        <v>17.121755621046134</v>
      </c>
      <c r="AE123" s="1">
        <f t="shared" si="15"/>
        <v>0.71315536512781341</v>
      </c>
      <c r="AF123">
        <v>9.2897466910277601E-2</v>
      </c>
      <c r="AG123">
        <v>34.357199999999999</v>
      </c>
      <c r="AH123">
        <v>136.30000000000001</v>
      </c>
      <c r="AI123">
        <v>832</v>
      </c>
      <c r="AJ123">
        <v>14.593534549635143</v>
      </c>
      <c r="AK123">
        <v>6.689549271607981</v>
      </c>
      <c r="AL123" t="s">
        <v>559</v>
      </c>
      <c r="AM123" t="s">
        <v>558</v>
      </c>
      <c r="AN123" t="s">
        <v>562</v>
      </c>
      <c r="AO123">
        <v>0.43800288115314234</v>
      </c>
      <c r="AP123">
        <v>2.1637500000000003</v>
      </c>
      <c r="AQ123">
        <v>1129.9875000000002</v>
      </c>
      <c r="AR123" s="54">
        <v>-4.1067369666072644E-3</v>
      </c>
      <c r="AS123" s="55">
        <v>9.2367923053650234</v>
      </c>
    </row>
    <row r="124" spans="1:45" x14ac:dyDescent="0.35">
      <c r="A124" s="2">
        <v>44806</v>
      </c>
      <c r="B124" t="s">
        <v>18</v>
      </c>
      <c r="C124" t="s">
        <v>599</v>
      </c>
      <c r="D124" t="s">
        <v>86</v>
      </c>
      <c r="E124" t="s">
        <v>46</v>
      </c>
      <c r="F124">
        <v>6</v>
      </c>
      <c r="G124" t="s">
        <v>27</v>
      </c>
      <c r="H124" t="s">
        <v>98</v>
      </c>
      <c r="I124" t="s">
        <v>398</v>
      </c>
      <c r="J124" t="s">
        <v>398</v>
      </c>
      <c r="K124" t="s">
        <v>59</v>
      </c>
      <c r="L124">
        <v>0.63900000000000001</v>
      </c>
      <c r="M124">
        <v>3.18</v>
      </c>
      <c r="N124" s="1">
        <v>-0.318</v>
      </c>
      <c r="O124" t="s">
        <v>224</v>
      </c>
      <c r="P124">
        <v>0.47799999999999998</v>
      </c>
      <c r="Q124">
        <v>0.16100000000000003</v>
      </c>
      <c r="R124">
        <v>10.23</v>
      </c>
      <c r="S124" s="1">
        <v>-1.0230000000000001</v>
      </c>
      <c r="T124" s="1">
        <f t="shared" si="18"/>
        <v>0.70500000000000007</v>
      </c>
      <c r="U124">
        <v>89.65</v>
      </c>
      <c r="V124">
        <v>6309.141162500001</v>
      </c>
      <c r="W124">
        <f t="shared" si="10"/>
        <v>6.3091411625000012E-3</v>
      </c>
      <c r="X124">
        <f t="shared" si="13"/>
        <v>0.33682008368200844</v>
      </c>
      <c r="Y124">
        <f t="shared" si="14"/>
        <v>3.1172660813787891E-5</v>
      </c>
      <c r="Z124">
        <v>3.1172660813787891E-5</v>
      </c>
      <c r="AA124">
        <f t="shared" si="19"/>
        <v>1.9667271748491997E-7</v>
      </c>
      <c r="AB124">
        <f t="shared" si="12"/>
        <v>1.9667271748491997E-7</v>
      </c>
      <c r="AC124">
        <v>19.667271748491995</v>
      </c>
      <c r="AD124">
        <v>27.89683935956311</v>
      </c>
      <c r="AE124" s="1">
        <f t="shared" si="15"/>
        <v>0.70802178294571194</v>
      </c>
      <c r="AF124">
        <v>9.0981993103234002E-3</v>
      </c>
      <c r="AG124">
        <v>35.566600000000001</v>
      </c>
      <c r="AH124">
        <v>64.5</v>
      </c>
      <c r="AI124">
        <v>700</v>
      </c>
      <c r="AJ124">
        <v>31.172660813787893</v>
      </c>
      <c r="AK124">
        <v>10.433333333333335</v>
      </c>
      <c r="AL124" t="s">
        <v>559</v>
      </c>
      <c r="AM124" t="s">
        <v>561</v>
      </c>
      <c r="AN124" t="s">
        <v>560</v>
      </c>
      <c r="AO124">
        <v>0.40445061727069104</v>
      </c>
      <c r="AP124">
        <v>2.5662500000000001</v>
      </c>
      <c r="AQ124">
        <v>1407.6</v>
      </c>
      <c r="AR124" s="54">
        <v>2.3499861849242888E-2</v>
      </c>
      <c r="AS124" s="55">
        <v>11.233512163472522</v>
      </c>
    </row>
    <row r="125" spans="1:45" x14ac:dyDescent="0.35">
      <c r="A125" s="2">
        <v>44735</v>
      </c>
      <c r="B125" t="s">
        <v>18</v>
      </c>
      <c r="C125" t="s">
        <v>548</v>
      </c>
      <c r="D125" t="s">
        <v>86</v>
      </c>
      <c r="E125" t="s">
        <v>46</v>
      </c>
      <c r="F125">
        <v>5</v>
      </c>
      <c r="G125" t="s">
        <v>27</v>
      </c>
      <c r="H125" t="s">
        <v>101</v>
      </c>
      <c r="I125" t="s">
        <v>397</v>
      </c>
      <c r="J125" t="s">
        <v>397</v>
      </c>
      <c r="K125" t="s">
        <v>152</v>
      </c>
      <c r="L125">
        <v>0.56799999999999995</v>
      </c>
      <c r="M125">
        <v>1.78</v>
      </c>
      <c r="N125" s="1">
        <v>-0.17799999999999999</v>
      </c>
      <c r="O125" t="s">
        <v>146</v>
      </c>
      <c r="P125">
        <v>0.42899999999999999</v>
      </c>
      <c r="Q125">
        <v>0.13899999999999996</v>
      </c>
      <c r="S125" s="1" t="s">
        <v>50</v>
      </c>
      <c r="T125" s="1" t="s">
        <v>103</v>
      </c>
      <c r="U125">
        <v>91.25</v>
      </c>
      <c r="V125">
        <v>6536.3515625</v>
      </c>
      <c r="W125">
        <f t="shared" si="10"/>
        <v>6.5363515624999998E-3</v>
      </c>
      <c r="X125">
        <f t="shared" si="13"/>
        <v>0.32400932400932392</v>
      </c>
      <c r="Y125">
        <f t="shared" si="14"/>
        <v>2.9719620113823068E-5</v>
      </c>
      <c r="Z125">
        <v>2.9719620113823068E-5</v>
      </c>
      <c r="AA125">
        <f t="shared" si="19"/>
        <v>1.9425788536789383E-7</v>
      </c>
      <c r="AB125">
        <f t="shared" si="12"/>
        <v>1.9425788536789383E-7</v>
      </c>
      <c r="AC125">
        <v>19.425788536789383</v>
      </c>
      <c r="AD125" t="s">
        <v>50</v>
      </c>
      <c r="AE125" s="1">
        <f t="shared" si="15"/>
        <v>0.69932838732441782</v>
      </c>
      <c r="AG125">
        <v>33.261499999999998</v>
      </c>
      <c r="AH125">
        <v>83.6</v>
      </c>
      <c r="AI125">
        <v>660</v>
      </c>
      <c r="AJ125">
        <v>29.719620113823069</v>
      </c>
      <c r="AK125">
        <v>11.388095238095239</v>
      </c>
      <c r="AL125" t="s">
        <v>559</v>
      </c>
      <c r="AM125" t="s">
        <v>561</v>
      </c>
      <c r="AN125" t="s">
        <v>560</v>
      </c>
      <c r="AO125">
        <v>0.39747176730693196</v>
      </c>
      <c r="AP125">
        <v>2.46875</v>
      </c>
      <c r="AQ125">
        <v>1395.05</v>
      </c>
      <c r="AR125" s="54">
        <v>-3.44360234386289E-3</v>
      </c>
      <c r="AS125" s="55">
        <v>9.3622684935159057</v>
      </c>
    </row>
    <row r="126" spans="1:45" x14ac:dyDescent="0.35">
      <c r="A126" s="2">
        <v>44764</v>
      </c>
      <c r="B126" t="s">
        <v>18</v>
      </c>
      <c r="C126" t="s">
        <v>549</v>
      </c>
      <c r="D126" t="s">
        <v>109</v>
      </c>
      <c r="E126" t="s">
        <v>600</v>
      </c>
      <c r="F126">
        <v>10</v>
      </c>
      <c r="G126" t="s">
        <v>41</v>
      </c>
      <c r="H126" t="s">
        <v>101</v>
      </c>
      <c r="I126" t="s">
        <v>448</v>
      </c>
      <c r="J126" t="s">
        <v>448</v>
      </c>
      <c r="K126" t="s">
        <v>193</v>
      </c>
      <c r="L126">
        <v>0.68100000000000005</v>
      </c>
      <c r="M126">
        <v>11.73</v>
      </c>
      <c r="N126" s="1">
        <v>-1.173</v>
      </c>
      <c r="O126" t="s">
        <v>163</v>
      </c>
      <c r="P126">
        <v>0.55400000000000005</v>
      </c>
      <c r="Q126">
        <v>0.127</v>
      </c>
      <c r="R126">
        <v>14.75</v>
      </c>
      <c r="S126" s="1">
        <v>-1.4750000000000001</v>
      </c>
      <c r="T126" s="1">
        <f t="shared" ref="T126:T151" si="20">N126-S126</f>
        <v>0.30200000000000005</v>
      </c>
      <c r="U126">
        <v>112.9</v>
      </c>
      <c r="V126">
        <v>10005.931850000001</v>
      </c>
      <c r="W126">
        <f t="shared" si="10"/>
        <v>1.000593185E-2</v>
      </c>
      <c r="X126">
        <f t="shared" si="13"/>
        <v>0.22924187725631767</v>
      </c>
      <c r="Y126">
        <f t="shared" si="14"/>
        <v>1.941193469063289E-5</v>
      </c>
      <c r="Z126">
        <v>1.941193469063289E-5</v>
      </c>
      <c r="AA126">
        <f t="shared" si="19"/>
        <v>1.9423449559112353E-7</v>
      </c>
      <c r="AB126">
        <f t="shared" si="12"/>
        <v>1.9423449559112353E-7</v>
      </c>
      <c r="AC126">
        <v>19.423449559112356</v>
      </c>
      <c r="AD126">
        <v>64.316058142756134</v>
      </c>
      <c r="AE126" s="1">
        <f t="shared" si="15"/>
        <v>0.69924418412804468</v>
      </c>
      <c r="AF126">
        <v>0.78782879527513994</v>
      </c>
      <c r="AG126">
        <v>34.764699999999998</v>
      </c>
      <c r="AH126">
        <v>93.8</v>
      </c>
      <c r="AI126">
        <v>803</v>
      </c>
      <c r="AJ126">
        <v>19.41193469063289</v>
      </c>
      <c r="AK126">
        <v>12.394095238095241</v>
      </c>
      <c r="AL126" t="s">
        <v>559</v>
      </c>
      <c r="AM126" t="s">
        <v>558</v>
      </c>
      <c r="AN126" t="s">
        <v>562</v>
      </c>
      <c r="AO126">
        <v>0.38320539431614575</v>
      </c>
      <c r="AP126">
        <v>2.6387499999999999</v>
      </c>
      <c r="AQ126">
        <v>1512.2124999999996</v>
      </c>
      <c r="AR126" s="54">
        <v>3.7260971551856606E-2</v>
      </c>
      <c r="AS126" s="55">
        <v>16.971718051471029</v>
      </c>
    </row>
    <row r="127" spans="1:45" x14ac:dyDescent="0.35">
      <c r="A127" s="2">
        <v>44779</v>
      </c>
      <c r="B127" t="s">
        <v>18</v>
      </c>
      <c r="C127" t="s">
        <v>596</v>
      </c>
      <c r="D127" t="s">
        <v>20</v>
      </c>
      <c r="E127" t="s">
        <v>600</v>
      </c>
      <c r="F127">
        <v>4</v>
      </c>
      <c r="G127" t="s">
        <v>29</v>
      </c>
      <c r="H127" t="s">
        <v>76</v>
      </c>
      <c r="I127" t="s">
        <v>427</v>
      </c>
      <c r="J127" t="s">
        <v>427</v>
      </c>
      <c r="K127" t="s">
        <v>117</v>
      </c>
      <c r="L127">
        <v>0.56799999999999995</v>
      </c>
      <c r="M127">
        <v>10.26</v>
      </c>
      <c r="N127" s="1">
        <v>-1.026</v>
      </c>
      <c r="O127" t="s">
        <v>213</v>
      </c>
      <c r="P127">
        <v>0.39600000000000002</v>
      </c>
      <c r="Q127">
        <v>0.17199999999999993</v>
      </c>
      <c r="R127">
        <v>30.01</v>
      </c>
      <c r="S127" s="1">
        <v>-3.0010000000000003</v>
      </c>
      <c r="T127" s="1">
        <f t="shared" si="20"/>
        <v>1.9750000000000003</v>
      </c>
      <c r="U127">
        <v>75.5</v>
      </c>
      <c r="V127">
        <v>4474.69625</v>
      </c>
      <c r="W127">
        <f t="shared" si="10"/>
        <v>4.4746962500000001E-3</v>
      </c>
      <c r="X127">
        <f t="shared" si="13"/>
        <v>0.43434343434343414</v>
      </c>
      <c r="Y127">
        <f t="shared" si="14"/>
        <v>4.2630429253755964E-5</v>
      </c>
      <c r="Z127">
        <v>4.2630429253755964E-5</v>
      </c>
      <c r="AA127">
        <f t="shared" si="19"/>
        <v>1.9075822191767211E-7</v>
      </c>
      <c r="AB127">
        <f t="shared" si="12"/>
        <v>1.9075822191767211E-7</v>
      </c>
      <c r="AC127">
        <v>19.075822191767209</v>
      </c>
      <c r="AD127">
        <v>9.6586441477302305</v>
      </c>
      <c r="AE127" s="1">
        <f t="shared" si="15"/>
        <v>0.68672959890361962</v>
      </c>
      <c r="AF127">
        <v>0.19338715592336769</v>
      </c>
      <c r="AG127">
        <v>31.516500000000001</v>
      </c>
      <c r="AH127">
        <v>71.3</v>
      </c>
      <c r="AI127">
        <v>778</v>
      </c>
      <c r="AJ127">
        <v>42.630429253755963</v>
      </c>
      <c r="AK127">
        <v>13.38048963335333</v>
      </c>
      <c r="AL127" t="s">
        <v>557</v>
      </c>
      <c r="AM127" t="s">
        <v>558</v>
      </c>
      <c r="AN127" t="s">
        <v>562</v>
      </c>
      <c r="AO127">
        <v>0.44430618398273797</v>
      </c>
      <c r="AP127">
        <v>2.1475</v>
      </c>
      <c r="AQ127">
        <v>1335.2875000000001</v>
      </c>
      <c r="AR127" s="54">
        <v>2.9470623543223756E-2</v>
      </c>
      <c r="AS127" s="55">
        <v>10.593628092026655</v>
      </c>
    </row>
    <row r="128" spans="1:45" x14ac:dyDescent="0.35">
      <c r="A128" s="2">
        <v>44762</v>
      </c>
      <c r="B128" t="s">
        <v>18</v>
      </c>
      <c r="C128" t="s">
        <v>549</v>
      </c>
      <c r="D128" t="s">
        <v>86</v>
      </c>
      <c r="E128" t="s">
        <v>46</v>
      </c>
      <c r="F128">
        <v>1</v>
      </c>
      <c r="G128" t="s">
        <v>27</v>
      </c>
      <c r="H128" t="s">
        <v>101</v>
      </c>
      <c r="I128" t="s">
        <v>397</v>
      </c>
      <c r="J128" t="s">
        <v>397</v>
      </c>
      <c r="K128" t="s">
        <v>182</v>
      </c>
      <c r="L128">
        <v>0.75600000000000001</v>
      </c>
      <c r="M128">
        <v>1.49</v>
      </c>
      <c r="N128" s="1">
        <v>-0.14899999999999999</v>
      </c>
      <c r="O128" t="s">
        <v>154</v>
      </c>
      <c r="P128">
        <v>0.57399999999999995</v>
      </c>
      <c r="Q128">
        <v>0.18200000000000005</v>
      </c>
      <c r="R128">
        <v>36.049999999999997</v>
      </c>
      <c r="S128" s="1">
        <v>-3.6049999999999995</v>
      </c>
      <c r="T128" s="1">
        <f t="shared" si="20"/>
        <v>3.4559999999999995</v>
      </c>
      <c r="U128">
        <v>91.25</v>
      </c>
      <c r="V128">
        <v>6536.3515625</v>
      </c>
      <c r="W128">
        <f t="shared" si="10"/>
        <v>6.5363515624999998E-3</v>
      </c>
      <c r="X128">
        <f t="shared" si="13"/>
        <v>0.31707317073170743</v>
      </c>
      <c r="Y128">
        <f t="shared" si="14"/>
        <v>2.8938385680096417E-5</v>
      </c>
      <c r="Z128">
        <v>2.8938385680096417E-5</v>
      </c>
      <c r="AA128">
        <f t="shared" si="19"/>
        <v>1.8915146245632585E-7</v>
      </c>
      <c r="AB128">
        <f t="shared" si="12"/>
        <v>1.8915146245632585E-7</v>
      </c>
      <c r="AC128">
        <v>18.915146245632585</v>
      </c>
      <c r="AD128">
        <v>5.4731325942223918</v>
      </c>
      <c r="AE128" s="1">
        <f t="shared" si="15"/>
        <v>0.68094526484277307</v>
      </c>
      <c r="AF128">
        <v>1.7849925775549412E-3</v>
      </c>
      <c r="AG128">
        <v>34.903799999999997</v>
      </c>
      <c r="AH128">
        <v>83.6</v>
      </c>
      <c r="AI128">
        <v>660</v>
      </c>
      <c r="AJ128">
        <v>28.938385680096417</v>
      </c>
      <c r="AK128">
        <v>9.9694926084349991</v>
      </c>
      <c r="AL128" t="s">
        <v>559</v>
      </c>
      <c r="AM128" t="s">
        <v>561</v>
      </c>
      <c r="AN128" t="s">
        <v>560</v>
      </c>
      <c r="AO128">
        <v>0.38773728517693062</v>
      </c>
      <c r="AP128">
        <v>2.5749999999999997</v>
      </c>
      <c r="AQ128">
        <v>1486.8125</v>
      </c>
      <c r="AR128" s="54">
        <v>-3.44360234386289E-3</v>
      </c>
      <c r="AS128" s="55">
        <v>9.3622684935159057</v>
      </c>
    </row>
    <row r="129" spans="1:45" x14ac:dyDescent="0.35">
      <c r="A129" s="2">
        <v>44764</v>
      </c>
      <c r="B129" t="s">
        <v>18</v>
      </c>
      <c r="C129" t="s">
        <v>549</v>
      </c>
      <c r="D129" t="s">
        <v>45</v>
      </c>
      <c r="E129" t="s">
        <v>46</v>
      </c>
      <c r="F129">
        <v>4</v>
      </c>
      <c r="G129" t="s">
        <v>41</v>
      </c>
      <c r="H129" t="s">
        <v>104</v>
      </c>
      <c r="I129" t="s">
        <v>416</v>
      </c>
      <c r="J129" t="s">
        <v>416</v>
      </c>
      <c r="K129" t="s">
        <v>194</v>
      </c>
      <c r="L129">
        <v>0.80400000000000005</v>
      </c>
      <c r="M129">
        <v>28.12</v>
      </c>
      <c r="N129" s="1">
        <v>-2.8120000000000003</v>
      </c>
      <c r="O129" t="s">
        <v>187</v>
      </c>
      <c r="P129">
        <v>0.64800000000000002</v>
      </c>
      <c r="Q129">
        <v>0.15600000000000003</v>
      </c>
      <c r="R129">
        <v>34.840000000000003</v>
      </c>
      <c r="S129" s="1">
        <v>-3.4840000000000004</v>
      </c>
      <c r="T129" s="1">
        <f t="shared" si="20"/>
        <v>0.67200000000000015</v>
      </c>
      <c r="U129">
        <v>107.6</v>
      </c>
      <c r="V129">
        <v>9088.5415999999987</v>
      </c>
      <c r="W129">
        <f t="shared" si="10"/>
        <v>9.0885415999999979E-3</v>
      </c>
      <c r="X129">
        <f t="shared" si="13"/>
        <v>0.24074074074074078</v>
      </c>
      <c r="Y129">
        <f t="shared" si="14"/>
        <v>2.0617429098615299E-5</v>
      </c>
      <c r="Z129">
        <v>2.0617429098615299E-5</v>
      </c>
      <c r="AA129">
        <f t="shared" si="19"/>
        <v>1.8738236204781561E-7</v>
      </c>
      <c r="AB129">
        <f t="shared" si="12"/>
        <v>1.8738236204781561E-7</v>
      </c>
      <c r="AC129">
        <v>18.738236204781561</v>
      </c>
      <c r="AD129">
        <v>27.884280066639221</v>
      </c>
      <c r="AE129" s="1">
        <f t="shared" si="15"/>
        <v>0.67457650337213615</v>
      </c>
      <c r="AF129">
        <v>0.15129166904026042</v>
      </c>
      <c r="AG129">
        <v>34.764699999999998</v>
      </c>
      <c r="AH129">
        <v>94</v>
      </c>
      <c r="AI129">
        <v>800</v>
      </c>
      <c r="AJ129">
        <v>20.6174290986153</v>
      </c>
      <c r="AK129">
        <v>7.1421578461796527</v>
      </c>
      <c r="AL129" t="s">
        <v>559</v>
      </c>
      <c r="AM129" t="s">
        <v>558</v>
      </c>
      <c r="AN129" t="s">
        <v>562</v>
      </c>
      <c r="AO129">
        <v>0.38320539431614575</v>
      </c>
      <c r="AP129">
        <v>2.6387499999999999</v>
      </c>
      <c r="AQ129">
        <v>1512.2124999999996</v>
      </c>
      <c r="AR129" s="54">
        <v>2.4570514730882637E-2</v>
      </c>
      <c r="AS129" s="55">
        <v>11.658705774359115</v>
      </c>
    </row>
    <row r="130" spans="1:45" x14ac:dyDescent="0.35">
      <c r="A130" s="2">
        <v>44804</v>
      </c>
      <c r="B130" t="s">
        <v>18</v>
      </c>
      <c r="C130" t="s">
        <v>599</v>
      </c>
      <c r="D130" t="s">
        <v>109</v>
      </c>
      <c r="E130" t="s">
        <v>600</v>
      </c>
      <c r="F130">
        <v>13</v>
      </c>
      <c r="G130" t="s">
        <v>27</v>
      </c>
      <c r="H130" t="s">
        <v>120</v>
      </c>
      <c r="I130" t="s">
        <v>442</v>
      </c>
      <c r="J130" t="s">
        <v>442</v>
      </c>
      <c r="K130" t="s">
        <v>226</v>
      </c>
      <c r="L130">
        <v>0.68500000000000005</v>
      </c>
      <c r="M130">
        <v>3.28</v>
      </c>
      <c r="N130" s="1">
        <v>-0.32799999999999996</v>
      </c>
      <c r="O130" t="s">
        <v>233</v>
      </c>
      <c r="P130">
        <v>0.52200000000000002</v>
      </c>
      <c r="Q130">
        <v>0.16300000000000003</v>
      </c>
      <c r="R130">
        <v>4.1399999999999997</v>
      </c>
      <c r="S130" s="1">
        <v>-0.41399999999999998</v>
      </c>
      <c r="T130" s="1">
        <f t="shared" si="20"/>
        <v>8.6000000000000021E-2</v>
      </c>
      <c r="U130">
        <v>91.25</v>
      </c>
      <c r="V130">
        <v>6536.3515625</v>
      </c>
      <c r="W130">
        <f t="shared" ref="W130:W193" si="21">V130/1000000</f>
        <v>6.5363515624999998E-3</v>
      </c>
      <c r="X130">
        <f t="shared" si="13"/>
        <v>0.31226053639846746</v>
      </c>
      <c r="Y130">
        <f t="shared" si="14"/>
        <v>2.8398638095148312E-5</v>
      </c>
      <c r="Z130">
        <v>2.8398638095148312E-5</v>
      </c>
      <c r="AA130">
        <f t="shared" si="19"/>
        <v>1.8562348248609468E-7</v>
      </c>
      <c r="AB130">
        <f t="shared" ref="AB130:AB193" si="22">PRODUCT(W130,Z130)</f>
        <v>1.8562348248609468E-7</v>
      </c>
      <c r="AC130">
        <v>18.562348248609471</v>
      </c>
      <c r="AD130">
        <v>215.84125870476123</v>
      </c>
      <c r="AE130" s="1">
        <f t="shared" si="15"/>
        <v>0.6682445369499409</v>
      </c>
      <c r="AF130">
        <v>8.1671703924194622E-2</v>
      </c>
      <c r="AG130">
        <v>32.519599999999997</v>
      </c>
      <c r="AH130">
        <v>90.2</v>
      </c>
      <c r="AI130">
        <v>800</v>
      </c>
      <c r="AJ130">
        <v>28.398638095148311</v>
      </c>
      <c r="AK130">
        <v>7.0107887060214562</v>
      </c>
      <c r="AL130" t="s">
        <v>559</v>
      </c>
      <c r="AM130" t="s">
        <v>561</v>
      </c>
      <c r="AN130" t="s">
        <v>560</v>
      </c>
      <c r="AO130">
        <v>0.5234151584582144</v>
      </c>
      <c r="AP130">
        <v>1.8887499999999999</v>
      </c>
      <c r="AQ130">
        <v>924.46249999999998</v>
      </c>
      <c r="AR130" s="54">
        <v>2.5468610825763953E-2</v>
      </c>
      <c r="AS130" s="55">
        <v>7.7905195045690627</v>
      </c>
    </row>
    <row r="131" spans="1:45" x14ac:dyDescent="0.35">
      <c r="A131" s="2">
        <v>44804</v>
      </c>
      <c r="B131" t="s">
        <v>18</v>
      </c>
      <c r="C131" t="s">
        <v>599</v>
      </c>
      <c r="D131" t="s">
        <v>109</v>
      </c>
      <c r="E131" t="s">
        <v>600</v>
      </c>
      <c r="F131">
        <v>11</v>
      </c>
      <c r="G131" t="s">
        <v>39</v>
      </c>
      <c r="H131" t="s">
        <v>113</v>
      </c>
      <c r="I131" t="s">
        <v>440</v>
      </c>
      <c r="J131" t="s">
        <v>440</v>
      </c>
      <c r="K131" t="s">
        <v>226</v>
      </c>
      <c r="L131">
        <v>0.621</v>
      </c>
      <c r="M131">
        <v>5.61</v>
      </c>
      <c r="N131" s="1">
        <v>-0.56100000000000005</v>
      </c>
      <c r="O131" t="s">
        <v>233</v>
      </c>
      <c r="P131">
        <v>0.48299999999999998</v>
      </c>
      <c r="Q131">
        <v>0.13800000000000001</v>
      </c>
      <c r="R131">
        <v>17.23</v>
      </c>
      <c r="S131" s="1">
        <v>-1.7230000000000001</v>
      </c>
      <c r="T131" s="1">
        <f t="shared" si="20"/>
        <v>1.1619999999999999</v>
      </c>
      <c r="U131">
        <v>96.25</v>
      </c>
      <c r="V131">
        <v>7272.2890625</v>
      </c>
      <c r="W131">
        <f t="shared" si="21"/>
        <v>7.2722890625000003E-3</v>
      </c>
      <c r="X131">
        <f t="shared" ref="X131:X194" si="23">(L131-P131)/P131</f>
        <v>0.28571428571428575</v>
      </c>
      <c r="Y131">
        <f t="shared" ref="Y131:Y194" si="24">119*(10^-6)*(X131^1.231)</f>
        <v>2.5456529676096076E-5</v>
      </c>
      <c r="Z131">
        <v>2.5456529676096076E-5</v>
      </c>
      <c r="AA131">
        <f t="shared" si="19"/>
        <v>1.8512724233268018E-7</v>
      </c>
      <c r="AB131">
        <f t="shared" si="22"/>
        <v>1.8512724233268018E-7</v>
      </c>
      <c r="AC131">
        <v>18.512724233268017</v>
      </c>
      <c r="AD131">
        <v>15.93177644859554</v>
      </c>
      <c r="AE131" s="1">
        <f t="shared" si="15"/>
        <v>0.66645807239764865</v>
      </c>
      <c r="AF131">
        <v>0.3032845336099268</v>
      </c>
      <c r="AG131">
        <v>32.519599999999997</v>
      </c>
      <c r="AH131">
        <v>87.4</v>
      </c>
      <c r="AI131">
        <v>678</v>
      </c>
      <c r="AJ131">
        <v>25.456529676096075</v>
      </c>
      <c r="AK131">
        <v>7.0107887060214562</v>
      </c>
      <c r="AL131" t="s">
        <v>559</v>
      </c>
      <c r="AM131" t="s">
        <v>558</v>
      </c>
      <c r="AN131" t="s">
        <v>560</v>
      </c>
      <c r="AO131">
        <v>0.5234151584582144</v>
      </c>
      <c r="AP131">
        <v>1.8887499999999999</v>
      </c>
      <c r="AQ131">
        <v>924.46249999999998</v>
      </c>
      <c r="AR131" s="54">
        <v>1.3974401028587324E-2</v>
      </c>
      <c r="AS131" s="55">
        <v>13.963878549588205</v>
      </c>
    </row>
    <row r="132" spans="1:45" x14ac:dyDescent="0.35">
      <c r="A132" s="2">
        <v>44734</v>
      </c>
      <c r="B132" t="s">
        <v>18</v>
      </c>
      <c r="C132" t="s">
        <v>548</v>
      </c>
      <c r="D132" t="s">
        <v>123</v>
      </c>
      <c r="E132" t="s">
        <v>600</v>
      </c>
      <c r="F132">
        <v>8</v>
      </c>
      <c r="G132" t="s">
        <v>39</v>
      </c>
      <c r="H132" t="s">
        <v>131</v>
      </c>
      <c r="I132" t="s">
        <v>455</v>
      </c>
      <c r="J132" t="s">
        <v>455</v>
      </c>
      <c r="K132" t="s">
        <v>142</v>
      </c>
      <c r="L132">
        <v>0.84199999999999997</v>
      </c>
      <c r="M132">
        <v>3.51</v>
      </c>
      <c r="N132" s="1">
        <v>-0.35099999999999998</v>
      </c>
      <c r="O132" t="s">
        <v>149</v>
      </c>
      <c r="P132">
        <v>0.624</v>
      </c>
      <c r="Q132">
        <v>0.21799999999999997</v>
      </c>
      <c r="R132">
        <v>16.09</v>
      </c>
      <c r="S132" s="1">
        <v>-1.609</v>
      </c>
      <c r="T132" s="1">
        <f t="shared" si="20"/>
        <v>1.258</v>
      </c>
      <c r="U132">
        <v>84.55</v>
      </c>
      <c r="V132">
        <v>5611.7314624999999</v>
      </c>
      <c r="W132">
        <f t="shared" si="21"/>
        <v>5.6117314625000001E-3</v>
      </c>
      <c r="X132">
        <f t="shared" si="23"/>
        <v>0.34935897435897434</v>
      </c>
      <c r="Y132">
        <f t="shared" si="24"/>
        <v>3.2607287682818819E-5</v>
      </c>
      <c r="Z132">
        <v>3.2607287682818819E-5</v>
      </c>
      <c r="AA132">
        <f t="shared" si="19"/>
        <v>1.8298334219646309E-7</v>
      </c>
      <c r="AB132">
        <f t="shared" si="22"/>
        <v>1.8298334219646309E-7</v>
      </c>
      <c r="AC132">
        <v>18.298334219646311</v>
      </c>
      <c r="AD132">
        <v>14.545575691292775</v>
      </c>
      <c r="AE132" s="1">
        <f t="shared" si="15"/>
        <v>0.65874003190726715</v>
      </c>
      <c r="AF132">
        <v>0.27689618630134039</v>
      </c>
      <c r="AG132">
        <v>31.695499999999999</v>
      </c>
      <c r="AH132">
        <v>90</v>
      </c>
      <c r="AI132">
        <v>650</v>
      </c>
      <c r="AJ132">
        <v>32.607287682818821</v>
      </c>
      <c r="AK132">
        <v>14.662698412698415</v>
      </c>
      <c r="AL132" t="s">
        <v>559</v>
      </c>
      <c r="AM132" t="s">
        <v>558</v>
      </c>
      <c r="AN132" t="s">
        <v>560</v>
      </c>
      <c r="AO132">
        <v>0.40461792161109017</v>
      </c>
      <c r="AP132">
        <v>2.3699999999999997</v>
      </c>
      <c r="AQ132">
        <v>1376.4875</v>
      </c>
      <c r="AR132" s="54">
        <v>1.204706686299079E-2</v>
      </c>
      <c r="AS132" s="55">
        <v>1.1361036842256038</v>
      </c>
    </row>
    <row r="133" spans="1:45" x14ac:dyDescent="0.35">
      <c r="A133" s="2">
        <v>44734</v>
      </c>
      <c r="B133" t="s">
        <v>18</v>
      </c>
      <c r="C133" t="s">
        <v>548</v>
      </c>
      <c r="D133" t="s">
        <v>109</v>
      </c>
      <c r="E133" t="s">
        <v>600</v>
      </c>
      <c r="F133">
        <v>15</v>
      </c>
      <c r="G133" t="s">
        <v>30</v>
      </c>
      <c r="H133" t="s">
        <v>106</v>
      </c>
      <c r="I133" t="s">
        <v>445</v>
      </c>
      <c r="J133" t="s">
        <v>445</v>
      </c>
      <c r="K133" t="s">
        <v>145</v>
      </c>
      <c r="L133">
        <v>0.60599999999999998</v>
      </c>
      <c r="M133">
        <v>4.45</v>
      </c>
      <c r="N133" s="1">
        <v>-0.44500000000000001</v>
      </c>
      <c r="O133" t="s">
        <v>147</v>
      </c>
      <c r="P133">
        <v>0.53100000000000003</v>
      </c>
      <c r="Q133">
        <v>7.4999999999999956E-2</v>
      </c>
      <c r="R133">
        <v>5.74</v>
      </c>
      <c r="S133" s="1">
        <v>-0.57400000000000007</v>
      </c>
      <c r="T133" s="1">
        <f t="shared" si="20"/>
        <v>0.12900000000000006</v>
      </c>
      <c r="U133">
        <v>147</v>
      </c>
      <c r="V133">
        <v>16963.065000000002</v>
      </c>
      <c r="W133">
        <f t="shared" si="21"/>
        <v>1.6963065000000003E-2</v>
      </c>
      <c r="X133">
        <f t="shared" si="23"/>
        <v>0.14124293785310726</v>
      </c>
      <c r="Y133">
        <f t="shared" si="24"/>
        <v>1.0694390083590297E-5</v>
      </c>
      <c r="Z133">
        <v>1.0694390083590297E-5</v>
      </c>
      <c r="AA133">
        <f t="shared" si="19"/>
        <v>1.8140963412329767E-7</v>
      </c>
      <c r="AB133">
        <f t="shared" si="22"/>
        <v>1.8140963412329767E-7</v>
      </c>
      <c r="AC133">
        <v>18.140963412329764</v>
      </c>
      <c r="AD133" t="s">
        <v>50</v>
      </c>
      <c r="AE133" s="1">
        <f t="shared" si="15"/>
        <v>0.6530746828438716</v>
      </c>
      <c r="AG133">
        <v>31.695499999999999</v>
      </c>
      <c r="AH133">
        <v>126.2</v>
      </c>
      <c r="AI133">
        <v>887</v>
      </c>
      <c r="AJ133">
        <v>10.694390083590296</v>
      </c>
      <c r="AK133">
        <v>15.591269841269842</v>
      </c>
      <c r="AL133" t="s">
        <v>557</v>
      </c>
      <c r="AM133" t="s">
        <v>561</v>
      </c>
      <c r="AN133" t="s">
        <v>560</v>
      </c>
      <c r="AO133">
        <v>0.40461792161109017</v>
      </c>
      <c r="AP133">
        <v>2.3699999999999997</v>
      </c>
      <c r="AQ133">
        <v>1376.4875</v>
      </c>
      <c r="AR133" s="54">
        <v>2.5855207846560761E-2</v>
      </c>
      <c r="AS133" s="55">
        <v>12.9758822515494</v>
      </c>
    </row>
    <row r="134" spans="1:45" x14ac:dyDescent="0.35">
      <c r="A134" s="2">
        <v>44749</v>
      </c>
      <c r="B134" t="s">
        <v>18</v>
      </c>
      <c r="C134" t="s">
        <v>597</v>
      </c>
      <c r="D134" t="s">
        <v>109</v>
      </c>
      <c r="E134" t="s">
        <v>600</v>
      </c>
      <c r="F134">
        <v>1</v>
      </c>
      <c r="G134" t="s">
        <v>41</v>
      </c>
      <c r="H134" t="s">
        <v>116</v>
      </c>
      <c r="I134" t="s">
        <v>449</v>
      </c>
      <c r="J134" t="s">
        <v>449</v>
      </c>
      <c r="K134" t="s">
        <v>174</v>
      </c>
      <c r="L134">
        <v>0.78400000000000003</v>
      </c>
      <c r="M134">
        <v>2.85</v>
      </c>
      <c r="N134" s="1">
        <v>-0.28500000000000003</v>
      </c>
      <c r="O134" t="s">
        <v>175</v>
      </c>
      <c r="P134">
        <v>0.57599999999999996</v>
      </c>
      <c r="Q134">
        <v>0.20800000000000007</v>
      </c>
      <c r="R134">
        <v>14.08</v>
      </c>
      <c r="S134" s="1">
        <v>-1.4079999999999999</v>
      </c>
      <c r="T134" s="1">
        <f t="shared" si="20"/>
        <v>1.1229999999999998</v>
      </c>
      <c r="U134">
        <v>82.3</v>
      </c>
      <c r="V134">
        <v>5317.0326500000001</v>
      </c>
      <c r="W134">
        <f t="shared" si="21"/>
        <v>5.3170326500000002E-3</v>
      </c>
      <c r="X134">
        <f t="shared" si="23"/>
        <v>0.36111111111111127</v>
      </c>
      <c r="Y134">
        <f t="shared" si="24"/>
        <v>3.3962750106026403E-5</v>
      </c>
      <c r="Z134">
        <v>3.3962750106026403E-5</v>
      </c>
      <c r="AA134">
        <f t="shared" si="19"/>
        <v>1.8058105119753334E-7</v>
      </c>
      <c r="AB134">
        <f t="shared" si="22"/>
        <v>1.8058105119753334E-7</v>
      </c>
      <c r="AC134">
        <v>18.058105119753336</v>
      </c>
      <c r="AD134">
        <v>16.080236081703774</v>
      </c>
      <c r="AE134" s="1">
        <f t="shared" si="15"/>
        <v>0.65009178431112002</v>
      </c>
      <c r="AF134">
        <v>0.1969721619423494</v>
      </c>
      <c r="AG134">
        <v>34.081400000000002</v>
      </c>
      <c r="AH134">
        <v>77.3</v>
      </c>
      <c r="AI134">
        <v>705</v>
      </c>
      <c r="AJ134">
        <v>33.962750106026405</v>
      </c>
      <c r="AK134">
        <v>13.083333333333334</v>
      </c>
      <c r="AL134" t="s">
        <v>559</v>
      </c>
      <c r="AM134" t="s">
        <v>558</v>
      </c>
      <c r="AN134" t="s">
        <v>562</v>
      </c>
      <c r="AO134">
        <v>0.35644028496175595</v>
      </c>
      <c r="AP134">
        <v>2.7675000000000001</v>
      </c>
      <c r="AQ134">
        <v>1337.8125</v>
      </c>
      <c r="AR134" s="54">
        <v>1.9093083086777235E-2</v>
      </c>
      <c r="AS134" s="55">
        <v>8.1909261814104273</v>
      </c>
    </row>
    <row r="135" spans="1:45" x14ac:dyDescent="0.35">
      <c r="A135" s="2">
        <v>44790</v>
      </c>
      <c r="B135" t="s">
        <v>18</v>
      </c>
      <c r="C135" t="s">
        <v>552</v>
      </c>
      <c r="D135" t="s">
        <v>109</v>
      </c>
      <c r="E135" t="s">
        <v>600</v>
      </c>
      <c r="F135">
        <v>16</v>
      </c>
      <c r="G135" t="s">
        <v>41</v>
      </c>
      <c r="H135" t="s">
        <v>116</v>
      </c>
      <c r="I135" t="s">
        <v>449</v>
      </c>
      <c r="J135" t="s">
        <v>449</v>
      </c>
      <c r="K135" t="s">
        <v>215</v>
      </c>
      <c r="L135">
        <v>0.80700000000000005</v>
      </c>
      <c r="M135">
        <v>6.78</v>
      </c>
      <c r="N135" s="1">
        <v>-0.67800000000000005</v>
      </c>
      <c r="O135" t="s">
        <v>160</v>
      </c>
      <c r="P135">
        <v>0.59299999999999997</v>
      </c>
      <c r="Q135">
        <v>0.21400000000000008</v>
      </c>
      <c r="R135">
        <v>10.64</v>
      </c>
      <c r="S135" s="1">
        <v>-1.0640000000000001</v>
      </c>
      <c r="T135" s="1">
        <f t="shared" si="20"/>
        <v>0.38600000000000001</v>
      </c>
      <c r="U135">
        <v>82.3</v>
      </c>
      <c r="V135">
        <v>5317.0326500000001</v>
      </c>
      <c r="W135">
        <f t="shared" si="21"/>
        <v>5.3170326500000002E-3</v>
      </c>
      <c r="X135">
        <f t="shared" si="23"/>
        <v>0.36087689713322108</v>
      </c>
      <c r="Y135">
        <f t="shared" si="24"/>
        <v>3.393563568592685E-5</v>
      </c>
      <c r="Z135">
        <v>3.393563568592685E-5</v>
      </c>
      <c r="AA135">
        <f t="shared" si="19"/>
        <v>1.8043688294057822E-7</v>
      </c>
      <c r="AB135">
        <f t="shared" si="22"/>
        <v>1.8043688294057822E-7</v>
      </c>
      <c r="AC135">
        <v>18.043688294057819</v>
      </c>
      <c r="AD135">
        <v>46.745306461289687</v>
      </c>
      <c r="AE135" s="1">
        <f t="shared" si="15"/>
        <v>0.64957277858608165</v>
      </c>
      <c r="AF135">
        <v>0.57259881183052419</v>
      </c>
      <c r="AG135">
        <v>32.178800000000003</v>
      </c>
      <c r="AH135">
        <v>77.3</v>
      </c>
      <c r="AI135">
        <v>705</v>
      </c>
      <c r="AJ135">
        <v>33.935635685926847</v>
      </c>
      <c r="AK135">
        <v>15.49463920787486</v>
      </c>
      <c r="AL135" t="s">
        <v>559</v>
      </c>
      <c r="AM135" t="s">
        <v>558</v>
      </c>
      <c r="AN135" t="s">
        <v>562</v>
      </c>
      <c r="AO135">
        <v>0.6083871384901417</v>
      </c>
      <c r="AP135">
        <v>1.4275</v>
      </c>
      <c r="AQ135">
        <v>836.8</v>
      </c>
      <c r="AR135" s="54">
        <v>1.9093083086777235E-2</v>
      </c>
      <c r="AS135" s="55">
        <v>8.1909261814104273</v>
      </c>
    </row>
    <row r="136" spans="1:45" x14ac:dyDescent="0.35">
      <c r="A136" s="2">
        <v>44748</v>
      </c>
      <c r="B136" t="s">
        <v>18</v>
      </c>
      <c r="C136" t="s">
        <v>597</v>
      </c>
      <c r="D136" t="s">
        <v>86</v>
      </c>
      <c r="E136" t="s">
        <v>46</v>
      </c>
      <c r="F136">
        <v>8</v>
      </c>
      <c r="G136" t="s">
        <v>27</v>
      </c>
      <c r="H136" t="s">
        <v>101</v>
      </c>
      <c r="I136" t="s">
        <v>397</v>
      </c>
      <c r="J136" t="s">
        <v>397</v>
      </c>
      <c r="K136" t="s">
        <v>165</v>
      </c>
      <c r="L136">
        <v>0.74199999999999999</v>
      </c>
      <c r="M136">
        <v>1.93</v>
      </c>
      <c r="N136" s="1">
        <v>-0.193</v>
      </c>
      <c r="O136" t="s">
        <v>168</v>
      </c>
      <c r="P136">
        <v>0.56899999999999995</v>
      </c>
      <c r="Q136">
        <v>0.17300000000000004</v>
      </c>
      <c r="R136">
        <v>3.48</v>
      </c>
      <c r="S136" s="1">
        <v>-0.34799999999999998</v>
      </c>
      <c r="T136" s="1">
        <f t="shared" si="20"/>
        <v>0.15499999999999997</v>
      </c>
      <c r="U136">
        <v>91.25</v>
      </c>
      <c r="V136">
        <v>6536.3515625</v>
      </c>
      <c r="W136">
        <f t="shared" si="21"/>
        <v>6.5363515624999998E-3</v>
      </c>
      <c r="X136">
        <f t="shared" si="23"/>
        <v>0.304042179261863</v>
      </c>
      <c r="Y136">
        <f t="shared" si="24"/>
        <v>2.748137854609545E-5</v>
      </c>
      <c r="Z136">
        <v>2.748137854609545E-5</v>
      </c>
      <c r="AA136">
        <f t="shared" si="19"/>
        <v>1.7962795159942497E-7</v>
      </c>
      <c r="AB136">
        <f t="shared" si="22"/>
        <v>1.7962795159942497E-7</v>
      </c>
      <c r="AC136">
        <v>17.962795159942498</v>
      </c>
      <c r="AD136">
        <v>115.8890010318871</v>
      </c>
      <c r="AE136" s="1">
        <f t="shared" si="15"/>
        <v>0.64666062575792993</v>
      </c>
      <c r="AF136">
        <v>3.7795723582605009E-2</v>
      </c>
      <c r="AG136">
        <v>33.4651</v>
      </c>
      <c r="AH136">
        <v>83.6</v>
      </c>
      <c r="AI136">
        <v>660</v>
      </c>
      <c r="AJ136">
        <v>27.481378546095449</v>
      </c>
      <c r="AK136">
        <v>10.517788461538462</v>
      </c>
      <c r="AL136" t="s">
        <v>559</v>
      </c>
      <c r="AM136" t="s">
        <v>561</v>
      </c>
      <c r="AN136" t="s">
        <v>560</v>
      </c>
      <c r="AO136">
        <v>0.36316699062884389</v>
      </c>
      <c r="AP136">
        <v>2.6599999999999997</v>
      </c>
      <c r="AQ136">
        <v>1403.9625000000001</v>
      </c>
      <c r="AR136" s="54">
        <v>-3.44360234386289E-3</v>
      </c>
      <c r="AS136" s="55">
        <v>9.3622684935159057</v>
      </c>
    </row>
    <row r="137" spans="1:45" x14ac:dyDescent="0.35">
      <c r="A137" s="2">
        <v>44748</v>
      </c>
      <c r="B137" t="s">
        <v>18</v>
      </c>
      <c r="C137" t="s">
        <v>597</v>
      </c>
      <c r="D137" t="s">
        <v>86</v>
      </c>
      <c r="E137" t="s">
        <v>46</v>
      </c>
      <c r="F137">
        <v>8</v>
      </c>
      <c r="G137" t="s">
        <v>27</v>
      </c>
      <c r="H137" t="s">
        <v>101</v>
      </c>
      <c r="I137" t="s">
        <v>397</v>
      </c>
      <c r="J137" t="s">
        <v>397</v>
      </c>
      <c r="K137" t="s">
        <v>165</v>
      </c>
      <c r="L137">
        <v>0.74199999999999999</v>
      </c>
      <c r="M137">
        <v>1.93</v>
      </c>
      <c r="N137" s="1">
        <v>-0.193</v>
      </c>
      <c r="O137" t="s">
        <v>168</v>
      </c>
      <c r="P137">
        <v>0.56899999999999995</v>
      </c>
      <c r="Q137">
        <v>0.17300000000000004</v>
      </c>
      <c r="R137">
        <v>6.48</v>
      </c>
      <c r="S137" s="1">
        <v>-0.64800000000000002</v>
      </c>
      <c r="T137" s="1">
        <f t="shared" si="20"/>
        <v>0.45500000000000002</v>
      </c>
      <c r="U137">
        <v>91.25</v>
      </c>
      <c r="V137">
        <v>6536.3515625</v>
      </c>
      <c r="W137">
        <f t="shared" si="21"/>
        <v>6.5363515624999998E-3</v>
      </c>
      <c r="X137">
        <f t="shared" si="23"/>
        <v>0.304042179261863</v>
      </c>
      <c r="Y137">
        <f t="shared" si="24"/>
        <v>2.748137854609545E-5</v>
      </c>
      <c r="Z137">
        <v>2.748137854609545E-5</v>
      </c>
      <c r="AA137">
        <f t="shared" si="19"/>
        <v>1.7962795159942497E-7</v>
      </c>
      <c r="AB137">
        <f t="shared" si="22"/>
        <v>1.7962795159942497E-7</v>
      </c>
      <c r="AC137">
        <v>17.962795159942498</v>
      </c>
      <c r="AD137">
        <v>39.478670681192305</v>
      </c>
      <c r="AE137" s="1">
        <f t="shared" si="15"/>
        <v>0.64666062575792993</v>
      </c>
      <c r="AF137">
        <v>1.2875466275392914E-2</v>
      </c>
      <c r="AG137">
        <v>33.4651</v>
      </c>
      <c r="AH137">
        <v>83.6</v>
      </c>
      <c r="AI137">
        <v>660</v>
      </c>
      <c r="AJ137">
        <v>27.481378546095449</v>
      </c>
      <c r="AK137">
        <v>10.517788461538462</v>
      </c>
      <c r="AL137" t="s">
        <v>559</v>
      </c>
      <c r="AM137" t="s">
        <v>561</v>
      </c>
      <c r="AN137" t="s">
        <v>560</v>
      </c>
      <c r="AO137">
        <v>0.36316699062884389</v>
      </c>
      <c r="AP137">
        <v>2.6599999999999997</v>
      </c>
      <c r="AQ137">
        <v>1403.9625000000001</v>
      </c>
      <c r="AR137" s="54">
        <v>-3.44360234386289E-3</v>
      </c>
      <c r="AS137" s="55">
        <v>9.3622684935159057</v>
      </c>
    </row>
    <row r="138" spans="1:45" x14ac:dyDescent="0.35">
      <c r="A138" s="2">
        <v>44720</v>
      </c>
      <c r="B138" t="s">
        <v>18</v>
      </c>
      <c r="C138" t="s">
        <v>598</v>
      </c>
      <c r="D138" t="s">
        <v>45</v>
      </c>
      <c r="E138" t="s">
        <v>46</v>
      </c>
      <c r="F138">
        <v>1</v>
      </c>
      <c r="G138" t="s">
        <v>41</v>
      </c>
      <c r="H138" t="s">
        <v>104</v>
      </c>
      <c r="I138" t="s">
        <v>416</v>
      </c>
      <c r="J138" t="s">
        <v>416</v>
      </c>
      <c r="K138" t="s">
        <v>23</v>
      </c>
      <c r="L138">
        <v>0.74399999999999999</v>
      </c>
      <c r="M138">
        <v>10.67</v>
      </c>
      <c r="N138" s="1">
        <v>-1.0669999999999999</v>
      </c>
      <c r="O138" t="s">
        <v>105</v>
      </c>
      <c r="P138">
        <v>0.60399999999999998</v>
      </c>
      <c r="Q138">
        <v>0.14000000000000001</v>
      </c>
      <c r="R138">
        <v>17.559999999999999</v>
      </c>
      <c r="S138" s="1">
        <v>-1.7559999999999998</v>
      </c>
      <c r="T138" s="1">
        <f t="shared" si="20"/>
        <v>0.68899999999999983</v>
      </c>
      <c r="U138">
        <v>107.6</v>
      </c>
      <c r="V138">
        <v>9088.5415999999987</v>
      </c>
      <c r="W138">
        <f t="shared" si="21"/>
        <v>9.0885415999999979E-3</v>
      </c>
      <c r="X138">
        <f t="shared" si="23"/>
        <v>0.23178807947019869</v>
      </c>
      <c r="Y138">
        <f t="shared" si="24"/>
        <v>1.967768942934387E-5</v>
      </c>
      <c r="Z138">
        <v>1.967768942934387E-5</v>
      </c>
      <c r="AA138">
        <f t="shared" si="19"/>
        <v>1.7884149897047197E-7</v>
      </c>
      <c r="AB138">
        <f t="shared" si="22"/>
        <v>1.7884149897047197E-7</v>
      </c>
      <c r="AC138">
        <v>17.884149897047198</v>
      </c>
      <c r="AD138">
        <v>25.956676193101892</v>
      </c>
      <c r="AE138" s="1">
        <f t="shared" si="15"/>
        <v>0.64382939629369906</v>
      </c>
      <c r="AF138">
        <v>0.14083307349542365</v>
      </c>
      <c r="AG138">
        <v>26.9267</v>
      </c>
      <c r="AH138">
        <v>94</v>
      </c>
      <c r="AI138">
        <v>800</v>
      </c>
      <c r="AJ138">
        <v>19.677689429343872</v>
      </c>
      <c r="AK138">
        <v>10.52</v>
      </c>
      <c r="AL138" t="s">
        <v>559</v>
      </c>
      <c r="AM138" t="s">
        <v>558</v>
      </c>
      <c r="AN138" t="s">
        <v>562</v>
      </c>
      <c r="AO138">
        <v>0.6042605573172154</v>
      </c>
      <c r="AP138">
        <v>1.3074999999999999</v>
      </c>
      <c r="AQ138">
        <v>892.41250000000002</v>
      </c>
      <c r="AR138" s="54">
        <v>2.4570514730882637E-2</v>
      </c>
      <c r="AS138" s="55">
        <v>11.658705774359115</v>
      </c>
    </row>
    <row r="139" spans="1:45" x14ac:dyDescent="0.35">
      <c r="A139" s="2">
        <v>44750</v>
      </c>
      <c r="B139" t="s">
        <v>18</v>
      </c>
      <c r="C139" t="s">
        <v>597</v>
      </c>
      <c r="D139" t="s">
        <v>123</v>
      </c>
      <c r="E139" t="s">
        <v>600</v>
      </c>
      <c r="F139">
        <v>9</v>
      </c>
      <c r="G139" t="s">
        <v>41</v>
      </c>
      <c r="H139" t="s">
        <v>127</v>
      </c>
      <c r="I139" t="s">
        <v>464</v>
      </c>
      <c r="J139" t="s">
        <v>464</v>
      </c>
      <c r="K139" t="s">
        <v>169</v>
      </c>
      <c r="L139">
        <v>0.85</v>
      </c>
      <c r="M139">
        <v>1.96</v>
      </c>
      <c r="N139" s="1">
        <v>-0.19600000000000001</v>
      </c>
      <c r="O139" t="s">
        <v>180</v>
      </c>
      <c r="P139">
        <v>0.60899999999999999</v>
      </c>
      <c r="Q139">
        <v>0.24099999999999999</v>
      </c>
      <c r="R139">
        <v>12.78</v>
      </c>
      <c r="S139" s="1">
        <v>-1.278</v>
      </c>
      <c r="T139" s="1">
        <f t="shared" si="20"/>
        <v>1.0820000000000001</v>
      </c>
      <c r="U139">
        <v>77.400000000000006</v>
      </c>
      <c r="V139">
        <v>4702.7466000000013</v>
      </c>
      <c r="W139">
        <f t="shared" si="21"/>
        <v>4.7027466000000009E-3</v>
      </c>
      <c r="X139">
        <f t="shared" si="23"/>
        <v>0.39573070607553368</v>
      </c>
      <c r="Y139">
        <f t="shared" si="24"/>
        <v>3.8014217355511884E-5</v>
      </c>
      <c r="Z139">
        <v>3.8014217355511884E-5</v>
      </c>
      <c r="AA139">
        <f t="shared" si="19"/>
        <v>1.7877123142029454E-7</v>
      </c>
      <c r="AB139">
        <f t="shared" si="22"/>
        <v>1.7877123142029454E-7</v>
      </c>
      <c r="AC139">
        <v>17.877123142029458</v>
      </c>
      <c r="AD139">
        <v>16.522294955664933</v>
      </c>
      <c r="AE139" s="1">
        <f t="shared" si="15"/>
        <v>0.64357643311306034</v>
      </c>
      <c r="AF139">
        <v>0.20238708817026735</v>
      </c>
      <c r="AG139">
        <v>33.388599999999997</v>
      </c>
      <c r="AH139">
        <v>73</v>
      </c>
      <c r="AI139">
        <v>800</v>
      </c>
      <c r="AJ139">
        <v>38.014217355511882</v>
      </c>
      <c r="AK139">
        <v>10.019670781892938</v>
      </c>
      <c r="AL139" t="s">
        <v>559</v>
      </c>
      <c r="AM139" t="s">
        <v>558</v>
      </c>
      <c r="AN139" t="s">
        <v>562</v>
      </c>
      <c r="AO139">
        <v>0.39262443606707542</v>
      </c>
      <c r="AP139">
        <v>2.4874999999999998</v>
      </c>
      <c r="AQ139">
        <v>1362.0875000000001</v>
      </c>
      <c r="AR139" s="54">
        <v>2.7239612434768117E-2</v>
      </c>
      <c r="AS139" s="55">
        <v>4.5314020157360666</v>
      </c>
    </row>
    <row r="140" spans="1:45" x14ac:dyDescent="0.35">
      <c r="A140" s="2">
        <v>44806</v>
      </c>
      <c r="B140" t="s">
        <v>18</v>
      </c>
      <c r="C140" t="s">
        <v>599</v>
      </c>
      <c r="D140" t="s">
        <v>20</v>
      </c>
      <c r="E140" t="s">
        <v>600</v>
      </c>
      <c r="F140">
        <v>8</v>
      </c>
      <c r="G140" t="s">
        <v>37</v>
      </c>
      <c r="H140" t="s">
        <v>54</v>
      </c>
      <c r="I140" t="s">
        <v>429</v>
      </c>
      <c r="J140" t="s">
        <v>429</v>
      </c>
      <c r="K140" t="s">
        <v>222</v>
      </c>
      <c r="L140">
        <v>0.83499999999999996</v>
      </c>
      <c r="M140">
        <v>9.06</v>
      </c>
      <c r="N140" s="1">
        <v>-0.90600000000000003</v>
      </c>
      <c r="O140" t="s">
        <v>211</v>
      </c>
      <c r="P140">
        <v>0.60899999999999999</v>
      </c>
      <c r="Q140">
        <v>0.22599999999999998</v>
      </c>
      <c r="R140">
        <v>19.21</v>
      </c>
      <c r="S140" s="1">
        <v>-1.921</v>
      </c>
      <c r="T140" s="1">
        <f t="shared" si="20"/>
        <v>1.0150000000000001</v>
      </c>
      <c r="U140">
        <v>80.5</v>
      </c>
      <c r="V140">
        <v>5086.9962500000001</v>
      </c>
      <c r="W140">
        <f t="shared" si="21"/>
        <v>5.0869962499999997E-3</v>
      </c>
      <c r="X140">
        <f t="shared" si="23"/>
        <v>0.37110016420361247</v>
      </c>
      <c r="Y140">
        <f t="shared" si="24"/>
        <v>3.5122915814969853E-5</v>
      </c>
      <c r="Z140">
        <v>3.5122915814969853E-5</v>
      </c>
      <c r="AA140">
        <f t="shared" si="19"/>
        <v>1.7867014103981733E-7</v>
      </c>
      <c r="AB140">
        <f t="shared" si="22"/>
        <v>1.7867014103981733E-7</v>
      </c>
      <c r="AC140">
        <v>17.867014103981731</v>
      </c>
      <c r="AD140">
        <v>17.602969560573133</v>
      </c>
      <c r="AE140" s="1">
        <f t="shared" si="15"/>
        <v>0.64321250774334238</v>
      </c>
      <c r="AF140">
        <v>0.32243792803760496</v>
      </c>
      <c r="AG140">
        <v>35.566600000000001</v>
      </c>
      <c r="AH140">
        <v>76.2</v>
      </c>
      <c r="AI140">
        <v>770</v>
      </c>
      <c r="AJ140">
        <v>35.122915814969851</v>
      </c>
      <c r="AK140">
        <v>11.450000000000001</v>
      </c>
      <c r="AL140" t="s">
        <v>557</v>
      </c>
      <c r="AM140" t="s">
        <v>558</v>
      </c>
      <c r="AN140" t="s">
        <v>562</v>
      </c>
      <c r="AO140">
        <v>0.40445061727069104</v>
      </c>
      <c r="AP140">
        <v>2.5662500000000001</v>
      </c>
      <c r="AQ140">
        <v>1407.6</v>
      </c>
      <c r="AR140" s="54">
        <v>3.3200723417482841E-2</v>
      </c>
      <c r="AS140" s="55">
        <v>11.447018735812323</v>
      </c>
    </row>
    <row r="141" spans="1:45" x14ac:dyDescent="0.35">
      <c r="A141" s="2">
        <v>44720</v>
      </c>
      <c r="B141" t="s">
        <v>18</v>
      </c>
      <c r="C141" t="s">
        <v>598</v>
      </c>
      <c r="D141" t="s">
        <v>45</v>
      </c>
      <c r="E141" t="s">
        <v>46</v>
      </c>
      <c r="F141">
        <v>2</v>
      </c>
      <c r="G141" t="s">
        <v>94</v>
      </c>
      <c r="H141" t="s">
        <v>93</v>
      </c>
      <c r="I141" t="s">
        <v>410</v>
      </c>
      <c r="J141" t="s">
        <v>410</v>
      </c>
      <c r="K141" t="s">
        <v>23</v>
      </c>
      <c r="L141">
        <v>0.53100000000000003</v>
      </c>
      <c r="M141">
        <v>10.48</v>
      </c>
      <c r="N141" s="1">
        <v>-1.048</v>
      </c>
      <c r="O141" t="s">
        <v>105</v>
      </c>
      <c r="P141">
        <v>0.40600000000000003</v>
      </c>
      <c r="Q141">
        <v>0.125</v>
      </c>
      <c r="R141">
        <v>3.4</v>
      </c>
      <c r="S141" s="1">
        <v>-0.33999999999999997</v>
      </c>
      <c r="T141" s="1">
        <f t="shared" si="20"/>
        <v>-0.70800000000000007</v>
      </c>
      <c r="U141">
        <v>90.2</v>
      </c>
      <c r="V141">
        <v>6386.791400000001</v>
      </c>
      <c r="W141">
        <f t="shared" si="21"/>
        <v>6.3867914000000012E-3</v>
      </c>
      <c r="X141">
        <f t="shared" si="23"/>
        <v>0.30788177339901474</v>
      </c>
      <c r="Y141">
        <f t="shared" si="24"/>
        <v>2.7909216206457201E-5</v>
      </c>
      <c r="Z141">
        <v>2.7909216206457201E-5</v>
      </c>
      <c r="AA141">
        <f t="shared" si="19"/>
        <v>1.7825034204814151E-7</v>
      </c>
      <c r="AB141">
        <f t="shared" si="22"/>
        <v>1.7825034204814151E-7</v>
      </c>
      <c r="AC141">
        <v>17.825034204814152</v>
      </c>
      <c r="AD141">
        <v>25.176601984200776</v>
      </c>
      <c r="AE141" s="1">
        <f t="shared" si="15"/>
        <v>0.64170123137330948</v>
      </c>
      <c r="AF141">
        <v>0.61883752283317905</v>
      </c>
      <c r="AG141">
        <v>26.9267</v>
      </c>
      <c r="AH141">
        <v>58</v>
      </c>
      <c r="AI141">
        <v>684</v>
      </c>
      <c r="AJ141">
        <v>27.909216206457202</v>
      </c>
      <c r="AK141">
        <v>10.52</v>
      </c>
      <c r="AL141" t="s">
        <v>557</v>
      </c>
      <c r="AM141" t="s">
        <v>561</v>
      </c>
      <c r="AN141" t="s">
        <v>560</v>
      </c>
      <c r="AO141">
        <v>0.6042605573172154</v>
      </c>
      <c r="AP141">
        <v>1.3074999999999999</v>
      </c>
      <c r="AQ141">
        <v>892.41250000000002</v>
      </c>
      <c r="AR141" s="54">
        <v>3.5829885177280862E-2</v>
      </c>
      <c r="AS141" s="55">
        <v>11.240386978832715</v>
      </c>
    </row>
    <row r="142" spans="1:45" x14ac:dyDescent="0.35">
      <c r="A142" s="2">
        <v>44792</v>
      </c>
      <c r="B142" t="s">
        <v>18</v>
      </c>
      <c r="C142" t="s">
        <v>552</v>
      </c>
      <c r="D142" t="s">
        <v>45</v>
      </c>
      <c r="E142" t="s">
        <v>46</v>
      </c>
      <c r="F142">
        <v>12</v>
      </c>
      <c r="G142" t="s">
        <v>41</v>
      </c>
      <c r="H142" t="s">
        <v>108</v>
      </c>
      <c r="I142" t="s">
        <v>415</v>
      </c>
      <c r="J142" t="s">
        <v>415</v>
      </c>
      <c r="K142" t="s">
        <v>207</v>
      </c>
      <c r="L142">
        <v>0.79100000000000004</v>
      </c>
      <c r="M142">
        <v>4.57</v>
      </c>
      <c r="N142" s="1">
        <v>-0.45700000000000002</v>
      </c>
      <c r="O142" t="s">
        <v>105</v>
      </c>
      <c r="P142">
        <v>0.61399999999999999</v>
      </c>
      <c r="Q142">
        <v>0.17700000000000005</v>
      </c>
      <c r="R142">
        <v>24.54</v>
      </c>
      <c r="S142" s="1">
        <v>-2.4539999999999997</v>
      </c>
      <c r="T142" s="1">
        <f t="shared" si="20"/>
        <v>1.9969999999999997</v>
      </c>
      <c r="U142">
        <v>93.65</v>
      </c>
      <c r="V142">
        <v>6884.7031625000009</v>
      </c>
      <c r="W142">
        <f t="shared" si="21"/>
        <v>6.8847031625000011E-3</v>
      </c>
      <c r="X142">
        <f t="shared" si="23"/>
        <v>0.28827361563517923</v>
      </c>
      <c r="Y142">
        <f t="shared" si="24"/>
        <v>2.573752535162688E-5</v>
      </c>
      <c r="Z142">
        <v>2.573752535162688E-5</v>
      </c>
      <c r="AA142">
        <f t="shared" si="19"/>
        <v>1.7719522218326953E-7</v>
      </c>
      <c r="AB142">
        <f t="shared" si="22"/>
        <v>1.7719522218326953E-7</v>
      </c>
      <c r="AC142">
        <v>17.719522218326951</v>
      </c>
      <c r="AD142">
        <v>8.8730707152363308</v>
      </c>
      <c r="AE142" s="1">
        <f t="shared" ref="AE142:AE205" si="25">AB142*1000*3600</f>
        <v>0.63790279985977028</v>
      </c>
      <c r="AF142">
        <v>4.8142597722163762E-2</v>
      </c>
      <c r="AG142">
        <v>34.301699999999997</v>
      </c>
      <c r="AH142">
        <v>80</v>
      </c>
      <c r="AI142">
        <v>710</v>
      </c>
      <c r="AJ142">
        <v>25.737525351626882</v>
      </c>
      <c r="AK142">
        <v>8.2594820334704142</v>
      </c>
      <c r="AL142" t="s">
        <v>559</v>
      </c>
      <c r="AM142" t="s">
        <v>558</v>
      </c>
      <c r="AN142" t="s">
        <v>562</v>
      </c>
      <c r="AO142">
        <v>0.40498035528846144</v>
      </c>
      <c r="AP142">
        <v>2.7174999999999998</v>
      </c>
      <c r="AQ142">
        <v>1551.3875</v>
      </c>
      <c r="AR142" s="54">
        <v>1.3293029408811517E-2</v>
      </c>
      <c r="AS142" s="55">
        <v>17.909104339240393</v>
      </c>
    </row>
    <row r="143" spans="1:45" x14ac:dyDescent="0.35">
      <c r="A143" s="2">
        <v>44748</v>
      </c>
      <c r="B143" t="s">
        <v>18</v>
      </c>
      <c r="C143" t="s">
        <v>597</v>
      </c>
      <c r="D143" t="s">
        <v>45</v>
      </c>
      <c r="E143" t="s">
        <v>46</v>
      </c>
      <c r="F143">
        <v>12</v>
      </c>
      <c r="G143" t="s">
        <v>41</v>
      </c>
      <c r="H143" t="s">
        <v>108</v>
      </c>
      <c r="I143" t="s">
        <v>415</v>
      </c>
      <c r="J143" t="s">
        <v>415</v>
      </c>
      <c r="K143" t="s">
        <v>171</v>
      </c>
      <c r="L143">
        <v>0.75600000000000001</v>
      </c>
      <c r="M143">
        <v>15.64</v>
      </c>
      <c r="N143" s="1">
        <v>-1.5640000000000001</v>
      </c>
      <c r="O143" t="s">
        <v>112</v>
      </c>
      <c r="P143">
        <v>0.58699999999999997</v>
      </c>
      <c r="Q143">
        <v>0.16900000000000004</v>
      </c>
      <c r="R143">
        <v>18.32</v>
      </c>
      <c r="S143" s="1">
        <v>-1.8320000000000001</v>
      </c>
      <c r="T143" s="1">
        <f t="shared" si="20"/>
        <v>0.26800000000000002</v>
      </c>
      <c r="U143">
        <v>93.65</v>
      </c>
      <c r="V143">
        <v>6884.7031625000009</v>
      </c>
      <c r="W143">
        <f t="shared" si="21"/>
        <v>6.8847031625000011E-3</v>
      </c>
      <c r="X143">
        <f t="shared" si="23"/>
        <v>0.28790459965928455</v>
      </c>
      <c r="Y143">
        <f t="shared" si="24"/>
        <v>2.5696974416167819E-5</v>
      </c>
      <c r="Z143">
        <v>2.5696974416167819E-5</v>
      </c>
      <c r="AA143">
        <f t="shared" si="19"/>
        <v>1.7691604102967221E-7</v>
      </c>
      <c r="AB143">
        <f t="shared" si="22"/>
        <v>1.7691604102967221E-7</v>
      </c>
      <c r="AC143">
        <v>17.691604102967222</v>
      </c>
      <c r="AD143">
        <v>66.013448145400076</v>
      </c>
      <c r="AE143" s="1">
        <f t="shared" si="25"/>
        <v>0.63689774770681995</v>
      </c>
      <c r="AF143">
        <v>0.35816900150020581</v>
      </c>
      <c r="AG143">
        <v>33.4651</v>
      </c>
      <c r="AH143">
        <v>80</v>
      </c>
      <c r="AI143">
        <v>710</v>
      </c>
      <c r="AJ143">
        <v>25.696974416167819</v>
      </c>
      <c r="AK143">
        <v>7.6280448717948737</v>
      </c>
      <c r="AL143" t="s">
        <v>559</v>
      </c>
      <c r="AM143" t="s">
        <v>558</v>
      </c>
      <c r="AN143" t="s">
        <v>562</v>
      </c>
      <c r="AO143">
        <v>0.36316699062884389</v>
      </c>
      <c r="AP143">
        <v>2.6599999999999997</v>
      </c>
      <c r="AQ143">
        <v>1403.9625000000001</v>
      </c>
      <c r="AR143" s="54">
        <v>1.3293029408811517E-2</v>
      </c>
      <c r="AS143" s="55">
        <v>17.909104339240393</v>
      </c>
    </row>
    <row r="144" spans="1:45" x14ac:dyDescent="0.35">
      <c r="A144" s="2">
        <v>44748</v>
      </c>
      <c r="B144" t="s">
        <v>18</v>
      </c>
      <c r="C144" t="s">
        <v>597</v>
      </c>
      <c r="D144" t="s">
        <v>86</v>
      </c>
      <c r="E144" t="s">
        <v>46</v>
      </c>
      <c r="F144">
        <v>5</v>
      </c>
      <c r="G144" t="s">
        <v>27</v>
      </c>
      <c r="H144" t="s">
        <v>98</v>
      </c>
      <c r="I144" t="s">
        <v>398</v>
      </c>
      <c r="J144" t="s">
        <v>398</v>
      </c>
      <c r="K144" t="s">
        <v>165</v>
      </c>
      <c r="L144">
        <v>0.624</v>
      </c>
      <c r="M144">
        <v>3.76</v>
      </c>
      <c r="N144" s="1">
        <v>-0.376</v>
      </c>
      <c r="O144" t="s">
        <v>168</v>
      </c>
      <c r="P144">
        <v>0.47699999999999998</v>
      </c>
      <c r="Q144">
        <v>0.14700000000000002</v>
      </c>
      <c r="R144">
        <v>13.21</v>
      </c>
      <c r="S144" s="1">
        <v>-1.3210000000000002</v>
      </c>
      <c r="T144" s="1">
        <f t="shared" si="20"/>
        <v>0.94500000000000017</v>
      </c>
      <c r="U144">
        <v>89.65</v>
      </c>
      <c r="V144">
        <v>6309.141162500001</v>
      </c>
      <c r="W144">
        <f t="shared" si="21"/>
        <v>6.3091411625000012E-3</v>
      </c>
      <c r="X144">
        <f t="shared" si="23"/>
        <v>0.30817610062893086</v>
      </c>
      <c r="Y144">
        <f t="shared" si="24"/>
        <v>2.7942063538065327E-5</v>
      </c>
      <c r="Z144">
        <v>2.7942063538065327E-5</v>
      </c>
      <c r="AA144">
        <f t="shared" si="19"/>
        <v>1.7629042323319836E-7</v>
      </c>
      <c r="AB144">
        <f t="shared" si="22"/>
        <v>1.7629042323319836E-7</v>
      </c>
      <c r="AC144">
        <v>17.629042323319837</v>
      </c>
      <c r="AD144">
        <v>18.65507124160829</v>
      </c>
      <c r="AE144" s="1">
        <f t="shared" si="25"/>
        <v>0.6346455236395141</v>
      </c>
      <c r="AF144">
        <v>6.0841141936120941E-3</v>
      </c>
      <c r="AG144">
        <v>33.4651</v>
      </c>
      <c r="AH144">
        <v>64.5</v>
      </c>
      <c r="AI144">
        <v>700</v>
      </c>
      <c r="AJ144">
        <v>27.942063538065327</v>
      </c>
      <c r="AK144">
        <v>10.517788461538462</v>
      </c>
      <c r="AL144" t="s">
        <v>559</v>
      </c>
      <c r="AM144" t="s">
        <v>561</v>
      </c>
      <c r="AN144" t="s">
        <v>560</v>
      </c>
      <c r="AO144">
        <v>0.36316699062884389</v>
      </c>
      <c r="AP144">
        <v>2.6599999999999997</v>
      </c>
      <c r="AQ144">
        <v>1403.9625000000001</v>
      </c>
      <c r="AR144" s="54">
        <v>2.3499861849242888E-2</v>
      </c>
      <c r="AS144" s="55">
        <v>11.233512163472522</v>
      </c>
    </row>
    <row r="145" spans="1:45" x14ac:dyDescent="0.35">
      <c r="A145" s="2">
        <v>44790</v>
      </c>
      <c r="B145" t="s">
        <v>18</v>
      </c>
      <c r="C145" t="s">
        <v>552</v>
      </c>
      <c r="D145" t="s">
        <v>109</v>
      </c>
      <c r="E145" t="s">
        <v>600</v>
      </c>
      <c r="F145">
        <v>12</v>
      </c>
      <c r="G145" t="s">
        <v>39</v>
      </c>
      <c r="H145" t="s">
        <v>113</v>
      </c>
      <c r="I145" t="s">
        <v>440</v>
      </c>
      <c r="J145" t="s">
        <v>440</v>
      </c>
      <c r="K145" t="s">
        <v>215</v>
      </c>
      <c r="L145">
        <v>0.61899999999999999</v>
      </c>
      <c r="M145">
        <v>13.61</v>
      </c>
      <c r="N145" s="1">
        <v>-1.361</v>
      </c>
      <c r="O145" t="s">
        <v>160</v>
      </c>
      <c r="P145">
        <v>0.48599999999999999</v>
      </c>
      <c r="Q145">
        <v>0.13300000000000001</v>
      </c>
      <c r="R145">
        <v>20.07</v>
      </c>
      <c r="S145" s="1">
        <v>-2.0070000000000001</v>
      </c>
      <c r="T145" s="1">
        <f t="shared" si="20"/>
        <v>0.64600000000000013</v>
      </c>
      <c r="U145">
        <v>96.25</v>
      </c>
      <c r="V145">
        <v>7272.2890625</v>
      </c>
      <c r="W145">
        <f t="shared" si="21"/>
        <v>7.2722890625000003E-3</v>
      </c>
      <c r="X145">
        <f t="shared" si="23"/>
        <v>0.27366255144032925</v>
      </c>
      <c r="Y145">
        <f t="shared" si="24"/>
        <v>2.4141212782099159E-5</v>
      </c>
      <c r="Z145">
        <v>2.4141212782099159E-5</v>
      </c>
      <c r="AA145">
        <f t="shared" si="19"/>
        <v>1.7556187767074493E-7</v>
      </c>
      <c r="AB145">
        <f t="shared" si="22"/>
        <v>1.7556187767074493E-7</v>
      </c>
      <c r="AC145">
        <v>17.556187767074491</v>
      </c>
      <c r="AD145">
        <v>27.176761249341311</v>
      </c>
      <c r="AE145" s="1">
        <f t="shared" si="25"/>
        <v>0.63202275961468179</v>
      </c>
      <c r="AF145">
        <v>0.51734917239950395</v>
      </c>
      <c r="AG145">
        <v>32.178800000000003</v>
      </c>
      <c r="AH145">
        <v>87.4</v>
      </c>
      <c r="AI145">
        <v>678</v>
      </c>
      <c r="AJ145">
        <v>24.14121278209916</v>
      </c>
      <c r="AK145">
        <v>15.49463920787486</v>
      </c>
      <c r="AL145" t="s">
        <v>559</v>
      </c>
      <c r="AM145" t="s">
        <v>558</v>
      </c>
      <c r="AN145" t="s">
        <v>560</v>
      </c>
      <c r="AO145">
        <v>0.6083871384901417</v>
      </c>
      <c r="AP145">
        <v>1.4275</v>
      </c>
      <c r="AQ145">
        <v>836.8</v>
      </c>
      <c r="AR145" s="54">
        <v>1.3974401028587324E-2</v>
      </c>
      <c r="AS145" s="55">
        <v>13.963878549588205</v>
      </c>
    </row>
    <row r="146" spans="1:45" x14ac:dyDescent="0.35">
      <c r="A146" s="2">
        <v>44715</v>
      </c>
      <c r="B146" t="s">
        <v>573</v>
      </c>
      <c r="C146" t="s">
        <v>598</v>
      </c>
      <c r="D146" t="s">
        <v>77</v>
      </c>
      <c r="E146" t="s">
        <v>46</v>
      </c>
      <c r="F146">
        <v>14</v>
      </c>
      <c r="G146" t="s">
        <v>39</v>
      </c>
      <c r="H146" t="s">
        <v>84</v>
      </c>
      <c r="I146" t="s">
        <v>513</v>
      </c>
      <c r="J146" t="s">
        <v>513</v>
      </c>
      <c r="K146" t="s">
        <v>23</v>
      </c>
      <c r="L146">
        <v>0.65300000000000002</v>
      </c>
      <c r="M146">
        <v>2.76</v>
      </c>
      <c r="N146" s="1">
        <v>-0.27599999999999997</v>
      </c>
      <c r="O146" t="s">
        <v>80</v>
      </c>
      <c r="P146">
        <v>0.44900000000000001</v>
      </c>
      <c r="Q146">
        <v>0.20400000000000001</v>
      </c>
      <c r="R146">
        <v>6.58</v>
      </c>
      <c r="S146" s="1">
        <v>-0.65800000000000003</v>
      </c>
      <c r="T146" s="1">
        <f t="shared" si="20"/>
        <v>0.38200000000000006</v>
      </c>
      <c r="U146">
        <v>70.305000000000007</v>
      </c>
      <c r="V146">
        <v>3880.0925246250008</v>
      </c>
      <c r="W146">
        <f t="shared" si="21"/>
        <v>3.8800925246250009E-3</v>
      </c>
      <c r="X146">
        <f t="shared" si="23"/>
        <v>0.45434298440979959</v>
      </c>
      <c r="Y146">
        <f t="shared" si="24"/>
        <v>4.5059508655774608E-5</v>
      </c>
      <c r="Z146">
        <v>4.5059508655774608E-5</v>
      </c>
      <c r="AA146">
        <f t="shared" si="19"/>
        <v>1.7483506269854659E-7</v>
      </c>
      <c r="AB146">
        <f t="shared" si="22"/>
        <v>1.7483506269854659E-7</v>
      </c>
      <c r="AC146">
        <v>17.483506269854658</v>
      </c>
      <c r="AD146">
        <v>45.768341020561927</v>
      </c>
      <c r="AE146" s="1">
        <f t="shared" si="25"/>
        <v>0.62940622571476768</v>
      </c>
      <c r="AG146">
        <v>24.828800000000001</v>
      </c>
      <c r="AH146">
        <v>57.8</v>
      </c>
      <c r="AI146">
        <v>500</v>
      </c>
      <c r="AJ146">
        <v>45.059508655774607</v>
      </c>
      <c r="AL146" t="s">
        <v>559</v>
      </c>
      <c r="AM146" t="s">
        <v>558</v>
      </c>
      <c r="AN146" t="s">
        <v>560</v>
      </c>
      <c r="AR146" s="34"/>
      <c r="AS146" s="34"/>
    </row>
    <row r="147" spans="1:45" x14ac:dyDescent="0.35">
      <c r="A147" s="2">
        <v>44779</v>
      </c>
      <c r="B147" t="s">
        <v>18</v>
      </c>
      <c r="C147" t="s">
        <v>596</v>
      </c>
      <c r="D147" t="s">
        <v>45</v>
      </c>
      <c r="E147" t="s">
        <v>46</v>
      </c>
      <c r="F147">
        <v>13</v>
      </c>
      <c r="G147" t="s">
        <v>41</v>
      </c>
      <c r="H147" t="s">
        <v>108</v>
      </c>
      <c r="I147" t="s">
        <v>415</v>
      </c>
      <c r="J147" t="s">
        <v>415</v>
      </c>
      <c r="K147" t="s">
        <v>212</v>
      </c>
      <c r="L147">
        <v>0.77200000000000002</v>
      </c>
      <c r="M147">
        <v>5.53</v>
      </c>
      <c r="N147" s="1">
        <v>-0.55300000000000005</v>
      </c>
      <c r="O147" t="s">
        <v>178</v>
      </c>
      <c r="P147">
        <v>0.60099999999999998</v>
      </c>
      <c r="Q147">
        <v>0.17100000000000004</v>
      </c>
      <c r="R147">
        <v>14.78</v>
      </c>
      <c r="S147" s="1">
        <v>-1.478</v>
      </c>
      <c r="T147" s="1">
        <f t="shared" si="20"/>
        <v>0.92499999999999993</v>
      </c>
      <c r="U147">
        <v>93.65</v>
      </c>
      <c r="V147">
        <v>6884.7031625000009</v>
      </c>
      <c r="W147">
        <f t="shared" si="21"/>
        <v>6.8847031625000011E-3</v>
      </c>
      <c r="X147">
        <f t="shared" si="23"/>
        <v>0.28452579034941772</v>
      </c>
      <c r="Y147">
        <f t="shared" si="24"/>
        <v>2.5326238843668762E-5</v>
      </c>
      <c r="Z147">
        <v>2.5326238843668762E-5</v>
      </c>
      <c r="AA147">
        <f t="shared" si="19"/>
        <v>1.7436363666123668E-7</v>
      </c>
      <c r="AB147">
        <f t="shared" si="22"/>
        <v>1.7436363666123668E-7</v>
      </c>
      <c r="AC147">
        <v>17.436363666123672</v>
      </c>
      <c r="AD147">
        <v>18.850122882295864</v>
      </c>
      <c r="AE147" s="1">
        <f t="shared" si="25"/>
        <v>0.62770909198045211</v>
      </c>
      <c r="AF147">
        <v>0.1022750648631062</v>
      </c>
      <c r="AG147">
        <v>31.516500000000001</v>
      </c>
      <c r="AH147">
        <v>80</v>
      </c>
      <c r="AI147">
        <v>710</v>
      </c>
      <c r="AJ147">
        <v>25.326238843668762</v>
      </c>
      <c r="AK147">
        <v>8.6594309038552968</v>
      </c>
      <c r="AL147" t="s">
        <v>559</v>
      </c>
      <c r="AM147" t="s">
        <v>558</v>
      </c>
      <c r="AN147" t="s">
        <v>562</v>
      </c>
      <c r="AO147">
        <v>0.44430618398273797</v>
      </c>
      <c r="AP147">
        <v>2.1475</v>
      </c>
      <c r="AQ147">
        <v>1335.2875000000001</v>
      </c>
      <c r="AR147" s="54">
        <v>1.3293029408811517E-2</v>
      </c>
      <c r="AS147" s="55">
        <v>17.909104339240393</v>
      </c>
    </row>
    <row r="148" spans="1:45" x14ac:dyDescent="0.35">
      <c r="A148" s="2">
        <v>44748</v>
      </c>
      <c r="B148" t="s">
        <v>18</v>
      </c>
      <c r="C148" t="s">
        <v>597</v>
      </c>
      <c r="D148" t="s">
        <v>45</v>
      </c>
      <c r="E148" t="s">
        <v>46</v>
      </c>
      <c r="F148">
        <v>5</v>
      </c>
      <c r="G148" t="s">
        <v>94</v>
      </c>
      <c r="H148" t="s">
        <v>93</v>
      </c>
      <c r="I148" t="s">
        <v>410</v>
      </c>
      <c r="J148" t="s">
        <v>410</v>
      </c>
      <c r="K148" t="s">
        <v>169</v>
      </c>
      <c r="L148">
        <v>0.58299999999999996</v>
      </c>
      <c r="M148">
        <v>17.600000000000001</v>
      </c>
      <c r="N148" s="1">
        <v>-1.7600000000000002</v>
      </c>
      <c r="O148" t="s">
        <v>170</v>
      </c>
      <c r="P148">
        <v>0.44800000000000001</v>
      </c>
      <c r="Q148">
        <v>0.13499999999999995</v>
      </c>
      <c r="R148">
        <v>28.75</v>
      </c>
      <c r="S148" s="1">
        <v>-2.875</v>
      </c>
      <c r="T148" s="1">
        <f t="shared" si="20"/>
        <v>1.1149999999999998</v>
      </c>
      <c r="U148">
        <v>90.2</v>
      </c>
      <c r="V148">
        <v>6386.791400000001</v>
      </c>
      <c r="W148">
        <f t="shared" si="21"/>
        <v>6.3867914000000012E-3</v>
      </c>
      <c r="X148">
        <f t="shared" si="23"/>
        <v>0.30133928571428559</v>
      </c>
      <c r="Y148">
        <f t="shared" si="24"/>
        <v>2.718094771635154E-5</v>
      </c>
      <c r="Z148">
        <v>2.718094771635154E-5</v>
      </c>
      <c r="AA148">
        <f t="shared" si="19"/>
        <v>1.7359904311864368E-7</v>
      </c>
      <c r="AB148">
        <f t="shared" si="22"/>
        <v>1.7359904311864368E-7</v>
      </c>
      <c r="AC148">
        <v>17.359904311864369</v>
      </c>
      <c r="AD148">
        <v>15.56942090750168</v>
      </c>
      <c r="AE148" s="1">
        <f t="shared" si="25"/>
        <v>0.62495655522711735</v>
      </c>
      <c r="AF148">
        <v>0.38269429180283021</v>
      </c>
      <c r="AG148">
        <v>33.4651</v>
      </c>
      <c r="AH148">
        <v>58</v>
      </c>
      <c r="AI148">
        <v>684</v>
      </c>
      <c r="AJ148">
        <v>27.18094771635154</v>
      </c>
      <c r="AK148">
        <v>7.6280448717948737</v>
      </c>
      <c r="AL148" t="s">
        <v>557</v>
      </c>
      <c r="AM148" t="s">
        <v>561</v>
      </c>
      <c r="AN148" t="s">
        <v>560</v>
      </c>
      <c r="AO148">
        <v>0.36316699062884389</v>
      </c>
      <c r="AP148">
        <v>2.6599999999999997</v>
      </c>
      <c r="AQ148">
        <v>1403.9625000000001</v>
      </c>
      <c r="AR148" s="54">
        <v>3.5829885177280862E-2</v>
      </c>
      <c r="AS148" s="55">
        <v>11.240386978832715</v>
      </c>
    </row>
    <row r="149" spans="1:45" x14ac:dyDescent="0.35">
      <c r="A149" s="2">
        <v>44735</v>
      </c>
      <c r="B149" t="s">
        <v>18</v>
      </c>
      <c r="C149" t="s">
        <v>548</v>
      </c>
      <c r="D149" t="s">
        <v>86</v>
      </c>
      <c r="E149" t="s">
        <v>46</v>
      </c>
      <c r="F149">
        <v>8</v>
      </c>
      <c r="G149" t="s">
        <v>94</v>
      </c>
      <c r="H149" t="s">
        <v>82</v>
      </c>
      <c r="I149" t="s">
        <v>395</v>
      </c>
      <c r="J149" t="s">
        <v>395</v>
      </c>
      <c r="K149" t="s">
        <v>152</v>
      </c>
      <c r="L149">
        <v>0.76500000000000001</v>
      </c>
      <c r="M149">
        <v>2.95</v>
      </c>
      <c r="N149" s="1">
        <v>-0.29500000000000004</v>
      </c>
      <c r="O149" t="s">
        <v>146</v>
      </c>
      <c r="P149">
        <v>0.56299999999999994</v>
      </c>
      <c r="Q149">
        <v>0.20200000000000007</v>
      </c>
      <c r="R149">
        <v>7.48</v>
      </c>
      <c r="S149" s="1">
        <v>-0.748</v>
      </c>
      <c r="T149" s="1">
        <f t="shared" si="20"/>
        <v>0.45299999999999996</v>
      </c>
      <c r="U149">
        <v>81</v>
      </c>
      <c r="V149">
        <v>5150.3850000000002</v>
      </c>
      <c r="W149">
        <f t="shared" si="21"/>
        <v>5.1503850000000004E-3</v>
      </c>
      <c r="X149">
        <f t="shared" si="23"/>
        <v>0.35879218472468932</v>
      </c>
      <c r="Y149">
        <f t="shared" si="24"/>
        <v>3.3694472609120526E-5</v>
      </c>
      <c r="Z149">
        <v>3.3694472609120526E-5</v>
      </c>
      <c r="AA149">
        <f t="shared" si="19"/>
        <v>1.7353950630892524E-7</v>
      </c>
      <c r="AB149">
        <f t="shared" si="22"/>
        <v>1.7353950630892524E-7</v>
      </c>
      <c r="AC149">
        <v>17.353950630892523</v>
      </c>
      <c r="AD149">
        <v>38.308941790049722</v>
      </c>
      <c r="AE149" s="1">
        <f t="shared" si="25"/>
        <v>0.62474222271213087</v>
      </c>
      <c r="AF149">
        <v>0.94162868581676851</v>
      </c>
      <c r="AG149">
        <v>33.261499999999998</v>
      </c>
      <c r="AH149">
        <v>73.400000000000006</v>
      </c>
      <c r="AI149">
        <v>670</v>
      </c>
      <c r="AJ149">
        <v>33.694472609120524</v>
      </c>
      <c r="AK149">
        <v>11.388095238095239</v>
      </c>
      <c r="AL149" t="s">
        <v>557</v>
      </c>
      <c r="AM149" t="s">
        <v>561</v>
      </c>
      <c r="AN149" t="s">
        <v>560</v>
      </c>
      <c r="AO149">
        <v>0.39747176730693196</v>
      </c>
      <c r="AP149">
        <v>2.46875</v>
      </c>
      <c r="AQ149">
        <v>1395.05</v>
      </c>
      <c r="AR149" s="54">
        <v>2.3420874593229002E-2</v>
      </c>
      <c r="AS149" s="55">
        <v>20.224151239279511</v>
      </c>
    </row>
    <row r="150" spans="1:45" x14ac:dyDescent="0.35">
      <c r="A150" s="10">
        <v>44777</v>
      </c>
      <c r="B150" t="s">
        <v>18</v>
      </c>
      <c r="C150" t="s">
        <v>596</v>
      </c>
      <c r="D150" t="s">
        <v>133</v>
      </c>
      <c r="E150" t="s">
        <v>46</v>
      </c>
      <c r="F150">
        <v>4</v>
      </c>
      <c r="G150" t="s">
        <v>41</v>
      </c>
      <c r="H150" t="s">
        <v>136</v>
      </c>
      <c r="I150" t="s">
        <v>480</v>
      </c>
      <c r="J150" t="s">
        <v>480</v>
      </c>
      <c r="K150" t="s">
        <v>204</v>
      </c>
      <c r="L150">
        <v>0.98699999999999999</v>
      </c>
      <c r="M150">
        <v>4.6900000000000004</v>
      </c>
      <c r="N150" s="1">
        <v>-0.46900000000000003</v>
      </c>
      <c r="O150" t="s">
        <v>205</v>
      </c>
      <c r="P150">
        <v>0.84899999999999998</v>
      </c>
      <c r="Q150">
        <v>0.13800000000000001</v>
      </c>
      <c r="R150">
        <v>17.47</v>
      </c>
      <c r="S150" s="1">
        <v>-1.7469999999999999</v>
      </c>
      <c r="T150" s="1">
        <f t="shared" si="20"/>
        <v>1.2779999999999998</v>
      </c>
      <c r="U150">
        <v>131.5</v>
      </c>
      <c r="V150">
        <v>13574.41625</v>
      </c>
      <c r="W150">
        <f t="shared" si="21"/>
        <v>1.357441625E-2</v>
      </c>
      <c r="X150">
        <f t="shared" si="23"/>
        <v>0.16254416961130744</v>
      </c>
      <c r="Y150">
        <f t="shared" si="24"/>
        <v>1.271313767265483E-5</v>
      </c>
      <c r="Z150">
        <v>1.271313767265483E-5</v>
      </c>
      <c r="AA150">
        <f t="shared" si="19"/>
        <v>1.7257342261217291E-7</v>
      </c>
      <c r="AB150">
        <f t="shared" si="22"/>
        <v>1.7257342261217291E-7</v>
      </c>
      <c r="AC150">
        <v>17.257342261217289</v>
      </c>
      <c r="AD150">
        <v>13.503397700483013</v>
      </c>
      <c r="AE150" s="1">
        <f t="shared" si="25"/>
        <v>0.62126432140382248</v>
      </c>
      <c r="AF150">
        <v>7.326535133552467E-2</v>
      </c>
      <c r="AG150">
        <v>29.967099999999999</v>
      </c>
      <c r="AH150">
        <v>136.30000000000001</v>
      </c>
      <c r="AI150">
        <v>832</v>
      </c>
      <c r="AJ150">
        <v>12.713137672654829</v>
      </c>
      <c r="AK150">
        <v>8.0560426564281311</v>
      </c>
      <c r="AL150" t="s">
        <v>559</v>
      </c>
      <c r="AM150" t="s">
        <v>558</v>
      </c>
      <c r="AN150" t="s">
        <v>562</v>
      </c>
      <c r="AO150">
        <v>0.47297782808158478</v>
      </c>
      <c r="AP150">
        <v>1.87375</v>
      </c>
      <c r="AQ150">
        <v>1054</v>
      </c>
      <c r="AR150" s="54">
        <v>-4.1067369666072644E-3</v>
      </c>
      <c r="AS150" s="55">
        <v>9.2367923053650234</v>
      </c>
    </row>
    <row r="151" spans="1:45" x14ac:dyDescent="0.35">
      <c r="A151" s="2">
        <v>44805</v>
      </c>
      <c r="B151" t="s">
        <v>18</v>
      </c>
      <c r="C151" t="s">
        <v>599</v>
      </c>
      <c r="D151" t="s">
        <v>45</v>
      </c>
      <c r="E151" t="s">
        <v>46</v>
      </c>
      <c r="F151">
        <v>15</v>
      </c>
      <c r="G151" t="s">
        <v>41</v>
      </c>
      <c r="H151" t="s">
        <v>104</v>
      </c>
      <c r="I151" t="s">
        <v>416</v>
      </c>
      <c r="J151" t="s">
        <v>416</v>
      </c>
      <c r="K151" t="s">
        <v>241</v>
      </c>
      <c r="L151">
        <v>0.81899999999999995</v>
      </c>
      <c r="M151">
        <v>24.43</v>
      </c>
      <c r="N151" s="1">
        <v>-2.4430000000000001</v>
      </c>
      <c r="O151" t="s">
        <v>242</v>
      </c>
      <c r="P151">
        <v>0.66900000000000004</v>
      </c>
      <c r="Q151">
        <v>0.14999999999999991</v>
      </c>
      <c r="R151">
        <v>32.119999999999997</v>
      </c>
      <c r="S151" s="1">
        <v>-3.2119999999999997</v>
      </c>
      <c r="T151" s="1">
        <f t="shared" si="20"/>
        <v>0.76899999999999968</v>
      </c>
      <c r="U151">
        <v>107.6</v>
      </c>
      <c r="V151">
        <v>9088.5415999999987</v>
      </c>
      <c r="W151">
        <f t="shared" si="21"/>
        <v>9.0885415999999979E-3</v>
      </c>
      <c r="X151">
        <f t="shared" si="23"/>
        <v>0.22421524663677114</v>
      </c>
      <c r="Y151">
        <f t="shared" si="24"/>
        <v>1.8889295049929115E-5</v>
      </c>
      <c r="Z151">
        <v>1.8889295049929115E-5</v>
      </c>
      <c r="AA151">
        <f t="shared" si="19"/>
        <v>1.716761438559548E-7</v>
      </c>
      <c r="AB151">
        <f t="shared" si="22"/>
        <v>1.716761438559548E-7</v>
      </c>
      <c r="AC151">
        <v>17.167614385595478</v>
      </c>
      <c r="AD151">
        <v>22.324596080098161</v>
      </c>
      <c r="AE151" s="1">
        <f t="shared" si="25"/>
        <v>0.61803411788143725</v>
      </c>
      <c r="AF151">
        <v>0.12112650545525759</v>
      </c>
      <c r="AG151">
        <v>34.357199999999999</v>
      </c>
      <c r="AH151">
        <v>94</v>
      </c>
      <c r="AI151">
        <v>800</v>
      </c>
      <c r="AJ151">
        <v>18.889295049929114</v>
      </c>
      <c r="AK151">
        <v>6.9857928042559951</v>
      </c>
      <c r="AL151" t="s">
        <v>559</v>
      </c>
      <c r="AM151" t="s">
        <v>558</v>
      </c>
      <c r="AN151" t="s">
        <v>562</v>
      </c>
      <c r="AO151">
        <v>0.43800288115314234</v>
      </c>
      <c r="AP151">
        <v>2.1637500000000003</v>
      </c>
      <c r="AQ151">
        <v>1129.9875000000002</v>
      </c>
      <c r="AR151" s="54">
        <v>2.4570514730882637E-2</v>
      </c>
      <c r="AS151" s="55">
        <v>11.658705774359115</v>
      </c>
    </row>
    <row r="152" spans="1:45" x14ac:dyDescent="0.35">
      <c r="A152" s="2">
        <v>44804</v>
      </c>
      <c r="B152" t="s">
        <v>18</v>
      </c>
      <c r="C152" t="s">
        <v>599</v>
      </c>
      <c r="D152" t="s">
        <v>123</v>
      </c>
      <c r="E152" t="s">
        <v>600</v>
      </c>
      <c r="F152">
        <v>6</v>
      </c>
      <c r="G152" t="s">
        <v>27</v>
      </c>
      <c r="H152" t="s">
        <v>52</v>
      </c>
      <c r="I152" t="s">
        <v>456</v>
      </c>
      <c r="J152" t="s">
        <v>456</v>
      </c>
      <c r="K152" t="s">
        <v>234</v>
      </c>
      <c r="L152">
        <v>0.746</v>
      </c>
      <c r="M152">
        <v>9.44</v>
      </c>
      <c r="N152" s="1">
        <v>-0.94399999999999995</v>
      </c>
      <c r="O152" t="s">
        <v>32</v>
      </c>
      <c r="P152">
        <v>0.627</v>
      </c>
      <c r="Q152">
        <v>0.11899999999999999</v>
      </c>
      <c r="S152" s="1" t="s">
        <v>50</v>
      </c>
      <c r="T152" s="1" t="s">
        <v>103</v>
      </c>
      <c r="U152">
        <v>119.2</v>
      </c>
      <c r="V152">
        <v>11153.782400000002</v>
      </c>
      <c r="W152">
        <f t="shared" si="21"/>
        <v>1.1153782400000001E-2</v>
      </c>
      <c r="X152">
        <f t="shared" si="23"/>
        <v>0.18979266347687399</v>
      </c>
      <c r="Y152">
        <f t="shared" si="24"/>
        <v>1.5385404828349336E-5</v>
      </c>
      <c r="Z152">
        <v>1.5385404828349336E-5</v>
      </c>
      <c r="AA152">
        <f t="shared" si="19"/>
        <v>1.7160545759131785E-7</v>
      </c>
      <c r="AB152">
        <f t="shared" si="22"/>
        <v>1.7160545759131785E-7</v>
      </c>
      <c r="AC152">
        <v>17.160545759131786</v>
      </c>
      <c r="AD152" t="s">
        <v>50</v>
      </c>
      <c r="AE152" s="1">
        <f t="shared" si="25"/>
        <v>0.61777964732874424</v>
      </c>
      <c r="AG152">
        <v>32.519599999999997</v>
      </c>
      <c r="AH152">
        <v>107</v>
      </c>
      <c r="AI152">
        <v>840</v>
      </c>
      <c r="AJ152">
        <v>15.385404828349337</v>
      </c>
      <c r="AK152">
        <v>5.03038712875437</v>
      </c>
      <c r="AL152" t="s">
        <v>559</v>
      </c>
      <c r="AM152" t="s">
        <v>561</v>
      </c>
      <c r="AN152" t="s">
        <v>560</v>
      </c>
      <c r="AO152">
        <v>0.5234151584582144</v>
      </c>
      <c r="AP152">
        <v>1.8887499999999999</v>
      </c>
      <c r="AQ152">
        <v>924.46249999999998</v>
      </c>
      <c r="AR152" s="54">
        <v>2.0165599981897955E-2</v>
      </c>
      <c r="AS152" s="55">
        <v>12.787947076898984</v>
      </c>
    </row>
    <row r="153" spans="1:45" x14ac:dyDescent="0.35">
      <c r="A153" s="2">
        <v>44721</v>
      </c>
      <c r="B153" t="s">
        <v>18</v>
      </c>
      <c r="C153" t="s">
        <v>598</v>
      </c>
      <c r="D153" t="s">
        <v>20</v>
      </c>
      <c r="E153" t="s">
        <v>600</v>
      </c>
      <c r="F153">
        <v>9</v>
      </c>
      <c r="G153" t="s">
        <v>22</v>
      </c>
      <c r="H153" t="s">
        <v>113</v>
      </c>
      <c r="I153" t="s">
        <v>421</v>
      </c>
      <c r="J153" t="s">
        <v>421</v>
      </c>
      <c r="K153" t="s">
        <v>23</v>
      </c>
      <c r="L153">
        <v>0.59</v>
      </c>
      <c r="M153">
        <v>3.36</v>
      </c>
      <c r="N153" s="1">
        <v>-0.33599999999999997</v>
      </c>
      <c r="O153" t="s">
        <v>24</v>
      </c>
      <c r="P153">
        <v>0.312</v>
      </c>
      <c r="Q153">
        <v>0.27799999999999997</v>
      </c>
      <c r="R153">
        <v>15.24</v>
      </c>
      <c r="S153" s="1">
        <v>-1.524</v>
      </c>
      <c r="T153" s="1">
        <f>N153-S153</f>
        <v>1.1880000000000002</v>
      </c>
      <c r="U153">
        <v>46</v>
      </c>
      <c r="V153">
        <v>1661.0600000000002</v>
      </c>
      <c r="W153">
        <f t="shared" si="21"/>
        <v>1.6610600000000002E-3</v>
      </c>
      <c r="X153">
        <f t="shared" si="23"/>
        <v>0.89102564102564097</v>
      </c>
      <c r="Y153">
        <f t="shared" si="24"/>
        <v>1.0324328153770081E-4</v>
      </c>
      <c r="Z153">
        <v>1.0324328153770081E-4</v>
      </c>
      <c r="AB153">
        <f t="shared" si="22"/>
        <v>1.7149328523101335E-7</v>
      </c>
      <c r="AC153">
        <v>17.149328523101332</v>
      </c>
      <c r="AD153">
        <v>14.435461719782264</v>
      </c>
      <c r="AE153" s="1">
        <f t="shared" si="25"/>
        <v>0.61737582683164804</v>
      </c>
      <c r="AF153">
        <v>0.18242301729244456</v>
      </c>
      <c r="AG153">
        <v>24.548100000000002</v>
      </c>
      <c r="AI153">
        <v>213</v>
      </c>
      <c r="AJ153">
        <v>103.24328153770081</v>
      </c>
      <c r="AK153">
        <v>14.811333333333334</v>
      </c>
      <c r="AL153" t="s">
        <v>557</v>
      </c>
      <c r="AM153" t="s">
        <v>558</v>
      </c>
      <c r="AN153" t="s">
        <v>562</v>
      </c>
      <c r="AO153">
        <v>0.62108933859878679</v>
      </c>
      <c r="AP153">
        <v>1.2462500000000001</v>
      </c>
      <c r="AQ153">
        <v>783</v>
      </c>
      <c r="AR153" s="34" t="s">
        <v>50</v>
      </c>
      <c r="AS153" s="34" t="s">
        <v>50</v>
      </c>
    </row>
    <row r="154" spans="1:45" x14ac:dyDescent="0.35">
      <c r="A154" s="2">
        <v>44763</v>
      </c>
      <c r="B154" t="s">
        <v>18</v>
      </c>
      <c r="C154" t="s">
        <v>549</v>
      </c>
      <c r="D154" t="s">
        <v>45</v>
      </c>
      <c r="E154" t="s">
        <v>46</v>
      </c>
      <c r="F154">
        <v>3</v>
      </c>
      <c r="G154" t="s">
        <v>94</v>
      </c>
      <c r="H154" t="s">
        <v>93</v>
      </c>
      <c r="I154" t="s">
        <v>410</v>
      </c>
      <c r="J154" t="s">
        <v>410</v>
      </c>
      <c r="K154" t="s">
        <v>190</v>
      </c>
      <c r="L154">
        <v>0.65900000000000003</v>
      </c>
      <c r="M154">
        <v>3.71</v>
      </c>
      <c r="N154" s="1">
        <v>-0.371</v>
      </c>
      <c r="O154" t="s">
        <v>163</v>
      </c>
      <c r="P154">
        <v>0.50800000000000001</v>
      </c>
      <c r="Q154">
        <v>0.15100000000000002</v>
      </c>
      <c r="R154">
        <v>22.81</v>
      </c>
      <c r="S154" s="1">
        <v>-2.2809999999999997</v>
      </c>
      <c r="T154" s="1">
        <f>N154-S154</f>
        <v>1.9099999999999997</v>
      </c>
      <c r="U154">
        <v>90.2</v>
      </c>
      <c r="V154">
        <v>6386.791400000001</v>
      </c>
      <c r="W154">
        <f t="shared" si="21"/>
        <v>6.3867914000000012E-3</v>
      </c>
      <c r="X154">
        <f t="shared" si="23"/>
        <v>0.297244094488189</v>
      </c>
      <c r="Y154">
        <f t="shared" si="24"/>
        <v>2.6726947076716277E-5</v>
      </c>
      <c r="Z154">
        <v>2.6726947076716277E-5</v>
      </c>
      <c r="AA154">
        <f t="shared" ref="AA154:AA160" si="26">Z154*W154</f>
        <v>1.7069943573782669E-7</v>
      </c>
      <c r="AB154">
        <f t="shared" si="22"/>
        <v>1.7069943573782669E-7</v>
      </c>
      <c r="AC154">
        <v>17.06994357378267</v>
      </c>
      <c r="AD154">
        <v>8.9371432323469495</v>
      </c>
      <c r="AE154" s="1">
        <f t="shared" si="25"/>
        <v>0.61451796865617614</v>
      </c>
      <c r="AF154">
        <v>0.21967379007626098</v>
      </c>
      <c r="AG154">
        <v>31.981100000000001</v>
      </c>
      <c r="AH154">
        <v>58</v>
      </c>
      <c r="AI154">
        <v>684</v>
      </c>
      <c r="AJ154">
        <v>26.726947076716279</v>
      </c>
      <c r="AK154">
        <v>7.12949535755667</v>
      </c>
      <c r="AL154" t="s">
        <v>557</v>
      </c>
      <c r="AM154" t="s">
        <v>561</v>
      </c>
      <c r="AN154" t="s">
        <v>560</v>
      </c>
      <c r="AO154">
        <v>0.41316276787735068</v>
      </c>
      <c r="AP154">
        <v>2.36</v>
      </c>
      <c r="AQ154">
        <v>1352.8999999999999</v>
      </c>
      <c r="AR154" s="54">
        <v>3.5829885177280862E-2</v>
      </c>
      <c r="AS154" s="55">
        <v>11.240386978832715</v>
      </c>
    </row>
    <row r="155" spans="1:45" x14ac:dyDescent="0.35">
      <c r="A155" s="2">
        <v>44747</v>
      </c>
      <c r="B155" t="s">
        <v>18</v>
      </c>
      <c r="C155" t="s">
        <v>597</v>
      </c>
      <c r="D155" t="s">
        <v>20</v>
      </c>
      <c r="E155" t="s">
        <v>600</v>
      </c>
      <c r="F155">
        <v>15</v>
      </c>
      <c r="G155" t="s">
        <v>29</v>
      </c>
      <c r="H155" t="s">
        <v>76</v>
      </c>
      <c r="I155" t="s">
        <v>427</v>
      </c>
      <c r="J155" t="s">
        <v>427</v>
      </c>
      <c r="K155" t="s">
        <v>143</v>
      </c>
      <c r="L155">
        <v>0.58099999999999996</v>
      </c>
      <c r="M155">
        <v>21.09</v>
      </c>
      <c r="N155" s="1">
        <v>-2.109</v>
      </c>
      <c r="O155" t="s">
        <v>163</v>
      </c>
      <c r="P155">
        <v>0.41699999999999998</v>
      </c>
      <c r="Q155">
        <v>0.16399999999999998</v>
      </c>
      <c r="R155">
        <v>33.83</v>
      </c>
      <c r="S155" s="1">
        <v>-3.383</v>
      </c>
      <c r="T155" s="1">
        <f>N155-S155</f>
        <v>1.274</v>
      </c>
      <c r="U155">
        <v>75.5</v>
      </c>
      <c r="V155">
        <v>4474.69625</v>
      </c>
      <c r="W155">
        <f t="shared" si="21"/>
        <v>4.4746962500000001E-3</v>
      </c>
      <c r="X155">
        <f t="shared" si="23"/>
        <v>0.39328537170263783</v>
      </c>
      <c r="Y155">
        <f t="shared" si="24"/>
        <v>3.7725261136178648E-5</v>
      </c>
      <c r="Z155">
        <v>3.7725261136178648E-5</v>
      </c>
      <c r="AA155">
        <f t="shared" si="26"/>
        <v>1.6880908453632935E-7</v>
      </c>
      <c r="AB155">
        <f t="shared" si="22"/>
        <v>1.6880908453632935E-7</v>
      </c>
      <c r="AC155">
        <v>16.88090845363293</v>
      </c>
      <c r="AD155">
        <v>13.250320607247197</v>
      </c>
      <c r="AE155" s="1">
        <f t="shared" si="25"/>
        <v>0.60771270433078561</v>
      </c>
      <c r="AF155">
        <v>0.26530036494930775</v>
      </c>
      <c r="AG155">
        <v>33.278799999999997</v>
      </c>
      <c r="AH155">
        <v>71.3</v>
      </c>
      <c r="AI155">
        <v>778</v>
      </c>
      <c r="AJ155">
        <v>37.725261136178645</v>
      </c>
      <c r="AK155">
        <v>11.802345679012349</v>
      </c>
      <c r="AL155" t="s">
        <v>557</v>
      </c>
      <c r="AM155" t="s">
        <v>558</v>
      </c>
      <c r="AN155" t="s">
        <v>562</v>
      </c>
      <c r="AO155">
        <v>0.3455948490031629</v>
      </c>
      <c r="AP155">
        <v>2.8125</v>
      </c>
      <c r="AQ155">
        <v>1435.3249999999998</v>
      </c>
      <c r="AR155" s="54">
        <v>2.9470623543223756E-2</v>
      </c>
      <c r="AS155" s="55">
        <v>10.593628092026655</v>
      </c>
    </row>
    <row r="156" spans="1:45" x14ac:dyDescent="0.35">
      <c r="A156" s="2">
        <v>44806</v>
      </c>
      <c r="B156" t="s">
        <v>18</v>
      </c>
      <c r="C156" t="s">
        <v>599</v>
      </c>
      <c r="D156" t="s">
        <v>86</v>
      </c>
      <c r="E156" t="s">
        <v>46</v>
      </c>
      <c r="F156">
        <v>15</v>
      </c>
      <c r="G156" t="s">
        <v>43</v>
      </c>
      <c r="H156" t="s">
        <v>92</v>
      </c>
      <c r="I156" t="s">
        <v>408</v>
      </c>
      <c r="J156" t="s">
        <v>408</v>
      </c>
      <c r="K156" t="s">
        <v>235</v>
      </c>
      <c r="L156">
        <v>0.94499999999999995</v>
      </c>
      <c r="M156">
        <v>9.56</v>
      </c>
      <c r="N156" s="1">
        <v>-0.95600000000000007</v>
      </c>
      <c r="O156" t="s">
        <v>243</v>
      </c>
      <c r="P156">
        <v>1.0840000000000001</v>
      </c>
      <c r="Q156">
        <v>-0.13900000000000012</v>
      </c>
      <c r="R156">
        <v>12.87</v>
      </c>
      <c r="S156" s="1">
        <v>-1.2869999999999999</v>
      </c>
      <c r="T156" s="1">
        <f>N156-S156</f>
        <v>0.33099999999999985</v>
      </c>
      <c r="U156">
        <v>137.75</v>
      </c>
      <c r="V156">
        <v>14895.4240625</v>
      </c>
      <c r="W156">
        <f t="shared" si="21"/>
        <v>1.4895424062500001E-2</v>
      </c>
      <c r="X156">
        <f t="shared" si="23"/>
        <v>-0.12822878228782297</v>
      </c>
      <c r="Y156" t="e">
        <f t="shared" si="24"/>
        <v>#NUM!</v>
      </c>
      <c r="Z156">
        <v>1.1241949348954066E-5</v>
      </c>
      <c r="AA156">
        <f t="shared" si="26"/>
        <v>1.6745360284181662E-7</v>
      </c>
      <c r="AB156">
        <f t="shared" si="22"/>
        <v>1.6745360284181662E-7</v>
      </c>
      <c r="AC156">
        <v>16.745360284181661</v>
      </c>
      <c r="AD156">
        <v>50.590212338917425</v>
      </c>
      <c r="AE156" s="1">
        <f t="shared" si="25"/>
        <v>0.60283297023053994</v>
      </c>
      <c r="AF156">
        <v>0.32774877212257625</v>
      </c>
      <c r="AG156">
        <v>35.566600000000001</v>
      </c>
      <c r="AH156">
        <v>125.1</v>
      </c>
      <c r="AI156">
        <v>751</v>
      </c>
      <c r="AJ156">
        <v>11.241949348954066</v>
      </c>
      <c r="AK156">
        <v>10.433333333333335</v>
      </c>
      <c r="AL156" t="s">
        <v>559</v>
      </c>
      <c r="AM156" t="s">
        <v>558</v>
      </c>
      <c r="AN156" t="s">
        <v>560</v>
      </c>
      <c r="AO156">
        <v>0.40445061727069104</v>
      </c>
      <c r="AP156">
        <v>2.5662500000000001</v>
      </c>
      <c r="AQ156">
        <v>1407.6</v>
      </c>
      <c r="AR156" s="54">
        <v>2.072168076406801E-2</v>
      </c>
      <c r="AS156" s="55">
        <v>12.154102900210372</v>
      </c>
    </row>
    <row r="157" spans="1:45" x14ac:dyDescent="0.35">
      <c r="A157" s="2">
        <v>44790</v>
      </c>
      <c r="B157" t="s">
        <v>18</v>
      </c>
      <c r="C157" t="s">
        <v>552</v>
      </c>
      <c r="D157" t="s">
        <v>133</v>
      </c>
      <c r="E157" t="s">
        <v>46</v>
      </c>
      <c r="F157">
        <v>12</v>
      </c>
      <c r="G157" t="s">
        <v>29</v>
      </c>
      <c r="H157" t="s">
        <v>52</v>
      </c>
      <c r="I157" t="s">
        <v>481</v>
      </c>
      <c r="J157" t="s">
        <v>481</v>
      </c>
      <c r="K157" t="s">
        <v>188</v>
      </c>
      <c r="L157">
        <v>0.66700000000000004</v>
      </c>
      <c r="M157">
        <v>23.56</v>
      </c>
      <c r="N157" s="1">
        <v>-2.3559999999999999</v>
      </c>
      <c r="O157" t="s">
        <v>218</v>
      </c>
      <c r="P157">
        <v>0.52400000000000002</v>
      </c>
      <c r="Q157">
        <v>0.14300000000000002</v>
      </c>
      <c r="R157">
        <v>34.43</v>
      </c>
      <c r="S157" s="1">
        <v>-3.4430000000000001</v>
      </c>
      <c r="T157" s="1">
        <f>N157-S157</f>
        <v>1.0870000000000002</v>
      </c>
      <c r="U157">
        <v>93.95</v>
      </c>
      <c r="V157">
        <v>6928.8829625000008</v>
      </c>
      <c r="W157">
        <f t="shared" si="21"/>
        <v>6.9288829625000006E-3</v>
      </c>
      <c r="X157">
        <f t="shared" si="23"/>
        <v>0.27290076335877866</v>
      </c>
      <c r="Y157">
        <f t="shared" si="24"/>
        <v>2.4058514557775497E-5</v>
      </c>
      <c r="Z157">
        <v>2.4058514557775497E-5</v>
      </c>
      <c r="AA157">
        <f t="shared" si="26"/>
        <v>1.6669863162242889E-7</v>
      </c>
      <c r="AB157">
        <f t="shared" si="22"/>
        <v>1.6669863162242889E-7</v>
      </c>
      <c r="AC157">
        <v>16.669863162242887</v>
      </c>
      <c r="AD157">
        <v>15.33566068283614</v>
      </c>
      <c r="AE157" s="1">
        <f t="shared" si="25"/>
        <v>0.60011507384074392</v>
      </c>
      <c r="AF157">
        <v>0.3411745751427408</v>
      </c>
      <c r="AG157">
        <v>32.178800000000003</v>
      </c>
      <c r="AH157">
        <v>79.7</v>
      </c>
      <c r="AI157">
        <v>858</v>
      </c>
      <c r="AJ157">
        <v>24.058514557775496</v>
      </c>
      <c r="AK157">
        <v>7.6209545755722603</v>
      </c>
      <c r="AL157" t="s">
        <v>557</v>
      </c>
      <c r="AM157" t="s">
        <v>558</v>
      </c>
      <c r="AN157" t="s">
        <v>562</v>
      </c>
      <c r="AO157">
        <v>0.6083871384901417</v>
      </c>
      <c r="AP157">
        <v>1.4275</v>
      </c>
      <c r="AQ157">
        <v>836.8</v>
      </c>
      <c r="AR157" s="54">
        <v>2.1258629216131218E-2</v>
      </c>
      <c r="AS157" s="55">
        <v>12.347631639816555</v>
      </c>
    </row>
    <row r="158" spans="1:45" x14ac:dyDescent="0.35">
      <c r="A158" s="2">
        <v>44735</v>
      </c>
      <c r="B158" t="s">
        <v>18</v>
      </c>
      <c r="C158" t="s">
        <v>548</v>
      </c>
      <c r="D158" t="s">
        <v>86</v>
      </c>
      <c r="E158" t="s">
        <v>46</v>
      </c>
      <c r="F158">
        <v>14</v>
      </c>
      <c r="G158" t="s">
        <v>39</v>
      </c>
      <c r="H158" t="s">
        <v>91</v>
      </c>
      <c r="I158" t="s">
        <v>396</v>
      </c>
      <c r="J158" t="s">
        <v>396</v>
      </c>
      <c r="K158" t="s">
        <v>150</v>
      </c>
      <c r="L158">
        <v>0.77600000000000002</v>
      </c>
      <c r="M158">
        <v>6.91</v>
      </c>
      <c r="N158" s="1">
        <v>-0.69100000000000006</v>
      </c>
      <c r="O158" t="s">
        <v>151</v>
      </c>
      <c r="P158">
        <v>0.56799999999999995</v>
      </c>
      <c r="Q158">
        <v>0.20800000000000007</v>
      </c>
      <c r="S158" s="1" t="s">
        <v>50</v>
      </c>
      <c r="T158" s="1" t="s">
        <v>103</v>
      </c>
      <c r="U158">
        <v>78.25</v>
      </c>
      <c r="V158">
        <v>4806.6040625000005</v>
      </c>
      <c r="W158">
        <f t="shared" si="21"/>
        <v>4.8066040625000007E-3</v>
      </c>
      <c r="X158">
        <f t="shared" si="23"/>
        <v>0.36619718309859173</v>
      </c>
      <c r="Y158">
        <f t="shared" si="24"/>
        <v>3.4552551700324914E-5</v>
      </c>
      <c r="Z158">
        <v>3.4552551700324914E-5</v>
      </c>
      <c r="AA158">
        <f t="shared" si="26"/>
        <v>1.6608043537252303E-7</v>
      </c>
      <c r="AB158">
        <f t="shared" si="22"/>
        <v>1.6608043537252303E-7</v>
      </c>
      <c r="AC158">
        <v>16.608043537252303</v>
      </c>
      <c r="AD158" t="s">
        <v>50</v>
      </c>
      <c r="AE158" s="1">
        <f t="shared" si="25"/>
        <v>0.59788956734108289</v>
      </c>
      <c r="AF158" t="s">
        <v>50</v>
      </c>
      <c r="AG158">
        <v>33.261499999999998</v>
      </c>
      <c r="AH158">
        <v>62.2</v>
      </c>
      <c r="AI158">
        <v>560</v>
      </c>
      <c r="AJ158">
        <v>34.552551700324912</v>
      </c>
      <c r="AK158">
        <v>11.388095238095239</v>
      </c>
      <c r="AL158" t="s">
        <v>559</v>
      </c>
      <c r="AM158" t="s">
        <v>558</v>
      </c>
      <c r="AN158" t="s">
        <v>560</v>
      </c>
      <c r="AO158">
        <v>0.39747176730693196</v>
      </c>
      <c r="AP158">
        <v>2.46875</v>
      </c>
      <c r="AQ158">
        <v>1395.05</v>
      </c>
      <c r="AR158" s="54">
        <v>3.0833337364130416E-2</v>
      </c>
      <c r="AS158" s="55">
        <v>8.8519632642693491</v>
      </c>
    </row>
    <row r="159" spans="1:45" x14ac:dyDescent="0.35">
      <c r="A159" s="2">
        <v>44805</v>
      </c>
      <c r="B159" t="s">
        <v>18</v>
      </c>
      <c r="C159" t="s">
        <v>599</v>
      </c>
      <c r="D159" t="s">
        <v>133</v>
      </c>
      <c r="E159" t="s">
        <v>46</v>
      </c>
      <c r="F159">
        <v>7</v>
      </c>
      <c r="G159" t="s">
        <v>29</v>
      </c>
      <c r="H159" t="s">
        <v>52</v>
      </c>
      <c r="I159" t="s">
        <v>481</v>
      </c>
      <c r="J159" t="s">
        <v>481</v>
      </c>
      <c r="K159" t="s">
        <v>238</v>
      </c>
      <c r="L159">
        <v>0.72099999999999997</v>
      </c>
      <c r="M159">
        <v>27.14</v>
      </c>
      <c r="N159" s="1">
        <v>-2.714</v>
      </c>
      <c r="O159" t="s">
        <v>239</v>
      </c>
      <c r="P159">
        <v>0.56699999999999995</v>
      </c>
      <c r="Q159">
        <v>0.15400000000000003</v>
      </c>
      <c r="R159">
        <v>36.89</v>
      </c>
      <c r="S159" s="1">
        <v>-3.6890000000000001</v>
      </c>
      <c r="T159" s="1">
        <f t="shared" ref="T159:T185" si="27">N159-S159</f>
        <v>0.97500000000000009</v>
      </c>
      <c r="U159">
        <v>93.95</v>
      </c>
      <c r="V159">
        <v>6928.8829625000008</v>
      </c>
      <c r="W159">
        <f t="shared" si="21"/>
        <v>6.9288829625000006E-3</v>
      </c>
      <c r="X159">
        <f t="shared" si="23"/>
        <v>0.27160493827160503</v>
      </c>
      <c r="Y159">
        <f t="shared" si="24"/>
        <v>2.3917964846479044E-5</v>
      </c>
      <c r="Z159">
        <v>2.3917964846479044E-5</v>
      </c>
      <c r="AA159">
        <f t="shared" si="26"/>
        <v>1.6572477912244259E-7</v>
      </c>
      <c r="AB159">
        <f t="shared" si="22"/>
        <v>1.6572477912244259E-7</v>
      </c>
      <c r="AC159">
        <v>16.572477912244256</v>
      </c>
      <c r="AD159">
        <v>16.99741324332744</v>
      </c>
      <c r="AE159" s="1">
        <f t="shared" si="25"/>
        <v>0.59660920484079327</v>
      </c>
      <c r="AF159">
        <v>0.37814381536937908</v>
      </c>
      <c r="AG159">
        <v>34.357199999999999</v>
      </c>
      <c r="AH159">
        <v>79.7</v>
      </c>
      <c r="AI159">
        <v>858</v>
      </c>
      <c r="AJ159">
        <v>23.917964846479045</v>
      </c>
      <c r="AK159">
        <v>6.689549271607981</v>
      </c>
      <c r="AL159" t="s">
        <v>557</v>
      </c>
      <c r="AM159" t="s">
        <v>558</v>
      </c>
      <c r="AN159" t="s">
        <v>562</v>
      </c>
      <c r="AO159">
        <v>0.43800288115314234</v>
      </c>
      <c r="AP159">
        <v>2.1637500000000003</v>
      </c>
      <c r="AQ159">
        <v>1129.9875000000002</v>
      </c>
      <c r="AR159" s="54">
        <v>2.1258629216131218E-2</v>
      </c>
      <c r="AS159" s="55">
        <v>12.347631639816555</v>
      </c>
    </row>
    <row r="160" spans="1:45" x14ac:dyDescent="0.35">
      <c r="A160" s="2">
        <v>44791</v>
      </c>
      <c r="B160" t="s">
        <v>18</v>
      </c>
      <c r="C160" t="s">
        <v>552</v>
      </c>
      <c r="D160" t="s">
        <v>86</v>
      </c>
      <c r="E160" t="s">
        <v>46</v>
      </c>
      <c r="F160">
        <v>5</v>
      </c>
      <c r="G160" t="s">
        <v>27</v>
      </c>
      <c r="H160" t="s">
        <v>101</v>
      </c>
      <c r="I160" t="s">
        <v>397</v>
      </c>
      <c r="J160" t="s">
        <v>397</v>
      </c>
      <c r="K160" t="s">
        <v>219</v>
      </c>
      <c r="L160">
        <v>0.68600000000000005</v>
      </c>
      <c r="M160">
        <v>2.67</v>
      </c>
      <c r="N160" s="1">
        <v>-0.26700000000000002</v>
      </c>
      <c r="O160" t="s">
        <v>220</v>
      </c>
      <c r="P160">
        <v>0.53400000000000003</v>
      </c>
      <c r="Q160">
        <v>0.15200000000000002</v>
      </c>
      <c r="R160">
        <v>4.46</v>
      </c>
      <c r="S160" s="1">
        <v>-0.44600000000000001</v>
      </c>
      <c r="T160" s="1">
        <f t="shared" si="27"/>
        <v>0.17899999999999999</v>
      </c>
      <c r="U160">
        <v>91.25</v>
      </c>
      <c r="V160">
        <v>6536.3515625</v>
      </c>
      <c r="W160">
        <f t="shared" si="21"/>
        <v>6.5363515624999998E-3</v>
      </c>
      <c r="X160">
        <f t="shared" si="23"/>
        <v>0.28464419475655434</v>
      </c>
      <c r="Y160">
        <f t="shared" si="24"/>
        <v>2.5339213499664382E-5</v>
      </c>
      <c r="Z160">
        <v>2.5339213499664382E-5</v>
      </c>
      <c r="AA160">
        <f t="shared" si="26"/>
        <v>1.6562600775105236E-7</v>
      </c>
      <c r="AB160">
        <f t="shared" si="22"/>
        <v>1.6562600775105236E-7</v>
      </c>
      <c r="AC160">
        <v>16.562600775105235</v>
      </c>
      <c r="AD160">
        <v>92.528495950308582</v>
      </c>
      <c r="AE160" s="1">
        <f t="shared" si="25"/>
        <v>0.59625362790378855</v>
      </c>
      <c r="AF160">
        <v>3.017699199503664E-2</v>
      </c>
      <c r="AG160">
        <v>28.894600000000001</v>
      </c>
      <c r="AH160">
        <v>83.6</v>
      </c>
      <c r="AI160">
        <v>660</v>
      </c>
      <c r="AJ160">
        <v>25.339213499664382</v>
      </c>
      <c r="AK160">
        <v>11.459908061879579</v>
      </c>
      <c r="AL160" t="s">
        <v>559</v>
      </c>
      <c r="AM160" t="s">
        <v>561</v>
      </c>
      <c r="AN160" t="s">
        <v>560</v>
      </c>
      <c r="AO160">
        <v>0.60858362734628491</v>
      </c>
      <c r="AP160">
        <v>1.405</v>
      </c>
      <c r="AQ160">
        <v>1061.325</v>
      </c>
      <c r="AR160" s="54">
        <v>-3.44360234386289E-3</v>
      </c>
      <c r="AS160" s="55">
        <v>9.3622684935159057</v>
      </c>
    </row>
    <row r="161" spans="1:45" x14ac:dyDescent="0.35">
      <c r="A161" s="2">
        <v>44720</v>
      </c>
      <c r="B161" t="s">
        <v>18</v>
      </c>
      <c r="C161" t="s">
        <v>598</v>
      </c>
      <c r="D161" t="s">
        <v>86</v>
      </c>
      <c r="E161" t="s">
        <v>46</v>
      </c>
      <c r="F161">
        <v>16</v>
      </c>
      <c r="G161" t="s">
        <v>37</v>
      </c>
      <c r="H161" t="s">
        <v>96</v>
      </c>
      <c r="I161" t="s">
        <v>405</v>
      </c>
      <c r="J161" t="s">
        <v>405</v>
      </c>
      <c r="K161" t="s">
        <v>99</v>
      </c>
      <c r="L161">
        <v>0.70599999999999996</v>
      </c>
      <c r="M161">
        <v>5.54</v>
      </c>
      <c r="N161" s="1">
        <v>-0.55400000000000005</v>
      </c>
      <c r="O161" t="s">
        <v>100</v>
      </c>
      <c r="P161">
        <v>0.55100000000000005</v>
      </c>
      <c r="Q161">
        <v>0.15499999999999992</v>
      </c>
      <c r="R161">
        <v>13.01</v>
      </c>
      <c r="S161" s="1">
        <v>-1.3009999999999999</v>
      </c>
      <c r="T161" s="1">
        <f t="shared" si="27"/>
        <v>0.74699999999999989</v>
      </c>
      <c r="U161">
        <v>91.85</v>
      </c>
      <c r="V161">
        <v>6622.5916624999991</v>
      </c>
      <c r="W161">
        <f t="shared" si="21"/>
        <v>6.622591662499999E-3</v>
      </c>
      <c r="X161">
        <f t="shared" si="23"/>
        <v>0.28130671506352067</v>
      </c>
      <c r="Y161">
        <f t="shared" si="24"/>
        <v>2.4973974483551032E-5</v>
      </c>
      <c r="Z161">
        <v>2.4973974483551032E-5</v>
      </c>
      <c r="AB161">
        <f t="shared" si="22"/>
        <v>1.6539243519425278E-7</v>
      </c>
      <c r="AC161">
        <v>16.53924351942528</v>
      </c>
      <c r="AD161">
        <v>22.140888245549242</v>
      </c>
      <c r="AE161" s="1">
        <f t="shared" si="25"/>
        <v>0.59541276669930998</v>
      </c>
      <c r="AF161">
        <v>0.44190602440143978</v>
      </c>
      <c r="AG161">
        <v>26.9267</v>
      </c>
      <c r="AH161">
        <v>77.599999999999994</v>
      </c>
      <c r="AJ161">
        <v>24.973974483551032</v>
      </c>
      <c r="AK161">
        <v>13.101333333333335</v>
      </c>
      <c r="AL161" t="s">
        <v>557</v>
      </c>
      <c r="AM161" t="s">
        <v>558</v>
      </c>
      <c r="AN161" t="s">
        <v>562</v>
      </c>
      <c r="AO161">
        <v>0.6042605573172154</v>
      </c>
      <c r="AP161">
        <v>1.3074999999999999</v>
      </c>
      <c r="AQ161">
        <v>892.41250000000002</v>
      </c>
      <c r="AR161" s="34" t="s">
        <v>50</v>
      </c>
      <c r="AS161" s="34" t="s">
        <v>50</v>
      </c>
    </row>
    <row r="162" spans="1:45" x14ac:dyDescent="0.35">
      <c r="A162" s="2">
        <v>44777</v>
      </c>
      <c r="B162" t="s">
        <v>18</v>
      </c>
      <c r="C162" t="s">
        <v>596</v>
      </c>
      <c r="D162" t="s">
        <v>123</v>
      </c>
      <c r="E162" t="s">
        <v>600</v>
      </c>
      <c r="F162">
        <v>2</v>
      </c>
      <c r="G162" t="s">
        <v>41</v>
      </c>
      <c r="H162" t="s">
        <v>127</v>
      </c>
      <c r="I162" t="s">
        <v>464</v>
      </c>
      <c r="J162" t="s">
        <v>464</v>
      </c>
      <c r="K162" t="s">
        <v>165</v>
      </c>
      <c r="L162">
        <v>0.85699999999999998</v>
      </c>
      <c r="M162">
        <v>9.51</v>
      </c>
      <c r="N162" s="1">
        <v>-0.95099999999999996</v>
      </c>
      <c r="O162" t="s">
        <v>168</v>
      </c>
      <c r="P162">
        <v>0.628</v>
      </c>
      <c r="Q162">
        <v>0.22899999999999998</v>
      </c>
      <c r="R162">
        <v>20.82</v>
      </c>
      <c r="S162" s="1">
        <v>-2.0819999999999999</v>
      </c>
      <c r="T162" s="1">
        <f t="shared" si="27"/>
        <v>1.1309999999999998</v>
      </c>
      <c r="U162">
        <v>77.400000000000006</v>
      </c>
      <c r="V162">
        <v>4702.7466000000013</v>
      </c>
      <c r="W162">
        <f t="shared" si="21"/>
        <v>4.7027466000000009E-3</v>
      </c>
      <c r="X162">
        <f t="shared" si="23"/>
        <v>0.36464968152866239</v>
      </c>
      <c r="Y162">
        <f t="shared" si="24"/>
        <v>3.4372895578027295E-5</v>
      </c>
      <c r="Z162">
        <v>3.4372895578027295E-5</v>
      </c>
      <c r="AA162">
        <f t="shared" ref="AA162:AA187" si="28">Z162*W162</f>
        <v>1.6164701781172292E-7</v>
      </c>
      <c r="AB162">
        <f t="shared" si="22"/>
        <v>1.6164701781172292E-7</v>
      </c>
      <c r="AC162">
        <v>16.164701781172294</v>
      </c>
      <c r="AD162">
        <v>14.292397684502474</v>
      </c>
      <c r="AE162" s="1">
        <f t="shared" si="25"/>
        <v>0.58192926412220247</v>
      </c>
      <c r="AF162">
        <v>0.17507233456972962</v>
      </c>
      <c r="AG162">
        <v>29.967099999999999</v>
      </c>
      <c r="AH162">
        <v>73</v>
      </c>
      <c r="AI162">
        <v>800</v>
      </c>
      <c r="AJ162">
        <v>34.372895578027297</v>
      </c>
      <c r="AK162">
        <v>11.248072663787742</v>
      </c>
      <c r="AL162" t="s">
        <v>559</v>
      </c>
      <c r="AM162" t="s">
        <v>558</v>
      </c>
      <c r="AN162" t="s">
        <v>562</v>
      </c>
      <c r="AO162">
        <v>0.47297782808158478</v>
      </c>
      <c r="AP162">
        <v>1.87375</v>
      </c>
      <c r="AQ162">
        <v>1054</v>
      </c>
      <c r="AR162" s="54">
        <v>2.7239612434768117E-2</v>
      </c>
      <c r="AS162" s="55">
        <v>4.5314020157360666</v>
      </c>
    </row>
    <row r="163" spans="1:45" x14ac:dyDescent="0.35">
      <c r="A163" s="2">
        <v>44791</v>
      </c>
      <c r="B163" t="s">
        <v>18</v>
      </c>
      <c r="C163" t="s">
        <v>552</v>
      </c>
      <c r="D163" t="s">
        <v>123</v>
      </c>
      <c r="E163" t="s">
        <v>600</v>
      </c>
      <c r="F163">
        <v>8</v>
      </c>
      <c r="G163" t="s">
        <v>41</v>
      </c>
      <c r="H163" t="s">
        <v>127</v>
      </c>
      <c r="I163" t="s">
        <v>464</v>
      </c>
      <c r="J163" t="s">
        <v>464</v>
      </c>
      <c r="K163" t="s">
        <v>222</v>
      </c>
      <c r="L163">
        <v>0.85799999999999998</v>
      </c>
      <c r="M163">
        <v>3.92</v>
      </c>
      <c r="N163" s="1">
        <v>-0.39200000000000002</v>
      </c>
      <c r="O163" t="s">
        <v>223</v>
      </c>
      <c r="P163">
        <v>0.629</v>
      </c>
      <c r="Q163">
        <v>0.22899999999999998</v>
      </c>
      <c r="R163">
        <v>18.93</v>
      </c>
      <c r="S163" s="1">
        <v>-1.893</v>
      </c>
      <c r="T163" s="1">
        <f t="shared" si="27"/>
        <v>1.5009999999999999</v>
      </c>
      <c r="U163">
        <v>77.400000000000006</v>
      </c>
      <c r="V163">
        <v>4702.7466000000013</v>
      </c>
      <c r="W163">
        <f t="shared" si="21"/>
        <v>4.7027466000000009E-3</v>
      </c>
      <c r="X163">
        <f t="shared" si="23"/>
        <v>0.36406995230524641</v>
      </c>
      <c r="Y163">
        <f t="shared" si="24"/>
        <v>3.4305637610514698E-5</v>
      </c>
      <c r="Z163">
        <v>3.4305637610514698E-5</v>
      </c>
      <c r="AA163">
        <f t="shared" si="28"/>
        <v>1.6133072063368014E-7</v>
      </c>
      <c r="AB163">
        <f t="shared" si="22"/>
        <v>1.6133072063368014E-7</v>
      </c>
      <c r="AC163">
        <v>16.133072063368015</v>
      </c>
      <c r="AD163">
        <v>10.748215898313136</v>
      </c>
      <c r="AE163" s="1">
        <f t="shared" si="25"/>
        <v>0.58079059428124857</v>
      </c>
      <c r="AF163">
        <v>0.1316584726590378</v>
      </c>
      <c r="AG163">
        <v>28.894600000000001</v>
      </c>
      <c r="AH163">
        <v>73</v>
      </c>
      <c r="AI163">
        <v>800</v>
      </c>
      <c r="AJ163">
        <v>34.305637610514701</v>
      </c>
      <c r="AK163">
        <v>11.347959829038007</v>
      </c>
      <c r="AL163" t="s">
        <v>559</v>
      </c>
      <c r="AM163" t="s">
        <v>558</v>
      </c>
      <c r="AN163" t="s">
        <v>562</v>
      </c>
      <c r="AO163">
        <v>0.60858362734628491</v>
      </c>
      <c r="AP163">
        <v>1.405</v>
      </c>
      <c r="AQ163">
        <v>1061.325</v>
      </c>
      <c r="AR163" s="54">
        <v>2.7239612434768117E-2</v>
      </c>
      <c r="AS163" s="55">
        <v>4.5314020157360666</v>
      </c>
    </row>
    <row r="164" spans="1:45" x14ac:dyDescent="0.35">
      <c r="A164" s="2">
        <v>44721</v>
      </c>
      <c r="B164" t="s">
        <v>18</v>
      </c>
      <c r="C164" t="s">
        <v>598</v>
      </c>
      <c r="D164" t="s">
        <v>20</v>
      </c>
      <c r="E164" t="s">
        <v>600</v>
      </c>
      <c r="F164">
        <v>15</v>
      </c>
      <c r="G164" t="s">
        <v>30</v>
      </c>
      <c r="H164" t="s">
        <v>85</v>
      </c>
      <c r="I164" t="s">
        <v>489</v>
      </c>
      <c r="J164" t="s">
        <v>489</v>
      </c>
      <c r="K164" t="s">
        <v>23</v>
      </c>
      <c r="L164">
        <v>0.64300000000000002</v>
      </c>
      <c r="M164">
        <v>8.4499999999999993</v>
      </c>
      <c r="N164" s="1">
        <v>-0.84499999999999997</v>
      </c>
      <c r="O164" t="s">
        <v>24</v>
      </c>
      <c r="P164">
        <v>0.71199999999999997</v>
      </c>
      <c r="Q164">
        <v>-6.899999999999995E-2</v>
      </c>
      <c r="R164">
        <v>12.15</v>
      </c>
      <c r="S164" s="1">
        <v>-1.2150000000000001</v>
      </c>
      <c r="T164" s="1">
        <f t="shared" si="27"/>
        <v>0.37000000000000011</v>
      </c>
      <c r="U164">
        <v>163.95</v>
      </c>
      <c r="V164">
        <v>21100.487962499999</v>
      </c>
      <c r="W164">
        <f t="shared" si="21"/>
        <v>2.1100487962500001E-2</v>
      </c>
      <c r="X164">
        <f t="shared" si="23"/>
        <v>-9.6910112359550493E-2</v>
      </c>
      <c r="Y164" t="e">
        <f t="shared" si="24"/>
        <v>#NUM!</v>
      </c>
      <c r="Z164">
        <v>7.6253974424435739E-6</v>
      </c>
      <c r="AA164">
        <f t="shared" si="28"/>
        <v>1.6089960694355893E-7</v>
      </c>
      <c r="AB164">
        <f t="shared" si="22"/>
        <v>1.6089960694355893E-7</v>
      </c>
      <c r="AC164">
        <v>16.089960694355891</v>
      </c>
      <c r="AD164">
        <v>43.486380255015909</v>
      </c>
      <c r="AE164" s="1">
        <f t="shared" si="25"/>
        <v>0.57923858499681213</v>
      </c>
      <c r="AF164">
        <v>0.17267888684924704</v>
      </c>
      <c r="AG164">
        <v>24.548100000000002</v>
      </c>
      <c r="AH164">
        <v>147.1</v>
      </c>
      <c r="AI164">
        <v>921</v>
      </c>
      <c r="AJ164">
        <v>7.6253974424435738</v>
      </c>
      <c r="AK164">
        <v>14.811333333333334</v>
      </c>
      <c r="AL164" t="s">
        <v>557</v>
      </c>
      <c r="AM164" t="s">
        <v>561</v>
      </c>
      <c r="AN164" t="s">
        <v>560</v>
      </c>
      <c r="AO164">
        <v>0.62108933859878701</v>
      </c>
      <c r="AP164">
        <v>1.2462500000000001</v>
      </c>
      <c r="AQ164">
        <v>783</v>
      </c>
      <c r="AR164" s="54">
        <v>-2.6588215171258471E-2</v>
      </c>
      <c r="AS164" s="55">
        <v>18.52184834971148</v>
      </c>
    </row>
    <row r="165" spans="1:45" x14ac:dyDescent="0.35">
      <c r="A165" s="14">
        <v>44733</v>
      </c>
      <c r="B165" t="s">
        <v>18</v>
      </c>
      <c r="C165" t="s">
        <v>548</v>
      </c>
      <c r="D165" t="s">
        <v>133</v>
      </c>
      <c r="E165" t="s">
        <v>46</v>
      </c>
      <c r="F165">
        <v>9</v>
      </c>
      <c r="G165" t="s">
        <v>39</v>
      </c>
      <c r="H165" t="s">
        <v>95</v>
      </c>
      <c r="I165" t="s">
        <v>470</v>
      </c>
      <c r="J165" t="s">
        <v>470</v>
      </c>
      <c r="K165" t="s">
        <v>143</v>
      </c>
      <c r="L165">
        <v>0.50700000000000001</v>
      </c>
      <c r="M165">
        <v>7.82</v>
      </c>
      <c r="N165" s="1">
        <v>-0.78200000000000003</v>
      </c>
      <c r="O165" t="s">
        <v>144</v>
      </c>
      <c r="P165">
        <v>0.40600000000000003</v>
      </c>
      <c r="Q165">
        <v>0.10099999999999998</v>
      </c>
      <c r="R165">
        <v>14.4</v>
      </c>
      <c r="S165" s="1">
        <v>-1.44</v>
      </c>
      <c r="T165" s="1">
        <f t="shared" si="27"/>
        <v>0.65799999999999992</v>
      </c>
      <c r="U165">
        <v>97.65</v>
      </c>
      <c r="V165">
        <v>7485.3851625000007</v>
      </c>
      <c r="W165">
        <f t="shared" si="21"/>
        <v>7.4853851625000011E-3</v>
      </c>
      <c r="X165">
        <f t="shared" si="23"/>
        <v>0.24876847290640386</v>
      </c>
      <c r="Y165">
        <f t="shared" si="24"/>
        <v>2.1466983633596243E-5</v>
      </c>
      <c r="Z165">
        <v>2.1466983633596243E-5</v>
      </c>
      <c r="AA165">
        <f t="shared" si="28"/>
        <v>1.6068864077455168E-7</v>
      </c>
      <c r="AB165">
        <f t="shared" si="22"/>
        <v>1.6068864077455168E-7</v>
      </c>
      <c r="AC165">
        <v>16.068864077455167</v>
      </c>
      <c r="AD165">
        <v>24.420766075159833</v>
      </c>
      <c r="AE165" s="1">
        <f t="shared" si="25"/>
        <v>0.5784791067883861</v>
      </c>
      <c r="AF165">
        <v>0.29977551268793612</v>
      </c>
      <c r="AG165">
        <v>30.972899999999999</v>
      </c>
      <c r="AH165">
        <v>81.5</v>
      </c>
      <c r="AI165">
        <v>800</v>
      </c>
      <c r="AJ165">
        <v>21.466983633596243</v>
      </c>
      <c r="AK165">
        <v>8.9642857142857135</v>
      </c>
      <c r="AL165" t="s">
        <v>559</v>
      </c>
      <c r="AM165" t="s">
        <v>558</v>
      </c>
      <c r="AN165" t="s">
        <v>560</v>
      </c>
      <c r="AO165">
        <v>0.43868604499462666</v>
      </c>
      <c r="AP165">
        <v>2.2399999999999998</v>
      </c>
      <c r="AQ165">
        <v>1277.3875</v>
      </c>
      <c r="AR165" s="56">
        <v>1.5762233191801176E-2</v>
      </c>
      <c r="AS165" s="57">
        <v>8.8519632642693491</v>
      </c>
    </row>
    <row r="166" spans="1:45" x14ac:dyDescent="0.35">
      <c r="A166" s="2">
        <v>44747</v>
      </c>
      <c r="B166" t="s">
        <v>18</v>
      </c>
      <c r="C166" t="s">
        <v>597</v>
      </c>
      <c r="D166" t="s">
        <v>20</v>
      </c>
      <c r="E166" t="s">
        <v>600</v>
      </c>
      <c r="F166">
        <v>6</v>
      </c>
      <c r="G166" t="s">
        <v>28</v>
      </c>
      <c r="H166" t="s">
        <v>92</v>
      </c>
      <c r="I166" t="s">
        <v>420</v>
      </c>
      <c r="J166" t="s">
        <v>420</v>
      </c>
      <c r="K166" t="s">
        <v>165</v>
      </c>
      <c r="L166">
        <v>0.79700000000000004</v>
      </c>
      <c r="M166">
        <v>9.4499999999999993</v>
      </c>
      <c r="N166" s="1">
        <v>-0.94499999999999995</v>
      </c>
      <c r="O166" t="s">
        <v>146</v>
      </c>
      <c r="P166">
        <v>0.59399999999999997</v>
      </c>
      <c r="Q166">
        <v>0.20300000000000007</v>
      </c>
      <c r="R166">
        <v>22.97</v>
      </c>
      <c r="S166" s="1">
        <v>-2.2969999999999997</v>
      </c>
      <c r="T166" s="1">
        <f t="shared" si="27"/>
        <v>1.3519999999999999</v>
      </c>
      <c r="U166">
        <v>80.3</v>
      </c>
      <c r="V166">
        <v>5061.75065</v>
      </c>
      <c r="W166">
        <f t="shared" si="21"/>
        <v>5.0617506500000003E-3</v>
      </c>
      <c r="X166">
        <f t="shared" si="23"/>
        <v>0.34175084175084186</v>
      </c>
      <c r="Y166">
        <f t="shared" si="24"/>
        <v>3.1735363000275123E-5</v>
      </c>
      <c r="Z166">
        <v>3.1735363000275123E-5</v>
      </c>
      <c r="AA166">
        <f t="shared" si="28"/>
        <v>1.6063649429462855E-7</v>
      </c>
      <c r="AB166">
        <f t="shared" si="22"/>
        <v>1.6063649429462855E-7</v>
      </c>
      <c r="AC166">
        <v>16.063649429462856</v>
      </c>
      <c r="AD166">
        <v>11.881397506999155</v>
      </c>
      <c r="AE166" s="1">
        <f t="shared" si="25"/>
        <v>0.57829137946066278</v>
      </c>
      <c r="AF166">
        <v>4.2815692581284953E-2</v>
      </c>
      <c r="AG166">
        <v>33.278799999999997</v>
      </c>
      <c r="AH166">
        <v>84.6</v>
      </c>
      <c r="AI166">
        <v>716</v>
      </c>
      <c r="AJ166">
        <v>31.735363000275122</v>
      </c>
      <c r="AK166">
        <v>11.802345679012349</v>
      </c>
      <c r="AL166" t="s">
        <v>559</v>
      </c>
      <c r="AM166" t="s">
        <v>561</v>
      </c>
      <c r="AN166" t="s">
        <v>560</v>
      </c>
      <c r="AO166">
        <v>0.3455948490031629</v>
      </c>
      <c r="AP166">
        <v>2.8125</v>
      </c>
      <c r="AQ166">
        <v>1435.3249999999998</v>
      </c>
      <c r="AR166" s="56">
        <v>-5.984353682404752E-3</v>
      </c>
      <c r="AS166" s="57">
        <v>5.538922953359263</v>
      </c>
    </row>
    <row r="167" spans="1:45" x14ac:dyDescent="0.35">
      <c r="A167" s="2">
        <v>44778</v>
      </c>
      <c r="B167" t="s">
        <v>18</v>
      </c>
      <c r="C167" t="s">
        <v>596</v>
      </c>
      <c r="D167" t="s">
        <v>86</v>
      </c>
      <c r="E167" t="s">
        <v>46</v>
      </c>
      <c r="F167">
        <v>2</v>
      </c>
      <c r="G167" t="s">
        <v>39</v>
      </c>
      <c r="H167" t="s">
        <v>91</v>
      </c>
      <c r="I167" t="s">
        <v>396</v>
      </c>
      <c r="J167" t="s">
        <v>396</v>
      </c>
      <c r="K167" t="s">
        <v>208</v>
      </c>
      <c r="L167">
        <v>0.77800000000000002</v>
      </c>
      <c r="M167">
        <v>4.71</v>
      </c>
      <c r="N167" s="1">
        <v>-0.47099999999999997</v>
      </c>
      <c r="O167" t="s">
        <v>168</v>
      </c>
      <c r="P167">
        <v>0.57399999999999995</v>
      </c>
      <c r="Q167">
        <v>0.20400000000000007</v>
      </c>
      <c r="R167">
        <v>16.61</v>
      </c>
      <c r="S167" s="1">
        <v>-1.661</v>
      </c>
      <c r="T167" s="1">
        <f t="shared" si="27"/>
        <v>1.19</v>
      </c>
      <c r="U167">
        <v>78.25</v>
      </c>
      <c r="V167">
        <v>4806.6040625000005</v>
      </c>
      <c r="W167">
        <f t="shared" si="21"/>
        <v>4.8066040625000007E-3</v>
      </c>
      <c r="X167">
        <f t="shared" si="23"/>
        <v>0.35540069686411163</v>
      </c>
      <c r="Y167">
        <f t="shared" si="24"/>
        <v>3.3302831342237618E-5</v>
      </c>
      <c r="Z167">
        <v>3.3302831342237618E-5</v>
      </c>
      <c r="AA167">
        <f t="shared" si="28"/>
        <v>1.600735244223517E-7</v>
      </c>
      <c r="AB167">
        <f t="shared" si="22"/>
        <v>1.600735244223517E-7</v>
      </c>
      <c r="AC167">
        <v>16.007352442235167</v>
      </c>
      <c r="AD167">
        <v>13.4515566741472</v>
      </c>
      <c r="AE167" s="1">
        <f t="shared" si="25"/>
        <v>0.57626468792046615</v>
      </c>
      <c r="AF167">
        <v>0.16512370193599316</v>
      </c>
      <c r="AG167">
        <v>33.254899999999999</v>
      </c>
      <c r="AH167">
        <v>62.2</v>
      </c>
      <c r="AI167">
        <v>560</v>
      </c>
      <c r="AJ167">
        <v>33.302831342237617</v>
      </c>
      <c r="AK167">
        <v>11.958942411336949</v>
      </c>
      <c r="AL167" t="s">
        <v>559</v>
      </c>
      <c r="AM167" t="s">
        <v>558</v>
      </c>
      <c r="AN167" t="s">
        <v>560</v>
      </c>
      <c r="AO167">
        <v>0.44009598733374949</v>
      </c>
      <c r="AP167">
        <v>2.3112500000000002</v>
      </c>
      <c r="AQ167">
        <v>1533.9750000000001</v>
      </c>
      <c r="AR167" s="56">
        <v>3.0833337364130416E-2</v>
      </c>
      <c r="AS167" s="57">
        <v>8.8519632642693491</v>
      </c>
    </row>
    <row r="168" spans="1:45" x14ac:dyDescent="0.35">
      <c r="A168" s="2">
        <v>44715</v>
      </c>
      <c r="B168" t="s">
        <v>573</v>
      </c>
      <c r="C168" t="s">
        <v>598</v>
      </c>
      <c r="D168" t="s">
        <v>57</v>
      </c>
      <c r="E168" t="s">
        <v>46</v>
      </c>
      <c r="F168">
        <v>2</v>
      </c>
      <c r="G168" t="s">
        <v>39</v>
      </c>
      <c r="H168" t="s">
        <v>61</v>
      </c>
      <c r="I168" t="s">
        <v>498</v>
      </c>
      <c r="J168" t="s">
        <v>498</v>
      </c>
      <c r="K168" t="s">
        <v>59</v>
      </c>
      <c r="L168">
        <v>0.77100000000000002</v>
      </c>
      <c r="M168">
        <v>3.07</v>
      </c>
      <c r="N168" s="1">
        <v>-0.307</v>
      </c>
      <c r="O168" t="s">
        <v>60</v>
      </c>
      <c r="P168">
        <v>0.45800000000000002</v>
      </c>
      <c r="Q168">
        <v>0.313</v>
      </c>
      <c r="R168">
        <v>6.52</v>
      </c>
      <c r="S168" s="1">
        <v>-0.65199999999999991</v>
      </c>
      <c r="T168" s="1">
        <f t="shared" si="27"/>
        <v>0.34499999999999992</v>
      </c>
      <c r="U168">
        <v>51.97</v>
      </c>
      <c r="V168">
        <v>2120.1915064999998</v>
      </c>
      <c r="W168">
        <f t="shared" si="21"/>
        <v>2.1201915064999999E-3</v>
      </c>
      <c r="X168">
        <f t="shared" si="23"/>
        <v>0.68340611353711789</v>
      </c>
      <c r="Y168">
        <f t="shared" si="24"/>
        <v>7.4479480284327015E-5</v>
      </c>
      <c r="Z168">
        <v>7.4479480284327015E-5</v>
      </c>
      <c r="AA168">
        <f t="shared" si="28"/>
        <v>1.5791076150736434E-7</v>
      </c>
      <c r="AB168">
        <f t="shared" si="22"/>
        <v>1.5791076150736434E-7</v>
      </c>
      <c r="AC168">
        <v>15.791076150736435</v>
      </c>
      <c r="AD168">
        <v>45.771235219525913</v>
      </c>
      <c r="AE168" s="1">
        <f t="shared" si="25"/>
        <v>0.56847874142651167</v>
      </c>
      <c r="AG168">
        <v>24.828800000000001</v>
      </c>
      <c r="AH168">
        <v>39.799999999999997</v>
      </c>
      <c r="AI168">
        <v>470</v>
      </c>
      <c r="AJ168">
        <v>74.479480284327011</v>
      </c>
      <c r="AL168" t="s">
        <v>559</v>
      </c>
      <c r="AM168" t="s">
        <v>558</v>
      </c>
      <c r="AN168" t="s">
        <v>560</v>
      </c>
      <c r="AR168" s="38"/>
      <c r="AS168" s="38"/>
    </row>
    <row r="169" spans="1:45" x14ac:dyDescent="0.35">
      <c r="A169" s="2">
        <v>44791</v>
      </c>
      <c r="B169" t="s">
        <v>18</v>
      </c>
      <c r="C169" t="s">
        <v>552</v>
      </c>
      <c r="D169" t="s">
        <v>86</v>
      </c>
      <c r="E169" t="s">
        <v>46</v>
      </c>
      <c r="F169">
        <v>16</v>
      </c>
      <c r="G169" t="s">
        <v>27</v>
      </c>
      <c r="H169" t="s">
        <v>98</v>
      </c>
      <c r="I169" t="s">
        <v>398</v>
      </c>
      <c r="J169" t="s">
        <v>398</v>
      </c>
      <c r="K169" t="s">
        <v>23</v>
      </c>
      <c r="L169">
        <v>0.55300000000000005</v>
      </c>
      <c r="M169">
        <v>4.42</v>
      </c>
      <c r="N169" s="1">
        <v>-0.442</v>
      </c>
      <c r="O169" t="s">
        <v>224</v>
      </c>
      <c r="P169">
        <v>0.432</v>
      </c>
      <c r="Q169">
        <v>0.12100000000000005</v>
      </c>
      <c r="R169">
        <v>13.57</v>
      </c>
      <c r="S169" s="1">
        <v>-1.357</v>
      </c>
      <c r="T169" s="1">
        <f t="shared" si="27"/>
        <v>0.91500000000000004</v>
      </c>
      <c r="U169">
        <v>89.65</v>
      </c>
      <c r="V169">
        <v>6309.141162500001</v>
      </c>
      <c r="W169">
        <f t="shared" si="21"/>
        <v>6.3091411625000012E-3</v>
      </c>
      <c r="X169">
        <f t="shared" si="23"/>
        <v>0.28009259259259273</v>
      </c>
      <c r="Y169">
        <f t="shared" si="24"/>
        <v>2.4841353780805139E-5</v>
      </c>
      <c r="Z169">
        <v>2.4841353780805139E-5</v>
      </c>
      <c r="AA169">
        <f t="shared" si="28"/>
        <v>1.5672760767070274E-7</v>
      </c>
      <c r="AB169">
        <f t="shared" si="22"/>
        <v>1.5672760767070274E-7</v>
      </c>
      <c r="AC169">
        <v>15.672760767070272</v>
      </c>
      <c r="AD169">
        <v>17.128700291880079</v>
      </c>
      <c r="AE169" s="1">
        <f t="shared" si="25"/>
        <v>0.56421938761452983</v>
      </c>
      <c r="AF169">
        <v>5.5863077237420832E-3</v>
      </c>
      <c r="AG169">
        <v>28.894600000000001</v>
      </c>
      <c r="AH169">
        <v>64.5</v>
      </c>
      <c r="AI169">
        <v>700</v>
      </c>
      <c r="AJ169">
        <v>24.841353780805139</v>
      </c>
      <c r="AK169">
        <v>11.459908061879579</v>
      </c>
      <c r="AL169" t="s">
        <v>559</v>
      </c>
      <c r="AM169" t="s">
        <v>561</v>
      </c>
      <c r="AN169" t="s">
        <v>560</v>
      </c>
      <c r="AO169">
        <v>0.60858362734628491</v>
      </c>
      <c r="AP169">
        <v>1.405</v>
      </c>
      <c r="AQ169">
        <v>1061.325</v>
      </c>
      <c r="AR169" s="56">
        <v>2.3499861849242888E-2</v>
      </c>
      <c r="AS169" s="57">
        <v>11.233512163472522</v>
      </c>
    </row>
    <row r="170" spans="1:45" x14ac:dyDescent="0.35">
      <c r="A170" s="2">
        <v>44734</v>
      </c>
      <c r="B170" t="s">
        <v>18</v>
      </c>
      <c r="C170" t="s">
        <v>548</v>
      </c>
      <c r="D170" t="s">
        <v>123</v>
      </c>
      <c r="E170" t="s">
        <v>600</v>
      </c>
      <c r="F170">
        <v>6</v>
      </c>
      <c r="G170" t="s">
        <v>41</v>
      </c>
      <c r="H170" t="s">
        <v>127</v>
      </c>
      <c r="I170" t="s">
        <v>464</v>
      </c>
      <c r="J170" t="s">
        <v>464</v>
      </c>
      <c r="K170" t="s">
        <v>142</v>
      </c>
      <c r="L170">
        <v>0.71699999999999997</v>
      </c>
      <c r="M170">
        <v>1.51</v>
      </c>
      <c r="N170" s="1">
        <v>-0.151</v>
      </c>
      <c r="O170" t="s">
        <v>149</v>
      </c>
      <c r="P170">
        <v>0.52900000000000003</v>
      </c>
      <c r="Q170">
        <v>0.18799999999999994</v>
      </c>
      <c r="R170">
        <v>14.68</v>
      </c>
      <c r="S170" s="1">
        <v>-1.468</v>
      </c>
      <c r="T170" s="1">
        <f t="shared" si="27"/>
        <v>1.3169999999999999</v>
      </c>
      <c r="U170">
        <v>77.400000000000006</v>
      </c>
      <c r="V170">
        <v>4702.7466000000013</v>
      </c>
      <c r="W170">
        <f t="shared" si="21"/>
        <v>4.7027466000000009E-3</v>
      </c>
      <c r="X170">
        <f t="shared" si="23"/>
        <v>0.3553875236294895</v>
      </c>
      <c r="Y170">
        <f t="shared" si="24"/>
        <v>3.3301311804453634E-5</v>
      </c>
      <c r="Z170">
        <v>3.3301311804453634E-5</v>
      </c>
      <c r="AA170">
        <f t="shared" si="28"/>
        <v>1.5660763086393422E-7</v>
      </c>
      <c r="AB170">
        <f t="shared" si="22"/>
        <v>1.5660763086393422E-7</v>
      </c>
      <c r="AC170">
        <v>15.660763086393423</v>
      </c>
      <c r="AD170">
        <v>11.891240004854536</v>
      </c>
      <c r="AE170" s="1">
        <f t="shared" si="25"/>
        <v>0.56378747111016314</v>
      </c>
      <c r="AF170">
        <v>0.14565975524430114</v>
      </c>
      <c r="AG170">
        <v>31.695499999999999</v>
      </c>
      <c r="AH170">
        <v>73</v>
      </c>
      <c r="AI170">
        <v>800</v>
      </c>
      <c r="AJ170">
        <v>33.301311804453633</v>
      </c>
      <c r="AK170">
        <v>14.662698412698415</v>
      </c>
      <c r="AL170" t="s">
        <v>559</v>
      </c>
      <c r="AM170" t="s">
        <v>558</v>
      </c>
      <c r="AN170" t="s">
        <v>562</v>
      </c>
      <c r="AO170">
        <v>0.40461792161109017</v>
      </c>
      <c r="AP170">
        <v>2.3699999999999997</v>
      </c>
      <c r="AQ170">
        <v>1376.4875</v>
      </c>
      <c r="AR170" s="56">
        <v>2.7239612434768117E-2</v>
      </c>
      <c r="AS170" s="57">
        <v>4.5314020157360666</v>
      </c>
    </row>
    <row r="171" spans="1:45" x14ac:dyDescent="0.35">
      <c r="A171" s="2">
        <v>44747</v>
      </c>
      <c r="B171" t="s">
        <v>18</v>
      </c>
      <c r="C171" t="s">
        <v>597</v>
      </c>
      <c r="D171" t="s">
        <v>20</v>
      </c>
      <c r="E171" t="s">
        <v>600</v>
      </c>
      <c r="F171">
        <v>14</v>
      </c>
      <c r="G171" t="s">
        <v>37</v>
      </c>
      <c r="H171" t="s">
        <v>54</v>
      </c>
      <c r="I171" t="s">
        <v>429</v>
      </c>
      <c r="J171" t="s">
        <v>429</v>
      </c>
      <c r="K171" t="s">
        <v>143</v>
      </c>
      <c r="L171">
        <v>0.78400000000000003</v>
      </c>
      <c r="M171">
        <v>12.23</v>
      </c>
      <c r="N171" s="1">
        <v>-1.2230000000000001</v>
      </c>
      <c r="O171" t="s">
        <v>163</v>
      </c>
      <c r="P171">
        <v>0.58799999999999997</v>
      </c>
      <c r="Q171">
        <v>0.19600000000000006</v>
      </c>
      <c r="R171">
        <v>22.88</v>
      </c>
      <c r="S171" s="1">
        <v>-2.2879999999999998</v>
      </c>
      <c r="T171" s="1">
        <f t="shared" si="27"/>
        <v>1.0649999999999997</v>
      </c>
      <c r="U171">
        <v>80.5</v>
      </c>
      <c r="V171">
        <v>5086.9962500000001</v>
      </c>
      <c r="W171">
        <f t="shared" si="21"/>
        <v>5.0869962499999997E-3</v>
      </c>
      <c r="X171">
        <f t="shared" si="23"/>
        <v>0.33333333333333348</v>
      </c>
      <c r="Y171">
        <f t="shared" si="24"/>
        <v>3.0775895371352042E-5</v>
      </c>
      <c r="Z171">
        <v>3.0775895371352042E-5</v>
      </c>
      <c r="AA171">
        <f t="shared" si="28"/>
        <v>1.5655686434446019E-7</v>
      </c>
      <c r="AB171">
        <f t="shared" si="22"/>
        <v>1.5655686434446019E-7</v>
      </c>
      <c r="AC171">
        <v>15.65568643444602</v>
      </c>
      <c r="AD171">
        <v>14.700175055817862</v>
      </c>
      <c r="AE171" s="1">
        <f t="shared" si="25"/>
        <v>0.56360471164005665</v>
      </c>
      <c r="AF171">
        <v>0.26926672630306303</v>
      </c>
      <c r="AG171">
        <v>33.278799999999997</v>
      </c>
      <c r="AH171">
        <v>76.2</v>
      </c>
      <c r="AI171">
        <v>770</v>
      </c>
      <c r="AJ171">
        <v>30.775895371352043</v>
      </c>
      <c r="AK171">
        <v>11.802345679012349</v>
      </c>
      <c r="AL171" t="s">
        <v>557</v>
      </c>
      <c r="AM171" t="s">
        <v>558</v>
      </c>
      <c r="AN171" t="s">
        <v>562</v>
      </c>
      <c r="AO171">
        <v>0.3455948490031629</v>
      </c>
      <c r="AP171">
        <v>2.8125</v>
      </c>
      <c r="AQ171">
        <v>1435.3249999999998</v>
      </c>
      <c r="AR171" s="56">
        <v>3.3200723417482841E-2</v>
      </c>
      <c r="AS171" s="57">
        <v>11.447018735812323</v>
      </c>
    </row>
    <row r="172" spans="1:45" x14ac:dyDescent="0.35">
      <c r="A172" s="2">
        <v>44798</v>
      </c>
      <c r="B172" t="s">
        <v>573</v>
      </c>
      <c r="C172" t="s">
        <v>552</v>
      </c>
      <c r="D172" t="s">
        <v>67</v>
      </c>
      <c r="E172" t="s">
        <v>46</v>
      </c>
      <c r="F172">
        <v>4</v>
      </c>
      <c r="G172" t="s">
        <v>43</v>
      </c>
      <c r="H172" t="s">
        <v>74</v>
      </c>
      <c r="I172" t="s">
        <v>511</v>
      </c>
      <c r="J172" t="s">
        <v>511</v>
      </c>
      <c r="K172" t="s">
        <v>186</v>
      </c>
      <c r="L172">
        <v>0.82299999999999995</v>
      </c>
      <c r="M172">
        <v>8.56</v>
      </c>
      <c r="N172" s="1">
        <v>-0.85600000000000009</v>
      </c>
      <c r="O172" t="s">
        <v>147</v>
      </c>
      <c r="P172">
        <v>0.627</v>
      </c>
      <c r="Q172">
        <v>0.19599999999999995</v>
      </c>
      <c r="R172">
        <v>11.65</v>
      </c>
      <c r="S172" s="1">
        <v>-1.165</v>
      </c>
      <c r="T172" s="1">
        <f t="shared" si="27"/>
        <v>0.30899999999999994</v>
      </c>
      <c r="U172">
        <v>82.38</v>
      </c>
      <c r="V172">
        <v>5327.3745539999991</v>
      </c>
      <c r="W172">
        <f t="shared" si="21"/>
        <v>5.3273745539999988E-3</v>
      </c>
      <c r="X172">
        <f t="shared" si="23"/>
        <v>0.3125996810207336</v>
      </c>
      <c r="Y172">
        <f t="shared" si="24"/>
        <v>2.8436611353214414E-5</v>
      </c>
      <c r="Z172">
        <v>2.8436611353214414E-5</v>
      </c>
      <c r="AA172">
        <f t="shared" si="28"/>
        <v>1.5149247972510195E-7</v>
      </c>
      <c r="AB172">
        <f t="shared" si="22"/>
        <v>1.5149247972510195E-7</v>
      </c>
      <c r="AC172">
        <v>15.149247972510196</v>
      </c>
      <c r="AD172">
        <v>49.026692467670543</v>
      </c>
      <c r="AE172" s="1">
        <f t="shared" si="25"/>
        <v>0.5453729270103671</v>
      </c>
      <c r="AG172">
        <v>29.246200000000002</v>
      </c>
      <c r="AH172">
        <v>72</v>
      </c>
      <c r="AI172">
        <v>355</v>
      </c>
      <c r="AJ172">
        <v>28.436611353214413</v>
      </c>
      <c r="AL172" t="s">
        <v>559</v>
      </c>
      <c r="AM172" t="s">
        <v>558</v>
      </c>
      <c r="AN172" t="s">
        <v>560</v>
      </c>
      <c r="AR172" s="34"/>
      <c r="AS172" s="34"/>
    </row>
    <row r="173" spans="1:45" x14ac:dyDescent="0.35">
      <c r="A173" s="2">
        <v>44743</v>
      </c>
      <c r="B173" t="s">
        <v>573</v>
      </c>
      <c r="C173" t="s">
        <v>597</v>
      </c>
      <c r="D173" t="s">
        <v>67</v>
      </c>
      <c r="E173" t="s">
        <v>46</v>
      </c>
      <c r="F173">
        <v>10</v>
      </c>
      <c r="G173" t="s">
        <v>43</v>
      </c>
      <c r="H173" t="s">
        <v>74</v>
      </c>
      <c r="I173" t="s">
        <v>511</v>
      </c>
      <c r="J173" t="s">
        <v>511</v>
      </c>
      <c r="K173" t="s">
        <v>157</v>
      </c>
      <c r="L173">
        <v>0.79800000000000004</v>
      </c>
      <c r="M173">
        <v>5.29</v>
      </c>
      <c r="N173" s="1">
        <v>-0.52900000000000003</v>
      </c>
      <c r="O173" t="s">
        <v>158</v>
      </c>
      <c r="P173">
        <v>0.60799999999999998</v>
      </c>
      <c r="Q173">
        <v>0.19000000000000006</v>
      </c>
      <c r="R173">
        <v>16.75</v>
      </c>
      <c r="S173" s="1">
        <v>-1.675</v>
      </c>
      <c r="T173" s="1">
        <f t="shared" si="27"/>
        <v>1.1459999999999999</v>
      </c>
      <c r="U173">
        <v>82.38</v>
      </c>
      <c r="V173">
        <v>5327.3745539999991</v>
      </c>
      <c r="W173">
        <f t="shared" si="21"/>
        <v>5.3273745539999988E-3</v>
      </c>
      <c r="X173">
        <f t="shared" si="23"/>
        <v>0.31250000000000011</v>
      </c>
      <c r="Y173">
        <f t="shared" si="24"/>
        <v>2.8425449306273583E-5</v>
      </c>
      <c r="Z173">
        <v>2.8425449306273583E-5</v>
      </c>
      <c r="AA173">
        <f t="shared" si="28"/>
        <v>1.5143301532025879E-7</v>
      </c>
      <c r="AB173">
        <f t="shared" si="22"/>
        <v>1.5143301532025879E-7</v>
      </c>
      <c r="AC173">
        <v>15.143301532025882</v>
      </c>
      <c r="AD173">
        <v>13.214050202465867</v>
      </c>
      <c r="AE173" s="1">
        <f t="shared" si="25"/>
        <v>0.54515885515293161</v>
      </c>
      <c r="AG173">
        <v>26.544899999999998</v>
      </c>
      <c r="AH173">
        <v>72</v>
      </c>
      <c r="AI173">
        <v>355</v>
      </c>
      <c r="AJ173">
        <v>28.425449306273581</v>
      </c>
      <c r="AL173" t="s">
        <v>559</v>
      </c>
      <c r="AM173" t="s">
        <v>558</v>
      </c>
      <c r="AN173" t="s">
        <v>560</v>
      </c>
      <c r="AR173" s="34"/>
      <c r="AS173" s="34"/>
    </row>
    <row r="174" spans="1:45" x14ac:dyDescent="0.35">
      <c r="A174" s="2">
        <v>44806</v>
      </c>
      <c r="B174" t="s">
        <v>18</v>
      </c>
      <c r="C174" t="s">
        <v>599</v>
      </c>
      <c r="D174" t="s">
        <v>20</v>
      </c>
      <c r="E174" t="s">
        <v>600</v>
      </c>
      <c r="F174">
        <v>12</v>
      </c>
      <c r="G174" t="s">
        <v>28</v>
      </c>
      <c r="H174" t="s">
        <v>92</v>
      </c>
      <c r="I174" t="s">
        <v>420</v>
      </c>
      <c r="J174" t="s">
        <v>420</v>
      </c>
      <c r="K174" t="s">
        <v>241</v>
      </c>
      <c r="L174">
        <v>0.81499999999999995</v>
      </c>
      <c r="M174">
        <v>9.4499999999999993</v>
      </c>
      <c r="N174" s="1">
        <v>-0.94499999999999995</v>
      </c>
      <c r="O174" t="s">
        <v>32</v>
      </c>
      <c r="P174">
        <v>0.61499999999999999</v>
      </c>
      <c r="Q174">
        <v>0.19999999999999996</v>
      </c>
      <c r="R174">
        <v>16.739999999999998</v>
      </c>
      <c r="S174" s="1">
        <v>-1.6739999999999999</v>
      </c>
      <c r="T174" s="1">
        <f t="shared" si="27"/>
        <v>0.72899999999999998</v>
      </c>
      <c r="U174">
        <v>80.3</v>
      </c>
      <c r="V174">
        <v>5061.75065</v>
      </c>
      <c r="W174">
        <f t="shared" si="21"/>
        <v>5.0617506500000003E-3</v>
      </c>
      <c r="X174">
        <f t="shared" si="23"/>
        <v>0.32520325203252026</v>
      </c>
      <c r="Y174">
        <f t="shared" si="24"/>
        <v>2.9854487384001195E-5</v>
      </c>
      <c r="Z174">
        <v>2.9854487384001195E-5</v>
      </c>
      <c r="AA174">
        <f t="shared" si="28"/>
        <v>1.5111597092138485E-7</v>
      </c>
      <c r="AB174">
        <f t="shared" si="22"/>
        <v>1.5111597092138485E-7</v>
      </c>
      <c r="AC174">
        <v>15.111597092138485</v>
      </c>
      <c r="AD174">
        <v>20.729214118159788</v>
      </c>
      <c r="AE174" s="1">
        <f t="shared" si="25"/>
        <v>0.54401749531698551</v>
      </c>
      <c r="AF174">
        <v>7.4699601508318128E-2</v>
      </c>
      <c r="AG174">
        <v>35.566600000000001</v>
      </c>
      <c r="AH174">
        <v>84.6</v>
      </c>
      <c r="AI174">
        <v>716</v>
      </c>
      <c r="AJ174">
        <v>29.854487384001196</v>
      </c>
      <c r="AK174">
        <v>11.450000000000001</v>
      </c>
      <c r="AL174" t="s">
        <v>559</v>
      </c>
      <c r="AM174" t="s">
        <v>561</v>
      </c>
      <c r="AN174" t="s">
        <v>560</v>
      </c>
      <c r="AO174">
        <v>0.40445061727069104</v>
      </c>
      <c r="AP174">
        <v>2.5662500000000001</v>
      </c>
      <c r="AQ174">
        <v>1407.6</v>
      </c>
      <c r="AR174" s="54">
        <v>-5.984353682404752E-3</v>
      </c>
      <c r="AS174" s="55">
        <v>5.538922953359263</v>
      </c>
    </row>
    <row r="175" spans="1:45" x14ac:dyDescent="0.35">
      <c r="A175" s="2">
        <v>44720</v>
      </c>
      <c r="B175" t="s">
        <v>18</v>
      </c>
      <c r="C175" t="s">
        <v>598</v>
      </c>
      <c r="D175" t="s">
        <v>86</v>
      </c>
      <c r="E175" t="s">
        <v>46</v>
      </c>
      <c r="F175">
        <v>3</v>
      </c>
      <c r="G175" t="s">
        <v>39</v>
      </c>
      <c r="H175" t="s">
        <v>91</v>
      </c>
      <c r="I175" t="s">
        <v>396</v>
      </c>
      <c r="J175" t="s">
        <v>396</v>
      </c>
      <c r="K175" t="s">
        <v>87</v>
      </c>
      <c r="L175">
        <v>0.72299999999999998</v>
      </c>
      <c r="M175">
        <v>7.49</v>
      </c>
      <c r="N175" s="1">
        <v>-0.749</v>
      </c>
      <c r="O175" t="s">
        <v>88</v>
      </c>
      <c r="P175">
        <v>0.54200000000000004</v>
      </c>
      <c r="Q175">
        <v>0.18099999999999994</v>
      </c>
      <c r="R175">
        <v>5.67</v>
      </c>
      <c r="S175" s="1">
        <v>-0.56699999999999995</v>
      </c>
      <c r="T175" s="1">
        <f t="shared" si="27"/>
        <v>-0.18200000000000005</v>
      </c>
      <c r="U175">
        <v>78.25</v>
      </c>
      <c r="V175">
        <v>4806.6040625000005</v>
      </c>
      <c r="W175">
        <f t="shared" si="21"/>
        <v>4.8066040625000007E-3</v>
      </c>
      <c r="X175">
        <f t="shared" si="23"/>
        <v>0.3339483394833947</v>
      </c>
      <c r="Y175">
        <f t="shared" si="24"/>
        <v>3.084580901838834E-5</v>
      </c>
      <c r="Z175">
        <v>3.084580901838834E-5</v>
      </c>
      <c r="AA175">
        <f t="shared" si="28"/>
        <v>1.4826359093888454E-7</v>
      </c>
      <c r="AB175">
        <f t="shared" si="22"/>
        <v>1.4826359093888454E-7</v>
      </c>
      <c r="AC175">
        <v>14.826359093888454</v>
      </c>
      <c r="AD175">
        <v>81.463511504881595</v>
      </c>
      <c r="AE175" s="1">
        <f t="shared" si="25"/>
        <v>0.53374892737998436</v>
      </c>
      <c r="AF175">
        <v>1</v>
      </c>
      <c r="AG175">
        <v>26.9267</v>
      </c>
      <c r="AH175">
        <v>62.2</v>
      </c>
      <c r="AI175">
        <v>560</v>
      </c>
      <c r="AJ175">
        <v>30.845809018388341</v>
      </c>
      <c r="AK175">
        <v>13.101333333333335</v>
      </c>
      <c r="AL175" t="s">
        <v>559</v>
      </c>
      <c r="AM175" t="s">
        <v>558</v>
      </c>
      <c r="AN175" t="s">
        <v>560</v>
      </c>
      <c r="AO175">
        <v>0.6042605573172154</v>
      </c>
      <c r="AP175">
        <v>1.3074999999999999</v>
      </c>
      <c r="AQ175">
        <v>892.41250000000002</v>
      </c>
      <c r="AR175" s="54">
        <v>3.0833337364130416E-2</v>
      </c>
      <c r="AS175" s="55">
        <v>8.8519632642693491</v>
      </c>
    </row>
    <row r="176" spans="1:45" x14ac:dyDescent="0.35">
      <c r="A176" s="2">
        <v>44723</v>
      </c>
      <c r="B176" t="s">
        <v>18</v>
      </c>
      <c r="C176" t="s">
        <v>598</v>
      </c>
      <c r="D176" t="s">
        <v>133</v>
      </c>
      <c r="E176" t="s">
        <v>46</v>
      </c>
      <c r="F176">
        <v>10</v>
      </c>
      <c r="G176" t="s">
        <v>28</v>
      </c>
      <c r="H176" t="s">
        <v>44</v>
      </c>
      <c r="I176" t="s">
        <v>472</v>
      </c>
      <c r="J176" t="s">
        <v>472</v>
      </c>
      <c r="K176" t="s">
        <v>138</v>
      </c>
      <c r="L176">
        <v>0.75</v>
      </c>
      <c r="M176">
        <v>10.85</v>
      </c>
      <c r="N176" s="1">
        <v>-1.085</v>
      </c>
      <c r="O176" t="s">
        <v>139</v>
      </c>
      <c r="P176">
        <v>0.56799999999999995</v>
      </c>
      <c r="Q176">
        <v>0.18200000000000005</v>
      </c>
      <c r="R176">
        <v>15.95</v>
      </c>
      <c r="S176" s="1">
        <v>-1.595</v>
      </c>
      <c r="T176" s="1">
        <f t="shared" si="27"/>
        <v>0.51</v>
      </c>
      <c r="U176">
        <v>80</v>
      </c>
      <c r="V176">
        <v>5024</v>
      </c>
      <c r="W176">
        <f t="shared" si="21"/>
        <v>5.0239999999999998E-3</v>
      </c>
      <c r="X176">
        <f t="shared" si="23"/>
        <v>0.32042253521126773</v>
      </c>
      <c r="Y176">
        <f t="shared" si="24"/>
        <v>2.9315144465882253E-5</v>
      </c>
      <c r="Z176">
        <v>2.9315144465882253E-5</v>
      </c>
      <c r="AA176">
        <f t="shared" si="28"/>
        <v>1.4727928579659243E-7</v>
      </c>
      <c r="AB176">
        <f t="shared" si="22"/>
        <v>1.4727928579659243E-7</v>
      </c>
      <c r="AC176">
        <v>14.727928579659242</v>
      </c>
      <c r="AD176">
        <v>28.878291332665178</v>
      </c>
      <c r="AE176" s="1">
        <f t="shared" si="25"/>
        <v>0.53020542886773281</v>
      </c>
      <c r="AF176">
        <v>0.24610991514044928</v>
      </c>
      <c r="AG176">
        <v>31.959900000000001</v>
      </c>
      <c r="AH176">
        <v>77.099999999999994</v>
      </c>
      <c r="AI176">
        <v>720</v>
      </c>
      <c r="AJ176">
        <v>29.315144465882252</v>
      </c>
      <c r="AK176">
        <v>10.416666666666666</v>
      </c>
      <c r="AL176" t="s">
        <v>559</v>
      </c>
      <c r="AM176" t="s">
        <v>561</v>
      </c>
      <c r="AN176" t="s">
        <v>560</v>
      </c>
      <c r="AO176">
        <v>0.55247291970017987</v>
      </c>
      <c r="AP176">
        <v>1.6937500000000001</v>
      </c>
      <c r="AQ176">
        <v>1071.175</v>
      </c>
      <c r="AR176" s="54">
        <v>-1.3880826345383708E-2</v>
      </c>
      <c r="AS176" s="55">
        <v>20.827665812558859</v>
      </c>
    </row>
    <row r="177" spans="1:45" x14ac:dyDescent="0.35">
      <c r="A177" s="2">
        <v>44723</v>
      </c>
      <c r="B177" t="s">
        <v>18</v>
      </c>
      <c r="C177" t="s">
        <v>598</v>
      </c>
      <c r="D177" t="s">
        <v>133</v>
      </c>
      <c r="E177" t="s">
        <v>46</v>
      </c>
      <c r="F177">
        <v>8</v>
      </c>
      <c r="G177" t="s">
        <v>33</v>
      </c>
      <c r="H177" t="s">
        <v>54</v>
      </c>
      <c r="I177" t="s">
        <v>477</v>
      </c>
      <c r="J177" t="s">
        <v>477</v>
      </c>
      <c r="K177" t="s">
        <v>134</v>
      </c>
      <c r="L177">
        <v>0.70399999999999996</v>
      </c>
      <c r="M177">
        <v>3.65</v>
      </c>
      <c r="N177" s="1">
        <v>-0.36499999999999999</v>
      </c>
      <c r="O177" t="s">
        <v>135</v>
      </c>
      <c r="P177">
        <v>0.54300000000000004</v>
      </c>
      <c r="Q177">
        <v>0.16099999999999992</v>
      </c>
      <c r="R177">
        <v>8.7799999999999994</v>
      </c>
      <c r="S177" s="1">
        <v>-0.87799999999999989</v>
      </c>
      <c r="T177" s="1">
        <f t="shared" si="27"/>
        <v>0.5129999999999999</v>
      </c>
      <c r="U177">
        <v>83.9</v>
      </c>
      <c r="V177">
        <v>5525.7798500000008</v>
      </c>
      <c r="W177">
        <f t="shared" si="21"/>
        <v>5.5257798500000007E-3</v>
      </c>
      <c r="X177">
        <f t="shared" si="23"/>
        <v>0.29650092081031293</v>
      </c>
      <c r="Y177">
        <f t="shared" si="24"/>
        <v>2.6644711644573756E-5</v>
      </c>
      <c r="Z177">
        <v>2.6644711644573756E-5</v>
      </c>
      <c r="AA177">
        <f t="shared" si="28"/>
        <v>1.4723281071464604E-7</v>
      </c>
      <c r="AB177">
        <f t="shared" si="22"/>
        <v>1.4723281071464604E-7</v>
      </c>
      <c r="AC177">
        <v>14.723281071464605</v>
      </c>
      <c r="AD177">
        <v>28.700352965817949</v>
      </c>
      <c r="AE177" s="1">
        <f t="shared" si="25"/>
        <v>0.53003811857272576</v>
      </c>
      <c r="AF177">
        <v>1</v>
      </c>
      <c r="AG177">
        <v>31.959900000000001</v>
      </c>
      <c r="AH177">
        <v>74.8</v>
      </c>
      <c r="AI177">
        <v>670</v>
      </c>
      <c r="AJ177">
        <v>26.644711644573757</v>
      </c>
      <c r="AK177">
        <v>10.416666666666666</v>
      </c>
      <c r="AL177" t="s">
        <v>559</v>
      </c>
      <c r="AM177" t="s">
        <v>561</v>
      </c>
      <c r="AN177" t="s">
        <v>560</v>
      </c>
      <c r="AO177">
        <v>0.55247291970017987</v>
      </c>
      <c r="AP177">
        <v>1.6937500000000001</v>
      </c>
      <c r="AQ177">
        <v>1071.175</v>
      </c>
      <c r="AR177" s="54">
        <v>4.3850573576126081E-2</v>
      </c>
      <c r="AS177" s="55">
        <v>-5.4228336277165878</v>
      </c>
    </row>
    <row r="178" spans="1:45" x14ac:dyDescent="0.35">
      <c r="A178" s="2">
        <v>44749</v>
      </c>
      <c r="B178" t="s">
        <v>18</v>
      </c>
      <c r="C178" t="s">
        <v>597</v>
      </c>
      <c r="D178" t="s">
        <v>133</v>
      </c>
      <c r="E178" t="s">
        <v>46</v>
      </c>
      <c r="F178">
        <v>3</v>
      </c>
      <c r="G178" t="s">
        <v>28</v>
      </c>
      <c r="H178" t="s">
        <v>44</v>
      </c>
      <c r="I178" t="s">
        <v>472</v>
      </c>
      <c r="J178" t="s">
        <v>472</v>
      </c>
      <c r="K178" t="s">
        <v>173</v>
      </c>
      <c r="L178">
        <v>0.85799999999999998</v>
      </c>
      <c r="M178">
        <v>5.48</v>
      </c>
      <c r="N178" s="1">
        <v>-0.54800000000000004</v>
      </c>
      <c r="O178" t="s">
        <v>32</v>
      </c>
      <c r="P178">
        <v>0.65</v>
      </c>
      <c r="Q178">
        <v>0.20799999999999996</v>
      </c>
      <c r="R178">
        <v>21.87</v>
      </c>
      <c r="S178" s="1">
        <v>-2.1870000000000003</v>
      </c>
      <c r="T178" s="1">
        <f t="shared" si="27"/>
        <v>1.6390000000000002</v>
      </c>
      <c r="U178">
        <v>80</v>
      </c>
      <c r="V178">
        <v>5024</v>
      </c>
      <c r="W178">
        <f t="shared" si="21"/>
        <v>5.0239999999999998E-3</v>
      </c>
      <c r="X178">
        <f t="shared" si="23"/>
        <v>0.31999999999999995</v>
      </c>
      <c r="Y178">
        <f t="shared" si="24"/>
        <v>2.9267564538858643E-5</v>
      </c>
      <c r="Z178">
        <v>2.9267564538858643E-5</v>
      </c>
      <c r="AA178">
        <f t="shared" si="28"/>
        <v>1.4704024424322581E-7</v>
      </c>
      <c r="AB178">
        <f t="shared" si="22"/>
        <v>1.4704024424322581E-7</v>
      </c>
      <c r="AC178">
        <v>14.704024424322581</v>
      </c>
      <c r="AD178">
        <v>8.9713388800015732</v>
      </c>
      <c r="AE178" s="1">
        <f t="shared" si="25"/>
        <v>0.52934487927561302</v>
      </c>
      <c r="AF178">
        <v>7.6456582040085333E-2</v>
      </c>
      <c r="AG178">
        <v>34.081400000000002</v>
      </c>
      <c r="AH178">
        <v>77.099999999999994</v>
      </c>
      <c r="AI178">
        <v>720</v>
      </c>
      <c r="AJ178">
        <v>29.267564538858643</v>
      </c>
      <c r="AK178">
        <v>7.0391025641025591</v>
      </c>
      <c r="AL178" t="s">
        <v>559</v>
      </c>
      <c r="AM178" t="s">
        <v>561</v>
      </c>
      <c r="AN178" t="s">
        <v>560</v>
      </c>
      <c r="AO178">
        <v>0.35644028496175595</v>
      </c>
      <c r="AP178">
        <v>2.7675000000000001</v>
      </c>
      <c r="AQ178">
        <v>1337.8125</v>
      </c>
      <c r="AR178" s="54">
        <v>-1.3880826345383708E-2</v>
      </c>
      <c r="AS178" s="55">
        <v>20.827665812558859</v>
      </c>
    </row>
    <row r="179" spans="1:45" x14ac:dyDescent="0.35">
      <c r="A179" s="2">
        <v>44791</v>
      </c>
      <c r="B179" t="s">
        <v>18</v>
      </c>
      <c r="C179" t="s">
        <v>552</v>
      </c>
      <c r="D179" t="s">
        <v>86</v>
      </c>
      <c r="E179" t="s">
        <v>46</v>
      </c>
      <c r="F179">
        <v>6</v>
      </c>
      <c r="G179" t="s">
        <v>39</v>
      </c>
      <c r="H179" t="s">
        <v>91</v>
      </c>
      <c r="I179" t="s">
        <v>396</v>
      </c>
      <c r="J179" t="s">
        <v>396</v>
      </c>
      <c r="K179" t="s">
        <v>219</v>
      </c>
      <c r="L179">
        <v>0.78800000000000003</v>
      </c>
      <c r="M179">
        <v>9.7200000000000006</v>
      </c>
      <c r="N179" s="1">
        <v>-0.97200000000000009</v>
      </c>
      <c r="O179" t="s">
        <v>220</v>
      </c>
      <c r="P179">
        <v>0.59199999999999997</v>
      </c>
      <c r="Q179">
        <v>0.19600000000000006</v>
      </c>
      <c r="R179">
        <v>17.64</v>
      </c>
      <c r="S179" s="1">
        <v>-1.764</v>
      </c>
      <c r="T179" s="1">
        <f t="shared" si="27"/>
        <v>0.79199999999999993</v>
      </c>
      <c r="U179">
        <v>78.25</v>
      </c>
      <c r="V179">
        <v>4806.6040625000005</v>
      </c>
      <c r="W179">
        <f t="shared" si="21"/>
        <v>4.8066040625000007E-3</v>
      </c>
      <c r="X179">
        <f t="shared" si="23"/>
        <v>0.3310810810810812</v>
      </c>
      <c r="Y179">
        <f t="shared" si="24"/>
        <v>3.0520114897817388E-5</v>
      </c>
      <c r="Z179">
        <v>3.0520114897817388E-5</v>
      </c>
      <c r="AA179">
        <f t="shared" si="28"/>
        <v>1.4669810825581586E-7</v>
      </c>
      <c r="AB179">
        <f t="shared" si="22"/>
        <v>1.4669810825581586E-7</v>
      </c>
      <c r="AC179">
        <v>14.669810825581584</v>
      </c>
      <c r="AD179">
        <v>18.522488416138366</v>
      </c>
      <c r="AE179" s="1">
        <f t="shared" si="25"/>
        <v>0.52811318972093713</v>
      </c>
      <c r="AF179">
        <v>0.22737159203421486</v>
      </c>
      <c r="AG179">
        <v>28.894600000000001</v>
      </c>
      <c r="AH179">
        <v>62.2</v>
      </c>
      <c r="AI179">
        <v>560</v>
      </c>
      <c r="AJ179">
        <v>30.52011489781739</v>
      </c>
      <c r="AK179">
        <v>11.459908061879579</v>
      </c>
      <c r="AL179" t="s">
        <v>559</v>
      </c>
      <c r="AM179" t="s">
        <v>558</v>
      </c>
      <c r="AN179" t="s">
        <v>560</v>
      </c>
      <c r="AO179">
        <v>0.60858362734628491</v>
      </c>
      <c r="AP179">
        <v>1.405</v>
      </c>
      <c r="AQ179">
        <v>1061.325</v>
      </c>
      <c r="AR179" s="54">
        <v>3.0833337364130416E-2</v>
      </c>
      <c r="AS179" s="55">
        <v>8.8519632642693491</v>
      </c>
    </row>
    <row r="180" spans="1:45" x14ac:dyDescent="0.35">
      <c r="A180" s="2">
        <v>44715</v>
      </c>
      <c r="B180" t="s">
        <v>573</v>
      </c>
      <c r="C180" t="s">
        <v>598</v>
      </c>
      <c r="D180" t="s">
        <v>57</v>
      </c>
      <c r="E180" t="s">
        <v>46</v>
      </c>
      <c r="F180">
        <v>7</v>
      </c>
      <c r="G180" t="s">
        <v>39</v>
      </c>
      <c r="H180" t="s">
        <v>65</v>
      </c>
      <c r="I180" t="s">
        <v>497</v>
      </c>
      <c r="J180" t="s">
        <v>497</v>
      </c>
      <c r="K180" t="s">
        <v>59</v>
      </c>
      <c r="L180">
        <v>0.61899999999999999</v>
      </c>
      <c r="M180">
        <v>2.16</v>
      </c>
      <c r="N180" s="1">
        <v>-0.21600000000000003</v>
      </c>
      <c r="O180" t="s">
        <v>60</v>
      </c>
      <c r="P180">
        <v>0.40400000000000003</v>
      </c>
      <c r="Q180">
        <v>0.21499999999999997</v>
      </c>
      <c r="R180">
        <v>3.86</v>
      </c>
      <c r="S180" s="1">
        <v>-0.38600000000000001</v>
      </c>
      <c r="T180" s="1">
        <f t="shared" si="27"/>
        <v>0.16999999999999998</v>
      </c>
      <c r="U180">
        <v>57.875</v>
      </c>
      <c r="V180">
        <v>2629.3697656250001</v>
      </c>
      <c r="W180">
        <f t="shared" si="21"/>
        <v>2.6293697656249999E-3</v>
      </c>
      <c r="X180">
        <f t="shared" si="23"/>
        <v>0.5321782178217821</v>
      </c>
      <c r="Y180">
        <f t="shared" si="24"/>
        <v>5.4742325807164835E-5</v>
      </c>
      <c r="Z180">
        <v>5.4742325807164835E-5</v>
      </c>
      <c r="AA180">
        <f t="shared" si="28"/>
        <v>1.4393781637735238E-7</v>
      </c>
      <c r="AB180">
        <f t="shared" si="22"/>
        <v>1.4393781637735238E-7</v>
      </c>
      <c r="AC180">
        <v>14.393781637735241</v>
      </c>
      <c r="AD180">
        <v>84.669303751383779</v>
      </c>
      <c r="AE180" s="1">
        <f t="shared" si="25"/>
        <v>0.51817613895846859</v>
      </c>
      <c r="AG180">
        <v>24.828800000000001</v>
      </c>
      <c r="AH180">
        <v>47.1</v>
      </c>
      <c r="AI180">
        <v>530</v>
      </c>
      <c r="AJ180">
        <v>54.742325807164832</v>
      </c>
      <c r="AL180" t="s">
        <v>559</v>
      </c>
      <c r="AM180" t="s">
        <v>558</v>
      </c>
      <c r="AN180" t="s">
        <v>560</v>
      </c>
      <c r="AR180" s="34"/>
      <c r="AS180" s="34"/>
    </row>
    <row r="181" spans="1:45" x14ac:dyDescent="0.35">
      <c r="A181" s="2">
        <v>44777</v>
      </c>
      <c r="B181" t="s">
        <v>18</v>
      </c>
      <c r="C181" t="s">
        <v>596</v>
      </c>
      <c r="D181" t="s">
        <v>123</v>
      </c>
      <c r="E181" t="s">
        <v>600</v>
      </c>
      <c r="F181">
        <v>3</v>
      </c>
      <c r="G181" t="s">
        <v>37</v>
      </c>
      <c r="H181" t="s">
        <v>76</v>
      </c>
      <c r="I181" t="s">
        <v>467</v>
      </c>
      <c r="J181" t="s">
        <v>467</v>
      </c>
      <c r="K181" t="s">
        <v>165</v>
      </c>
      <c r="L181">
        <v>0.76500000000000001</v>
      </c>
      <c r="M181">
        <v>4.99</v>
      </c>
      <c r="N181" s="1">
        <v>-0.499</v>
      </c>
      <c r="O181" t="s">
        <v>168</v>
      </c>
      <c r="P181">
        <v>0.63800000000000001</v>
      </c>
      <c r="Q181">
        <v>0.127</v>
      </c>
      <c r="R181">
        <v>17.59</v>
      </c>
      <c r="S181" s="1">
        <v>-1.7589999999999999</v>
      </c>
      <c r="T181" s="1">
        <f t="shared" si="27"/>
        <v>1.2599999999999998</v>
      </c>
      <c r="U181">
        <v>105.9</v>
      </c>
      <c r="V181">
        <v>8803.6258500000022</v>
      </c>
      <c r="W181">
        <f t="shared" si="21"/>
        <v>8.8036258500000016E-3</v>
      </c>
      <c r="X181">
        <f t="shared" si="23"/>
        <v>0.19905956112852666</v>
      </c>
      <c r="Y181">
        <f t="shared" si="24"/>
        <v>1.6315300846468396E-5</v>
      </c>
      <c r="Z181">
        <v>1.6315300846468396E-5</v>
      </c>
      <c r="AA181">
        <f t="shared" si="28"/>
        <v>1.4363380428249608E-7</v>
      </c>
      <c r="AB181">
        <f t="shared" si="22"/>
        <v>1.4363380428249608E-7</v>
      </c>
      <c r="AC181">
        <v>14.363380428249608</v>
      </c>
      <c r="AD181">
        <v>11.399508276388579</v>
      </c>
      <c r="AE181" s="1">
        <f t="shared" si="25"/>
        <v>0.5170816954169859</v>
      </c>
      <c r="AF181">
        <v>0.20880760014031338</v>
      </c>
      <c r="AG181">
        <v>29.967099999999999</v>
      </c>
      <c r="AH181">
        <v>80</v>
      </c>
      <c r="AI181">
        <v>715</v>
      </c>
      <c r="AJ181">
        <v>16.315300846468396</v>
      </c>
      <c r="AK181">
        <v>11.248072663787742</v>
      </c>
      <c r="AL181" t="s">
        <v>557</v>
      </c>
      <c r="AM181" t="s">
        <v>558</v>
      </c>
      <c r="AN181" t="s">
        <v>562</v>
      </c>
      <c r="AO181">
        <v>0.47297782808158478</v>
      </c>
      <c r="AP181">
        <v>1.87375</v>
      </c>
      <c r="AQ181">
        <v>1054</v>
      </c>
      <c r="AR181" s="54">
        <v>2.1108853843798934E-2</v>
      </c>
      <c r="AS181" s="55">
        <v>9.2643503842180355</v>
      </c>
    </row>
    <row r="182" spans="1:45" x14ac:dyDescent="0.35">
      <c r="A182" s="2">
        <v>44715</v>
      </c>
      <c r="B182" t="s">
        <v>573</v>
      </c>
      <c r="C182" t="s">
        <v>598</v>
      </c>
      <c r="D182" t="s">
        <v>67</v>
      </c>
      <c r="E182" t="s">
        <v>46</v>
      </c>
      <c r="F182">
        <v>2</v>
      </c>
      <c r="G182" t="s">
        <v>39</v>
      </c>
      <c r="H182" t="s">
        <v>71</v>
      </c>
      <c r="I182" t="s">
        <v>505</v>
      </c>
      <c r="J182" t="s">
        <v>505</v>
      </c>
      <c r="K182" t="s">
        <v>69</v>
      </c>
      <c r="L182">
        <v>0.6</v>
      </c>
      <c r="M182">
        <v>2.95</v>
      </c>
      <c r="N182" s="1">
        <v>-0.29500000000000004</v>
      </c>
      <c r="O182" t="s">
        <v>70</v>
      </c>
      <c r="P182">
        <v>0.40300000000000002</v>
      </c>
      <c r="Q182">
        <v>0.19699999999999995</v>
      </c>
      <c r="R182">
        <v>8.23</v>
      </c>
      <c r="S182" s="1">
        <v>-0.82300000000000006</v>
      </c>
      <c r="T182" s="1">
        <f t="shared" si="27"/>
        <v>0.52800000000000002</v>
      </c>
      <c r="U182">
        <v>60.91</v>
      </c>
      <c r="V182">
        <v>2912.3720584999996</v>
      </c>
      <c r="W182">
        <f t="shared" si="21"/>
        <v>2.9123720584999994E-3</v>
      </c>
      <c r="X182">
        <f t="shared" si="23"/>
        <v>0.48883374689826287</v>
      </c>
      <c r="Y182">
        <f t="shared" si="24"/>
        <v>4.930652254451948E-5</v>
      </c>
      <c r="Z182">
        <v>4.930652254451948E-5</v>
      </c>
      <c r="AA182">
        <f t="shared" si="28"/>
        <v>1.4359893856045883E-7</v>
      </c>
      <c r="AB182">
        <f t="shared" si="22"/>
        <v>1.4359893856045883E-7</v>
      </c>
      <c r="AC182">
        <v>14.359893856045883</v>
      </c>
      <c r="AD182">
        <v>27.196768666753563</v>
      </c>
      <c r="AE182" s="1">
        <f t="shared" si="25"/>
        <v>0.51695617881765177</v>
      </c>
      <c r="AG182">
        <v>24.828800000000001</v>
      </c>
      <c r="AH182">
        <v>51.2</v>
      </c>
      <c r="AI182">
        <v>410</v>
      </c>
      <c r="AJ182">
        <v>49.306522544519481</v>
      </c>
      <c r="AL182" t="s">
        <v>559</v>
      </c>
      <c r="AM182" t="s">
        <v>558</v>
      </c>
      <c r="AN182" t="s">
        <v>560</v>
      </c>
      <c r="AR182" s="34"/>
      <c r="AS182" s="34"/>
    </row>
    <row r="183" spans="1:45" x14ac:dyDescent="0.35">
      <c r="A183" s="2">
        <v>44743</v>
      </c>
      <c r="B183" t="s">
        <v>573</v>
      </c>
      <c r="C183" t="s">
        <v>597</v>
      </c>
      <c r="D183" t="s">
        <v>67</v>
      </c>
      <c r="E183" t="s">
        <v>46</v>
      </c>
      <c r="F183">
        <v>9</v>
      </c>
      <c r="G183" t="s">
        <v>39</v>
      </c>
      <c r="H183" t="s">
        <v>71</v>
      </c>
      <c r="I183" t="s">
        <v>505</v>
      </c>
      <c r="J183" t="s">
        <v>505</v>
      </c>
      <c r="K183" t="s">
        <v>157</v>
      </c>
      <c r="L183">
        <v>0.59899999999999998</v>
      </c>
      <c r="M183">
        <v>3.53</v>
      </c>
      <c r="N183" s="1">
        <v>-0.35299999999999998</v>
      </c>
      <c r="O183" t="s">
        <v>158</v>
      </c>
      <c r="P183">
        <v>0.40500000000000003</v>
      </c>
      <c r="Q183">
        <v>0.19399999999999995</v>
      </c>
      <c r="R183">
        <v>12.87</v>
      </c>
      <c r="S183" s="1">
        <v>-1.2869999999999999</v>
      </c>
      <c r="T183" s="1">
        <f t="shared" si="27"/>
        <v>0.93399999999999994</v>
      </c>
      <c r="U183">
        <v>60.91</v>
      </c>
      <c r="V183">
        <v>2912.3720584999996</v>
      </c>
      <c r="W183">
        <f t="shared" si="21"/>
        <v>2.9123720584999994E-3</v>
      </c>
      <c r="X183">
        <f t="shared" si="23"/>
        <v>0.47901234567901219</v>
      </c>
      <c r="Y183">
        <f t="shared" si="24"/>
        <v>4.8089887085811146E-5</v>
      </c>
      <c r="Z183">
        <v>4.8089887085811146E-5</v>
      </c>
      <c r="AA183">
        <f t="shared" si="28"/>
        <v>1.4005564344513635E-7</v>
      </c>
      <c r="AB183">
        <f t="shared" si="22"/>
        <v>1.4005564344513635E-7</v>
      </c>
      <c r="AC183">
        <v>14.005564344513635</v>
      </c>
      <c r="AD183">
        <v>14.995250904190188</v>
      </c>
      <c r="AE183" s="1">
        <f t="shared" si="25"/>
        <v>0.50420031640249086</v>
      </c>
      <c r="AG183">
        <v>26.544899999999998</v>
      </c>
      <c r="AH183">
        <v>51.2</v>
      </c>
      <c r="AI183">
        <v>410</v>
      </c>
      <c r="AJ183">
        <v>48.089887085811142</v>
      </c>
      <c r="AL183" t="s">
        <v>559</v>
      </c>
      <c r="AM183" t="s">
        <v>558</v>
      </c>
      <c r="AN183" t="s">
        <v>560</v>
      </c>
      <c r="AR183" s="34"/>
      <c r="AS183" s="34"/>
    </row>
    <row r="184" spans="1:45" x14ac:dyDescent="0.35">
      <c r="A184" s="2">
        <v>44748</v>
      </c>
      <c r="B184" t="s">
        <v>18</v>
      </c>
      <c r="C184" t="s">
        <v>597</v>
      </c>
      <c r="D184" t="s">
        <v>86</v>
      </c>
      <c r="E184" t="s">
        <v>46</v>
      </c>
      <c r="F184">
        <v>4</v>
      </c>
      <c r="G184" t="s">
        <v>94</v>
      </c>
      <c r="H184" t="s">
        <v>82</v>
      </c>
      <c r="I184" t="s">
        <v>395</v>
      </c>
      <c r="J184" t="s">
        <v>395</v>
      </c>
      <c r="K184" t="s">
        <v>165</v>
      </c>
      <c r="L184">
        <v>0.81899999999999995</v>
      </c>
      <c r="M184">
        <v>9.5399999999999991</v>
      </c>
      <c r="N184" s="1">
        <v>-0.95399999999999996</v>
      </c>
      <c r="O184" t="s">
        <v>168</v>
      </c>
      <c r="P184">
        <v>0.63</v>
      </c>
      <c r="Q184">
        <v>0.18899999999999995</v>
      </c>
      <c r="R184">
        <v>22.12</v>
      </c>
      <c r="S184" s="1">
        <v>-2.2120000000000002</v>
      </c>
      <c r="T184" s="1">
        <f t="shared" si="27"/>
        <v>1.2580000000000002</v>
      </c>
      <c r="U184">
        <v>81</v>
      </c>
      <c r="V184">
        <v>5150.3850000000002</v>
      </c>
      <c r="W184">
        <f t="shared" si="21"/>
        <v>5.1503850000000004E-3</v>
      </c>
      <c r="X184">
        <f t="shared" si="23"/>
        <v>0.29999999999999993</v>
      </c>
      <c r="Y184">
        <f t="shared" si="24"/>
        <v>2.7032314156222322E-5</v>
      </c>
      <c r="Z184">
        <v>2.7032314156222322E-5</v>
      </c>
      <c r="AA184">
        <f t="shared" si="28"/>
        <v>1.3922682534549511E-7</v>
      </c>
      <c r="AB184">
        <f t="shared" si="22"/>
        <v>1.3922682534549511E-7</v>
      </c>
      <c r="AC184">
        <v>13.922682534549512</v>
      </c>
      <c r="AD184">
        <v>11.067315210293728</v>
      </c>
      <c r="AE184" s="1">
        <f t="shared" si="25"/>
        <v>0.50121657124378238</v>
      </c>
      <c r="AF184">
        <v>0.27203313352016478</v>
      </c>
      <c r="AG184">
        <v>33.4651</v>
      </c>
      <c r="AH184">
        <v>73.400000000000006</v>
      </c>
      <c r="AI184">
        <v>670</v>
      </c>
      <c r="AJ184">
        <v>27.032314156222323</v>
      </c>
      <c r="AK184">
        <v>10.517788461538462</v>
      </c>
      <c r="AL184" t="s">
        <v>557</v>
      </c>
      <c r="AM184" t="s">
        <v>561</v>
      </c>
      <c r="AN184" t="s">
        <v>560</v>
      </c>
      <c r="AO184">
        <v>0.36316699062884389</v>
      </c>
      <c r="AP184">
        <v>2.6599999999999997</v>
      </c>
      <c r="AQ184">
        <v>1403.9625000000001</v>
      </c>
      <c r="AR184" s="54">
        <v>2.3420874593229002E-2</v>
      </c>
      <c r="AS184" s="55">
        <v>20.224151239279511</v>
      </c>
    </row>
    <row r="185" spans="1:45" x14ac:dyDescent="0.35">
      <c r="A185" s="2">
        <v>44798</v>
      </c>
      <c r="B185" t="s">
        <v>573</v>
      </c>
      <c r="C185" t="s">
        <v>552</v>
      </c>
      <c r="D185" t="s">
        <v>67</v>
      </c>
      <c r="E185" t="s">
        <v>46</v>
      </c>
      <c r="F185">
        <v>2</v>
      </c>
      <c r="G185" t="s">
        <v>39</v>
      </c>
      <c r="H185" t="s">
        <v>71</v>
      </c>
      <c r="I185" t="s">
        <v>505</v>
      </c>
      <c r="J185" t="s">
        <v>505</v>
      </c>
      <c r="K185" t="s">
        <v>186</v>
      </c>
      <c r="L185">
        <v>0.499</v>
      </c>
      <c r="M185">
        <v>6.45</v>
      </c>
      <c r="N185" s="1">
        <v>-0.64500000000000002</v>
      </c>
      <c r="O185" t="s">
        <v>147</v>
      </c>
      <c r="P185">
        <v>0.33800000000000002</v>
      </c>
      <c r="Q185">
        <v>0.16099999999999998</v>
      </c>
      <c r="R185">
        <v>12.87</v>
      </c>
      <c r="S185" s="1">
        <v>-1.2869999999999999</v>
      </c>
      <c r="T185" s="1">
        <f t="shared" si="27"/>
        <v>0.6419999999999999</v>
      </c>
      <c r="U185">
        <v>60.91</v>
      </c>
      <c r="V185">
        <v>2912.3720584999996</v>
      </c>
      <c r="W185">
        <f t="shared" si="21"/>
        <v>2.9123720584999994E-3</v>
      </c>
      <c r="X185">
        <f t="shared" si="23"/>
        <v>0.47633136094674544</v>
      </c>
      <c r="Y185">
        <f t="shared" si="24"/>
        <v>4.7758772582982438E-5</v>
      </c>
      <c r="Z185">
        <v>4.7758772582982438E-5</v>
      </c>
      <c r="AA185">
        <f t="shared" si="28"/>
        <v>1.3909131481893389E-7</v>
      </c>
      <c r="AB185">
        <f t="shared" si="22"/>
        <v>1.3909131481893389E-7</v>
      </c>
      <c r="AC185">
        <v>13.90913148189339</v>
      </c>
      <c r="AD185">
        <v>21.665313834724909</v>
      </c>
      <c r="AE185" s="1">
        <f t="shared" si="25"/>
        <v>0.50072873334816193</v>
      </c>
      <c r="AG185">
        <v>29.246200000000002</v>
      </c>
      <c r="AH185">
        <v>51.2</v>
      </c>
      <c r="AI185">
        <v>410</v>
      </c>
      <c r="AJ185">
        <v>47.758772582982438</v>
      </c>
      <c r="AL185" t="s">
        <v>559</v>
      </c>
      <c r="AM185" t="s">
        <v>558</v>
      </c>
      <c r="AN185" t="s">
        <v>560</v>
      </c>
      <c r="AR185" s="34"/>
      <c r="AS185" s="34"/>
    </row>
    <row r="186" spans="1:45" x14ac:dyDescent="0.35">
      <c r="A186" s="2">
        <v>44743</v>
      </c>
      <c r="B186" t="s">
        <v>573</v>
      </c>
      <c r="C186" t="s">
        <v>597</v>
      </c>
      <c r="D186" t="s">
        <v>77</v>
      </c>
      <c r="E186" t="s">
        <v>46</v>
      </c>
      <c r="F186">
        <v>6</v>
      </c>
      <c r="G186" t="s">
        <v>43</v>
      </c>
      <c r="H186" t="s">
        <v>81</v>
      </c>
      <c r="I186" t="s">
        <v>518</v>
      </c>
      <c r="J186" t="s">
        <v>518</v>
      </c>
      <c r="K186" t="s">
        <v>159</v>
      </c>
      <c r="L186">
        <v>0.60899999999999999</v>
      </c>
      <c r="N186" s="1" t="s">
        <v>50</v>
      </c>
      <c r="O186" t="s">
        <v>160</v>
      </c>
      <c r="P186">
        <v>0.44500000000000001</v>
      </c>
      <c r="Q186">
        <v>0.16399999999999998</v>
      </c>
      <c r="R186">
        <v>5.23</v>
      </c>
      <c r="S186" s="1">
        <v>-0.52300000000000002</v>
      </c>
      <c r="T186" s="1" t="s">
        <v>103</v>
      </c>
      <c r="U186">
        <v>71.13</v>
      </c>
      <c r="V186">
        <v>3971.6893664999998</v>
      </c>
      <c r="W186">
        <f t="shared" si="21"/>
        <v>3.9716893665000001E-3</v>
      </c>
      <c r="X186">
        <f t="shared" si="23"/>
        <v>0.36853932584269655</v>
      </c>
      <c r="Y186">
        <f t="shared" si="24"/>
        <v>3.4824794698545018E-5</v>
      </c>
      <c r="Z186">
        <v>3.4824794698545018E-5</v>
      </c>
      <c r="AA186">
        <f t="shared" si="28"/>
        <v>1.3831326679475681E-7</v>
      </c>
      <c r="AB186">
        <f t="shared" si="22"/>
        <v>1.3831326679475681E-7</v>
      </c>
      <c r="AC186">
        <v>13.831326679475682</v>
      </c>
      <c r="AD186" t="s">
        <v>50</v>
      </c>
      <c r="AE186" s="1">
        <f t="shared" si="25"/>
        <v>0.49792776046112458</v>
      </c>
      <c r="AG186">
        <v>26.544899999999998</v>
      </c>
      <c r="AH186">
        <v>57.7</v>
      </c>
      <c r="AI186">
        <v>360</v>
      </c>
      <c r="AJ186">
        <v>34.82479469854502</v>
      </c>
      <c r="AL186" t="s">
        <v>559</v>
      </c>
      <c r="AM186" t="s">
        <v>558</v>
      </c>
      <c r="AN186" t="s">
        <v>560</v>
      </c>
    </row>
    <row r="187" spans="1:45" x14ac:dyDescent="0.35">
      <c r="A187" s="2">
        <v>44779</v>
      </c>
      <c r="B187" t="s">
        <v>18</v>
      </c>
      <c r="C187" t="s">
        <v>596</v>
      </c>
      <c r="D187" t="s">
        <v>86</v>
      </c>
      <c r="E187" t="s">
        <v>46</v>
      </c>
      <c r="F187">
        <v>5</v>
      </c>
      <c r="G187" t="s">
        <v>43</v>
      </c>
      <c r="H187" t="s">
        <v>102</v>
      </c>
      <c r="I187" t="s">
        <v>407</v>
      </c>
      <c r="J187" t="s">
        <v>407</v>
      </c>
      <c r="K187" t="s">
        <v>150</v>
      </c>
      <c r="L187">
        <v>0.76600000000000001</v>
      </c>
      <c r="M187">
        <v>6.34</v>
      </c>
      <c r="N187" s="1">
        <v>-0.63400000000000001</v>
      </c>
      <c r="O187" t="s">
        <v>211</v>
      </c>
      <c r="P187">
        <v>0.69299999999999995</v>
      </c>
      <c r="Q187">
        <v>7.3000000000000065E-2</v>
      </c>
      <c r="R187">
        <v>7.34</v>
      </c>
      <c r="S187" s="1">
        <v>-0.73399999999999999</v>
      </c>
      <c r="T187" s="1">
        <f>N187-S187</f>
        <v>9.9999999999999978E-2</v>
      </c>
      <c r="U187">
        <v>153.6</v>
      </c>
      <c r="V187">
        <v>18520.473600000001</v>
      </c>
      <c r="W187">
        <f t="shared" si="21"/>
        <v>1.85204736E-2</v>
      </c>
      <c r="X187">
        <f t="shared" si="23"/>
        <v>0.10533910533910544</v>
      </c>
      <c r="Y187">
        <f t="shared" si="24"/>
        <v>7.4534062015281323E-6</v>
      </c>
      <c r="Z187">
        <v>7.4534062015281323E-6</v>
      </c>
      <c r="AA187">
        <f t="shared" si="28"/>
        <v>1.3804061278547806E-7</v>
      </c>
      <c r="AB187">
        <f t="shared" si="22"/>
        <v>1.3804061278547806E-7</v>
      </c>
      <c r="AC187">
        <v>13.804061278547804</v>
      </c>
      <c r="AD187">
        <v>138.04061278547806</v>
      </c>
      <c r="AE187" s="1">
        <f t="shared" si="25"/>
        <v>0.49694620602772105</v>
      </c>
      <c r="AF187">
        <v>0.89429633227067373</v>
      </c>
      <c r="AG187">
        <v>31.516500000000001</v>
      </c>
      <c r="AH187">
        <v>135</v>
      </c>
      <c r="AI187">
        <v>770</v>
      </c>
      <c r="AJ187">
        <v>7.4534062015281322</v>
      </c>
      <c r="AK187">
        <v>11.879363694819542</v>
      </c>
      <c r="AL187" t="s">
        <v>559</v>
      </c>
      <c r="AM187" t="s">
        <v>558</v>
      </c>
      <c r="AN187" t="s">
        <v>560</v>
      </c>
      <c r="AO187">
        <v>0.44430618398273797</v>
      </c>
      <c r="AP187">
        <v>2.1475</v>
      </c>
      <c r="AQ187">
        <v>1335.2875000000001</v>
      </c>
      <c r="AR187" s="59">
        <v>-3.2804876299691635E-3</v>
      </c>
      <c r="AS187" s="60">
        <v>12.507250775390466</v>
      </c>
    </row>
    <row r="188" spans="1:45" x14ac:dyDescent="0.35">
      <c r="A188" s="2">
        <v>44735</v>
      </c>
      <c r="B188" t="s">
        <v>18</v>
      </c>
      <c r="C188" t="s">
        <v>548</v>
      </c>
      <c r="D188" t="s">
        <v>86</v>
      </c>
      <c r="E188" t="s">
        <v>46</v>
      </c>
      <c r="F188">
        <v>6</v>
      </c>
      <c r="G188" t="s">
        <v>37</v>
      </c>
      <c r="H188" t="s">
        <v>96</v>
      </c>
      <c r="I188" t="s">
        <v>405</v>
      </c>
      <c r="J188" t="s">
        <v>405</v>
      </c>
      <c r="K188" t="s">
        <v>152</v>
      </c>
      <c r="L188">
        <v>0.67800000000000005</v>
      </c>
      <c r="M188">
        <v>9.39</v>
      </c>
      <c r="N188" s="1">
        <v>-0.93900000000000006</v>
      </c>
      <c r="O188" t="s">
        <v>146</v>
      </c>
      <c r="P188">
        <v>0.54600000000000004</v>
      </c>
      <c r="Q188">
        <v>0.13200000000000001</v>
      </c>
      <c r="S188" s="1" t="s">
        <v>50</v>
      </c>
      <c r="T188" s="1" t="s">
        <v>103</v>
      </c>
      <c r="U188">
        <v>91.85</v>
      </c>
      <c r="V188">
        <v>6622.5916624999991</v>
      </c>
      <c r="W188">
        <f t="shared" si="21"/>
        <v>6.622591662499999E-3</v>
      </c>
      <c r="X188">
        <f t="shared" si="23"/>
        <v>0.24175824175824176</v>
      </c>
      <c r="Y188">
        <f t="shared" si="24"/>
        <v>2.0724751294280291E-5</v>
      </c>
      <c r="Z188">
        <v>2.0724751294280291E-5</v>
      </c>
      <c r="AB188">
        <f t="shared" si="22"/>
        <v>1.372515651288867E-7</v>
      </c>
      <c r="AC188">
        <v>13.725156512888672</v>
      </c>
      <c r="AD188" t="s">
        <v>50</v>
      </c>
      <c r="AE188" s="1">
        <f t="shared" si="25"/>
        <v>0.49410563446399214</v>
      </c>
      <c r="AG188">
        <v>33.261499999999998</v>
      </c>
      <c r="AH188">
        <v>77.599999999999994</v>
      </c>
      <c r="AJ188">
        <v>20.724751294280292</v>
      </c>
      <c r="AK188">
        <v>11.388095238095239</v>
      </c>
      <c r="AL188" t="s">
        <v>557</v>
      </c>
      <c r="AM188" t="s">
        <v>558</v>
      </c>
      <c r="AN188" t="s">
        <v>562</v>
      </c>
      <c r="AO188">
        <v>0.39747176730693196</v>
      </c>
      <c r="AP188">
        <v>2.46875</v>
      </c>
      <c r="AQ188">
        <v>1395.05</v>
      </c>
      <c r="AR188" t="s">
        <v>50</v>
      </c>
      <c r="AS188" t="s">
        <v>50</v>
      </c>
    </row>
    <row r="189" spans="1:45" x14ac:dyDescent="0.35">
      <c r="A189" s="2">
        <v>44747</v>
      </c>
      <c r="B189" t="s">
        <v>18</v>
      </c>
      <c r="C189" t="s">
        <v>597</v>
      </c>
      <c r="D189" t="s">
        <v>20</v>
      </c>
      <c r="E189" t="s">
        <v>600</v>
      </c>
      <c r="F189">
        <v>7</v>
      </c>
      <c r="G189" t="s">
        <v>29</v>
      </c>
      <c r="H189" t="s">
        <v>36</v>
      </c>
      <c r="I189" t="s">
        <v>428</v>
      </c>
      <c r="J189" t="s">
        <v>428</v>
      </c>
      <c r="K189" t="s">
        <v>165</v>
      </c>
      <c r="L189">
        <v>0.627</v>
      </c>
      <c r="M189">
        <v>24.06</v>
      </c>
      <c r="N189" s="1">
        <v>-2.4059999999999997</v>
      </c>
      <c r="O189" t="s">
        <v>146</v>
      </c>
      <c r="P189">
        <v>0.48299999999999998</v>
      </c>
      <c r="Q189">
        <v>0.14400000000000002</v>
      </c>
      <c r="R189">
        <v>36.54</v>
      </c>
      <c r="S189" s="1">
        <v>-3.6539999999999999</v>
      </c>
      <c r="T189" s="1">
        <f t="shared" ref="T189:T227" si="29">N189-S189</f>
        <v>1.2480000000000002</v>
      </c>
      <c r="U189">
        <v>80.45</v>
      </c>
      <c r="V189">
        <v>5080.6789625000001</v>
      </c>
      <c r="W189">
        <f t="shared" si="21"/>
        <v>5.0806789624999998E-3</v>
      </c>
      <c r="X189">
        <f t="shared" si="23"/>
        <v>0.29813664596273298</v>
      </c>
      <c r="Y189">
        <f t="shared" si="24"/>
        <v>2.6825774602547108E-5</v>
      </c>
      <c r="Z189">
        <v>2.6825774602547108E-5</v>
      </c>
      <c r="AA189">
        <f>Z189*W189</f>
        <v>1.3629314867592789E-7</v>
      </c>
      <c r="AB189">
        <f t="shared" si="22"/>
        <v>1.3629314867592789E-7</v>
      </c>
      <c r="AC189">
        <v>13.62931486759279</v>
      </c>
      <c r="AD189">
        <v>10.920925374673708</v>
      </c>
      <c r="AE189" s="1">
        <f t="shared" si="25"/>
        <v>0.49065533523334037</v>
      </c>
      <c r="AF189">
        <v>0.21866078364174921</v>
      </c>
      <c r="AG189">
        <v>33.278799999999997</v>
      </c>
      <c r="AH189">
        <v>69.400000000000006</v>
      </c>
      <c r="AI189">
        <v>740</v>
      </c>
      <c r="AJ189">
        <v>26.825774602547106</v>
      </c>
      <c r="AK189">
        <v>11.802345679012349</v>
      </c>
      <c r="AL189" t="s">
        <v>557</v>
      </c>
      <c r="AM189" t="s">
        <v>558</v>
      </c>
      <c r="AN189" t="s">
        <v>562</v>
      </c>
      <c r="AO189">
        <v>0.3455948490031629</v>
      </c>
      <c r="AP189">
        <v>2.8125</v>
      </c>
      <c r="AQ189">
        <v>1435.3249999999998</v>
      </c>
      <c r="AR189" s="59">
        <v>1.6694029881260057E-2</v>
      </c>
      <c r="AS189" s="60">
        <v>9.5340372091425838</v>
      </c>
    </row>
    <row r="190" spans="1:45" x14ac:dyDescent="0.35">
      <c r="A190" s="2">
        <v>44747</v>
      </c>
      <c r="B190" t="s">
        <v>18</v>
      </c>
      <c r="C190" t="s">
        <v>597</v>
      </c>
      <c r="D190" t="s">
        <v>86</v>
      </c>
      <c r="E190" t="s">
        <v>46</v>
      </c>
      <c r="F190">
        <v>7</v>
      </c>
      <c r="G190" t="s">
        <v>37</v>
      </c>
      <c r="H190" t="s">
        <v>96</v>
      </c>
      <c r="I190" t="s">
        <v>405</v>
      </c>
      <c r="J190" t="s">
        <v>405</v>
      </c>
      <c r="K190" t="s">
        <v>161</v>
      </c>
      <c r="L190">
        <v>0.76500000000000001</v>
      </c>
      <c r="M190">
        <v>6.89</v>
      </c>
      <c r="N190" s="1">
        <v>-0.68899999999999995</v>
      </c>
      <c r="O190" t="s">
        <v>162</v>
      </c>
      <c r="P190">
        <v>0.61699999999999999</v>
      </c>
      <c r="Q190">
        <v>0.14800000000000002</v>
      </c>
      <c r="R190">
        <v>24.62</v>
      </c>
      <c r="S190" s="1">
        <v>-2.4620000000000002</v>
      </c>
      <c r="T190" s="1">
        <f t="shared" si="29"/>
        <v>1.7730000000000001</v>
      </c>
      <c r="U190">
        <v>91.85</v>
      </c>
      <c r="V190">
        <v>6622.5916624999991</v>
      </c>
      <c r="W190">
        <f t="shared" si="21"/>
        <v>6.622591662499999E-3</v>
      </c>
      <c r="X190">
        <f t="shared" si="23"/>
        <v>0.23987034035656404</v>
      </c>
      <c r="Y190">
        <f t="shared" si="24"/>
        <v>2.0525705627744993E-5</v>
      </c>
      <c r="Z190">
        <v>2.0525705627744993E-5</v>
      </c>
      <c r="AB190">
        <f t="shared" si="22"/>
        <v>1.3593336695723329E-7</v>
      </c>
      <c r="AC190">
        <v>13.59333669572333</v>
      </c>
      <c r="AD190">
        <v>7.6668565683718723</v>
      </c>
      <c r="AE190" s="1">
        <f t="shared" si="25"/>
        <v>0.48936012104603988</v>
      </c>
      <c r="AF190">
        <v>0.15302141757868909</v>
      </c>
      <c r="AG190">
        <v>33.278799999999997</v>
      </c>
      <c r="AH190">
        <v>77.599999999999994</v>
      </c>
      <c r="AJ190">
        <v>20.525705627744994</v>
      </c>
      <c r="AK190">
        <v>10.527403846153845</v>
      </c>
      <c r="AL190" t="s">
        <v>557</v>
      </c>
      <c r="AM190" t="s">
        <v>558</v>
      </c>
      <c r="AN190" t="s">
        <v>562</v>
      </c>
      <c r="AO190">
        <v>0.3455948490031629</v>
      </c>
      <c r="AP190">
        <v>2.8125</v>
      </c>
      <c r="AQ190">
        <v>1435.3249999999998</v>
      </c>
      <c r="AR190" t="s">
        <v>50</v>
      </c>
      <c r="AS190" t="s">
        <v>50</v>
      </c>
    </row>
    <row r="191" spans="1:45" x14ac:dyDescent="0.35">
      <c r="A191" s="2">
        <v>44791</v>
      </c>
      <c r="B191" t="s">
        <v>18</v>
      </c>
      <c r="C191" t="s">
        <v>552</v>
      </c>
      <c r="D191" t="s">
        <v>123</v>
      </c>
      <c r="E191" t="s">
        <v>600</v>
      </c>
      <c r="F191">
        <v>5</v>
      </c>
      <c r="G191" t="s">
        <v>37</v>
      </c>
      <c r="H191" t="s">
        <v>76</v>
      </c>
      <c r="I191" t="s">
        <v>467</v>
      </c>
      <c r="J191" t="s">
        <v>467</v>
      </c>
      <c r="K191" t="s">
        <v>222</v>
      </c>
      <c r="L191">
        <v>0.78600000000000003</v>
      </c>
      <c r="M191">
        <v>17.09</v>
      </c>
      <c r="N191" s="1">
        <v>-1.7090000000000001</v>
      </c>
      <c r="O191" t="s">
        <v>223</v>
      </c>
      <c r="P191">
        <v>0.66100000000000003</v>
      </c>
      <c r="Q191">
        <v>0.125</v>
      </c>
      <c r="R191">
        <v>19.559999999999999</v>
      </c>
      <c r="S191" s="1">
        <v>-1.956</v>
      </c>
      <c r="T191" s="1">
        <f t="shared" si="29"/>
        <v>0.24699999999999989</v>
      </c>
      <c r="U191">
        <v>105.9</v>
      </c>
      <c r="V191">
        <v>8803.6258500000022</v>
      </c>
      <c r="W191">
        <f t="shared" si="21"/>
        <v>8.8036258500000016E-3</v>
      </c>
      <c r="X191">
        <f t="shared" si="23"/>
        <v>0.18910741301059</v>
      </c>
      <c r="Y191">
        <f t="shared" si="24"/>
        <v>1.5317052142079523E-5</v>
      </c>
      <c r="Z191">
        <v>1.5317052142079523E-5</v>
      </c>
      <c r="AA191">
        <f t="shared" ref="AA191:AA202" si="30">Z191*W191</f>
        <v>1.3484559618380917E-7</v>
      </c>
      <c r="AB191">
        <f t="shared" si="22"/>
        <v>1.3484559618380917E-7</v>
      </c>
      <c r="AC191">
        <v>13.484559618380919</v>
      </c>
      <c r="AD191">
        <v>54.59335877887014</v>
      </c>
      <c r="AE191" s="1">
        <f t="shared" si="25"/>
        <v>0.48544414626171301</v>
      </c>
      <c r="AF191">
        <v>1</v>
      </c>
      <c r="AG191">
        <v>28.894600000000001</v>
      </c>
      <c r="AH191">
        <v>80</v>
      </c>
      <c r="AI191">
        <v>715</v>
      </c>
      <c r="AJ191">
        <v>15.317052142079522</v>
      </c>
      <c r="AK191">
        <v>11.347959829038007</v>
      </c>
      <c r="AL191" t="s">
        <v>557</v>
      </c>
      <c r="AM191" t="s">
        <v>558</v>
      </c>
      <c r="AN191" t="s">
        <v>562</v>
      </c>
      <c r="AO191">
        <v>0.60858362734628491</v>
      </c>
      <c r="AP191">
        <v>1.405</v>
      </c>
      <c r="AQ191">
        <v>1061.325</v>
      </c>
      <c r="AR191" s="59">
        <v>2.1108853843798934E-2</v>
      </c>
      <c r="AS191" s="60">
        <v>9.2643503842180355</v>
      </c>
    </row>
    <row r="192" spans="1:45" x14ac:dyDescent="0.35">
      <c r="A192" s="2">
        <v>44721</v>
      </c>
      <c r="B192" t="s">
        <v>18</v>
      </c>
      <c r="C192" t="s">
        <v>598</v>
      </c>
      <c r="D192" t="s">
        <v>20</v>
      </c>
      <c r="E192" t="s">
        <v>600</v>
      </c>
      <c r="F192">
        <v>5</v>
      </c>
      <c r="G192" t="s">
        <v>37</v>
      </c>
      <c r="H192" t="s">
        <v>54</v>
      </c>
      <c r="I192" t="s">
        <v>429</v>
      </c>
      <c r="J192" t="s">
        <v>429</v>
      </c>
      <c r="K192" t="s">
        <v>23</v>
      </c>
      <c r="L192">
        <v>0.75</v>
      </c>
      <c r="M192">
        <v>3.34</v>
      </c>
      <c r="N192" s="1">
        <v>-0.33399999999999996</v>
      </c>
      <c r="O192" t="s">
        <v>32</v>
      </c>
      <c r="P192">
        <v>0.57999999999999996</v>
      </c>
      <c r="Q192">
        <v>0.17000000000000004</v>
      </c>
      <c r="R192">
        <v>19.07</v>
      </c>
      <c r="S192" s="1">
        <v>-1.907</v>
      </c>
      <c r="T192" s="1">
        <f t="shared" si="29"/>
        <v>1.573</v>
      </c>
      <c r="U192">
        <v>80.5</v>
      </c>
      <c r="V192">
        <v>5086.9962500000001</v>
      </c>
      <c r="W192">
        <f t="shared" si="21"/>
        <v>5.0869962499999997E-3</v>
      </c>
      <c r="X192">
        <f t="shared" si="23"/>
        <v>0.29310344827586216</v>
      </c>
      <c r="Y192">
        <f t="shared" si="24"/>
        <v>2.6269373992430034E-5</v>
      </c>
      <c r="Z192">
        <v>2.6269373992430034E-5</v>
      </c>
      <c r="AA192">
        <f t="shared" si="30"/>
        <v>1.3363220698933911E-7</v>
      </c>
      <c r="AB192">
        <f t="shared" si="22"/>
        <v>1.3363220698933911E-7</v>
      </c>
      <c r="AC192">
        <v>13.363220698933912</v>
      </c>
      <c r="AD192">
        <v>8.4953723451582412</v>
      </c>
      <c r="AE192" s="1">
        <f t="shared" si="25"/>
        <v>0.48107594516162083</v>
      </c>
      <c r="AF192">
        <v>0.15561182716671162</v>
      </c>
      <c r="AG192">
        <v>24.548100000000002</v>
      </c>
      <c r="AH192">
        <v>76.2</v>
      </c>
      <c r="AI192">
        <v>770</v>
      </c>
      <c r="AJ192">
        <v>26.269373992430033</v>
      </c>
      <c r="AK192">
        <v>14.811333333333334</v>
      </c>
      <c r="AL192" t="s">
        <v>557</v>
      </c>
      <c r="AM192" t="s">
        <v>558</v>
      </c>
      <c r="AN192" t="s">
        <v>562</v>
      </c>
      <c r="AO192">
        <v>0.62108933859878679</v>
      </c>
      <c r="AP192">
        <v>1.2462500000000001</v>
      </c>
      <c r="AQ192">
        <v>783</v>
      </c>
      <c r="AR192" s="59">
        <v>3.3200723417482841E-2</v>
      </c>
      <c r="AS192" s="60">
        <v>11.447018735812323</v>
      </c>
    </row>
    <row r="193" spans="1:45" x14ac:dyDescent="0.35">
      <c r="A193" s="2">
        <v>44764</v>
      </c>
      <c r="B193" t="s">
        <v>18</v>
      </c>
      <c r="C193" t="s">
        <v>549</v>
      </c>
      <c r="D193" t="s">
        <v>109</v>
      </c>
      <c r="E193" t="s">
        <v>600</v>
      </c>
      <c r="F193">
        <v>14</v>
      </c>
      <c r="G193" t="s">
        <v>39</v>
      </c>
      <c r="H193" t="s">
        <v>119</v>
      </c>
      <c r="I193" t="s">
        <v>441</v>
      </c>
      <c r="J193" t="s">
        <v>441</v>
      </c>
      <c r="K193" t="s">
        <v>193</v>
      </c>
      <c r="L193">
        <v>0.749</v>
      </c>
      <c r="M193">
        <v>13.45</v>
      </c>
      <c r="N193" s="1">
        <v>-1.345</v>
      </c>
      <c r="O193" t="s">
        <v>163</v>
      </c>
      <c r="P193">
        <v>0.59299999999999997</v>
      </c>
      <c r="Q193">
        <v>0.15600000000000003</v>
      </c>
      <c r="R193">
        <v>20.64</v>
      </c>
      <c r="S193" s="1">
        <v>-2.0640000000000001</v>
      </c>
      <c r="T193" s="1">
        <f t="shared" si="29"/>
        <v>0.71900000000000008</v>
      </c>
      <c r="U193">
        <v>85.5</v>
      </c>
      <c r="V193">
        <v>5738.5462500000003</v>
      </c>
      <c r="W193">
        <f t="shared" si="21"/>
        <v>5.7385462500000005E-3</v>
      </c>
      <c r="X193">
        <f t="shared" si="23"/>
        <v>0.26306913996627324</v>
      </c>
      <c r="Y193">
        <f t="shared" si="24"/>
        <v>2.2996037830945378E-5</v>
      </c>
      <c r="Z193">
        <v>2.2996037830945378E-5</v>
      </c>
      <c r="AA193">
        <f t="shared" si="30"/>
        <v>1.3196382665962975E-7</v>
      </c>
      <c r="AB193">
        <f t="shared" si="22"/>
        <v>1.3196382665962975E-7</v>
      </c>
      <c r="AC193">
        <v>13.196382665962975</v>
      </c>
      <c r="AD193">
        <v>18.353800648070894</v>
      </c>
      <c r="AE193" s="1">
        <f t="shared" si="25"/>
        <v>0.4750697759746671</v>
      </c>
      <c r="AF193">
        <v>0.34939128649463691</v>
      </c>
      <c r="AG193">
        <v>34.764699999999998</v>
      </c>
      <c r="AH193">
        <v>93.2</v>
      </c>
      <c r="AI193">
        <v>740</v>
      </c>
      <c r="AJ193">
        <v>22.996037830945379</v>
      </c>
      <c r="AK193">
        <v>12.394095238095241</v>
      </c>
      <c r="AL193" t="s">
        <v>559</v>
      </c>
      <c r="AM193" t="s">
        <v>558</v>
      </c>
      <c r="AN193" t="s">
        <v>560</v>
      </c>
      <c r="AO193">
        <v>0.38320539431614575</v>
      </c>
      <c r="AP193">
        <v>2.6387499999999999</v>
      </c>
      <c r="AQ193">
        <v>1512.2124999999996</v>
      </c>
      <c r="AR193" s="54">
        <v>3.5008637196462841E-2</v>
      </c>
      <c r="AS193" s="55">
        <v>20.422821535829076</v>
      </c>
    </row>
    <row r="194" spans="1:45" x14ac:dyDescent="0.35">
      <c r="A194" s="2">
        <v>44733</v>
      </c>
      <c r="B194" t="s">
        <v>18</v>
      </c>
      <c r="C194" t="s">
        <v>548</v>
      </c>
      <c r="D194" t="s">
        <v>133</v>
      </c>
      <c r="E194" t="s">
        <v>46</v>
      </c>
      <c r="F194">
        <v>8</v>
      </c>
      <c r="G194" t="s">
        <v>33</v>
      </c>
      <c r="H194" t="s">
        <v>54</v>
      </c>
      <c r="I194" t="s">
        <v>477</v>
      </c>
      <c r="J194" t="s">
        <v>477</v>
      </c>
      <c r="K194" t="s">
        <v>142</v>
      </c>
      <c r="L194">
        <v>0.72699999999999998</v>
      </c>
      <c r="M194">
        <v>4.7300000000000004</v>
      </c>
      <c r="N194" s="1">
        <v>-0.47300000000000003</v>
      </c>
      <c r="O194" t="s">
        <v>100</v>
      </c>
      <c r="P194">
        <v>0.57199999999999995</v>
      </c>
      <c r="Q194">
        <v>0.15500000000000003</v>
      </c>
      <c r="R194">
        <v>14.24</v>
      </c>
      <c r="S194" s="1">
        <v>-1.4239999999999999</v>
      </c>
      <c r="T194" s="1">
        <f t="shared" si="29"/>
        <v>0.95099999999999985</v>
      </c>
      <c r="U194">
        <v>83.9</v>
      </c>
      <c r="V194">
        <v>5525.7798500000008</v>
      </c>
      <c r="W194">
        <f t="shared" ref="W194:W257" si="31">V194/1000000</f>
        <v>5.5257798500000007E-3</v>
      </c>
      <c r="X194">
        <f t="shared" si="23"/>
        <v>0.27097902097902105</v>
      </c>
      <c r="Y194">
        <f t="shared" si="24"/>
        <v>2.3850131087502592E-5</v>
      </c>
      <c r="Z194">
        <v>2.3850131087502592E-5</v>
      </c>
      <c r="AA194">
        <f t="shared" si="30"/>
        <v>1.3179057378318043E-7</v>
      </c>
      <c r="AB194">
        <f t="shared" ref="AB194:AB257" si="32">PRODUCT(W194,Z194)</f>
        <v>1.3179057378318043E-7</v>
      </c>
      <c r="AC194">
        <v>13.179057378318044</v>
      </c>
      <c r="AD194">
        <v>13.858104498757147</v>
      </c>
      <c r="AE194" s="1">
        <f t="shared" si="25"/>
        <v>0.47444606561944958</v>
      </c>
      <c r="AF194">
        <v>0.48285489545448562</v>
      </c>
      <c r="AG194">
        <v>30.972899999999999</v>
      </c>
      <c r="AH194">
        <v>74.8</v>
      </c>
      <c r="AI194">
        <v>670</v>
      </c>
      <c r="AJ194">
        <v>23.850131087502593</v>
      </c>
      <c r="AK194">
        <v>8.9642857142857135</v>
      </c>
      <c r="AL194" t="s">
        <v>559</v>
      </c>
      <c r="AM194" t="s">
        <v>561</v>
      </c>
      <c r="AN194" t="s">
        <v>560</v>
      </c>
      <c r="AO194">
        <v>0.43868604499462666</v>
      </c>
      <c r="AP194">
        <v>2.2399999999999998</v>
      </c>
      <c r="AQ194">
        <v>1277.3875</v>
      </c>
      <c r="AR194" s="54">
        <v>4.3850573576126081E-2</v>
      </c>
      <c r="AS194" s="55">
        <v>-5.4228336277165878</v>
      </c>
    </row>
    <row r="195" spans="1:45" x14ac:dyDescent="0.35">
      <c r="A195" s="2">
        <v>44715</v>
      </c>
      <c r="B195" t="s">
        <v>573</v>
      </c>
      <c r="C195" t="s">
        <v>598</v>
      </c>
      <c r="D195" t="s">
        <v>77</v>
      </c>
      <c r="E195" t="s">
        <v>46</v>
      </c>
      <c r="F195">
        <v>11</v>
      </c>
      <c r="G195" t="s">
        <v>43</v>
      </c>
      <c r="H195" t="s">
        <v>81</v>
      </c>
      <c r="I195" t="s">
        <v>518</v>
      </c>
      <c r="J195" t="s">
        <v>518</v>
      </c>
      <c r="K195" t="s">
        <v>23</v>
      </c>
      <c r="L195">
        <v>0.54400000000000004</v>
      </c>
      <c r="M195">
        <v>3.67</v>
      </c>
      <c r="N195" s="1">
        <v>-0.36699999999999999</v>
      </c>
      <c r="O195" t="s">
        <v>80</v>
      </c>
      <c r="P195">
        <v>0.40300000000000002</v>
      </c>
      <c r="Q195">
        <v>0.14100000000000001</v>
      </c>
      <c r="R195">
        <v>14.45</v>
      </c>
      <c r="S195" s="1">
        <v>-1.4449999999999998</v>
      </c>
      <c r="T195" s="1">
        <f t="shared" si="29"/>
        <v>1.0779999999999998</v>
      </c>
      <c r="U195">
        <v>71.13</v>
      </c>
      <c r="V195">
        <v>3971.6893664999998</v>
      </c>
      <c r="W195">
        <f t="shared" si="31"/>
        <v>3.9716893665000001E-3</v>
      </c>
      <c r="X195">
        <f t="shared" ref="X195:X258" si="33">(L195-P195)/P195</f>
        <v>0.34987593052109184</v>
      </c>
      <c r="Y195">
        <f t="shared" ref="Y195:Y258" si="34">119*(10^-6)*(X195^1.231)</f>
        <v>3.2666693466679691E-5</v>
      </c>
      <c r="Z195">
        <v>3.2666693466679691E-5</v>
      </c>
      <c r="AA195">
        <f t="shared" si="30"/>
        <v>1.2974195908032676E-7</v>
      </c>
      <c r="AB195">
        <f t="shared" si="32"/>
        <v>1.2974195908032676E-7</v>
      </c>
      <c r="AC195">
        <v>12.974195908032673</v>
      </c>
      <c r="AD195">
        <v>12.035432196690794</v>
      </c>
      <c r="AE195" s="1">
        <f t="shared" si="25"/>
        <v>0.46707105268917637</v>
      </c>
      <c r="AG195">
        <v>24.828800000000001</v>
      </c>
      <c r="AH195">
        <v>57.7</v>
      </c>
      <c r="AI195">
        <v>360</v>
      </c>
      <c r="AJ195">
        <v>32.666693466679689</v>
      </c>
      <c r="AL195" t="s">
        <v>559</v>
      </c>
      <c r="AM195" t="s">
        <v>558</v>
      </c>
      <c r="AN195" t="s">
        <v>560</v>
      </c>
      <c r="AR195" s="34"/>
      <c r="AS195" s="34"/>
    </row>
    <row r="196" spans="1:45" x14ac:dyDescent="0.35">
      <c r="A196" s="2">
        <v>44763</v>
      </c>
      <c r="B196" t="s">
        <v>18</v>
      </c>
      <c r="C196" t="s">
        <v>549</v>
      </c>
      <c r="D196" t="s">
        <v>86</v>
      </c>
      <c r="E196" t="s">
        <v>46</v>
      </c>
      <c r="F196">
        <v>5</v>
      </c>
      <c r="G196" t="s">
        <v>94</v>
      </c>
      <c r="H196" t="s">
        <v>82</v>
      </c>
      <c r="I196" t="s">
        <v>395</v>
      </c>
      <c r="J196" t="s">
        <v>395</v>
      </c>
      <c r="K196" t="s">
        <v>186</v>
      </c>
      <c r="L196">
        <v>0.86099999999999999</v>
      </c>
      <c r="M196">
        <v>4.72</v>
      </c>
      <c r="N196" s="1">
        <v>-0.47199999999999998</v>
      </c>
      <c r="O196" t="s">
        <v>187</v>
      </c>
      <c r="P196">
        <v>0.67100000000000004</v>
      </c>
      <c r="Q196">
        <v>0.18999999999999995</v>
      </c>
      <c r="R196">
        <v>30.35</v>
      </c>
      <c r="S196" s="1">
        <v>-3.0350000000000001</v>
      </c>
      <c r="T196" s="1">
        <f t="shared" si="29"/>
        <v>2.5630000000000002</v>
      </c>
      <c r="U196">
        <v>81</v>
      </c>
      <c r="V196">
        <v>5150.3850000000002</v>
      </c>
      <c r="W196">
        <f t="shared" si="31"/>
        <v>5.1503850000000004E-3</v>
      </c>
      <c r="X196">
        <f t="shared" si="33"/>
        <v>0.28315946348733223</v>
      </c>
      <c r="Y196">
        <f t="shared" si="34"/>
        <v>2.5176608223425662E-5</v>
      </c>
      <c r="Z196">
        <v>2.5176608223425662E-5</v>
      </c>
      <c r="AA196">
        <f t="shared" si="30"/>
        <v>1.2966922534480818E-7</v>
      </c>
      <c r="AB196">
        <f t="shared" si="32"/>
        <v>1.2966922534480818E-7</v>
      </c>
      <c r="AC196">
        <v>12.966922534480821</v>
      </c>
      <c r="AD196">
        <v>5.0592752768165505</v>
      </c>
      <c r="AE196" s="1">
        <f t="shared" si="25"/>
        <v>0.46680921124130942</v>
      </c>
      <c r="AF196">
        <v>0.12435631232527064</v>
      </c>
      <c r="AG196">
        <v>31.981100000000001</v>
      </c>
      <c r="AH196">
        <v>73.400000000000006</v>
      </c>
      <c r="AI196">
        <v>670</v>
      </c>
      <c r="AJ196">
        <v>25.176608223425664</v>
      </c>
      <c r="AK196">
        <v>9.9720095924155352</v>
      </c>
      <c r="AL196" t="s">
        <v>557</v>
      </c>
      <c r="AM196" t="s">
        <v>561</v>
      </c>
      <c r="AN196" t="s">
        <v>560</v>
      </c>
      <c r="AO196">
        <v>0.41316276787735068</v>
      </c>
      <c r="AP196">
        <v>2.36</v>
      </c>
      <c r="AQ196">
        <v>1352.8999999999999</v>
      </c>
      <c r="AR196" s="54">
        <v>2.3420874593229002E-2</v>
      </c>
      <c r="AS196" s="55">
        <v>20.224151239279511</v>
      </c>
    </row>
    <row r="197" spans="1:45" x14ac:dyDescent="0.35">
      <c r="A197" s="2">
        <v>44792</v>
      </c>
      <c r="B197" t="s">
        <v>18</v>
      </c>
      <c r="C197" t="s">
        <v>552</v>
      </c>
      <c r="D197" t="s">
        <v>20</v>
      </c>
      <c r="E197" t="s">
        <v>600</v>
      </c>
      <c r="F197">
        <v>9</v>
      </c>
      <c r="G197" t="s">
        <v>43</v>
      </c>
      <c r="H197" t="s">
        <v>44</v>
      </c>
      <c r="I197" t="s">
        <v>430</v>
      </c>
      <c r="J197" t="s">
        <v>430</v>
      </c>
      <c r="K197" t="s">
        <v>227</v>
      </c>
      <c r="L197">
        <v>1.0169999999999999</v>
      </c>
      <c r="M197">
        <v>8.0500000000000007</v>
      </c>
      <c r="N197" s="1">
        <v>-0.80500000000000005</v>
      </c>
      <c r="O197" t="s">
        <v>228</v>
      </c>
      <c r="P197">
        <v>1.2050000000000001</v>
      </c>
      <c r="Q197">
        <v>-0.18800000000000017</v>
      </c>
      <c r="R197">
        <v>11.34</v>
      </c>
      <c r="S197" s="1">
        <v>-1.1339999999999999</v>
      </c>
      <c r="T197" s="1">
        <f t="shared" si="29"/>
        <v>0.32899999999999985</v>
      </c>
      <c r="U197">
        <v>105.25</v>
      </c>
      <c r="V197">
        <v>8695.8865624999999</v>
      </c>
      <c r="W197">
        <f t="shared" si="31"/>
        <v>8.6958865624999996E-3</v>
      </c>
      <c r="X197">
        <f t="shared" si="33"/>
        <v>-0.15601659751037358</v>
      </c>
      <c r="Y197" t="e">
        <f t="shared" si="34"/>
        <v>#NUM!</v>
      </c>
      <c r="Z197">
        <v>1.4894405755783102E-5</v>
      </c>
      <c r="AA197">
        <f t="shared" si="30"/>
        <v>1.2952006286813693E-7</v>
      </c>
      <c r="AB197">
        <f t="shared" si="32"/>
        <v>1.2952006286813693E-7</v>
      </c>
      <c r="AC197">
        <v>12.952006286813695</v>
      </c>
      <c r="AD197">
        <v>39.36780026387143</v>
      </c>
      <c r="AE197" s="1">
        <f t="shared" si="25"/>
        <v>0.46627222632529297</v>
      </c>
      <c r="AF197">
        <v>0.53193239073490672</v>
      </c>
      <c r="AG197">
        <v>34.301699999999997</v>
      </c>
      <c r="AH197">
        <v>94.8</v>
      </c>
      <c r="AI197">
        <v>700</v>
      </c>
      <c r="AJ197">
        <v>14.894405755783103</v>
      </c>
      <c r="AK197">
        <v>12.126990262931423</v>
      </c>
      <c r="AL197" t="s">
        <v>559</v>
      </c>
      <c r="AM197" t="s">
        <v>558</v>
      </c>
      <c r="AN197" t="s">
        <v>560</v>
      </c>
      <c r="AO197">
        <v>0.40498035528846144</v>
      </c>
      <c r="AP197">
        <v>2.7174999999999998</v>
      </c>
      <c r="AQ197">
        <v>1551.3875</v>
      </c>
      <c r="AR197" s="54">
        <v>4.2582810257447024E-3</v>
      </c>
      <c r="AS197" s="55">
        <v>13.210894816205807</v>
      </c>
    </row>
    <row r="198" spans="1:45" x14ac:dyDescent="0.35">
      <c r="A198" s="2">
        <v>44722</v>
      </c>
      <c r="B198" t="s">
        <v>18</v>
      </c>
      <c r="C198" t="s">
        <v>598</v>
      </c>
      <c r="D198" t="s">
        <v>123</v>
      </c>
      <c r="E198" t="s">
        <v>600</v>
      </c>
      <c r="F198">
        <v>3</v>
      </c>
      <c r="G198" t="s">
        <v>33</v>
      </c>
      <c r="H198" t="s">
        <v>97</v>
      </c>
      <c r="I198" t="s">
        <v>462</v>
      </c>
      <c r="J198" t="s">
        <v>462</v>
      </c>
      <c r="K198" t="s">
        <v>125</v>
      </c>
      <c r="L198">
        <v>0.72199999999999998</v>
      </c>
      <c r="M198">
        <v>2.12</v>
      </c>
      <c r="N198" s="1">
        <v>-0.21200000000000002</v>
      </c>
      <c r="O198" t="s">
        <v>126</v>
      </c>
      <c r="P198">
        <v>0.53400000000000003</v>
      </c>
      <c r="Q198">
        <v>0.18799999999999994</v>
      </c>
      <c r="R198">
        <v>13.66</v>
      </c>
      <c r="S198" s="1">
        <v>-1.3660000000000001</v>
      </c>
      <c r="T198" s="1">
        <f t="shared" si="29"/>
        <v>1.1540000000000001</v>
      </c>
      <c r="U198">
        <v>70.599999999999994</v>
      </c>
      <c r="V198">
        <v>3912.7225999999991</v>
      </c>
      <c r="W198">
        <f t="shared" si="31"/>
        <v>3.9127225999999989E-3</v>
      </c>
      <c r="X198">
        <f t="shared" si="33"/>
        <v>0.35205992509363282</v>
      </c>
      <c r="Y198">
        <f t="shared" si="34"/>
        <v>3.2917889756924351E-5</v>
      </c>
      <c r="Z198">
        <v>3.2917889756924351E-5</v>
      </c>
      <c r="AA198">
        <f t="shared" si="30"/>
        <v>1.2879857119622637E-7</v>
      </c>
      <c r="AB198">
        <f t="shared" si="32"/>
        <v>1.2879857119622637E-7</v>
      </c>
      <c r="AC198">
        <v>12.879857119622638</v>
      </c>
      <c r="AD198">
        <v>11.161054696380102</v>
      </c>
      <c r="AE198" s="1">
        <f t="shared" si="25"/>
        <v>0.46367485630641492</v>
      </c>
      <c r="AF198">
        <v>5.5968140771545709E-2</v>
      </c>
      <c r="AG198">
        <v>27.385200000000001</v>
      </c>
      <c r="AH198">
        <v>59.2</v>
      </c>
      <c r="AI198">
        <v>370</v>
      </c>
      <c r="AJ198">
        <v>32.917889756924353</v>
      </c>
      <c r="AK198">
        <v>16.475333333333335</v>
      </c>
      <c r="AL198" t="s">
        <v>559</v>
      </c>
      <c r="AM198" t="s">
        <v>561</v>
      </c>
      <c r="AN198" t="s">
        <v>560</v>
      </c>
      <c r="AO198">
        <v>0.64691630239407094</v>
      </c>
      <c r="AP198">
        <v>1.1612499999999999</v>
      </c>
      <c r="AQ198">
        <v>648.88749999999993</v>
      </c>
      <c r="AR198" s="54">
        <v>-7.4883720506258869E-2</v>
      </c>
      <c r="AS198" s="55">
        <v>9.0798782696057145</v>
      </c>
    </row>
    <row r="199" spans="1:45" x14ac:dyDescent="0.35">
      <c r="A199" s="2">
        <v>44776</v>
      </c>
      <c r="B199" t="s">
        <v>18</v>
      </c>
      <c r="C199" t="s">
        <v>596</v>
      </c>
      <c r="D199" t="s">
        <v>109</v>
      </c>
      <c r="E199" t="s">
        <v>600</v>
      </c>
      <c r="F199">
        <v>13</v>
      </c>
      <c r="G199" t="s">
        <v>41</v>
      </c>
      <c r="H199" t="s">
        <v>116</v>
      </c>
      <c r="I199" t="s">
        <v>449</v>
      </c>
      <c r="J199" t="s">
        <v>449</v>
      </c>
      <c r="K199" t="s">
        <v>134</v>
      </c>
      <c r="L199">
        <v>0.73399999999999999</v>
      </c>
      <c r="M199">
        <v>4.47</v>
      </c>
      <c r="N199" s="1">
        <v>-0.44699999999999995</v>
      </c>
      <c r="O199" t="s">
        <v>202</v>
      </c>
      <c r="P199">
        <v>0.57599999999999996</v>
      </c>
      <c r="Q199">
        <v>0.15800000000000003</v>
      </c>
      <c r="R199">
        <v>16.239999999999998</v>
      </c>
      <c r="S199" s="1">
        <v>-1.6239999999999999</v>
      </c>
      <c r="T199" s="1">
        <f t="shared" si="29"/>
        <v>1.177</v>
      </c>
      <c r="U199">
        <v>82.3</v>
      </c>
      <c r="V199">
        <v>5317.0326500000001</v>
      </c>
      <c r="W199">
        <f t="shared" si="31"/>
        <v>5.3170326500000002E-3</v>
      </c>
      <c r="X199">
        <f t="shared" si="33"/>
        <v>0.27430555555555564</v>
      </c>
      <c r="Y199">
        <f t="shared" si="34"/>
        <v>2.4211057455395363E-5</v>
      </c>
      <c r="Z199">
        <v>2.4211057455395363E-5</v>
      </c>
      <c r="AA199">
        <f t="shared" si="30"/>
        <v>1.2873098298136306E-7</v>
      </c>
      <c r="AB199">
        <f t="shared" si="32"/>
        <v>1.2873098298136306E-7</v>
      </c>
      <c r="AC199">
        <v>12.873098298136306</v>
      </c>
      <c r="AD199">
        <v>10.937211808102214</v>
      </c>
      <c r="AE199" s="1">
        <f t="shared" si="25"/>
        <v>0.46343153873290699</v>
      </c>
      <c r="AF199">
        <v>0.13397354644030979</v>
      </c>
      <c r="AG199">
        <v>28.545300000000001</v>
      </c>
      <c r="AH199">
        <v>77.3</v>
      </c>
      <c r="AI199">
        <v>705</v>
      </c>
      <c r="AJ199">
        <v>24.211057455395363</v>
      </c>
      <c r="AK199">
        <v>15.665264505802318</v>
      </c>
      <c r="AL199" t="s">
        <v>559</v>
      </c>
      <c r="AM199" t="s">
        <v>558</v>
      </c>
      <c r="AN199" t="s">
        <v>562</v>
      </c>
      <c r="AO199">
        <v>0.57093314461741485</v>
      </c>
      <c r="AP199">
        <v>1.5412499999999998</v>
      </c>
      <c r="AQ199">
        <v>919.65</v>
      </c>
      <c r="AR199" s="54">
        <v>1.9093083086777235E-2</v>
      </c>
      <c r="AS199" s="55">
        <v>8.1909261814104273</v>
      </c>
    </row>
    <row r="200" spans="1:45" x14ac:dyDescent="0.35">
      <c r="A200" s="2">
        <v>44806</v>
      </c>
      <c r="B200" t="s">
        <v>18</v>
      </c>
      <c r="C200" t="s">
        <v>599</v>
      </c>
      <c r="D200" t="s">
        <v>86</v>
      </c>
      <c r="E200" t="s">
        <v>46</v>
      </c>
      <c r="F200">
        <v>11</v>
      </c>
      <c r="G200" t="s">
        <v>94</v>
      </c>
      <c r="H200" t="s">
        <v>82</v>
      </c>
      <c r="I200" t="s">
        <v>395</v>
      </c>
      <c r="J200" t="s">
        <v>395</v>
      </c>
      <c r="K200" t="s">
        <v>235</v>
      </c>
      <c r="L200">
        <v>0.74299999999999999</v>
      </c>
      <c r="M200">
        <v>25.23</v>
      </c>
      <c r="N200" s="1">
        <v>-2.5230000000000001</v>
      </c>
      <c r="O200" t="s">
        <v>243</v>
      </c>
      <c r="P200">
        <v>0.57999999999999996</v>
      </c>
      <c r="Q200">
        <v>0.16300000000000003</v>
      </c>
      <c r="R200">
        <v>35.65</v>
      </c>
      <c r="S200" s="1">
        <v>-3.5649999999999999</v>
      </c>
      <c r="T200" s="1">
        <f t="shared" si="29"/>
        <v>1.0419999999999998</v>
      </c>
      <c r="U200">
        <v>81</v>
      </c>
      <c r="V200">
        <v>5150.3850000000002</v>
      </c>
      <c r="W200">
        <f t="shared" si="31"/>
        <v>5.1503850000000004E-3</v>
      </c>
      <c r="X200">
        <f t="shared" si="33"/>
        <v>0.28103448275862075</v>
      </c>
      <c r="Y200">
        <f t="shared" si="34"/>
        <v>2.4944226555680138E-5</v>
      </c>
      <c r="Z200">
        <v>2.4944226555680138E-5</v>
      </c>
      <c r="AA200">
        <f t="shared" si="30"/>
        <v>1.2847237028897665E-7</v>
      </c>
      <c r="AB200">
        <f t="shared" si="32"/>
        <v>1.2847237028897665E-7</v>
      </c>
      <c r="AC200">
        <v>12.847237028897666</v>
      </c>
      <c r="AD200">
        <v>12.329402139057263</v>
      </c>
      <c r="AE200" s="1">
        <f t="shared" si="25"/>
        <v>0.46250053304031591</v>
      </c>
      <c r="AF200">
        <v>0.30305506209838529</v>
      </c>
      <c r="AG200">
        <v>35.566600000000001</v>
      </c>
      <c r="AH200">
        <v>73.400000000000006</v>
      </c>
      <c r="AI200">
        <v>670</v>
      </c>
      <c r="AJ200">
        <v>24.944226555680139</v>
      </c>
      <c r="AK200">
        <v>10.433333333333335</v>
      </c>
      <c r="AL200" t="s">
        <v>557</v>
      </c>
      <c r="AM200" t="s">
        <v>561</v>
      </c>
      <c r="AN200" t="s">
        <v>560</v>
      </c>
      <c r="AO200">
        <v>0.40445061727069104</v>
      </c>
      <c r="AP200">
        <v>2.5662500000000001</v>
      </c>
      <c r="AQ200">
        <v>1407.6</v>
      </c>
      <c r="AR200" s="54">
        <v>2.3420874593229002E-2</v>
      </c>
      <c r="AS200" s="55">
        <v>20.224151239279511</v>
      </c>
    </row>
    <row r="201" spans="1:45" x14ac:dyDescent="0.35">
      <c r="A201" s="2">
        <v>44805</v>
      </c>
      <c r="B201" t="s">
        <v>18</v>
      </c>
      <c r="C201" t="s">
        <v>599</v>
      </c>
      <c r="D201" t="s">
        <v>123</v>
      </c>
      <c r="E201" t="s">
        <v>600</v>
      </c>
      <c r="F201">
        <v>3</v>
      </c>
      <c r="G201" t="s">
        <v>41</v>
      </c>
      <c r="H201" t="s">
        <v>127</v>
      </c>
      <c r="I201" t="s">
        <v>464</v>
      </c>
      <c r="J201" t="s">
        <v>464</v>
      </c>
      <c r="K201" t="s">
        <v>188</v>
      </c>
      <c r="L201">
        <v>0.81899999999999995</v>
      </c>
      <c r="M201">
        <v>7.78</v>
      </c>
      <c r="N201" s="1">
        <v>-0.77800000000000002</v>
      </c>
      <c r="O201" t="s">
        <v>240</v>
      </c>
      <c r="P201">
        <v>0.63</v>
      </c>
      <c r="Q201">
        <v>0.18899999999999995</v>
      </c>
      <c r="R201">
        <v>18.45</v>
      </c>
      <c r="S201" s="1">
        <v>-1.845</v>
      </c>
      <c r="T201" s="1">
        <f t="shared" si="29"/>
        <v>1.0669999999999999</v>
      </c>
      <c r="U201">
        <v>77.400000000000006</v>
      </c>
      <c r="V201">
        <v>4702.7466000000013</v>
      </c>
      <c r="W201">
        <f t="shared" si="31"/>
        <v>4.7027466000000009E-3</v>
      </c>
      <c r="X201">
        <f t="shared" si="33"/>
        <v>0.29999999999999993</v>
      </c>
      <c r="Y201">
        <f t="shared" si="34"/>
        <v>2.7032314156222322E-5</v>
      </c>
      <c r="Z201">
        <v>2.7032314156222322E-5</v>
      </c>
      <c r="AA201">
        <f t="shared" si="30"/>
        <v>1.2712612348830641E-7</v>
      </c>
      <c r="AB201">
        <f t="shared" si="32"/>
        <v>1.2712612348830641E-7</v>
      </c>
      <c r="AC201">
        <v>12.712612348830643</v>
      </c>
      <c r="AD201">
        <v>11.914350842390482</v>
      </c>
      <c r="AE201" s="1">
        <f t="shared" si="25"/>
        <v>0.45765404455790309</v>
      </c>
      <c r="AF201">
        <v>0.14594284758266132</v>
      </c>
      <c r="AG201">
        <v>34.357199999999999</v>
      </c>
      <c r="AH201">
        <v>73</v>
      </c>
      <c r="AI201">
        <v>800</v>
      </c>
      <c r="AJ201">
        <v>27.032314156222323</v>
      </c>
      <c r="AK201">
        <v>5.6582009490325227</v>
      </c>
      <c r="AL201" t="s">
        <v>559</v>
      </c>
      <c r="AM201" t="s">
        <v>558</v>
      </c>
      <c r="AN201" t="s">
        <v>562</v>
      </c>
      <c r="AO201">
        <v>0.43800288115314234</v>
      </c>
      <c r="AP201">
        <v>2.1637500000000003</v>
      </c>
      <c r="AQ201">
        <v>1129.9875000000002</v>
      </c>
      <c r="AR201" s="54">
        <v>2.7239612434768117E-2</v>
      </c>
      <c r="AS201" s="55">
        <v>4.5314020157360666</v>
      </c>
    </row>
    <row r="202" spans="1:45" x14ac:dyDescent="0.35">
      <c r="A202" s="2">
        <v>44792</v>
      </c>
      <c r="B202" t="s">
        <v>18</v>
      </c>
      <c r="C202" t="s">
        <v>552</v>
      </c>
      <c r="D202" t="s">
        <v>20</v>
      </c>
      <c r="E202" t="s">
        <v>600</v>
      </c>
      <c r="F202">
        <v>3</v>
      </c>
      <c r="G202" t="s">
        <v>37</v>
      </c>
      <c r="H202" t="s">
        <v>54</v>
      </c>
      <c r="I202" t="s">
        <v>429</v>
      </c>
      <c r="J202" t="s">
        <v>429</v>
      </c>
      <c r="K202" t="s">
        <v>225</v>
      </c>
      <c r="L202">
        <v>0.82499999999999996</v>
      </c>
      <c r="M202">
        <v>9.83</v>
      </c>
      <c r="N202" s="1">
        <v>-0.98299999999999998</v>
      </c>
      <c r="O202" t="s">
        <v>175</v>
      </c>
      <c r="P202">
        <v>0.64400000000000002</v>
      </c>
      <c r="Q202">
        <v>0.18099999999999994</v>
      </c>
      <c r="R202">
        <v>27.56</v>
      </c>
      <c r="S202" s="1">
        <v>-2.7559999999999998</v>
      </c>
      <c r="T202" s="1">
        <f t="shared" si="29"/>
        <v>1.7729999999999997</v>
      </c>
      <c r="U202">
        <v>80.5</v>
      </c>
      <c r="V202">
        <v>5086.9962500000001</v>
      </c>
      <c r="W202">
        <f t="shared" si="31"/>
        <v>5.0869962499999997E-3</v>
      </c>
      <c r="X202">
        <f t="shared" si="33"/>
        <v>0.2810559006211179</v>
      </c>
      <c r="Y202">
        <f t="shared" si="34"/>
        <v>2.4946566731206741E-5</v>
      </c>
      <c r="Z202">
        <v>2.4946566731206741E-5</v>
      </c>
      <c r="AA202">
        <f t="shared" si="30"/>
        <v>1.2690309141202345E-7</v>
      </c>
      <c r="AB202">
        <f t="shared" si="32"/>
        <v>1.2690309141202345E-7</v>
      </c>
      <c r="AC202">
        <v>12.690309141202345</v>
      </c>
      <c r="AD202">
        <v>7.1575347666115894</v>
      </c>
      <c r="AE202" s="1">
        <f t="shared" si="25"/>
        <v>0.4568511290832844</v>
      </c>
      <c r="AF202">
        <v>0.13110632680820372</v>
      </c>
      <c r="AG202">
        <v>34.301699999999997</v>
      </c>
      <c r="AH202">
        <v>76.2</v>
      </c>
      <c r="AI202">
        <v>770</v>
      </c>
      <c r="AJ202">
        <v>24.94656673120674</v>
      </c>
      <c r="AK202">
        <v>12.126990262931423</v>
      </c>
      <c r="AL202" t="s">
        <v>557</v>
      </c>
      <c r="AM202" t="s">
        <v>558</v>
      </c>
      <c r="AN202" t="s">
        <v>562</v>
      </c>
      <c r="AO202">
        <v>0.40498035528846144</v>
      </c>
      <c r="AP202">
        <v>2.7174999999999998</v>
      </c>
      <c r="AQ202">
        <v>1551.3875</v>
      </c>
      <c r="AR202" s="54">
        <v>3.3200723417482841E-2</v>
      </c>
      <c r="AS202" s="55">
        <v>11.447018735812323</v>
      </c>
    </row>
    <row r="203" spans="1:45" x14ac:dyDescent="0.35">
      <c r="A203" s="2">
        <v>44763</v>
      </c>
      <c r="B203" t="s">
        <v>18</v>
      </c>
      <c r="C203" t="s">
        <v>549</v>
      </c>
      <c r="D203" t="s">
        <v>86</v>
      </c>
      <c r="E203" t="s">
        <v>46</v>
      </c>
      <c r="F203">
        <v>6</v>
      </c>
      <c r="G203" t="s">
        <v>37</v>
      </c>
      <c r="H203" t="s">
        <v>96</v>
      </c>
      <c r="I203" t="s">
        <v>405</v>
      </c>
      <c r="J203" t="s">
        <v>405</v>
      </c>
      <c r="K203" t="s">
        <v>186</v>
      </c>
      <c r="L203">
        <v>0.77600000000000002</v>
      </c>
      <c r="M203">
        <v>23.75</v>
      </c>
      <c r="N203" s="1">
        <v>-2.375</v>
      </c>
      <c r="O203" t="s">
        <v>187</v>
      </c>
      <c r="P203">
        <v>0.63300000000000001</v>
      </c>
      <c r="Q203">
        <v>0.14300000000000002</v>
      </c>
      <c r="R203">
        <v>26.27</v>
      </c>
      <c r="S203" s="1">
        <v>-2.6269999999999998</v>
      </c>
      <c r="T203" s="1">
        <f t="shared" si="29"/>
        <v>0.25199999999999978</v>
      </c>
      <c r="U203">
        <v>91.85</v>
      </c>
      <c r="V203">
        <v>6622.5916624999991</v>
      </c>
      <c r="W203">
        <f t="shared" si="31"/>
        <v>6.622591662499999E-3</v>
      </c>
      <c r="X203">
        <f t="shared" si="33"/>
        <v>0.22590837282780413</v>
      </c>
      <c r="Y203">
        <f t="shared" si="34"/>
        <v>1.9065037176642635E-5</v>
      </c>
      <c r="Z203">
        <v>1.9065037176642635E-5</v>
      </c>
      <c r="AB203">
        <f t="shared" si="32"/>
        <v>1.2625995625128603E-7</v>
      </c>
      <c r="AC203">
        <v>12.625995625128605</v>
      </c>
      <c r="AD203">
        <v>50.103157242573872</v>
      </c>
      <c r="AE203" s="1">
        <f t="shared" si="25"/>
        <v>0.45453584250462975</v>
      </c>
      <c r="AF203">
        <v>1</v>
      </c>
      <c r="AG203">
        <v>31.981100000000001</v>
      </c>
      <c r="AH203">
        <v>77.599999999999994</v>
      </c>
      <c r="AJ203">
        <v>19.065037176642637</v>
      </c>
      <c r="AK203">
        <v>9.9720095924155352</v>
      </c>
      <c r="AL203" t="s">
        <v>557</v>
      </c>
      <c r="AM203" t="s">
        <v>558</v>
      </c>
      <c r="AN203" t="s">
        <v>562</v>
      </c>
      <c r="AO203">
        <v>0.41316276787735068</v>
      </c>
      <c r="AP203">
        <v>2.36</v>
      </c>
      <c r="AQ203">
        <v>1352.8999999999999</v>
      </c>
      <c r="AR203" s="34" t="s">
        <v>50</v>
      </c>
      <c r="AS203" s="34" t="s">
        <v>50</v>
      </c>
    </row>
    <row r="204" spans="1:45" x14ac:dyDescent="0.35">
      <c r="A204" s="2">
        <v>44772</v>
      </c>
      <c r="B204" t="s">
        <v>573</v>
      </c>
      <c r="C204" t="s">
        <v>596</v>
      </c>
      <c r="D204" t="s">
        <v>67</v>
      </c>
      <c r="E204" t="s">
        <v>46</v>
      </c>
      <c r="F204">
        <v>3</v>
      </c>
      <c r="G204" t="s">
        <v>39</v>
      </c>
      <c r="H204" t="s">
        <v>71</v>
      </c>
      <c r="I204" t="s">
        <v>505</v>
      </c>
      <c r="J204" t="s">
        <v>505</v>
      </c>
      <c r="L204">
        <v>0.66100000000000003</v>
      </c>
      <c r="M204">
        <v>2.73</v>
      </c>
      <c r="N204" s="1">
        <v>-0.27300000000000002</v>
      </c>
      <c r="O204" t="s">
        <v>170</v>
      </c>
      <c r="P204">
        <v>0.45900000000000002</v>
      </c>
      <c r="Q204">
        <v>0.20200000000000001</v>
      </c>
      <c r="R204">
        <v>15.89</v>
      </c>
      <c r="S204" s="1">
        <v>-1.589</v>
      </c>
      <c r="T204" s="1">
        <f t="shared" si="29"/>
        <v>1.3159999999999998</v>
      </c>
      <c r="U204">
        <v>60.91</v>
      </c>
      <c r="V204">
        <v>2912.3720584999996</v>
      </c>
      <c r="W204">
        <f t="shared" si="31"/>
        <v>2.9123720584999994E-3</v>
      </c>
      <c r="X204">
        <f t="shared" si="33"/>
        <v>0.44008714596949894</v>
      </c>
      <c r="Y204">
        <f t="shared" si="34"/>
        <v>4.3325449907601635E-5</v>
      </c>
      <c r="Z204">
        <v>4.3325449907601635E-5</v>
      </c>
      <c r="AA204">
        <f t="shared" ref="AA204:AA235" si="35">Z204*W204</f>
        <v>1.2617982973284038E-7</v>
      </c>
      <c r="AB204">
        <f t="shared" si="32"/>
        <v>1.2617982973284038E-7</v>
      </c>
      <c r="AC204">
        <v>12.61798297328404</v>
      </c>
      <c r="AD204">
        <v>9.5881329584225234</v>
      </c>
      <c r="AE204" s="1">
        <f t="shared" si="25"/>
        <v>0.45424738703822537</v>
      </c>
      <c r="AG204">
        <v>27.192399999999999</v>
      </c>
      <c r="AH204">
        <v>51.2</v>
      </c>
      <c r="AI204">
        <v>410</v>
      </c>
      <c r="AJ204">
        <v>43.325449907601637</v>
      </c>
      <c r="AL204" t="s">
        <v>559</v>
      </c>
      <c r="AM204" t="s">
        <v>558</v>
      </c>
      <c r="AN204" t="s">
        <v>560</v>
      </c>
      <c r="AR204" s="34"/>
      <c r="AS204" s="34"/>
    </row>
    <row r="205" spans="1:45" x14ac:dyDescent="0.35">
      <c r="A205" s="2">
        <v>44778</v>
      </c>
      <c r="B205" t="s">
        <v>18</v>
      </c>
      <c r="C205" t="s">
        <v>596</v>
      </c>
      <c r="D205" t="s">
        <v>20</v>
      </c>
      <c r="E205" t="s">
        <v>600</v>
      </c>
      <c r="F205">
        <v>6</v>
      </c>
      <c r="G205" t="s">
        <v>28</v>
      </c>
      <c r="H205" t="s">
        <v>92</v>
      </c>
      <c r="I205" t="s">
        <v>420</v>
      </c>
      <c r="J205" t="s">
        <v>420</v>
      </c>
      <c r="K205" t="s">
        <v>207</v>
      </c>
      <c r="L205">
        <v>0.78600000000000003</v>
      </c>
      <c r="M205">
        <v>5.46</v>
      </c>
      <c r="N205" s="1">
        <v>-0.54600000000000004</v>
      </c>
      <c r="O205" t="s">
        <v>163</v>
      </c>
      <c r="P205">
        <v>0.61399999999999999</v>
      </c>
      <c r="Q205">
        <v>0.17200000000000004</v>
      </c>
      <c r="R205">
        <v>19.03</v>
      </c>
      <c r="S205" s="1">
        <v>-1.903</v>
      </c>
      <c r="T205" s="1">
        <f t="shared" si="29"/>
        <v>1.357</v>
      </c>
      <c r="U205">
        <v>80.3</v>
      </c>
      <c r="V205">
        <v>5061.75065</v>
      </c>
      <c r="W205">
        <f t="shared" si="31"/>
        <v>5.0617506500000003E-3</v>
      </c>
      <c r="X205">
        <f t="shared" si="33"/>
        <v>0.28013029315960919</v>
      </c>
      <c r="Y205">
        <f t="shared" si="34"/>
        <v>2.484546988464802E-5</v>
      </c>
      <c r="Z205">
        <v>2.484546988464802E-5</v>
      </c>
      <c r="AA205">
        <f t="shared" si="35"/>
        <v>1.2576157333817255E-7</v>
      </c>
      <c r="AB205">
        <f t="shared" si="32"/>
        <v>1.2576157333817255E-7</v>
      </c>
      <c r="AC205">
        <v>12.576157333817253</v>
      </c>
      <c r="AD205">
        <v>9.2676177846847843</v>
      </c>
      <c r="AE205" s="1">
        <f t="shared" si="25"/>
        <v>0.45274166401742116</v>
      </c>
      <c r="AF205">
        <v>3.3396700497240674E-2</v>
      </c>
      <c r="AG205">
        <v>33.254899999999999</v>
      </c>
      <c r="AH205">
        <v>84.6</v>
      </c>
      <c r="AI205">
        <v>716</v>
      </c>
      <c r="AJ205">
        <v>24.845469884648018</v>
      </c>
      <c r="AK205">
        <v>13.537474712107057</v>
      </c>
      <c r="AL205" t="s">
        <v>559</v>
      </c>
      <c r="AM205" t="s">
        <v>561</v>
      </c>
      <c r="AN205" t="s">
        <v>560</v>
      </c>
      <c r="AO205">
        <v>0.44009598733374949</v>
      </c>
      <c r="AP205">
        <v>2.3112500000000002</v>
      </c>
      <c r="AQ205">
        <v>1533.9750000000001</v>
      </c>
      <c r="AR205" s="54">
        <v>-5.984353682404752E-3</v>
      </c>
      <c r="AS205" s="55">
        <v>5.538922953359263</v>
      </c>
    </row>
    <row r="206" spans="1:45" x14ac:dyDescent="0.35">
      <c r="A206" s="2">
        <v>44762</v>
      </c>
      <c r="B206" t="s">
        <v>18</v>
      </c>
      <c r="C206" t="s">
        <v>549</v>
      </c>
      <c r="D206" t="s">
        <v>20</v>
      </c>
      <c r="E206" t="s">
        <v>600</v>
      </c>
      <c r="F206">
        <v>5</v>
      </c>
      <c r="G206" t="s">
        <v>37</v>
      </c>
      <c r="H206" t="s">
        <v>54</v>
      </c>
      <c r="I206" t="s">
        <v>429</v>
      </c>
      <c r="J206" t="s">
        <v>429</v>
      </c>
      <c r="K206" t="s">
        <v>153</v>
      </c>
      <c r="L206">
        <v>0.79800000000000004</v>
      </c>
      <c r="M206">
        <v>17.09</v>
      </c>
      <c r="N206" s="1">
        <v>-1.7090000000000001</v>
      </c>
      <c r="O206" t="s">
        <v>183</v>
      </c>
      <c r="P206">
        <v>0.624</v>
      </c>
      <c r="Q206">
        <v>0.17400000000000004</v>
      </c>
      <c r="R206">
        <v>23.32</v>
      </c>
      <c r="S206" s="1">
        <v>-2.3319999999999999</v>
      </c>
      <c r="T206" s="1">
        <f t="shared" si="29"/>
        <v>0.62299999999999978</v>
      </c>
      <c r="U206">
        <v>80.5</v>
      </c>
      <c r="V206">
        <v>5086.9962500000001</v>
      </c>
      <c r="W206">
        <f t="shared" si="31"/>
        <v>5.0869962499999997E-3</v>
      </c>
      <c r="X206">
        <f t="shared" si="33"/>
        <v>0.27884615384615391</v>
      </c>
      <c r="Y206">
        <f t="shared" si="34"/>
        <v>2.4705341195307642E-5</v>
      </c>
      <c r="Z206">
        <v>2.4705341195307642E-5</v>
      </c>
      <c r="AA206">
        <f t="shared" si="35"/>
        <v>1.2567597801550048E-7</v>
      </c>
      <c r="AB206">
        <f t="shared" si="32"/>
        <v>1.2567597801550048E-7</v>
      </c>
      <c r="AC206">
        <v>12.567597801550049</v>
      </c>
      <c r="AD206">
        <v>20.172709151765737</v>
      </c>
      <c r="AE206" s="1">
        <f t="shared" ref="AE206:AE269" si="36">AB206*1000*3600</f>
        <v>0.45243352085580174</v>
      </c>
      <c r="AF206">
        <v>0.36950848090819505</v>
      </c>
      <c r="AG206">
        <v>34.903799999999997</v>
      </c>
      <c r="AH206">
        <v>76.2</v>
      </c>
      <c r="AI206">
        <v>770</v>
      </c>
      <c r="AJ206">
        <v>24.705341195307643</v>
      </c>
      <c r="AK206">
        <v>11.020894580054243</v>
      </c>
      <c r="AL206" t="s">
        <v>557</v>
      </c>
      <c r="AM206" t="s">
        <v>558</v>
      </c>
      <c r="AN206" t="s">
        <v>562</v>
      </c>
      <c r="AO206">
        <v>0.38773728517693062</v>
      </c>
      <c r="AP206">
        <v>2.5749999999999997</v>
      </c>
      <c r="AQ206">
        <v>1486.8125</v>
      </c>
      <c r="AR206" s="54">
        <v>3.3200723417482841E-2</v>
      </c>
      <c r="AS206" s="55">
        <v>11.447018735812323</v>
      </c>
    </row>
    <row r="207" spans="1:45" x14ac:dyDescent="0.35">
      <c r="A207" s="2">
        <v>44776</v>
      </c>
      <c r="B207" t="s">
        <v>18</v>
      </c>
      <c r="C207" t="s">
        <v>596</v>
      </c>
      <c r="D207" t="s">
        <v>109</v>
      </c>
      <c r="E207" t="s">
        <v>600</v>
      </c>
      <c r="F207">
        <v>16</v>
      </c>
      <c r="G207" t="s">
        <v>37</v>
      </c>
      <c r="H207" t="s">
        <v>121</v>
      </c>
      <c r="I207" t="s">
        <v>451</v>
      </c>
      <c r="J207" t="s">
        <v>451</v>
      </c>
      <c r="K207" t="s">
        <v>134</v>
      </c>
      <c r="L207">
        <v>0.81599999999999995</v>
      </c>
      <c r="M207">
        <v>4.28</v>
      </c>
      <c r="N207" s="1">
        <v>-0.42800000000000005</v>
      </c>
      <c r="O207" t="s">
        <v>202</v>
      </c>
      <c r="P207">
        <v>0.59299999999999997</v>
      </c>
      <c r="Q207">
        <v>0.22299999999999998</v>
      </c>
      <c r="R207">
        <v>11.06</v>
      </c>
      <c r="S207" s="1">
        <v>-1.1060000000000001</v>
      </c>
      <c r="T207" s="1">
        <f t="shared" si="29"/>
        <v>0.67800000000000005</v>
      </c>
      <c r="U207">
        <v>66.3</v>
      </c>
      <c r="V207">
        <v>3450.6166499999999</v>
      </c>
      <c r="W207">
        <f t="shared" si="31"/>
        <v>3.4506166500000001E-3</v>
      </c>
      <c r="X207">
        <f t="shared" si="33"/>
        <v>0.37605396290050586</v>
      </c>
      <c r="Y207">
        <f t="shared" si="34"/>
        <v>3.5700962121793416E-5</v>
      </c>
      <c r="Z207">
        <v>3.5700962121793416E-5</v>
      </c>
      <c r="AA207">
        <f t="shared" si="35"/>
        <v>1.231903343184797E-7</v>
      </c>
      <c r="AB207">
        <f t="shared" si="32"/>
        <v>1.231903343184797E-7</v>
      </c>
      <c r="AC207">
        <v>12.31903343184797</v>
      </c>
      <c r="AD207">
        <v>18.16966582868432</v>
      </c>
      <c r="AE207" s="1">
        <f t="shared" si="36"/>
        <v>0.44348520354652698</v>
      </c>
      <c r="AF207">
        <v>0.33281824312521824</v>
      </c>
      <c r="AG207">
        <v>28.545300000000001</v>
      </c>
      <c r="AH207">
        <v>55</v>
      </c>
      <c r="AI207">
        <v>622</v>
      </c>
      <c r="AJ207">
        <v>35.700962121793417</v>
      </c>
      <c r="AK207">
        <v>15.665264505802318</v>
      </c>
      <c r="AL207" t="s">
        <v>557</v>
      </c>
      <c r="AM207" t="s">
        <v>558</v>
      </c>
      <c r="AN207" t="s">
        <v>562</v>
      </c>
      <c r="AO207">
        <v>0.57093314461741485</v>
      </c>
      <c r="AP207">
        <v>1.5412499999999998</v>
      </c>
      <c r="AQ207">
        <v>919.65</v>
      </c>
      <c r="AR207" s="54">
        <v>1.9225946713001842E-2</v>
      </c>
      <c r="AS207" s="55">
        <v>23.374083142237392</v>
      </c>
    </row>
    <row r="208" spans="1:45" x14ac:dyDescent="0.35">
      <c r="A208" s="2">
        <v>44763</v>
      </c>
      <c r="B208" t="s">
        <v>18</v>
      </c>
      <c r="C208" t="s">
        <v>549</v>
      </c>
      <c r="D208" t="s">
        <v>86</v>
      </c>
      <c r="E208" t="s">
        <v>46</v>
      </c>
      <c r="F208">
        <v>1</v>
      </c>
      <c r="G208" t="s">
        <v>43</v>
      </c>
      <c r="H208" t="s">
        <v>102</v>
      </c>
      <c r="I208" t="s">
        <v>407</v>
      </c>
      <c r="J208" t="s">
        <v>407</v>
      </c>
      <c r="K208" t="s">
        <v>186</v>
      </c>
      <c r="L208">
        <v>0.77500000000000002</v>
      </c>
      <c r="M208">
        <v>6.94</v>
      </c>
      <c r="N208" s="1">
        <v>-0.69400000000000006</v>
      </c>
      <c r="O208" t="s">
        <v>187</v>
      </c>
      <c r="P208">
        <v>0.84799999999999998</v>
      </c>
      <c r="Q208">
        <v>-7.2999999999999954E-2</v>
      </c>
      <c r="R208">
        <v>4.7699999999999996</v>
      </c>
      <c r="S208" s="1">
        <v>-0.47699999999999998</v>
      </c>
      <c r="T208" s="1">
        <f t="shared" si="29"/>
        <v>-0.21700000000000008</v>
      </c>
      <c r="U208">
        <v>153.6</v>
      </c>
      <c r="V208">
        <v>18520.473600000001</v>
      </c>
      <c r="W208">
        <f t="shared" si="31"/>
        <v>1.85204736E-2</v>
      </c>
      <c r="X208">
        <f t="shared" si="33"/>
        <v>-8.6084905660377312E-2</v>
      </c>
      <c r="Y208" t="e">
        <f t="shared" si="34"/>
        <v>#NUM!</v>
      </c>
      <c r="Z208">
        <v>6.4948183108180854E-6</v>
      </c>
      <c r="AA208">
        <f t="shared" si="35"/>
        <v>1.2028711106230296E-7</v>
      </c>
      <c r="AB208">
        <f t="shared" si="32"/>
        <v>1.2028711106230296E-7</v>
      </c>
      <c r="AC208">
        <v>12.028711106230293</v>
      </c>
      <c r="AD208">
        <v>55.431848415807785</v>
      </c>
      <c r="AE208" s="1">
        <f t="shared" si="36"/>
        <v>0.43303359982429063</v>
      </c>
      <c r="AF208">
        <v>0.3591153192450614</v>
      </c>
      <c r="AG208">
        <v>31.981100000000001</v>
      </c>
      <c r="AH208">
        <v>135</v>
      </c>
      <c r="AI208">
        <v>770</v>
      </c>
      <c r="AJ208">
        <v>6.4948183108180855</v>
      </c>
      <c r="AK208">
        <v>9.9720095924155352</v>
      </c>
      <c r="AL208" t="s">
        <v>559</v>
      </c>
      <c r="AM208" t="s">
        <v>558</v>
      </c>
      <c r="AN208" t="s">
        <v>560</v>
      </c>
      <c r="AO208">
        <v>0.41316276787735068</v>
      </c>
      <c r="AP208">
        <v>2.36</v>
      </c>
      <c r="AQ208">
        <v>1352.8999999999999</v>
      </c>
      <c r="AR208" s="54">
        <v>-3.2804876299691635E-3</v>
      </c>
      <c r="AS208" s="55">
        <v>12.507250775390466</v>
      </c>
    </row>
    <row r="209" spans="1:45" x14ac:dyDescent="0.35">
      <c r="A209" s="2">
        <v>44762</v>
      </c>
      <c r="B209" t="s">
        <v>18</v>
      </c>
      <c r="C209" t="s">
        <v>549</v>
      </c>
      <c r="D209" t="s">
        <v>20</v>
      </c>
      <c r="E209" t="s">
        <v>600</v>
      </c>
      <c r="F209">
        <v>1</v>
      </c>
      <c r="G209" t="s">
        <v>27</v>
      </c>
      <c r="H209" t="s">
        <v>167</v>
      </c>
      <c r="I209" t="s">
        <v>488</v>
      </c>
      <c r="J209" t="s">
        <v>488</v>
      </c>
      <c r="K209" t="s">
        <v>153</v>
      </c>
      <c r="L209">
        <v>0.497</v>
      </c>
      <c r="M209">
        <v>3.23</v>
      </c>
      <c r="N209" s="1">
        <v>-0.32300000000000001</v>
      </c>
      <c r="O209" t="s">
        <v>183</v>
      </c>
      <c r="P209">
        <v>0.439</v>
      </c>
      <c r="Q209">
        <v>5.7999999999999996E-2</v>
      </c>
      <c r="R209">
        <v>8.75</v>
      </c>
      <c r="S209" s="1">
        <v>-0.875</v>
      </c>
      <c r="T209" s="1">
        <f t="shared" si="29"/>
        <v>0.55200000000000005</v>
      </c>
      <c r="U209">
        <v>124.6</v>
      </c>
      <c r="V209">
        <v>12187.250599999999</v>
      </c>
      <c r="W209">
        <f t="shared" si="31"/>
        <v>1.21872506E-2</v>
      </c>
      <c r="X209">
        <f t="shared" si="33"/>
        <v>0.13211845102505693</v>
      </c>
      <c r="Y209">
        <f t="shared" si="34"/>
        <v>9.8503802805247693E-6</v>
      </c>
      <c r="Z209">
        <v>9.8503802805247693E-6</v>
      </c>
      <c r="AA209">
        <f t="shared" si="35"/>
        <v>1.2004905298405365E-7</v>
      </c>
      <c r="AB209">
        <f t="shared" si="32"/>
        <v>1.2004905298405365E-7</v>
      </c>
      <c r="AC209">
        <v>12.004905298405365</v>
      </c>
      <c r="AD209">
        <v>21.748016844937254</v>
      </c>
      <c r="AE209" s="1">
        <f t="shared" si="36"/>
        <v>0.43217659074259318</v>
      </c>
      <c r="AF209">
        <v>8.229184741401491E-3</v>
      </c>
      <c r="AG209">
        <v>34.903799999999997</v>
      </c>
      <c r="AH209">
        <v>107.9</v>
      </c>
      <c r="AI209">
        <v>840</v>
      </c>
      <c r="AJ209">
        <v>9.8503802805247691</v>
      </c>
      <c r="AK209">
        <v>11.020894580054243</v>
      </c>
      <c r="AL209" t="s">
        <v>559</v>
      </c>
      <c r="AM209" t="s">
        <v>561</v>
      </c>
      <c r="AN209" t="s">
        <v>560</v>
      </c>
      <c r="AO209">
        <v>0.38773728517693062</v>
      </c>
      <c r="AP209">
        <v>2.5749999999999997</v>
      </c>
      <c r="AQ209">
        <v>1486.8125</v>
      </c>
      <c r="AR209" s="54">
        <v>2.3443832054748603E-2</v>
      </c>
      <c r="AS209" s="55">
        <v>17.850014357426122</v>
      </c>
    </row>
    <row r="210" spans="1:45" x14ac:dyDescent="0.35">
      <c r="A210" s="2">
        <v>44723</v>
      </c>
      <c r="B210" t="s">
        <v>18</v>
      </c>
      <c r="C210" t="s">
        <v>598</v>
      </c>
      <c r="D210" t="s">
        <v>133</v>
      </c>
      <c r="E210" t="s">
        <v>46</v>
      </c>
      <c r="F210">
        <v>7</v>
      </c>
      <c r="G210" t="s">
        <v>33</v>
      </c>
      <c r="H210" t="s">
        <v>89</v>
      </c>
      <c r="I210" t="s">
        <v>478</v>
      </c>
      <c r="J210" t="s">
        <v>478</v>
      </c>
      <c r="K210" t="s">
        <v>134</v>
      </c>
      <c r="L210">
        <v>0.58099999999999996</v>
      </c>
      <c r="M210">
        <v>3.12</v>
      </c>
      <c r="N210" s="1">
        <v>-0.312</v>
      </c>
      <c r="O210" t="s">
        <v>135</v>
      </c>
      <c r="P210">
        <v>0.44900000000000001</v>
      </c>
      <c r="Q210">
        <v>0.13199999999999995</v>
      </c>
      <c r="R210">
        <v>7.53</v>
      </c>
      <c r="S210" s="1">
        <v>-0.753</v>
      </c>
      <c r="T210" s="1">
        <f t="shared" si="29"/>
        <v>0.441</v>
      </c>
      <c r="U210">
        <v>75.5</v>
      </c>
      <c r="V210">
        <v>4474.69625</v>
      </c>
      <c r="W210">
        <f t="shared" si="31"/>
        <v>4.4746962500000001E-3</v>
      </c>
      <c r="X210">
        <f t="shared" si="33"/>
        <v>0.29398663697104666</v>
      </c>
      <c r="Y210">
        <f t="shared" si="34"/>
        <v>2.6366848568268059E-5</v>
      </c>
      <c r="Z210">
        <v>2.6366848568268059E-5</v>
      </c>
      <c r="AA210">
        <f t="shared" si="35"/>
        <v>1.1798363841274696E-7</v>
      </c>
      <c r="AB210">
        <f t="shared" si="32"/>
        <v>1.1798363841274696E-7</v>
      </c>
      <c r="AC210">
        <v>11.798363841274695</v>
      </c>
      <c r="AD210">
        <v>26.753659504024249</v>
      </c>
      <c r="AE210" s="1">
        <f t="shared" si="36"/>
        <v>0.42474109828588902</v>
      </c>
      <c r="AF210">
        <v>0.93217189003006051</v>
      </c>
      <c r="AG210">
        <v>31.959900000000001</v>
      </c>
      <c r="AH210">
        <v>70.599999999999994</v>
      </c>
      <c r="AI210">
        <v>700</v>
      </c>
      <c r="AJ210">
        <v>26.366848568268061</v>
      </c>
      <c r="AK210">
        <v>10.416666666666666</v>
      </c>
      <c r="AL210" t="s">
        <v>559</v>
      </c>
      <c r="AM210" t="s">
        <v>561</v>
      </c>
      <c r="AN210" t="s">
        <v>560</v>
      </c>
      <c r="AO210">
        <v>0.55247291970017987</v>
      </c>
      <c r="AP210">
        <v>1.6937500000000001</v>
      </c>
      <c r="AQ210">
        <v>1071.175</v>
      </c>
      <c r="AR210" s="54">
        <v>0</v>
      </c>
      <c r="AS210" s="55">
        <v>0</v>
      </c>
    </row>
    <row r="211" spans="1:45" x14ac:dyDescent="0.35">
      <c r="A211" s="2">
        <v>44733</v>
      </c>
      <c r="B211" t="s">
        <v>18</v>
      </c>
      <c r="C211" t="s">
        <v>548</v>
      </c>
      <c r="D211" t="s">
        <v>133</v>
      </c>
      <c r="E211" t="s">
        <v>46</v>
      </c>
      <c r="F211">
        <v>15</v>
      </c>
      <c r="G211" t="s">
        <v>28</v>
      </c>
      <c r="H211" t="s">
        <v>44</v>
      </c>
      <c r="I211" t="s">
        <v>472</v>
      </c>
      <c r="J211" t="s">
        <v>472</v>
      </c>
      <c r="K211" t="s">
        <v>143</v>
      </c>
      <c r="L211">
        <v>0.78</v>
      </c>
      <c r="M211">
        <v>7.78</v>
      </c>
      <c r="N211" s="1">
        <v>-0.77800000000000002</v>
      </c>
      <c r="O211" t="s">
        <v>144</v>
      </c>
      <c r="P211">
        <v>0.61599999999999999</v>
      </c>
      <c r="Q211">
        <v>0.16400000000000003</v>
      </c>
      <c r="R211">
        <v>19.48</v>
      </c>
      <c r="S211" s="1">
        <v>-1.948</v>
      </c>
      <c r="T211" s="1">
        <f t="shared" si="29"/>
        <v>1.17</v>
      </c>
      <c r="U211">
        <v>80</v>
      </c>
      <c r="V211">
        <v>5024</v>
      </c>
      <c r="W211">
        <f t="shared" si="31"/>
        <v>5.0239999999999998E-3</v>
      </c>
      <c r="X211">
        <f t="shared" si="33"/>
        <v>0.26623376623376627</v>
      </c>
      <c r="Y211">
        <f t="shared" si="34"/>
        <v>2.3337045968348584E-5</v>
      </c>
      <c r="Z211">
        <v>2.3337045968348584E-5</v>
      </c>
      <c r="AA211">
        <f t="shared" si="35"/>
        <v>1.1724531894498329E-7</v>
      </c>
      <c r="AB211">
        <f t="shared" si="32"/>
        <v>1.1724531894498329E-7</v>
      </c>
      <c r="AC211">
        <v>11.724531894498329</v>
      </c>
      <c r="AD211">
        <v>10.020967431195153</v>
      </c>
      <c r="AE211" s="1">
        <f t="shared" si="36"/>
        <v>0.42208314820193987</v>
      </c>
      <c r="AF211">
        <v>8.5401847903895156E-2</v>
      </c>
      <c r="AG211">
        <v>30.972899999999999</v>
      </c>
      <c r="AH211">
        <v>77.099999999999994</v>
      </c>
      <c r="AI211">
        <v>720</v>
      </c>
      <c r="AJ211">
        <v>23.337045968348583</v>
      </c>
      <c r="AK211">
        <v>8.9642857142857135</v>
      </c>
      <c r="AL211" t="s">
        <v>559</v>
      </c>
      <c r="AM211" t="s">
        <v>561</v>
      </c>
      <c r="AN211" t="s">
        <v>560</v>
      </c>
      <c r="AO211">
        <v>0.43868604499462666</v>
      </c>
      <c r="AP211">
        <v>2.2399999999999998</v>
      </c>
      <c r="AQ211">
        <v>1277.3875</v>
      </c>
      <c r="AR211" s="54">
        <v>-1.3880826345383708E-2</v>
      </c>
      <c r="AS211" s="55">
        <v>20.827665812558859</v>
      </c>
    </row>
    <row r="212" spans="1:45" x14ac:dyDescent="0.35">
      <c r="A212" s="18">
        <v>44743</v>
      </c>
      <c r="B212" t="s">
        <v>573</v>
      </c>
      <c r="C212" t="s">
        <v>597</v>
      </c>
      <c r="D212" t="s">
        <v>57</v>
      </c>
      <c r="E212" t="s">
        <v>46</v>
      </c>
      <c r="F212">
        <v>4</v>
      </c>
      <c r="G212" t="s">
        <v>39</v>
      </c>
      <c r="H212" t="s">
        <v>65</v>
      </c>
      <c r="I212" t="s">
        <v>497</v>
      </c>
      <c r="J212" t="s">
        <v>497</v>
      </c>
      <c r="K212" t="s">
        <v>87</v>
      </c>
      <c r="L212">
        <v>0.64100000000000001</v>
      </c>
      <c r="M212">
        <v>5.94</v>
      </c>
      <c r="N212" s="1">
        <v>-0.59400000000000008</v>
      </c>
      <c r="O212" t="s">
        <v>156</v>
      </c>
      <c r="P212">
        <v>0.442</v>
      </c>
      <c r="Q212">
        <v>0.19900000000000001</v>
      </c>
      <c r="R212">
        <v>15.43</v>
      </c>
      <c r="S212" s="1">
        <v>-1.5429999999999999</v>
      </c>
      <c r="T212" s="1">
        <f t="shared" si="29"/>
        <v>0.94899999999999984</v>
      </c>
      <c r="U212">
        <v>57.875</v>
      </c>
      <c r="V212">
        <v>2629.3697656250001</v>
      </c>
      <c r="W212">
        <f t="shared" si="31"/>
        <v>2.6293697656249999E-3</v>
      </c>
      <c r="X212">
        <f t="shared" si="33"/>
        <v>0.45022624434389141</v>
      </c>
      <c r="Y212">
        <f t="shared" si="34"/>
        <v>4.4557445532671879E-5</v>
      </c>
      <c r="Z212">
        <v>4.4557445532671879E-5</v>
      </c>
      <c r="AA212">
        <f t="shared" si="35"/>
        <v>1.1715800011709016E-7</v>
      </c>
      <c r="AB212">
        <f t="shared" si="32"/>
        <v>1.1715800011709016E-7</v>
      </c>
      <c r="AC212">
        <v>11.715800011709018</v>
      </c>
      <c r="AD212">
        <v>12.34541623994628</v>
      </c>
      <c r="AE212" s="1">
        <f t="shared" si="36"/>
        <v>0.42176880042152459</v>
      </c>
      <c r="AG212">
        <v>26.544899999999998</v>
      </c>
      <c r="AH212">
        <v>47.1</v>
      </c>
      <c r="AI212">
        <v>530</v>
      </c>
      <c r="AJ212">
        <v>44.557445532671878</v>
      </c>
      <c r="AL212" t="s">
        <v>559</v>
      </c>
      <c r="AM212" t="s">
        <v>558</v>
      </c>
      <c r="AN212" t="s">
        <v>560</v>
      </c>
      <c r="AR212" s="34"/>
      <c r="AS212" s="34"/>
    </row>
    <row r="213" spans="1:45" x14ac:dyDescent="0.35">
      <c r="A213" s="2">
        <v>44743</v>
      </c>
      <c r="B213" t="s">
        <v>573</v>
      </c>
      <c r="C213" t="s">
        <v>597</v>
      </c>
      <c r="D213" t="s">
        <v>77</v>
      </c>
      <c r="E213" t="s">
        <v>46</v>
      </c>
      <c r="F213">
        <v>1</v>
      </c>
      <c r="G213" t="s">
        <v>39</v>
      </c>
      <c r="H213" t="s">
        <v>84</v>
      </c>
      <c r="I213" t="s">
        <v>513</v>
      </c>
      <c r="J213" t="s">
        <v>513</v>
      </c>
      <c r="K213" t="s">
        <v>159</v>
      </c>
      <c r="L213">
        <v>0.65900000000000003</v>
      </c>
      <c r="M213">
        <v>2.21</v>
      </c>
      <c r="N213" s="1">
        <v>-0.221</v>
      </c>
      <c r="O213" t="s">
        <v>160</v>
      </c>
      <c r="P213">
        <v>0.497</v>
      </c>
      <c r="Q213">
        <v>0.16200000000000003</v>
      </c>
      <c r="R213">
        <v>13.22</v>
      </c>
      <c r="S213" s="1">
        <v>-1.3220000000000001</v>
      </c>
      <c r="T213" s="1">
        <f t="shared" si="29"/>
        <v>1.101</v>
      </c>
      <c r="U213">
        <v>70.305000000000007</v>
      </c>
      <c r="V213">
        <v>3880.0925246250008</v>
      </c>
      <c r="W213">
        <f t="shared" si="31"/>
        <v>3.8800925246250009E-3</v>
      </c>
      <c r="X213">
        <f t="shared" si="33"/>
        <v>0.32595573440643871</v>
      </c>
      <c r="Y213">
        <f t="shared" si="34"/>
        <v>2.9939547330566929E-5</v>
      </c>
      <c r="Z213">
        <v>2.9939547330566929E-5</v>
      </c>
      <c r="AA213">
        <f t="shared" si="35"/>
        <v>1.1616821378798914E-7</v>
      </c>
      <c r="AB213">
        <f t="shared" si="32"/>
        <v>1.1616821378798914E-7</v>
      </c>
      <c r="AC213">
        <v>11.616821378798914</v>
      </c>
      <c r="AD213">
        <v>10.551154749136161</v>
      </c>
      <c r="AE213" s="1">
        <f t="shared" si="36"/>
        <v>0.41820556963676092</v>
      </c>
      <c r="AG213">
        <v>26.544899999999998</v>
      </c>
      <c r="AH213">
        <v>57.8</v>
      </c>
      <c r="AI213">
        <v>500</v>
      </c>
      <c r="AJ213">
        <v>29.939547330566928</v>
      </c>
      <c r="AL213" t="s">
        <v>559</v>
      </c>
      <c r="AM213" t="s">
        <v>558</v>
      </c>
      <c r="AN213" t="s">
        <v>560</v>
      </c>
      <c r="AR213" s="34"/>
      <c r="AS213" s="34"/>
    </row>
    <row r="214" spans="1:45" x14ac:dyDescent="0.35">
      <c r="A214" s="2">
        <v>44792</v>
      </c>
      <c r="B214" t="s">
        <v>18</v>
      </c>
      <c r="C214" t="s">
        <v>552</v>
      </c>
      <c r="D214" t="s">
        <v>20</v>
      </c>
      <c r="E214" t="s">
        <v>600</v>
      </c>
      <c r="F214">
        <v>15</v>
      </c>
      <c r="G214" t="s">
        <v>29</v>
      </c>
      <c r="H214" t="s">
        <v>76</v>
      </c>
      <c r="I214" t="s">
        <v>427</v>
      </c>
      <c r="J214" t="s">
        <v>427</v>
      </c>
      <c r="K214" t="s">
        <v>227</v>
      </c>
      <c r="L214">
        <v>0.53800000000000003</v>
      </c>
      <c r="M214">
        <v>10.72</v>
      </c>
      <c r="N214" s="1">
        <v>-1.0720000000000001</v>
      </c>
      <c r="O214" t="s">
        <v>228</v>
      </c>
      <c r="P214">
        <v>0.41699999999999998</v>
      </c>
      <c r="Q214">
        <v>0.12100000000000005</v>
      </c>
      <c r="R214">
        <v>33.840000000000003</v>
      </c>
      <c r="S214" s="1">
        <v>-3.3840000000000003</v>
      </c>
      <c r="T214" s="1">
        <f t="shared" si="29"/>
        <v>2.3120000000000003</v>
      </c>
      <c r="U214">
        <v>75.5</v>
      </c>
      <c r="V214">
        <v>4474.69625</v>
      </c>
      <c r="W214">
        <f t="shared" si="31"/>
        <v>4.4746962500000001E-3</v>
      </c>
      <c r="X214">
        <f t="shared" si="33"/>
        <v>0.29016786570743419</v>
      </c>
      <c r="Y214">
        <f t="shared" si="34"/>
        <v>2.5945871841553677E-5</v>
      </c>
      <c r="Z214">
        <v>2.5945871841553677E-5</v>
      </c>
      <c r="AA214">
        <f t="shared" si="35"/>
        <v>1.1609989543238084E-7</v>
      </c>
      <c r="AB214">
        <f t="shared" si="32"/>
        <v>1.1609989543238084E-7</v>
      </c>
      <c r="AC214">
        <v>11.609989543238083</v>
      </c>
      <c r="AD214">
        <v>5.0216217747569551</v>
      </c>
      <c r="AE214" s="1">
        <f t="shared" si="36"/>
        <v>0.41795962355657101</v>
      </c>
      <c r="AF214">
        <v>0.10054383806771813</v>
      </c>
      <c r="AG214">
        <v>34.301699999999997</v>
      </c>
      <c r="AH214">
        <v>71.3</v>
      </c>
      <c r="AI214">
        <v>778</v>
      </c>
      <c r="AJ214">
        <v>25.945871841553675</v>
      </c>
      <c r="AK214">
        <v>12.126990262931423</v>
      </c>
      <c r="AL214" t="s">
        <v>557</v>
      </c>
      <c r="AM214" t="s">
        <v>558</v>
      </c>
      <c r="AN214" t="s">
        <v>562</v>
      </c>
      <c r="AO214">
        <v>0.40498035528846144</v>
      </c>
      <c r="AP214">
        <v>2.7174999999999998</v>
      </c>
      <c r="AQ214">
        <v>1551.3875</v>
      </c>
      <c r="AR214" s="54">
        <v>2.9470623543223756E-2</v>
      </c>
      <c r="AS214" s="55">
        <v>10.593628092026655</v>
      </c>
    </row>
    <row r="215" spans="1:45" x14ac:dyDescent="0.35">
      <c r="A215" s="2">
        <v>44750</v>
      </c>
      <c r="B215" t="s">
        <v>18</v>
      </c>
      <c r="C215" t="s">
        <v>597</v>
      </c>
      <c r="D215" t="s">
        <v>133</v>
      </c>
      <c r="E215" t="s">
        <v>46</v>
      </c>
      <c r="F215">
        <v>7</v>
      </c>
      <c r="G215" t="s">
        <v>29</v>
      </c>
      <c r="H215" t="s">
        <v>52</v>
      </c>
      <c r="I215" t="s">
        <v>481</v>
      </c>
      <c r="J215" t="s">
        <v>481</v>
      </c>
      <c r="K215" t="s">
        <v>177</v>
      </c>
      <c r="L215">
        <v>0.61199999999999999</v>
      </c>
      <c r="M215">
        <v>22.15</v>
      </c>
      <c r="N215" s="1">
        <v>-2.2149999999999999</v>
      </c>
      <c r="O215" t="s">
        <v>178</v>
      </c>
      <c r="P215">
        <v>0.50900000000000001</v>
      </c>
      <c r="Q215">
        <v>0.10299999999999998</v>
      </c>
      <c r="R215">
        <v>32.54</v>
      </c>
      <c r="S215" s="1">
        <v>-3.254</v>
      </c>
      <c r="T215" s="1">
        <f t="shared" si="29"/>
        <v>1.0390000000000001</v>
      </c>
      <c r="U215">
        <v>93.95</v>
      </c>
      <c r="V215">
        <v>6928.8829625000008</v>
      </c>
      <c r="W215">
        <f t="shared" si="31"/>
        <v>6.9288829625000006E-3</v>
      </c>
      <c r="X215">
        <f t="shared" si="33"/>
        <v>0.20235756385068759</v>
      </c>
      <c r="Y215">
        <f t="shared" si="34"/>
        <v>1.6648687246241517E-5</v>
      </c>
      <c r="Z215">
        <v>1.6648687246241517E-5</v>
      </c>
      <c r="AA215">
        <f t="shared" si="35"/>
        <v>1.153568054084739E-7</v>
      </c>
      <c r="AB215">
        <f t="shared" si="32"/>
        <v>1.153568054084739E-7</v>
      </c>
      <c r="AC215">
        <v>11.535680540847389</v>
      </c>
      <c r="AD215">
        <v>11.102676170209227</v>
      </c>
      <c r="AE215" s="1">
        <f t="shared" si="36"/>
        <v>0.415284499470506</v>
      </c>
      <c r="AF215">
        <v>0.2470027802296178</v>
      </c>
      <c r="AG215">
        <v>33.388599999999997</v>
      </c>
      <c r="AH215">
        <v>79.7</v>
      </c>
      <c r="AI215">
        <v>858</v>
      </c>
      <c r="AJ215">
        <v>16.648687246241519</v>
      </c>
      <c r="AK215">
        <v>6.9702991452991538</v>
      </c>
      <c r="AL215" t="s">
        <v>557</v>
      </c>
      <c r="AM215" t="s">
        <v>558</v>
      </c>
      <c r="AN215" t="s">
        <v>562</v>
      </c>
      <c r="AO215">
        <v>0.39262443606707542</v>
      </c>
      <c r="AP215">
        <v>2.4874999999999998</v>
      </c>
      <c r="AQ215">
        <v>1362.0875000000001</v>
      </c>
      <c r="AR215" s="54">
        <v>2.1258629216131218E-2</v>
      </c>
      <c r="AS215" s="55">
        <v>12.347631639816555</v>
      </c>
    </row>
    <row r="216" spans="1:45" x14ac:dyDescent="0.35">
      <c r="A216" s="2">
        <v>44779</v>
      </c>
      <c r="B216" t="s">
        <v>18</v>
      </c>
      <c r="C216" t="s">
        <v>596</v>
      </c>
      <c r="D216" t="s">
        <v>20</v>
      </c>
      <c r="E216" t="s">
        <v>600</v>
      </c>
      <c r="F216">
        <v>2</v>
      </c>
      <c r="G216" t="s">
        <v>37</v>
      </c>
      <c r="H216" t="s">
        <v>54</v>
      </c>
      <c r="I216" t="s">
        <v>429</v>
      </c>
      <c r="J216" t="s">
        <v>429</v>
      </c>
      <c r="K216" t="s">
        <v>117</v>
      </c>
      <c r="L216">
        <v>0.80700000000000005</v>
      </c>
      <c r="M216">
        <v>5.7</v>
      </c>
      <c r="N216" s="1">
        <v>-0.57000000000000006</v>
      </c>
      <c r="O216" t="s">
        <v>213</v>
      </c>
      <c r="P216">
        <v>0.64100000000000001</v>
      </c>
      <c r="Q216">
        <v>0.16600000000000004</v>
      </c>
      <c r="R216">
        <v>22.12</v>
      </c>
      <c r="S216" s="1">
        <v>-2.2120000000000002</v>
      </c>
      <c r="T216" s="1">
        <f t="shared" si="29"/>
        <v>1.6420000000000001</v>
      </c>
      <c r="U216">
        <v>80.5</v>
      </c>
      <c r="V216">
        <v>5086.9962500000001</v>
      </c>
      <c r="W216">
        <f t="shared" si="31"/>
        <v>5.0869962499999997E-3</v>
      </c>
      <c r="X216">
        <f t="shared" si="33"/>
        <v>0.25897035881435265</v>
      </c>
      <c r="Y216">
        <f t="shared" si="34"/>
        <v>2.2555776542517535E-5</v>
      </c>
      <c r="Z216">
        <v>2.2555776542517535E-5</v>
      </c>
      <c r="AA216">
        <f t="shared" si="35"/>
        <v>1.1474115068762465E-7</v>
      </c>
      <c r="AB216">
        <f t="shared" si="32"/>
        <v>1.1474115068762465E-7</v>
      </c>
      <c r="AC216">
        <v>11.474115068762467</v>
      </c>
      <c r="AD216">
        <v>6.9878898104521721</v>
      </c>
      <c r="AE216" s="1">
        <f t="shared" si="36"/>
        <v>0.41306814247544876</v>
      </c>
      <c r="AF216">
        <v>0.12799889837245904</v>
      </c>
      <c r="AG216">
        <v>31.516500000000001</v>
      </c>
      <c r="AH216">
        <v>76.2</v>
      </c>
      <c r="AI216">
        <v>770</v>
      </c>
      <c r="AJ216">
        <v>22.555776542517535</v>
      </c>
      <c r="AK216">
        <v>13.38048963335333</v>
      </c>
      <c r="AL216" t="s">
        <v>557</v>
      </c>
      <c r="AM216" t="s">
        <v>558</v>
      </c>
      <c r="AN216" t="s">
        <v>562</v>
      </c>
      <c r="AO216">
        <v>0.44430618398273797</v>
      </c>
      <c r="AP216">
        <v>2.1475</v>
      </c>
      <c r="AQ216">
        <v>1335.2875000000001</v>
      </c>
      <c r="AR216" s="54">
        <v>3.3200723417482841E-2</v>
      </c>
      <c r="AS216" s="55">
        <v>11.447018735812323</v>
      </c>
    </row>
    <row r="217" spans="1:45" x14ac:dyDescent="0.35">
      <c r="A217" s="2">
        <v>44734</v>
      </c>
      <c r="B217" t="s">
        <v>18</v>
      </c>
      <c r="C217" t="s">
        <v>548</v>
      </c>
      <c r="D217" t="s">
        <v>123</v>
      </c>
      <c r="E217" t="s">
        <v>600</v>
      </c>
      <c r="F217">
        <v>5</v>
      </c>
      <c r="G217" t="s">
        <v>41</v>
      </c>
      <c r="H217" t="s">
        <v>127</v>
      </c>
      <c r="I217" t="s">
        <v>464</v>
      </c>
      <c r="J217" t="s">
        <v>464</v>
      </c>
      <c r="K217" t="s">
        <v>142</v>
      </c>
      <c r="L217">
        <v>0.83899999999999997</v>
      </c>
      <c r="M217">
        <v>3.02</v>
      </c>
      <c r="N217" s="1">
        <v>-0.30199999999999999</v>
      </c>
      <c r="O217" t="s">
        <v>149</v>
      </c>
      <c r="P217">
        <v>0.65800000000000003</v>
      </c>
      <c r="Q217">
        <v>0.18099999999999994</v>
      </c>
      <c r="R217">
        <v>12.28</v>
      </c>
      <c r="S217" s="1">
        <v>-1.228</v>
      </c>
      <c r="T217" s="1">
        <f t="shared" si="29"/>
        <v>0.92599999999999993</v>
      </c>
      <c r="U217">
        <v>77.400000000000006</v>
      </c>
      <c r="V217">
        <v>4702.7466000000013</v>
      </c>
      <c r="W217">
        <f t="shared" si="31"/>
        <v>4.7027466000000009E-3</v>
      </c>
      <c r="X217">
        <f t="shared" si="33"/>
        <v>0.2750759878419452</v>
      </c>
      <c r="Y217">
        <f t="shared" si="34"/>
        <v>2.4294793500190601E-5</v>
      </c>
      <c r="Z217">
        <v>2.4294793500190601E-5</v>
      </c>
      <c r="AA217">
        <f t="shared" si="35"/>
        <v>1.1425225753072348E-7</v>
      </c>
      <c r="AB217">
        <f t="shared" si="32"/>
        <v>1.1425225753072348E-7</v>
      </c>
      <c r="AC217">
        <v>11.425225753072349</v>
      </c>
      <c r="AD217">
        <v>12.338256752777916</v>
      </c>
      <c r="AE217" s="1">
        <f t="shared" si="36"/>
        <v>0.41130812711060449</v>
      </c>
      <c r="AF217">
        <v>0.15113541211995424</v>
      </c>
      <c r="AG217">
        <v>31.695499999999999</v>
      </c>
      <c r="AH217">
        <v>73</v>
      </c>
      <c r="AI217">
        <v>800</v>
      </c>
      <c r="AJ217">
        <v>24.2947935001906</v>
      </c>
      <c r="AK217">
        <v>14.662698412698415</v>
      </c>
      <c r="AL217" t="s">
        <v>559</v>
      </c>
      <c r="AM217" t="s">
        <v>558</v>
      </c>
      <c r="AN217" t="s">
        <v>562</v>
      </c>
      <c r="AO217">
        <v>0.40461792161109017</v>
      </c>
      <c r="AP217">
        <v>2.3699999999999997</v>
      </c>
      <c r="AQ217">
        <v>1376.4875</v>
      </c>
      <c r="AR217" s="54">
        <v>2.7239612434768117E-2</v>
      </c>
      <c r="AS217" s="55">
        <v>4.5314020157360666</v>
      </c>
    </row>
    <row r="218" spans="1:45" x14ac:dyDescent="0.35">
      <c r="A218" s="2">
        <v>44764</v>
      </c>
      <c r="B218" t="s">
        <v>18</v>
      </c>
      <c r="C218" t="s">
        <v>549</v>
      </c>
      <c r="D218" t="s">
        <v>109</v>
      </c>
      <c r="E218" t="s">
        <v>600</v>
      </c>
      <c r="F218">
        <v>13</v>
      </c>
      <c r="G218" t="s">
        <v>41</v>
      </c>
      <c r="H218" t="s">
        <v>116</v>
      </c>
      <c r="I218" t="s">
        <v>449</v>
      </c>
      <c r="J218" t="s">
        <v>449</v>
      </c>
      <c r="K218" t="s">
        <v>193</v>
      </c>
      <c r="L218">
        <v>0.74299999999999999</v>
      </c>
      <c r="M218">
        <v>14.63</v>
      </c>
      <c r="N218" s="1">
        <v>-1.4630000000000001</v>
      </c>
      <c r="O218" t="s">
        <v>163</v>
      </c>
      <c r="P218">
        <v>0.59499999999999997</v>
      </c>
      <c r="Q218">
        <v>0.14800000000000002</v>
      </c>
      <c r="R218">
        <v>22.43</v>
      </c>
      <c r="S218" s="1">
        <v>-2.2429999999999999</v>
      </c>
      <c r="T218" s="1">
        <f t="shared" si="29"/>
        <v>0.7799999999999998</v>
      </c>
      <c r="U218">
        <v>82.3</v>
      </c>
      <c r="V218">
        <v>5317.0326500000001</v>
      </c>
      <c r="W218">
        <f t="shared" si="31"/>
        <v>5.3170326500000002E-3</v>
      </c>
      <c r="X218">
        <f t="shared" si="33"/>
        <v>0.24873949579831936</v>
      </c>
      <c r="Y218">
        <f t="shared" si="34"/>
        <v>2.1463905532103319E-5</v>
      </c>
      <c r="Z218">
        <v>2.1463905532103319E-5</v>
      </c>
      <c r="AA218">
        <f t="shared" si="35"/>
        <v>1.1412428651070898E-7</v>
      </c>
      <c r="AB218">
        <f t="shared" si="32"/>
        <v>1.1412428651070898E-7</v>
      </c>
      <c r="AC218">
        <v>11.412428651070897</v>
      </c>
      <c r="AD218">
        <v>14.631318783424231</v>
      </c>
      <c r="AE218" s="1">
        <f t="shared" si="36"/>
        <v>0.41084743143855229</v>
      </c>
      <c r="AF218">
        <v>0.17922389187543691</v>
      </c>
      <c r="AG218">
        <v>34.764699999999998</v>
      </c>
      <c r="AH218">
        <v>77.3</v>
      </c>
      <c r="AI218">
        <v>705</v>
      </c>
      <c r="AJ218">
        <v>21.463905532103318</v>
      </c>
      <c r="AK218">
        <v>12.394095238095241</v>
      </c>
      <c r="AL218" t="s">
        <v>559</v>
      </c>
      <c r="AM218" t="s">
        <v>558</v>
      </c>
      <c r="AN218" t="s">
        <v>562</v>
      </c>
      <c r="AO218">
        <v>0.38320539431614575</v>
      </c>
      <c r="AP218">
        <v>2.6387499999999999</v>
      </c>
      <c r="AQ218">
        <v>1512.2124999999996</v>
      </c>
      <c r="AR218" s="54">
        <v>1.9093083086777235E-2</v>
      </c>
      <c r="AS218" s="55">
        <v>8.1909261814104273</v>
      </c>
    </row>
    <row r="219" spans="1:45" x14ac:dyDescent="0.35">
      <c r="A219" s="2">
        <v>44792</v>
      </c>
      <c r="B219" t="s">
        <v>18</v>
      </c>
      <c r="C219" t="s">
        <v>552</v>
      </c>
      <c r="D219" t="s">
        <v>20</v>
      </c>
      <c r="E219" t="s">
        <v>600</v>
      </c>
      <c r="F219">
        <v>1</v>
      </c>
      <c r="G219" t="s">
        <v>30</v>
      </c>
      <c r="H219" t="s">
        <v>166</v>
      </c>
      <c r="I219" t="s">
        <v>422</v>
      </c>
      <c r="J219" t="s">
        <v>422</v>
      </c>
      <c r="K219" t="s">
        <v>225</v>
      </c>
      <c r="L219">
        <v>0.54700000000000004</v>
      </c>
      <c r="M219">
        <v>11.21</v>
      </c>
      <c r="N219" s="1">
        <v>-1.121</v>
      </c>
      <c r="O219" t="s">
        <v>175</v>
      </c>
      <c r="P219">
        <v>0.50600000000000001</v>
      </c>
      <c r="Q219">
        <v>4.1000000000000036E-2</v>
      </c>
      <c r="R219">
        <v>11.98</v>
      </c>
      <c r="S219" s="1">
        <v>-1.198</v>
      </c>
      <c r="T219" s="1">
        <f t="shared" si="29"/>
        <v>7.6999999999999957E-2</v>
      </c>
      <c r="U219">
        <v>163.95</v>
      </c>
      <c r="V219">
        <v>21100.487962499999</v>
      </c>
      <c r="W219">
        <f t="shared" si="31"/>
        <v>2.1100487962500001E-2</v>
      </c>
      <c r="X219">
        <f t="shared" si="33"/>
        <v>8.1027667984189797E-2</v>
      </c>
      <c r="Y219">
        <f t="shared" si="34"/>
        <v>5.3960330721106346E-6</v>
      </c>
      <c r="Z219">
        <v>5.3960330721106346E-6</v>
      </c>
      <c r="AA219">
        <f t="shared" si="35"/>
        <v>1.1385893088332234E-7</v>
      </c>
      <c r="AB219">
        <f t="shared" si="32"/>
        <v>1.1385893088332234E-7</v>
      </c>
      <c r="AC219">
        <v>11.385893088332235</v>
      </c>
      <c r="AD219">
        <v>147.86874140691222</v>
      </c>
      <c r="AE219" s="1">
        <f t="shared" si="36"/>
        <v>0.40989215117996042</v>
      </c>
      <c r="AF219">
        <v>0.58716797112584662</v>
      </c>
      <c r="AG219">
        <v>34.301699999999997</v>
      </c>
      <c r="AH219">
        <v>147.1</v>
      </c>
      <c r="AI219">
        <v>921</v>
      </c>
      <c r="AJ219">
        <v>5.3960330721106349</v>
      </c>
      <c r="AK219">
        <v>12.126990262931423</v>
      </c>
      <c r="AL219" t="s">
        <v>557</v>
      </c>
      <c r="AM219" t="s">
        <v>561</v>
      </c>
      <c r="AN219" t="s">
        <v>560</v>
      </c>
      <c r="AO219">
        <v>0.40498035528846144</v>
      </c>
      <c r="AP219">
        <v>2.7174999999999998</v>
      </c>
      <c r="AQ219">
        <v>1551.3875</v>
      </c>
      <c r="AR219" s="54">
        <v>2.6553910264433728E-2</v>
      </c>
      <c r="AS219" s="55">
        <v>2.5855612671072654</v>
      </c>
    </row>
    <row r="220" spans="1:45" x14ac:dyDescent="0.35">
      <c r="A220" s="2">
        <v>44772</v>
      </c>
      <c r="B220" t="s">
        <v>573</v>
      </c>
      <c r="C220" t="s">
        <v>596</v>
      </c>
      <c r="D220" t="s">
        <v>77</v>
      </c>
      <c r="E220" t="s">
        <v>46</v>
      </c>
      <c r="F220">
        <v>13</v>
      </c>
      <c r="G220" t="s">
        <v>39</v>
      </c>
      <c r="H220" t="s">
        <v>84</v>
      </c>
      <c r="I220" t="s">
        <v>513</v>
      </c>
      <c r="J220" t="s">
        <v>513</v>
      </c>
      <c r="L220">
        <v>0.70499999999999996</v>
      </c>
      <c r="M220">
        <v>5.76</v>
      </c>
      <c r="N220" s="1">
        <v>-0.57599999999999996</v>
      </c>
      <c r="O220" t="s">
        <v>197</v>
      </c>
      <c r="P220">
        <v>0.53400000000000003</v>
      </c>
      <c r="Q220">
        <v>0.17099999999999993</v>
      </c>
      <c r="R220">
        <v>15.91</v>
      </c>
      <c r="S220" s="1">
        <v>-1.591</v>
      </c>
      <c r="T220" s="1">
        <f t="shared" si="29"/>
        <v>1.0150000000000001</v>
      </c>
      <c r="U220">
        <v>70.305000000000007</v>
      </c>
      <c r="V220">
        <v>3880.0925246250008</v>
      </c>
      <c r="W220">
        <f t="shared" si="31"/>
        <v>3.8800925246250009E-3</v>
      </c>
      <c r="X220">
        <f t="shared" si="33"/>
        <v>0.32022471910112343</v>
      </c>
      <c r="Y220">
        <f t="shared" si="34"/>
        <v>2.9292867413624449E-5</v>
      </c>
      <c r="Z220">
        <v>2.9292867413624449E-5</v>
      </c>
      <c r="AA220">
        <f t="shared" si="35"/>
        <v>1.1365903587643551E-7</v>
      </c>
      <c r="AB220">
        <f t="shared" si="32"/>
        <v>1.1365903587643551E-7</v>
      </c>
      <c r="AC220">
        <v>11.365903587643549</v>
      </c>
      <c r="AD220">
        <v>11.197934569106943</v>
      </c>
      <c r="AE220" s="1">
        <f t="shared" si="36"/>
        <v>0.40917252915516783</v>
      </c>
      <c r="AG220">
        <v>27.192399999999999</v>
      </c>
      <c r="AH220">
        <v>57.8</v>
      </c>
      <c r="AI220">
        <v>500</v>
      </c>
      <c r="AJ220">
        <v>29.29286741362445</v>
      </c>
      <c r="AL220" t="s">
        <v>559</v>
      </c>
      <c r="AM220" t="s">
        <v>558</v>
      </c>
      <c r="AN220" t="s">
        <v>560</v>
      </c>
      <c r="AR220" s="34"/>
      <c r="AS220" s="34"/>
    </row>
    <row r="221" spans="1:45" x14ac:dyDescent="0.35">
      <c r="A221" s="2">
        <v>44778</v>
      </c>
      <c r="B221" t="s">
        <v>18</v>
      </c>
      <c r="C221" t="s">
        <v>596</v>
      </c>
      <c r="D221" t="s">
        <v>86</v>
      </c>
      <c r="E221" t="s">
        <v>46</v>
      </c>
      <c r="F221">
        <v>6</v>
      </c>
      <c r="G221" t="s">
        <v>94</v>
      </c>
      <c r="H221" t="s">
        <v>95</v>
      </c>
      <c r="I221" t="s">
        <v>394</v>
      </c>
      <c r="J221" t="s">
        <v>394</v>
      </c>
      <c r="K221" t="s">
        <v>208</v>
      </c>
      <c r="L221">
        <v>0.98499999999999999</v>
      </c>
      <c r="M221">
        <v>1.1599999999999999</v>
      </c>
      <c r="N221" s="1">
        <v>-0.11599999999999999</v>
      </c>
      <c r="O221" t="s">
        <v>168</v>
      </c>
      <c r="P221">
        <v>0.78100000000000003</v>
      </c>
      <c r="Q221">
        <v>0.20399999999999996</v>
      </c>
      <c r="R221">
        <v>9.68</v>
      </c>
      <c r="S221" s="1">
        <v>-0.96799999999999997</v>
      </c>
      <c r="T221" s="1">
        <f t="shared" si="29"/>
        <v>0.85199999999999998</v>
      </c>
      <c r="U221">
        <v>79.349999999999994</v>
      </c>
      <c r="V221">
        <v>4942.6916624999994</v>
      </c>
      <c r="W221">
        <f t="shared" si="31"/>
        <v>4.9426916624999992E-3</v>
      </c>
      <c r="X221">
        <f t="shared" si="33"/>
        <v>0.26120358514724706</v>
      </c>
      <c r="Y221">
        <f t="shared" si="34"/>
        <v>2.2795455503716923E-5</v>
      </c>
      <c r="Z221">
        <v>2.2795455503716923E-5</v>
      </c>
      <c r="AA221">
        <f t="shared" si="35"/>
        <v>1.1267090786111136E-7</v>
      </c>
      <c r="AB221">
        <f t="shared" si="32"/>
        <v>1.1267090786111136E-7</v>
      </c>
      <c r="AC221">
        <v>11.267090786111137</v>
      </c>
      <c r="AD221">
        <v>13.22428496022434</v>
      </c>
      <c r="AE221" s="1">
        <f t="shared" si="36"/>
        <v>0.40561526830000089</v>
      </c>
      <c r="AF221">
        <v>0.3250511626295261</v>
      </c>
      <c r="AG221">
        <v>33.254899999999999</v>
      </c>
      <c r="AH221">
        <v>63.2</v>
      </c>
      <c r="AI221">
        <v>602</v>
      </c>
      <c r="AJ221">
        <v>22.795455503716923</v>
      </c>
      <c r="AK221">
        <v>11.958942411336949</v>
      </c>
      <c r="AL221" t="s">
        <v>557</v>
      </c>
      <c r="AM221" t="s">
        <v>561</v>
      </c>
      <c r="AN221" t="s">
        <v>560</v>
      </c>
      <c r="AO221">
        <v>0.44009598733374949</v>
      </c>
      <c r="AP221">
        <v>2.3112500000000002</v>
      </c>
      <c r="AQ221">
        <v>1533.9750000000001</v>
      </c>
      <c r="AR221" s="54">
        <v>8.7349291855817503E-3</v>
      </c>
      <c r="AS221" s="34" t="s">
        <v>50</v>
      </c>
    </row>
    <row r="222" spans="1:45" x14ac:dyDescent="0.35">
      <c r="A222" s="2">
        <v>44776</v>
      </c>
      <c r="B222" t="s">
        <v>18</v>
      </c>
      <c r="C222" t="s">
        <v>596</v>
      </c>
      <c r="D222" t="s">
        <v>133</v>
      </c>
      <c r="E222" t="s">
        <v>46</v>
      </c>
      <c r="F222">
        <v>2</v>
      </c>
      <c r="G222" t="s">
        <v>28</v>
      </c>
      <c r="H222" t="s">
        <v>44</v>
      </c>
      <c r="I222" t="s">
        <v>472</v>
      </c>
      <c r="J222" t="s">
        <v>472</v>
      </c>
      <c r="K222" t="s">
        <v>199</v>
      </c>
      <c r="L222">
        <v>0.81499999999999995</v>
      </c>
      <c r="M222">
        <v>5.98</v>
      </c>
      <c r="N222" s="1">
        <v>-0.59800000000000009</v>
      </c>
      <c r="O222" t="s">
        <v>200</v>
      </c>
      <c r="P222">
        <v>0.64800000000000002</v>
      </c>
      <c r="Q222">
        <v>0.16699999999999993</v>
      </c>
      <c r="R222">
        <v>6.94</v>
      </c>
      <c r="S222" s="1">
        <v>-0.69400000000000006</v>
      </c>
      <c r="T222" s="1">
        <f t="shared" si="29"/>
        <v>9.5999999999999974E-2</v>
      </c>
      <c r="U222">
        <v>80</v>
      </c>
      <c r="V222">
        <v>5024</v>
      </c>
      <c r="W222">
        <f t="shared" si="31"/>
        <v>5.0239999999999998E-3</v>
      </c>
      <c r="X222">
        <f t="shared" si="33"/>
        <v>0.25771604938271592</v>
      </c>
      <c r="Y222">
        <f t="shared" si="34"/>
        <v>2.2421367916036369E-5</v>
      </c>
      <c r="Z222">
        <v>2.2421367916036369E-5</v>
      </c>
      <c r="AA222">
        <f t="shared" si="35"/>
        <v>1.1264495241016672E-7</v>
      </c>
      <c r="AB222">
        <f t="shared" si="32"/>
        <v>1.1264495241016672E-7</v>
      </c>
      <c r="AC222">
        <v>11.26449524101667</v>
      </c>
      <c r="AD222">
        <v>117.33849209392368</v>
      </c>
      <c r="AE222" s="1">
        <f t="shared" si="36"/>
        <v>0.40552182867660014</v>
      </c>
      <c r="AF222">
        <v>1</v>
      </c>
      <c r="AG222">
        <v>28.545300000000001</v>
      </c>
      <c r="AH222">
        <v>77.099999999999994</v>
      </c>
      <c r="AI222">
        <v>720</v>
      </c>
      <c r="AJ222">
        <v>22.42136791603637</v>
      </c>
      <c r="AK222">
        <v>8.0311143168665637</v>
      </c>
      <c r="AL222" t="s">
        <v>559</v>
      </c>
      <c r="AM222" t="s">
        <v>561</v>
      </c>
      <c r="AN222" t="s">
        <v>560</v>
      </c>
      <c r="AO222">
        <v>0.57093314461741485</v>
      </c>
      <c r="AP222">
        <v>1.5412499999999998</v>
      </c>
      <c r="AQ222">
        <v>919.65</v>
      </c>
      <c r="AR222" s="54">
        <v>-1.3880826345383708E-2</v>
      </c>
      <c r="AS222" s="55">
        <v>20.827665812558859</v>
      </c>
    </row>
    <row r="223" spans="1:45" x14ac:dyDescent="0.35">
      <c r="A223" s="2">
        <v>44722</v>
      </c>
      <c r="B223" t="s">
        <v>18</v>
      </c>
      <c r="C223" t="s">
        <v>598</v>
      </c>
      <c r="D223" t="s">
        <v>123</v>
      </c>
      <c r="E223" t="s">
        <v>600</v>
      </c>
      <c r="F223">
        <v>11</v>
      </c>
      <c r="G223" t="s">
        <v>39</v>
      </c>
      <c r="H223" t="s">
        <v>131</v>
      </c>
      <c r="I223" t="s">
        <v>455</v>
      </c>
      <c r="J223" t="s">
        <v>455</v>
      </c>
      <c r="K223" t="s">
        <v>128</v>
      </c>
      <c r="L223">
        <v>0.78800000000000003</v>
      </c>
      <c r="M223">
        <v>0.98</v>
      </c>
      <c r="N223" s="1">
        <v>-9.8000000000000004E-2</v>
      </c>
      <c r="O223" t="s">
        <v>129</v>
      </c>
      <c r="P223">
        <v>0.63800000000000001</v>
      </c>
      <c r="Q223">
        <v>0.15000000000000002</v>
      </c>
      <c r="R223">
        <v>16.670000000000002</v>
      </c>
      <c r="S223" s="1">
        <v>-1.6670000000000003</v>
      </c>
      <c r="T223" s="1">
        <f t="shared" si="29"/>
        <v>1.5690000000000002</v>
      </c>
      <c r="U223">
        <v>84.55</v>
      </c>
      <c r="V223">
        <v>5611.7314624999999</v>
      </c>
      <c r="W223">
        <f t="shared" si="31"/>
        <v>5.6117314625000001E-3</v>
      </c>
      <c r="X223">
        <f t="shared" si="33"/>
        <v>0.23510971786833859</v>
      </c>
      <c r="Y223">
        <f t="shared" si="34"/>
        <v>2.0025392902207458E-5</v>
      </c>
      <c r="Z223">
        <v>2.0025392902207458E-5</v>
      </c>
      <c r="AA223">
        <f t="shared" si="35"/>
        <v>1.1237712739824178E-7</v>
      </c>
      <c r="AB223">
        <f t="shared" si="32"/>
        <v>1.1237712739824178E-7</v>
      </c>
      <c r="AC223">
        <v>11.237712739824179</v>
      </c>
      <c r="AD223">
        <v>7.1623408156941863</v>
      </c>
      <c r="AE223" s="1">
        <f t="shared" si="36"/>
        <v>0.40455765863367038</v>
      </c>
      <c r="AF223">
        <v>0.13634557331707009</v>
      </c>
      <c r="AG223">
        <v>27.385200000000001</v>
      </c>
      <c r="AH223">
        <v>90</v>
      </c>
      <c r="AI223">
        <v>650</v>
      </c>
      <c r="AJ223">
        <v>20.025392902207457</v>
      </c>
      <c r="AK223">
        <v>16.475333333333335</v>
      </c>
      <c r="AL223" t="s">
        <v>559</v>
      </c>
      <c r="AM223" t="s">
        <v>558</v>
      </c>
      <c r="AN223" t="s">
        <v>560</v>
      </c>
      <c r="AO223">
        <v>0.64691630239407094</v>
      </c>
      <c r="AP223">
        <v>1.1612499999999999</v>
      </c>
      <c r="AQ223">
        <v>648.88749999999993</v>
      </c>
      <c r="AR223" s="54">
        <v>1.204706686299079E-2</v>
      </c>
      <c r="AS223" s="55">
        <v>1.1361036842256038</v>
      </c>
    </row>
    <row r="224" spans="1:45" x14ac:dyDescent="0.35">
      <c r="A224" s="2">
        <v>44791</v>
      </c>
      <c r="B224" t="s">
        <v>18</v>
      </c>
      <c r="C224" t="s">
        <v>552</v>
      </c>
      <c r="D224" t="s">
        <v>86</v>
      </c>
      <c r="E224" t="s">
        <v>46</v>
      </c>
      <c r="F224">
        <v>14</v>
      </c>
      <c r="G224" t="s">
        <v>30</v>
      </c>
      <c r="H224" t="s">
        <v>90</v>
      </c>
      <c r="I224" t="s">
        <v>400</v>
      </c>
      <c r="J224" t="s">
        <v>400</v>
      </c>
      <c r="K224" t="s">
        <v>23</v>
      </c>
      <c r="L224">
        <v>0.63900000000000001</v>
      </c>
      <c r="M224">
        <v>5.65</v>
      </c>
      <c r="N224" s="1">
        <v>-0.56500000000000006</v>
      </c>
      <c r="O224" t="s">
        <v>224</v>
      </c>
      <c r="P224">
        <v>0.51500000000000001</v>
      </c>
      <c r="Q224">
        <v>0.124</v>
      </c>
      <c r="R224">
        <v>11.06</v>
      </c>
      <c r="S224" s="1">
        <v>-1.1060000000000001</v>
      </c>
      <c r="T224" s="1">
        <f t="shared" si="29"/>
        <v>0.54100000000000004</v>
      </c>
      <c r="U224">
        <v>83.3</v>
      </c>
      <c r="V224">
        <v>5447.0286500000002</v>
      </c>
      <c r="W224">
        <f t="shared" si="31"/>
        <v>5.4470286500000005E-3</v>
      </c>
      <c r="X224">
        <f t="shared" si="33"/>
        <v>0.24077669902912621</v>
      </c>
      <c r="Y224">
        <f t="shared" si="34"/>
        <v>2.0621220060983069E-5</v>
      </c>
      <c r="Z224">
        <v>2.0621220060983069E-5</v>
      </c>
      <c r="AA224">
        <f t="shared" si="35"/>
        <v>1.1232437647012953E-7</v>
      </c>
      <c r="AB224">
        <f t="shared" si="32"/>
        <v>1.1232437647012953E-7</v>
      </c>
      <c r="AC224">
        <v>11.232437647012951</v>
      </c>
      <c r="AD224">
        <v>20.762361639580313</v>
      </c>
      <c r="AE224" s="1">
        <f t="shared" si="36"/>
        <v>0.40436775529246632</v>
      </c>
      <c r="AF224">
        <v>9.425997375721426E-2</v>
      </c>
      <c r="AG224">
        <v>28.894600000000001</v>
      </c>
      <c r="AH224">
        <v>57.9</v>
      </c>
      <c r="AI224">
        <v>680</v>
      </c>
      <c r="AJ224">
        <v>20.62122006098307</v>
      </c>
      <c r="AK224">
        <v>11.459908061879579</v>
      </c>
      <c r="AL224" t="s">
        <v>557</v>
      </c>
      <c r="AM224" t="s">
        <v>561</v>
      </c>
      <c r="AN224" t="s">
        <v>560</v>
      </c>
      <c r="AO224">
        <v>0.60858362734628491</v>
      </c>
      <c r="AP224">
        <v>1.405</v>
      </c>
      <c r="AQ224">
        <v>1061.325</v>
      </c>
      <c r="AR224" s="54">
        <v>3.1871140901128393E-2</v>
      </c>
      <c r="AS224" s="55">
        <v>11.544189971327141</v>
      </c>
    </row>
    <row r="225" spans="1:45" x14ac:dyDescent="0.35">
      <c r="A225" s="2">
        <v>44750</v>
      </c>
      <c r="B225" t="s">
        <v>18</v>
      </c>
      <c r="C225" t="s">
        <v>597</v>
      </c>
      <c r="D225" t="s">
        <v>123</v>
      </c>
      <c r="E225" t="s">
        <v>600</v>
      </c>
      <c r="F225">
        <v>3</v>
      </c>
      <c r="G225" t="s">
        <v>29</v>
      </c>
      <c r="H225" t="s">
        <v>124</v>
      </c>
      <c r="I225" t="s">
        <v>465</v>
      </c>
      <c r="J225" t="s">
        <v>465</v>
      </c>
      <c r="K225" t="s">
        <v>134</v>
      </c>
      <c r="L225">
        <v>0.80300000000000005</v>
      </c>
      <c r="M225">
        <v>13.35</v>
      </c>
      <c r="N225" s="1">
        <v>-1.335</v>
      </c>
      <c r="O225" t="s">
        <v>179</v>
      </c>
      <c r="P225">
        <v>0.60699999999999998</v>
      </c>
      <c r="Q225">
        <v>0.19600000000000006</v>
      </c>
      <c r="R225">
        <v>24.13</v>
      </c>
      <c r="S225" s="1">
        <v>-2.4129999999999998</v>
      </c>
      <c r="T225" s="1">
        <f t="shared" si="29"/>
        <v>1.0779999999999998</v>
      </c>
      <c r="U225">
        <v>69.05</v>
      </c>
      <c r="V225">
        <v>3742.8034624999996</v>
      </c>
      <c r="W225">
        <f t="shared" si="31"/>
        <v>3.7428034624999995E-3</v>
      </c>
      <c r="X225">
        <f t="shared" si="33"/>
        <v>0.32289950576606269</v>
      </c>
      <c r="Y225">
        <f t="shared" si="34"/>
        <v>2.9594356868790647E-5</v>
      </c>
      <c r="Z225">
        <v>2.9594356868790647E-5</v>
      </c>
      <c r="AA225">
        <f t="shared" si="35"/>
        <v>1.1076586135897027E-7</v>
      </c>
      <c r="AB225">
        <f t="shared" si="32"/>
        <v>1.1076586135897027E-7</v>
      </c>
      <c r="AC225">
        <v>11.076586135897028</v>
      </c>
      <c r="AD225">
        <v>10.275126285618766</v>
      </c>
      <c r="AE225" s="1">
        <f t="shared" si="36"/>
        <v>0.39875710089229299</v>
      </c>
      <c r="AF225">
        <v>0.20573047507876258</v>
      </c>
      <c r="AG225">
        <v>33.388599999999997</v>
      </c>
      <c r="AH225">
        <v>55.9</v>
      </c>
      <c r="AI225">
        <v>590</v>
      </c>
      <c r="AJ225">
        <v>29.594356868790648</v>
      </c>
      <c r="AK225">
        <v>10.019670781892938</v>
      </c>
      <c r="AL225" t="s">
        <v>557</v>
      </c>
      <c r="AM225" t="s">
        <v>558</v>
      </c>
      <c r="AN225" t="s">
        <v>562</v>
      </c>
      <c r="AO225">
        <v>0.39262443606707542</v>
      </c>
      <c r="AP225">
        <v>2.4874999999999998</v>
      </c>
      <c r="AQ225">
        <v>1362.0875000000001</v>
      </c>
      <c r="AR225" s="54">
        <v>-4.6514881421519929E-3</v>
      </c>
      <c r="AS225" s="55">
        <v>6.8265645362387666</v>
      </c>
    </row>
    <row r="226" spans="1:45" x14ac:dyDescent="0.35">
      <c r="A226" s="2">
        <v>44715</v>
      </c>
      <c r="B226" t="s">
        <v>573</v>
      </c>
      <c r="C226" t="s">
        <v>598</v>
      </c>
      <c r="D226" t="s">
        <v>67</v>
      </c>
      <c r="E226" t="s">
        <v>46</v>
      </c>
      <c r="F226">
        <v>5</v>
      </c>
      <c r="G226" t="s">
        <v>43</v>
      </c>
      <c r="H226" t="s">
        <v>74</v>
      </c>
      <c r="I226" t="s">
        <v>511</v>
      </c>
      <c r="J226" t="s">
        <v>511</v>
      </c>
      <c r="K226" t="s">
        <v>69</v>
      </c>
      <c r="L226">
        <v>0.747</v>
      </c>
      <c r="M226">
        <v>10.23</v>
      </c>
      <c r="N226" s="1">
        <v>-1.0230000000000001</v>
      </c>
      <c r="O226" t="s">
        <v>70</v>
      </c>
      <c r="P226">
        <v>0.60299999999999998</v>
      </c>
      <c r="Q226">
        <v>0.14400000000000002</v>
      </c>
      <c r="R226">
        <v>14.84</v>
      </c>
      <c r="S226" s="1">
        <v>-1.484</v>
      </c>
      <c r="T226" s="1">
        <f t="shared" si="29"/>
        <v>0.46099999999999985</v>
      </c>
      <c r="U226">
        <v>82.38</v>
      </c>
      <c r="V226">
        <v>5327.3745539999991</v>
      </c>
      <c r="W226">
        <f t="shared" si="31"/>
        <v>5.3273745539999988E-3</v>
      </c>
      <c r="X226">
        <f t="shared" si="33"/>
        <v>0.23880597014925375</v>
      </c>
      <c r="Y226">
        <f t="shared" si="34"/>
        <v>2.0413645937287933E-5</v>
      </c>
      <c r="Z226">
        <v>2.0413645937287933E-5</v>
      </c>
      <c r="AA226">
        <f t="shared" si="35"/>
        <v>1.087511379206732E-7</v>
      </c>
      <c r="AB226">
        <f t="shared" si="32"/>
        <v>1.087511379206732E-7</v>
      </c>
      <c r="AC226">
        <v>10.875113792067319</v>
      </c>
      <c r="AD226">
        <v>23.590268529430201</v>
      </c>
      <c r="AE226" s="1">
        <f t="shared" si="36"/>
        <v>0.39150409651442353</v>
      </c>
      <c r="AG226">
        <v>24.828800000000001</v>
      </c>
      <c r="AH226">
        <v>72</v>
      </c>
      <c r="AI226">
        <v>355</v>
      </c>
      <c r="AJ226">
        <v>20.413645937287935</v>
      </c>
      <c r="AL226" t="s">
        <v>559</v>
      </c>
      <c r="AM226" t="s">
        <v>558</v>
      </c>
      <c r="AN226" t="s">
        <v>560</v>
      </c>
      <c r="AR226" s="34"/>
      <c r="AS226" s="34"/>
    </row>
    <row r="227" spans="1:45" x14ac:dyDescent="0.35">
      <c r="A227" s="2">
        <v>44806</v>
      </c>
      <c r="B227" t="s">
        <v>18</v>
      </c>
      <c r="C227" t="s">
        <v>599</v>
      </c>
      <c r="D227" t="s">
        <v>86</v>
      </c>
      <c r="E227" t="s">
        <v>46</v>
      </c>
      <c r="F227">
        <v>9</v>
      </c>
      <c r="G227" t="s">
        <v>43</v>
      </c>
      <c r="H227" t="s">
        <v>102</v>
      </c>
      <c r="I227" t="s">
        <v>407</v>
      </c>
      <c r="J227" t="s">
        <v>407</v>
      </c>
      <c r="K227" t="s">
        <v>235</v>
      </c>
      <c r="L227">
        <v>0.71499999999999997</v>
      </c>
      <c r="M227">
        <v>10.82</v>
      </c>
      <c r="N227" s="1">
        <v>-1.0820000000000001</v>
      </c>
      <c r="O227" t="s">
        <v>243</v>
      </c>
      <c r="P227">
        <v>0.65800000000000003</v>
      </c>
      <c r="Q227">
        <v>5.699999999999994E-2</v>
      </c>
      <c r="R227">
        <v>12.17</v>
      </c>
      <c r="S227" s="1">
        <v>-1.2170000000000001</v>
      </c>
      <c r="T227" s="1">
        <f t="shared" si="29"/>
        <v>0.13500000000000001</v>
      </c>
      <c r="U227">
        <v>153.6</v>
      </c>
      <c r="V227">
        <v>18520.473600000001</v>
      </c>
      <c r="W227">
        <f t="shared" si="31"/>
        <v>1.85204736E-2</v>
      </c>
      <c r="X227">
        <f t="shared" si="33"/>
        <v>8.662613981762908E-2</v>
      </c>
      <c r="Y227">
        <f t="shared" si="34"/>
        <v>5.8585863269711358E-6</v>
      </c>
      <c r="Z227">
        <v>5.8585863269711358E-6</v>
      </c>
      <c r="AA227">
        <f t="shared" si="35"/>
        <v>1.0850379340198989E-7</v>
      </c>
      <c r="AB227">
        <f t="shared" si="32"/>
        <v>1.0850379340198989E-7</v>
      </c>
      <c r="AC227">
        <v>10.850379340198989</v>
      </c>
      <c r="AD227">
        <v>80.37318029777029</v>
      </c>
      <c r="AE227" s="1">
        <f t="shared" si="36"/>
        <v>0.3906136562471636</v>
      </c>
      <c r="AF227">
        <v>0.5206977780149864</v>
      </c>
      <c r="AG227">
        <v>35.566600000000001</v>
      </c>
      <c r="AH227">
        <v>135</v>
      </c>
      <c r="AI227">
        <v>770</v>
      </c>
      <c r="AJ227">
        <v>5.8585863269711362</v>
      </c>
      <c r="AK227">
        <v>10.433333333333335</v>
      </c>
      <c r="AL227" t="s">
        <v>559</v>
      </c>
      <c r="AM227" t="s">
        <v>558</v>
      </c>
      <c r="AN227" t="s">
        <v>560</v>
      </c>
      <c r="AO227">
        <v>0.40445061727069104</v>
      </c>
      <c r="AP227">
        <v>2.5662500000000001</v>
      </c>
      <c r="AQ227">
        <v>1407.6</v>
      </c>
      <c r="AR227" s="54">
        <v>-3.2804876299691635E-3</v>
      </c>
      <c r="AS227" s="55">
        <v>12.507250775390466</v>
      </c>
    </row>
    <row r="228" spans="1:45" x14ac:dyDescent="0.35">
      <c r="A228" s="2">
        <v>44762</v>
      </c>
      <c r="B228" t="s">
        <v>18</v>
      </c>
      <c r="C228" t="s">
        <v>549</v>
      </c>
      <c r="D228" t="s">
        <v>20</v>
      </c>
      <c r="E228" t="s">
        <v>600</v>
      </c>
      <c r="F228">
        <v>6</v>
      </c>
      <c r="G228" t="s">
        <v>29</v>
      </c>
      <c r="H228" t="s">
        <v>76</v>
      </c>
      <c r="I228" t="s">
        <v>427</v>
      </c>
      <c r="J228" t="s">
        <v>427</v>
      </c>
      <c r="K228" t="s">
        <v>153</v>
      </c>
      <c r="L228">
        <v>0.59599999999999997</v>
      </c>
      <c r="M228" t="s">
        <v>50</v>
      </c>
      <c r="N228" s="1" t="s">
        <v>50</v>
      </c>
      <c r="O228" t="s">
        <v>183</v>
      </c>
      <c r="P228">
        <v>0.46800000000000003</v>
      </c>
      <c r="Q228">
        <v>0.12799999999999995</v>
      </c>
      <c r="R228">
        <v>34.15</v>
      </c>
      <c r="S228" s="1">
        <v>-3.415</v>
      </c>
      <c r="T228" s="1" t="s">
        <v>103</v>
      </c>
      <c r="U228">
        <v>75.5</v>
      </c>
      <c r="V228">
        <v>4474.69625</v>
      </c>
      <c r="W228">
        <f t="shared" si="31"/>
        <v>4.4746962500000001E-3</v>
      </c>
      <c r="X228">
        <f t="shared" si="33"/>
        <v>0.27350427350427337</v>
      </c>
      <c r="Y228">
        <f t="shared" si="34"/>
        <v>2.4124026057147727E-5</v>
      </c>
      <c r="Z228">
        <v>2.4124026057147727E-5</v>
      </c>
      <c r="AA228">
        <f t="shared" si="35"/>
        <v>1.0794768893282123E-7</v>
      </c>
      <c r="AB228">
        <f t="shared" si="32"/>
        <v>1.0794768893282123E-7</v>
      </c>
      <c r="AC228">
        <v>10.794768893282122</v>
      </c>
      <c r="AD228" t="s">
        <v>50</v>
      </c>
      <c r="AE228" s="1">
        <f t="shared" si="36"/>
        <v>0.38861168015815639</v>
      </c>
      <c r="AG228">
        <v>34.903799999999997</v>
      </c>
      <c r="AH228">
        <v>71.3</v>
      </c>
      <c r="AI228">
        <v>778</v>
      </c>
      <c r="AJ228">
        <v>24.124026057147727</v>
      </c>
      <c r="AK228">
        <v>11.020894580054243</v>
      </c>
      <c r="AL228" t="s">
        <v>557</v>
      </c>
      <c r="AM228" t="s">
        <v>558</v>
      </c>
      <c r="AN228" t="s">
        <v>562</v>
      </c>
      <c r="AO228">
        <v>0.38773728517693062</v>
      </c>
      <c r="AP228">
        <v>2.5749999999999997</v>
      </c>
      <c r="AQ228">
        <v>1486.8125</v>
      </c>
      <c r="AR228" s="54">
        <v>2.9470623543223756E-2</v>
      </c>
      <c r="AS228" s="55">
        <v>10.593628092026655</v>
      </c>
    </row>
    <row r="229" spans="1:45" x14ac:dyDescent="0.35">
      <c r="A229" s="2">
        <v>44790</v>
      </c>
      <c r="B229" t="s">
        <v>18</v>
      </c>
      <c r="C229" t="s">
        <v>552</v>
      </c>
      <c r="D229" t="s">
        <v>123</v>
      </c>
      <c r="E229" t="s">
        <v>600</v>
      </c>
      <c r="F229">
        <v>5</v>
      </c>
      <c r="G229" t="s">
        <v>29</v>
      </c>
      <c r="H229" t="s">
        <v>124</v>
      </c>
      <c r="I229" t="s">
        <v>465</v>
      </c>
      <c r="J229" t="s">
        <v>465</v>
      </c>
      <c r="K229" t="s">
        <v>69</v>
      </c>
      <c r="L229">
        <v>0.79600000000000004</v>
      </c>
      <c r="M229">
        <v>22.65</v>
      </c>
      <c r="N229" s="1">
        <v>-2.2649999999999997</v>
      </c>
      <c r="O229" t="s">
        <v>129</v>
      </c>
      <c r="P229">
        <v>0.60499999999999998</v>
      </c>
      <c r="Q229">
        <v>0.19100000000000006</v>
      </c>
      <c r="R229">
        <v>34.24</v>
      </c>
      <c r="S229" s="1">
        <v>-3.4240000000000004</v>
      </c>
      <c r="T229" s="1">
        <f t="shared" ref="T229:T243" si="37">N229-S229</f>
        <v>1.1590000000000007</v>
      </c>
      <c r="U229">
        <v>69.05</v>
      </c>
      <c r="V229">
        <v>3742.8034624999996</v>
      </c>
      <c r="W229">
        <f t="shared" si="31"/>
        <v>3.7428034624999995E-3</v>
      </c>
      <c r="X229">
        <f t="shared" si="33"/>
        <v>0.3157024793388431</v>
      </c>
      <c r="Y229">
        <f t="shared" si="34"/>
        <v>2.8784465555973341E-5</v>
      </c>
      <c r="Z229">
        <v>2.8784465555973341E-5</v>
      </c>
      <c r="AA229">
        <f t="shared" si="35"/>
        <v>1.07734597349109E-7</v>
      </c>
      <c r="AB229">
        <f t="shared" si="32"/>
        <v>1.07734597349109E-7</v>
      </c>
      <c r="AC229">
        <v>10.773459734910899</v>
      </c>
      <c r="AD229">
        <v>9.2954786323648779</v>
      </c>
      <c r="AE229" s="1">
        <f t="shared" si="36"/>
        <v>0.38784455045679239</v>
      </c>
      <c r="AF229">
        <v>0.18611578894144468</v>
      </c>
      <c r="AG229">
        <v>32.178800000000003</v>
      </c>
      <c r="AH229">
        <v>55.9</v>
      </c>
      <c r="AI229">
        <v>590</v>
      </c>
      <c r="AJ229">
        <v>28.784465555973341</v>
      </c>
      <c r="AK229">
        <v>11.310295975498345</v>
      </c>
      <c r="AL229" t="s">
        <v>557</v>
      </c>
      <c r="AM229" t="s">
        <v>558</v>
      </c>
      <c r="AN229" t="s">
        <v>562</v>
      </c>
      <c r="AO229">
        <v>0.6083871384901417</v>
      </c>
      <c r="AP229">
        <v>1.4275</v>
      </c>
      <c r="AQ229">
        <v>836.8</v>
      </c>
      <c r="AR229" s="54">
        <v>-4.6514881421519929E-3</v>
      </c>
      <c r="AS229" s="55">
        <v>6.8265645362387666</v>
      </c>
    </row>
    <row r="230" spans="1:45" x14ac:dyDescent="0.35">
      <c r="A230" s="2">
        <v>44762</v>
      </c>
      <c r="B230" t="s">
        <v>18</v>
      </c>
      <c r="C230" t="s">
        <v>549</v>
      </c>
      <c r="D230" t="s">
        <v>20</v>
      </c>
      <c r="E230" t="s">
        <v>600</v>
      </c>
      <c r="F230">
        <v>12</v>
      </c>
      <c r="G230" t="s">
        <v>28</v>
      </c>
      <c r="H230" t="s">
        <v>92</v>
      </c>
      <c r="I230" t="s">
        <v>420</v>
      </c>
      <c r="J230" t="s">
        <v>420</v>
      </c>
      <c r="K230" t="s">
        <v>184</v>
      </c>
      <c r="L230">
        <v>0.82799999999999996</v>
      </c>
      <c r="M230">
        <v>25.98</v>
      </c>
      <c r="N230" s="1">
        <v>-2.5979999999999999</v>
      </c>
      <c r="O230" t="s">
        <v>185</v>
      </c>
      <c r="P230">
        <v>0.66400000000000003</v>
      </c>
      <c r="Q230">
        <v>0.16399999999999992</v>
      </c>
      <c r="R230">
        <v>30.74</v>
      </c>
      <c r="S230" s="1">
        <v>-3.0739999999999998</v>
      </c>
      <c r="T230" s="1">
        <f t="shared" si="37"/>
        <v>0.47599999999999998</v>
      </c>
      <c r="U230">
        <v>80.3</v>
      </c>
      <c r="V230">
        <v>5061.75065</v>
      </c>
      <c r="W230">
        <f t="shared" si="31"/>
        <v>5.0617506500000003E-3</v>
      </c>
      <c r="X230">
        <f t="shared" si="33"/>
        <v>0.24698795180722879</v>
      </c>
      <c r="Y230">
        <f t="shared" si="34"/>
        <v>2.1278001375908985E-5</v>
      </c>
      <c r="Z230">
        <v>2.1278001375908985E-5</v>
      </c>
      <c r="AA230">
        <f t="shared" si="35"/>
        <v>1.0770393729520821E-7</v>
      </c>
      <c r="AB230">
        <f t="shared" si="32"/>
        <v>1.0770393729520821E-7</v>
      </c>
      <c r="AC230">
        <v>10.770393729520819</v>
      </c>
      <c r="AD230">
        <v>22.626877583026932</v>
      </c>
      <c r="AE230" s="1">
        <f t="shared" si="36"/>
        <v>0.38773417426274959</v>
      </c>
      <c r="AF230">
        <v>8.1538003765849257E-2</v>
      </c>
      <c r="AG230">
        <v>34.903799999999997</v>
      </c>
      <c r="AH230">
        <v>84.6</v>
      </c>
      <c r="AI230">
        <v>716</v>
      </c>
      <c r="AJ230">
        <v>21.278001375908985</v>
      </c>
      <c r="AK230">
        <v>11.020894580054243</v>
      </c>
      <c r="AL230" t="s">
        <v>559</v>
      </c>
      <c r="AM230" t="s">
        <v>561</v>
      </c>
      <c r="AN230" t="s">
        <v>560</v>
      </c>
      <c r="AO230">
        <v>0.38773728517693062</v>
      </c>
      <c r="AP230">
        <v>2.5749999999999997</v>
      </c>
      <c r="AQ230">
        <v>1486.8125</v>
      </c>
      <c r="AR230" s="54">
        <v>-5.984353682404752E-3</v>
      </c>
      <c r="AS230" s="55">
        <v>5.538922953359263</v>
      </c>
    </row>
    <row r="231" spans="1:45" x14ac:dyDescent="0.35">
      <c r="A231" s="2">
        <v>44779</v>
      </c>
      <c r="B231" t="s">
        <v>18</v>
      </c>
      <c r="C231" t="s">
        <v>596</v>
      </c>
      <c r="D231" t="s">
        <v>20</v>
      </c>
      <c r="E231" t="s">
        <v>600</v>
      </c>
      <c r="F231">
        <v>1</v>
      </c>
      <c r="G231" t="s">
        <v>29</v>
      </c>
      <c r="H231" t="s">
        <v>36</v>
      </c>
      <c r="I231" t="s">
        <v>428</v>
      </c>
      <c r="J231" t="s">
        <v>428</v>
      </c>
      <c r="K231" t="s">
        <v>117</v>
      </c>
      <c r="L231">
        <v>0.61899999999999999</v>
      </c>
      <c r="M231">
        <v>9.7200000000000006</v>
      </c>
      <c r="N231" s="1">
        <v>-0.97200000000000009</v>
      </c>
      <c r="O231" t="s">
        <v>213</v>
      </c>
      <c r="P231">
        <v>0.497</v>
      </c>
      <c r="Q231">
        <v>0.122</v>
      </c>
      <c r="R231">
        <v>25.35</v>
      </c>
      <c r="S231" s="1">
        <v>-2.5350000000000001</v>
      </c>
      <c r="T231" s="1">
        <f t="shared" si="37"/>
        <v>1.5630000000000002</v>
      </c>
      <c r="U231">
        <v>80.45</v>
      </c>
      <c r="V231">
        <v>5080.6789625000001</v>
      </c>
      <c r="W231">
        <f t="shared" si="31"/>
        <v>5.0806789624999998E-3</v>
      </c>
      <c r="X231">
        <f t="shared" si="33"/>
        <v>0.24547283702213279</v>
      </c>
      <c r="Y231">
        <f t="shared" si="34"/>
        <v>2.1117436572283984E-5</v>
      </c>
      <c r="Z231">
        <v>2.1117436572283984E-5</v>
      </c>
      <c r="AA231">
        <f t="shared" si="35"/>
        <v>1.0729091573473135E-7</v>
      </c>
      <c r="AB231">
        <f t="shared" si="32"/>
        <v>1.0729091573473135E-7</v>
      </c>
      <c r="AC231">
        <v>10.729091573473136</v>
      </c>
      <c r="AD231">
        <v>6.8644219919853713</v>
      </c>
      <c r="AE231" s="1">
        <f t="shared" si="36"/>
        <v>0.38624729664503282</v>
      </c>
      <c r="AF231">
        <v>0.137440724162079</v>
      </c>
      <c r="AG231">
        <v>31.516500000000001</v>
      </c>
      <c r="AH231">
        <v>69.400000000000006</v>
      </c>
      <c r="AI231">
        <v>740</v>
      </c>
      <c r="AJ231">
        <v>21.117436572283985</v>
      </c>
      <c r="AK231">
        <v>13.38048963335333</v>
      </c>
      <c r="AL231" t="s">
        <v>557</v>
      </c>
      <c r="AM231" t="s">
        <v>558</v>
      </c>
      <c r="AN231" t="s">
        <v>562</v>
      </c>
      <c r="AO231">
        <v>0.44430618398273797</v>
      </c>
      <c r="AP231">
        <v>2.1475</v>
      </c>
      <c r="AQ231">
        <v>1335.2875000000001</v>
      </c>
      <c r="AR231" s="54">
        <v>1.6694029881260057E-2</v>
      </c>
      <c r="AS231" s="55">
        <v>9.5340372091425838</v>
      </c>
    </row>
    <row r="232" spans="1:45" x14ac:dyDescent="0.35">
      <c r="A232" s="2">
        <v>44798</v>
      </c>
      <c r="B232" t="s">
        <v>573</v>
      </c>
      <c r="C232" t="s">
        <v>552</v>
      </c>
      <c r="D232" t="s">
        <v>77</v>
      </c>
      <c r="E232" t="s">
        <v>46</v>
      </c>
      <c r="F232">
        <v>13</v>
      </c>
      <c r="G232" t="s">
        <v>39</v>
      </c>
      <c r="H232" t="s">
        <v>84</v>
      </c>
      <c r="I232" t="s">
        <v>513</v>
      </c>
      <c r="J232" t="s">
        <v>513</v>
      </c>
      <c r="K232" t="s">
        <v>229</v>
      </c>
      <c r="L232">
        <v>0.67100000000000004</v>
      </c>
      <c r="M232">
        <v>6.56</v>
      </c>
      <c r="N232" s="1">
        <v>-0.65599999999999992</v>
      </c>
      <c r="O232" t="s">
        <v>112</v>
      </c>
      <c r="P232">
        <v>0.51400000000000001</v>
      </c>
      <c r="Q232">
        <v>0.15700000000000003</v>
      </c>
      <c r="R232">
        <v>8.6300000000000008</v>
      </c>
      <c r="S232" s="1">
        <v>-0.8630000000000001</v>
      </c>
      <c r="T232" s="1">
        <f t="shared" si="37"/>
        <v>0.20700000000000018</v>
      </c>
      <c r="U232">
        <v>70.305000000000007</v>
      </c>
      <c r="V232">
        <v>3880.0925246250008</v>
      </c>
      <c r="W232">
        <f t="shared" si="31"/>
        <v>3.8800925246250009E-3</v>
      </c>
      <c r="X232">
        <f t="shared" si="33"/>
        <v>0.30544747081712065</v>
      </c>
      <c r="Y232">
        <f t="shared" si="34"/>
        <v>2.7637823182002475E-5</v>
      </c>
      <c r="Z232">
        <v>2.7637823182002475E-5</v>
      </c>
      <c r="AA232">
        <f t="shared" si="35"/>
        <v>1.0723731112539537E-7</v>
      </c>
      <c r="AB232">
        <f t="shared" si="32"/>
        <v>1.0723731112539537E-7</v>
      </c>
      <c r="AC232">
        <v>10.723731112539536</v>
      </c>
      <c r="AD232">
        <v>51.805464311785151</v>
      </c>
      <c r="AE232" s="1">
        <f t="shared" si="36"/>
        <v>0.38605432005142332</v>
      </c>
      <c r="AG232">
        <v>29.246200000000002</v>
      </c>
      <c r="AH232">
        <v>57.8</v>
      </c>
      <c r="AI232">
        <v>500</v>
      </c>
      <c r="AJ232">
        <v>27.637823182002474</v>
      </c>
      <c r="AL232" t="s">
        <v>559</v>
      </c>
      <c r="AM232" t="s">
        <v>558</v>
      </c>
      <c r="AN232" t="s">
        <v>560</v>
      </c>
      <c r="AR232" s="34"/>
      <c r="AS232" s="34"/>
    </row>
    <row r="233" spans="1:45" x14ac:dyDescent="0.35">
      <c r="A233" s="2">
        <v>44764</v>
      </c>
      <c r="B233" t="s">
        <v>18</v>
      </c>
      <c r="C233" t="s">
        <v>549</v>
      </c>
      <c r="D233" t="s">
        <v>133</v>
      </c>
      <c r="E233" t="s">
        <v>46</v>
      </c>
      <c r="F233">
        <v>2</v>
      </c>
      <c r="G233" t="s">
        <v>28</v>
      </c>
      <c r="H233" t="s">
        <v>44</v>
      </c>
      <c r="I233" t="s">
        <v>472</v>
      </c>
      <c r="J233" t="s">
        <v>472</v>
      </c>
      <c r="K233" t="s">
        <v>191</v>
      </c>
      <c r="L233">
        <v>0.86199999999999999</v>
      </c>
      <c r="M233">
        <v>24.51</v>
      </c>
      <c r="N233" s="1">
        <v>-2.4510000000000001</v>
      </c>
      <c r="O233" t="s">
        <v>192</v>
      </c>
      <c r="P233">
        <v>0.69099999999999995</v>
      </c>
      <c r="Q233">
        <v>0.17100000000000004</v>
      </c>
      <c r="R233">
        <v>26.83</v>
      </c>
      <c r="S233" s="1">
        <v>-2.6829999999999998</v>
      </c>
      <c r="T233" s="1">
        <f t="shared" si="37"/>
        <v>0.23199999999999976</v>
      </c>
      <c r="U233">
        <v>80</v>
      </c>
      <c r="V233">
        <v>5024</v>
      </c>
      <c r="W233">
        <f t="shared" si="31"/>
        <v>5.0239999999999998E-3</v>
      </c>
      <c r="X233">
        <f t="shared" si="33"/>
        <v>0.24746743849493497</v>
      </c>
      <c r="Y233">
        <f t="shared" si="34"/>
        <v>2.1328862621407437E-5</v>
      </c>
      <c r="Z233">
        <v>2.1328862621407437E-5</v>
      </c>
      <c r="AA233">
        <f t="shared" si="35"/>
        <v>1.0715620580995096E-7</v>
      </c>
      <c r="AB233">
        <f t="shared" si="32"/>
        <v>1.0715620580995096E-7</v>
      </c>
      <c r="AC233">
        <v>10.715620580995095</v>
      </c>
      <c r="AD233">
        <v>46.188019745668562</v>
      </c>
      <c r="AE233" s="1">
        <f t="shared" si="36"/>
        <v>0.38576234091582345</v>
      </c>
      <c r="AF233">
        <v>0.39362888507374838</v>
      </c>
      <c r="AG233">
        <v>34.764699999999998</v>
      </c>
      <c r="AH233">
        <v>77.099999999999994</v>
      </c>
      <c r="AI233">
        <v>720</v>
      </c>
      <c r="AJ233">
        <v>21.328862621407438</v>
      </c>
      <c r="AK233">
        <v>6.5184028628141686</v>
      </c>
      <c r="AL233" t="s">
        <v>559</v>
      </c>
      <c r="AM233" t="s">
        <v>561</v>
      </c>
      <c r="AN233" t="s">
        <v>560</v>
      </c>
      <c r="AO233">
        <v>0.38320539431614575</v>
      </c>
      <c r="AP233">
        <v>2.6387499999999999</v>
      </c>
      <c r="AQ233">
        <v>1512.2124999999996</v>
      </c>
      <c r="AR233" s="54">
        <v>-1.3880826345383708E-2</v>
      </c>
      <c r="AS233" s="55">
        <v>20.827665812558859</v>
      </c>
    </row>
    <row r="234" spans="1:45" x14ac:dyDescent="0.35">
      <c r="A234" s="2">
        <v>44772</v>
      </c>
      <c r="B234" t="s">
        <v>573</v>
      </c>
      <c r="C234" t="s">
        <v>596</v>
      </c>
      <c r="D234" t="s">
        <v>57</v>
      </c>
      <c r="E234" t="s">
        <v>46</v>
      </c>
      <c r="F234">
        <v>2</v>
      </c>
      <c r="G234" t="s">
        <v>39</v>
      </c>
      <c r="H234" t="s">
        <v>65</v>
      </c>
      <c r="I234" t="s">
        <v>497</v>
      </c>
      <c r="J234" t="s">
        <v>497</v>
      </c>
      <c r="L234">
        <v>0.68400000000000005</v>
      </c>
      <c r="M234">
        <v>3.58</v>
      </c>
      <c r="N234" s="1">
        <v>-0.35799999999999998</v>
      </c>
      <c r="O234" t="s">
        <v>198</v>
      </c>
      <c r="P234">
        <v>0.48299999999999998</v>
      </c>
      <c r="Q234">
        <v>0.20100000000000007</v>
      </c>
      <c r="R234">
        <v>16.71</v>
      </c>
      <c r="S234" s="1">
        <v>-1.671</v>
      </c>
      <c r="T234" s="1">
        <f t="shared" si="37"/>
        <v>1.3130000000000002</v>
      </c>
      <c r="U234">
        <v>57.875</v>
      </c>
      <c r="V234">
        <v>2629.3697656250001</v>
      </c>
      <c r="W234">
        <f t="shared" si="31"/>
        <v>2.6293697656249999E-3</v>
      </c>
      <c r="X234">
        <f t="shared" si="33"/>
        <v>0.41614906832298154</v>
      </c>
      <c r="Y234">
        <f t="shared" si="34"/>
        <v>4.0442909363654138E-5</v>
      </c>
      <c r="Z234">
        <v>4.0442909363654138E-5</v>
      </c>
      <c r="AA234">
        <f t="shared" si="35"/>
        <v>1.063393631147044E-7</v>
      </c>
      <c r="AB234">
        <f t="shared" si="32"/>
        <v>1.063393631147044E-7</v>
      </c>
      <c r="AC234">
        <v>10.633936311470441</v>
      </c>
      <c r="AD234">
        <v>8.098961394874669</v>
      </c>
      <c r="AE234" s="1">
        <f t="shared" si="36"/>
        <v>0.38282170721293585</v>
      </c>
      <c r="AG234">
        <v>27.192399999999999</v>
      </c>
      <c r="AH234">
        <v>47.1</v>
      </c>
      <c r="AI234">
        <v>530</v>
      </c>
      <c r="AJ234">
        <v>40.442909363654138</v>
      </c>
      <c r="AL234" t="s">
        <v>559</v>
      </c>
      <c r="AM234" t="s">
        <v>558</v>
      </c>
      <c r="AN234" t="s">
        <v>560</v>
      </c>
      <c r="AR234" s="34"/>
      <c r="AS234" s="34"/>
    </row>
    <row r="235" spans="1:45" x14ac:dyDescent="0.35">
      <c r="A235" s="2">
        <v>44779</v>
      </c>
      <c r="B235" t="s">
        <v>18</v>
      </c>
      <c r="C235" t="s">
        <v>596</v>
      </c>
      <c r="D235" t="s">
        <v>86</v>
      </c>
      <c r="E235" t="s">
        <v>46</v>
      </c>
      <c r="F235">
        <v>3</v>
      </c>
      <c r="G235" t="s">
        <v>43</v>
      </c>
      <c r="H235" t="s">
        <v>92</v>
      </c>
      <c r="I235" t="s">
        <v>408</v>
      </c>
      <c r="J235" t="s">
        <v>408</v>
      </c>
      <c r="K235" t="s">
        <v>150</v>
      </c>
      <c r="L235">
        <v>1.0820000000000001</v>
      </c>
      <c r="M235">
        <v>5.12</v>
      </c>
      <c r="N235" s="1">
        <v>-0.51200000000000001</v>
      </c>
      <c r="O235" t="s">
        <v>211</v>
      </c>
      <c r="P235">
        <v>0.98299999999999998</v>
      </c>
      <c r="Q235">
        <v>9.9000000000000088E-2</v>
      </c>
      <c r="R235">
        <v>10.73</v>
      </c>
      <c r="S235" s="1">
        <v>-1.073</v>
      </c>
      <c r="T235" s="1">
        <f t="shared" si="37"/>
        <v>0.56099999999999994</v>
      </c>
      <c r="U235">
        <v>137.75</v>
      </c>
      <c r="V235">
        <v>14895.4240625</v>
      </c>
      <c r="W235">
        <f t="shared" si="31"/>
        <v>1.4895424062500001E-2</v>
      </c>
      <c r="X235">
        <f t="shared" si="33"/>
        <v>0.10071210579857588</v>
      </c>
      <c r="Y235">
        <f t="shared" si="34"/>
        <v>7.0524579519357701E-6</v>
      </c>
      <c r="Z235">
        <v>7.0524579519357701E-6</v>
      </c>
      <c r="AA235">
        <f t="shared" si="35"/>
        <v>1.0504935187703355E-7</v>
      </c>
      <c r="AB235">
        <f t="shared" si="32"/>
        <v>1.0504935187703355E-7</v>
      </c>
      <c r="AC235">
        <v>10.504935187703355</v>
      </c>
      <c r="AD235">
        <v>18.725374666137888</v>
      </c>
      <c r="AE235" s="1">
        <f t="shared" si="36"/>
        <v>0.37817766675732079</v>
      </c>
      <c r="AF235">
        <v>0.12131236993525571</v>
      </c>
      <c r="AG235">
        <v>31.516500000000001</v>
      </c>
      <c r="AH235">
        <v>125.1</v>
      </c>
      <c r="AI235">
        <v>751</v>
      </c>
      <c r="AJ235">
        <v>7.0524579519357697</v>
      </c>
      <c r="AK235">
        <v>11.879363694819542</v>
      </c>
      <c r="AL235" t="s">
        <v>559</v>
      </c>
      <c r="AM235" t="s">
        <v>558</v>
      </c>
      <c r="AN235" t="s">
        <v>560</v>
      </c>
      <c r="AO235">
        <v>0.44430618398273797</v>
      </c>
      <c r="AP235">
        <v>2.1475</v>
      </c>
      <c r="AQ235">
        <v>1335.2875000000001</v>
      </c>
      <c r="AR235" s="54">
        <v>2.072168076406801E-2</v>
      </c>
      <c r="AS235" s="55">
        <v>12.154102900210372</v>
      </c>
    </row>
    <row r="236" spans="1:45" x14ac:dyDescent="0.35">
      <c r="A236" s="2">
        <v>44763</v>
      </c>
      <c r="B236" t="s">
        <v>18</v>
      </c>
      <c r="C236" t="s">
        <v>549</v>
      </c>
      <c r="D236" t="s">
        <v>109</v>
      </c>
      <c r="E236" t="s">
        <v>600</v>
      </c>
      <c r="F236">
        <v>13</v>
      </c>
      <c r="G236" t="s">
        <v>29</v>
      </c>
      <c r="H236" t="s">
        <v>66</v>
      </c>
      <c r="I236" t="s">
        <v>450</v>
      </c>
      <c r="J236" t="s">
        <v>450</v>
      </c>
      <c r="K236" t="s">
        <v>188</v>
      </c>
      <c r="L236">
        <v>0.67800000000000005</v>
      </c>
      <c r="M236">
        <v>22.09</v>
      </c>
      <c r="N236" s="1">
        <v>-2.2090000000000001</v>
      </c>
      <c r="O236" t="s">
        <v>189</v>
      </c>
      <c r="P236">
        <v>0.56599999999999995</v>
      </c>
      <c r="Q236">
        <v>0.1120000000000001</v>
      </c>
      <c r="R236">
        <v>32.36</v>
      </c>
      <c r="S236" s="1">
        <v>-3.2359999999999998</v>
      </c>
      <c r="T236" s="1">
        <f t="shared" si="37"/>
        <v>1.0269999999999997</v>
      </c>
      <c r="U236">
        <v>90.85</v>
      </c>
      <c r="V236">
        <v>6479.1721625</v>
      </c>
      <c r="W236">
        <f t="shared" si="31"/>
        <v>6.4791721624999996E-3</v>
      </c>
      <c r="X236">
        <f t="shared" si="33"/>
        <v>0.197879858657244</v>
      </c>
      <c r="Y236">
        <f t="shared" si="34"/>
        <v>1.6196356238788508E-5</v>
      </c>
      <c r="Z236">
        <v>1.6196356238788508E-5</v>
      </c>
      <c r="AA236">
        <f t="shared" ref="AA236:AA267" si="38">Z236*W236</f>
        <v>1.049389804762917E-7</v>
      </c>
      <c r="AB236">
        <f t="shared" si="32"/>
        <v>1.049389804762917E-7</v>
      </c>
      <c r="AC236">
        <v>10.49389804762917</v>
      </c>
      <c r="AD236">
        <v>10.218011730895007</v>
      </c>
      <c r="AE236" s="1">
        <f t="shared" si="36"/>
        <v>0.37778032971465014</v>
      </c>
      <c r="AF236">
        <v>0.20458691692184955</v>
      </c>
      <c r="AG236">
        <v>31.981100000000001</v>
      </c>
      <c r="AH236">
        <v>85.7</v>
      </c>
      <c r="AI236">
        <v>734</v>
      </c>
      <c r="AJ236">
        <v>16.196356238788507</v>
      </c>
      <c r="AK236">
        <v>12.389091192032369</v>
      </c>
      <c r="AL236" t="s">
        <v>557</v>
      </c>
      <c r="AM236" t="s">
        <v>558</v>
      </c>
      <c r="AN236" t="s">
        <v>562</v>
      </c>
      <c r="AO236">
        <v>0.41316276787735068</v>
      </c>
      <c r="AP236">
        <v>2.36</v>
      </c>
      <c r="AQ236">
        <v>1352.8999999999999</v>
      </c>
      <c r="AR236" s="54">
        <v>9.2279113126538404E-3</v>
      </c>
      <c r="AS236" s="55">
        <v>11.97373641889671</v>
      </c>
    </row>
    <row r="237" spans="1:45" x14ac:dyDescent="0.35">
      <c r="A237" s="2">
        <v>44722</v>
      </c>
      <c r="B237" t="s">
        <v>18</v>
      </c>
      <c r="C237" t="s">
        <v>598</v>
      </c>
      <c r="D237" t="s">
        <v>123</v>
      </c>
      <c r="E237" t="s">
        <v>600</v>
      </c>
      <c r="F237">
        <v>1</v>
      </c>
      <c r="G237" t="s">
        <v>29</v>
      </c>
      <c r="H237" t="s">
        <v>124</v>
      </c>
      <c r="I237" t="s">
        <v>465</v>
      </c>
      <c r="J237" t="s">
        <v>465</v>
      </c>
      <c r="K237" t="s">
        <v>125</v>
      </c>
      <c r="L237">
        <v>0.76300000000000001</v>
      </c>
      <c r="M237">
        <v>2.34</v>
      </c>
      <c r="N237" s="1">
        <v>-0.23399999999999999</v>
      </c>
      <c r="O237" t="s">
        <v>126</v>
      </c>
      <c r="P237">
        <v>0.58399999999999996</v>
      </c>
      <c r="Q237">
        <v>0.17900000000000005</v>
      </c>
      <c r="R237">
        <v>4.42</v>
      </c>
      <c r="S237" s="1">
        <v>-0.442</v>
      </c>
      <c r="T237" s="1">
        <f t="shared" si="37"/>
        <v>0.20800000000000002</v>
      </c>
      <c r="U237">
        <v>69.05</v>
      </c>
      <c r="V237">
        <v>3742.8034624999996</v>
      </c>
      <c r="W237">
        <f t="shared" si="31"/>
        <v>3.7428034624999995E-3</v>
      </c>
      <c r="X237">
        <f t="shared" si="33"/>
        <v>0.30650684931506861</v>
      </c>
      <c r="Y237">
        <f t="shared" si="34"/>
        <v>2.7755868914346271E-5</v>
      </c>
      <c r="Z237">
        <v>2.7755868914346271E-5</v>
      </c>
      <c r="AA237">
        <f t="shared" si="38"/>
        <v>1.0388476227731132E-7</v>
      </c>
      <c r="AB237">
        <f t="shared" si="32"/>
        <v>1.0388476227731132E-7</v>
      </c>
      <c r="AC237">
        <v>10.388476227731134</v>
      </c>
      <c r="AD237">
        <v>49.944597248707375</v>
      </c>
      <c r="AE237" s="1">
        <f t="shared" si="36"/>
        <v>0.37398514419832074</v>
      </c>
      <c r="AF237">
        <v>1</v>
      </c>
      <c r="AG237">
        <v>27.385200000000001</v>
      </c>
      <c r="AH237">
        <v>55.9</v>
      </c>
      <c r="AI237">
        <v>590</v>
      </c>
      <c r="AJ237">
        <v>27.755868914346273</v>
      </c>
      <c r="AK237">
        <v>16.475333333333335</v>
      </c>
      <c r="AL237" t="s">
        <v>557</v>
      </c>
      <c r="AM237" t="s">
        <v>558</v>
      </c>
      <c r="AN237" t="s">
        <v>562</v>
      </c>
      <c r="AO237">
        <v>0.64691630239407094</v>
      </c>
      <c r="AP237">
        <v>1.1612499999999999</v>
      </c>
      <c r="AQ237">
        <v>648.88749999999993</v>
      </c>
      <c r="AR237" s="54">
        <v>-4.6514881421519929E-3</v>
      </c>
      <c r="AS237" s="55">
        <v>6.8265645362387666</v>
      </c>
    </row>
    <row r="238" spans="1:45" x14ac:dyDescent="0.35">
      <c r="A238" s="2">
        <v>44715</v>
      </c>
      <c r="B238" t="s">
        <v>573</v>
      </c>
      <c r="C238" t="s">
        <v>598</v>
      </c>
      <c r="D238" t="s">
        <v>77</v>
      </c>
      <c r="E238" t="s">
        <v>46</v>
      </c>
      <c r="F238">
        <v>16</v>
      </c>
      <c r="G238" t="s">
        <v>25</v>
      </c>
      <c r="H238" t="s">
        <v>85</v>
      </c>
      <c r="I238" t="s">
        <v>520</v>
      </c>
      <c r="J238" t="s">
        <v>520</v>
      </c>
      <c r="K238" t="s">
        <v>23</v>
      </c>
      <c r="L238">
        <v>0.627</v>
      </c>
      <c r="M238">
        <v>6.01</v>
      </c>
      <c r="N238" s="1">
        <v>-0.60099999999999998</v>
      </c>
      <c r="O238" t="s">
        <v>80</v>
      </c>
      <c r="P238">
        <v>0.497</v>
      </c>
      <c r="Q238">
        <v>0.13</v>
      </c>
      <c r="R238">
        <v>7.58</v>
      </c>
      <c r="S238" s="1">
        <v>-0.75800000000000001</v>
      </c>
      <c r="T238" s="1">
        <f t="shared" si="37"/>
        <v>0.15700000000000003</v>
      </c>
      <c r="U238">
        <v>75.954999999999998</v>
      </c>
      <c r="V238">
        <v>4528.792189625</v>
      </c>
      <c r="W238">
        <f t="shared" si="31"/>
        <v>4.528792189625E-3</v>
      </c>
      <c r="X238">
        <f t="shared" si="33"/>
        <v>0.26156941649899396</v>
      </c>
      <c r="Y238">
        <f t="shared" si="34"/>
        <v>2.2834763267595244E-5</v>
      </c>
      <c r="Z238">
        <v>2.2834763267595244E-5</v>
      </c>
      <c r="AA238">
        <f t="shared" si="38"/>
        <v>1.0341389753822118E-7</v>
      </c>
      <c r="AB238">
        <f t="shared" si="32"/>
        <v>1.0341389753822118E-7</v>
      </c>
      <c r="AC238">
        <v>10.341389753822119</v>
      </c>
      <c r="AD238">
        <v>65.868724546637694</v>
      </c>
      <c r="AE238" s="1">
        <f t="shared" si="36"/>
        <v>0.37229003113759629</v>
      </c>
      <c r="AG238">
        <v>24.828800000000001</v>
      </c>
      <c r="AH238">
        <v>31</v>
      </c>
      <c r="AI238">
        <v>440</v>
      </c>
      <c r="AJ238">
        <v>22.834763267595243</v>
      </c>
      <c r="AL238" t="s">
        <v>557</v>
      </c>
      <c r="AM238" t="s">
        <v>558</v>
      </c>
      <c r="AN238" t="s">
        <v>562</v>
      </c>
      <c r="AR238" s="34"/>
      <c r="AS238" s="34"/>
    </row>
    <row r="239" spans="1:45" x14ac:dyDescent="0.35">
      <c r="A239" s="2">
        <v>44798</v>
      </c>
      <c r="B239" t="s">
        <v>573</v>
      </c>
      <c r="C239" t="s">
        <v>552</v>
      </c>
      <c r="D239" t="s">
        <v>57</v>
      </c>
      <c r="E239" t="s">
        <v>46</v>
      </c>
      <c r="F239">
        <v>6</v>
      </c>
      <c r="G239" t="s">
        <v>39</v>
      </c>
      <c r="H239" t="s">
        <v>65</v>
      </c>
      <c r="I239" t="s">
        <v>497</v>
      </c>
      <c r="J239" t="s">
        <v>497</v>
      </c>
      <c r="K239" t="s">
        <v>230</v>
      </c>
      <c r="L239">
        <v>0.61</v>
      </c>
      <c r="M239">
        <v>5.54</v>
      </c>
      <c r="N239" s="1">
        <v>-0.55400000000000005</v>
      </c>
      <c r="O239" t="s">
        <v>231</v>
      </c>
      <c r="P239">
        <v>0.434</v>
      </c>
      <c r="Q239">
        <v>0.17599999999999999</v>
      </c>
      <c r="R239">
        <v>9.8699999999999992</v>
      </c>
      <c r="S239" s="1">
        <v>-0.98699999999999988</v>
      </c>
      <c r="T239" s="1">
        <f t="shared" si="37"/>
        <v>0.43299999999999983</v>
      </c>
      <c r="U239">
        <v>57.875</v>
      </c>
      <c r="V239">
        <v>2629.3697656250001</v>
      </c>
      <c r="W239">
        <f t="shared" si="31"/>
        <v>2.6293697656249999E-3</v>
      </c>
      <c r="X239">
        <f t="shared" si="33"/>
        <v>0.40552995391705066</v>
      </c>
      <c r="Y239">
        <f t="shared" si="34"/>
        <v>3.9176280310214268E-5</v>
      </c>
      <c r="Z239">
        <v>3.9176280310214268E-5</v>
      </c>
      <c r="AA239">
        <f t="shared" si="38"/>
        <v>1.030089269773274E-7</v>
      </c>
      <c r="AB239">
        <f t="shared" si="32"/>
        <v>1.030089269773274E-7</v>
      </c>
      <c r="AC239">
        <v>10.300892697732742</v>
      </c>
      <c r="AD239">
        <v>23.789590525941676</v>
      </c>
      <c r="AE239" s="1">
        <f t="shared" si="36"/>
        <v>0.37083213711837859</v>
      </c>
      <c r="AG239">
        <v>29.246200000000002</v>
      </c>
      <c r="AH239">
        <v>47.1</v>
      </c>
      <c r="AI239">
        <v>530</v>
      </c>
      <c r="AJ239">
        <v>39.176280310214267</v>
      </c>
      <c r="AL239" t="s">
        <v>559</v>
      </c>
      <c r="AM239" t="s">
        <v>558</v>
      </c>
      <c r="AN239" t="s">
        <v>560</v>
      </c>
      <c r="AR239" s="34"/>
      <c r="AS239" s="34"/>
    </row>
    <row r="240" spans="1:45" x14ac:dyDescent="0.35">
      <c r="A240" s="2">
        <v>44750</v>
      </c>
      <c r="B240" t="s">
        <v>18</v>
      </c>
      <c r="C240" t="s">
        <v>597</v>
      </c>
      <c r="D240" t="s">
        <v>123</v>
      </c>
      <c r="E240" t="s">
        <v>600</v>
      </c>
      <c r="F240">
        <v>10</v>
      </c>
      <c r="G240" t="s">
        <v>39</v>
      </c>
      <c r="H240" t="s">
        <v>131</v>
      </c>
      <c r="I240" t="s">
        <v>455</v>
      </c>
      <c r="J240" t="s">
        <v>455</v>
      </c>
      <c r="K240" t="s">
        <v>169</v>
      </c>
      <c r="L240">
        <v>0.88100000000000001</v>
      </c>
      <c r="M240">
        <v>9.83</v>
      </c>
      <c r="N240" s="1">
        <v>-0.98299999999999998</v>
      </c>
      <c r="O240" t="s">
        <v>180</v>
      </c>
      <c r="P240">
        <v>0.72299999999999998</v>
      </c>
      <c r="Q240">
        <v>0.15800000000000003</v>
      </c>
      <c r="R240">
        <v>16.7</v>
      </c>
      <c r="S240" s="1">
        <v>-1.67</v>
      </c>
      <c r="T240" s="1">
        <f t="shared" si="37"/>
        <v>0.68699999999999994</v>
      </c>
      <c r="U240">
        <v>84.55</v>
      </c>
      <c r="V240">
        <v>5611.7314624999999</v>
      </c>
      <c r="W240">
        <f t="shared" si="31"/>
        <v>5.6117314625000001E-3</v>
      </c>
      <c r="X240">
        <f t="shared" si="33"/>
        <v>0.21853388658367917</v>
      </c>
      <c r="Y240">
        <f t="shared" si="34"/>
        <v>1.8301833137713176E-5</v>
      </c>
      <c r="Z240">
        <v>1.8301833137713176E-5</v>
      </c>
      <c r="AA240">
        <f t="shared" si="38"/>
        <v>1.0270497284033013E-7</v>
      </c>
      <c r="AB240">
        <f t="shared" si="32"/>
        <v>1.0270497284033013E-7</v>
      </c>
      <c r="AC240">
        <v>10.270497284033013</v>
      </c>
      <c r="AD240">
        <v>14.949777706016032</v>
      </c>
      <c r="AE240" s="1">
        <f t="shared" si="36"/>
        <v>0.36973790222518849</v>
      </c>
      <c r="AF240">
        <v>0.28459075946554913</v>
      </c>
      <c r="AG240">
        <v>33.388599999999997</v>
      </c>
      <c r="AH240">
        <v>90</v>
      </c>
      <c r="AI240">
        <v>650</v>
      </c>
      <c r="AJ240">
        <v>18.301833137713178</v>
      </c>
      <c r="AK240">
        <v>10.019670781892938</v>
      </c>
      <c r="AL240" t="s">
        <v>559</v>
      </c>
      <c r="AM240" t="s">
        <v>558</v>
      </c>
      <c r="AN240" t="s">
        <v>560</v>
      </c>
      <c r="AO240">
        <v>0.39262443606707542</v>
      </c>
      <c r="AP240">
        <v>2.4874999999999998</v>
      </c>
      <c r="AQ240">
        <v>1362.0875000000001</v>
      </c>
      <c r="AR240" s="54">
        <v>1.204706686299079E-2</v>
      </c>
      <c r="AS240" s="55">
        <v>1.1361036842256038</v>
      </c>
    </row>
    <row r="241" spans="1:45" x14ac:dyDescent="0.35">
      <c r="A241" s="2">
        <v>44750</v>
      </c>
      <c r="B241" t="s">
        <v>18</v>
      </c>
      <c r="C241" t="s">
        <v>597</v>
      </c>
      <c r="D241" t="s">
        <v>123</v>
      </c>
      <c r="E241" t="s">
        <v>600</v>
      </c>
      <c r="F241">
        <v>12</v>
      </c>
      <c r="G241" t="s">
        <v>37</v>
      </c>
      <c r="H241" t="s">
        <v>76</v>
      </c>
      <c r="I241" t="s">
        <v>467</v>
      </c>
      <c r="J241" t="s">
        <v>467</v>
      </c>
      <c r="K241" t="s">
        <v>169</v>
      </c>
      <c r="L241">
        <v>0.73199999999999998</v>
      </c>
      <c r="M241">
        <v>3.21</v>
      </c>
      <c r="N241" s="1">
        <v>-0.32100000000000001</v>
      </c>
      <c r="O241" t="s">
        <v>180</v>
      </c>
      <c r="P241">
        <v>0.63800000000000001</v>
      </c>
      <c r="Q241">
        <v>9.3999999999999972E-2</v>
      </c>
      <c r="R241">
        <v>14.91</v>
      </c>
      <c r="S241" s="1">
        <v>-1.4910000000000001</v>
      </c>
      <c r="T241" s="1">
        <f t="shared" si="37"/>
        <v>1.1700000000000002</v>
      </c>
      <c r="U241">
        <v>105.9</v>
      </c>
      <c r="V241">
        <v>8803.6258500000022</v>
      </c>
      <c r="W241">
        <f t="shared" si="31"/>
        <v>8.8036258500000016E-3</v>
      </c>
      <c r="X241">
        <f t="shared" si="33"/>
        <v>0.14733542319749213</v>
      </c>
      <c r="Y241">
        <f t="shared" si="34"/>
        <v>1.126504922144652E-5</v>
      </c>
      <c r="Z241">
        <v>1.126504922144652E-5</v>
      </c>
      <c r="AA241">
        <f t="shared" si="38"/>
        <v>9.9173278527448978E-8</v>
      </c>
      <c r="AB241">
        <f t="shared" si="32"/>
        <v>9.9173278527448978E-8</v>
      </c>
      <c r="AC241">
        <v>9.9173278527448989</v>
      </c>
      <c r="AD241">
        <v>8.4763485920896553</v>
      </c>
      <c r="AE241" s="1">
        <f t="shared" si="36"/>
        <v>0.35702380269881634</v>
      </c>
      <c r="AF241">
        <v>0.15526336439730068</v>
      </c>
      <c r="AG241">
        <v>33.388599999999997</v>
      </c>
      <c r="AH241">
        <v>80</v>
      </c>
      <c r="AI241">
        <v>715</v>
      </c>
      <c r="AJ241">
        <v>11.265049221446521</v>
      </c>
      <c r="AK241">
        <v>10.019670781892938</v>
      </c>
      <c r="AL241" t="s">
        <v>557</v>
      </c>
      <c r="AM241" t="s">
        <v>558</v>
      </c>
      <c r="AN241" t="s">
        <v>562</v>
      </c>
      <c r="AO241">
        <v>0.39262443606707542</v>
      </c>
      <c r="AP241">
        <v>2.4874999999999998</v>
      </c>
      <c r="AQ241">
        <v>1362.0875000000001</v>
      </c>
      <c r="AR241" s="54">
        <v>2.1108853843798934E-2</v>
      </c>
      <c r="AS241" s="55">
        <v>9.2643503842180355</v>
      </c>
    </row>
    <row r="242" spans="1:45" x14ac:dyDescent="0.35">
      <c r="A242" s="2">
        <v>44747</v>
      </c>
      <c r="B242" t="s">
        <v>18</v>
      </c>
      <c r="C242" t="s">
        <v>597</v>
      </c>
      <c r="D242" t="s">
        <v>20</v>
      </c>
      <c r="E242" t="s">
        <v>600</v>
      </c>
      <c r="F242">
        <v>1</v>
      </c>
      <c r="G242" t="s">
        <v>43</v>
      </c>
      <c r="H242" t="s">
        <v>44</v>
      </c>
      <c r="I242" t="s">
        <v>430</v>
      </c>
      <c r="J242" t="s">
        <v>430</v>
      </c>
      <c r="K242" t="s">
        <v>165</v>
      </c>
      <c r="L242">
        <v>1.0549999999999999</v>
      </c>
      <c r="M242">
        <v>8.75</v>
      </c>
      <c r="N242" s="1">
        <v>-0.875</v>
      </c>
      <c r="O242" t="s">
        <v>146</v>
      </c>
      <c r="P242">
        <v>1.212</v>
      </c>
      <c r="Q242">
        <v>-0.15700000000000003</v>
      </c>
      <c r="R242">
        <v>10.09</v>
      </c>
      <c r="S242" s="1">
        <v>-1.0089999999999999</v>
      </c>
      <c r="T242" s="1">
        <f t="shared" si="37"/>
        <v>0.1339999999999999</v>
      </c>
      <c r="U242">
        <v>105.25</v>
      </c>
      <c r="V242">
        <v>8695.8865624999999</v>
      </c>
      <c r="W242">
        <f t="shared" si="31"/>
        <v>8.6958865624999996E-3</v>
      </c>
      <c r="X242">
        <f t="shared" si="33"/>
        <v>-0.12953795379537955</v>
      </c>
      <c r="Y242" t="e">
        <f t="shared" si="34"/>
        <v>#NUM!</v>
      </c>
      <c r="Z242">
        <v>1.1404484405787231E-5</v>
      </c>
      <c r="AA242">
        <f t="shared" si="38"/>
        <v>9.9172102696525975E-8</v>
      </c>
      <c r="AB242">
        <f t="shared" si="32"/>
        <v>9.9172102696525975E-8</v>
      </c>
      <c r="AC242">
        <v>9.9172102696525979</v>
      </c>
      <c r="AD242">
        <v>74.009031863079144</v>
      </c>
      <c r="AE242" s="1">
        <f t="shared" si="36"/>
        <v>0.35701956970749349</v>
      </c>
      <c r="AF242">
        <v>1</v>
      </c>
      <c r="AG242">
        <v>33.278799999999997</v>
      </c>
      <c r="AH242">
        <v>94.8</v>
      </c>
      <c r="AI242">
        <v>700</v>
      </c>
      <c r="AJ242">
        <v>11.404484405787231</v>
      </c>
      <c r="AK242">
        <v>11.802345679012349</v>
      </c>
      <c r="AL242" t="s">
        <v>559</v>
      </c>
      <c r="AM242" t="s">
        <v>558</v>
      </c>
      <c r="AN242" t="s">
        <v>560</v>
      </c>
      <c r="AO242">
        <v>0.3455948490031629</v>
      </c>
      <c r="AP242">
        <v>2.8125</v>
      </c>
      <c r="AQ242">
        <v>1435.3249999999998</v>
      </c>
      <c r="AR242" s="54">
        <v>4.2582810257447024E-3</v>
      </c>
      <c r="AS242" s="55">
        <v>13.210894816205807</v>
      </c>
    </row>
    <row r="243" spans="1:45" x14ac:dyDescent="0.35">
      <c r="A243" s="2">
        <v>44720</v>
      </c>
      <c r="B243" t="s">
        <v>18</v>
      </c>
      <c r="C243" t="s">
        <v>598</v>
      </c>
      <c r="D243" t="s">
        <v>86</v>
      </c>
      <c r="E243" t="s">
        <v>46</v>
      </c>
      <c r="F243">
        <v>12</v>
      </c>
      <c r="G243" t="s">
        <v>94</v>
      </c>
      <c r="H243" t="s">
        <v>82</v>
      </c>
      <c r="I243" t="s">
        <v>395</v>
      </c>
      <c r="J243" t="s">
        <v>395</v>
      </c>
      <c r="K243" t="s">
        <v>99</v>
      </c>
      <c r="L243">
        <v>0.63400000000000001</v>
      </c>
      <c r="M243">
        <v>9.3800000000000008</v>
      </c>
      <c r="N243" s="1">
        <v>-0.93800000000000006</v>
      </c>
      <c r="O243" t="s">
        <v>100</v>
      </c>
      <c r="P243">
        <v>0.51700000000000002</v>
      </c>
      <c r="Q243">
        <v>0.11699999999999999</v>
      </c>
      <c r="R243">
        <v>18.559999999999999</v>
      </c>
      <c r="S243" s="1">
        <v>-1.8559999999999999</v>
      </c>
      <c r="T243" s="1">
        <f t="shared" si="37"/>
        <v>0.91799999999999982</v>
      </c>
      <c r="U243">
        <v>81</v>
      </c>
      <c r="V243">
        <v>5150.3850000000002</v>
      </c>
      <c r="W243">
        <f t="shared" si="31"/>
        <v>5.1503850000000004E-3</v>
      </c>
      <c r="X243">
        <f t="shared" si="33"/>
        <v>0.22630560928433266</v>
      </c>
      <c r="Y243">
        <f t="shared" si="34"/>
        <v>1.9106313464775888E-5</v>
      </c>
      <c r="Z243">
        <v>1.9106313464775888E-5</v>
      </c>
      <c r="AA243">
        <f t="shared" si="38"/>
        <v>9.8404870274279769E-8</v>
      </c>
      <c r="AB243">
        <f t="shared" si="32"/>
        <v>9.8404870274279769E-8</v>
      </c>
      <c r="AC243">
        <v>9.8404870274279777</v>
      </c>
      <c r="AD243">
        <v>10.71948477933331</v>
      </c>
      <c r="AE243" s="1">
        <f t="shared" si="36"/>
        <v>0.35425753298740714</v>
      </c>
      <c r="AF243">
        <v>0.26348350786390584</v>
      </c>
      <c r="AG243">
        <v>26.9267</v>
      </c>
      <c r="AH243">
        <v>73.400000000000006</v>
      </c>
      <c r="AI243">
        <v>670</v>
      </c>
      <c r="AJ243">
        <v>19.106313464775887</v>
      </c>
      <c r="AK243">
        <v>13.101333333333335</v>
      </c>
      <c r="AL243" t="s">
        <v>557</v>
      </c>
      <c r="AM243" t="s">
        <v>561</v>
      </c>
      <c r="AN243" t="s">
        <v>560</v>
      </c>
      <c r="AO243">
        <v>0.6042605573172154</v>
      </c>
      <c r="AP243">
        <v>1.3074999999999999</v>
      </c>
      <c r="AQ243">
        <v>892.41250000000002</v>
      </c>
      <c r="AR243" s="54">
        <v>2.3420874593229002E-2</v>
      </c>
      <c r="AS243" s="55">
        <v>20.224151239279511</v>
      </c>
    </row>
    <row r="244" spans="1:45" x14ac:dyDescent="0.35">
      <c r="A244" s="2">
        <v>44735</v>
      </c>
      <c r="B244" t="s">
        <v>18</v>
      </c>
      <c r="C244" t="s">
        <v>548</v>
      </c>
      <c r="D244" t="s">
        <v>86</v>
      </c>
      <c r="E244" t="s">
        <v>46</v>
      </c>
      <c r="F244">
        <v>10</v>
      </c>
      <c r="G244" t="s">
        <v>28</v>
      </c>
      <c r="H244" t="s">
        <v>75</v>
      </c>
      <c r="I244" t="s">
        <v>399</v>
      </c>
      <c r="J244" t="s">
        <v>399</v>
      </c>
      <c r="K244" t="s">
        <v>150</v>
      </c>
      <c r="L244">
        <v>0.71599999999999997</v>
      </c>
      <c r="M244">
        <v>3.71</v>
      </c>
      <c r="N244" s="1">
        <v>-0.371</v>
      </c>
      <c r="O244" t="s">
        <v>151</v>
      </c>
      <c r="P244">
        <v>0.57699999999999996</v>
      </c>
      <c r="Q244">
        <v>0.13900000000000001</v>
      </c>
      <c r="S244" s="1" t="s">
        <v>50</v>
      </c>
      <c r="T244" s="1" t="s">
        <v>103</v>
      </c>
      <c r="U244">
        <v>77.900000000000006</v>
      </c>
      <c r="V244">
        <v>4763.7018500000004</v>
      </c>
      <c r="W244">
        <f t="shared" si="31"/>
        <v>4.7637018500000005E-3</v>
      </c>
      <c r="X244">
        <f t="shared" si="33"/>
        <v>0.24090121317157717</v>
      </c>
      <c r="Y244">
        <f t="shared" si="34"/>
        <v>2.0634348181997746E-5</v>
      </c>
      <c r="Z244">
        <v>2.0634348181997746E-5</v>
      </c>
      <c r="AA244">
        <f t="shared" si="38"/>
        <v>9.8295882608126806E-8</v>
      </c>
      <c r="AB244">
        <f t="shared" si="32"/>
        <v>9.8295882608126806E-8</v>
      </c>
      <c r="AC244">
        <v>9.829588260812681</v>
      </c>
      <c r="AD244" t="s">
        <v>50</v>
      </c>
      <c r="AE244" s="1">
        <f t="shared" si="36"/>
        <v>0.35386517738925649</v>
      </c>
      <c r="AG244">
        <v>33.261499999999998</v>
      </c>
      <c r="AH244">
        <v>74.8</v>
      </c>
      <c r="AI244">
        <v>661</v>
      </c>
      <c r="AJ244">
        <v>20.634348181997744</v>
      </c>
      <c r="AK244">
        <v>11.388095238095239</v>
      </c>
      <c r="AL244" t="s">
        <v>559</v>
      </c>
      <c r="AM244" t="s">
        <v>561</v>
      </c>
      <c r="AN244" t="s">
        <v>560</v>
      </c>
      <c r="AO244">
        <v>0.39747176730693196</v>
      </c>
      <c r="AP244">
        <v>2.46875</v>
      </c>
      <c r="AQ244">
        <v>1395.05</v>
      </c>
      <c r="AR244" s="54">
        <v>-8.6588002042198298E-3</v>
      </c>
      <c r="AS244" s="55">
        <v>7.940595633033487</v>
      </c>
    </row>
    <row r="245" spans="1:45" x14ac:dyDescent="0.35">
      <c r="A245" s="2">
        <v>44762</v>
      </c>
      <c r="B245" t="s">
        <v>18</v>
      </c>
      <c r="C245" t="s">
        <v>549</v>
      </c>
      <c r="D245" t="s">
        <v>20</v>
      </c>
      <c r="E245" t="s">
        <v>600</v>
      </c>
      <c r="F245">
        <v>13</v>
      </c>
      <c r="G245" t="s">
        <v>29</v>
      </c>
      <c r="H245" t="s">
        <v>36</v>
      </c>
      <c r="I245" t="s">
        <v>428</v>
      </c>
      <c r="J245" t="s">
        <v>428</v>
      </c>
      <c r="K245" t="s">
        <v>184</v>
      </c>
      <c r="L245">
        <v>0.64500000000000002</v>
      </c>
      <c r="M245">
        <v>38.71</v>
      </c>
      <c r="N245" s="1">
        <v>-3.871</v>
      </c>
      <c r="O245" t="s">
        <v>185</v>
      </c>
      <c r="P245">
        <v>0.52500000000000002</v>
      </c>
      <c r="Q245">
        <v>0.12</v>
      </c>
      <c r="R245">
        <v>40.82</v>
      </c>
      <c r="S245" s="1">
        <v>-4.0819999999999999</v>
      </c>
      <c r="T245" s="1">
        <f>N245-S245</f>
        <v>0.21099999999999985</v>
      </c>
      <c r="U245">
        <v>80.45</v>
      </c>
      <c r="V245">
        <v>5080.6789625000001</v>
      </c>
      <c r="W245">
        <f t="shared" si="31"/>
        <v>5.0806789624999998E-3</v>
      </c>
      <c r="X245">
        <f t="shared" si="33"/>
        <v>0.22857142857142856</v>
      </c>
      <c r="Y245">
        <f t="shared" si="34"/>
        <v>1.9342070983938893E-5</v>
      </c>
      <c r="Z245">
        <v>1.9342070983938893E-5</v>
      </c>
      <c r="AA245">
        <f t="shared" si="38"/>
        <v>9.827085313928E-8</v>
      </c>
      <c r="AB245">
        <f t="shared" si="32"/>
        <v>9.827085313928E-8</v>
      </c>
      <c r="AC245">
        <v>9.8270853139280021</v>
      </c>
      <c r="AD245">
        <v>46.573864047052176</v>
      </c>
      <c r="AE245" s="1">
        <f t="shared" si="36"/>
        <v>0.35377507130140801</v>
      </c>
      <c r="AF245">
        <v>0.9325105025778998</v>
      </c>
      <c r="AG245">
        <v>34.903799999999997</v>
      </c>
      <c r="AH245">
        <v>69.400000000000006</v>
      </c>
      <c r="AI245">
        <v>740</v>
      </c>
      <c r="AJ245">
        <v>19.342070983938893</v>
      </c>
      <c r="AK245">
        <v>11.020894580054243</v>
      </c>
      <c r="AL245" t="s">
        <v>557</v>
      </c>
      <c r="AM245" t="s">
        <v>558</v>
      </c>
      <c r="AN245" t="s">
        <v>562</v>
      </c>
      <c r="AO245">
        <v>0.38773728517693062</v>
      </c>
      <c r="AP245">
        <v>2.5749999999999997</v>
      </c>
      <c r="AQ245">
        <v>1486.8125</v>
      </c>
      <c r="AR245" s="54">
        <v>1.6694029881260057E-2</v>
      </c>
      <c r="AS245" s="55">
        <v>9.5340372091425838</v>
      </c>
    </row>
    <row r="246" spans="1:45" x14ac:dyDescent="0.35">
      <c r="A246" s="2">
        <v>44734</v>
      </c>
      <c r="B246" t="s">
        <v>18</v>
      </c>
      <c r="C246" t="s">
        <v>548</v>
      </c>
      <c r="D246" t="s">
        <v>109</v>
      </c>
      <c r="E246" t="s">
        <v>600</v>
      </c>
      <c r="F246">
        <v>8</v>
      </c>
      <c r="G246" t="s">
        <v>37</v>
      </c>
      <c r="H246" t="s">
        <v>121</v>
      </c>
      <c r="I246" t="s">
        <v>451</v>
      </c>
      <c r="J246" t="s">
        <v>451</v>
      </c>
      <c r="K246" t="s">
        <v>69</v>
      </c>
      <c r="L246">
        <v>0.73099999999999998</v>
      </c>
      <c r="M246">
        <v>1.54</v>
      </c>
      <c r="N246" s="1">
        <v>-0.154</v>
      </c>
      <c r="O246" t="s">
        <v>135</v>
      </c>
      <c r="P246">
        <v>0.55700000000000005</v>
      </c>
      <c r="Q246">
        <v>0.17399999999999993</v>
      </c>
      <c r="R246">
        <v>10.01</v>
      </c>
      <c r="S246" s="1">
        <v>-1.0009999999999999</v>
      </c>
      <c r="T246" s="1">
        <f>N246-S246</f>
        <v>0.84699999999999986</v>
      </c>
      <c r="U246">
        <v>66.3</v>
      </c>
      <c r="V246">
        <v>3450.6166499999999</v>
      </c>
      <c r="W246">
        <f t="shared" si="31"/>
        <v>3.4506166500000001E-3</v>
      </c>
      <c r="X246">
        <f t="shared" si="33"/>
        <v>0.31238779174147202</v>
      </c>
      <c r="Y246">
        <f t="shared" si="34"/>
        <v>2.8412885472600501E-5</v>
      </c>
      <c r="Z246">
        <v>2.8412885472600501E-5</v>
      </c>
      <c r="AA246">
        <f t="shared" si="38"/>
        <v>9.8041975686298414E-8</v>
      </c>
      <c r="AB246">
        <f t="shared" si="32"/>
        <v>9.8041975686298414E-8</v>
      </c>
      <c r="AC246">
        <v>9.8041975686298422</v>
      </c>
      <c r="AD246">
        <v>11.575203741003357</v>
      </c>
      <c r="AE246" s="1">
        <f t="shared" si="36"/>
        <v>0.35295111247067429</v>
      </c>
      <c r="AF246">
        <v>0.21202585722932632</v>
      </c>
      <c r="AG246">
        <v>31.695499999999999</v>
      </c>
      <c r="AH246">
        <v>55</v>
      </c>
      <c r="AI246">
        <v>622</v>
      </c>
      <c r="AJ246">
        <v>28.4128854726005</v>
      </c>
      <c r="AK246">
        <v>15.591269841269842</v>
      </c>
      <c r="AL246" t="s">
        <v>557</v>
      </c>
      <c r="AM246" t="s">
        <v>558</v>
      </c>
      <c r="AN246" t="s">
        <v>562</v>
      </c>
      <c r="AO246">
        <v>0.40461792161109017</v>
      </c>
      <c r="AP246">
        <v>2.3699999999999997</v>
      </c>
      <c r="AQ246">
        <v>1376.4875</v>
      </c>
      <c r="AR246" s="54">
        <v>1.9225946713001842E-2</v>
      </c>
      <c r="AS246" s="55">
        <v>23.374083142237392</v>
      </c>
    </row>
    <row r="247" spans="1:45" x14ac:dyDescent="0.35">
      <c r="A247" s="2">
        <v>44722</v>
      </c>
      <c r="B247" t="s">
        <v>18</v>
      </c>
      <c r="C247" t="s">
        <v>598</v>
      </c>
      <c r="D247" t="s">
        <v>123</v>
      </c>
      <c r="E247" t="s">
        <v>600</v>
      </c>
      <c r="F247">
        <v>2</v>
      </c>
      <c r="G247" t="s">
        <v>28</v>
      </c>
      <c r="H247" t="s">
        <v>122</v>
      </c>
      <c r="I247" t="s">
        <v>458</v>
      </c>
      <c r="J247" t="s">
        <v>458</v>
      </c>
      <c r="K247" t="s">
        <v>125</v>
      </c>
      <c r="L247">
        <v>0.85699999999999998</v>
      </c>
      <c r="M247">
        <v>4.87</v>
      </c>
      <c r="N247" s="1">
        <v>-0.48699999999999999</v>
      </c>
      <c r="O247" t="s">
        <v>126</v>
      </c>
      <c r="P247">
        <v>0.65700000000000003</v>
      </c>
      <c r="Q247">
        <v>0.19999999999999996</v>
      </c>
      <c r="R247">
        <v>12.86</v>
      </c>
      <c r="S247" s="1">
        <v>-1.286</v>
      </c>
      <c r="T247" s="1">
        <f>N247-S247</f>
        <v>0.79900000000000004</v>
      </c>
      <c r="U247">
        <v>67.3</v>
      </c>
      <c r="V247">
        <v>3555.4926500000001</v>
      </c>
      <c r="W247">
        <f t="shared" si="31"/>
        <v>3.5554926499999999E-3</v>
      </c>
      <c r="X247">
        <f t="shared" si="33"/>
        <v>0.30441400304413996</v>
      </c>
      <c r="Y247">
        <f t="shared" si="34"/>
        <v>2.7522755757189769E-5</v>
      </c>
      <c r="Z247">
        <v>2.7522755757189769E-5</v>
      </c>
      <c r="AA247">
        <f t="shared" si="38"/>
        <v>9.7856955802433403E-8</v>
      </c>
      <c r="AB247">
        <f t="shared" si="32"/>
        <v>9.7856955802433403E-8</v>
      </c>
      <c r="AC247">
        <v>9.7856955802433401</v>
      </c>
      <c r="AD247">
        <v>12.247428761255744</v>
      </c>
      <c r="AE247" s="1">
        <f t="shared" si="36"/>
        <v>0.35228504088876028</v>
      </c>
      <c r="AF247">
        <v>4.4134719374905838E-2</v>
      </c>
      <c r="AG247">
        <v>27.385200000000001</v>
      </c>
      <c r="AH247">
        <v>65</v>
      </c>
      <c r="AI247">
        <v>575</v>
      </c>
      <c r="AJ247">
        <v>27.522755757189771</v>
      </c>
      <c r="AK247">
        <v>16.475333333333335</v>
      </c>
      <c r="AL247" t="s">
        <v>559</v>
      </c>
      <c r="AM247" t="s">
        <v>561</v>
      </c>
      <c r="AN247" t="s">
        <v>560</v>
      </c>
      <c r="AO247">
        <v>0.64691630239407094</v>
      </c>
      <c r="AP247">
        <v>1.1612499999999999</v>
      </c>
      <c r="AQ247">
        <v>648.88749999999993</v>
      </c>
      <c r="AR247" s="54">
        <v>7.2080243801821205E-3</v>
      </c>
      <c r="AS247" s="55">
        <v>-3.4554590911639607</v>
      </c>
    </row>
    <row r="248" spans="1:45" x14ac:dyDescent="0.35">
      <c r="A248" s="2">
        <v>44733</v>
      </c>
      <c r="B248" t="s">
        <v>18</v>
      </c>
      <c r="C248" t="s">
        <v>548</v>
      </c>
      <c r="D248" t="s">
        <v>133</v>
      </c>
      <c r="E248" t="s">
        <v>46</v>
      </c>
      <c r="F248">
        <v>16</v>
      </c>
      <c r="G248" t="s">
        <v>33</v>
      </c>
      <c r="H248" t="s">
        <v>89</v>
      </c>
      <c r="I248" t="s">
        <v>478</v>
      </c>
      <c r="J248" t="s">
        <v>478</v>
      </c>
      <c r="K248" t="s">
        <v>143</v>
      </c>
      <c r="L248">
        <v>0.60099999999999998</v>
      </c>
      <c r="M248">
        <v>10.23</v>
      </c>
      <c r="N248" s="1">
        <v>-1.0230000000000001</v>
      </c>
      <c r="O248" t="s">
        <v>144</v>
      </c>
      <c r="P248">
        <v>0.48</v>
      </c>
      <c r="Q248">
        <v>0.121</v>
      </c>
      <c r="R248">
        <v>16.63</v>
      </c>
      <c r="S248" s="1">
        <v>-1.6629999999999998</v>
      </c>
      <c r="T248" s="1">
        <f>N248-S248</f>
        <v>0.63999999999999968</v>
      </c>
      <c r="U248">
        <v>75.5</v>
      </c>
      <c r="V248">
        <v>4474.69625</v>
      </c>
      <c r="W248">
        <f t="shared" si="31"/>
        <v>4.4746962500000001E-3</v>
      </c>
      <c r="X248">
        <f t="shared" si="33"/>
        <v>0.25208333333333333</v>
      </c>
      <c r="Y248">
        <f t="shared" si="34"/>
        <v>2.1819650455845848E-5</v>
      </c>
      <c r="Z248">
        <v>2.1819650455845848E-5</v>
      </c>
      <c r="AA248">
        <f t="shared" si="38"/>
        <v>9.7636308071084203E-8</v>
      </c>
      <c r="AB248">
        <f t="shared" si="32"/>
        <v>9.7636308071084203E-8</v>
      </c>
      <c r="AC248">
        <v>9.7636308071084201</v>
      </c>
      <c r="AD248">
        <v>15.255673136106914</v>
      </c>
      <c r="AE248" s="1">
        <f t="shared" si="36"/>
        <v>0.35149070905590313</v>
      </c>
      <c r="AF248">
        <v>0.53155007294708645</v>
      </c>
      <c r="AG248">
        <v>30.972899999999999</v>
      </c>
      <c r="AH248">
        <v>70.599999999999994</v>
      </c>
      <c r="AI248">
        <v>700</v>
      </c>
      <c r="AJ248">
        <v>21.819650455845849</v>
      </c>
      <c r="AK248">
        <v>8.9642857142857135</v>
      </c>
      <c r="AL248" t="s">
        <v>559</v>
      </c>
      <c r="AM248" t="s">
        <v>561</v>
      </c>
      <c r="AN248" t="s">
        <v>560</v>
      </c>
      <c r="AO248">
        <v>0.43868604499462666</v>
      </c>
      <c r="AP248">
        <v>2.2399999999999998</v>
      </c>
      <c r="AQ248">
        <v>1277.3875</v>
      </c>
      <c r="AR248" s="54">
        <v>0</v>
      </c>
      <c r="AS248" s="55">
        <v>0</v>
      </c>
    </row>
    <row r="249" spans="1:45" x14ac:dyDescent="0.35">
      <c r="A249" s="2">
        <v>44720</v>
      </c>
      <c r="B249" t="s">
        <v>18</v>
      </c>
      <c r="C249" t="s">
        <v>598</v>
      </c>
      <c r="D249" t="s">
        <v>86</v>
      </c>
      <c r="E249" t="s">
        <v>46</v>
      </c>
      <c r="F249">
        <v>13</v>
      </c>
      <c r="G249" t="s">
        <v>27</v>
      </c>
      <c r="H249" t="s">
        <v>101</v>
      </c>
      <c r="I249" t="s">
        <v>397</v>
      </c>
      <c r="J249" t="s">
        <v>397</v>
      </c>
      <c r="K249" t="s">
        <v>99</v>
      </c>
      <c r="L249">
        <v>0.53100000000000003</v>
      </c>
      <c r="M249">
        <v>1.99</v>
      </c>
      <c r="N249" s="1">
        <v>-0.19900000000000001</v>
      </c>
      <c r="O249" t="s">
        <v>100</v>
      </c>
      <c r="P249">
        <v>0.44800000000000001</v>
      </c>
      <c r="Q249">
        <v>8.3000000000000018E-2</v>
      </c>
      <c r="R249">
        <v>3.56</v>
      </c>
      <c r="S249" s="1">
        <v>-0.35599999999999998</v>
      </c>
      <c r="T249" s="1">
        <f>N249-S249</f>
        <v>0.15699999999999997</v>
      </c>
      <c r="U249">
        <v>91.25</v>
      </c>
      <c r="V249">
        <v>6536.3515625</v>
      </c>
      <c r="W249">
        <f t="shared" si="31"/>
        <v>6.5363515624999998E-3</v>
      </c>
      <c r="X249">
        <f t="shared" si="33"/>
        <v>0.18526785714285718</v>
      </c>
      <c r="Y249">
        <f t="shared" si="34"/>
        <v>1.4935124865160307E-5</v>
      </c>
      <c r="Z249">
        <v>1.4935124865160307E-5</v>
      </c>
      <c r="AA249">
        <f t="shared" si="38"/>
        <v>9.7621226748523171E-8</v>
      </c>
      <c r="AB249">
        <f t="shared" si="32"/>
        <v>9.7621226748523171E-8</v>
      </c>
      <c r="AC249">
        <v>9.7621226748523178</v>
      </c>
      <c r="AD249">
        <v>62.179125317530698</v>
      </c>
      <c r="AE249" s="1">
        <f t="shared" si="36"/>
        <v>0.35143641629468342</v>
      </c>
      <c r="AF249">
        <v>2.0278930806064251E-2</v>
      </c>
      <c r="AG249">
        <v>26.9267</v>
      </c>
      <c r="AH249">
        <v>83.6</v>
      </c>
      <c r="AI249">
        <v>660</v>
      </c>
      <c r="AJ249">
        <v>14.935124865160308</v>
      </c>
      <c r="AK249">
        <v>13.101333333333335</v>
      </c>
      <c r="AL249" t="s">
        <v>559</v>
      </c>
      <c r="AM249" t="s">
        <v>561</v>
      </c>
      <c r="AN249" t="s">
        <v>560</v>
      </c>
      <c r="AO249">
        <v>0.60426055731721495</v>
      </c>
      <c r="AP249">
        <v>1.3075000000000001</v>
      </c>
      <c r="AQ249">
        <v>892.41250000000002</v>
      </c>
      <c r="AR249" s="54">
        <v>-3.44360234386289E-3</v>
      </c>
      <c r="AS249" s="55">
        <v>9.3622684935159057</v>
      </c>
    </row>
    <row r="250" spans="1:45" x14ac:dyDescent="0.35">
      <c r="A250" s="2">
        <v>44735</v>
      </c>
      <c r="B250" t="s">
        <v>18</v>
      </c>
      <c r="C250" t="s">
        <v>548</v>
      </c>
      <c r="D250" t="s">
        <v>86</v>
      </c>
      <c r="E250" t="s">
        <v>46</v>
      </c>
      <c r="F250">
        <v>9</v>
      </c>
      <c r="G250" t="s">
        <v>43</v>
      </c>
      <c r="H250" t="s">
        <v>92</v>
      </c>
      <c r="I250" t="s">
        <v>408</v>
      </c>
      <c r="J250" t="s">
        <v>408</v>
      </c>
      <c r="K250" t="s">
        <v>150</v>
      </c>
      <c r="L250">
        <v>0.76100000000000001</v>
      </c>
      <c r="M250">
        <v>5.23</v>
      </c>
      <c r="N250" s="1">
        <v>-0.52300000000000002</v>
      </c>
      <c r="O250" t="s">
        <v>151</v>
      </c>
      <c r="P250">
        <v>0.83299999999999996</v>
      </c>
      <c r="Q250">
        <v>-7.1999999999999953E-2</v>
      </c>
      <c r="S250" s="1" t="s">
        <v>50</v>
      </c>
      <c r="T250" s="1" t="s">
        <v>103</v>
      </c>
      <c r="U250">
        <v>137.75</v>
      </c>
      <c r="V250">
        <v>14895.4240625</v>
      </c>
      <c r="W250">
        <f t="shared" si="31"/>
        <v>1.4895424062500001E-2</v>
      </c>
      <c r="X250">
        <f t="shared" si="33"/>
        <v>-8.6434573829531763E-2</v>
      </c>
      <c r="Y250" t="e">
        <f t="shared" si="34"/>
        <v>#NUM!</v>
      </c>
      <c r="Z250">
        <v>6.53038448991058E-6</v>
      </c>
      <c r="AA250">
        <f t="shared" si="38"/>
        <v>9.7272846268390844E-8</v>
      </c>
      <c r="AB250">
        <f t="shared" si="32"/>
        <v>9.7272846268390844E-8</v>
      </c>
      <c r="AC250">
        <v>9.7272846268390847</v>
      </c>
      <c r="AD250" t="s">
        <v>50</v>
      </c>
      <c r="AE250" s="1">
        <f t="shared" si="36"/>
        <v>0.350182246566207</v>
      </c>
      <c r="AG250">
        <v>33.261499999999998</v>
      </c>
      <c r="AH250">
        <v>125.1</v>
      </c>
      <c r="AI250">
        <v>751</v>
      </c>
      <c r="AJ250">
        <v>6.5303844899105803</v>
      </c>
      <c r="AK250">
        <v>11.388095238095239</v>
      </c>
      <c r="AL250" t="s">
        <v>559</v>
      </c>
      <c r="AM250" t="s">
        <v>558</v>
      </c>
      <c r="AN250" t="s">
        <v>560</v>
      </c>
      <c r="AO250">
        <v>0.39747176730693196</v>
      </c>
      <c r="AP250">
        <v>2.46875</v>
      </c>
      <c r="AQ250">
        <v>1395.05</v>
      </c>
      <c r="AR250" s="54">
        <v>2.072168076406801E-2</v>
      </c>
      <c r="AS250" s="55">
        <v>12.154102900210372</v>
      </c>
    </row>
    <row r="251" spans="1:45" x14ac:dyDescent="0.35">
      <c r="A251" s="2">
        <v>44798</v>
      </c>
      <c r="B251" t="s">
        <v>573</v>
      </c>
      <c r="C251" t="s">
        <v>552</v>
      </c>
      <c r="D251" t="s">
        <v>77</v>
      </c>
      <c r="E251" t="s">
        <v>46</v>
      </c>
      <c r="F251">
        <v>12</v>
      </c>
      <c r="G251" t="s">
        <v>43</v>
      </c>
      <c r="H251" t="s">
        <v>81</v>
      </c>
      <c r="I251" t="s">
        <v>518</v>
      </c>
      <c r="J251" t="s">
        <v>518</v>
      </c>
      <c r="K251" t="s">
        <v>229</v>
      </c>
      <c r="L251">
        <v>0.67800000000000005</v>
      </c>
      <c r="M251">
        <v>7.42</v>
      </c>
      <c r="N251" s="1">
        <v>-0.74199999999999999</v>
      </c>
      <c r="O251" t="s">
        <v>112</v>
      </c>
      <c r="P251">
        <v>0.53100000000000003</v>
      </c>
      <c r="Q251">
        <v>0.14700000000000002</v>
      </c>
      <c r="R251">
        <v>9.23</v>
      </c>
      <c r="S251" s="1">
        <v>-0.92300000000000004</v>
      </c>
      <c r="T251" s="1">
        <f t="shared" ref="T251:T282" si="39">N251-S251</f>
        <v>0.18100000000000005</v>
      </c>
      <c r="U251">
        <v>71.13</v>
      </c>
      <c r="V251">
        <v>3971.6893664999998</v>
      </c>
      <c r="W251">
        <f t="shared" si="31"/>
        <v>3.9716893665000001E-3</v>
      </c>
      <c r="X251">
        <f t="shared" si="33"/>
        <v>0.2768361581920904</v>
      </c>
      <c r="Y251">
        <f t="shared" si="34"/>
        <v>2.4486304451894097E-5</v>
      </c>
      <c r="Z251">
        <v>2.4486304451894097E-5</v>
      </c>
      <c r="AA251">
        <f t="shared" si="38"/>
        <v>9.7251995016469402E-8</v>
      </c>
      <c r="AB251">
        <f t="shared" si="32"/>
        <v>9.7251995016469402E-8</v>
      </c>
      <c r="AC251">
        <v>9.725199501646939</v>
      </c>
      <c r="AD251">
        <v>53.730383986999648</v>
      </c>
      <c r="AE251" s="1">
        <f t="shared" si="36"/>
        <v>0.35010718205928981</v>
      </c>
      <c r="AG251">
        <v>29.246200000000002</v>
      </c>
      <c r="AH251">
        <v>57.7</v>
      </c>
      <c r="AI251">
        <v>360</v>
      </c>
      <c r="AJ251">
        <v>24.486304451894096</v>
      </c>
      <c r="AL251" t="s">
        <v>559</v>
      </c>
      <c r="AM251" t="s">
        <v>558</v>
      </c>
      <c r="AN251" t="s">
        <v>560</v>
      </c>
      <c r="AR251" s="34"/>
      <c r="AS251" s="34"/>
    </row>
    <row r="252" spans="1:45" x14ac:dyDescent="0.35">
      <c r="A252" s="2">
        <v>44798</v>
      </c>
      <c r="B252" t="s">
        <v>573</v>
      </c>
      <c r="C252" t="s">
        <v>552</v>
      </c>
      <c r="D252" t="s">
        <v>67</v>
      </c>
      <c r="E252" t="s">
        <v>46</v>
      </c>
      <c r="F252">
        <v>1</v>
      </c>
      <c r="G252" t="s">
        <v>37</v>
      </c>
      <c r="H252" t="s">
        <v>76</v>
      </c>
      <c r="I252" t="s">
        <v>509</v>
      </c>
      <c r="J252" t="s">
        <v>509</v>
      </c>
      <c r="K252" t="s">
        <v>186</v>
      </c>
      <c r="L252">
        <v>0.77400000000000002</v>
      </c>
      <c r="M252">
        <v>7.87</v>
      </c>
      <c r="N252" s="1">
        <v>-0.78700000000000003</v>
      </c>
      <c r="O252" t="s">
        <v>147</v>
      </c>
      <c r="P252">
        <v>0.56000000000000005</v>
      </c>
      <c r="Q252">
        <v>0.21399999999999997</v>
      </c>
      <c r="R252">
        <v>10.93</v>
      </c>
      <c r="S252" s="1">
        <v>-1.093</v>
      </c>
      <c r="T252" s="1">
        <f t="shared" si="39"/>
        <v>0.30599999999999994</v>
      </c>
      <c r="U252">
        <v>58.085000000000001</v>
      </c>
      <c r="V252">
        <v>2648.4857716249999</v>
      </c>
      <c r="W252">
        <f t="shared" si="31"/>
        <v>2.6484857716249999E-3</v>
      </c>
      <c r="X252">
        <f t="shared" si="33"/>
        <v>0.38214285714285706</v>
      </c>
      <c r="Y252">
        <f t="shared" si="34"/>
        <v>3.6413871486154277E-5</v>
      </c>
      <c r="Z252">
        <v>3.6413871486154277E-5</v>
      </c>
      <c r="AA252">
        <f t="shared" si="38"/>
        <v>9.6441620520860897E-8</v>
      </c>
      <c r="AB252">
        <f t="shared" si="32"/>
        <v>9.6441620520860897E-8</v>
      </c>
      <c r="AC252">
        <v>9.6441620520860898</v>
      </c>
      <c r="AD252">
        <v>31.516869451261737</v>
      </c>
      <c r="AE252" s="1">
        <f t="shared" si="36"/>
        <v>0.34718983387509922</v>
      </c>
      <c r="AG252">
        <v>29.246200000000002</v>
      </c>
      <c r="AH252">
        <v>36.9</v>
      </c>
      <c r="AI252">
        <v>400</v>
      </c>
      <c r="AJ252">
        <v>36.413871486154278</v>
      </c>
      <c r="AL252" t="s">
        <v>557</v>
      </c>
      <c r="AM252" t="s">
        <v>558</v>
      </c>
      <c r="AN252" t="s">
        <v>562</v>
      </c>
      <c r="AR252" s="34"/>
      <c r="AS252" s="34"/>
    </row>
    <row r="253" spans="1:45" x14ac:dyDescent="0.35">
      <c r="A253" s="2">
        <v>44733</v>
      </c>
      <c r="B253" t="s">
        <v>18</v>
      </c>
      <c r="C253" t="s">
        <v>548</v>
      </c>
      <c r="D253" t="s">
        <v>123</v>
      </c>
      <c r="E253" t="s">
        <v>600</v>
      </c>
      <c r="F253">
        <v>3</v>
      </c>
      <c r="G253" t="s">
        <v>29</v>
      </c>
      <c r="H253" t="s">
        <v>124</v>
      </c>
      <c r="I253" t="s">
        <v>465</v>
      </c>
      <c r="J253" t="s">
        <v>465</v>
      </c>
      <c r="K253" t="s">
        <v>145</v>
      </c>
      <c r="L253">
        <v>0.75600000000000001</v>
      </c>
      <c r="M253">
        <v>2.84</v>
      </c>
      <c r="N253" s="1">
        <v>-0.28399999999999997</v>
      </c>
      <c r="O253" t="s">
        <v>146</v>
      </c>
      <c r="P253">
        <v>0.58699999999999997</v>
      </c>
      <c r="Q253">
        <v>0.16900000000000004</v>
      </c>
      <c r="R253">
        <v>19.77</v>
      </c>
      <c r="S253" s="1">
        <v>-1.9769999999999999</v>
      </c>
      <c r="T253" s="1">
        <f t="shared" si="39"/>
        <v>1.6929999999999998</v>
      </c>
      <c r="U253">
        <v>69.05</v>
      </c>
      <c r="V253">
        <v>3742.8034624999996</v>
      </c>
      <c r="W253">
        <f t="shared" si="31"/>
        <v>3.7428034624999995E-3</v>
      </c>
      <c r="X253">
        <f t="shared" si="33"/>
        <v>0.28790459965928455</v>
      </c>
      <c r="Y253">
        <f t="shared" si="34"/>
        <v>2.5696974416167819E-5</v>
      </c>
      <c r="Z253">
        <v>2.5696974416167819E-5</v>
      </c>
      <c r="AA253">
        <f t="shared" si="38"/>
        <v>9.6178724820606812E-8</v>
      </c>
      <c r="AB253">
        <f t="shared" si="32"/>
        <v>9.6178724820606812E-8</v>
      </c>
      <c r="AC253">
        <v>9.6178724820606813</v>
      </c>
      <c r="AD253">
        <v>5.6809642540228484</v>
      </c>
      <c r="AE253" s="1">
        <f t="shared" si="36"/>
        <v>0.34624340935418452</v>
      </c>
      <c r="AF253">
        <v>0.11374531488935437</v>
      </c>
      <c r="AG253">
        <v>30.972899999999999</v>
      </c>
      <c r="AH253">
        <v>55.9</v>
      </c>
      <c r="AI253">
        <v>590</v>
      </c>
      <c r="AJ253">
        <v>25.696974416167819</v>
      </c>
      <c r="AK253">
        <v>14.820634920634921</v>
      </c>
      <c r="AL253" t="s">
        <v>557</v>
      </c>
      <c r="AM253" t="s">
        <v>558</v>
      </c>
      <c r="AN253" t="s">
        <v>562</v>
      </c>
      <c r="AO253">
        <v>0.43868604499462666</v>
      </c>
      <c r="AP253">
        <v>2.2399999999999998</v>
      </c>
      <c r="AQ253">
        <v>1277.3875</v>
      </c>
      <c r="AR253" s="54">
        <v>-4.6514881421519929E-3</v>
      </c>
      <c r="AS253" s="55">
        <v>6.8265645362387666</v>
      </c>
    </row>
    <row r="254" spans="1:45" x14ac:dyDescent="0.35">
      <c r="A254" s="2">
        <v>44791</v>
      </c>
      <c r="B254" t="s">
        <v>18</v>
      </c>
      <c r="C254" t="s">
        <v>552</v>
      </c>
      <c r="D254" t="s">
        <v>86</v>
      </c>
      <c r="E254" t="s">
        <v>46</v>
      </c>
      <c r="F254">
        <v>2</v>
      </c>
      <c r="G254" t="s">
        <v>37</v>
      </c>
      <c r="H254" t="s">
        <v>96</v>
      </c>
      <c r="I254" t="s">
        <v>405</v>
      </c>
      <c r="J254" t="s">
        <v>405</v>
      </c>
      <c r="K254" t="s">
        <v>219</v>
      </c>
      <c r="L254">
        <v>0.84899999999999998</v>
      </c>
      <c r="M254">
        <v>10.57</v>
      </c>
      <c r="N254" s="1">
        <v>-1.0569999999999999</v>
      </c>
      <c r="O254" t="s">
        <v>220</v>
      </c>
      <c r="P254">
        <v>0.71899999999999997</v>
      </c>
      <c r="Q254">
        <v>0.13</v>
      </c>
      <c r="R254">
        <v>20.45</v>
      </c>
      <c r="S254" s="1">
        <v>-2.0449999999999999</v>
      </c>
      <c r="T254" s="1">
        <f t="shared" si="39"/>
        <v>0.98799999999999999</v>
      </c>
      <c r="U254">
        <v>91.85</v>
      </c>
      <c r="V254">
        <v>6622.5916624999991</v>
      </c>
      <c r="W254">
        <f t="shared" si="31"/>
        <v>6.622591662499999E-3</v>
      </c>
      <c r="X254">
        <f t="shared" si="33"/>
        <v>0.1808066759388039</v>
      </c>
      <c r="Y254">
        <f t="shared" si="34"/>
        <v>1.4493656490192659E-5</v>
      </c>
      <c r="Z254">
        <v>1.4493656490192659E-5</v>
      </c>
      <c r="AB254">
        <f t="shared" si="32"/>
        <v>9.5985568631088903E-8</v>
      </c>
      <c r="AC254">
        <v>9.5985568631088896</v>
      </c>
      <c r="AD254">
        <v>9.715138525413856</v>
      </c>
      <c r="AE254" s="1">
        <f t="shared" si="36"/>
        <v>0.34554804707192005</v>
      </c>
      <c r="AF254">
        <v>0.19390271043610532</v>
      </c>
      <c r="AG254">
        <v>28.894600000000001</v>
      </c>
      <c r="AH254">
        <v>77.599999999999994</v>
      </c>
      <c r="AJ254">
        <v>14.493656490192659</v>
      </c>
      <c r="AK254">
        <v>11.459908061879579</v>
      </c>
      <c r="AL254" t="s">
        <v>557</v>
      </c>
      <c r="AM254" t="s">
        <v>558</v>
      </c>
      <c r="AN254" t="s">
        <v>562</v>
      </c>
      <c r="AO254">
        <v>0.60858362734628491</v>
      </c>
      <c r="AP254">
        <v>1.405</v>
      </c>
      <c r="AQ254">
        <v>1061.325</v>
      </c>
      <c r="AR254" s="34" t="s">
        <v>50</v>
      </c>
      <c r="AS254" s="34" t="s">
        <v>50</v>
      </c>
    </row>
    <row r="255" spans="1:45" x14ac:dyDescent="0.35">
      <c r="A255" s="2">
        <v>44772</v>
      </c>
      <c r="B255" t="s">
        <v>573</v>
      </c>
      <c r="C255" t="s">
        <v>596</v>
      </c>
      <c r="D255" t="s">
        <v>67</v>
      </c>
      <c r="E255" t="s">
        <v>46</v>
      </c>
      <c r="F255">
        <v>8</v>
      </c>
      <c r="G255" t="s">
        <v>37</v>
      </c>
      <c r="H255" t="s">
        <v>76</v>
      </c>
      <c r="I255" t="s">
        <v>509</v>
      </c>
      <c r="J255" t="s">
        <v>509</v>
      </c>
      <c r="L255">
        <v>0.76800000000000002</v>
      </c>
      <c r="M255">
        <v>7.87</v>
      </c>
      <c r="N255" s="1">
        <v>-0.78700000000000003</v>
      </c>
      <c r="O255" t="s">
        <v>170</v>
      </c>
      <c r="P255">
        <v>0.55700000000000005</v>
      </c>
      <c r="Q255">
        <v>0.21099999999999997</v>
      </c>
      <c r="R255">
        <v>17.79</v>
      </c>
      <c r="S255" s="1">
        <v>-1.7789999999999999</v>
      </c>
      <c r="T255" s="1">
        <f t="shared" si="39"/>
        <v>0.99199999999999988</v>
      </c>
      <c r="U255">
        <v>58.085000000000001</v>
      </c>
      <c r="V255">
        <v>2648.4857716249999</v>
      </c>
      <c r="W255">
        <f t="shared" si="31"/>
        <v>2.6484857716249999E-3</v>
      </c>
      <c r="X255">
        <f t="shared" si="33"/>
        <v>0.37881508078994602</v>
      </c>
      <c r="Y255">
        <f t="shared" si="34"/>
        <v>3.6023915778537296E-5</v>
      </c>
      <c r="Z255">
        <v>3.6023915778537296E-5</v>
      </c>
      <c r="AA255">
        <f t="shared" ref="AA255:AA286" si="40">Z255*W255</f>
        <v>9.5408828377673359E-8</v>
      </c>
      <c r="AB255">
        <f t="shared" si="32"/>
        <v>9.5408828377673359E-8</v>
      </c>
      <c r="AC255">
        <v>9.5408828377673363</v>
      </c>
      <c r="AD255">
        <v>9.61782544129772</v>
      </c>
      <c r="AE255" s="1">
        <f t="shared" si="36"/>
        <v>0.34347178215962409</v>
      </c>
      <c r="AG255">
        <v>27.192399999999999</v>
      </c>
      <c r="AH255">
        <v>36.9</v>
      </c>
      <c r="AI255">
        <v>400</v>
      </c>
      <c r="AJ255">
        <v>36.023915778537294</v>
      </c>
      <c r="AL255" t="s">
        <v>557</v>
      </c>
      <c r="AM255" t="s">
        <v>558</v>
      </c>
      <c r="AN255" t="s">
        <v>562</v>
      </c>
      <c r="AR255" s="34"/>
      <c r="AS255" s="34"/>
    </row>
    <row r="256" spans="1:45" x14ac:dyDescent="0.35">
      <c r="A256" s="2">
        <v>44806</v>
      </c>
      <c r="B256" t="s">
        <v>18</v>
      </c>
      <c r="C256" t="s">
        <v>599</v>
      </c>
      <c r="D256" t="s">
        <v>20</v>
      </c>
      <c r="E256" t="s">
        <v>600</v>
      </c>
      <c r="F256">
        <v>7</v>
      </c>
      <c r="G256" t="s">
        <v>33</v>
      </c>
      <c r="H256" t="s">
        <v>34</v>
      </c>
      <c r="I256" t="s">
        <v>424</v>
      </c>
      <c r="J256" t="s">
        <v>424</v>
      </c>
      <c r="K256" t="s">
        <v>222</v>
      </c>
      <c r="L256">
        <v>0.93899999999999995</v>
      </c>
      <c r="M256">
        <v>10.11</v>
      </c>
      <c r="N256" s="1">
        <v>-1.0109999999999999</v>
      </c>
      <c r="O256" t="s">
        <v>211</v>
      </c>
      <c r="P256">
        <v>0.71399999999999997</v>
      </c>
      <c r="Q256">
        <v>0.22499999999999998</v>
      </c>
      <c r="R256">
        <v>13.37</v>
      </c>
      <c r="S256" s="1">
        <v>-1.337</v>
      </c>
      <c r="T256" s="1">
        <f t="shared" si="39"/>
        <v>0.32600000000000007</v>
      </c>
      <c r="U256">
        <v>65</v>
      </c>
      <c r="V256">
        <v>3316.625</v>
      </c>
      <c r="W256">
        <f t="shared" si="31"/>
        <v>3.3166250000000001E-3</v>
      </c>
      <c r="X256">
        <f t="shared" si="33"/>
        <v>0.31512605042016806</v>
      </c>
      <c r="Y256">
        <f t="shared" si="34"/>
        <v>2.8719782228700644E-5</v>
      </c>
      <c r="Z256">
        <v>2.8719782228700644E-5</v>
      </c>
      <c r="AA256">
        <f t="shared" si="40"/>
        <v>9.5252747734264283E-8</v>
      </c>
      <c r="AB256">
        <f t="shared" si="32"/>
        <v>9.5252747734264283E-8</v>
      </c>
      <c r="AC256">
        <v>9.5252747734264283</v>
      </c>
      <c r="AD256">
        <v>29.218634274314191</v>
      </c>
      <c r="AE256" s="1">
        <f t="shared" si="36"/>
        <v>0.34290989184335141</v>
      </c>
      <c r="AF256">
        <v>0.14651954324240635</v>
      </c>
      <c r="AG256">
        <v>35.566600000000001</v>
      </c>
      <c r="AH256">
        <v>61</v>
      </c>
      <c r="AI256">
        <v>534</v>
      </c>
      <c r="AJ256">
        <v>28.719782228700645</v>
      </c>
      <c r="AK256">
        <v>11.450000000000001</v>
      </c>
      <c r="AL256" t="s">
        <v>559</v>
      </c>
      <c r="AM256" t="s">
        <v>561</v>
      </c>
      <c r="AN256" t="s">
        <v>560</v>
      </c>
      <c r="AO256">
        <v>0.40445061727069104</v>
      </c>
      <c r="AP256">
        <v>2.5662500000000001</v>
      </c>
      <c r="AQ256">
        <v>1407.6</v>
      </c>
      <c r="AR256" s="54">
        <v>1.4204493949391642E-2</v>
      </c>
      <c r="AS256" s="55">
        <v>0.86557306903636777</v>
      </c>
    </row>
    <row r="257" spans="1:45" x14ac:dyDescent="0.35">
      <c r="A257" s="2">
        <v>44748</v>
      </c>
      <c r="B257" t="s">
        <v>18</v>
      </c>
      <c r="C257" t="s">
        <v>597</v>
      </c>
      <c r="D257" t="s">
        <v>86</v>
      </c>
      <c r="E257" t="s">
        <v>46</v>
      </c>
      <c r="F257">
        <v>3</v>
      </c>
      <c r="G257" t="s">
        <v>94</v>
      </c>
      <c r="H257" t="s">
        <v>95</v>
      </c>
      <c r="I257" t="s">
        <v>394</v>
      </c>
      <c r="J257" t="s">
        <v>394</v>
      </c>
      <c r="K257" t="s">
        <v>165</v>
      </c>
      <c r="L257">
        <v>0.98099999999999998</v>
      </c>
      <c r="M257">
        <v>8.7799999999999994</v>
      </c>
      <c r="N257" s="1">
        <v>-0.87799999999999989</v>
      </c>
      <c r="O257" t="s">
        <v>168</v>
      </c>
      <c r="P257">
        <v>0.79900000000000004</v>
      </c>
      <c r="Q257">
        <v>0.18199999999999994</v>
      </c>
      <c r="R257">
        <v>19.16</v>
      </c>
      <c r="S257" s="1">
        <v>-1.9159999999999999</v>
      </c>
      <c r="T257" s="1">
        <f t="shared" si="39"/>
        <v>1.038</v>
      </c>
      <c r="U257">
        <v>79.349999999999994</v>
      </c>
      <c r="V257">
        <v>4942.6916624999994</v>
      </c>
      <c r="W257">
        <f t="shared" si="31"/>
        <v>4.9426916624999992E-3</v>
      </c>
      <c r="X257">
        <f t="shared" si="33"/>
        <v>0.22778473091364196</v>
      </c>
      <c r="Y257">
        <f t="shared" si="34"/>
        <v>1.9260153970733297E-5</v>
      </c>
      <c r="Z257">
        <v>1.9260153970733297E-5</v>
      </c>
      <c r="AA257">
        <f t="shared" si="40"/>
        <v>9.5197002449609717E-8</v>
      </c>
      <c r="AB257">
        <f t="shared" si="32"/>
        <v>9.5197002449609717E-8</v>
      </c>
      <c r="AC257">
        <v>9.5197002449609727</v>
      </c>
      <c r="AD257">
        <v>9.1711948410028636</v>
      </c>
      <c r="AE257" s="1">
        <f t="shared" si="36"/>
        <v>0.34270920881859501</v>
      </c>
      <c r="AF257">
        <v>0.22542674743749022</v>
      </c>
      <c r="AG257">
        <v>33.4651</v>
      </c>
      <c r="AH257">
        <v>63.2</v>
      </c>
      <c r="AI257">
        <v>602</v>
      </c>
      <c r="AJ257">
        <v>19.260153970733295</v>
      </c>
      <c r="AK257">
        <v>10.517788461538462</v>
      </c>
      <c r="AL257" t="s">
        <v>557</v>
      </c>
      <c r="AM257" t="s">
        <v>561</v>
      </c>
      <c r="AN257" t="s">
        <v>560</v>
      </c>
      <c r="AO257">
        <v>0.36316699062884389</v>
      </c>
      <c r="AP257">
        <v>2.6599999999999997</v>
      </c>
      <c r="AQ257">
        <v>1403.9625000000001</v>
      </c>
      <c r="AR257" s="54">
        <v>8.7349291855817503E-3</v>
      </c>
      <c r="AS257" s="34" t="s">
        <v>50</v>
      </c>
    </row>
    <row r="258" spans="1:45" x14ac:dyDescent="0.35">
      <c r="A258" s="2">
        <v>44762</v>
      </c>
      <c r="B258" t="s">
        <v>18</v>
      </c>
      <c r="C258" t="s">
        <v>549</v>
      </c>
      <c r="D258" t="s">
        <v>20</v>
      </c>
      <c r="E258" t="s">
        <v>600</v>
      </c>
      <c r="F258">
        <v>4</v>
      </c>
      <c r="G258" t="s">
        <v>41</v>
      </c>
      <c r="H258" t="s">
        <v>42</v>
      </c>
      <c r="I258" t="s">
        <v>426</v>
      </c>
      <c r="J258" t="s">
        <v>426</v>
      </c>
      <c r="K258" t="s">
        <v>153</v>
      </c>
      <c r="L258">
        <v>0.624</v>
      </c>
      <c r="M258">
        <v>12.81</v>
      </c>
      <c r="N258" s="1">
        <v>-1.2810000000000001</v>
      </c>
      <c r="O258" t="s">
        <v>183</v>
      </c>
      <c r="P258">
        <v>0.55900000000000005</v>
      </c>
      <c r="Q258">
        <v>6.4999999999999947E-2</v>
      </c>
      <c r="R258">
        <v>26.51</v>
      </c>
      <c r="S258" s="1">
        <v>-2.6510000000000002</v>
      </c>
      <c r="T258" s="1">
        <f t="shared" si="39"/>
        <v>1.37</v>
      </c>
      <c r="U258">
        <v>119.55</v>
      </c>
      <c r="V258">
        <v>11219.378962500001</v>
      </c>
      <c r="W258">
        <f t="shared" ref="W258:W321" si="41">V258/1000000</f>
        <v>1.12193789625E-2</v>
      </c>
      <c r="X258">
        <f t="shared" si="33"/>
        <v>0.11627906976744175</v>
      </c>
      <c r="Y258">
        <f t="shared" si="34"/>
        <v>8.4174271792265124E-6</v>
      </c>
      <c r="Z258">
        <v>8.4174271792265124E-6</v>
      </c>
      <c r="AA258">
        <f t="shared" si="40"/>
        <v>9.443830541298965E-8</v>
      </c>
      <c r="AB258">
        <f t="shared" ref="AB258:AB321" si="42">PRODUCT(W258,Z258)</f>
        <v>9.443830541298965E-8</v>
      </c>
      <c r="AC258">
        <v>9.4438305412989667</v>
      </c>
      <c r="AD258">
        <v>6.8933069644518001</v>
      </c>
      <c r="AE258" s="1">
        <f t="shared" si="36"/>
        <v>0.33997789948676271</v>
      </c>
      <c r="AF258">
        <v>8.4438410532120811E-2</v>
      </c>
      <c r="AG258">
        <v>34.903799999999997</v>
      </c>
      <c r="AH258">
        <v>75.3</v>
      </c>
      <c r="AI258">
        <v>736</v>
      </c>
      <c r="AJ258">
        <v>8.4174271792265127</v>
      </c>
      <c r="AK258">
        <v>11.020894580054243</v>
      </c>
      <c r="AL258" t="s">
        <v>559</v>
      </c>
      <c r="AM258" t="s">
        <v>558</v>
      </c>
      <c r="AN258" t="s">
        <v>562</v>
      </c>
      <c r="AO258">
        <v>0.38773728517693062</v>
      </c>
      <c r="AP258">
        <v>2.5749999999999997</v>
      </c>
      <c r="AQ258">
        <v>1486.8125</v>
      </c>
      <c r="AR258" s="54">
        <v>2.5562690103455334E-3</v>
      </c>
      <c r="AS258" s="55">
        <v>21.026889887404813</v>
      </c>
    </row>
    <row r="259" spans="1:45" x14ac:dyDescent="0.35">
      <c r="A259" s="2">
        <v>44772</v>
      </c>
      <c r="B259" t="s">
        <v>573</v>
      </c>
      <c r="C259" t="s">
        <v>596</v>
      </c>
      <c r="D259" t="s">
        <v>57</v>
      </c>
      <c r="E259" t="s">
        <v>46</v>
      </c>
      <c r="F259">
        <v>5</v>
      </c>
      <c r="G259" t="s">
        <v>43</v>
      </c>
      <c r="H259" t="s">
        <v>58</v>
      </c>
      <c r="I259" t="s">
        <v>503</v>
      </c>
      <c r="J259" t="s">
        <v>503</v>
      </c>
      <c r="L259">
        <v>0.63900000000000001</v>
      </c>
      <c r="M259">
        <v>7.39</v>
      </c>
      <c r="N259" s="1">
        <v>-0.73899999999999999</v>
      </c>
      <c r="O259" t="s">
        <v>198</v>
      </c>
      <c r="P259">
        <v>0.58099999999999996</v>
      </c>
      <c r="Q259">
        <v>5.8000000000000052E-2</v>
      </c>
      <c r="R259">
        <v>13.05</v>
      </c>
      <c r="S259" s="1">
        <v>-1.3050000000000002</v>
      </c>
      <c r="T259" s="1">
        <f t="shared" si="39"/>
        <v>0.56600000000000017</v>
      </c>
      <c r="U259">
        <v>130.74</v>
      </c>
      <c r="V259">
        <v>13417.963866000004</v>
      </c>
      <c r="W259">
        <f t="shared" si="41"/>
        <v>1.3417963866000004E-2</v>
      </c>
      <c r="X259">
        <f t="shared" ref="X259:X322" si="43">(L259-P259)/P259</f>
        <v>9.9827882960413172E-2</v>
      </c>
      <c r="Y259">
        <f t="shared" ref="Y259:Y322" si="44">119*(10^-6)*(X259^1.231)</f>
        <v>6.9763137233744143E-6</v>
      </c>
      <c r="Z259">
        <v>6.9763137233744143E-6</v>
      </c>
      <c r="AA259">
        <f t="shared" si="40"/>
        <v>9.3607925458117842E-8</v>
      </c>
      <c r="AB259">
        <f t="shared" si="42"/>
        <v>9.3607925458117842E-8</v>
      </c>
      <c r="AC259">
        <v>9.3607925458117833</v>
      </c>
      <c r="AD259">
        <v>16.538502731116221</v>
      </c>
      <c r="AE259" s="1">
        <f t="shared" si="36"/>
        <v>0.33698853164922421</v>
      </c>
      <c r="AG259">
        <v>27.192399999999999</v>
      </c>
      <c r="AH259">
        <v>115.1</v>
      </c>
      <c r="AI259">
        <v>810</v>
      </c>
      <c r="AJ259">
        <v>6.9763137233744139</v>
      </c>
      <c r="AL259" t="s">
        <v>559</v>
      </c>
      <c r="AM259" t="s">
        <v>558</v>
      </c>
      <c r="AN259" t="s">
        <v>560</v>
      </c>
      <c r="AR259" s="34"/>
      <c r="AS259" s="34"/>
    </row>
    <row r="260" spans="1:45" x14ac:dyDescent="0.35">
      <c r="A260" s="2">
        <v>44721</v>
      </c>
      <c r="B260" t="s">
        <v>18</v>
      </c>
      <c r="C260" t="s">
        <v>598</v>
      </c>
      <c r="D260" t="s">
        <v>20</v>
      </c>
      <c r="E260" t="s">
        <v>600</v>
      </c>
      <c r="F260">
        <v>11</v>
      </c>
      <c r="G260" t="s">
        <v>26</v>
      </c>
      <c r="H260" t="s">
        <v>164</v>
      </c>
      <c r="I260" t="s">
        <v>425</v>
      </c>
      <c r="J260" t="s">
        <v>425</v>
      </c>
      <c r="K260" t="s">
        <v>23</v>
      </c>
      <c r="L260">
        <v>0.77200000000000002</v>
      </c>
      <c r="M260">
        <v>6.89</v>
      </c>
      <c r="N260" s="1">
        <v>-0.68899999999999995</v>
      </c>
      <c r="O260" t="s">
        <v>24</v>
      </c>
      <c r="P260">
        <v>0.42299999999999999</v>
      </c>
      <c r="Q260">
        <v>0.34900000000000003</v>
      </c>
      <c r="R260">
        <v>10.89</v>
      </c>
      <c r="S260" s="1">
        <v>-1.089</v>
      </c>
      <c r="T260" s="1">
        <f t="shared" si="39"/>
        <v>0.4</v>
      </c>
      <c r="U260">
        <v>35.6</v>
      </c>
      <c r="V260">
        <v>994.87760000000014</v>
      </c>
      <c r="W260">
        <f t="shared" si="41"/>
        <v>9.9487760000000012E-4</v>
      </c>
      <c r="X260">
        <f t="shared" si="43"/>
        <v>0.82505910165484642</v>
      </c>
      <c r="Y260">
        <f t="shared" si="44"/>
        <v>9.3916104359680403E-5</v>
      </c>
      <c r="Z260">
        <v>9.3916104359680403E-5</v>
      </c>
      <c r="AA260">
        <f t="shared" si="40"/>
        <v>9.3435028506708382E-8</v>
      </c>
      <c r="AB260">
        <f t="shared" si="42"/>
        <v>9.3435028506708382E-8</v>
      </c>
      <c r="AC260">
        <v>9.3435028506708377</v>
      </c>
      <c r="AD260">
        <v>23.358757126677094</v>
      </c>
      <c r="AE260" s="1">
        <f t="shared" si="36"/>
        <v>0.33636610262415018</v>
      </c>
      <c r="AF260">
        <v>1</v>
      </c>
      <c r="AG260">
        <v>24.548100000000002</v>
      </c>
      <c r="AH260">
        <v>34</v>
      </c>
      <c r="AI260">
        <v>571</v>
      </c>
      <c r="AJ260">
        <v>93.916104359680403</v>
      </c>
      <c r="AK260">
        <v>14.811333333333334</v>
      </c>
      <c r="AL260" t="s">
        <v>559</v>
      </c>
      <c r="AM260" t="s">
        <v>558</v>
      </c>
      <c r="AN260" t="s">
        <v>560</v>
      </c>
      <c r="AO260">
        <v>0.62108933859878679</v>
      </c>
      <c r="AP260">
        <v>1.2462500000000001</v>
      </c>
      <c r="AQ260">
        <v>783</v>
      </c>
      <c r="AR260" s="54">
        <v>1.1005309037868274E-3</v>
      </c>
      <c r="AS260" s="55">
        <v>-3.4801246747494718</v>
      </c>
    </row>
    <row r="261" spans="1:45" x14ac:dyDescent="0.35">
      <c r="A261" s="2">
        <v>44721</v>
      </c>
      <c r="B261" t="s">
        <v>18</v>
      </c>
      <c r="C261" t="s">
        <v>598</v>
      </c>
      <c r="D261" t="s">
        <v>20</v>
      </c>
      <c r="E261" t="s">
        <v>600</v>
      </c>
      <c r="F261">
        <v>8</v>
      </c>
      <c r="G261" t="s">
        <v>43</v>
      </c>
      <c r="H261" t="s">
        <v>44</v>
      </c>
      <c r="I261" t="s">
        <v>430</v>
      </c>
      <c r="J261" t="s">
        <v>430</v>
      </c>
      <c r="K261" t="s">
        <v>23</v>
      </c>
      <c r="L261">
        <v>0.84599999999999997</v>
      </c>
      <c r="M261">
        <v>5.69</v>
      </c>
      <c r="N261" s="1">
        <v>-0.56900000000000006</v>
      </c>
      <c r="O261" t="s">
        <v>32</v>
      </c>
      <c r="P261">
        <v>0.96499999999999997</v>
      </c>
      <c r="Q261">
        <v>-0.11899999999999999</v>
      </c>
      <c r="R261">
        <v>13.45</v>
      </c>
      <c r="S261" s="1">
        <v>-1.345</v>
      </c>
      <c r="T261" s="1">
        <f t="shared" si="39"/>
        <v>0.77599999999999991</v>
      </c>
      <c r="U261">
        <v>105.25</v>
      </c>
      <c r="V261">
        <v>8695.8865624999999</v>
      </c>
      <c r="W261">
        <f t="shared" si="41"/>
        <v>8.6958865624999996E-3</v>
      </c>
      <c r="X261">
        <f t="shared" si="43"/>
        <v>-0.12331606217616581</v>
      </c>
      <c r="Y261" t="e">
        <f t="shared" si="44"/>
        <v>#NUM!</v>
      </c>
      <c r="Z261">
        <v>1.0640262785103246E-5</v>
      </c>
      <c r="AA261">
        <f t="shared" si="40"/>
        <v>9.2526518174448133E-8</v>
      </c>
      <c r="AB261">
        <f t="shared" si="42"/>
        <v>9.2526518174448133E-8</v>
      </c>
      <c r="AC261">
        <v>9.252651817444816</v>
      </c>
      <c r="AD261">
        <v>11.923520383305176</v>
      </c>
      <c r="AE261" s="1">
        <f t="shared" si="36"/>
        <v>0.33309546542801327</v>
      </c>
      <c r="AF261">
        <v>0.16110899417686161</v>
      </c>
      <c r="AG261">
        <v>24.548100000000002</v>
      </c>
      <c r="AH261">
        <v>94.8</v>
      </c>
      <c r="AI261">
        <v>700</v>
      </c>
      <c r="AJ261">
        <v>10.640262785103246</v>
      </c>
      <c r="AK261">
        <v>14.811333333333334</v>
      </c>
      <c r="AL261" t="s">
        <v>559</v>
      </c>
      <c r="AM261" t="s">
        <v>558</v>
      </c>
      <c r="AN261" t="s">
        <v>560</v>
      </c>
      <c r="AO261">
        <v>0.62108933859878701</v>
      </c>
      <c r="AP261">
        <v>1.2462500000000001</v>
      </c>
      <c r="AQ261">
        <v>783</v>
      </c>
      <c r="AR261" s="54">
        <v>4.2582810257447024E-3</v>
      </c>
      <c r="AS261" s="55">
        <v>13.210894816205807</v>
      </c>
    </row>
    <row r="262" spans="1:45" x14ac:dyDescent="0.35">
      <c r="A262" s="2">
        <v>44722</v>
      </c>
      <c r="B262" t="s">
        <v>18</v>
      </c>
      <c r="C262" t="s">
        <v>598</v>
      </c>
      <c r="D262" t="s">
        <v>109</v>
      </c>
      <c r="E262" t="s">
        <v>600</v>
      </c>
      <c r="F262">
        <v>7</v>
      </c>
      <c r="G262" t="s">
        <v>37</v>
      </c>
      <c r="H262" t="s">
        <v>121</v>
      </c>
      <c r="I262" t="s">
        <v>451</v>
      </c>
      <c r="J262" t="s">
        <v>451</v>
      </c>
      <c r="K262" t="s">
        <v>117</v>
      </c>
      <c r="L262">
        <v>0.73299999999999998</v>
      </c>
      <c r="M262">
        <v>1.53</v>
      </c>
      <c r="N262" s="1">
        <v>-0.153</v>
      </c>
      <c r="O262" t="s">
        <v>118</v>
      </c>
      <c r="P262">
        <v>0.56499999999999995</v>
      </c>
      <c r="Q262">
        <v>0.16800000000000004</v>
      </c>
      <c r="R262">
        <v>10.32</v>
      </c>
      <c r="S262" s="1">
        <v>-1.032</v>
      </c>
      <c r="T262" s="1">
        <f t="shared" si="39"/>
        <v>0.879</v>
      </c>
      <c r="U262">
        <v>66.3</v>
      </c>
      <c r="V262">
        <v>3450.6166499999999</v>
      </c>
      <c r="W262">
        <f t="shared" si="41"/>
        <v>3.4506166500000001E-3</v>
      </c>
      <c r="X262">
        <f t="shared" si="43"/>
        <v>0.29734513274336294</v>
      </c>
      <c r="Y262">
        <f t="shared" si="44"/>
        <v>2.6738131074134755E-5</v>
      </c>
      <c r="Z262">
        <v>2.6738131074134755E-5</v>
      </c>
      <c r="AA262">
        <f t="shared" si="40"/>
        <v>9.2263040274291777E-8</v>
      </c>
      <c r="AB262">
        <f t="shared" si="42"/>
        <v>9.2263040274291777E-8</v>
      </c>
      <c r="AC262">
        <v>9.2263040274291779</v>
      </c>
      <c r="AD262">
        <v>10.496364081261863</v>
      </c>
      <c r="AE262" s="1">
        <f t="shared" si="36"/>
        <v>0.3321469449874504</v>
      </c>
      <c r="AF262">
        <v>0.19226448552582856</v>
      </c>
      <c r="AG262">
        <v>27.385200000000001</v>
      </c>
      <c r="AH262">
        <v>55</v>
      </c>
      <c r="AI262">
        <v>622</v>
      </c>
      <c r="AJ262">
        <v>26.738131074134756</v>
      </c>
      <c r="AK262">
        <v>18.418666666666667</v>
      </c>
      <c r="AL262" t="s">
        <v>557</v>
      </c>
      <c r="AM262" t="s">
        <v>558</v>
      </c>
      <c r="AN262" t="s">
        <v>562</v>
      </c>
      <c r="AO262">
        <v>0.64691630239407094</v>
      </c>
      <c r="AP262">
        <v>1.1612499999999999</v>
      </c>
      <c r="AQ262">
        <v>648.88749999999993</v>
      </c>
      <c r="AR262" s="54">
        <v>1.9225946713001842E-2</v>
      </c>
      <c r="AS262" s="55">
        <v>23.374083142237392</v>
      </c>
    </row>
    <row r="263" spans="1:45" x14ac:dyDescent="0.35">
      <c r="A263" s="2">
        <v>44722</v>
      </c>
      <c r="B263" t="s">
        <v>18</v>
      </c>
      <c r="C263" t="s">
        <v>598</v>
      </c>
      <c r="D263" t="s">
        <v>123</v>
      </c>
      <c r="E263" t="s">
        <v>600</v>
      </c>
      <c r="F263">
        <v>6</v>
      </c>
      <c r="G263" t="s">
        <v>41</v>
      </c>
      <c r="H263" t="s">
        <v>127</v>
      </c>
      <c r="I263" t="s">
        <v>464</v>
      </c>
      <c r="J263" t="s">
        <v>464</v>
      </c>
      <c r="K263" t="s">
        <v>125</v>
      </c>
      <c r="L263">
        <v>0.71399999999999997</v>
      </c>
      <c r="M263">
        <v>2.4500000000000002</v>
      </c>
      <c r="N263" s="1">
        <v>-0.24500000000000002</v>
      </c>
      <c r="O263" t="s">
        <v>126</v>
      </c>
      <c r="P263">
        <v>0.57999999999999996</v>
      </c>
      <c r="Q263">
        <v>0.13400000000000001</v>
      </c>
      <c r="R263">
        <v>3.92</v>
      </c>
      <c r="S263" s="1">
        <v>-0.39200000000000002</v>
      </c>
      <c r="T263" s="1">
        <f t="shared" si="39"/>
        <v>0.14699999999999999</v>
      </c>
      <c r="U263">
        <v>77.400000000000006</v>
      </c>
      <c r="V263">
        <v>4702.7466000000013</v>
      </c>
      <c r="W263">
        <f t="shared" si="41"/>
        <v>4.7027466000000009E-3</v>
      </c>
      <c r="X263">
        <f t="shared" si="43"/>
        <v>0.23103448275862071</v>
      </c>
      <c r="Y263">
        <f t="shared" si="44"/>
        <v>1.9598963680461674E-5</v>
      </c>
      <c r="Z263">
        <v>1.9598963680461674E-5</v>
      </c>
      <c r="AA263">
        <f t="shared" si="40"/>
        <v>9.2168959811814647E-8</v>
      </c>
      <c r="AB263">
        <f t="shared" si="42"/>
        <v>9.2168959811814647E-8</v>
      </c>
      <c r="AC263">
        <v>9.2168959811814641</v>
      </c>
      <c r="AD263">
        <v>62.6999726610984</v>
      </c>
      <c r="AE263" s="1">
        <f t="shared" si="36"/>
        <v>0.33180825532253272</v>
      </c>
      <c r="AF263">
        <v>0.76803282651023119</v>
      </c>
      <c r="AG263">
        <v>27.385200000000001</v>
      </c>
      <c r="AH263">
        <v>73</v>
      </c>
      <c r="AI263">
        <v>800</v>
      </c>
      <c r="AJ263">
        <v>19.598963680461672</v>
      </c>
      <c r="AK263">
        <v>16.475333333333335</v>
      </c>
      <c r="AL263" t="s">
        <v>559</v>
      </c>
      <c r="AM263" t="s">
        <v>558</v>
      </c>
      <c r="AN263" t="s">
        <v>562</v>
      </c>
      <c r="AO263">
        <v>0.64691630239407094</v>
      </c>
      <c r="AP263">
        <v>1.1612499999999999</v>
      </c>
      <c r="AQ263">
        <v>648.88749999999993</v>
      </c>
      <c r="AR263" s="54">
        <v>2.7239612434768117E-2</v>
      </c>
      <c r="AS263" s="55">
        <v>4.5314020157360666</v>
      </c>
    </row>
    <row r="264" spans="1:45" x14ac:dyDescent="0.35">
      <c r="A264" s="2">
        <v>44804</v>
      </c>
      <c r="B264" t="s">
        <v>18</v>
      </c>
      <c r="C264" t="s">
        <v>599</v>
      </c>
      <c r="D264" t="s">
        <v>123</v>
      </c>
      <c r="E264" t="s">
        <v>600</v>
      </c>
      <c r="F264">
        <v>1</v>
      </c>
      <c r="G264" t="s">
        <v>29</v>
      </c>
      <c r="H264" t="s">
        <v>124</v>
      </c>
      <c r="I264" t="s">
        <v>465</v>
      </c>
      <c r="J264" t="s">
        <v>465</v>
      </c>
      <c r="K264" t="s">
        <v>234</v>
      </c>
      <c r="L264">
        <v>0.80600000000000005</v>
      </c>
      <c r="M264">
        <v>12.53</v>
      </c>
      <c r="N264" s="1">
        <v>-1.2529999999999999</v>
      </c>
      <c r="O264" t="s">
        <v>32</v>
      </c>
      <c r="P264">
        <v>0.63100000000000001</v>
      </c>
      <c r="Q264">
        <v>0.17500000000000004</v>
      </c>
      <c r="R264">
        <v>22.45</v>
      </c>
      <c r="S264" s="1">
        <v>-2.2450000000000001</v>
      </c>
      <c r="T264" s="1">
        <f t="shared" si="39"/>
        <v>0.99200000000000021</v>
      </c>
      <c r="U264">
        <v>69.05</v>
      </c>
      <c r="V264">
        <v>3742.8034624999996</v>
      </c>
      <c r="W264">
        <f t="shared" si="41"/>
        <v>3.7428034624999995E-3</v>
      </c>
      <c r="X264">
        <f t="shared" si="43"/>
        <v>0.27733755942947708</v>
      </c>
      <c r="Y264">
        <f t="shared" si="44"/>
        <v>2.454090973773915E-5</v>
      </c>
      <c r="Z264">
        <v>2.454090973773915E-5</v>
      </c>
      <c r="AA264">
        <f t="shared" si="40"/>
        <v>9.185180193931004E-8</v>
      </c>
      <c r="AB264">
        <f t="shared" si="42"/>
        <v>9.185180193931004E-8</v>
      </c>
      <c r="AC264">
        <v>9.1851801939310036</v>
      </c>
      <c r="AD264">
        <v>9.2592542277530256</v>
      </c>
      <c r="AE264" s="1">
        <f t="shared" si="36"/>
        <v>0.33066648698151613</v>
      </c>
      <c r="AF264">
        <v>0.18539049722598691</v>
      </c>
      <c r="AG264">
        <v>32.519599999999997</v>
      </c>
      <c r="AH264">
        <v>55.9</v>
      </c>
      <c r="AI264">
        <v>590</v>
      </c>
      <c r="AJ264">
        <v>24.540909737739149</v>
      </c>
      <c r="AK264">
        <v>5.03038712875437</v>
      </c>
      <c r="AL264" t="s">
        <v>557</v>
      </c>
      <c r="AM264" t="s">
        <v>558</v>
      </c>
      <c r="AN264" t="s">
        <v>562</v>
      </c>
      <c r="AO264">
        <v>0.5234151584582144</v>
      </c>
      <c r="AP264">
        <v>1.8887499999999999</v>
      </c>
      <c r="AQ264">
        <v>924.46249999999998</v>
      </c>
      <c r="AR264" s="54">
        <v>-4.6514881421519929E-3</v>
      </c>
      <c r="AS264" s="55">
        <v>6.8265645362387666</v>
      </c>
    </row>
    <row r="265" spans="1:45" x14ac:dyDescent="0.35">
      <c r="A265" s="2">
        <v>44747</v>
      </c>
      <c r="B265" t="s">
        <v>18</v>
      </c>
      <c r="C265" t="s">
        <v>597</v>
      </c>
      <c r="D265" t="s">
        <v>20</v>
      </c>
      <c r="E265" t="s">
        <v>600</v>
      </c>
      <c r="F265">
        <v>4</v>
      </c>
      <c r="G265" t="s">
        <v>33</v>
      </c>
      <c r="H265" t="s">
        <v>34</v>
      </c>
      <c r="I265" t="s">
        <v>424</v>
      </c>
      <c r="J265" t="s">
        <v>424</v>
      </c>
      <c r="K265" t="s">
        <v>165</v>
      </c>
      <c r="L265">
        <v>0.89</v>
      </c>
      <c r="M265">
        <v>14.65</v>
      </c>
      <c r="N265" s="1">
        <v>-1.4650000000000001</v>
      </c>
      <c r="O265" t="s">
        <v>146</v>
      </c>
      <c r="P265">
        <v>0.68300000000000005</v>
      </c>
      <c r="Q265">
        <v>0.20699999999999996</v>
      </c>
      <c r="R265">
        <v>17.489999999999998</v>
      </c>
      <c r="S265" s="1">
        <v>-1.7489999999999999</v>
      </c>
      <c r="T265" s="1">
        <f t="shared" si="39"/>
        <v>0.28399999999999981</v>
      </c>
      <c r="U265">
        <v>65</v>
      </c>
      <c r="V265">
        <v>3316.625</v>
      </c>
      <c r="W265">
        <f t="shared" si="41"/>
        <v>3.3166250000000001E-3</v>
      </c>
      <c r="X265">
        <f t="shared" si="43"/>
        <v>0.30307467057101017</v>
      </c>
      <c r="Y265">
        <f t="shared" si="44"/>
        <v>2.7373767259042386E-5</v>
      </c>
      <c r="Z265">
        <v>2.7373767259042386E-5</v>
      </c>
      <c r="AA265">
        <f t="shared" si="40"/>
        <v>9.0788520835521451E-8</v>
      </c>
      <c r="AB265">
        <f t="shared" si="42"/>
        <v>9.0788520835521451E-8</v>
      </c>
      <c r="AC265">
        <v>9.078852083552146</v>
      </c>
      <c r="AD265">
        <v>31.967789026592087</v>
      </c>
      <c r="AE265" s="1">
        <f t="shared" si="36"/>
        <v>0.32683867500787722</v>
      </c>
      <c r="AF265">
        <v>0.16030543394574254</v>
      </c>
      <c r="AG265">
        <v>33.278799999999997</v>
      </c>
      <c r="AH265">
        <v>61</v>
      </c>
      <c r="AI265">
        <v>534</v>
      </c>
      <c r="AJ265">
        <v>27.373767259042385</v>
      </c>
      <c r="AK265">
        <v>11.802345679012349</v>
      </c>
      <c r="AL265" t="s">
        <v>559</v>
      </c>
      <c r="AM265" t="s">
        <v>561</v>
      </c>
      <c r="AN265" t="s">
        <v>560</v>
      </c>
      <c r="AO265">
        <v>0.3455948490031629</v>
      </c>
      <c r="AP265">
        <v>2.8125</v>
      </c>
      <c r="AQ265">
        <v>1435.3249999999998</v>
      </c>
      <c r="AR265" s="54">
        <v>1.4204493949391642E-2</v>
      </c>
      <c r="AS265" s="55">
        <v>0.86557306903636777</v>
      </c>
    </row>
    <row r="266" spans="1:45" x14ac:dyDescent="0.35">
      <c r="A266" s="2">
        <v>44721</v>
      </c>
      <c r="B266" t="s">
        <v>18</v>
      </c>
      <c r="C266" t="s">
        <v>598</v>
      </c>
      <c r="D266" t="s">
        <v>20</v>
      </c>
      <c r="E266" t="s">
        <v>600</v>
      </c>
      <c r="F266">
        <v>6</v>
      </c>
      <c r="G266" t="s">
        <v>39</v>
      </c>
      <c r="H266" t="s">
        <v>40</v>
      </c>
      <c r="I266" t="s">
        <v>418</v>
      </c>
      <c r="J266" t="s">
        <v>418</v>
      </c>
      <c r="K266" t="s">
        <v>23</v>
      </c>
      <c r="L266">
        <v>0.63400000000000001</v>
      </c>
      <c r="M266">
        <v>2.34</v>
      </c>
      <c r="N266" s="1">
        <v>-0.23399999999999999</v>
      </c>
      <c r="O266" t="s">
        <v>32</v>
      </c>
      <c r="P266">
        <v>0.499</v>
      </c>
      <c r="Q266">
        <v>0.13500000000000001</v>
      </c>
      <c r="R266">
        <v>8.7899999999999991</v>
      </c>
      <c r="S266" s="1">
        <v>-0.87899999999999989</v>
      </c>
      <c r="T266" s="1">
        <f t="shared" si="39"/>
        <v>0.64499999999999991</v>
      </c>
      <c r="U266">
        <v>69.400000000000006</v>
      </c>
      <c r="V266">
        <v>3780.8426000000004</v>
      </c>
      <c r="W266">
        <f t="shared" si="41"/>
        <v>3.7808426000000006E-3</v>
      </c>
      <c r="X266">
        <f t="shared" si="43"/>
        <v>0.27054108216432865</v>
      </c>
      <c r="Y266">
        <f t="shared" si="44"/>
        <v>2.3802690999676617E-5</v>
      </c>
      <c r="Z266">
        <v>2.3802690999676617E-5</v>
      </c>
      <c r="AA266">
        <f t="shared" si="40"/>
        <v>8.9994228126213956E-8</v>
      </c>
      <c r="AB266">
        <f t="shared" si="42"/>
        <v>8.9994228126213956E-8</v>
      </c>
      <c r="AC266">
        <v>8.9994228126213969</v>
      </c>
      <c r="AD266">
        <v>13.952593507940152</v>
      </c>
      <c r="AE266" s="1">
        <f t="shared" si="36"/>
        <v>0.32397922125437023</v>
      </c>
      <c r="AF266">
        <v>0.26560790809223017</v>
      </c>
      <c r="AG266">
        <v>24.548100000000002</v>
      </c>
      <c r="AH266">
        <v>78.599999999999994</v>
      </c>
      <c r="AI266">
        <v>701</v>
      </c>
      <c r="AJ266">
        <v>23.802690999676617</v>
      </c>
      <c r="AK266">
        <v>14.811333333333334</v>
      </c>
      <c r="AL266" t="s">
        <v>559</v>
      </c>
      <c r="AM266" t="s">
        <v>558</v>
      </c>
      <c r="AN266" t="s">
        <v>560</v>
      </c>
      <c r="AO266">
        <v>0.62108933859878679</v>
      </c>
      <c r="AP266">
        <v>1.2462500000000001</v>
      </c>
      <c r="AQ266">
        <v>783</v>
      </c>
      <c r="AR266" s="54">
        <v>-1.8247700352262827E-3</v>
      </c>
      <c r="AS266" s="55">
        <v>2.6126988146007939</v>
      </c>
    </row>
    <row r="267" spans="1:45" x14ac:dyDescent="0.35">
      <c r="A267" s="2">
        <v>44720</v>
      </c>
      <c r="B267" t="s">
        <v>18</v>
      </c>
      <c r="C267" t="s">
        <v>598</v>
      </c>
      <c r="D267" t="s">
        <v>86</v>
      </c>
      <c r="E267" t="s">
        <v>46</v>
      </c>
      <c r="F267">
        <v>7</v>
      </c>
      <c r="G267" t="s">
        <v>94</v>
      </c>
      <c r="H267" t="s">
        <v>95</v>
      </c>
      <c r="I267" t="s">
        <v>394</v>
      </c>
      <c r="J267" t="s">
        <v>394</v>
      </c>
      <c r="K267" t="s">
        <v>87</v>
      </c>
      <c r="L267">
        <v>0.80200000000000005</v>
      </c>
      <c r="M267">
        <v>3.66</v>
      </c>
      <c r="N267" s="1">
        <v>-0.36599999999999999</v>
      </c>
      <c r="O267" t="s">
        <v>88</v>
      </c>
      <c r="P267">
        <v>0.65900000000000003</v>
      </c>
      <c r="Q267">
        <v>0.14300000000000002</v>
      </c>
      <c r="R267">
        <v>3.58</v>
      </c>
      <c r="S267" s="1">
        <v>-0.35799999999999998</v>
      </c>
      <c r="T267" s="1">
        <f t="shared" si="39"/>
        <v>-8.0000000000000071E-3</v>
      </c>
      <c r="U267">
        <v>79.349999999999994</v>
      </c>
      <c r="V267">
        <v>4942.6916624999994</v>
      </c>
      <c r="W267">
        <f t="shared" si="41"/>
        <v>4.9426916624999992E-3</v>
      </c>
      <c r="X267">
        <f t="shared" si="43"/>
        <v>0.21699544764795145</v>
      </c>
      <c r="Y267">
        <f t="shared" si="44"/>
        <v>1.814335833869014E-5</v>
      </c>
      <c r="Z267">
        <v>1.814335833869014E-5</v>
      </c>
      <c r="AA267">
        <f t="shared" si="40"/>
        <v>8.9677025990393592E-8</v>
      </c>
      <c r="AB267">
        <f t="shared" si="42"/>
        <v>8.9677025990393592E-8</v>
      </c>
      <c r="AC267">
        <v>8.9677025990393595</v>
      </c>
      <c r="AD267" t="s">
        <v>50</v>
      </c>
      <c r="AE267" s="1">
        <f t="shared" si="36"/>
        <v>0.32283729356541696</v>
      </c>
      <c r="AF267" t="s">
        <v>50</v>
      </c>
      <c r="AG267">
        <v>26.9267</v>
      </c>
      <c r="AH267">
        <v>63.2</v>
      </c>
      <c r="AI267">
        <v>602</v>
      </c>
      <c r="AJ267">
        <v>18.143358338690142</v>
      </c>
      <c r="AK267">
        <v>13.101333333333335</v>
      </c>
      <c r="AL267" t="s">
        <v>557</v>
      </c>
      <c r="AM267" t="s">
        <v>561</v>
      </c>
      <c r="AN267" t="s">
        <v>560</v>
      </c>
      <c r="AO267">
        <v>0.6042605573172154</v>
      </c>
      <c r="AP267">
        <v>1.3074999999999999</v>
      </c>
      <c r="AQ267">
        <v>892.41250000000002</v>
      </c>
      <c r="AR267" s="54">
        <v>8.7349291855817503E-3</v>
      </c>
      <c r="AS267" s="34" t="s">
        <v>50</v>
      </c>
    </row>
    <row r="268" spans="1:45" x14ac:dyDescent="0.35">
      <c r="A268" s="2">
        <v>44733</v>
      </c>
      <c r="B268" t="s">
        <v>18</v>
      </c>
      <c r="C268" t="s">
        <v>548</v>
      </c>
      <c r="D268" t="s">
        <v>123</v>
      </c>
      <c r="E268" t="s">
        <v>600</v>
      </c>
      <c r="F268">
        <v>8</v>
      </c>
      <c r="G268" t="s">
        <v>33</v>
      </c>
      <c r="H268" t="s">
        <v>97</v>
      </c>
      <c r="I268" t="s">
        <v>462</v>
      </c>
      <c r="J268" t="s">
        <v>462</v>
      </c>
      <c r="K268" t="s">
        <v>145</v>
      </c>
      <c r="L268">
        <v>0.71699999999999997</v>
      </c>
      <c r="M268">
        <v>4.55</v>
      </c>
      <c r="N268" s="1">
        <v>-0.45499999999999996</v>
      </c>
      <c r="O268" t="s">
        <v>146</v>
      </c>
      <c r="P268">
        <v>0.56799999999999995</v>
      </c>
      <c r="Q268">
        <v>0.14900000000000002</v>
      </c>
      <c r="R268">
        <v>12.65</v>
      </c>
      <c r="S268" s="1">
        <v>-1.2650000000000001</v>
      </c>
      <c r="T268" s="1">
        <f t="shared" si="39"/>
        <v>0.81000000000000016</v>
      </c>
      <c r="U268">
        <v>70.599999999999994</v>
      </c>
      <c r="V268">
        <v>3912.7225999999991</v>
      </c>
      <c r="W268">
        <f t="shared" si="41"/>
        <v>3.9127225999999989E-3</v>
      </c>
      <c r="X268">
        <f t="shared" si="43"/>
        <v>0.26232394366197187</v>
      </c>
      <c r="Y268">
        <f t="shared" si="44"/>
        <v>2.2915875629208857E-5</v>
      </c>
      <c r="Z268">
        <v>2.2915875629208857E-5</v>
      </c>
      <c r="AA268">
        <f t="shared" si="40"/>
        <v>8.9663464473194694E-8</v>
      </c>
      <c r="AB268">
        <f t="shared" si="42"/>
        <v>8.9663464473194694E-8</v>
      </c>
      <c r="AC268">
        <v>8.9663464473194701</v>
      </c>
      <c r="AD268">
        <v>11.06956351520922</v>
      </c>
      <c r="AE268" s="1">
        <f t="shared" si="36"/>
        <v>0.32278847210350092</v>
      </c>
      <c r="AF268">
        <v>5.5509349783917299E-2</v>
      </c>
      <c r="AG268">
        <v>30.972899999999999</v>
      </c>
      <c r="AH268">
        <v>59.2</v>
      </c>
      <c r="AI268">
        <v>370</v>
      </c>
      <c r="AJ268">
        <v>22.915875629208855</v>
      </c>
      <c r="AK268">
        <v>14.820634920634921</v>
      </c>
      <c r="AL268" t="s">
        <v>559</v>
      </c>
      <c r="AM268" t="s">
        <v>561</v>
      </c>
      <c r="AN268" t="s">
        <v>560</v>
      </c>
      <c r="AO268">
        <v>0.43868604499462666</v>
      </c>
      <c r="AP268">
        <v>2.2399999999999998</v>
      </c>
      <c r="AQ268">
        <v>1277.3875</v>
      </c>
      <c r="AR268" s="54">
        <v>-7.4883720506258869E-2</v>
      </c>
      <c r="AS268" s="55">
        <v>9.0798782696057145</v>
      </c>
    </row>
    <row r="269" spans="1:45" x14ac:dyDescent="0.35">
      <c r="A269" s="2">
        <v>44772</v>
      </c>
      <c r="B269" t="s">
        <v>573</v>
      </c>
      <c r="C269" t="s">
        <v>596</v>
      </c>
      <c r="D269" t="s">
        <v>57</v>
      </c>
      <c r="E269" t="s">
        <v>46</v>
      </c>
      <c r="F269">
        <v>4</v>
      </c>
      <c r="G269" t="s">
        <v>39</v>
      </c>
      <c r="H269" t="s">
        <v>61</v>
      </c>
      <c r="I269" t="s">
        <v>498</v>
      </c>
      <c r="J269" t="s">
        <v>498</v>
      </c>
      <c r="L269">
        <v>0.81599999999999995</v>
      </c>
      <c r="M269">
        <v>6.38</v>
      </c>
      <c r="N269" s="1">
        <v>-0.63800000000000001</v>
      </c>
      <c r="O269" t="s">
        <v>198</v>
      </c>
      <c r="P269">
        <v>0.57199999999999995</v>
      </c>
      <c r="Q269">
        <v>0.24399999999999999</v>
      </c>
      <c r="R269">
        <v>16.64</v>
      </c>
      <c r="S269" s="1">
        <v>-1.6640000000000001</v>
      </c>
      <c r="T269" s="1">
        <f t="shared" si="39"/>
        <v>1.0260000000000002</v>
      </c>
      <c r="U269">
        <v>51.97</v>
      </c>
      <c r="V269">
        <v>2120.1915064999998</v>
      </c>
      <c r="W269">
        <f t="shared" si="41"/>
        <v>2.1201915064999999E-3</v>
      </c>
      <c r="X269">
        <f t="shared" si="43"/>
        <v>0.42657342657342662</v>
      </c>
      <c r="Y269">
        <f t="shared" si="44"/>
        <v>4.1693593339499334E-5</v>
      </c>
      <c r="Z269">
        <v>4.1693593339499334E-5</v>
      </c>
      <c r="AA269">
        <f t="shared" si="40"/>
        <v>8.8398402473871455E-8</v>
      </c>
      <c r="AB269">
        <f t="shared" si="42"/>
        <v>8.8398402473871455E-8</v>
      </c>
      <c r="AC269">
        <v>8.839840247387146</v>
      </c>
      <c r="AD269">
        <v>8.61582870115706</v>
      </c>
      <c r="AE269" s="1">
        <f t="shared" si="36"/>
        <v>0.31823424890593721</v>
      </c>
      <c r="AG269">
        <v>27.192399999999999</v>
      </c>
      <c r="AH269">
        <v>39.799999999999997</v>
      </c>
      <c r="AI269">
        <v>470</v>
      </c>
      <c r="AJ269">
        <v>41.693593339499337</v>
      </c>
      <c r="AL269" t="s">
        <v>559</v>
      </c>
      <c r="AM269" t="s">
        <v>558</v>
      </c>
      <c r="AN269" t="s">
        <v>560</v>
      </c>
      <c r="AR269" s="34"/>
      <c r="AS269" s="34"/>
    </row>
    <row r="270" spans="1:45" x14ac:dyDescent="0.35">
      <c r="A270" s="2">
        <v>44733</v>
      </c>
      <c r="B270" t="s">
        <v>18</v>
      </c>
      <c r="C270" t="s">
        <v>548</v>
      </c>
      <c r="D270" t="s">
        <v>133</v>
      </c>
      <c r="E270" t="s">
        <v>46</v>
      </c>
      <c r="F270">
        <v>2</v>
      </c>
      <c r="G270" t="s">
        <v>30</v>
      </c>
      <c r="H270" t="s">
        <v>137</v>
      </c>
      <c r="I270" t="s">
        <v>475</v>
      </c>
      <c r="J270" t="s">
        <v>475</v>
      </c>
      <c r="K270" t="s">
        <v>142</v>
      </c>
      <c r="L270">
        <v>0.64700000000000002</v>
      </c>
      <c r="M270">
        <v>5.7</v>
      </c>
      <c r="N270" s="1">
        <v>-0.57000000000000006</v>
      </c>
      <c r="O270" t="s">
        <v>100</v>
      </c>
      <c r="P270">
        <v>0.73599999999999999</v>
      </c>
      <c r="Q270">
        <v>-8.8999999999999968E-2</v>
      </c>
      <c r="R270">
        <v>8.42</v>
      </c>
      <c r="S270" s="1">
        <v>-0.84199999999999997</v>
      </c>
      <c r="T270" s="1">
        <f t="shared" si="39"/>
        <v>0.27199999999999991</v>
      </c>
      <c r="U270">
        <v>104.2</v>
      </c>
      <c r="V270">
        <v>8523.247400000002</v>
      </c>
      <c r="W270">
        <f t="shared" si="41"/>
        <v>8.5232474000000013E-3</v>
      </c>
      <c r="X270">
        <f t="shared" si="43"/>
        <v>-0.12092391304347822</v>
      </c>
      <c r="Y270" t="e">
        <f t="shared" si="44"/>
        <v>#NUM!</v>
      </c>
      <c r="Z270">
        <v>1.0351967266640995E-5</v>
      </c>
      <c r="AA270">
        <f t="shared" si="40"/>
        <v>8.8232378090282979E-8</v>
      </c>
      <c r="AB270">
        <f t="shared" si="42"/>
        <v>8.8232378090282979E-8</v>
      </c>
      <c r="AC270">
        <v>8.8232378090282992</v>
      </c>
      <c r="AD270">
        <v>32.438374297898172</v>
      </c>
      <c r="AE270" s="1">
        <f t="shared" ref="AE270:AE333" si="45">AB270*1000*3600</f>
        <v>0.3176365611250187</v>
      </c>
      <c r="AF270">
        <v>0.1472684255830341</v>
      </c>
      <c r="AG270">
        <v>30.972899999999999</v>
      </c>
      <c r="AH270">
        <v>128</v>
      </c>
      <c r="AI270">
        <v>930</v>
      </c>
      <c r="AJ270">
        <v>10.351967266640994</v>
      </c>
      <c r="AK270">
        <v>8.9642857142857135</v>
      </c>
      <c r="AL270" t="s">
        <v>557</v>
      </c>
      <c r="AM270" t="s">
        <v>561</v>
      </c>
      <c r="AN270" t="s">
        <v>560</v>
      </c>
      <c r="AO270">
        <v>0.43868604499462699</v>
      </c>
      <c r="AP270">
        <v>2.2400000000000002</v>
      </c>
      <c r="AQ270">
        <v>1277.3875</v>
      </c>
      <c r="AR270" s="54">
        <v>-8.0073224214642878E-3</v>
      </c>
      <c r="AS270" s="55">
        <v>11.271428195052852</v>
      </c>
    </row>
    <row r="271" spans="1:45" x14ac:dyDescent="0.35">
      <c r="A271" s="2">
        <v>44777</v>
      </c>
      <c r="B271" t="s">
        <v>18</v>
      </c>
      <c r="C271" t="s">
        <v>596</v>
      </c>
      <c r="D271" t="s">
        <v>123</v>
      </c>
      <c r="E271" t="s">
        <v>600</v>
      </c>
      <c r="F271">
        <v>6</v>
      </c>
      <c r="G271" t="s">
        <v>39</v>
      </c>
      <c r="H271" t="s">
        <v>131</v>
      </c>
      <c r="I271" t="s">
        <v>455</v>
      </c>
      <c r="J271" t="s">
        <v>455</v>
      </c>
      <c r="K271" t="s">
        <v>165</v>
      </c>
      <c r="L271">
        <v>0.86599999999999999</v>
      </c>
      <c r="M271">
        <v>5.85</v>
      </c>
      <c r="N271" s="1">
        <v>-0.58499999999999996</v>
      </c>
      <c r="O271" t="s">
        <v>168</v>
      </c>
      <c r="P271">
        <v>0.72599999999999998</v>
      </c>
      <c r="Q271">
        <v>0.14000000000000001</v>
      </c>
      <c r="R271">
        <v>12.02</v>
      </c>
      <c r="S271" s="1">
        <v>-1.202</v>
      </c>
      <c r="T271" s="1">
        <f t="shared" si="39"/>
        <v>0.61699999999999999</v>
      </c>
      <c r="U271">
        <v>84.55</v>
      </c>
      <c r="V271">
        <v>5611.7314624999999</v>
      </c>
      <c r="W271">
        <f t="shared" si="41"/>
        <v>5.6117314625000001E-3</v>
      </c>
      <c r="X271">
        <f t="shared" si="43"/>
        <v>0.19283746556473833</v>
      </c>
      <c r="Y271">
        <f t="shared" si="44"/>
        <v>1.5689806705871461E-5</v>
      </c>
      <c r="Z271">
        <v>1.5689806705871461E-5</v>
      </c>
      <c r="AA271">
        <f t="shared" si="40"/>
        <v>8.804698193188236E-8</v>
      </c>
      <c r="AB271">
        <f t="shared" si="42"/>
        <v>8.804698193188236E-8</v>
      </c>
      <c r="AC271">
        <v>8.8046981931882371</v>
      </c>
      <c r="AD271">
        <v>14.270175353627613</v>
      </c>
      <c r="AE271" s="1">
        <f t="shared" si="45"/>
        <v>0.31696913495477652</v>
      </c>
      <c r="AF271">
        <v>0.27165354037078199</v>
      </c>
      <c r="AG271">
        <v>29.967099999999999</v>
      </c>
      <c r="AH271">
        <v>90</v>
      </c>
      <c r="AI271">
        <v>650</v>
      </c>
      <c r="AJ271">
        <v>15.68980670587146</v>
      </c>
      <c r="AK271">
        <v>11.248072663787742</v>
      </c>
      <c r="AL271" t="s">
        <v>559</v>
      </c>
      <c r="AM271" t="s">
        <v>558</v>
      </c>
      <c r="AN271" t="s">
        <v>560</v>
      </c>
      <c r="AO271">
        <v>0.47297782808158478</v>
      </c>
      <c r="AP271">
        <v>1.87375</v>
      </c>
      <c r="AQ271">
        <v>1054</v>
      </c>
      <c r="AR271" s="54">
        <v>1.204706686299079E-2</v>
      </c>
      <c r="AS271" s="55">
        <v>1.1361036842256038</v>
      </c>
    </row>
    <row r="272" spans="1:45" x14ac:dyDescent="0.35">
      <c r="A272" s="2">
        <v>44776</v>
      </c>
      <c r="B272" t="s">
        <v>18</v>
      </c>
      <c r="C272" t="s">
        <v>596</v>
      </c>
      <c r="D272" t="s">
        <v>123</v>
      </c>
      <c r="E272" t="s">
        <v>600</v>
      </c>
      <c r="F272">
        <v>3</v>
      </c>
      <c r="G272" t="s">
        <v>29</v>
      </c>
      <c r="H272" t="s">
        <v>124</v>
      </c>
      <c r="I272" t="s">
        <v>465</v>
      </c>
      <c r="J272" t="s">
        <v>465</v>
      </c>
      <c r="K272" t="s">
        <v>87</v>
      </c>
      <c r="L272">
        <v>0.78300000000000003</v>
      </c>
      <c r="M272">
        <v>5.07</v>
      </c>
      <c r="N272" s="1">
        <v>-0.50700000000000001</v>
      </c>
      <c r="O272" t="s">
        <v>201</v>
      </c>
      <c r="P272">
        <v>0.61799999999999999</v>
      </c>
      <c r="Q272">
        <v>0.16500000000000004</v>
      </c>
      <c r="R272">
        <v>13.24</v>
      </c>
      <c r="S272" s="1">
        <v>-1.3240000000000001</v>
      </c>
      <c r="T272" s="1">
        <f t="shared" si="39"/>
        <v>0.81700000000000006</v>
      </c>
      <c r="U272">
        <v>69.05</v>
      </c>
      <c r="V272">
        <v>3742.8034624999996</v>
      </c>
      <c r="W272">
        <f t="shared" si="41"/>
        <v>3.7428034624999995E-3</v>
      </c>
      <c r="X272">
        <f t="shared" si="43"/>
        <v>0.26699029126213597</v>
      </c>
      <c r="Y272">
        <f t="shared" si="44"/>
        <v>2.3418705429310345E-5</v>
      </c>
      <c r="Z272">
        <v>2.3418705429310345E-5</v>
      </c>
      <c r="AA272">
        <f t="shared" si="40"/>
        <v>8.7651611768090299E-8</v>
      </c>
      <c r="AB272">
        <f t="shared" si="42"/>
        <v>8.7651611768090299E-8</v>
      </c>
      <c r="AC272">
        <v>8.7651611768090287</v>
      </c>
      <c r="AD272">
        <v>10.72847145264263</v>
      </c>
      <c r="AE272" s="1">
        <f t="shared" si="45"/>
        <v>0.31554580236512503</v>
      </c>
      <c r="AF272">
        <v>0.21480743569159888</v>
      </c>
      <c r="AG272">
        <v>28.545300000000001</v>
      </c>
      <c r="AH272">
        <v>55.9</v>
      </c>
      <c r="AI272">
        <v>590</v>
      </c>
      <c r="AJ272">
        <v>23.418705429310346</v>
      </c>
      <c r="AK272">
        <v>11.355774909963984</v>
      </c>
      <c r="AL272" t="s">
        <v>557</v>
      </c>
      <c r="AM272" t="s">
        <v>558</v>
      </c>
      <c r="AN272" t="s">
        <v>562</v>
      </c>
      <c r="AO272">
        <v>0.57093314461741485</v>
      </c>
      <c r="AP272">
        <v>1.5412499999999998</v>
      </c>
      <c r="AQ272">
        <v>919.65</v>
      </c>
      <c r="AR272" s="54">
        <v>-4.6514881421519929E-3</v>
      </c>
      <c r="AS272" s="55">
        <v>6.8265645362387666</v>
      </c>
    </row>
    <row r="273" spans="1:45" x14ac:dyDescent="0.35">
      <c r="A273" s="2">
        <v>44798</v>
      </c>
      <c r="B273" t="s">
        <v>573</v>
      </c>
      <c r="C273" t="s">
        <v>552</v>
      </c>
      <c r="D273" t="s">
        <v>57</v>
      </c>
      <c r="E273" t="s">
        <v>46</v>
      </c>
      <c r="F273">
        <v>7</v>
      </c>
      <c r="G273" t="s">
        <v>39</v>
      </c>
      <c r="H273" t="s">
        <v>61</v>
      </c>
      <c r="I273" t="s">
        <v>498</v>
      </c>
      <c r="J273" t="s">
        <v>498</v>
      </c>
      <c r="K273" t="s">
        <v>230</v>
      </c>
      <c r="L273">
        <v>0.77900000000000003</v>
      </c>
      <c r="M273">
        <v>6.25</v>
      </c>
      <c r="N273" s="1">
        <v>-0.625</v>
      </c>
      <c r="O273" t="s">
        <v>231</v>
      </c>
      <c r="P273">
        <v>0.54800000000000004</v>
      </c>
      <c r="Q273">
        <v>0.23099999999999998</v>
      </c>
      <c r="R273">
        <v>12.01</v>
      </c>
      <c r="S273" s="1">
        <v>-1.2010000000000001</v>
      </c>
      <c r="T273" s="1">
        <f t="shared" si="39"/>
        <v>0.57600000000000007</v>
      </c>
      <c r="U273">
        <v>51.97</v>
      </c>
      <c r="V273">
        <v>2120.1915064999998</v>
      </c>
      <c r="W273">
        <f t="shared" si="41"/>
        <v>2.1201915064999999E-3</v>
      </c>
      <c r="X273">
        <f t="shared" si="43"/>
        <v>0.42153284671532842</v>
      </c>
      <c r="Y273">
        <f t="shared" si="44"/>
        <v>4.1087946933376554E-5</v>
      </c>
      <c r="Z273">
        <v>4.1087946933376554E-5</v>
      </c>
      <c r="AA273">
        <f t="shared" si="40"/>
        <v>8.7114316107667685E-8</v>
      </c>
      <c r="AB273">
        <f t="shared" si="42"/>
        <v>8.7114316107667685E-8</v>
      </c>
      <c r="AC273">
        <v>8.711431610766768</v>
      </c>
      <c r="AD273">
        <v>15.124013213136749</v>
      </c>
      <c r="AE273" s="1">
        <f t="shared" si="45"/>
        <v>0.31361153798760366</v>
      </c>
      <c r="AG273">
        <v>29.246200000000002</v>
      </c>
      <c r="AH273">
        <v>39.799999999999997</v>
      </c>
      <c r="AI273">
        <v>470</v>
      </c>
      <c r="AJ273">
        <v>41.087946933376557</v>
      </c>
      <c r="AL273" t="s">
        <v>559</v>
      </c>
      <c r="AM273" t="s">
        <v>558</v>
      </c>
      <c r="AN273" t="s">
        <v>560</v>
      </c>
      <c r="AR273" s="34"/>
      <c r="AS273" s="34"/>
    </row>
    <row r="274" spans="1:45" x14ac:dyDescent="0.35">
      <c r="A274" s="2">
        <v>44715</v>
      </c>
      <c r="B274" t="s">
        <v>573</v>
      </c>
      <c r="C274" t="s">
        <v>598</v>
      </c>
      <c r="D274" t="s">
        <v>67</v>
      </c>
      <c r="E274" t="s">
        <v>46</v>
      </c>
      <c r="F274">
        <v>8</v>
      </c>
      <c r="G274" t="s">
        <v>37</v>
      </c>
      <c r="H274" t="s">
        <v>76</v>
      </c>
      <c r="I274" t="s">
        <v>509</v>
      </c>
      <c r="J274" t="s">
        <v>509</v>
      </c>
      <c r="K274" t="s">
        <v>69</v>
      </c>
      <c r="L274">
        <v>0.72</v>
      </c>
      <c r="M274">
        <v>4.6900000000000004</v>
      </c>
      <c r="N274" s="1">
        <v>-0.46900000000000003</v>
      </c>
      <c r="O274" t="s">
        <v>70</v>
      </c>
      <c r="P274">
        <v>0.53500000000000003</v>
      </c>
      <c r="Q274">
        <v>0.18499999999999994</v>
      </c>
      <c r="R274">
        <v>13.64</v>
      </c>
      <c r="S274" s="1">
        <v>-1.3640000000000001</v>
      </c>
      <c r="T274" s="1">
        <f t="shared" si="39"/>
        <v>0.89500000000000002</v>
      </c>
      <c r="U274">
        <v>58.085000000000001</v>
      </c>
      <c r="V274">
        <v>2648.4857716249999</v>
      </c>
      <c r="W274">
        <f t="shared" si="41"/>
        <v>2.6484857716249999E-3</v>
      </c>
      <c r="X274">
        <f t="shared" si="43"/>
        <v>0.34579439252336436</v>
      </c>
      <c r="Y274">
        <f t="shared" si="44"/>
        <v>3.2198219254117729E-5</v>
      </c>
      <c r="Z274">
        <v>3.2198219254117729E-5</v>
      </c>
      <c r="AA274">
        <f t="shared" si="40"/>
        <v>8.5276525566192927E-8</v>
      </c>
      <c r="AB274">
        <f t="shared" si="42"/>
        <v>8.5276525566192927E-8</v>
      </c>
      <c r="AC274">
        <v>8.5276525566192927</v>
      </c>
      <c r="AD274">
        <v>9.5281034152170871</v>
      </c>
      <c r="AE274" s="1">
        <f t="shared" si="45"/>
        <v>0.30699549203829457</v>
      </c>
      <c r="AG274">
        <v>24.828800000000001</v>
      </c>
      <c r="AH274">
        <v>36.9</v>
      </c>
      <c r="AI274">
        <v>400</v>
      </c>
      <c r="AJ274">
        <v>32.198219254117731</v>
      </c>
      <c r="AL274" t="s">
        <v>557</v>
      </c>
      <c r="AM274" t="s">
        <v>558</v>
      </c>
      <c r="AN274" t="s">
        <v>562</v>
      </c>
      <c r="AR274" s="34"/>
      <c r="AS274" s="34"/>
    </row>
    <row r="275" spans="1:45" x14ac:dyDescent="0.35">
      <c r="A275" s="2">
        <v>44805</v>
      </c>
      <c r="B275" t="s">
        <v>18</v>
      </c>
      <c r="C275" t="s">
        <v>599</v>
      </c>
      <c r="D275" t="s">
        <v>123</v>
      </c>
      <c r="E275" t="s">
        <v>600</v>
      </c>
      <c r="F275">
        <v>1</v>
      </c>
      <c r="G275" t="s">
        <v>37</v>
      </c>
      <c r="H275" t="s">
        <v>76</v>
      </c>
      <c r="I275" t="s">
        <v>467</v>
      </c>
      <c r="J275" t="s">
        <v>467</v>
      </c>
      <c r="K275" t="s">
        <v>188</v>
      </c>
      <c r="L275">
        <v>0.748</v>
      </c>
      <c r="M275">
        <v>11.72</v>
      </c>
      <c r="N275" s="1">
        <v>-1.1720000000000002</v>
      </c>
      <c r="O275" t="s">
        <v>240</v>
      </c>
      <c r="P275">
        <v>0.66200000000000003</v>
      </c>
      <c r="Q275">
        <v>8.5999999999999965E-2</v>
      </c>
      <c r="R275">
        <v>23.97</v>
      </c>
      <c r="S275" s="1">
        <v>-2.3969999999999998</v>
      </c>
      <c r="T275" s="1">
        <f t="shared" si="39"/>
        <v>1.2249999999999996</v>
      </c>
      <c r="U275">
        <v>105.9</v>
      </c>
      <c r="V275">
        <v>8803.6258500000022</v>
      </c>
      <c r="W275">
        <f t="shared" si="41"/>
        <v>8.8036258500000016E-3</v>
      </c>
      <c r="X275">
        <f t="shared" si="43"/>
        <v>0.12990936555891233</v>
      </c>
      <c r="Y275">
        <f t="shared" si="44"/>
        <v>9.6480238832320397E-6</v>
      </c>
      <c r="Z275">
        <v>9.6480238832320397E-6</v>
      </c>
      <c r="AA275">
        <f t="shared" si="40"/>
        <v>8.4937592459838985E-8</v>
      </c>
      <c r="AB275">
        <f t="shared" si="42"/>
        <v>8.4937592459838985E-8</v>
      </c>
      <c r="AC275">
        <v>8.4937592459838989</v>
      </c>
      <c r="AD275">
        <v>6.9336810171297154</v>
      </c>
      <c r="AE275" s="1">
        <f t="shared" si="45"/>
        <v>0.30577533285542036</v>
      </c>
      <c r="AF275">
        <v>0.12700594255667097</v>
      </c>
      <c r="AG275">
        <v>34.357199999999999</v>
      </c>
      <c r="AH275">
        <v>80</v>
      </c>
      <c r="AI275">
        <v>715</v>
      </c>
      <c r="AJ275">
        <v>9.6480238832320389</v>
      </c>
      <c r="AK275">
        <v>5.6582009490325227</v>
      </c>
      <c r="AL275" t="s">
        <v>557</v>
      </c>
      <c r="AM275" t="s">
        <v>558</v>
      </c>
      <c r="AN275" t="s">
        <v>562</v>
      </c>
      <c r="AO275">
        <v>0.43800288115314234</v>
      </c>
      <c r="AP275">
        <v>2.1637500000000003</v>
      </c>
      <c r="AQ275">
        <v>1129.9875000000002</v>
      </c>
      <c r="AR275" s="54">
        <v>2.1108853843798934E-2</v>
      </c>
      <c r="AS275" s="55">
        <v>9.2643503842180355</v>
      </c>
    </row>
    <row r="276" spans="1:45" x14ac:dyDescent="0.35">
      <c r="A276" s="2">
        <v>44750</v>
      </c>
      <c r="B276" t="s">
        <v>18</v>
      </c>
      <c r="C276" t="s">
        <v>597</v>
      </c>
      <c r="D276" t="s">
        <v>123</v>
      </c>
      <c r="E276" t="s">
        <v>600</v>
      </c>
      <c r="F276">
        <v>6</v>
      </c>
      <c r="G276" t="s">
        <v>37</v>
      </c>
      <c r="H276" t="s">
        <v>132</v>
      </c>
      <c r="I276" t="s">
        <v>466</v>
      </c>
      <c r="J276" t="s">
        <v>466</v>
      </c>
      <c r="K276" t="s">
        <v>134</v>
      </c>
      <c r="L276">
        <v>0.878</v>
      </c>
      <c r="M276">
        <v>5.54</v>
      </c>
      <c r="N276" s="1">
        <v>-0.55400000000000005</v>
      </c>
      <c r="O276" t="s">
        <v>179</v>
      </c>
      <c r="P276">
        <v>0.69099999999999995</v>
      </c>
      <c r="Q276">
        <v>0.18700000000000006</v>
      </c>
      <c r="R276">
        <v>17.18</v>
      </c>
      <c r="S276" s="1">
        <v>-1.718</v>
      </c>
      <c r="T276" s="1">
        <f t="shared" si="39"/>
        <v>1.1639999999999999</v>
      </c>
      <c r="U276">
        <v>67.400000000000006</v>
      </c>
      <c r="V276">
        <v>3566.066600000001</v>
      </c>
      <c r="W276">
        <f t="shared" si="41"/>
        <v>3.5660666000000012E-3</v>
      </c>
      <c r="X276">
        <f t="shared" si="43"/>
        <v>0.27062228654124465</v>
      </c>
      <c r="Y276">
        <f t="shared" si="44"/>
        <v>2.3811486192835838E-5</v>
      </c>
      <c r="Z276">
        <v>2.3811486192835838E-5</v>
      </c>
      <c r="AA276">
        <f t="shared" si="40"/>
        <v>8.4913345608633071E-8</v>
      </c>
      <c r="AB276">
        <f t="shared" si="42"/>
        <v>8.4913345608633071E-8</v>
      </c>
      <c r="AC276">
        <v>8.4913345608633062</v>
      </c>
      <c r="AD276">
        <v>7.2949609629409853</v>
      </c>
      <c r="AE276" s="1">
        <f t="shared" si="45"/>
        <v>0.30568804419107903</v>
      </c>
      <c r="AF276">
        <v>0.13362359628651876</v>
      </c>
      <c r="AG276">
        <v>33.388599999999997</v>
      </c>
      <c r="AH276">
        <v>57</v>
      </c>
      <c r="AI276">
        <v>720</v>
      </c>
      <c r="AJ276">
        <v>23.811486192835837</v>
      </c>
      <c r="AK276">
        <v>10.019670781892938</v>
      </c>
      <c r="AL276" t="s">
        <v>557</v>
      </c>
      <c r="AM276" t="s">
        <v>558</v>
      </c>
      <c r="AN276" t="s">
        <v>562</v>
      </c>
      <c r="AO276">
        <v>0.39262443606707542</v>
      </c>
      <c r="AP276">
        <v>2.4874999999999998</v>
      </c>
      <c r="AQ276">
        <v>1362.0875000000001</v>
      </c>
      <c r="AR276" s="54">
        <v>4.4630023372803564E-2</v>
      </c>
      <c r="AS276" s="55">
        <v>2.1674015942546672</v>
      </c>
    </row>
    <row r="277" spans="1:45" x14ac:dyDescent="0.35">
      <c r="A277" s="2">
        <v>44772</v>
      </c>
      <c r="B277" t="s">
        <v>573</v>
      </c>
      <c r="C277" t="s">
        <v>596</v>
      </c>
      <c r="D277" t="s">
        <v>77</v>
      </c>
      <c r="E277" t="s">
        <v>46</v>
      </c>
      <c r="F277">
        <v>14</v>
      </c>
      <c r="G277" t="s">
        <v>25</v>
      </c>
      <c r="H277" t="s">
        <v>85</v>
      </c>
      <c r="I277" t="s">
        <v>520</v>
      </c>
      <c r="J277" t="s">
        <v>520</v>
      </c>
      <c r="L277">
        <v>0.68700000000000006</v>
      </c>
      <c r="M277">
        <v>8.85</v>
      </c>
      <c r="N277" s="1">
        <v>-0.88500000000000001</v>
      </c>
      <c r="O277" t="s">
        <v>197</v>
      </c>
      <c r="P277">
        <v>0.56200000000000006</v>
      </c>
      <c r="Q277">
        <v>0.125</v>
      </c>
      <c r="R277">
        <v>14.87</v>
      </c>
      <c r="S277" s="1">
        <v>-1.4869999999999999</v>
      </c>
      <c r="T277" s="1">
        <f t="shared" si="39"/>
        <v>0.60199999999999987</v>
      </c>
      <c r="U277">
        <v>75.954999999999998</v>
      </c>
      <c r="V277">
        <v>4528.792189625</v>
      </c>
      <c r="W277">
        <f t="shared" si="41"/>
        <v>4.528792189625E-3</v>
      </c>
      <c r="X277">
        <f t="shared" si="43"/>
        <v>0.22241992882562275</v>
      </c>
      <c r="Y277">
        <f t="shared" si="44"/>
        <v>1.8703280317253222E-5</v>
      </c>
      <c r="Z277">
        <v>1.8703280317253222E-5</v>
      </c>
      <c r="AA277">
        <f t="shared" si="40"/>
        <v>8.4703269821143382E-8</v>
      </c>
      <c r="AB277">
        <f t="shared" si="42"/>
        <v>8.4703269821143382E-8</v>
      </c>
      <c r="AC277">
        <v>8.4703269821143383</v>
      </c>
      <c r="AD277">
        <v>14.070310601518838</v>
      </c>
      <c r="AE277" s="1">
        <f t="shared" si="45"/>
        <v>0.30493177135611615</v>
      </c>
      <c r="AG277">
        <v>27.192399999999999</v>
      </c>
      <c r="AH277">
        <v>31</v>
      </c>
      <c r="AI277">
        <v>440</v>
      </c>
      <c r="AJ277">
        <v>18.70328031725322</v>
      </c>
      <c r="AL277" t="s">
        <v>557</v>
      </c>
      <c r="AM277" t="s">
        <v>558</v>
      </c>
      <c r="AN277" t="s">
        <v>562</v>
      </c>
      <c r="AR277" s="34"/>
      <c r="AS277" s="34"/>
    </row>
    <row r="278" spans="1:45" x14ac:dyDescent="0.35">
      <c r="A278" s="2">
        <v>44733</v>
      </c>
      <c r="B278" t="s">
        <v>18</v>
      </c>
      <c r="C278" t="s">
        <v>548</v>
      </c>
      <c r="D278" t="s">
        <v>123</v>
      </c>
      <c r="E278" t="s">
        <v>600</v>
      </c>
      <c r="F278">
        <v>7</v>
      </c>
      <c r="G278" t="s">
        <v>28</v>
      </c>
      <c r="H278" t="s">
        <v>122</v>
      </c>
      <c r="I278" t="s">
        <v>458</v>
      </c>
      <c r="J278" t="s">
        <v>458</v>
      </c>
      <c r="K278" t="s">
        <v>145</v>
      </c>
      <c r="L278">
        <v>0.85199999999999998</v>
      </c>
      <c r="M278">
        <v>5.73</v>
      </c>
      <c r="N278" s="1">
        <v>-0.57300000000000006</v>
      </c>
      <c r="O278" t="s">
        <v>146</v>
      </c>
      <c r="P278">
        <v>0.67100000000000004</v>
      </c>
      <c r="Q278">
        <v>0.18099999999999994</v>
      </c>
      <c r="R278">
        <v>19.399999999999999</v>
      </c>
      <c r="S278" s="1">
        <v>-1.94</v>
      </c>
      <c r="T278" s="1">
        <f t="shared" si="39"/>
        <v>1.367</v>
      </c>
      <c r="U278">
        <v>67.3</v>
      </c>
      <c r="V278">
        <v>3555.4926500000001</v>
      </c>
      <c r="W278">
        <f t="shared" si="41"/>
        <v>3.5554926499999999E-3</v>
      </c>
      <c r="X278">
        <f t="shared" si="43"/>
        <v>0.26974664679582699</v>
      </c>
      <c r="Y278">
        <f t="shared" si="44"/>
        <v>2.3716678409262443E-5</v>
      </c>
      <c r="Z278">
        <v>2.3716678409262443E-5</v>
      </c>
      <c r="AA278">
        <f t="shared" si="40"/>
        <v>8.4324475766546312E-8</v>
      </c>
      <c r="AB278">
        <f t="shared" si="42"/>
        <v>8.4324475766546312E-8</v>
      </c>
      <c r="AC278">
        <v>8.4324475766546314</v>
      </c>
      <c r="AD278">
        <v>6.1685790611957803</v>
      </c>
      <c r="AE278" s="1">
        <f t="shared" si="45"/>
        <v>0.30356811275956674</v>
      </c>
      <c r="AF278">
        <v>2.2229033629413159E-2</v>
      </c>
      <c r="AG278">
        <v>30.972899999999999</v>
      </c>
      <c r="AH278">
        <v>65</v>
      </c>
      <c r="AI278">
        <v>575</v>
      </c>
      <c r="AJ278">
        <v>23.716678409262443</v>
      </c>
      <c r="AK278">
        <v>14.820634920634921</v>
      </c>
      <c r="AL278" t="s">
        <v>559</v>
      </c>
      <c r="AM278" t="s">
        <v>561</v>
      </c>
      <c r="AN278" t="s">
        <v>560</v>
      </c>
      <c r="AO278">
        <v>0.43868604499462666</v>
      </c>
      <c r="AP278">
        <v>2.2399999999999998</v>
      </c>
      <c r="AQ278">
        <v>1277.3875</v>
      </c>
      <c r="AR278" s="54">
        <v>7.2080243801821205E-3</v>
      </c>
      <c r="AS278" s="55">
        <v>-3.4554590911639607</v>
      </c>
    </row>
    <row r="279" spans="1:45" x14ac:dyDescent="0.35">
      <c r="A279" s="2">
        <v>44772</v>
      </c>
      <c r="B279" t="s">
        <v>573</v>
      </c>
      <c r="C279" t="s">
        <v>596</v>
      </c>
      <c r="D279" t="s">
        <v>67</v>
      </c>
      <c r="E279" t="s">
        <v>46</v>
      </c>
      <c r="F279">
        <v>7</v>
      </c>
      <c r="G279" t="s">
        <v>30</v>
      </c>
      <c r="H279" t="s">
        <v>68</v>
      </c>
      <c r="I279" t="s">
        <v>507</v>
      </c>
      <c r="J279" t="s">
        <v>507</v>
      </c>
      <c r="L279">
        <v>0.60699999999999998</v>
      </c>
      <c r="M279">
        <v>8.2100000000000009</v>
      </c>
      <c r="N279" s="1">
        <v>-0.82100000000000006</v>
      </c>
      <c r="O279" t="s">
        <v>170</v>
      </c>
      <c r="P279">
        <v>0.39800000000000002</v>
      </c>
      <c r="Q279">
        <v>0.20899999999999996</v>
      </c>
      <c r="R279">
        <v>11.31</v>
      </c>
      <c r="S279" s="1">
        <v>-1.131</v>
      </c>
      <c r="T279" s="1">
        <f t="shared" si="39"/>
        <v>0.30999999999999994</v>
      </c>
      <c r="U279">
        <v>44.314999999999998</v>
      </c>
      <c r="V279">
        <v>1541.5980916249998</v>
      </c>
      <c r="W279">
        <f t="shared" si="41"/>
        <v>1.5415980916249998E-3</v>
      </c>
      <c r="X279">
        <f t="shared" si="43"/>
        <v>0.5251256281407034</v>
      </c>
      <c r="Y279">
        <f t="shared" si="44"/>
        <v>5.385065348301339E-5</v>
      </c>
      <c r="Z279">
        <v>5.385065348301339E-5</v>
      </c>
      <c r="AA279">
        <f t="shared" si="40"/>
        <v>8.301606464217259E-8</v>
      </c>
      <c r="AB279">
        <f t="shared" si="42"/>
        <v>8.301606464217259E-8</v>
      </c>
      <c r="AC279">
        <v>8.3016064642172598</v>
      </c>
      <c r="AD279">
        <v>26.779375691023425</v>
      </c>
      <c r="AE279" s="1">
        <f t="shared" si="45"/>
        <v>0.29885783271182131</v>
      </c>
      <c r="AG279">
        <v>27.192399999999999</v>
      </c>
      <c r="AH279">
        <v>40</v>
      </c>
      <c r="AI279">
        <v>295</v>
      </c>
      <c r="AJ279">
        <v>53.850653483013389</v>
      </c>
      <c r="AL279" t="s">
        <v>557</v>
      </c>
      <c r="AM279" t="s">
        <v>561</v>
      </c>
      <c r="AN279" t="s">
        <v>560</v>
      </c>
      <c r="AR279" s="34"/>
      <c r="AS279" s="34"/>
    </row>
    <row r="280" spans="1:45" x14ac:dyDescent="0.35">
      <c r="A280" s="2">
        <v>44772</v>
      </c>
      <c r="B280" t="s">
        <v>573</v>
      </c>
      <c r="C280" t="s">
        <v>596</v>
      </c>
      <c r="D280" t="s">
        <v>67</v>
      </c>
      <c r="E280" t="s">
        <v>46</v>
      </c>
      <c r="F280">
        <v>5</v>
      </c>
      <c r="G280" t="s">
        <v>43</v>
      </c>
      <c r="H280" t="s">
        <v>74</v>
      </c>
      <c r="I280" t="s">
        <v>511</v>
      </c>
      <c r="J280" t="s">
        <v>511</v>
      </c>
      <c r="L280">
        <v>0.747</v>
      </c>
      <c r="M280">
        <v>10.45</v>
      </c>
      <c r="N280" s="1">
        <v>-1.0449999999999999</v>
      </c>
      <c r="O280" t="s">
        <v>170</v>
      </c>
      <c r="P280">
        <v>0.627</v>
      </c>
      <c r="Q280">
        <v>0.12</v>
      </c>
      <c r="R280">
        <v>13.54</v>
      </c>
      <c r="S280" s="1">
        <v>-1.3539999999999999</v>
      </c>
      <c r="T280" s="1">
        <f t="shared" si="39"/>
        <v>0.30899999999999994</v>
      </c>
      <c r="U280">
        <v>82.38</v>
      </c>
      <c r="V280">
        <v>5327.3745539999991</v>
      </c>
      <c r="W280">
        <f t="shared" si="41"/>
        <v>5.3273745539999988E-3</v>
      </c>
      <c r="X280">
        <f t="shared" si="43"/>
        <v>0.19138755980861244</v>
      </c>
      <c r="Y280">
        <f t="shared" si="44"/>
        <v>1.5544713872757374E-5</v>
      </c>
      <c r="Z280">
        <v>1.5544713872757374E-5</v>
      </c>
      <c r="AA280">
        <f t="shared" si="40"/>
        <v>8.2812513134938419E-8</v>
      </c>
      <c r="AB280">
        <f t="shared" si="42"/>
        <v>8.2812513134938419E-8</v>
      </c>
      <c r="AC280">
        <v>8.2812513134938417</v>
      </c>
      <c r="AD280">
        <v>26.80016606308687</v>
      </c>
      <c r="AE280" s="1">
        <f t="shared" si="45"/>
        <v>0.29812504728577832</v>
      </c>
      <c r="AG280">
        <v>27.192399999999999</v>
      </c>
      <c r="AH280">
        <v>72</v>
      </c>
      <c r="AI280">
        <v>355</v>
      </c>
      <c r="AJ280">
        <v>15.544713872757374</v>
      </c>
      <c r="AL280" t="s">
        <v>559</v>
      </c>
      <c r="AM280" t="s">
        <v>558</v>
      </c>
      <c r="AN280" t="s">
        <v>560</v>
      </c>
      <c r="AR280" s="34"/>
      <c r="AS280" s="34"/>
    </row>
    <row r="281" spans="1:45" x14ac:dyDescent="0.35">
      <c r="A281" s="2">
        <v>44791</v>
      </c>
      <c r="B281" t="s">
        <v>18</v>
      </c>
      <c r="C281" t="s">
        <v>552</v>
      </c>
      <c r="D281" t="s">
        <v>109</v>
      </c>
      <c r="E281" t="s">
        <v>600</v>
      </c>
      <c r="F281">
        <v>15</v>
      </c>
      <c r="G281" t="s">
        <v>37</v>
      </c>
      <c r="H281" t="s">
        <v>121</v>
      </c>
      <c r="I281" t="s">
        <v>451</v>
      </c>
      <c r="J281" t="s">
        <v>451</v>
      </c>
      <c r="K281" t="s">
        <v>221</v>
      </c>
      <c r="L281">
        <v>0.79900000000000004</v>
      </c>
      <c r="M281">
        <v>8.4499999999999993</v>
      </c>
      <c r="N281" s="1">
        <v>-0.84499999999999997</v>
      </c>
      <c r="O281" t="s">
        <v>88</v>
      </c>
      <c r="P281">
        <v>0.628</v>
      </c>
      <c r="Q281">
        <v>0.17100000000000004</v>
      </c>
      <c r="R281">
        <v>19.87</v>
      </c>
      <c r="S281" s="1">
        <v>-1.9870000000000001</v>
      </c>
      <c r="T281" s="1">
        <f t="shared" si="39"/>
        <v>1.1420000000000001</v>
      </c>
      <c r="U281">
        <v>66.3</v>
      </c>
      <c r="V281">
        <v>3450.6166499999999</v>
      </c>
      <c r="W281">
        <f t="shared" si="41"/>
        <v>3.4506166500000001E-3</v>
      </c>
      <c r="X281">
        <f t="shared" si="43"/>
        <v>0.2722929936305733</v>
      </c>
      <c r="Y281">
        <f t="shared" si="44"/>
        <v>2.3992574490453456E-5</v>
      </c>
      <c r="Z281">
        <v>2.3992574490453456E-5</v>
      </c>
      <c r="AA281">
        <f t="shared" si="40"/>
        <v>8.2789177013123963E-8</v>
      </c>
      <c r="AB281">
        <f t="shared" si="42"/>
        <v>8.2789177013123963E-8</v>
      </c>
      <c r="AC281">
        <v>8.2789177013123965</v>
      </c>
      <c r="AD281">
        <v>7.2494901062280173</v>
      </c>
      <c r="AE281" s="1">
        <f t="shared" si="45"/>
        <v>0.29804103724724629</v>
      </c>
      <c r="AF281">
        <v>0.13279069540725671</v>
      </c>
      <c r="AG281">
        <v>28.894600000000001</v>
      </c>
      <c r="AH281">
        <v>55</v>
      </c>
      <c r="AI281">
        <v>622</v>
      </c>
      <c r="AJ281">
        <v>23.992574490453457</v>
      </c>
      <c r="AK281">
        <v>15.563004370478136</v>
      </c>
      <c r="AL281" t="s">
        <v>557</v>
      </c>
      <c r="AM281" t="s">
        <v>558</v>
      </c>
      <c r="AN281" t="s">
        <v>562</v>
      </c>
      <c r="AO281">
        <v>0.60858362734628491</v>
      </c>
      <c r="AP281">
        <v>1.405</v>
      </c>
      <c r="AQ281">
        <v>1061.325</v>
      </c>
      <c r="AR281" s="54">
        <v>1.9225946713001842E-2</v>
      </c>
      <c r="AS281" s="55">
        <v>23.374083142237392</v>
      </c>
    </row>
    <row r="282" spans="1:45" x14ac:dyDescent="0.35">
      <c r="A282" s="2">
        <v>44762</v>
      </c>
      <c r="B282" t="s">
        <v>18</v>
      </c>
      <c r="C282" t="s">
        <v>549</v>
      </c>
      <c r="D282" t="s">
        <v>86</v>
      </c>
      <c r="E282" t="s">
        <v>46</v>
      </c>
      <c r="F282">
        <v>4</v>
      </c>
      <c r="G282" t="s">
        <v>94</v>
      </c>
      <c r="H282" t="s">
        <v>95</v>
      </c>
      <c r="I282" t="s">
        <v>394</v>
      </c>
      <c r="J282" t="s">
        <v>394</v>
      </c>
      <c r="K282" t="s">
        <v>182</v>
      </c>
      <c r="L282">
        <v>1.036</v>
      </c>
      <c r="M282">
        <v>23.36</v>
      </c>
      <c r="N282" s="1">
        <v>-2.3359999999999999</v>
      </c>
      <c r="O282" t="s">
        <v>154</v>
      </c>
      <c r="P282">
        <v>0.86099999999999999</v>
      </c>
      <c r="Q282">
        <v>0.17500000000000004</v>
      </c>
      <c r="R282">
        <v>32.75</v>
      </c>
      <c r="S282" s="1">
        <v>-3.2749999999999999</v>
      </c>
      <c r="T282" s="1">
        <f t="shared" si="39"/>
        <v>0.93900000000000006</v>
      </c>
      <c r="U282">
        <v>79.349999999999994</v>
      </c>
      <c r="V282">
        <v>4942.6916624999994</v>
      </c>
      <c r="W282">
        <f t="shared" si="41"/>
        <v>4.9426916624999992E-3</v>
      </c>
      <c r="X282">
        <f t="shared" si="43"/>
        <v>0.20325203252032525</v>
      </c>
      <c r="Y282">
        <f t="shared" si="44"/>
        <v>1.6739324169614526E-5</v>
      </c>
      <c r="Z282">
        <v>1.6739324169614526E-5</v>
      </c>
      <c r="AA282">
        <f t="shared" si="40"/>
        <v>8.2737318009038434E-8</v>
      </c>
      <c r="AB282">
        <f t="shared" si="42"/>
        <v>8.2737318009038434E-8</v>
      </c>
      <c r="AC282">
        <v>8.2737318009038443</v>
      </c>
      <c r="AD282">
        <v>8.8112159754034547</v>
      </c>
      <c r="AE282" s="1">
        <f t="shared" si="45"/>
        <v>0.29785434483253836</v>
      </c>
      <c r="AF282">
        <v>0.21657851487617669</v>
      </c>
      <c r="AG282">
        <v>34.903799999999997</v>
      </c>
      <c r="AH282">
        <v>63.2</v>
      </c>
      <c r="AI282">
        <v>602</v>
      </c>
      <c r="AJ282">
        <v>16.739324169614527</v>
      </c>
      <c r="AK282">
        <v>9.9694926084349991</v>
      </c>
      <c r="AL282" t="s">
        <v>557</v>
      </c>
      <c r="AM282" t="s">
        <v>561</v>
      </c>
      <c r="AN282" t="s">
        <v>560</v>
      </c>
      <c r="AO282">
        <v>0.38773728517693062</v>
      </c>
      <c r="AP282">
        <v>2.5749999999999997</v>
      </c>
      <c r="AQ282">
        <v>1486.8125</v>
      </c>
      <c r="AR282" s="54">
        <v>8.7349291855817503E-3</v>
      </c>
      <c r="AS282" s="34" t="s">
        <v>50</v>
      </c>
    </row>
    <row r="283" spans="1:45" x14ac:dyDescent="0.35">
      <c r="A283" s="2">
        <v>44805</v>
      </c>
      <c r="B283" t="s">
        <v>18</v>
      </c>
      <c r="C283" t="s">
        <v>599</v>
      </c>
      <c r="D283" t="s">
        <v>45</v>
      </c>
      <c r="E283" t="s">
        <v>46</v>
      </c>
      <c r="F283">
        <v>9</v>
      </c>
      <c r="G283" t="s">
        <v>94</v>
      </c>
      <c r="H283" t="s">
        <v>93</v>
      </c>
      <c r="I283" t="s">
        <v>410</v>
      </c>
      <c r="J283" t="s">
        <v>410</v>
      </c>
      <c r="K283" t="s">
        <v>241</v>
      </c>
      <c r="L283">
        <v>0.59099999999999997</v>
      </c>
      <c r="M283">
        <v>12.51</v>
      </c>
      <c r="N283" s="1">
        <v>-1.2509999999999999</v>
      </c>
      <c r="O283" t="s">
        <v>242</v>
      </c>
      <c r="P283">
        <v>0.50800000000000001</v>
      </c>
      <c r="Q283">
        <v>8.2999999999999963E-2</v>
      </c>
      <c r="R283">
        <v>7.48</v>
      </c>
      <c r="S283" s="1">
        <v>-0.748</v>
      </c>
      <c r="T283" s="1">
        <f t="shared" ref="T283:T314" si="46">N283-S283</f>
        <v>-0.50299999999999989</v>
      </c>
      <c r="U283">
        <v>90.2</v>
      </c>
      <c r="V283">
        <v>6386.791400000001</v>
      </c>
      <c r="W283">
        <f t="shared" si="41"/>
        <v>6.3867914000000012E-3</v>
      </c>
      <c r="X283">
        <f t="shared" si="43"/>
        <v>0.16338582677165348</v>
      </c>
      <c r="Y283">
        <f t="shared" si="44"/>
        <v>1.2794221444461207E-5</v>
      </c>
      <c r="Z283">
        <v>1.2794221444461207E-5</v>
      </c>
      <c r="AA283">
        <f t="shared" si="40"/>
        <v>8.1714023491180434E-8</v>
      </c>
      <c r="AB283">
        <f t="shared" si="42"/>
        <v>8.1714023491180434E-8</v>
      </c>
      <c r="AC283">
        <v>8.1714023491180452</v>
      </c>
      <c r="AD283">
        <v>16.245332702023951</v>
      </c>
      <c r="AE283" s="1">
        <f t="shared" si="45"/>
        <v>0.29417048456824957</v>
      </c>
      <c r="AF283">
        <v>0.39930811366959273</v>
      </c>
      <c r="AG283">
        <v>34.357199999999999</v>
      </c>
      <c r="AH283">
        <v>58</v>
      </c>
      <c r="AI283">
        <v>684</v>
      </c>
      <c r="AJ283">
        <v>12.794221444461208</v>
      </c>
      <c r="AK283">
        <v>6.9857928042559951</v>
      </c>
      <c r="AL283" t="s">
        <v>557</v>
      </c>
      <c r="AM283" t="s">
        <v>561</v>
      </c>
      <c r="AN283" t="s">
        <v>560</v>
      </c>
      <c r="AO283">
        <v>0.43800288115314234</v>
      </c>
      <c r="AP283">
        <v>2.1637500000000003</v>
      </c>
      <c r="AQ283">
        <v>1129.9875000000002</v>
      </c>
      <c r="AR283" s="54">
        <v>3.5829885177280862E-2</v>
      </c>
      <c r="AS283" s="55">
        <v>11.240386978832715</v>
      </c>
    </row>
    <row r="284" spans="1:45" x14ac:dyDescent="0.35">
      <c r="A284" s="2">
        <v>44764</v>
      </c>
      <c r="B284" t="s">
        <v>18</v>
      </c>
      <c r="C284" t="s">
        <v>549</v>
      </c>
      <c r="D284" t="s">
        <v>133</v>
      </c>
      <c r="E284" t="s">
        <v>46</v>
      </c>
      <c r="F284">
        <v>3</v>
      </c>
      <c r="G284" t="s">
        <v>33</v>
      </c>
      <c r="H284" t="s">
        <v>54</v>
      </c>
      <c r="I284" t="s">
        <v>477</v>
      </c>
      <c r="J284" t="s">
        <v>477</v>
      </c>
      <c r="K284" t="s">
        <v>191</v>
      </c>
      <c r="L284">
        <v>0.746</v>
      </c>
      <c r="M284">
        <v>21.65</v>
      </c>
      <c r="N284" s="1">
        <v>-2.165</v>
      </c>
      <c r="O284" t="s">
        <v>189</v>
      </c>
      <c r="P284">
        <v>0.88200000000000001</v>
      </c>
      <c r="Q284">
        <v>-0.13600000000000001</v>
      </c>
      <c r="R284">
        <v>25.28</v>
      </c>
      <c r="S284" s="1">
        <v>-2.528</v>
      </c>
      <c r="T284" s="1">
        <f t="shared" si="46"/>
        <v>0.36299999999999999</v>
      </c>
      <c r="U284">
        <v>83.9</v>
      </c>
      <c r="V284">
        <v>5525.7798500000008</v>
      </c>
      <c r="W284">
        <f t="shared" si="41"/>
        <v>5.5257798500000007E-3</v>
      </c>
      <c r="X284">
        <f t="shared" si="43"/>
        <v>-0.1541950113378685</v>
      </c>
      <c r="Y284" t="e">
        <f t="shared" si="44"/>
        <v>#NUM!</v>
      </c>
      <c r="Z284">
        <v>1.4641712029500706E-5</v>
      </c>
      <c r="AA284">
        <f t="shared" si="40"/>
        <v>8.0906877302117622E-8</v>
      </c>
      <c r="AB284">
        <f t="shared" si="42"/>
        <v>8.0906877302117622E-8</v>
      </c>
      <c r="AC284">
        <v>8.0906877302117621</v>
      </c>
      <c r="AD284">
        <v>22.288395950996591</v>
      </c>
      <c r="AE284" s="1">
        <f t="shared" si="45"/>
        <v>0.29126475828762344</v>
      </c>
      <c r="AF284">
        <v>0.77658969144963708</v>
      </c>
      <c r="AG284">
        <v>34.764699999999998</v>
      </c>
      <c r="AH284">
        <v>74.8</v>
      </c>
      <c r="AI284">
        <v>670</v>
      </c>
      <c r="AJ284">
        <v>14.641712029500706</v>
      </c>
      <c r="AK284">
        <v>6.5184028628141686</v>
      </c>
      <c r="AL284" t="s">
        <v>559</v>
      </c>
      <c r="AM284" t="s">
        <v>561</v>
      </c>
      <c r="AN284" t="s">
        <v>560</v>
      </c>
      <c r="AO284">
        <v>0.38320539431614575</v>
      </c>
      <c r="AP284">
        <v>2.6387499999999999</v>
      </c>
      <c r="AQ284">
        <v>1512.2124999999996</v>
      </c>
      <c r="AR284" s="54">
        <v>4.3850573576126081E-2</v>
      </c>
      <c r="AS284" s="55">
        <v>-5.4228336277165878</v>
      </c>
    </row>
    <row r="285" spans="1:45" x14ac:dyDescent="0.35">
      <c r="A285" s="2">
        <v>44743</v>
      </c>
      <c r="B285" t="s">
        <v>573</v>
      </c>
      <c r="C285" t="s">
        <v>597</v>
      </c>
      <c r="D285" t="s">
        <v>77</v>
      </c>
      <c r="E285" t="s">
        <v>46</v>
      </c>
      <c r="F285">
        <v>8</v>
      </c>
      <c r="G285" t="s">
        <v>25</v>
      </c>
      <c r="H285" t="s">
        <v>78</v>
      </c>
      <c r="I285" t="s">
        <v>519</v>
      </c>
      <c r="J285" t="s">
        <v>519</v>
      </c>
      <c r="K285" t="s">
        <v>159</v>
      </c>
      <c r="L285">
        <v>0.65300000000000002</v>
      </c>
      <c r="M285">
        <v>3.32</v>
      </c>
      <c r="N285" s="1">
        <v>-0.33199999999999996</v>
      </c>
      <c r="O285" t="s">
        <v>160</v>
      </c>
      <c r="P285">
        <v>0.40899999999999997</v>
      </c>
      <c r="Q285">
        <v>0.24400000000000005</v>
      </c>
      <c r="R285">
        <v>5.44</v>
      </c>
      <c r="S285" s="1">
        <v>-0.54400000000000004</v>
      </c>
      <c r="T285" s="1">
        <f t="shared" si="46"/>
        <v>0.21200000000000008</v>
      </c>
      <c r="U285">
        <v>40.335000000000001</v>
      </c>
      <c r="V285">
        <v>1277.1260966250002</v>
      </c>
      <c r="W285">
        <f t="shared" si="41"/>
        <v>1.2771260966250003E-3</v>
      </c>
      <c r="X285">
        <f t="shared" si="43"/>
        <v>0.59657701711491462</v>
      </c>
      <c r="Y285">
        <f t="shared" si="44"/>
        <v>6.3007528632743999E-5</v>
      </c>
      <c r="Z285">
        <v>6.3007528632743999E-5</v>
      </c>
      <c r="AA285">
        <f t="shared" si="40"/>
        <v>8.046855910072428E-8</v>
      </c>
      <c r="AB285">
        <f t="shared" si="42"/>
        <v>8.046855910072428E-8</v>
      </c>
      <c r="AC285">
        <v>8.0468559100724271</v>
      </c>
      <c r="AD285">
        <v>37.956867500341623</v>
      </c>
      <c r="AE285" s="1">
        <f t="shared" si="45"/>
        <v>0.28968681276260744</v>
      </c>
      <c r="AG285">
        <v>26.544899999999998</v>
      </c>
      <c r="AH285">
        <v>20.2</v>
      </c>
      <c r="AI285">
        <v>300</v>
      </c>
      <c r="AJ285">
        <v>63.007528632743998</v>
      </c>
      <c r="AL285" t="s">
        <v>557</v>
      </c>
      <c r="AM285" t="s">
        <v>558</v>
      </c>
      <c r="AN285" t="s">
        <v>562</v>
      </c>
      <c r="AR285" s="34"/>
      <c r="AS285" s="34"/>
    </row>
    <row r="286" spans="1:45" x14ac:dyDescent="0.35">
      <c r="A286" s="2">
        <v>44750</v>
      </c>
      <c r="B286" t="s">
        <v>18</v>
      </c>
      <c r="C286" t="s">
        <v>597</v>
      </c>
      <c r="D286" t="s">
        <v>133</v>
      </c>
      <c r="E286" t="s">
        <v>46</v>
      </c>
      <c r="F286">
        <v>6</v>
      </c>
      <c r="G286" t="s">
        <v>33</v>
      </c>
      <c r="H286" t="s">
        <v>54</v>
      </c>
      <c r="I286" t="s">
        <v>477</v>
      </c>
      <c r="J286" t="s">
        <v>477</v>
      </c>
      <c r="K286" t="s">
        <v>177</v>
      </c>
      <c r="L286">
        <v>0.80200000000000005</v>
      </c>
      <c r="M286">
        <v>12.41</v>
      </c>
      <c r="N286" s="1">
        <v>-1.2410000000000001</v>
      </c>
      <c r="O286" t="s">
        <v>178</v>
      </c>
      <c r="P286">
        <v>0.67900000000000005</v>
      </c>
      <c r="Q286">
        <v>0.123</v>
      </c>
      <c r="R286">
        <v>18.54</v>
      </c>
      <c r="S286" s="1">
        <v>-1.8539999999999999</v>
      </c>
      <c r="T286" s="1">
        <f t="shared" si="46"/>
        <v>0.61299999999999977</v>
      </c>
      <c r="U286">
        <v>83.9</v>
      </c>
      <c r="V286">
        <v>5525.7798500000008</v>
      </c>
      <c r="W286">
        <f t="shared" si="41"/>
        <v>5.5257798500000007E-3</v>
      </c>
      <c r="X286">
        <f t="shared" si="43"/>
        <v>0.18114874815905743</v>
      </c>
      <c r="Y286">
        <f t="shared" si="44"/>
        <v>1.4527418959774471E-5</v>
      </c>
      <c r="Z286">
        <v>1.4527418959774471E-5</v>
      </c>
      <c r="AA286">
        <f t="shared" si="40"/>
        <v>8.0275318960429746E-8</v>
      </c>
      <c r="AB286">
        <f t="shared" si="42"/>
        <v>8.0275318960429746E-8</v>
      </c>
      <c r="AC286">
        <v>8.0275318960429747</v>
      </c>
      <c r="AD286">
        <v>13.09548433285967</v>
      </c>
      <c r="AE286" s="1">
        <f t="shared" si="45"/>
        <v>0.28899114825754713</v>
      </c>
      <c r="AF286">
        <v>0.45628308828497455</v>
      </c>
      <c r="AG286">
        <v>33.388599999999997</v>
      </c>
      <c r="AH286">
        <v>74.8</v>
      </c>
      <c r="AI286">
        <v>670</v>
      </c>
      <c r="AJ286">
        <v>14.527418959774471</v>
      </c>
      <c r="AK286">
        <v>6.9702991452991538</v>
      </c>
      <c r="AL286" t="s">
        <v>559</v>
      </c>
      <c r="AM286" t="s">
        <v>561</v>
      </c>
      <c r="AN286" t="s">
        <v>560</v>
      </c>
      <c r="AO286">
        <v>0.39262443606707542</v>
      </c>
      <c r="AP286">
        <v>2.4874999999999998</v>
      </c>
      <c r="AQ286">
        <v>1362.0875000000001</v>
      </c>
      <c r="AR286" s="54">
        <v>4.3850573576126081E-2</v>
      </c>
      <c r="AS286" s="55">
        <v>-5.4228336277165878</v>
      </c>
    </row>
    <row r="287" spans="1:45" x14ac:dyDescent="0.35">
      <c r="A287" s="2">
        <v>44734</v>
      </c>
      <c r="B287" t="s">
        <v>18</v>
      </c>
      <c r="C287" t="s">
        <v>548</v>
      </c>
      <c r="D287" t="s">
        <v>109</v>
      </c>
      <c r="E287" t="s">
        <v>600</v>
      </c>
      <c r="F287">
        <v>4</v>
      </c>
      <c r="G287" t="s">
        <v>43</v>
      </c>
      <c r="H287" t="s">
        <v>54</v>
      </c>
      <c r="I287" t="s">
        <v>452</v>
      </c>
      <c r="J287" t="s">
        <v>452</v>
      </c>
      <c r="K287" t="s">
        <v>69</v>
      </c>
      <c r="L287">
        <v>0.56799999999999995</v>
      </c>
      <c r="M287">
        <v>2.96</v>
      </c>
      <c r="N287" s="1">
        <v>-0.29599999999999999</v>
      </c>
      <c r="O287" t="s">
        <v>135</v>
      </c>
      <c r="P287">
        <v>0.40100000000000002</v>
      </c>
      <c r="Q287">
        <v>0.16699999999999993</v>
      </c>
      <c r="R287">
        <v>10.25</v>
      </c>
      <c r="S287" s="1">
        <v>-1.0249999999999999</v>
      </c>
      <c r="T287" s="1">
        <f t="shared" si="46"/>
        <v>0.72899999999999987</v>
      </c>
      <c r="U287">
        <v>50.05</v>
      </c>
      <c r="V287">
        <v>1966.4269624999997</v>
      </c>
      <c r="W287">
        <f t="shared" si="41"/>
        <v>1.9664269624999997E-3</v>
      </c>
      <c r="X287">
        <f t="shared" si="43"/>
        <v>0.41645885286783024</v>
      </c>
      <c r="Y287">
        <f t="shared" si="44"/>
        <v>4.047997304854469E-5</v>
      </c>
      <c r="Z287">
        <v>4.047997304854469E-5</v>
      </c>
      <c r="AA287">
        <f t="shared" ref="AA287:AA318" si="47">Z287*W287</f>
        <v>7.9600910443931586E-8</v>
      </c>
      <c r="AB287">
        <f t="shared" si="42"/>
        <v>7.9600910443931586E-8</v>
      </c>
      <c r="AC287">
        <v>7.9600910443931587</v>
      </c>
      <c r="AD287">
        <v>10.919192104791716</v>
      </c>
      <c r="AE287" s="1">
        <f t="shared" si="45"/>
        <v>0.2865632775981537</v>
      </c>
      <c r="AF287">
        <v>0.14753864636236572</v>
      </c>
      <c r="AG287">
        <v>31.695499999999999</v>
      </c>
      <c r="AH287">
        <v>43.6</v>
      </c>
      <c r="AI287">
        <v>371</v>
      </c>
      <c r="AJ287">
        <v>40.479973048544693</v>
      </c>
      <c r="AK287">
        <v>15.591269841269842</v>
      </c>
      <c r="AL287" t="s">
        <v>559</v>
      </c>
      <c r="AM287" t="s">
        <v>558</v>
      </c>
      <c r="AN287" t="s">
        <v>560</v>
      </c>
      <c r="AO287">
        <v>0.40461792161109017</v>
      </c>
      <c r="AP287">
        <v>2.3699999999999997</v>
      </c>
      <c r="AQ287">
        <v>1376.4875</v>
      </c>
      <c r="AR287" s="54">
        <v>5.880315425601591E-3</v>
      </c>
      <c r="AS287" s="55">
        <v>16.891440238922108</v>
      </c>
    </row>
    <row r="288" spans="1:45" x14ac:dyDescent="0.35">
      <c r="A288" s="2">
        <v>44720</v>
      </c>
      <c r="B288" t="s">
        <v>18</v>
      </c>
      <c r="C288" t="s">
        <v>598</v>
      </c>
      <c r="D288" t="s">
        <v>45</v>
      </c>
      <c r="E288" t="s">
        <v>46</v>
      </c>
      <c r="F288">
        <v>7</v>
      </c>
      <c r="G288" t="s">
        <v>41</v>
      </c>
      <c r="H288" t="s">
        <v>108</v>
      </c>
      <c r="I288" t="s">
        <v>415</v>
      </c>
      <c r="J288" t="s">
        <v>415</v>
      </c>
      <c r="K288" t="s">
        <v>23</v>
      </c>
      <c r="L288">
        <v>0.53700000000000003</v>
      </c>
      <c r="M288">
        <v>5.18</v>
      </c>
      <c r="N288" s="1">
        <v>-0.51800000000000002</v>
      </c>
      <c r="O288" t="s">
        <v>105</v>
      </c>
      <c r="P288">
        <v>0.46700000000000003</v>
      </c>
      <c r="Q288">
        <v>7.0000000000000007E-2</v>
      </c>
      <c r="R288">
        <v>15.54</v>
      </c>
      <c r="S288" s="1">
        <v>-1.5539999999999998</v>
      </c>
      <c r="T288" s="1">
        <f t="shared" si="46"/>
        <v>1.0359999999999998</v>
      </c>
      <c r="U288">
        <v>93.65</v>
      </c>
      <c r="V288">
        <v>6884.7031625000009</v>
      </c>
      <c r="W288">
        <f t="shared" si="41"/>
        <v>6.8847031625000011E-3</v>
      </c>
      <c r="X288">
        <f t="shared" si="43"/>
        <v>0.14989293361884368</v>
      </c>
      <c r="Y288">
        <f t="shared" si="44"/>
        <v>1.15062437162617E-5</v>
      </c>
      <c r="Z288">
        <v>1.15062437162617E-5</v>
      </c>
      <c r="AA288">
        <f t="shared" si="47"/>
        <v>7.9217072501842693E-8</v>
      </c>
      <c r="AB288">
        <f t="shared" si="42"/>
        <v>7.9217072501842693E-8</v>
      </c>
      <c r="AC288">
        <v>7.9217072501842694</v>
      </c>
      <c r="AD288">
        <v>7.646435569675937</v>
      </c>
      <c r="AE288" s="1">
        <f t="shared" si="45"/>
        <v>0.28518146100663366</v>
      </c>
      <c r="AF288">
        <v>4.1487246462179023E-2</v>
      </c>
      <c r="AG288">
        <v>26.9267</v>
      </c>
      <c r="AH288">
        <v>80</v>
      </c>
      <c r="AI288">
        <v>710</v>
      </c>
      <c r="AJ288">
        <v>11.5062437162617</v>
      </c>
      <c r="AK288">
        <v>10.52</v>
      </c>
      <c r="AL288" t="s">
        <v>559</v>
      </c>
      <c r="AM288" t="s">
        <v>558</v>
      </c>
      <c r="AN288" t="s">
        <v>562</v>
      </c>
      <c r="AO288">
        <v>0.6042605573172154</v>
      </c>
      <c r="AP288">
        <v>1.3074999999999999</v>
      </c>
      <c r="AQ288">
        <v>892.41250000000002</v>
      </c>
      <c r="AR288" s="54">
        <v>1.3293029408811517E-2</v>
      </c>
      <c r="AS288" s="55">
        <v>17.909104339240393</v>
      </c>
    </row>
    <row r="289" spans="1:45" x14ac:dyDescent="0.35">
      <c r="A289" s="2">
        <v>44743</v>
      </c>
      <c r="B289" t="s">
        <v>573</v>
      </c>
      <c r="C289" t="s">
        <v>597</v>
      </c>
      <c r="D289" t="s">
        <v>67</v>
      </c>
      <c r="E289" t="s">
        <v>46</v>
      </c>
      <c r="F289">
        <v>14</v>
      </c>
      <c r="G289" t="s">
        <v>30</v>
      </c>
      <c r="H289" t="s">
        <v>68</v>
      </c>
      <c r="I289" t="s">
        <v>507</v>
      </c>
      <c r="J289" t="s">
        <v>507</v>
      </c>
      <c r="K289" t="s">
        <v>157</v>
      </c>
      <c r="L289">
        <v>0.58699999999999997</v>
      </c>
      <c r="M289">
        <v>4.0599999999999996</v>
      </c>
      <c r="N289" s="1">
        <v>-0.40599999999999997</v>
      </c>
      <c r="O289" t="s">
        <v>158</v>
      </c>
      <c r="P289">
        <v>0.39</v>
      </c>
      <c r="Q289">
        <v>0.19699999999999995</v>
      </c>
      <c r="R289">
        <v>8.0299999999999994</v>
      </c>
      <c r="S289" s="1">
        <v>-0.80299999999999994</v>
      </c>
      <c r="T289" s="1">
        <f t="shared" si="46"/>
        <v>0.39699999999999996</v>
      </c>
      <c r="U289">
        <v>44.314999999999998</v>
      </c>
      <c r="V289">
        <v>1541.5980916249998</v>
      </c>
      <c r="W289">
        <f t="shared" si="41"/>
        <v>1.5415980916249998E-3</v>
      </c>
      <c r="X289">
        <f t="shared" si="43"/>
        <v>0.505128205128205</v>
      </c>
      <c r="Y289">
        <f t="shared" si="44"/>
        <v>5.1337457289479232E-5</v>
      </c>
      <c r="Z289">
        <v>5.1337457289479232E-5</v>
      </c>
      <c r="AA289">
        <f t="shared" si="47"/>
        <v>7.9141726186341127E-8</v>
      </c>
      <c r="AB289">
        <f t="shared" si="42"/>
        <v>7.9141726186341127E-8</v>
      </c>
      <c r="AC289">
        <v>7.9141726186341126</v>
      </c>
      <c r="AD289">
        <v>19.934943623763509</v>
      </c>
      <c r="AE289" s="1">
        <f t="shared" si="45"/>
        <v>0.28491021427082808</v>
      </c>
      <c r="AG289">
        <v>26.544899999999998</v>
      </c>
      <c r="AH289">
        <v>40</v>
      </c>
      <c r="AI289">
        <v>295</v>
      </c>
      <c r="AJ289">
        <v>51.337457289479232</v>
      </c>
      <c r="AL289" t="s">
        <v>557</v>
      </c>
      <c r="AM289" t="s">
        <v>561</v>
      </c>
      <c r="AN289" t="s">
        <v>560</v>
      </c>
      <c r="AR289" s="34"/>
      <c r="AS289" s="34"/>
    </row>
    <row r="290" spans="1:45" x14ac:dyDescent="0.35">
      <c r="A290" s="2">
        <v>44806</v>
      </c>
      <c r="B290" t="s">
        <v>18</v>
      </c>
      <c r="C290" t="s">
        <v>599</v>
      </c>
      <c r="D290" t="s">
        <v>20</v>
      </c>
      <c r="E290" t="s">
        <v>600</v>
      </c>
      <c r="F290">
        <v>13</v>
      </c>
      <c r="G290" t="s">
        <v>39</v>
      </c>
      <c r="H290" t="s">
        <v>40</v>
      </c>
      <c r="I290" t="s">
        <v>418</v>
      </c>
      <c r="J290" t="s">
        <v>418</v>
      </c>
      <c r="K290" t="s">
        <v>241</v>
      </c>
      <c r="L290">
        <v>0.79100000000000004</v>
      </c>
      <c r="M290">
        <v>9.34</v>
      </c>
      <c r="N290" s="1">
        <v>-0.93399999999999994</v>
      </c>
      <c r="O290" t="s">
        <v>32</v>
      </c>
      <c r="P290">
        <v>0.63600000000000001</v>
      </c>
      <c r="Q290">
        <v>0.15500000000000003</v>
      </c>
      <c r="R290">
        <v>14.38</v>
      </c>
      <c r="S290" s="1">
        <v>-1.4380000000000002</v>
      </c>
      <c r="T290" s="1">
        <f t="shared" si="46"/>
        <v>0.50400000000000023</v>
      </c>
      <c r="U290">
        <v>69.400000000000006</v>
      </c>
      <c r="V290">
        <v>3780.8426000000004</v>
      </c>
      <c r="W290">
        <f t="shared" si="41"/>
        <v>3.7808426000000006E-3</v>
      </c>
      <c r="X290">
        <f t="shared" si="43"/>
        <v>0.2437106918238994</v>
      </c>
      <c r="Y290">
        <f t="shared" si="44"/>
        <v>2.093098047017677E-5</v>
      </c>
      <c r="Z290">
        <v>2.093098047017677E-5</v>
      </c>
      <c r="AA290">
        <f t="shared" si="47"/>
        <v>7.9136742621412374E-8</v>
      </c>
      <c r="AB290">
        <f t="shared" si="42"/>
        <v>7.9136742621412374E-8</v>
      </c>
      <c r="AC290">
        <v>7.9136742621412379</v>
      </c>
      <c r="AD290">
        <v>15.701734647105624</v>
      </c>
      <c r="AE290" s="1">
        <f t="shared" si="45"/>
        <v>0.28489227343708456</v>
      </c>
      <c r="AF290">
        <v>0.29890535337847141</v>
      </c>
      <c r="AG290">
        <v>35.566600000000001</v>
      </c>
      <c r="AH290">
        <v>78.599999999999994</v>
      </c>
      <c r="AI290">
        <v>701</v>
      </c>
      <c r="AJ290">
        <v>20.93098047017677</v>
      </c>
      <c r="AK290">
        <v>11.450000000000001</v>
      </c>
      <c r="AL290" t="s">
        <v>559</v>
      </c>
      <c r="AM290" t="s">
        <v>558</v>
      </c>
      <c r="AN290" t="s">
        <v>560</v>
      </c>
      <c r="AO290">
        <v>0.40445061727069104</v>
      </c>
      <c r="AP290">
        <v>2.5662500000000001</v>
      </c>
      <c r="AQ290">
        <v>1407.6</v>
      </c>
      <c r="AR290" s="54">
        <v>-1.8247700352262827E-3</v>
      </c>
      <c r="AS290" s="55">
        <v>2.6126988146007939</v>
      </c>
    </row>
    <row r="291" spans="1:45" x14ac:dyDescent="0.35">
      <c r="A291" s="2">
        <v>44764</v>
      </c>
      <c r="B291" t="s">
        <v>18</v>
      </c>
      <c r="C291" t="s">
        <v>549</v>
      </c>
      <c r="D291" t="s">
        <v>133</v>
      </c>
      <c r="E291" t="s">
        <v>46</v>
      </c>
      <c r="F291">
        <v>4</v>
      </c>
      <c r="G291" t="s">
        <v>41</v>
      </c>
      <c r="H291" t="s">
        <v>136</v>
      </c>
      <c r="I291" t="s">
        <v>480</v>
      </c>
      <c r="J291" t="s">
        <v>480</v>
      </c>
      <c r="K291" t="s">
        <v>191</v>
      </c>
      <c r="L291">
        <v>0.95299999999999996</v>
      </c>
      <c r="M291">
        <v>18.260000000000002</v>
      </c>
      <c r="N291" s="1">
        <v>-1.8260000000000001</v>
      </c>
      <c r="O291" t="s">
        <v>189</v>
      </c>
      <c r="P291">
        <v>0.878</v>
      </c>
      <c r="Q291">
        <v>7.4999999999999956E-2</v>
      </c>
      <c r="R291">
        <v>25.04</v>
      </c>
      <c r="S291" s="1">
        <v>-2.504</v>
      </c>
      <c r="T291" s="1">
        <f t="shared" si="46"/>
        <v>0.67799999999999994</v>
      </c>
      <c r="U291">
        <v>131.5</v>
      </c>
      <c r="V291">
        <v>13574.41625</v>
      </c>
      <c r="W291">
        <f t="shared" si="41"/>
        <v>1.357441625E-2</v>
      </c>
      <c r="X291">
        <f t="shared" si="43"/>
        <v>8.5421412300683314E-2</v>
      </c>
      <c r="Y291">
        <f t="shared" si="44"/>
        <v>5.7584503618464661E-6</v>
      </c>
      <c r="Z291">
        <v>5.7584503618464661E-6</v>
      </c>
      <c r="AA291">
        <f t="shared" si="47"/>
        <v>7.8167602166667048E-8</v>
      </c>
      <c r="AB291">
        <f t="shared" si="42"/>
        <v>7.8167602166667048E-8</v>
      </c>
      <c r="AC291">
        <v>7.8167602166667045</v>
      </c>
      <c r="AD291">
        <v>11.529144862340273</v>
      </c>
      <c r="AE291" s="1">
        <f t="shared" si="45"/>
        <v>0.28140336780000136</v>
      </c>
      <c r="AF291">
        <v>6.2553652619392594E-2</v>
      </c>
      <c r="AG291">
        <v>34.764699999999998</v>
      </c>
      <c r="AH291">
        <v>136.30000000000001</v>
      </c>
      <c r="AI291">
        <v>832</v>
      </c>
      <c r="AJ291">
        <v>5.7584503618464664</v>
      </c>
      <c r="AK291">
        <v>6.5184028628141686</v>
      </c>
      <c r="AL291" t="s">
        <v>559</v>
      </c>
      <c r="AM291" t="s">
        <v>558</v>
      </c>
      <c r="AN291" t="s">
        <v>562</v>
      </c>
      <c r="AO291">
        <v>0.38320539431614575</v>
      </c>
      <c r="AP291">
        <v>2.6387499999999999</v>
      </c>
      <c r="AQ291">
        <v>1512.2124999999996</v>
      </c>
      <c r="AR291" s="54">
        <v>-4.1067369666072644E-3</v>
      </c>
      <c r="AS291" s="55">
        <v>9.2367923053650234</v>
      </c>
    </row>
    <row r="292" spans="1:45" x14ac:dyDescent="0.35">
      <c r="A292" s="2">
        <v>44747</v>
      </c>
      <c r="B292" t="s">
        <v>18</v>
      </c>
      <c r="C292" t="s">
        <v>597</v>
      </c>
      <c r="D292" t="s">
        <v>20</v>
      </c>
      <c r="E292" t="s">
        <v>600</v>
      </c>
      <c r="F292">
        <v>13</v>
      </c>
      <c r="G292" t="s">
        <v>39</v>
      </c>
      <c r="H292" t="s">
        <v>40</v>
      </c>
      <c r="I292" t="s">
        <v>418</v>
      </c>
      <c r="J292" t="s">
        <v>418</v>
      </c>
      <c r="K292" t="s">
        <v>143</v>
      </c>
      <c r="L292">
        <v>0.76300000000000001</v>
      </c>
      <c r="M292">
        <v>18.34</v>
      </c>
      <c r="N292" s="1">
        <v>-1.8340000000000001</v>
      </c>
      <c r="O292" t="s">
        <v>163</v>
      </c>
      <c r="P292">
        <v>0.61499999999999999</v>
      </c>
      <c r="Q292">
        <v>0.14800000000000002</v>
      </c>
      <c r="R292">
        <v>21.57</v>
      </c>
      <c r="S292" s="1">
        <v>-2.157</v>
      </c>
      <c r="T292" s="1">
        <f t="shared" si="46"/>
        <v>0.32299999999999995</v>
      </c>
      <c r="U292">
        <v>69.400000000000006</v>
      </c>
      <c r="V292">
        <v>3780.8426000000004</v>
      </c>
      <c r="W292">
        <f t="shared" si="41"/>
        <v>3.7808426000000006E-3</v>
      </c>
      <c r="X292">
        <f t="shared" si="43"/>
        <v>0.24065040650406508</v>
      </c>
      <c r="Y292">
        <f t="shared" si="44"/>
        <v>2.0607906038520198E-5</v>
      </c>
      <c r="Z292">
        <v>2.0607906038520198E-5</v>
      </c>
      <c r="AA292">
        <f t="shared" si="47"/>
        <v>7.7915249047234418E-8</v>
      </c>
      <c r="AB292">
        <f t="shared" si="42"/>
        <v>7.7915249047234418E-8</v>
      </c>
      <c r="AC292">
        <v>7.7915249047234418</v>
      </c>
      <c r="AD292">
        <v>24.122368126078772</v>
      </c>
      <c r="AE292" s="1">
        <f t="shared" si="45"/>
        <v>0.28049489657004389</v>
      </c>
      <c r="AF292">
        <v>0.45920435742303539</v>
      </c>
      <c r="AG292">
        <v>33.278799999999997</v>
      </c>
      <c r="AH292">
        <v>78.599999999999994</v>
      </c>
      <c r="AI292">
        <v>701</v>
      </c>
      <c r="AJ292">
        <v>20.607906038520198</v>
      </c>
      <c r="AK292">
        <v>11.802345679012349</v>
      </c>
      <c r="AL292" t="s">
        <v>559</v>
      </c>
      <c r="AM292" t="s">
        <v>558</v>
      </c>
      <c r="AN292" t="s">
        <v>560</v>
      </c>
      <c r="AO292">
        <v>0.3455948490031629</v>
      </c>
      <c r="AP292">
        <v>2.8125</v>
      </c>
      <c r="AQ292">
        <v>1435.3249999999998</v>
      </c>
      <c r="AR292" s="54">
        <v>-1.8247700352262827E-3</v>
      </c>
      <c r="AS292" s="55">
        <v>2.6126988146007939</v>
      </c>
    </row>
    <row r="293" spans="1:45" x14ac:dyDescent="0.35">
      <c r="A293" s="2">
        <v>44805</v>
      </c>
      <c r="B293" t="s">
        <v>18</v>
      </c>
      <c r="C293" t="s">
        <v>599</v>
      </c>
      <c r="D293" t="s">
        <v>123</v>
      </c>
      <c r="E293" t="s">
        <v>600</v>
      </c>
      <c r="F293">
        <v>6</v>
      </c>
      <c r="G293" t="s">
        <v>30</v>
      </c>
      <c r="H293" t="s">
        <v>115</v>
      </c>
      <c r="I293" t="s">
        <v>461</v>
      </c>
      <c r="J293" t="s">
        <v>461</v>
      </c>
      <c r="K293" t="s">
        <v>188</v>
      </c>
      <c r="L293">
        <v>0.61599999999999999</v>
      </c>
      <c r="M293">
        <v>8.1199999999999992</v>
      </c>
      <c r="N293" s="1">
        <v>-0.81199999999999994</v>
      </c>
      <c r="O293" t="s">
        <v>240</v>
      </c>
      <c r="P293">
        <v>0.72399999999999998</v>
      </c>
      <c r="Q293">
        <v>-0.10799999999999998</v>
      </c>
      <c r="R293">
        <v>9.82</v>
      </c>
      <c r="S293" s="1">
        <v>-0.98199999999999998</v>
      </c>
      <c r="T293" s="1">
        <f t="shared" si="46"/>
        <v>0.17000000000000004</v>
      </c>
      <c r="U293">
        <v>84.3</v>
      </c>
      <c r="V293">
        <v>5578.59465</v>
      </c>
      <c r="W293">
        <f t="shared" si="41"/>
        <v>5.5785946500000001E-3</v>
      </c>
      <c r="X293">
        <f t="shared" si="43"/>
        <v>-0.14917127071823202</v>
      </c>
      <c r="Y293" t="e">
        <f t="shared" si="44"/>
        <v>#NUM!</v>
      </c>
      <c r="Z293">
        <v>1.3954611422900447E-5</v>
      </c>
      <c r="AA293">
        <f t="shared" si="47"/>
        <v>7.7847120626621323E-8</v>
      </c>
      <c r="AB293">
        <f t="shared" si="42"/>
        <v>7.7847120626621323E-8</v>
      </c>
      <c r="AC293">
        <v>7.7847120626621331</v>
      </c>
      <c r="AD293">
        <v>45.792423898012537</v>
      </c>
      <c r="AE293" s="1">
        <f t="shared" si="45"/>
        <v>0.28024963425583677</v>
      </c>
      <c r="AF293">
        <v>0.18183589295008271</v>
      </c>
      <c r="AG293">
        <v>34.357199999999999</v>
      </c>
      <c r="AH293">
        <v>85</v>
      </c>
      <c r="AI293">
        <v>767</v>
      </c>
      <c r="AJ293">
        <v>13.954611422900447</v>
      </c>
      <c r="AK293">
        <v>5.6582009490325227</v>
      </c>
      <c r="AL293" t="s">
        <v>557</v>
      </c>
      <c r="AM293" t="s">
        <v>561</v>
      </c>
      <c r="AN293" t="s">
        <v>560</v>
      </c>
      <c r="AO293">
        <v>0.43800288115314234</v>
      </c>
      <c r="AP293">
        <v>2.1637500000000003</v>
      </c>
      <c r="AQ293">
        <v>1129.9875000000002</v>
      </c>
      <c r="AR293" s="54">
        <v>8.7332741322144504E-3</v>
      </c>
      <c r="AS293" s="55">
        <v>-3.3283370322391583</v>
      </c>
    </row>
    <row r="294" spans="1:45" x14ac:dyDescent="0.35">
      <c r="A294" s="2">
        <v>44720</v>
      </c>
      <c r="B294" t="s">
        <v>18</v>
      </c>
      <c r="C294" t="s">
        <v>598</v>
      </c>
      <c r="D294" t="s">
        <v>45</v>
      </c>
      <c r="E294" t="s">
        <v>46</v>
      </c>
      <c r="F294">
        <v>5</v>
      </c>
      <c r="G294" t="s">
        <v>39</v>
      </c>
      <c r="H294" t="s">
        <v>40</v>
      </c>
      <c r="I294" t="s">
        <v>412</v>
      </c>
      <c r="J294" t="s">
        <v>412</v>
      </c>
      <c r="K294" t="s">
        <v>23</v>
      </c>
      <c r="L294">
        <v>0.60599999999999998</v>
      </c>
      <c r="M294">
        <v>7.47</v>
      </c>
      <c r="N294" s="1">
        <v>-0.747</v>
      </c>
      <c r="O294" t="s">
        <v>105</v>
      </c>
      <c r="P294">
        <v>0.434</v>
      </c>
      <c r="Q294">
        <v>0.17199999999999999</v>
      </c>
      <c r="R294">
        <v>10.01</v>
      </c>
      <c r="S294" s="1">
        <v>-1.0009999999999999</v>
      </c>
      <c r="T294" s="1">
        <f t="shared" si="46"/>
        <v>0.25399999999999989</v>
      </c>
      <c r="U294">
        <v>51</v>
      </c>
      <c r="V294">
        <v>2041.7850000000001</v>
      </c>
      <c r="W294">
        <f t="shared" si="41"/>
        <v>2.041785E-3</v>
      </c>
      <c r="X294">
        <f t="shared" si="43"/>
        <v>0.39631336405529949</v>
      </c>
      <c r="Y294">
        <f t="shared" si="44"/>
        <v>3.8083128882939194E-5</v>
      </c>
      <c r="Z294">
        <v>3.8083128882939194E-5</v>
      </c>
      <c r="AA294">
        <f t="shared" si="47"/>
        <v>7.7757561306251998E-8</v>
      </c>
      <c r="AB294">
        <f t="shared" si="42"/>
        <v>7.7757561306251998E-8</v>
      </c>
      <c r="AC294">
        <v>7.7757561306251999</v>
      </c>
      <c r="AD294">
        <v>30.61321311269765</v>
      </c>
      <c r="AE294" s="1">
        <f t="shared" si="45"/>
        <v>0.2799272207025072</v>
      </c>
      <c r="AF294">
        <v>0.37579049025897204</v>
      </c>
      <c r="AG294">
        <v>26.9267</v>
      </c>
      <c r="AH294">
        <v>32.1</v>
      </c>
      <c r="AI294">
        <v>370</v>
      </c>
      <c r="AJ294">
        <v>38.083128882939192</v>
      </c>
      <c r="AK294">
        <v>10.52</v>
      </c>
      <c r="AL294" t="s">
        <v>559</v>
      </c>
      <c r="AM294" t="s">
        <v>558</v>
      </c>
      <c r="AN294" t="s">
        <v>560</v>
      </c>
      <c r="AO294">
        <v>0.6042605573172154</v>
      </c>
      <c r="AP294">
        <v>1.3074999999999999</v>
      </c>
      <c r="AQ294">
        <v>892.41250000000002</v>
      </c>
      <c r="AR294" s="54">
        <v>2.2619415804791307E-2</v>
      </c>
      <c r="AS294" s="55">
        <v>-7.3085694733124011</v>
      </c>
    </row>
    <row r="295" spans="1:45" x14ac:dyDescent="0.35">
      <c r="A295" s="2">
        <v>44806</v>
      </c>
      <c r="B295" t="s">
        <v>18</v>
      </c>
      <c r="C295" t="s">
        <v>599</v>
      </c>
      <c r="D295" t="s">
        <v>20</v>
      </c>
      <c r="E295" t="s">
        <v>600</v>
      </c>
      <c r="F295">
        <v>2</v>
      </c>
      <c r="G295" t="s">
        <v>22</v>
      </c>
      <c r="H295" t="s">
        <v>113</v>
      </c>
      <c r="I295" t="s">
        <v>421</v>
      </c>
      <c r="J295" t="s">
        <v>421</v>
      </c>
      <c r="K295" t="s">
        <v>222</v>
      </c>
      <c r="L295">
        <v>0.61199999999999999</v>
      </c>
      <c r="M295">
        <v>10.65</v>
      </c>
      <c r="N295" s="1">
        <v>-1.0649999999999999</v>
      </c>
      <c r="O295" t="s">
        <v>211</v>
      </c>
      <c r="P295">
        <v>0.41699999999999998</v>
      </c>
      <c r="Q295">
        <v>0.19500000000000001</v>
      </c>
      <c r="R295">
        <v>11.63</v>
      </c>
      <c r="S295" s="1">
        <v>-1.163</v>
      </c>
      <c r="T295" s="1">
        <f t="shared" si="46"/>
        <v>9.8000000000000087E-2</v>
      </c>
      <c r="U295">
        <v>46</v>
      </c>
      <c r="V295">
        <v>1661.0600000000002</v>
      </c>
      <c r="W295">
        <f t="shared" si="41"/>
        <v>1.6610600000000002E-3</v>
      </c>
      <c r="X295">
        <f t="shared" si="43"/>
        <v>0.46762589928057557</v>
      </c>
      <c r="Y295">
        <f t="shared" si="44"/>
        <v>4.6686582495814109E-5</v>
      </c>
      <c r="Z295">
        <v>4.6686582495814109E-5</v>
      </c>
      <c r="AA295">
        <f t="shared" si="47"/>
        <v>7.7549214720496995E-8</v>
      </c>
      <c r="AB295">
        <f t="shared" si="42"/>
        <v>7.7549214720496995E-8</v>
      </c>
      <c r="AC295">
        <v>7.7549214720496984</v>
      </c>
      <c r="AD295">
        <v>79.131851755609091</v>
      </c>
      <c r="AE295" s="1">
        <f t="shared" si="45"/>
        <v>0.27917717299378919</v>
      </c>
      <c r="AF295">
        <v>1</v>
      </c>
      <c r="AG295">
        <v>35.566600000000001</v>
      </c>
      <c r="AI295">
        <v>213</v>
      </c>
      <c r="AJ295">
        <v>46.686582495814108</v>
      </c>
      <c r="AK295">
        <v>11.450000000000001</v>
      </c>
      <c r="AL295" t="s">
        <v>557</v>
      </c>
      <c r="AM295" t="s">
        <v>558</v>
      </c>
      <c r="AN295" t="s">
        <v>562</v>
      </c>
      <c r="AO295">
        <v>0.40445061727069104</v>
      </c>
      <c r="AP295">
        <v>2.5662500000000001</v>
      </c>
      <c r="AQ295">
        <v>1407.6</v>
      </c>
      <c r="AR295" s="34" t="s">
        <v>50</v>
      </c>
      <c r="AS295" s="34" t="s">
        <v>50</v>
      </c>
    </row>
    <row r="296" spans="1:45" x14ac:dyDescent="0.35">
      <c r="A296" s="2">
        <v>44743</v>
      </c>
      <c r="B296" t="s">
        <v>573</v>
      </c>
      <c r="C296" t="s">
        <v>597</v>
      </c>
      <c r="D296" t="s">
        <v>57</v>
      </c>
      <c r="E296" t="s">
        <v>46</v>
      </c>
      <c r="F296">
        <v>8</v>
      </c>
      <c r="G296" t="s">
        <v>25</v>
      </c>
      <c r="H296" t="s">
        <v>66</v>
      </c>
      <c r="I296" t="s">
        <v>504</v>
      </c>
      <c r="J296" t="s">
        <v>504</v>
      </c>
      <c r="K296" t="s">
        <v>87</v>
      </c>
      <c r="L296">
        <v>0.56299999999999994</v>
      </c>
      <c r="M296">
        <v>1.24</v>
      </c>
      <c r="N296" s="1">
        <v>-0.124</v>
      </c>
      <c r="O296" t="s">
        <v>156</v>
      </c>
      <c r="P296">
        <v>0.38900000000000001</v>
      </c>
      <c r="Q296">
        <v>0.17399999999999993</v>
      </c>
      <c r="R296">
        <v>10.09</v>
      </c>
      <c r="S296" s="1">
        <v>-1.0089999999999999</v>
      </c>
      <c r="T296" s="1">
        <f t="shared" si="46"/>
        <v>0.8849999999999999</v>
      </c>
      <c r="U296">
        <v>47.21</v>
      </c>
      <c r="V296">
        <v>1749.5955185</v>
      </c>
      <c r="W296">
        <f t="shared" si="41"/>
        <v>1.7495955184999999E-3</v>
      </c>
      <c r="X296">
        <f t="shared" si="43"/>
        <v>0.44730077120822603</v>
      </c>
      <c r="Y296">
        <f t="shared" si="44"/>
        <v>4.4201308576576461E-5</v>
      </c>
      <c r="Z296">
        <v>4.4201308576576461E-5</v>
      </c>
      <c r="AA296">
        <f t="shared" si="47"/>
        <v>7.7334411397413782E-8</v>
      </c>
      <c r="AB296">
        <f t="shared" si="42"/>
        <v>7.7334411397413782E-8</v>
      </c>
      <c r="AC296">
        <v>7.7334411397413794</v>
      </c>
      <c r="AD296">
        <v>8.7383515703292431</v>
      </c>
      <c r="AE296" s="1">
        <f t="shared" si="45"/>
        <v>0.27840388103068958</v>
      </c>
      <c r="AG296">
        <v>26.544899999999998</v>
      </c>
      <c r="AH296">
        <v>33.1</v>
      </c>
      <c r="AI296">
        <v>410</v>
      </c>
      <c r="AJ296">
        <v>44.201308576576459</v>
      </c>
      <c r="AL296" t="s">
        <v>557</v>
      </c>
      <c r="AM296" t="s">
        <v>558</v>
      </c>
      <c r="AN296" t="s">
        <v>562</v>
      </c>
      <c r="AR296" s="34"/>
      <c r="AS296" s="34"/>
    </row>
    <row r="297" spans="1:45" x14ac:dyDescent="0.35">
      <c r="A297" s="2">
        <v>44743</v>
      </c>
      <c r="B297" t="s">
        <v>573</v>
      </c>
      <c r="C297" t="s">
        <v>597</v>
      </c>
      <c r="D297" t="s">
        <v>67</v>
      </c>
      <c r="E297" t="s">
        <v>46</v>
      </c>
      <c r="F297">
        <v>11</v>
      </c>
      <c r="G297" t="s">
        <v>30</v>
      </c>
      <c r="H297" t="s">
        <v>75</v>
      </c>
      <c r="I297" t="s">
        <v>508</v>
      </c>
      <c r="J297" t="s">
        <v>508</v>
      </c>
      <c r="K297" t="s">
        <v>157</v>
      </c>
      <c r="L297">
        <v>0.65800000000000003</v>
      </c>
      <c r="M297">
        <v>1.53</v>
      </c>
      <c r="N297" s="1">
        <v>-0.153</v>
      </c>
      <c r="O297" t="s">
        <v>158</v>
      </c>
      <c r="P297">
        <v>0.53900000000000003</v>
      </c>
      <c r="Q297">
        <v>0.11899999999999999</v>
      </c>
      <c r="R297">
        <v>10.47</v>
      </c>
      <c r="S297" s="1">
        <v>-1.0470000000000002</v>
      </c>
      <c r="T297" s="1">
        <f t="shared" si="46"/>
        <v>0.89400000000000013</v>
      </c>
      <c r="U297">
        <v>72.885000000000005</v>
      </c>
      <c r="V297">
        <v>4170.0952316250005</v>
      </c>
      <c r="W297">
        <f t="shared" si="41"/>
        <v>4.1700952316250008E-3</v>
      </c>
      <c r="X297">
        <f t="shared" si="43"/>
        <v>0.22077922077922074</v>
      </c>
      <c r="Y297">
        <f t="shared" si="44"/>
        <v>1.8533587848796164E-5</v>
      </c>
      <c r="Z297">
        <v>1.8533587848796164E-5</v>
      </c>
      <c r="AA297">
        <f t="shared" si="47"/>
        <v>7.7286826313167946E-8</v>
      </c>
      <c r="AB297">
        <f t="shared" si="42"/>
        <v>7.7286826313167946E-8</v>
      </c>
      <c r="AC297">
        <v>7.7286826313167936</v>
      </c>
      <c r="AD297">
        <v>8.6450588717190069</v>
      </c>
      <c r="AE297" s="1">
        <f t="shared" si="45"/>
        <v>0.27823257472740459</v>
      </c>
      <c r="AG297">
        <v>26.544899999999998</v>
      </c>
      <c r="AH297">
        <v>43.1</v>
      </c>
      <c r="AI297">
        <v>395</v>
      </c>
      <c r="AJ297">
        <v>18.533587848796163</v>
      </c>
      <c r="AL297" t="s">
        <v>557</v>
      </c>
      <c r="AM297" t="s">
        <v>561</v>
      </c>
      <c r="AN297" t="s">
        <v>560</v>
      </c>
      <c r="AR297" s="34"/>
      <c r="AS297" s="34"/>
    </row>
    <row r="298" spans="1:45" x14ac:dyDescent="0.35">
      <c r="A298" s="2">
        <v>44747</v>
      </c>
      <c r="B298" t="s">
        <v>18</v>
      </c>
      <c r="C298" t="s">
        <v>597</v>
      </c>
      <c r="D298" t="s">
        <v>20</v>
      </c>
      <c r="E298" t="s">
        <v>600</v>
      </c>
      <c r="F298">
        <v>11</v>
      </c>
      <c r="G298" t="s">
        <v>25</v>
      </c>
      <c r="H298" t="s">
        <v>31</v>
      </c>
      <c r="I298" t="s">
        <v>431</v>
      </c>
      <c r="J298" t="s">
        <v>431</v>
      </c>
      <c r="K298" t="s">
        <v>143</v>
      </c>
      <c r="L298">
        <v>0.59599999999999997</v>
      </c>
      <c r="M298">
        <v>13.23</v>
      </c>
      <c r="N298" s="1">
        <v>-1.323</v>
      </c>
      <c r="O298" t="s">
        <v>163</v>
      </c>
      <c r="P298">
        <v>0.42399999999999999</v>
      </c>
      <c r="Q298">
        <v>0.17199999999999999</v>
      </c>
      <c r="R298">
        <v>17.39</v>
      </c>
      <c r="S298" s="1">
        <v>-1.7390000000000001</v>
      </c>
      <c r="T298" s="1">
        <f t="shared" si="46"/>
        <v>0.41600000000000015</v>
      </c>
      <c r="U298">
        <v>50.055</v>
      </c>
      <c r="V298">
        <v>1966.819874625</v>
      </c>
      <c r="W298">
        <f t="shared" si="41"/>
        <v>1.9668198746249999E-3</v>
      </c>
      <c r="X298">
        <f t="shared" si="43"/>
        <v>0.40566037735849053</v>
      </c>
      <c r="Y298">
        <f t="shared" si="44"/>
        <v>3.9191790963836113E-5</v>
      </c>
      <c r="Z298">
        <v>3.9191790963836113E-5</v>
      </c>
      <c r="AA298">
        <f t="shared" si="47"/>
        <v>7.7083193389821346E-8</v>
      </c>
      <c r="AB298">
        <f t="shared" si="42"/>
        <v>7.7083193389821346E-8</v>
      </c>
      <c r="AC298">
        <v>7.7083193389821352</v>
      </c>
      <c r="AD298">
        <v>18.529613795630127</v>
      </c>
      <c r="AE298" s="1">
        <f t="shared" si="45"/>
        <v>0.27749949620335684</v>
      </c>
      <c r="AF298">
        <v>0.34228009838273671</v>
      </c>
      <c r="AG298">
        <v>33.278799999999997</v>
      </c>
      <c r="AH298">
        <v>34.5</v>
      </c>
      <c r="AI298">
        <v>430</v>
      </c>
      <c r="AJ298">
        <v>39.191790963836112</v>
      </c>
      <c r="AK298">
        <v>11.802345679012349</v>
      </c>
      <c r="AL298" t="s">
        <v>557</v>
      </c>
      <c r="AM298" t="s">
        <v>558</v>
      </c>
      <c r="AN298" t="s">
        <v>562</v>
      </c>
      <c r="AO298">
        <v>0.3455948490031629</v>
      </c>
      <c r="AP298">
        <v>2.8125</v>
      </c>
      <c r="AQ298">
        <v>1435.3249999999998</v>
      </c>
      <c r="AR298" s="54">
        <v>3.9770738923692393E-2</v>
      </c>
      <c r="AS298" s="55">
        <v>19.068331394862227</v>
      </c>
    </row>
    <row r="299" spans="1:45" x14ac:dyDescent="0.35">
      <c r="A299" s="2">
        <v>44743</v>
      </c>
      <c r="B299" t="s">
        <v>573</v>
      </c>
      <c r="C299" t="s">
        <v>597</v>
      </c>
      <c r="D299" t="s">
        <v>67</v>
      </c>
      <c r="E299" t="s">
        <v>46</v>
      </c>
      <c r="F299">
        <v>12</v>
      </c>
      <c r="G299" t="s">
        <v>37</v>
      </c>
      <c r="H299" t="s">
        <v>76</v>
      </c>
      <c r="I299" t="s">
        <v>509</v>
      </c>
      <c r="J299" t="s">
        <v>509</v>
      </c>
      <c r="K299" t="s">
        <v>157</v>
      </c>
      <c r="L299">
        <v>0.74</v>
      </c>
      <c r="M299">
        <v>3.11</v>
      </c>
      <c r="N299" s="1">
        <v>-0.311</v>
      </c>
      <c r="O299" t="s">
        <v>158</v>
      </c>
      <c r="P299">
        <v>0.56200000000000006</v>
      </c>
      <c r="Q299">
        <v>0.17799999999999994</v>
      </c>
      <c r="R299">
        <v>11.87</v>
      </c>
      <c r="S299" s="1">
        <v>-1.1869999999999998</v>
      </c>
      <c r="T299" s="1">
        <f t="shared" si="46"/>
        <v>0.87599999999999989</v>
      </c>
      <c r="U299">
        <v>58.085000000000001</v>
      </c>
      <c r="V299">
        <v>2648.4857716249999</v>
      </c>
      <c r="W299">
        <f t="shared" si="41"/>
        <v>2.6484857716249999E-3</v>
      </c>
      <c r="X299">
        <f t="shared" si="43"/>
        <v>0.3167259786476867</v>
      </c>
      <c r="Y299">
        <f t="shared" si="44"/>
        <v>2.8899383603778563E-5</v>
      </c>
      <c r="Z299">
        <v>2.8899383603778563E-5</v>
      </c>
      <c r="AA299">
        <f t="shared" si="47"/>
        <v>7.6539606283340339E-8</v>
      </c>
      <c r="AB299">
        <f t="shared" si="42"/>
        <v>7.6539606283340339E-8</v>
      </c>
      <c r="AC299">
        <v>7.6539606283340333</v>
      </c>
      <c r="AD299">
        <v>8.7373979775502679</v>
      </c>
      <c r="AE299" s="1">
        <f t="shared" si="45"/>
        <v>0.27554258262002523</v>
      </c>
      <c r="AG299">
        <v>26.544899999999998</v>
      </c>
      <c r="AH299">
        <v>36.9</v>
      </c>
      <c r="AI299">
        <v>400</v>
      </c>
      <c r="AJ299">
        <v>28.899383603778563</v>
      </c>
      <c r="AL299" t="s">
        <v>557</v>
      </c>
      <c r="AM299" t="s">
        <v>558</v>
      </c>
      <c r="AN299" t="s">
        <v>562</v>
      </c>
      <c r="AR299" s="34"/>
      <c r="AS299" s="34"/>
    </row>
    <row r="300" spans="1:45" x14ac:dyDescent="0.35">
      <c r="A300" s="2">
        <v>44733</v>
      </c>
      <c r="B300" t="s">
        <v>18</v>
      </c>
      <c r="C300" t="s">
        <v>548</v>
      </c>
      <c r="D300" t="s">
        <v>133</v>
      </c>
      <c r="E300" t="s">
        <v>46</v>
      </c>
      <c r="F300">
        <v>4</v>
      </c>
      <c r="G300" t="s">
        <v>43</v>
      </c>
      <c r="H300" t="s">
        <v>121</v>
      </c>
      <c r="I300" t="s">
        <v>483</v>
      </c>
      <c r="J300" t="s">
        <v>483</v>
      </c>
      <c r="K300" t="s">
        <v>142</v>
      </c>
      <c r="L300">
        <v>0.90700000000000003</v>
      </c>
      <c r="M300">
        <v>4.22</v>
      </c>
      <c r="N300" s="1">
        <v>-0.42199999999999999</v>
      </c>
      <c r="O300" t="s">
        <v>100</v>
      </c>
      <c r="P300">
        <v>0.78400000000000003</v>
      </c>
      <c r="Q300">
        <v>0.123</v>
      </c>
      <c r="R300">
        <v>8.4600000000000009</v>
      </c>
      <c r="S300" s="1">
        <v>-0.84600000000000009</v>
      </c>
      <c r="T300" s="1">
        <f t="shared" si="46"/>
        <v>0.4240000000000001</v>
      </c>
      <c r="U300">
        <v>89.35</v>
      </c>
      <c r="V300">
        <v>6266.9866624999995</v>
      </c>
      <c r="W300">
        <f t="shared" si="41"/>
        <v>6.2669866624999997E-3</v>
      </c>
      <c r="X300">
        <f t="shared" si="43"/>
        <v>0.15688775510204081</v>
      </c>
      <c r="Y300">
        <f t="shared" si="44"/>
        <v>1.2170742678949572E-5</v>
      </c>
      <c r="Z300">
        <v>1.2170742678949572E-5</v>
      </c>
      <c r="AA300">
        <f t="shared" si="47"/>
        <v>7.6273882041696488E-8</v>
      </c>
      <c r="AB300">
        <f t="shared" si="42"/>
        <v>7.6273882041696488E-8</v>
      </c>
      <c r="AC300">
        <v>7.6273882041696481</v>
      </c>
      <c r="AD300">
        <v>17.989123123041619</v>
      </c>
      <c r="AE300" s="1">
        <f t="shared" si="45"/>
        <v>0.27458597535010731</v>
      </c>
      <c r="AF300">
        <v>0.11654256312743716</v>
      </c>
      <c r="AG300">
        <v>30.972899999999999</v>
      </c>
      <c r="AH300">
        <v>90</v>
      </c>
      <c r="AI300">
        <v>735</v>
      </c>
      <c r="AJ300">
        <v>12.170742678949573</v>
      </c>
      <c r="AK300">
        <v>8.9642857142857135</v>
      </c>
      <c r="AL300" t="s">
        <v>559</v>
      </c>
      <c r="AM300" t="s">
        <v>558</v>
      </c>
      <c r="AN300" t="s">
        <v>560</v>
      </c>
      <c r="AO300">
        <v>0.43868604499462699</v>
      </c>
      <c r="AP300">
        <v>2.2400000000000002</v>
      </c>
      <c r="AQ300">
        <v>1277.3875</v>
      </c>
      <c r="AR300" s="54">
        <v>-9.9604352038653761E-3</v>
      </c>
      <c r="AS300" s="55">
        <v>10.276896370852626</v>
      </c>
    </row>
    <row r="301" spans="1:45" x14ac:dyDescent="0.35">
      <c r="A301" s="2">
        <v>44798</v>
      </c>
      <c r="B301" t="s">
        <v>573</v>
      </c>
      <c r="C301" t="s">
        <v>552</v>
      </c>
      <c r="D301" t="s">
        <v>77</v>
      </c>
      <c r="E301" t="s">
        <v>46</v>
      </c>
      <c r="F301">
        <v>9</v>
      </c>
      <c r="G301" t="s">
        <v>30</v>
      </c>
      <c r="H301" t="s">
        <v>93</v>
      </c>
      <c r="I301" t="s">
        <v>516</v>
      </c>
      <c r="J301" t="s">
        <v>516</v>
      </c>
      <c r="K301" t="s">
        <v>229</v>
      </c>
      <c r="L301">
        <v>0.624</v>
      </c>
      <c r="M301">
        <v>4.9800000000000004</v>
      </c>
      <c r="N301" s="1">
        <v>-0.49800000000000005</v>
      </c>
      <c r="O301" t="s">
        <v>112</v>
      </c>
      <c r="P301">
        <v>0.39500000000000002</v>
      </c>
      <c r="Q301">
        <v>0.22899999999999998</v>
      </c>
      <c r="R301">
        <v>6.44</v>
      </c>
      <c r="S301" s="1">
        <v>-0.64400000000000002</v>
      </c>
      <c r="T301" s="1">
        <f t="shared" si="46"/>
        <v>0.14599999999999996</v>
      </c>
      <c r="U301">
        <v>39.945</v>
      </c>
      <c r="V301">
        <v>1252.5483746250002</v>
      </c>
      <c r="W301">
        <f t="shared" si="41"/>
        <v>1.2525483746250001E-3</v>
      </c>
      <c r="X301">
        <f t="shared" si="43"/>
        <v>0.57974683544303796</v>
      </c>
      <c r="Y301">
        <f t="shared" si="44"/>
        <v>6.0826582335752126E-5</v>
      </c>
      <c r="Z301">
        <v>6.0826582335752126E-5</v>
      </c>
      <c r="AA301">
        <f t="shared" si="47"/>
        <v>7.6188236838640071E-8</v>
      </c>
      <c r="AB301">
        <f t="shared" si="42"/>
        <v>7.6188236838640071E-8</v>
      </c>
      <c r="AC301">
        <v>7.6188236838640071</v>
      </c>
      <c r="AD301">
        <v>52.183723862082253</v>
      </c>
      <c r="AE301" s="1">
        <f t="shared" si="45"/>
        <v>0.27427765261910425</v>
      </c>
      <c r="AG301">
        <v>29.246200000000002</v>
      </c>
      <c r="AH301">
        <v>40.700000000000003</v>
      </c>
      <c r="AI301">
        <v>335</v>
      </c>
      <c r="AJ301">
        <v>60.826582335752128</v>
      </c>
      <c r="AL301" t="s">
        <v>557</v>
      </c>
      <c r="AM301" t="s">
        <v>561</v>
      </c>
      <c r="AN301" t="s">
        <v>560</v>
      </c>
      <c r="AR301" s="34"/>
      <c r="AS301" s="34"/>
    </row>
    <row r="302" spans="1:45" x14ac:dyDescent="0.35">
      <c r="A302" s="2">
        <v>44806</v>
      </c>
      <c r="B302" t="s">
        <v>18</v>
      </c>
      <c r="C302" t="s">
        <v>599</v>
      </c>
      <c r="D302" t="s">
        <v>86</v>
      </c>
      <c r="E302" t="s">
        <v>46</v>
      </c>
      <c r="F302">
        <v>14</v>
      </c>
      <c r="G302" t="s">
        <v>28</v>
      </c>
      <c r="H302" t="s">
        <v>75</v>
      </c>
      <c r="I302" t="s">
        <v>399</v>
      </c>
      <c r="J302" t="s">
        <v>399</v>
      </c>
      <c r="K302" t="s">
        <v>235</v>
      </c>
      <c r="L302">
        <v>0.73099999999999998</v>
      </c>
      <c r="M302">
        <v>32.450000000000003</v>
      </c>
      <c r="N302" s="1">
        <v>-3.2450000000000001</v>
      </c>
      <c r="O302" t="s">
        <v>243</v>
      </c>
      <c r="P302">
        <v>0.61199999999999999</v>
      </c>
      <c r="Q302">
        <v>0.11899999999999999</v>
      </c>
      <c r="R302">
        <v>43.23</v>
      </c>
      <c r="S302" s="1">
        <v>-4.3229999999999995</v>
      </c>
      <c r="T302" s="1">
        <f t="shared" si="46"/>
        <v>1.0779999999999994</v>
      </c>
      <c r="U302">
        <v>77.900000000000006</v>
      </c>
      <c r="V302">
        <v>4763.7018500000004</v>
      </c>
      <c r="W302">
        <f t="shared" si="41"/>
        <v>4.7637018500000005E-3</v>
      </c>
      <c r="X302">
        <f t="shared" si="43"/>
        <v>0.19444444444444445</v>
      </c>
      <c r="Y302">
        <f t="shared" si="44"/>
        <v>1.5850912558887501E-5</v>
      </c>
      <c r="Z302">
        <v>1.5850912558887501E-5</v>
      </c>
      <c r="AA302">
        <f t="shared" si="47"/>
        <v>7.5509021480960635E-8</v>
      </c>
      <c r="AB302">
        <f t="shared" si="42"/>
        <v>7.5509021480960635E-8</v>
      </c>
      <c r="AC302">
        <v>7.5509021480960632</v>
      </c>
      <c r="AD302">
        <v>7.0045474472134206</v>
      </c>
      <c r="AE302" s="1">
        <f t="shared" si="45"/>
        <v>0.27183247733145827</v>
      </c>
      <c r="AF302">
        <v>5.9694964566030226E-2</v>
      </c>
      <c r="AG302">
        <v>35.566600000000001</v>
      </c>
      <c r="AH302">
        <v>74.8</v>
      </c>
      <c r="AI302">
        <v>661</v>
      </c>
      <c r="AJ302">
        <v>15.850912558887501</v>
      </c>
      <c r="AK302">
        <v>10.433333333333335</v>
      </c>
      <c r="AL302" t="s">
        <v>559</v>
      </c>
      <c r="AM302" t="s">
        <v>561</v>
      </c>
      <c r="AN302" t="s">
        <v>560</v>
      </c>
      <c r="AO302">
        <v>0.40445061727069104</v>
      </c>
      <c r="AP302">
        <v>2.5662500000000001</v>
      </c>
      <c r="AQ302">
        <v>1407.6</v>
      </c>
      <c r="AR302" s="54">
        <v>-8.6588002042198298E-3</v>
      </c>
      <c r="AS302" s="55">
        <v>7.940595633033487</v>
      </c>
    </row>
    <row r="303" spans="1:45" x14ac:dyDescent="0.35">
      <c r="A303" s="2">
        <v>44734</v>
      </c>
      <c r="B303" t="s">
        <v>18</v>
      </c>
      <c r="C303" t="s">
        <v>548</v>
      </c>
      <c r="D303" t="s">
        <v>109</v>
      </c>
      <c r="E303" t="s">
        <v>600</v>
      </c>
      <c r="F303">
        <v>11</v>
      </c>
      <c r="G303" t="s">
        <v>33</v>
      </c>
      <c r="H303" t="s">
        <v>104</v>
      </c>
      <c r="I303" t="s">
        <v>446</v>
      </c>
      <c r="J303" t="s">
        <v>446</v>
      </c>
      <c r="K303" t="s">
        <v>145</v>
      </c>
      <c r="L303">
        <v>0.83599999999999997</v>
      </c>
      <c r="M303">
        <v>5.36</v>
      </c>
      <c r="N303" s="1">
        <v>-0.53600000000000003</v>
      </c>
      <c r="O303" t="s">
        <v>147</v>
      </c>
      <c r="P303">
        <v>0.63200000000000001</v>
      </c>
      <c r="Q303">
        <v>0.20399999999999996</v>
      </c>
      <c r="R303">
        <v>14.23</v>
      </c>
      <c r="S303" s="1">
        <v>-1.423</v>
      </c>
      <c r="T303" s="1">
        <f t="shared" si="46"/>
        <v>0.88700000000000001</v>
      </c>
      <c r="U303">
        <v>56.95</v>
      </c>
      <c r="V303">
        <v>2545.9924625000003</v>
      </c>
      <c r="W303">
        <f t="shared" si="41"/>
        <v>2.5459924625000005E-3</v>
      </c>
      <c r="X303">
        <f t="shared" si="43"/>
        <v>0.32278481012658222</v>
      </c>
      <c r="Y303">
        <f t="shared" si="44"/>
        <v>2.9581417035926687E-5</v>
      </c>
      <c r="Z303">
        <v>2.9581417035926687E-5</v>
      </c>
      <c r="AA303">
        <f t="shared" si="47"/>
        <v>7.5314064803538456E-8</v>
      </c>
      <c r="AB303">
        <f t="shared" si="42"/>
        <v>7.5314064803538456E-8</v>
      </c>
      <c r="AC303">
        <v>7.5314064803538443</v>
      </c>
      <c r="AD303">
        <v>8.490875400624402</v>
      </c>
      <c r="AE303" s="1">
        <f t="shared" si="45"/>
        <v>0.27113063329273845</v>
      </c>
      <c r="AF303">
        <v>4.2578279797332245E-2</v>
      </c>
      <c r="AG303">
        <v>31.695499999999999</v>
      </c>
      <c r="AH303">
        <v>49.4</v>
      </c>
      <c r="AI303">
        <v>546</v>
      </c>
      <c r="AJ303">
        <v>29.581417035926687</v>
      </c>
      <c r="AK303">
        <v>15.591269841269842</v>
      </c>
      <c r="AL303" t="s">
        <v>559</v>
      </c>
      <c r="AM303" t="s">
        <v>561</v>
      </c>
      <c r="AN303" t="s">
        <v>560</v>
      </c>
      <c r="AO303">
        <v>0.40461792161109017</v>
      </c>
      <c r="AP303">
        <v>2.3699999999999997</v>
      </c>
      <c r="AQ303">
        <v>1376.4875</v>
      </c>
      <c r="AR303" s="54">
        <v>7.0690259557514073E-3</v>
      </c>
      <c r="AS303" s="55">
        <v>6.4077348836481818</v>
      </c>
    </row>
    <row r="304" spans="1:45" x14ac:dyDescent="0.35">
      <c r="A304" s="2">
        <v>44762</v>
      </c>
      <c r="B304" t="s">
        <v>18</v>
      </c>
      <c r="C304" t="s">
        <v>549</v>
      </c>
      <c r="D304" t="s">
        <v>20</v>
      </c>
      <c r="E304" t="s">
        <v>600</v>
      </c>
      <c r="F304">
        <v>3</v>
      </c>
      <c r="G304" t="s">
        <v>25</v>
      </c>
      <c r="H304" t="s">
        <v>31</v>
      </c>
      <c r="I304" t="s">
        <v>431</v>
      </c>
      <c r="J304" t="s">
        <v>431</v>
      </c>
      <c r="K304" t="s">
        <v>153</v>
      </c>
      <c r="L304">
        <v>0.61199999999999999</v>
      </c>
      <c r="M304">
        <v>9.68</v>
      </c>
      <c r="N304" s="1">
        <v>-0.96799999999999997</v>
      </c>
      <c r="O304" t="s">
        <v>183</v>
      </c>
      <c r="P304">
        <v>0.438</v>
      </c>
      <c r="Q304">
        <v>0.17399999999999999</v>
      </c>
      <c r="R304">
        <v>24.04</v>
      </c>
      <c r="S304" s="1">
        <v>-2.4039999999999999</v>
      </c>
      <c r="T304" s="1">
        <f t="shared" si="46"/>
        <v>1.4359999999999999</v>
      </c>
      <c r="U304">
        <v>50.055</v>
      </c>
      <c r="V304">
        <v>1966.819874625</v>
      </c>
      <c r="W304">
        <f t="shared" si="41"/>
        <v>1.9668198746249999E-3</v>
      </c>
      <c r="X304">
        <f t="shared" si="43"/>
        <v>0.39726027397260272</v>
      </c>
      <c r="Y304">
        <f t="shared" si="44"/>
        <v>3.8195170761743087E-5</v>
      </c>
      <c r="Z304">
        <v>3.8195170761743087E-5</v>
      </c>
      <c r="AA304">
        <f t="shared" si="47"/>
        <v>7.5123020968892001E-8</v>
      </c>
      <c r="AB304">
        <f t="shared" si="42"/>
        <v>7.5123020968892001E-8</v>
      </c>
      <c r="AC304">
        <v>7.5123020968892007</v>
      </c>
      <c r="AD304">
        <v>5.2314081454660171</v>
      </c>
      <c r="AE304" s="1">
        <f t="shared" si="45"/>
        <v>0.27044287548801121</v>
      </c>
      <c r="AF304">
        <v>9.6634874016243155E-2</v>
      </c>
      <c r="AG304">
        <v>34.903799999999997</v>
      </c>
      <c r="AH304">
        <v>34.5</v>
      </c>
      <c r="AI304">
        <v>430</v>
      </c>
      <c r="AJ304">
        <v>38.195170761743086</v>
      </c>
      <c r="AK304">
        <v>11.020894580054243</v>
      </c>
      <c r="AL304" t="s">
        <v>557</v>
      </c>
      <c r="AM304" t="s">
        <v>558</v>
      </c>
      <c r="AN304" t="s">
        <v>562</v>
      </c>
      <c r="AO304">
        <v>0.38773728517693062</v>
      </c>
      <c r="AP304">
        <v>2.5749999999999997</v>
      </c>
      <c r="AQ304">
        <v>1486.8125</v>
      </c>
      <c r="AR304" s="54">
        <v>3.9770738923692393E-2</v>
      </c>
      <c r="AS304" s="55">
        <v>19.068331394862227</v>
      </c>
    </row>
    <row r="305" spans="1:45" x14ac:dyDescent="0.35">
      <c r="A305" s="2">
        <v>44715</v>
      </c>
      <c r="B305" t="s">
        <v>573</v>
      </c>
      <c r="C305" t="s">
        <v>598</v>
      </c>
      <c r="D305" t="s">
        <v>77</v>
      </c>
      <c r="E305" t="s">
        <v>46</v>
      </c>
      <c r="F305">
        <v>9</v>
      </c>
      <c r="G305" t="s">
        <v>25</v>
      </c>
      <c r="H305" t="s">
        <v>78</v>
      </c>
      <c r="I305" t="s">
        <v>519</v>
      </c>
      <c r="J305" t="s">
        <v>519</v>
      </c>
      <c r="K305" t="s">
        <v>23</v>
      </c>
      <c r="L305">
        <v>0.6</v>
      </c>
      <c r="M305">
        <v>1.1299999999999999</v>
      </c>
      <c r="N305" s="1">
        <v>-0.11299999999999999</v>
      </c>
      <c r="O305" t="s">
        <v>60</v>
      </c>
      <c r="P305">
        <v>0.38400000000000001</v>
      </c>
      <c r="Q305">
        <v>0.21599999999999997</v>
      </c>
      <c r="R305">
        <v>6.12</v>
      </c>
      <c r="S305" s="1">
        <v>-0.61199999999999999</v>
      </c>
      <c r="T305" s="1">
        <f t="shared" si="46"/>
        <v>0.499</v>
      </c>
      <c r="U305">
        <v>40.335000000000001</v>
      </c>
      <c r="V305">
        <v>1277.1260966250002</v>
      </c>
      <c r="W305">
        <f t="shared" si="41"/>
        <v>1.2771260966250003E-3</v>
      </c>
      <c r="X305">
        <f t="shared" si="43"/>
        <v>0.56249999999999989</v>
      </c>
      <c r="Y305">
        <f t="shared" si="44"/>
        <v>5.860677069243904E-5</v>
      </c>
      <c r="Z305">
        <v>5.860677069243904E-5</v>
      </c>
      <c r="AA305">
        <f t="shared" si="47"/>
        <v>7.4848236290231133E-8</v>
      </c>
      <c r="AB305">
        <f t="shared" si="42"/>
        <v>7.4848236290231133E-8</v>
      </c>
      <c r="AC305">
        <v>7.4848236290231123</v>
      </c>
      <c r="AD305">
        <v>14.999646551148521</v>
      </c>
      <c r="AE305" s="1">
        <f t="shared" si="45"/>
        <v>0.26945365064483207</v>
      </c>
      <c r="AG305">
        <v>24.828800000000001</v>
      </c>
      <c r="AH305">
        <v>20.2</v>
      </c>
      <c r="AI305">
        <v>300</v>
      </c>
      <c r="AJ305">
        <v>58.606770692439042</v>
      </c>
      <c r="AL305" t="s">
        <v>557</v>
      </c>
      <c r="AM305" t="s">
        <v>558</v>
      </c>
      <c r="AN305" t="s">
        <v>562</v>
      </c>
      <c r="AR305" s="34"/>
      <c r="AS305" s="34"/>
    </row>
    <row r="306" spans="1:45" x14ac:dyDescent="0.35">
      <c r="A306" s="2">
        <v>44721</v>
      </c>
      <c r="B306" t="s">
        <v>18</v>
      </c>
      <c r="C306" t="s">
        <v>598</v>
      </c>
      <c r="D306" t="s">
        <v>20</v>
      </c>
      <c r="E306" t="s">
        <v>600</v>
      </c>
      <c r="F306">
        <v>2</v>
      </c>
      <c r="G306" t="s">
        <v>33</v>
      </c>
      <c r="H306" t="s">
        <v>34</v>
      </c>
      <c r="I306" t="s">
        <v>424</v>
      </c>
      <c r="J306" t="s">
        <v>424</v>
      </c>
      <c r="K306" t="s">
        <v>23</v>
      </c>
      <c r="L306">
        <v>0.79300000000000004</v>
      </c>
      <c r="M306">
        <v>2.44</v>
      </c>
      <c r="N306" s="1">
        <v>-0.24399999999999999</v>
      </c>
      <c r="O306" t="s">
        <v>32</v>
      </c>
      <c r="P306">
        <v>0.63</v>
      </c>
      <c r="Q306">
        <v>0.16300000000000003</v>
      </c>
      <c r="R306">
        <v>8.4499999999999993</v>
      </c>
      <c r="S306" s="1">
        <v>-0.84499999999999997</v>
      </c>
      <c r="T306" s="1">
        <f t="shared" si="46"/>
        <v>0.60099999999999998</v>
      </c>
      <c r="U306">
        <v>65</v>
      </c>
      <c r="V306">
        <v>3316.625</v>
      </c>
      <c r="W306">
        <f t="shared" si="41"/>
        <v>3.3166250000000001E-3</v>
      </c>
      <c r="X306">
        <f t="shared" si="43"/>
        <v>0.25873015873015875</v>
      </c>
      <c r="Y306">
        <f t="shared" si="44"/>
        <v>2.2530025643589709E-5</v>
      </c>
      <c r="Z306">
        <v>2.2530025643589709E-5</v>
      </c>
      <c r="AA306">
        <f t="shared" si="47"/>
        <v>7.4723646300170716E-8</v>
      </c>
      <c r="AB306">
        <f t="shared" si="42"/>
        <v>7.4723646300170716E-8</v>
      </c>
      <c r="AC306">
        <v>7.4723646300170721</v>
      </c>
      <c r="AD306">
        <v>12.433219018331235</v>
      </c>
      <c r="AE306" s="1">
        <f t="shared" si="45"/>
        <v>0.26900512668061455</v>
      </c>
      <c r="AF306">
        <v>6.2347526393461146E-2</v>
      </c>
      <c r="AG306">
        <v>24.548100000000002</v>
      </c>
      <c r="AH306">
        <v>61</v>
      </c>
      <c r="AI306">
        <v>534</v>
      </c>
      <c r="AJ306">
        <v>22.53002564358971</v>
      </c>
      <c r="AK306">
        <v>14.811333333333334</v>
      </c>
      <c r="AL306" t="s">
        <v>559</v>
      </c>
      <c r="AM306" t="s">
        <v>561</v>
      </c>
      <c r="AN306" t="s">
        <v>560</v>
      </c>
      <c r="AO306">
        <v>0.62108933859878679</v>
      </c>
      <c r="AP306">
        <v>1.2462500000000001</v>
      </c>
      <c r="AQ306">
        <v>783</v>
      </c>
      <c r="AR306" s="54">
        <v>1.4204493949391642E-2</v>
      </c>
      <c r="AS306" s="55">
        <v>0.86557306903636777</v>
      </c>
    </row>
    <row r="307" spans="1:45" x14ac:dyDescent="0.35">
      <c r="A307" s="2">
        <v>44798</v>
      </c>
      <c r="B307" t="s">
        <v>573</v>
      </c>
      <c r="C307" t="s">
        <v>552</v>
      </c>
      <c r="D307" t="s">
        <v>77</v>
      </c>
      <c r="E307" t="s">
        <v>46</v>
      </c>
      <c r="F307">
        <v>10</v>
      </c>
      <c r="G307" t="s">
        <v>25</v>
      </c>
      <c r="H307" t="s">
        <v>85</v>
      </c>
      <c r="I307" t="s">
        <v>520</v>
      </c>
      <c r="J307" t="s">
        <v>520</v>
      </c>
      <c r="K307" t="s">
        <v>229</v>
      </c>
      <c r="L307">
        <v>0.68799999999999994</v>
      </c>
      <c r="M307">
        <v>8.9700000000000006</v>
      </c>
      <c r="N307" s="1">
        <v>-0.89700000000000002</v>
      </c>
      <c r="O307" t="s">
        <v>112</v>
      </c>
      <c r="P307">
        <v>0.57299999999999995</v>
      </c>
      <c r="Q307">
        <v>0.11499999999999999</v>
      </c>
      <c r="R307">
        <v>11.54</v>
      </c>
      <c r="S307" s="1">
        <v>-1.1539999999999999</v>
      </c>
      <c r="T307" s="1">
        <f t="shared" si="46"/>
        <v>0.2569999999999999</v>
      </c>
      <c r="U307">
        <v>75.954999999999998</v>
      </c>
      <c r="V307">
        <v>4528.792189625</v>
      </c>
      <c r="W307">
        <f t="shared" si="41"/>
        <v>4.528792189625E-3</v>
      </c>
      <c r="X307">
        <f t="shared" si="43"/>
        <v>0.20069808027923211</v>
      </c>
      <c r="Y307">
        <f t="shared" si="44"/>
        <v>1.6480776248850735E-5</v>
      </c>
      <c r="Z307">
        <v>1.6480776248850735E-5</v>
      </c>
      <c r="AA307">
        <f t="shared" si="47"/>
        <v>7.463801075475242E-8</v>
      </c>
      <c r="AB307">
        <f t="shared" si="42"/>
        <v>7.463801075475242E-8</v>
      </c>
      <c r="AC307">
        <v>7.4638010754752413</v>
      </c>
      <c r="AD307">
        <v>29.04202753103208</v>
      </c>
      <c r="AE307" s="1">
        <f t="shared" si="45"/>
        <v>0.2686968387171087</v>
      </c>
      <c r="AG307">
        <v>29.246200000000002</v>
      </c>
      <c r="AH307">
        <v>31</v>
      </c>
      <c r="AI307">
        <v>440</v>
      </c>
      <c r="AJ307">
        <v>16.480776248850734</v>
      </c>
      <c r="AL307" t="s">
        <v>557</v>
      </c>
      <c r="AM307" t="s">
        <v>558</v>
      </c>
      <c r="AN307" t="s">
        <v>562</v>
      </c>
      <c r="AR307" s="34"/>
      <c r="AS307" s="34"/>
    </row>
    <row r="308" spans="1:45" x14ac:dyDescent="0.35">
      <c r="A308" s="2">
        <v>44806</v>
      </c>
      <c r="B308" t="s">
        <v>18</v>
      </c>
      <c r="C308" t="s">
        <v>599</v>
      </c>
      <c r="D308" t="s">
        <v>86</v>
      </c>
      <c r="E308" t="s">
        <v>46</v>
      </c>
      <c r="F308">
        <v>2</v>
      </c>
      <c r="G308" t="s">
        <v>39</v>
      </c>
      <c r="H308" t="s">
        <v>91</v>
      </c>
      <c r="I308" t="s">
        <v>396</v>
      </c>
      <c r="J308" t="s">
        <v>396</v>
      </c>
      <c r="K308" t="s">
        <v>59</v>
      </c>
      <c r="L308">
        <v>0.82399999999999995</v>
      </c>
      <c r="M308">
        <v>27.04</v>
      </c>
      <c r="N308" s="1">
        <v>-2.7039999999999997</v>
      </c>
      <c r="O308" t="s">
        <v>224</v>
      </c>
      <c r="P308">
        <v>0.69199999999999995</v>
      </c>
      <c r="Q308">
        <v>0.13200000000000001</v>
      </c>
      <c r="R308">
        <v>33.229999999999997</v>
      </c>
      <c r="S308" s="1">
        <v>-3.3229999999999995</v>
      </c>
      <c r="T308" s="1">
        <f t="shared" si="46"/>
        <v>0.61899999999999977</v>
      </c>
      <c r="U308">
        <v>78.25</v>
      </c>
      <c r="V308">
        <v>4806.6040625000005</v>
      </c>
      <c r="W308">
        <f t="shared" si="41"/>
        <v>4.8066040625000007E-3</v>
      </c>
      <c r="X308">
        <f t="shared" si="43"/>
        <v>0.19075144508670522</v>
      </c>
      <c r="Y308">
        <f t="shared" si="44"/>
        <v>1.548113751665675E-5</v>
      </c>
      <c r="Z308">
        <v>1.548113751665675E-5</v>
      </c>
      <c r="AA308">
        <f t="shared" si="47"/>
        <v>7.4411698479683501E-8</v>
      </c>
      <c r="AB308">
        <f t="shared" si="42"/>
        <v>7.4411698479683501E-8</v>
      </c>
      <c r="AC308">
        <v>7.4411698479683501</v>
      </c>
      <c r="AD308">
        <v>12.021276006410909</v>
      </c>
      <c r="AE308" s="1">
        <f t="shared" si="45"/>
        <v>0.26788211452686062</v>
      </c>
      <c r="AF308">
        <v>0.1475663853825859</v>
      </c>
      <c r="AG308">
        <v>35.566600000000001</v>
      </c>
      <c r="AH308">
        <v>62.2</v>
      </c>
      <c r="AI308">
        <v>560</v>
      </c>
      <c r="AJ308">
        <v>15.48113751665675</v>
      </c>
      <c r="AK308">
        <v>10.433333333333335</v>
      </c>
      <c r="AL308" t="s">
        <v>559</v>
      </c>
      <c r="AM308" t="s">
        <v>558</v>
      </c>
      <c r="AN308" t="s">
        <v>560</v>
      </c>
      <c r="AO308">
        <v>0.40445061727069104</v>
      </c>
      <c r="AP308">
        <v>2.5662500000000001</v>
      </c>
      <c r="AQ308">
        <v>1407.6</v>
      </c>
      <c r="AR308" s="54">
        <v>3.0833337364130416E-2</v>
      </c>
      <c r="AS308" s="55">
        <v>8.8519632642693491</v>
      </c>
    </row>
    <row r="309" spans="1:45" x14ac:dyDescent="0.35">
      <c r="A309" s="2">
        <v>44804</v>
      </c>
      <c r="B309" t="s">
        <v>18</v>
      </c>
      <c r="C309" t="s">
        <v>599</v>
      </c>
      <c r="D309" t="s">
        <v>109</v>
      </c>
      <c r="E309" t="s">
        <v>600</v>
      </c>
      <c r="F309">
        <v>5</v>
      </c>
      <c r="G309" t="s">
        <v>37</v>
      </c>
      <c r="H309" t="s">
        <v>121</v>
      </c>
      <c r="I309" t="s">
        <v>451</v>
      </c>
      <c r="J309" t="s">
        <v>451</v>
      </c>
      <c r="K309" t="s">
        <v>236</v>
      </c>
      <c r="L309">
        <v>0.75700000000000001</v>
      </c>
      <c r="M309">
        <v>7.97</v>
      </c>
      <c r="N309" s="1">
        <v>-0.79699999999999993</v>
      </c>
      <c r="O309" t="s">
        <v>135</v>
      </c>
      <c r="P309">
        <v>0.60699999999999998</v>
      </c>
      <c r="Q309">
        <v>0.15000000000000002</v>
      </c>
      <c r="R309">
        <v>21.24</v>
      </c>
      <c r="S309" s="1">
        <v>-2.1239999999999997</v>
      </c>
      <c r="T309" s="1">
        <f t="shared" si="46"/>
        <v>1.3269999999999997</v>
      </c>
      <c r="U309">
        <v>66.3</v>
      </c>
      <c r="V309">
        <v>3450.6166499999999</v>
      </c>
      <c r="W309">
        <f t="shared" si="41"/>
        <v>3.4506166500000001E-3</v>
      </c>
      <c r="X309">
        <f t="shared" si="43"/>
        <v>0.24711696869851735</v>
      </c>
      <c r="Y309">
        <f t="shared" si="44"/>
        <v>2.1291684519609306E-5</v>
      </c>
      <c r="Z309">
        <v>2.1291684519609306E-5</v>
      </c>
      <c r="AA309">
        <f t="shared" si="47"/>
        <v>7.346944110991112E-8</v>
      </c>
      <c r="AB309">
        <f t="shared" si="42"/>
        <v>7.346944110991112E-8</v>
      </c>
      <c r="AC309">
        <v>7.3469441109911129</v>
      </c>
      <c r="AD309">
        <v>5.5365064890664009</v>
      </c>
      <c r="AE309" s="1">
        <f t="shared" si="45"/>
        <v>0.26448998799568002</v>
      </c>
      <c r="AF309">
        <v>0.10141355268259644</v>
      </c>
      <c r="AG309">
        <v>32.519599999999997</v>
      </c>
      <c r="AH309">
        <v>55</v>
      </c>
      <c r="AI309">
        <v>622</v>
      </c>
      <c r="AJ309">
        <v>21.291684519609305</v>
      </c>
      <c r="AK309">
        <v>7.0107887060214562</v>
      </c>
      <c r="AL309" t="s">
        <v>557</v>
      </c>
      <c r="AM309" t="s">
        <v>558</v>
      </c>
      <c r="AN309" t="s">
        <v>562</v>
      </c>
      <c r="AO309">
        <v>0.5234151584582144</v>
      </c>
      <c r="AP309">
        <v>1.8887499999999999</v>
      </c>
      <c r="AQ309">
        <v>924.46249999999998</v>
      </c>
      <c r="AR309" s="54">
        <v>1.9225946713001842E-2</v>
      </c>
      <c r="AS309" s="55">
        <v>23.374083142237392</v>
      </c>
    </row>
    <row r="310" spans="1:45" x14ac:dyDescent="0.35">
      <c r="A310" s="2">
        <v>44749</v>
      </c>
      <c r="B310" t="s">
        <v>18</v>
      </c>
      <c r="C310" t="s">
        <v>597</v>
      </c>
      <c r="D310" t="s">
        <v>109</v>
      </c>
      <c r="E310" t="s">
        <v>600</v>
      </c>
      <c r="F310">
        <v>4</v>
      </c>
      <c r="G310" t="s">
        <v>37</v>
      </c>
      <c r="H310" t="s">
        <v>121</v>
      </c>
      <c r="I310" t="s">
        <v>451</v>
      </c>
      <c r="J310" t="s">
        <v>451</v>
      </c>
      <c r="K310" t="s">
        <v>174</v>
      </c>
      <c r="L310">
        <v>0.747</v>
      </c>
      <c r="M310">
        <v>2.78</v>
      </c>
      <c r="N310" s="1">
        <v>-0.27799999999999997</v>
      </c>
      <c r="O310" t="s">
        <v>175</v>
      </c>
      <c r="P310">
        <v>0.59899999999999998</v>
      </c>
      <c r="Q310">
        <v>0.14800000000000002</v>
      </c>
      <c r="R310">
        <v>18.239999999999998</v>
      </c>
      <c r="S310" s="1">
        <v>-1.8239999999999998</v>
      </c>
      <c r="T310" s="1">
        <f t="shared" si="46"/>
        <v>1.5459999999999998</v>
      </c>
      <c r="U310">
        <v>66.3</v>
      </c>
      <c r="V310">
        <v>3450.6166499999999</v>
      </c>
      <c r="W310">
        <f t="shared" si="41"/>
        <v>3.4506166500000001E-3</v>
      </c>
      <c r="X310">
        <f t="shared" si="43"/>
        <v>0.24707846410684478</v>
      </c>
      <c r="Y310">
        <f t="shared" si="44"/>
        <v>2.1287600665552143E-5</v>
      </c>
      <c r="Z310">
        <v>2.1287600665552143E-5</v>
      </c>
      <c r="AA310">
        <f t="shared" si="47"/>
        <v>7.3455349295105313E-8</v>
      </c>
      <c r="AB310">
        <f t="shared" si="42"/>
        <v>7.3455349295105313E-8</v>
      </c>
      <c r="AC310">
        <v>7.3455349295105306</v>
      </c>
      <c r="AD310">
        <v>4.7513162545346255</v>
      </c>
      <c r="AE310" s="1">
        <f t="shared" si="45"/>
        <v>0.26443925746237912</v>
      </c>
      <c r="AF310">
        <v>8.7031029809589572E-2</v>
      </c>
      <c r="AG310">
        <v>34.081400000000002</v>
      </c>
      <c r="AH310">
        <v>55</v>
      </c>
      <c r="AI310">
        <v>622</v>
      </c>
      <c r="AJ310">
        <v>21.287600665552144</v>
      </c>
      <c r="AK310">
        <v>13.083333333333334</v>
      </c>
      <c r="AL310" t="s">
        <v>557</v>
      </c>
      <c r="AM310" t="s">
        <v>558</v>
      </c>
      <c r="AN310" t="s">
        <v>562</v>
      </c>
      <c r="AO310">
        <v>0.35644028496175595</v>
      </c>
      <c r="AP310">
        <v>2.7675000000000001</v>
      </c>
      <c r="AQ310">
        <v>1337.8125</v>
      </c>
      <c r="AR310" s="54">
        <v>1.9225946713001842E-2</v>
      </c>
      <c r="AS310" s="55">
        <v>23.374083142237392</v>
      </c>
    </row>
    <row r="311" spans="1:45" x14ac:dyDescent="0.35">
      <c r="A311" s="2">
        <v>44772</v>
      </c>
      <c r="B311" t="s">
        <v>573</v>
      </c>
      <c r="C311" t="s">
        <v>596</v>
      </c>
      <c r="D311" t="s">
        <v>77</v>
      </c>
      <c r="E311" t="s">
        <v>46</v>
      </c>
      <c r="F311">
        <v>11</v>
      </c>
      <c r="G311" t="s">
        <v>25</v>
      </c>
      <c r="H311" t="s">
        <v>78</v>
      </c>
      <c r="I311" t="s">
        <v>519</v>
      </c>
      <c r="J311" t="s">
        <v>519</v>
      </c>
      <c r="L311">
        <v>0.65900000000000003</v>
      </c>
      <c r="M311">
        <v>4.4400000000000004</v>
      </c>
      <c r="N311" s="1">
        <v>-0.44400000000000006</v>
      </c>
      <c r="O311" t="s">
        <v>197</v>
      </c>
      <c r="P311">
        <v>0.42499999999999999</v>
      </c>
      <c r="Q311">
        <v>0.23400000000000004</v>
      </c>
      <c r="R311">
        <v>10.19</v>
      </c>
      <c r="S311" s="1">
        <v>-1.0189999999999999</v>
      </c>
      <c r="T311" s="1">
        <f t="shared" si="46"/>
        <v>0.57499999999999984</v>
      </c>
      <c r="U311">
        <v>40.335000000000001</v>
      </c>
      <c r="V311">
        <v>1277.1260966250002</v>
      </c>
      <c r="W311">
        <f t="shared" si="41"/>
        <v>1.2771260966250003E-3</v>
      </c>
      <c r="X311">
        <f t="shared" si="43"/>
        <v>0.55058823529411771</v>
      </c>
      <c r="Y311">
        <f t="shared" si="44"/>
        <v>5.708275283855365E-5</v>
      </c>
      <c r="Z311">
        <v>5.708275283855365E-5</v>
      </c>
      <c r="AA311">
        <f t="shared" si="47"/>
        <v>7.2901873317311674E-8</v>
      </c>
      <c r="AB311">
        <f t="shared" si="42"/>
        <v>7.2901873317311674E-8</v>
      </c>
      <c r="AC311">
        <v>7.2901873317311665</v>
      </c>
      <c r="AD311">
        <v>12.678586663880292</v>
      </c>
      <c r="AE311" s="1">
        <f t="shared" si="45"/>
        <v>0.26244674394232198</v>
      </c>
      <c r="AG311">
        <v>27.192399999999999</v>
      </c>
      <c r="AH311">
        <v>20.2</v>
      </c>
      <c r="AI311">
        <v>300</v>
      </c>
      <c r="AJ311">
        <v>57.082752838553652</v>
      </c>
      <c r="AL311" t="s">
        <v>557</v>
      </c>
      <c r="AM311" t="s">
        <v>558</v>
      </c>
      <c r="AN311" t="s">
        <v>562</v>
      </c>
      <c r="AR311" s="34"/>
      <c r="AS311" s="34"/>
    </row>
    <row r="312" spans="1:45" x14ac:dyDescent="0.35">
      <c r="A312" s="2">
        <v>44743</v>
      </c>
      <c r="B312" t="s">
        <v>573</v>
      </c>
      <c r="C312" t="s">
        <v>597</v>
      </c>
      <c r="D312" t="s">
        <v>77</v>
      </c>
      <c r="E312" t="s">
        <v>46</v>
      </c>
      <c r="F312">
        <v>3</v>
      </c>
      <c r="G312" t="s">
        <v>25</v>
      </c>
      <c r="H312" t="s">
        <v>85</v>
      </c>
      <c r="I312" t="s">
        <v>520</v>
      </c>
      <c r="J312" t="s">
        <v>520</v>
      </c>
      <c r="K312" t="s">
        <v>159</v>
      </c>
      <c r="L312">
        <v>0.66</v>
      </c>
      <c r="M312">
        <v>1.98</v>
      </c>
      <c r="N312" s="1">
        <v>-0.19800000000000001</v>
      </c>
      <c r="O312" t="s">
        <v>160</v>
      </c>
      <c r="P312">
        <v>0.55200000000000005</v>
      </c>
      <c r="Q312">
        <v>0.10799999999999998</v>
      </c>
      <c r="R312">
        <v>14.13</v>
      </c>
      <c r="S312" s="1">
        <v>-1.413</v>
      </c>
      <c r="T312" s="1">
        <f t="shared" si="46"/>
        <v>1.2150000000000001</v>
      </c>
      <c r="U312">
        <v>75.954999999999998</v>
      </c>
      <c r="V312">
        <v>4528.792189625</v>
      </c>
      <c r="W312">
        <f t="shared" si="41"/>
        <v>4.528792189625E-3</v>
      </c>
      <c r="X312">
        <f t="shared" si="43"/>
        <v>0.19565217391304343</v>
      </c>
      <c r="Y312">
        <f t="shared" si="44"/>
        <v>1.5972194852135439E-5</v>
      </c>
      <c r="Z312">
        <v>1.5972194852135439E-5</v>
      </c>
      <c r="AA312">
        <f t="shared" si="47"/>
        <v>7.233475129751961E-8</v>
      </c>
      <c r="AB312">
        <f t="shared" si="42"/>
        <v>7.233475129751961E-8</v>
      </c>
      <c r="AC312">
        <v>7.2334751297519615</v>
      </c>
      <c r="AD312">
        <v>5.9534774730468811</v>
      </c>
      <c r="AE312" s="1">
        <f t="shared" si="45"/>
        <v>0.26040510467107059</v>
      </c>
      <c r="AG312">
        <v>26.544899999999998</v>
      </c>
      <c r="AH312">
        <v>31</v>
      </c>
      <c r="AI312">
        <v>440</v>
      </c>
      <c r="AJ312">
        <v>15.97219485213544</v>
      </c>
      <c r="AL312" t="s">
        <v>557</v>
      </c>
      <c r="AM312" t="s">
        <v>558</v>
      </c>
      <c r="AN312" t="s">
        <v>562</v>
      </c>
      <c r="AR312" s="34"/>
      <c r="AS312" s="34"/>
    </row>
    <row r="313" spans="1:45" x14ac:dyDescent="0.35">
      <c r="A313" s="2">
        <v>44743</v>
      </c>
      <c r="B313" t="s">
        <v>573</v>
      </c>
      <c r="C313" t="s">
        <v>597</v>
      </c>
      <c r="D313" t="s">
        <v>57</v>
      </c>
      <c r="E313" t="s">
        <v>46</v>
      </c>
      <c r="F313">
        <v>7</v>
      </c>
      <c r="G313" t="s">
        <v>39</v>
      </c>
      <c r="H313" t="s">
        <v>61</v>
      </c>
      <c r="I313" t="s">
        <v>498</v>
      </c>
      <c r="J313" t="s">
        <v>498</v>
      </c>
      <c r="K313" t="s">
        <v>87</v>
      </c>
      <c r="L313">
        <v>0.82699999999999996</v>
      </c>
      <c r="M313">
        <v>3.71</v>
      </c>
      <c r="N313" s="1">
        <v>-0.371</v>
      </c>
      <c r="O313" t="s">
        <v>156</v>
      </c>
      <c r="P313">
        <v>0.60699999999999998</v>
      </c>
      <c r="Q313">
        <v>0.21999999999999997</v>
      </c>
      <c r="R313">
        <v>12.34</v>
      </c>
      <c r="S313" s="1">
        <v>-1.234</v>
      </c>
      <c r="T313" s="1">
        <f t="shared" si="46"/>
        <v>0.86299999999999999</v>
      </c>
      <c r="U313">
        <v>51.97</v>
      </c>
      <c r="V313">
        <v>2120.1915064999998</v>
      </c>
      <c r="W313">
        <f t="shared" si="41"/>
        <v>2.1201915064999999E-3</v>
      </c>
      <c r="X313">
        <f t="shared" si="43"/>
        <v>0.36243822075782534</v>
      </c>
      <c r="Y313">
        <f t="shared" si="44"/>
        <v>3.4116463244527939E-5</v>
      </c>
      <c r="Z313">
        <v>3.4116463244527939E-5</v>
      </c>
      <c r="AA313">
        <f t="shared" si="47"/>
        <v>7.2333435602867567E-8</v>
      </c>
      <c r="AB313">
        <f t="shared" si="42"/>
        <v>7.2333435602867567E-8</v>
      </c>
      <c r="AC313">
        <v>7.2333435602867562</v>
      </c>
      <c r="AD313">
        <v>8.3816263734493113</v>
      </c>
      <c r="AE313" s="1">
        <f t="shared" si="45"/>
        <v>0.26040036817032325</v>
      </c>
      <c r="AG313">
        <v>26.544899999999998</v>
      </c>
      <c r="AH313">
        <v>39.799999999999997</v>
      </c>
      <c r="AI313">
        <v>470</v>
      </c>
      <c r="AJ313">
        <v>34.116463244527942</v>
      </c>
      <c r="AL313" t="s">
        <v>559</v>
      </c>
      <c r="AM313" t="s">
        <v>558</v>
      </c>
      <c r="AN313" t="s">
        <v>560</v>
      </c>
      <c r="AR313" s="34"/>
      <c r="AS313" s="34"/>
    </row>
    <row r="314" spans="1:45" x14ac:dyDescent="0.35">
      <c r="A314" s="2">
        <v>44772</v>
      </c>
      <c r="B314" t="s">
        <v>573</v>
      </c>
      <c r="C314" t="s">
        <v>596</v>
      </c>
      <c r="D314" t="s">
        <v>77</v>
      </c>
      <c r="E314" t="s">
        <v>46</v>
      </c>
      <c r="F314">
        <v>12</v>
      </c>
      <c r="G314" t="s">
        <v>30</v>
      </c>
      <c r="H314" t="s">
        <v>93</v>
      </c>
      <c r="I314" t="s">
        <v>516</v>
      </c>
      <c r="J314" t="s">
        <v>516</v>
      </c>
      <c r="L314">
        <v>0.63100000000000001</v>
      </c>
      <c r="M314">
        <v>6.13</v>
      </c>
      <c r="N314" s="1">
        <v>-0.61299999999999999</v>
      </c>
      <c r="O314" t="s">
        <v>197</v>
      </c>
      <c r="P314">
        <v>0.40600000000000003</v>
      </c>
      <c r="Q314">
        <v>0.22499999999999998</v>
      </c>
      <c r="R314">
        <v>10.56</v>
      </c>
      <c r="S314" s="1">
        <v>-1.056</v>
      </c>
      <c r="T314" s="1">
        <f t="shared" si="46"/>
        <v>0.44300000000000006</v>
      </c>
      <c r="U314">
        <v>39.945</v>
      </c>
      <c r="V314">
        <v>1252.5483746250002</v>
      </c>
      <c r="W314">
        <f t="shared" si="41"/>
        <v>1.2525483746250001E-3</v>
      </c>
      <c r="X314">
        <f t="shared" si="43"/>
        <v>0.55418719211822653</v>
      </c>
      <c r="Y314">
        <f t="shared" si="44"/>
        <v>5.7542416191695682E-5</v>
      </c>
      <c r="Z314">
        <v>5.7542416191695682E-5</v>
      </c>
      <c r="AA314">
        <f t="shared" si="47"/>
        <v>7.2074659872903711E-8</v>
      </c>
      <c r="AB314">
        <f t="shared" si="42"/>
        <v>7.2074659872903711E-8</v>
      </c>
      <c r="AC314">
        <v>7.2074659872903721</v>
      </c>
      <c r="AD314">
        <v>16.269674914876685</v>
      </c>
      <c r="AE314" s="1">
        <f t="shared" si="45"/>
        <v>0.2594687755424534</v>
      </c>
      <c r="AG314">
        <v>27.192399999999999</v>
      </c>
      <c r="AH314">
        <v>40.700000000000003</v>
      </c>
      <c r="AI314">
        <v>335</v>
      </c>
      <c r="AJ314">
        <v>57.542416191695679</v>
      </c>
      <c r="AL314" t="s">
        <v>557</v>
      </c>
      <c r="AM314" t="s">
        <v>561</v>
      </c>
      <c r="AN314" t="s">
        <v>560</v>
      </c>
      <c r="AR314" s="34"/>
      <c r="AS314" s="34"/>
    </row>
    <row r="315" spans="1:45" x14ac:dyDescent="0.35">
      <c r="A315" s="2">
        <v>44804</v>
      </c>
      <c r="B315" t="s">
        <v>18</v>
      </c>
      <c r="C315" t="s">
        <v>599</v>
      </c>
      <c r="D315" t="s">
        <v>133</v>
      </c>
      <c r="E315" t="s">
        <v>46</v>
      </c>
      <c r="F315">
        <v>1</v>
      </c>
      <c r="G315" t="s">
        <v>28</v>
      </c>
      <c r="H315" t="s">
        <v>44</v>
      </c>
      <c r="I315" t="s">
        <v>472</v>
      </c>
      <c r="J315" t="s">
        <v>472</v>
      </c>
      <c r="K315" t="s">
        <v>235</v>
      </c>
      <c r="L315">
        <v>0.875</v>
      </c>
      <c r="M315">
        <v>10.94</v>
      </c>
      <c r="N315" s="1">
        <v>-1.0939999999999999</v>
      </c>
      <c r="O315" t="s">
        <v>200</v>
      </c>
      <c r="P315">
        <v>0.74299999999999999</v>
      </c>
      <c r="Q315">
        <v>0.13200000000000001</v>
      </c>
      <c r="R315">
        <v>16.649999999999999</v>
      </c>
      <c r="S315" s="1">
        <v>-1.6649999999999998</v>
      </c>
      <c r="T315" s="1">
        <f t="shared" ref="T315:T346" si="48">N315-S315</f>
        <v>0.57099999999999995</v>
      </c>
      <c r="U315">
        <v>80</v>
      </c>
      <c r="V315">
        <v>5024</v>
      </c>
      <c r="W315">
        <f t="shared" si="41"/>
        <v>5.0239999999999998E-3</v>
      </c>
      <c r="X315">
        <f t="shared" si="43"/>
        <v>0.17765814266487215</v>
      </c>
      <c r="Y315">
        <f t="shared" si="44"/>
        <v>1.4183592357639459E-5</v>
      </c>
      <c r="Z315">
        <v>1.4183592357639459E-5</v>
      </c>
      <c r="AA315">
        <f t="shared" si="47"/>
        <v>7.1258368004780641E-8</v>
      </c>
      <c r="AB315">
        <f t="shared" si="42"/>
        <v>7.1258368004780641E-8</v>
      </c>
      <c r="AC315">
        <v>7.1258368004780639</v>
      </c>
      <c r="AD315">
        <v>12.479574081397661</v>
      </c>
      <c r="AE315" s="1">
        <f t="shared" si="45"/>
        <v>0.25653012481721027</v>
      </c>
      <c r="AF315">
        <v>0.1063548699187624</v>
      </c>
      <c r="AG315">
        <v>32.519599999999997</v>
      </c>
      <c r="AH315">
        <v>77.099999999999994</v>
      </c>
      <c r="AI315">
        <v>720</v>
      </c>
      <c r="AJ315">
        <v>14.183592357639458</v>
      </c>
      <c r="AK315">
        <v>6.7535095436248787</v>
      </c>
      <c r="AL315" t="s">
        <v>559</v>
      </c>
      <c r="AM315" t="s">
        <v>561</v>
      </c>
      <c r="AN315" t="s">
        <v>560</v>
      </c>
      <c r="AO315">
        <v>0.5234151584582144</v>
      </c>
      <c r="AP315">
        <v>1.8887499999999999</v>
      </c>
      <c r="AQ315">
        <v>924.46249999999998</v>
      </c>
      <c r="AR315" s="54">
        <v>-1.38808263453837E-2</v>
      </c>
      <c r="AS315" s="55">
        <v>20.827665812558902</v>
      </c>
    </row>
    <row r="316" spans="1:45" x14ac:dyDescent="0.35">
      <c r="A316" s="2">
        <v>44779</v>
      </c>
      <c r="B316" t="s">
        <v>18</v>
      </c>
      <c r="C316" t="s">
        <v>596</v>
      </c>
      <c r="D316" t="s">
        <v>20</v>
      </c>
      <c r="E316" t="s">
        <v>600</v>
      </c>
      <c r="F316">
        <v>5</v>
      </c>
      <c r="G316" t="s">
        <v>33</v>
      </c>
      <c r="H316" t="s">
        <v>34</v>
      </c>
      <c r="I316" t="s">
        <v>424</v>
      </c>
      <c r="J316" t="s">
        <v>424</v>
      </c>
      <c r="K316" t="s">
        <v>117</v>
      </c>
      <c r="L316">
        <v>0.88400000000000001</v>
      </c>
      <c r="M316">
        <v>5.01</v>
      </c>
      <c r="N316" s="1">
        <v>-0.501</v>
      </c>
      <c r="O316" t="s">
        <v>213</v>
      </c>
      <c r="P316">
        <v>0.70799999999999996</v>
      </c>
      <c r="Q316">
        <v>0.17600000000000005</v>
      </c>
      <c r="R316">
        <v>12.42</v>
      </c>
      <c r="S316" s="1">
        <v>-1.242</v>
      </c>
      <c r="T316" s="1">
        <f t="shared" si="48"/>
        <v>0.74099999999999999</v>
      </c>
      <c r="U316">
        <v>65</v>
      </c>
      <c r="V316">
        <v>3316.625</v>
      </c>
      <c r="W316">
        <f t="shared" si="41"/>
        <v>3.3166250000000001E-3</v>
      </c>
      <c r="X316">
        <f t="shared" si="43"/>
        <v>0.248587570621469</v>
      </c>
      <c r="Y316">
        <f t="shared" si="44"/>
        <v>2.144776859304689E-5</v>
      </c>
      <c r="Z316">
        <v>2.144776859304689E-5</v>
      </c>
      <c r="AA316">
        <f t="shared" si="47"/>
        <v>7.1134205509914148E-8</v>
      </c>
      <c r="AB316">
        <f t="shared" si="42"/>
        <v>7.1134205509914148E-8</v>
      </c>
      <c r="AC316">
        <v>7.1134205509914148</v>
      </c>
      <c r="AD316">
        <v>9.5997578285984009</v>
      </c>
      <c r="AE316" s="1">
        <f t="shared" si="45"/>
        <v>0.25608313983569098</v>
      </c>
      <c r="AF316">
        <v>4.81388732641908E-2</v>
      </c>
      <c r="AG316">
        <v>31.516500000000001</v>
      </c>
      <c r="AH316">
        <v>61</v>
      </c>
      <c r="AI316">
        <v>534</v>
      </c>
      <c r="AJ316">
        <v>21.447768593046892</v>
      </c>
      <c r="AK316">
        <v>13.38048963335333</v>
      </c>
      <c r="AL316" t="s">
        <v>559</v>
      </c>
      <c r="AM316" t="s">
        <v>561</v>
      </c>
      <c r="AN316" t="s">
        <v>560</v>
      </c>
      <c r="AO316">
        <v>0.44430618398273797</v>
      </c>
      <c r="AP316">
        <v>2.1475</v>
      </c>
      <c r="AQ316">
        <v>1335.2875000000001</v>
      </c>
      <c r="AR316" s="54">
        <v>1.4204493949391642E-2</v>
      </c>
      <c r="AS316" s="55">
        <v>0.86557306903636777</v>
      </c>
    </row>
    <row r="317" spans="1:45" x14ac:dyDescent="0.35">
      <c r="A317" s="2">
        <v>44749</v>
      </c>
      <c r="B317" t="s">
        <v>18</v>
      </c>
      <c r="C317" t="s">
        <v>597</v>
      </c>
      <c r="D317" t="s">
        <v>133</v>
      </c>
      <c r="E317" t="s">
        <v>46</v>
      </c>
      <c r="F317">
        <v>8</v>
      </c>
      <c r="G317" t="s">
        <v>39</v>
      </c>
      <c r="H317" t="s">
        <v>95</v>
      </c>
      <c r="I317" t="s">
        <v>470</v>
      </c>
      <c r="J317" t="s">
        <v>470</v>
      </c>
      <c r="K317" t="s">
        <v>173</v>
      </c>
      <c r="L317">
        <v>0.55500000000000005</v>
      </c>
      <c r="M317">
        <v>2.2799999999999998</v>
      </c>
      <c r="N317" s="1">
        <v>-0.22799999999999998</v>
      </c>
      <c r="O317" t="s">
        <v>32</v>
      </c>
      <c r="P317">
        <v>0.49199999999999999</v>
      </c>
      <c r="Q317">
        <v>6.3000000000000056E-2</v>
      </c>
      <c r="R317">
        <v>24.39</v>
      </c>
      <c r="S317" s="1">
        <v>-2.4390000000000001</v>
      </c>
      <c r="T317" s="1">
        <f t="shared" si="48"/>
        <v>2.2110000000000003</v>
      </c>
      <c r="U317">
        <v>97.65</v>
      </c>
      <c r="V317">
        <v>7485.3851625000007</v>
      </c>
      <c r="W317">
        <f t="shared" si="41"/>
        <v>7.4853851625000011E-3</v>
      </c>
      <c r="X317">
        <f t="shared" si="43"/>
        <v>0.12804878048780499</v>
      </c>
      <c r="Y317">
        <f t="shared" si="44"/>
        <v>9.4782058430894215E-6</v>
      </c>
      <c r="Z317">
        <v>9.4782058430894215E-6</v>
      </c>
      <c r="AA317">
        <f t="shared" si="47"/>
        <v>7.0948021384982369E-8</v>
      </c>
      <c r="AB317">
        <f t="shared" si="42"/>
        <v>7.0948021384982369E-8</v>
      </c>
      <c r="AC317">
        <v>7.0948021384982365</v>
      </c>
      <c r="AD317">
        <v>3.2088657342823317</v>
      </c>
      <c r="AE317" s="1">
        <f t="shared" si="45"/>
        <v>0.25541287698593651</v>
      </c>
      <c r="AF317">
        <v>3.9390220916111891E-2</v>
      </c>
      <c r="AG317">
        <v>34.081400000000002</v>
      </c>
      <c r="AH317">
        <v>81.5</v>
      </c>
      <c r="AI317">
        <v>800</v>
      </c>
      <c r="AJ317">
        <v>9.4782058430894214</v>
      </c>
      <c r="AK317">
        <v>7.0391025641025591</v>
      </c>
      <c r="AL317" t="s">
        <v>559</v>
      </c>
      <c r="AM317" t="s">
        <v>558</v>
      </c>
      <c r="AN317" t="s">
        <v>560</v>
      </c>
      <c r="AO317">
        <v>0.35644028496175595</v>
      </c>
      <c r="AP317">
        <v>2.7675000000000001</v>
      </c>
      <c r="AQ317">
        <v>1337.8125</v>
      </c>
      <c r="AR317" s="54">
        <v>1.5762233191801176E-2</v>
      </c>
      <c r="AS317" s="55">
        <v>8.8519632642693491</v>
      </c>
    </row>
    <row r="318" spans="1:45" x14ac:dyDescent="0.35">
      <c r="A318" s="2">
        <v>44721</v>
      </c>
      <c r="B318" t="s">
        <v>18</v>
      </c>
      <c r="C318" t="s">
        <v>598</v>
      </c>
      <c r="D318" t="s">
        <v>20</v>
      </c>
      <c r="E318" t="s">
        <v>600</v>
      </c>
      <c r="F318">
        <v>16</v>
      </c>
      <c r="G318" t="s">
        <v>30</v>
      </c>
      <c r="H318" t="s">
        <v>166</v>
      </c>
      <c r="I318" t="s">
        <v>422</v>
      </c>
      <c r="J318" t="s">
        <v>422</v>
      </c>
      <c r="K318" t="s">
        <v>23</v>
      </c>
      <c r="L318">
        <v>0.53800000000000003</v>
      </c>
      <c r="M318">
        <v>5.67</v>
      </c>
      <c r="N318" s="1">
        <v>-0.56699999999999995</v>
      </c>
      <c r="O318" t="s">
        <v>24</v>
      </c>
      <c r="P318">
        <v>0.51</v>
      </c>
      <c r="Q318">
        <v>2.8000000000000025E-2</v>
      </c>
      <c r="R318">
        <v>5.39</v>
      </c>
      <c r="S318" s="1">
        <v>-0.53899999999999992</v>
      </c>
      <c r="T318" s="1">
        <f t="shared" si="48"/>
        <v>-2.8000000000000025E-2</v>
      </c>
      <c r="U318">
        <v>163.95</v>
      </c>
      <c r="V318">
        <v>21100.487962499999</v>
      </c>
      <c r="W318">
        <f t="shared" si="41"/>
        <v>2.1100487962500001E-2</v>
      </c>
      <c r="X318">
        <f t="shared" si="43"/>
        <v>5.4901960784313773E-2</v>
      </c>
      <c r="Y318">
        <f t="shared" si="44"/>
        <v>3.3417935095622935E-6</v>
      </c>
      <c r="Z318">
        <v>3.3417935095622935E-6</v>
      </c>
      <c r="AA318">
        <f t="shared" si="47"/>
        <v>7.05134737216798E-8</v>
      </c>
      <c r="AB318">
        <f t="shared" si="42"/>
        <v>7.05134737216798E-8</v>
      </c>
      <c r="AC318">
        <v>7.0513473721679798</v>
      </c>
      <c r="AD318">
        <v>251.83383472028476</v>
      </c>
      <c r="AE318" s="1">
        <f t="shared" si="45"/>
        <v>0.25384850539804726</v>
      </c>
      <c r="AF318">
        <v>1</v>
      </c>
      <c r="AG318">
        <v>24.548100000000002</v>
      </c>
      <c r="AH318">
        <v>147.1</v>
      </c>
      <c r="AI318">
        <v>921</v>
      </c>
      <c r="AJ318">
        <v>3.3417935095622937</v>
      </c>
      <c r="AK318">
        <v>14.811333333333334</v>
      </c>
      <c r="AL318" t="s">
        <v>557</v>
      </c>
      <c r="AM318" t="s">
        <v>561</v>
      </c>
      <c r="AN318" t="s">
        <v>560</v>
      </c>
      <c r="AO318">
        <v>0.62108933859878701</v>
      </c>
      <c r="AP318">
        <v>1.2462500000000001</v>
      </c>
      <c r="AQ318">
        <v>783</v>
      </c>
      <c r="AR318" s="54">
        <v>2.6553910264433728E-2</v>
      </c>
      <c r="AS318" s="55">
        <v>2.5855612671072654</v>
      </c>
    </row>
    <row r="319" spans="1:45" x14ac:dyDescent="0.35">
      <c r="A319" s="2">
        <v>44779</v>
      </c>
      <c r="B319" t="s">
        <v>18</v>
      </c>
      <c r="C319" t="s">
        <v>596</v>
      </c>
      <c r="D319" t="s">
        <v>86</v>
      </c>
      <c r="E319" t="s">
        <v>46</v>
      </c>
      <c r="F319">
        <v>4</v>
      </c>
      <c r="G319" t="s">
        <v>94</v>
      </c>
      <c r="H319" t="s">
        <v>82</v>
      </c>
      <c r="I319" t="s">
        <v>395</v>
      </c>
      <c r="J319" t="s">
        <v>395</v>
      </c>
      <c r="K319" t="s">
        <v>150</v>
      </c>
      <c r="L319">
        <v>0.63200000000000001</v>
      </c>
      <c r="M319">
        <v>4.76</v>
      </c>
      <c r="N319" s="1">
        <v>-0.47599999999999998</v>
      </c>
      <c r="O319" t="s">
        <v>211</v>
      </c>
      <c r="P319">
        <v>0.53900000000000003</v>
      </c>
      <c r="Q319">
        <v>9.2999999999999972E-2</v>
      </c>
      <c r="R319">
        <v>10.56</v>
      </c>
      <c r="S319" s="1">
        <v>-1.056</v>
      </c>
      <c r="T319" s="1">
        <f t="shared" si="48"/>
        <v>0.58000000000000007</v>
      </c>
      <c r="U319">
        <v>81</v>
      </c>
      <c r="V319">
        <v>5150.3850000000002</v>
      </c>
      <c r="W319">
        <f t="shared" si="41"/>
        <v>5.1503850000000004E-3</v>
      </c>
      <c r="X319">
        <f t="shared" si="43"/>
        <v>0.17254174397031533</v>
      </c>
      <c r="Y319">
        <f t="shared" si="44"/>
        <v>1.3682444686666402E-5</v>
      </c>
      <c r="Z319">
        <v>1.3682444686666402E-5</v>
      </c>
      <c r="AA319">
        <f t="shared" ref="AA319:AA350" si="49">Z319*W319</f>
        <v>7.0469857877536343E-8</v>
      </c>
      <c r="AB319">
        <f t="shared" si="42"/>
        <v>7.0469857877536343E-8</v>
      </c>
      <c r="AC319">
        <v>7.046985787753635</v>
      </c>
      <c r="AD319">
        <v>12.149975496126956</v>
      </c>
      <c r="AE319" s="1">
        <f t="shared" si="45"/>
        <v>0.25369148835913086</v>
      </c>
      <c r="AF319">
        <v>0.2986447791177454</v>
      </c>
      <c r="AG319">
        <v>31.516500000000001</v>
      </c>
      <c r="AH319">
        <v>73.400000000000006</v>
      </c>
      <c r="AI319">
        <v>670</v>
      </c>
      <c r="AJ319">
        <v>13.682444686666402</v>
      </c>
      <c r="AK319">
        <v>11.879363694819542</v>
      </c>
      <c r="AL319" t="s">
        <v>557</v>
      </c>
      <c r="AM319" t="s">
        <v>561</v>
      </c>
      <c r="AN319" t="s">
        <v>560</v>
      </c>
      <c r="AO319">
        <v>0.44430618398273797</v>
      </c>
      <c r="AP319">
        <v>2.1475</v>
      </c>
      <c r="AQ319">
        <v>1335.2875000000001</v>
      </c>
      <c r="AR319" s="54">
        <v>2.3420874593229002E-2</v>
      </c>
      <c r="AS319" s="55">
        <v>20.224151239279511</v>
      </c>
    </row>
    <row r="320" spans="1:45" x14ac:dyDescent="0.35">
      <c r="A320" s="2">
        <v>44747</v>
      </c>
      <c r="B320" t="s">
        <v>18</v>
      </c>
      <c r="C320" t="s">
        <v>597</v>
      </c>
      <c r="D320" t="s">
        <v>86</v>
      </c>
      <c r="E320" t="s">
        <v>46</v>
      </c>
      <c r="F320">
        <v>2</v>
      </c>
      <c r="G320" t="s">
        <v>39</v>
      </c>
      <c r="H320" t="s">
        <v>91</v>
      </c>
      <c r="I320" t="s">
        <v>396</v>
      </c>
      <c r="J320" t="s">
        <v>396</v>
      </c>
      <c r="K320" t="s">
        <v>161</v>
      </c>
      <c r="L320">
        <v>0.72599999999999998</v>
      </c>
      <c r="M320">
        <v>20.65</v>
      </c>
      <c r="N320" s="1">
        <v>-2.0649999999999999</v>
      </c>
      <c r="O320" t="s">
        <v>162</v>
      </c>
      <c r="P320">
        <v>0.61399999999999999</v>
      </c>
      <c r="Q320">
        <v>0.11199999999999999</v>
      </c>
      <c r="R320">
        <v>23.65</v>
      </c>
      <c r="S320" s="1">
        <v>-2.3649999999999998</v>
      </c>
      <c r="T320" s="1">
        <f t="shared" si="48"/>
        <v>0.29999999999999982</v>
      </c>
      <c r="U320">
        <v>78.25</v>
      </c>
      <c r="V320">
        <v>4806.6040625000005</v>
      </c>
      <c r="W320">
        <f t="shared" si="41"/>
        <v>4.8066040625000007E-3</v>
      </c>
      <c r="X320">
        <f t="shared" si="43"/>
        <v>0.18241042345276873</v>
      </c>
      <c r="Y320">
        <f t="shared" si="44"/>
        <v>1.4652073292565559E-5</v>
      </c>
      <c r="Z320">
        <v>1.4652073292565559E-5</v>
      </c>
      <c r="AA320">
        <f t="shared" si="49"/>
        <v>7.0426715012093378E-8</v>
      </c>
      <c r="AB320">
        <f t="shared" si="42"/>
        <v>7.0426715012093378E-8</v>
      </c>
      <c r="AC320">
        <v>7.0426715012093375</v>
      </c>
      <c r="AD320">
        <v>23.475571670697807</v>
      </c>
      <c r="AE320" s="1">
        <f t="shared" si="45"/>
        <v>0.25353617404353618</v>
      </c>
      <c r="AF320">
        <v>0.28817284075228439</v>
      </c>
      <c r="AG320">
        <v>33.278799999999997</v>
      </c>
      <c r="AH320">
        <v>62.2</v>
      </c>
      <c r="AI320">
        <v>560</v>
      </c>
      <c r="AJ320">
        <v>14.652073292565559</v>
      </c>
      <c r="AK320">
        <v>10.527403846153845</v>
      </c>
      <c r="AL320" t="s">
        <v>559</v>
      </c>
      <c r="AM320" t="s">
        <v>558</v>
      </c>
      <c r="AN320" t="s">
        <v>560</v>
      </c>
      <c r="AO320">
        <v>0.3455948490031629</v>
      </c>
      <c r="AP320">
        <v>2.8125</v>
      </c>
      <c r="AQ320">
        <v>1435.3249999999998</v>
      </c>
      <c r="AR320" s="54">
        <v>3.0833337364130416E-2</v>
      </c>
      <c r="AS320" s="55">
        <v>8.8519632642693491</v>
      </c>
    </row>
    <row r="321" spans="1:45" x14ac:dyDescent="0.35">
      <c r="A321" s="2">
        <v>44779</v>
      </c>
      <c r="B321" t="s">
        <v>18</v>
      </c>
      <c r="C321" t="s">
        <v>596</v>
      </c>
      <c r="D321" t="s">
        <v>45</v>
      </c>
      <c r="E321" t="s">
        <v>46</v>
      </c>
      <c r="F321">
        <v>9</v>
      </c>
      <c r="G321" t="s">
        <v>39</v>
      </c>
      <c r="H321" t="s">
        <v>40</v>
      </c>
      <c r="I321" t="s">
        <v>412</v>
      </c>
      <c r="J321" t="s">
        <v>412</v>
      </c>
      <c r="K321" t="s">
        <v>212</v>
      </c>
      <c r="L321">
        <v>0.64300000000000002</v>
      </c>
      <c r="M321">
        <v>5.48</v>
      </c>
      <c r="N321" s="1">
        <v>-0.54800000000000004</v>
      </c>
      <c r="O321" t="s">
        <v>178</v>
      </c>
      <c r="P321">
        <v>0.47099999999999997</v>
      </c>
      <c r="Q321">
        <v>0.17200000000000004</v>
      </c>
      <c r="R321">
        <v>7.78</v>
      </c>
      <c r="S321" s="1">
        <v>-0.77800000000000002</v>
      </c>
      <c r="T321" s="1">
        <f t="shared" si="48"/>
        <v>0.22999999999999998</v>
      </c>
      <c r="U321">
        <v>51</v>
      </c>
      <c r="V321">
        <v>2041.7850000000001</v>
      </c>
      <c r="W321">
        <f t="shared" si="41"/>
        <v>2.041785E-3</v>
      </c>
      <c r="X321">
        <f t="shared" si="43"/>
        <v>0.3651804670912952</v>
      </c>
      <c r="Y321">
        <f t="shared" si="44"/>
        <v>3.4434496954399089E-5</v>
      </c>
      <c r="Z321">
        <v>3.4434496954399089E-5</v>
      </c>
      <c r="AA321">
        <f t="shared" si="49"/>
        <v>7.0307839364037749E-8</v>
      </c>
      <c r="AB321">
        <f t="shared" si="42"/>
        <v>7.0307839364037749E-8</v>
      </c>
      <c r="AC321">
        <v>7.0307839364037745</v>
      </c>
      <c r="AD321">
        <v>30.568625810451195</v>
      </c>
      <c r="AE321" s="1">
        <f t="shared" si="45"/>
        <v>0.25310822171053587</v>
      </c>
      <c r="AF321">
        <v>0.37524316175383154</v>
      </c>
      <c r="AG321">
        <v>31.516500000000001</v>
      </c>
      <c r="AH321">
        <v>32.1</v>
      </c>
      <c r="AI321">
        <v>370</v>
      </c>
      <c r="AJ321">
        <v>34.434496954399087</v>
      </c>
      <c r="AK321">
        <v>8.6594309038552968</v>
      </c>
      <c r="AL321" t="s">
        <v>559</v>
      </c>
      <c r="AM321" t="s">
        <v>558</v>
      </c>
      <c r="AN321" t="s">
        <v>560</v>
      </c>
      <c r="AO321">
        <v>0.44430618398273797</v>
      </c>
      <c r="AP321">
        <v>2.1475</v>
      </c>
      <c r="AQ321">
        <v>1335.2875000000001</v>
      </c>
      <c r="AR321" s="54">
        <v>2.2619415804791307E-2</v>
      </c>
      <c r="AS321" s="55">
        <v>-7.3085694733124011</v>
      </c>
    </row>
    <row r="322" spans="1:45" x14ac:dyDescent="0.35">
      <c r="A322" s="2">
        <v>44749</v>
      </c>
      <c r="B322" t="s">
        <v>18</v>
      </c>
      <c r="C322" t="s">
        <v>597</v>
      </c>
      <c r="D322" t="s">
        <v>109</v>
      </c>
      <c r="E322" t="s">
        <v>600</v>
      </c>
      <c r="F322">
        <v>2</v>
      </c>
      <c r="G322" t="s">
        <v>33</v>
      </c>
      <c r="H322" t="s">
        <v>114</v>
      </c>
      <c r="I322" t="s">
        <v>447</v>
      </c>
      <c r="J322" t="s">
        <v>447</v>
      </c>
      <c r="K322" t="s">
        <v>174</v>
      </c>
      <c r="L322">
        <v>0.88700000000000001</v>
      </c>
      <c r="M322">
        <v>13.29</v>
      </c>
      <c r="N322" s="1">
        <v>-1.329</v>
      </c>
      <c r="O322" t="s">
        <v>175</v>
      </c>
      <c r="P322">
        <v>0.69599999999999995</v>
      </c>
      <c r="Q322">
        <v>0.19100000000000006</v>
      </c>
      <c r="R322">
        <v>17.95</v>
      </c>
      <c r="S322" s="1">
        <v>-1.7949999999999999</v>
      </c>
      <c r="T322" s="1">
        <f t="shared" si="48"/>
        <v>0.46599999999999997</v>
      </c>
      <c r="U322">
        <v>60.45</v>
      </c>
      <c r="V322">
        <v>2868.5489625000005</v>
      </c>
      <c r="W322">
        <f t="shared" ref="W322:W385" si="50">V322/1000000</f>
        <v>2.8685489625000006E-3</v>
      </c>
      <c r="X322">
        <f t="shared" si="43"/>
        <v>0.27442528735632193</v>
      </c>
      <c r="Y322">
        <f t="shared" si="44"/>
        <v>2.4224067195294421E-5</v>
      </c>
      <c r="Z322">
        <v>2.4224067195294421E-5</v>
      </c>
      <c r="AA322">
        <f t="shared" si="49"/>
        <v>6.9487922820592114E-8</v>
      </c>
      <c r="AB322">
        <f t="shared" ref="AB322:AB385" si="51">PRODUCT(W322,Z322)</f>
        <v>6.9487922820592114E-8</v>
      </c>
      <c r="AC322">
        <v>6.9487922820592107</v>
      </c>
      <c r="AD322">
        <v>14.91157142072792</v>
      </c>
      <c r="AE322" s="1">
        <f t="shared" si="45"/>
        <v>0.25015652215413159</v>
      </c>
      <c r="AF322">
        <v>7.4775453673830442E-2</v>
      </c>
      <c r="AG322">
        <v>34.081400000000002</v>
      </c>
      <c r="AH322">
        <v>45.3</v>
      </c>
      <c r="AI322">
        <v>410</v>
      </c>
      <c r="AJ322">
        <v>24.22406719529442</v>
      </c>
      <c r="AK322">
        <v>13.083333333333334</v>
      </c>
      <c r="AL322" t="s">
        <v>559</v>
      </c>
      <c r="AM322" t="s">
        <v>561</v>
      </c>
      <c r="AN322" t="s">
        <v>560</v>
      </c>
      <c r="AO322">
        <v>0.35644028496175595</v>
      </c>
      <c r="AP322">
        <v>2.7675000000000001</v>
      </c>
      <c r="AQ322">
        <v>1337.8125</v>
      </c>
      <c r="AR322" s="54">
        <v>5.0871136718230486E-2</v>
      </c>
      <c r="AS322" s="55">
        <v>-2.0614357055983081</v>
      </c>
    </row>
    <row r="323" spans="1:45" x14ac:dyDescent="0.35">
      <c r="A323" s="2">
        <v>44790</v>
      </c>
      <c r="B323" t="s">
        <v>18</v>
      </c>
      <c r="C323" t="s">
        <v>552</v>
      </c>
      <c r="D323" t="s">
        <v>123</v>
      </c>
      <c r="E323" t="s">
        <v>600</v>
      </c>
      <c r="F323">
        <v>4</v>
      </c>
      <c r="G323" t="s">
        <v>37</v>
      </c>
      <c r="H323" t="s">
        <v>132</v>
      </c>
      <c r="I323" t="s">
        <v>466</v>
      </c>
      <c r="J323" t="s">
        <v>466</v>
      </c>
      <c r="K323" t="s">
        <v>69</v>
      </c>
      <c r="L323">
        <v>0.91100000000000003</v>
      </c>
      <c r="M323">
        <v>11.45</v>
      </c>
      <c r="N323" s="1">
        <v>-1.145</v>
      </c>
      <c r="O323" t="s">
        <v>129</v>
      </c>
      <c r="P323">
        <v>0.74199999999999999</v>
      </c>
      <c r="Q323">
        <v>0.16900000000000004</v>
      </c>
      <c r="R323">
        <v>19.12</v>
      </c>
      <c r="S323" s="1">
        <v>-1.9120000000000001</v>
      </c>
      <c r="T323" s="1">
        <f t="shared" si="48"/>
        <v>0.76700000000000013</v>
      </c>
      <c r="U323">
        <v>67.400000000000006</v>
      </c>
      <c r="V323">
        <v>3566.066600000001</v>
      </c>
      <c r="W323">
        <f t="shared" si="50"/>
        <v>3.5660666000000012E-3</v>
      </c>
      <c r="X323">
        <f t="shared" ref="X323:X386" si="52">(L323-P323)/P323</f>
        <v>0.2277628032345014</v>
      </c>
      <c r="Y323">
        <f t="shared" ref="Y323:Y386" si="53">119*(10^-6)*(X323^1.231)</f>
        <v>1.925787162707545E-5</v>
      </c>
      <c r="Z323">
        <v>1.925787162707545E-5</v>
      </c>
      <c r="AA323">
        <f t="shared" si="49"/>
        <v>6.8674852796401437E-8</v>
      </c>
      <c r="AB323">
        <f t="shared" si="51"/>
        <v>6.8674852796401437E-8</v>
      </c>
      <c r="AC323">
        <v>6.8674852796401433</v>
      </c>
      <c r="AD323">
        <v>8.953696583624696</v>
      </c>
      <c r="AE323" s="1">
        <f t="shared" si="45"/>
        <v>0.24722947006704515</v>
      </c>
      <c r="AF323">
        <v>0.16400706510153912</v>
      </c>
      <c r="AG323">
        <v>32.178800000000003</v>
      </c>
      <c r="AH323">
        <v>57</v>
      </c>
      <c r="AI323">
        <v>720</v>
      </c>
      <c r="AJ323">
        <v>19.257871627075449</v>
      </c>
      <c r="AK323">
        <v>11.310295975498345</v>
      </c>
      <c r="AL323" t="s">
        <v>557</v>
      </c>
      <c r="AM323" t="s">
        <v>558</v>
      </c>
      <c r="AN323" t="s">
        <v>562</v>
      </c>
      <c r="AO323">
        <v>0.6083871384901417</v>
      </c>
      <c r="AP323">
        <v>1.4275</v>
      </c>
      <c r="AQ323">
        <v>836.8</v>
      </c>
      <c r="AR323" s="54">
        <v>4.4630023372803564E-2</v>
      </c>
      <c r="AS323" s="55">
        <v>2.1674015942546672</v>
      </c>
    </row>
    <row r="324" spans="1:45" x14ac:dyDescent="0.35">
      <c r="A324" s="9">
        <v>44721</v>
      </c>
      <c r="B324" t="s">
        <v>18</v>
      </c>
      <c r="C324" t="s">
        <v>598</v>
      </c>
      <c r="D324" t="s">
        <v>20</v>
      </c>
      <c r="E324" t="s">
        <v>600</v>
      </c>
      <c r="F324">
        <v>1</v>
      </c>
      <c r="G324" t="s">
        <v>25</v>
      </c>
      <c r="H324" t="s">
        <v>31</v>
      </c>
      <c r="I324" t="s">
        <v>431</v>
      </c>
      <c r="J324" t="s">
        <v>431</v>
      </c>
      <c r="K324" t="s">
        <v>23</v>
      </c>
      <c r="L324">
        <v>0.51200000000000001</v>
      </c>
      <c r="M324">
        <v>3.36</v>
      </c>
      <c r="N324" s="1">
        <v>-0.33599999999999997</v>
      </c>
      <c r="O324" t="s">
        <v>32</v>
      </c>
      <c r="P324">
        <v>0.375</v>
      </c>
      <c r="Q324">
        <v>0.13700000000000001</v>
      </c>
      <c r="R324">
        <v>8.07</v>
      </c>
      <c r="S324" s="1">
        <v>-0.80700000000000005</v>
      </c>
      <c r="T324" s="1">
        <f t="shared" si="48"/>
        <v>0.47100000000000009</v>
      </c>
      <c r="U324">
        <v>50.055</v>
      </c>
      <c r="V324">
        <v>1966.819874625</v>
      </c>
      <c r="W324">
        <f t="shared" si="50"/>
        <v>1.9668198746249999E-3</v>
      </c>
      <c r="X324">
        <f t="shared" si="52"/>
        <v>0.36533333333333334</v>
      </c>
      <c r="Y324">
        <f t="shared" si="53"/>
        <v>3.4452241988578164E-5</v>
      </c>
      <c r="Z324">
        <v>3.4452241988578164E-5</v>
      </c>
      <c r="AA324">
        <f t="shared" si="49"/>
        <v>6.7761354268525466E-8</v>
      </c>
      <c r="AB324">
        <f t="shared" si="51"/>
        <v>6.7761354268525466E-8</v>
      </c>
      <c r="AC324">
        <v>6.7761354268525471</v>
      </c>
      <c r="AD324">
        <v>14.3866994200691</v>
      </c>
      <c r="AE324" s="1">
        <f t="shared" si="45"/>
        <v>0.24394087536669165</v>
      </c>
      <c r="AF324">
        <v>0.26575194427772775</v>
      </c>
      <c r="AG324">
        <v>24.548100000000002</v>
      </c>
      <c r="AH324">
        <v>34.5</v>
      </c>
      <c r="AI324">
        <v>430</v>
      </c>
      <c r="AJ324">
        <v>34.452241988578166</v>
      </c>
      <c r="AK324">
        <v>14.811333333333334</v>
      </c>
      <c r="AL324" t="s">
        <v>557</v>
      </c>
      <c r="AM324" t="s">
        <v>558</v>
      </c>
      <c r="AN324" t="s">
        <v>562</v>
      </c>
      <c r="AO324">
        <v>0.62108933859878679</v>
      </c>
      <c r="AP324">
        <v>1.2462500000000001</v>
      </c>
      <c r="AQ324">
        <v>783</v>
      </c>
      <c r="AR324" s="54">
        <v>3.9770738923692393E-2</v>
      </c>
      <c r="AS324" s="55">
        <v>19.068331394862227</v>
      </c>
    </row>
    <row r="325" spans="1:45" x14ac:dyDescent="0.35">
      <c r="A325" s="2">
        <v>44806</v>
      </c>
      <c r="B325" t="s">
        <v>18</v>
      </c>
      <c r="C325" t="s">
        <v>599</v>
      </c>
      <c r="D325" t="s">
        <v>20</v>
      </c>
      <c r="E325" t="s">
        <v>600</v>
      </c>
      <c r="F325">
        <v>11</v>
      </c>
      <c r="G325" t="s">
        <v>25</v>
      </c>
      <c r="H325" t="s">
        <v>31</v>
      </c>
      <c r="I325" t="s">
        <v>431</v>
      </c>
      <c r="J325" t="s">
        <v>431</v>
      </c>
      <c r="K325" t="s">
        <v>241</v>
      </c>
      <c r="L325">
        <v>0.60499999999999998</v>
      </c>
      <c r="M325">
        <v>9.42</v>
      </c>
      <c r="N325" s="1">
        <v>-0.94199999999999995</v>
      </c>
      <c r="O325" t="s">
        <v>32</v>
      </c>
      <c r="P325">
        <v>0.44400000000000001</v>
      </c>
      <c r="Q325">
        <v>0.16099999999999998</v>
      </c>
      <c r="R325">
        <v>11.78</v>
      </c>
      <c r="S325" s="1">
        <v>-1.1779999999999999</v>
      </c>
      <c r="T325" s="1">
        <f t="shared" si="48"/>
        <v>0.23599999999999999</v>
      </c>
      <c r="U325">
        <v>50.055</v>
      </c>
      <c r="V325">
        <v>1966.819874625</v>
      </c>
      <c r="W325">
        <f t="shared" si="50"/>
        <v>1.9668198746249999E-3</v>
      </c>
      <c r="X325">
        <f t="shared" si="52"/>
        <v>0.36261261261261257</v>
      </c>
      <c r="Y325">
        <f t="shared" si="53"/>
        <v>3.4136671945359725E-5</v>
      </c>
      <c r="Z325">
        <v>3.4136671945359725E-5</v>
      </c>
      <c r="AA325">
        <f t="shared" si="49"/>
        <v>6.7140684835687163E-8</v>
      </c>
      <c r="AB325">
        <f t="shared" si="51"/>
        <v>6.7140684835687163E-8</v>
      </c>
      <c r="AC325">
        <v>6.7140684835687177</v>
      </c>
      <c r="AD325">
        <v>28.449442726986092</v>
      </c>
      <c r="AE325" s="1">
        <f t="shared" si="45"/>
        <v>0.24170646540847379</v>
      </c>
      <c r="AF325">
        <v>0.52551975248525085</v>
      </c>
      <c r="AG325">
        <v>35.566600000000001</v>
      </c>
      <c r="AH325">
        <v>34.5</v>
      </c>
      <c r="AI325">
        <v>430</v>
      </c>
      <c r="AJ325">
        <v>34.136671945359723</v>
      </c>
      <c r="AK325">
        <v>11.450000000000001</v>
      </c>
      <c r="AL325" t="s">
        <v>557</v>
      </c>
      <c r="AM325" t="s">
        <v>558</v>
      </c>
      <c r="AN325" t="s">
        <v>562</v>
      </c>
      <c r="AO325">
        <v>0.40445061727069104</v>
      </c>
      <c r="AP325">
        <v>2.5662500000000001</v>
      </c>
      <c r="AQ325">
        <v>1407.6</v>
      </c>
      <c r="AR325" s="54">
        <v>3.9770738923692393E-2</v>
      </c>
      <c r="AS325" s="55">
        <v>19.068331394862227</v>
      </c>
    </row>
    <row r="326" spans="1:45" x14ac:dyDescent="0.35">
      <c r="A326" s="2">
        <v>44735</v>
      </c>
      <c r="B326" t="s">
        <v>18</v>
      </c>
      <c r="C326" t="s">
        <v>548</v>
      </c>
      <c r="D326" t="s">
        <v>45</v>
      </c>
      <c r="E326" t="s">
        <v>46</v>
      </c>
      <c r="F326">
        <v>6</v>
      </c>
      <c r="G326" t="s">
        <v>37</v>
      </c>
      <c r="H326" t="s">
        <v>49</v>
      </c>
      <c r="I326" t="s">
        <v>437</v>
      </c>
      <c r="J326" t="s">
        <v>437</v>
      </c>
      <c r="K326" t="s">
        <v>153</v>
      </c>
      <c r="L326">
        <v>0.93600000000000005</v>
      </c>
      <c r="M326">
        <v>14.08</v>
      </c>
      <c r="N326" s="1">
        <v>-1.4079999999999999</v>
      </c>
      <c r="O326" t="s">
        <v>154</v>
      </c>
      <c r="P326">
        <v>0.73899999999999999</v>
      </c>
      <c r="Q326">
        <v>0.19700000000000006</v>
      </c>
      <c r="S326" s="1" t="s">
        <v>50</v>
      </c>
      <c r="T326" s="1" t="s">
        <v>103</v>
      </c>
      <c r="U326">
        <v>60.25</v>
      </c>
      <c r="V326">
        <v>2849.5990624999999</v>
      </c>
      <c r="W326">
        <f t="shared" si="50"/>
        <v>2.8495990624999999E-3</v>
      </c>
      <c r="X326">
        <f t="shared" si="52"/>
        <v>0.26657645466847102</v>
      </c>
      <c r="Y326">
        <f t="shared" si="53"/>
        <v>2.3374029193905631E-5</v>
      </c>
      <c r="Z326">
        <v>2.3374029193905631E-5</v>
      </c>
      <c r="AA326">
        <f t="shared" si="49"/>
        <v>6.6606611677801112E-8</v>
      </c>
      <c r="AB326">
        <f t="shared" si="51"/>
        <v>6.6606611677801112E-8</v>
      </c>
      <c r="AC326">
        <v>6.6606611677801117</v>
      </c>
      <c r="AD326" t="s">
        <v>50</v>
      </c>
      <c r="AE326" s="1">
        <f t="shared" si="45"/>
        <v>0.23978380204008398</v>
      </c>
      <c r="AG326">
        <v>33.261499999999998</v>
      </c>
      <c r="AH326">
        <v>52</v>
      </c>
      <c r="AI326">
        <v>575</v>
      </c>
      <c r="AJ326">
        <v>23.374029193905631</v>
      </c>
      <c r="AK326">
        <v>8.7619047619047628</v>
      </c>
      <c r="AL326" t="s">
        <v>557</v>
      </c>
      <c r="AM326" t="s">
        <v>558</v>
      </c>
      <c r="AN326" t="s">
        <v>562</v>
      </c>
      <c r="AO326">
        <v>0.39747176730693196</v>
      </c>
      <c r="AP326">
        <v>2.46875</v>
      </c>
      <c r="AQ326">
        <v>1395.05</v>
      </c>
      <c r="AR326" s="54">
        <v>3.3982140305449049E-2</v>
      </c>
      <c r="AS326" s="55">
        <v>8.6314440042009295</v>
      </c>
    </row>
    <row r="327" spans="1:45" x14ac:dyDescent="0.35">
      <c r="A327" s="2">
        <v>44772</v>
      </c>
      <c r="B327" t="s">
        <v>573</v>
      </c>
      <c r="C327" t="s">
        <v>596</v>
      </c>
      <c r="D327" t="s">
        <v>57</v>
      </c>
      <c r="E327" t="s">
        <v>46</v>
      </c>
      <c r="F327">
        <v>8</v>
      </c>
      <c r="G327" t="s">
        <v>25</v>
      </c>
      <c r="H327" t="s">
        <v>66</v>
      </c>
      <c r="I327" t="s">
        <v>504</v>
      </c>
      <c r="J327" t="s">
        <v>504</v>
      </c>
      <c r="L327">
        <v>0.59799999999999998</v>
      </c>
      <c r="M327">
        <v>3.29</v>
      </c>
      <c r="N327" s="1">
        <v>-0.32900000000000001</v>
      </c>
      <c r="O327" t="s">
        <v>198</v>
      </c>
      <c r="P327">
        <v>0.42899999999999999</v>
      </c>
      <c r="Q327">
        <v>0.16899999999999998</v>
      </c>
      <c r="R327">
        <v>9.39</v>
      </c>
      <c r="S327" s="1">
        <v>-0.93900000000000006</v>
      </c>
      <c r="T327" s="1">
        <f t="shared" ref="T327:T338" si="54">N327-S327</f>
        <v>0.6100000000000001</v>
      </c>
      <c r="U327">
        <v>47.21</v>
      </c>
      <c r="V327">
        <v>1749.5955185</v>
      </c>
      <c r="W327">
        <f t="shared" si="50"/>
        <v>1.7495955184999999E-3</v>
      </c>
      <c r="X327">
        <f t="shared" si="52"/>
        <v>0.39393939393939392</v>
      </c>
      <c r="Y327">
        <f t="shared" si="53"/>
        <v>3.7802504006186553E-5</v>
      </c>
      <c r="Z327">
        <v>3.7802504006186553E-5</v>
      </c>
      <c r="AA327">
        <f t="shared" si="49"/>
        <v>6.6139091597302283E-8</v>
      </c>
      <c r="AB327">
        <f t="shared" si="51"/>
        <v>6.6139091597302283E-8</v>
      </c>
      <c r="AC327">
        <v>6.6139091597302286</v>
      </c>
      <c r="AD327">
        <v>10.842474032344635</v>
      </c>
      <c r="AE327" s="1">
        <f t="shared" si="45"/>
        <v>0.2381007297502882</v>
      </c>
      <c r="AG327">
        <v>27.192399999999999</v>
      </c>
      <c r="AH327">
        <v>33.1</v>
      </c>
      <c r="AI327">
        <v>410</v>
      </c>
      <c r="AJ327">
        <v>37.802504006186552</v>
      </c>
      <c r="AL327" t="s">
        <v>557</v>
      </c>
      <c r="AM327" t="s">
        <v>558</v>
      </c>
      <c r="AN327" t="s">
        <v>562</v>
      </c>
      <c r="AR327" s="34"/>
      <c r="AS327" s="34"/>
    </row>
    <row r="328" spans="1:45" x14ac:dyDescent="0.35">
      <c r="A328" s="2">
        <v>44772</v>
      </c>
      <c r="B328" t="s">
        <v>573</v>
      </c>
      <c r="C328" t="s">
        <v>596</v>
      </c>
      <c r="D328" t="s">
        <v>77</v>
      </c>
      <c r="E328" t="s">
        <v>46</v>
      </c>
      <c r="F328">
        <v>9</v>
      </c>
      <c r="G328" t="s">
        <v>43</v>
      </c>
      <c r="H328" t="s">
        <v>81</v>
      </c>
      <c r="I328" t="s">
        <v>518</v>
      </c>
      <c r="J328" t="s">
        <v>518</v>
      </c>
      <c r="L328">
        <v>0.70399999999999996</v>
      </c>
      <c r="M328">
        <v>5.94</v>
      </c>
      <c r="N328" s="1">
        <v>-0.59400000000000008</v>
      </c>
      <c r="O328" t="s">
        <v>197</v>
      </c>
      <c r="P328">
        <v>0.58599999999999997</v>
      </c>
      <c r="Q328">
        <v>0.11799999999999999</v>
      </c>
      <c r="R328">
        <v>8.75</v>
      </c>
      <c r="S328" s="1">
        <v>-0.875</v>
      </c>
      <c r="T328" s="1">
        <f t="shared" si="54"/>
        <v>0.28099999999999992</v>
      </c>
      <c r="U328">
        <v>71.13</v>
      </c>
      <c r="V328">
        <v>3971.6893664999998</v>
      </c>
      <c r="W328">
        <f t="shared" si="50"/>
        <v>3.9716893665000001E-3</v>
      </c>
      <c r="X328">
        <f t="shared" si="52"/>
        <v>0.20136518771331058</v>
      </c>
      <c r="Y328">
        <f t="shared" si="53"/>
        <v>1.6548237569100654E-5</v>
      </c>
      <c r="Z328">
        <v>1.6548237569100654E-5</v>
      </c>
      <c r="AA328">
        <f t="shared" si="49"/>
        <v>6.5724459187512882E-8</v>
      </c>
      <c r="AB328">
        <f t="shared" si="51"/>
        <v>6.5724459187512882E-8</v>
      </c>
      <c r="AC328">
        <v>6.5724459187512876</v>
      </c>
      <c r="AD328">
        <v>23.389487255342669</v>
      </c>
      <c r="AE328" s="1">
        <f t="shared" si="45"/>
        <v>0.23660805307504637</v>
      </c>
      <c r="AG328">
        <v>27.192399999999999</v>
      </c>
      <c r="AH328">
        <v>57.7</v>
      </c>
      <c r="AI328">
        <v>360</v>
      </c>
      <c r="AJ328">
        <v>16.548237569100653</v>
      </c>
      <c r="AL328" t="s">
        <v>559</v>
      </c>
      <c r="AM328" t="s">
        <v>558</v>
      </c>
      <c r="AN328" t="s">
        <v>560</v>
      </c>
      <c r="AR328" s="34"/>
      <c r="AS328" s="34"/>
    </row>
    <row r="329" spans="1:45" x14ac:dyDescent="0.35">
      <c r="A329" s="2">
        <v>44748</v>
      </c>
      <c r="B329" t="s">
        <v>18</v>
      </c>
      <c r="C329" t="s">
        <v>597</v>
      </c>
      <c r="D329" t="s">
        <v>86</v>
      </c>
      <c r="E329" t="s">
        <v>46</v>
      </c>
      <c r="F329">
        <v>2</v>
      </c>
      <c r="G329" t="s">
        <v>28</v>
      </c>
      <c r="H329" t="s">
        <v>75</v>
      </c>
      <c r="I329" t="s">
        <v>399</v>
      </c>
      <c r="J329" t="s">
        <v>399</v>
      </c>
      <c r="K329" t="s">
        <v>165</v>
      </c>
      <c r="L329">
        <v>0.746</v>
      </c>
      <c r="M329">
        <v>32.14</v>
      </c>
      <c r="N329" s="1">
        <v>-3.214</v>
      </c>
      <c r="O329" t="s">
        <v>168</v>
      </c>
      <c r="P329">
        <v>0.63600000000000001</v>
      </c>
      <c r="Q329">
        <v>0.10999999999999999</v>
      </c>
      <c r="R329">
        <v>34.56</v>
      </c>
      <c r="S329" s="1">
        <v>-3.4560000000000004</v>
      </c>
      <c r="T329" s="1">
        <f t="shared" si="54"/>
        <v>0.24200000000000044</v>
      </c>
      <c r="U329">
        <v>77.900000000000006</v>
      </c>
      <c r="V329">
        <v>4763.7018500000004</v>
      </c>
      <c r="W329">
        <f t="shared" si="50"/>
        <v>4.7637018500000005E-3</v>
      </c>
      <c r="X329">
        <f t="shared" si="52"/>
        <v>0.17295597484276728</v>
      </c>
      <c r="Y329">
        <f t="shared" si="53"/>
        <v>1.3722892064127716E-5</v>
      </c>
      <c r="Z329">
        <v>1.3722892064127716E-5</v>
      </c>
      <c r="AA329">
        <f t="shared" si="49"/>
        <v>6.537176631323552E-8</v>
      </c>
      <c r="AB329">
        <f t="shared" si="51"/>
        <v>6.537176631323552E-8</v>
      </c>
      <c r="AC329">
        <v>6.5371766313235522</v>
      </c>
      <c r="AD329">
        <v>27.013126575717109</v>
      </c>
      <c r="AE329" s="1">
        <f t="shared" si="45"/>
        <v>0.23533835872764786</v>
      </c>
      <c r="AF329">
        <v>0.23021439227978002</v>
      </c>
      <c r="AG329">
        <v>33.4651</v>
      </c>
      <c r="AH329">
        <v>74.8</v>
      </c>
      <c r="AI329">
        <v>661</v>
      </c>
      <c r="AJ329">
        <v>13.722892064127716</v>
      </c>
      <c r="AK329">
        <v>10.517788461538462</v>
      </c>
      <c r="AL329" t="s">
        <v>559</v>
      </c>
      <c r="AM329" t="s">
        <v>561</v>
      </c>
      <c r="AN329" t="s">
        <v>560</v>
      </c>
      <c r="AO329">
        <v>0.36316699062884389</v>
      </c>
      <c r="AP329">
        <v>2.6599999999999997</v>
      </c>
      <c r="AQ329">
        <v>1403.9625000000001</v>
      </c>
      <c r="AR329" s="54">
        <v>-8.6588002042198298E-3</v>
      </c>
      <c r="AS329" s="55">
        <v>7.940595633033487</v>
      </c>
    </row>
    <row r="330" spans="1:45" x14ac:dyDescent="0.35">
      <c r="A330" s="2">
        <v>44748</v>
      </c>
      <c r="B330" t="s">
        <v>18</v>
      </c>
      <c r="C330" t="s">
        <v>597</v>
      </c>
      <c r="D330" t="s">
        <v>45</v>
      </c>
      <c r="E330" t="s">
        <v>46</v>
      </c>
      <c r="F330">
        <v>1</v>
      </c>
      <c r="G330" t="s">
        <v>29</v>
      </c>
      <c r="H330" t="s">
        <v>54</v>
      </c>
      <c r="I330" t="s">
        <v>436</v>
      </c>
      <c r="J330" t="s">
        <v>436</v>
      </c>
      <c r="K330" t="s">
        <v>169</v>
      </c>
      <c r="L330">
        <v>0.70799999999999996</v>
      </c>
      <c r="M330">
        <v>15.64</v>
      </c>
      <c r="N330" s="1">
        <v>-1.5640000000000001</v>
      </c>
      <c r="O330" t="s">
        <v>170</v>
      </c>
      <c r="P330">
        <v>0.53800000000000003</v>
      </c>
      <c r="Q330">
        <v>0.16999999999999993</v>
      </c>
      <c r="R330">
        <v>31.73</v>
      </c>
      <c r="S330" s="1">
        <v>-3.173</v>
      </c>
      <c r="T330" s="1">
        <f t="shared" si="54"/>
        <v>1.609</v>
      </c>
      <c r="U330">
        <v>53.6</v>
      </c>
      <c r="V330">
        <v>2255.2736</v>
      </c>
      <c r="W330">
        <f t="shared" si="50"/>
        <v>2.2552736000000001E-3</v>
      </c>
      <c r="X330">
        <f t="shared" si="52"/>
        <v>0.31598513011152402</v>
      </c>
      <c r="Y330">
        <f t="shared" si="53"/>
        <v>2.8816192869811644E-5</v>
      </c>
      <c r="Z330">
        <v>2.8816192869811644E-5</v>
      </c>
      <c r="AA330">
        <f t="shared" si="49"/>
        <v>6.4988399031794445E-8</v>
      </c>
      <c r="AB330">
        <f t="shared" si="51"/>
        <v>6.4988399031794445E-8</v>
      </c>
      <c r="AC330">
        <v>6.4988399031794435</v>
      </c>
      <c r="AD330">
        <v>4.0390552536851727</v>
      </c>
      <c r="AE330" s="1">
        <f t="shared" si="45"/>
        <v>0.23395823651446002</v>
      </c>
      <c r="AF330">
        <v>8.9857423729803446E-2</v>
      </c>
      <c r="AG330">
        <v>33.4651</v>
      </c>
      <c r="AH330">
        <v>37.700000000000003</v>
      </c>
      <c r="AI330">
        <v>480</v>
      </c>
      <c r="AJ330">
        <v>28.816192869811644</v>
      </c>
      <c r="AK330">
        <v>7.6280448717948737</v>
      </c>
      <c r="AL330" t="s">
        <v>557</v>
      </c>
      <c r="AM330" t="s">
        <v>558</v>
      </c>
      <c r="AN330" t="s">
        <v>562</v>
      </c>
      <c r="AO330">
        <v>0.36316699062884389</v>
      </c>
      <c r="AP330">
        <v>2.6599999999999997</v>
      </c>
      <c r="AQ330">
        <v>1403.9625000000001</v>
      </c>
      <c r="AR330" s="54">
        <v>3.0186817194269012E-2</v>
      </c>
      <c r="AS330" s="34" t="s">
        <v>50</v>
      </c>
    </row>
    <row r="331" spans="1:45" x14ac:dyDescent="0.35">
      <c r="A331" s="2">
        <v>44806</v>
      </c>
      <c r="B331" t="s">
        <v>18</v>
      </c>
      <c r="C331" t="s">
        <v>599</v>
      </c>
      <c r="D331" t="s">
        <v>86</v>
      </c>
      <c r="E331" t="s">
        <v>46</v>
      </c>
      <c r="F331">
        <v>10</v>
      </c>
      <c r="G331" t="s">
        <v>30</v>
      </c>
      <c r="H331" t="s">
        <v>90</v>
      </c>
      <c r="I331" t="s">
        <v>400</v>
      </c>
      <c r="J331" t="s">
        <v>400</v>
      </c>
      <c r="K331" t="s">
        <v>235</v>
      </c>
      <c r="L331">
        <v>0.66100000000000003</v>
      </c>
      <c r="M331">
        <v>9.15</v>
      </c>
      <c r="N331" s="1">
        <v>-0.91500000000000004</v>
      </c>
      <c r="O331" t="s">
        <v>243</v>
      </c>
      <c r="P331">
        <v>0.57299999999999995</v>
      </c>
      <c r="Q331">
        <v>8.8000000000000078E-2</v>
      </c>
      <c r="R331">
        <v>5.67</v>
      </c>
      <c r="S331" s="1">
        <v>-0.56699999999999995</v>
      </c>
      <c r="T331" s="1">
        <f t="shared" si="54"/>
        <v>-0.34800000000000009</v>
      </c>
      <c r="U331">
        <v>83.3</v>
      </c>
      <c r="V331">
        <v>5447.0286500000002</v>
      </c>
      <c r="W331">
        <f t="shared" si="50"/>
        <v>5.4470286500000005E-3</v>
      </c>
      <c r="X331">
        <f t="shared" si="52"/>
        <v>0.15357766143106472</v>
      </c>
      <c r="Y331">
        <f t="shared" si="53"/>
        <v>1.185541582071783E-5</v>
      </c>
      <c r="Z331">
        <v>1.185541582071783E-5</v>
      </c>
      <c r="AA331">
        <f t="shared" si="49"/>
        <v>6.4576789633113293E-8</v>
      </c>
      <c r="AB331">
        <f t="shared" si="51"/>
        <v>6.4576789633113293E-8</v>
      </c>
      <c r="AC331">
        <v>6.4576789633113281</v>
      </c>
      <c r="AD331">
        <v>18.556548745147492</v>
      </c>
      <c r="AE331" s="1">
        <f t="shared" si="45"/>
        <v>0.23247644267920783</v>
      </c>
      <c r="AF331">
        <v>8.4245705190280393E-2</v>
      </c>
      <c r="AG331">
        <v>35.566600000000001</v>
      </c>
      <c r="AH331">
        <v>57.9</v>
      </c>
      <c r="AI331">
        <v>680</v>
      </c>
      <c r="AJ331">
        <v>11.85541582071783</v>
      </c>
      <c r="AK331">
        <v>10.433333333333335</v>
      </c>
      <c r="AL331" t="s">
        <v>557</v>
      </c>
      <c r="AM331" t="s">
        <v>561</v>
      </c>
      <c r="AN331" t="s">
        <v>560</v>
      </c>
      <c r="AO331">
        <v>0.40445061727069104</v>
      </c>
      <c r="AP331">
        <v>2.5662500000000001</v>
      </c>
      <c r="AQ331">
        <v>1407.6</v>
      </c>
      <c r="AR331" s="54">
        <v>3.1871140901128393E-2</v>
      </c>
      <c r="AS331" s="55">
        <v>11.544189971327141</v>
      </c>
    </row>
    <row r="332" spans="1:45" x14ac:dyDescent="0.35">
      <c r="A332" s="2">
        <v>44749</v>
      </c>
      <c r="B332" t="s">
        <v>18</v>
      </c>
      <c r="C332" t="s">
        <v>597</v>
      </c>
      <c r="D332" t="s">
        <v>133</v>
      </c>
      <c r="E332" t="s">
        <v>46</v>
      </c>
      <c r="F332">
        <v>2</v>
      </c>
      <c r="G332" t="s">
        <v>30</v>
      </c>
      <c r="H332" t="s">
        <v>137</v>
      </c>
      <c r="I332" t="s">
        <v>475</v>
      </c>
      <c r="J332" t="s">
        <v>475</v>
      </c>
      <c r="K332" t="s">
        <v>173</v>
      </c>
      <c r="L332">
        <v>0.68799999999999994</v>
      </c>
      <c r="M332">
        <v>3.82</v>
      </c>
      <c r="N332" s="1">
        <v>-0.38200000000000001</v>
      </c>
      <c r="O332" t="s">
        <v>32</v>
      </c>
      <c r="P332">
        <v>0.76100000000000001</v>
      </c>
      <c r="Q332">
        <v>-7.3000000000000065E-2</v>
      </c>
      <c r="R332">
        <v>7.01</v>
      </c>
      <c r="S332" s="1">
        <v>-0.70099999999999996</v>
      </c>
      <c r="T332" s="1">
        <f t="shared" si="54"/>
        <v>0.31899999999999995</v>
      </c>
      <c r="U332">
        <v>104.2</v>
      </c>
      <c r="V332">
        <v>8523.247400000002</v>
      </c>
      <c r="W332">
        <f t="shared" si="50"/>
        <v>8.5232474000000013E-3</v>
      </c>
      <c r="X332">
        <f t="shared" si="52"/>
        <v>-9.5926412614980375E-2</v>
      </c>
      <c r="Y332" t="e">
        <f t="shared" si="53"/>
        <v>#NUM!</v>
      </c>
      <c r="Z332">
        <v>7.5201418864989709E-6</v>
      </c>
      <c r="AA332">
        <f t="shared" si="49"/>
        <v>6.4096029781733463E-8</v>
      </c>
      <c r="AB332">
        <f t="shared" si="51"/>
        <v>6.4096029781733463E-8</v>
      </c>
      <c r="AC332">
        <v>6.4096029781733472</v>
      </c>
      <c r="AD332">
        <v>20.092799304618648</v>
      </c>
      <c r="AE332" s="1">
        <f t="shared" si="45"/>
        <v>0.23074570721424048</v>
      </c>
      <c r="AF332">
        <v>9.1220197780959689E-2</v>
      </c>
      <c r="AG332">
        <v>34.081400000000002</v>
      </c>
      <c r="AH332">
        <v>128</v>
      </c>
      <c r="AI332">
        <v>930</v>
      </c>
      <c r="AJ332">
        <v>7.5201418864989709</v>
      </c>
      <c r="AK332">
        <v>7.0391025641025591</v>
      </c>
      <c r="AL332" t="s">
        <v>557</v>
      </c>
      <c r="AM332" t="s">
        <v>561</v>
      </c>
      <c r="AN332" t="s">
        <v>560</v>
      </c>
      <c r="AO332">
        <v>0.35644028496175595</v>
      </c>
      <c r="AP332">
        <v>2.7675000000000001</v>
      </c>
      <c r="AQ332">
        <v>1337.8125</v>
      </c>
      <c r="AR332" s="54">
        <v>-8.0073224214642878E-3</v>
      </c>
      <c r="AS332" s="55">
        <v>11.271428195052852</v>
      </c>
    </row>
    <row r="333" spans="1:45" x14ac:dyDescent="0.35">
      <c r="A333" s="2">
        <v>44749</v>
      </c>
      <c r="B333" t="s">
        <v>18</v>
      </c>
      <c r="C333" t="s">
        <v>597</v>
      </c>
      <c r="D333" t="s">
        <v>133</v>
      </c>
      <c r="E333" t="s">
        <v>46</v>
      </c>
      <c r="F333">
        <v>6</v>
      </c>
      <c r="G333" t="s">
        <v>33</v>
      </c>
      <c r="H333" t="s">
        <v>64</v>
      </c>
      <c r="I333" t="s">
        <v>476</v>
      </c>
      <c r="J333" t="s">
        <v>476</v>
      </c>
      <c r="K333" t="s">
        <v>173</v>
      </c>
      <c r="L333">
        <v>0.60899999999999999</v>
      </c>
      <c r="M333">
        <v>8.48</v>
      </c>
      <c r="N333" s="1">
        <v>-0.84800000000000009</v>
      </c>
      <c r="O333" t="s">
        <v>32</v>
      </c>
      <c r="P333">
        <v>0.71899999999999997</v>
      </c>
      <c r="Q333">
        <v>-0.10999999999999999</v>
      </c>
      <c r="R333">
        <v>16.649999999999999</v>
      </c>
      <c r="S333" s="1">
        <v>-1.6649999999999998</v>
      </c>
      <c r="T333" s="1">
        <f t="shared" si="54"/>
        <v>0.81699999999999973</v>
      </c>
      <c r="U333">
        <v>75.099999999999994</v>
      </c>
      <c r="V333">
        <v>4427.4078499999996</v>
      </c>
      <c r="W333">
        <f t="shared" si="50"/>
        <v>4.4274078499999996E-3</v>
      </c>
      <c r="X333">
        <f t="shared" si="52"/>
        <v>-0.15299026425591097</v>
      </c>
      <c r="Y333" t="e">
        <f t="shared" si="53"/>
        <v>#NUM!</v>
      </c>
      <c r="Z333">
        <v>1.4475629855578099E-5</v>
      </c>
      <c r="AB333">
        <f t="shared" si="51"/>
        <v>6.4089517256280838E-8</v>
      </c>
      <c r="AC333">
        <v>6.4089517256280839</v>
      </c>
      <c r="AD333">
        <v>7.8444941562155277</v>
      </c>
      <c r="AE333" s="1">
        <f t="shared" si="45"/>
        <v>0.23072226212261099</v>
      </c>
      <c r="AF333">
        <v>0.27332398929683882</v>
      </c>
      <c r="AG333">
        <v>34.081400000000002</v>
      </c>
      <c r="AH333">
        <v>56.6</v>
      </c>
      <c r="AI333">
        <v>445</v>
      </c>
      <c r="AJ333">
        <v>14.475629855578099</v>
      </c>
      <c r="AK333">
        <v>7.0391025641025591</v>
      </c>
      <c r="AL333" t="s">
        <v>559</v>
      </c>
      <c r="AM333" t="s">
        <v>561</v>
      </c>
      <c r="AN333" t="s">
        <v>560</v>
      </c>
      <c r="AO333">
        <v>0.35644028496175595</v>
      </c>
      <c r="AP333">
        <v>2.7675000000000001</v>
      </c>
      <c r="AQ333">
        <v>1337.8125</v>
      </c>
      <c r="AR333" s="54">
        <v>4.5968748054476261E-2</v>
      </c>
      <c r="AS333" s="55" t="s">
        <v>50</v>
      </c>
    </row>
    <row r="334" spans="1:45" x14ac:dyDescent="0.35">
      <c r="A334" s="2">
        <v>44806</v>
      </c>
      <c r="B334" t="s">
        <v>18</v>
      </c>
      <c r="C334" t="s">
        <v>599</v>
      </c>
      <c r="D334" t="s">
        <v>20</v>
      </c>
      <c r="E334" t="s">
        <v>600</v>
      </c>
      <c r="F334">
        <v>16</v>
      </c>
      <c r="G334" t="s">
        <v>29</v>
      </c>
      <c r="H334" t="s">
        <v>36</v>
      </c>
      <c r="I334" t="s">
        <v>428</v>
      </c>
      <c r="J334" t="s">
        <v>428</v>
      </c>
      <c r="K334" t="s">
        <v>241</v>
      </c>
      <c r="L334">
        <v>0.59099999999999997</v>
      </c>
      <c r="M334">
        <v>9.4499999999999993</v>
      </c>
      <c r="N334" s="1">
        <v>-0.94499999999999995</v>
      </c>
      <c r="O334" t="s">
        <v>32</v>
      </c>
      <c r="P334">
        <v>0.50900000000000001</v>
      </c>
      <c r="Q334">
        <v>8.1999999999999962E-2</v>
      </c>
      <c r="R334">
        <v>22.08</v>
      </c>
      <c r="S334" s="1">
        <v>-2.2079999999999997</v>
      </c>
      <c r="T334" s="1">
        <f t="shared" si="54"/>
        <v>1.2629999999999999</v>
      </c>
      <c r="U334">
        <v>80.45</v>
      </c>
      <c r="V334">
        <v>5080.6789625000001</v>
      </c>
      <c r="W334">
        <f t="shared" si="50"/>
        <v>5.0806789624999998E-3</v>
      </c>
      <c r="X334">
        <f t="shared" si="52"/>
        <v>0.16110019646365414</v>
      </c>
      <c r="Y334">
        <f t="shared" si="53"/>
        <v>1.2574253848476909E-5</v>
      </c>
      <c r="Z334">
        <v>1.2574253848476909E-5</v>
      </c>
      <c r="AA334">
        <f t="shared" ref="AA334:AA357" si="55">Z334*W334</f>
        <v>6.3885746997091291E-8</v>
      </c>
      <c r="AB334">
        <f t="shared" si="51"/>
        <v>6.3885746997091291E-8</v>
      </c>
      <c r="AC334">
        <v>6.3885746997091299</v>
      </c>
      <c r="AD334">
        <v>5.0582539190096041</v>
      </c>
      <c r="AE334" s="1">
        <f t="shared" ref="AE334:AE397" si="56">AB334*1000*3600</f>
        <v>0.22998868918952864</v>
      </c>
      <c r="AF334">
        <v>0.10127729362152472</v>
      </c>
      <c r="AG334">
        <v>35.566600000000001</v>
      </c>
      <c r="AH334">
        <v>69.400000000000006</v>
      </c>
      <c r="AI334">
        <v>740</v>
      </c>
      <c r="AJ334">
        <v>12.574253848476909</v>
      </c>
      <c r="AK334">
        <v>11.450000000000001</v>
      </c>
      <c r="AL334" t="s">
        <v>557</v>
      </c>
      <c r="AM334" t="s">
        <v>558</v>
      </c>
      <c r="AN334" t="s">
        <v>562</v>
      </c>
      <c r="AO334">
        <v>0.40445061727069104</v>
      </c>
      <c r="AP334">
        <v>2.5662500000000001</v>
      </c>
      <c r="AQ334">
        <v>1407.6</v>
      </c>
      <c r="AR334" s="54">
        <v>1.6694029881260057E-2</v>
      </c>
      <c r="AS334" s="55">
        <v>9.5340372091425838</v>
      </c>
    </row>
    <row r="335" spans="1:45" x14ac:dyDescent="0.35">
      <c r="A335" s="2">
        <v>44798</v>
      </c>
      <c r="B335" t="s">
        <v>573</v>
      </c>
      <c r="C335" t="s">
        <v>552</v>
      </c>
      <c r="D335" t="s">
        <v>67</v>
      </c>
      <c r="E335" t="s">
        <v>46</v>
      </c>
      <c r="F335">
        <v>3</v>
      </c>
      <c r="G335" t="s">
        <v>30</v>
      </c>
      <c r="H335" t="s">
        <v>68</v>
      </c>
      <c r="I335" t="s">
        <v>507</v>
      </c>
      <c r="J335" t="s">
        <v>507</v>
      </c>
      <c r="K335" t="s">
        <v>186</v>
      </c>
      <c r="L335">
        <v>0.61499999999999999</v>
      </c>
      <c r="M335">
        <v>5.07</v>
      </c>
      <c r="N335" s="1">
        <v>-0.50700000000000001</v>
      </c>
      <c r="O335" t="s">
        <v>147</v>
      </c>
      <c r="P335">
        <v>0.432</v>
      </c>
      <c r="Q335">
        <v>0.183</v>
      </c>
      <c r="R335">
        <v>5.58</v>
      </c>
      <c r="S335" s="1">
        <v>-0.55800000000000005</v>
      </c>
      <c r="T335" s="1">
        <f t="shared" si="54"/>
        <v>5.1000000000000045E-2</v>
      </c>
      <c r="U335">
        <v>44.314999999999998</v>
      </c>
      <c r="V335">
        <v>1541.5980916249998</v>
      </c>
      <c r="W335">
        <f t="shared" si="50"/>
        <v>1.5415980916249998E-3</v>
      </c>
      <c r="X335">
        <f t="shared" si="52"/>
        <v>0.4236111111111111</v>
      </c>
      <c r="Y335">
        <f t="shared" si="53"/>
        <v>4.1337457415076371E-5</v>
      </c>
      <c r="Z335">
        <v>4.1337457415076371E-5</v>
      </c>
      <c r="AA335">
        <f t="shared" si="55"/>
        <v>6.3725745463711429E-8</v>
      </c>
      <c r="AB335">
        <f t="shared" si="51"/>
        <v>6.3725745463711429E-8</v>
      </c>
      <c r="AC335">
        <v>6.3725745463711441</v>
      </c>
      <c r="AD335">
        <v>124.9524420857086</v>
      </c>
      <c r="AE335" s="1">
        <f t="shared" si="56"/>
        <v>0.22941268366936116</v>
      </c>
      <c r="AG335">
        <v>29.246200000000002</v>
      </c>
      <c r="AH335">
        <v>40</v>
      </c>
      <c r="AI335">
        <v>295</v>
      </c>
      <c r="AJ335">
        <v>41.337457415076372</v>
      </c>
      <c r="AL335" t="s">
        <v>557</v>
      </c>
      <c r="AM335" t="s">
        <v>561</v>
      </c>
      <c r="AN335" t="s">
        <v>560</v>
      </c>
      <c r="AR335" s="34"/>
      <c r="AS335" s="34"/>
    </row>
    <row r="336" spans="1:45" x14ac:dyDescent="0.35">
      <c r="A336" s="2">
        <v>44747</v>
      </c>
      <c r="B336" t="s">
        <v>18</v>
      </c>
      <c r="C336" t="s">
        <v>597</v>
      </c>
      <c r="D336" t="s">
        <v>86</v>
      </c>
      <c r="E336" t="s">
        <v>46</v>
      </c>
      <c r="F336">
        <v>5</v>
      </c>
      <c r="G336" t="s">
        <v>29</v>
      </c>
      <c r="H336" t="s">
        <v>38</v>
      </c>
      <c r="I336" t="s">
        <v>404</v>
      </c>
      <c r="J336" t="s">
        <v>404</v>
      </c>
      <c r="K336" t="s">
        <v>161</v>
      </c>
      <c r="L336">
        <v>0.73</v>
      </c>
      <c r="M336">
        <v>22.13</v>
      </c>
      <c r="N336" s="1">
        <v>-2.2130000000000001</v>
      </c>
      <c r="O336" t="s">
        <v>162</v>
      </c>
      <c r="P336">
        <v>0.55000000000000004</v>
      </c>
      <c r="Q336">
        <v>0.17999999999999994</v>
      </c>
      <c r="R336">
        <v>36.520000000000003</v>
      </c>
      <c r="S336" s="1">
        <v>-3.6520000000000001</v>
      </c>
      <c r="T336" s="1">
        <f t="shared" si="54"/>
        <v>1.4390000000000001</v>
      </c>
      <c r="U336">
        <v>51.9</v>
      </c>
      <c r="V336">
        <v>2114.4838499999996</v>
      </c>
      <c r="W336">
        <f t="shared" si="50"/>
        <v>2.1144838499999995E-3</v>
      </c>
      <c r="X336">
        <f t="shared" si="52"/>
        <v>0.32727272727272716</v>
      </c>
      <c r="Y336">
        <f t="shared" si="53"/>
        <v>3.0088528196241757E-5</v>
      </c>
      <c r="Z336">
        <v>3.0088528196241757E-5</v>
      </c>
      <c r="AA336">
        <f t="shared" si="55"/>
        <v>6.3621706941222817E-8</v>
      </c>
      <c r="AB336">
        <f t="shared" si="51"/>
        <v>6.3621706941222817E-8</v>
      </c>
      <c r="AC336">
        <v>6.3621706941222813</v>
      </c>
      <c r="AD336">
        <v>4.4212444017528014</v>
      </c>
      <c r="AE336" s="1">
        <f t="shared" si="56"/>
        <v>0.22903814498840211</v>
      </c>
      <c r="AF336">
        <v>9.8360038838005273E-2</v>
      </c>
      <c r="AG336">
        <v>33.278799999999997</v>
      </c>
      <c r="AH336">
        <v>44.9</v>
      </c>
      <c r="AI336">
        <v>565</v>
      </c>
      <c r="AJ336">
        <v>30.088528196241757</v>
      </c>
      <c r="AK336">
        <v>10.527403846153845</v>
      </c>
      <c r="AL336" t="s">
        <v>557</v>
      </c>
      <c r="AM336" t="s">
        <v>558</v>
      </c>
      <c r="AN336" t="s">
        <v>562</v>
      </c>
      <c r="AO336">
        <v>0.3455948490031629</v>
      </c>
      <c r="AP336">
        <v>2.8125</v>
      </c>
      <c r="AQ336">
        <v>1435.3249999999998</v>
      </c>
      <c r="AR336" s="54">
        <v>3.5603071853408719E-2</v>
      </c>
      <c r="AS336" s="55">
        <v>7.8755053132131891</v>
      </c>
    </row>
    <row r="337" spans="1:45" x14ac:dyDescent="0.35">
      <c r="A337" s="2">
        <v>44722</v>
      </c>
      <c r="B337" t="s">
        <v>18</v>
      </c>
      <c r="C337" t="s">
        <v>598</v>
      </c>
      <c r="D337" t="s">
        <v>109</v>
      </c>
      <c r="E337" t="s">
        <v>600</v>
      </c>
      <c r="F337">
        <v>5</v>
      </c>
      <c r="G337" t="s">
        <v>43</v>
      </c>
      <c r="H337" t="s">
        <v>54</v>
      </c>
      <c r="I337" t="s">
        <v>452</v>
      </c>
      <c r="J337" t="s">
        <v>452</v>
      </c>
      <c r="K337" t="s">
        <v>117</v>
      </c>
      <c r="L337">
        <v>0.56399999999999995</v>
      </c>
      <c r="M337">
        <v>1.89</v>
      </c>
      <c r="N337" s="1">
        <v>-0.189</v>
      </c>
      <c r="O337" t="s">
        <v>118</v>
      </c>
      <c r="P337">
        <v>0.41899999999999998</v>
      </c>
      <c r="Q337">
        <v>0.14499999999999996</v>
      </c>
      <c r="R337">
        <v>7.2</v>
      </c>
      <c r="S337" s="1">
        <v>-0.72</v>
      </c>
      <c r="T337" s="1">
        <f t="shared" si="54"/>
        <v>0.53099999999999992</v>
      </c>
      <c r="U337">
        <v>50.05</v>
      </c>
      <c r="V337">
        <v>1966.4269624999997</v>
      </c>
      <c r="W337">
        <f t="shared" si="50"/>
        <v>1.9664269624999997E-3</v>
      </c>
      <c r="X337">
        <f t="shared" si="52"/>
        <v>0.3460620525059665</v>
      </c>
      <c r="Y337">
        <f t="shared" si="53"/>
        <v>3.2228901999965147E-5</v>
      </c>
      <c r="Z337">
        <v>3.2228901999965147E-5</v>
      </c>
      <c r="AA337">
        <f t="shared" si="55"/>
        <v>6.3375781864501636E-8</v>
      </c>
      <c r="AB337">
        <f t="shared" si="51"/>
        <v>6.3375781864501636E-8</v>
      </c>
      <c r="AC337">
        <v>6.3375781864501626</v>
      </c>
      <c r="AD337">
        <v>11.935175492373189</v>
      </c>
      <c r="AE337" s="1">
        <f t="shared" si="56"/>
        <v>0.22815281471220589</v>
      </c>
      <c r="AF337">
        <v>0.16126647643366207</v>
      </c>
      <c r="AG337">
        <v>27.385200000000001</v>
      </c>
      <c r="AH337">
        <v>43.6</v>
      </c>
      <c r="AI337">
        <v>371</v>
      </c>
      <c r="AJ337">
        <v>32.228901999965146</v>
      </c>
      <c r="AK337">
        <v>18.418666666666667</v>
      </c>
      <c r="AL337" t="s">
        <v>559</v>
      </c>
      <c r="AM337" t="s">
        <v>558</v>
      </c>
      <c r="AN337" t="s">
        <v>560</v>
      </c>
      <c r="AO337">
        <v>0.64691630239407094</v>
      </c>
      <c r="AP337">
        <v>1.1612499999999999</v>
      </c>
      <c r="AQ337">
        <v>648.88749999999993</v>
      </c>
      <c r="AR337" s="54">
        <v>5.880315425601591E-3</v>
      </c>
      <c r="AS337" s="55">
        <v>16.891440238922108</v>
      </c>
    </row>
    <row r="338" spans="1:45" x14ac:dyDescent="0.35">
      <c r="A338" s="2">
        <v>44721</v>
      </c>
      <c r="B338" t="s">
        <v>18</v>
      </c>
      <c r="C338" t="s">
        <v>598</v>
      </c>
      <c r="D338" t="s">
        <v>45</v>
      </c>
      <c r="E338" t="s">
        <v>46</v>
      </c>
      <c r="F338">
        <v>6</v>
      </c>
      <c r="G338" t="s">
        <v>29</v>
      </c>
      <c r="H338" t="s">
        <v>54</v>
      </c>
      <c r="I338" t="s">
        <v>436</v>
      </c>
      <c r="J338" t="s">
        <v>436</v>
      </c>
      <c r="K338" t="s">
        <v>23</v>
      </c>
      <c r="L338">
        <v>0.67300000000000004</v>
      </c>
      <c r="M338">
        <v>6.52</v>
      </c>
      <c r="N338" s="1">
        <v>-0.65199999999999991</v>
      </c>
      <c r="O338" t="s">
        <v>48</v>
      </c>
      <c r="P338">
        <v>0.51400000000000001</v>
      </c>
      <c r="Q338">
        <v>0.15900000000000003</v>
      </c>
      <c r="R338">
        <v>9.08</v>
      </c>
      <c r="S338" s="1">
        <v>-0.90800000000000003</v>
      </c>
      <c r="T338" s="1">
        <f t="shared" si="54"/>
        <v>0.25600000000000012</v>
      </c>
      <c r="U338">
        <v>53.6</v>
      </c>
      <c r="V338">
        <v>2255.2736</v>
      </c>
      <c r="W338">
        <f t="shared" si="50"/>
        <v>2.2552736000000001E-3</v>
      </c>
      <c r="X338">
        <f t="shared" si="52"/>
        <v>0.30933852140077828</v>
      </c>
      <c r="Y338">
        <f t="shared" si="53"/>
        <v>2.8071862110349373E-5</v>
      </c>
      <c r="Z338">
        <v>2.8071862110349373E-5</v>
      </c>
      <c r="AA338">
        <f t="shared" si="55"/>
        <v>6.3309729520311229E-8</v>
      </c>
      <c r="AB338">
        <f t="shared" si="51"/>
        <v>6.3309729520311229E-8</v>
      </c>
      <c r="AC338">
        <v>6.3309729520311224</v>
      </c>
      <c r="AD338">
        <v>24.73036309387156</v>
      </c>
      <c r="AE338" s="1">
        <f t="shared" si="56"/>
        <v>0.22791502627312041</v>
      </c>
      <c r="AF338">
        <v>0.55017982571305557</v>
      </c>
      <c r="AG338">
        <v>24.548100000000002</v>
      </c>
      <c r="AH338">
        <v>37.700000000000003</v>
      </c>
      <c r="AI338">
        <v>480</v>
      </c>
      <c r="AJ338">
        <v>28.071862110349372</v>
      </c>
      <c r="AK338">
        <v>10.346666666666668</v>
      </c>
      <c r="AL338" t="s">
        <v>557</v>
      </c>
      <c r="AM338" t="s">
        <v>558</v>
      </c>
      <c r="AN338" t="s">
        <v>562</v>
      </c>
      <c r="AO338">
        <v>0.62108933859878679</v>
      </c>
      <c r="AP338">
        <v>1.2462500000000001</v>
      </c>
      <c r="AQ338">
        <v>783</v>
      </c>
      <c r="AR338" s="54">
        <v>3.0186817194269012E-2</v>
      </c>
      <c r="AS338" s="34" t="s">
        <v>50</v>
      </c>
    </row>
    <row r="339" spans="1:45" x14ac:dyDescent="0.35">
      <c r="A339" s="2">
        <v>44735</v>
      </c>
      <c r="B339" t="s">
        <v>18</v>
      </c>
      <c r="C339" t="s">
        <v>548</v>
      </c>
      <c r="D339" t="s">
        <v>86</v>
      </c>
      <c r="E339" t="s">
        <v>46</v>
      </c>
      <c r="F339">
        <v>7</v>
      </c>
      <c r="G339" t="s">
        <v>29</v>
      </c>
      <c r="H339" t="s">
        <v>38</v>
      </c>
      <c r="I339" t="s">
        <v>404</v>
      </c>
      <c r="J339" t="s">
        <v>404</v>
      </c>
      <c r="K339" t="s">
        <v>152</v>
      </c>
      <c r="L339">
        <v>0.70399999999999996</v>
      </c>
      <c r="M339">
        <v>11.58</v>
      </c>
      <c r="N339" s="1">
        <v>-1.1579999999999999</v>
      </c>
      <c r="O339" t="s">
        <v>146</v>
      </c>
      <c r="P339">
        <v>0.53100000000000003</v>
      </c>
      <c r="Q339">
        <v>0.17299999999999993</v>
      </c>
      <c r="S339" s="1" t="s">
        <v>50</v>
      </c>
      <c r="T339" s="1" t="s">
        <v>103</v>
      </c>
      <c r="U339">
        <v>51.9</v>
      </c>
      <c r="V339">
        <v>2114.4838499999996</v>
      </c>
      <c r="W339">
        <f t="shared" si="50"/>
        <v>2.1144838499999995E-3</v>
      </c>
      <c r="X339">
        <f t="shared" si="52"/>
        <v>0.32580037664783412</v>
      </c>
      <c r="Y339">
        <f t="shared" si="53"/>
        <v>2.9921982106572367E-5</v>
      </c>
      <c r="Z339">
        <v>2.9921982106572367E-5</v>
      </c>
      <c r="AA339">
        <f t="shared" si="55"/>
        <v>6.3269547924336239E-8</v>
      </c>
      <c r="AB339">
        <f t="shared" si="51"/>
        <v>6.3269547924336239E-8</v>
      </c>
      <c r="AC339">
        <v>6.3269547924336242</v>
      </c>
      <c r="AD339" t="s">
        <v>50</v>
      </c>
      <c r="AE339" s="1">
        <f t="shared" si="56"/>
        <v>0.22777037252761045</v>
      </c>
      <c r="AG339">
        <v>33.261499999999998</v>
      </c>
      <c r="AH339">
        <v>44.9</v>
      </c>
      <c r="AI339">
        <v>565</v>
      </c>
      <c r="AJ339">
        <v>29.921982106572369</v>
      </c>
      <c r="AK339">
        <v>11.388095238095239</v>
      </c>
      <c r="AL339" t="s">
        <v>557</v>
      </c>
      <c r="AM339" t="s">
        <v>558</v>
      </c>
      <c r="AN339" t="s">
        <v>562</v>
      </c>
      <c r="AO339">
        <v>0.39747176730693196</v>
      </c>
      <c r="AP339">
        <v>2.46875</v>
      </c>
      <c r="AQ339">
        <v>1395.05</v>
      </c>
      <c r="AR339" s="54">
        <v>3.5603071853408719E-2</v>
      </c>
      <c r="AS339" s="55">
        <v>7.8755053132131891</v>
      </c>
    </row>
    <row r="340" spans="1:45" x14ac:dyDescent="0.35">
      <c r="A340" s="2">
        <v>44798</v>
      </c>
      <c r="B340" t="s">
        <v>573</v>
      </c>
      <c r="C340" t="s">
        <v>552</v>
      </c>
      <c r="D340" t="s">
        <v>77</v>
      </c>
      <c r="E340" t="s">
        <v>46</v>
      </c>
      <c r="F340">
        <v>11</v>
      </c>
      <c r="G340" t="s">
        <v>25</v>
      </c>
      <c r="H340" t="s">
        <v>78</v>
      </c>
      <c r="I340" t="s">
        <v>519</v>
      </c>
      <c r="J340" t="s">
        <v>519</v>
      </c>
      <c r="K340" t="s">
        <v>229</v>
      </c>
      <c r="L340">
        <v>0.66500000000000004</v>
      </c>
      <c r="M340">
        <v>5.95</v>
      </c>
      <c r="N340" s="1">
        <v>-0.59499999999999997</v>
      </c>
      <c r="O340" t="s">
        <v>112</v>
      </c>
      <c r="P340">
        <v>0.44700000000000001</v>
      </c>
      <c r="Q340">
        <v>0.21800000000000003</v>
      </c>
      <c r="R340">
        <v>7.48</v>
      </c>
      <c r="S340" s="1">
        <v>-0.748</v>
      </c>
      <c r="T340" s="1">
        <f>N340-S340</f>
        <v>0.15300000000000002</v>
      </c>
      <c r="U340">
        <v>40.335000000000001</v>
      </c>
      <c r="V340">
        <v>1277.1260966250002</v>
      </c>
      <c r="W340">
        <f t="shared" si="50"/>
        <v>1.2771260966250003E-3</v>
      </c>
      <c r="X340">
        <f t="shared" si="52"/>
        <v>0.48769574944071592</v>
      </c>
      <c r="Y340">
        <f t="shared" si="53"/>
        <v>4.9165260437698643E-5</v>
      </c>
      <c r="Z340">
        <v>4.9165260437698643E-5</v>
      </c>
      <c r="AA340">
        <f t="shared" si="55"/>
        <v>6.2790237152349617E-8</v>
      </c>
      <c r="AB340">
        <f t="shared" si="51"/>
        <v>6.2790237152349617E-8</v>
      </c>
      <c r="AC340">
        <v>6.2790237152349615</v>
      </c>
      <c r="AD340">
        <v>41.039370687810198</v>
      </c>
      <c r="AE340" s="1">
        <f t="shared" si="56"/>
        <v>0.22604485374845859</v>
      </c>
      <c r="AG340">
        <v>29.246200000000002</v>
      </c>
      <c r="AH340">
        <v>20.2</v>
      </c>
      <c r="AI340">
        <v>300</v>
      </c>
      <c r="AJ340">
        <v>49.165260437698642</v>
      </c>
      <c r="AL340" t="s">
        <v>557</v>
      </c>
      <c r="AM340" t="s">
        <v>558</v>
      </c>
      <c r="AN340" t="s">
        <v>562</v>
      </c>
      <c r="AR340" s="34"/>
      <c r="AS340" s="34"/>
    </row>
    <row r="341" spans="1:45" x14ac:dyDescent="0.35">
      <c r="A341" s="2">
        <v>44720</v>
      </c>
      <c r="B341" t="s">
        <v>18</v>
      </c>
      <c r="C341" t="s">
        <v>598</v>
      </c>
      <c r="D341" t="s">
        <v>86</v>
      </c>
      <c r="E341" t="s">
        <v>46</v>
      </c>
      <c r="F341">
        <v>2</v>
      </c>
      <c r="G341" t="s">
        <v>30</v>
      </c>
      <c r="H341" t="s">
        <v>90</v>
      </c>
      <c r="I341" t="s">
        <v>400</v>
      </c>
      <c r="J341" t="s">
        <v>400</v>
      </c>
      <c r="K341" t="s">
        <v>87</v>
      </c>
      <c r="L341">
        <v>0.77700000000000002</v>
      </c>
      <c r="M341">
        <v>10.72</v>
      </c>
      <c r="N341" s="1">
        <v>-1.0720000000000001</v>
      </c>
      <c r="O341" t="s">
        <v>88</v>
      </c>
      <c r="P341">
        <v>0.67600000000000005</v>
      </c>
      <c r="Q341">
        <v>0.10099999999999998</v>
      </c>
      <c r="R341">
        <v>11.04</v>
      </c>
      <c r="S341" s="1">
        <v>-1.1039999999999999</v>
      </c>
      <c r="T341" s="1">
        <f>N341-S341</f>
        <v>3.1999999999999806E-2</v>
      </c>
      <c r="U341">
        <v>83.3</v>
      </c>
      <c r="V341">
        <v>5447.0286500000002</v>
      </c>
      <c r="W341">
        <f t="shared" si="50"/>
        <v>5.4470286500000005E-3</v>
      </c>
      <c r="X341">
        <f t="shared" si="52"/>
        <v>0.1494082840236686</v>
      </c>
      <c r="Y341">
        <f t="shared" si="53"/>
        <v>1.1460463697570792E-5</v>
      </c>
      <c r="Z341">
        <v>1.1460463697570792E-5</v>
      </c>
      <c r="AA341">
        <f t="shared" si="55"/>
        <v>6.2425474102953047E-8</v>
      </c>
      <c r="AB341">
        <f t="shared" si="51"/>
        <v>6.2425474102953047E-8</v>
      </c>
      <c r="AC341">
        <v>6.2425474102953045</v>
      </c>
      <c r="AD341">
        <v>195.07960657172944</v>
      </c>
      <c r="AE341" s="1">
        <f t="shared" si="56"/>
        <v>0.22473170677063098</v>
      </c>
      <c r="AF341">
        <v>0.88565062661101956</v>
      </c>
      <c r="AG341">
        <v>26.9267</v>
      </c>
      <c r="AH341">
        <v>57.9</v>
      </c>
      <c r="AI341">
        <v>680</v>
      </c>
      <c r="AJ341">
        <v>11.460463697570793</v>
      </c>
      <c r="AK341">
        <v>13.101333333333335</v>
      </c>
      <c r="AL341" t="s">
        <v>557</v>
      </c>
      <c r="AM341" t="s">
        <v>561</v>
      </c>
      <c r="AN341" t="s">
        <v>560</v>
      </c>
      <c r="AO341">
        <v>0.60426055731721495</v>
      </c>
      <c r="AP341">
        <v>1.3075000000000001</v>
      </c>
      <c r="AQ341">
        <v>892.41250000000002</v>
      </c>
      <c r="AR341" s="54">
        <v>3.1871140901128393E-2</v>
      </c>
      <c r="AS341" s="55">
        <v>11.544189971327141</v>
      </c>
    </row>
    <row r="342" spans="1:45" x14ac:dyDescent="0.35">
      <c r="A342" s="2">
        <v>44734</v>
      </c>
      <c r="B342" t="s">
        <v>18</v>
      </c>
      <c r="C342" t="s">
        <v>548</v>
      </c>
      <c r="D342" t="s">
        <v>123</v>
      </c>
      <c r="E342" t="s">
        <v>600</v>
      </c>
      <c r="F342">
        <v>1</v>
      </c>
      <c r="G342" t="s">
        <v>30</v>
      </c>
      <c r="H342" t="s">
        <v>115</v>
      </c>
      <c r="I342" t="s">
        <v>461</v>
      </c>
      <c r="J342" t="s">
        <v>461</v>
      </c>
      <c r="K342" t="s">
        <v>142</v>
      </c>
      <c r="L342">
        <v>0.50600000000000001</v>
      </c>
      <c r="M342">
        <v>3.23</v>
      </c>
      <c r="N342" s="1">
        <v>-0.32300000000000001</v>
      </c>
      <c r="O342" t="s">
        <v>149</v>
      </c>
      <c r="P342">
        <v>0.57999999999999996</v>
      </c>
      <c r="Q342">
        <v>-7.3999999999999955E-2</v>
      </c>
      <c r="R342" t="s">
        <v>50</v>
      </c>
      <c r="S342" s="1" t="s">
        <v>50</v>
      </c>
      <c r="T342" s="1" t="s">
        <v>103</v>
      </c>
      <c r="U342">
        <v>84.3</v>
      </c>
      <c r="V342">
        <v>5578.59465</v>
      </c>
      <c r="W342">
        <f t="shared" si="50"/>
        <v>5.5785946500000001E-3</v>
      </c>
      <c r="X342">
        <f t="shared" si="52"/>
        <v>-0.12758620689655165</v>
      </c>
      <c r="Y342" t="e">
        <f t="shared" si="53"/>
        <v>#NUM!</v>
      </c>
      <c r="Z342">
        <v>1.1162511572732046E-5</v>
      </c>
      <c r="AA342">
        <f t="shared" si="55"/>
        <v>6.2271127340206085E-8</v>
      </c>
      <c r="AB342">
        <f t="shared" si="51"/>
        <v>6.2271127340206085E-8</v>
      </c>
      <c r="AC342">
        <v>6.2271127340206078</v>
      </c>
      <c r="AD342" t="s">
        <v>50</v>
      </c>
      <c r="AE342" s="1">
        <f t="shared" si="56"/>
        <v>0.22417605842474192</v>
      </c>
      <c r="AG342">
        <v>31.695499999999999</v>
      </c>
      <c r="AH342">
        <v>85</v>
      </c>
      <c r="AI342">
        <v>767</v>
      </c>
      <c r="AJ342">
        <v>11.162511572732045</v>
      </c>
      <c r="AK342">
        <v>14.662698412698415</v>
      </c>
      <c r="AL342" t="s">
        <v>557</v>
      </c>
      <c r="AM342" t="s">
        <v>561</v>
      </c>
      <c r="AN342" t="s">
        <v>560</v>
      </c>
      <c r="AO342">
        <v>0.40461792161109017</v>
      </c>
      <c r="AP342">
        <v>2.3699999999999997</v>
      </c>
      <c r="AQ342">
        <v>1376.4875</v>
      </c>
      <c r="AR342" s="54">
        <v>8.7332741322144504E-3</v>
      </c>
      <c r="AS342" s="55">
        <v>-3.3283370322391583</v>
      </c>
    </row>
    <row r="343" spans="1:45" x14ac:dyDescent="0.35">
      <c r="A343" s="2">
        <v>44805</v>
      </c>
      <c r="B343" t="s">
        <v>18</v>
      </c>
      <c r="C343" t="s">
        <v>599</v>
      </c>
      <c r="D343" t="s">
        <v>123</v>
      </c>
      <c r="E343" t="s">
        <v>600</v>
      </c>
      <c r="F343">
        <v>2</v>
      </c>
      <c r="G343" t="s">
        <v>39</v>
      </c>
      <c r="H343" t="s">
        <v>131</v>
      </c>
      <c r="I343" t="s">
        <v>455</v>
      </c>
      <c r="J343" t="s">
        <v>455</v>
      </c>
      <c r="K343" t="s">
        <v>188</v>
      </c>
      <c r="L343">
        <v>0.82699999999999996</v>
      </c>
      <c r="M343">
        <v>10.45</v>
      </c>
      <c r="N343" s="1">
        <v>-1.0449999999999999</v>
      </c>
      <c r="O343" t="s">
        <v>240</v>
      </c>
      <c r="P343">
        <v>0.72199999999999998</v>
      </c>
      <c r="Q343">
        <v>0.10499999999999998</v>
      </c>
      <c r="R343">
        <v>18.32</v>
      </c>
      <c r="S343" s="1">
        <v>-1.8320000000000001</v>
      </c>
      <c r="T343" s="1">
        <f t="shared" ref="T343:T357" si="57">N343-S343</f>
        <v>0.78700000000000014</v>
      </c>
      <c r="U343">
        <v>84.55</v>
      </c>
      <c r="V343">
        <v>5611.7314624999999</v>
      </c>
      <c r="W343">
        <f t="shared" si="50"/>
        <v>5.6117314625000001E-3</v>
      </c>
      <c r="X343">
        <f t="shared" si="52"/>
        <v>0.1454293628808864</v>
      </c>
      <c r="Y343">
        <f t="shared" si="53"/>
        <v>1.1085918930382308E-5</v>
      </c>
      <c r="Z343">
        <v>1.1085918930382308E-5</v>
      </c>
      <c r="AA343">
        <f t="shared" si="55"/>
        <v>6.221120005235075E-8</v>
      </c>
      <c r="AB343">
        <f t="shared" si="51"/>
        <v>6.221120005235075E-8</v>
      </c>
      <c r="AC343">
        <v>6.2211200052350746</v>
      </c>
      <c r="AD343">
        <v>7.9048538821284291</v>
      </c>
      <c r="AE343" s="1">
        <f t="shared" si="56"/>
        <v>0.22396032018846268</v>
      </c>
      <c r="AF343">
        <v>0.15048038934209898</v>
      </c>
      <c r="AG343">
        <v>34.357199999999999</v>
      </c>
      <c r="AH343">
        <v>90</v>
      </c>
      <c r="AI343">
        <v>650</v>
      </c>
      <c r="AJ343">
        <v>11.085918930382308</v>
      </c>
      <c r="AK343">
        <v>5.6582009490325227</v>
      </c>
      <c r="AL343" t="s">
        <v>559</v>
      </c>
      <c r="AM343" t="s">
        <v>558</v>
      </c>
      <c r="AN343" t="s">
        <v>560</v>
      </c>
      <c r="AO343">
        <v>0.43800288115314234</v>
      </c>
      <c r="AP343">
        <v>2.1637500000000003</v>
      </c>
      <c r="AQ343">
        <v>1129.9875000000002</v>
      </c>
      <c r="AR343" s="54">
        <v>1.204706686299079E-2</v>
      </c>
      <c r="AS343" s="55">
        <v>1.1361036842256038</v>
      </c>
    </row>
    <row r="344" spans="1:45" x14ac:dyDescent="0.35">
      <c r="A344" s="2">
        <v>44715</v>
      </c>
      <c r="B344" t="s">
        <v>573</v>
      </c>
      <c r="C344" t="s">
        <v>598</v>
      </c>
      <c r="D344" t="s">
        <v>67</v>
      </c>
      <c r="E344" t="s">
        <v>46</v>
      </c>
      <c r="F344">
        <v>1</v>
      </c>
      <c r="G344" t="s">
        <v>30</v>
      </c>
      <c r="H344" t="s">
        <v>68</v>
      </c>
      <c r="I344" t="s">
        <v>507</v>
      </c>
      <c r="J344" t="s">
        <v>507</v>
      </c>
      <c r="K344" t="s">
        <v>69</v>
      </c>
      <c r="L344">
        <v>0.63500000000000001</v>
      </c>
      <c r="M344">
        <v>6.51</v>
      </c>
      <c r="N344" s="1">
        <v>-0.65100000000000002</v>
      </c>
      <c r="O344" t="s">
        <v>70</v>
      </c>
      <c r="P344">
        <v>0.44900000000000001</v>
      </c>
      <c r="Q344">
        <v>0.186</v>
      </c>
      <c r="R344">
        <v>7.95</v>
      </c>
      <c r="S344" s="1">
        <v>-0.79500000000000004</v>
      </c>
      <c r="T344" s="1">
        <f t="shared" si="57"/>
        <v>0.14400000000000002</v>
      </c>
      <c r="U344">
        <v>44.314999999999998</v>
      </c>
      <c r="V344">
        <v>1541.5980916249998</v>
      </c>
      <c r="W344">
        <f t="shared" si="50"/>
        <v>1.5415980916249998E-3</v>
      </c>
      <c r="X344">
        <f t="shared" si="52"/>
        <v>0.41425389755011133</v>
      </c>
      <c r="Y344">
        <f t="shared" si="53"/>
        <v>4.0216303521411329E-5</v>
      </c>
      <c r="Z344">
        <v>4.0216303521411329E-5</v>
      </c>
      <c r="AA344">
        <f t="shared" si="55"/>
        <v>6.1997376760819469E-8</v>
      </c>
      <c r="AB344">
        <f t="shared" si="51"/>
        <v>6.1997376760819469E-8</v>
      </c>
      <c r="AC344">
        <v>6.1997376760819467</v>
      </c>
      <c r="AD344">
        <v>43.053733861680179</v>
      </c>
      <c r="AE344" s="1">
        <f t="shared" si="56"/>
        <v>0.22319055633895007</v>
      </c>
      <c r="AG344">
        <v>24.828800000000001</v>
      </c>
      <c r="AH344">
        <v>40</v>
      </c>
      <c r="AI344">
        <v>295</v>
      </c>
      <c r="AJ344">
        <v>40.216303521411326</v>
      </c>
      <c r="AL344" t="s">
        <v>557</v>
      </c>
      <c r="AM344" t="s">
        <v>561</v>
      </c>
      <c r="AN344" t="s">
        <v>560</v>
      </c>
      <c r="AR344" s="34"/>
      <c r="AS344" s="34"/>
    </row>
    <row r="345" spans="1:45" x14ac:dyDescent="0.35">
      <c r="A345" s="2">
        <v>44792</v>
      </c>
      <c r="B345" t="s">
        <v>18</v>
      </c>
      <c r="C345" t="s">
        <v>552</v>
      </c>
      <c r="D345" t="s">
        <v>20</v>
      </c>
      <c r="E345" t="s">
        <v>600</v>
      </c>
      <c r="F345">
        <v>16</v>
      </c>
      <c r="G345" t="s">
        <v>29</v>
      </c>
      <c r="H345" t="s">
        <v>36</v>
      </c>
      <c r="I345" t="s">
        <v>428</v>
      </c>
      <c r="J345" t="s">
        <v>428</v>
      </c>
      <c r="K345" t="s">
        <v>227</v>
      </c>
      <c r="L345">
        <v>0.58399999999999996</v>
      </c>
      <c r="M345">
        <v>8.7799999999999994</v>
      </c>
      <c r="N345" s="1">
        <v>-0.87799999999999989</v>
      </c>
      <c r="O345" t="s">
        <v>228</v>
      </c>
      <c r="P345">
        <v>0.505</v>
      </c>
      <c r="Q345">
        <v>7.8999999999999959E-2</v>
      </c>
      <c r="R345">
        <v>32.56</v>
      </c>
      <c r="S345" s="1">
        <v>-3.2560000000000002</v>
      </c>
      <c r="T345" s="1">
        <f t="shared" si="57"/>
        <v>2.3780000000000001</v>
      </c>
      <c r="U345">
        <v>80.45</v>
      </c>
      <c r="V345">
        <v>5080.6789625000001</v>
      </c>
      <c r="W345">
        <f t="shared" si="50"/>
        <v>5.0806789624999998E-3</v>
      </c>
      <c r="X345">
        <f t="shared" si="52"/>
        <v>0.15643564356435635</v>
      </c>
      <c r="Y345">
        <f t="shared" si="53"/>
        <v>1.2127582126777042E-5</v>
      </c>
      <c r="Z345">
        <v>1.2127582126777042E-5</v>
      </c>
      <c r="AA345">
        <f t="shared" si="55"/>
        <v>6.1616351377507116E-8</v>
      </c>
      <c r="AB345">
        <f t="shared" si="51"/>
        <v>6.1616351377507116E-8</v>
      </c>
      <c r="AC345">
        <v>6.1616351377507126</v>
      </c>
      <c r="AD345">
        <v>2.5910997215099716</v>
      </c>
      <c r="AE345" s="1">
        <f t="shared" si="56"/>
        <v>0.22181886495902561</v>
      </c>
      <c r="AF345">
        <v>5.187947689059421E-2</v>
      </c>
      <c r="AG345">
        <v>34.301699999999997</v>
      </c>
      <c r="AH345">
        <v>69.400000000000006</v>
      </c>
      <c r="AI345">
        <v>740</v>
      </c>
      <c r="AJ345">
        <v>12.127582126777043</v>
      </c>
      <c r="AK345">
        <v>12.126990262931423</v>
      </c>
      <c r="AL345" t="s">
        <v>557</v>
      </c>
      <c r="AM345" t="s">
        <v>558</v>
      </c>
      <c r="AN345" t="s">
        <v>562</v>
      </c>
      <c r="AO345">
        <v>0.40498035528846144</v>
      </c>
      <c r="AP345">
        <v>2.7174999999999998</v>
      </c>
      <c r="AQ345">
        <v>1551.3875</v>
      </c>
      <c r="AR345" s="54">
        <v>1.6694029881260057E-2</v>
      </c>
      <c r="AS345" s="55">
        <v>9.5340372091425838</v>
      </c>
    </row>
    <row r="346" spans="1:45" x14ac:dyDescent="0.35">
      <c r="A346" s="2">
        <v>44720</v>
      </c>
      <c r="B346" t="s">
        <v>18</v>
      </c>
      <c r="C346" t="s">
        <v>598</v>
      </c>
      <c r="D346" t="s">
        <v>86</v>
      </c>
      <c r="E346" t="s">
        <v>46</v>
      </c>
      <c r="F346">
        <v>10</v>
      </c>
      <c r="G346" t="s">
        <v>28</v>
      </c>
      <c r="H346" t="s">
        <v>75</v>
      </c>
      <c r="I346" t="s">
        <v>399</v>
      </c>
      <c r="J346" t="s">
        <v>399</v>
      </c>
      <c r="K346" t="s">
        <v>99</v>
      </c>
      <c r="L346">
        <v>0.49299999999999999</v>
      </c>
      <c r="M346">
        <v>11.63</v>
      </c>
      <c r="N346" s="1">
        <v>-1.163</v>
      </c>
      <c r="O346" t="s">
        <v>100</v>
      </c>
      <c r="P346">
        <v>0.57399999999999995</v>
      </c>
      <c r="Q346">
        <v>-8.0999999999999961E-2</v>
      </c>
      <c r="R346">
        <v>17.670000000000002</v>
      </c>
      <c r="S346" s="1">
        <v>-1.7670000000000001</v>
      </c>
      <c r="T346" s="1">
        <f t="shared" si="57"/>
        <v>0.60400000000000009</v>
      </c>
      <c r="U346">
        <v>77.900000000000006</v>
      </c>
      <c r="V346">
        <v>4763.7018500000004</v>
      </c>
      <c r="W346">
        <f t="shared" si="50"/>
        <v>4.7637018500000005E-3</v>
      </c>
      <c r="X346">
        <f t="shared" si="52"/>
        <v>-0.14111498257839716</v>
      </c>
      <c r="Y346" t="e">
        <f t="shared" si="53"/>
        <v>#NUM!</v>
      </c>
      <c r="Z346">
        <v>1.2882420232406085E-5</v>
      </c>
      <c r="AA346">
        <f t="shared" si="55"/>
        <v>6.1368009093590302E-8</v>
      </c>
      <c r="AB346">
        <f t="shared" si="51"/>
        <v>6.1368009093590302E-8</v>
      </c>
      <c r="AC346">
        <v>6.1368009093590299</v>
      </c>
      <c r="AD346">
        <v>10.160266406223558</v>
      </c>
      <c r="AE346" s="1">
        <f t="shared" si="56"/>
        <v>0.22092483273692509</v>
      </c>
      <c r="AF346">
        <v>8.6588997743491575E-2</v>
      </c>
      <c r="AG346">
        <v>26.9267</v>
      </c>
      <c r="AH346">
        <v>74.8</v>
      </c>
      <c r="AI346">
        <v>661</v>
      </c>
      <c r="AJ346">
        <v>12.882420232406085</v>
      </c>
      <c r="AK346">
        <v>13.101333333333335</v>
      </c>
      <c r="AL346" t="s">
        <v>559</v>
      </c>
      <c r="AM346" t="s">
        <v>561</v>
      </c>
      <c r="AN346" t="s">
        <v>560</v>
      </c>
      <c r="AO346">
        <v>0.6042605573172154</v>
      </c>
      <c r="AP346">
        <v>1.3074999999999999</v>
      </c>
      <c r="AQ346">
        <v>892.41250000000002</v>
      </c>
      <c r="AR346" s="54">
        <v>-8.6588002042198298E-3</v>
      </c>
      <c r="AS346" s="55">
        <v>7.940595633033487</v>
      </c>
    </row>
    <row r="347" spans="1:45" x14ac:dyDescent="0.35">
      <c r="A347" s="2">
        <v>44798</v>
      </c>
      <c r="B347" t="s">
        <v>573</v>
      </c>
      <c r="C347" t="s">
        <v>552</v>
      </c>
      <c r="D347" t="s">
        <v>57</v>
      </c>
      <c r="E347" t="s">
        <v>46</v>
      </c>
      <c r="F347">
        <v>3</v>
      </c>
      <c r="G347" t="s">
        <v>37</v>
      </c>
      <c r="H347" t="s">
        <v>38</v>
      </c>
      <c r="I347" t="s">
        <v>501</v>
      </c>
      <c r="J347" t="s">
        <v>501</v>
      </c>
      <c r="K347" t="s">
        <v>230</v>
      </c>
      <c r="L347">
        <v>0.68400000000000005</v>
      </c>
      <c r="M347">
        <v>6.33</v>
      </c>
      <c r="N347" s="1">
        <v>-0.63300000000000001</v>
      </c>
      <c r="O347" t="s">
        <v>231</v>
      </c>
      <c r="P347">
        <v>0.51100000000000001</v>
      </c>
      <c r="Q347">
        <v>0.17300000000000004</v>
      </c>
      <c r="R347">
        <v>14.23</v>
      </c>
      <c r="S347" s="1">
        <v>-1.423</v>
      </c>
      <c r="T347" s="1">
        <f t="shared" si="57"/>
        <v>0.79</v>
      </c>
      <c r="U347">
        <v>49.884999999999998</v>
      </c>
      <c r="V347">
        <v>1953.4828816249999</v>
      </c>
      <c r="W347">
        <f t="shared" si="50"/>
        <v>1.9534828816249999E-3</v>
      </c>
      <c r="X347">
        <f t="shared" si="52"/>
        <v>0.3385518590998044</v>
      </c>
      <c r="Y347">
        <f t="shared" si="53"/>
        <v>3.1370077113670314E-5</v>
      </c>
      <c r="Z347">
        <v>3.1370077113670314E-5</v>
      </c>
      <c r="AA347">
        <f t="shared" si="55"/>
        <v>6.1280908636811137E-8</v>
      </c>
      <c r="AB347">
        <f t="shared" si="51"/>
        <v>6.1280908636811137E-8</v>
      </c>
      <c r="AC347">
        <v>6.1280908636811144</v>
      </c>
      <c r="AD347">
        <v>7.7570770426343216</v>
      </c>
      <c r="AE347" s="1">
        <f t="shared" si="56"/>
        <v>0.22061127109252007</v>
      </c>
      <c r="AG347">
        <v>29.246200000000002</v>
      </c>
      <c r="AH347">
        <v>39.799999999999997</v>
      </c>
      <c r="AI347">
        <v>470</v>
      </c>
      <c r="AJ347">
        <v>31.370077113670312</v>
      </c>
      <c r="AL347" t="s">
        <v>557</v>
      </c>
      <c r="AM347" t="s">
        <v>558</v>
      </c>
      <c r="AN347" t="s">
        <v>562</v>
      </c>
      <c r="AR347" s="34"/>
      <c r="AS347" s="34"/>
    </row>
    <row r="348" spans="1:45" x14ac:dyDescent="0.35">
      <c r="A348" s="2">
        <v>44806</v>
      </c>
      <c r="B348" t="s">
        <v>18</v>
      </c>
      <c r="C348" t="s">
        <v>599</v>
      </c>
      <c r="D348" t="s">
        <v>20</v>
      </c>
      <c r="E348" t="s">
        <v>600</v>
      </c>
      <c r="F348">
        <v>10</v>
      </c>
      <c r="G348" t="s">
        <v>30</v>
      </c>
      <c r="H348" t="s">
        <v>166</v>
      </c>
      <c r="I348" t="s">
        <v>422</v>
      </c>
      <c r="J348" t="s">
        <v>422</v>
      </c>
      <c r="K348" t="s">
        <v>241</v>
      </c>
      <c r="L348">
        <v>0.55800000000000005</v>
      </c>
      <c r="M348">
        <v>8.8699999999999992</v>
      </c>
      <c r="N348" s="1">
        <v>-0.8869999999999999</v>
      </c>
      <c r="O348" t="s">
        <v>32</v>
      </c>
      <c r="P348">
        <v>0.53200000000000003</v>
      </c>
      <c r="Q348">
        <v>2.6000000000000023E-2</v>
      </c>
      <c r="R348">
        <v>9.6199999999999992</v>
      </c>
      <c r="S348" s="1">
        <v>-0.96199999999999997</v>
      </c>
      <c r="T348" s="1">
        <f t="shared" si="57"/>
        <v>7.5000000000000067E-2</v>
      </c>
      <c r="U348">
        <v>163.95</v>
      </c>
      <c r="V348">
        <v>21100.487962499999</v>
      </c>
      <c r="W348">
        <f t="shared" si="50"/>
        <v>2.1100487962500001E-2</v>
      </c>
      <c r="X348">
        <f t="shared" si="52"/>
        <v>4.8872180451127858E-2</v>
      </c>
      <c r="Y348">
        <f t="shared" si="53"/>
        <v>2.8958891476231187E-6</v>
      </c>
      <c r="Z348">
        <v>2.8958891476231187E-6</v>
      </c>
      <c r="AA348">
        <f t="shared" si="55"/>
        <v>6.1104674100156007E-8</v>
      </c>
      <c r="AB348">
        <f t="shared" si="51"/>
        <v>6.1104674100156007E-8</v>
      </c>
      <c r="AC348">
        <v>6.1104674100156</v>
      </c>
      <c r="AD348">
        <v>81.472898800207929</v>
      </c>
      <c r="AE348" s="1">
        <f t="shared" si="56"/>
        <v>0.2199768267605616</v>
      </c>
      <c r="AF348">
        <v>0.32351852213725057</v>
      </c>
      <c r="AG348">
        <v>35.566600000000001</v>
      </c>
      <c r="AH348">
        <v>147.1</v>
      </c>
      <c r="AI348">
        <v>921</v>
      </c>
      <c r="AJ348">
        <v>2.8958891476231186</v>
      </c>
      <c r="AK348">
        <v>11.450000000000001</v>
      </c>
      <c r="AL348" t="s">
        <v>557</v>
      </c>
      <c r="AM348" t="s">
        <v>561</v>
      </c>
      <c r="AN348" t="s">
        <v>560</v>
      </c>
      <c r="AO348">
        <v>0.40445061727069104</v>
      </c>
      <c r="AP348">
        <v>2.5662500000000001</v>
      </c>
      <c r="AQ348">
        <v>1407.6</v>
      </c>
      <c r="AR348" s="54">
        <v>2.6553910264433728E-2</v>
      </c>
      <c r="AS348" s="55">
        <v>2.5855612671072654</v>
      </c>
    </row>
    <row r="349" spans="1:45" x14ac:dyDescent="0.35">
      <c r="A349" s="2">
        <v>44804</v>
      </c>
      <c r="B349" t="s">
        <v>18</v>
      </c>
      <c r="C349" t="s">
        <v>599</v>
      </c>
      <c r="D349" t="s">
        <v>133</v>
      </c>
      <c r="E349" t="s">
        <v>46</v>
      </c>
      <c r="F349">
        <v>7</v>
      </c>
      <c r="G349" t="s">
        <v>39</v>
      </c>
      <c r="H349" t="s">
        <v>95</v>
      </c>
      <c r="I349" t="s">
        <v>470</v>
      </c>
      <c r="J349" t="s">
        <v>470</v>
      </c>
      <c r="K349" t="s">
        <v>235</v>
      </c>
      <c r="L349">
        <v>0.54100000000000004</v>
      </c>
      <c r="M349">
        <v>19.760000000000002</v>
      </c>
      <c r="N349" s="1">
        <v>-1.9760000000000002</v>
      </c>
      <c r="O349" t="s">
        <v>200</v>
      </c>
      <c r="P349">
        <v>0.60199999999999998</v>
      </c>
      <c r="Q349">
        <v>-6.0999999999999943E-2</v>
      </c>
      <c r="R349">
        <v>23.25</v>
      </c>
      <c r="S349" s="1">
        <v>-2.3250000000000002</v>
      </c>
      <c r="T349" s="1">
        <f t="shared" si="57"/>
        <v>0.34899999999999998</v>
      </c>
      <c r="U349">
        <v>97.65</v>
      </c>
      <c r="V349">
        <v>7485.3851625000007</v>
      </c>
      <c r="W349">
        <f t="shared" si="50"/>
        <v>7.4853851625000011E-3</v>
      </c>
      <c r="X349">
        <f t="shared" si="52"/>
        <v>-0.10132890365448496</v>
      </c>
      <c r="Y349" t="e">
        <f t="shared" si="53"/>
        <v>#NUM!</v>
      </c>
      <c r="Z349">
        <v>8.1044240180652075E-6</v>
      </c>
      <c r="AA349">
        <f t="shared" si="55"/>
        <v>6.0664735295433947E-8</v>
      </c>
      <c r="AB349">
        <f t="shared" si="51"/>
        <v>6.0664735295433947E-8</v>
      </c>
      <c r="AC349">
        <v>6.0664735295433951</v>
      </c>
      <c r="AD349">
        <v>17.382445643390817</v>
      </c>
      <c r="AE349" s="1">
        <f t="shared" si="56"/>
        <v>0.21839304706356222</v>
      </c>
      <c r="AF349">
        <v>0.21337707172986622</v>
      </c>
      <c r="AG349">
        <v>32.519599999999997</v>
      </c>
      <c r="AH349">
        <v>81.5</v>
      </c>
      <c r="AI349">
        <v>800</v>
      </c>
      <c r="AJ349">
        <v>8.1044240180652078</v>
      </c>
      <c r="AK349">
        <v>6.7535095436248787</v>
      </c>
      <c r="AL349" t="s">
        <v>559</v>
      </c>
      <c r="AM349" t="s">
        <v>558</v>
      </c>
      <c r="AN349" t="s">
        <v>560</v>
      </c>
      <c r="AO349">
        <v>0.5234151584582144</v>
      </c>
      <c r="AP349">
        <v>1.8887499999999999</v>
      </c>
      <c r="AQ349">
        <v>924.46249999999998</v>
      </c>
      <c r="AR349" s="54">
        <v>1.5762233191801176E-2</v>
      </c>
      <c r="AS349" s="55">
        <v>8.8519632642693491</v>
      </c>
    </row>
    <row r="350" spans="1:45" x14ac:dyDescent="0.35">
      <c r="A350" s="2">
        <v>44779</v>
      </c>
      <c r="B350" t="s">
        <v>18</v>
      </c>
      <c r="C350" t="s">
        <v>596</v>
      </c>
      <c r="D350" t="s">
        <v>20</v>
      </c>
      <c r="E350" t="s">
        <v>600</v>
      </c>
      <c r="F350">
        <v>3</v>
      </c>
      <c r="G350" t="s">
        <v>25</v>
      </c>
      <c r="H350" t="s">
        <v>31</v>
      </c>
      <c r="I350" t="s">
        <v>431</v>
      </c>
      <c r="J350" t="s">
        <v>431</v>
      </c>
      <c r="K350" t="s">
        <v>117</v>
      </c>
      <c r="L350">
        <v>0.57499999999999996</v>
      </c>
      <c r="M350">
        <v>5.92</v>
      </c>
      <c r="N350" s="1">
        <v>-0.59199999999999997</v>
      </c>
      <c r="O350" t="s">
        <v>213</v>
      </c>
      <c r="P350">
        <v>0.432</v>
      </c>
      <c r="Q350">
        <v>0.14299999999999996</v>
      </c>
      <c r="R350">
        <v>15.48</v>
      </c>
      <c r="S350" s="1">
        <v>-1.548</v>
      </c>
      <c r="T350" s="1">
        <f t="shared" si="57"/>
        <v>0.95600000000000007</v>
      </c>
      <c r="U350">
        <v>50.055</v>
      </c>
      <c r="V350">
        <v>1966.819874625</v>
      </c>
      <c r="W350">
        <f t="shared" si="50"/>
        <v>1.9668198746249999E-3</v>
      </c>
      <c r="X350">
        <f t="shared" si="52"/>
        <v>0.33101851851851843</v>
      </c>
      <c r="Y350">
        <f t="shared" si="53"/>
        <v>3.051301560805666E-5</v>
      </c>
      <c r="Z350">
        <v>3.051301560805666E-5</v>
      </c>
      <c r="AA350">
        <f t="shared" si="55"/>
        <v>6.0013605532668667E-8</v>
      </c>
      <c r="AB350">
        <f t="shared" si="51"/>
        <v>6.0013605532668667E-8</v>
      </c>
      <c r="AC350">
        <v>6.001360553266867</v>
      </c>
      <c r="AD350">
        <v>6.2775738004883541</v>
      </c>
      <c r="AE350" s="1">
        <f t="shared" si="56"/>
        <v>0.21604897991760721</v>
      </c>
      <c r="AF350">
        <v>0.11595970653974308</v>
      </c>
      <c r="AG350">
        <v>31.516500000000001</v>
      </c>
      <c r="AH350">
        <v>34.5</v>
      </c>
      <c r="AI350">
        <v>430</v>
      </c>
      <c r="AJ350">
        <v>30.513015608056662</v>
      </c>
      <c r="AK350">
        <v>13.38048963335333</v>
      </c>
      <c r="AL350" t="s">
        <v>557</v>
      </c>
      <c r="AM350" t="s">
        <v>558</v>
      </c>
      <c r="AN350" t="s">
        <v>562</v>
      </c>
      <c r="AO350">
        <v>0.44430618398273797</v>
      </c>
      <c r="AP350">
        <v>2.1475</v>
      </c>
      <c r="AQ350">
        <v>1335.2875000000001</v>
      </c>
      <c r="AR350" s="54">
        <v>3.9770738923692393E-2</v>
      </c>
      <c r="AS350" s="55">
        <v>19.068331394862227</v>
      </c>
    </row>
    <row r="351" spans="1:45" x14ac:dyDescent="0.35">
      <c r="A351" s="2">
        <v>44743</v>
      </c>
      <c r="B351" t="s">
        <v>573</v>
      </c>
      <c r="C351" t="s">
        <v>597</v>
      </c>
      <c r="D351" t="s">
        <v>77</v>
      </c>
      <c r="E351" t="s">
        <v>46</v>
      </c>
      <c r="F351">
        <v>2</v>
      </c>
      <c r="G351" t="s">
        <v>30</v>
      </c>
      <c r="H351" t="s">
        <v>93</v>
      </c>
      <c r="I351" t="s">
        <v>516</v>
      </c>
      <c r="J351" t="s">
        <v>516</v>
      </c>
      <c r="K351" t="s">
        <v>159</v>
      </c>
      <c r="L351">
        <v>0.60099999999999998</v>
      </c>
      <c r="M351">
        <v>2.83</v>
      </c>
      <c r="N351" s="1">
        <v>-0.28300000000000003</v>
      </c>
      <c r="O351" t="s">
        <v>160</v>
      </c>
      <c r="P351">
        <v>0.40699999999999997</v>
      </c>
      <c r="Q351">
        <v>0.19400000000000001</v>
      </c>
      <c r="R351">
        <v>8.42</v>
      </c>
      <c r="S351" s="1">
        <v>-0.84199999999999997</v>
      </c>
      <c r="T351" s="1">
        <f t="shared" si="57"/>
        <v>0.55899999999999994</v>
      </c>
      <c r="U351">
        <v>39.945</v>
      </c>
      <c r="V351">
        <v>1252.5483746250002</v>
      </c>
      <c r="W351">
        <f t="shared" si="50"/>
        <v>1.2525483746250001E-3</v>
      </c>
      <c r="X351">
        <f t="shared" si="52"/>
        <v>0.47665847665847672</v>
      </c>
      <c r="Y351">
        <f t="shared" si="53"/>
        <v>4.7799149939110052E-5</v>
      </c>
      <c r="Z351">
        <v>4.7799149939110052E-5</v>
      </c>
      <c r="AA351">
        <f t="shared" si="55"/>
        <v>5.9870747564688969E-8</v>
      </c>
      <c r="AB351">
        <f t="shared" si="51"/>
        <v>5.9870747564688969E-8</v>
      </c>
      <c r="AC351">
        <v>5.9870747564688971</v>
      </c>
      <c r="AD351">
        <v>10.710330512466722</v>
      </c>
      <c r="AE351" s="1">
        <f t="shared" si="56"/>
        <v>0.2155346912328803</v>
      </c>
      <c r="AG351">
        <v>26.544899999999998</v>
      </c>
      <c r="AH351">
        <v>40.700000000000003</v>
      </c>
      <c r="AI351">
        <v>335</v>
      </c>
      <c r="AJ351">
        <v>47.799149939110052</v>
      </c>
      <c r="AL351" t="s">
        <v>557</v>
      </c>
      <c r="AM351" t="s">
        <v>561</v>
      </c>
      <c r="AN351" t="s">
        <v>560</v>
      </c>
      <c r="AR351" s="34"/>
      <c r="AS351" s="34"/>
    </row>
    <row r="352" spans="1:45" x14ac:dyDescent="0.35">
      <c r="A352" s="2">
        <v>44764</v>
      </c>
      <c r="B352" t="s">
        <v>18</v>
      </c>
      <c r="C352" t="s">
        <v>549</v>
      </c>
      <c r="D352" t="s">
        <v>109</v>
      </c>
      <c r="E352" t="s">
        <v>600</v>
      </c>
      <c r="F352">
        <v>15</v>
      </c>
      <c r="G352" t="s">
        <v>37</v>
      </c>
      <c r="H352" t="s">
        <v>121</v>
      </c>
      <c r="I352" t="s">
        <v>451</v>
      </c>
      <c r="J352" t="s">
        <v>451</v>
      </c>
      <c r="K352" t="s">
        <v>193</v>
      </c>
      <c r="L352">
        <v>0.79200000000000004</v>
      </c>
      <c r="M352">
        <v>6.21</v>
      </c>
      <c r="N352" s="1">
        <v>-0.621</v>
      </c>
      <c r="O352" t="s">
        <v>163</v>
      </c>
      <c r="P352">
        <v>0.65500000000000003</v>
      </c>
      <c r="Q352">
        <v>0.13700000000000001</v>
      </c>
      <c r="R352">
        <v>13.76</v>
      </c>
      <c r="S352" s="1">
        <v>-1.3759999999999999</v>
      </c>
      <c r="T352" s="1">
        <f t="shared" si="57"/>
        <v>0.75499999999999989</v>
      </c>
      <c r="U352">
        <v>66.3</v>
      </c>
      <c r="V352">
        <v>3450.6166499999999</v>
      </c>
      <c r="W352">
        <f t="shared" si="50"/>
        <v>3.4506166500000001E-3</v>
      </c>
      <c r="X352">
        <f t="shared" si="52"/>
        <v>0.20916030534351146</v>
      </c>
      <c r="Y352">
        <f t="shared" si="53"/>
        <v>1.7340313273972806E-5</v>
      </c>
      <c r="Z352">
        <v>1.7340313273972806E-5</v>
      </c>
      <c r="AA352">
        <f t="shared" si="55"/>
        <v>5.9834773699386584E-8</v>
      </c>
      <c r="AB352">
        <f t="shared" si="51"/>
        <v>5.9834773699386584E-8</v>
      </c>
      <c r="AC352">
        <v>5.9834773699386581</v>
      </c>
      <c r="AD352" t="s">
        <v>50</v>
      </c>
      <c r="AE352" s="1">
        <f t="shared" si="56"/>
        <v>0.21540518531779171</v>
      </c>
      <c r="AG352">
        <v>34.764699999999998</v>
      </c>
      <c r="AH352">
        <v>55</v>
      </c>
      <c r="AI352">
        <v>622</v>
      </c>
      <c r="AJ352">
        <v>17.340313273972807</v>
      </c>
      <c r="AK352">
        <v>12.394095238095241</v>
      </c>
      <c r="AL352" t="s">
        <v>557</v>
      </c>
      <c r="AM352" t="s">
        <v>558</v>
      </c>
      <c r="AN352" t="s">
        <v>562</v>
      </c>
      <c r="AO352">
        <v>0.38320539431614575</v>
      </c>
      <c r="AP352">
        <v>2.6387499999999999</v>
      </c>
      <c r="AQ352">
        <v>1512.2124999999996</v>
      </c>
      <c r="AR352" s="54">
        <v>1.9225946713001842E-2</v>
      </c>
      <c r="AS352" s="55">
        <v>23.374083142237392</v>
      </c>
    </row>
    <row r="353" spans="1:45" x14ac:dyDescent="0.35">
      <c r="A353" s="2">
        <v>44779</v>
      </c>
      <c r="B353" t="s">
        <v>18</v>
      </c>
      <c r="C353" t="s">
        <v>596</v>
      </c>
      <c r="D353" t="s">
        <v>86</v>
      </c>
      <c r="E353" t="s">
        <v>46</v>
      </c>
      <c r="F353">
        <v>7</v>
      </c>
      <c r="G353" t="s">
        <v>29</v>
      </c>
      <c r="H353" t="s">
        <v>38</v>
      </c>
      <c r="I353" t="s">
        <v>404</v>
      </c>
      <c r="J353" t="s">
        <v>404</v>
      </c>
      <c r="K353" t="s">
        <v>150</v>
      </c>
      <c r="L353">
        <v>0.70499999999999996</v>
      </c>
      <c r="M353">
        <v>8.14</v>
      </c>
      <c r="N353" s="1">
        <v>-0.81400000000000006</v>
      </c>
      <c r="O353" t="s">
        <v>211</v>
      </c>
      <c r="P353">
        <v>0.53800000000000003</v>
      </c>
      <c r="Q353">
        <v>0.16699999999999993</v>
      </c>
      <c r="R353">
        <v>24.54</v>
      </c>
      <c r="S353" s="1">
        <v>-2.4539999999999997</v>
      </c>
      <c r="T353" s="1">
        <f t="shared" si="57"/>
        <v>1.6399999999999997</v>
      </c>
      <c r="U353">
        <v>51.9</v>
      </c>
      <c r="V353">
        <v>2114.4838499999996</v>
      </c>
      <c r="W353">
        <f t="shared" si="50"/>
        <v>2.1144838499999995E-3</v>
      </c>
      <c r="X353">
        <f t="shared" si="52"/>
        <v>0.31040892193308534</v>
      </c>
      <c r="Y353">
        <f t="shared" si="53"/>
        <v>2.8191485187307792E-5</v>
      </c>
      <c r="Z353">
        <v>2.8191485187307792E-5</v>
      </c>
      <c r="AA353">
        <f t="shared" si="55"/>
        <v>5.9610440136076541E-8</v>
      </c>
      <c r="AB353">
        <f t="shared" si="51"/>
        <v>5.9610440136076541E-8</v>
      </c>
      <c r="AC353">
        <v>5.9610440136076539</v>
      </c>
      <c r="AD353">
        <v>3.6347829351266188</v>
      </c>
      <c r="AE353" s="1">
        <f t="shared" si="56"/>
        <v>0.21459758448987556</v>
      </c>
      <c r="AF353">
        <v>8.0863521257733523E-2</v>
      </c>
      <c r="AG353">
        <v>31.516500000000001</v>
      </c>
      <c r="AH353">
        <v>44.9</v>
      </c>
      <c r="AI353">
        <v>565</v>
      </c>
      <c r="AJ353">
        <v>28.191485187307791</v>
      </c>
      <c r="AK353">
        <v>11.879363694819542</v>
      </c>
      <c r="AL353" t="s">
        <v>557</v>
      </c>
      <c r="AM353" t="s">
        <v>558</v>
      </c>
      <c r="AN353" t="s">
        <v>562</v>
      </c>
      <c r="AO353">
        <v>0.44430618398273797</v>
      </c>
      <c r="AP353">
        <v>2.1475</v>
      </c>
      <c r="AQ353">
        <v>1335.2875000000001</v>
      </c>
      <c r="AR353" s="54">
        <v>3.5603071853408719E-2</v>
      </c>
      <c r="AS353" s="55">
        <v>7.8755053132131891</v>
      </c>
    </row>
    <row r="354" spans="1:45" x14ac:dyDescent="0.35">
      <c r="A354" s="2">
        <v>44722</v>
      </c>
      <c r="B354" t="s">
        <v>18</v>
      </c>
      <c r="C354" t="s">
        <v>598</v>
      </c>
      <c r="D354" t="s">
        <v>123</v>
      </c>
      <c r="E354" t="s">
        <v>600</v>
      </c>
      <c r="F354">
        <v>15</v>
      </c>
      <c r="G354" t="s">
        <v>37</v>
      </c>
      <c r="H354" t="s">
        <v>132</v>
      </c>
      <c r="I354" t="s">
        <v>466</v>
      </c>
      <c r="J354" t="s">
        <v>466</v>
      </c>
      <c r="K354" t="s">
        <v>128</v>
      </c>
      <c r="L354">
        <v>0.80600000000000005</v>
      </c>
      <c r="M354">
        <v>2.56</v>
      </c>
      <c r="N354" s="1">
        <v>-0.25600000000000001</v>
      </c>
      <c r="O354" t="s">
        <v>129</v>
      </c>
      <c r="P354">
        <v>0.67</v>
      </c>
      <c r="Q354">
        <v>0.13600000000000001</v>
      </c>
      <c r="R354">
        <v>12.76</v>
      </c>
      <c r="S354" s="1">
        <v>-1.276</v>
      </c>
      <c r="T354" s="1">
        <f t="shared" si="57"/>
        <v>1.02</v>
      </c>
      <c r="U354">
        <v>67.400000000000006</v>
      </c>
      <c r="V354">
        <v>3566.066600000001</v>
      </c>
      <c r="W354">
        <f t="shared" si="50"/>
        <v>3.5660666000000012E-3</v>
      </c>
      <c r="X354">
        <f t="shared" si="52"/>
        <v>0.20298507462686569</v>
      </c>
      <c r="Y354">
        <f t="shared" si="53"/>
        <v>1.671226353782392E-5</v>
      </c>
      <c r="Z354">
        <v>1.671226353782392E-5</v>
      </c>
      <c r="AA354">
        <f t="shared" si="55"/>
        <v>5.9597044812631738E-8</v>
      </c>
      <c r="AB354">
        <f t="shared" si="51"/>
        <v>5.9597044812631738E-8</v>
      </c>
      <c r="AC354">
        <v>5.9597044812631736</v>
      </c>
      <c r="AD354">
        <v>5.8428475306501699</v>
      </c>
      <c r="AE354" s="1">
        <f t="shared" si="56"/>
        <v>0.21454936132547425</v>
      </c>
      <c r="AF354">
        <v>0.10702487697542425</v>
      </c>
      <c r="AG354">
        <v>27.385200000000001</v>
      </c>
      <c r="AH354">
        <v>57</v>
      </c>
      <c r="AI354">
        <v>720</v>
      </c>
      <c r="AJ354">
        <v>16.712263537823919</v>
      </c>
      <c r="AK354">
        <v>16.475333333333335</v>
      </c>
      <c r="AL354" t="s">
        <v>557</v>
      </c>
      <c r="AM354" t="s">
        <v>558</v>
      </c>
      <c r="AN354" t="s">
        <v>562</v>
      </c>
      <c r="AO354">
        <v>0.64691630239407094</v>
      </c>
      <c r="AP354">
        <v>1.1612499999999999</v>
      </c>
      <c r="AQ354">
        <v>648.88749999999993</v>
      </c>
      <c r="AR354" s="54">
        <v>4.4630023372803564E-2</v>
      </c>
      <c r="AS354" s="55">
        <v>2.1674015942546672</v>
      </c>
    </row>
    <row r="355" spans="1:45" x14ac:dyDescent="0.35">
      <c r="A355" s="2">
        <v>44778</v>
      </c>
      <c r="B355" t="s">
        <v>18</v>
      </c>
      <c r="C355" t="s">
        <v>596</v>
      </c>
      <c r="D355" t="s">
        <v>20</v>
      </c>
      <c r="E355" t="s">
        <v>600</v>
      </c>
      <c r="F355">
        <v>5</v>
      </c>
      <c r="G355" t="s">
        <v>25</v>
      </c>
      <c r="H355" t="s">
        <v>74</v>
      </c>
      <c r="I355" t="s">
        <v>490</v>
      </c>
      <c r="J355" t="s">
        <v>490</v>
      </c>
      <c r="K355" t="s">
        <v>207</v>
      </c>
      <c r="L355">
        <v>0.66500000000000004</v>
      </c>
      <c r="M355">
        <v>2.94</v>
      </c>
      <c r="N355" s="1">
        <v>-0.29399999999999998</v>
      </c>
      <c r="O355" t="s">
        <v>163</v>
      </c>
      <c r="P355">
        <v>0.52700000000000002</v>
      </c>
      <c r="Q355">
        <v>0.13800000000000001</v>
      </c>
      <c r="R355">
        <v>12.32</v>
      </c>
      <c r="S355" s="1">
        <v>-1.232</v>
      </c>
      <c r="T355" s="1">
        <f t="shared" si="57"/>
        <v>0.93799999999999994</v>
      </c>
      <c r="U355">
        <v>57.585000000000001</v>
      </c>
      <c r="V355">
        <v>2603.085296625</v>
      </c>
      <c r="W355">
        <f t="shared" si="50"/>
        <v>2.6030852966249999E-3</v>
      </c>
      <c r="X355">
        <f t="shared" si="52"/>
        <v>0.26185958254269448</v>
      </c>
      <c r="Y355">
        <f t="shared" si="53"/>
        <v>2.2865949995905064E-5</v>
      </c>
      <c r="Z355">
        <v>2.2865949995905064E-5</v>
      </c>
      <c r="AA355">
        <f t="shared" si="55"/>
        <v>5.9522018227702951E-8</v>
      </c>
      <c r="AB355">
        <f t="shared" si="51"/>
        <v>5.9522018227702951E-8</v>
      </c>
      <c r="AC355">
        <v>5.952201822770296</v>
      </c>
      <c r="AD355">
        <v>6.3456309411197189</v>
      </c>
      <c r="AE355" s="1">
        <f t="shared" si="56"/>
        <v>0.21427926561973062</v>
      </c>
      <c r="AF355">
        <v>0.11721686198010335</v>
      </c>
      <c r="AG355">
        <v>33.254899999999999</v>
      </c>
      <c r="AH355">
        <v>40</v>
      </c>
      <c r="AI355">
        <v>540</v>
      </c>
      <c r="AJ355">
        <v>22.865949995905066</v>
      </c>
      <c r="AK355">
        <v>13.537474712107057</v>
      </c>
      <c r="AL355" t="s">
        <v>557</v>
      </c>
      <c r="AM355" t="s">
        <v>558</v>
      </c>
      <c r="AN355" t="s">
        <v>562</v>
      </c>
      <c r="AO355">
        <v>0.44009598733374949</v>
      </c>
      <c r="AP355">
        <v>2.3112500000000002</v>
      </c>
      <c r="AQ355">
        <v>1533.9750000000001</v>
      </c>
      <c r="AR355" s="54">
        <v>7.064866429451172E-2</v>
      </c>
      <c r="AS355" s="55">
        <v>4.3674561336831754</v>
      </c>
    </row>
    <row r="356" spans="1:45" x14ac:dyDescent="0.35">
      <c r="A356" s="2">
        <v>44750</v>
      </c>
      <c r="B356" t="s">
        <v>18</v>
      </c>
      <c r="C356" t="s">
        <v>597</v>
      </c>
      <c r="D356" t="s">
        <v>123</v>
      </c>
      <c r="E356" t="s">
        <v>600</v>
      </c>
      <c r="F356">
        <v>11</v>
      </c>
      <c r="G356" t="s">
        <v>28</v>
      </c>
      <c r="H356" t="s">
        <v>122</v>
      </c>
      <c r="I356" t="s">
        <v>458</v>
      </c>
      <c r="J356" t="s">
        <v>458</v>
      </c>
      <c r="K356" t="s">
        <v>169</v>
      </c>
      <c r="L356">
        <v>0.91700000000000004</v>
      </c>
      <c r="M356">
        <v>4.82</v>
      </c>
      <c r="N356" s="1">
        <v>-0.48200000000000004</v>
      </c>
      <c r="O356" t="s">
        <v>180</v>
      </c>
      <c r="P356">
        <v>0.76300000000000001</v>
      </c>
      <c r="Q356">
        <v>0.15400000000000003</v>
      </c>
      <c r="R356">
        <v>19.809999999999999</v>
      </c>
      <c r="S356" s="1">
        <v>-1.9809999999999999</v>
      </c>
      <c r="T356" s="1">
        <f t="shared" si="57"/>
        <v>1.4989999999999999</v>
      </c>
      <c r="U356">
        <v>67.3</v>
      </c>
      <c r="V356">
        <v>3555.4926500000001</v>
      </c>
      <c r="W356">
        <f t="shared" si="50"/>
        <v>3.5554926499999999E-3</v>
      </c>
      <c r="X356">
        <f t="shared" si="52"/>
        <v>0.20183486238532114</v>
      </c>
      <c r="Y356">
        <f t="shared" si="53"/>
        <v>1.6595764466275835E-5</v>
      </c>
      <c r="Z356">
        <v>1.6595764466275835E-5</v>
      </c>
      <c r="AA356">
        <f t="shared" si="55"/>
        <v>5.9006118580974899E-8</v>
      </c>
      <c r="AB356">
        <f t="shared" si="51"/>
        <v>5.9006118580974899E-8</v>
      </c>
      <c r="AC356">
        <v>5.9006118580974904</v>
      </c>
      <c r="AD356">
        <v>3.9363654823865848</v>
      </c>
      <c r="AE356" s="1">
        <f t="shared" si="56"/>
        <v>0.21242202689150963</v>
      </c>
      <c r="AF356">
        <v>1.4185049720132847E-2</v>
      </c>
      <c r="AG356">
        <v>33.388599999999997</v>
      </c>
      <c r="AH356">
        <v>65</v>
      </c>
      <c r="AI356">
        <v>575</v>
      </c>
      <c r="AJ356">
        <v>16.595764466275835</v>
      </c>
      <c r="AK356">
        <v>10.019670781892938</v>
      </c>
      <c r="AL356" t="s">
        <v>559</v>
      </c>
      <c r="AM356" t="s">
        <v>561</v>
      </c>
      <c r="AN356" t="s">
        <v>560</v>
      </c>
      <c r="AO356">
        <v>0.39262443606707542</v>
      </c>
      <c r="AP356">
        <v>2.4874999999999998</v>
      </c>
      <c r="AQ356">
        <v>1362.0875000000001</v>
      </c>
      <c r="AR356" s="54">
        <v>7.2080243801821205E-3</v>
      </c>
      <c r="AS356" s="55">
        <v>-3.4554590911639607</v>
      </c>
    </row>
    <row r="357" spans="1:45" x14ac:dyDescent="0.35">
      <c r="A357" s="2">
        <v>44743</v>
      </c>
      <c r="B357" t="s">
        <v>573</v>
      </c>
      <c r="C357" t="s">
        <v>597</v>
      </c>
      <c r="D357" t="s">
        <v>67</v>
      </c>
      <c r="E357" t="s">
        <v>46</v>
      </c>
      <c r="F357">
        <v>15</v>
      </c>
      <c r="G357" t="s">
        <v>25</v>
      </c>
      <c r="H357" t="s">
        <v>73</v>
      </c>
      <c r="I357" t="s">
        <v>512</v>
      </c>
      <c r="J357" t="s">
        <v>512</v>
      </c>
      <c r="K357" t="s">
        <v>157</v>
      </c>
      <c r="L357">
        <v>0.69499999999999995</v>
      </c>
      <c r="M357">
        <v>2.86</v>
      </c>
      <c r="N357" s="1">
        <v>-0.28599999999999998</v>
      </c>
      <c r="O357" t="s">
        <v>158</v>
      </c>
      <c r="P357">
        <v>0.50900000000000001</v>
      </c>
      <c r="Q357">
        <v>0.18599999999999994</v>
      </c>
      <c r="R357">
        <v>5.83</v>
      </c>
      <c r="S357" s="1">
        <v>-0.58299999999999996</v>
      </c>
      <c r="T357" s="1">
        <f t="shared" si="57"/>
        <v>0.29699999999999999</v>
      </c>
      <c r="U357">
        <v>46.674999999999997</v>
      </c>
      <c r="V357">
        <v>1710.1661656249996</v>
      </c>
      <c r="W357">
        <f t="shared" si="50"/>
        <v>1.7101661656249996E-3</v>
      </c>
      <c r="X357">
        <f t="shared" si="52"/>
        <v>0.3654223968565814</v>
      </c>
      <c r="Y357">
        <f t="shared" si="53"/>
        <v>3.4462581460102489E-5</v>
      </c>
      <c r="Z357">
        <v>3.4462581460102489E-5</v>
      </c>
      <c r="AA357">
        <f t="shared" si="55"/>
        <v>5.8936740793162674E-8</v>
      </c>
      <c r="AB357">
        <f t="shared" si="51"/>
        <v>5.8936740793162674E-8</v>
      </c>
      <c r="AC357">
        <v>5.8936740793162672</v>
      </c>
      <c r="AD357">
        <v>19.844020469078341</v>
      </c>
      <c r="AE357" s="1">
        <f t="shared" si="56"/>
        <v>0.21217226685538562</v>
      </c>
      <c r="AG357">
        <v>26.544899999999998</v>
      </c>
      <c r="AH357">
        <v>36.299999999999997</v>
      </c>
      <c r="AI357">
        <v>410</v>
      </c>
      <c r="AJ357">
        <v>34.462581460102491</v>
      </c>
      <c r="AL357" t="s">
        <v>557</v>
      </c>
      <c r="AM357" t="s">
        <v>558</v>
      </c>
      <c r="AN357" t="s">
        <v>562</v>
      </c>
      <c r="AR357" s="34"/>
      <c r="AS357" s="34"/>
    </row>
    <row r="358" spans="1:45" x14ac:dyDescent="0.35">
      <c r="A358" s="2">
        <v>44790</v>
      </c>
      <c r="B358" t="s">
        <v>18</v>
      </c>
      <c r="C358" t="s">
        <v>552</v>
      </c>
      <c r="D358" t="s">
        <v>133</v>
      </c>
      <c r="E358" t="s">
        <v>46</v>
      </c>
      <c r="F358">
        <v>14</v>
      </c>
      <c r="G358" t="s">
        <v>33</v>
      </c>
      <c r="H358" t="s">
        <v>64</v>
      </c>
      <c r="I358" t="s">
        <v>476</v>
      </c>
      <c r="J358" t="s">
        <v>476</v>
      </c>
      <c r="K358" t="s">
        <v>188</v>
      </c>
      <c r="L358">
        <v>0.629</v>
      </c>
      <c r="N358" s="1" t="s">
        <v>50</v>
      </c>
      <c r="O358" t="s">
        <v>218</v>
      </c>
      <c r="P358">
        <v>0.73499999999999999</v>
      </c>
      <c r="Q358">
        <v>-0.10599999999999998</v>
      </c>
      <c r="S358" s="1" t="s">
        <v>50</v>
      </c>
      <c r="T358" s="1" t="s">
        <v>103</v>
      </c>
      <c r="U358">
        <v>75.099999999999994</v>
      </c>
      <c r="V358">
        <v>4427.4078499999996</v>
      </c>
      <c r="W358">
        <f t="shared" si="50"/>
        <v>4.4274078499999996E-3</v>
      </c>
      <c r="X358">
        <f t="shared" si="52"/>
        <v>-0.1442176870748299</v>
      </c>
      <c r="Y358" t="e">
        <f t="shared" si="53"/>
        <v>#NUM!</v>
      </c>
      <c r="Z358">
        <v>1.3291057503982069E-5</v>
      </c>
      <c r="AB358">
        <f t="shared" si="51"/>
        <v>5.8844932327931611E-8</v>
      </c>
      <c r="AC358">
        <v>5.8844932327931607</v>
      </c>
      <c r="AD358" t="s">
        <v>50</v>
      </c>
      <c r="AE358" s="1">
        <f t="shared" si="56"/>
        <v>0.2118417563805538</v>
      </c>
      <c r="AG358">
        <v>32.178800000000003</v>
      </c>
      <c r="AH358">
        <v>56.6</v>
      </c>
      <c r="AI358">
        <v>445</v>
      </c>
      <c r="AJ358">
        <v>13.291057503982069</v>
      </c>
      <c r="AK358">
        <v>7.6209545755722603</v>
      </c>
      <c r="AL358" t="s">
        <v>559</v>
      </c>
      <c r="AM358" t="s">
        <v>561</v>
      </c>
      <c r="AN358" t="s">
        <v>560</v>
      </c>
      <c r="AO358">
        <v>0.6083871384901417</v>
      </c>
      <c r="AP358">
        <v>1.4275</v>
      </c>
      <c r="AQ358">
        <v>836.8</v>
      </c>
      <c r="AR358" s="54">
        <v>4.5968748054476261E-2</v>
      </c>
      <c r="AS358" s="55" t="s">
        <v>50</v>
      </c>
    </row>
    <row r="359" spans="1:45" x14ac:dyDescent="0.35">
      <c r="A359" s="2">
        <v>44715</v>
      </c>
      <c r="B359" t="s">
        <v>573</v>
      </c>
      <c r="C359" t="s">
        <v>598</v>
      </c>
      <c r="D359" t="s">
        <v>67</v>
      </c>
      <c r="E359" t="s">
        <v>46</v>
      </c>
      <c r="F359">
        <v>7</v>
      </c>
      <c r="G359" t="s">
        <v>30</v>
      </c>
      <c r="H359" t="s">
        <v>75</v>
      </c>
      <c r="I359" t="s">
        <v>508</v>
      </c>
      <c r="J359" t="s">
        <v>508</v>
      </c>
      <c r="K359" t="s">
        <v>69</v>
      </c>
      <c r="L359">
        <v>0.59899999999999998</v>
      </c>
      <c r="M359">
        <v>6.76</v>
      </c>
      <c r="N359" s="1">
        <v>-0.67599999999999993</v>
      </c>
      <c r="O359" t="s">
        <v>70</v>
      </c>
      <c r="P359">
        <v>0.50900000000000001</v>
      </c>
      <c r="Q359">
        <v>8.9999999999999969E-2</v>
      </c>
      <c r="R359">
        <v>10.43</v>
      </c>
      <c r="S359" s="1">
        <v>-1.0429999999999999</v>
      </c>
      <c r="T359" s="1">
        <f t="shared" ref="T359:T382" si="58">N359-S359</f>
        <v>0.36699999999999999</v>
      </c>
      <c r="U359">
        <v>72.885000000000005</v>
      </c>
      <c r="V359">
        <v>4170.0952316250005</v>
      </c>
      <c r="W359">
        <f t="shared" si="50"/>
        <v>4.1700952316250008E-3</v>
      </c>
      <c r="X359">
        <f t="shared" si="52"/>
        <v>0.17681728880157163</v>
      </c>
      <c r="Y359">
        <f t="shared" si="53"/>
        <v>1.4100999606008172E-5</v>
      </c>
      <c r="Z359">
        <v>1.4100999606008172E-5</v>
      </c>
      <c r="AA359">
        <f t="shared" ref="AA359:AA402" si="59">Z359*W359</f>
        <v>5.8802511218160694E-8</v>
      </c>
      <c r="AB359">
        <f t="shared" si="51"/>
        <v>5.8802511218160694E-8</v>
      </c>
      <c r="AC359">
        <v>5.8802511218160687</v>
      </c>
      <c r="AD359">
        <v>16.022482620752232</v>
      </c>
      <c r="AE359" s="1">
        <f t="shared" si="56"/>
        <v>0.2116890403853785</v>
      </c>
      <c r="AG359">
        <v>24.828800000000001</v>
      </c>
      <c r="AH359">
        <v>43.1</v>
      </c>
      <c r="AI359">
        <v>395</v>
      </c>
      <c r="AJ359">
        <v>14.100999606008171</v>
      </c>
      <c r="AL359" t="s">
        <v>557</v>
      </c>
      <c r="AM359" t="s">
        <v>561</v>
      </c>
      <c r="AN359" t="s">
        <v>560</v>
      </c>
      <c r="AR359" s="34"/>
      <c r="AS359" s="34"/>
    </row>
    <row r="360" spans="1:45" x14ac:dyDescent="0.35">
      <c r="A360" s="2">
        <v>44792</v>
      </c>
      <c r="B360" t="s">
        <v>18</v>
      </c>
      <c r="C360" t="s">
        <v>552</v>
      </c>
      <c r="D360" t="s">
        <v>45</v>
      </c>
      <c r="E360" t="s">
        <v>46</v>
      </c>
      <c r="F360">
        <v>4</v>
      </c>
      <c r="G360" t="s">
        <v>29</v>
      </c>
      <c r="H360" t="s">
        <v>54</v>
      </c>
      <c r="I360" t="s">
        <v>436</v>
      </c>
      <c r="J360" t="s">
        <v>436</v>
      </c>
      <c r="K360" t="s">
        <v>226</v>
      </c>
      <c r="L360">
        <v>0.70799999999999996</v>
      </c>
      <c r="M360">
        <v>15.94</v>
      </c>
      <c r="N360" s="1">
        <v>-1.5939999999999999</v>
      </c>
      <c r="O360" t="s">
        <v>60</v>
      </c>
      <c r="P360">
        <v>0.54900000000000004</v>
      </c>
      <c r="Q360">
        <v>0.15899999999999992</v>
      </c>
      <c r="R360">
        <v>35.68</v>
      </c>
      <c r="S360" s="1">
        <v>-3.5680000000000001</v>
      </c>
      <c r="T360" s="1">
        <f t="shared" si="58"/>
        <v>1.9740000000000002</v>
      </c>
      <c r="U360">
        <v>53.6</v>
      </c>
      <c r="V360">
        <v>2255.2736</v>
      </c>
      <c r="W360">
        <f t="shared" si="50"/>
        <v>2.2552736000000001E-3</v>
      </c>
      <c r="X360">
        <f t="shared" si="52"/>
        <v>0.28961748633879764</v>
      </c>
      <c r="Y360">
        <f t="shared" si="53"/>
        <v>2.5885303741355889E-5</v>
      </c>
      <c r="Z360">
        <v>2.5885303741355889E-5</v>
      </c>
      <c r="AA360">
        <f t="shared" si="59"/>
        <v>5.8378442155861166E-8</v>
      </c>
      <c r="AB360">
        <f t="shared" si="51"/>
        <v>5.8378442155861166E-8</v>
      </c>
      <c r="AC360">
        <v>5.8378442155861165</v>
      </c>
      <c r="AD360">
        <v>2.95736789036784</v>
      </c>
      <c r="AE360" s="1">
        <f t="shared" si="56"/>
        <v>0.21016239176110021</v>
      </c>
      <c r="AF360">
        <v>6.5792974584152925E-2</v>
      </c>
      <c r="AG360">
        <v>34.301699999999997</v>
      </c>
      <c r="AH360">
        <v>37.700000000000003</v>
      </c>
      <c r="AI360">
        <v>480</v>
      </c>
      <c r="AJ360">
        <v>25.885303741355891</v>
      </c>
      <c r="AK360">
        <v>8.2594820334704142</v>
      </c>
      <c r="AL360" t="s">
        <v>557</v>
      </c>
      <c r="AM360" t="s">
        <v>558</v>
      </c>
      <c r="AN360" t="s">
        <v>562</v>
      </c>
      <c r="AO360">
        <v>0.40498035528846144</v>
      </c>
      <c r="AP360">
        <v>2.7174999999999998</v>
      </c>
      <c r="AQ360">
        <v>1551.3875</v>
      </c>
      <c r="AR360" s="54">
        <v>3.0186817194269012E-2</v>
      </c>
      <c r="AS360" s="34" t="s">
        <v>50</v>
      </c>
    </row>
    <row r="361" spans="1:45" x14ac:dyDescent="0.35">
      <c r="A361" s="2">
        <v>44762</v>
      </c>
      <c r="B361" t="s">
        <v>18</v>
      </c>
      <c r="C361" t="s">
        <v>549</v>
      </c>
      <c r="D361" t="s">
        <v>20</v>
      </c>
      <c r="E361" t="s">
        <v>600</v>
      </c>
      <c r="F361">
        <v>10</v>
      </c>
      <c r="G361" t="s">
        <v>30</v>
      </c>
      <c r="H361" t="s">
        <v>166</v>
      </c>
      <c r="I361" t="s">
        <v>422</v>
      </c>
      <c r="J361" t="s">
        <v>422</v>
      </c>
      <c r="K361" t="s">
        <v>184</v>
      </c>
      <c r="L361">
        <v>0.55600000000000005</v>
      </c>
      <c r="M361">
        <v>6.87</v>
      </c>
      <c r="N361" s="1">
        <v>-0.68700000000000006</v>
      </c>
      <c r="O361" t="s">
        <v>185</v>
      </c>
      <c r="P361">
        <v>0.53100000000000003</v>
      </c>
      <c r="Q361">
        <v>2.5000000000000022E-2</v>
      </c>
      <c r="R361">
        <v>14.23</v>
      </c>
      <c r="S361" s="1">
        <v>-1.423</v>
      </c>
      <c r="T361" s="1">
        <f t="shared" si="58"/>
        <v>0.73599999999999999</v>
      </c>
      <c r="U361">
        <v>163.95</v>
      </c>
      <c r="V361">
        <v>21100.487962499999</v>
      </c>
      <c r="W361">
        <f t="shared" si="50"/>
        <v>2.1100487962500001E-2</v>
      </c>
      <c r="X361">
        <f t="shared" si="52"/>
        <v>4.7080979284369155E-2</v>
      </c>
      <c r="Y361">
        <f t="shared" si="53"/>
        <v>2.7657935317058836E-6</v>
      </c>
      <c r="Z361">
        <v>2.7657935317058836E-6</v>
      </c>
      <c r="AA361">
        <f t="shared" si="59"/>
        <v>5.8359593122520358E-8</v>
      </c>
      <c r="AB361">
        <f t="shared" si="51"/>
        <v>5.8359593122520358E-8</v>
      </c>
      <c r="AC361">
        <v>5.8359593122520357</v>
      </c>
      <c r="AD361">
        <v>7.9292925438207007</v>
      </c>
      <c r="AE361" s="1">
        <f t="shared" si="56"/>
        <v>0.2100945352410733</v>
      </c>
      <c r="AF361">
        <v>3.1486212509284697E-2</v>
      </c>
      <c r="AG361">
        <v>34.903799999999997</v>
      </c>
      <c r="AH361">
        <v>147.1</v>
      </c>
      <c r="AI361">
        <v>921</v>
      </c>
      <c r="AJ361">
        <v>2.7657935317058837</v>
      </c>
      <c r="AK361">
        <v>11.020894580054243</v>
      </c>
      <c r="AL361" t="s">
        <v>557</v>
      </c>
      <c r="AM361" t="s">
        <v>561</v>
      </c>
      <c r="AN361" t="s">
        <v>560</v>
      </c>
      <c r="AO361">
        <v>0.38773728517693062</v>
      </c>
      <c r="AP361">
        <v>2.5749999999999997</v>
      </c>
      <c r="AQ361">
        <v>1486.8125</v>
      </c>
      <c r="AR361" s="54">
        <v>2.6553910264433728E-2</v>
      </c>
      <c r="AS361" s="55">
        <v>2.5855612671072654</v>
      </c>
    </row>
    <row r="362" spans="1:45" x14ac:dyDescent="0.35">
      <c r="A362" s="2">
        <v>44763</v>
      </c>
      <c r="B362" t="s">
        <v>18</v>
      </c>
      <c r="C362" t="s">
        <v>549</v>
      </c>
      <c r="D362" t="s">
        <v>109</v>
      </c>
      <c r="E362" t="s">
        <v>600</v>
      </c>
      <c r="F362">
        <v>16</v>
      </c>
      <c r="G362" t="s">
        <v>30</v>
      </c>
      <c r="H362" t="s">
        <v>106</v>
      </c>
      <c r="I362" t="s">
        <v>445</v>
      </c>
      <c r="J362" t="s">
        <v>445</v>
      </c>
      <c r="K362" t="s">
        <v>188</v>
      </c>
      <c r="L362">
        <v>0.64700000000000002</v>
      </c>
      <c r="M362">
        <v>5.84</v>
      </c>
      <c r="N362" s="1">
        <v>-0.58399999999999996</v>
      </c>
      <c r="O362" t="s">
        <v>189</v>
      </c>
      <c r="P362">
        <v>0.68300000000000005</v>
      </c>
      <c r="Q362">
        <v>-3.6000000000000032E-2</v>
      </c>
      <c r="R362">
        <v>5.96</v>
      </c>
      <c r="S362" s="1">
        <v>-0.59599999999999997</v>
      </c>
      <c r="T362" s="1">
        <f t="shared" si="58"/>
        <v>1.2000000000000011E-2</v>
      </c>
      <c r="U362">
        <v>147</v>
      </c>
      <c r="V362">
        <v>16963.065000000002</v>
      </c>
      <c r="W362">
        <f t="shared" si="50"/>
        <v>1.6963065000000003E-2</v>
      </c>
      <c r="X362">
        <f t="shared" si="52"/>
        <v>-5.2708638360175739E-2</v>
      </c>
      <c r="Y362" t="e">
        <f t="shared" si="53"/>
        <v>#NUM!</v>
      </c>
      <c r="Z362">
        <v>3.3972864764756074E-6</v>
      </c>
      <c r="AA362">
        <f t="shared" si="59"/>
        <v>5.7628391324076712E-8</v>
      </c>
      <c r="AB362">
        <f t="shared" si="51"/>
        <v>5.7628391324076712E-8</v>
      </c>
      <c r="AC362">
        <v>5.7628391324076702</v>
      </c>
      <c r="AD362" t="s">
        <v>50</v>
      </c>
      <c r="AE362" s="1">
        <f t="shared" si="56"/>
        <v>0.20746220876667615</v>
      </c>
      <c r="AG362">
        <v>31.981100000000001</v>
      </c>
      <c r="AH362">
        <v>126.2</v>
      </c>
      <c r="AI362">
        <v>887</v>
      </c>
      <c r="AJ362">
        <v>3.3972864764756077</v>
      </c>
      <c r="AK362">
        <v>12.389091192032369</v>
      </c>
      <c r="AL362" t="s">
        <v>557</v>
      </c>
      <c r="AM362" t="s">
        <v>561</v>
      </c>
      <c r="AN362" t="s">
        <v>560</v>
      </c>
      <c r="AO362">
        <v>0.41316276787735068</v>
      </c>
      <c r="AP362">
        <v>2.36</v>
      </c>
      <c r="AQ362">
        <v>1352.8999999999999</v>
      </c>
      <c r="AR362" s="54">
        <v>2.5855207846560761E-2</v>
      </c>
      <c r="AS362" s="55">
        <v>12.9758822515494</v>
      </c>
    </row>
    <row r="363" spans="1:45" x14ac:dyDescent="0.35">
      <c r="A363" s="2">
        <v>44734</v>
      </c>
      <c r="B363" t="s">
        <v>18</v>
      </c>
      <c r="C363" t="s">
        <v>548</v>
      </c>
      <c r="D363" t="s">
        <v>109</v>
      </c>
      <c r="E363" t="s">
        <v>600</v>
      </c>
      <c r="F363">
        <v>7</v>
      </c>
      <c r="G363" t="s">
        <v>33</v>
      </c>
      <c r="H363" t="s">
        <v>104</v>
      </c>
      <c r="I363" t="s">
        <v>446</v>
      </c>
      <c r="J363" t="s">
        <v>446</v>
      </c>
      <c r="K363" t="s">
        <v>69</v>
      </c>
      <c r="L363">
        <v>0.78700000000000003</v>
      </c>
      <c r="M363">
        <v>2.62</v>
      </c>
      <c r="N363" s="1">
        <v>-0.26200000000000001</v>
      </c>
      <c r="O363" t="s">
        <v>135</v>
      </c>
      <c r="P363">
        <v>0.626</v>
      </c>
      <c r="Q363">
        <v>0.16100000000000003</v>
      </c>
      <c r="R363">
        <v>11.56</v>
      </c>
      <c r="S363" s="1">
        <v>-1.1560000000000001</v>
      </c>
      <c r="T363" s="1">
        <f t="shared" si="58"/>
        <v>0.89400000000000013</v>
      </c>
      <c r="U363">
        <v>56.95</v>
      </c>
      <c r="V363">
        <v>2545.9924625000003</v>
      </c>
      <c r="W363">
        <f t="shared" si="50"/>
        <v>2.5459924625000005E-3</v>
      </c>
      <c r="X363">
        <f t="shared" si="52"/>
        <v>0.25718849840255598</v>
      </c>
      <c r="Y363">
        <f t="shared" si="53"/>
        <v>2.2364881973460493E-5</v>
      </c>
      <c r="Z363">
        <v>2.2364881973460493E-5</v>
      </c>
      <c r="AA363">
        <f t="shared" si="59"/>
        <v>5.6940820929132551E-8</v>
      </c>
      <c r="AB363">
        <f t="shared" si="51"/>
        <v>5.6940820929132551E-8</v>
      </c>
      <c r="AC363">
        <v>5.6940820929132547</v>
      </c>
      <c r="AD363">
        <v>6.3692193433034161</v>
      </c>
      <c r="AE363" s="1">
        <f t="shared" si="56"/>
        <v>0.20498695534487721</v>
      </c>
      <c r="AF363">
        <v>3.1939039320941019E-2</v>
      </c>
      <c r="AG363">
        <v>31.695499999999999</v>
      </c>
      <c r="AH363">
        <v>49.4</v>
      </c>
      <c r="AI363">
        <v>546</v>
      </c>
      <c r="AJ363">
        <v>22.364881973460495</v>
      </c>
      <c r="AK363">
        <v>15.591269841269842</v>
      </c>
      <c r="AL363" t="s">
        <v>559</v>
      </c>
      <c r="AM363" t="s">
        <v>561</v>
      </c>
      <c r="AN363" t="s">
        <v>560</v>
      </c>
      <c r="AO363">
        <v>0.40461792161109017</v>
      </c>
      <c r="AP363">
        <v>2.3699999999999997</v>
      </c>
      <c r="AQ363">
        <v>1376.4875</v>
      </c>
      <c r="AR363" s="54">
        <v>7.0690259557514073E-3</v>
      </c>
      <c r="AS363" s="55">
        <v>6.4077348836481818</v>
      </c>
    </row>
    <row r="364" spans="1:45" x14ac:dyDescent="0.35">
      <c r="A364" s="2">
        <v>44792</v>
      </c>
      <c r="B364" t="s">
        <v>18</v>
      </c>
      <c r="C364" t="s">
        <v>552</v>
      </c>
      <c r="D364" t="s">
        <v>45</v>
      </c>
      <c r="E364" t="s">
        <v>46</v>
      </c>
      <c r="F364">
        <v>10</v>
      </c>
      <c r="G364" t="s">
        <v>37</v>
      </c>
      <c r="H364" t="s">
        <v>49</v>
      </c>
      <c r="I364" t="s">
        <v>437</v>
      </c>
      <c r="J364" t="s">
        <v>437</v>
      </c>
      <c r="K364" t="s">
        <v>207</v>
      </c>
      <c r="L364">
        <v>1.026</v>
      </c>
      <c r="M364">
        <v>10.58</v>
      </c>
      <c r="N364" s="1">
        <v>-1.0580000000000001</v>
      </c>
      <c r="O364" t="s">
        <v>105</v>
      </c>
      <c r="P364">
        <v>0.83099999999999996</v>
      </c>
      <c r="Q364">
        <v>0.19500000000000006</v>
      </c>
      <c r="R364">
        <v>17.010000000000002</v>
      </c>
      <c r="S364" s="1">
        <v>-1.7010000000000001</v>
      </c>
      <c r="T364" s="1">
        <f t="shared" si="58"/>
        <v>0.64300000000000002</v>
      </c>
      <c r="U364">
        <v>60.25</v>
      </c>
      <c r="V364">
        <v>2849.5990624999999</v>
      </c>
      <c r="W364">
        <f t="shared" si="50"/>
        <v>2.8495990624999999E-3</v>
      </c>
      <c r="X364">
        <f t="shared" si="52"/>
        <v>0.23465703971119142</v>
      </c>
      <c r="Y364">
        <f t="shared" si="53"/>
        <v>1.9977940148528613E-5</v>
      </c>
      <c r="Z364">
        <v>1.9977940148528613E-5</v>
      </c>
      <c r="AA364">
        <f t="shared" si="59"/>
        <v>5.6929119517928243E-8</v>
      </c>
      <c r="AB364">
        <f t="shared" si="51"/>
        <v>5.6929119517928243E-8</v>
      </c>
      <c r="AC364">
        <v>5.6929119517928246</v>
      </c>
      <c r="AD364">
        <v>8.853673330937518</v>
      </c>
      <c r="AE364" s="1">
        <f t="shared" si="56"/>
        <v>0.20494483026454169</v>
      </c>
      <c r="AF364">
        <v>0.17670888085576872</v>
      </c>
      <c r="AG364">
        <v>34.301699999999997</v>
      </c>
      <c r="AH364">
        <v>52</v>
      </c>
      <c r="AI364">
        <v>575</v>
      </c>
      <c r="AJ364">
        <v>19.977940148528614</v>
      </c>
      <c r="AK364">
        <v>8.2594820334704142</v>
      </c>
      <c r="AL364" t="s">
        <v>557</v>
      </c>
      <c r="AM364" t="s">
        <v>558</v>
      </c>
      <c r="AN364" t="s">
        <v>562</v>
      </c>
      <c r="AO364">
        <v>0.40498035528846144</v>
      </c>
      <c r="AP364">
        <v>2.7174999999999998</v>
      </c>
      <c r="AQ364">
        <v>1551.3875</v>
      </c>
      <c r="AR364" s="54">
        <v>3.3982140305449049E-2</v>
      </c>
      <c r="AS364" s="55">
        <v>8.6314440042009295</v>
      </c>
    </row>
    <row r="365" spans="1:45" x14ac:dyDescent="0.35">
      <c r="A365" s="2">
        <v>44721</v>
      </c>
      <c r="B365" t="s">
        <v>18</v>
      </c>
      <c r="C365" t="s">
        <v>598</v>
      </c>
      <c r="D365" t="s">
        <v>45</v>
      </c>
      <c r="E365" t="s">
        <v>46</v>
      </c>
      <c r="F365">
        <v>4</v>
      </c>
      <c r="G365" t="s">
        <v>43</v>
      </c>
      <c r="H365" t="s">
        <v>52</v>
      </c>
      <c r="I365" t="s">
        <v>438</v>
      </c>
      <c r="J365" t="s">
        <v>438</v>
      </c>
      <c r="K365" t="s">
        <v>23</v>
      </c>
      <c r="L365">
        <v>0.752</v>
      </c>
      <c r="M365">
        <v>6.14</v>
      </c>
      <c r="N365" s="1">
        <v>-0.61399999999999999</v>
      </c>
      <c r="O365" t="s">
        <v>48</v>
      </c>
      <c r="P365">
        <v>0.67900000000000005</v>
      </c>
      <c r="Q365">
        <v>7.2999999999999954E-2</v>
      </c>
      <c r="R365">
        <v>13.27</v>
      </c>
      <c r="S365" s="1">
        <v>-1.327</v>
      </c>
      <c r="T365" s="1">
        <f t="shared" si="58"/>
        <v>0.71299999999999997</v>
      </c>
      <c r="U365">
        <v>96.75</v>
      </c>
      <c r="V365">
        <v>7348.0415625000005</v>
      </c>
      <c r="W365">
        <f t="shared" si="50"/>
        <v>7.3480415625000002E-3</v>
      </c>
      <c r="X365">
        <f t="shared" si="52"/>
        <v>0.10751104565537548</v>
      </c>
      <c r="Y365">
        <f t="shared" si="53"/>
        <v>7.6430325659728942E-6</v>
      </c>
      <c r="Z365">
        <v>7.6430325659728942E-6</v>
      </c>
      <c r="AA365">
        <f t="shared" si="59"/>
        <v>5.6161320958309854E-8</v>
      </c>
      <c r="AB365">
        <f t="shared" si="51"/>
        <v>5.6161320958309854E-8</v>
      </c>
      <c r="AC365">
        <v>5.6161320958309853</v>
      </c>
      <c r="AD365">
        <v>7.876763107757343</v>
      </c>
      <c r="AE365" s="1">
        <f t="shared" si="56"/>
        <v>0.20218075544991548</v>
      </c>
      <c r="AF365">
        <v>5.1029622480590682E-2</v>
      </c>
      <c r="AG365">
        <v>24.548100000000002</v>
      </c>
      <c r="AH365">
        <v>83</v>
      </c>
      <c r="AI365">
        <v>620</v>
      </c>
      <c r="AJ365">
        <v>7.6430325659728942</v>
      </c>
      <c r="AK365">
        <v>10.346666666666668</v>
      </c>
      <c r="AL365" t="s">
        <v>559</v>
      </c>
      <c r="AM365" t="s">
        <v>558</v>
      </c>
      <c r="AN365" t="s">
        <v>560</v>
      </c>
      <c r="AO365">
        <v>0.62108933859878701</v>
      </c>
      <c r="AP365">
        <v>1.2462500000000001</v>
      </c>
      <c r="AQ365">
        <v>783</v>
      </c>
      <c r="AR365" s="54">
        <v>1.0816217268271432E-2</v>
      </c>
      <c r="AS365" s="55">
        <v>18.541979140046688</v>
      </c>
    </row>
    <row r="366" spans="1:45" x14ac:dyDescent="0.35">
      <c r="A366" s="2">
        <v>44748</v>
      </c>
      <c r="B366" t="s">
        <v>18</v>
      </c>
      <c r="C366" t="s">
        <v>597</v>
      </c>
      <c r="D366" t="s">
        <v>45</v>
      </c>
      <c r="E366" t="s">
        <v>46</v>
      </c>
      <c r="F366">
        <v>6</v>
      </c>
      <c r="G366" t="s">
        <v>30</v>
      </c>
      <c r="H366" t="s">
        <v>106</v>
      </c>
      <c r="I366" t="s">
        <v>414</v>
      </c>
      <c r="J366" t="s">
        <v>414</v>
      </c>
      <c r="K366" t="s">
        <v>169</v>
      </c>
      <c r="L366">
        <v>0.66700000000000004</v>
      </c>
      <c r="M366">
        <v>2.63</v>
      </c>
      <c r="N366" s="1">
        <v>-0.26300000000000001</v>
      </c>
      <c r="O366" t="s">
        <v>170</v>
      </c>
      <c r="P366">
        <v>0.75800000000000001</v>
      </c>
      <c r="Q366">
        <v>-9.099999999999997E-2</v>
      </c>
      <c r="R366">
        <v>7.01</v>
      </c>
      <c r="S366" s="1">
        <v>-0.70099999999999996</v>
      </c>
      <c r="T366" s="1">
        <f t="shared" si="58"/>
        <v>0.43799999999999994</v>
      </c>
      <c r="U366">
        <v>83.45</v>
      </c>
      <c r="V366">
        <v>5466.6634625000006</v>
      </c>
      <c r="W366">
        <f t="shared" si="50"/>
        <v>5.4666634625000002E-3</v>
      </c>
      <c r="X366">
        <f t="shared" si="52"/>
        <v>-0.12005277044854877</v>
      </c>
      <c r="Y366" t="e">
        <f t="shared" si="53"/>
        <v>#NUM!</v>
      </c>
      <c r="Z366">
        <v>1.0247738008281305E-5</v>
      </c>
      <c r="AA366">
        <f t="shared" si="59"/>
        <v>5.6020934943143931E-8</v>
      </c>
      <c r="AB366">
        <f t="shared" si="51"/>
        <v>5.6020934943143931E-8</v>
      </c>
      <c r="AC366">
        <v>5.6020934943143947</v>
      </c>
      <c r="AD366">
        <v>12.790167795238347</v>
      </c>
      <c r="AE366" s="1">
        <f t="shared" si="56"/>
        <v>0.20167536579531814</v>
      </c>
      <c r="AF366">
        <v>5.8066654538529813E-2</v>
      </c>
      <c r="AG366">
        <v>33.4651</v>
      </c>
      <c r="AH366">
        <v>55</v>
      </c>
      <c r="AI366">
        <v>715</v>
      </c>
      <c r="AJ366">
        <v>10.247738008281305</v>
      </c>
      <c r="AK366">
        <v>7.6280448717948737</v>
      </c>
      <c r="AL366" t="s">
        <v>557</v>
      </c>
      <c r="AM366" t="s">
        <v>561</v>
      </c>
      <c r="AN366" t="s">
        <v>560</v>
      </c>
      <c r="AO366">
        <v>0.36316699062884389</v>
      </c>
      <c r="AP366">
        <v>2.6599999999999997</v>
      </c>
      <c r="AQ366">
        <v>1403.9625000000001</v>
      </c>
      <c r="AR366" s="54">
        <v>-1.1051191027452584E-2</v>
      </c>
      <c r="AS366" s="55">
        <v>8.7929010568314698</v>
      </c>
    </row>
    <row r="367" spans="1:45" x14ac:dyDescent="0.35">
      <c r="A367" s="2">
        <v>44777</v>
      </c>
      <c r="B367" t="s">
        <v>18</v>
      </c>
      <c r="C367" t="s">
        <v>596</v>
      </c>
      <c r="D367" t="s">
        <v>109</v>
      </c>
      <c r="E367" t="s">
        <v>600</v>
      </c>
      <c r="F367">
        <v>10</v>
      </c>
      <c r="G367" t="s">
        <v>43</v>
      </c>
      <c r="H367" t="s">
        <v>54</v>
      </c>
      <c r="I367" t="s">
        <v>452</v>
      </c>
      <c r="J367" t="s">
        <v>452</v>
      </c>
      <c r="K367" t="s">
        <v>87</v>
      </c>
      <c r="L367">
        <v>0.58899999999999997</v>
      </c>
      <c r="M367">
        <v>12.86</v>
      </c>
      <c r="N367" s="1">
        <v>-1.286</v>
      </c>
      <c r="O367" t="s">
        <v>180</v>
      </c>
      <c r="P367">
        <v>0.44900000000000001</v>
      </c>
      <c r="Q367">
        <v>0.13999999999999996</v>
      </c>
      <c r="R367">
        <v>10.56</v>
      </c>
      <c r="S367" s="1">
        <v>-1.056</v>
      </c>
      <c r="T367" s="1">
        <f t="shared" si="58"/>
        <v>-0.22999999999999998</v>
      </c>
      <c r="U367">
        <v>50.05</v>
      </c>
      <c r="V367">
        <v>1966.4269624999997</v>
      </c>
      <c r="W367">
        <f t="shared" si="50"/>
        <v>1.9664269624999997E-3</v>
      </c>
      <c r="X367">
        <f t="shared" si="52"/>
        <v>0.31180400890868587</v>
      </c>
      <c r="Y367">
        <f t="shared" si="53"/>
        <v>2.8347536785696121E-5</v>
      </c>
      <c r="Z367">
        <v>2.8347536785696121E-5</v>
      </c>
      <c r="AA367">
        <f t="shared" si="59"/>
        <v>5.5743360655853429E-8</v>
      </c>
      <c r="AB367">
        <f t="shared" si="51"/>
        <v>5.5743360655853429E-8</v>
      </c>
      <c r="AC367">
        <v>5.5743360655853431</v>
      </c>
      <c r="AD367">
        <v>24.236243763414539</v>
      </c>
      <c r="AE367" s="1">
        <f t="shared" si="56"/>
        <v>0.20067609836107234</v>
      </c>
      <c r="AF367">
        <v>0.32747684658770071</v>
      </c>
      <c r="AG367">
        <v>29.967099999999999</v>
      </c>
      <c r="AH367">
        <v>43.6</v>
      </c>
      <c r="AI367">
        <v>371</v>
      </c>
      <c r="AJ367">
        <v>28.347536785696121</v>
      </c>
      <c r="AK367">
        <v>15.50428820417056</v>
      </c>
      <c r="AL367" t="s">
        <v>559</v>
      </c>
      <c r="AM367" t="s">
        <v>558</v>
      </c>
      <c r="AN367" t="s">
        <v>560</v>
      </c>
      <c r="AO367">
        <v>0.47297782808158478</v>
      </c>
      <c r="AP367">
        <v>1.87375</v>
      </c>
      <c r="AQ367">
        <v>1054</v>
      </c>
      <c r="AR367" s="54">
        <v>5.880315425601591E-3</v>
      </c>
      <c r="AS367" s="55">
        <v>16.891440238922108</v>
      </c>
    </row>
    <row r="368" spans="1:45" x14ac:dyDescent="0.35">
      <c r="A368" s="2">
        <v>44806</v>
      </c>
      <c r="B368" t="s">
        <v>18</v>
      </c>
      <c r="C368" t="s">
        <v>599</v>
      </c>
      <c r="D368" t="s">
        <v>20</v>
      </c>
      <c r="E368" t="s">
        <v>600</v>
      </c>
      <c r="F368">
        <v>6</v>
      </c>
      <c r="G368" t="s">
        <v>25</v>
      </c>
      <c r="H368" t="s">
        <v>74</v>
      </c>
      <c r="I368" t="s">
        <v>490</v>
      </c>
      <c r="J368" t="s">
        <v>490</v>
      </c>
      <c r="K368" t="s">
        <v>222</v>
      </c>
      <c r="L368">
        <v>0.72699999999999998</v>
      </c>
      <c r="M368">
        <v>4.95</v>
      </c>
      <c r="N368" s="1">
        <v>-0.495</v>
      </c>
      <c r="O368" t="s">
        <v>211</v>
      </c>
      <c r="P368">
        <v>0.58299999999999996</v>
      </c>
      <c r="Q368">
        <v>0.14400000000000002</v>
      </c>
      <c r="R368">
        <v>6.96</v>
      </c>
      <c r="S368" s="1">
        <v>-0.69599999999999995</v>
      </c>
      <c r="T368" s="1">
        <f t="shared" si="58"/>
        <v>0.20099999999999996</v>
      </c>
      <c r="U368">
        <v>57.585000000000001</v>
      </c>
      <c r="V368">
        <v>2603.085296625</v>
      </c>
      <c r="W368">
        <f t="shared" si="50"/>
        <v>2.6030852966249999E-3</v>
      </c>
      <c r="X368">
        <f t="shared" si="52"/>
        <v>0.24699828473413382</v>
      </c>
      <c r="Y368">
        <f t="shared" si="53"/>
        <v>2.1279097194268991E-5</v>
      </c>
      <c r="Z368">
        <v>2.1279097194268991E-5</v>
      </c>
      <c r="AA368">
        <f t="shared" si="59"/>
        <v>5.5391305031855901E-8</v>
      </c>
      <c r="AB368">
        <f t="shared" si="51"/>
        <v>5.5391305031855901E-8</v>
      </c>
      <c r="AC368">
        <v>5.5391305031855902</v>
      </c>
      <c r="AD368">
        <v>27.557863199928317</v>
      </c>
      <c r="AE368" s="1">
        <f t="shared" si="56"/>
        <v>0.19940869811468123</v>
      </c>
      <c r="AF368">
        <v>0.50905044386375442</v>
      </c>
      <c r="AG368">
        <v>35.566600000000001</v>
      </c>
      <c r="AH368">
        <v>40</v>
      </c>
      <c r="AI368">
        <v>540</v>
      </c>
      <c r="AJ368">
        <v>21.279097194268992</v>
      </c>
      <c r="AK368">
        <v>11.450000000000001</v>
      </c>
      <c r="AL368" t="s">
        <v>557</v>
      </c>
      <c r="AM368" t="s">
        <v>558</v>
      </c>
      <c r="AN368" t="s">
        <v>562</v>
      </c>
      <c r="AO368">
        <v>0.40445061727069104</v>
      </c>
      <c r="AP368">
        <v>2.5662500000000001</v>
      </c>
      <c r="AQ368">
        <v>1407.6</v>
      </c>
      <c r="AR368" s="54">
        <v>7.064866429451172E-2</v>
      </c>
      <c r="AS368" s="55">
        <v>4.3674561336831754</v>
      </c>
    </row>
    <row r="369" spans="1:45" x14ac:dyDescent="0.35">
      <c r="A369" s="2">
        <v>44748</v>
      </c>
      <c r="B369" t="s">
        <v>18</v>
      </c>
      <c r="C369" t="s">
        <v>597</v>
      </c>
      <c r="D369" t="s">
        <v>45</v>
      </c>
      <c r="E369" t="s">
        <v>46</v>
      </c>
      <c r="F369">
        <v>7</v>
      </c>
      <c r="G369" t="s">
        <v>29</v>
      </c>
      <c r="H369" t="s">
        <v>107</v>
      </c>
      <c r="I369" t="s">
        <v>417</v>
      </c>
      <c r="J369" t="s">
        <v>417</v>
      </c>
      <c r="K369" t="s">
        <v>169</v>
      </c>
      <c r="L369">
        <v>0.751</v>
      </c>
      <c r="M369">
        <v>13.89</v>
      </c>
      <c r="N369" s="1">
        <v>-1.389</v>
      </c>
      <c r="O369" t="s">
        <v>170</v>
      </c>
      <c r="P369">
        <v>0.57699999999999996</v>
      </c>
      <c r="Q369">
        <v>0.17400000000000004</v>
      </c>
      <c r="R369">
        <v>38.74</v>
      </c>
      <c r="S369" s="1">
        <v>-3.8740000000000001</v>
      </c>
      <c r="T369" s="1">
        <f t="shared" si="58"/>
        <v>2.4850000000000003</v>
      </c>
      <c r="U369">
        <v>50.9</v>
      </c>
      <c r="V369">
        <v>2033.78585</v>
      </c>
      <c r="W369">
        <f t="shared" si="50"/>
        <v>2.0337858499999998E-3</v>
      </c>
      <c r="X369">
        <f t="shared" si="52"/>
        <v>0.30155979202772976</v>
      </c>
      <c r="Y369">
        <f t="shared" si="53"/>
        <v>2.7205434098284457E-5</v>
      </c>
      <c r="Z369">
        <v>2.7205434098284457E-5</v>
      </c>
      <c r="AA369">
        <f t="shared" si="59"/>
        <v>5.5330026912198436E-8</v>
      </c>
      <c r="AB369">
        <f t="shared" si="51"/>
        <v>5.5330026912198436E-8</v>
      </c>
      <c r="AC369">
        <v>5.5330026912198438</v>
      </c>
      <c r="AD369">
        <v>2.2265604391226734</v>
      </c>
      <c r="AE369" s="1">
        <f t="shared" si="56"/>
        <v>0.19918809688391437</v>
      </c>
      <c r="AF369">
        <v>4.9534599620968234E-2</v>
      </c>
      <c r="AG369">
        <v>33.4651</v>
      </c>
      <c r="AH369">
        <v>45.4</v>
      </c>
      <c r="AI369">
        <v>650</v>
      </c>
      <c r="AJ369">
        <v>27.205434098284456</v>
      </c>
      <c r="AK369">
        <v>7.6280448717948737</v>
      </c>
      <c r="AL369" t="s">
        <v>557</v>
      </c>
      <c r="AM369" t="s">
        <v>558</v>
      </c>
      <c r="AN369" t="s">
        <v>562</v>
      </c>
      <c r="AO369">
        <v>0.36316699062884389</v>
      </c>
      <c r="AP369">
        <v>2.6599999999999997</v>
      </c>
      <c r="AQ369">
        <v>1403.9625000000001</v>
      </c>
      <c r="AR369" s="54">
        <v>1.8580174888922503E-2</v>
      </c>
      <c r="AS369" s="55">
        <v>9.7568099850247538</v>
      </c>
    </row>
    <row r="370" spans="1:45" x14ac:dyDescent="0.35">
      <c r="A370" s="2">
        <v>44720</v>
      </c>
      <c r="B370" t="s">
        <v>18</v>
      </c>
      <c r="C370" t="s">
        <v>598</v>
      </c>
      <c r="D370" t="s">
        <v>86</v>
      </c>
      <c r="E370" t="s">
        <v>46</v>
      </c>
      <c r="F370">
        <v>6</v>
      </c>
      <c r="G370" t="s">
        <v>30</v>
      </c>
      <c r="H370" t="s">
        <v>65</v>
      </c>
      <c r="I370" t="s">
        <v>401</v>
      </c>
      <c r="J370" t="s">
        <v>401</v>
      </c>
      <c r="K370" t="s">
        <v>87</v>
      </c>
      <c r="L370">
        <v>0.622</v>
      </c>
      <c r="M370">
        <v>10.24</v>
      </c>
      <c r="N370" s="1">
        <v>-1.024</v>
      </c>
      <c r="O370" t="s">
        <v>88</v>
      </c>
      <c r="P370">
        <v>0.71099999999999997</v>
      </c>
      <c r="Q370">
        <v>-8.8999999999999968E-2</v>
      </c>
      <c r="R370">
        <v>5.16</v>
      </c>
      <c r="S370" s="1">
        <v>-0.51600000000000001</v>
      </c>
      <c r="T370" s="1">
        <f t="shared" si="58"/>
        <v>-0.50800000000000001</v>
      </c>
      <c r="U370">
        <v>80.05</v>
      </c>
      <c r="V370">
        <v>5030.2819625000002</v>
      </c>
      <c r="W370">
        <f t="shared" si="50"/>
        <v>5.0302819625E-3</v>
      </c>
      <c r="X370">
        <f t="shared" si="52"/>
        <v>-0.12517580872011247</v>
      </c>
      <c r="Y370" t="e">
        <f t="shared" si="53"/>
        <v>#NUM!</v>
      </c>
      <c r="Z370">
        <v>1.0866510300645401E-5</v>
      </c>
      <c r="AA370">
        <f t="shared" si="59"/>
        <v>5.4661610760657012E-8</v>
      </c>
      <c r="AB370">
        <f t="shared" si="51"/>
        <v>5.4661610760657012E-8</v>
      </c>
      <c r="AC370">
        <v>5.4661610760657018</v>
      </c>
      <c r="AD370">
        <v>10.76015959855453</v>
      </c>
      <c r="AE370" s="1">
        <f t="shared" si="56"/>
        <v>0.19678179873836524</v>
      </c>
      <c r="AF370">
        <v>4.8850529577987307E-2</v>
      </c>
      <c r="AG370">
        <v>26.9267</v>
      </c>
      <c r="AH370">
        <v>86.4</v>
      </c>
      <c r="AI370">
        <v>632</v>
      </c>
      <c r="AJ370">
        <v>10.8665103006454</v>
      </c>
      <c r="AK370">
        <v>13.101333333333335</v>
      </c>
      <c r="AL370" t="s">
        <v>557</v>
      </c>
      <c r="AM370" t="s">
        <v>561</v>
      </c>
      <c r="AN370" t="s">
        <v>560</v>
      </c>
      <c r="AO370">
        <v>0.60426055731721495</v>
      </c>
      <c r="AP370">
        <v>1.3075000000000001</v>
      </c>
      <c r="AQ370">
        <v>892.41250000000002</v>
      </c>
      <c r="AR370" s="54">
        <v>-2.71788186581967E-3</v>
      </c>
      <c r="AS370" s="55">
        <v>12.107395297731269</v>
      </c>
    </row>
    <row r="371" spans="1:45" x14ac:dyDescent="0.35">
      <c r="A371" s="2">
        <v>44722</v>
      </c>
      <c r="B371" t="s">
        <v>18</v>
      </c>
      <c r="C371" t="s">
        <v>598</v>
      </c>
      <c r="D371" t="s">
        <v>123</v>
      </c>
      <c r="E371" t="s">
        <v>600</v>
      </c>
      <c r="F371">
        <v>14</v>
      </c>
      <c r="G371" t="s">
        <v>28</v>
      </c>
      <c r="H371" t="s">
        <v>64</v>
      </c>
      <c r="I371" t="s">
        <v>457</v>
      </c>
      <c r="J371" t="s">
        <v>457</v>
      </c>
      <c r="K371" t="s">
        <v>128</v>
      </c>
      <c r="L371">
        <v>0.54800000000000004</v>
      </c>
      <c r="M371">
        <v>6.11</v>
      </c>
      <c r="N371" s="1">
        <v>-0.61099999999999999</v>
      </c>
      <c r="O371" t="s">
        <v>129</v>
      </c>
      <c r="P371">
        <v>0.40600000000000003</v>
      </c>
      <c r="Q371">
        <v>0.14200000000000002</v>
      </c>
      <c r="R371">
        <v>15.6</v>
      </c>
      <c r="S371" s="1">
        <v>-1.56</v>
      </c>
      <c r="T371" s="1">
        <f t="shared" si="58"/>
        <v>0.94900000000000007</v>
      </c>
      <c r="U371">
        <v>46.05</v>
      </c>
      <c r="V371">
        <v>1664.6729625</v>
      </c>
      <c r="W371">
        <f t="shared" si="50"/>
        <v>1.6646729625000001E-3</v>
      </c>
      <c r="X371">
        <f t="shared" si="52"/>
        <v>0.34975369458128081</v>
      </c>
      <c r="Y371">
        <f t="shared" si="53"/>
        <v>3.2652644947362116E-5</v>
      </c>
      <c r="Z371">
        <v>3.2652644947362116E-5</v>
      </c>
      <c r="AA371">
        <f t="shared" si="59"/>
        <v>5.4355975197985953E-8</v>
      </c>
      <c r="AB371">
        <f t="shared" si="51"/>
        <v>5.4355975197985953E-8</v>
      </c>
      <c r="AC371">
        <v>5.4355975197985957</v>
      </c>
      <c r="AD371">
        <v>5.7277107690185414</v>
      </c>
      <c r="AE371" s="1">
        <f t="shared" si="56"/>
        <v>0.19568151071274942</v>
      </c>
      <c r="AF371">
        <v>2.0640324788085598E-2</v>
      </c>
      <c r="AG371">
        <v>27.385200000000001</v>
      </c>
      <c r="AH371">
        <v>39.299999999999997</v>
      </c>
      <c r="AI371">
        <v>410</v>
      </c>
      <c r="AJ371">
        <v>32.652644947362113</v>
      </c>
      <c r="AK371">
        <v>16.475333333333335</v>
      </c>
      <c r="AL371" t="s">
        <v>559</v>
      </c>
      <c r="AM371" t="s">
        <v>561</v>
      </c>
      <c r="AN371" t="s">
        <v>560</v>
      </c>
      <c r="AO371">
        <v>0.64691630239407094</v>
      </c>
      <c r="AP371">
        <v>1.1612499999999999</v>
      </c>
      <c r="AQ371">
        <v>648.88749999999993</v>
      </c>
      <c r="AR371" s="54">
        <v>7.270459159014842E-3</v>
      </c>
      <c r="AS371" s="55">
        <v>-1.1395887521660342</v>
      </c>
    </row>
    <row r="372" spans="1:45" x14ac:dyDescent="0.35">
      <c r="A372" s="2">
        <v>44792</v>
      </c>
      <c r="B372" t="s">
        <v>18</v>
      </c>
      <c r="C372" t="s">
        <v>552</v>
      </c>
      <c r="D372" t="s">
        <v>20</v>
      </c>
      <c r="E372" t="s">
        <v>600</v>
      </c>
      <c r="F372">
        <v>5</v>
      </c>
      <c r="G372" t="s">
        <v>25</v>
      </c>
      <c r="H372" t="s">
        <v>74</v>
      </c>
      <c r="I372" t="s">
        <v>490</v>
      </c>
      <c r="J372" t="s">
        <v>490</v>
      </c>
      <c r="K372" t="s">
        <v>225</v>
      </c>
      <c r="L372">
        <v>0.73299999999999998</v>
      </c>
      <c r="M372">
        <v>6.34</v>
      </c>
      <c r="N372" s="1">
        <v>-0.63400000000000001</v>
      </c>
      <c r="O372" t="s">
        <v>175</v>
      </c>
      <c r="P372">
        <v>0.59199999999999997</v>
      </c>
      <c r="Q372">
        <v>0.14100000000000001</v>
      </c>
      <c r="R372">
        <v>12.82</v>
      </c>
      <c r="S372" s="1">
        <v>-1.282</v>
      </c>
      <c r="T372" s="1">
        <f t="shared" si="58"/>
        <v>0.64800000000000002</v>
      </c>
      <c r="U372">
        <v>57.585000000000001</v>
      </c>
      <c r="V372">
        <v>2603.085296625</v>
      </c>
      <c r="W372">
        <f t="shared" si="50"/>
        <v>2.6030852966249999E-3</v>
      </c>
      <c r="X372">
        <f t="shared" si="52"/>
        <v>0.23817567567567571</v>
      </c>
      <c r="Y372">
        <f t="shared" si="53"/>
        <v>2.0347341216986232E-5</v>
      </c>
      <c r="Z372">
        <v>2.0347341216986232E-5</v>
      </c>
      <c r="AA372">
        <f t="shared" si="59"/>
        <v>5.2965864747348693E-8</v>
      </c>
      <c r="AB372">
        <f t="shared" si="51"/>
        <v>5.2965864747348693E-8</v>
      </c>
      <c r="AC372">
        <v>5.2965864747348697</v>
      </c>
      <c r="AD372">
        <v>8.1737445597760328</v>
      </c>
      <c r="AE372" s="1">
        <f t="shared" si="56"/>
        <v>0.19067711309045529</v>
      </c>
      <c r="AF372">
        <v>0.15098588254091344</v>
      </c>
      <c r="AG372">
        <v>34.301699999999997</v>
      </c>
      <c r="AH372">
        <v>40</v>
      </c>
      <c r="AI372">
        <v>540</v>
      </c>
      <c r="AJ372">
        <v>20.347341216986234</v>
      </c>
      <c r="AK372">
        <v>12.126990262931423</v>
      </c>
      <c r="AL372" t="s">
        <v>557</v>
      </c>
      <c r="AM372" t="s">
        <v>558</v>
      </c>
      <c r="AN372" t="s">
        <v>562</v>
      </c>
      <c r="AO372">
        <v>0.40498035528846144</v>
      </c>
      <c r="AP372">
        <v>2.7174999999999998</v>
      </c>
      <c r="AQ372">
        <v>1551.3875</v>
      </c>
      <c r="AR372" s="54">
        <v>7.064866429451172E-2</v>
      </c>
      <c r="AS372" s="55">
        <v>4.3674561336831754</v>
      </c>
    </row>
    <row r="373" spans="1:45" x14ac:dyDescent="0.35">
      <c r="A373" s="2">
        <v>44763</v>
      </c>
      <c r="B373" t="s">
        <v>18</v>
      </c>
      <c r="C373" t="s">
        <v>549</v>
      </c>
      <c r="D373" t="s">
        <v>45</v>
      </c>
      <c r="E373" t="s">
        <v>46</v>
      </c>
      <c r="F373">
        <v>7</v>
      </c>
      <c r="G373" t="s">
        <v>39</v>
      </c>
      <c r="H373" t="s">
        <v>40</v>
      </c>
      <c r="I373" t="s">
        <v>412</v>
      </c>
      <c r="J373" t="s">
        <v>412</v>
      </c>
      <c r="K373" t="s">
        <v>190</v>
      </c>
      <c r="L373">
        <v>0.66800000000000004</v>
      </c>
      <c r="M373">
        <v>20.87</v>
      </c>
      <c r="N373" s="1">
        <v>-2.0870000000000002</v>
      </c>
      <c r="O373" t="s">
        <v>163</v>
      </c>
      <c r="P373">
        <v>0.51900000000000002</v>
      </c>
      <c r="Q373">
        <v>0.14900000000000002</v>
      </c>
      <c r="R373">
        <v>27.75</v>
      </c>
      <c r="S373" s="1">
        <v>-2.7749999999999999</v>
      </c>
      <c r="T373" s="1">
        <f t="shared" si="58"/>
        <v>0.68799999999999972</v>
      </c>
      <c r="U373">
        <v>51</v>
      </c>
      <c r="V373">
        <v>2041.7850000000001</v>
      </c>
      <c r="W373">
        <f t="shared" si="50"/>
        <v>2.041785E-3</v>
      </c>
      <c r="X373">
        <f t="shared" si="52"/>
        <v>0.28709055876685935</v>
      </c>
      <c r="Y373">
        <f t="shared" si="53"/>
        <v>2.5607562436913273E-5</v>
      </c>
      <c r="Z373">
        <v>2.5607562436913273E-5</v>
      </c>
      <c r="AA373">
        <f t="shared" si="59"/>
        <v>5.2285136870252964E-8</v>
      </c>
      <c r="AB373">
        <f t="shared" si="51"/>
        <v>5.2285136870252964E-8</v>
      </c>
      <c r="AC373">
        <v>5.2285136870252966</v>
      </c>
      <c r="AD373">
        <v>7.599583847420492</v>
      </c>
      <c r="AE373" s="1">
        <f t="shared" si="56"/>
        <v>0.18822649273291067</v>
      </c>
      <c r="AF373">
        <v>9.328819321490206E-2</v>
      </c>
      <c r="AG373">
        <v>31.981100000000001</v>
      </c>
      <c r="AH373">
        <v>32.1</v>
      </c>
      <c r="AI373">
        <v>370</v>
      </c>
      <c r="AJ373">
        <v>25.607562436913273</v>
      </c>
      <c r="AK373">
        <v>7.12949535755667</v>
      </c>
      <c r="AL373" t="s">
        <v>559</v>
      </c>
      <c r="AM373" t="s">
        <v>558</v>
      </c>
      <c r="AN373" t="s">
        <v>560</v>
      </c>
      <c r="AO373">
        <v>0.41316276787735068</v>
      </c>
      <c r="AP373">
        <v>2.36</v>
      </c>
      <c r="AQ373">
        <v>1352.8999999999999</v>
      </c>
      <c r="AR373" s="54">
        <v>2.2619415804791307E-2</v>
      </c>
      <c r="AS373" s="55">
        <v>-7.3085694733124011</v>
      </c>
    </row>
    <row r="374" spans="1:45" x14ac:dyDescent="0.35">
      <c r="A374" s="2">
        <v>44805</v>
      </c>
      <c r="B374" t="s">
        <v>18</v>
      </c>
      <c r="C374" t="s">
        <v>599</v>
      </c>
      <c r="D374" t="s">
        <v>123</v>
      </c>
      <c r="E374" t="s">
        <v>600</v>
      </c>
      <c r="F374">
        <v>4</v>
      </c>
      <c r="G374" t="s">
        <v>37</v>
      </c>
      <c r="H374" t="s">
        <v>132</v>
      </c>
      <c r="I374" t="s">
        <v>466</v>
      </c>
      <c r="J374" t="s">
        <v>466</v>
      </c>
      <c r="K374" t="s">
        <v>188</v>
      </c>
      <c r="L374">
        <v>0.85599999999999998</v>
      </c>
      <c r="M374">
        <v>10.87</v>
      </c>
      <c r="N374" s="1">
        <v>-1.087</v>
      </c>
      <c r="O374" t="s">
        <v>240</v>
      </c>
      <c r="P374">
        <v>0.72399999999999998</v>
      </c>
      <c r="Q374">
        <v>0.13200000000000001</v>
      </c>
      <c r="R374">
        <v>24.35</v>
      </c>
      <c r="S374" s="1">
        <v>-2.4350000000000001</v>
      </c>
      <c r="T374" s="1">
        <f t="shared" si="58"/>
        <v>1.3480000000000001</v>
      </c>
      <c r="U374">
        <v>67.400000000000006</v>
      </c>
      <c r="V374">
        <v>3566.066600000001</v>
      </c>
      <c r="W374">
        <f t="shared" si="50"/>
        <v>3.5660666000000012E-3</v>
      </c>
      <c r="X374">
        <f t="shared" si="52"/>
        <v>0.18232044198895028</v>
      </c>
      <c r="Y374">
        <f t="shared" si="53"/>
        <v>1.4643176452367464E-5</v>
      </c>
      <c r="Z374">
        <v>1.4643176452367464E-5</v>
      </c>
      <c r="AA374">
        <f t="shared" si="59"/>
        <v>5.2218542464694126E-8</v>
      </c>
      <c r="AB374">
        <f t="shared" si="51"/>
        <v>5.2218542464694126E-8</v>
      </c>
      <c r="AC374">
        <v>5.2218542464694115</v>
      </c>
      <c r="AD374">
        <v>3.8737791145915512</v>
      </c>
      <c r="AE374" s="1">
        <f t="shared" si="56"/>
        <v>0.18798675287289884</v>
      </c>
      <c r="AF374">
        <v>7.0956965930444968E-2</v>
      </c>
      <c r="AG374">
        <v>34.357199999999999</v>
      </c>
      <c r="AH374">
        <v>57</v>
      </c>
      <c r="AI374">
        <v>720</v>
      </c>
      <c r="AJ374">
        <v>14.643176452367465</v>
      </c>
      <c r="AK374">
        <v>5.6582009490325227</v>
      </c>
      <c r="AL374" t="s">
        <v>557</v>
      </c>
      <c r="AM374" t="s">
        <v>558</v>
      </c>
      <c r="AN374" t="s">
        <v>562</v>
      </c>
      <c r="AO374">
        <v>0.43800288115314234</v>
      </c>
      <c r="AP374">
        <v>2.1637500000000003</v>
      </c>
      <c r="AQ374">
        <v>1129.9875000000002</v>
      </c>
      <c r="AR374" s="54">
        <v>4.4630023372803564E-2</v>
      </c>
      <c r="AS374" s="55">
        <v>2.1674015942546672</v>
      </c>
    </row>
    <row r="375" spans="1:45" x14ac:dyDescent="0.35">
      <c r="A375" s="2">
        <v>44749</v>
      </c>
      <c r="B375" t="s">
        <v>18</v>
      </c>
      <c r="C375" t="s">
        <v>597</v>
      </c>
      <c r="D375" t="s">
        <v>109</v>
      </c>
      <c r="E375" t="s">
        <v>600</v>
      </c>
      <c r="F375">
        <v>15</v>
      </c>
      <c r="G375" t="s">
        <v>33</v>
      </c>
      <c r="H375" t="s">
        <v>104</v>
      </c>
      <c r="I375" t="s">
        <v>446</v>
      </c>
      <c r="J375" t="s">
        <v>446</v>
      </c>
      <c r="K375" t="s">
        <v>153</v>
      </c>
      <c r="L375">
        <v>0.82899999999999996</v>
      </c>
      <c r="M375">
        <v>7.56</v>
      </c>
      <c r="N375" s="1">
        <v>-0.75600000000000001</v>
      </c>
      <c r="O375" t="s">
        <v>176</v>
      </c>
      <c r="P375">
        <v>0.66900000000000004</v>
      </c>
      <c r="Q375">
        <v>0.15999999999999992</v>
      </c>
      <c r="R375">
        <v>16.23</v>
      </c>
      <c r="S375" s="1">
        <v>-1.623</v>
      </c>
      <c r="T375" s="1">
        <f t="shared" si="58"/>
        <v>0.86699999999999999</v>
      </c>
      <c r="U375">
        <v>56.95</v>
      </c>
      <c r="V375">
        <v>2545.9924625000003</v>
      </c>
      <c r="W375">
        <f t="shared" si="50"/>
        <v>2.5459924625000005E-3</v>
      </c>
      <c r="X375">
        <f t="shared" si="52"/>
        <v>0.23916292974588926</v>
      </c>
      <c r="Y375">
        <f t="shared" si="53"/>
        <v>2.0451214748852335E-5</v>
      </c>
      <c r="Z375">
        <v>2.0451214748852335E-5</v>
      </c>
      <c r="AA375">
        <f t="shared" si="59"/>
        <v>5.2068638599546886E-8</v>
      </c>
      <c r="AB375">
        <f t="shared" si="51"/>
        <v>5.2068638599546886E-8</v>
      </c>
      <c r="AC375">
        <v>5.2068638599546881</v>
      </c>
      <c r="AD375">
        <v>6.0056099884137115</v>
      </c>
      <c r="AE375" s="1">
        <f t="shared" si="56"/>
        <v>0.18744709895836878</v>
      </c>
      <c r="AF375">
        <v>3.0115686590045588E-2</v>
      </c>
      <c r="AG375">
        <v>34.081400000000002</v>
      </c>
      <c r="AH375">
        <v>49.4</v>
      </c>
      <c r="AI375">
        <v>546</v>
      </c>
      <c r="AJ375">
        <v>20.451214748852337</v>
      </c>
      <c r="AK375">
        <v>13.083333333333334</v>
      </c>
      <c r="AL375" t="s">
        <v>559</v>
      </c>
      <c r="AM375" t="s">
        <v>561</v>
      </c>
      <c r="AN375" t="s">
        <v>560</v>
      </c>
      <c r="AO375">
        <v>0.35644028496175595</v>
      </c>
      <c r="AP375">
        <v>2.7675000000000001</v>
      </c>
      <c r="AQ375">
        <v>1337.8125</v>
      </c>
      <c r="AR375" s="54">
        <v>7.0690259557514073E-3</v>
      </c>
      <c r="AS375" s="55">
        <v>6.4077348836481818</v>
      </c>
    </row>
    <row r="376" spans="1:45" x14ac:dyDescent="0.35">
      <c r="A376" s="2">
        <v>44747</v>
      </c>
      <c r="B376" t="s">
        <v>18</v>
      </c>
      <c r="C376" t="s">
        <v>597</v>
      </c>
      <c r="D376" t="s">
        <v>20</v>
      </c>
      <c r="E376" t="s">
        <v>600</v>
      </c>
      <c r="F376">
        <v>3</v>
      </c>
      <c r="G376" t="s">
        <v>30</v>
      </c>
      <c r="H376" t="s">
        <v>166</v>
      </c>
      <c r="I376" t="s">
        <v>422</v>
      </c>
      <c r="J376" t="s">
        <v>422</v>
      </c>
      <c r="K376" t="s">
        <v>165</v>
      </c>
      <c r="L376">
        <v>0.55900000000000005</v>
      </c>
      <c r="M376">
        <v>7.85</v>
      </c>
      <c r="N376" s="1">
        <v>-0.78499999999999992</v>
      </c>
      <c r="O376" t="s">
        <v>146</v>
      </c>
      <c r="P376">
        <v>0.53600000000000003</v>
      </c>
      <c r="Q376">
        <v>2.300000000000002E-2</v>
      </c>
      <c r="R376">
        <v>10.56</v>
      </c>
      <c r="S376" s="1">
        <v>-1.056</v>
      </c>
      <c r="T376" s="1">
        <f t="shared" si="58"/>
        <v>0.27100000000000013</v>
      </c>
      <c r="U376">
        <v>163.95</v>
      </c>
      <c r="V376">
        <v>21100.487962499999</v>
      </c>
      <c r="W376">
        <f t="shared" si="50"/>
        <v>2.1100487962500001E-2</v>
      </c>
      <c r="X376">
        <f t="shared" si="52"/>
        <v>4.2910447761194064E-2</v>
      </c>
      <c r="Y376">
        <f t="shared" si="53"/>
        <v>2.4673574524889944E-6</v>
      </c>
      <c r="Z376">
        <v>2.4673574524889944E-6</v>
      </c>
      <c r="AA376">
        <f t="shared" si="59"/>
        <v>5.2062446225428697E-8</v>
      </c>
      <c r="AB376">
        <f t="shared" si="51"/>
        <v>5.2062446225428697E-8</v>
      </c>
      <c r="AC376">
        <v>5.2062446225428687</v>
      </c>
      <c r="AD376">
        <v>19.211234769530872</v>
      </c>
      <c r="AE376" s="1">
        <f t="shared" si="56"/>
        <v>0.1874248064115433</v>
      </c>
      <c r="AF376">
        <v>7.6285370627496671E-2</v>
      </c>
      <c r="AG376">
        <v>33.278799999999997</v>
      </c>
      <c r="AH376">
        <v>147.1</v>
      </c>
      <c r="AI376">
        <v>921</v>
      </c>
      <c r="AJ376">
        <v>2.4673574524889945</v>
      </c>
      <c r="AK376">
        <v>11.802345679012349</v>
      </c>
      <c r="AL376" t="s">
        <v>557</v>
      </c>
      <c r="AM376" t="s">
        <v>561</v>
      </c>
      <c r="AN376" t="s">
        <v>560</v>
      </c>
      <c r="AO376">
        <v>0.3455948490031629</v>
      </c>
      <c r="AP376">
        <v>2.8125</v>
      </c>
      <c r="AQ376">
        <v>1435.3249999999998</v>
      </c>
      <c r="AR376" s="54">
        <v>2.6553910264433728E-2</v>
      </c>
      <c r="AS376" s="55">
        <v>2.5855612671072654</v>
      </c>
    </row>
    <row r="377" spans="1:45" x14ac:dyDescent="0.35">
      <c r="A377" s="2">
        <v>44743</v>
      </c>
      <c r="B377" t="s">
        <v>573</v>
      </c>
      <c r="C377" t="s">
        <v>597</v>
      </c>
      <c r="D377" t="s">
        <v>57</v>
      </c>
      <c r="E377" t="s">
        <v>46</v>
      </c>
      <c r="F377">
        <v>3</v>
      </c>
      <c r="G377" t="s">
        <v>37</v>
      </c>
      <c r="H377" t="s">
        <v>38</v>
      </c>
      <c r="I377" t="s">
        <v>501</v>
      </c>
      <c r="J377" t="s">
        <v>501</v>
      </c>
      <c r="K377" t="s">
        <v>87</v>
      </c>
      <c r="L377">
        <v>0.69799999999999995</v>
      </c>
      <c r="M377">
        <v>5.08</v>
      </c>
      <c r="N377" s="1">
        <v>-0.50800000000000001</v>
      </c>
      <c r="O377" t="s">
        <v>156</v>
      </c>
      <c r="P377">
        <v>0.53900000000000003</v>
      </c>
      <c r="Q377">
        <v>0.15899999999999992</v>
      </c>
      <c r="R377">
        <v>12.49</v>
      </c>
      <c r="S377" s="1">
        <v>-1.2490000000000001</v>
      </c>
      <c r="T377" s="1">
        <f t="shared" si="58"/>
        <v>0.7410000000000001</v>
      </c>
      <c r="U377">
        <v>49.884999999999998</v>
      </c>
      <c r="V377">
        <v>1953.4828816249999</v>
      </c>
      <c r="W377">
        <f t="shared" si="50"/>
        <v>1.9534828816249999E-3</v>
      </c>
      <c r="X377">
        <f t="shared" si="52"/>
        <v>0.29499072356215195</v>
      </c>
      <c r="Y377">
        <f t="shared" si="53"/>
        <v>2.6477748426837958E-5</v>
      </c>
      <c r="Z377">
        <v>2.6477748426837958E-5</v>
      </c>
      <c r="AA377">
        <f t="shared" si="59"/>
        <v>5.1723828295801222E-8</v>
      </c>
      <c r="AB377">
        <f t="shared" si="51"/>
        <v>5.1723828295801222E-8</v>
      </c>
      <c r="AC377">
        <v>5.1723828295801217</v>
      </c>
      <c r="AD377">
        <v>6.9802737241297184</v>
      </c>
      <c r="AE377" s="1">
        <f t="shared" si="56"/>
        <v>0.1862057818648844</v>
      </c>
      <c r="AG377">
        <v>26.544899999999998</v>
      </c>
      <c r="AH377">
        <v>39.799999999999997</v>
      </c>
      <c r="AI377">
        <v>470</v>
      </c>
      <c r="AJ377">
        <v>26.477748426837959</v>
      </c>
      <c r="AL377" t="s">
        <v>557</v>
      </c>
      <c r="AM377" t="s">
        <v>558</v>
      </c>
      <c r="AN377" t="s">
        <v>562</v>
      </c>
      <c r="AR377" s="34"/>
      <c r="AS377" s="34"/>
    </row>
    <row r="378" spans="1:45" x14ac:dyDescent="0.35">
      <c r="A378" s="2">
        <v>44715</v>
      </c>
      <c r="B378" t="s">
        <v>573</v>
      </c>
      <c r="C378" t="s">
        <v>598</v>
      </c>
      <c r="D378" t="s">
        <v>77</v>
      </c>
      <c r="E378" t="s">
        <v>46</v>
      </c>
      <c r="F378">
        <v>13</v>
      </c>
      <c r="G378" t="s">
        <v>30</v>
      </c>
      <c r="H378" t="s">
        <v>93</v>
      </c>
      <c r="I378" t="s">
        <v>516</v>
      </c>
      <c r="J378" t="s">
        <v>516</v>
      </c>
      <c r="K378" t="s">
        <v>23</v>
      </c>
      <c r="L378">
        <v>0.61399999999999999</v>
      </c>
      <c r="M378">
        <v>6.51</v>
      </c>
      <c r="N378" s="1">
        <v>-0.65100000000000002</v>
      </c>
      <c r="O378" t="s">
        <v>80</v>
      </c>
      <c r="P378">
        <v>0.432</v>
      </c>
      <c r="Q378">
        <v>0.182</v>
      </c>
      <c r="R378">
        <v>12.54</v>
      </c>
      <c r="S378" s="1">
        <v>-1.254</v>
      </c>
      <c r="T378" s="1">
        <f t="shared" si="58"/>
        <v>0.60299999999999998</v>
      </c>
      <c r="U378">
        <v>39.945</v>
      </c>
      <c r="V378">
        <v>1252.5483746250002</v>
      </c>
      <c r="W378">
        <f t="shared" si="50"/>
        <v>1.2525483746250001E-3</v>
      </c>
      <c r="X378">
        <f t="shared" si="52"/>
        <v>0.42129629629629628</v>
      </c>
      <c r="Y378">
        <f t="shared" si="53"/>
        <v>4.1059565348686452E-5</v>
      </c>
      <c r="Z378">
        <v>4.1059565348686452E-5</v>
      </c>
      <c r="AA378">
        <f t="shared" si="59"/>
        <v>5.1429091840306191E-8</v>
      </c>
      <c r="AB378">
        <f t="shared" si="51"/>
        <v>5.1429091840306191E-8</v>
      </c>
      <c r="AC378">
        <v>5.1429091840306196</v>
      </c>
      <c r="AD378">
        <v>8.5288709519579093</v>
      </c>
      <c r="AE378" s="1">
        <f t="shared" si="56"/>
        <v>0.18514473062510228</v>
      </c>
      <c r="AG378">
        <v>24.828800000000001</v>
      </c>
      <c r="AH378">
        <v>40.700000000000003</v>
      </c>
      <c r="AI378">
        <v>335</v>
      </c>
      <c r="AJ378">
        <v>41.059565348686455</v>
      </c>
      <c r="AL378" t="s">
        <v>557</v>
      </c>
      <c r="AM378" t="s">
        <v>561</v>
      </c>
      <c r="AN378" t="s">
        <v>560</v>
      </c>
      <c r="AR378" s="34"/>
      <c r="AS378" s="34"/>
    </row>
    <row r="379" spans="1:45" x14ac:dyDescent="0.35">
      <c r="A379" s="2">
        <v>44720</v>
      </c>
      <c r="B379" t="s">
        <v>18</v>
      </c>
      <c r="C379" t="s">
        <v>598</v>
      </c>
      <c r="D379" t="s">
        <v>45</v>
      </c>
      <c r="E379" t="s">
        <v>46</v>
      </c>
      <c r="F379">
        <v>6</v>
      </c>
      <c r="G379" t="s">
        <v>29</v>
      </c>
      <c r="H379" t="s">
        <v>107</v>
      </c>
      <c r="I379" t="s">
        <v>417</v>
      </c>
      <c r="J379" t="s">
        <v>417</v>
      </c>
      <c r="K379" t="s">
        <v>23</v>
      </c>
      <c r="L379">
        <v>0.69299999999999995</v>
      </c>
      <c r="M379">
        <v>10.210000000000001</v>
      </c>
      <c r="N379" s="1">
        <v>-1.0210000000000001</v>
      </c>
      <c r="O379" t="s">
        <v>105</v>
      </c>
      <c r="P379">
        <v>0.54</v>
      </c>
      <c r="Q379">
        <v>0.15299999999999991</v>
      </c>
      <c r="R379">
        <v>11.35</v>
      </c>
      <c r="S379" s="1">
        <v>-1.135</v>
      </c>
      <c r="T379" s="1">
        <f t="shared" si="58"/>
        <v>0.11399999999999988</v>
      </c>
      <c r="U379">
        <v>50.9</v>
      </c>
      <c r="V379">
        <v>2033.78585</v>
      </c>
      <c r="W379">
        <f t="shared" si="50"/>
        <v>2.0337858499999998E-3</v>
      </c>
      <c r="X379">
        <f t="shared" si="52"/>
        <v>0.28333333333333316</v>
      </c>
      <c r="Y379">
        <f t="shared" si="53"/>
        <v>2.5195639996823727E-5</v>
      </c>
      <c r="Z379">
        <v>2.5195639996823727E-5</v>
      </c>
      <c r="AA379">
        <f t="shared" si="59"/>
        <v>5.1242536107234135E-8</v>
      </c>
      <c r="AB379">
        <f t="shared" si="51"/>
        <v>5.1242536107234135E-8</v>
      </c>
      <c r="AC379">
        <v>5.1242536107234136</v>
      </c>
      <c r="AD379">
        <v>44.949593076521218</v>
      </c>
      <c r="AE379" s="1">
        <f t="shared" si="56"/>
        <v>0.1844731299860429</v>
      </c>
      <c r="AF379">
        <v>1</v>
      </c>
      <c r="AG379">
        <v>26.9267</v>
      </c>
      <c r="AH379">
        <v>45.4</v>
      </c>
      <c r="AI379">
        <v>650</v>
      </c>
      <c r="AJ379">
        <v>25.195639996823726</v>
      </c>
      <c r="AK379">
        <v>10.52</v>
      </c>
      <c r="AL379" t="s">
        <v>557</v>
      </c>
      <c r="AM379" t="s">
        <v>558</v>
      </c>
      <c r="AN379" t="s">
        <v>562</v>
      </c>
      <c r="AO379">
        <v>0.6042605573172154</v>
      </c>
      <c r="AP379">
        <v>1.3074999999999999</v>
      </c>
      <c r="AQ379">
        <v>892.41250000000002</v>
      </c>
      <c r="AR379" s="54">
        <v>1.8580174888922503E-2</v>
      </c>
      <c r="AS379" s="55">
        <v>9.7568099850247538</v>
      </c>
    </row>
    <row r="380" spans="1:45" x14ac:dyDescent="0.35">
      <c r="A380" s="2">
        <v>44779</v>
      </c>
      <c r="B380" t="s">
        <v>18</v>
      </c>
      <c r="C380" t="s">
        <v>596</v>
      </c>
      <c r="D380" t="s">
        <v>45</v>
      </c>
      <c r="E380" t="s">
        <v>46</v>
      </c>
      <c r="F380">
        <v>10</v>
      </c>
      <c r="G380" t="s">
        <v>29</v>
      </c>
      <c r="H380" t="s">
        <v>54</v>
      </c>
      <c r="I380" t="s">
        <v>436</v>
      </c>
      <c r="J380" t="s">
        <v>436</v>
      </c>
      <c r="K380" t="s">
        <v>212</v>
      </c>
      <c r="L380">
        <v>0.69199999999999995</v>
      </c>
      <c r="M380">
        <v>12.36</v>
      </c>
      <c r="N380" s="1">
        <v>-1.236</v>
      </c>
      <c r="O380" t="s">
        <v>178</v>
      </c>
      <c r="P380">
        <v>0.54900000000000004</v>
      </c>
      <c r="Q380">
        <v>0.1429999999999999</v>
      </c>
      <c r="R380">
        <v>27.45</v>
      </c>
      <c r="S380" s="1">
        <v>-2.7450000000000001</v>
      </c>
      <c r="T380" s="1">
        <f t="shared" si="58"/>
        <v>1.5090000000000001</v>
      </c>
      <c r="U380">
        <v>53.6</v>
      </c>
      <c r="V380">
        <v>2255.2736</v>
      </c>
      <c r="W380">
        <f t="shared" si="50"/>
        <v>2.2552736000000001E-3</v>
      </c>
      <c r="X380">
        <f t="shared" si="52"/>
        <v>0.26047358834244061</v>
      </c>
      <c r="Y380">
        <f t="shared" si="53"/>
        <v>2.2717056987532365E-5</v>
      </c>
      <c r="Z380">
        <v>2.2717056987532365E-5</v>
      </c>
      <c r="AA380">
        <f t="shared" si="59"/>
        <v>5.1233178893677275E-8</v>
      </c>
      <c r="AB380">
        <f t="shared" si="51"/>
        <v>5.1233178893677275E-8</v>
      </c>
      <c r="AC380">
        <v>5.1233178893677271</v>
      </c>
      <c r="AD380">
        <v>3.3951742142927279</v>
      </c>
      <c r="AE380" s="1">
        <f t="shared" si="56"/>
        <v>0.18443944401723819</v>
      </c>
      <c r="AF380">
        <v>7.5532912735435428E-2</v>
      </c>
      <c r="AG380">
        <v>31.516500000000001</v>
      </c>
      <c r="AH380">
        <v>37.700000000000003</v>
      </c>
      <c r="AI380">
        <v>480</v>
      </c>
      <c r="AJ380">
        <v>22.717056987532366</v>
      </c>
      <c r="AK380">
        <v>8.6594309038552968</v>
      </c>
      <c r="AL380" t="s">
        <v>557</v>
      </c>
      <c r="AM380" t="s">
        <v>558</v>
      </c>
      <c r="AN380" t="s">
        <v>562</v>
      </c>
      <c r="AO380">
        <v>0.44430618398273797</v>
      </c>
      <c r="AP380">
        <v>2.1475</v>
      </c>
      <c r="AQ380">
        <v>1335.2875000000001</v>
      </c>
      <c r="AR380" s="54">
        <v>3.0186817194269012E-2</v>
      </c>
      <c r="AS380" s="34" t="s">
        <v>50</v>
      </c>
    </row>
    <row r="381" spans="1:45" x14ac:dyDescent="0.35">
      <c r="A381" s="2">
        <v>44791</v>
      </c>
      <c r="B381" t="s">
        <v>18</v>
      </c>
      <c r="C381" t="s">
        <v>552</v>
      </c>
      <c r="D381" t="s">
        <v>86</v>
      </c>
      <c r="E381" t="s">
        <v>46</v>
      </c>
      <c r="F381">
        <v>9</v>
      </c>
      <c r="G381" t="s">
        <v>43</v>
      </c>
      <c r="H381" t="s">
        <v>92</v>
      </c>
      <c r="I381" t="s">
        <v>408</v>
      </c>
      <c r="J381" t="s">
        <v>408</v>
      </c>
      <c r="K381" t="s">
        <v>23</v>
      </c>
      <c r="L381">
        <v>0.98399999999999999</v>
      </c>
      <c r="M381">
        <v>5.56</v>
      </c>
      <c r="N381" s="1">
        <v>-0.55599999999999994</v>
      </c>
      <c r="O381" t="s">
        <v>224</v>
      </c>
      <c r="P381">
        <v>0.93200000000000005</v>
      </c>
      <c r="Q381">
        <v>5.1999999999999935E-2</v>
      </c>
      <c r="R381">
        <v>12.01</v>
      </c>
      <c r="S381" s="1">
        <v>-1.2010000000000001</v>
      </c>
      <c r="T381" s="1">
        <f t="shared" si="58"/>
        <v>0.64500000000000013</v>
      </c>
      <c r="U381">
        <v>137.75</v>
      </c>
      <c r="V381">
        <v>14895.4240625</v>
      </c>
      <c r="W381">
        <f t="shared" si="50"/>
        <v>1.4895424062500001E-2</v>
      </c>
      <c r="X381">
        <f t="shared" si="52"/>
        <v>5.579399141630894E-2</v>
      </c>
      <c r="Y381">
        <f t="shared" si="53"/>
        <v>3.4087573650542428E-6</v>
      </c>
      <c r="Z381">
        <v>3.4087573650542428E-6</v>
      </c>
      <c r="AA381">
        <f t="shared" si="59"/>
        <v>5.0774886478653071E-8</v>
      </c>
      <c r="AB381">
        <f t="shared" si="51"/>
        <v>5.0774886478653071E-8</v>
      </c>
      <c r="AC381">
        <v>5.077488647865307</v>
      </c>
      <c r="AD381">
        <v>7.8720754230469856</v>
      </c>
      <c r="AE381" s="1">
        <f t="shared" si="56"/>
        <v>0.18278959132315106</v>
      </c>
      <c r="AF381">
        <v>5.0999253307644252E-2</v>
      </c>
      <c r="AG381">
        <v>28.894600000000001</v>
      </c>
      <c r="AH381">
        <v>125.1</v>
      </c>
      <c r="AI381">
        <v>751</v>
      </c>
      <c r="AJ381">
        <v>3.4087573650542429</v>
      </c>
      <c r="AK381">
        <v>11.459908061879579</v>
      </c>
      <c r="AL381" t="s">
        <v>559</v>
      </c>
      <c r="AM381" t="s">
        <v>558</v>
      </c>
      <c r="AN381" t="s">
        <v>560</v>
      </c>
      <c r="AO381">
        <v>0.60858362734628491</v>
      </c>
      <c r="AP381">
        <v>1.405</v>
      </c>
      <c r="AQ381">
        <v>1061.325</v>
      </c>
      <c r="AR381" s="54">
        <v>2.072168076406801E-2</v>
      </c>
      <c r="AS381" s="55">
        <v>12.154102900210372</v>
      </c>
    </row>
    <row r="382" spans="1:45" x14ac:dyDescent="0.35">
      <c r="A382" s="2">
        <v>44798</v>
      </c>
      <c r="B382" t="s">
        <v>573</v>
      </c>
      <c r="C382" t="s">
        <v>552</v>
      </c>
      <c r="D382" t="s">
        <v>57</v>
      </c>
      <c r="E382" t="s">
        <v>46</v>
      </c>
      <c r="F382">
        <v>1</v>
      </c>
      <c r="G382" t="s">
        <v>25</v>
      </c>
      <c r="H382" t="s">
        <v>66</v>
      </c>
      <c r="I382" t="s">
        <v>504</v>
      </c>
      <c r="J382" t="s">
        <v>504</v>
      </c>
      <c r="K382" t="s">
        <v>230</v>
      </c>
      <c r="L382">
        <v>0.58599999999999997</v>
      </c>
      <c r="M382">
        <v>4.38</v>
      </c>
      <c r="N382" s="1">
        <v>-0.438</v>
      </c>
      <c r="O382" t="s">
        <v>231</v>
      </c>
      <c r="P382">
        <v>0.44600000000000001</v>
      </c>
      <c r="Q382">
        <v>0.13999999999999996</v>
      </c>
      <c r="R382">
        <v>10.16</v>
      </c>
      <c r="S382" s="1">
        <v>-1.016</v>
      </c>
      <c r="T382" s="1">
        <f t="shared" si="58"/>
        <v>0.57800000000000007</v>
      </c>
      <c r="U382">
        <v>47.21</v>
      </c>
      <c r="V382">
        <v>1749.5955185</v>
      </c>
      <c r="W382">
        <f t="shared" si="50"/>
        <v>1.7495955184999999E-3</v>
      </c>
      <c r="X382">
        <f t="shared" si="52"/>
        <v>0.31390134529147973</v>
      </c>
      <c r="Y382">
        <f t="shared" si="53"/>
        <v>2.8582444063327517E-5</v>
      </c>
      <c r="Z382">
        <v>2.8582444063327517E-5</v>
      </c>
      <c r="AA382">
        <f t="shared" si="59"/>
        <v>5.0007716040974751E-8</v>
      </c>
      <c r="AB382">
        <f t="shared" si="51"/>
        <v>5.0007716040974751E-8</v>
      </c>
      <c r="AC382">
        <v>5.0007716040974755</v>
      </c>
      <c r="AD382">
        <v>8.6518539863278114</v>
      </c>
      <c r="AE382" s="1">
        <f t="shared" si="56"/>
        <v>0.18002777774750911</v>
      </c>
      <c r="AG382">
        <v>29.246200000000002</v>
      </c>
      <c r="AH382">
        <v>33.1</v>
      </c>
      <c r="AI382">
        <v>410</v>
      </c>
      <c r="AJ382">
        <v>28.582444063327518</v>
      </c>
      <c r="AL382" t="s">
        <v>557</v>
      </c>
      <c r="AM382" t="s">
        <v>558</v>
      </c>
      <c r="AN382" t="s">
        <v>562</v>
      </c>
      <c r="AR382" s="34"/>
      <c r="AS382" s="34"/>
    </row>
    <row r="383" spans="1:45" x14ac:dyDescent="0.35">
      <c r="A383" s="2">
        <v>44735</v>
      </c>
      <c r="B383" t="s">
        <v>18</v>
      </c>
      <c r="C383" t="s">
        <v>548</v>
      </c>
      <c r="D383" t="s">
        <v>45</v>
      </c>
      <c r="E383" t="s">
        <v>46</v>
      </c>
      <c r="F383">
        <v>5</v>
      </c>
      <c r="G383" t="s">
        <v>28</v>
      </c>
      <c r="H383" t="s">
        <v>47</v>
      </c>
      <c r="I383" t="s">
        <v>433</v>
      </c>
      <c r="J383" t="s">
        <v>433</v>
      </c>
      <c r="K383" t="s">
        <v>153</v>
      </c>
      <c r="L383">
        <v>0.92100000000000004</v>
      </c>
      <c r="M383">
        <v>8.02</v>
      </c>
      <c r="N383" s="1">
        <v>-0.80199999999999994</v>
      </c>
      <c r="O383" t="s">
        <v>154</v>
      </c>
      <c r="P383">
        <v>0.73099999999999998</v>
      </c>
      <c r="Q383">
        <v>0.19000000000000006</v>
      </c>
      <c r="S383" s="1" t="s">
        <v>50</v>
      </c>
      <c r="T383" s="1" t="s">
        <v>103</v>
      </c>
      <c r="U383">
        <v>52.65</v>
      </c>
      <c r="V383">
        <v>2176.0376624999999</v>
      </c>
      <c r="W383">
        <f t="shared" si="50"/>
        <v>2.1760376624999998E-3</v>
      </c>
      <c r="X383">
        <f t="shared" si="52"/>
        <v>0.25991792065663483</v>
      </c>
      <c r="Y383">
        <f t="shared" si="53"/>
        <v>2.265741467297433E-5</v>
      </c>
      <c r="Z383">
        <v>2.265741467297433E-5</v>
      </c>
      <c r="AA383">
        <f t="shared" si="59"/>
        <v>4.9303387663272255E-8</v>
      </c>
      <c r="AB383">
        <f t="shared" si="51"/>
        <v>4.9303387663272255E-8</v>
      </c>
      <c r="AC383">
        <v>4.9303387663272265</v>
      </c>
      <c r="AD383" t="s">
        <v>50</v>
      </c>
      <c r="AE383" s="1">
        <f t="shared" si="56"/>
        <v>0.17749219558778012</v>
      </c>
      <c r="AG383">
        <v>33.261499999999998</v>
      </c>
      <c r="AH383">
        <v>33.200000000000003</v>
      </c>
      <c r="AI383">
        <v>460</v>
      </c>
      <c r="AJ383">
        <v>22.65741467297433</v>
      </c>
      <c r="AK383">
        <v>8.7619047619047628</v>
      </c>
      <c r="AL383" t="s">
        <v>559</v>
      </c>
      <c r="AM383" t="s">
        <v>561</v>
      </c>
      <c r="AN383" t="s">
        <v>560</v>
      </c>
      <c r="AO383">
        <v>0.39747176730693196</v>
      </c>
      <c r="AP383">
        <v>2.46875</v>
      </c>
      <c r="AQ383">
        <v>1395.05</v>
      </c>
      <c r="AR383" s="54">
        <v>-3.0381995721919837E-4</v>
      </c>
      <c r="AS383" s="55">
        <v>5.6780254445246685</v>
      </c>
    </row>
    <row r="384" spans="1:45" x14ac:dyDescent="0.35">
      <c r="A384" s="2">
        <v>44792</v>
      </c>
      <c r="B384" t="s">
        <v>18</v>
      </c>
      <c r="C384" t="s">
        <v>552</v>
      </c>
      <c r="D384" t="s">
        <v>20</v>
      </c>
      <c r="E384" t="s">
        <v>600</v>
      </c>
      <c r="F384">
        <v>11</v>
      </c>
      <c r="G384" t="s">
        <v>28</v>
      </c>
      <c r="H384" t="s">
        <v>92</v>
      </c>
      <c r="I384" t="s">
        <v>420</v>
      </c>
      <c r="J384" t="s">
        <v>420</v>
      </c>
      <c r="K384" t="s">
        <v>227</v>
      </c>
      <c r="L384">
        <v>0.75600000000000001</v>
      </c>
      <c r="M384">
        <v>10.87</v>
      </c>
      <c r="N384" s="1">
        <v>-1.087</v>
      </c>
      <c r="O384" t="s">
        <v>228</v>
      </c>
      <c r="P384">
        <v>0.66900000000000004</v>
      </c>
      <c r="Q384">
        <v>8.6999999999999966E-2</v>
      </c>
      <c r="R384">
        <v>16.34</v>
      </c>
      <c r="S384" s="1">
        <v>-1.6339999999999999</v>
      </c>
      <c r="T384" s="1">
        <f t="shared" ref="T384:T402" si="60">N384-S384</f>
        <v>0.54699999999999993</v>
      </c>
      <c r="U384">
        <v>80.3</v>
      </c>
      <c r="V384">
        <v>5061.75065</v>
      </c>
      <c r="W384">
        <f t="shared" si="50"/>
        <v>5.0617506500000003E-3</v>
      </c>
      <c r="X384">
        <f t="shared" si="52"/>
        <v>0.13004484304932729</v>
      </c>
      <c r="Y384">
        <f t="shared" si="53"/>
        <v>9.6604111473625637E-6</v>
      </c>
      <c r="Z384">
        <v>9.6604111473625637E-6</v>
      </c>
      <c r="AA384">
        <f t="shared" si="59"/>
        <v>4.8898592404429707E-8</v>
      </c>
      <c r="AB384">
        <f t="shared" si="51"/>
        <v>4.8898592404429707E-8</v>
      </c>
      <c r="AC384">
        <v>4.8898592404429699</v>
      </c>
      <c r="AD384">
        <v>8.9394136022723405</v>
      </c>
      <c r="AE384" s="1">
        <f t="shared" si="56"/>
        <v>0.17603493265594694</v>
      </c>
      <c r="AF384">
        <v>3.2213986984812093E-2</v>
      </c>
      <c r="AG384">
        <v>34.301699999999997</v>
      </c>
      <c r="AH384">
        <v>84.6</v>
      </c>
      <c r="AI384">
        <v>716</v>
      </c>
      <c r="AJ384">
        <v>9.6604111473625629</v>
      </c>
      <c r="AK384">
        <v>12.126990262931423</v>
      </c>
      <c r="AL384" t="s">
        <v>559</v>
      </c>
      <c r="AM384" t="s">
        <v>561</v>
      </c>
      <c r="AN384" t="s">
        <v>560</v>
      </c>
      <c r="AO384">
        <v>0.40498035528846144</v>
      </c>
      <c r="AP384">
        <v>2.7174999999999998</v>
      </c>
      <c r="AQ384">
        <v>1551.3875</v>
      </c>
      <c r="AR384" s="54">
        <v>-5.984353682404752E-3</v>
      </c>
      <c r="AS384" s="55">
        <v>5.538922953359263</v>
      </c>
    </row>
    <row r="385" spans="1:45" x14ac:dyDescent="0.35">
      <c r="A385" s="2">
        <v>44734</v>
      </c>
      <c r="B385" t="s">
        <v>18</v>
      </c>
      <c r="C385" t="s">
        <v>548</v>
      </c>
      <c r="D385" t="s">
        <v>123</v>
      </c>
      <c r="E385" t="s">
        <v>600</v>
      </c>
      <c r="F385">
        <v>3</v>
      </c>
      <c r="G385" t="s">
        <v>37</v>
      </c>
      <c r="H385" t="s">
        <v>132</v>
      </c>
      <c r="I385" t="s">
        <v>466</v>
      </c>
      <c r="J385" t="s">
        <v>466</v>
      </c>
      <c r="K385" t="s">
        <v>142</v>
      </c>
      <c r="L385">
        <v>0.68600000000000005</v>
      </c>
      <c r="M385">
        <v>2.25</v>
      </c>
      <c r="N385" s="1">
        <v>-0.22500000000000001</v>
      </c>
      <c r="O385" t="s">
        <v>149</v>
      </c>
      <c r="P385">
        <v>0.58499999999999996</v>
      </c>
      <c r="Q385">
        <v>0.10100000000000009</v>
      </c>
      <c r="R385">
        <v>9.76</v>
      </c>
      <c r="S385" s="1">
        <v>-0.97599999999999998</v>
      </c>
      <c r="T385" s="1">
        <f t="shared" si="60"/>
        <v>0.751</v>
      </c>
      <c r="U385">
        <v>67.400000000000006</v>
      </c>
      <c r="V385">
        <v>3566.066600000001</v>
      </c>
      <c r="W385">
        <f t="shared" si="50"/>
        <v>3.5660666000000012E-3</v>
      </c>
      <c r="X385">
        <f t="shared" si="52"/>
        <v>0.17264957264957281</v>
      </c>
      <c r="Y385">
        <f t="shared" si="53"/>
        <v>1.3692971409738832E-5</v>
      </c>
      <c r="Z385">
        <v>1.3692971409738832E-5</v>
      </c>
      <c r="AA385">
        <f t="shared" si="59"/>
        <v>4.8830047999024579E-8</v>
      </c>
      <c r="AB385">
        <f t="shared" si="51"/>
        <v>4.8830047999024579E-8</v>
      </c>
      <c r="AC385">
        <v>4.8830047999024577</v>
      </c>
      <c r="AD385">
        <v>6.5020037282323004</v>
      </c>
      <c r="AE385" s="1">
        <f t="shared" si="56"/>
        <v>0.17578817279648848</v>
      </c>
      <c r="AF385">
        <v>0.11909880335870707</v>
      </c>
      <c r="AG385">
        <v>31.695499999999999</v>
      </c>
      <c r="AH385">
        <v>57</v>
      </c>
      <c r="AI385">
        <v>720</v>
      </c>
      <c r="AJ385">
        <v>13.692971409738831</v>
      </c>
      <c r="AK385">
        <v>14.662698412698415</v>
      </c>
      <c r="AL385" t="s">
        <v>557</v>
      </c>
      <c r="AM385" t="s">
        <v>558</v>
      </c>
      <c r="AN385" t="s">
        <v>562</v>
      </c>
      <c r="AO385">
        <v>0.40461792161109017</v>
      </c>
      <c r="AP385">
        <v>2.3699999999999997</v>
      </c>
      <c r="AQ385">
        <v>1376.4875</v>
      </c>
      <c r="AR385" s="54">
        <v>4.4630023372803564E-2</v>
      </c>
      <c r="AS385" s="55">
        <v>2.1674015942546672</v>
      </c>
    </row>
    <row r="386" spans="1:45" x14ac:dyDescent="0.35">
      <c r="A386" s="2">
        <v>44764</v>
      </c>
      <c r="B386" t="s">
        <v>18</v>
      </c>
      <c r="C386" t="s">
        <v>549</v>
      </c>
      <c r="D386" t="s">
        <v>133</v>
      </c>
      <c r="E386" t="s">
        <v>46</v>
      </c>
      <c r="F386">
        <v>2</v>
      </c>
      <c r="G386" t="s">
        <v>33</v>
      </c>
      <c r="H386" t="s">
        <v>89</v>
      </c>
      <c r="I386" t="s">
        <v>478</v>
      </c>
      <c r="J386" t="s">
        <v>478</v>
      </c>
      <c r="K386" t="s">
        <v>191</v>
      </c>
      <c r="L386">
        <v>0.62</v>
      </c>
      <c r="M386">
        <v>18.86</v>
      </c>
      <c r="N386" s="1">
        <v>-1.8859999999999999</v>
      </c>
      <c r="O386" t="s">
        <v>189</v>
      </c>
      <c r="P386">
        <v>0.70799999999999996</v>
      </c>
      <c r="Q386">
        <v>-8.7999999999999967E-2</v>
      </c>
      <c r="R386">
        <v>24.15</v>
      </c>
      <c r="S386" s="1">
        <v>-2.415</v>
      </c>
      <c r="T386" s="1">
        <f t="shared" si="60"/>
        <v>0.52900000000000014</v>
      </c>
      <c r="U386">
        <v>75.5</v>
      </c>
      <c r="V386">
        <v>4474.69625</v>
      </c>
      <c r="W386">
        <f t="shared" ref="W386:W449" si="61">V386/1000000</f>
        <v>4.4746962500000001E-3</v>
      </c>
      <c r="X386">
        <f t="shared" si="52"/>
        <v>-0.12429378531073443</v>
      </c>
      <c r="Y386" t="e">
        <f t="shared" si="53"/>
        <v>#NUM!</v>
      </c>
      <c r="Z386">
        <v>1.0758976552466153E-5</v>
      </c>
      <c r="AA386">
        <f t="shared" si="59"/>
        <v>4.8143152033158222E-8</v>
      </c>
      <c r="AB386">
        <f t="shared" ref="AB386:AB449" si="62">PRODUCT(W386,Z386)</f>
        <v>4.8143152033158222E-8</v>
      </c>
      <c r="AC386">
        <v>4.8143152033158225</v>
      </c>
      <c r="AD386">
        <v>9.1007848833947467</v>
      </c>
      <c r="AE386" s="1">
        <f t="shared" si="56"/>
        <v>0.17331534731936959</v>
      </c>
      <c r="AF386">
        <v>0.31709665155284678</v>
      </c>
      <c r="AG386">
        <v>34.764699999999998</v>
      </c>
      <c r="AH386">
        <v>70.599999999999994</v>
      </c>
      <c r="AI386">
        <v>700</v>
      </c>
      <c r="AJ386">
        <v>10.758976552466153</v>
      </c>
      <c r="AK386">
        <v>6.5184028628141686</v>
      </c>
      <c r="AL386" t="s">
        <v>559</v>
      </c>
      <c r="AM386" t="s">
        <v>561</v>
      </c>
      <c r="AN386" t="s">
        <v>560</v>
      </c>
      <c r="AO386">
        <v>0.38320539431614575</v>
      </c>
      <c r="AP386">
        <v>2.6387499999999999</v>
      </c>
      <c r="AQ386">
        <v>1512.2124999999996</v>
      </c>
      <c r="AR386" s="54">
        <v>0</v>
      </c>
      <c r="AS386" s="55">
        <v>0</v>
      </c>
    </row>
    <row r="387" spans="1:45" x14ac:dyDescent="0.35">
      <c r="A387" s="2">
        <v>44734</v>
      </c>
      <c r="B387" t="s">
        <v>18</v>
      </c>
      <c r="C387" t="s">
        <v>548</v>
      </c>
      <c r="D387" t="s">
        <v>109</v>
      </c>
      <c r="E387" t="s">
        <v>600</v>
      </c>
      <c r="F387">
        <v>9</v>
      </c>
      <c r="G387" t="s">
        <v>28</v>
      </c>
      <c r="H387" t="s">
        <v>90</v>
      </c>
      <c r="I387" t="s">
        <v>443</v>
      </c>
      <c r="J387" t="s">
        <v>443</v>
      </c>
      <c r="K387" t="s">
        <v>145</v>
      </c>
      <c r="L387">
        <v>0.82699999999999996</v>
      </c>
      <c r="M387">
        <v>2.61</v>
      </c>
      <c r="N387" s="1">
        <v>-0.26100000000000001</v>
      </c>
      <c r="O387" t="s">
        <v>147</v>
      </c>
      <c r="P387">
        <v>0.66200000000000003</v>
      </c>
      <c r="Q387">
        <v>0.16499999999999992</v>
      </c>
      <c r="R387">
        <v>4.45</v>
      </c>
      <c r="S387" s="1">
        <v>-0.44500000000000001</v>
      </c>
      <c r="T387" s="1">
        <f t="shared" si="60"/>
        <v>0.184</v>
      </c>
      <c r="U387">
        <v>53.3</v>
      </c>
      <c r="V387">
        <v>2230.0986499999999</v>
      </c>
      <c r="W387">
        <f t="shared" si="61"/>
        <v>2.2300986499999998E-3</v>
      </c>
      <c r="X387">
        <f t="shared" ref="X387:X450" si="63">(L387-P387)/P387</f>
        <v>0.24924471299093642</v>
      </c>
      <c r="Y387">
        <f t="shared" ref="Y387:Y450" si="64">119*(10^-6)*(X387^1.231)</f>
        <v>2.1517584232208734E-5</v>
      </c>
      <c r="Z387">
        <v>2.1517584232208734E-5</v>
      </c>
      <c r="AA387">
        <f t="shared" si="59"/>
        <v>4.7986335547509982E-8</v>
      </c>
      <c r="AB387">
        <f t="shared" si="62"/>
        <v>4.7986335547509982E-8</v>
      </c>
      <c r="AC387">
        <v>4.7986335547509986</v>
      </c>
      <c r="AD387">
        <v>26.079530188864123</v>
      </c>
      <c r="AE387" s="1">
        <f t="shared" si="56"/>
        <v>0.17275080797103592</v>
      </c>
      <c r="AF387">
        <v>9.397995030239216E-2</v>
      </c>
      <c r="AG387">
        <v>31.695499999999999</v>
      </c>
      <c r="AH387">
        <v>75.900000000000006</v>
      </c>
      <c r="AI387">
        <v>610</v>
      </c>
      <c r="AJ387">
        <v>21.517584232208733</v>
      </c>
      <c r="AK387">
        <v>15.591269841269842</v>
      </c>
      <c r="AL387" t="s">
        <v>559</v>
      </c>
      <c r="AM387" t="s">
        <v>561</v>
      </c>
      <c r="AN387" t="s">
        <v>560</v>
      </c>
      <c r="AO387">
        <v>0.40461792161109017</v>
      </c>
      <c r="AP387">
        <v>2.3699999999999997</v>
      </c>
      <c r="AQ387">
        <v>1376.4875</v>
      </c>
      <c r="AR387" s="54">
        <v>-1.5519024933775737E-4</v>
      </c>
      <c r="AS387" s="55">
        <v>15.398008401425331</v>
      </c>
    </row>
    <row r="388" spans="1:45" x14ac:dyDescent="0.35">
      <c r="A388" s="2">
        <v>44772</v>
      </c>
      <c r="B388" t="s">
        <v>573</v>
      </c>
      <c r="C388" t="s">
        <v>596</v>
      </c>
      <c r="D388" t="s">
        <v>67</v>
      </c>
      <c r="E388" t="s">
        <v>46</v>
      </c>
      <c r="F388">
        <v>1</v>
      </c>
      <c r="G388" t="s">
        <v>25</v>
      </c>
      <c r="H388" t="s">
        <v>73</v>
      </c>
      <c r="I388" t="s">
        <v>512</v>
      </c>
      <c r="J388" t="s">
        <v>512</v>
      </c>
      <c r="L388">
        <v>0.71599999999999997</v>
      </c>
      <c r="M388">
        <v>2.17</v>
      </c>
      <c r="N388" s="1">
        <v>-0.217</v>
      </c>
      <c r="O388" t="s">
        <v>170</v>
      </c>
      <c r="P388">
        <v>0.54700000000000004</v>
      </c>
      <c r="Q388">
        <v>0.16899999999999993</v>
      </c>
      <c r="R388">
        <v>10.73</v>
      </c>
      <c r="S388" s="1">
        <v>-1.073</v>
      </c>
      <c r="T388" s="1">
        <f t="shared" si="60"/>
        <v>0.85599999999999998</v>
      </c>
      <c r="U388">
        <v>46.674999999999997</v>
      </c>
      <c r="V388">
        <v>1710.1661656249996</v>
      </c>
      <c r="W388">
        <f t="shared" si="61"/>
        <v>1.7101661656249996E-3</v>
      </c>
      <c r="X388">
        <f t="shared" si="63"/>
        <v>0.30895795246800717</v>
      </c>
      <c r="Y388">
        <f t="shared" si="64"/>
        <v>2.8029354482802736E-5</v>
      </c>
      <c r="Z388">
        <v>2.8029354482802736E-5</v>
      </c>
      <c r="AA388">
        <f t="shared" si="59"/>
        <v>4.793485368079865E-8</v>
      </c>
      <c r="AB388">
        <f t="shared" si="62"/>
        <v>4.793485368079865E-8</v>
      </c>
      <c r="AC388">
        <v>4.7934853680798657</v>
      </c>
      <c r="AD388">
        <v>5.5998660842054511</v>
      </c>
      <c r="AE388" s="1">
        <f t="shared" si="56"/>
        <v>0.17256547325087515</v>
      </c>
      <c r="AG388">
        <v>27.192399999999999</v>
      </c>
      <c r="AH388">
        <v>36.299999999999997</v>
      </c>
      <c r="AI388">
        <v>410</v>
      </c>
      <c r="AJ388">
        <v>28.029354482802734</v>
      </c>
      <c r="AL388" t="s">
        <v>557</v>
      </c>
      <c r="AM388" t="s">
        <v>558</v>
      </c>
      <c r="AN388" t="s">
        <v>562</v>
      </c>
      <c r="AR388" s="34"/>
      <c r="AS388" s="34"/>
    </row>
    <row r="389" spans="1:45" x14ac:dyDescent="0.35">
      <c r="A389" s="2">
        <v>44806</v>
      </c>
      <c r="B389" t="s">
        <v>18</v>
      </c>
      <c r="C389" t="s">
        <v>599</v>
      </c>
      <c r="D389" t="s">
        <v>86</v>
      </c>
      <c r="E389" t="s">
        <v>46</v>
      </c>
      <c r="F389">
        <v>16</v>
      </c>
      <c r="G389" t="s">
        <v>37</v>
      </c>
      <c r="H389" t="s">
        <v>96</v>
      </c>
      <c r="I389" t="s">
        <v>405</v>
      </c>
      <c r="J389" t="s">
        <v>405</v>
      </c>
      <c r="K389" t="s">
        <v>235</v>
      </c>
      <c r="L389">
        <v>0.74299999999999999</v>
      </c>
      <c r="M389">
        <v>23.23</v>
      </c>
      <c r="N389" s="1">
        <v>-2.323</v>
      </c>
      <c r="O389" t="s">
        <v>243</v>
      </c>
      <c r="P389">
        <v>0.67400000000000004</v>
      </c>
      <c r="Q389">
        <v>6.899999999999995E-2</v>
      </c>
      <c r="R389">
        <v>26.76</v>
      </c>
      <c r="S389" s="1">
        <v>-2.6760000000000002</v>
      </c>
      <c r="T389" s="1">
        <f t="shared" si="60"/>
        <v>0.3530000000000002</v>
      </c>
      <c r="U389">
        <v>91.85</v>
      </c>
      <c r="V389">
        <v>6622.5916624999991</v>
      </c>
      <c r="W389">
        <f t="shared" si="61"/>
        <v>6.622591662499999E-3</v>
      </c>
      <c r="X389">
        <f t="shared" si="63"/>
        <v>0.10237388724035601</v>
      </c>
      <c r="Y389">
        <f t="shared" si="64"/>
        <v>7.1959785390372148E-6</v>
      </c>
      <c r="Z389">
        <v>7.1959785390372148E-6</v>
      </c>
      <c r="AA389">
        <f t="shared" si="59"/>
        <v>4.7656027476156784E-8</v>
      </c>
      <c r="AB389">
        <f t="shared" si="62"/>
        <v>4.7656027476156784E-8</v>
      </c>
      <c r="AC389">
        <v>4.7656027476156781</v>
      </c>
      <c r="AD389">
        <v>13.500291069732791</v>
      </c>
      <c r="AE389" s="1">
        <f t="shared" si="56"/>
        <v>0.17156169891416442</v>
      </c>
      <c r="AF389">
        <v>0.26944989237670419</v>
      </c>
      <c r="AG389">
        <v>35.566600000000001</v>
      </c>
      <c r="AH389">
        <v>77.599999999999994</v>
      </c>
      <c r="AJ389">
        <v>7.1959785390372151</v>
      </c>
      <c r="AK389">
        <v>10.433333333333335</v>
      </c>
      <c r="AL389" t="s">
        <v>557</v>
      </c>
      <c r="AM389" t="s">
        <v>558</v>
      </c>
      <c r="AN389" t="s">
        <v>562</v>
      </c>
      <c r="AO389">
        <v>0.40445061727069104</v>
      </c>
      <c r="AP389">
        <v>2.5662500000000001</v>
      </c>
      <c r="AQ389">
        <v>1407.6</v>
      </c>
      <c r="AR389" s="34" t="s">
        <v>50</v>
      </c>
      <c r="AS389" s="34" t="s">
        <v>50</v>
      </c>
    </row>
    <row r="390" spans="1:45" x14ac:dyDescent="0.35">
      <c r="A390" s="2">
        <v>44750</v>
      </c>
      <c r="B390" t="s">
        <v>18</v>
      </c>
      <c r="C390" t="s">
        <v>597</v>
      </c>
      <c r="D390" t="s">
        <v>123</v>
      </c>
      <c r="E390" t="s">
        <v>600</v>
      </c>
      <c r="F390">
        <v>14</v>
      </c>
      <c r="G390" t="s">
        <v>43</v>
      </c>
      <c r="H390" t="s">
        <v>35</v>
      </c>
      <c r="I390" t="s">
        <v>468</v>
      </c>
      <c r="J390" t="s">
        <v>468</v>
      </c>
      <c r="K390" t="s">
        <v>169</v>
      </c>
      <c r="L390">
        <v>0.78</v>
      </c>
      <c r="M390">
        <v>6.34</v>
      </c>
      <c r="N390" s="1">
        <v>-0.63400000000000001</v>
      </c>
      <c r="O390" t="s">
        <v>180</v>
      </c>
      <c r="P390">
        <v>0.92300000000000004</v>
      </c>
      <c r="Q390">
        <v>-0.14300000000000002</v>
      </c>
      <c r="R390">
        <v>8.34</v>
      </c>
      <c r="S390" s="1">
        <v>-0.83399999999999996</v>
      </c>
      <c r="T390" s="1">
        <f t="shared" si="60"/>
        <v>0.19999999999999996</v>
      </c>
      <c r="U390">
        <v>64.150000000000006</v>
      </c>
      <c r="V390">
        <v>3230.4496625000006</v>
      </c>
      <c r="W390">
        <f t="shared" si="61"/>
        <v>3.2304496625000004E-3</v>
      </c>
      <c r="X390">
        <f t="shared" si="63"/>
        <v>-0.15492957746478875</v>
      </c>
      <c r="Y390" t="e">
        <f t="shared" si="64"/>
        <v>#NUM!</v>
      </c>
      <c r="Z390">
        <v>1.4743383676282337E-5</v>
      </c>
      <c r="AA390">
        <f t="shared" si="59"/>
        <v>4.7627758821154294E-8</v>
      </c>
      <c r="AB390">
        <f t="shared" si="62"/>
        <v>4.7627758821154294E-8</v>
      </c>
      <c r="AC390">
        <v>4.7627758821154291</v>
      </c>
      <c r="AD390">
        <v>23.813879410577151</v>
      </c>
      <c r="AE390" s="1">
        <f t="shared" si="56"/>
        <v>0.17145993175615545</v>
      </c>
      <c r="AF390">
        <v>0.32176991659770643</v>
      </c>
      <c r="AG390">
        <v>33.388599999999997</v>
      </c>
      <c r="AH390">
        <v>60</v>
      </c>
      <c r="AI390">
        <v>537</v>
      </c>
      <c r="AJ390">
        <v>14.743383676282336</v>
      </c>
      <c r="AK390">
        <v>10.019670781892938</v>
      </c>
      <c r="AL390" t="s">
        <v>559</v>
      </c>
      <c r="AM390" t="s">
        <v>558</v>
      </c>
      <c r="AN390" t="s">
        <v>560</v>
      </c>
      <c r="AO390">
        <v>0.39262443606707542</v>
      </c>
      <c r="AP390">
        <v>2.4874999999999998</v>
      </c>
      <c r="AQ390">
        <v>1362.0875000000001</v>
      </c>
      <c r="AR390" s="54">
        <v>-1.1484311309869571E-3</v>
      </c>
      <c r="AS390" s="55">
        <v>10.302803984264049</v>
      </c>
    </row>
    <row r="391" spans="1:45" x14ac:dyDescent="0.35">
      <c r="A391" s="2">
        <v>44720</v>
      </c>
      <c r="B391" t="s">
        <v>18</v>
      </c>
      <c r="C391" t="s">
        <v>598</v>
      </c>
      <c r="D391" t="s">
        <v>45</v>
      </c>
      <c r="E391" t="s">
        <v>46</v>
      </c>
      <c r="F391">
        <v>4</v>
      </c>
      <c r="G391" t="s">
        <v>28</v>
      </c>
      <c r="H391" t="s">
        <v>68</v>
      </c>
      <c r="I391" t="s">
        <v>413</v>
      </c>
      <c r="J391" t="s">
        <v>413</v>
      </c>
      <c r="K391" t="s">
        <v>23</v>
      </c>
      <c r="L391">
        <v>0.86099999999999999</v>
      </c>
      <c r="M391">
        <v>10.47</v>
      </c>
      <c r="N391" s="1">
        <v>-1.0470000000000002</v>
      </c>
      <c r="O391" t="s">
        <v>105</v>
      </c>
      <c r="P391">
        <v>0.70099999999999996</v>
      </c>
      <c r="Q391">
        <v>0.16000000000000003</v>
      </c>
      <c r="R391">
        <v>12.51</v>
      </c>
      <c r="S391" s="1">
        <v>-1.2509999999999999</v>
      </c>
      <c r="T391" s="1">
        <f t="shared" si="60"/>
        <v>0.20399999999999974</v>
      </c>
      <c r="U391">
        <v>56.05</v>
      </c>
      <c r="V391">
        <v>2466.1579624999995</v>
      </c>
      <c r="W391">
        <f t="shared" si="61"/>
        <v>2.4661579624999995E-3</v>
      </c>
      <c r="X391">
        <f t="shared" si="63"/>
        <v>0.22824536376604856</v>
      </c>
      <c r="Y391">
        <f t="shared" si="64"/>
        <v>1.9308110691663001E-5</v>
      </c>
      <c r="Z391">
        <v>1.9308110691663001E-5</v>
      </c>
      <c r="AA391">
        <f t="shared" si="59"/>
        <v>4.7616850923076085E-8</v>
      </c>
      <c r="AB391">
        <f t="shared" si="62"/>
        <v>4.7616850923076085E-8</v>
      </c>
      <c r="AC391">
        <v>4.7616850923076077</v>
      </c>
      <c r="AD391">
        <v>23.341593589743205</v>
      </c>
      <c r="AE391" s="1">
        <f t="shared" si="56"/>
        <v>0.1714206633230739</v>
      </c>
      <c r="AF391">
        <v>0.19892442913049543</v>
      </c>
      <c r="AG391">
        <v>26.9267</v>
      </c>
      <c r="AH391">
        <v>42.8</v>
      </c>
      <c r="AI391">
        <v>570</v>
      </c>
      <c r="AJ391">
        <v>19.308110691663</v>
      </c>
      <c r="AK391">
        <v>10.52</v>
      </c>
      <c r="AL391" t="s">
        <v>559</v>
      </c>
      <c r="AM391" t="s">
        <v>561</v>
      </c>
      <c r="AN391" t="s">
        <v>560</v>
      </c>
      <c r="AO391">
        <v>0.6042605573172154</v>
      </c>
      <c r="AP391">
        <v>1.3074999999999999</v>
      </c>
      <c r="AQ391">
        <v>892.41250000000002</v>
      </c>
      <c r="AR391" s="54">
        <v>5.2555943113949413E-2</v>
      </c>
      <c r="AS391" s="55">
        <v>11.192252581245134</v>
      </c>
    </row>
    <row r="392" spans="1:45" x14ac:dyDescent="0.35">
      <c r="A392" s="2">
        <v>44722</v>
      </c>
      <c r="B392" t="s">
        <v>18</v>
      </c>
      <c r="C392" t="s">
        <v>598</v>
      </c>
      <c r="D392" t="s">
        <v>109</v>
      </c>
      <c r="E392" t="s">
        <v>600</v>
      </c>
      <c r="F392">
        <v>11</v>
      </c>
      <c r="G392" t="s">
        <v>28</v>
      </c>
      <c r="H392" t="s">
        <v>90</v>
      </c>
      <c r="I392" t="s">
        <v>443</v>
      </c>
      <c r="J392" t="s">
        <v>443</v>
      </c>
      <c r="K392" t="s">
        <v>111</v>
      </c>
      <c r="L392">
        <v>0.61499999999999999</v>
      </c>
      <c r="M392">
        <v>2.41</v>
      </c>
      <c r="N392" s="1">
        <v>-0.24100000000000002</v>
      </c>
      <c r="O392" t="s">
        <v>112</v>
      </c>
      <c r="P392">
        <v>0.49299999999999999</v>
      </c>
      <c r="Q392">
        <v>0.122</v>
      </c>
      <c r="R392">
        <v>6.46</v>
      </c>
      <c r="S392" s="1">
        <v>-0.64600000000000002</v>
      </c>
      <c r="T392" s="1">
        <f t="shared" si="60"/>
        <v>0.40500000000000003</v>
      </c>
      <c r="U392">
        <v>53.3</v>
      </c>
      <c r="V392">
        <v>2230.0986499999999</v>
      </c>
      <c r="W392">
        <f t="shared" si="61"/>
        <v>2.2300986499999998E-3</v>
      </c>
      <c r="X392">
        <f t="shared" si="63"/>
        <v>0.24746450304259635</v>
      </c>
      <c r="Y392">
        <f t="shared" si="64"/>
        <v>2.1328551175860832E-5</v>
      </c>
      <c r="Z392">
        <v>2.1328551175860832E-5</v>
      </c>
      <c r="AA392">
        <f t="shared" si="59"/>
        <v>4.7564773183743151E-8</v>
      </c>
      <c r="AB392">
        <f t="shared" si="62"/>
        <v>4.7564773183743151E-8</v>
      </c>
      <c r="AC392">
        <v>4.7564773183743148</v>
      </c>
      <c r="AD392">
        <v>11.744388440430406</v>
      </c>
      <c r="AE392" s="1">
        <f t="shared" si="56"/>
        <v>0.17123318346147534</v>
      </c>
      <c r="AF392">
        <v>4.2321967994459142E-2</v>
      </c>
      <c r="AG392">
        <v>27.385200000000001</v>
      </c>
      <c r="AH392">
        <v>75.900000000000006</v>
      </c>
      <c r="AI392">
        <v>610</v>
      </c>
      <c r="AJ392">
        <v>21.328551175860831</v>
      </c>
      <c r="AK392">
        <v>18.418666666666667</v>
      </c>
      <c r="AL392" t="s">
        <v>559</v>
      </c>
      <c r="AM392" t="s">
        <v>561</v>
      </c>
      <c r="AN392" t="s">
        <v>560</v>
      </c>
      <c r="AO392">
        <v>0.64691630239407094</v>
      </c>
      <c r="AP392">
        <v>1.1612499999999999</v>
      </c>
      <c r="AQ392">
        <v>648.88749999999993</v>
      </c>
      <c r="AR392" s="54">
        <v>-1.5519024933775737E-4</v>
      </c>
      <c r="AS392" s="55">
        <v>15.398008401425331</v>
      </c>
    </row>
    <row r="393" spans="1:45" x14ac:dyDescent="0.35">
      <c r="A393" s="2">
        <v>44762</v>
      </c>
      <c r="B393" t="s">
        <v>18</v>
      </c>
      <c r="C393" t="s">
        <v>549</v>
      </c>
      <c r="D393" t="s">
        <v>86</v>
      </c>
      <c r="E393" t="s">
        <v>46</v>
      </c>
      <c r="F393">
        <v>8</v>
      </c>
      <c r="G393" t="s">
        <v>29</v>
      </c>
      <c r="H393" t="s">
        <v>38</v>
      </c>
      <c r="I393" t="s">
        <v>404</v>
      </c>
      <c r="J393" t="s">
        <v>404</v>
      </c>
      <c r="K393" t="s">
        <v>182</v>
      </c>
      <c r="L393">
        <v>0.75600000000000001</v>
      </c>
      <c r="M393">
        <v>34.229999999999997</v>
      </c>
      <c r="N393" s="1">
        <v>-3.4229999999999996</v>
      </c>
      <c r="O393" t="s">
        <v>154</v>
      </c>
      <c r="P393">
        <v>0.60099999999999998</v>
      </c>
      <c r="Q393">
        <v>0.15500000000000003</v>
      </c>
      <c r="R393">
        <v>44.87</v>
      </c>
      <c r="S393" s="1">
        <v>-4.4870000000000001</v>
      </c>
      <c r="T393" s="1">
        <f t="shared" si="60"/>
        <v>1.0640000000000005</v>
      </c>
      <c r="U393">
        <v>51.9</v>
      </c>
      <c r="V393">
        <v>2114.4838499999996</v>
      </c>
      <c r="W393">
        <f t="shared" si="61"/>
        <v>2.1144838499999995E-3</v>
      </c>
      <c r="X393">
        <f t="shared" si="63"/>
        <v>0.25790349417637276</v>
      </c>
      <c r="Y393">
        <f t="shared" si="64"/>
        <v>2.2441444441333536E-5</v>
      </c>
      <c r="Z393">
        <v>2.2441444441333536E-5</v>
      </c>
      <c r="AA393">
        <f t="shared" si="59"/>
        <v>4.7452071841872022E-8</v>
      </c>
      <c r="AB393">
        <f t="shared" si="62"/>
        <v>4.7452071841872022E-8</v>
      </c>
      <c r="AC393">
        <v>4.7452071841872021</v>
      </c>
      <c r="AD393">
        <v>4.4597811881458647</v>
      </c>
      <c r="AE393" s="1">
        <f t="shared" si="56"/>
        <v>0.17082745863073928</v>
      </c>
      <c r="AF393">
        <v>9.9217372082195721E-2</v>
      </c>
      <c r="AG393">
        <v>34.903799999999997</v>
      </c>
      <c r="AH393">
        <v>44.9</v>
      </c>
      <c r="AI393">
        <v>565</v>
      </c>
      <c r="AJ393">
        <v>22.441444441333537</v>
      </c>
      <c r="AK393">
        <v>9.9694926084349991</v>
      </c>
      <c r="AL393" t="s">
        <v>557</v>
      </c>
      <c r="AM393" t="s">
        <v>558</v>
      </c>
      <c r="AN393" t="s">
        <v>562</v>
      </c>
      <c r="AO393">
        <v>0.38773728517693062</v>
      </c>
      <c r="AP393">
        <v>2.5749999999999997</v>
      </c>
      <c r="AQ393">
        <v>1486.8125</v>
      </c>
      <c r="AR393" s="54">
        <v>3.5603071853408719E-2</v>
      </c>
      <c r="AS393" s="55">
        <v>7.8755053132131891</v>
      </c>
    </row>
    <row r="394" spans="1:45" x14ac:dyDescent="0.35">
      <c r="A394" s="2">
        <v>44778</v>
      </c>
      <c r="B394" t="s">
        <v>18</v>
      </c>
      <c r="C394" t="s">
        <v>596</v>
      </c>
      <c r="D394" t="s">
        <v>20</v>
      </c>
      <c r="E394" t="s">
        <v>600</v>
      </c>
      <c r="F394">
        <v>4</v>
      </c>
      <c r="G394" t="s">
        <v>39</v>
      </c>
      <c r="H394" t="s">
        <v>40</v>
      </c>
      <c r="I394" t="s">
        <v>418</v>
      </c>
      <c r="J394" t="s">
        <v>418</v>
      </c>
      <c r="K394" t="s">
        <v>207</v>
      </c>
      <c r="L394">
        <v>0.755</v>
      </c>
      <c r="M394">
        <v>6.31</v>
      </c>
      <c r="N394" s="1">
        <v>-0.63100000000000001</v>
      </c>
      <c r="O394" t="s">
        <v>163</v>
      </c>
      <c r="P394">
        <v>0.65200000000000002</v>
      </c>
      <c r="Q394">
        <v>0.10299999999999998</v>
      </c>
      <c r="R394">
        <v>14.82</v>
      </c>
      <c r="S394" s="1">
        <v>-1.482</v>
      </c>
      <c r="T394" s="1">
        <f t="shared" si="60"/>
        <v>0.85099999999999998</v>
      </c>
      <c r="U394">
        <v>69.400000000000006</v>
      </c>
      <c r="V394">
        <v>3780.8426000000004</v>
      </c>
      <c r="W394">
        <f t="shared" si="61"/>
        <v>3.7808426000000006E-3</v>
      </c>
      <c r="X394">
        <f t="shared" si="63"/>
        <v>0.15797546012269936</v>
      </c>
      <c r="Y394">
        <f t="shared" si="64"/>
        <v>1.2274697403006519E-5</v>
      </c>
      <c r="Z394">
        <v>1.2274697403006519E-5</v>
      </c>
      <c r="AA394">
        <f t="shared" si="59"/>
        <v>4.6408698843396422E-8</v>
      </c>
      <c r="AB394">
        <f t="shared" si="62"/>
        <v>4.6408698843396422E-8</v>
      </c>
      <c r="AC394">
        <v>4.6408698843396419</v>
      </c>
      <c r="AD394">
        <v>5.4534311214331872</v>
      </c>
      <c r="AE394" s="1">
        <f t="shared" si="56"/>
        <v>0.16707131583622711</v>
      </c>
      <c r="AF394">
        <v>0.10381399209147997</v>
      </c>
      <c r="AG394">
        <v>33.254899999999999</v>
      </c>
      <c r="AH394">
        <v>78.599999999999994</v>
      </c>
      <c r="AI394">
        <v>701</v>
      </c>
      <c r="AJ394">
        <v>12.274697403006519</v>
      </c>
      <c r="AK394">
        <v>13.537474712107057</v>
      </c>
      <c r="AL394" t="s">
        <v>559</v>
      </c>
      <c r="AM394" t="s">
        <v>558</v>
      </c>
      <c r="AN394" t="s">
        <v>560</v>
      </c>
      <c r="AO394">
        <v>0.44009598733374949</v>
      </c>
      <c r="AP394">
        <v>2.3112500000000002</v>
      </c>
      <c r="AQ394">
        <v>1533.9750000000001</v>
      </c>
      <c r="AR394" s="54">
        <v>-1.8247700352262827E-3</v>
      </c>
      <c r="AS394" s="55">
        <v>2.6126988146007939</v>
      </c>
    </row>
    <row r="395" spans="1:45" x14ac:dyDescent="0.35">
      <c r="A395" s="2">
        <v>44778</v>
      </c>
      <c r="B395" t="s">
        <v>18</v>
      </c>
      <c r="C395" t="s">
        <v>596</v>
      </c>
      <c r="D395" t="s">
        <v>86</v>
      </c>
      <c r="E395" t="s">
        <v>46</v>
      </c>
      <c r="F395">
        <v>8</v>
      </c>
      <c r="G395" t="s">
        <v>37</v>
      </c>
      <c r="H395" t="s">
        <v>97</v>
      </c>
      <c r="I395" t="s">
        <v>406</v>
      </c>
      <c r="J395" t="s">
        <v>406</v>
      </c>
      <c r="K395" t="s">
        <v>208</v>
      </c>
      <c r="L395">
        <v>0.84399999999999997</v>
      </c>
      <c r="M395">
        <v>6.58</v>
      </c>
      <c r="N395" s="1">
        <v>-0.65800000000000003</v>
      </c>
      <c r="O395" t="s">
        <v>168</v>
      </c>
      <c r="P395">
        <v>0.66700000000000004</v>
      </c>
      <c r="Q395">
        <v>0.17699999999999994</v>
      </c>
      <c r="R395">
        <v>20.76</v>
      </c>
      <c r="S395" s="1">
        <v>-2.0760000000000001</v>
      </c>
      <c r="T395" s="1">
        <f t="shared" si="60"/>
        <v>1.4180000000000001</v>
      </c>
      <c r="U395">
        <v>50.2</v>
      </c>
      <c r="V395">
        <v>1978.2314000000003</v>
      </c>
      <c r="W395">
        <f t="shared" si="61"/>
        <v>1.9782314000000001E-3</v>
      </c>
      <c r="X395">
        <f t="shared" si="63"/>
        <v>0.26536731634182897</v>
      </c>
      <c r="Y395">
        <f t="shared" si="64"/>
        <v>2.3243587031586431E-5</v>
      </c>
      <c r="Z395">
        <v>2.3243587031586431E-5</v>
      </c>
      <c r="AA395">
        <f t="shared" si="59"/>
        <v>4.598119371451707E-8</v>
      </c>
      <c r="AB395">
        <f t="shared" si="62"/>
        <v>4.598119371451707E-8</v>
      </c>
      <c r="AC395">
        <v>4.5981193714517072</v>
      </c>
      <c r="AD395">
        <v>3.2426793874835731</v>
      </c>
      <c r="AE395" s="1">
        <f t="shared" si="56"/>
        <v>0.16553229737226144</v>
      </c>
      <c r="AF395">
        <v>6.4720057327393582E-2</v>
      </c>
      <c r="AG395">
        <v>33.254899999999999</v>
      </c>
      <c r="AH395">
        <v>39.1</v>
      </c>
      <c r="AI395">
        <v>510</v>
      </c>
      <c r="AJ395">
        <v>23.243587031586433</v>
      </c>
      <c r="AK395">
        <v>11.958942411336949</v>
      </c>
      <c r="AL395" t="s">
        <v>557</v>
      </c>
      <c r="AM395" t="s">
        <v>558</v>
      </c>
      <c r="AN395" t="s">
        <v>562</v>
      </c>
      <c r="AO395">
        <v>0.44009598733374949</v>
      </c>
      <c r="AP395">
        <v>2.3112500000000002</v>
      </c>
      <c r="AQ395">
        <v>1533.9750000000001</v>
      </c>
      <c r="AR395" s="54">
        <v>2.2248125219784583E-2</v>
      </c>
      <c r="AS395" s="55">
        <v>15.403066832191886</v>
      </c>
    </row>
    <row r="396" spans="1:45" x14ac:dyDescent="0.35">
      <c r="A396" s="2">
        <v>44806</v>
      </c>
      <c r="B396" t="s">
        <v>18</v>
      </c>
      <c r="C396" t="s">
        <v>599</v>
      </c>
      <c r="D396" t="s">
        <v>86</v>
      </c>
      <c r="E396" t="s">
        <v>46</v>
      </c>
      <c r="F396">
        <v>5</v>
      </c>
      <c r="G396" t="s">
        <v>29</v>
      </c>
      <c r="H396" t="s">
        <v>38</v>
      </c>
      <c r="I396" t="s">
        <v>404</v>
      </c>
      <c r="J396" t="s">
        <v>404</v>
      </c>
      <c r="K396" t="s">
        <v>59</v>
      </c>
      <c r="L396">
        <v>0.76200000000000001</v>
      </c>
      <c r="M396">
        <v>31.23</v>
      </c>
      <c r="N396" s="1">
        <v>-3.1230000000000002</v>
      </c>
      <c r="O396" t="s">
        <v>224</v>
      </c>
      <c r="P396">
        <v>0.61099999999999999</v>
      </c>
      <c r="Q396">
        <v>0.15100000000000002</v>
      </c>
      <c r="R396">
        <v>38.76</v>
      </c>
      <c r="S396" s="1">
        <v>-3.8759999999999999</v>
      </c>
      <c r="T396" s="1">
        <f t="shared" si="60"/>
        <v>0.75299999999999967</v>
      </c>
      <c r="U396">
        <v>51.9</v>
      </c>
      <c r="V396">
        <v>2114.4838499999996</v>
      </c>
      <c r="W396">
        <f t="shared" si="61"/>
        <v>2.1144838499999995E-3</v>
      </c>
      <c r="X396">
        <f t="shared" si="63"/>
        <v>0.24713584288052379</v>
      </c>
      <c r="Y396">
        <f t="shared" si="64"/>
        <v>2.1293686397012231E-5</v>
      </c>
      <c r="Z396">
        <v>2.1293686397012231E-5</v>
      </c>
      <c r="AA396">
        <f t="shared" si="59"/>
        <v>4.502515599344704E-8</v>
      </c>
      <c r="AB396">
        <f t="shared" si="62"/>
        <v>4.502515599344704E-8</v>
      </c>
      <c r="AC396">
        <v>4.5025155993447044</v>
      </c>
      <c r="AD396">
        <v>5.9794363869119609</v>
      </c>
      <c r="AE396" s="1">
        <f t="shared" si="56"/>
        <v>0.16209056157640933</v>
      </c>
      <c r="AF396">
        <v>0.13302535254845341</v>
      </c>
      <c r="AG396">
        <v>35.566600000000001</v>
      </c>
      <c r="AH396">
        <v>44.9</v>
      </c>
      <c r="AI396">
        <v>565</v>
      </c>
      <c r="AJ396">
        <v>21.29368639701223</v>
      </c>
      <c r="AK396">
        <v>10.433333333333335</v>
      </c>
      <c r="AL396" t="s">
        <v>557</v>
      </c>
      <c r="AM396" t="s">
        <v>558</v>
      </c>
      <c r="AN396" t="s">
        <v>562</v>
      </c>
      <c r="AO396">
        <v>0.40445061727069104</v>
      </c>
      <c r="AP396">
        <v>2.5662500000000001</v>
      </c>
      <c r="AQ396">
        <v>1407.6</v>
      </c>
      <c r="AR396" s="54">
        <v>3.5603071853408719E-2</v>
      </c>
      <c r="AS396" s="55">
        <v>7.8755053132131891</v>
      </c>
    </row>
    <row r="397" spans="1:45" x14ac:dyDescent="0.35">
      <c r="A397" s="2">
        <v>44748</v>
      </c>
      <c r="B397" t="s">
        <v>18</v>
      </c>
      <c r="C397" t="s">
        <v>597</v>
      </c>
      <c r="D397" t="s">
        <v>45</v>
      </c>
      <c r="E397" t="s">
        <v>46</v>
      </c>
      <c r="F397">
        <v>14</v>
      </c>
      <c r="G397" t="s">
        <v>28</v>
      </c>
      <c r="H397" t="s">
        <v>68</v>
      </c>
      <c r="I397" t="s">
        <v>413</v>
      </c>
      <c r="J397" t="s">
        <v>413</v>
      </c>
      <c r="K397" t="s">
        <v>171</v>
      </c>
      <c r="L397">
        <v>0.95099999999999996</v>
      </c>
      <c r="M397">
        <v>21.39</v>
      </c>
      <c r="N397" s="1">
        <v>-2.1390000000000002</v>
      </c>
      <c r="O397" t="s">
        <v>112</v>
      </c>
      <c r="P397">
        <v>0.78100000000000003</v>
      </c>
      <c r="Q397">
        <v>0.16999999999999993</v>
      </c>
      <c r="R397">
        <v>33.21</v>
      </c>
      <c r="S397" s="1">
        <v>-3.3210000000000002</v>
      </c>
      <c r="T397" s="1">
        <f t="shared" si="60"/>
        <v>1.1819999999999999</v>
      </c>
      <c r="U397">
        <v>56.05</v>
      </c>
      <c r="V397">
        <v>2466.1579624999995</v>
      </c>
      <c r="W397">
        <f t="shared" si="61"/>
        <v>2.4661579624999995E-3</v>
      </c>
      <c r="X397">
        <f t="shared" si="63"/>
        <v>0.21766965428937249</v>
      </c>
      <c r="Y397">
        <f t="shared" si="64"/>
        <v>1.8212776616217388E-5</v>
      </c>
      <c r="Z397">
        <v>1.8212776616217388E-5</v>
      </c>
      <c r="AA397">
        <f t="shared" si="59"/>
        <v>4.4915584071318311E-8</v>
      </c>
      <c r="AB397">
        <f t="shared" si="62"/>
        <v>4.4915584071318311E-8</v>
      </c>
      <c r="AC397">
        <v>4.4915584071318309</v>
      </c>
      <c r="AD397">
        <v>3.7999648114482496</v>
      </c>
      <c r="AE397" s="1">
        <f t="shared" si="56"/>
        <v>0.16169610265674594</v>
      </c>
      <c r="AF397">
        <v>3.2384499709800237E-2</v>
      </c>
      <c r="AG397">
        <v>33.4651</v>
      </c>
      <c r="AH397">
        <v>42.8</v>
      </c>
      <c r="AI397">
        <v>570</v>
      </c>
      <c r="AJ397">
        <v>18.212776616217386</v>
      </c>
      <c r="AK397">
        <v>7.6280448717948737</v>
      </c>
      <c r="AL397" t="s">
        <v>559</v>
      </c>
      <c r="AM397" t="s">
        <v>561</v>
      </c>
      <c r="AN397" t="s">
        <v>560</v>
      </c>
      <c r="AO397">
        <v>0.36316699062884389</v>
      </c>
      <c r="AP397">
        <v>2.6599999999999997</v>
      </c>
      <c r="AQ397">
        <v>1403.9625000000001</v>
      </c>
      <c r="AR397" s="54">
        <v>5.2555943113949413E-2</v>
      </c>
      <c r="AS397" s="55">
        <v>11.192252581245134</v>
      </c>
    </row>
    <row r="398" spans="1:45" x14ac:dyDescent="0.35">
      <c r="A398" s="2">
        <v>44720</v>
      </c>
      <c r="B398" t="s">
        <v>18</v>
      </c>
      <c r="C398" t="s">
        <v>598</v>
      </c>
      <c r="D398" t="s">
        <v>45</v>
      </c>
      <c r="E398" t="s">
        <v>46</v>
      </c>
      <c r="F398">
        <v>3</v>
      </c>
      <c r="G398" t="s">
        <v>30</v>
      </c>
      <c r="H398" t="s">
        <v>106</v>
      </c>
      <c r="I398" t="s">
        <v>414</v>
      </c>
      <c r="J398" t="s">
        <v>414</v>
      </c>
      <c r="K398" t="s">
        <v>23</v>
      </c>
      <c r="L398">
        <v>0.66100000000000003</v>
      </c>
      <c r="M398">
        <v>12.35</v>
      </c>
      <c r="N398" s="1">
        <v>-1.2349999999999999</v>
      </c>
      <c r="O398" t="s">
        <v>105</v>
      </c>
      <c r="P398">
        <v>0.73599999999999999</v>
      </c>
      <c r="Q398">
        <v>-7.4999999999999956E-2</v>
      </c>
      <c r="R398">
        <v>11.53</v>
      </c>
      <c r="S398" s="1">
        <v>-1.153</v>
      </c>
      <c r="T398" s="1">
        <f t="shared" si="60"/>
        <v>-8.1999999999999851E-2</v>
      </c>
      <c r="U398">
        <v>83.45</v>
      </c>
      <c r="V398">
        <v>5466.6634625000006</v>
      </c>
      <c r="W398">
        <f t="shared" si="61"/>
        <v>5.4666634625000002E-3</v>
      </c>
      <c r="X398">
        <f t="shared" si="63"/>
        <v>-0.10190217391304342</v>
      </c>
      <c r="Y398" t="e">
        <f t="shared" si="64"/>
        <v>#NUM!</v>
      </c>
      <c r="Z398">
        <v>8.1673163927777997E-6</v>
      </c>
      <c r="AA398">
        <f t="shared" si="59"/>
        <v>4.4647970111075699E-8</v>
      </c>
      <c r="AB398">
        <f t="shared" si="62"/>
        <v>4.4647970111075699E-8</v>
      </c>
      <c r="AC398">
        <v>4.4647970111075699</v>
      </c>
      <c r="AD398">
        <v>54.448744037897292</v>
      </c>
      <c r="AE398" s="1">
        <f t="shared" ref="AE398:AE461" si="65">AB398*1000*3600</f>
        <v>0.16073269239987253</v>
      </c>
      <c r="AF398">
        <v>0.24719428710563676</v>
      </c>
      <c r="AG398">
        <v>26.9267</v>
      </c>
      <c r="AH398">
        <v>55</v>
      </c>
      <c r="AI398">
        <v>715</v>
      </c>
      <c r="AJ398">
        <v>8.1673163927777992</v>
      </c>
      <c r="AK398">
        <v>10.52</v>
      </c>
      <c r="AL398" t="s">
        <v>557</v>
      </c>
      <c r="AM398" t="s">
        <v>561</v>
      </c>
      <c r="AN398" t="s">
        <v>560</v>
      </c>
      <c r="AO398">
        <v>0.60426055731721495</v>
      </c>
      <c r="AP398">
        <v>1.3075000000000001</v>
      </c>
      <c r="AQ398">
        <v>892.41250000000002</v>
      </c>
      <c r="AR398" s="54">
        <v>-1.1051191027452584E-2</v>
      </c>
      <c r="AS398" s="55">
        <v>8.7929010568314698</v>
      </c>
    </row>
    <row r="399" spans="1:45" x14ac:dyDescent="0.35">
      <c r="A399" s="2">
        <v>44747</v>
      </c>
      <c r="B399" t="s">
        <v>18</v>
      </c>
      <c r="C399" t="s">
        <v>597</v>
      </c>
      <c r="D399" t="s">
        <v>20</v>
      </c>
      <c r="E399" t="s">
        <v>600</v>
      </c>
      <c r="F399">
        <v>12</v>
      </c>
      <c r="G399" t="s">
        <v>25</v>
      </c>
      <c r="H399" t="s">
        <v>74</v>
      </c>
      <c r="I399" t="s">
        <v>490</v>
      </c>
      <c r="J399" t="s">
        <v>490</v>
      </c>
      <c r="K399" t="s">
        <v>143</v>
      </c>
      <c r="L399">
        <v>0.69399999999999995</v>
      </c>
      <c r="M399">
        <v>11.6</v>
      </c>
      <c r="N399" s="1">
        <v>-1.1599999999999999</v>
      </c>
      <c r="O399" t="s">
        <v>163</v>
      </c>
      <c r="P399">
        <v>0.57599999999999996</v>
      </c>
      <c r="Q399">
        <v>0.11799999999999999</v>
      </c>
      <c r="R399">
        <v>12.58</v>
      </c>
      <c r="S399" s="1">
        <v>-1.258</v>
      </c>
      <c r="T399" s="1">
        <f t="shared" si="60"/>
        <v>9.8000000000000087E-2</v>
      </c>
      <c r="U399">
        <v>57.585000000000001</v>
      </c>
      <c r="V399">
        <v>2603.085296625</v>
      </c>
      <c r="W399">
        <f t="shared" si="61"/>
        <v>2.6030852966249999E-3</v>
      </c>
      <c r="X399">
        <f t="shared" si="63"/>
        <v>0.2048611111111111</v>
      </c>
      <c r="Y399">
        <f t="shared" si="64"/>
        <v>1.6902604720260495E-5</v>
      </c>
      <c r="Z399">
        <v>1.6902604720260495E-5</v>
      </c>
      <c r="AA399">
        <f t="shared" si="59"/>
        <v>4.3998921821974411E-8</v>
      </c>
      <c r="AB399">
        <f t="shared" si="62"/>
        <v>4.3998921821974411E-8</v>
      </c>
      <c r="AC399">
        <v>4.3998921821974415</v>
      </c>
      <c r="AD399">
        <v>44.896859002014672</v>
      </c>
      <c r="AE399" s="1">
        <f t="shared" si="65"/>
        <v>0.1583961185591079</v>
      </c>
      <c r="AF399">
        <v>0.82933737776604599</v>
      </c>
      <c r="AG399">
        <v>33.278799999999997</v>
      </c>
      <c r="AH399">
        <v>40</v>
      </c>
      <c r="AI399">
        <v>540</v>
      </c>
      <c r="AJ399">
        <v>16.902604720260495</v>
      </c>
      <c r="AK399">
        <v>11.802345679012349</v>
      </c>
      <c r="AL399" t="s">
        <v>557</v>
      </c>
      <c r="AM399" t="s">
        <v>558</v>
      </c>
      <c r="AN399" t="s">
        <v>562</v>
      </c>
      <c r="AO399">
        <v>0.3455948490031629</v>
      </c>
      <c r="AP399">
        <v>2.8125</v>
      </c>
      <c r="AQ399">
        <v>1435.3249999999998</v>
      </c>
      <c r="AR399" s="54">
        <v>7.064866429451172E-2</v>
      </c>
      <c r="AS399" s="55">
        <v>4.3674561336831754</v>
      </c>
    </row>
    <row r="400" spans="1:45" x14ac:dyDescent="0.35">
      <c r="A400" s="2">
        <v>44722</v>
      </c>
      <c r="B400" t="s">
        <v>18</v>
      </c>
      <c r="C400" t="s">
        <v>598</v>
      </c>
      <c r="D400" t="s">
        <v>109</v>
      </c>
      <c r="E400" t="s">
        <v>600</v>
      </c>
      <c r="F400">
        <v>15</v>
      </c>
      <c r="G400" t="s">
        <v>33</v>
      </c>
      <c r="H400" t="s">
        <v>104</v>
      </c>
      <c r="I400" t="s">
        <v>446</v>
      </c>
      <c r="J400" t="s">
        <v>446</v>
      </c>
      <c r="K400" t="s">
        <v>111</v>
      </c>
      <c r="L400">
        <v>0.76600000000000001</v>
      </c>
      <c r="M400">
        <v>1.04</v>
      </c>
      <c r="N400" s="1">
        <v>-0.10400000000000001</v>
      </c>
      <c r="O400" t="s">
        <v>112</v>
      </c>
      <c r="P400">
        <v>0.63400000000000001</v>
      </c>
      <c r="Q400">
        <v>0.13200000000000001</v>
      </c>
      <c r="R400">
        <v>9.25</v>
      </c>
      <c r="S400" s="1">
        <v>-0.92500000000000004</v>
      </c>
      <c r="T400" s="1">
        <f t="shared" si="60"/>
        <v>0.82100000000000006</v>
      </c>
      <c r="U400">
        <v>56.95</v>
      </c>
      <c r="V400">
        <v>2545.9924625000003</v>
      </c>
      <c r="W400">
        <f t="shared" si="61"/>
        <v>2.5459924625000005E-3</v>
      </c>
      <c r="X400">
        <f t="shared" si="63"/>
        <v>0.20820189274447951</v>
      </c>
      <c r="Y400">
        <f t="shared" si="64"/>
        <v>1.7242553979106995E-5</v>
      </c>
      <c r="Z400">
        <v>1.7242553979106995E-5</v>
      </c>
      <c r="AA400">
        <f t="shared" si="59"/>
        <v>4.3899412465055797E-8</v>
      </c>
      <c r="AB400">
        <f t="shared" si="62"/>
        <v>4.3899412465055797E-8</v>
      </c>
      <c r="AC400">
        <v>4.3899412465055798</v>
      </c>
      <c r="AD400">
        <v>5.3470660736974169</v>
      </c>
      <c r="AE400" s="1">
        <f t="shared" si="65"/>
        <v>0.15803788487420087</v>
      </c>
      <c r="AF400">
        <v>2.6813357238049809E-2</v>
      </c>
      <c r="AG400">
        <v>27.385200000000001</v>
      </c>
      <c r="AH400">
        <v>49.4</v>
      </c>
      <c r="AI400">
        <v>546</v>
      </c>
      <c r="AJ400">
        <v>17.242553979106994</v>
      </c>
      <c r="AK400">
        <v>18.418666666666667</v>
      </c>
      <c r="AL400" t="s">
        <v>559</v>
      </c>
      <c r="AM400" t="s">
        <v>561</v>
      </c>
      <c r="AN400" t="s">
        <v>560</v>
      </c>
      <c r="AO400">
        <v>0.64691630239407094</v>
      </c>
      <c r="AP400">
        <v>1.1612499999999999</v>
      </c>
      <c r="AQ400">
        <v>648.88749999999993</v>
      </c>
      <c r="AR400" s="54">
        <v>7.0690259557514073E-3</v>
      </c>
      <c r="AS400" s="55">
        <v>6.4077348836481818</v>
      </c>
    </row>
    <row r="401" spans="1:45" x14ac:dyDescent="0.35">
      <c r="A401" s="2">
        <v>44791</v>
      </c>
      <c r="B401" t="s">
        <v>18</v>
      </c>
      <c r="C401" t="s">
        <v>552</v>
      </c>
      <c r="D401" t="s">
        <v>86</v>
      </c>
      <c r="E401" t="s">
        <v>46</v>
      </c>
      <c r="F401">
        <v>8</v>
      </c>
      <c r="G401" t="s">
        <v>28</v>
      </c>
      <c r="H401" t="s">
        <v>75</v>
      </c>
      <c r="I401" t="s">
        <v>399</v>
      </c>
      <c r="J401" t="s">
        <v>399</v>
      </c>
      <c r="K401" t="s">
        <v>219</v>
      </c>
      <c r="L401">
        <v>1.0009999999999999</v>
      </c>
      <c r="M401">
        <v>11.43</v>
      </c>
      <c r="N401" s="1">
        <v>-1.143</v>
      </c>
      <c r="O401" t="s">
        <v>220</v>
      </c>
      <c r="P401">
        <v>0.89</v>
      </c>
      <c r="Q401">
        <v>0.11099999999999988</v>
      </c>
      <c r="R401">
        <v>20.36</v>
      </c>
      <c r="S401" s="1">
        <v>-2.036</v>
      </c>
      <c r="T401" s="1">
        <f t="shared" si="60"/>
        <v>0.89300000000000002</v>
      </c>
      <c r="U401">
        <v>77.900000000000006</v>
      </c>
      <c r="V401">
        <v>4763.7018500000004</v>
      </c>
      <c r="W401">
        <f t="shared" si="61"/>
        <v>4.7637018500000005E-3</v>
      </c>
      <c r="X401">
        <f t="shared" si="63"/>
        <v>0.12471910112359537</v>
      </c>
      <c r="Y401">
        <f t="shared" si="64"/>
        <v>9.1757262884436129E-6</v>
      </c>
      <c r="Z401">
        <v>9.1757262884436129E-6</v>
      </c>
      <c r="AA401">
        <f t="shared" si="59"/>
        <v>4.3710424295352476E-8</v>
      </c>
      <c r="AB401">
        <f t="shared" si="62"/>
        <v>4.3710424295352476E-8</v>
      </c>
      <c r="AC401">
        <v>4.3710424295352475</v>
      </c>
      <c r="AD401">
        <v>4.8947843555825843</v>
      </c>
      <c r="AE401" s="1">
        <f t="shared" si="65"/>
        <v>0.15735752746326889</v>
      </c>
      <c r="AF401">
        <v>4.1714897481507293E-2</v>
      </c>
      <c r="AG401">
        <v>28.894600000000001</v>
      </c>
      <c r="AH401">
        <v>74.8</v>
      </c>
      <c r="AI401">
        <v>661</v>
      </c>
      <c r="AJ401">
        <v>9.175726288443613</v>
      </c>
      <c r="AK401">
        <v>11.459908061879579</v>
      </c>
      <c r="AL401" t="s">
        <v>559</v>
      </c>
      <c r="AM401" t="s">
        <v>561</v>
      </c>
      <c r="AN401" t="s">
        <v>560</v>
      </c>
      <c r="AO401">
        <v>0.60858362734628491</v>
      </c>
      <c r="AP401">
        <v>1.405</v>
      </c>
      <c r="AQ401">
        <v>1061.325</v>
      </c>
      <c r="AR401" s="54">
        <v>-8.6588002042198298E-3</v>
      </c>
      <c r="AS401" s="55">
        <v>7.940595633033487</v>
      </c>
    </row>
    <row r="402" spans="1:45" x14ac:dyDescent="0.35">
      <c r="A402" s="2">
        <v>44722</v>
      </c>
      <c r="B402" t="s">
        <v>18</v>
      </c>
      <c r="C402" t="s">
        <v>598</v>
      </c>
      <c r="D402" t="s">
        <v>123</v>
      </c>
      <c r="E402" t="s">
        <v>600</v>
      </c>
      <c r="F402">
        <v>7</v>
      </c>
      <c r="G402" t="s">
        <v>26</v>
      </c>
      <c r="H402" t="s">
        <v>92</v>
      </c>
      <c r="I402" t="s">
        <v>463</v>
      </c>
      <c r="J402" t="s">
        <v>463</v>
      </c>
      <c r="K402" t="s">
        <v>125</v>
      </c>
      <c r="L402">
        <v>0.65500000000000003</v>
      </c>
      <c r="M402">
        <v>4.29</v>
      </c>
      <c r="N402" s="1">
        <v>-0.42899999999999999</v>
      </c>
      <c r="O402" t="s">
        <v>126</v>
      </c>
      <c r="P402">
        <v>0.47799999999999998</v>
      </c>
      <c r="Q402">
        <v>0.17700000000000005</v>
      </c>
      <c r="R402">
        <v>9.43</v>
      </c>
      <c r="S402" s="1">
        <v>-0.94299999999999995</v>
      </c>
      <c r="T402" s="1">
        <f t="shared" si="60"/>
        <v>0.51400000000000001</v>
      </c>
      <c r="U402">
        <v>39.85</v>
      </c>
      <c r="V402">
        <v>1246.5976625000001</v>
      </c>
      <c r="W402">
        <f t="shared" si="61"/>
        <v>1.2465976625000001E-3</v>
      </c>
      <c r="X402">
        <f t="shared" si="63"/>
        <v>0.37029288702928881</v>
      </c>
      <c r="Y402">
        <f t="shared" si="64"/>
        <v>3.5028884837824529E-5</v>
      </c>
      <c r="Z402">
        <v>3.5028884837824529E-5</v>
      </c>
      <c r="AA402">
        <f t="shared" si="59"/>
        <v>4.366692595881375E-8</v>
      </c>
      <c r="AB402">
        <f t="shared" si="62"/>
        <v>4.366692595881375E-8</v>
      </c>
      <c r="AC402">
        <v>4.3666925958813758</v>
      </c>
      <c r="AD402">
        <v>8.4955108869287468</v>
      </c>
      <c r="AE402" s="1">
        <f t="shared" si="65"/>
        <v>0.1572009334517295</v>
      </c>
      <c r="AF402">
        <v>0.36369699791122245</v>
      </c>
      <c r="AG402">
        <v>27.385200000000001</v>
      </c>
      <c r="AH402">
        <v>37.4</v>
      </c>
      <c r="AI402">
        <v>677</v>
      </c>
      <c r="AJ402">
        <v>35.028884837824528</v>
      </c>
      <c r="AK402">
        <v>16.475333333333335</v>
      </c>
      <c r="AL402" t="s">
        <v>559</v>
      </c>
      <c r="AM402" t="s">
        <v>558</v>
      </c>
      <c r="AN402" t="s">
        <v>560</v>
      </c>
      <c r="AO402">
        <v>0.64691630239407094</v>
      </c>
      <c r="AP402">
        <v>1.1612499999999999</v>
      </c>
      <c r="AQ402">
        <v>648.88749999999993</v>
      </c>
      <c r="AR402" s="54">
        <v>2.5419450526450562E-3</v>
      </c>
      <c r="AS402" s="55">
        <v>5.7192564302052347</v>
      </c>
    </row>
    <row r="403" spans="1:45" x14ac:dyDescent="0.35">
      <c r="A403" s="2">
        <v>44764</v>
      </c>
      <c r="B403" t="s">
        <v>18</v>
      </c>
      <c r="C403" t="s">
        <v>549</v>
      </c>
      <c r="D403" t="s">
        <v>133</v>
      </c>
      <c r="E403" t="s">
        <v>46</v>
      </c>
      <c r="F403">
        <v>6</v>
      </c>
      <c r="G403" t="s">
        <v>33</v>
      </c>
      <c r="H403" t="s">
        <v>64</v>
      </c>
      <c r="I403" t="s">
        <v>476</v>
      </c>
      <c r="J403" t="s">
        <v>476</v>
      </c>
      <c r="K403" t="s">
        <v>191</v>
      </c>
      <c r="L403">
        <v>0.63700000000000001</v>
      </c>
      <c r="M403" t="s">
        <v>50</v>
      </c>
      <c r="N403" s="1" t="s">
        <v>50</v>
      </c>
      <c r="O403" t="s">
        <v>189</v>
      </c>
      <c r="P403">
        <v>0.72099999999999997</v>
      </c>
      <c r="Q403">
        <v>-8.3999999999999964E-2</v>
      </c>
      <c r="R403" t="s">
        <v>50</v>
      </c>
      <c r="S403" s="1" t="s">
        <v>50</v>
      </c>
      <c r="T403" s="1" t="s">
        <v>103</v>
      </c>
      <c r="U403">
        <v>75.099999999999994</v>
      </c>
      <c r="V403">
        <v>4427.4078499999996</v>
      </c>
      <c r="W403">
        <f t="shared" si="61"/>
        <v>4.4274078499999996E-3</v>
      </c>
      <c r="X403">
        <f t="shared" si="63"/>
        <v>-0.11650485436893199</v>
      </c>
      <c r="Y403" t="e">
        <f t="shared" si="64"/>
        <v>#NUM!</v>
      </c>
      <c r="Z403">
        <v>9.8274110434886081E-6</v>
      </c>
      <c r="AB403">
        <f t="shared" si="62"/>
        <v>4.3509956799118149E-8</v>
      </c>
      <c r="AC403">
        <v>4.350995679911815</v>
      </c>
      <c r="AD403" t="s">
        <v>50</v>
      </c>
      <c r="AE403" s="1">
        <f t="shared" si="65"/>
        <v>0.15663584447682535</v>
      </c>
      <c r="AG403">
        <v>34.764699999999998</v>
      </c>
      <c r="AH403">
        <v>56.6</v>
      </c>
      <c r="AI403">
        <v>445</v>
      </c>
      <c r="AJ403">
        <v>9.8274110434886079</v>
      </c>
      <c r="AK403">
        <v>6.5184028628141686</v>
      </c>
      <c r="AL403" t="s">
        <v>559</v>
      </c>
      <c r="AM403" t="s">
        <v>561</v>
      </c>
      <c r="AN403" t="s">
        <v>560</v>
      </c>
      <c r="AO403">
        <v>0.38320539431614575</v>
      </c>
      <c r="AP403">
        <v>2.6387499999999999</v>
      </c>
      <c r="AQ403">
        <v>1512.2124999999996</v>
      </c>
      <c r="AR403" s="54">
        <v>4.5968748054476261E-2</v>
      </c>
      <c r="AS403" s="55" t="s">
        <v>50</v>
      </c>
    </row>
    <row r="404" spans="1:45" x14ac:dyDescent="0.35">
      <c r="A404" s="2">
        <v>44791</v>
      </c>
      <c r="B404" t="s">
        <v>18</v>
      </c>
      <c r="C404" t="s">
        <v>552</v>
      </c>
      <c r="D404" t="s">
        <v>86</v>
      </c>
      <c r="E404" t="s">
        <v>46</v>
      </c>
      <c r="F404">
        <v>3</v>
      </c>
      <c r="G404" t="s">
        <v>29</v>
      </c>
      <c r="H404" t="s">
        <v>38</v>
      </c>
      <c r="I404" t="s">
        <v>404</v>
      </c>
      <c r="J404" t="s">
        <v>404</v>
      </c>
      <c r="K404" t="s">
        <v>219</v>
      </c>
      <c r="L404">
        <v>0.71</v>
      </c>
      <c r="M404">
        <v>14.65</v>
      </c>
      <c r="N404" s="1">
        <v>-1.4650000000000001</v>
      </c>
      <c r="O404" t="s">
        <v>220</v>
      </c>
      <c r="P404">
        <v>0.57299999999999995</v>
      </c>
      <c r="Q404">
        <v>0.13700000000000001</v>
      </c>
      <c r="R404">
        <v>29.92</v>
      </c>
      <c r="S404" s="1">
        <v>-2.992</v>
      </c>
      <c r="T404" s="1">
        <f t="shared" ref="T404:T434" si="66">N404-S404</f>
        <v>1.5269999999999999</v>
      </c>
      <c r="U404">
        <v>51.9</v>
      </c>
      <c r="V404">
        <v>2114.4838499999996</v>
      </c>
      <c r="W404">
        <f t="shared" si="61"/>
        <v>2.1144838499999995E-3</v>
      </c>
      <c r="X404">
        <f t="shared" si="63"/>
        <v>0.2390924956369983</v>
      </c>
      <c r="Y404">
        <f t="shared" si="64"/>
        <v>2.0443800766505371E-5</v>
      </c>
      <c r="Z404">
        <v>2.0443800766505371E-5</v>
      </c>
      <c r="AA404">
        <f t="shared" ref="AA404:AA413" si="67">Z404*W404</f>
        <v>4.3228086553393223E-8</v>
      </c>
      <c r="AB404">
        <f t="shared" si="62"/>
        <v>4.3228086553393223E-8</v>
      </c>
      <c r="AC404">
        <v>4.3228086553393226</v>
      </c>
      <c r="AD404">
        <v>2.8309159497965442</v>
      </c>
      <c r="AE404" s="1">
        <f t="shared" si="65"/>
        <v>0.15562111159221562</v>
      </c>
      <c r="AF404">
        <v>6.297978068317725E-2</v>
      </c>
      <c r="AG404">
        <v>28.894600000000001</v>
      </c>
      <c r="AH404">
        <v>44.9</v>
      </c>
      <c r="AI404">
        <v>565</v>
      </c>
      <c r="AJ404">
        <v>20.443800766505372</v>
      </c>
      <c r="AK404">
        <v>11.459908061879579</v>
      </c>
      <c r="AL404" t="s">
        <v>557</v>
      </c>
      <c r="AM404" t="s">
        <v>558</v>
      </c>
      <c r="AN404" t="s">
        <v>562</v>
      </c>
      <c r="AO404">
        <v>0.60858362734628491</v>
      </c>
      <c r="AP404">
        <v>1.405</v>
      </c>
      <c r="AQ404">
        <v>1061.325</v>
      </c>
      <c r="AR404" s="54">
        <v>3.5603071853408719E-2</v>
      </c>
      <c r="AS404" s="55">
        <v>7.8755053132131891</v>
      </c>
    </row>
    <row r="405" spans="1:45" x14ac:dyDescent="0.35">
      <c r="A405" s="2">
        <v>44792</v>
      </c>
      <c r="B405" t="s">
        <v>18</v>
      </c>
      <c r="C405" t="s">
        <v>552</v>
      </c>
      <c r="D405" t="s">
        <v>20</v>
      </c>
      <c r="E405" t="s">
        <v>600</v>
      </c>
      <c r="F405">
        <v>7</v>
      </c>
      <c r="G405" t="s">
        <v>39</v>
      </c>
      <c r="H405" t="s">
        <v>40</v>
      </c>
      <c r="I405" t="s">
        <v>418</v>
      </c>
      <c r="J405" t="s">
        <v>418</v>
      </c>
      <c r="K405" t="s">
        <v>225</v>
      </c>
      <c r="L405">
        <v>0.77900000000000003</v>
      </c>
      <c r="M405">
        <v>11.21</v>
      </c>
      <c r="N405" s="1">
        <v>-1.121</v>
      </c>
      <c r="O405" t="s">
        <v>175</v>
      </c>
      <c r="P405">
        <v>0.67800000000000005</v>
      </c>
      <c r="Q405">
        <v>0.10099999999999998</v>
      </c>
      <c r="R405">
        <v>21.45</v>
      </c>
      <c r="S405" s="1">
        <v>-2.145</v>
      </c>
      <c r="T405" s="1">
        <f t="shared" si="66"/>
        <v>1.024</v>
      </c>
      <c r="U405">
        <v>69.400000000000006</v>
      </c>
      <c r="V405">
        <v>3780.8426000000004</v>
      </c>
      <c r="W405">
        <f t="shared" si="61"/>
        <v>3.7808426000000006E-3</v>
      </c>
      <c r="X405">
        <f t="shared" si="63"/>
        <v>0.14896755162241884</v>
      </c>
      <c r="Y405">
        <f t="shared" si="64"/>
        <v>1.1418861867122085E-5</v>
      </c>
      <c r="Z405">
        <v>1.1418861867122085E-5</v>
      </c>
      <c r="AA405">
        <f t="shared" si="67"/>
        <v>4.317291939073073E-8</v>
      </c>
      <c r="AB405">
        <f t="shared" si="62"/>
        <v>4.317291939073073E-8</v>
      </c>
      <c r="AC405">
        <v>4.3172919390730726</v>
      </c>
      <c r="AD405">
        <v>4.216105409251047</v>
      </c>
      <c r="AE405" s="1">
        <f t="shared" si="65"/>
        <v>0.15542250980663061</v>
      </c>
      <c r="AF405">
        <v>8.0259697769467189E-2</v>
      </c>
      <c r="AG405">
        <v>34.301699999999997</v>
      </c>
      <c r="AH405">
        <v>78.599999999999994</v>
      </c>
      <c r="AI405">
        <v>701</v>
      </c>
      <c r="AJ405">
        <v>11.418861867122086</v>
      </c>
      <c r="AK405">
        <v>12.126990262931423</v>
      </c>
      <c r="AL405" t="s">
        <v>559</v>
      </c>
      <c r="AM405" t="s">
        <v>558</v>
      </c>
      <c r="AN405" t="s">
        <v>560</v>
      </c>
      <c r="AO405">
        <v>0.40498035528846144</v>
      </c>
      <c r="AP405">
        <v>2.7174999999999998</v>
      </c>
      <c r="AQ405">
        <v>1551.3875</v>
      </c>
      <c r="AR405" s="54">
        <v>-1.8247700352262827E-3</v>
      </c>
      <c r="AS405" s="55">
        <v>2.6126988146007939</v>
      </c>
    </row>
    <row r="406" spans="1:45" x14ac:dyDescent="0.35">
      <c r="A406" s="2">
        <v>44750</v>
      </c>
      <c r="B406" t="s">
        <v>18</v>
      </c>
      <c r="C406" t="s">
        <v>597</v>
      </c>
      <c r="D406" t="s">
        <v>123</v>
      </c>
      <c r="E406" t="s">
        <v>600</v>
      </c>
      <c r="F406">
        <v>7</v>
      </c>
      <c r="G406" t="s">
        <v>30</v>
      </c>
      <c r="H406" t="s">
        <v>115</v>
      </c>
      <c r="I406" t="s">
        <v>461</v>
      </c>
      <c r="J406" t="s">
        <v>461</v>
      </c>
      <c r="K406" t="s">
        <v>134</v>
      </c>
      <c r="L406">
        <v>0.63800000000000001</v>
      </c>
      <c r="M406">
        <v>3.82</v>
      </c>
      <c r="N406" s="1">
        <v>-0.38200000000000001</v>
      </c>
      <c r="O406" t="s">
        <v>179</v>
      </c>
      <c r="P406">
        <v>0.70699999999999996</v>
      </c>
      <c r="Q406">
        <v>-6.899999999999995E-2</v>
      </c>
      <c r="R406">
        <v>2.5099999999999998</v>
      </c>
      <c r="S406" s="1">
        <v>-0.251</v>
      </c>
      <c r="T406" s="1">
        <f t="shared" si="66"/>
        <v>-0.13100000000000001</v>
      </c>
      <c r="U406">
        <v>84.3</v>
      </c>
      <c r="V406">
        <v>5578.59465</v>
      </c>
      <c r="W406">
        <f t="shared" si="61"/>
        <v>5.5785946500000001E-3</v>
      </c>
      <c r="X406">
        <f t="shared" si="63"/>
        <v>-9.7595473833097524E-2</v>
      </c>
      <c r="Y406" t="e">
        <f t="shared" si="64"/>
        <v>#NUM!</v>
      </c>
      <c r="Z406">
        <v>7.6990286647962094E-6</v>
      </c>
      <c r="AA406">
        <f t="shared" si="67"/>
        <v>4.294976011962878E-8</v>
      </c>
      <c r="AB406">
        <f t="shared" si="62"/>
        <v>4.294976011962878E-8</v>
      </c>
      <c r="AC406">
        <v>4.2949760119628779</v>
      </c>
      <c r="AD406">
        <v>32.786076427197543</v>
      </c>
      <c r="AE406" s="1">
        <f t="shared" si="65"/>
        <v>0.15461913643066361</v>
      </c>
      <c r="AF406">
        <v>0.1301893408557451</v>
      </c>
      <c r="AG406">
        <v>33.388599999999997</v>
      </c>
      <c r="AH406">
        <v>85</v>
      </c>
      <c r="AI406">
        <v>767</v>
      </c>
      <c r="AJ406">
        <v>7.6990286647962094</v>
      </c>
      <c r="AK406">
        <v>10.019670781892938</v>
      </c>
      <c r="AL406" t="s">
        <v>557</v>
      </c>
      <c r="AM406" t="s">
        <v>561</v>
      </c>
      <c r="AN406" t="s">
        <v>560</v>
      </c>
      <c r="AO406">
        <v>0.39262443606707542</v>
      </c>
      <c r="AP406">
        <v>2.4874999999999998</v>
      </c>
      <c r="AQ406">
        <v>1362.0875000000001</v>
      </c>
      <c r="AR406" s="54">
        <v>8.7332741322144504E-3</v>
      </c>
      <c r="AS406" s="55">
        <v>-3.3283370322391583</v>
      </c>
    </row>
    <row r="407" spans="1:45" x14ac:dyDescent="0.35">
      <c r="A407" s="2">
        <v>44749</v>
      </c>
      <c r="B407" t="s">
        <v>18</v>
      </c>
      <c r="C407" t="s">
        <v>597</v>
      </c>
      <c r="D407" t="s">
        <v>109</v>
      </c>
      <c r="E407" t="s">
        <v>600</v>
      </c>
      <c r="F407">
        <v>10</v>
      </c>
      <c r="G407" t="s">
        <v>28</v>
      </c>
      <c r="H407" t="s">
        <v>90</v>
      </c>
      <c r="I407" t="s">
        <v>443</v>
      </c>
      <c r="J407" t="s">
        <v>443</v>
      </c>
      <c r="K407" t="s">
        <v>153</v>
      </c>
      <c r="L407">
        <v>0.91800000000000004</v>
      </c>
      <c r="M407">
        <v>5.24</v>
      </c>
      <c r="N407" s="1">
        <v>-0.52400000000000002</v>
      </c>
      <c r="O407" t="s">
        <v>176</v>
      </c>
      <c r="P407">
        <v>0.748</v>
      </c>
      <c r="Q407">
        <v>0.17000000000000004</v>
      </c>
      <c r="R407">
        <v>6.75</v>
      </c>
      <c r="S407" s="1">
        <v>-0.67500000000000004</v>
      </c>
      <c r="T407" s="1">
        <f t="shared" si="66"/>
        <v>0.15100000000000002</v>
      </c>
      <c r="U407">
        <v>53.3</v>
      </c>
      <c r="V407">
        <v>2230.0986499999999</v>
      </c>
      <c r="W407">
        <f t="shared" si="61"/>
        <v>2.2300986499999998E-3</v>
      </c>
      <c r="X407">
        <f t="shared" si="63"/>
        <v>0.22727272727272732</v>
      </c>
      <c r="Y407">
        <f t="shared" si="64"/>
        <v>1.9206875295329234E-5</v>
      </c>
      <c r="Z407">
        <v>1.9206875295329234E-5</v>
      </c>
      <c r="AA407">
        <f t="shared" si="67"/>
        <v>4.2833226666832071E-8</v>
      </c>
      <c r="AB407">
        <f t="shared" si="62"/>
        <v>4.2833226666832071E-8</v>
      </c>
      <c r="AC407">
        <v>4.2833226666832074</v>
      </c>
      <c r="AD407">
        <v>28.366375276047727</v>
      </c>
      <c r="AE407" s="1">
        <f t="shared" si="65"/>
        <v>0.15419961600059545</v>
      </c>
      <c r="AF407">
        <v>0.10222080380268081</v>
      </c>
      <c r="AG407">
        <v>34.081400000000002</v>
      </c>
      <c r="AH407">
        <v>75.900000000000006</v>
      </c>
      <c r="AI407">
        <v>610</v>
      </c>
      <c r="AJ407">
        <v>19.206875295329233</v>
      </c>
      <c r="AK407">
        <v>13.083333333333334</v>
      </c>
      <c r="AL407" t="s">
        <v>559</v>
      </c>
      <c r="AM407" t="s">
        <v>561</v>
      </c>
      <c r="AN407" t="s">
        <v>560</v>
      </c>
      <c r="AO407">
        <v>0.35644028496175595</v>
      </c>
      <c r="AP407">
        <v>2.7675000000000001</v>
      </c>
      <c r="AQ407">
        <v>1337.8125</v>
      </c>
      <c r="AR407" s="54">
        <v>-1.5519024933775737E-4</v>
      </c>
      <c r="AS407" s="55">
        <v>15.398008401425331</v>
      </c>
    </row>
    <row r="408" spans="1:45" x14ac:dyDescent="0.35">
      <c r="A408" s="2">
        <v>44743</v>
      </c>
      <c r="B408" t="s">
        <v>573</v>
      </c>
      <c r="C408" t="s">
        <v>597</v>
      </c>
      <c r="D408" t="s">
        <v>57</v>
      </c>
      <c r="E408" t="s">
        <v>46</v>
      </c>
      <c r="F408">
        <v>2</v>
      </c>
      <c r="G408" t="s">
        <v>28</v>
      </c>
      <c r="H408" t="s">
        <v>64</v>
      </c>
      <c r="I408" t="s">
        <v>499</v>
      </c>
      <c r="J408" t="s">
        <v>499</v>
      </c>
      <c r="K408" t="s">
        <v>87</v>
      </c>
      <c r="L408">
        <v>0.67900000000000005</v>
      </c>
      <c r="M408">
        <v>3.15</v>
      </c>
      <c r="N408" s="1">
        <v>-0.315</v>
      </c>
      <c r="O408" t="s">
        <v>156</v>
      </c>
      <c r="P408">
        <v>0.49199999999999999</v>
      </c>
      <c r="Q408">
        <v>0.18700000000000006</v>
      </c>
      <c r="R408">
        <v>5.36</v>
      </c>
      <c r="S408" s="1">
        <v>-0.53600000000000003</v>
      </c>
      <c r="T408" s="1">
        <f t="shared" si="66"/>
        <v>0.22100000000000003</v>
      </c>
      <c r="U408">
        <v>38.71</v>
      </c>
      <c r="V408">
        <v>1176.2943185000001</v>
      </c>
      <c r="W408">
        <f t="shared" si="61"/>
        <v>1.1762943185000001E-3</v>
      </c>
      <c r="X408">
        <f t="shared" si="63"/>
        <v>0.38008130081300823</v>
      </c>
      <c r="Y408">
        <f t="shared" si="64"/>
        <v>3.6172201174004442E-5</v>
      </c>
      <c r="Z408">
        <v>3.6172201174004442E-5</v>
      </c>
      <c r="AA408">
        <f t="shared" si="67"/>
        <v>4.2549154728620457E-8</v>
      </c>
      <c r="AB408">
        <f t="shared" si="62"/>
        <v>4.2549154728620457E-8</v>
      </c>
      <c r="AC408">
        <v>4.2549154728620469</v>
      </c>
      <c r="AD408">
        <v>19.253011189421024</v>
      </c>
      <c r="AE408" s="1">
        <f t="shared" si="65"/>
        <v>0.15317695702303363</v>
      </c>
      <c r="AG408">
        <v>26.544899999999998</v>
      </c>
      <c r="AH408">
        <v>30.7</v>
      </c>
      <c r="AI408">
        <v>335</v>
      </c>
      <c r="AJ408">
        <v>36.172201174004442</v>
      </c>
      <c r="AL408" t="s">
        <v>559</v>
      </c>
      <c r="AM408" t="s">
        <v>561</v>
      </c>
      <c r="AN408" t="s">
        <v>560</v>
      </c>
      <c r="AR408" s="34"/>
      <c r="AS408" s="34"/>
    </row>
    <row r="409" spans="1:45" x14ac:dyDescent="0.35">
      <c r="A409" s="2">
        <v>44804</v>
      </c>
      <c r="B409" t="s">
        <v>18</v>
      </c>
      <c r="C409" t="s">
        <v>599</v>
      </c>
      <c r="D409" t="s">
        <v>133</v>
      </c>
      <c r="E409" t="s">
        <v>46</v>
      </c>
      <c r="F409">
        <v>6</v>
      </c>
      <c r="G409" t="s">
        <v>30</v>
      </c>
      <c r="H409" t="s">
        <v>137</v>
      </c>
      <c r="I409" t="s">
        <v>475</v>
      </c>
      <c r="J409" t="s">
        <v>475</v>
      </c>
      <c r="K409" t="s">
        <v>235</v>
      </c>
      <c r="L409">
        <v>0.48899999999999999</v>
      </c>
      <c r="M409">
        <v>7.98</v>
      </c>
      <c r="N409" s="1">
        <v>-0.79800000000000004</v>
      </c>
      <c r="O409" t="s">
        <v>200</v>
      </c>
      <c r="P409">
        <v>0.52600000000000002</v>
      </c>
      <c r="Q409">
        <v>-3.7000000000000033E-2</v>
      </c>
      <c r="R409">
        <v>7.23</v>
      </c>
      <c r="S409" s="1">
        <v>-0.72300000000000009</v>
      </c>
      <c r="T409" s="1">
        <f t="shared" si="66"/>
        <v>-7.4999999999999956E-2</v>
      </c>
      <c r="U409">
        <v>104.2</v>
      </c>
      <c r="V409">
        <v>8523.247400000002</v>
      </c>
      <c r="W409">
        <f t="shared" si="61"/>
        <v>8.5232474000000013E-3</v>
      </c>
      <c r="X409">
        <f t="shared" si="63"/>
        <v>-7.0342205323193976E-2</v>
      </c>
      <c r="Y409" t="e">
        <f t="shared" si="64"/>
        <v>#NUM!</v>
      </c>
      <c r="Z409">
        <v>4.9597990164211136E-6</v>
      </c>
      <c r="AA409">
        <f t="shared" si="67"/>
        <v>4.2273594071233818E-8</v>
      </c>
      <c r="AB409">
        <f t="shared" si="62"/>
        <v>4.2273594071233818E-8</v>
      </c>
      <c r="AC409">
        <v>4.227359407123382</v>
      </c>
      <c r="AD409">
        <v>56.364792094978462</v>
      </c>
      <c r="AE409" s="1">
        <f t="shared" si="65"/>
        <v>0.15218493865644173</v>
      </c>
      <c r="AF409">
        <v>0.25589303933398311</v>
      </c>
      <c r="AG409">
        <v>32.519599999999997</v>
      </c>
      <c r="AH409">
        <v>128</v>
      </c>
      <c r="AI409">
        <v>930</v>
      </c>
      <c r="AJ409">
        <v>4.9597990164211136</v>
      </c>
      <c r="AK409">
        <v>6.7535095436248787</v>
      </c>
      <c r="AL409" t="s">
        <v>557</v>
      </c>
      <c r="AM409" t="s">
        <v>561</v>
      </c>
      <c r="AN409" t="s">
        <v>560</v>
      </c>
      <c r="AO409">
        <v>0.5234151584582144</v>
      </c>
      <c r="AP409">
        <v>1.8887499999999999</v>
      </c>
      <c r="AQ409">
        <v>924.46249999999998</v>
      </c>
      <c r="AR409" s="54">
        <v>-8.0073224214642878E-3</v>
      </c>
      <c r="AS409" s="55">
        <v>11.271428195052852</v>
      </c>
    </row>
    <row r="410" spans="1:45" x14ac:dyDescent="0.35">
      <c r="A410" s="2">
        <v>44762</v>
      </c>
      <c r="B410" t="s">
        <v>18</v>
      </c>
      <c r="C410" t="s">
        <v>549</v>
      </c>
      <c r="D410" t="s">
        <v>86</v>
      </c>
      <c r="E410" t="s">
        <v>46</v>
      </c>
      <c r="F410">
        <v>2</v>
      </c>
      <c r="G410" t="s">
        <v>39</v>
      </c>
      <c r="H410" t="s">
        <v>91</v>
      </c>
      <c r="I410" t="s">
        <v>396</v>
      </c>
      <c r="J410" t="s">
        <v>396</v>
      </c>
      <c r="K410" t="s">
        <v>182</v>
      </c>
      <c r="L410">
        <v>0.81299999999999994</v>
      </c>
      <c r="M410">
        <v>26.71</v>
      </c>
      <c r="N410" s="1">
        <v>-2.6710000000000003</v>
      </c>
      <c r="O410" t="s">
        <v>154</v>
      </c>
      <c r="P410">
        <v>0.72599999999999998</v>
      </c>
      <c r="Q410">
        <v>8.6999999999999966E-2</v>
      </c>
      <c r="R410">
        <v>30.59</v>
      </c>
      <c r="S410" s="1">
        <v>-3.0590000000000002</v>
      </c>
      <c r="T410" s="1">
        <f t="shared" si="66"/>
        <v>0.3879999999999999</v>
      </c>
      <c r="U410">
        <v>78.25</v>
      </c>
      <c r="V410">
        <v>4806.6040625000005</v>
      </c>
      <c r="W410">
        <f t="shared" si="61"/>
        <v>4.8066040625000007E-3</v>
      </c>
      <c r="X410">
        <f t="shared" si="63"/>
        <v>0.11983471074380161</v>
      </c>
      <c r="Y410">
        <f t="shared" si="64"/>
        <v>8.7353876271951822E-6</v>
      </c>
      <c r="Z410">
        <v>8.7353876271951822E-6</v>
      </c>
      <c r="AA410">
        <f t="shared" si="67"/>
        <v>4.1987549656388605E-8</v>
      </c>
      <c r="AB410">
        <f t="shared" si="62"/>
        <v>4.1987549656388605E-8</v>
      </c>
      <c r="AC410">
        <v>4.1987549656388605</v>
      </c>
      <c r="AD410">
        <v>10.821533416595004</v>
      </c>
      <c r="AE410" s="1">
        <f t="shared" si="65"/>
        <v>0.15115517876299897</v>
      </c>
      <c r="AF410">
        <v>0.13283902388832691</v>
      </c>
      <c r="AG410">
        <v>34.903799999999997</v>
      </c>
      <c r="AH410">
        <v>62.2</v>
      </c>
      <c r="AI410">
        <v>560</v>
      </c>
      <c r="AJ410">
        <v>8.7353876271951822</v>
      </c>
      <c r="AK410">
        <v>9.9694926084349991</v>
      </c>
      <c r="AL410" t="s">
        <v>559</v>
      </c>
      <c r="AM410" t="s">
        <v>558</v>
      </c>
      <c r="AN410" t="s">
        <v>560</v>
      </c>
      <c r="AO410">
        <v>0.38773728517693062</v>
      </c>
      <c r="AP410">
        <v>2.5749999999999997</v>
      </c>
      <c r="AQ410">
        <v>1486.8125</v>
      </c>
      <c r="AR410" s="54">
        <v>3.0833337364130416E-2</v>
      </c>
      <c r="AS410" s="55">
        <v>8.8519632642693491</v>
      </c>
    </row>
    <row r="411" spans="1:45" x14ac:dyDescent="0.35">
      <c r="A411" s="2">
        <v>44748</v>
      </c>
      <c r="B411" t="s">
        <v>18</v>
      </c>
      <c r="C411" t="s">
        <v>597</v>
      </c>
      <c r="D411" t="s">
        <v>45</v>
      </c>
      <c r="E411" t="s">
        <v>46</v>
      </c>
      <c r="F411">
        <v>15</v>
      </c>
      <c r="G411" t="s">
        <v>43</v>
      </c>
      <c r="H411" t="s">
        <v>52</v>
      </c>
      <c r="I411" t="s">
        <v>438</v>
      </c>
      <c r="J411" t="s">
        <v>438</v>
      </c>
      <c r="K411" t="s">
        <v>171</v>
      </c>
      <c r="L411">
        <v>0.81299999999999994</v>
      </c>
      <c r="M411">
        <v>9.43</v>
      </c>
      <c r="N411" s="1">
        <v>-0.94299999999999995</v>
      </c>
      <c r="O411" t="s">
        <v>112</v>
      </c>
      <c r="P411">
        <v>0.88200000000000001</v>
      </c>
      <c r="Q411">
        <v>-6.9000000000000061E-2</v>
      </c>
      <c r="R411">
        <v>8.2100000000000009</v>
      </c>
      <c r="S411" s="1">
        <v>-0.82100000000000006</v>
      </c>
      <c r="T411" s="1">
        <f t="shared" si="66"/>
        <v>-0.12199999999999989</v>
      </c>
      <c r="U411">
        <v>96.75</v>
      </c>
      <c r="V411">
        <v>7348.0415625000005</v>
      </c>
      <c r="W411">
        <f t="shared" si="61"/>
        <v>7.3480415625000002E-3</v>
      </c>
      <c r="X411">
        <f t="shared" si="63"/>
        <v>-7.8231292517006876E-2</v>
      </c>
      <c r="Y411" t="e">
        <f t="shared" si="64"/>
        <v>#NUM!</v>
      </c>
      <c r="Z411">
        <v>5.7127961905042189E-6</v>
      </c>
      <c r="AA411">
        <f t="shared" si="67"/>
        <v>4.197786384591667E-8</v>
      </c>
      <c r="AB411">
        <f t="shared" si="62"/>
        <v>4.197786384591667E-8</v>
      </c>
      <c r="AC411">
        <v>4.1977863845916676</v>
      </c>
      <c r="AD411">
        <v>34.408085119603868</v>
      </c>
      <c r="AE411" s="1">
        <f t="shared" si="65"/>
        <v>0.1511203098453</v>
      </c>
      <c r="AF411">
        <v>0.22291283486794264</v>
      </c>
      <c r="AG411">
        <v>33.4651</v>
      </c>
      <c r="AH411">
        <v>83</v>
      </c>
      <c r="AI411">
        <v>620</v>
      </c>
      <c r="AJ411">
        <v>5.7127961905042186</v>
      </c>
      <c r="AK411">
        <v>7.6280448717948737</v>
      </c>
      <c r="AL411" t="s">
        <v>559</v>
      </c>
      <c r="AM411" t="s">
        <v>558</v>
      </c>
      <c r="AN411" t="s">
        <v>560</v>
      </c>
      <c r="AO411">
        <v>0.36316699062884389</v>
      </c>
      <c r="AP411">
        <v>2.6599999999999997</v>
      </c>
      <c r="AQ411">
        <v>1403.9625000000001</v>
      </c>
      <c r="AR411" s="54">
        <v>1.0816217268271432E-2</v>
      </c>
      <c r="AS411" s="55">
        <v>18.541979140046688</v>
      </c>
    </row>
    <row r="412" spans="1:45" x14ac:dyDescent="0.35">
      <c r="A412" s="10">
        <v>44777</v>
      </c>
      <c r="B412" t="s">
        <v>18</v>
      </c>
      <c r="C412" t="s">
        <v>596</v>
      </c>
      <c r="D412" t="s">
        <v>133</v>
      </c>
      <c r="E412" t="s">
        <v>46</v>
      </c>
      <c r="F412">
        <v>1</v>
      </c>
      <c r="G412" t="s">
        <v>37</v>
      </c>
      <c r="H412" t="s">
        <v>98</v>
      </c>
      <c r="I412" t="s">
        <v>482</v>
      </c>
      <c r="J412" t="s">
        <v>482</v>
      </c>
      <c r="K412" t="s">
        <v>204</v>
      </c>
      <c r="L412">
        <v>0.78500000000000003</v>
      </c>
      <c r="M412">
        <v>4.97</v>
      </c>
      <c r="N412" s="1">
        <v>-0.497</v>
      </c>
      <c r="O412" t="s">
        <v>205</v>
      </c>
      <c r="P412">
        <v>0.65700000000000003</v>
      </c>
      <c r="Q412">
        <v>0.128</v>
      </c>
      <c r="R412">
        <v>14.56</v>
      </c>
      <c r="S412" s="1">
        <v>-1.456</v>
      </c>
      <c r="T412" s="1">
        <f t="shared" si="66"/>
        <v>0.95899999999999996</v>
      </c>
      <c r="U412">
        <v>57.95</v>
      </c>
      <c r="V412">
        <v>2636.1889625000003</v>
      </c>
      <c r="W412">
        <f t="shared" si="61"/>
        <v>2.6361889625000005E-3</v>
      </c>
      <c r="X412">
        <f t="shared" si="63"/>
        <v>0.19482496194824961</v>
      </c>
      <c r="Y412">
        <f t="shared" si="64"/>
        <v>1.5889106064764417E-5</v>
      </c>
      <c r="Z412">
        <v>1.5889106064764417E-5</v>
      </c>
      <c r="AA412">
        <f t="shared" si="67"/>
        <v>4.1886686031923774E-8</v>
      </c>
      <c r="AB412">
        <f t="shared" si="62"/>
        <v>4.1886686031923774E-8</v>
      </c>
      <c r="AC412">
        <v>4.1886686031923768</v>
      </c>
      <c r="AD412">
        <v>4.3677461972808933</v>
      </c>
      <c r="AE412" s="1">
        <f t="shared" si="65"/>
        <v>0.15079206971492559</v>
      </c>
      <c r="AF412">
        <v>8.7175064352845069E-2</v>
      </c>
      <c r="AG412">
        <v>29.967099999999999</v>
      </c>
      <c r="AH412">
        <v>51.9</v>
      </c>
      <c r="AI412">
        <v>645</v>
      </c>
      <c r="AJ412">
        <v>15.889106064764416</v>
      </c>
      <c r="AK412">
        <v>8.0560426564281311</v>
      </c>
      <c r="AL412" t="s">
        <v>557</v>
      </c>
      <c r="AM412" t="s">
        <v>558</v>
      </c>
      <c r="AN412" t="s">
        <v>562</v>
      </c>
      <c r="AO412">
        <v>0.47297782808158478</v>
      </c>
      <c r="AP412">
        <v>1.87375</v>
      </c>
      <c r="AQ412">
        <v>1054</v>
      </c>
      <c r="AR412" s="54">
        <v>2.8758319692770054E-2</v>
      </c>
      <c r="AS412" s="55">
        <v>0.71718748709344571</v>
      </c>
    </row>
    <row r="413" spans="1:45" x14ac:dyDescent="0.35">
      <c r="A413" s="2">
        <v>44747</v>
      </c>
      <c r="B413" t="s">
        <v>18</v>
      </c>
      <c r="C413" t="s">
        <v>597</v>
      </c>
      <c r="D413" t="s">
        <v>20</v>
      </c>
      <c r="E413" t="s">
        <v>600</v>
      </c>
      <c r="F413">
        <v>9</v>
      </c>
      <c r="G413" t="s">
        <v>30</v>
      </c>
      <c r="H413" t="s">
        <v>85</v>
      </c>
      <c r="I413" t="s">
        <v>489</v>
      </c>
      <c r="J413" t="s">
        <v>489</v>
      </c>
      <c r="K413" t="s">
        <v>143</v>
      </c>
      <c r="L413">
        <v>0.70199999999999996</v>
      </c>
      <c r="M413">
        <v>4.95</v>
      </c>
      <c r="N413" s="1">
        <v>-0.495</v>
      </c>
      <c r="O413" t="s">
        <v>163</v>
      </c>
      <c r="P413">
        <v>0.80700000000000005</v>
      </c>
      <c r="Q413">
        <v>-0.10500000000000009</v>
      </c>
      <c r="R413">
        <v>10.28</v>
      </c>
      <c r="S413" s="1">
        <v>-1.028</v>
      </c>
      <c r="T413" s="1">
        <f t="shared" si="66"/>
        <v>0.53300000000000003</v>
      </c>
      <c r="U413">
        <v>68.05</v>
      </c>
      <c r="V413">
        <v>3635.1799624999999</v>
      </c>
      <c r="W413">
        <f t="shared" si="61"/>
        <v>3.6351799624999999E-3</v>
      </c>
      <c r="X413">
        <f t="shared" si="63"/>
        <v>-0.13011152416356889</v>
      </c>
      <c r="Y413" t="e">
        <f t="shared" si="64"/>
        <v>#NUM!</v>
      </c>
      <c r="Z413">
        <v>1.147598583495873E-5</v>
      </c>
      <c r="AA413">
        <f t="shared" si="67"/>
        <v>4.1717273757175808E-8</v>
      </c>
      <c r="AB413">
        <f t="shared" si="62"/>
        <v>4.1717273757175808E-8</v>
      </c>
      <c r="AC413">
        <v>4.1717273757175803</v>
      </c>
      <c r="AD413">
        <v>7.826880629864128</v>
      </c>
      <c r="AE413" s="1">
        <f t="shared" si="65"/>
        <v>0.15018218552583293</v>
      </c>
      <c r="AF413">
        <v>3.1079547820285158E-2</v>
      </c>
      <c r="AG413">
        <v>33.278799999999997</v>
      </c>
      <c r="AH413">
        <v>64.8</v>
      </c>
      <c r="AI413">
        <v>512</v>
      </c>
      <c r="AJ413">
        <v>11.475985834958731</v>
      </c>
      <c r="AK413">
        <v>11.802345679012349</v>
      </c>
      <c r="AL413" t="s">
        <v>557</v>
      </c>
      <c r="AM413" t="s">
        <v>561</v>
      </c>
      <c r="AN413" t="s">
        <v>560</v>
      </c>
      <c r="AO413">
        <v>0.3455948490031629</v>
      </c>
      <c r="AP413">
        <v>2.8125</v>
      </c>
      <c r="AQ413">
        <v>1435.3249999999998</v>
      </c>
      <c r="AR413" s="54">
        <v>-2.6588215171258471E-2</v>
      </c>
      <c r="AS413" s="55">
        <v>18.52184834971148</v>
      </c>
    </row>
    <row r="414" spans="1:45" x14ac:dyDescent="0.35">
      <c r="A414" s="2">
        <v>44733</v>
      </c>
      <c r="B414" t="s">
        <v>18</v>
      </c>
      <c r="C414" t="s">
        <v>548</v>
      </c>
      <c r="D414" t="s">
        <v>133</v>
      </c>
      <c r="E414" t="s">
        <v>46</v>
      </c>
      <c r="F414">
        <v>5</v>
      </c>
      <c r="G414" t="s">
        <v>33</v>
      </c>
      <c r="H414" t="s">
        <v>64</v>
      </c>
      <c r="I414" t="s">
        <v>476</v>
      </c>
      <c r="J414" t="s">
        <v>476</v>
      </c>
      <c r="K414" t="s">
        <v>142</v>
      </c>
      <c r="L414">
        <v>0.55800000000000005</v>
      </c>
      <c r="M414">
        <v>10.24</v>
      </c>
      <c r="N414" s="1">
        <v>-1.024</v>
      </c>
      <c r="O414" t="s">
        <v>100</v>
      </c>
      <c r="P414">
        <v>0.495</v>
      </c>
      <c r="Q414">
        <v>6.3000000000000056E-2</v>
      </c>
      <c r="R414">
        <v>16.21</v>
      </c>
      <c r="S414" s="1">
        <v>-1.621</v>
      </c>
      <c r="T414" s="1">
        <f t="shared" si="66"/>
        <v>0.59699999999999998</v>
      </c>
      <c r="U414">
        <v>75.099999999999994</v>
      </c>
      <c r="V414">
        <v>4427.4078499999996</v>
      </c>
      <c r="W414">
        <f t="shared" si="61"/>
        <v>4.4274078499999996E-3</v>
      </c>
      <c r="X414">
        <f t="shared" si="63"/>
        <v>0.1272727272727274</v>
      </c>
      <c r="Y414">
        <f t="shared" si="64"/>
        <v>9.4075422594503465E-6</v>
      </c>
      <c r="Z414">
        <v>9.4075422594503465E-6</v>
      </c>
      <c r="AB414">
        <f t="shared" si="62"/>
        <v>4.1651026448697197E-8</v>
      </c>
      <c r="AC414">
        <v>4.1651026448697195</v>
      </c>
      <c r="AD414">
        <v>6.9767213481904848</v>
      </c>
      <c r="AE414" s="1">
        <f t="shared" si="65"/>
        <v>0.1499436952153099</v>
      </c>
      <c r="AF414">
        <v>0.2430883716815469</v>
      </c>
      <c r="AG414">
        <v>30.972899999999999</v>
      </c>
      <c r="AH414">
        <v>56.6</v>
      </c>
      <c r="AI414">
        <v>445</v>
      </c>
      <c r="AJ414">
        <v>9.4075422594503468</v>
      </c>
      <c r="AK414">
        <v>8.9642857142857135</v>
      </c>
      <c r="AL414" t="s">
        <v>559</v>
      </c>
      <c r="AM414" t="s">
        <v>561</v>
      </c>
      <c r="AN414" t="s">
        <v>560</v>
      </c>
      <c r="AO414">
        <v>0.43868604499462666</v>
      </c>
      <c r="AP414">
        <v>2.2399999999999998</v>
      </c>
      <c r="AQ414">
        <v>1277.3875</v>
      </c>
      <c r="AR414" s="54">
        <v>4.5968748054476261E-2</v>
      </c>
      <c r="AS414" s="55" t="s">
        <v>50</v>
      </c>
    </row>
    <row r="415" spans="1:45" x14ac:dyDescent="0.35">
      <c r="A415" s="2">
        <v>44735</v>
      </c>
      <c r="B415" t="s">
        <v>18</v>
      </c>
      <c r="C415" t="s">
        <v>548</v>
      </c>
      <c r="D415" t="s">
        <v>86</v>
      </c>
      <c r="E415" t="s">
        <v>46</v>
      </c>
      <c r="F415">
        <v>4</v>
      </c>
      <c r="G415" t="s">
        <v>94</v>
      </c>
      <c r="H415" t="s">
        <v>95</v>
      </c>
      <c r="I415" t="s">
        <v>394</v>
      </c>
      <c r="J415" t="s">
        <v>394</v>
      </c>
      <c r="K415" t="s">
        <v>152</v>
      </c>
      <c r="L415">
        <v>0.77700000000000002</v>
      </c>
      <c r="M415">
        <v>2.67</v>
      </c>
      <c r="N415" s="1">
        <v>-0.26700000000000002</v>
      </c>
      <c r="O415" t="s">
        <v>146</v>
      </c>
      <c r="P415">
        <v>0.69599999999999995</v>
      </c>
      <c r="Q415">
        <v>8.1000000000000072E-2</v>
      </c>
      <c r="R415">
        <v>3.71</v>
      </c>
      <c r="S415" s="1">
        <v>-0.371</v>
      </c>
      <c r="T415" s="1">
        <f t="shared" si="66"/>
        <v>0.10399999999999998</v>
      </c>
      <c r="U415">
        <v>79.349999999999994</v>
      </c>
      <c r="V415">
        <v>4942.6916624999994</v>
      </c>
      <c r="W415">
        <f t="shared" si="61"/>
        <v>4.9426916624999992E-3</v>
      </c>
      <c r="X415">
        <f t="shared" si="63"/>
        <v>0.11637931034482769</v>
      </c>
      <c r="Y415">
        <f t="shared" si="64"/>
        <v>8.4263607002167893E-6</v>
      </c>
      <c r="Z415">
        <v>8.4263607002167893E-6</v>
      </c>
      <c r="AA415">
        <f>Z415*W415</f>
        <v>4.1648902778179181E-8</v>
      </c>
      <c r="AB415">
        <f t="shared" si="62"/>
        <v>4.1648902778179181E-8</v>
      </c>
      <c r="AC415">
        <v>4.1648902778179178</v>
      </c>
      <c r="AD415">
        <v>40.047021902095373</v>
      </c>
      <c r="AE415" s="1">
        <f t="shared" si="65"/>
        <v>0.14993605000144505</v>
      </c>
      <c r="AF415">
        <v>0.98435046342992361</v>
      </c>
      <c r="AG415">
        <v>33.261499999999998</v>
      </c>
      <c r="AH415">
        <v>63.2</v>
      </c>
      <c r="AI415">
        <v>602</v>
      </c>
      <c r="AJ415">
        <v>8.4263607002167884</v>
      </c>
      <c r="AK415">
        <v>11.388095238095239</v>
      </c>
      <c r="AL415" t="s">
        <v>557</v>
      </c>
      <c r="AM415" t="s">
        <v>561</v>
      </c>
      <c r="AN415" t="s">
        <v>560</v>
      </c>
      <c r="AO415">
        <v>0.39747176730693196</v>
      </c>
      <c r="AP415">
        <v>2.46875</v>
      </c>
      <c r="AQ415">
        <v>1395.05</v>
      </c>
      <c r="AR415" s="54">
        <v>8.7349291855817503E-3</v>
      </c>
      <c r="AS415" s="34" t="s">
        <v>50</v>
      </c>
    </row>
    <row r="416" spans="1:45" x14ac:dyDescent="0.35">
      <c r="A416" s="2">
        <v>44721</v>
      </c>
      <c r="B416" t="s">
        <v>18</v>
      </c>
      <c r="C416" t="s">
        <v>598</v>
      </c>
      <c r="D416" t="s">
        <v>45</v>
      </c>
      <c r="E416" t="s">
        <v>46</v>
      </c>
      <c r="F416">
        <v>8</v>
      </c>
      <c r="G416" t="s">
        <v>22</v>
      </c>
      <c r="H416" t="s">
        <v>55</v>
      </c>
      <c r="I416" t="s">
        <v>435</v>
      </c>
      <c r="J416" t="s">
        <v>435</v>
      </c>
      <c r="K416" t="s">
        <v>23</v>
      </c>
      <c r="L416">
        <v>0.745</v>
      </c>
      <c r="M416">
        <v>4.25</v>
      </c>
      <c r="N416" s="1">
        <v>-0.42499999999999999</v>
      </c>
      <c r="O416" t="s">
        <v>48</v>
      </c>
      <c r="P416">
        <v>0.52800000000000002</v>
      </c>
      <c r="Q416">
        <v>0.21699999999999997</v>
      </c>
      <c r="R416">
        <v>15.35</v>
      </c>
      <c r="S416" s="1">
        <v>-1.5349999999999999</v>
      </c>
      <c r="T416" s="1">
        <f t="shared" si="66"/>
        <v>1.1099999999999999</v>
      </c>
      <c r="U416">
        <v>36.4</v>
      </c>
      <c r="V416">
        <v>1040.0935999999999</v>
      </c>
      <c r="W416">
        <f t="shared" si="61"/>
        <v>1.0400936E-3</v>
      </c>
      <c r="X416">
        <f t="shared" si="63"/>
        <v>0.4109848484848484</v>
      </c>
      <c r="Y416">
        <f t="shared" si="64"/>
        <v>3.9825985851455327E-5</v>
      </c>
      <c r="Z416">
        <v>3.9825985851455327E-5</v>
      </c>
      <c r="AB416">
        <f t="shared" si="62"/>
        <v>4.1422752997789235E-8</v>
      </c>
      <c r="AC416">
        <v>4.1422752997789232</v>
      </c>
      <c r="AD416">
        <v>3.7317795493503816</v>
      </c>
      <c r="AE416" s="1">
        <f t="shared" si="65"/>
        <v>0.14912191079204123</v>
      </c>
      <c r="AF416">
        <v>1</v>
      </c>
      <c r="AG416">
        <v>24.548100000000002</v>
      </c>
      <c r="AH416">
        <v>20.3</v>
      </c>
      <c r="AI416">
        <v>310</v>
      </c>
      <c r="AJ416">
        <v>39.825985851455329</v>
      </c>
      <c r="AK416">
        <v>10.346666666666668</v>
      </c>
      <c r="AL416" t="s">
        <v>557</v>
      </c>
      <c r="AM416" t="s">
        <v>558</v>
      </c>
      <c r="AN416" t="s">
        <v>562</v>
      </c>
      <c r="AO416">
        <v>0.62108933859878679</v>
      </c>
      <c r="AP416">
        <v>1.2462500000000001</v>
      </c>
      <c r="AQ416">
        <v>783</v>
      </c>
      <c r="AR416" s="54">
        <v>3.4438033609287613E-2</v>
      </c>
      <c r="AS416" s="34" t="s">
        <v>50</v>
      </c>
    </row>
    <row r="417" spans="1:45" x14ac:dyDescent="0.35">
      <c r="A417" s="2">
        <v>44779</v>
      </c>
      <c r="B417" t="s">
        <v>18</v>
      </c>
      <c r="C417" t="s">
        <v>596</v>
      </c>
      <c r="D417" t="s">
        <v>45</v>
      </c>
      <c r="E417" t="s">
        <v>46</v>
      </c>
      <c r="F417">
        <v>12</v>
      </c>
      <c r="G417" t="s">
        <v>29</v>
      </c>
      <c r="H417" t="s">
        <v>107</v>
      </c>
      <c r="I417" t="s">
        <v>417</v>
      </c>
      <c r="J417" t="s">
        <v>417</v>
      </c>
      <c r="K417" t="s">
        <v>212</v>
      </c>
      <c r="L417">
        <v>0.72799999999999998</v>
      </c>
      <c r="M417">
        <v>10.41</v>
      </c>
      <c r="N417" s="1">
        <v>-1.0409999999999999</v>
      </c>
      <c r="O417" t="s">
        <v>178</v>
      </c>
      <c r="P417">
        <v>0.58799999999999997</v>
      </c>
      <c r="Q417">
        <v>0.14000000000000001</v>
      </c>
      <c r="R417">
        <v>25.57</v>
      </c>
      <c r="S417" s="1">
        <v>-2.5569999999999999</v>
      </c>
      <c r="T417" s="1">
        <f t="shared" si="66"/>
        <v>1.516</v>
      </c>
      <c r="U417">
        <v>50.9</v>
      </c>
      <c r="V417">
        <v>2033.78585</v>
      </c>
      <c r="W417">
        <f t="shared" si="61"/>
        <v>2.0337858499999998E-3</v>
      </c>
      <c r="X417">
        <f t="shared" si="63"/>
        <v>0.23809523809523814</v>
      </c>
      <c r="Y417">
        <f t="shared" si="64"/>
        <v>2.0338882385537271E-5</v>
      </c>
      <c r="Z417">
        <v>2.0338882385537271E-5</v>
      </c>
      <c r="AA417">
        <f t="shared" ref="AA417:AA447" si="68">Z417*W417</f>
        <v>4.1364931200519944E-8</v>
      </c>
      <c r="AB417">
        <f t="shared" si="62"/>
        <v>4.1364931200519944E-8</v>
      </c>
      <c r="AC417">
        <v>4.1364931200519948</v>
      </c>
      <c r="AD417">
        <v>2.728557467052767</v>
      </c>
      <c r="AE417" s="1">
        <f t="shared" si="65"/>
        <v>0.14891375232187179</v>
      </c>
      <c r="AF417">
        <v>6.0702597287912843E-2</v>
      </c>
      <c r="AG417">
        <v>31.516500000000001</v>
      </c>
      <c r="AH417">
        <v>45.4</v>
      </c>
      <c r="AI417">
        <v>650</v>
      </c>
      <c r="AJ417">
        <v>20.338882385537271</v>
      </c>
      <c r="AK417">
        <v>8.6594309038552968</v>
      </c>
      <c r="AL417" t="s">
        <v>557</v>
      </c>
      <c r="AM417" t="s">
        <v>558</v>
      </c>
      <c r="AN417" t="s">
        <v>562</v>
      </c>
      <c r="AO417">
        <v>0.44430618398273797</v>
      </c>
      <c r="AP417">
        <v>2.1475</v>
      </c>
      <c r="AQ417">
        <v>1335.2875000000001</v>
      </c>
      <c r="AR417" s="54">
        <v>1.8580174888922503E-2</v>
      </c>
      <c r="AS417" s="55">
        <v>9.7568099850247538</v>
      </c>
    </row>
    <row r="418" spans="1:45" x14ac:dyDescent="0.35">
      <c r="A418" s="2">
        <v>44772</v>
      </c>
      <c r="B418" t="s">
        <v>573</v>
      </c>
      <c r="C418" t="s">
        <v>596</v>
      </c>
      <c r="D418" t="s">
        <v>57</v>
      </c>
      <c r="E418" t="s">
        <v>46</v>
      </c>
      <c r="F418">
        <v>6</v>
      </c>
      <c r="G418" t="s">
        <v>28</v>
      </c>
      <c r="H418" t="s">
        <v>64</v>
      </c>
      <c r="I418" t="s">
        <v>499</v>
      </c>
      <c r="J418" t="s">
        <v>499</v>
      </c>
      <c r="L418">
        <v>0.68600000000000005</v>
      </c>
      <c r="M418">
        <v>10.45</v>
      </c>
      <c r="N418" s="1">
        <v>-1.0449999999999999</v>
      </c>
      <c r="O418" t="s">
        <v>198</v>
      </c>
      <c r="P418">
        <v>0.501</v>
      </c>
      <c r="Q418">
        <v>0.18500000000000005</v>
      </c>
      <c r="R418">
        <v>19.12</v>
      </c>
      <c r="S418" s="1">
        <v>-1.9120000000000001</v>
      </c>
      <c r="T418" s="1">
        <f t="shared" si="66"/>
        <v>0.86700000000000021</v>
      </c>
      <c r="U418">
        <v>38.71</v>
      </c>
      <c r="V418">
        <v>1176.2943185000001</v>
      </c>
      <c r="W418">
        <f t="shared" si="61"/>
        <v>1.1762943185000001E-3</v>
      </c>
      <c r="X418">
        <f t="shared" si="63"/>
        <v>0.36926147704590828</v>
      </c>
      <c r="Y418">
        <f t="shared" si="64"/>
        <v>3.4908815950748209E-5</v>
      </c>
      <c r="Z418">
        <v>3.4908815950748209E-5</v>
      </c>
      <c r="AA418">
        <f t="shared" si="68"/>
        <v>4.1063041868427297E-8</v>
      </c>
      <c r="AB418">
        <f t="shared" si="62"/>
        <v>4.1063041868427297E-8</v>
      </c>
      <c r="AC418">
        <v>4.1063041868427304</v>
      </c>
      <c r="AD418">
        <v>4.7362216687920755</v>
      </c>
      <c r="AE418" s="1">
        <f t="shared" si="65"/>
        <v>0.14782695072633828</v>
      </c>
      <c r="AG418">
        <v>27.192399999999999</v>
      </c>
      <c r="AH418">
        <v>30.7</v>
      </c>
      <c r="AI418">
        <v>335</v>
      </c>
      <c r="AJ418">
        <v>34.908815950748206</v>
      </c>
      <c r="AL418" t="s">
        <v>559</v>
      </c>
      <c r="AM418" t="s">
        <v>561</v>
      </c>
      <c r="AN418" t="s">
        <v>560</v>
      </c>
      <c r="AR418" s="34"/>
      <c r="AS418" s="34"/>
    </row>
    <row r="419" spans="1:45" x14ac:dyDescent="0.35">
      <c r="A419" s="2">
        <v>44763</v>
      </c>
      <c r="B419" t="s">
        <v>18</v>
      </c>
      <c r="C419" t="s">
        <v>549</v>
      </c>
      <c r="D419" t="s">
        <v>109</v>
      </c>
      <c r="E419" t="s">
        <v>600</v>
      </c>
      <c r="F419">
        <v>9</v>
      </c>
      <c r="G419" t="s">
        <v>28</v>
      </c>
      <c r="H419" t="s">
        <v>90</v>
      </c>
      <c r="I419" t="s">
        <v>443</v>
      </c>
      <c r="J419" t="s">
        <v>443</v>
      </c>
      <c r="K419" t="s">
        <v>188</v>
      </c>
      <c r="L419">
        <v>0.95899999999999996</v>
      </c>
      <c r="M419">
        <v>8.27</v>
      </c>
      <c r="N419" s="1">
        <v>-0.82699999999999996</v>
      </c>
      <c r="O419" t="s">
        <v>189</v>
      </c>
      <c r="P419">
        <v>0.78700000000000003</v>
      </c>
      <c r="Q419">
        <v>0.17199999999999993</v>
      </c>
      <c r="R419">
        <v>25.41</v>
      </c>
      <c r="S419" s="1">
        <v>-2.5409999999999999</v>
      </c>
      <c r="T419" s="1">
        <f t="shared" si="66"/>
        <v>1.714</v>
      </c>
      <c r="U419">
        <v>53.3</v>
      </c>
      <c r="V419">
        <v>2230.0986499999999</v>
      </c>
      <c r="W419">
        <f t="shared" si="61"/>
        <v>2.2300986499999998E-3</v>
      </c>
      <c r="X419">
        <f t="shared" si="63"/>
        <v>0.21855146124523497</v>
      </c>
      <c r="Y419">
        <f t="shared" si="64"/>
        <v>1.8303644998638017E-5</v>
      </c>
      <c r="Z419">
        <v>1.8303644998638017E-5</v>
      </c>
      <c r="AA419">
        <f t="shared" si="68"/>
        <v>4.0818934001541893E-8</v>
      </c>
      <c r="AB419">
        <f t="shared" si="62"/>
        <v>4.0818934001541893E-8</v>
      </c>
      <c r="AC419">
        <v>4.0818934001541889</v>
      </c>
      <c r="AD419">
        <v>2.3815014003233306</v>
      </c>
      <c r="AE419" s="1">
        <f t="shared" si="65"/>
        <v>0.14694816240555081</v>
      </c>
      <c r="AF419">
        <v>8.5819561022242464E-3</v>
      </c>
      <c r="AG419">
        <v>31.981100000000001</v>
      </c>
      <c r="AH419">
        <v>75.900000000000006</v>
      </c>
      <c r="AI419">
        <v>610</v>
      </c>
      <c r="AJ419">
        <v>18.303644998638017</v>
      </c>
      <c r="AK419">
        <v>12.389091192032369</v>
      </c>
      <c r="AL419" t="s">
        <v>559</v>
      </c>
      <c r="AM419" t="s">
        <v>561</v>
      </c>
      <c r="AN419" t="s">
        <v>560</v>
      </c>
      <c r="AO419">
        <v>0.41316276787735068</v>
      </c>
      <c r="AP419">
        <v>2.36</v>
      </c>
      <c r="AQ419">
        <v>1352.8999999999999</v>
      </c>
      <c r="AR419" s="54">
        <v>-1.5519024933775737E-4</v>
      </c>
      <c r="AS419" s="55">
        <v>15.398008401425331</v>
      </c>
    </row>
    <row r="420" spans="1:45" x14ac:dyDescent="0.35">
      <c r="A420" s="2">
        <v>44792</v>
      </c>
      <c r="B420" t="s">
        <v>18</v>
      </c>
      <c r="C420" t="s">
        <v>552</v>
      </c>
      <c r="D420" t="s">
        <v>20</v>
      </c>
      <c r="E420" t="s">
        <v>600</v>
      </c>
      <c r="F420">
        <v>13</v>
      </c>
      <c r="G420" t="s">
        <v>33</v>
      </c>
      <c r="H420" t="s">
        <v>34</v>
      </c>
      <c r="I420" t="s">
        <v>424</v>
      </c>
      <c r="J420" t="s">
        <v>424</v>
      </c>
      <c r="K420" t="s">
        <v>227</v>
      </c>
      <c r="L420">
        <v>0.83699999999999997</v>
      </c>
      <c r="M420">
        <v>7.67</v>
      </c>
      <c r="N420" s="1">
        <v>-0.76700000000000002</v>
      </c>
      <c r="O420" t="s">
        <v>228</v>
      </c>
      <c r="P420">
        <v>0.72299999999999998</v>
      </c>
      <c r="Q420">
        <v>0.11399999999999999</v>
      </c>
      <c r="R420">
        <v>14.38</v>
      </c>
      <c r="S420" s="1">
        <v>-1.4380000000000002</v>
      </c>
      <c r="T420" s="1">
        <f t="shared" si="66"/>
        <v>0.67100000000000015</v>
      </c>
      <c r="U420">
        <v>65</v>
      </c>
      <c r="V420">
        <v>3316.625</v>
      </c>
      <c r="W420">
        <f t="shared" si="61"/>
        <v>3.3166250000000001E-3</v>
      </c>
      <c r="X420">
        <f t="shared" si="63"/>
        <v>0.15767634854771784</v>
      </c>
      <c r="Y420">
        <f t="shared" si="64"/>
        <v>1.2246094019662113E-5</v>
      </c>
      <c r="Z420">
        <v>1.2246094019662113E-5</v>
      </c>
      <c r="AA420">
        <f t="shared" si="68"/>
        <v>4.0615701577961859E-8</v>
      </c>
      <c r="AB420">
        <f t="shared" si="62"/>
        <v>4.0615701577961859E-8</v>
      </c>
      <c r="AC420">
        <v>4.0615701577961856</v>
      </c>
      <c r="AD420">
        <v>6.0530106673564603</v>
      </c>
      <c r="AE420" s="1">
        <f t="shared" si="65"/>
        <v>0.14621652568066271</v>
      </c>
      <c r="AF420">
        <v>3.0353381677463719E-2</v>
      </c>
      <c r="AG420">
        <v>34.301699999999997</v>
      </c>
      <c r="AH420">
        <v>61</v>
      </c>
      <c r="AI420">
        <v>534</v>
      </c>
      <c r="AJ420">
        <v>12.246094019662113</v>
      </c>
      <c r="AK420">
        <v>12.126990262931423</v>
      </c>
      <c r="AL420" t="s">
        <v>559</v>
      </c>
      <c r="AM420" t="s">
        <v>561</v>
      </c>
      <c r="AN420" t="s">
        <v>560</v>
      </c>
      <c r="AO420">
        <v>0.40498035528846144</v>
      </c>
      <c r="AP420">
        <v>2.7174999999999998</v>
      </c>
      <c r="AQ420">
        <v>1551.3875</v>
      </c>
      <c r="AR420" s="54">
        <v>1.4204493949391642E-2</v>
      </c>
      <c r="AS420" s="55">
        <v>0.86557306903636777</v>
      </c>
    </row>
    <row r="421" spans="1:45" x14ac:dyDescent="0.35">
      <c r="A421" s="2">
        <v>44747</v>
      </c>
      <c r="B421" t="s">
        <v>18</v>
      </c>
      <c r="C421" t="s">
        <v>597</v>
      </c>
      <c r="D421" t="s">
        <v>86</v>
      </c>
      <c r="E421" t="s">
        <v>46</v>
      </c>
      <c r="F421">
        <v>4</v>
      </c>
      <c r="G421" t="s">
        <v>30</v>
      </c>
      <c r="H421" t="s">
        <v>65</v>
      </c>
      <c r="I421" t="s">
        <v>401</v>
      </c>
      <c r="J421" t="s">
        <v>401</v>
      </c>
      <c r="K421" t="s">
        <v>161</v>
      </c>
      <c r="L421">
        <v>0.58199999999999996</v>
      </c>
      <c r="M421">
        <v>6.76</v>
      </c>
      <c r="N421" s="1">
        <v>-0.67599999999999993</v>
      </c>
      <c r="O421" t="s">
        <v>162</v>
      </c>
      <c r="P421">
        <v>0.64700000000000002</v>
      </c>
      <c r="Q421">
        <v>-6.5000000000000058E-2</v>
      </c>
      <c r="R421">
        <v>5.83</v>
      </c>
      <c r="S421" s="1">
        <v>-0.58299999999999996</v>
      </c>
      <c r="T421" s="1">
        <f t="shared" si="66"/>
        <v>-9.2999999999999972E-2</v>
      </c>
      <c r="U421">
        <v>80.05</v>
      </c>
      <c r="V421">
        <v>5030.2819625000002</v>
      </c>
      <c r="W421">
        <f t="shared" si="61"/>
        <v>5.0302819625E-3</v>
      </c>
      <c r="X421">
        <f t="shared" si="63"/>
        <v>-0.10046367851622884</v>
      </c>
      <c r="Y421" t="e">
        <f t="shared" si="64"/>
        <v>#NUM!</v>
      </c>
      <c r="Z421">
        <v>8.0098265062032237E-6</v>
      </c>
      <c r="AA421">
        <f t="shared" si="68"/>
        <v>4.0291685796908472E-8</v>
      </c>
      <c r="AB421">
        <f t="shared" si="62"/>
        <v>4.0291685796908472E-8</v>
      </c>
      <c r="AC421">
        <v>4.0291685796908476</v>
      </c>
      <c r="AD421">
        <v>43.32439333000913</v>
      </c>
      <c r="AE421" s="1">
        <f t="shared" si="65"/>
        <v>0.14505006886887048</v>
      </c>
      <c r="AF421">
        <v>0.19669035002977808</v>
      </c>
      <c r="AG421">
        <v>33.278799999999997</v>
      </c>
      <c r="AH421">
        <v>86.4</v>
      </c>
      <c r="AI421">
        <v>632</v>
      </c>
      <c r="AJ421">
        <v>8.0098265062032237</v>
      </c>
      <c r="AK421">
        <v>10.527403846153845</v>
      </c>
      <c r="AL421" t="s">
        <v>557</v>
      </c>
      <c r="AM421" t="s">
        <v>561</v>
      </c>
      <c r="AN421" t="s">
        <v>560</v>
      </c>
      <c r="AO421">
        <v>0.3455948490031629</v>
      </c>
      <c r="AP421">
        <v>2.8125</v>
      </c>
      <c r="AQ421">
        <v>1435.3249999999998</v>
      </c>
      <c r="AR421" s="54">
        <v>-2.71788186581967E-3</v>
      </c>
      <c r="AS421" s="55">
        <v>12.107395297731269</v>
      </c>
    </row>
    <row r="422" spans="1:45" x14ac:dyDescent="0.35">
      <c r="A422" s="2">
        <v>44791</v>
      </c>
      <c r="B422" t="s">
        <v>18</v>
      </c>
      <c r="C422" t="s">
        <v>552</v>
      </c>
      <c r="D422" t="s">
        <v>86</v>
      </c>
      <c r="E422" t="s">
        <v>46</v>
      </c>
      <c r="F422">
        <v>1</v>
      </c>
      <c r="G422" t="s">
        <v>30</v>
      </c>
      <c r="H422" t="s">
        <v>65</v>
      </c>
      <c r="I422" t="s">
        <v>401</v>
      </c>
      <c r="J422" t="s">
        <v>401</v>
      </c>
      <c r="K422" t="s">
        <v>219</v>
      </c>
      <c r="L422">
        <v>0.64500000000000002</v>
      </c>
      <c r="M422">
        <v>5.73</v>
      </c>
      <c r="N422" s="1">
        <v>-0.57300000000000006</v>
      </c>
      <c r="O422" t="s">
        <v>220</v>
      </c>
      <c r="P422">
        <v>0.71699999999999997</v>
      </c>
      <c r="Q422">
        <v>-7.1999999999999953E-2</v>
      </c>
      <c r="R422">
        <v>9.9600000000000009</v>
      </c>
      <c r="S422" s="1">
        <v>-0.99600000000000011</v>
      </c>
      <c r="T422" s="1">
        <f t="shared" si="66"/>
        <v>0.42300000000000004</v>
      </c>
      <c r="U422">
        <v>80.05</v>
      </c>
      <c r="V422">
        <v>5030.2819625000002</v>
      </c>
      <c r="W422">
        <f t="shared" si="61"/>
        <v>5.0302819625E-3</v>
      </c>
      <c r="X422">
        <f t="shared" si="63"/>
        <v>-0.10041841004184095</v>
      </c>
      <c r="Y422" t="e">
        <f t="shared" si="64"/>
        <v>#NUM!</v>
      </c>
      <c r="Z422">
        <v>8.0048879243487032E-6</v>
      </c>
      <c r="AA422">
        <f t="shared" si="68"/>
        <v>4.0266843337685347E-8</v>
      </c>
      <c r="AB422">
        <f t="shared" si="62"/>
        <v>4.0266843337685347E-8</v>
      </c>
      <c r="AC422">
        <v>4.026684333768535</v>
      </c>
      <c r="AD422">
        <v>9.5193483067814064</v>
      </c>
      <c r="AE422" s="1">
        <f t="shared" si="65"/>
        <v>0.14496063601566725</v>
      </c>
      <c r="AF422">
        <v>4.3217314925891787E-2</v>
      </c>
      <c r="AG422">
        <v>28.894600000000001</v>
      </c>
      <c r="AH422">
        <v>86.4</v>
      </c>
      <c r="AI422">
        <v>632</v>
      </c>
      <c r="AJ422">
        <v>8.0048879243487026</v>
      </c>
      <c r="AK422">
        <v>11.459908061879579</v>
      </c>
      <c r="AL422" t="s">
        <v>557</v>
      </c>
      <c r="AM422" t="s">
        <v>561</v>
      </c>
      <c r="AN422" t="s">
        <v>560</v>
      </c>
      <c r="AO422">
        <v>0.60858362734628491</v>
      </c>
      <c r="AP422">
        <v>1.405</v>
      </c>
      <c r="AQ422">
        <v>1061.325</v>
      </c>
      <c r="AR422" s="54">
        <v>-2.71788186581967E-3</v>
      </c>
      <c r="AS422" s="55">
        <v>12.107395297731269</v>
      </c>
    </row>
    <row r="423" spans="1:45" x14ac:dyDescent="0.35">
      <c r="A423" s="2">
        <v>44778</v>
      </c>
      <c r="B423" t="s">
        <v>18</v>
      </c>
      <c r="C423" t="s">
        <v>596</v>
      </c>
      <c r="D423" t="s">
        <v>86</v>
      </c>
      <c r="E423" t="s">
        <v>46</v>
      </c>
      <c r="F423">
        <v>1</v>
      </c>
      <c r="G423" t="s">
        <v>28</v>
      </c>
      <c r="H423" t="s">
        <v>75</v>
      </c>
      <c r="I423" t="s">
        <v>399</v>
      </c>
      <c r="J423" t="s">
        <v>399</v>
      </c>
      <c r="K423" t="s">
        <v>208</v>
      </c>
      <c r="L423">
        <v>0.747</v>
      </c>
      <c r="M423">
        <v>4.9400000000000004</v>
      </c>
      <c r="N423" s="1">
        <v>-0.49400000000000005</v>
      </c>
      <c r="O423" t="s">
        <v>168</v>
      </c>
      <c r="P423">
        <v>0.66900000000000004</v>
      </c>
      <c r="Q423">
        <v>7.7999999999999958E-2</v>
      </c>
      <c r="R423">
        <v>9.64</v>
      </c>
      <c r="S423" s="1">
        <v>-0.96400000000000008</v>
      </c>
      <c r="T423" s="1">
        <f t="shared" si="66"/>
        <v>0.47000000000000003</v>
      </c>
      <c r="U423">
        <v>77.900000000000006</v>
      </c>
      <c r="V423">
        <v>4763.7018500000004</v>
      </c>
      <c r="W423">
        <f t="shared" si="61"/>
        <v>4.7637018500000005E-3</v>
      </c>
      <c r="X423">
        <f t="shared" si="63"/>
        <v>0.11659192825112101</v>
      </c>
      <c r="Y423">
        <f t="shared" si="64"/>
        <v>8.4453152618623478E-6</v>
      </c>
      <c r="Z423">
        <v>8.4453152618623478E-6</v>
      </c>
      <c r="AA423">
        <f t="shared" si="68"/>
        <v>4.0230963936766906E-8</v>
      </c>
      <c r="AB423">
        <f t="shared" si="62"/>
        <v>4.0230963936766906E-8</v>
      </c>
      <c r="AC423">
        <v>4.023096393676691</v>
      </c>
      <c r="AD423">
        <v>8.5597795610142349</v>
      </c>
      <c r="AE423" s="1">
        <f t="shared" si="65"/>
        <v>0.14483147017236087</v>
      </c>
      <c r="AF423">
        <v>7.294914360114059E-2</v>
      </c>
      <c r="AG423">
        <v>33.254899999999999</v>
      </c>
      <c r="AH423">
        <v>74.8</v>
      </c>
      <c r="AI423">
        <v>661</v>
      </c>
      <c r="AJ423">
        <v>8.4453152618623477</v>
      </c>
      <c r="AK423">
        <v>11.958942411336949</v>
      </c>
      <c r="AL423" t="s">
        <v>559</v>
      </c>
      <c r="AM423" t="s">
        <v>561</v>
      </c>
      <c r="AN423" t="s">
        <v>560</v>
      </c>
      <c r="AO423">
        <v>0.44009598733374949</v>
      </c>
      <c r="AP423">
        <v>2.3112500000000002</v>
      </c>
      <c r="AQ423">
        <v>1533.9750000000001</v>
      </c>
      <c r="AR423" s="54">
        <v>-8.6588002042198298E-3</v>
      </c>
      <c r="AS423" s="55">
        <v>7.940595633033487</v>
      </c>
    </row>
    <row r="424" spans="1:45" x14ac:dyDescent="0.35">
      <c r="A424" s="2">
        <v>44776</v>
      </c>
      <c r="B424" t="s">
        <v>18</v>
      </c>
      <c r="C424" t="s">
        <v>596</v>
      </c>
      <c r="D424" t="s">
        <v>123</v>
      </c>
      <c r="E424" t="s">
        <v>600</v>
      </c>
      <c r="F424">
        <v>6</v>
      </c>
      <c r="G424" t="s">
        <v>33</v>
      </c>
      <c r="H424" t="s">
        <v>97</v>
      </c>
      <c r="I424" t="s">
        <v>462</v>
      </c>
      <c r="J424" t="s">
        <v>462</v>
      </c>
      <c r="K424" t="s">
        <v>87</v>
      </c>
      <c r="L424">
        <v>0.78200000000000003</v>
      </c>
      <c r="M424">
        <v>3.27</v>
      </c>
      <c r="N424" s="1">
        <v>-0.32700000000000001</v>
      </c>
      <c r="O424" t="s">
        <v>201</v>
      </c>
      <c r="P424">
        <v>0.68799999999999994</v>
      </c>
      <c r="Q424">
        <v>9.4000000000000083E-2</v>
      </c>
      <c r="R424">
        <v>8.19</v>
      </c>
      <c r="S424" s="1">
        <v>-0.81899999999999995</v>
      </c>
      <c r="T424" s="1">
        <f t="shared" si="66"/>
        <v>0.49199999999999994</v>
      </c>
      <c r="U424">
        <v>70.599999999999994</v>
      </c>
      <c r="V424">
        <v>3912.7225999999991</v>
      </c>
      <c r="W424">
        <f t="shared" si="61"/>
        <v>3.9127225999999989E-3</v>
      </c>
      <c r="X424">
        <f t="shared" si="63"/>
        <v>0.13662790697674432</v>
      </c>
      <c r="Y424">
        <f t="shared" si="64"/>
        <v>1.0265875232432854E-5</v>
      </c>
      <c r="Z424">
        <v>1.0265875232432854E-5</v>
      </c>
      <c r="AA424">
        <f t="shared" si="68"/>
        <v>4.016752203072027E-8</v>
      </c>
      <c r="AB424">
        <f t="shared" si="62"/>
        <v>4.016752203072027E-8</v>
      </c>
      <c r="AC424">
        <v>4.0167522030720271</v>
      </c>
      <c r="AD424">
        <v>8.1641304940488357</v>
      </c>
      <c r="AE424" s="1">
        <f t="shared" si="65"/>
        <v>0.14460307931059296</v>
      </c>
      <c r="AF424">
        <v>4.0939787251145006E-2</v>
      </c>
      <c r="AG424">
        <v>28.545300000000001</v>
      </c>
      <c r="AH424">
        <v>59.2</v>
      </c>
      <c r="AI424">
        <v>370</v>
      </c>
      <c r="AJ424">
        <v>10.265875232432853</v>
      </c>
      <c r="AK424">
        <v>11.355774909963984</v>
      </c>
      <c r="AL424" t="s">
        <v>559</v>
      </c>
      <c r="AM424" t="s">
        <v>561</v>
      </c>
      <c r="AN424" t="s">
        <v>560</v>
      </c>
      <c r="AO424">
        <v>0.57093314461741485</v>
      </c>
      <c r="AP424">
        <v>1.5412499999999998</v>
      </c>
      <c r="AQ424">
        <v>919.65</v>
      </c>
      <c r="AR424" s="54">
        <v>-7.4883720506258869E-2</v>
      </c>
      <c r="AS424" s="55">
        <v>9.0798782696057145</v>
      </c>
    </row>
    <row r="425" spans="1:45" x14ac:dyDescent="0.35">
      <c r="A425" s="2">
        <v>44798</v>
      </c>
      <c r="B425" t="s">
        <v>573</v>
      </c>
      <c r="C425" t="s">
        <v>552</v>
      </c>
      <c r="D425" t="s">
        <v>57</v>
      </c>
      <c r="E425" t="s">
        <v>46</v>
      </c>
      <c r="F425">
        <v>5</v>
      </c>
      <c r="G425" t="s">
        <v>30</v>
      </c>
      <c r="H425" t="s">
        <v>62</v>
      </c>
      <c r="I425" t="s">
        <v>500</v>
      </c>
      <c r="J425" t="s">
        <v>500</v>
      </c>
      <c r="K425" t="s">
        <v>230</v>
      </c>
      <c r="L425">
        <v>0.68100000000000005</v>
      </c>
      <c r="M425">
        <v>6.23</v>
      </c>
      <c r="N425" s="1">
        <v>-0.623</v>
      </c>
      <c r="O425" t="s">
        <v>231</v>
      </c>
      <c r="P425">
        <v>0.52100000000000002</v>
      </c>
      <c r="Q425">
        <v>0.16000000000000003</v>
      </c>
      <c r="R425">
        <v>9.8800000000000008</v>
      </c>
      <c r="S425" s="1">
        <v>-0.9880000000000001</v>
      </c>
      <c r="T425" s="1">
        <f t="shared" si="66"/>
        <v>0.3650000000000001</v>
      </c>
      <c r="U425">
        <v>42.6</v>
      </c>
      <c r="V425">
        <v>1424.5866000000003</v>
      </c>
      <c r="W425">
        <f t="shared" si="61"/>
        <v>1.4245866000000002E-3</v>
      </c>
      <c r="X425">
        <f t="shared" si="63"/>
        <v>0.30710172744721692</v>
      </c>
      <c r="Y425">
        <f t="shared" si="64"/>
        <v>2.7822197081412844E-5</v>
      </c>
      <c r="Z425">
        <v>2.7822197081412844E-5</v>
      </c>
      <c r="AA425">
        <f t="shared" si="68"/>
        <v>3.9635129144739854E-8</v>
      </c>
      <c r="AB425">
        <f t="shared" si="62"/>
        <v>3.9635129144739854E-8</v>
      </c>
      <c r="AC425">
        <v>3.9635129144739856</v>
      </c>
      <c r="AD425">
        <v>10.858939491709547</v>
      </c>
      <c r="AE425" s="1">
        <f t="shared" si="65"/>
        <v>0.14268646492106346</v>
      </c>
      <c r="AG425">
        <v>29.246200000000002</v>
      </c>
      <c r="AH425">
        <v>20</v>
      </c>
      <c r="AI425">
        <v>340</v>
      </c>
      <c r="AJ425">
        <v>27.822197081412845</v>
      </c>
      <c r="AL425" t="s">
        <v>557</v>
      </c>
      <c r="AM425" t="s">
        <v>561</v>
      </c>
      <c r="AN425" t="s">
        <v>560</v>
      </c>
      <c r="AR425" s="34"/>
      <c r="AS425" s="34"/>
    </row>
    <row r="426" spans="1:45" x14ac:dyDescent="0.35">
      <c r="A426" s="2">
        <v>44778</v>
      </c>
      <c r="B426" t="s">
        <v>18</v>
      </c>
      <c r="C426" t="s">
        <v>596</v>
      </c>
      <c r="D426" t="s">
        <v>86</v>
      </c>
      <c r="E426" t="s">
        <v>46</v>
      </c>
      <c r="F426">
        <v>3</v>
      </c>
      <c r="G426" t="s">
        <v>30</v>
      </c>
      <c r="H426" t="s">
        <v>65</v>
      </c>
      <c r="I426" t="s">
        <v>401</v>
      </c>
      <c r="J426" t="s">
        <v>401</v>
      </c>
      <c r="K426" t="s">
        <v>208</v>
      </c>
      <c r="L426">
        <v>0.59099999999999997</v>
      </c>
      <c r="M426">
        <v>5.01</v>
      </c>
      <c r="N426" s="1">
        <v>-0.501</v>
      </c>
      <c r="O426" t="s">
        <v>168</v>
      </c>
      <c r="P426">
        <v>0.65600000000000003</v>
      </c>
      <c r="Q426">
        <v>-6.5000000000000058E-2</v>
      </c>
      <c r="R426">
        <v>6.16</v>
      </c>
      <c r="S426" s="1">
        <v>-0.61599999999999999</v>
      </c>
      <c r="T426" s="1">
        <f t="shared" si="66"/>
        <v>0.11499999999999999</v>
      </c>
      <c r="U426">
        <v>80.05</v>
      </c>
      <c r="V426">
        <v>5030.2819625000002</v>
      </c>
      <c r="W426">
        <f t="shared" si="61"/>
        <v>5.0302819625E-3</v>
      </c>
      <c r="X426">
        <f t="shared" si="63"/>
        <v>-9.9085365853658625E-2</v>
      </c>
      <c r="Y426" t="e">
        <f t="shared" si="64"/>
        <v>#NUM!</v>
      </c>
      <c r="Z426">
        <v>7.859937894337759E-6</v>
      </c>
      <c r="AA426">
        <f t="shared" si="68"/>
        <v>3.9537703816257462E-8</v>
      </c>
      <c r="AB426">
        <f t="shared" si="62"/>
        <v>3.9537703816257462E-8</v>
      </c>
      <c r="AC426">
        <v>3.9537703816257466</v>
      </c>
      <c r="AD426">
        <v>34.380612014136929</v>
      </c>
      <c r="AE426" s="1">
        <f t="shared" si="65"/>
        <v>0.14233573373852687</v>
      </c>
      <c r="AF426">
        <v>0.15608607741575875</v>
      </c>
      <c r="AG426">
        <v>33.254899999999999</v>
      </c>
      <c r="AH426">
        <v>86.4</v>
      </c>
      <c r="AI426">
        <v>632</v>
      </c>
      <c r="AJ426">
        <v>7.8599378943377589</v>
      </c>
      <c r="AK426">
        <v>11.958942411336949</v>
      </c>
      <c r="AL426" t="s">
        <v>557</v>
      </c>
      <c r="AM426" t="s">
        <v>561</v>
      </c>
      <c r="AN426" t="s">
        <v>560</v>
      </c>
      <c r="AO426">
        <v>0.44009598733374949</v>
      </c>
      <c r="AP426">
        <v>2.3112500000000002</v>
      </c>
      <c r="AQ426">
        <v>1533.9750000000001</v>
      </c>
      <c r="AR426" s="54">
        <v>-2.71788186581967E-3</v>
      </c>
      <c r="AS426" s="55">
        <v>12.107395297731269</v>
      </c>
    </row>
    <row r="427" spans="1:45" x14ac:dyDescent="0.35">
      <c r="A427" s="2">
        <v>44722</v>
      </c>
      <c r="B427" t="s">
        <v>18</v>
      </c>
      <c r="C427" t="s">
        <v>598</v>
      </c>
      <c r="D427" t="s">
        <v>109</v>
      </c>
      <c r="E427" t="s">
        <v>600</v>
      </c>
      <c r="F427">
        <v>10</v>
      </c>
      <c r="G427" t="s">
        <v>43</v>
      </c>
      <c r="H427" t="s">
        <v>76</v>
      </c>
      <c r="I427" t="s">
        <v>453</v>
      </c>
      <c r="J427" t="s">
        <v>453</v>
      </c>
      <c r="K427" t="s">
        <v>111</v>
      </c>
      <c r="L427">
        <v>1.0349999999999999</v>
      </c>
      <c r="M427">
        <v>5.03</v>
      </c>
      <c r="N427" s="1">
        <v>-0.503</v>
      </c>
      <c r="O427" t="s">
        <v>112</v>
      </c>
      <c r="P427">
        <v>0.93100000000000005</v>
      </c>
      <c r="Q427">
        <v>0.10399999999999987</v>
      </c>
      <c r="R427">
        <v>9.33</v>
      </c>
      <c r="S427" s="1">
        <v>-0.93300000000000005</v>
      </c>
      <c r="T427" s="1">
        <f t="shared" si="66"/>
        <v>0.43000000000000005</v>
      </c>
      <c r="U427">
        <v>79.099999999999994</v>
      </c>
      <c r="V427">
        <v>4911.5958499999997</v>
      </c>
      <c r="W427">
        <f t="shared" si="61"/>
        <v>4.9115958499999996E-3</v>
      </c>
      <c r="X427">
        <f t="shared" si="63"/>
        <v>0.11170784103114915</v>
      </c>
      <c r="Y427">
        <f t="shared" si="64"/>
        <v>8.0119447319958262E-6</v>
      </c>
      <c r="Z427">
        <v>8.0119447319958262E-6</v>
      </c>
      <c r="AA427">
        <f t="shared" si="68"/>
        <v>3.9351434496100056E-8</v>
      </c>
      <c r="AB427">
        <f t="shared" si="62"/>
        <v>3.9351434496100056E-8</v>
      </c>
      <c r="AC427">
        <v>3.9351434496100062</v>
      </c>
      <c r="AD427">
        <v>9.1514963944418746</v>
      </c>
      <c r="AE427" s="1">
        <f t="shared" si="65"/>
        <v>0.1416651641859602</v>
      </c>
      <c r="AF427">
        <v>0.12365378109187318</v>
      </c>
      <c r="AG427">
        <v>27.385200000000001</v>
      </c>
      <c r="AH427">
        <v>75</v>
      </c>
      <c r="AI427">
        <v>640</v>
      </c>
      <c r="AJ427">
        <v>8.0119447319958255</v>
      </c>
      <c r="AK427">
        <v>18.418666666666667</v>
      </c>
      <c r="AL427" t="s">
        <v>559</v>
      </c>
      <c r="AM427" t="s">
        <v>558</v>
      </c>
      <c r="AN427" t="s">
        <v>560</v>
      </c>
      <c r="AO427">
        <v>0.64691630239407094</v>
      </c>
      <c r="AP427">
        <v>1.1612499999999999</v>
      </c>
      <c r="AQ427">
        <v>648.88749999999993</v>
      </c>
      <c r="AR427" s="54">
        <v>6.3384862140673888E-3</v>
      </c>
      <c r="AS427" s="55">
        <v>13.483825341791784</v>
      </c>
    </row>
    <row r="428" spans="1:45" x14ac:dyDescent="0.35">
      <c r="A428" s="2">
        <v>44750</v>
      </c>
      <c r="B428" t="s">
        <v>18</v>
      </c>
      <c r="C428" t="s">
        <v>597</v>
      </c>
      <c r="D428" t="s">
        <v>123</v>
      </c>
      <c r="E428" t="s">
        <v>600</v>
      </c>
      <c r="F428">
        <v>8</v>
      </c>
      <c r="G428" t="s">
        <v>28</v>
      </c>
      <c r="H428" t="s">
        <v>64</v>
      </c>
      <c r="I428" t="s">
        <v>457</v>
      </c>
      <c r="J428" t="s">
        <v>457</v>
      </c>
      <c r="K428" t="s">
        <v>134</v>
      </c>
      <c r="L428">
        <v>0.79800000000000004</v>
      </c>
      <c r="M428">
        <v>3.86</v>
      </c>
      <c r="N428" s="1">
        <v>-0.38600000000000001</v>
      </c>
      <c r="O428" t="s">
        <v>179</v>
      </c>
      <c r="P428">
        <v>0.629</v>
      </c>
      <c r="Q428">
        <v>0.16900000000000004</v>
      </c>
      <c r="R428">
        <v>10.31</v>
      </c>
      <c r="S428" s="1">
        <v>-1.0310000000000001</v>
      </c>
      <c r="T428" s="1">
        <f t="shared" si="66"/>
        <v>0.64500000000000013</v>
      </c>
      <c r="U428">
        <v>46.05</v>
      </c>
      <c r="V428">
        <v>1664.6729625</v>
      </c>
      <c r="W428">
        <f t="shared" si="61"/>
        <v>1.6646729625000001E-3</v>
      </c>
      <c r="X428">
        <f t="shared" si="63"/>
        <v>0.26868044515103345</v>
      </c>
      <c r="Y428">
        <f t="shared" si="64"/>
        <v>2.3601333960486625E-5</v>
      </c>
      <c r="Z428">
        <v>2.3601333960486625E-5</v>
      </c>
      <c r="AA428">
        <f t="shared" si="68"/>
        <v>3.9288502522955133E-8</v>
      </c>
      <c r="AB428">
        <f t="shared" si="62"/>
        <v>3.9288502522955133E-8</v>
      </c>
      <c r="AC428">
        <v>3.9288502522955131</v>
      </c>
      <c r="AD428">
        <v>6.0912407012333523</v>
      </c>
      <c r="AE428" s="1">
        <f t="shared" si="65"/>
        <v>0.14143860908263847</v>
      </c>
      <c r="AF428">
        <v>2.1950337841064906E-2</v>
      </c>
      <c r="AG428">
        <v>33.388599999999997</v>
      </c>
      <c r="AH428">
        <v>39.299999999999997</v>
      </c>
      <c r="AI428">
        <v>410</v>
      </c>
      <c r="AJ428">
        <v>23.601333960486624</v>
      </c>
      <c r="AK428">
        <v>10.019670781892938</v>
      </c>
      <c r="AL428" t="s">
        <v>559</v>
      </c>
      <c r="AM428" t="s">
        <v>561</v>
      </c>
      <c r="AN428" t="s">
        <v>560</v>
      </c>
      <c r="AO428">
        <v>0.39262443606707542</v>
      </c>
      <c r="AP428">
        <v>2.4874999999999998</v>
      </c>
      <c r="AQ428">
        <v>1362.0875000000001</v>
      </c>
      <c r="AR428" s="54">
        <v>7.270459159014842E-3</v>
      </c>
      <c r="AS428" s="55">
        <v>-1.1395887521660342</v>
      </c>
    </row>
    <row r="429" spans="1:45" x14ac:dyDescent="0.35">
      <c r="A429" s="2">
        <v>44762</v>
      </c>
      <c r="B429" t="s">
        <v>18</v>
      </c>
      <c r="C429" t="s">
        <v>549</v>
      </c>
      <c r="D429" t="s">
        <v>20</v>
      </c>
      <c r="E429" t="s">
        <v>600</v>
      </c>
      <c r="F429">
        <v>7</v>
      </c>
      <c r="G429" t="s">
        <v>33</v>
      </c>
      <c r="H429" t="s">
        <v>34</v>
      </c>
      <c r="I429" t="s">
        <v>424</v>
      </c>
      <c r="J429" t="s">
        <v>424</v>
      </c>
      <c r="K429" t="s">
        <v>153</v>
      </c>
      <c r="L429">
        <v>0.92600000000000005</v>
      </c>
      <c r="M429">
        <v>20.87</v>
      </c>
      <c r="N429" s="1">
        <v>-2.0870000000000002</v>
      </c>
      <c r="O429" t="s">
        <v>183</v>
      </c>
      <c r="P429">
        <v>0.80300000000000005</v>
      </c>
      <c r="Q429">
        <v>0.123</v>
      </c>
      <c r="R429">
        <v>23.28</v>
      </c>
      <c r="S429" s="1">
        <v>-2.3280000000000003</v>
      </c>
      <c r="T429" s="1">
        <f t="shared" si="66"/>
        <v>0.2410000000000001</v>
      </c>
      <c r="U429">
        <v>65</v>
      </c>
      <c r="V429">
        <v>3316.625</v>
      </c>
      <c r="W429">
        <f t="shared" si="61"/>
        <v>3.3166250000000001E-3</v>
      </c>
      <c r="X429">
        <f t="shared" si="63"/>
        <v>0.15317559153175592</v>
      </c>
      <c r="Y429">
        <f t="shared" si="64"/>
        <v>1.1817219905185621E-5</v>
      </c>
      <c r="Z429">
        <v>1.1817219905185621E-5</v>
      </c>
      <c r="AA429">
        <f t="shared" si="68"/>
        <v>3.919328696803626E-8</v>
      </c>
      <c r="AB429">
        <f t="shared" si="62"/>
        <v>3.919328696803626E-8</v>
      </c>
      <c r="AC429">
        <v>3.9193286968036265</v>
      </c>
      <c r="AD429">
        <v>16.262774675533713</v>
      </c>
      <c r="AE429" s="1">
        <f t="shared" si="65"/>
        <v>0.14109583308493054</v>
      </c>
      <c r="AF429">
        <v>8.1551187332807029E-2</v>
      </c>
      <c r="AG429">
        <v>34.903799999999997</v>
      </c>
      <c r="AH429">
        <v>61</v>
      </c>
      <c r="AI429">
        <v>534</v>
      </c>
      <c r="AJ429">
        <v>11.81721990518562</v>
      </c>
      <c r="AK429">
        <v>11.020894580054243</v>
      </c>
      <c r="AL429" t="s">
        <v>559</v>
      </c>
      <c r="AM429" t="s">
        <v>561</v>
      </c>
      <c r="AN429" t="s">
        <v>560</v>
      </c>
      <c r="AO429">
        <v>0.38773728517693062</v>
      </c>
      <c r="AP429">
        <v>2.5749999999999997</v>
      </c>
      <c r="AQ429">
        <v>1486.8125</v>
      </c>
      <c r="AR429" s="54">
        <v>1.4204493949391642E-2</v>
      </c>
      <c r="AS429" s="55">
        <v>0.86557306903636777</v>
      </c>
    </row>
    <row r="430" spans="1:45" x14ac:dyDescent="0.35">
      <c r="A430" s="2">
        <v>44722</v>
      </c>
      <c r="B430" t="s">
        <v>18</v>
      </c>
      <c r="C430" t="s">
        <v>598</v>
      </c>
      <c r="D430" t="s">
        <v>123</v>
      </c>
      <c r="E430" t="s">
        <v>600</v>
      </c>
      <c r="F430">
        <v>12</v>
      </c>
      <c r="G430" t="s">
        <v>30</v>
      </c>
      <c r="H430" t="s">
        <v>115</v>
      </c>
      <c r="I430" t="s">
        <v>461</v>
      </c>
      <c r="J430" t="s">
        <v>461</v>
      </c>
      <c r="K430" t="s">
        <v>128</v>
      </c>
      <c r="L430">
        <v>0.502</v>
      </c>
      <c r="M430">
        <v>8.65</v>
      </c>
      <c r="N430" s="1">
        <v>-0.86499999999999999</v>
      </c>
      <c r="O430" t="s">
        <v>129</v>
      </c>
      <c r="P430">
        <v>0.55200000000000005</v>
      </c>
      <c r="Q430">
        <v>-5.0000000000000044E-2</v>
      </c>
      <c r="R430">
        <v>5.53</v>
      </c>
      <c r="S430" s="1">
        <v>-0.55300000000000005</v>
      </c>
      <c r="T430" s="1">
        <f t="shared" si="66"/>
        <v>-0.31199999999999994</v>
      </c>
      <c r="U430">
        <v>84.3</v>
      </c>
      <c r="V430">
        <v>5578.59465</v>
      </c>
      <c r="W430">
        <f t="shared" si="61"/>
        <v>5.5785946500000001E-3</v>
      </c>
      <c r="X430">
        <f t="shared" si="63"/>
        <v>-9.0579710144927605E-2</v>
      </c>
      <c r="Y430" t="e">
        <f t="shared" si="64"/>
        <v>#NUM!</v>
      </c>
      <c r="Z430">
        <v>6.9568519462602977E-6</v>
      </c>
      <c r="AA430">
        <f t="shared" si="68"/>
        <v>3.8809457048249786E-8</v>
      </c>
      <c r="AB430">
        <f t="shared" si="62"/>
        <v>3.8809457048249786E-8</v>
      </c>
      <c r="AC430">
        <v>3.8809457048249789</v>
      </c>
      <c r="AD430">
        <v>12.438928541105703</v>
      </c>
      <c r="AE430" s="1">
        <f t="shared" si="65"/>
        <v>0.13971404537369922</v>
      </c>
      <c r="AF430">
        <v>4.9393403669823921E-2</v>
      </c>
      <c r="AG430">
        <v>27.385200000000001</v>
      </c>
      <c r="AH430">
        <v>85</v>
      </c>
      <c r="AI430">
        <v>767</v>
      </c>
      <c r="AJ430">
        <v>6.956851946260298</v>
      </c>
      <c r="AK430">
        <v>16.475333333333335</v>
      </c>
      <c r="AL430" t="s">
        <v>557</v>
      </c>
      <c r="AM430" t="s">
        <v>561</v>
      </c>
      <c r="AN430" t="s">
        <v>560</v>
      </c>
      <c r="AO430">
        <v>0.64691630239407094</v>
      </c>
      <c r="AP430">
        <v>1.1612499999999999</v>
      </c>
      <c r="AQ430">
        <v>648.88749999999993</v>
      </c>
      <c r="AR430" s="54">
        <v>8.7332741322144504E-3</v>
      </c>
      <c r="AS430" s="55">
        <v>-3.3283370322391583</v>
      </c>
    </row>
    <row r="431" spans="1:45" x14ac:dyDescent="0.35">
      <c r="A431" s="2">
        <v>44722</v>
      </c>
      <c r="B431" t="s">
        <v>18</v>
      </c>
      <c r="C431" t="s">
        <v>598</v>
      </c>
      <c r="D431" t="s">
        <v>123</v>
      </c>
      <c r="E431" t="s">
        <v>600</v>
      </c>
      <c r="F431">
        <v>16</v>
      </c>
      <c r="G431" t="s">
        <v>43</v>
      </c>
      <c r="H431" t="s">
        <v>35</v>
      </c>
      <c r="I431" t="s">
        <v>468</v>
      </c>
      <c r="J431" t="s">
        <v>468</v>
      </c>
      <c r="K431" t="s">
        <v>128</v>
      </c>
      <c r="L431">
        <v>0.62</v>
      </c>
      <c r="M431">
        <v>2.82</v>
      </c>
      <c r="N431" s="1">
        <v>-0.28199999999999997</v>
      </c>
      <c r="O431" t="s">
        <v>129</v>
      </c>
      <c r="P431">
        <v>0.53700000000000003</v>
      </c>
      <c r="Q431">
        <v>8.2999999999999963E-2</v>
      </c>
      <c r="R431">
        <v>10.52</v>
      </c>
      <c r="S431" s="1">
        <v>-1.052</v>
      </c>
      <c r="T431" s="1">
        <f t="shared" si="66"/>
        <v>0.77</v>
      </c>
      <c r="U431">
        <v>64.150000000000006</v>
      </c>
      <c r="V431">
        <v>3230.4496625000006</v>
      </c>
      <c r="W431">
        <f t="shared" si="61"/>
        <v>3.2304496625000004E-3</v>
      </c>
      <c r="X431">
        <f t="shared" si="63"/>
        <v>0.15456238361266286</v>
      </c>
      <c r="Y431">
        <f t="shared" si="64"/>
        <v>1.1949060152625587E-5</v>
      </c>
      <c r="Z431">
        <v>1.1949060152625587E-5</v>
      </c>
      <c r="AA431">
        <f t="shared" si="68"/>
        <v>3.8600837337241529E-8</v>
      </c>
      <c r="AB431">
        <f t="shared" si="62"/>
        <v>3.8600837337241529E-8</v>
      </c>
      <c r="AC431">
        <v>3.8600837337241538</v>
      </c>
      <c r="AD431">
        <v>5.0130957580833169</v>
      </c>
      <c r="AE431" s="1">
        <f t="shared" si="65"/>
        <v>0.13896301441406952</v>
      </c>
      <c r="AF431">
        <v>6.7736271615549043E-2</v>
      </c>
      <c r="AG431">
        <v>27.385200000000001</v>
      </c>
      <c r="AH431">
        <v>60</v>
      </c>
      <c r="AI431">
        <v>537</v>
      </c>
      <c r="AJ431">
        <v>11.949060152625588</v>
      </c>
      <c r="AK431">
        <v>16.475333333333335</v>
      </c>
      <c r="AL431" t="s">
        <v>559</v>
      </c>
      <c r="AM431" t="s">
        <v>558</v>
      </c>
      <c r="AN431" t="s">
        <v>560</v>
      </c>
      <c r="AO431">
        <v>0.64691630239407094</v>
      </c>
      <c r="AP431">
        <v>1.1612499999999999</v>
      </c>
      <c r="AQ431">
        <v>648.88749999999993</v>
      </c>
      <c r="AR431" s="54">
        <v>-1.1484311309869571E-3</v>
      </c>
      <c r="AS431" s="55">
        <v>10.302803984264049</v>
      </c>
    </row>
    <row r="432" spans="1:45" x14ac:dyDescent="0.35">
      <c r="A432" s="2">
        <v>44805</v>
      </c>
      <c r="B432" t="s">
        <v>18</v>
      </c>
      <c r="C432" t="s">
        <v>599</v>
      </c>
      <c r="D432" t="s">
        <v>45</v>
      </c>
      <c r="E432" t="s">
        <v>46</v>
      </c>
      <c r="F432">
        <v>11</v>
      </c>
      <c r="G432" t="s">
        <v>29</v>
      </c>
      <c r="H432" t="s">
        <v>54</v>
      </c>
      <c r="I432" t="s">
        <v>436</v>
      </c>
      <c r="J432" t="s">
        <v>436</v>
      </c>
      <c r="K432" t="s">
        <v>241</v>
      </c>
      <c r="L432">
        <v>0.67</v>
      </c>
      <c r="M432">
        <v>34.36</v>
      </c>
      <c r="N432" s="1">
        <v>-3.4359999999999999</v>
      </c>
      <c r="O432" t="s">
        <v>242</v>
      </c>
      <c r="P432">
        <v>0.55700000000000005</v>
      </c>
      <c r="Q432">
        <v>0.11299999999999999</v>
      </c>
      <c r="R432">
        <v>44.34</v>
      </c>
      <c r="S432" s="1">
        <v>-4.4340000000000002</v>
      </c>
      <c r="T432" s="1">
        <f t="shared" si="66"/>
        <v>0.99800000000000022</v>
      </c>
      <c r="U432">
        <v>53.6</v>
      </c>
      <c r="V432">
        <v>2255.2736</v>
      </c>
      <c r="W432">
        <f t="shared" si="61"/>
        <v>2.2552736000000001E-3</v>
      </c>
      <c r="X432">
        <f t="shared" si="63"/>
        <v>0.20287253141831235</v>
      </c>
      <c r="Y432">
        <f t="shared" si="64"/>
        <v>1.6700857870526277E-5</v>
      </c>
      <c r="Z432">
        <v>1.6700857870526277E-5</v>
      </c>
      <c r="AA432">
        <f t="shared" si="68"/>
        <v>3.7665003852750133E-8</v>
      </c>
      <c r="AB432">
        <f t="shared" si="62"/>
        <v>3.7665003852750133E-8</v>
      </c>
      <c r="AC432">
        <v>3.7665003852750134</v>
      </c>
      <c r="AD432">
        <v>3.7740484822394915</v>
      </c>
      <c r="AE432" s="1">
        <f t="shared" si="65"/>
        <v>0.1355940138699005</v>
      </c>
      <c r="AF432">
        <v>8.3961781244760614E-2</v>
      </c>
      <c r="AG432">
        <v>34.357199999999999</v>
      </c>
      <c r="AH432">
        <v>37.700000000000003</v>
      </c>
      <c r="AI432">
        <v>480</v>
      </c>
      <c r="AJ432">
        <v>16.700857870526278</v>
      </c>
      <c r="AK432">
        <v>6.9857928042559951</v>
      </c>
      <c r="AL432" t="s">
        <v>557</v>
      </c>
      <c r="AM432" t="s">
        <v>558</v>
      </c>
      <c r="AN432" t="s">
        <v>562</v>
      </c>
      <c r="AO432">
        <v>0.43800288115314234</v>
      </c>
      <c r="AP432">
        <v>2.1637500000000003</v>
      </c>
      <c r="AQ432">
        <v>1129.9875000000002</v>
      </c>
      <c r="AR432" s="54">
        <v>3.0186817194269012E-2</v>
      </c>
      <c r="AS432" s="34" t="s">
        <v>50</v>
      </c>
    </row>
    <row r="433" spans="1:45" x14ac:dyDescent="0.35">
      <c r="A433" s="2">
        <v>44764</v>
      </c>
      <c r="B433" t="s">
        <v>18</v>
      </c>
      <c r="C433" t="s">
        <v>549</v>
      </c>
      <c r="D433" t="s">
        <v>133</v>
      </c>
      <c r="E433" t="s">
        <v>46</v>
      </c>
      <c r="F433">
        <v>8</v>
      </c>
      <c r="G433" t="s">
        <v>30</v>
      </c>
      <c r="H433" t="s">
        <v>137</v>
      </c>
      <c r="I433" t="s">
        <v>475</v>
      </c>
      <c r="J433" t="s">
        <v>475</v>
      </c>
      <c r="K433" t="s">
        <v>191</v>
      </c>
      <c r="L433">
        <v>0.69899999999999995</v>
      </c>
      <c r="M433">
        <v>6.92</v>
      </c>
      <c r="N433" s="1">
        <v>-0.69199999999999995</v>
      </c>
      <c r="O433" t="s">
        <v>189</v>
      </c>
      <c r="P433">
        <v>0.747</v>
      </c>
      <c r="Q433">
        <v>-4.8000000000000043E-2</v>
      </c>
      <c r="R433">
        <v>7.98</v>
      </c>
      <c r="S433" s="1">
        <v>-0.79800000000000004</v>
      </c>
      <c r="T433" s="1">
        <f t="shared" si="66"/>
        <v>0.10600000000000009</v>
      </c>
      <c r="U433">
        <v>104.2</v>
      </c>
      <c r="V433">
        <v>8523.247400000002</v>
      </c>
      <c r="W433">
        <f t="shared" si="61"/>
        <v>8.5232474000000013E-3</v>
      </c>
      <c r="X433">
        <f t="shared" si="63"/>
        <v>-6.4257028112449863E-2</v>
      </c>
      <c r="Y433" t="e">
        <f t="shared" si="64"/>
        <v>#NUM!</v>
      </c>
      <c r="Z433">
        <v>4.401528530309561E-6</v>
      </c>
      <c r="AA433">
        <f t="shared" si="68"/>
        <v>3.7515316601986796E-8</v>
      </c>
      <c r="AB433">
        <f t="shared" si="62"/>
        <v>3.7515316601986796E-8</v>
      </c>
      <c r="AC433">
        <v>3.7515316601986797</v>
      </c>
      <c r="AD433">
        <v>35.391808115081851</v>
      </c>
      <c r="AE433" s="1">
        <f t="shared" si="65"/>
        <v>0.13505513976715247</v>
      </c>
      <c r="AF433">
        <v>0.1606768517984167</v>
      </c>
      <c r="AG433">
        <v>34.764699999999998</v>
      </c>
      <c r="AH433">
        <v>128</v>
      </c>
      <c r="AI433">
        <v>930</v>
      </c>
      <c r="AJ433">
        <v>4.4015285303095606</v>
      </c>
      <c r="AK433">
        <v>6.5184028628141686</v>
      </c>
      <c r="AL433" t="s">
        <v>557</v>
      </c>
      <c r="AM433" t="s">
        <v>561</v>
      </c>
      <c r="AN433" t="s">
        <v>560</v>
      </c>
      <c r="AO433">
        <v>0.38320539431614575</v>
      </c>
      <c r="AP433">
        <v>2.6387499999999999</v>
      </c>
      <c r="AQ433">
        <v>1512.2124999999996</v>
      </c>
      <c r="AR433" s="54">
        <v>-8.0073224214642878E-3</v>
      </c>
      <c r="AS433" s="55">
        <v>11.271428195052852</v>
      </c>
    </row>
    <row r="434" spans="1:45" x14ac:dyDescent="0.35">
      <c r="A434" s="2">
        <v>44776</v>
      </c>
      <c r="B434" t="s">
        <v>18</v>
      </c>
      <c r="C434" t="s">
        <v>596</v>
      </c>
      <c r="D434" t="s">
        <v>133</v>
      </c>
      <c r="E434" t="s">
        <v>46</v>
      </c>
      <c r="F434">
        <v>1</v>
      </c>
      <c r="G434" t="s">
        <v>30</v>
      </c>
      <c r="H434" t="s">
        <v>137</v>
      </c>
      <c r="I434" t="s">
        <v>475</v>
      </c>
      <c r="J434" t="s">
        <v>475</v>
      </c>
      <c r="K434" t="s">
        <v>199</v>
      </c>
      <c r="L434">
        <v>0.64300000000000002</v>
      </c>
      <c r="M434">
        <v>4.54</v>
      </c>
      <c r="N434" s="1">
        <v>-0.45400000000000001</v>
      </c>
      <c r="O434" t="s">
        <v>200</v>
      </c>
      <c r="P434">
        <v>0.68700000000000006</v>
      </c>
      <c r="Q434">
        <v>-4.4000000000000039E-2</v>
      </c>
      <c r="R434">
        <v>5.93</v>
      </c>
      <c r="S434" s="1">
        <v>-0.59299999999999997</v>
      </c>
      <c r="T434" s="1">
        <f t="shared" si="66"/>
        <v>0.13899999999999996</v>
      </c>
      <c r="U434">
        <v>104.2</v>
      </c>
      <c r="V434">
        <v>8523.247400000002</v>
      </c>
      <c r="W434">
        <f t="shared" si="61"/>
        <v>8.5232474000000013E-3</v>
      </c>
      <c r="X434">
        <f t="shared" si="63"/>
        <v>-6.4046579330422182E-2</v>
      </c>
      <c r="Y434" t="e">
        <f t="shared" si="64"/>
        <v>#NUM!</v>
      </c>
      <c r="Z434">
        <v>4.3825764275885476E-6</v>
      </c>
      <c r="AA434">
        <f t="shared" si="68"/>
        <v>3.7353783141745384E-8</v>
      </c>
      <c r="AB434">
        <f t="shared" si="62"/>
        <v>3.7353783141745384E-8</v>
      </c>
      <c r="AC434">
        <v>3.7353783141745391</v>
      </c>
      <c r="AD434">
        <v>26.873225281831225</v>
      </c>
      <c r="AE434" s="1">
        <f t="shared" si="65"/>
        <v>0.13447361931028337</v>
      </c>
      <c r="AF434">
        <v>0.12200295678350014</v>
      </c>
      <c r="AG434">
        <v>28.545300000000001</v>
      </c>
      <c r="AH434">
        <v>128</v>
      </c>
      <c r="AI434">
        <v>930</v>
      </c>
      <c r="AJ434">
        <v>4.3825764275885479</v>
      </c>
      <c r="AK434">
        <v>8.0311143168665637</v>
      </c>
      <c r="AL434" t="s">
        <v>557</v>
      </c>
      <c r="AM434" t="s">
        <v>561</v>
      </c>
      <c r="AN434" t="s">
        <v>560</v>
      </c>
      <c r="AR434" s="54">
        <v>-8.0073224214642878E-3</v>
      </c>
      <c r="AS434" s="55">
        <v>11.271428195052852</v>
      </c>
    </row>
    <row r="435" spans="1:45" x14ac:dyDescent="0.35">
      <c r="A435" s="2">
        <v>44735</v>
      </c>
      <c r="B435" t="s">
        <v>18</v>
      </c>
      <c r="C435" t="s">
        <v>548</v>
      </c>
      <c r="D435" t="s">
        <v>86</v>
      </c>
      <c r="E435" t="s">
        <v>46</v>
      </c>
      <c r="F435">
        <v>15</v>
      </c>
      <c r="G435" t="s">
        <v>30</v>
      </c>
      <c r="H435" t="s">
        <v>65</v>
      </c>
      <c r="I435" t="s">
        <v>401</v>
      </c>
      <c r="J435" t="s">
        <v>401</v>
      </c>
      <c r="K435" t="s">
        <v>150</v>
      </c>
      <c r="L435">
        <v>0.68600000000000005</v>
      </c>
      <c r="M435">
        <v>6.36</v>
      </c>
      <c r="N435" s="1">
        <v>-0.63600000000000001</v>
      </c>
      <c r="O435" t="s">
        <v>151</v>
      </c>
      <c r="P435">
        <v>0.75800000000000001</v>
      </c>
      <c r="Q435">
        <v>-7.1999999999999953E-2</v>
      </c>
      <c r="S435" s="1" t="s">
        <v>50</v>
      </c>
      <c r="T435" s="1" t="s">
        <v>103</v>
      </c>
      <c r="U435">
        <v>80.05</v>
      </c>
      <c r="V435">
        <v>5030.2819625000002</v>
      </c>
      <c r="W435">
        <f t="shared" si="61"/>
        <v>5.0302819625E-3</v>
      </c>
      <c r="X435">
        <f t="shared" si="63"/>
        <v>-9.4986807387862734E-2</v>
      </c>
      <c r="Y435" t="e">
        <f t="shared" si="64"/>
        <v>#NUM!</v>
      </c>
      <c r="Z435">
        <v>7.4200747102075699E-6</v>
      </c>
      <c r="AA435">
        <f t="shared" si="68"/>
        <v>3.7325067975159555E-8</v>
      </c>
      <c r="AB435">
        <f t="shared" si="62"/>
        <v>3.7325067975159555E-8</v>
      </c>
      <c r="AC435">
        <v>3.7325067975159558</v>
      </c>
      <c r="AD435" t="s">
        <v>50</v>
      </c>
      <c r="AE435" s="1">
        <f t="shared" si="65"/>
        <v>0.1343702447105744</v>
      </c>
      <c r="AG435">
        <v>33.261499999999998</v>
      </c>
      <c r="AH435">
        <v>86.4</v>
      </c>
      <c r="AI435">
        <v>632</v>
      </c>
      <c r="AJ435">
        <v>7.4200747102075697</v>
      </c>
      <c r="AK435">
        <v>11.388095238095239</v>
      </c>
      <c r="AL435" t="s">
        <v>557</v>
      </c>
      <c r="AM435" t="s">
        <v>561</v>
      </c>
      <c r="AN435" t="s">
        <v>560</v>
      </c>
      <c r="AO435">
        <v>0.39747176730693196</v>
      </c>
      <c r="AP435">
        <v>2.46875</v>
      </c>
      <c r="AQ435">
        <v>1395.05</v>
      </c>
      <c r="AR435" s="54">
        <v>-2.71788186581967E-3</v>
      </c>
      <c r="AS435" s="55">
        <v>12.107395297731269</v>
      </c>
    </row>
    <row r="436" spans="1:45" x14ac:dyDescent="0.35">
      <c r="A436" s="2">
        <v>44720</v>
      </c>
      <c r="B436" t="s">
        <v>18</v>
      </c>
      <c r="C436" t="s">
        <v>598</v>
      </c>
      <c r="D436" t="s">
        <v>86</v>
      </c>
      <c r="E436" t="s">
        <v>46</v>
      </c>
      <c r="F436">
        <v>4</v>
      </c>
      <c r="G436" t="s">
        <v>29</v>
      </c>
      <c r="H436" t="s">
        <v>38</v>
      </c>
      <c r="I436" t="s">
        <v>404</v>
      </c>
      <c r="J436" t="s">
        <v>404</v>
      </c>
      <c r="K436" t="s">
        <v>87</v>
      </c>
      <c r="L436">
        <v>0.629</v>
      </c>
      <c r="M436">
        <v>8.6199999999999992</v>
      </c>
      <c r="N436" s="1">
        <v>-0.86199999999999988</v>
      </c>
      <c r="O436" t="s">
        <v>88</v>
      </c>
      <c r="P436">
        <v>0.52</v>
      </c>
      <c r="Q436">
        <v>0.10899999999999999</v>
      </c>
      <c r="R436">
        <v>16.48</v>
      </c>
      <c r="S436" s="1">
        <v>-1.6480000000000001</v>
      </c>
      <c r="T436" s="1">
        <f t="shared" ref="T436:T446" si="69">N436-S436</f>
        <v>0.78600000000000025</v>
      </c>
      <c r="U436">
        <v>51.9</v>
      </c>
      <c r="V436">
        <v>2114.4838499999996</v>
      </c>
      <c r="W436">
        <f t="shared" si="61"/>
        <v>2.1144838499999995E-3</v>
      </c>
      <c r="X436">
        <f t="shared" si="63"/>
        <v>0.20961538461538459</v>
      </c>
      <c r="Y436">
        <f t="shared" si="64"/>
        <v>1.7386768207459521E-5</v>
      </c>
      <c r="Z436">
        <v>1.7386768207459521E-5</v>
      </c>
      <c r="AA436">
        <f t="shared" si="68"/>
        <v>3.67640405783666E-8</v>
      </c>
      <c r="AB436">
        <f t="shared" si="62"/>
        <v>3.67640405783666E-8</v>
      </c>
      <c r="AC436">
        <v>3.6764040578366601</v>
      </c>
      <c r="AD436">
        <v>4.6773588522094895</v>
      </c>
      <c r="AE436" s="1">
        <f t="shared" si="65"/>
        <v>0.13235054608211974</v>
      </c>
      <c r="AF436">
        <v>0.10405785262181398</v>
      </c>
      <c r="AG436">
        <v>26.9267</v>
      </c>
      <c r="AH436">
        <v>44.9</v>
      </c>
      <c r="AI436">
        <v>565</v>
      </c>
      <c r="AJ436">
        <v>17.386768207459522</v>
      </c>
      <c r="AK436">
        <v>13.101333333333335</v>
      </c>
      <c r="AL436" t="s">
        <v>557</v>
      </c>
      <c r="AM436" t="s">
        <v>558</v>
      </c>
      <c r="AN436" t="s">
        <v>562</v>
      </c>
      <c r="AO436">
        <v>0.6042605573172154</v>
      </c>
      <c r="AP436">
        <v>1.3074999999999999</v>
      </c>
      <c r="AQ436">
        <v>892.41250000000002</v>
      </c>
      <c r="AR436" s="54">
        <v>3.5603071853408719E-2</v>
      </c>
      <c r="AS436" s="55">
        <v>7.8755053132131891</v>
      </c>
    </row>
    <row r="437" spans="1:45" x14ac:dyDescent="0.35">
      <c r="A437" s="2">
        <v>44722</v>
      </c>
      <c r="B437" t="s">
        <v>18</v>
      </c>
      <c r="C437" t="s">
        <v>598</v>
      </c>
      <c r="D437" t="s">
        <v>123</v>
      </c>
      <c r="E437" t="s">
        <v>600</v>
      </c>
      <c r="F437">
        <v>13</v>
      </c>
      <c r="G437" t="s">
        <v>25</v>
      </c>
      <c r="H437" t="s">
        <v>68</v>
      </c>
      <c r="I437" t="s">
        <v>469</v>
      </c>
      <c r="J437" t="s">
        <v>469</v>
      </c>
      <c r="K437" t="s">
        <v>128</v>
      </c>
      <c r="L437">
        <v>0.72799999999999998</v>
      </c>
      <c r="M437">
        <v>2.0099999999999998</v>
      </c>
      <c r="N437" s="1">
        <v>-0.20099999999999998</v>
      </c>
      <c r="O437" t="s">
        <v>129</v>
      </c>
      <c r="P437">
        <v>0.57599999999999996</v>
      </c>
      <c r="Q437">
        <v>0.15200000000000002</v>
      </c>
      <c r="R437">
        <v>6.47</v>
      </c>
      <c r="S437" s="1">
        <v>-0.64700000000000002</v>
      </c>
      <c r="T437" s="1">
        <f t="shared" si="69"/>
        <v>0.44600000000000006</v>
      </c>
      <c r="U437">
        <v>44.5</v>
      </c>
      <c r="V437">
        <v>1554.4962500000001</v>
      </c>
      <c r="W437">
        <f t="shared" si="61"/>
        <v>1.5544962500000001E-3</v>
      </c>
      <c r="X437">
        <f t="shared" si="63"/>
        <v>0.26388888888888895</v>
      </c>
      <c r="Y437">
        <f t="shared" si="64"/>
        <v>2.3084280405542594E-5</v>
      </c>
      <c r="Z437">
        <v>2.3084280405542594E-5</v>
      </c>
      <c r="AA437">
        <f t="shared" si="68"/>
        <v>3.5884427324364444E-8</v>
      </c>
      <c r="AB437">
        <f t="shared" si="62"/>
        <v>3.5884427324364444E-8</v>
      </c>
      <c r="AC437">
        <v>3.5884427324364445</v>
      </c>
      <c r="AD437">
        <v>8.0458357229516686</v>
      </c>
      <c r="AE437" s="1">
        <f t="shared" si="65"/>
        <v>0.129183938367712</v>
      </c>
      <c r="AF437">
        <v>0.14862314310472563</v>
      </c>
      <c r="AG437">
        <v>27.385200000000001</v>
      </c>
      <c r="AH437">
        <v>33.9</v>
      </c>
      <c r="AI437">
        <v>590</v>
      </c>
      <c r="AJ437">
        <v>23.084280405542593</v>
      </c>
      <c r="AK437">
        <v>16.475333333333335</v>
      </c>
      <c r="AL437" t="s">
        <v>557</v>
      </c>
      <c r="AM437" t="s">
        <v>558</v>
      </c>
      <c r="AN437" t="s">
        <v>562</v>
      </c>
      <c r="AO437">
        <v>0.64691630239407094</v>
      </c>
      <c r="AP437">
        <v>1.1612499999999999</v>
      </c>
      <c r="AQ437">
        <v>648.88749999999993</v>
      </c>
      <c r="AR437" s="54">
        <v>-4.3762247429702313E-4</v>
      </c>
      <c r="AS437" s="55">
        <v>11.113878847575744</v>
      </c>
    </row>
    <row r="438" spans="1:45" x14ac:dyDescent="0.35">
      <c r="A438" s="2">
        <v>44798</v>
      </c>
      <c r="B438" t="s">
        <v>573</v>
      </c>
      <c r="C438" t="s">
        <v>552</v>
      </c>
      <c r="D438" t="s">
        <v>57</v>
      </c>
      <c r="E438" t="s">
        <v>46</v>
      </c>
      <c r="F438">
        <v>4</v>
      </c>
      <c r="G438" t="s">
        <v>37</v>
      </c>
      <c r="H438" t="s">
        <v>63</v>
      </c>
      <c r="I438" t="s">
        <v>502</v>
      </c>
      <c r="J438" t="s">
        <v>502</v>
      </c>
      <c r="K438" t="s">
        <v>230</v>
      </c>
      <c r="L438">
        <v>0.69299999999999995</v>
      </c>
      <c r="M438">
        <v>5.87</v>
      </c>
      <c r="N438" s="1">
        <v>-0.58699999999999997</v>
      </c>
      <c r="O438" t="s">
        <v>231</v>
      </c>
      <c r="P438">
        <v>0.504</v>
      </c>
      <c r="Q438">
        <v>0.18899999999999995</v>
      </c>
      <c r="R438">
        <v>9.8699999999999992</v>
      </c>
      <c r="S438" s="1">
        <v>-0.98699999999999988</v>
      </c>
      <c r="T438" s="1">
        <f t="shared" si="69"/>
        <v>0.39999999999999991</v>
      </c>
      <c r="U438">
        <v>35.465000000000003</v>
      </c>
      <c r="V438">
        <v>987.34648662500024</v>
      </c>
      <c r="W438">
        <f t="shared" si="61"/>
        <v>9.8734648662500034E-4</v>
      </c>
      <c r="X438">
        <f t="shared" si="63"/>
        <v>0.37499999999999989</v>
      </c>
      <c r="Y438">
        <f t="shared" si="64"/>
        <v>3.5577829701010026E-5</v>
      </c>
      <c r="Z438">
        <v>3.5577829701010026E-5</v>
      </c>
      <c r="AA438">
        <f t="shared" si="68"/>
        <v>3.5127645157034837E-8</v>
      </c>
      <c r="AB438">
        <f t="shared" si="62"/>
        <v>3.5127645157034837E-8</v>
      </c>
      <c r="AC438">
        <v>3.5127645157034832</v>
      </c>
      <c r="AD438">
        <v>8.7819112892587103</v>
      </c>
      <c r="AE438" s="1">
        <f t="shared" si="65"/>
        <v>0.12645952256532542</v>
      </c>
      <c r="AG438">
        <v>29.246200000000002</v>
      </c>
      <c r="AH438">
        <v>23.8</v>
      </c>
      <c r="AI438">
        <v>370</v>
      </c>
      <c r="AJ438">
        <v>35.577829701010025</v>
      </c>
      <c r="AL438" t="s">
        <v>557</v>
      </c>
      <c r="AM438" t="s">
        <v>558</v>
      </c>
      <c r="AN438" t="s">
        <v>562</v>
      </c>
      <c r="AR438" s="34"/>
      <c r="AS438" s="34"/>
    </row>
    <row r="439" spans="1:45" x14ac:dyDescent="0.35">
      <c r="A439" s="2">
        <v>44792</v>
      </c>
      <c r="B439" t="s">
        <v>18</v>
      </c>
      <c r="C439" t="s">
        <v>552</v>
      </c>
      <c r="D439" t="s">
        <v>45</v>
      </c>
      <c r="E439" t="s">
        <v>46</v>
      </c>
      <c r="F439">
        <v>14</v>
      </c>
      <c r="G439" t="s">
        <v>28</v>
      </c>
      <c r="H439" t="s">
        <v>68</v>
      </c>
      <c r="I439" t="s">
        <v>413</v>
      </c>
      <c r="J439" t="s">
        <v>413</v>
      </c>
      <c r="K439" t="s">
        <v>207</v>
      </c>
      <c r="L439">
        <v>0.92600000000000005</v>
      </c>
      <c r="M439">
        <v>9.01</v>
      </c>
      <c r="N439" s="1">
        <v>-0.90100000000000002</v>
      </c>
      <c r="O439" t="s">
        <v>105</v>
      </c>
      <c r="P439">
        <v>0.78600000000000003</v>
      </c>
      <c r="Q439">
        <v>0.14000000000000001</v>
      </c>
      <c r="R439">
        <v>12.56</v>
      </c>
      <c r="S439" s="1">
        <v>-1.256</v>
      </c>
      <c r="T439" s="1">
        <f t="shared" si="69"/>
        <v>0.35499999999999998</v>
      </c>
      <c r="U439">
        <v>56.05</v>
      </c>
      <c r="V439">
        <v>2466.1579624999995</v>
      </c>
      <c r="W439">
        <f t="shared" si="61"/>
        <v>2.4661579624999995E-3</v>
      </c>
      <c r="X439">
        <f t="shared" si="63"/>
        <v>0.17811704834605599</v>
      </c>
      <c r="Y439">
        <f t="shared" si="64"/>
        <v>1.4228706434564465E-5</v>
      </c>
      <c r="Z439">
        <v>1.4228706434564465E-5</v>
      </c>
      <c r="AA439">
        <f t="shared" si="68"/>
        <v>3.5090237669676131E-8</v>
      </c>
      <c r="AB439">
        <f t="shared" si="62"/>
        <v>3.5090237669676131E-8</v>
      </c>
      <c r="AC439">
        <v>3.509023766967613</v>
      </c>
      <c r="AD439">
        <v>9.8845739914580655</v>
      </c>
      <c r="AE439" s="1">
        <f t="shared" si="65"/>
        <v>0.12632485561083409</v>
      </c>
      <c r="AF439">
        <v>8.423945995328122E-2</v>
      </c>
      <c r="AG439">
        <v>34.301699999999997</v>
      </c>
      <c r="AH439">
        <v>42.8</v>
      </c>
      <c r="AI439">
        <v>570</v>
      </c>
      <c r="AJ439">
        <v>14.228706434564465</v>
      </c>
      <c r="AK439">
        <v>8.2594820334704142</v>
      </c>
      <c r="AL439" t="s">
        <v>559</v>
      </c>
      <c r="AM439" t="s">
        <v>561</v>
      </c>
      <c r="AN439" t="s">
        <v>560</v>
      </c>
      <c r="AO439">
        <v>0.40498035528846144</v>
      </c>
      <c r="AP439">
        <v>2.7174999999999998</v>
      </c>
      <c r="AQ439">
        <v>1551.3875</v>
      </c>
      <c r="AR439" s="54">
        <v>5.2555943113949413E-2</v>
      </c>
      <c r="AS439" s="55">
        <v>11.192252581245134</v>
      </c>
    </row>
    <row r="440" spans="1:45" x14ac:dyDescent="0.35">
      <c r="A440" s="2">
        <v>44734</v>
      </c>
      <c r="B440" t="s">
        <v>18</v>
      </c>
      <c r="C440" t="s">
        <v>548</v>
      </c>
      <c r="D440" t="s">
        <v>123</v>
      </c>
      <c r="E440" t="s">
        <v>600</v>
      </c>
      <c r="F440">
        <v>4</v>
      </c>
      <c r="G440" t="s">
        <v>25</v>
      </c>
      <c r="H440" t="s">
        <v>68</v>
      </c>
      <c r="I440" t="s">
        <v>469</v>
      </c>
      <c r="J440" t="s">
        <v>469</v>
      </c>
      <c r="K440" t="s">
        <v>142</v>
      </c>
      <c r="L440">
        <v>0.749</v>
      </c>
      <c r="M440">
        <v>2.5099999999999998</v>
      </c>
      <c r="N440" s="1">
        <v>-0.251</v>
      </c>
      <c r="O440" t="s">
        <v>149</v>
      </c>
      <c r="P440">
        <v>0.59499999999999997</v>
      </c>
      <c r="Q440">
        <v>0.15400000000000003</v>
      </c>
      <c r="R440">
        <v>11.85</v>
      </c>
      <c r="S440" s="1">
        <v>-1.1850000000000001</v>
      </c>
      <c r="T440" s="1">
        <f t="shared" si="69"/>
        <v>0.93400000000000005</v>
      </c>
      <c r="U440">
        <v>44.5</v>
      </c>
      <c r="V440">
        <v>1554.4962500000001</v>
      </c>
      <c r="W440">
        <f t="shared" si="61"/>
        <v>1.5544962500000001E-3</v>
      </c>
      <c r="X440">
        <f t="shared" si="63"/>
        <v>0.25882352941176479</v>
      </c>
      <c r="Y440">
        <f t="shared" si="64"/>
        <v>2.2540034888439923E-5</v>
      </c>
      <c r="Z440">
        <v>2.2540034888439923E-5</v>
      </c>
      <c r="AA440">
        <f t="shared" si="68"/>
        <v>3.5038399708949031E-8</v>
      </c>
      <c r="AB440">
        <f t="shared" si="62"/>
        <v>3.5038399708949031E-8</v>
      </c>
      <c r="AC440">
        <v>3.5038399708949033</v>
      </c>
      <c r="AD440">
        <v>3.7514346583457208</v>
      </c>
      <c r="AE440" s="1">
        <f t="shared" si="65"/>
        <v>0.12613823895221651</v>
      </c>
      <c r="AF440">
        <v>6.9296718112808131E-2</v>
      </c>
      <c r="AG440">
        <v>31.695499999999999</v>
      </c>
      <c r="AH440">
        <v>33.9</v>
      </c>
      <c r="AI440">
        <v>590</v>
      </c>
      <c r="AJ440">
        <v>22.540034888439923</v>
      </c>
      <c r="AK440">
        <v>14.662698412698415</v>
      </c>
      <c r="AL440" t="s">
        <v>557</v>
      </c>
      <c r="AM440" t="s">
        <v>558</v>
      </c>
      <c r="AN440" t="s">
        <v>562</v>
      </c>
      <c r="AO440">
        <v>0.40461792161109017</v>
      </c>
      <c r="AP440">
        <v>2.3699999999999997</v>
      </c>
      <c r="AQ440">
        <v>1376.4875</v>
      </c>
      <c r="AR440" s="54">
        <v>-4.3762247429702313E-4</v>
      </c>
      <c r="AS440" s="55">
        <v>11.113878847575744</v>
      </c>
    </row>
    <row r="441" spans="1:45" x14ac:dyDescent="0.35">
      <c r="A441" s="2">
        <v>44735</v>
      </c>
      <c r="B441" t="s">
        <v>18</v>
      </c>
      <c r="C441" t="s">
        <v>548</v>
      </c>
      <c r="D441" t="s">
        <v>45</v>
      </c>
      <c r="E441" t="s">
        <v>46</v>
      </c>
      <c r="F441">
        <v>3</v>
      </c>
      <c r="G441" t="s">
        <v>28</v>
      </c>
      <c r="H441" t="s">
        <v>47</v>
      </c>
      <c r="I441" t="s">
        <v>433</v>
      </c>
      <c r="J441" t="s">
        <v>433</v>
      </c>
      <c r="K441" t="s">
        <v>153</v>
      </c>
      <c r="L441">
        <v>1.0960000000000001</v>
      </c>
      <c r="M441">
        <v>8.2100000000000009</v>
      </c>
      <c r="N441" s="1">
        <v>-0.82100000000000006</v>
      </c>
      <c r="O441" t="s">
        <v>154</v>
      </c>
      <c r="P441">
        <v>0.91600000000000004</v>
      </c>
      <c r="Q441">
        <v>0.18000000000000005</v>
      </c>
      <c r="R441">
        <v>7.46</v>
      </c>
      <c r="S441" s="1">
        <v>-0.746</v>
      </c>
      <c r="T441" s="1">
        <f t="shared" si="69"/>
        <v>-7.5000000000000067E-2</v>
      </c>
      <c r="U441">
        <v>52.65</v>
      </c>
      <c r="V441">
        <v>2176.0376624999999</v>
      </c>
      <c r="W441">
        <f t="shared" si="61"/>
        <v>2.1760376624999998E-3</v>
      </c>
      <c r="X441">
        <f t="shared" si="63"/>
        <v>0.19650655021834065</v>
      </c>
      <c r="Y441">
        <f t="shared" si="64"/>
        <v>1.6058097374096838E-5</v>
      </c>
      <c r="Z441">
        <v>1.6058097374096838E-5</v>
      </c>
      <c r="AA441">
        <f t="shared" si="68"/>
        <v>3.4943024674127065E-8</v>
      </c>
      <c r="AB441">
        <f t="shared" si="62"/>
        <v>3.4943024674127065E-8</v>
      </c>
      <c r="AC441">
        <v>3.494302467412707</v>
      </c>
      <c r="AD441">
        <v>46.590699565502717</v>
      </c>
      <c r="AE441" s="1">
        <f t="shared" si="65"/>
        <v>0.12579488882685744</v>
      </c>
      <c r="AF441">
        <v>0.3970606496177973</v>
      </c>
      <c r="AG441">
        <v>33.261499999999998</v>
      </c>
      <c r="AH441">
        <v>33.200000000000003</v>
      </c>
      <c r="AI441">
        <v>460</v>
      </c>
      <c r="AJ441">
        <v>16.058097374096839</v>
      </c>
      <c r="AK441">
        <v>8.7619047619047628</v>
      </c>
      <c r="AL441" t="s">
        <v>559</v>
      </c>
      <c r="AM441" t="s">
        <v>561</v>
      </c>
      <c r="AN441" t="s">
        <v>560</v>
      </c>
      <c r="AO441">
        <v>0.39747176730693196</v>
      </c>
      <c r="AP441">
        <v>2.46875</v>
      </c>
      <c r="AQ441">
        <v>1395.05</v>
      </c>
      <c r="AR441" s="54">
        <v>-3.0381995721919837E-4</v>
      </c>
      <c r="AS441" s="55">
        <v>5.6780254445246685</v>
      </c>
    </row>
    <row r="442" spans="1:45" x14ac:dyDescent="0.35">
      <c r="A442" s="2">
        <v>44792</v>
      </c>
      <c r="B442" t="s">
        <v>18</v>
      </c>
      <c r="C442" t="s">
        <v>552</v>
      </c>
      <c r="D442" t="s">
        <v>20</v>
      </c>
      <c r="E442" t="s">
        <v>600</v>
      </c>
      <c r="F442">
        <v>10</v>
      </c>
      <c r="G442" t="s">
        <v>25</v>
      </c>
      <c r="H442" t="s">
        <v>31</v>
      </c>
      <c r="I442" t="s">
        <v>431</v>
      </c>
      <c r="J442" t="s">
        <v>431</v>
      </c>
      <c r="K442" t="s">
        <v>227</v>
      </c>
      <c r="L442">
        <v>0.51700000000000002</v>
      </c>
      <c r="M442">
        <v>9.4600000000000009</v>
      </c>
      <c r="N442" s="1">
        <v>-0.94600000000000006</v>
      </c>
      <c r="O442" t="s">
        <v>228</v>
      </c>
      <c r="P442">
        <v>0.42699999999999999</v>
      </c>
      <c r="Q442">
        <v>9.0000000000000024E-2</v>
      </c>
      <c r="R442">
        <v>20.53</v>
      </c>
      <c r="S442" s="1">
        <v>-2.0529999999999999</v>
      </c>
      <c r="T442" s="1">
        <f t="shared" si="69"/>
        <v>1.1069999999999998</v>
      </c>
      <c r="U442">
        <v>50.055</v>
      </c>
      <c r="V442">
        <v>1966.819874625</v>
      </c>
      <c r="W442">
        <f t="shared" si="61"/>
        <v>1.9668198746249999E-3</v>
      </c>
      <c r="X442">
        <f t="shared" si="63"/>
        <v>0.21077283372365346</v>
      </c>
      <c r="Y442">
        <f t="shared" si="64"/>
        <v>1.7505026653081129E-5</v>
      </c>
      <c r="Z442">
        <v>1.7505026653081129E-5</v>
      </c>
      <c r="AA442">
        <f t="shared" si="68"/>
        <v>3.4429234327120305E-8</v>
      </c>
      <c r="AB442">
        <f t="shared" si="62"/>
        <v>3.4429234327120305E-8</v>
      </c>
      <c r="AC442">
        <v>3.4429234327120311</v>
      </c>
      <c r="AD442">
        <v>3.1101386022692248</v>
      </c>
      <c r="AE442" s="1">
        <f t="shared" si="65"/>
        <v>0.1239452435776331</v>
      </c>
      <c r="AF442">
        <v>5.7450660251737659E-2</v>
      </c>
      <c r="AG442">
        <v>34.301699999999997</v>
      </c>
      <c r="AH442">
        <v>34.5</v>
      </c>
      <c r="AI442">
        <v>430</v>
      </c>
      <c r="AJ442">
        <v>17.505026653081128</v>
      </c>
      <c r="AK442">
        <v>12.126990262931423</v>
      </c>
      <c r="AL442" t="s">
        <v>557</v>
      </c>
      <c r="AM442" t="s">
        <v>558</v>
      </c>
      <c r="AN442" t="s">
        <v>562</v>
      </c>
      <c r="AO442">
        <v>0.40498035528846144</v>
      </c>
      <c r="AP442">
        <v>2.7174999999999998</v>
      </c>
      <c r="AQ442">
        <v>1551.3875</v>
      </c>
      <c r="AR442" s="54">
        <v>3.9770738923692393E-2</v>
      </c>
      <c r="AS442" s="55">
        <v>19.068331394862227</v>
      </c>
    </row>
    <row r="443" spans="1:45" x14ac:dyDescent="0.35">
      <c r="A443" s="2">
        <v>44721</v>
      </c>
      <c r="B443" t="s">
        <v>18</v>
      </c>
      <c r="C443" t="s">
        <v>598</v>
      </c>
      <c r="D443" t="s">
        <v>45</v>
      </c>
      <c r="E443" t="s">
        <v>46</v>
      </c>
      <c r="F443">
        <v>5</v>
      </c>
      <c r="G443" t="s">
        <v>25</v>
      </c>
      <c r="H443" t="s">
        <v>53</v>
      </c>
      <c r="I443" t="s">
        <v>439</v>
      </c>
      <c r="J443" t="s">
        <v>439</v>
      </c>
      <c r="K443" t="s">
        <v>23</v>
      </c>
      <c r="L443">
        <v>0.71799999999999997</v>
      </c>
      <c r="M443">
        <v>4.54</v>
      </c>
      <c r="N443" s="1">
        <v>-0.45400000000000001</v>
      </c>
      <c r="O443" t="s">
        <v>48</v>
      </c>
      <c r="P443">
        <v>0.51200000000000001</v>
      </c>
      <c r="Q443">
        <v>0.20599999999999996</v>
      </c>
      <c r="R443">
        <v>10.53</v>
      </c>
      <c r="S443" s="1">
        <v>-1.0529999999999999</v>
      </c>
      <c r="T443" s="1">
        <f t="shared" si="69"/>
        <v>0.59899999999999998</v>
      </c>
      <c r="U443">
        <v>33.5</v>
      </c>
      <c r="V443">
        <v>880.96625000000006</v>
      </c>
      <c r="W443">
        <f t="shared" si="61"/>
        <v>8.8096625000000004E-4</v>
      </c>
      <c r="X443">
        <f t="shared" si="63"/>
        <v>0.40234374999999989</v>
      </c>
      <c r="Y443">
        <f t="shared" si="64"/>
        <v>3.8797718504419517E-5</v>
      </c>
      <c r="Z443">
        <v>3.8797718504419517E-5</v>
      </c>
      <c r="AA443">
        <f t="shared" si="68"/>
        <v>3.4179480579394073E-8</v>
      </c>
      <c r="AB443">
        <f t="shared" si="62"/>
        <v>3.4179480579394073E-8</v>
      </c>
      <c r="AC443">
        <v>3.4179480579394075</v>
      </c>
      <c r="AD443">
        <v>5.7060902469773085</v>
      </c>
      <c r="AE443" s="1">
        <f t="shared" si="65"/>
        <v>0.12304613008581868</v>
      </c>
      <c r="AF443">
        <v>0.67167041244865211</v>
      </c>
      <c r="AG443">
        <v>24.548100000000002</v>
      </c>
      <c r="AH443">
        <v>23.8</v>
      </c>
      <c r="AI443">
        <v>350</v>
      </c>
      <c r="AJ443">
        <v>38.797718504419514</v>
      </c>
      <c r="AK443">
        <v>10.346666666666668</v>
      </c>
      <c r="AL443" t="s">
        <v>557</v>
      </c>
      <c r="AM443" t="s">
        <v>558</v>
      </c>
      <c r="AN443" t="s">
        <v>562</v>
      </c>
      <c r="AO443">
        <v>0.62108933859878679</v>
      </c>
      <c r="AP443">
        <v>1.2462500000000001</v>
      </c>
      <c r="AQ443">
        <v>783</v>
      </c>
      <c r="AR443" s="54">
        <v>3.1839279089733427E-2</v>
      </c>
      <c r="AS443" s="55">
        <v>8.8519632642694308</v>
      </c>
    </row>
    <row r="444" spans="1:45" x14ac:dyDescent="0.35">
      <c r="A444" s="2">
        <v>44722</v>
      </c>
      <c r="B444" t="s">
        <v>18</v>
      </c>
      <c r="C444" t="s">
        <v>598</v>
      </c>
      <c r="D444" t="s">
        <v>109</v>
      </c>
      <c r="E444" t="s">
        <v>600</v>
      </c>
      <c r="F444">
        <v>8</v>
      </c>
      <c r="G444" t="s">
        <v>25</v>
      </c>
      <c r="H444" t="s">
        <v>122</v>
      </c>
      <c r="I444" t="s">
        <v>454</v>
      </c>
      <c r="J444" t="s">
        <v>454</v>
      </c>
      <c r="K444" t="s">
        <v>117</v>
      </c>
      <c r="L444">
        <v>0.67400000000000004</v>
      </c>
      <c r="M444">
        <v>2.12</v>
      </c>
      <c r="N444" s="1">
        <v>-0.21200000000000002</v>
      </c>
      <c r="O444" t="s">
        <v>118</v>
      </c>
      <c r="P444">
        <v>0.56100000000000005</v>
      </c>
      <c r="Q444">
        <v>0.11299999999999999</v>
      </c>
      <c r="R444">
        <v>4.83</v>
      </c>
      <c r="S444" s="1">
        <v>-0.48299999999999998</v>
      </c>
      <c r="T444" s="1">
        <f t="shared" si="69"/>
        <v>0.27099999999999996</v>
      </c>
      <c r="U444">
        <v>51.05</v>
      </c>
      <c r="V444">
        <v>2045.7904624999996</v>
      </c>
      <c r="W444">
        <f t="shared" si="61"/>
        <v>2.0457904624999997E-3</v>
      </c>
      <c r="X444">
        <f t="shared" si="63"/>
        <v>0.20142602495543668</v>
      </c>
      <c r="Y444">
        <f t="shared" si="64"/>
        <v>1.6554392314331867E-5</v>
      </c>
      <c r="Z444">
        <v>1.6554392314331867E-5</v>
      </c>
      <c r="AA444">
        <f t="shared" si="68"/>
        <v>3.3866817909143431E-8</v>
      </c>
      <c r="AB444">
        <f t="shared" si="62"/>
        <v>3.3866817909143431E-8</v>
      </c>
      <c r="AC444">
        <v>3.3866817909143427</v>
      </c>
      <c r="AD444">
        <v>12.49698077828171</v>
      </c>
      <c r="AE444" s="1">
        <f t="shared" si="65"/>
        <v>0.12192054447291636</v>
      </c>
      <c r="AF444">
        <v>0.23084495216442108</v>
      </c>
      <c r="AG444">
        <v>27.385200000000001</v>
      </c>
      <c r="AH444">
        <v>22.6</v>
      </c>
      <c r="AI444">
        <v>352</v>
      </c>
      <c r="AJ444">
        <v>16.554392314331867</v>
      </c>
      <c r="AK444">
        <v>18.418666666666667</v>
      </c>
      <c r="AL444" t="s">
        <v>557</v>
      </c>
      <c r="AM444" t="s">
        <v>558</v>
      </c>
      <c r="AN444" t="s">
        <v>562</v>
      </c>
      <c r="AO444">
        <v>0.64691630239407094</v>
      </c>
      <c r="AP444">
        <v>1.1612499999999999</v>
      </c>
      <c r="AQ444">
        <v>648.88749999999993</v>
      </c>
      <c r="AR444" s="54">
        <v>2.0785094597206271E-2</v>
      </c>
      <c r="AS444" s="55">
        <v>22.811701937834123</v>
      </c>
    </row>
    <row r="445" spans="1:45" x14ac:dyDescent="0.35">
      <c r="A445" s="2">
        <v>44748</v>
      </c>
      <c r="B445" t="s">
        <v>18</v>
      </c>
      <c r="C445" t="s">
        <v>597</v>
      </c>
      <c r="D445" t="s">
        <v>45</v>
      </c>
      <c r="E445" t="s">
        <v>46</v>
      </c>
      <c r="F445">
        <v>4</v>
      </c>
      <c r="G445" t="s">
        <v>39</v>
      </c>
      <c r="H445" t="s">
        <v>40</v>
      </c>
      <c r="I445" t="s">
        <v>412</v>
      </c>
      <c r="J445" t="s">
        <v>412</v>
      </c>
      <c r="K445" t="s">
        <v>169</v>
      </c>
      <c r="L445">
        <v>0.58899999999999997</v>
      </c>
      <c r="M445">
        <v>15.31</v>
      </c>
      <c r="N445" s="1">
        <v>-1.5310000000000001</v>
      </c>
      <c r="O445" t="s">
        <v>170</v>
      </c>
      <c r="P445">
        <v>0.49199999999999999</v>
      </c>
      <c r="Q445">
        <v>9.6999999999999975E-2</v>
      </c>
      <c r="R445">
        <v>13.34</v>
      </c>
      <c r="S445" s="1">
        <v>-1.3340000000000001</v>
      </c>
      <c r="T445" s="1">
        <f t="shared" si="69"/>
        <v>-0.19700000000000006</v>
      </c>
      <c r="U445">
        <v>51</v>
      </c>
      <c r="V445">
        <v>2041.7850000000001</v>
      </c>
      <c r="W445">
        <f t="shared" si="61"/>
        <v>2.041785E-3</v>
      </c>
      <c r="X445">
        <f t="shared" si="63"/>
        <v>0.19715447154471541</v>
      </c>
      <c r="Y445">
        <f t="shared" si="64"/>
        <v>1.6123299627223888E-5</v>
      </c>
      <c r="Z445">
        <v>1.6123299627223888E-5</v>
      </c>
      <c r="AA445">
        <f t="shared" si="68"/>
        <v>3.2920311329371325E-8</v>
      </c>
      <c r="AB445">
        <f t="shared" si="62"/>
        <v>3.2920311329371325E-8</v>
      </c>
      <c r="AC445">
        <v>3.292031132937133</v>
      </c>
      <c r="AD445">
        <v>16.710817933691025</v>
      </c>
      <c r="AE445" s="1">
        <f t="shared" si="65"/>
        <v>0.11851312078573677</v>
      </c>
      <c r="AF445">
        <v>0.20513254981802193</v>
      </c>
      <c r="AG445">
        <v>33.4651</v>
      </c>
      <c r="AH445">
        <v>32.1</v>
      </c>
      <c r="AI445">
        <v>370</v>
      </c>
      <c r="AJ445">
        <v>16.12329962722389</v>
      </c>
      <c r="AK445">
        <v>7.6280448717948737</v>
      </c>
      <c r="AL445" t="s">
        <v>559</v>
      </c>
      <c r="AM445" t="s">
        <v>558</v>
      </c>
      <c r="AN445" t="s">
        <v>560</v>
      </c>
      <c r="AO445">
        <v>0.36316699062884389</v>
      </c>
      <c r="AP445">
        <v>2.6599999999999997</v>
      </c>
      <c r="AQ445">
        <v>1403.9625000000001</v>
      </c>
      <c r="AR445" s="54">
        <v>2.2619415804791307E-2</v>
      </c>
      <c r="AS445" s="55">
        <v>-7.3085694733124011</v>
      </c>
    </row>
    <row r="446" spans="1:45" x14ac:dyDescent="0.35">
      <c r="A446" s="2">
        <v>44733</v>
      </c>
      <c r="B446" t="s">
        <v>18</v>
      </c>
      <c r="C446" t="s">
        <v>548</v>
      </c>
      <c r="D446" t="s">
        <v>123</v>
      </c>
      <c r="E446" t="s">
        <v>600</v>
      </c>
      <c r="F446">
        <v>6</v>
      </c>
      <c r="G446" t="s">
        <v>28</v>
      </c>
      <c r="H446" t="s">
        <v>64</v>
      </c>
      <c r="I446" t="s">
        <v>457</v>
      </c>
      <c r="J446" t="s">
        <v>457</v>
      </c>
      <c r="K446" t="s">
        <v>145</v>
      </c>
      <c r="L446">
        <v>0.73099999999999998</v>
      </c>
      <c r="M446">
        <v>4.63</v>
      </c>
      <c r="N446" s="1">
        <v>-0.46299999999999997</v>
      </c>
      <c r="O446" t="s">
        <v>146</v>
      </c>
      <c r="P446">
        <v>0.59299999999999997</v>
      </c>
      <c r="Q446">
        <v>0.13800000000000001</v>
      </c>
      <c r="R446">
        <v>14.09</v>
      </c>
      <c r="S446" s="1">
        <v>-1.409</v>
      </c>
      <c r="T446" s="1">
        <f t="shared" si="69"/>
        <v>0.94600000000000006</v>
      </c>
      <c r="U446">
        <v>46.05</v>
      </c>
      <c r="V446">
        <v>1664.6729625</v>
      </c>
      <c r="W446">
        <f t="shared" si="61"/>
        <v>1.6646729625000001E-3</v>
      </c>
      <c r="X446">
        <f t="shared" si="63"/>
        <v>0.23271500843170323</v>
      </c>
      <c r="Y446">
        <f t="shared" si="64"/>
        <v>1.9774603727211108E-5</v>
      </c>
      <c r="Z446">
        <v>1.9774603727211108E-5</v>
      </c>
      <c r="AA446">
        <f t="shared" si="68"/>
        <v>3.291824816884006E-8</v>
      </c>
      <c r="AB446">
        <f t="shared" si="62"/>
        <v>3.291824816884006E-8</v>
      </c>
      <c r="AC446">
        <v>3.2918248168840059</v>
      </c>
      <c r="AD446">
        <v>3.4797302504059258</v>
      </c>
      <c r="AE446" s="1">
        <f t="shared" si="65"/>
        <v>0.1185056934078242</v>
      </c>
      <c r="AF446">
        <v>1.2539523282459978E-2</v>
      </c>
      <c r="AG446">
        <v>30.972899999999999</v>
      </c>
      <c r="AH446">
        <v>39.299999999999997</v>
      </c>
      <c r="AI446">
        <v>410</v>
      </c>
      <c r="AJ446">
        <v>19.774603727211108</v>
      </c>
      <c r="AK446">
        <v>14.820634920634921</v>
      </c>
      <c r="AL446" t="s">
        <v>559</v>
      </c>
      <c r="AM446" t="s">
        <v>561</v>
      </c>
      <c r="AN446" t="s">
        <v>560</v>
      </c>
      <c r="AO446">
        <v>0.43868604499462666</v>
      </c>
      <c r="AP446">
        <v>2.2399999999999998</v>
      </c>
      <c r="AQ446">
        <v>1277.3875</v>
      </c>
      <c r="AR446" s="54">
        <v>7.270459159014842E-3</v>
      </c>
      <c r="AS446" s="55">
        <v>-1.1395887521660342</v>
      </c>
    </row>
    <row r="447" spans="1:45" x14ac:dyDescent="0.35">
      <c r="A447" s="2">
        <v>44735</v>
      </c>
      <c r="B447" t="s">
        <v>18</v>
      </c>
      <c r="C447" t="s">
        <v>548</v>
      </c>
      <c r="D447" t="s">
        <v>45</v>
      </c>
      <c r="E447" t="s">
        <v>46</v>
      </c>
      <c r="F447">
        <v>7</v>
      </c>
      <c r="G447" t="s">
        <v>25</v>
      </c>
      <c r="H447" t="s">
        <v>53</v>
      </c>
      <c r="I447" t="s">
        <v>439</v>
      </c>
      <c r="J447" t="s">
        <v>439</v>
      </c>
      <c r="K447" t="s">
        <v>153</v>
      </c>
      <c r="L447">
        <v>0.74099999999999999</v>
      </c>
      <c r="M447">
        <v>10.23</v>
      </c>
      <c r="N447" s="1">
        <v>-1.0230000000000001</v>
      </c>
      <c r="O447" t="s">
        <v>154</v>
      </c>
      <c r="P447">
        <v>0.53400000000000003</v>
      </c>
      <c r="Q447">
        <v>0.20699999999999996</v>
      </c>
      <c r="S447" s="1" t="s">
        <v>50</v>
      </c>
      <c r="T447" s="1" t="s">
        <v>103</v>
      </c>
      <c r="U447">
        <v>33.5</v>
      </c>
      <c r="V447">
        <v>880.96625000000006</v>
      </c>
      <c r="W447">
        <f t="shared" si="61"/>
        <v>8.8096625000000004E-4</v>
      </c>
      <c r="X447">
        <f t="shared" si="63"/>
        <v>0.38764044943820214</v>
      </c>
      <c r="Y447">
        <f t="shared" si="64"/>
        <v>3.7059808363383147E-5</v>
      </c>
      <c r="Z447">
        <v>3.7059808363383147E-5</v>
      </c>
      <c r="AA447">
        <f t="shared" si="68"/>
        <v>3.2648440399608291E-8</v>
      </c>
      <c r="AB447">
        <f t="shared" si="62"/>
        <v>3.2648440399608291E-8</v>
      </c>
      <c r="AC447">
        <v>3.2648440399608289</v>
      </c>
      <c r="AD447" t="s">
        <v>50</v>
      </c>
      <c r="AE447" s="1">
        <f t="shared" si="65"/>
        <v>0.11753438543858985</v>
      </c>
      <c r="AG447">
        <v>33.261499999999998</v>
      </c>
      <c r="AH447">
        <v>23.8</v>
      </c>
      <c r="AI447">
        <v>350</v>
      </c>
      <c r="AJ447">
        <v>37.059808363383148</v>
      </c>
      <c r="AK447">
        <v>8.7619047619047628</v>
      </c>
      <c r="AL447" t="s">
        <v>557</v>
      </c>
      <c r="AM447" t="s">
        <v>558</v>
      </c>
      <c r="AN447" t="s">
        <v>562</v>
      </c>
      <c r="AO447">
        <v>0.39747176730693196</v>
      </c>
      <c r="AP447">
        <v>2.46875</v>
      </c>
      <c r="AQ447">
        <v>1395.05</v>
      </c>
      <c r="AR447" s="54">
        <v>3.1839279089733427E-2</v>
      </c>
      <c r="AS447" s="55">
        <v>8.8519632642694308</v>
      </c>
    </row>
    <row r="448" spans="1:45" x14ac:dyDescent="0.35">
      <c r="A448" s="2">
        <v>44804</v>
      </c>
      <c r="B448" t="s">
        <v>18</v>
      </c>
      <c r="C448" t="s">
        <v>599</v>
      </c>
      <c r="D448" t="s">
        <v>133</v>
      </c>
      <c r="E448" t="s">
        <v>46</v>
      </c>
      <c r="F448">
        <v>8</v>
      </c>
      <c r="G448" t="s">
        <v>33</v>
      </c>
      <c r="H448" t="s">
        <v>64</v>
      </c>
      <c r="I448" t="s">
        <v>476</v>
      </c>
      <c r="J448" t="s">
        <v>476</v>
      </c>
      <c r="K448" t="s">
        <v>235</v>
      </c>
      <c r="L448">
        <v>0.69299999999999995</v>
      </c>
      <c r="N448" s="1" t="s">
        <v>50</v>
      </c>
      <c r="O448" t="s">
        <v>200</v>
      </c>
      <c r="P448">
        <v>0.76500000000000001</v>
      </c>
      <c r="Q448">
        <v>-7.2000000000000064E-2</v>
      </c>
      <c r="S448" s="1" t="s">
        <v>50</v>
      </c>
      <c r="T448" s="1" t="s">
        <v>103</v>
      </c>
      <c r="U448">
        <v>75.099999999999994</v>
      </c>
      <c r="V448">
        <v>4427.4078499999996</v>
      </c>
      <c r="W448">
        <f t="shared" si="61"/>
        <v>4.4274078499999996E-3</v>
      </c>
      <c r="X448">
        <f t="shared" si="63"/>
        <v>-9.4117647058823611E-2</v>
      </c>
      <c r="Y448" t="e">
        <f t="shared" si="64"/>
        <v>#NUM!</v>
      </c>
      <c r="Z448">
        <v>7.3279188739615102E-6</v>
      </c>
      <c r="AB448">
        <f t="shared" si="62"/>
        <v>3.244368554674035E-8</v>
      </c>
      <c r="AC448">
        <v>3.2443685546740348</v>
      </c>
      <c r="AD448" t="s">
        <v>50</v>
      </c>
      <c r="AE448" s="1">
        <f t="shared" si="65"/>
        <v>0.11679726796826526</v>
      </c>
      <c r="AG448">
        <v>32.519599999999997</v>
      </c>
      <c r="AH448">
        <v>56.6</v>
      </c>
      <c r="AI448">
        <v>445</v>
      </c>
      <c r="AJ448">
        <v>7.3279188739615106</v>
      </c>
      <c r="AK448">
        <v>6.7535095436248787</v>
      </c>
      <c r="AL448" t="s">
        <v>559</v>
      </c>
      <c r="AM448" t="s">
        <v>561</v>
      </c>
      <c r="AN448" t="s">
        <v>560</v>
      </c>
      <c r="AO448">
        <v>0.5234151584582144</v>
      </c>
      <c r="AP448">
        <v>1.8887499999999999</v>
      </c>
      <c r="AQ448">
        <v>924.46249999999998</v>
      </c>
      <c r="AR448" s="54">
        <v>4.5968748054476261E-2</v>
      </c>
      <c r="AS448" s="55" t="s">
        <v>50</v>
      </c>
    </row>
    <row r="449" spans="1:45" x14ac:dyDescent="0.35">
      <c r="A449" s="2">
        <v>44743</v>
      </c>
      <c r="B449" t="s">
        <v>573</v>
      </c>
      <c r="C449" t="s">
        <v>597</v>
      </c>
      <c r="D449" t="s">
        <v>57</v>
      </c>
      <c r="E449" t="s">
        <v>46</v>
      </c>
      <c r="F449">
        <v>6</v>
      </c>
      <c r="G449" t="s">
        <v>37</v>
      </c>
      <c r="H449" t="s">
        <v>63</v>
      </c>
      <c r="I449" t="s">
        <v>502</v>
      </c>
      <c r="J449" t="s">
        <v>502</v>
      </c>
      <c r="K449" t="s">
        <v>87</v>
      </c>
      <c r="L449">
        <v>0.67800000000000005</v>
      </c>
      <c r="M449">
        <v>4.24</v>
      </c>
      <c r="N449" s="1">
        <v>-0.42400000000000004</v>
      </c>
      <c r="O449" t="s">
        <v>156</v>
      </c>
      <c r="P449">
        <v>0.502</v>
      </c>
      <c r="Q449">
        <v>0.17600000000000005</v>
      </c>
      <c r="R449">
        <v>11.24</v>
      </c>
      <c r="S449" s="1">
        <v>-1.1240000000000001</v>
      </c>
      <c r="T449" s="1">
        <f t="shared" ref="T449:T459" si="70">N449-S449</f>
        <v>0.70000000000000007</v>
      </c>
      <c r="U449">
        <v>35.465000000000003</v>
      </c>
      <c r="V449">
        <v>987.34648662500024</v>
      </c>
      <c r="W449">
        <f t="shared" si="61"/>
        <v>9.8734648662500034E-4</v>
      </c>
      <c r="X449">
        <f t="shared" si="63"/>
        <v>0.35059760956175307</v>
      </c>
      <c r="Y449">
        <f t="shared" si="64"/>
        <v>3.2749658798578544E-5</v>
      </c>
      <c r="Z449">
        <v>3.2749658798578544E-5</v>
      </c>
      <c r="AA449">
        <f t="shared" ref="AA449:AA454" si="71">Z449*W449</f>
        <v>3.2335260552944056E-8</v>
      </c>
      <c r="AB449">
        <f t="shared" si="62"/>
        <v>3.2335260552944056E-8</v>
      </c>
      <c r="AC449">
        <v>3.233526055294405</v>
      </c>
      <c r="AD449">
        <v>4.6193229361348642</v>
      </c>
      <c r="AE449" s="1">
        <f t="shared" si="65"/>
        <v>0.11640693799059861</v>
      </c>
      <c r="AG449">
        <v>26.544899999999998</v>
      </c>
      <c r="AH449">
        <v>23.8</v>
      </c>
      <c r="AI449">
        <v>370</v>
      </c>
      <c r="AJ449">
        <v>32.749658798578544</v>
      </c>
      <c r="AL449" t="s">
        <v>557</v>
      </c>
      <c r="AM449" t="s">
        <v>558</v>
      </c>
      <c r="AN449" t="s">
        <v>562</v>
      </c>
      <c r="AR449" s="34"/>
      <c r="AS449" s="34"/>
    </row>
    <row r="450" spans="1:45" x14ac:dyDescent="0.35">
      <c r="A450" s="2">
        <v>44791</v>
      </c>
      <c r="B450" t="s">
        <v>18</v>
      </c>
      <c r="C450" t="s">
        <v>552</v>
      </c>
      <c r="D450" t="s">
        <v>109</v>
      </c>
      <c r="E450" t="s">
        <v>600</v>
      </c>
      <c r="F450">
        <v>11</v>
      </c>
      <c r="G450" t="s">
        <v>43</v>
      </c>
      <c r="H450" t="s">
        <v>54</v>
      </c>
      <c r="I450" t="s">
        <v>452</v>
      </c>
      <c r="J450" t="s">
        <v>452</v>
      </c>
      <c r="K450" t="s">
        <v>221</v>
      </c>
      <c r="L450">
        <v>0.59</v>
      </c>
      <c r="M450">
        <v>4.82</v>
      </c>
      <c r="N450" s="1">
        <v>-0.48200000000000004</v>
      </c>
      <c r="O450" t="s">
        <v>88</v>
      </c>
      <c r="P450">
        <v>0.49199999999999999</v>
      </c>
      <c r="Q450">
        <v>9.7999999999999976E-2</v>
      </c>
      <c r="R450">
        <v>7.89</v>
      </c>
      <c r="S450" s="1">
        <v>-0.78899999999999992</v>
      </c>
      <c r="T450" s="1">
        <f t="shared" si="70"/>
        <v>0.30699999999999988</v>
      </c>
      <c r="U450">
        <v>50.05</v>
      </c>
      <c r="V450">
        <v>1966.4269624999997</v>
      </c>
      <c r="W450">
        <f t="shared" ref="W450:W513" si="72">V450/1000000</f>
        <v>1.9664269624999997E-3</v>
      </c>
      <c r="X450">
        <f t="shared" si="63"/>
        <v>0.19918699186991864</v>
      </c>
      <c r="Y450">
        <f t="shared" si="64"/>
        <v>1.6328158935001672E-5</v>
      </c>
      <c r="Z450">
        <v>1.6328158935001672E-5</v>
      </c>
      <c r="AA450">
        <f t="shared" si="71"/>
        <v>3.2108131977772566E-8</v>
      </c>
      <c r="AB450">
        <f t="shared" ref="AB450:AB513" si="73">PRODUCT(W450,Z450)</f>
        <v>3.2108131977772566E-8</v>
      </c>
      <c r="AC450">
        <v>3.2108131977772567</v>
      </c>
      <c r="AD450">
        <v>10.458674911326574</v>
      </c>
      <c r="AE450" s="1">
        <f t="shared" si="65"/>
        <v>0.11558927511998124</v>
      </c>
      <c r="AF450">
        <v>0.14131620035185671</v>
      </c>
      <c r="AG450">
        <v>28.894600000000001</v>
      </c>
      <c r="AH450">
        <v>43.6</v>
      </c>
      <c r="AI450">
        <v>371</v>
      </c>
      <c r="AJ450">
        <v>16.328158935001671</v>
      </c>
      <c r="AK450">
        <v>15.563004370478136</v>
      </c>
      <c r="AL450" t="s">
        <v>559</v>
      </c>
      <c r="AM450" t="s">
        <v>558</v>
      </c>
      <c r="AN450" t="s">
        <v>560</v>
      </c>
      <c r="AO450">
        <v>0.60858362734628491</v>
      </c>
      <c r="AP450">
        <v>1.405</v>
      </c>
      <c r="AQ450">
        <v>1061.325</v>
      </c>
      <c r="AR450" s="54">
        <v>5.880315425601591E-3</v>
      </c>
      <c r="AS450" s="55">
        <v>16.891440238922108</v>
      </c>
    </row>
    <row r="451" spans="1:45" x14ac:dyDescent="0.35">
      <c r="A451" s="2">
        <v>44748</v>
      </c>
      <c r="B451" t="s">
        <v>18</v>
      </c>
      <c r="C451" t="s">
        <v>597</v>
      </c>
      <c r="D451" t="s">
        <v>45</v>
      </c>
      <c r="E451" t="s">
        <v>46</v>
      </c>
      <c r="F451">
        <v>3</v>
      </c>
      <c r="G451" t="s">
        <v>28</v>
      </c>
      <c r="H451" t="s">
        <v>47</v>
      </c>
      <c r="I451" t="s">
        <v>433</v>
      </c>
      <c r="J451" t="s">
        <v>433</v>
      </c>
      <c r="K451" t="s">
        <v>169</v>
      </c>
      <c r="L451">
        <v>1.1120000000000001</v>
      </c>
      <c r="M451">
        <v>8.74</v>
      </c>
      <c r="N451" s="1">
        <v>-0.874</v>
      </c>
      <c r="O451" t="s">
        <v>170</v>
      </c>
      <c r="P451">
        <v>0.94</v>
      </c>
      <c r="Q451">
        <v>0.17200000000000015</v>
      </c>
      <c r="R451">
        <v>3.87</v>
      </c>
      <c r="S451" s="1">
        <v>-0.38700000000000001</v>
      </c>
      <c r="T451" s="1">
        <f t="shared" si="70"/>
        <v>-0.48699999999999999</v>
      </c>
      <c r="U451">
        <v>52.65</v>
      </c>
      <c r="V451">
        <v>2176.0376624999999</v>
      </c>
      <c r="W451">
        <f t="shared" si="72"/>
        <v>2.1760376624999998E-3</v>
      </c>
      <c r="X451">
        <f t="shared" ref="X451:X514" si="74">(L451-P451)/P451</f>
        <v>0.1829787234042555</v>
      </c>
      <c r="Y451">
        <f t="shared" ref="Y451:Y514" si="75">119*(10^-6)*(X451^1.231)</f>
        <v>1.4708286870274375E-5</v>
      </c>
      <c r="Z451">
        <v>1.4708286870274375E-5</v>
      </c>
      <c r="AA451">
        <f t="shared" si="71"/>
        <v>3.2005786180571291E-8</v>
      </c>
      <c r="AB451">
        <f t="shared" si="73"/>
        <v>3.2005786180571291E-8</v>
      </c>
      <c r="AC451">
        <v>3.2005786180571292</v>
      </c>
      <c r="AD451">
        <v>6.5720300165444137</v>
      </c>
      <c r="AE451" s="1">
        <f t="shared" si="65"/>
        <v>0.11522083025005664</v>
      </c>
      <c r="AF451">
        <v>5.6008914483201777E-2</v>
      </c>
      <c r="AG451">
        <v>33.4651</v>
      </c>
      <c r="AH451">
        <v>33.200000000000003</v>
      </c>
      <c r="AI451">
        <v>460</v>
      </c>
      <c r="AJ451">
        <v>14.708286870274376</v>
      </c>
      <c r="AK451">
        <v>7.6280448717948737</v>
      </c>
      <c r="AL451" t="s">
        <v>559</v>
      </c>
      <c r="AM451" t="s">
        <v>561</v>
      </c>
      <c r="AN451" t="s">
        <v>560</v>
      </c>
      <c r="AO451">
        <v>0.36316699062884389</v>
      </c>
      <c r="AP451">
        <v>2.6599999999999997</v>
      </c>
      <c r="AQ451">
        <v>1403.9625000000001</v>
      </c>
      <c r="AR451" s="54">
        <v>-3.0381995721919837E-4</v>
      </c>
      <c r="AS451" s="55">
        <v>5.6780254445246685</v>
      </c>
    </row>
    <row r="452" spans="1:45" x14ac:dyDescent="0.35">
      <c r="A452" s="2">
        <v>44750</v>
      </c>
      <c r="B452" t="s">
        <v>18</v>
      </c>
      <c r="C452" t="s">
        <v>597</v>
      </c>
      <c r="D452" t="s">
        <v>123</v>
      </c>
      <c r="E452" t="s">
        <v>600</v>
      </c>
      <c r="F452">
        <v>4</v>
      </c>
      <c r="G452" t="s">
        <v>22</v>
      </c>
      <c r="H452" t="s">
        <v>96</v>
      </c>
      <c r="I452" t="s">
        <v>459</v>
      </c>
      <c r="J452" t="s">
        <v>459</v>
      </c>
      <c r="K452" t="s">
        <v>134</v>
      </c>
      <c r="L452">
        <v>0.85099999999999998</v>
      </c>
      <c r="M452">
        <v>8.15</v>
      </c>
      <c r="N452" s="1">
        <v>-0.81500000000000006</v>
      </c>
      <c r="O452" t="s">
        <v>179</v>
      </c>
      <c r="P452">
        <v>0.65900000000000003</v>
      </c>
      <c r="Q452">
        <v>0.19199999999999995</v>
      </c>
      <c r="R452">
        <v>21.16</v>
      </c>
      <c r="S452" s="1">
        <v>-2.1160000000000001</v>
      </c>
      <c r="T452" s="1">
        <f t="shared" si="70"/>
        <v>1.3010000000000002</v>
      </c>
      <c r="U452">
        <v>39.5</v>
      </c>
      <c r="V452">
        <v>1224.7962500000001</v>
      </c>
      <c r="W452">
        <f t="shared" si="72"/>
        <v>1.2247962500000001E-3</v>
      </c>
      <c r="X452">
        <f t="shared" si="74"/>
        <v>0.2913505311077389</v>
      </c>
      <c r="Y452">
        <f t="shared" si="75"/>
        <v>2.6076111450179491E-5</v>
      </c>
      <c r="Z452">
        <v>2.6076111450179491E-5</v>
      </c>
      <c r="AA452">
        <f t="shared" si="71"/>
        <v>3.1937923518761904E-8</v>
      </c>
      <c r="AB452">
        <f t="shared" si="73"/>
        <v>3.1937923518761904E-8</v>
      </c>
      <c r="AC452">
        <v>3.1937923518761906</v>
      </c>
      <c r="AD452">
        <v>2.4548749822261264</v>
      </c>
      <c r="AE452" s="1">
        <f t="shared" si="65"/>
        <v>0.11497652466754284</v>
      </c>
      <c r="AF452">
        <v>3.1022610154528604E-2</v>
      </c>
      <c r="AG452">
        <v>33.388599999999997</v>
      </c>
      <c r="AH452">
        <v>12.9</v>
      </c>
      <c r="AI452">
        <v>270</v>
      </c>
      <c r="AJ452">
        <v>26.076111450179493</v>
      </c>
      <c r="AK452">
        <v>10.019670781892938</v>
      </c>
      <c r="AL452" t="s">
        <v>557</v>
      </c>
      <c r="AM452" t="s">
        <v>558</v>
      </c>
      <c r="AN452" t="s">
        <v>562</v>
      </c>
      <c r="AO452">
        <v>0.39262443606707542</v>
      </c>
      <c r="AP452">
        <v>2.4874999999999998</v>
      </c>
      <c r="AQ452">
        <v>1362.0875000000001</v>
      </c>
      <c r="AR452" s="54">
        <v>8.0747271782325696E-3</v>
      </c>
      <c r="AS452" s="55">
        <v>17.219383337391154</v>
      </c>
    </row>
    <row r="453" spans="1:45" x14ac:dyDescent="0.35">
      <c r="A453" s="2">
        <v>44733</v>
      </c>
      <c r="B453" t="s">
        <v>18</v>
      </c>
      <c r="C453" t="s">
        <v>548</v>
      </c>
      <c r="D453" t="s">
        <v>123</v>
      </c>
      <c r="E453" t="s">
        <v>600</v>
      </c>
      <c r="F453">
        <v>4</v>
      </c>
      <c r="G453" t="s">
        <v>25</v>
      </c>
      <c r="H453" t="s">
        <v>68</v>
      </c>
      <c r="I453" t="s">
        <v>469</v>
      </c>
      <c r="J453" t="s">
        <v>469</v>
      </c>
      <c r="K453" t="s">
        <v>145</v>
      </c>
      <c r="L453">
        <v>0.72199999999999998</v>
      </c>
      <c r="M453">
        <v>3.43</v>
      </c>
      <c r="N453" s="1">
        <v>-0.34300000000000003</v>
      </c>
      <c r="O453" t="s">
        <v>146</v>
      </c>
      <c r="P453">
        <v>0.58299999999999996</v>
      </c>
      <c r="Q453">
        <v>0.13900000000000001</v>
      </c>
      <c r="R453">
        <v>12.83</v>
      </c>
      <c r="S453" s="1">
        <v>-1.2829999999999999</v>
      </c>
      <c r="T453" s="1">
        <f t="shared" si="70"/>
        <v>0.94</v>
      </c>
      <c r="U453">
        <v>44.5</v>
      </c>
      <c r="V453">
        <v>1554.4962500000001</v>
      </c>
      <c r="W453">
        <f t="shared" si="72"/>
        <v>1.5544962500000001E-3</v>
      </c>
      <c r="X453">
        <f t="shared" si="74"/>
        <v>0.23842195540308753</v>
      </c>
      <c r="Y453">
        <f t="shared" si="75"/>
        <v>2.0373244143308797E-5</v>
      </c>
      <c r="Z453">
        <v>2.0373244143308797E-5</v>
      </c>
      <c r="AA453">
        <f t="shared" si="71"/>
        <v>3.1670131621107989E-8</v>
      </c>
      <c r="AB453">
        <f t="shared" si="73"/>
        <v>3.1670131621107989E-8</v>
      </c>
      <c r="AC453">
        <v>3.1670131621107989</v>
      </c>
      <c r="AD453">
        <v>3.3691629384157435</v>
      </c>
      <c r="AE453" s="1">
        <f t="shared" si="65"/>
        <v>0.11401247383598875</v>
      </c>
      <c r="AF453">
        <v>6.2235372779349117E-2</v>
      </c>
      <c r="AG453">
        <v>30.972899999999999</v>
      </c>
      <c r="AH453">
        <v>33.9</v>
      </c>
      <c r="AI453">
        <v>590</v>
      </c>
      <c r="AJ453">
        <v>20.373244143308796</v>
      </c>
      <c r="AK453">
        <v>14.820634920634921</v>
      </c>
      <c r="AL453" t="s">
        <v>557</v>
      </c>
      <c r="AM453" t="s">
        <v>558</v>
      </c>
      <c r="AN453" t="s">
        <v>562</v>
      </c>
      <c r="AO453">
        <v>0.43868604499462666</v>
      </c>
      <c r="AP453">
        <v>2.2399999999999998</v>
      </c>
      <c r="AQ453">
        <v>1277.3875</v>
      </c>
      <c r="AR453" s="54">
        <v>-4.3762247429702313E-4</v>
      </c>
      <c r="AS453" s="55">
        <v>11.113878847575744</v>
      </c>
    </row>
    <row r="454" spans="1:45" x14ac:dyDescent="0.35">
      <c r="A454" s="2">
        <v>44772</v>
      </c>
      <c r="B454" t="s">
        <v>573</v>
      </c>
      <c r="C454" t="s">
        <v>596</v>
      </c>
      <c r="D454" t="s">
        <v>77</v>
      </c>
      <c r="E454" t="s">
        <v>46</v>
      </c>
      <c r="F454">
        <v>16</v>
      </c>
      <c r="G454" t="s">
        <v>37</v>
      </c>
      <c r="H454" t="s">
        <v>68</v>
      </c>
      <c r="I454" t="s">
        <v>517</v>
      </c>
      <c r="J454" t="s">
        <v>517</v>
      </c>
      <c r="L454">
        <v>0.879</v>
      </c>
      <c r="M454">
        <v>5.91</v>
      </c>
      <c r="N454" s="1">
        <v>-0.59099999999999997</v>
      </c>
      <c r="O454" t="s">
        <v>197</v>
      </c>
      <c r="P454">
        <v>0.70299999999999996</v>
      </c>
      <c r="Q454">
        <v>0.17600000000000005</v>
      </c>
      <c r="R454">
        <v>22.04</v>
      </c>
      <c r="S454" s="1">
        <v>-2.2039999999999997</v>
      </c>
      <c r="T454" s="1">
        <f t="shared" si="70"/>
        <v>1.6129999999999998</v>
      </c>
      <c r="U454">
        <v>42.994999999999997</v>
      </c>
      <c r="V454">
        <v>1451.1274696249998</v>
      </c>
      <c r="W454">
        <f t="shared" si="72"/>
        <v>1.4511274696249997E-3</v>
      </c>
      <c r="X454">
        <f t="shared" si="74"/>
        <v>0.25035561877667151</v>
      </c>
      <c r="Y454">
        <f t="shared" si="75"/>
        <v>2.1635704955674377E-5</v>
      </c>
      <c r="Z454">
        <v>2.1635704955674377E-5</v>
      </c>
      <c r="AA454">
        <f t="shared" si="71"/>
        <v>3.1396165785880823E-8</v>
      </c>
      <c r="AB454">
        <f t="shared" si="73"/>
        <v>3.1396165785880823E-8</v>
      </c>
      <c r="AC454">
        <v>3.139616578588083</v>
      </c>
      <c r="AD454">
        <v>1.946445491995092</v>
      </c>
      <c r="AE454" s="1">
        <f t="shared" si="65"/>
        <v>0.11302619682917095</v>
      </c>
      <c r="AG454">
        <v>27.192399999999999</v>
      </c>
      <c r="AH454">
        <v>33</v>
      </c>
      <c r="AI454">
        <v>390</v>
      </c>
      <c r="AJ454">
        <v>21.635704955674377</v>
      </c>
      <c r="AL454" t="s">
        <v>557</v>
      </c>
      <c r="AM454" t="s">
        <v>558</v>
      </c>
      <c r="AN454" t="s">
        <v>562</v>
      </c>
      <c r="AR454" s="34"/>
      <c r="AS454" s="34"/>
    </row>
    <row r="455" spans="1:45" x14ac:dyDescent="0.35">
      <c r="A455" s="2">
        <v>44723</v>
      </c>
      <c r="B455" t="s">
        <v>18</v>
      </c>
      <c r="C455" t="s">
        <v>598</v>
      </c>
      <c r="D455" t="s">
        <v>133</v>
      </c>
      <c r="E455" t="s">
        <v>46</v>
      </c>
      <c r="F455">
        <v>11</v>
      </c>
      <c r="G455" t="s">
        <v>33</v>
      </c>
      <c r="H455" t="s">
        <v>64</v>
      </c>
      <c r="I455" t="s">
        <v>476</v>
      </c>
      <c r="J455" t="s">
        <v>476</v>
      </c>
      <c r="K455" t="s">
        <v>138</v>
      </c>
      <c r="L455">
        <v>0.55700000000000005</v>
      </c>
      <c r="M455">
        <v>4.91</v>
      </c>
      <c r="N455" s="1">
        <v>-0.49099999999999999</v>
      </c>
      <c r="O455" t="s">
        <v>139</v>
      </c>
      <c r="P455">
        <v>0.50600000000000001</v>
      </c>
      <c r="Q455">
        <v>5.1000000000000045E-2</v>
      </c>
      <c r="R455">
        <v>7.83</v>
      </c>
      <c r="S455" s="1">
        <v>-0.78300000000000003</v>
      </c>
      <c r="T455" s="1">
        <f t="shared" si="70"/>
        <v>0.29200000000000004</v>
      </c>
      <c r="U455">
        <v>75.099999999999994</v>
      </c>
      <c r="V455">
        <v>4427.4078499999996</v>
      </c>
      <c r="W455">
        <f t="shared" si="72"/>
        <v>4.4274078499999996E-3</v>
      </c>
      <c r="X455">
        <f t="shared" si="74"/>
        <v>0.10079051383399218</v>
      </c>
      <c r="Y455">
        <f t="shared" si="75"/>
        <v>7.0592174818855877E-6</v>
      </c>
      <c r="Z455">
        <v>7.0592174818855877E-6</v>
      </c>
      <c r="AB455">
        <f t="shared" si="73"/>
        <v>3.125403489415748E-8</v>
      </c>
      <c r="AC455">
        <v>3.1254034894157483</v>
      </c>
      <c r="AD455">
        <v>10.703436607588177</v>
      </c>
      <c r="AE455" s="1">
        <f t="shared" si="65"/>
        <v>0.11251452561896692</v>
      </c>
      <c r="AF455">
        <v>0.3729374940580229</v>
      </c>
      <c r="AG455">
        <v>31.959900000000001</v>
      </c>
      <c r="AH455">
        <v>56.6</v>
      </c>
      <c r="AI455">
        <v>445</v>
      </c>
      <c r="AJ455">
        <v>7.0592174818855877</v>
      </c>
      <c r="AK455">
        <v>10.416666666666666</v>
      </c>
      <c r="AL455" t="s">
        <v>559</v>
      </c>
      <c r="AM455" t="s">
        <v>561</v>
      </c>
      <c r="AN455" t="s">
        <v>560</v>
      </c>
      <c r="AO455">
        <v>0.55247291970017987</v>
      </c>
      <c r="AP455">
        <v>1.6937500000000001</v>
      </c>
      <c r="AQ455">
        <v>1071.175</v>
      </c>
      <c r="AR455" s="54">
        <v>4.5968748054476261E-2</v>
      </c>
      <c r="AS455" s="55" t="s">
        <v>50</v>
      </c>
    </row>
    <row r="456" spans="1:45" x14ac:dyDescent="0.35">
      <c r="A456" s="2">
        <v>44798</v>
      </c>
      <c r="B456" t="s">
        <v>573</v>
      </c>
      <c r="C456" t="s">
        <v>552</v>
      </c>
      <c r="D456" t="s">
        <v>67</v>
      </c>
      <c r="E456" t="s">
        <v>46</v>
      </c>
      <c r="F456">
        <v>8</v>
      </c>
      <c r="G456" t="s">
        <v>25</v>
      </c>
      <c r="H456" t="s">
        <v>73</v>
      </c>
      <c r="I456" t="s">
        <v>512</v>
      </c>
      <c r="J456" t="s">
        <v>512</v>
      </c>
      <c r="K456" t="s">
        <v>186</v>
      </c>
      <c r="L456">
        <v>0.64600000000000002</v>
      </c>
      <c r="M456">
        <v>5.63</v>
      </c>
      <c r="N456" s="1">
        <v>-0.56299999999999994</v>
      </c>
      <c r="O456" t="s">
        <v>147</v>
      </c>
      <c r="P456">
        <v>0.53100000000000003</v>
      </c>
      <c r="Q456">
        <v>0.11499999999999999</v>
      </c>
      <c r="R456">
        <v>8.52</v>
      </c>
      <c r="S456" s="1">
        <v>-0.85199999999999998</v>
      </c>
      <c r="T456" s="1">
        <f t="shared" si="70"/>
        <v>0.28900000000000003</v>
      </c>
      <c r="U456">
        <v>46.674999999999997</v>
      </c>
      <c r="V456">
        <v>1710.1661656249996</v>
      </c>
      <c r="W456">
        <f t="shared" si="72"/>
        <v>1.7101661656249996E-3</v>
      </c>
      <c r="X456">
        <f t="shared" si="74"/>
        <v>0.21657250470809791</v>
      </c>
      <c r="Y456">
        <f t="shared" si="75"/>
        <v>1.8099836317120222E-5</v>
      </c>
      <c r="Z456">
        <v>1.8099836317120222E-5</v>
      </c>
      <c r="AA456">
        <f>Z456*W456</f>
        <v>3.0953727672889607E-8</v>
      </c>
      <c r="AB456">
        <f t="shared" si="73"/>
        <v>3.0953727672889607E-8</v>
      </c>
      <c r="AC456">
        <v>3.0953727672889606</v>
      </c>
      <c r="AD456">
        <v>10.710632412764568</v>
      </c>
      <c r="AE456" s="1">
        <f t="shared" si="65"/>
        <v>0.11143341962240259</v>
      </c>
      <c r="AG456">
        <v>29.246200000000002</v>
      </c>
      <c r="AH456">
        <v>36.299999999999997</v>
      </c>
      <c r="AI456">
        <v>410</v>
      </c>
      <c r="AJ456">
        <v>18.099836317120221</v>
      </c>
      <c r="AL456" t="s">
        <v>557</v>
      </c>
      <c r="AM456" t="s">
        <v>558</v>
      </c>
      <c r="AN456" t="s">
        <v>562</v>
      </c>
      <c r="AR456" s="34"/>
      <c r="AS456" s="34"/>
    </row>
    <row r="457" spans="1:45" x14ac:dyDescent="0.35">
      <c r="A457" s="2">
        <v>44792</v>
      </c>
      <c r="B457" t="s">
        <v>18</v>
      </c>
      <c r="C457" t="s">
        <v>552</v>
      </c>
      <c r="D457" t="s">
        <v>45</v>
      </c>
      <c r="E457" t="s">
        <v>46</v>
      </c>
      <c r="F457">
        <v>9</v>
      </c>
      <c r="G457" t="s">
        <v>29</v>
      </c>
      <c r="H457" t="s">
        <v>107</v>
      </c>
      <c r="I457" t="s">
        <v>417</v>
      </c>
      <c r="J457" t="s">
        <v>417</v>
      </c>
      <c r="K457" t="s">
        <v>207</v>
      </c>
      <c r="L457">
        <v>0.752</v>
      </c>
      <c r="M457">
        <v>17.86</v>
      </c>
      <c r="N457" s="1">
        <v>-1.786</v>
      </c>
      <c r="O457" t="s">
        <v>105</v>
      </c>
      <c r="P457">
        <v>0.63300000000000001</v>
      </c>
      <c r="Q457">
        <v>0.11899999999999999</v>
      </c>
      <c r="R457">
        <v>34.67</v>
      </c>
      <c r="S457" s="1">
        <v>-3.4670000000000001</v>
      </c>
      <c r="T457" s="1">
        <f t="shared" si="70"/>
        <v>1.681</v>
      </c>
      <c r="U457">
        <v>50.9</v>
      </c>
      <c r="V457">
        <v>2033.78585</v>
      </c>
      <c r="W457">
        <f t="shared" si="72"/>
        <v>2.0337858499999998E-3</v>
      </c>
      <c r="X457">
        <f t="shared" si="74"/>
        <v>0.18799368088467613</v>
      </c>
      <c r="Y457">
        <f t="shared" si="75"/>
        <v>1.5206081149561188E-5</v>
      </c>
      <c r="Z457">
        <v>1.5206081149561188E-5</v>
      </c>
      <c r="AA457">
        <f>Z457*W457</f>
        <v>3.0925912675929275E-8</v>
      </c>
      <c r="AB457">
        <f t="shared" si="73"/>
        <v>3.0925912675929275E-8</v>
      </c>
      <c r="AC457">
        <v>3.0925912675929279</v>
      </c>
      <c r="AD457">
        <v>1.839733056271819</v>
      </c>
      <c r="AE457" s="1">
        <f t="shared" si="65"/>
        <v>0.11133328563334539</v>
      </c>
      <c r="AF457">
        <v>4.0928797058746219E-2</v>
      </c>
      <c r="AG457">
        <v>34.301699999999997</v>
      </c>
      <c r="AH457">
        <v>45.4</v>
      </c>
      <c r="AI457">
        <v>650</v>
      </c>
      <c r="AJ457">
        <v>15.206081149561188</v>
      </c>
      <c r="AK457">
        <v>8.2594820334704142</v>
      </c>
      <c r="AL457" t="s">
        <v>557</v>
      </c>
      <c r="AM457" t="s">
        <v>558</v>
      </c>
      <c r="AN457" t="s">
        <v>562</v>
      </c>
      <c r="AO457">
        <v>0.40498035528846144</v>
      </c>
      <c r="AP457">
        <v>2.7174999999999998</v>
      </c>
      <c r="AQ457">
        <v>1551.3875</v>
      </c>
      <c r="AR457" s="54">
        <v>1.8580174888922503E-2</v>
      </c>
      <c r="AS457" s="55">
        <v>9.7568099850247538</v>
      </c>
    </row>
    <row r="458" spans="1:45" x14ac:dyDescent="0.35">
      <c r="A458" s="2">
        <v>44779</v>
      </c>
      <c r="B458" t="s">
        <v>18</v>
      </c>
      <c r="C458" t="s">
        <v>596</v>
      </c>
      <c r="D458" t="s">
        <v>86</v>
      </c>
      <c r="E458" t="s">
        <v>46</v>
      </c>
      <c r="F458">
        <v>2</v>
      </c>
      <c r="G458" t="s">
        <v>30</v>
      </c>
      <c r="H458" t="s">
        <v>90</v>
      </c>
      <c r="I458" t="s">
        <v>400</v>
      </c>
      <c r="J458" t="s">
        <v>400</v>
      </c>
      <c r="K458" t="s">
        <v>150</v>
      </c>
      <c r="L458">
        <v>0.54600000000000004</v>
      </c>
      <c r="M458">
        <v>4.46</v>
      </c>
      <c r="N458" s="1">
        <v>-0.44600000000000001</v>
      </c>
      <c r="O458" t="s">
        <v>211</v>
      </c>
      <c r="P458">
        <v>0.59199999999999997</v>
      </c>
      <c r="Q458">
        <v>-4.599999999999993E-2</v>
      </c>
      <c r="R458">
        <v>4.32</v>
      </c>
      <c r="S458" s="1">
        <v>-0.43200000000000005</v>
      </c>
      <c r="T458" s="1">
        <f t="shared" si="70"/>
        <v>-1.3999999999999957E-2</v>
      </c>
      <c r="U458">
        <v>83.3</v>
      </c>
      <c r="V458">
        <v>5447.0286500000002</v>
      </c>
      <c r="W458">
        <f t="shared" si="72"/>
        <v>5.4470286500000005E-3</v>
      </c>
      <c r="X458">
        <f t="shared" si="74"/>
        <v>-7.7702702702702589E-2</v>
      </c>
      <c r="Y458" t="e">
        <f t="shared" si="75"/>
        <v>#NUM!</v>
      </c>
      <c r="Z458">
        <v>5.6613200706269429E-6</v>
      </c>
      <c r="AA458">
        <f>Z458*W458</f>
        <v>3.0837372621524983E-8</v>
      </c>
      <c r="AB458">
        <f t="shared" si="73"/>
        <v>3.0837372621524983E-8</v>
      </c>
      <c r="AC458">
        <v>3.0837372621524981</v>
      </c>
      <c r="AD458">
        <v>220.2669472966077</v>
      </c>
      <c r="AE458" s="1">
        <f t="shared" si="65"/>
        <v>0.11101454143748993</v>
      </c>
      <c r="AF458">
        <v>1</v>
      </c>
      <c r="AG458">
        <v>31.516500000000001</v>
      </c>
      <c r="AH458">
        <v>57.9</v>
      </c>
      <c r="AI458">
        <v>680</v>
      </c>
      <c r="AJ458">
        <v>5.6613200706269433</v>
      </c>
      <c r="AK458">
        <v>11.879363694819542</v>
      </c>
      <c r="AL458" t="s">
        <v>557</v>
      </c>
      <c r="AM458" t="s">
        <v>561</v>
      </c>
      <c r="AN458" t="s">
        <v>560</v>
      </c>
      <c r="AO458">
        <v>0.44430618398273797</v>
      </c>
      <c r="AP458">
        <v>2.1475</v>
      </c>
      <c r="AQ458">
        <v>1335.2875000000001</v>
      </c>
      <c r="AR458" s="54">
        <v>3.1871140901128393E-2</v>
      </c>
      <c r="AS458" s="55">
        <v>11.544189971327141</v>
      </c>
    </row>
    <row r="459" spans="1:45" x14ac:dyDescent="0.35">
      <c r="A459" s="2">
        <v>44792</v>
      </c>
      <c r="B459" t="s">
        <v>18</v>
      </c>
      <c r="C459" t="s">
        <v>552</v>
      </c>
      <c r="D459" t="s">
        <v>45</v>
      </c>
      <c r="E459" t="s">
        <v>46</v>
      </c>
      <c r="F459">
        <v>8</v>
      </c>
      <c r="G459" t="s">
        <v>22</v>
      </c>
      <c r="H459" t="s">
        <v>55</v>
      </c>
      <c r="I459" t="s">
        <v>435</v>
      </c>
      <c r="J459" t="s">
        <v>435</v>
      </c>
      <c r="K459" t="s">
        <v>226</v>
      </c>
      <c r="L459">
        <v>0.80800000000000005</v>
      </c>
      <c r="M459">
        <v>6.71</v>
      </c>
      <c r="N459" s="1">
        <v>-0.67100000000000004</v>
      </c>
      <c r="O459" t="s">
        <v>60</v>
      </c>
      <c r="P459">
        <v>0.61199999999999999</v>
      </c>
      <c r="Q459">
        <v>0.19600000000000006</v>
      </c>
      <c r="R459">
        <v>20.23</v>
      </c>
      <c r="S459" s="1">
        <v>-2.0230000000000001</v>
      </c>
      <c r="T459" s="1">
        <f t="shared" si="70"/>
        <v>1.3520000000000001</v>
      </c>
      <c r="U459">
        <v>36.4</v>
      </c>
      <c r="V459">
        <v>1040.0935999999999</v>
      </c>
      <c r="W459">
        <f t="shared" si="72"/>
        <v>1.0400936E-3</v>
      </c>
      <c r="X459">
        <f t="shared" si="74"/>
        <v>0.32026143790849682</v>
      </c>
      <c r="Y459">
        <f t="shared" si="75"/>
        <v>2.9297002260240756E-5</v>
      </c>
      <c r="Z459">
        <v>2.9297002260240756E-5</v>
      </c>
      <c r="AB459">
        <f t="shared" si="73"/>
        <v>3.0471624550061941E-8</v>
      </c>
      <c r="AC459">
        <v>3.0471624550061946</v>
      </c>
      <c r="AD459">
        <v>2.2538183838803212</v>
      </c>
      <c r="AE459" s="1">
        <f t="shared" si="65"/>
        <v>0.10969784838022298</v>
      </c>
      <c r="AF459">
        <v>0.60395264026290973</v>
      </c>
      <c r="AG459">
        <v>34.301699999999997</v>
      </c>
      <c r="AH459">
        <v>20.3</v>
      </c>
      <c r="AI459">
        <v>310</v>
      </c>
      <c r="AJ459">
        <v>29.297002260240756</v>
      </c>
      <c r="AK459">
        <v>8.2594820334704142</v>
      </c>
      <c r="AL459" t="s">
        <v>557</v>
      </c>
      <c r="AM459" t="s">
        <v>558</v>
      </c>
      <c r="AN459" t="s">
        <v>562</v>
      </c>
      <c r="AO459">
        <v>0.40498035528846144</v>
      </c>
      <c r="AP459">
        <v>2.7174999999999998</v>
      </c>
      <c r="AQ459">
        <v>1551.3875</v>
      </c>
      <c r="AR459" s="54">
        <v>3.4438033609287613E-2</v>
      </c>
      <c r="AS459" s="34" t="s">
        <v>50</v>
      </c>
    </row>
    <row r="460" spans="1:45" x14ac:dyDescent="0.35">
      <c r="A460" s="2">
        <v>44764</v>
      </c>
      <c r="B460" t="s">
        <v>18</v>
      </c>
      <c r="C460" t="s">
        <v>549</v>
      </c>
      <c r="D460" t="s">
        <v>45</v>
      </c>
      <c r="E460" t="s">
        <v>46</v>
      </c>
      <c r="F460">
        <v>1</v>
      </c>
      <c r="G460" t="s">
        <v>29</v>
      </c>
      <c r="H460" t="s">
        <v>54</v>
      </c>
      <c r="I460" t="s">
        <v>436</v>
      </c>
      <c r="J460" t="s">
        <v>436</v>
      </c>
      <c r="K460" t="s">
        <v>194</v>
      </c>
      <c r="L460">
        <v>0.68</v>
      </c>
      <c r="M460">
        <v>23.45</v>
      </c>
      <c r="N460" s="1">
        <v>-2.3449999999999998</v>
      </c>
      <c r="O460" t="s">
        <v>187</v>
      </c>
      <c r="P460">
        <v>0.58099999999999996</v>
      </c>
      <c r="Q460">
        <v>9.9000000000000088E-2</v>
      </c>
      <c r="R460" t="s">
        <v>50</v>
      </c>
      <c r="S460" s="1" t="s">
        <v>50</v>
      </c>
      <c r="T460" s="1" t="s">
        <v>103</v>
      </c>
      <c r="U460">
        <v>53.6</v>
      </c>
      <c r="V460">
        <v>2255.2736</v>
      </c>
      <c r="W460">
        <f t="shared" si="72"/>
        <v>2.2552736000000001E-3</v>
      </c>
      <c r="X460">
        <f t="shared" si="74"/>
        <v>0.17039586919105007</v>
      </c>
      <c r="Y460">
        <f t="shared" si="75"/>
        <v>1.3473271674585239E-5</v>
      </c>
      <c r="Z460">
        <v>1.3473271674585239E-5</v>
      </c>
      <c r="AA460">
        <f t="shared" ref="AA460:AA469" si="76">Z460*W460</f>
        <v>3.038591391331988E-8</v>
      </c>
      <c r="AB460">
        <f t="shared" si="73"/>
        <v>3.038591391331988E-8</v>
      </c>
      <c r="AC460">
        <v>3.0385913913319884</v>
      </c>
      <c r="AD460" t="s">
        <v>50</v>
      </c>
      <c r="AE460" s="1">
        <f t="shared" si="65"/>
        <v>0.10938929008795158</v>
      </c>
      <c r="AG460">
        <v>34.764699999999998</v>
      </c>
      <c r="AH460">
        <v>37.700000000000003</v>
      </c>
      <c r="AI460">
        <v>480</v>
      </c>
      <c r="AJ460">
        <v>13.47327167458524</v>
      </c>
      <c r="AK460">
        <v>7.1421578461796527</v>
      </c>
      <c r="AL460" t="s">
        <v>557</v>
      </c>
      <c r="AM460" t="s">
        <v>558</v>
      </c>
      <c r="AN460" t="s">
        <v>562</v>
      </c>
      <c r="AO460">
        <v>0.38320539431614575</v>
      </c>
      <c r="AP460">
        <v>2.6387499999999999</v>
      </c>
      <c r="AQ460">
        <v>1512.2124999999996</v>
      </c>
      <c r="AR460" s="54">
        <v>3.0186817194269012E-2</v>
      </c>
      <c r="AS460" s="34" t="s">
        <v>50</v>
      </c>
    </row>
    <row r="461" spans="1:45" x14ac:dyDescent="0.35">
      <c r="A461" s="2">
        <v>44721</v>
      </c>
      <c r="B461" t="s">
        <v>18</v>
      </c>
      <c r="C461" t="s">
        <v>598</v>
      </c>
      <c r="D461" t="s">
        <v>45</v>
      </c>
      <c r="E461" t="s">
        <v>46</v>
      </c>
      <c r="F461">
        <v>1</v>
      </c>
      <c r="G461" t="s">
        <v>28</v>
      </c>
      <c r="H461" t="s">
        <v>47</v>
      </c>
      <c r="I461" t="s">
        <v>433</v>
      </c>
      <c r="J461" t="s">
        <v>433</v>
      </c>
      <c r="K461" t="s">
        <v>23</v>
      </c>
      <c r="L461">
        <v>1.0620000000000001</v>
      </c>
      <c r="M461">
        <v>6.84</v>
      </c>
      <c r="N461" s="1">
        <v>-0.68399999999999994</v>
      </c>
      <c r="O461" t="s">
        <v>48</v>
      </c>
      <c r="P461">
        <v>0.90400000000000003</v>
      </c>
      <c r="Q461">
        <v>0.15800000000000003</v>
      </c>
      <c r="R461">
        <v>13.34</v>
      </c>
      <c r="S461" s="1">
        <v>-1.3340000000000001</v>
      </c>
      <c r="T461" s="1">
        <f t="shared" ref="T461:T467" si="77">N461-S461</f>
        <v>0.65000000000000013</v>
      </c>
      <c r="U461">
        <v>52.65</v>
      </c>
      <c r="V461">
        <v>2176.0376624999999</v>
      </c>
      <c r="W461">
        <f t="shared" si="72"/>
        <v>2.1760376624999998E-3</v>
      </c>
      <c r="X461">
        <f t="shared" si="74"/>
        <v>0.17477876106194692</v>
      </c>
      <c r="Y461">
        <f t="shared" si="75"/>
        <v>1.390114257119425E-5</v>
      </c>
      <c r="Z461">
        <v>1.390114257119425E-5</v>
      </c>
      <c r="AA461">
        <f t="shared" si="76"/>
        <v>3.0249409786700772E-8</v>
      </c>
      <c r="AB461">
        <f t="shared" si="73"/>
        <v>3.0249409786700772E-8</v>
      </c>
      <c r="AC461">
        <v>3.0249409786700774</v>
      </c>
      <c r="AD461">
        <v>4.6537553518001182</v>
      </c>
      <c r="AE461" s="1">
        <f t="shared" si="65"/>
        <v>0.10889787523212278</v>
      </c>
      <c r="AF461">
        <v>3.9660772222365269E-2</v>
      </c>
      <c r="AG461">
        <v>24.548100000000002</v>
      </c>
      <c r="AH461">
        <v>33.200000000000003</v>
      </c>
      <c r="AI461">
        <v>460</v>
      </c>
      <c r="AJ461">
        <v>13.901142571194249</v>
      </c>
      <c r="AK461">
        <v>10.346666666666668</v>
      </c>
      <c r="AL461" t="s">
        <v>559</v>
      </c>
      <c r="AM461" t="s">
        <v>561</v>
      </c>
      <c r="AN461" t="s">
        <v>560</v>
      </c>
      <c r="AO461">
        <v>0.62108933859878679</v>
      </c>
      <c r="AP461">
        <v>1.2462500000000001</v>
      </c>
      <c r="AQ461">
        <v>783</v>
      </c>
      <c r="AR461" s="54">
        <v>-3.0381995721919837E-4</v>
      </c>
      <c r="AS461" s="55">
        <v>5.6780254445246685</v>
      </c>
    </row>
    <row r="462" spans="1:45" x14ac:dyDescent="0.35">
      <c r="A462" s="2">
        <v>44715</v>
      </c>
      <c r="B462" t="s">
        <v>573</v>
      </c>
      <c r="C462" t="s">
        <v>598</v>
      </c>
      <c r="D462" t="s">
        <v>67</v>
      </c>
      <c r="E462" t="s">
        <v>46</v>
      </c>
      <c r="F462">
        <v>4</v>
      </c>
      <c r="G462" t="s">
        <v>25</v>
      </c>
      <c r="H462" t="s">
        <v>73</v>
      </c>
      <c r="I462" t="s">
        <v>512</v>
      </c>
      <c r="J462" t="s">
        <v>512</v>
      </c>
      <c r="K462" t="s">
        <v>69</v>
      </c>
      <c r="L462">
        <v>0.63</v>
      </c>
      <c r="M462">
        <v>2.68</v>
      </c>
      <c r="N462" s="1">
        <v>-0.26800000000000002</v>
      </c>
      <c r="O462" t="s">
        <v>70</v>
      </c>
      <c r="P462">
        <v>0.52</v>
      </c>
      <c r="Q462">
        <v>0.10999999999999999</v>
      </c>
      <c r="R462">
        <v>7.53</v>
      </c>
      <c r="S462" s="1">
        <v>-0.753</v>
      </c>
      <c r="T462" s="1">
        <f t="shared" si="77"/>
        <v>0.48499999999999999</v>
      </c>
      <c r="U462">
        <v>46.674999999999997</v>
      </c>
      <c r="V462">
        <v>1710.1661656249996</v>
      </c>
      <c r="W462">
        <f t="shared" si="72"/>
        <v>1.7101661656249996E-3</v>
      </c>
      <c r="X462">
        <f t="shared" si="74"/>
        <v>0.21153846153846151</v>
      </c>
      <c r="Y462">
        <f t="shared" si="75"/>
        <v>1.7583334611017856E-5</v>
      </c>
      <c r="Z462">
        <v>1.7583334611017856E-5</v>
      </c>
      <c r="AA462">
        <f t="shared" si="76"/>
        <v>3.0070423930625752E-8</v>
      </c>
      <c r="AB462">
        <f t="shared" si="73"/>
        <v>3.0070423930625752E-8</v>
      </c>
      <c r="AC462">
        <v>3.0070423930625756</v>
      </c>
      <c r="AD462">
        <v>6.2000874083764446</v>
      </c>
      <c r="AE462" s="1">
        <f t="shared" ref="AE462:AE525" si="78">AB462*1000*3600</f>
        <v>0.1082535261502527</v>
      </c>
      <c r="AG462">
        <v>24.828800000000001</v>
      </c>
      <c r="AH462">
        <v>36.299999999999997</v>
      </c>
      <c r="AI462">
        <v>410</v>
      </c>
      <c r="AJ462">
        <v>17.583334611017857</v>
      </c>
      <c r="AL462" t="s">
        <v>557</v>
      </c>
      <c r="AM462" t="s">
        <v>558</v>
      </c>
      <c r="AN462" t="s">
        <v>562</v>
      </c>
      <c r="AR462" s="34"/>
      <c r="AS462" s="34"/>
    </row>
    <row r="463" spans="1:45" x14ac:dyDescent="0.35">
      <c r="A463" s="2">
        <v>44779</v>
      </c>
      <c r="B463" t="s">
        <v>18</v>
      </c>
      <c r="C463" t="s">
        <v>596</v>
      </c>
      <c r="D463" t="s">
        <v>20</v>
      </c>
      <c r="E463" t="s">
        <v>600</v>
      </c>
      <c r="F463">
        <v>7</v>
      </c>
      <c r="G463" t="s">
        <v>30</v>
      </c>
      <c r="H463" t="s">
        <v>85</v>
      </c>
      <c r="I463" t="s">
        <v>489</v>
      </c>
      <c r="J463" t="s">
        <v>489</v>
      </c>
      <c r="K463" t="s">
        <v>117</v>
      </c>
      <c r="L463">
        <v>0.69199999999999995</v>
      </c>
      <c r="M463">
        <v>5.94</v>
      </c>
      <c r="N463" s="1">
        <v>-0.59400000000000008</v>
      </c>
      <c r="O463" t="s">
        <v>213</v>
      </c>
      <c r="P463">
        <v>0.77100000000000002</v>
      </c>
      <c r="Q463">
        <v>-7.900000000000007E-2</v>
      </c>
      <c r="R463">
        <v>5.38</v>
      </c>
      <c r="S463" s="1">
        <v>-0.53800000000000003</v>
      </c>
      <c r="T463" s="1">
        <f t="shared" si="77"/>
        <v>-5.600000000000005E-2</v>
      </c>
      <c r="U463">
        <v>68.05</v>
      </c>
      <c r="V463">
        <v>3635.1799624999999</v>
      </c>
      <c r="W463">
        <f t="shared" si="72"/>
        <v>3.6351799624999999E-3</v>
      </c>
      <c r="X463">
        <f t="shared" si="74"/>
        <v>-0.10246433203631657</v>
      </c>
      <c r="Y463" t="e">
        <f t="shared" si="75"/>
        <v>#NUM!</v>
      </c>
      <c r="Z463">
        <v>8.2291562496991197E-6</v>
      </c>
      <c r="AA463">
        <f t="shared" si="76"/>
        <v>2.9914463907187888E-8</v>
      </c>
      <c r="AB463">
        <f t="shared" si="73"/>
        <v>2.9914463907187888E-8</v>
      </c>
      <c r="AC463">
        <v>2.9914463907187887</v>
      </c>
      <c r="AD463">
        <v>53.418685548549753</v>
      </c>
      <c r="AE463" s="1">
        <f t="shared" si="78"/>
        <v>0.10769207006587639</v>
      </c>
      <c r="AF463">
        <v>0.2121188083114727</v>
      </c>
      <c r="AG463">
        <v>31.516500000000001</v>
      </c>
      <c r="AH463">
        <v>64.8</v>
      </c>
      <c r="AI463">
        <v>512</v>
      </c>
      <c r="AJ463">
        <v>8.2291562496991197</v>
      </c>
      <c r="AK463">
        <v>13.38048963335333</v>
      </c>
      <c r="AL463" t="s">
        <v>557</v>
      </c>
      <c r="AM463" t="s">
        <v>561</v>
      </c>
      <c r="AN463" t="s">
        <v>560</v>
      </c>
      <c r="AO463">
        <v>0.44430618398273797</v>
      </c>
      <c r="AP463">
        <v>2.1475</v>
      </c>
      <c r="AQ463">
        <v>1335.2875000000001</v>
      </c>
      <c r="AR463" s="54">
        <v>-2.6588215171258471E-2</v>
      </c>
      <c r="AS463" s="55">
        <v>18.52184834971148</v>
      </c>
    </row>
    <row r="464" spans="1:45" x14ac:dyDescent="0.35">
      <c r="A464" s="2">
        <v>44750</v>
      </c>
      <c r="B464" t="s">
        <v>18</v>
      </c>
      <c r="C464" t="s">
        <v>597</v>
      </c>
      <c r="D464" t="s">
        <v>123</v>
      </c>
      <c r="E464" t="s">
        <v>600</v>
      </c>
      <c r="F464">
        <v>13</v>
      </c>
      <c r="G464" t="s">
        <v>25</v>
      </c>
      <c r="H464" t="s">
        <v>68</v>
      </c>
      <c r="I464" t="s">
        <v>469</v>
      </c>
      <c r="J464" t="s">
        <v>469</v>
      </c>
      <c r="K464" t="s">
        <v>169</v>
      </c>
      <c r="L464">
        <v>0.78200000000000003</v>
      </c>
      <c r="M464">
        <v>8.57</v>
      </c>
      <c r="N464" s="1">
        <v>-0.85699999999999998</v>
      </c>
      <c r="O464" t="s">
        <v>180</v>
      </c>
      <c r="P464">
        <v>0.63800000000000001</v>
      </c>
      <c r="Q464">
        <v>0.14400000000000002</v>
      </c>
      <c r="R464">
        <v>11.87</v>
      </c>
      <c r="S464" s="1">
        <v>-1.1869999999999998</v>
      </c>
      <c r="T464" s="1">
        <f t="shared" si="77"/>
        <v>0.32999999999999985</v>
      </c>
      <c r="U464">
        <v>44.5</v>
      </c>
      <c r="V464">
        <v>1554.4962500000001</v>
      </c>
      <c r="W464">
        <f t="shared" si="72"/>
        <v>1.5544962500000001E-3</v>
      </c>
      <c r="X464">
        <f t="shared" si="74"/>
        <v>0.22570532915360503</v>
      </c>
      <c r="Y464">
        <f t="shared" si="75"/>
        <v>1.9043945662972619E-5</v>
      </c>
      <c r="Z464">
        <v>1.9043945662972619E-5</v>
      </c>
      <c r="AA464">
        <f t="shared" si="76"/>
        <v>2.9603742118294701E-8</v>
      </c>
      <c r="AB464">
        <f t="shared" si="73"/>
        <v>2.9603742118294701E-8</v>
      </c>
      <c r="AC464">
        <v>2.9603742118294698</v>
      </c>
      <c r="AD464">
        <v>8.9708309449377914</v>
      </c>
      <c r="AE464" s="1">
        <f t="shared" si="78"/>
        <v>0.10657347162586092</v>
      </c>
      <c r="AF464">
        <v>0.16570970837677884</v>
      </c>
      <c r="AG464">
        <v>33.388599999999997</v>
      </c>
      <c r="AH464">
        <v>33.9</v>
      </c>
      <c r="AI464">
        <v>590</v>
      </c>
      <c r="AJ464">
        <v>19.043945662972618</v>
      </c>
      <c r="AK464">
        <v>10.019670781892938</v>
      </c>
      <c r="AL464" t="s">
        <v>557</v>
      </c>
      <c r="AM464" t="s">
        <v>558</v>
      </c>
      <c r="AN464" t="s">
        <v>562</v>
      </c>
      <c r="AO464">
        <v>0.39262443606707542</v>
      </c>
      <c r="AP464">
        <v>2.4874999999999998</v>
      </c>
      <c r="AQ464">
        <v>1362.0875000000001</v>
      </c>
      <c r="AR464" s="54">
        <v>-4.3762247429702313E-4</v>
      </c>
      <c r="AS464" s="55">
        <v>11.113878847575744</v>
      </c>
    </row>
    <row r="465" spans="1:45" x14ac:dyDescent="0.35">
      <c r="A465" s="2">
        <v>44776</v>
      </c>
      <c r="B465" t="s">
        <v>18</v>
      </c>
      <c r="C465" t="s">
        <v>596</v>
      </c>
      <c r="D465" t="s">
        <v>109</v>
      </c>
      <c r="E465" t="s">
        <v>600</v>
      </c>
      <c r="F465">
        <v>10</v>
      </c>
      <c r="G465" t="s">
        <v>28</v>
      </c>
      <c r="H465" t="s">
        <v>90</v>
      </c>
      <c r="I465" t="s">
        <v>443</v>
      </c>
      <c r="J465" t="s">
        <v>443</v>
      </c>
      <c r="K465" t="s">
        <v>134</v>
      </c>
      <c r="L465">
        <v>0.94499999999999995</v>
      </c>
      <c r="M465">
        <v>5.32</v>
      </c>
      <c r="N465" s="1">
        <v>-0.53200000000000003</v>
      </c>
      <c r="O465" t="s">
        <v>202</v>
      </c>
      <c r="P465">
        <v>0.80900000000000005</v>
      </c>
      <c r="Q465">
        <v>0.1359999999999999</v>
      </c>
      <c r="R465">
        <v>12.91</v>
      </c>
      <c r="S465" s="1">
        <v>-1.2909999999999999</v>
      </c>
      <c r="T465" s="1">
        <f t="shared" si="77"/>
        <v>0.7589999999999999</v>
      </c>
      <c r="U465">
        <v>53.3</v>
      </c>
      <c r="V465">
        <v>2230.0986499999999</v>
      </c>
      <c r="W465">
        <f t="shared" si="72"/>
        <v>2.2300986499999998E-3</v>
      </c>
      <c r="X465">
        <f t="shared" si="74"/>
        <v>0.16810877626699616</v>
      </c>
      <c r="Y465">
        <f t="shared" si="75"/>
        <v>1.3251002243011616E-5</v>
      </c>
      <c r="Z465">
        <v>1.3251002243011616E-5</v>
      </c>
      <c r="AA465">
        <f t="shared" si="76"/>
        <v>2.9551042213287175E-8</v>
      </c>
      <c r="AB465">
        <f t="shared" si="73"/>
        <v>2.9551042213287175E-8</v>
      </c>
      <c r="AC465">
        <v>2.9551042213287175</v>
      </c>
      <c r="AD465">
        <v>3.8934179464146483</v>
      </c>
      <c r="AE465" s="1">
        <f t="shared" si="78"/>
        <v>0.10638375196783384</v>
      </c>
      <c r="AF465">
        <v>1.403028438245141E-2</v>
      </c>
      <c r="AG465">
        <v>28.545300000000001</v>
      </c>
      <c r="AH465">
        <v>75.900000000000006</v>
      </c>
      <c r="AI465">
        <v>610</v>
      </c>
      <c r="AJ465">
        <v>13.251002243011616</v>
      </c>
      <c r="AK465">
        <v>15.665264505802318</v>
      </c>
      <c r="AL465" t="s">
        <v>559</v>
      </c>
      <c r="AM465" t="s">
        <v>561</v>
      </c>
      <c r="AN465" t="s">
        <v>560</v>
      </c>
      <c r="AO465">
        <v>0.57093314461741485</v>
      </c>
      <c r="AP465">
        <v>1.5412499999999998</v>
      </c>
      <c r="AQ465">
        <v>919.65</v>
      </c>
      <c r="AR465" s="54">
        <v>-1.5519024933775737E-4</v>
      </c>
      <c r="AS465" s="55">
        <v>15.398008401425331</v>
      </c>
    </row>
    <row r="466" spans="1:45" x14ac:dyDescent="0.35">
      <c r="A466" s="2">
        <v>44772</v>
      </c>
      <c r="B466" t="s">
        <v>573</v>
      </c>
      <c r="C466" t="s">
        <v>596</v>
      </c>
      <c r="D466" t="s">
        <v>57</v>
      </c>
      <c r="E466" t="s">
        <v>46</v>
      </c>
      <c r="F466">
        <v>1</v>
      </c>
      <c r="G466" t="s">
        <v>37</v>
      </c>
      <c r="H466" t="s">
        <v>38</v>
      </c>
      <c r="I466" t="s">
        <v>501</v>
      </c>
      <c r="J466" t="s">
        <v>501</v>
      </c>
      <c r="L466">
        <v>0.71899999999999997</v>
      </c>
      <c r="M466">
        <v>10.51</v>
      </c>
      <c r="N466" s="1">
        <v>-1.0509999999999999</v>
      </c>
      <c r="O466" t="s">
        <v>198</v>
      </c>
      <c r="P466">
        <v>0.60599999999999998</v>
      </c>
      <c r="Q466">
        <v>0.11299999999999999</v>
      </c>
      <c r="R466">
        <v>21.23</v>
      </c>
      <c r="S466" s="1">
        <v>-2.1230000000000002</v>
      </c>
      <c r="T466" s="1">
        <f t="shared" si="77"/>
        <v>1.0720000000000003</v>
      </c>
      <c r="U466">
        <v>49.884999999999998</v>
      </c>
      <c r="V466">
        <v>1953.4828816249999</v>
      </c>
      <c r="W466">
        <f t="shared" si="72"/>
        <v>1.9534828816249999E-3</v>
      </c>
      <c r="X466">
        <f t="shared" si="74"/>
        <v>0.18646864686468645</v>
      </c>
      <c r="Y466">
        <f t="shared" si="75"/>
        <v>1.505437482642566E-5</v>
      </c>
      <c r="Z466">
        <v>1.505437482642566E-5</v>
      </c>
      <c r="AA466">
        <f t="shared" si="76"/>
        <v>2.9408463516988855E-8</v>
      </c>
      <c r="AB466">
        <f t="shared" si="73"/>
        <v>2.9408463516988855E-8</v>
      </c>
      <c r="AC466">
        <v>2.9408463516988856</v>
      </c>
      <c r="AD466">
        <v>2.7433268206146315</v>
      </c>
      <c r="AE466" s="1">
        <f t="shared" si="78"/>
        <v>0.10587046866115989</v>
      </c>
      <c r="AG466">
        <v>27.192399999999999</v>
      </c>
      <c r="AH466">
        <v>39.799999999999997</v>
      </c>
      <c r="AI466">
        <v>470</v>
      </c>
      <c r="AJ466">
        <v>15.054374826425661</v>
      </c>
      <c r="AL466" t="s">
        <v>557</v>
      </c>
      <c r="AM466" t="s">
        <v>558</v>
      </c>
      <c r="AN466" t="s">
        <v>562</v>
      </c>
      <c r="AR466" s="34"/>
      <c r="AS466" s="34"/>
    </row>
    <row r="467" spans="1:45" x14ac:dyDescent="0.35">
      <c r="A467" s="2">
        <v>44790</v>
      </c>
      <c r="B467" t="s">
        <v>18</v>
      </c>
      <c r="C467" t="s">
        <v>552</v>
      </c>
      <c r="D467" t="s">
        <v>133</v>
      </c>
      <c r="E467" t="s">
        <v>46</v>
      </c>
      <c r="F467">
        <v>11</v>
      </c>
      <c r="G467" t="s">
        <v>33</v>
      </c>
      <c r="H467" t="s">
        <v>89</v>
      </c>
      <c r="I467" t="s">
        <v>478</v>
      </c>
      <c r="J467" t="s">
        <v>478</v>
      </c>
      <c r="K467" t="s">
        <v>188</v>
      </c>
      <c r="L467">
        <v>0.65600000000000003</v>
      </c>
      <c r="M467">
        <v>21.46</v>
      </c>
      <c r="N467" s="1">
        <v>-2.1459999999999999</v>
      </c>
      <c r="O467" t="s">
        <v>218</v>
      </c>
      <c r="P467">
        <v>0.71799999999999997</v>
      </c>
      <c r="Q467">
        <v>-6.1999999999999944E-2</v>
      </c>
      <c r="R467">
        <v>24.32</v>
      </c>
      <c r="S467" s="1">
        <v>-2.4319999999999999</v>
      </c>
      <c r="T467" s="1">
        <f t="shared" si="77"/>
        <v>0.28600000000000003</v>
      </c>
      <c r="U467">
        <v>75.5</v>
      </c>
      <c r="V467">
        <v>4474.69625</v>
      </c>
      <c r="W467">
        <f t="shared" si="72"/>
        <v>4.4746962500000001E-3</v>
      </c>
      <c r="X467">
        <f t="shared" si="74"/>
        <v>-8.6350974930362048E-2</v>
      </c>
      <c r="Y467" t="e">
        <f t="shared" si="75"/>
        <v>#NUM!</v>
      </c>
      <c r="Z467">
        <v>6.5218755128048366E-6</v>
      </c>
      <c r="AA467">
        <f t="shared" si="76"/>
        <v>2.9183411900114629E-8</v>
      </c>
      <c r="AB467">
        <f t="shared" si="73"/>
        <v>2.9183411900114629E-8</v>
      </c>
      <c r="AC467">
        <v>2.9183411900114629</v>
      </c>
      <c r="AD467">
        <v>10.203990174865254</v>
      </c>
      <c r="AE467" s="1">
        <f t="shared" si="78"/>
        <v>0.10506028284041266</v>
      </c>
      <c r="AF467">
        <v>0.35553539154976349</v>
      </c>
      <c r="AG467">
        <v>32.178800000000003</v>
      </c>
      <c r="AH467">
        <v>70.599999999999994</v>
      </c>
      <c r="AI467">
        <v>700</v>
      </c>
      <c r="AJ467">
        <v>6.5218755128048365</v>
      </c>
      <c r="AK467">
        <v>7.6209545755722603</v>
      </c>
      <c r="AL467" t="s">
        <v>559</v>
      </c>
      <c r="AM467" t="s">
        <v>561</v>
      </c>
      <c r="AN467" t="s">
        <v>560</v>
      </c>
      <c r="AO467">
        <v>0.6083871384901417</v>
      </c>
      <c r="AP467">
        <v>1.4275</v>
      </c>
      <c r="AQ467">
        <v>836.8</v>
      </c>
      <c r="AR467" s="54">
        <v>0</v>
      </c>
      <c r="AS467" s="55">
        <v>0</v>
      </c>
    </row>
    <row r="468" spans="1:45" x14ac:dyDescent="0.35">
      <c r="A468" s="2">
        <v>44735</v>
      </c>
      <c r="B468" t="s">
        <v>18</v>
      </c>
      <c r="C468" t="s">
        <v>548</v>
      </c>
      <c r="D468" t="s">
        <v>86</v>
      </c>
      <c r="E468" t="s">
        <v>46</v>
      </c>
      <c r="F468">
        <v>2</v>
      </c>
      <c r="G468" t="s">
        <v>37</v>
      </c>
      <c r="H468" t="s">
        <v>97</v>
      </c>
      <c r="I468" t="s">
        <v>406</v>
      </c>
      <c r="J468" t="s">
        <v>406</v>
      </c>
      <c r="K468" t="s">
        <v>152</v>
      </c>
      <c r="L468">
        <v>0.80800000000000005</v>
      </c>
      <c r="M468">
        <v>11.51</v>
      </c>
      <c r="N468" s="1">
        <v>-1.151</v>
      </c>
      <c r="O468" t="s">
        <v>146</v>
      </c>
      <c r="P468">
        <v>0.68300000000000005</v>
      </c>
      <c r="Q468">
        <v>0.125</v>
      </c>
      <c r="S468" s="1" t="s">
        <v>50</v>
      </c>
      <c r="T468" s="1" t="s">
        <v>103</v>
      </c>
      <c r="U468">
        <v>50.2</v>
      </c>
      <c r="V468">
        <v>1978.2314000000003</v>
      </c>
      <c r="W468">
        <f t="shared" si="72"/>
        <v>1.9782314000000001E-3</v>
      </c>
      <c r="X468">
        <f t="shared" si="74"/>
        <v>0.1830161054172767</v>
      </c>
      <c r="Y468">
        <f t="shared" si="75"/>
        <v>1.4711985939704169E-5</v>
      </c>
      <c r="Z468">
        <v>1.4711985939704169E-5</v>
      </c>
      <c r="AA468">
        <f t="shared" si="76"/>
        <v>2.9103712542281297E-8</v>
      </c>
      <c r="AB468">
        <f t="shared" si="73"/>
        <v>2.9103712542281297E-8</v>
      </c>
      <c r="AC468">
        <v>2.9103712542281301</v>
      </c>
      <c r="AD468" t="s">
        <v>50</v>
      </c>
      <c r="AE468" s="1">
        <f t="shared" si="78"/>
        <v>0.10477336515221267</v>
      </c>
      <c r="AG468">
        <v>33.261499999999998</v>
      </c>
      <c r="AH468">
        <v>39.1</v>
      </c>
      <c r="AI468">
        <v>510</v>
      </c>
      <c r="AJ468">
        <v>14.711985939704169</v>
      </c>
      <c r="AK468">
        <v>11.388095238095239</v>
      </c>
      <c r="AL468" t="s">
        <v>557</v>
      </c>
      <c r="AM468" t="s">
        <v>558</v>
      </c>
      <c r="AN468" t="s">
        <v>562</v>
      </c>
      <c r="AO468">
        <v>0.39747176730693196</v>
      </c>
      <c r="AP468">
        <v>2.46875</v>
      </c>
      <c r="AQ468">
        <v>1395.05</v>
      </c>
      <c r="AR468" s="54">
        <v>2.2248125219784583E-2</v>
      </c>
      <c r="AS468" s="55">
        <v>15.403066832191886</v>
      </c>
    </row>
    <row r="469" spans="1:45" x14ac:dyDescent="0.35">
      <c r="A469" s="2">
        <v>44723</v>
      </c>
      <c r="B469" t="s">
        <v>18</v>
      </c>
      <c r="C469" t="s">
        <v>598</v>
      </c>
      <c r="D469" t="s">
        <v>133</v>
      </c>
      <c r="E469" t="s">
        <v>46</v>
      </c>
      <c r="F469">
        <v>13</v>
      </c>
      <c r="G469" t="s">
        <v>43</v>
      </c>
      <c r="H469" t="s">
        <v>121</v>
      </c>
      <c r="I469" t="s">
        <v>483</v>
      </c>
      <c r="J469" t="s">
        <v>483</v>
      </c>
      <c r="K469" t="s">
        <v>138</v>
      </c>
      <c r="L469">
        <v>0.85399999999999998</v>
      </c>
      <c r="M469">
        <v>5.58</v>
      </c>
      <c r="N469" s="1">
        <v>-0.55800000000000005</v>
      </c>
      <c r="O469" t="s">
        <v>139</v>
      </c>
      <c r="P469">
        <v>0.91500000000000004</v>
      </c>
      <c r="Q469">
        <v>-6.1000000000000054E-2</v>
      </c>
      <c r="R469">
        <v>9.51</v>
      </c>
      <c r="S469" s="1">
        <v>-0.95099999999999996</v>
      </c>
      <c r="T469" s="1">
        <f t="shared" ref="T469:T489" si="79">N469-S469</f>
        <v>0.3929999999999999</v>
      </c>
      <c r="U469">
        <v>89.35</v>
      </c>
      <c r="V469">
        <v>6266.9866624999995</v>
      </c>
      <c r="W469">
        <f t="shared" si="72"/>
        <v>6.2669866624999997E-3</v>
      </c>
      <c r="X469">
        <f t="shared" si="74"/>
        <v>-6.6666666666666721E-2</v>
      </c>
      <c r="Y469" t="e">
        <f t="shared" si="75"/>
        <v>#NUM!</v>
      </c>
      <c r="Z469">
        <v>4.6202273801033669E-6</v>
      </c>
      <c r="AA469">
        <f t="shared" si="76"/>
        <v>2.8954903368825117E-8</v>
      </c>
      <c r="AB469">
        <f t="shared" si="73"/>
        <v>2.8954903368825117E-8</v>
      </c>
      <c r="AC469">
        <v>2.8954903368825113</v>
      </c>
      <c r="AD469">
        <v>7.3676598902862898</v>
      </c>
      <c r="AE469" s="1">
        <f t="shared" si="78"/>
        <v>0.10423765212777042</v>
      </c>
      <c r="AF469">
        <v>4.7731396466199512E-2</v>
      </c>
      <c r="AG469">
        <v>31.959900000000001</v>
      </c>
      <c r="AH469">
        <v>90</v>
      </c>
      <c r="AI469">
        <v>735</v>
      </c>
      <c r="AJ469">
        <v>4.6202273801033664</v>
      </c>
      <c r="AK469">
        <v>10.416666666666666</v>
      </c>
      <c r="AL469" t="s">
        <v>559</v>
      </c>
      <c r="AM469" t="s">
        <v>558</v>
      </c>
      <c r="AN469" t="s">
        <v>560</v>
      </c>
      <c r="AO469">
        <v>0.55247291970017987</v>
      </c>
      <c r="AP469">
        <v>1.6937500000000001</v>
      </c>
      <c r="AQ469">
        <v>1071.175</v>
      </c>
      <c r="AR469" s="54">
        <v>-9.9604352038653761E-3</v>
      </c>
      <c r="AS469" s="55">
        <v>10.276896370852626</v>
      </c>
    </row>
    <row r="470" spans="1:45" x14ac:dyDescent="0.35">
      <c r="A470" s="2">
        <v>44748</v>
      </c>
      <c r="B470" t="s">
        <v>18</v>
      </c>
      <c r="C470" t="s">
        <v>597</v>
      </c>
      <c r="D470" t="s">
        <v>45</v>
      </c>
      <c r="E470" t="s">
        <v>46</v>
      </c>
      <c r="F470">
        <v>11</v>
      </c>
      <c r="G470" t="s">
        <v>22</v>
      </c>
      <c r="H470" t="s">
        <v>55</v>
      </c>
      <c r="I470" t="s">
        <v>435</v>
      </c>
      <c r="J470" t="s">
        <v>435</v>
      </c>
      <c r="K470" t="s">
        <v>171</v>
      </c>
      <c r="L470">
        <v>0.78800000000000003</v>
      </c>
      <c r="M470">
        <v>14.53</v>
      </c>
      <c r="N470" s="1">
        <v>-1.4529999999999998</v>
      </c>
      <c r="O470" t="s">
        <v>112</v>
      </c>
      <c r="P470">
        <v>0.60299999999999998</v>
      </c>
      <c r="Q470">
        <v>0.18500000000000005</v>
      </c>
      <c r="R470">
        <v>23.26</v>
      </c>
      <c r="S470" s="1">
        <v>-2.3260000000000001</v>
      </c>
      <c r="T470" s="1">
        <f t="shared" si="79"/>
        <v>0.87300000000000022</v>
      </c>
      <c r="U470">
        <v>36.4</v>
      </c>
      <c r="V470">
        <v>1040.0935999999999</v>
      </c>
      <c r="W470">
        <f t="shared" si="72"/>
        <v>1.0400936E-3</v>
      </c>
      <c r="X470">
        <f t="shared" si="74"/>
        <v>0.30679933665008302</v>
      </c>
      <c r="Y470">
        <f t="shared" si="75"/>
        <v>2.7788477173551485E-5</v>
      </c>
      <c r="Z470">
        <v>2.7788477173551485E-5</v>
      </c>
      <c r="AB470">
        <f t="shared" si="73"/>
        <v>2.8902617261956987E-8</v>
      </c>
      <c r="AC470">
        <v>2.8902617261956989</v>
      </c>
      <c r="AD470">
        <v>3.310723626799196</v>
      </c>
      <c r="AE470" s="1">
        <f t="shared" si="78"/>
        <v>0.10404942214304515</v>
      </c>
      <c r="AF470">
        <v>0.88717009759396215</v>
      </c>
      <c r="AG470">
        <v>33.4651</v>
      </c>
      <c r="AH470">
        <v>20.3</v>
      </c>
      <c r="AI470">
        <v>310</v>
      </c>
      <c r="AJ470">
        <v>27.788477173551485</v>
      </c>
      <c r="AK470">
        <v>7.6280448717948737</v>
      </c>
      <c r="AL470" t="s">
        <v>557</v>
      </c>
      <c r="AM470" t="s">
        <v>558</v>
      </c>
      <c r="AN470" t="s">
        <v>562</v>
      </c>
      <c r="AO470">
        <v>0.36316699062884389</v>
      </c>
      <c r="AP470">
        <v>2.6599999999999997</v>
      </c>
      <c r="AQ470">
        <v>1403.9625000000001</v>
      </c>
      <c r="AR470" s="54">
        <v>3.4438033609287613E-2</v>
      </c>
      <c r="AS470" s="34" t="s">
        <v>50</v>
      </c>
    </row>
    <row r="471" spans="1:45" x14ac:dyDescent="0.35">
      <c r="A471" s="2">
        <v>44733</v>
      </c>
      <c r="B471" t="s">
        <v>18</v>
      </c>
      <c r="C471" t="s">
        <v>548</v>
      </c>
      <c r="D471" t="s">
        <v>123</v>
      </c>
      <c r="E471" t="s">
        <v>600</v>
      </c>
      <c r="F471">
        <v>5</v>
      </c>
      <c r="G471" t="s">
        <v>26</v>
      </c>
      <c r="H471" t="s">
        <v>92</v>
      </c>
      <c r="I471" t="s">
        <v>463</v>
      </c>
      <c r="J471" t="s">
        <v>463</v>
      </c>
      <c r="K471" t="s">
        <v>145</v>
      </c>
      <c r="L471">
        <v>0.67900000000000005</v>
      </c>
      <c r="M471">
        <v>4.5199999999999996</v>
      </c>
      <c r="N471" s="1">
        <v>-0.45199999999999996</v>
      </c>
      <c r="O471" t="s">
        <v>146</v>
      </c>
      <c r="P471">
        <v>0.53800000000000003</v>
      </c>
      <c r="Q471">
        <v>0.14100000000000001</v>
      </c>
      <c r="R471">
        <v>14.83</v>
      </c>
      <c r="S471" s="1">
        <v>-1.4830000000000001</v>
      </c>
      <c r="T471" s="1">
        <f t="shared" si="79"/>
        <v>1.0310000000000001</v>
      </c>
      <c r="U471">
        <v>39.85</v>
      </c>
      <c r="V471">
        <v>1246.5976625000001</v>
      </c>
      <c r="W471">
        <f t="shared" si="72"/>
        <v>1.2465976625000001E-3</v>
      </c>
      <c r="X471">
        <f t="shared" si="74"/>
        <v>0.26208178438661711</v>
      </c>
      <c r="Y471">
        <f t="shared" si="75"/>
        <v>2.2889837404745431E-5</v>
      </c>
      <c r="Z471">
        <v>2.2889837404745431E-5</v>
      </c>
      <c r="AA471">
        <f t="shared" ref="AA471:AA485" si="80">Z471*W471</f>
        <v>2.8534417803760721E-8</v>
      </c>
      <c r="AB471">
        <f t="shared" si="73"/>
        <v>2.8534417803760721E-8</v>
      </c>
      <c r="AC471">
        <v>2.8534417803760723</v>
      </c>
      <c r="AD471">
        <v>2.7676447918293618</v>
      </c>
      <c r="AE471" s="1">
        <f t="shared" si="78"/>
        <v>0.10272390409353858</v>
      </c>
      <c r="AF471">
        <v>0.11848423425855489</v>
      </c>
      <c r="AG471">
        <v>30.972899999999999</v>
      </c>
      <c r="AH471">
        <v>37.4</v>
      </c>
      <c r="AI471">
        <v>677</v>
      </c>
      <c r="AJ471">
        <v>22.889837404745432</v>
      </c>
      <c r="AK471">
        <v>14.820634920634921</v>
      </c>
      <c r="AL471" t="s">
        <v>559</v>
      </c>
      <c r="AM471" t="s">
        <v>558</v>
      </c>
      <c r="AN471" t="s">
        <v>560</v>
      </c>
      <c r="AO471">
        <v>0.43868604499462666</v>
      </c>
      <c r="AP471">
        <v>2.2399999999999998</v>
      </c>
      <c r="AQ471">
        <v>1277.3875</v>
      </c>
      <c r="AR471" s="54">
        <v>2.5419450526450562E-3</v>
      </c>
      <c r="AS471" s="55">
        <v>5.7192564302052347</v>
      </c>
    </row>
    <row r="472" spans="1:45" x14ac:dyDescent="0.35">
      <c r="A472" s="2">
        <v>44762</v>
      </c>
      <c r="B472" t="s">
        <v>18</v>
      </c>
      <c r="C472" t="s">
        <v>549</v>
      </c>
      <c r="D472" t="s">
        <v>20</v>
      </c>
      <c r="E472" t="s">
        <v>600</v>
      </c>
      <c r="F472">
        <v>14</v>
      </c>
      <c r="G472" t="s">
        <v>25</v>
      </c>
      <c r="H472" t="s">
        <v>74</v>
      </c>
      <c r="I472" t="s">
        <v>490</v>
      </c>
      <c r="J472" t="s">
        <v>490</v>
      </c>
      <c r="K472" t="s">
        <v>184</v>
      </c>
      <c r="L472">
        <v>0.71199999999999997</v>
      </c>
      <c r="M472">
        <v>11.07</v>
      </c>
      <c r="N472" s="1">
        <v>-1.107</v>
      </c>
      <c r="O472" t="s">
        <v>185</v>
      </c>
      <c r="P472">
        <v>0.623</v>
      </c>
      <c r="Q472">
        <v>8.8999999999999968E-2</v>
      </c>
      <c r="R472">
        <v>7.19</v>
      </c>
      <c r="S472" s="1">
        <v>-0.71900000000000008</v>
      </c>
      <c r="T472" s="1">
        <f t="shared" si="79"/>
        <v>-0.3879999999999999</v>
      </c>
      <c r="U472">
        <v>57.585000000000001</v>
      </c>
      <c r="V472">
        <v>2603.085296625</v>
      </c>
      <c r="W472">
        <f t="shared" si="72"/>
        <v>2.6030852966249999E-3</v>
      </c>
      <c r="X472">
        <f t="shared" si="74"/>
        <v>0.14285714285714279</v>
      </c>
      <c r="Y472">
        <f t="shared" si="75"/>
        <v>1.0845042895807869E-5</v>
      </c>
      <c r="Z472">
        <v>1.0845042895807869E-5</v>
      </c>
      <c r="AA472">
        <f t="shared" si="80"/>
        <v>2.8230571703344877E-8</v>
      </c>
      <c r="AB472">
        <f t="shared" si="73"/>
        <v>2.8230571703344877E-8</v>
      </c>
      <c r="AC472">
        <v>2.8230571703344878</v>
      </c>
      <c r="AD472">
        <v>7.2759205420991968</v>
      </c>
      <c r="AE472" s="1">
        <f t="shared" si="78"/>
        <v>0.10163005813204155</v>
      </c>
      <c r="AF472">
        <v>0.13440122532731927</v>
      </c>
      <c r="AG472">
        <v>34.903799999999997</v>
      </c>
      <c r="AH472">
        <v>40</v>
      </c>
      <c r="AI472">
        <v>540</v>
      </c>
      <c r="AJ472">
        <v>10.84504289580787</v>
      </c>
      <c r="AK472">
        <v>11.020894580054243</v>
      </c>
      <c r="AL472" t="s">
        <v>557</v>
      </c>
      <c r="AM472" t="s">
        <v>558</v>
      </c>
      <c r="AN472" t="s">
        <v>562</v>
      </c>
      <c r="AO472">
        <v>0.38773728517693062</v>
      </c>
      <c r="AP472">
        <v>2.5749999999999997</v>
      </c>
      <c r="AQ472">
        <v>1486.8125</v>
      </c>
      <c r="AR472" s="54">
        <v>7.064866429451172E-2</v>
      </c>
      <c r="AS472" s="55">
        <v>4.3674561336831754</v>
      </c>
    </row>
    <row r="473" spans="1:45" x14ac:dyDescent="0.35">
      <c r="A473" s="2">
        <v>44791</v>
      </c>
      <c r="B473" t="s">
        <v>18</v>
      </c>
      <c r="C473" t="s">
        <v>552</v>
      </c>
      <c r="D473" t="s">
        <v>86</v>
      </c>
      <c r="E473" t="s">
        <v>46</v>
      </c>
      <c r="F473">
        <v>10</v>
      </c>
      <c r="G473" t="s">
        <v>37</v>
      </c>
      <c r="H473" t="s">
        <v>97</v>
      </c>
      <c r="I473" t="s">
        <v>406</v>
      </c>
      <c r="J473" t="s">
        <v>406</v>
      </c>
      <c r="K473" t="s">
        <v>23</v>
      </c>
      <c r="L473">
        <v>0.71799999999999997</v>
      </c>
      <c r="M473">
        <v>10.029999999999999</v>
      </c>
      <c r="N473" s="1">
        <v>-1.0029999999999999</v>
      </c>
      <c r="O473" t="s">
        <v>224</v>
      </c>
      <c r="P473">
        <v>0.61</v>
      </c>
      <c r="Q473">
        <v>0.10799999999999998</v>
      </c>
      <c r="R473">
        <v>25.95</v>
      </c>
      <c r="S473" s="1">
        <v>-2.5949999999999998</v>
      </c>
      <c r="T473" s="1">
        <f t="shared" si="79"/>
        <v>1.5919999999999999</v>
      </c>
      <c r="U473">
        <v>50.2</v>
      </c>
      <c r="V473">
        <v>1978.2314000000003</v>
      </c>
      <c r="W473">
        <f t="shared" si="72"/>
        <v>1.9782314000000001E-3</v>
      </c>
      <c r="X473">
        <f t="shared" si="74"/>
        <v>0.17704918032786884</v>
      </c>
      <c r="Y473">
        <f t="shared" si="75"/>
        <v>1.4123768076817111E-5</v>
      </c>
      <c r="Z473">
        <v>1.4123768076817111E-5</v>
      </c>
      <c r="AA473">
        <f t="shared" si="80"/>
        <v>2.7940081495877221E-8</v>
      </c>
      <c r="AB473">
        <f t="shared" si="73"/>
        <v>2.7940081495877221E-8</v>
      </c>
      <c r="AC473">
        <v>2.7940081495877225</v>
      </c>
      <c r="AD473">
        <v>1.7550302447159063</v>
      </c>
      <c r="AE473" s="1">
        <f t="shared" si="78"/>
        <v>0.10058429338515801</v>
      </c>
      <c r="AF473">
        <v>3.5028334434712427E-2</v>
      </c>
      <c r="AG473">
        <v>28.894600000000001</v>
      </c>
      <c r="AH473">
        <v>39.1</v>
      </c>
      <c r="AI473">
        <v>510</v>
      </c>
      <c r="AJ473">
        <v>14.123768076817111</v>
      </c>
      <c r="AK473">
        <v>11.459908061879579</v>
      </c>
      <c r="AL473" t="s">
        <v>557</v>
      </c>
      <c r="AM473" t="s">
        <v>558</v>
      </c>
      <c r="AN473" t="s">
        <v>562</v>
      </c>
      <c r="AO473">
        <v>0.60858362734628491</v>
      </c>
      <c r="AP473">
        <v>1.405</v>
      </c>
      <c r="AQ473">
        <v>1061.325</v>
      </c>
      <c r="AR473" s="54">
        <v>2.2248125219784583E-2</v>
      </c>
      <c r="AS473" s="55">
        <v>15.403066832191886</v>
      </c>
    </row>
    <row r="474" spans="1:45" x14ac:dyDescent="0.35">
      <c r="A474" s="2">
        <v>44722</v>
      </c>
      <c r="B474" t="s">
        <v>18</v>
      </c>
      <c r="C474" t="s">
        <v>598</v>
      </c>
      <c r="D474" t="s">
        <v>123</v>
      </c>
      <c r="E474" t="s">
        <v>600</v>
      </c>
      <c r="F474">
        <v>8</v>
      </c>
      <c r="G474" t="s">
        <v>22</v>
      </c>
      <c r="H474" t="s">
        <v>96</v>
      </c>
      <c r="I474" t="s">
        <v>459</v>
      </c>
      <c r="J474" t="s">
        <v>459</v>
      </c>
      <c r="K474" t="s">
        <v>125</v>
      </c>
      <c r="L474">
        <v>0.81399999999999995</v>
      </c>
      <c r="M474">
        <v>2.2400000000000002</v>
      </c>
      <c r="N474" s="1">
        <v>-0.22400000000000003</v>
      </c>
      <c r="O474" t="s">
        <v>126</v>
      </c>
      <c r="P474">
        <v>0.64700000000000002</v>
      </c>
      <c r="Q474">
        <v>0.16699999999999993</v>
      </c>
      <c r="R474">
        <v>7.85</v>
      </c>
      <c r="S474" s="1">
        <v>-0.78499999999999992</v>
      </c>
      <c r="T474" s="1">
        <f t="shared" si="79"/>
        <v>0.56099999999999994</v>
      </c>
      <c r="U474">
        <v>39.5</v>
      </c>
      <c r="V474">
        <v>1224.7962500000001</v>
      </c>
      <c r="W474">
        <f t="shared" si="72"/>
        <v>1.2247962500000001E-3</v>
      </c>
      <c r="X474">
        <f t="shared" si="74"/>
        <v>0.25811437403400295</v>
      </c>
      <c r="Y474">
        <f t="shared" si="75"/>
        <v>2.2464035039880977E-5</v>
      </c>
      <c r="Z474">
        <v>2.2464035039880977E-5</v>
      </c>
      <c r="AA474">
        <f t="shared" si="80"/>
        <v>2.7513865876714822E-8</v>
      </c>
      <c r="AB474">
        <f t="shared" si="73"/>
        <v>2.7513865876714822E-8</v>
      </c>
      <c r="AC474">
        <v>2.7513865876714823</v>
      </c>
      <c r="AD474">
        <v>4.9044324200917693</v>
      </c>
      <c r="AE474" s="1">
        <f t="shared" si="78"/>
        <v>9.9049917156173367E-2</v>
      </c>
      <c r="AF474">
        <v>6.1978021731993578E-2</v>
      </c>
      <c r="AG474">
        <v>27.385200000000001</v>
      </c>
      <c r="AH474">
        <v>12.9</v>
      </c>
      <c r="AI474">
        <v>270</v>
      </c>
      <c r="AJ474">
        <v>22.464035039880976</v>
      </c>
      <c r="AK474">
        <v>16.475333333333335</v>
      </c>
      <c r="AL474" t="s">
        <v>557</v>
      </c>
      <c r="AM474" t="s">
        <v>558</v>
      </c>
      <c r="AN474" t="s">
        <v>562</v>
      </c>
      <c r="AO474">
        <v>0.64691630239407094</v>
      </c>
      <c r="AP474">
        <v>1.1612499999999999</v>
      </c>
      <c r="AQ474">
        <v>648.88749999999993</v>
      </c>
      <c r="AR474" s="54">
        <v>8.0747271782325696E-3</v>
      </c>
      <c r="AS474" s="55">
        <v>17.219383337391154</v>
      </c>
    </row>
    <row r="475" spans="1:45" x14ac:dyDescent="0.35">
      <c r="A475" s="2">
        <v>44776</v>
      </c>
      <c r="B475" t="s">
        <v>18</v>
      </c>
      <c r="C475" t="s">
        <v>596</v>
      </c>
      <c r="D475" t="s">
        <v>133</v>
      </c>
      <c r="E475" t="s">
        <v>46</v>
      </c>
      <c r="F475">
        <v>4</v>
      </c>
      <c r="G475" t="s">
        <v>22</v>
      </c>
      <c r="H475" t="s">
        <v>102</v>
      </c>
      <c r="I475" t="s">
        <v>473</v>
      </c>
      <c r="J475" t="s">
        <v>473</v>
      </c>
      <c r="K475" t="s">
        <v>199</v>
      </c>
      <c r="L475">
        <v>0.74199999999999999</v>
      </c>
      <c r="M475">
        <v>3.88</v>
      </c>
      <c r="N475" s="1">
        <v>-0.38800000000000001</v>
      </c>
      <c r="O475" t="s">
        <v>200</v>
      </c>
      <c r="P475">
        <v>0.63700000000000001</v>
      </c>
      <c r="Q475">
        <v>0.10499999999999998</v>
      </c>
      <c r="R475">
        <v>11.61</v>
      </c>
      <c r="S475" s="1">
        <v>-1.161</v>
      </c>
      <c r="T475" s="1">
        <f t="shared" si="79"/>
        <v>0.77300000000000002</v>
      </c>
      <c r="U475">
        <v>51.75</v>
      </c>
      <c r="V475">
        <v>2102.2790625000002</v>
      </c>
      <c r="W475">
        <f t="shared" si="72"/>
        <v>2.1022790625000003E-3</v>
      </c>
      <c r="X475">
        <f t="shared" si="74"/>
        <v>0.1648351648351648</v>
      </c>
      <c r="Y475">
        <f t="shared" si="75"/>
        <v>1.293407417827686E-5</v>
      </c>
      <c r="Z475">
        <v>1.293407417827686E-5</v>
      </c>
      <c r="AA475">
        <f t="shared" si="80"/>
        <v>2.7191033337813338E-8</v>
      </c>
      <c r="AB475">
        <f t="shared" si="73"/>
        <v>2.7191033337813338E-8</v>
      </c>
      <c r="AC475">
        <v>2.7191033337813337</v>
      </c>
      <c r="AD475">
        <v>3.5175981032100045</v>
      </c>
      <c r="AE475" s="1">
        <f t="shared" si="78"/>
        <v>9.7887720016128027E-2</v>
      </c>
      <c r="AF475">
        <v>0.9426059690576627</v>
      </c>
      <c r="AG475">
        <v>28.545300000000001</v>
      </c>
      <c r="AH475">
        <v>12.1</v>
      </c>
      <c r="AI475">
        <v>290</v>
      </c>
      <c r="AJ475">
        <v>12.934074178276861</v>
      </c>
      <c r="AK475">
        <v>8.0311143168665637</v>
      </c>
      <c r="AL475" t="s">
        <v>557</v>
      </c>
      <c r="AM475" t="s">
        <v>558</v>
      </c>
      <c r="AN475" t="s">
        <v>562</v>
      </c>
      <c r="AO475">
        <v>0.57093314461741485</v>
      </c>
      <c r="AP475">
        <v>1.5412499999999998</v>
      </c>
      <c r="AQ475">
        <v>919.65</v>
      </c>
      <c r="AR475" s="54">
        <v>7.3426554335497676E-2</v>
      </c>
      <c r="AS475" s="55">
        <v>22.62647841477833</v>
      </c>
    </row>
    <row r="476" spans="1:45" x14ac:dyDescent="0.35">
      <c r="A476" s="2">
        <v>44715</v>
      </c>
      <c r="B476" t="s">
        <v>573</v>
      </c>
      <c r="C476" t="s">
        <v>598</v>
      </c>
      <c r="D476" t="s">
        <v>57</v>
      </c>
      <c r="E476" t="s">
        <v>46</v>
      </c>
      <c r="F476">
        <v>3</v>
      </c>
      <c r="G476" t="s">
        <v>37</v>
      </c>
      <c r="H476" t="s">
        <v>38</v>
      </c>
      <c r="I476" t="s">
        <v>501</v>
      </c>
      <c r="J476" t="s">
        <v>501</v>
      </c>
      <c r="K476" t="s">
        <v>59</v>
      </c>
      <c r="L476">
        <v>0.64900000000000002</v>
      </c>
      <c r="M476">
        <v>3.16</v>
      </c>
      <c r="N476" s="1">
        <v>-0.316</v>
      </c>
      <c r="O476" t="s">
        <v>60</v>
      </c>
      <c r="P476">
        <v>0.55300000000000005</v>
      </c>
      <c r="Q476">
        <v>9.5999999999999974E-2</v>
      </c>
      <c r="R476">
        <v>12.63</v>
      </c>
      <c r="S476" s="1">
        <v>-1.2630000000000001</v>
      </c>
      <c r="T476" s="1">
        <f t="shared" si="79"/>
        <v>0.94700000000000006</v>
      </c>
      <c r="U476">
        <v>49.884999999999998</v>
      </c>
      <c r="V476">
        <v>1953.4828816249999</v>
      </c>
      <c r="W476">
        <f t="shared" si="72"/>
        <v>1.9534828816249999E-3</v>
      </c>
      <c r="X476">
        <f t="shared" si="74"/>
        <v>0.17359855334538873</v>
      </c>
      <c r="Y476">
        <f t="shared" si="75"/>
        <v>1.3785680616144627E-5</v>
      </c>
      <c r="Z476">
        <v>1.3785680616144627E-5</v>
      </c>
      <c r="AA476">
        <f t="shared" si="80"/>
        <v>2.693009109518811E-8</v>
      </c>
      <c r="AB476">
        <f t="shared" si="73"/>
        <v>2.693009109518811E-8</v>
      </c>
      <c r="AC476">
        <v>2.6930091095188109</v>
      </c>
      <c r="AD476">
        <v>2.8437266204000111</v>
      </c>
      <c r="AE476" s="1">
        <f t="shared" si="78"/>
        <v>9.6948327942677187E-2</v>
      </c>
      <c r="AG476">
        <v>24.828800000000001</v>
      </c>
      <c r="AH476">
        <v>39.799999999999997</v>
      </c>
      <c r="AI476">
        <v>470</v>
      </c>
      <c r="AJ476">
        <v>13.785680616144626</v>
      </c>
      <c r="AL476" t="s">
        <v>557</v>
      </c>
      <c r="AM476" t="s">
        <v>558</v>
      </c>
      <c r="AN476" t="s">
        <v>562</v>
      </c>
      <c r="AR476" s="34"/>
      <c r="AS476" s="34"/>
    </row>
    <row r="477" spans="1:45" x14ac:dyDescent="0.35">
      <c r="A477" s="9">
        <v>44790</v>
      </c>
      <c r="B477" t="s">
        <v>18</v>
      </c>
      <c r="C477" t="s">
        <v>552</v>
      </c>
      <c r="D477" t="s">
        <v>123</v>
      </c>
      <c r="E477" t="s">
        <v>600</v>
      </c>
      <c r="F477">
        <v>7</v>
      </c>
      <c r="G477" t="s">
        <v>39</v>
      </c>
      <c r="H477" t="s">
        <v>131</v>
      </c>
      <c r="I477" t="s">
        <v>455</v>
      </c>
      <c r="J477" t="s">
        <v>455</v>
      </c>
      <c r="K477" t="s">
        <v>69</v>
      </c>
      <c r="L477">
        <v>0.71299999999999997</v>
      </c>
      <c r="M477">
        <v>16.78</v>
      </c>
      <c r="N477" s="1">
        <v>-1.6780000000000002</v>
      </c>
      <c r="O477" t="s">
        <v>129</v>
      </c>
      <c r="P477">
        <v>0.76500000000000001</v>
      </c>
      <c r="Q477">
        <v>-5.2000000000000046E-2</v>
      </c>
      <c r="R477">
        <v>10.57</v>
      </c>
      <c r="S477" s="1">
        <v>-1.0569999999999999</v>
      </c>
      <c r="T477" s="1">
        <f t="shared" si="79"/>
        <v>-0.62100000000000022</v>
      </c>
      <c r="U477">
        <v>84.55</v>
      </c>
      <c r="V477">
        <v>5611.7314624999999</v>
      </c>
      <c r="W477">
        <f t="shared" si="72"/>
        <v>5.6117314625000001E-3</v>
      </c>
      <c r="X477">
        <f t="shared" si="74"/>
        <v>-6.7973856209150391E-2</v>
      </c>
      <c r="Y477" t="e">
        <f t="shared" si="75"/>
        <v>#NUM!</v>
      </c>
      <c r="Z477">
        <v>4.7401694411933094E-6</v>
      </c>
      <c r="AA477">
        <f t="shared" si="80"/>
        <v>2.6600557990725538E-8</v>
      </c>
      <c r="AB477">
        <f t="shared" si="73"/>
        <v>2.6600557990725538E-8</v>
      </c>
      <c r="AC477">
        <v>2.6600557990725537</v>
      </c>
      <c r="AD477">
        <v>4.28350370221023</v>
      </c>
      <c r="AE477" s="1">
        <f t="shared" si="78"/>
        <v>9.5762008766611936E-2</v>
      </c>
      <c r="AF477">
        <v>8.1542722290441613E-2</v>
      </c>
      <c r="AG477">
        <v>32.178800000000003</v>
      </c>
      <c r="AH477">
        <v>90</v>
      </c>
      <c r="AI477">
        <v>650</v>
      </c>
      <c r="AJ477">
        <v>4.7401694411933093</v>
      </c>
      <c r="AK477">
        <v>11.310295975498345</v>
      </c>
      <c r="AL477" t="s">
        <v>559</v>
      </c>
      <c r="AM477" t="s">
        <v>558</v>
      </c>
      <c r="AN477" t="s">
        <v>560</v>
      </c>
      <c r="AO477">
        <v>0.6083871384901417</v>
      </c>
      <c r="AP477">
        <v>1.4275</v>
      </c>
      <c r="AQ477">
        <v>836.8</v>
      </c>
      <c r="AR477" s="54">
        <v>1.204706686299079E-2</v>
      </c>
      <c r="AS477" s="55">
        <v>1.1361036842256038</v>
      </c>
    </row>
    <row r="478" spans="1:45" x14ac:dyDescent="0.35">
      <c r="A478" s="2">
        <v>44805</v>
      </c>
      <c r="B478" t="s">
        <v>18</v>
      </c>
      <c r="C478" t="s">
        <v>599</v>
      </c>
      <c r="D478" t="s">
        <v>133</v>
      </c>
      <c r="E478" t="s">
        <v>46</v>
      </c>
      <c r="F478">
        <v>8</v>
      </c>
      <c r="G478" t="s">
        <v>33</v>
      </c>
      <c r="H478" t="s">
        <v>54</v>
      </c>
      <c r="I478" t="s">
        <v>477</v>
      </c>
      <c r="J478" t="s">
        <v>477</v>
      </c>
      <c r="K478" t="s">
        <v>238</v>
      </c>
      <c r="L478">
        <v>0.84</v>
      </c>
      <c r="M478">
        <v>27.23</v>
      </c>
      <c r="N478" s="1">
        <v>-2.7229999999999999</v>
      </c>
      <c r="O478" t="s">
        <v>239</v>
      </c>
      <c r="P478">
        <v>0.90200000000000002</v>
      </c>
      <c r="Q478">
        <v>-6.2000000000000055E-2</v>
      </c>
      <c r="R478">
        <v>29.84</v>
      </c>
      <c r="S478" s="1">
        <v>-2.984</v>
      </c>
      <c r="T478" s="1">
        <f t="shared" si="79"/>
        <v>0.26100000000000012</v>
      </c>
      <c r="U478">
        <v>83.9</v>
      </c>
      <c r="V478">
        <v>5525.7798500000008</v>
      </c>
      <c r="W478">
        <f t="shared" si="72"/>
        <v>5.5257798500000007E-3</v>
      </c>
      <c r="X478">
        <f t="shared" si="74"/>
        <v>-6.8736141906873674E-2</v>
      </c>
      <c r="Y478" t="e">
        <f t="shared" si="75"/>
        <v>#NUM!</v>
      </c>
      <c r="Z478">
        <v>4.8105344598085706E-6</v>
      </c>
      <c r="AA478">
        <f t="shared" si="80"/>
        <v>2.6581954385740837E-8</v>
      </c>
      <c r="AB478">
        <f t="shared" si="73"/>
        <v>2.6581954385740837E-8</v>
      </c>
      <c r="AC478">
        <v>2.6581954385740838</v>
      </c>
      <c r="AD478">
        <v>10.184656852774262</v>
      </c>
      <c r="AE478" s="1">
        <f t="shared" si="78"/>
        <v>9.5695035788667018E-2</v>
      </c>
      <c r="AF478">
        <v>0.35486176484866083</v>
      </c>
      <c r="AG478">
        <v>34.357199999999999</v>
      </c>
      <c r="AH478">
        <v>74.8</v>
      </c>
      <c r="AI478">
        <v>670</v>
      </c>
      <c r="AJ478">
        <v>4.8105344598085704</v>
      </c>
      <c r="AK478">
        <v>6.689549271607981</v>
      </c>
      <c r="AL478" t="s">
        <v>559</v>
      </c>
      <c r="AM478" t="s">
        <v>561</v>
      </c>
      <c r="AN478" t="s">
        <v>560</v>
      </c>
      <c r="AO478">
        <v>0.43800288115314234</v>
      </c>
      <c r="AP478">
        <v>2.1637500000000003</v>
      </c>
      <c r="AQ478">
        <v>1129.9875000000002</v>
      </c>
      <c r="AR478" s="54">
        <v>4.3850573576126081E-2</v>
      </c>
      <c r="AS478" s="55">
        <v>-5.4228336277165878</v>
      </c>
    </row>
    <row r="479" spans="1:45" x14ac:dyDescent="0.35">
      <c r="A479" s="2">
        <v>44764</v>
      </c>
      <c r="B479" t="s">
        <v>18</v>
      </c>
      <c r="C479" t="s">
        <v>549</v>
      </c>
      <c r="D479" t="s">
        <v>133</v>
      </c>
      <c r="E479" t="s">
        <v>46</v>
      </c>
      <c r="F479">
        <v>3</v>
      </c>
      <c r="G479" t="s">
        <v>22</v>
      </c>
      <c r="H479" t="s">
        <v>102</v>
      </c>
      <c r="I479" t="s">
        <v>473</v>
      </c>
      <c r="J479" t="s">
        <v>473</v>
      </c>
      <c r="K479" t="s">
        <v>191</v>
      </c>
      <c r="L479">
        <v>0.79200000000000004</v>
      </c>
      <c r="M479">
        <v>29.21</v>
      </c>
      <c r="N479" s="1">
        <v>-2.9210000000000003</v>
      </c>
      <c r="O479" t="s">
        <v>192</v>
      </c>
      <c r="P479">
        <v>0.68300000000000005</v>
      </c>
      <c r="Q479">
        <v>0.10899999999999999</v>
      </c>
      <c r="R479">
        <v>41.23</v>
      </c>
      <c r="S479" s="1">
        <v>-4.1229999999999993</v>
      </c>
      <c r="T479" s="1">
        <f t="shared" si="79"/>
        <v>1.2019999999999991</v>
      </c>
      <c r="U479">
        <v>51.75</v>
      </c>
      <c r="V479">
        <v>2102.2790625000002</v>
      </c>
      <c r="W479">
        <f t="shared" si="72"/>
        <v>2.1022790625000003E-3</v>
      </c>
      <c r="X479">
        <f t="shared" si="74"/>
        <v>0.15959004392386528</v>
      </c>
      <c r="Y479">
        <f t="shared" si="75"/>
        <v>1.2429312123957316E-5</v>
      </c>
      <c r="Z479">
        <v>1.2429312123957316E-5</v>
      </c>
      <c r="AA479">
        <f t="shared" si="80"/>
        <v>2.6129882639472876E-8</v>
      </c>
      <c r="AB479">
        <f t="shared" si="73"/>
        <v>2.6129882639472876E-8</v>
      </c>
      <c r="AC479">
        <v>2.6129882639472877</v>
      </c>
      <c r="AD479">
        <v>2.173867108109226</v>
      </c>
      <c r="AE479" s="1">
        <f t="shared" si="78"/>
        <v>9.4067577502102359E-2</v>
      </c>
      <c r="AF479">
        <v>0.58252820587205734</v>
      </c>
      <c r="AG479">
        <v>34.764699999999998</v>
      </c>
      <c r="AH479">
        <v>12.1</v>
      </c>
      <c r="AI479">
        <v>290</v>
      </c>
      <c r="AJ479">
        <v>12.429312123957317</v>
      </c>
      <c r="AK479">
        <v>6.5184028628141686</v>
      </c>
      <c r="AL479" t="s">
        <v>557</v>
      </c>
      <c r="AM479" t="s">
        <v>558</v>
      </c>
      <c r="AN479" t="s">
        <v>562</v>
      </c>
      <c r="AO479">
        <v>0.38320539431614575</v>
      </c>
      <c r="AP479">
        <v>2.6387499999999999</v>
      </c>
      <c r="AQ479">
        <v>1512.2124999999996</v>
      </c>
      <c r="AR479" s="54">
        <v>7.3426554335497676E-2</v>
      </c>
      <c r="AS479" s="55">
        <v>22.62647841477833</v>
      </c>
    </row>
    <row r="480" spans="1:45" x14ac:dyDescent="0.35">
      <c r="A480" s="2">
        <v>44792</v>
      </c>
      <c r="B480" t="s">
        <v>18</v>
      </c>
      <c r="C480" t="s">
        <v>552</v>
      </c>
      <c r="D480" t="s">
        <v>45</v>
      </c>
      <c r="E480" t="s">
        <v>46</v>
      </c>
      <c r="F480">
        <v>3</v>
      </c>
      <c r="G480" t="s">
        <v>94</v>
      </c>
      <c r="H480" t="s">
        <v>36</v>
      </c>
      <c r="I480" t="s">
        <v>411</v>
      </c>
      <c r="J480" t="s">
        <v>411</v>
      </c>
      <c r="K480" t="s">
        <v>226</v>
      </c>
      <c r="L480">
        <v>0.85199999999999998</v>
      </c>
      <c r="M480">
        <v>4.5599999999999996</v>
      </c>
      <c r="N480" s="1">
        <v>-0.45599999999999996</v>
      </c>
      <c r="O480" t="s">
        <v>60</v>
      </c>
      <c r="P480">
        <v>0.67100000000000004</v>
      </c>
      <c r="Q480">
        <v>0.18099999999999994</v>
      </c>
      <c r="R480">
        <v>6.76</v>
      </c>
      <c r="S480" s="1">
        <v>-0.67599999999999993</v>
      </c>
      <c r="T480" s="1">
        <f t="shared" si="79"/>
        <v>0.21999999999999997</v>
      </c>
      <c r="U480">
        <v>37.450000000000003</v>
      </c>
      <c r="V480">
        <v>1100.9644625000003</v>
      </c>
      <c r="W480">
        <f t="shared" si="72"/>
        <v>1.1009644625000004E-3</v>
      </c>
      <c r="X480">
        <f t="shared" si="74"/>
        <v>0.26974664679582699</v>
      </c>
      <c r="Y480">
        <f t="shared" si="75"/>
        <v>2.3716678409262443E-5</v>
      </c>
      <c r="Z480">
        <v>2.3716678409262443E-5</v>
      </c>
      <c r="AA480">
        <f t="shared" si="80"/>
        <v>2.6111220097138991E-8</v>
      </c>
      <c r="AB480">
        <f t="shared" si="73"/>
        <v>2.6111220097138991E-8</v>
      </c>
      <c r="AC480">
        <v>2.611122009713899</v>
      </c>
      <c r="AD480">
        <v>11.86873640779045</v>
      </c>
      <c r="AE480" s="1">
        <f t="shared" si="78"/>
        <v>9.4000392349700368E-2</v>
      </c>
      <c r="AF480">
        <v>0.29173195979211752</v>
      </c>
      <c r="AG480">
        <v>34.301699999999997</v>
      </c>
      <c r="AH480">
        <v>30</v>
      </c>
      <c r="AI480">
        <v>350</v>
      </c>
      <c r="AJ480">
        <v>23.716678409262443</v>
      </c>
      <c r="AK480">
        <v>8.2594820334704142</v>
      </c>
      <c r="AL480" t="s">
        <v>557</v>
      </c>
      <c r="AM480" t="s">
        <v>561</v>
      </c>
      <c r="AN480" t="s">
        <v>560</v>
      </c>
      <c r="AO480">
        <v>0.40498035528846144</v>
      </c>
      <c r="AP480">
        <v>2.7174999999999998</v>
      </c>
      <c r="AQ480">
        <v>1551.3875</v>
      </c>
      <c r="AR480" s="54">
        <v>4.5743953695326058E-2</v>
      </c>
      <c r="AS480" s="55">
        <v>6.1597365572116392</v>
      </c>
    </row>
    <row r="481" spans="1:45" x14ac:dyDescent="0.35">
      <c r="A481" s="2">
        <v>44805</v>
      </c>
      <c r="B481" t="s">
        <v>18</v>
      </c>
      <c r="C481" t="s">
        <v>599</v>
      </c>
      <c r="D481" t="s">
        <v>45</v>
      </c>
      <c r="E481" t="s">
        <v>46</v>
      </c>
      <c r="F481">
        <v>14</v>
      </c>
      <c r="G481" t="s">
        <v>39</v>
      </c>
      <c r="H481" t="s">
        <v>40</v>
      </c>
      <c r="I481" t="s">
        <v>412</v>
      </c>
      <c r="J481" t="s">
        <v>412</v>
      </c>
      <c r="K481" t="s">
        <v>241</v>
      </c>
      <c r="L481">
        <v>0.621</v>
      </c>
      <c r="M481">
        <v>23.67</v>
      </c>
      <c r="N481" s="1">
        <v>-2.367</v>
      </c>
      <c r="O481" t="s">
        <v>242</v>
      </c>
      <c r="P481">
        <v>0.53400000000000003</v>
      </c>
      <c r="Q481">
        <v>8.6999999999999966E-2</v>
      </c>
      <c r="R481">
        <v>28.76</v>
      </c>
      <c r="S481" s="1">
        <v>-2.8760000000000003</v>
      </c>
      <c r="T481" s="1">
        <f t="shared" si="79"/>
        <v>0.50900000000000034</v>
      </c>
      <c r="U481">
        <v>51</v>
      </c>
      <c r="V481">
        <v>2041.7850000000001</v>
      </c>
      <c r="W481">
        <f t="shared" si="72"/>
        <v>2.041785E-3</v>
      </c>
      <c r="X481">
        <f t="shared" si="74"/>
        <v>0.16292134831460667</v>
      </c>
      <c r="Y481">
        <f t="shared" si="75"/>
        <v>1.2749462443421158E-5</v>
      </c>
      <c r="Z481">
        <v>1.2749462443421158E-5</v>
      </c>
      <c r="AA481">
        <f t="shared" si="80"/>
        <v>2.6031661175040668E-8</v>
      </c>
      <c r="AB481">
        <f t="shared" si="73"/>
        <v>2.6031661175040668E-8</v>
      </c>
      <c r="AC481">
        <v>2.6031661175040672</v>
      </c>
      <c r="AD481">
        <v>5.1142752799686946</v>
      </c>
      <c r="AE481" s="1">
        <f t="shared" si="78"/>
        <v>9.3713980230146404E-2</v>
      </c>
      <c r="AF481">
        <v>6.277995085663253E-2</v>
      </c>
      <c r="AG481">
        <v>34.357199999999999</v>
      </c>
      <c r="AH481">
        <v>32.1</v>
      </c>
      <c r="AI481">
        <v>370</v>
      </c>
      <c r="AJ481">
        <v>12.749462443421159</v>
      </c>
      <c r="AK481">
        <v>6.9857928042559951</v>
      </c>
      <c r="AL481" t="s">
        <v>559</v>
      </c>
      <c r="AM481" t="s">
        <v>558</v>
      </c>
      <c r="AN481" t="s">
        <v>560</v>
      </c>
      <c r="AO481">
        <v>0.43800288115314234</v>
      </c>
      <c r="AP481">
        <v>2.1637500000000003</v>
      </c>
      <c r="AQ481">
        <v>1129.9875000000002</v>
      </c>
      <c r="AR481" s="54">
        <v>2.2619415804791307E-2</v>
      </c>
      <c r="AS481" s="55">
        <v>-7.3085694733124011</v>
      </c>
    </row>
    <row r="482" spans="1:45" x14ac:dyDescent="0.35">
      <c r="A482" s="2">
        <v>44763</v>
      </c>
      <c r="B482" t="s">
        <v>18</v>
      </c>
      <c r="C482" t="s">
        <v>549</v>
      </c>
      <c r="D482" t="s">
        <v>45</v>
      </c>
      <c r="E482" t="s">
        <v>46</v>
      </c>
      <c r="F482">
        <v>1</v>
      </c>
      <c r="G482" t="s">
        <v>29</v>
      </c>
      <c r="H482" t="s">
        <v>107</v>
      </c>
      <c r="I482" t="s">
        <v>417</v>
      </c>
      <c r="J482" t="s">
        <v>417</v>
      </c>
      <c r="K482" t="s">
        <v>190</v>
      </c>
      <c r="L482">
        <v>0.755</v>
      </c>
      <c r="M482">
        <v>26.23</v>
      </c>
      <c r="N482" s="1">
        <v>-2.6230000000000002</v>
      </c>
      <c r="O482" t="s">
        <v>163</v>
      </c>
      <c r="P482">
        <v>0.64900000000000002</v>
      </c>
      <c r="Q482">
        <v>0.10599999999999998</v>
      </c>
      <c r="R482">
        <v>40.74</v>
      </c>
      <c r="S482" s="1">
        <v>-4.0739999999999998</v>
      </c>
      <c r="T482" s="1">
        <f t="shared" si="79"/>
        <v>1.4509999999999996</v>
      </c>
      <c r="U482">
        <v>50.9</v>
      </c>
      <c r="V482">
        <v>2033.78585</v>
      </c>
      <c r="W482">
        <f t="shared" si="72"/>
        <v>2.0337858499999998E-3</v>
      </c>
      <c r="X482">
        <f t="shared" si="74"/>
        <v>0.16332819722650227</v>
      </c>
      <c r="Y482">
        <f t="shared" si="75"/>
        <v>1.2788666432054903E-5</v>
      </c>
      <c r="Z482">
        <v>1.2788666432054903E-5</v>
      </c>
      <c r="AA482">
        <f t="shared" si="80"/>
        <v>2.6009408829883246E-8</v>
      </c>
      <c r="AB482">
        <f t="shared" si="73"/>
        <v>2.6009408829883246E-8</v>
      </c>
      <c r="AC482">
        <v>2.6009408829883252</v>
      </c>
      <c r="AD482">
        <v>1.7925161150849938</v>
      </c>
      <c r="AE482" s="1">
        <f t="shared" si="78"/>
        <v>9.3633871787579676E-2</v>
      </c>
      <c r="AF482">
        <v>3.9878355204161858E-2</v>
      </c>
      <c r="AG482">
        <v>31.981100000000001</v>
      </c>
      <c r="AH482">
        <v>45.4</v>
      </c>
      <c r="AI482">
        <v>650</v>
      </c>
      <c r="AJ482">
        <v>12.788666432054903</v>
      </c>
      <c r="AK482">
        <v>7.12949535755667</v>
      </c>
      <c r="AL482" t="s">
        <v>557</v>
      </c>
      <c r="AM482" t="s">
        <v>558</v>
      </c>
      <c r="AN482" t="s">
        <v>562</v>
      </c>
      <c r="AO482">
        <v>0.41316276787735068</v>
      </c>
      <c r="AP482">
        <v>2.36</v>
      </c>
      <c r="AQ482">
        <v>1352.8999999999999</v>
      </c>
      <c r="AR482" s="54">
        <v>1.8580174888922503E-2</v>
      </c>
      <c r="AS482" s="55">
        <v>9.7568099850247538</v>
      </c>
    </row>
    <row r="483" spans="1:45" x14ac:dyDescent="0.35">
      <c r="A483" s="2">
        <v>44715</v>
      </c>
      <c r="B483" t="s">
        <v>573</v>
      </c>
      <c r="C483" t="s">
        <v>598</v>
      </c>
      <c r="D483" t="s">
        <v>57</v>
      </c>
      <c r="E483" t="s">
        <v>46</v>
      </c>
      <c r="F483">
        <v>8</v>
      </c>
      <c r="G483" t="s">
        <v>25</v>
      </c>
      <c r="H483" t="s">
        <v>66</v>
      </c>
      <c r="I483" t="s">
        <v>504</v>
      </c>
      <c r="J483" t="s">
        <v>504</v>
      </c>
      <c r="K483" t="s">
        <v>59</v>
      </c>
      <c r="L483">
        <v>0.51700000000000002</v>
      </c>
      <c r="M483">
        <v>2.91</v>
      </c>
      <c r="N483" s="1">
        <v>-0.29100000000000004</v>
      </c>
      <c r="O483" t="s">
        <v>60</v>
      </c>
      <c r="P483">
        <v>0.437</v>
      </c>
      <c r="Q483">
        <v>8.0000000000000016E-2</v>
      </c>
      <c r="R483">
        <v>4.78</v>
      </c>
      <c r="S483" s="1">
        <v>-0.47800000000000004</v>
      </c>
      <c r="T483" s="1">
        <f t="shared" si="79"/>
        <v>0.187</v>
      </c>
      <c r="U483">
        <v>47.21</v>
      </c>
      <c r="V483">
        <v>1749.5955185</v>
      </c>
      <c r="W483">
        <f t="shared" si="72"/>
        <v>1.7495955184999999E-3</v>
      </c>
      <c r="X483">
        <f t="shared" si="74"/>
        <v>0.18306636155606412</v>
      </c>
      <c r="Y483">
        <f t="shared" si="75"/>
        <v>1.4716959219991688E-5</v>
      </c>
      <c r="Z483">
        <v>1.4716959219991688E-5</v>
      </c>
      <c r="AA483">
        <f t="shared" si="80"/>
        <v>2.5748725897244712E-8</v>
      </c>
      <c r="AB483">
        <f t="shared" si="73"/>
        <v>2.5748725897244712E-8</v>
      </c>
      <c r="AC483">
        <v>2.5748725897244711</v>
      </c>
      <c r="AD483">
        <v>13.769372137564016</v>
      </c>
      <c r="AE483" s="1">
        <f t="shared" si="78"/>
        <v>9.2695413230080972E-2</v>
      </c>
      <c r="AG483">
        <v>24.828800000000001</v>
      </c>
      <c r="AH483">
        <v>33.1</v>
      </c>
      <c r="AI483">
        <v>410</v>
      </c>
      <c r="AJ483">
        <v>14.716959219991688</v>
      </c>
      <c r="AL483" t="s">
        <v>557</v>
      </c>
      <c r="AM483" t="s">
        <v>558</v>
      </c>
      <c r="AN483" t="s">
        <v>562</v>
      </c>
      <c r="AR483" s="34"/>
      <c r="AS483" s="34"/>
    </row>
    <row r="484" spans="1:45" x14ac:dyDescent="0.35">
      <c r="A484" s="2">
        <v>44778</v>
      </c>
      <c r="B484" t="s">
        <v>18</v>
      </c>
      <c r="C484" t="s">
        <v>596</v>
      </c>
      <c r="D484" t="s">
        <v>45</v>
      </c>
      <c r="E484" t="s">
        <v>46</v>
      </c>
      <c r="F484">
        <v>14</v>
      </c>
      <c r="G484" t="s">
        <v>37</v>
      </c>
      <c r="H484" t="s">
        <v>49</v>
      </c>
      <c r="I484" t="s">
        <v>437</v>
      </c>
      <c r="J484" t="s">
        <v>437</v>
      </c>
      <c r="K484" t="s">
        <v>171</v>
      </c>
      <c r="L484">
        <v>0.90400000000000003</v>
      </c>
      <c r="M484">
        <v>5.67</v>
      </c>
      <c r="N484" s="1">
        <v>-0.56699999999999995</v>
      </c>
      <c r="O484" t="s">
        <v>175</v>
      </c>
      <c r="P484">
        <v>0.80500000000000005</v>
      </c>
      <c r="Q484">
        <v>9.8999999999999977E-2</v>
      </c>
      <c r="R484">
        <v>21.74</v>
      </c>
      <c r="S484" s="1">
        <v>-2.1739999999999999</v>
      </c>
      <c r="T484" s="1">
        <f t="shared" si="79"/>
        <v>1.607</v>
      </c>
      <c r="U484">
        <v>60.25</v>
      </c>
      <c r="V484">
        <v>2849.5990624999999</v>
      </c>
      <c r="W484">
        <f t="shared" si="72"/>
        <v>2.8495990624999999E-3</v>
      </c>
      <c r="X484">
        <f t="shared" si="74"/>
        <v>0.12298136645962729</v>
      </c>
      <c r="Y484">
        <f t="shared" si="75"/>
        <v>9.0186006650303142E-6</v>
      </c>
      <c r="Z484">
        <v>9.0186006650303142E-6</v>
      </c>
      <c r="AA484">
        <f t="shared" si="80"/>
        <v>2.5699396000132261E-8</v>
      </c>
      <c r="AB484">
        <f t="shared" si="73"/>
        <v>2.5699396000132261E-8</v>
      </c>
      <c r="AC484">
        <v>2.5699396000132264</v>
      </c>
      <c r="AD484">
        <v>1.5992156814021321</v>
      </c>
      <c r="AE484" s="1">
        <f t="shared" si="78"/>
        <v>9.2517825600476139E-2</v>
      </c>
      <c r="AF484">
        <v>3.1918459462479655E-2</v>
      </c>
      <c r="AG484">
        <v>33.254899999999999</v>
      </c>
      <c r="AH484">
        <v>52</v>
      </c>
      <c r="AI484">
        <v>575</v>
      </c>
      <c r="AJ484">
        <v>9.0186006650303145</v>
      </c>
      <c r="AK484">
        <v>8.7075468826202727</v>
      </c>
      <c r="AL484" t="s">
        <v>557</v>
      </c>
      <c r="AM484" t="s">
        <v>558</v>
      </c>
      <c r="AN484" t="s">
        <v>562</v>
      </c>
      <c r="AO484">
        <v>0.44009598733374949</v>
      </c>
      <c r="AP484">
        <v>2.3112500000000002</v>
      </c>
      <c r="AQ484">
        <v>1533.9750000000001</v>
      </c>
      <c r="AR484" s="54">
        <v>3.3982140305449049E-2</v>
      </c>
      <c r="AS484" s="55">
        <v>8.6314440042009295</v>
      </c>
    </row>
    <row r="485" spans="1:45" x14ac:dyDescent="0.35">
      <c r="A485" s="2">
        <v>44722</v>
      </c>
      <c r="B485" t="s">
        <v>18</v>
      </c>
      <c r="C485" t="s">
        <v>598</v>
      </c>
      <c r="D485" t="s">
        <v>109</v>
      </c>
      <c r="E485" t="s">
        <v>600</v>
      </c>
      <c r="F485">
        <v>14</v>
      </c>
      <c r="G485" t="s">
        <v>33</v>
      </c>
      <c r="H485" t="s">
        <v>114</v>
      </c>
      <c r="I485" t="s">
        <v>447</v>
      </c>
      <c r="J485" t="s">
        <v>447</v>
      </c>
      <c r="K485" t="s">
        <v>111</v>
      </c>
      <c r="L485">
        <v>0.72499999999999998</v>
      </c>
      <c r="M485">
        <v>2.02</v>
      </c>
      <c r="N485" s="1">
        <v>-0.20200000000000001</v>
      </c>
      <c r="O485" t="s">
        <v>112</v>
      </c>
      <c r="P485">
        <v>0.64600000000000002</v>
      </c>
      <c r="Q485">
        <v>7.8999999999999959E-2</v>
      </c>
      <c r="R485">
        <v>9.2799999999999994</v>
      </c>
      <c r="S485" s="1">
        <v>-0.92799999999999994</v>
      </c>
      <c r="T485" s="1">
        <f t="shared" si="79"/>
        <v>0.72599999999999998</v>
      </c>
      <c r="U485">
        <v>60.45</v>
      </c>
      <c r="V485">
        <v>2868.5489625000005</v>
      </c>
      <c r="W485">
        <f t="shared" si="72"/>
        <v>2.8685489625000006E-3</v>
      </c>
      <c r="X485">
        <f t="shared" si="74"/>
        <v>0.12229102167182655</v>
      </c>
      <c r="Y485">
        <f t="shared" si="75"/>
        <v>8.9563216301143164E-6</v>
      </c>
      <c r="Z485">
        <v>8.9563216301143164E-6</v>
      </c>
      <c r="AA485">
        <f t="shared" si="80"/>
        <v>2.5691647119880734E-8</v>
      </c>
      <c r="AB485">
        <f t="shared" si="73"/>
        <v>2.5691647119880734E-8</v>
      </c>
      <c r="AC485">
        <v>2.5691647119880736</v>
      </c>
      <c r="AD485">
        <v>3.5387943691295782</v>
      </c>
      <c r="AE485" s="1">
        <f t="shared" si="78"/>
        <v>9.2489929631570642E-2</v>
      </c>
      <c r="AF485">
        <v>1.7745611575332106E-2</v>
      </c>
      <c r="AG485">
        <v>27.385200000000001</v>
      </c>
      <c r="AH485">
        <v>45.3</v>
      </c>
      <c r="AI485">
        <v>410</v>
      </c>
      <c r="AJ485">
        <v>8.9563216301143171</v>
      </c>
      <c r="AK485">
        <v>18.418666666666667</v>
      </c>
      <c r="AL485" t="s">
        <v>559</v>
      </c>
      <c r="AM485" t="s">
        <v>561</v>
      </c>
      <c r="AN485" t="s">
        <v>560</v>
      </c>
      <c r="AO485">
        <v>0.64691630239407094</v>
      </c>
      <c r="AP485">
        <v>1.1612499999999999</v>
      </c>
      <c r="AQ485">
        <v>648.88749999999993</v>
      </c>
      <c r="AR485" s="54">
        <v>5.0871136718230486E-2</v>
      </c>
      <c r="AS485" s="55">
        <v>-2.0614357055983081</v>
      </c>
    </row>
    <row r="486" spans="1:45" x14ac:dyDescent="0.35">
      <c r="A486" s="2">
        <v>44792</v>
      </c>
      <c r="B486" t="s">
        <v>18</v>
      </c>
      <c r="C486" t="s">
        <v>552</v>
      </c>
      <c r="D486" t="s">
        <v>20</v>
      </c>
      <c r="E486" t="s">
        <v>600</v>
      </c>
      <c r="F486">
        <v>2</v>
      </c>
      <c r="G486" t="s">
        <v>22</v>
      </c>
      <c r="H486" t="s">
        <v>113</v>
      </c>
      <c r="I486" t="s">
        <v>421</v>
      </c>
      <c r="J486" t="s">
        <v>421</v>
      </c>
      <c r="K486" t="s">
        <v>225</v>
      </c>
      <c r="L486">
        <v>0.622</v>
      </c>
      <c r="M486">
        <v>7.32</v>
      </c>
      <c r="N486" s="1">
        <v>-0.73199999999999998</v>
      </c>
      <c r="O486" t="s">
        <v>175</v>
      </c>
      <c r="P486">
        <v>0.52300000000000002</v>
      </c>
      <c r="Q486">
        <v>9.8999999999999977E-2</v>
      </c>
      <c r="R486">
        <v>19.05</v>
      </c>
      <c r="S486" s="1">
        <v>-1.905</v>
      </c>
      <c r="T486" s="1">
        <f t="shared" si="79"/>
        <v>1.173</v>
      </c>
      <c r="U486">
        <v>46</v>
      </c>
      <c r="V486">
        <v>1661.0600000000002</v>
      </c>
      <c r="W486">
        <f t="shared" si="72"/>
        <v>1.6610600000000002E-3</v>
      </c>
      <c r="X486">
        <f t="shared" si="74"/>
        <v>0.18929254302103246</v>
      </c>
      <c r="Y486">
        <f t="shared" si="75"/>
        <v>1.5335512945881796E-5</v>
      </c>
      <c r="Z486">
        <v>1.5335512945881796E-5</v>
      </c>
      <c r="AB486">
        <f t="shared" si="73"/>
        <v>2.5473207133886421E-8</v>
      </c>
      <c r="AC486">
        <v>2.547320713388642</v>
      </c>
      <c r="AD486">
        <v>2.1716289116697713</v>
      </c>
      <c r="AE486" s="1">
        <f t="shared" si="78"/>
        <v>9.1703545681991114E-2</v>
      </c>
      <c r="AF486">
        <v>2.7443188600155329E-2</v>
      </c>
      <c r="AG486">
        <v>34.301699999999997</v>
      </c>
      <c r="AI486">
        <v>213</v>
      </c>
      <c r="AJ486">
        <v>15.335512945881796</v>
      </c>
      <c r="AK486">
        <v>12.126990262931423</v>
      </c>
      <c r="AL486" t="s">
        <v>557</v>
      </c>
      <c r="AM486" t="s">
        <v>558</v>
      </c>
      <c r="AN486" t="s">
        <v>562</v>
      </c>
      <c r="AO486">
        <v>0.40498035528846144</v>
      </c>
      <c r="AP486">
        <v>2.7174999999999998</v>
      </c>
      <c r="AQ486">
        <v>1551.3875</v>
      </c>
      <c r="AR486" s="34" t="s">
        <v>50</v>
      </c>
      <c r="AS486" s="34" t="s">
        <v>50</v>
      </c>
    </row>
    <row r="487" spans="1:45" x14ac:dyDescent="0.35">
      <c r="A487" s="2">
        <v>44792</v>
      </c>
      <c r="B487" t="s">
        <v>18</v>
      </c>
      <c r="C487" t="s">
        <v>552</v>
      </c>
      <c r="D487" t="s">
        <v>45</v>
      </c>
      <c r="E487" t="s">
        <v>46</v>
      </c>
      <c r="F487">
        <v>2</v>
      </c>
      <c r="G487" t="s">
        <v>25</v>
      </c>
      <c r="H487" t="s">
        <v>53</v>
      </c>
      <c r="I487" t="s">
        <v>439</v>
      </c>
      <c r="J487" t="s">
        <v>439</v>
      </c>
      <c r="K487" t="s">
        <v>226</v>
      </c>
      <c r="L487">
        <v>0.75700000000000001</v>
      </c>
      <c r="M487">
        <v>7.37</v>
      </c>
      <c r="N487" s="1">
        <v>-0.73699999999999999</v>
      </c>
      <c r="O487" t="s">
        <v>60</v>
      </c>
      <c r="P487">
        <v>0.57599999999999996</v>
      </c>
      <c r="Q487">
        <v>0.18100000000000005</v>
      </c>
      <c r="R487">
        <v>14.08</v>
      </c>
      <c r="S487" s="1">
        <v>-1.4079999999999999</v>
      </c>
      <c r="T487" s="1">
        <f t="shared" si="79"/>
        <v>0.67099999999999993</v>
      </c>
      <c r="U487">
        <v>33.5</v>
      </c>
      <c r="V487">
        <v>880.96625000000006</v>
      </c>
      <c r="W487">
        <f t="shared" si="72"/>
        <v>8.8096625000000004E-4</v>
      </c>
      <c r="X487">
        <f t="shared" si="74"/>
        <v>0.31423611111111122</v>
      </c>
      <c r="Y487">
        <f t="shared" si="75"/>
        <v>2.861997235752413E-5</v>
      </c>
      <c r="Z487">
        <v>2.861997235752413E-5</v>
      </c>
      <c r="AA487">
        <f t="shared" ref="AA487:AA494" si="81">Z487*W487</f>
        <v>2.5213229722911693E-8</v>
      </c>
      <c r="AB487">
        <f t="shared" si="73"/>
        <v>2.5213229722911693E-8</v>
      </c>
      <c r="AC487">
        <v>2.5213229722911694</v>
      </c>
      <c r="AD487">
        <v>3.7575603163802827</v>
      </c>
      <c r="AE487" s="1">
        <f t="shared" si="78"/>
        <v>9.0767627002482101E-2</v>
      </c>
      <c r="AF487">
        <v>0.52497968070075185</v>
      </c>
      <c r="AG487">
        <v>34.301699999999997</v>
      </c>
      <c r="AH487">
        <v>23.8</v>
      </c>
      <c r="AI487">
        <v>350</v>
      </c>
      <c r="AJ487">
        <v>28.61997235752413</v>
      </c>
      <c r="AK487">
        <v>8.2594820334704142</v>
      </c>
      <c r="AL487" t="s">
        <v>557</v>
      </c>
      <c r="AM487" t="s">
        <v>558</v>
      </c>
      <c r="AN487" t="s">
        <v>562</v>
      </c>
      <c r="AO487">
        <v>0.40498035528846144</v>
      </c>
      <c r="AP487">
        <v>2.7174999999999998</v>
      </c>
      <c r="AQ487">
        <v>1551.3875</v>
      </c>
      <c r="AR487" s="54">
        <v>3.1839279089733427E-2</v>
      </c>
      <c r="AS487" s="55">
        <v>8.8519632642694308</v>
      </c>
    </row>
    <row r="488" spans="1:45" x14ac:dyDescent="0.35">
      <c r="A488" s="2">
        <v>44790</v>
      </c>
      <c r="B488" t="s">
        <v>18</v>
      </c>
      <c r="C488" t="s">
        <v>552</v>
      </c>
      <c r="D488" t="s">
        <v>133</v>
      </c>
      <c r="E488" t="s">
        <v>46</v>
      </c>
      <c r="F488">
        <v>3</v>
      </c>
      <c r="G488" t="s">
        <v>22</v>
      </c>
      <c r="H488" t="s">
        <v>102</v>
      </c>
      <c r="I488" t="s">
        <v>473</v>
      </c>
      <c r="J488" t="s">
        <v>473</v>
      </c>
      <c r="K488" t="s">
        <v>216</v>
      </c>
      <c r="L488">
        <v>0.77600000000000002</v>
      </c>
      <c r="M488">
        <v>24.08</v>
      </c>
      <c r="N488" s="1">
        <v>-2.4079999999999999</v>
      </c>
      <c r="O488" t="s">
        <v>217</v>
      </c>
      <c r="P488">
        <v>0.67300000000000004</v>
      </c>
      <c r="Q488">
        <v>0.10299999999999998</v>
      </c>
      <c r="R488">
        <v>31.52</v>
      </c>
      <c r="S488" s="1">
        <v>-3.1520000000000001</v>
      </c>
      <c r="T488" s="1">
        <f t="shared" si="79"/>
        <v>0.74400000000000022</v>
      </c>
      <c r="U488">
        <v>51.75</v>
      </c>
      <c r="V488">
        <v>2102.2790625000002</v>
      </c>
      <c r="W488">
        <f t="shared" si="72"/>
        <v>2.1022790625000003E-3</v>
      </c>
      <c r="X488">
        <f t="shared" si="74"/>
        <v>0.1530460624071322</v>
      </c>
      <c r="Y488">
        <f t="shared" si="75"/>
        <v>1.1804919800550362E-5</v>
      </c>
      <c r="Z488">
        <v>1.1804919800550362E-5</v>
      </c>
      <c r="AA488">
        <f t="shared" si="81"/>
        <v>2.4817235731188707E-8</v>
      </c>
      <c r="AB488">
        <f t="shared" si="73"/>
        <v>2.4817235731188707E-8</v>
      </c>
      <c r="AC488">
        <v>2.4817235731188703</v>
      </c>
      <c r="AD488">
        <v>3.3356499638694483</v>
      </c>
      <c r="AE488" s="1">
        <f t="shared" si="78"/>
        <v>8.9342048632279347E-2</v>
      </c>
      <c r="AF488">
        <v>0.89384957416285216</v>
      </c>
      <c r="AG488">
        <v>32.178800000000003</v>
      </c>
      <c r="AH488">
        <v>12.1</v>
      </c>
      <c r="AI488">
        <v>290</v>
      </c>
      <c r="AJ488">
        <v>11.804919800550362</v>
      </c>
      <c r="AK488">
        <v>7.6209545755722603</v>
      </c>
      <c r="AL488" t="s">
        <v>557</v>
      </c>
      <c r="AM488" t="s">
        <v>558</v>
      </c>
      <c r="AN488" t="s">
        <v>562</v>
      </c>
      <c r="AO488">
        <v>0.6083871384901417</v>
      </c>
      <c r="AP488">
        <v>1.4275</v>
      </c>
      <c r="AQ488">
        <v>836.8</v>
      </c>
      <c r="AR488" s="54">
        <v>7.3426554335497676E-2</v>
      </c>
      <c r="AS488" s="55">
        <v>22.62647841477833</v>
      </c>
    </row>
    <row r="489" spans="1:45" x14ac:dyDescent="0.35">
      <c r="A489" s="2">
        <v>44792</v>
      </c>
      <c r="B489" t="s">
        <v>18</v>
      </c>
      <c r="C489" t="s">
        <v>552</v>
      </c>
      <c r="D489" t="s">
        <v>45</v>
      </c>
      <c r="E489" t="s">
        <v>46</v>
      </c>
      <c r="F489">
        <v>7</v>
      </c>
      <c r="G489" t="s">
        <v>39</v>
      </c>
      <c r="H489" t="s">
        <v>40</v>
      </c>
      <c r="I489" t="s">
        <v>412</v>
      </c>
      <c r="J489" t="s">
        <v>412</v>
      </c>
      <c r="K489" t="s">
        <v>226</v>
      </c>
      <c r="L489">
        <v>0.56100000000000005</v>
      </c>
      <c r="M489">
        <v>7.97</v>
      </c>
      <c r="N489" s="1">
        <v>-0.79699999999999993</v>
      </c>
      <c r="O489" t="s">
        <v>60</v>
      </c>
      <c r="P489">
        <v>0.48499999999999999</v>
      </c>
      <c r="Q489">
        <v>7.6000000000000068E-2</v>
      </c>
      <c r="R489">
        <v>15.64</v>
      </c>
      <c r="S489" s="1">
        <v>-1.5640000000000001</v>
      </c>
      <c r="T489" s="1">
        <f t="shared" si="79"/>
        <v>0.76700000000000013</v>
      </c>
      <c r="U489">
        <v>51</v>
      </c>
      <c r="V489">
        <v>2041.7850000000001</v>
      </c>
      <c r="W489">
        <f t="shared" si="72"/>
        <v>2.041785E-3</v>
      </c>
      <c r="X489">
        <f t="shared" si="74"/>
        <v>0.15670103092783519</v>
      </c>
      <c r="Y489">
        <f t="shared" si="75"/>
        <v>1.2152913682059939E-5</v>
      </c>
      <c r="Z489">
        <v>1.2152913682059939E-5</v>
      </c>
      <c r="AA489">
        <f t="shared" si="81"/>
        <v>2.4813636862324753E-8</v>
      </c>
      <c r="AB489">
        <f t="shared" si="73"/>
        <v>2.4813636862324753E-8</v>
      </c>
      <c r="AC489">
        <v>2.4813636862324753</v>
      </c>
      <c r="AD489">
        <v>3.2351547408506844</v>
      </c>
      <c r="AE489" s="1">
        <f t="shared" si="78"/>
        <v>8.9329092704369104E-2</v>
      </c>
      <c r="AF489">
        <v>3.9712929892473638E-2</v>
      </c>
      <c r="AG489">
        <v>34.301699999999997</v>
      </c>
      <c r="AH489">
        <v>32.1</v>
      </c>
      <c r="AI489">
        <v>370</v>
      </c>
      <c r="AJ489">
        <v>12.152913682059939</v>
      </c>
      <c r="AK489">
        <v>8.2594820334704142</v>
      </c>
      <c r="AL489" t="s">
        <v>559</v>
      </c>
      <c r="AM489" t="s">
        <v>558</v>
      </c>
      <c r="AN489" t="s">
        <v>560</v>
      </c>
      <c r="AO489">
        <v>0.40498035528846144</v>
      </c>
      <c r="AP489">
        <v>2.7174999999999998</v>
      </c>
      <c r="AQ489">
        <v>1551.3875</v>
      </c>
      <c r="AR489" s="54">
        <v>2.2619415804791307E-2</v>
      </c>
      <c r="AS489" s="55">
        <v>-7.3085694733124011</v>
      </c>
    </row>
    <row r="490" spans="1:45" x14ac:dyDescent="0.35">
      <c r="A490" s="2">
        <v>44735</v>
      </c>
      <c r="B490" t="s">
        <v>18</v>
      </c>
      <c r="C490" t="s">
        <v>548</v>
      </c>
      <c r="D490" t="s">
        <v>45</v>
      </c>
      <c r="E490" t="s">
        <v>46</v>
      </c>
      <c r="F490">
        <v>2</v>
      </c>
      <c r="G490" t="s">
        <v>43</v>
      </c>
      <c r="H490" t="s">
        <v>52</v>
      </c>
      <c r="I490" t="s">
        <v>438</v>
      </c>
      <c r="J490" t="s">
        <v>438</v>
      </c>
      <c r="K490" t="s">
        <v>153</v>
      </c>
      <c r="L490">
        <v>0.80300000000000005</v>
      </c>
      <c r="M490">
        <v>4.97</v>
      </c>
      <c r="N490" s="1">
        <v>-0.497</v>
      </c>
      <c r="O490" t="s">
        <v>154</v>
      </c>
      <c r="P490">
        <v>0.84699999999999998</v>
      </c>
      <c r="Q490">
        <v>-4.3999999999999928E-2</v>
      </c>
      <c r="S490" s="1" t="s">
        <v>50</v>
      </c>
      <c r="T490" s="1" t="s">
        <v>103</v>
      </c>
      <c r="U490">
        <v>96.75</v>
      </c>
      <c r="V490">
        <v>7348.0415625000005</v>
      </c>
      <c r="W490">
        <f t="shared" si="72"/>
        <v>7.3480415625000002E-3</v>
      </c>
      <c r="X490">
        <f t="shared" si="74"/>
        <v>-5.1948051948051861E-2</v>
      </c>
      <c r="Y490" t="e">
        <f t="shared" si="75"/>
        <v>#NUM!</v>
      </c>
      <c r="Z490">
        <v>3.3337449429796378E-6</v>
      </c>
      <c r="AA490">
        <f t="shared" si="81"/>
        <v>2.4496496399788572E-8</v>
      </c>
      <c r="AB490">
        <f t="shared" si="73"/>
        <v>2.4496496399788572E-8</v>
      </c>
      <c r="AC490">
        <v>2.4496496399788574</v>
      </c>
      <c r="AD490" t="s">
        <v>50</v>
      </c>
      <c r="AE490" s="1">
        <f t="shared" si="78"/>
        <v>8.8187387039238854E-2</v>
      </c>
      <c r="AG490">
        <v>33.261499999999998</v>
      </c>
      <c r="AH490">
        <v>83</v>
      </c>
      <c r="AI490">
        <v>620</v>
      </c>
      <c r="AJ490">
        <v>3.3337449429796377</v>
      </c>
      <c r="AK490">
        <v>8.7619047619047628</v>
      </c>
      <c r="AL490" t="s">
        <v>559</v>
      </c>
      <c r="AM490" t="s">
        <v>558</v>
      </c>
      <c r="AN490" t="s">
        <v>560</v>
      </c>
      <c r="AO490">
        <v>0.39747176730693196</v>
      </c>
      <c r="AP490">
        <v>2.46875</v>
      </c>
      <c r="AQ490">
        <v>1395.05</v>
      </c>
      <c r="AR490" s="54">
        <v>1.0816217268271432E-2</v>
      </c>
      <c r="AS490" s="55">
        <v>18.541979140046688</v>
      </c>
    </row>
    <row r="491" spans="1:45" x14ac:dyDescent="0.35">
      <c r="A491" s="2">
        <v>44764</v>
      </c>
      <c r="B491" t="s">
        <v>18</v>
      </c>
      <c r="C491" t="s">
        <v>549</v>
      </c>
      <c r="D491" t="s">
        <v>109</v>
      </c>
      <c r="E491" t="s">
        <v>600</v>
      </c>
      <c r="F491">
        <v>11</v>
      </c>
      <c r="G491" t="s">
        <v>33</v>
      </c>
      <c r="H491" t="s">
        <v>104</v>
      </c>
      <c r="I491" t="s">
        <v>446</v>
      </c>
      <c r="J491" t="s">
        <v>446</v>
      </c>
      <c r="K491" t="s">
        <v>193</v>
      </c>
      <c r="L491">
        <v>0.85699999999999998</v>
      </c>
      <c r="M491">
        <v>14.34</v>
      </c>
      <c r="N491" s="1">
        <v>-1.4339999999999999</v>
      </c>
      <c r="O491" t="s">
        <v>163</v>
      </c>
      <c r="P491">
        <v>0.75900000000000001</v>
      </c>
      <c r="Q491">
        <v>9.7999999999999976E-2</v>
      </c>
      <c r="R491">
        <v>20.45</v>
      </c>
      <c r="S491" s="1">
        <v>-2.0449999999999999</v>
      </c>
      <c r="T491" s="1">
        <f t="shared" ref="T491:T530" si="82">N491-S491</f>
        <v>0.61099999999999999</v>
      </c>
      <c r="U491">
        <v>56.95</v>
      </c>
      <c r="V491">
        <v>2545.9924625000003</v>
      </c>
      <c r="W491">
        <f t="shared" si="72"/>
        <v>2.5459924625000005E-3</v>
      </c>
      <c r="X491">
        <f t="shared" si="74"/>
        <v>0.12911725955204212</v>
      </c>
      <c r="Y491">
        <f t="shared" si="75"/>
        <v>9.5756581728290843E-6</v>
      </c>
      <c r="Z491">
        <v>9.5756581728290843E-6</v>
      </c>
      <c r="AA491">
        <f t="shared" si="81"/>
        <v>2.4379553531499374E-8</v>
      </c>
      <c r="AB491">
        <f t="shared" si="73"/>
        <v>2.4379553531499374E-8</v>
      </c>
      <c r="AC491">
        <v>2.4379553531499374</v>
      </c>
      <c r="AD491">
        <v>3.9901069609655275</v>
      </c>
      <c r="AE491" s="1">
        <f t="shared" si="78"/>
        <v>8.7766392713397756E-2</v>
      </c>
      <c r="AF491">
        <v>2.000876029729276E-2</v>
      </c>
      <c r="AG491">
        <v>34.764699999999998</v>
      </c>
      <c r="AH491">
        <v>49.4</v>
      </c>
      <c r="AI491">
        <v>546</v>
      </c>
      <c r="AJ491">
        <v>9.575658172829085</v>
      </c>
      <c r="AK491">
        <v>12.394095238095241</v>
      </c>
      <c r="AL491" t="s">
        <v>559</v>
      </c>
      <c r="AM491" t="s">
        <v>561</v>
      </c>
      <c r="AN491" t="s">
        <v>560</v>
      </c>
      <c r="AO491">
        <v>0.38320539431614575</v>
      </c>
      <c r="AP491">
        <v>2.6387499999999999</v>
      </c>
      <c r="AQ491">
        <v>1512.2124999999996</v>
      </c>
      <c r="AR491" s="54">
        <v>7.0690259557514073E-3</v>
      </c>
      <c r="AS491" s="55">
        <v>6.4077348836481818</v>
      </c>
    </row>
    <row r="492" spans="1:45" x14ac:dyDescent="0.35">
      <c r="A492" s="2">
        <v>44734</v>
      </c>
      <c r="B492" t="s">
        <v>18</v>
      </c>
      <c r="C492" t="s">
        <v>548</v>
      </c>
      <c r="D492" t="s">
        <v>109</v>
      </c>
      <c r="E492" t="s">
        <v>600</v>
      </c>
      <c r="F492">
        <v>10</v>
      </c>
      <c r="G492" t="s">
        <v>25</v>
      </c>
      <c r="H492" t="s">
        <v>122</v>
      </c>
      <c r="I492" t="s">
        <v>454</v>
      </c>
      <c r="J492" t="s">
        <v>454</v>
      </c>
      <c r="K492" t="s">
        <v>145</v>
      </c>
      <c r="L492">
        <v>0.70299999999999996</v>
      </c>
      <c r="M492">
        <v>2.74</v>
      </c>
      <c r="N492" s="1">
        <v>-0.27400000000000002</v>
      </c>
      <c r="O492" t="s">
        <v>147</v>
      </c>
      <c r="P492">
        <v>0.61</v>
      </c>
      <c r="Q492">
        <v>9.2999999999999972E-2</v>
      </c>
      <c r="R492">
        <v>9.26</v>
      </c>
      <c r="S492" s="1">
        <v>-0.92599999999999993</v>
      </c>
      <c r="T492" s="1">
        <f t="shared" si="82"/>
        <v>0.65199999999999991</v>
      </c>
      <c r="U492">
        <v>51.05</v>
      </c>
      <c r="V492">
        <v>2045.7904624999996</v>
      </c>
      <c r="W492">
        <f t="shared" si="72"/>
        <v>2.0457904624999997E-3</v>
      </c>
      <c r="X492">
        <f t="shared" si="74"/>
        <v>0.15245901639344259</v>
      </c>
      <c r="Y492">
        <f t="shared" si="75"/>
        <v>1.1749203991724194E-5</v>
      </c>
      <c r="Z492">
        <v>1.1749203991724194E-5</v>
      </c>
      <c r="AA492">
        <f t="shared" si="81"/>
        <v>2.4036409468236282E-8</v>
      </c>
      <c r="AB492">
        <f t="shared" si="73"/>
        <v>2.4036409468236282E-8</v>
      </c>
      <c r="AC492">
        <v>2.4036409468236282</v>
      </c>
      <c r="AD492">
        <v>3.6865658693613934</v>
      </c>
      <c r="AE492" s="1">
        <f t="shared" si="78"/>
        <v>8.6531074085650625E-2</v>
      </c>
      <c r="AF492">
        <v>6.8098458088588915E-2</v>
      </c>
      <c r="AG492">
        <v>31.695499999999999</v>
      </c>
      <c r="AH492">
        <v>22.6</v>
      </c>
      <c r="AI492">
        <v>352</v>
      </c>
      <c r="AJ492">
        <v>11.749203991724194</v>
      </c>
      <c r="AK492">
        <v>15.591269841269842</v>
      </c>
      <c r="AL492" t="s">
        <v>557</v>
      </c>
      <c r="AM492" t="s">
        <v>558</v>
      </c>
      <c r="AN492" t="s">
        <v>562</v>
      </c>
      <c r="AO492">
        <v>0.40461792161109017</v>
      </c>
      <c r="AP492">
        <v>2.3699999999999997</v>
      </c>
      <c r="AQ492">
        <v>1376.4875</v>
      </c>
      <c r="AR492" s="54">
        <v>2.0785094597206271E-2</v>
      </c>
      <c r="AS492" s="55">
        <v>22.811701937834123</v>
      </c>
    </row>
    <row r="493" spans="1:45" x14ac:dyDescent="0.35">
      <c r="A493" s="2">
        <v>44790</v>
      </c>
      <c r="B493" t="s">
        <v>18</v>
      </c>
      <c r="C493" t="s">
        <v>552</v>
      </c>
      <c r="D493" t="s">
        <v>133</v>
      </c>
      <c r="E493" t="s">
        <v>46</v>
      </c>
      <c r="F493">
        <v>13</v>
      </c>
      <c r="G493" t="s">
        <v>28</v>
      </c>
      <c r="H493" t="s">
        <v>44</v>
      </c>
      <c r="I493" t="s">
        <v>472</v>
      </c>
      <c r="J493" t="s">
        <v>472</v>
      </c>
      <c r="K493" t="s">
        <v>188</v>
      </c>
      <c r="L493">
        <v>0.81899999999999995</v>
      </c>
      <c r="M493">
        <v>18.12</v>
      </c>
      <c r="N493" s="1">
        <v>-1.8120000000000001</v>
      </c>
      <c r="O493" t="s">
        <v>218</v>
      </c>
      <c r="P493">
        <v>0.76300000000000001</v>
      </c>
      <c r="Q493">
        <v>5.5999999999999939E-2</v>
      </c>
      <c r="R493">
        <v>22.91</v>
      </c>
      <c r="S493" s="1">
        <v>-2.2909999999999999</v>
      </c>
      <c r="T493" s="1">
        <f t="shared" si="82"/>
        <v>0.47899999999999987</v>
      </c>
      <c r="U493">
        <v>80</v>
      </c>
      <c r="V493">
        <v>5024</v>
      </c>
      <c r="W493">
        <f t="shared" si="72"/>
        <v>5.0239999999999998E-3</v>
      </c>
      <c r="X493">
        <f t="shared" si="74"/>
        <v>7.3394495412843958E-2</v>
      </c>
      <c r="Y493">
        <f t="shared" si="75"/>
        <v>4.7772582204886063E-6</v>
      </c>
      <c r="Z493">
        <v>4.7772582204886063E-6</v>
      </c>
      <c r="AA493">
        <f t="shared" si="81"/>
        <v>2.4000945299734758E-8</v>
      </c>
      <c r="AB493">
        <f t="shared" si="73"/>
        <v>2.4000945299734758E-8</v>
      </c>
      <c r="AC493">
        <v>2.4000945299734755</v>
      </c>
      <c r="AD493">
        <v>5.0106357619488016</v>
      </c>
      <c r="AE493" s="1">
        <f t="shared" si="78"/>
        <v>8.6403403079045121E-2</v>
      </c>
      <c r="AF493">
        <v>4.2702219738951261E-2</v>
      </c>
      <c r="AG493">
        <v>32.178800000000003</v>
      </c>
      <c r="AH493">
        <v>77.099999999999994</v>
      </c>
      <c r="AI493">
        <v>720</v>
      </c>
      <c r="AJ493">
        <v>4.7772582204886067</v>
      </c>
      <c r="AK493">
        <v>7.6209545755722603</v>
      </c>
      <c r="AL493" t="s">
        <v>559</v>
      </c>
      <c r="AM493" t="s">
        <v>561</v>
      </c>
      <c r="AN493" t="s">
        <v>560</v>
      </c>
      <c r="AO493">
        <v>0.6083871384901417</v>
      </c>
      <c r="AP493">
        <v>1.4275</v>
      </c>
      <c r="AQ493">
        <v>836.8</v>
      </c>
      <c r="AR493" s="54">
        <v>-1.3880826345383708E-2</v>
      </c>
      <c r="AS493" s="55">
        <v>20.827665812558859</v>
      </c>
    </row>
    <row r="494" spans="1:45" x14ac:dyDescent="0.35">
      <c r="A494" s="2">
        <v>44804</v>
      </c>
      <c r="B494" t="s">
        <v>18</v>
      </c>
      <c r="C494" t="s">
        <v>599</v>
      </c>
      <c r="D494" t="s">
        <v>109</v>
      </c>
      <c r="E494" t="s">
        <v>600</v>
      </c>
      <c r="F494">
        <v>9</v>
      </c>
      <c r="G494" t="s">
        <v>28</v>
      </c>
      <c r="H494" t="s">
        <v>90</v>
      </c>
      <c r="I494" t="s">
        <v>443</v>
      </c>
      <c r="J494" t="s">
        <v>443</v>
      </c>
      <c r="K494" t="s">
        <v>226</v>
      </c>
      <c r="L494">
        <v>0.95799999999999996</v>
      </c>
      <c r="M494">
        <v>7.42</v>
      </c>
      <c r="N494" s="1">
        <v>-0.74199999999999999</v>
      </c>
      <c r="O494" t="s">
        <v>233</v>
      </c>
      <c r="P494">
        <v>0.84099999999999997</v>
      </c>
      <c r="Q494">
        <v>0.11699999999999999</v>
      </c>
      <c r="R494">
        <v>18.850000000000001</v>
      </c>
      <c r="S494" s="1">
        <v>-1.8850000000000002</v>
      </c>
      <c r="T494" s="1">
        <f t="shared" si="82"/>
        <v>1.1430000000000002</v>
      </c>
      <c r="U494">
        <v>53.3</v>
      </c>
      <c r="V494">
        <v>2230.0986499999999</v>
      </c>
      <c r="W494">
        <f t="shared" si="72"/>
        <v>2.2300986499999998E-3</v>
      </c>
      <c r="X494">
        <f t="shared" si="74"/>
        <v>0.13912009512485135</v>
      </c>
      <c r="Y494">
        <f t="shared" si="75"/>
        <v>1.0496871636826431E-5</v>
      </c>
      <c r="Z494">
        <v>1.0496871636826431E-5</v>
      </c>
      <c r="AA494">
        <f t="shared" si="81"/>
        <v>2.3409059266509911E-8</v>
      </c>
      <c r="AB494">
        <f t="shared" si="73"/>
        <v>2.3409059266509911E-8</v>
      </c>
      <c r="AC494">
        <v>2.3409059266509913</v>
      </c>
      <c r="AD494">
        <v>2.0480366812344628</v>
      </c>
      <c r="AE494" s="1">
        <f t="shared" si="78"/>
        <v>8.4272613359435686E-2</v>
      </c>
      <c r="AF494">
        <v>7.3802857691844821E-3</v>
      </c>
      <c r="AG494">
        <v>32.519599999999997</v>
      </c>
      <c r="AH494">
        <v>75.900000000000006</v>
      </c>
      <c r="AI494">
        <v>610</v>
      </c>
      <c r="AJ494">
        <v>10.49687163682643</v>
      </c>
      <c r="AK494">
        <v>7.0107887060214562</v>
      </c>
      <c r="AL494" t="s">
        <v>559</v>
      </c>
      <c r="AM494" t="s">
        <v>561</v>
      </c>
      <c r="AN494" t="s">
        <v>560</v>
      </c>
      <c r="AO494">
        <v>0.5234151584582144</v>
      </c>
      <c r="AP494">
        <v>1.8887499999999999</v>
      </c>
      <c r="AQ494">
        <v>924.46249999999998</v>
      </c>
      <c r="AR494" s="54">
        <v>-1.5519024933775737E-4</v>
      </c>
      <c r="AS494" s="55">
        <v>15.398008401425331</v>
      </c>
    </row>
    <row r="495" spans="1:45" x14ac:dyDescent="0.35">
      <c r="A495" s="2">
        <v>44763</v>
      </c>
      <c r="B495" t="s">
        <v>18</v>
      </c>
      <c r="C495" t="s">
        <v>549</v>
      </c>
      <c r="D495" t="s">
        <v>45</v>
      </c>
      <c r="E495" t="s">
        <v>46</v>
      </c>
      <c r="F495">
        <v>2</v>
      </c>
      <c r="G495" t="s">
        <v>22</v>
      </c>
      <c r="H495" t="s">
        <v>55</v>
      </c>
      <c r="I495" t="s">
        <v>435</v>
      </c>
      <c r="J495" t="s">
        <v>435</v>
      </c>
      <c r="K495" t="s">
        <v>190</v>
      </c>
      <c r="L495">
        <v>0.79500000000000004</v>
      </c>
      <c r="M495">
        <v>18.86</v>
      </c>
      <c r="N495" s="1">
        <v>-1.8859999999999999</v>
      </c>
      <c r="O495" t="s">
        <v>163</v>
      </c>
      <c r="P495">
        <v>0.63200000000000001</v>
      </c>
      <c r="Q495">
        <v>0.16300000000000003</v>
      </c>
      <c r="R495">
        <v>28.91</v>
      </c>
      <c r="S495" s="1">
        <v>-2.891</v>
      </c>
      <c r="T495" s="1">
        <f t="shared" si="82"/>
        <v>1.0050000000000001</v>
      </c>
      <c r="U495">
        <v>36.4</v>
      </c>
      <c r="V495">
        <v>1040.0935999999999</v>
      </c>
      <c r="W495">
        <f t="shared" si="72"/>
        <v>1.0400936E-3</v>
      </c>
      <c r="X495">
        <f t="shared" si="74"/>
        <v>0.25791139240506333</v>
      </c>
      <c r="Y495">
        <f t="shared" si="75"/>
        <v>2.2442290465705378E-5</v>
      </c>
      <c r="Z495">
        <v>2.2442290465705378E-5</v>
      </c>
      <c r="AB495">
        <f t="shared" si="73"/>
        <v>2.3342082682721183E-8</v>
      </c>
      <c r="AC495">
        <v>2.3342082682721181</v>
      </c>
      <c r="AD495">
        <v>2.3225952918130526</v>
      </c>
      <c r="AE495" s="1">
        <f t="shared" si="78"/>
        <v>8.4031497657796259E-2</v>
      </c>
      <c r="AF495">
        <v>0.62238269453532968</v>
      </c>
      <c r="AG495">
        <v>31.981100000000001</v>
      </c>
      <c r="AH495">
        <v>20.3</v>
      </c>
      <c r="AI495">
        <v>310</v>
      </c>
      <c r="AJ495">
        <v>22.44229046570538</v>
      </c>
      <c r="AK495">
        <v>7.12949535755667</v>
      </c>
      <c r="AL495" t="s">
        <v>557</v>
      </c>
      <c r="AM495" t="s">
        <v>558</v>
      </c>
      <c r="AN495" t="s">
        <v>562</v>
      </c>
      <c r="AO495">
        <v>0.41316276787735068</v>
      </c>
      <c r="AP495">
        <v>2.36</v>
      </c>
      <c r="AQ495">
        <v>1352.8999999999999</v>
      </c>
      <c r="AR495" s="54">
        <v>3.4438033609287613E-2</v>
      </c>
      <c r="AS495" s="34" t="s">
        <v>50</v>
      </c>
    </row>
    <row r="496" spans="1:45" x14ac:dyDescent="0.35">
      <c r="A496" s="2">
        <v>44777</v>
      </c>
      <c r="B496" t="s">
        <v>18</v>
      </c>
      <c r="C496" t="s">
        <v>596</v>
      </c>
      <c r="D496" t="s">
        <v>123</v>
      </c>
      <c r="E496" t="s">
        <v>600</v>
      </c>
      <c r="F496">
        <v>4</v>
      </c>
      <c r="G496" t="s">
        <v>30</v>
      </c>
      <c r="H496" t="s">
        <v>115</v>
      </c>
      <c r="I496" t="s">
        <v>461</v>
      </c>
      <c r="J496" t="s">
        <v>461</v>
      </c>
      <c r="K496" t="s">
        <v>165</v>
      </c>
      <c r="L496">
        <v>0.51900000000000002</v>
      </c>
      <c r="M496">
        <v>6.34</v>
      </c>
      <c r="N496" s="1">
        <v>-0.63400000000000001</v>
      </c>
      <c r="O496" t="s">
        <v>168</v>
      </c>
      <c r="P496">
        <v>0.55300000000000005</v>
      </c>
      <c r="Q496">
        <v>-3.400000000000003E-2</v>
      </c>
      <c r="R496">
        <v>8.18</v>
      </c>
      <c r="S496" s="1">
        <v>-0.81799999999999995</v>
      </c>
      <c r="T496" s="1">
        <f t="shared" si="82"/>
        <v>0.18399999999999994</v>
      </c>
      <c r="U496">
        <v>84.3</v>
      </c>
      <c r="V496">
        <v>5578.59465</v>
      </c>
      <c r="W496">
        <f t="shared" si="72"/>
        <v>5.5785946500000001E-3</v>
      </c>
      <c r="X496">
        <f t="shared" si="74"/>
        <v>-6.1482820976491909E-2</v>
      </c>
      <c r="Y496" t="e">
        <f t="shared" si="75"/>
        <v>#NUM!</v>
      </c>
      <c r="Z496">
        <v>4.1536174063171412E-6</v>
      </c>
      <c r="AA496">
        <f t="shared" ref="AA496:AA521" si="83">Z496*W496</f>
        <v>2.317134784102768E-8</v>
      </c>
      <c r="AB496">
        <f t="shared" si="73"/>
        <v>2.317134784102768E-8</v>
      </c>
      <c r="AC496">
        <v>2.3171347841027683</v>
      </c>
      <c r="AD496">
        <v>12.593123826645483</v>
      </c>
      <c r="AE496" s="1">
        <f t="shared" si="78"/>
        <v>8.3416852227699637E-2</v>
      </c>
      <c r="AF496">
        <v>5.0005693543303094E-2</v>
      </c>
      <c r="AG496">
        <v>29.967099999999999</v>
      </c>
      <c r="AH496">
        <v>85</v>
      </c>
      <c r="AI496">
        <v>767</v>
      </c>
      <c r="AJ496">
        <v>4.1536174063171414</v>
      </c>
      <c r="AK496">
        <v>11.248072663787742</v>
      </c>
      <c r="AL496" t="s">
        <v>557</v>
      </c>
      <c r="AM496" t="s">
        <v>561</v>
      </c>
      <c r="AN496" t="s">
        <v>560</v>
      </c>
      <c r="AO496">
        <v>0.47297782808158478</v>
      </c>
      <c r="AP496">
        <v>1.87375</v>
      </c>
      <c r="AQ496">
        <v>1054</v>
      </c>
      <c r="AR496" s="54">
        <v>8.7332741322144504E-3</v>
      </c>
      <c r="AS496" s="55">
        <v>-3.3283370322391583</v>
      </c>
    </row>
    <row r="497" spans="1:45" x14ac:dyDescent="0.35">
      <c r="A497" s="2">
        <v>44749</v>
      </c>
      <c r="B497" t="s">
        <v>18</v>
      </c>
      <c r="C497" t="s">
        <v>597</v>
      </c>
      <c r="D497" t="s">
        <v>133</v>
      </c>
      <c r="E497" t="s">
        <v>46</v>
      </c>
      <c r="F497">
        <v>1</v>
      </c>
      <c r="G497" t="s">
        <v>22</v>
      </c>
      <c r="H497" t="s">
        <v>102</v>
      </c>
      <c r="I497" t="s">
        <v>473</v>
      </c>
      <c r="J497" t="s">
        <v>473</v>
      </c>
      <c r="K497" t="s">
        <v>173</v>
      </c>
      <c r="L497">
        <v>0.77100000000000002</v>
      </c>
      <c r="M497">
        <v>17.75</v>
      </c>
      <c r="N497" s="1">
        <v>-1.7749999999999999</v>
      </c>
      <c r="O497" t="s">
        <v>32</v>
      </c>
      <c r="P497">
        <v>0.67400000000000004</v>
      </c>
      <c r="Q497">
        <v>9.6999999999999975E-2</v>
      </c>
      <c r="R497">
        <v>3.68</v>
      </c>
      <c r="S497" s="1">
        <v>-0.36799999999999999</v>
      </c>
      <c r="T497" s="1">
        <f t="shared" si="82"/>
        <v>-1.407</v>
      </c>
      <c r="U497">
        <v>51.75</v>
      </c>
      <c r="V497">
        <v>2102.2790625000002</v>
      </c>
      <c r="W497">
        <f t="shared" si="72"/>
        <v>2.1022790625000003E-3</v>
      </c>
      <c r="X497">
        <f t="shared" si="74"/>
        <v>0.14391691394658748</v>
      </c>
      <c r="Y497">
        <f t="shared" si="75"/>
        <v>1.0944165039346632E-5</v>
      </c>
      <c r="Z497">
        <v>1.0944165039346632E-5</v>
      </c>
      <c r="AA497">
        <f t="shared" si="83"/>
        <v>2.3007689018762918E-8</v>
      </c>
      <c r="AB497">
        <f t="shared" si="73"/>
        <v>2.3007689018762918E-8</v>
      </c>
      <c r="AC497">
        <v>2.3007689018762916</v>
      </c>
      <c r="AD497">
        <v>1.6352302074458362</v>
      </c>
      <c r="AE497" s="1">
        <f t="shared" si="78"/>
        <v>8.2827680467546502E-2</v>
      </c>
      <c r="AF497">
        <v>0.4381904097899223</v>
      </c>
      <c r="AG497">
        <v>34.081400000000002</v>
      </c>
      <c r="AH497">
        <v>12.1</v>
      </c>
      <c r="AI497">
        <v>290</v>
      </c>
      <c r="AJ497">
        <v>10.944165039346633</v>
      </c>
      <c r="AK497">
        <v>7.0391025641025591</v>
      </c>
      <c r="AL497" t="s">
        <v>557</v>
      </c>
      <c r="AM497" t="s">
        <v>558</v>
      </c>
      <c r="AN497" t="s">
        <v>562</v>
      </c>
      <c r="AO497">
        <v>0.35644028496175595</v>
      </c>
      <c r="AP497">
        <v>2.7675000000000001</v>
      </c>
      <c r="AQ497">
        <v>1337.8125</v>
      </c>
      <c r="AR497" s="54">
        <v>7.3426554335497676E-2</v>
      </c>
      <c r="AS497" s="55">
        <v>22.62647841477833</v>
      </c>
    </row>
    <row r="498" spans="1:45" x14ac:dyDescent="0.35">
      <c r="A498" s="2">
        <v>44722</v>
      </c>
      <c r="B498" t="s">
        <v>18</v>
      </c>
      <c r="C498" t="s">
        <v>598</v>
      </c>
      <c r="D498" t="s">
        <v>123</v>
      </c>
      <c r="E498" t="s">
        <v>600</v>
      </c>
      <c r="F498">
        <v>9</v>
      </c>
      <c r="G498" t="s">
        <v>37</v>
      </c>
      <c r="H498" t="s">
        <v>76</v>
      </c>
      <c r="I498" t="s">
        <v>467</v>
      </c>
      <c r="J498" t="s">
        <v>467</v>
      </c>
      <c r="K498" t="s">
        <v>128</v>
      </c>
      <c r="L498">
        <v>0.65500000000000003</v>
      </c>
      <c r="M498">
        <v>3.08</v>
      </c>
      <c r="N498" s="1">
        <v>-0.308</v>
      </c>
      <c r="O498" t="s">
        <v>129</v>
      </c>
      <c r="P498">
        <v>0.627</v>
      </c>
      <c r="Q498">
        <v>2.8000000000000025E-2</v>
      </c>
      <c r="R498">
        <v>12.93</v>
      </c>
      <c r="S498" s="1">
        <v>-1.2929999999999999</v>
      </c>
      <c r="T498" s="1">
        <f t="shared" si="82"/>
        <v>0.98499999999999988</v>
      </c>
      <c r="U498">
        <v>105.9</v>
      </c>
      <c r="V498">
        <v>8803.6258500000022</v>
      </c>
      <c r="W498">
        <f t="shared" si="72"/>
        <v>8.8036258500000016E-3</v>
      </c>
      <c r="X498">
        <f t="shared" si="74"/>
        <v>4.4657097288676277E-2</v>
      </c>
      <c r="Y498">
        <f t="shared" si="75"/>
        <v>2.5915652935884703E-6</v>
      </c>
      <c r="Z498">
        <v>2.5915652935884703E-6</v>
      </c>
      <c r="AA498">
        <f t="shared" si="83"/>
        <v>2.2815171210598299E-8</v>
      </c>
      <c r="AB498">
        <f t="shared" si="73"/>
        <v>2.2815171210598299E-8</v>
      </c>
      <c r="AC498">
        <v>2.2815171210598302</v>
      </c>
      <c r="AD498">
        <v>2.3162610366089651</v>
      </c>
      <c r="AE498" s="1">
        <f t="shared" si="78"/>
        <v>8.2134616358153875E-2</v>
      </c>
      <c r="AF498">
        <v>4.2427523769126667E-2</v>
      </c>
      <c r="AG498">
        <v>27.385200000000001</v>
      </c>
      <c r="AH498">
        <v>80</v>
      </c>
      <c r="AI498">
        <v>715</v>
      </c>
      <c r="AJ498">
        <v>2.5915652935884701</v>
      </c>
      <c r="AK498">
        <v>16.475333333333335</v>
      </c>
      <c r="AL498" t="s">
        <v>557</v>
      </c>
      <c r="AM498" t="s">
        <v>558</v>
      </c>
      <c r="AN498" t="s">
        <v>562</v>
      </c>
      <c r="AO498">
        <v>0.64691630239407094</v>
      </c>
      <c r="AP498">
        <v>1.1612499999999999</v>
      </c>
      <c r="AQ498">
        <v>648.88749999999993</v>
      </c>
      <c r="AR498" s="54">
        <v>2.1108853843798934E-2</v>
      </c>
      <c r="AS498" s="55">
        <v>9.2643503842180355</v>
      </c>
    </row>
    <row r="499" spans="1:45" x14ac:dyDescent="0.35">
      <c r="A499" s="2">
        <v>44798</v>
      </c>
      <c r="B499" t="s">
        <v>573</v>
      </c>
      <c r="C499" t="s">
        <v>552</v>
      </c>
      <c r="D499" t="s">
        <v>77</v>
      </c>
      <c r="E499" t="s">
        <v>46</v>
      </c>
      <c r="F499">
        <v>15</v>
      </c>
      <c r="G499" t="s">
        <v>37</v>
      </c>
      <c r="H499" t="s">
        <v>68</v>
      </c>
      <c r="I499" t="s">
        <v>517</v>
      </c>
      <c r="J499" t="s">
        <v>517</v>
      </c>
      <c r="K499" t="s">
        <v>229</v>
      </c>
      <c r="L499">
        <v>0.70499999999999996</v>
      </c>
      <c r="M499">
        <v>8.31</v>
      </c>
      <c r="N499" s="1">
        <v>-0.83100000000000007</v>
      </c>
      <c r="O499" t="s">
        <v>112</v>
      </c>
      <c r="P499">
        <v>0.59099999999999997</v>
      </c>
      <c r="Q499">
        <v>0.11399999999999999</v>
      </c>
      <c r="R499">
        <v>10.67</v>
      </c>
      <c r="S499" s="1">
        <v>-1.0669999999999999</v>
      </c>
      <c r="T499" s="1">
        <f t="shared" si="82"/>
        <v>0.23599999999999988</v>
      </c>
      <c r="U499">
        <v>42.994999999999997</v>
      </c>
      <c r="V499">
        <v>1451.1274696249998</v>
      </c>
      <c r="W499">
        <f t="shared" si="72"/>
        <v>1.4511274696249997E-3</v>
      </c>
      <c r="X499">
        <f t="shared" si="74"/>
        <v>0.19289340101522842</v>
      </c>
      <c r="Y499">
        <f t="shared" si="75"/>
        <v>1.5695409258178905E-5</v>
      </c>
      <c r="Z499">
        <v>1.5695409258178905E-5</v>
      </c>
      <c r="AA499">
        <f t="shared" si="83"/>
        <v>2.2776039521549947E-8</v>
      </c>
      <c r="AB499">
        <f t="shared" si="73"/>
        <v>2.2776039521549947E-8</v>
      </c>
      <c r="AC499">
        <v>2.2776039521549953</v>
      </c>
      <c r="AD499">
        <v>9.6508642040465951</v>
      </c>
      <c r="AE499" s="1">
        <f t="shared" si="78"/>
        <v>8.1993742277579801E-2</v>
      </c>
      <c r="AG499">
        <v>29.246200000000002</v>
      </c>
      <c r="AH499">
        <v>33</v>
      </c>
      <c r="AI499">
        <v>390</v>
      </c>
      <c r="AJ499">
        <v>15.695409258178906</v>
      </c>
      <c r="AL499" t="s">
        <v>557</v>
      </c>
      <c r="AM499" t="s">
        <v>558</v>
      </c>
      <c r="AN499" t="s">
        <v>562</v>
      </c>
      <c r="AR499" s="34"/>
      <c r="AS499" s="34"/>
    </row>
    <row r="500" spans="1:45" x14ac:dyDescent="0.35">
      <c r="A500" s="2">
        <v>44798</v>
      </c>
      <c r="B500" t="s">
        <v>573</v>
      </c>
      <c r="C500" t="s">
        <v>552</v>
      </c>
      <c r="D500" t="s">
        <v>57</v>
      </c>
      <c r="E500" t="s">
        <v>46</v>
      </c>
      <c r="F500">
        <v>8</v>
      </c>
      <c r="G500" t="s">
        <v>28</v>
      </c>
      <c r="H500" t="s">
        <v>64</v>
      </c>
      <c r="I500" t="s">
        <v>499</v>
      </c>
      <c r="J500" t="s">
        <v>499</v>
      </c>
      <c r="K500" t="s">
        <v>230</v>
      </c>
      <c r="L500">
        <v>0.60499999999999998</v>
      </c>
      <c r="M500">
        <v>6.46</v>
      </c>
      <c r="N500" s="1">
        <v>-0.64600000000000002</v>
      </c>
      <c r="O500" t="s">
        <v>231</v>
      </c>
      <c r="P500">
        <v>0.49299999999999999</v>
      </c>
      <c r="Q500">
        <v>0.11199999999999999</v>
      </c>
      <c r="R500">
        <v>11.43</v>
      </c>
      <c r="S500" s="1">
        <v>-1.143</v>
      </c>
      <c r="T500" s="1">
        <f t="shared" si="82"/>
        <v>0.497</v>
      </c>
      <c r="U500">
        <v>38.71</v>
      </c>
      <c r="V500">
        <v>1176.2943185000001</v>
      </c>
      <c r="W500">
        <f t="shared" si="72"/>
        <v>1.1762943185000001E-3</v>
      </c>
      <c r="X500">
        <f t="shared" si="74"/>
        <v>0.22718052738336711</v>
      </c>
      <c r="Y500">
        <f t="shared" si="75"/>
        <v>1.9197283994912913E-5</v>
      </c>
      <c r="Z500">
        <v>1.9197283994912913E-5</v>
      </c>
      <c r="AA500">
        <f t="shared" si="83"/>
        <v>2.2581656093847045E-8</v>
      </c>
      <c r="AB500">
        <f t="shared" si="73"/>
        <v>2.2581656093847045E-8</v>
      </c>
      <c r="AC500">
        <v>2.2581656093847045</v>
      </c>
      <c r="AD500">
        <v>4.5435927754219403</v>
      </c>
      <c r="AE500" s="1">
        <f t="shared" si="78"/>
        <v>8.1293961937849352E-2</v>
      </c>
      <c r="AG500">
        <v>29.246200000000002</v>
      </c>
      <c r="AH500">
        <v>30.7</v>
      </c>
      <c r="AI500">
        <v>335</v>
      </c>
      <c r="AJ500">
        <v>19.197283994912912</v>
      </c>
      <c r="AL500" t="s">
        <v>559</v>
      </c>
      <c r="AM500" t="s">
        <v>561</v>
      </c>
      <c r="AN500" t="s">
        <v>560</v>
      </c>
      <c r="AR500" s="34"/>
      <c r="AS500" s="34"/>
    </row>
    <row r="501" spans="1:45" x14ac:dyDescent="0.35">
      <c r="A501" s="2">
        <v>44776</v>
      </c>
      <c r="B501" t="s">
        <v>18</v>
      </c>
      <c r="C501" t="s">
        <v>596</v>
      </c>
      <c r="D501" t="s">
        <v>123</v>
      </c>
      <c r="E501" t="s">
        <v>600</v>
      </c>
      <c r="F501">
        <v>7</v>
      </c>
      <c r="G501" t="s">
        <v>25</v>
      </c>
      <c r="H501" t="s">
        <v>68</v>
      </c>
      <c r="I501" t="s">
        <v>469</v>
      </c>
      <c r="J501" t="s">
        <v>469</v>
      </c>
      <c r="K501" t="s">
        <v>87</v>
      </c>
      <c r="L501">
        <v>0.77700000000000002</v>
      </c>
      <c r="M501">
        <v>5.12</v>
      </c>
      <c r="N501" s="1">
        <v>-0.51200000000000001</v>
      </c>
      <c r="O501" t="s">
        <v>201</v>
      </c>
      <c r="P501">
        <v>0.65900000000000003</v>
      </c>
      <c r="Q501">
        <v>0.11799999999999999</v>
      </c>
      <c r="R501">
        <v>10.47</v>
      </c>
      <c r="S501" s="1">
        <v>-1.0470000000000002</v>
      </c>
      <c r="T501" s="1">
        <f t="shared" si="82"/>
        <v>0.53500000000000014</v>
      </c>
      <c r="U501">
        <v>44.5</v>
      </c>
      <c r="V501">
        <v>1554.4962500000001</v>
      </c>
      <c r="W501">
        <f t="shared" si="72"/>
        <v>1.5544962500000001E-3</v>
      </c>
      <c r="X501">
        <f t="shared" si="74"/>
        <v>0.17905918057663125</v>
      </c>
      <c r="Y501">
        <f t="shared" si="75"/>
        <v>1.4321409634571415E-5</v>
      </c>
      <c r="Z501">
        <v>1.4321409634571415E-5</v>
      </c>
      <c r="AA501">
        <f t="shared" si="83"/>
        <v>2.2262577571655138E-8</v>
      </c>
      <c r="AB501">
        <f t="shared" si="73"/>
        <v>2.2262577571655138E-8</v>
      </c>
      <c r="AC501">
        <v>2.2262577571655138</v>
      </c>
      <c r="AD501">
        <v>4.1612294526458191</v>
      </c>
      <c r="AE501" s="1">
        <f t="shared" si="78"/>
        <v>8.0145279257958488E-2</v>
      </c>
      <c r="AF501">
        <v>7.686647126885339E-2</v>
      </c>
      <c r="AG501">
        <v>28.545300000000001</v>
      </c>
      <c r="AH501">
        <v>33.9</v>
      </c>
      <c r="AI501">
        <v>590</v>
      </c>
      <c r="AJ501">
        <v>14.321409634571415</v>
      </c>
      <c r="AK501">
        <v>11.355774909963984</v>
      </c>
      <c r="AL501" t="s">
        <v>557</v>
      </c>
      <c r="AM501" t="s">
        <v>558</v>
      </c>
      <c r="AN501" t="s">
        <v>562</v>
      </c>
      <c r="AO501">
        <v>0.57093314461741485</v>
      </c>
      <c r="AP501">
        <v>1.5412499999999998</v>
      </c>
      <c r="AQ501">
        <v>919.65</v>
      </c>
      <c r="AR501" s="54">
        <v>-4.3762247429702313E-4</v>
      </c>
      <c r="AS501" s="55">
        <v>11.113878847575744</v>
      </c>
    </row>
    <row r="502" spans="1:45" x14ac:dyDescent="0.35">
      <c r="A502" s="2">
        <v>44804</v>
      </c>
      <c r="B502" t="s">
        <v>18</v>
      </c>
      <c r="C502" t="s">
        <v>599</v>
      </c>
      <c r="D502" t="s">
        <v>133</v>
      </c>
      <c r="E502" t="s">
        <v>46</v>
      </c>
      <c r="F502">
        <v>2</v>
      </c>
      <c r="G502" t="s">
        <v>22</v>
      </c>
      <c r="H502" t="s">
        <v>102</v>
      </c>
      <c r="I502" t="s">
        <v>473</v>
      </c>
      <c r="J502" t="s">
        <v>473</v>
      </c>
      <c r="K502" t="s">
        <v>235</v>
      </c>
      <c r="L502">
        <v>0.79900000000000004</v>
      </c>
      <c r="M502">
        <v>21.43</v>
      </c>
      <c r="N502" s="1">
        <v>-2.1429999999999998</v>
      </c>
      <c r="O502" t="s">
        <v>200</v>
      </c>
      <c r="P502">
        <v>0.70099999999999996</v>
      </c>
      <c r="Q502">
        <v>9.8000000000000087E-2</v>
      </c>
      <c r="R502">
        <v>32.64</v>
      </c>
      <c r="S502" s="1">
        <v>-3.2640000000000002</v>
      </c>
      <c r="T502" s="1">
        <f t="shared" si="82"/>
        <v>1.1210000000000004</v>
      </c>
      <c r="U502">
        <v>51.75</v>
      </c>
      <c r="V502">
        <v>2102.2790625000002</v>
      </c>
      <c r="W502">
        <f t="shared" si="72"/>
        <v>2.1022790625000003E-3</v>
      </c>
      <c r="X502">
        <f t="shared" si="74"/>
        <v>0.13980028530670485</v>
      </c>
      <c r="Y502">
        <f t="shared" si="75"/>
        <v>1.0560084186105551E-5</v>
      </c>
      <c r="Z502">
        <v>1.0560084186105551E-5</v>
      </c>
      <c r="AA502">
        <f t="shared" si="83"/>
        <v>2.2200243882687057E-8</v>
      </c>
      <c r="AB502">
        <f t="shared" si="73"/>
        <v>2.2200243882687057E-8</v>
      </c>
      <c r="AC502">
        <v>2.2200243882687052</v>
      </c>
      <c r="AD502">
        <v>1.9803964212923322</v>
      </c>
      <c r="AE502" s="1">
        <f t="shared" si="78"/>
        <v>7.9920877977673402E-2</v>
      </c>
      <c r="AF502">
        <v>0.53068412963581246</v>
      </c>
      <c r="AG502">
        <v>32.519599999999997</v>
      </c>
      <c r="AH502">
        <v>12.1</v>
      </c>
      <c r="AI502">
        <v>290</v>
      </c>
      <c r="AJ502">
        <v>10.560084186105552</v>
      </c>
      <c r="AK502">
        <v>6.7535095436248787</v>
      </c>
      <c r="AL502" t="s">
        <v>557</v>
      </c>
      <c r="AM502" t="s">
        <v>558</v>
      </c>
      <c r="AN502" t="s">
        <v>562</v>
      </c>
      <c r="AO502">
        <v>0.5234151584582144</v>
      </c>
      <c r="AP502">
        <v>1.8887499999999999</v>
      </c>
      <c r="AQ502">
        <v>924.46249999999998</v>
      </c>
      <c r="AR502" s="54">
        <v>7.3426554335497676E-2</v>
      </c>
      <c r="AS502" s="55">
        <v>22.62647841477833</v>
      </c>
    </row>
    <row r="503" spans="1:45" x14ac:dyDescent="0.35">
      <c r="A503" s="2">
        <v>44743</v>
      </c>
      <c r="B503" t="s">
        <v>573</v>
      </c>
      <c r="C503" t="s">
        <v>597</v>
      </c>
      <c r="D503" t="s">
        <v>77</v>
      </c>
      <c r="E503" t="s">
        <v>46</v>
      </c>
      <c r="F503">
        <v>4</v>
      </c>
      <c r="G503" t="s">
        <v>37</v>
      </c>
      <c r="H503" t="s">
        <v>68</v>
      </c>
      <c r="I503" t="s">
        <v>517</v>
      </c>
      <c r="J503" t="s">
        <v>517</v>
      </c>
      <c r="K503" t="s">
        <v>159</v>
      </c>
      <c r="L503">
        <v>0.73099999999999998</v>
      </c>
      <c r="M503">
        <v>5.77</v>
      </c>
      <c r="N503" s="1">
        <v>-0.57699999999999996</v>
      </c>
      <c r="O503" t="s">
        <v>160</v>
      </c>
      <c r="P503">
        <v>0.61499999999999999</v>
      </c>
      <c r="Q503">
        <v>0.11599999999999999</v>
      </c>
      <c r="R503">
        <v>20.32</v>
      </c>
      <c r="S503" s="1">
        <v>-2.032</v>
      </c>
      <c r="T503" s="1">
        <f t="shared" si="82"/>
        <v>1.4550000000000001</v>
      </c>
      <c r="U503">
        <v>42.994999999999997</v>
      </c>
      <c r="V503">
        <v>1451.1274696249998</v>
      </c>
      <c r="W503">
        <f t="shared" si="72"/>
        <v>1.4511274696249997E-3</v>
      </c>
      <c r="X503">
        <f t="shared" si="74"/>
        <v>0.18861788617886177</v>
      </c>
      <c r="Y503">
        <f t="shared" si="75"/>
        <v>1.5268257600978207E-5</v>
      </c>
      <c r="Z503">
        <v>1.5268257600978207E-5</v>
      </c>
      <c r="AA503">
        <f t="shared" si="83"/>
        <v>2.2156188018090172E-8</v>
      </c>
      <c r="AB503">
        <f t="shared" si="73"/>
        <v>2.2156188018090172E-8</v>
      </c>
      <c r="AC503">
        <v>2.2156188018090175</v>
      </c>
      <c r="AD503">
        <v>1.5227620630989811</v>
      </c>
      <c r="AE503" s="1">
        <f t="shared" si="78"/>
        <v>7.9762276865124618E-2</v>
      </c>
      <c r="AG503">
        <v>26.544899999999998</v>
      </c>
      <c r="AH503">
        <v>33</v>
      </c>
      <c r="AI503">
        <v>390</v>
      </c>
      <c r="AJ503">
        <v>15.268257600978208</v>
      </c>
      <c r="AL503" t="s">
        <v>557</v>
      </c>
      <c r="AM503" t="s">
        <v>558</v>
      </c>
      <c r="AN503" t="s">
        <v>562</v>
      </c>
      <c r="AR503" s="34"/>
      <c r="AS503" s="34"/>
    </row>
    <row r="504" spans="1:45" x14ac:dyDescent="0.35">
      <c r="A504" s="2">
        <v>44772</v>
      </c>
      <c r="B504" t="s">
        <v>573</v>
      </c>
      <c r="C504" t="s">
        <v>596</v>
      </c>
      <c r="D504" t="s">
        <v>57</v>
      </c>
      <c r="E504" t="s">
        <v>46</v>
      </c>
      <c r="F504">
        <v>3</v>
      </c>
      <c r="G504" t="s">
        <v>37</v>
      </c>
      <c r="H504" t="s">
        <v>63</v>
      </c>
      <c r="I504" t="s">
        <v>502</v>
      </c>
      <c r="J504" t="s">
        <v>502</v>
      </c>
      <c r="L504">
        <v>0.69899999999999995</v>
      </c>
      <c r="M504">
        <v>9.0399999999999991</v>
      </c>
      <c r="N504" s="1">
        <v>-0.90399999999999991</v>
      </c>
      <c r="O504" t="s">
        <v>198</v>
      </c>
      <c r="P504">
        <v>0.56000000000000005</v>
      </c>
      <c r="Q504">
        <v>0.1389999999999999</v>
      </c>
      <c r="R504">
        <v>19.91</v>
      </c>
      <c r="S504" s="1">
        <v>-1.9910000000000001</v>
      </c>
      <c r="T504" s="1">
        <f t="shared" si="82"/>
        <v>1.0870000000000002</v>
      </c>
      <c r="U504">
        <v>35.465000000000003</v>
      </c>
      <c r="V504">
        <v>987.34648662500024</v>
      </c>
      <c r="W504">
        <f t="shared" si="72"/>
        <v>9.8734648662500034E-4</v>
      </c>
      <c r="X504">
        <f t="shared" si="74"/>
        <v>0.24821428571428553</v>
      </c>
      <c r="Y504">
        <f t="shared" si="75"/>
        <v>2.140812930640074E-5</v>
      </c>
      <c r="Z504">
        <v>2.140812930640074E-5</v>
      </c>
      <c r="AA504">
        <f t="shared" si="83"/>
        <v>2.1137241255888475E-8</v>
      </c>
      <c r="AB504">
        <f t="shared" si="73"/>
        <v>2.1137241255888475E-8</v>
      </c>
      <c r="AC504">
        <v>2.1137241255888477</v>
      </c>
      <c r="AD504">
        <v>1.9445484136051954</v>
      </c>
      <c r="AE504" s="1">
        <f t="shared" si="78"/>
        <v>7.6094068521198502E-2</v>
      </c>
      <c r="AG504">
        <v>27.192399999999999</v>
      </c>
      <c r="AH504">
        <v>23.8</v>
      </c>
      <c r="AI504">
        <v>370</v>
      </c>
      <c r="AJ504">
        <v>21.408129306400738</v>
      </c>
      <c r="AL504" t="s">
        <v>557</v>
      </c>
      <c r="AM504" t="s">
        <v>558</v>
      </c>
      <c r="AN504" t="s">
        <v>562</v>
      </c>
      <c r="AR504" s="34"/>
      <c r="AS504" s="34"/>
    </row>
    <row r="505" spans="1:45" x14ac:dyDescent="0.35">
      <c r="A505" s="2">
        <v>44749</v>
      </c>
      <c r="B505" t="s">
        <v>18</v>
      </c>
      <c r="C505" t="s">
        <v>597</v>
      </c>
      <c r="D505" t="s">
        <v>109</v>
      </c>
      <c r="E505" t="s">
        <v>600</v>
      </c>
      <c r="F505">
        <v>8</v>
      </c>
      <c r="G505" t="s">
        <v>43</v>
      </c>
      <c r="H505" t="s">
        <v>54</v>
      </c>
      <c r="I505" t="s">
        <v>452</v>
      </c>
      <c r="J505" t="s">
        <v>452</v>
      </c>
      <c r="K505" t="s">
        <v>174</v>
      </c>
      <c r="L505">
        <v>0.60599999999999998</v>
      </c>
      <c r="M505">
        <v>5.89</v>
      </c>
      <c r="N505" s="1">
        <v>-0.58899999999999997</v>
      </c>
      <c r="O505" t="s">
        <v>175</v>
      </c>
      <c r="P505">
        <v>0.53100000000000003</v>
      </c>
      <c r="Q505">
        <v>7.4999999999999956E-2</v>
      </c>
      <c r="R505">
        <v>11.34</v>
      </c>
      <c r="S505" s="1">
        <v>-1.1339999999999999</v>
      </c>
      <c r="T505" s="1">
        <f t="shared" si="82"/>
        <v>0.54499999999999993</v>
      </c>
      <c r="U505">
        <v>50.05</v>
      </c>
      <c r="V505">
        <v>1966.4269624999997</v>
      </c>
      <c r="W505">
        <f t="shared" si="72"/>
        <v>1.9664269624999997E-3</v>
      </c>
      <c r="X505">
        <f t="shared" si="74"/>
        <v>0.14124293785310726</v>
      </c>
      <c r="Y505">
        <f t="shared" si="75"/>
        <v>1.0694390083590297E-5</v>
      </c>
      <c r="Z505">
        <v>1.0694390083590297E-5</v>
      </c>
      <c r="AA505">
        <f t="shared" si="83"/>
        <v>2.1029737007864584E-8</v>
      </c>
      <c r="AB505">
        <f t="shared" si="73"/>
        <v>2.1029737007864584E-8</v>
      </c>
      <c r="AC505">
        <v>2.1029737007864586</v>
      </c>
      <c r="AD505">
        <v>3.8586673408925853</v>
      </c>
      <c r="AE505" s="1">
        <f t="shared" si="78"/>
        <v>7.5707053228312504E-2</v>
      </c>
      <c r="AF505">
        <v>5.2137791035669373E-2</v>
      </c>
      <c r="AG505">
        <v>34.081400000000002</v>
      </c>
      <c r="AH505">
        <v>43.6</v>
      </c>
      <c r="AI505">
        <v>371</v>
      </c>
      <c r="AJ505">
        <v>10.694390083590296</v>
      </c>
      <c r="AK505">
        <v>13.083333333333334</v>
      </c>
      <c r="AL505" t="s">
        <v>559</v>
      </c>
      <c r="AM505" t="s">
        <v>558</v>
      </c>
      <c r="AN505" t="s">
        <v>560</v>
      </c>
      <c r="AO505">
        <v>0.35644028496175595</v>
      </c>
      <c r="AP505">
        <v>2.7675000000000001</v>
      </c>
      <c r="AQ505">
        <v>1337.8125</v>
      </c>
      <c r="AR505" s="54">
        <v>5.880315425601591E-3</v>
      </c>
      <c r="AS505" s="55">
        <v>16.891440238922108</v>
      </c>
    </row>
    <row r="506" spans="1:45" x14ac:dyDescent="0.35">
      <c r="A506" s="2">
        <v>44735</v>
      </c>
      <c r="B506" t="s">
        <v>18</v>
      </c>
      <c r="C506" t="s">
        <v>548</v>
      </c>
      <c r="D506" t="s">
        <v>45</v>
      </c>
      <c r="E506" t="s">
        <v>46</v>
      </c>
      <c r="F506">
        <v>1</v>
      </c>
      <c r="G506" t="s">
        <v>94</v>
      </c>
      <c r="H506" t="s">
        <v>36</v>
      </c>
      <c r="I506" t="s">
        <v>411</v>
      </c>
      <c r="J506" t="s">
        <v>411</v>
      </c>
      <c r="K506" t="s">
        <v>153</v>
      </c>
      <c r="L506">
        <v>0.89500000000000002</v>
      </c>
      <c r="M506">
        <v>3.45</v>
      </c>
      <c r="N506" s="1">
        <v>-0.34500000000000003</v>
      </c>
      <c r="O506" t="s">
        <v>154</v>
      </c>
      <c r="P506">
        <v>0.73099999999999998</v>
      </c>
      <c r="Q506">
        <v>0.16400000000000003</v>
      </c>
      <c r="R506">
        <v>4.49</v>
      </c>
      <c r="S506" s="1">
        <v>-0.44900000000000001</v>
      </c>
      <c r="T506" s="1">
        <f t="shared" si="82"/>
        <v>0.10399999999999998</v>
      </c>
      <c r="U506">
        <v>37.450000000000003</v>
      </c>
      <c r="V506">
        <v>1100.9644625000003</v>
      </c>
      <c r="W506">
        <f t="shared" si="72"/>
        <v>1.1009644625000004E-3</v>
      </c>
      <c r="X506">
        <f t="shared" si="74"/>
        <v>0.22435020519835847</v>
      </c>
      <c r="Y506">
        <f t="shared" si="75"/>
        <v>1.8903292189390581E-5</v>
      </c>
      <c r="Z506">
        <v>1.8903292189390581E-5</v>
      </c>
      <c r="AA506">
        <f t="shared" si="83"/>
        <v>2.0811852924772857E-8</v>
      </c>
      <c r="AB506">
        <f t="shared" si="73"/>
        <v>2.0811852924772857E-8</v>
      </c>
      <c r="AC506">
        <v>2.0811852924772856</v>
      </c>
      <c r="AD506">
        <v>20.011397043050827</v>
      </c>
      <c r="AE506" s="1">
        <f t="shared" si="78"/>
        <v>7.4922670529182292E-2</v>
      </c>
      <c r="AF506">
        <v>0.49187747347017124</v>
      </c>
      <c r="AG506">
        <v>33.261499999999998</v>
      </c>
      <c r="AH506">
        <v>30</v>
      </c>
      <c r="AI506">
        <v>350</v>
      </c>
      <c r="AJ506">
        <v>18.90329218939058</v>
      </c>
      <c r="AK506">
        <v>8.7619047619047628</v>
      </c>
      <c r="AL506" t="s">
        <v>557</v>
      </c>
      <c r="AM506" t="s">
        <v>561</v>
      </c>
      <c r="AN506" t="s">
        <v>560</v>
      </c>
      <c r="AO506">
        <v>0.39747176730693196</v>
      </c>
      <c r="AP506">
        <v>2.46875</v>
      </c>
      <c r="AQ506">
        <v>1395.05</v>
      </c>
      <c r="AR506" s="54">
        <v>4.5743953695326058E-2</v>
      </c>
      <c r="AS506" s="55">
        <v>6.1597365572116392</v>
      </c>
    </row>
    <row r="507" spans="1:45" x14ac:dyDescent="0.35">
      <c r="A507" s="2">
        <v>44806</v>
      </c>
      <c r="B507" t="s">
        <v>18</v>
      </c>
      <c r="C507" t="s">
        <v>599</v>
      </c>
      <c r="D507" t="s">
        <v>20</v>
      </c>
      <c r="E507" t="s">
        <v>600</v>
      </c>
      <c r="F507">
        <v>5</v>
      </c>
      <c r="G507" t="s">
        <v>30</v>
      </c>
      <c r="H507" t="s">
        <v>85</v>
      </c>
      <c r="I507" t="s">
        <v>489</v>
      </c>
      <c r="J507" t="s">
        <v>489</v>
      </c>
      <c r="K507" t="s">
        <v>222</v>
      </c>
      <c r="L507">
        <v>0.73199999999999998</v>
      </c>
      <c r="M507">
        <v>8.4499999999999993</v>
      </c>
      <c r="N507" s="1">
        <v>-0.84499999999999997</v>
      </c>
      <c r="O507" t="s">
        <v>211</v>
      </c>
      <c r="P507">
        <v>0.79400000000000004</v>
      </c>
      <c r="Q507">
        <v>-6.2000000000000055E-2</v>
      </c>
      <c r="R507">
        <v>10.87</v>
      </c>
      <c r="S507" s="1">
        <v>-1.087</v>
      </c>
      <c r="T507" s="1">
        <f t="shared" si="82"/>
        <v>0.24199999999999999</v>
      </c>
      <c r="U507">
        <v>68.05</v>
      </c>
      <c r="V507">
        <v>3635.1799624999999</v>
      </c>
      <c r="W507">
        <f t="shared" si="72"/>
        <v>3.6351799624999999E-3</v>
      </c>
      <c r="X507">
        <f t="shared" si="74"/>
        <v>-7.8085642317380424E-2</v>
      </c>
      <c r="Y507" t="e">
        <f t="shared" si="75"/>
        <v>#NUM!</v>
      </c>
      <c r="Z507">
        <v>5.6985975939280051E-6</v>
      </c>
      <c r="AA507">
        <f t="shared" si="83"/>
        <v>2.0715427787797797E-8</v>
      </c>
      <c r="AB507">
        <f t="shared" si="73"/>
        <v>2.0715427787797797E-8</v>
      </c>
      <c r="AC507">
        <v>2.0715427787797793</v>
      </c>
      <c r="AD507">
        <v>8.5600941271891706</v>
      </c>
      <c r="AE507" s="1">
        <f t="shared" si="78"/>
        <v>7.4575540036072072E-2</v>
      </c>
      <c r="AF507">
        <v>3.3991045392592935E-2</v>
      </c>
      <c r="AG507">
        <v>35.566600000000001</v>
      </c>
      <c r="AH507">
        <v>64.8</v>
      </c>
      <c r="AI507">
        <v>512</v>
      </c>
      <c r="AJ507">
        <v>5.6985975939280049</v>
      </c>
      <c r="AK507">
        <v>11.450000000000001</v>
      </c>
      <c r="AL507" t="s">
        <v>557</v>
      </c>
      <c r="AM507" t="s">
        <v>561</v>
      </c>
      <c r="AN507" t="s">
        <v>560</v>
      </c>
      <c r="AO507">
        <v>0.40445061727069104</v>
      </c>
      <c r="AP507">
        <v>2.5662500000000001</v>
      </c>
      <c r="AQ507">
        <v>1407.6</v>
      </c>
      <c r="AR507" s="54">
        <v>-2.6588215171258471E-2</v>
      </c>
      <c r="AS507" s="55">
        <v>18.52184834971148</v>
      </c>
    </row>
    <row r="508" spans="1:45" x14ac:dyDescent="0.35">
      <c r="A508" s="2">
        <v>44791</v>
      </c>
      <c r="B508" t="s">
        <v>18</v>
      </c>
      <c r="C508" t="s">
        <v>552</v>
      </c>
      <c r="D508" t="s">
        <v>86</v>
      </c>
      <c r="E508" t="s">
        <v>46</v>
      </c>
      <c r="F508">
        <v>13</v>
      </c>
      <c r="G508" t="s">
        <v>43</v>
      </c>
      <c r="H508" t="s">
        <v>102</v>
      </c>
      <c r="I508" t="s">
        <v>407</v>
      </c>
      <c r="J508" t="s">
        <v>407</v>
      </c>
      <c r="K508" t="s">
        <v>23</v>
      </c>
      <c r="L508">
        <v>0.71799999999999997</v>
      </c>
      <c r="M508">
        <v>4.75</v>
      </c>
      <c r="N508" s="1">
        <v>-0.47499999999999998</v>
      </c>
      <c r="O508" t="s">
        <v>224</v>
      </c>
      <c r="P508">
        <v>0.73399999999999999</v>
      </c>
      <c r="Q508">
        <v>-1.6000000000000014E-2</v>
      </c>
      <c r="R508">
        <v>12.54</v>
      </c>
      <c r="S508" s="1">
        <v>-1.254</v>
      </c>
      <c r="T508" s="1">
        <f t="shared" si="82"/>
        <v>0.77900000000000003</v>
      </c>
      <c r="U508">
        <v>153.6</v>
      </c>
      <c r="V508">
        <v>18520.473600000001</v>
      </c>
      <c r="W508">
        <f t="shared" si="72"/>
        <v>1.85204736E-2</v>
      </c>
      <c r="X508">
        <f t="shared" si="74"/>
        <v>-2.1798365122615824E-2</v>
      </c>
      <c r="Y508" t="e">
        <f t="shared" si="75"/>
        <v>#NUM!</v>
      </c>
      <c r="Z508">
        <v>1.1013604305412974E-6</v>
      </c>
      <c r="AA508">
        <f t="shared" si="83"/>
        <v>2.0397716777924734E-8</v>
      </c>
      <c r="AB508">
        <f t="shared" si="73"/>
        <v>2.0397716777924734E-8</v>
      </c>
      <c r="AC508">
        <v>2.0397716777924733</v>
      </c>
      <c r="AD508">
        <v>2.618448880349773</v>
      </c>
      <c r="AE508" s="1">
        <f t="shared" si="78"/>
        <v>7.3431780400529043E-2</v>
      </c>
      <c r="AF508">
        <v>1.6963625288842522E-2</v>
      </c>
      <c r="AG508">
        <v>28.894600000000001</v>
      </c>
      <c r="AH508">
        <v>135</v>
      </c>
      <c r="AI508">
        <v>770</v>
      </c>
      <c r="AJ508">
        <v>1.1013604305412974</v>
      </c>
      <c r="AK508">
        <v>11.459908061879579</v>
      </c>
      <c r="AL508" t="s">
        <v>559</v>
      </c>
      <c r="AM508" t="s">
        <v>558</v>
      </c>
      <c r="AN508" t="s">
        <v>560</v>
      </c>
      <c r="AO508">
        <v>0.60858362734628491</v>
      </c>
      <c r="AP508">
        <v>1.405</v>
      </c>
      <c r="AQ508">
        <v>1061.325</v>
      </c>
      <c r="AR508" s="54">
        <v>-3.2804876299691635E-3</v>
      </c>
      <c r="AS508" s="55">
        <v>12.507250775390466</v>
      </c>
    </row>
    <row r="509" spans="1:45" x14ac:dyDescent="0.35">
      <c r="A509" s="2">
        <v>44734</v>
      </c>
      <c r="B509" t="s">
        <v>18</v>
      </c>
      <c r="C509" t="s">
        <v>548</v>
      </c>
      <c r="D509" t="s">
        <v>123</v>
      </c>
      <c r="E509" t="s">
        <v>600</v>
      </c>
      <c r="F509">
        <v>2</v>
      </c>
      <c r="G509" t="s">
        <v>22</v>
      </c>
      <c r="H509" t="s">
        <v>96</v>
      </c>
      <c r="I509" t="s">
        <v>459</v>
      </c>
      <c r="J509" t="s">
        <v>459</v>
      </c>
      <c r="K509" t="s">
        <v>142</v>
      </c>
      <c r="L509">
        <v>0.82099999999999995</v>
      </c>
      <c r="M509">
        <v>3.21</v>
      </c>
      <c r="N509" s="1">
        <v>-0.32100000000000001</v>
      </c>
      <c r="O509" t="s">
        <v>149</v>
      </c>
      <c r="P509">
        <v>0.68400000000000005</v>
      </c>
      <c r="Q509">
        <v>0.1369999999999999</v>
      </c>
      <c r="R509">
        <v>17.850000000000001</v>
      </c>
      <c r="S509" s="1">
        <v>-1.7850000000000001</v>
      </c>
      <c r="T509" s="1">
        <f t="shared" si="82"/>
        <v>1.4640000000000002</v>
      </c>
      <c r="U509">
        <v>39.5</v>
      </c>
      <c r="V509">
        <v>1224.7962500000001</v>
      </c>
      <c r="W509">
        <f t="shared" si="72"/>
        <v>1.2247962500000001E-3</v>
      </c>
      <c r="X509">
        <f t="shared" si="74"/>
        <v>0.20029239766081855</v>
      </c>
      <c r="Y509">
        <f t="shared" si="75"/>
        <v>1.6439776854564533E-5</v>
      </c>
      <c r="Z509">
        <v>1.6439776854564533E-5</v>
      </c>
      <c r="AA509">
        <f t="shared" si="83"/>
        <v>2.0135377042307435E-8</v>
      </c>
      <c r="AB509">
        <f t="shared" si="73"/>
        <v>2.0135377042307435E-8</v>
      </c>
      <c r="AC509">
        <v>2.0135377042307434</v>
      </c>
      <c r="AD509">
        <v>1.3753672843106168</v>
      </c>
      <c r="AE509" s="1">
        <f t="shared" si="78"/>
        <v>7.2487357352306769E-2</v>
      </c>
      <c r="AF509">
        <v>1.7380715266310343E-2</v>
      </c>
      <c r="AG509">
        <v>31.695499999999999</v>
      </c>
      <c r="AH509">
        <v>12.9</v>
      </c>
      <c r="AI509">
        <v>270</v>
      </c>
      <c r="AJ509">
        <v>16.439776854564531</v>
      </c>
      <c r="AK509">
        <v>14.662698412698415</v>
      </c>
      <c r="AL509" t="s">
        <v>557</v>
      </c>
      <c r="AM509" t="s">
        <v>558</v>
      </c>
      <c r="AN509" t="s">
        <v>562</v>
      </c>
      <c r="AO509">
        <v>0.40461792161109017</v>
      </c>
      <c r="AP509">
        <v>2.3699999999999997</v>
      </c>
      <c r="AQ509">
        <v>1376.4875</v>
      </c>
      <c r="AR509" s="54">
        <v>8.0747271782325696E-3</v>
      </c>
      <c r="AS509" s="55">
        <v>17.219383337391154</v>
      </c>
    </row>
    <row r="510" spans="1:45" x14ac:dyDescent="0.35">
      <c r="A510" s="2">
        <v>44776</v>
      </c>
      <c r="B510" t="s">
        <v>18</v>
      </c>
      <c r="C510" t="s">
        <v>596</v>
      </c>
      <c r="D510" t="s">
        <v>123</v>
      </c>
      <c r="E510" t="s">
        <v>600</v>
      </c>
      <c r="F510">
        <v>8</v>
      </c>
      <c r="G510" t="s">
        <v>22</v>
      </c>
      <c r="H510" t="s">
        <v>96</v>
      </c>
      <c r="I510" t="s">
        <v>459</v>
      </c>
      <c r="J510" t="s">
        <v>459</v>
      </c>
      <c r="K510" t="s">
        <v>87</v>
      </c>
      <c r="L510">
        <v>0.81200000000000006</v>
      </c>
      <c r="M510">
        <v>3.54</v>
      </c>
      <c r="N510" s="1">
        <v>-0.35399999999999998</v>
      </c>
      <c r="O510" t="s">
        <v>201</v>
      </c>
      <c r="P510">
        <v>0.67700000000000005</v>
      </c>
      <c r="Q510">
        <v>0.13500000000000001</v>
      </c>
      <c r="R510">
        <v>12.43</v>
      </c>
      <c r="S510" s="1">
        <v>-1.2429999999999999</v>
      </c>
      <c r="T510" s="1">
        <f t="shared" si="82"/>
        <v>0.8889999999999999</v>
      </c>
      <c r="U510">
        <v>39.5</v>
      </c>
      <c r="V510">
        <v>1224.7962500000001</v>
      </c>
      <c r="W510">
        <f t="shared" si="72"/>
        <v>1.2247962500000001E-3</v>
      </c>
      <c r="X510">
        <f t="shared" si="74"/>
        <v>0.19940915805022155</v>
      </c>
      <c r="Y510">
        <f t="shared" si="75"/>
        <v>1.6350580616319334E-5</v>
      </c>
      <c r="Z510">
        <v>1.6350580616319334E-5</v>
      </c>
      <c r="AA510">
        <f t="shared" si="83"/>
        <v>2.0026129824190611E-8</v>
      </c>
      <c r="AB510">
        <f t="shared" si="73"/>
        <v>2.0026129824190611E-8</v>
      </c>
      <c r="AC510">
        <v>2.0026129824190613</v>
      </c>
      <c r="AD510">
        <v>2.2526580229685731</v>
      </c>
      <c r="AE510" s="1">
        <f t="shared" si="78"/>
        <v>7.2094067367086193E-2</v>
      </c>
      <c r="AF510">
        <v>2.8467165197412079E-2</v>
      </c>
      <c r="AG510">
        <v>28.545300000000001</v>
      </c>
      <c r="AH510">
        <v>12.9</v>
      </c>
      <c r="AI510">
        <v>270</v>
      </c>
      <c r="AJ510">
        <v>16.350580616319334</v>
      </c>
      <c r="AK510">
        <v>11.355774909963984</v>
      </c>
      <c r="AL510" t="s">
        <v>557</v>
      </c>
      <c r="AM510" t="s">
        <v>558</v>
      </c>
      <c r="AN510" t="s">
        <v>562</v>
      </c>
      <c r="AO510">
        <v>0.57093314461741485</v>
      </c>
      <c r="AP510">
        <v>1.5412499999999998</v>
      </c>
      <c r="AQ510">
        <v>919.65</v>
      </c>
      <c r="AR510" s="54">
        <v>8.0747271782325696E-3</v>
      </c>
      <c r="AS510" s="55">
        <v>17.219383337391154</v>
      </c>
    </row>
    <row r="511" spans="1:45" x14ac:dyDescent="0.35">
      <c r="A511" s="2">
        <v>44804</v>
      </c>
      <c r="B511" t="s">
        <v>18</v>
      </c>
      <c r="C511" t="s">
        <v>599</v>
      </c>
      <c r="D511" t="s">
        <v>123</v>
      </c>
      <c r="E511" t="s">
        <v>600</v>
      </c>
      <c r="F511">
        <v>3</v>
      </c>
      <c r="G511" t="s">
        <v>28</v>
      </c>
      <c r="H511" t="s">
        <v>64</v>
      </c>
      <c r="I511" t="s">
        <v>457</v>
      </c>
      <c r="J511" t="s">
        <v>457</v>
      </c>
      <c r="K511" t="s">
        <v>234</v>
      </c>
      <c r="L511">
        <v>0.80700000000000005</v>
      </c>
      <c r="M511">
        <v>5.87</v>
      </c>
      <c r="N511" s="1">
        <v>-0.58699999999999997</v>
      </c>
      <c r="O511" t="s">
        <v>32</v>
      </c>
      <c r="P511">
        <v>0.69899999999999995</v>
      </c>
      <c r="Q511">
        <v>0.1080000000000001</v>
      </c>
      <c r="R511">
        <v>9.8699999999999992</v>
      </c>
      <c r="S511" s="1">
        <v>-0.98699999999999988</v>
      </c>
      <c r="T511" s="1">
        <f t="shared" si="82"/>
        <v>0.39999999999999991</v>
      </c>
      <c r="U511">
        <v>46.05</v>
      </c>
      <c r="V511">
        <v>1664.6729625</v>
      </c>
      <c r="W511">
        <f t="shared" si="72"/>
        <v>1.6646729625000001E-3</v>
      </c>
      <c r="X511">
        <f t="shared" si="74"/>
        <v>0.1545064377682405</v>
      </c>
      <c r="Y511">
        <f t="shared" si="75"/>
        <v>1.1943736157263621E-5</v>
      </c>
      <c r="Z511">
        <v>1.1943736157263621E-5</v>
      </c>
      <c r="AA511">
        <f t="shared" si="83"/>
        <v>1.9882414652230399E-8</v>
      </c>
      <c r="AB511">
        <f t="shared" si="73"/>
        <v>1.9882414652230399E-8</v>
      </c>
      <c r="AC511">
        <v>1.9882414652230398</v>
      </c>
      <c r="AD511">
        <v>4.9706036630576005</v>
      </c>
      <c r="AE511" s="1">
        <f t="shared" si="78"/>
        <v>7.1576692748029441E-2</v>
      </c>
      <c r="AF511">
        <v>1.7912020724457214E-2</v>
      </c>
      <c r="AG511">
        <v>32.519599999999997</v>
      </c>
      <c r="AH511">
        <v>39.299999999999997</v>
      </c>
      <c r="AI511">
        <v>410</v>
      </c>
      <c r="AJ511">
        <v>11.94373615726362</v>
      </c>
      <c r="AK511">
        <v>5.03038712875437</v>
      </c>
      <c r="AL511" t="s">
        <v>559</v>
      </c>
      <c r="AM511" t="s">
        <v>561</v>
      </c>
      <c r="AN511" t="s">
        <v>560</v>
      </c>
      <c r="AO511">
        <v>0.5234151584582144</v>
      </c>
      <c r="AP511">
        <v>1.8887499999999999</v>
      </c>
      <c r="AQ511">
        <v>924.46249999999998</v>
      </c>
      <c r="AR511" s="54">
        <v>7.270459159014842E-3</v>
      </c>
      <c r="AS511" s="55">
        <v>-1.1395887521660342</v>
      </c>
    </row>
    <row r="512" spans="1:45" x14ac:dyDescent="0.35">
      <c r="A512" s="2">
        <v>44790</v>
      </c>
      <c r="B512" t="s">
        <v>18</v>
      </c>
      <c r="C512" t="s">
        <v>552</v>
      </c>
      <c r="D512" t="s">
        <v>123</v>
      </c>
      <c r="E512" t="s">
        <v>600</v>
      </c>
      <c r="F512">
        <v>8</v>
      </c>
      <c r="G512" t="s">
        <v>28</v>
      </c>
      <c r="H512" t="s">
        <v>64</v>
      </c>
      <c r="I512" t="s">
        <v>457</v>
      </c>
      <c r="J512" t="s">
        <v>457</v>
      </c>
      <c r="K512" t="s">
        <v>69</v>
      </c>
      <c r="L512">
        <v>0.79900000000000004</v>
      </c>
      <c r="M512">
        <v>12.86</v>
      </c>
      <c r="N512" s="1">
        <v>-1.286</v>
      </c>
      <c r="O512" t="s">
        <v>129</v>
      </c>
      <c r="P512">
        <v>0.69299999999999995</v>
      </c>
      <c r="Q512">
        <v>0.10600000000000009</v>
      </c>
      <c r="R512">
        <v>23.28</v>
      </c>
      <c r="S512" s="1">
        <v>-2.3280000000000003</v>
      </c>
      <c r="T512" s="1">
        <f t="shared" si="82"/>
        <v>1.0420000000000003</v>
      </c>
      <c r="U512">
        <v>46.05</v>
      </c>
      <c r="V512">
        <v>1664.6729625</v>
      </c>
      <c r="W512">
        <f t="shared" si="72"/>
        <v>1.6646729625000001E-3</v>
      </c>
      <c r="X512">
        <f t="shared" si="74"/>
        <v>0.1529581529581531</v>
      </c>
      <c r="Y512">
        <f t="shared" si="75"/>
        <v>1.1796573276028565E-5</v>
      </c>
      <c r="Z512">
        <v>1.1796573276028565E-5</v>
      </c>
      <c r="AA512">
        <f t="shared" si="83"/>
        <v>1.9637436582754802E-8</v>
      </c>
      <c r="AB512">
        <f t="shared" si="73"/>
        <v>1.9637436582754802E-8</v>
      </c>
      <c r="AC512">
        <v>1.9637436582754801</v>
      </c>
      <c r="AD512">
        <v>1.8845908428747407</v>
      </c>
      <c r="AE512" s="1">
        <f t="shared" si="78"/>
        <v>7.0694771697917297E-2</v>
      </c>
      <c r="AF512">
        <v>6.791293879570671E-3</v>
      </c>
      <c r="AG512">
        <v>32.178800000000003</v>
      </c>
      <c r="AH512">
        <v>39.299999999999997</v>
      </c>
      <c r="AI512">
        <v>410</v>
      </c>
      <c r="AJ512">
        <v>11.796573276028566</v>
      </c>
      <c r="AK512">
        <v>11.310295975498345</v>
      </c>
      <c r="AL512" t="s">
        <v>559</v>
      </c>
      <c r="AM512" t="s">
        <v>561</v>
      </c>
      <c r="AN512" t="s">
        <v>560</v>
      </c>
      <c r="AO512">
        <v>0.6083871384901417</v>
      </c>
      <c r="AP512">
        <v>1.4275</v>
      </c>
      <c r="AQ512">
        <v>836.8</v>
      </c>
      <c r="AR512" s="54">
        <v>7.270459159014842E-3</v>
      </c>
      <c r="AS512" s="55">
        <v>-1.1395887521660342</v>
      </c>
    </row>
    <row r="513" spans="1:45" x14ac:dyDescent="0.35">
      <c r="A513" s="2">
        <v>44720</v>
      </c>
      <c r="B513" t="s">
        <v>18</v>
      </c>
      <c r="C513" t="s">
        <v>598</v>
      </c>
      <c r="D513" t="s">
        <v>45</v>
      </c>
      <c r="E513" t="s">
        <v>46</v>
      </c>
      <c r="F513">
        <v>8</v>
      </c>
      <c r="G513" t="s">
        <v>94</v>
      </c>
      <c r="H513" t="s">
        <v>36</v>
      </c>
      <c r="I513" t="s">
        <v>411</v>
      </c>
      <c r="J513" t="s">
        <v>411</v>
      </c>
      <c r="K513" t="s">
        <v>23</v>
      </c>
      <c r="L513">
        <v>0.83</v>
      </c>
      <c r="M513">
        <v>6.74</v>
      </c>
      <c r="N513" s="1">
        <v>-0.67400000000000004</v>
      </c>
      <c r="O513" t="s">
        <v>105</v>
      </c>
      <c r="P513">
        <v>0.68400000000000005</v>
      </c>
      <c r="Q513">
        <v>0.14599999999999991</v>
      </c>
      <c r="R513">
        <v>4.75</v>
      </c>
      <c r="S513" s="1">
        <v>-0.47499999999999998</v>
      </c>
      <c r="T513" s="1">
        <f t="shared" si="82"/>
        <v>-0.19900000000000007</v>
      </c>
      <c r="U513">
        <v>37.450000000000003</v>
      </c>
      <c r="V513">
        <v>1100.9644625000003</v>
      </c>
      <c r="W513">
        <f t="shared" si="72"/>
        <v>1.1009644625000004E-3</v>
      </c>
      <c r="X513">
        <f t="shared" si="74"/>
        <v>0.21345029239766067</v>
      </c>
      <c r="Y513">
        <f t="shared" si="75"/>
        <v>1.7779161119480808E-5</v>
      </c>
      <c r="Z513">
        <v>1.7779161119480808E-5</v>
      </c>
      <c r="AA513">
        <f t="shared" si="83"/>
        <v>1.9574224565610094E-8</v>
      </c>
      <c r="AB513">
        <f t="shared" si="73"/>
        <v>1.9574224565610094E-8</v>
      </c>
      <c r="AC513">
        <v>1.9574224565610092</v>
      </c>
      <c r="AD513">
        <v>9.8362937515628577</v>
      </c>
      <c r="AE513" s="1">
        <f t="shared" si="78"/>
        <v>7.0467208436196346E-2</v>
      </c>
      <c r="AF513">
        <v>0.24177479005691438</v>
      </c>
      <c r="AG513">
        <v>26.9267</v>
      </c>
      <c r="AH513">
        <v>30</v>
      </c>
      <c r="AI513">
        <v>350</v>
      </c>
      <c r="AJ513">
        <v>17.779161119480808</v>
      </c>
      <c r="AK513">
        <v>10.52</v>
      </c>
      <c r="AL513" t="s">
        <v>557</v>
      </c>
      <c r="AM513" t="s">
        <v>561</v>
      </c>
      <c r="AN513" t="s">
        <v>560</v>
      </c>
      <c r="AO513">
        <v>0.6042605573172154</v>
      </c>
      <c r="AP513">
        <v>1.3074999999999999</v>
      </c>
      <c r="AQ513">
        <v>892.41250000000002</v>
      </c>
      <c r="AR513" s="54">
        <v>4.5743953695326058E-2</v>
      </c>
      <c r="AS513" s="55">
        <v>6.1597365572116392</v>
      </c>
    </row>
    <row r="514" spans="1:45" x14ac:dyDescent="0.35">
      <c r="A514" s="2">
        <v>44790</v>
      </c>
      <c r="B514" t="s">
        <v>18</v>
      </c>
      <c r="C514" t="s">
        <v>552</v>
      </c>
      <c r="D514" t="s">
        <v>109</v>
      </c>
      <c r="E514" t="s">
        <v>600</v>
      </c>
      <c r="F514">
        <v>13</v>
      </c>
      <c r="G514" t="s">
        <v>43</v>
      </c>
      <c r="H514" t="s">
        <v>76</v>
      </c>
      <c r="I514" t="s">
        <v>453</v>
      </c>
      <c r="J514" t="s">
        <v>453</v>
      </c>
      <c r="K514" t="s">
        <v>215</v>
      </c>
      <c r="L514">
        <v>1.1659999999999999</v>
      </c>
      <c r="M514">
        <v>7.89</v>
      </c>
      <c r="N514" s="1">
        <v>-0.78899999999999992</v>
      </c>
      <c r="O514" t="s">
        <v>160</v>
      </c>
      <c r="P514">
        <v>1.2390000000000001</v>
      </c>
      <c r="Q514">
        <v>-7.3000000000000176E-2</v>
      </c>
      <c r="R514">
        <v>10.85</v>
      </c>
      <c r="S514" s="1">
        <v>-1.085</v>
      </c>
      <c r="T514" s="1">
        <f t="shared" si="82"/>
        <v>0.29600000000000004</v>
      </c>
      <c r="U514">
        <v>79.099999999999994</v>
      </c>
      <c r="V514">
        <v>4911.5958499999997</v>
      </c>
      <c r="W514">
        <f t="shared" ref="W514:W577" si="84">V514/1000000</f>
        <v>4.9115958499999996E-3</v>
      </c>
      <c r="X514">
        <f t="shared" si="74"/>
        <v>-5.8918482647296343E-2</v>
      </c>
      <c r="Y514" t="e">
        <f t="shared" si="75"/>
        <v>#NUM!</v>
      </c>
      <c r="Z514">
        <v>3.9281809632248513E-6</v>
      </c>
      <c r="AA514">
        <f t="shared" si="83"/>
        <v>1.929363731702418E-8</v>
      </c>
      <c r="AB514">
        <f t="shared" ref="AB514:AB577" si="85">PRODUCT(W514,Z514)</f>
        <v>1.929363731702418E-8</v>
      </c>
      <c r="AC514">
        <v>1.9293637317024181</v>
      </c>
      <c r="AD514">
        <v>6.5181207152108716</v>
      </c>
      <c r="AE514" s="1">
        <f t="shared" si="78"/>
        <v>6.9457094341287051E-2</v>
      </c>
      <c r="AF514">
        <v>8.8071965207635772E-2</v>
      </c>
      <c r="AG514">
        <v>32.178800000000003</v>
      </c>
      <c r="AH514">
        <v>75</v>
      </c>
      <c r="AI514">
        <v>640</v>
      </c>
      <c r="AJ514">
        <v>3.9281809632248512</v>
      </c>
      <c r="AK514">
        <v>15.49463920787486</v>
      </c>
      <c r="AL514" t="s">
        <v>559</v>
      </c>
      <c r="AM514" t="s">
        <v>558</v>
      </c>
      <c r="AN514" t="s">
        <v>560</v>
      </c>
      <c r="AO514">
        <v>0.6083871384901417</v>
      </c>
      <c r="AP514">
        <v>1.4275</v>
      </c>
      <c r="AQ514">
        <v>836.8</v>
      </c>
      <c r="AR514" s="54">
        <v>6.3384862140673888E-3</v>
      </c>
      <c r="AS514" s="55">
        <v>13.483825341791784</v>
      </c>
    </row>
    <row r="515" spans="1:45" x14ac:dyDescent="0.35">
      <c r="A515" s="10">
        <v>44777</v>
      </c>
      <c r="B515" t="s">
        <v>18</v>
      </c>
      <c r="C515" t="s">
        <v>596</v>
      </c>
      <c r="D515" t="s">
        <v>133</v>
      </c>
      <c r="E515" t="s">
        <v>46</v>
      </c>
      <c r="F515">
        <v>6</v>
      </c>
      <c r="G515" t="s">
        <v>43</v>
      </c>
      <c r="H515" t="s">
        <v>121</v>
      </c>
      <c r="I515" t="s">
        <v>483</v>
      </c>
      <c r="J515" t="s">
        <v>483</v>
      </c>
      <c r="K515" t="s">
        <v>204</v>
      </c>
      <c r="L515">
        <v>0.88400000000000001</v>
      </c>
      <c r="M515">
        <v>11.87</v>
      </c>
      <c r="N515" s="1">
        <v>-1.1869999999999998</v>
      </c>
      <c r="O515" t="s">
        <v>205</v>
      </c>
      <c r="P515">
        <v>0.92900000000000005</v>
      </c>
      <c r="Q515">
        <v>-4.500000000000004E-2</v>
      </c>
      <c r="R515">
        <v>9.4499999999999993</v>
      </c>
      <c r="S515" s="1">
        <v>-0.94499999999999995</v>
      </c>
      <c r="T515" s="1">
        <f t="shared" si="82"/>
        <v>-0.24199999999999988</v>
      </c>
      <c r="U515">
        <v>89.35</v>
      </c>
      <c r="V515">
        <v>6266.9866624999995</v>
      </c>
      <c r="W515">
        <f t="shared" si="84"/>
        <v>6.2669866624999997E-3</v>
      </c>
      <c r="X515">
        <f t="shared" ref="X515:X578" si="86">(L515-P515)/P515</f>
        <v>-4.8439181916038791E-2</v>
      </c>
      <c r="Y515" t="e">
        <f t="shared" ref="Y515:Y578" si="87">119*(10^-6)*(X515^1.231)</f>
        <v>#NUM!</v>
      </c>
      <c r="Z515">
        <v>3.0448705072772365E-6</v>
      </c>
      <c r="AA515">
        <f t="shared" si="83"/>
        <v>1.908216285814605E-8</v>
      </c>
      <c r="AB515">
        <f t="shared" si="85"/>
        <v>1.908216285814605E-8</v>
      </c>
      <c r="AC515">
        <v>1.908216285814605</v>
      </c>
      <c r="AD515">
        <v>7.8851912636967185</v>
      </c>
      <c r="AE515" s="1">
        <f t="shared" si="78"/>
        <v>6.869578628932578E-2</v>
      </c>
      <c r="AF515">
        <v>5.1084224302419032E-2</v>
      </c>
      <c r="AG515">
        <v>29.967099999999999</v>
      </c>
      <c r="AH515">
        <v>90</v>
      </c>
      <c r="AI515">
        <v>735</v>
      </c>
      <c r="AJ515">
        <v>3.0448705072772366</v>
      </c>
      <c r="AK515">
        <v>8.0560426564281311</v>
      </c>
      <c r="AL515" t="s">
        <v>559</v>
      </c>
      <c r="AM515" t="s">
        <v>558</v>
      </c>
      <c r="AN515" t="s">
        <v>560</v>
      </c>
      <c r="AO515">
        <v>0.47297782808158478</v>
      </c>
      <c r="AP515">
        <v>1.87375</v>
      </c>
      <c r="AQ515">
        <v>1054</v>
      </c>
      <c r="AR515" s="54">
        <v>-9.9604352038653761E-3</v>
      </c>
      <c r="AS515" s="55">
        <v>10.276896370852626</v>
      </c>
    </row>
    <row r="516" spans="1:45" x14ac:dyDescent="0.35">
      <c r="A516" s="2">
        <v>44779</v>
      </c>
      <c r="B516" t="s">
        <v>18</v>
      </c>
      <c r="C516" t="s">
        <v>596</v>
      </c>
      <c r="D516" t="s">
        <v>45</v>
      </c>
      <c r="E516" t="s">
        <v>46</v>
      </c>
      <c r="F516">
        <v>11</v>
      </c>
      <c r="G516" t="s">
        <v>25</v>
      </c>
      <c r="H516" t="s">
        <v>53</v>
      </c>
      <c r="I516" t="s">
        <v>439</v>
      </c>
      <c r="J516" t="s">
        <v>439</v>
      </c>
      <c r="K516" t="s">
        <v>212</v>
      </c>
      <c r="L516">
        <v>0.73899999999999999</v>
      </c>
      <c r="M516">
        <v>7.16</v>
      </c>
      <c r="N516" s="1">
        <v>-0.71599999999999997</v>
      </c>
      <c r="O516" t="s">
        <v>178</v>
      </c>
      <c r="P516">
        <v>0.59099999999999997</v>
      </c>
      <c r="Q516">
        <v>0.14800000000000002</v>
      </c>
      <c r="R516">
        <v>14.11</v>
      </c>
      <c r="S516" s="1">
        <v>-1.411</v>
      </c>
      <c r="T516" s="1">
        <f t="shared" si="82"/>
        <v>0.69500000000000006</v>
      </c>
      <c r="U516">
        <v>33.5</v>
      </c>
      <c r="V516">
        <v>880.96625000000006</v>
      </c>
      <c r="W516">
        <f t="shared" si="84"/>
        <v>8.8096625000000004E-4</v>
      </c>
      <c r="X516">
        <f t="shared" si="86"/>
        <v>0.25042301184433169</v>
      </c>
      <c r="Y516">
        <f t="shared" si="87"/>
        <v>2.1642874647480199E-5</v>
      </c>
      <c r="Z516">
        <v>2.1642874647480199E-5</v>
      </c>
      <c r="AA516">
        <f t="shared" si="83"/>
        <v>1.9066642117410704E-8</v>
      </c>
      <c r="AB516">
        <f t="shared" si="85"/>
        <v>1.9066642117410704E-8</v>
      </c>
      <c r="AC516">
        <v>1.9066642117410706</v>
      </c>
      <c r="AD516">
        <v>2.7434017435123317</v>
      </c>
      <c r="AE516" s="1">
        <f t="shared" si="78"/>
        <v>6.8639911622678532E-2</v>
      </c>
      <c r="AF516">
        <v>0.39259373257558733</v>
      </c>
      <c r="AG516">
        <v>31.516500000000001</v>
      </c>
      <c r="AH516">
        <v>23.8</v>
      </c>
      <c r="AI516">
        <v>350</v>
      </c>
      <c r="AJ516">
        <v>21.642874647480198</v>
      </c>
      <c r="AK516">
        <v>8.6594309038552968</v>
      </c>
      <c r="AL516" t="s">
        <v>557</v>
      </c>
      <c r="AM516" t="s">
        <v>558</v>
      </c>
      <c r="AN516" t="s">
        <v>562</v>
      </c>
      <c r="AO516">
        <v>0.44430618398273797</v>
      </c>
      <c r="AP516">
        <v>2.1475</v>
      </c>
      <c r="AQ516">
        <v>1335.2875000000001</v>
      </c>
      <c r="AR516" s="54">
        <v>3.1839279089733427E-2</v>
      </c>
      <c r="AS516" s="55">
        <v>8.8519632642694308</v>
      </c>
    </row>
    <row r="517" spans="1:45" x14ac:dyDescent="0.35">
      <c r="A517" s="9">
        <v>44777</v>
      </c>
      <c r="B517" t="s">
        <v>18</v>
      </c>
      <c r="C517" t="s">
        <v>596</v>
      </c>
      <c r="D517" t="s">
        <v>123</v>
      </c>
      <c r="E517" t="s">
        <v>600</v>
      </c>
      <c r="F517">
        <v>8</v>
      </c>
      <c r="G517" t="s">
        <v>43</v>
      </c>
      <c r="H517" t="s">
        <v>35</v>
      </c>
      <c r="I517" t="s">
        <v>468</v>
      </c>
      <c r="J517" t="s">
        <v>468</v>
      </c>
      <c r="K517" t="s">
        <v>165</v>
      </c>
      <c r="L517">
        <v>0.77400000000000002</v>
      </c>
      <c r="M517">
        <v>7.81</v>
      </c>
      <c r="N517" s="1">
        <v>-0.78099999999999992</v>
      </c>
      <c r="O517" t="s">
        <v>168</v>
      </c>
      <c r="P517">
        <v>0.71199999999999997</v>
      </c>
      <c r="Q517">
        <v>6.2000000000000055E-2</v>
      </c>
      <c r="R517">
        <v>10.83</v>
      </c>
      <c r="S517" s="1">
        <v>-1.083</v>
      </c>
      <c r="T517" s="1">
        <f t="shared" si="82"/>
        <v>0.30200000000000005</v>
      </c>
      <c r="U517">
        <v>64.150000000000006</v>
      </c>
      <c r="V517">
        <v>3230.4496625000006</v>
      </c>
      <c r="W517">
        <f t="shared" si="84"/>
        <v>3.2304496625000004E-3</v>
      </c>
      <c r="X517">
        <f t="shared" si="86"/>
        <v>8.7078651685393346E-2</v>
      </c>
      <c r="Y517">
        <f t="shared" si="87"/>
        <v>5.896282173197375E-6</v>
      </c>
      <c r="Z517">
        <v>5.896282173197375E-6</v>
      </c>
      <c r="AA517">
        <f t="shared" si="83"/>
        <v>1.904764275641023E-8</v>
      </c>
      <c r="AB517">
        <f t="shared" si="85"/>
        <v>1.904764275641023E-8</v>
      </c>
      <c r="AC517">
        <v>1.904764275641023</v>
      </c>
      <c r="AD517">
        <v>6.3071664756325259</v>
      </c>
      <c r="AE517" s="1">
        <f t="shared" si="78"/>
        <v>6.8571513923076824E-2</v>
      </c>
      <c r="AF517">
        <v>8.5221580064385738E-2</v>
      </c>
      <c r="AG517">
        <v>29.967099999999999</v>
      </c>
      <c r="AH517">
        <v>60</v>
      </c>
      <c r="AI517">
        <v>537</v>
      </c>
      <c r="AJ517">
        <v>5.8962821731973749</v>
      </c>
      <c r="AK517">
        <v>11.248072663787742</v>
      </c>
      <c r="AL517" t="s">
        <v>559</v>
      </c>
      <c r="AM517" t="s">
        <v>558</v>
      </c>
      <c r="AN517" t="s">
        <v>560</v>
      </c>
      <c r="AO517">
        <v>0.47297782808158478</v>
      </c>
      <c r="AP517">
        <v>1.87375</v>
      </c>
      <c r="AQ517">
        <v>1054</v>
      </c>
      <c r="AR517" s="54">
        <v>-1.1484311309869571E-3</v>
      </c>
      <c r="AS517" s="55">
        <v>10.302803984264049</v>
      </c>
    </row>
    <row r="518" spans="1:45" x14ac:dyDescent="0.35">
      <c r="A518" s="2">
        <v>44748</v>
      </c>
      <c r="B518" t="s">
        <v>18</v>
      </c>
      <c r="C518" t="s">
        <v>597</v>
      </c>
      <c r="D518" t="s">
        <v>45</v>
      </c>
      <c r="E518" t="s">
        <v>46</v>
      </c>
      <c r="F518">
        <v>2</v>
      </c>
      <c r="G518" t="s">
        <v>25</v>
      </c>
      <c r="H518" t="s">
        <v>53</v>
      </c>
      <c r="I518" t="s">
        <v>439</v>
      </c>
      <c r="J518" t="s">
        <v>439</v>
      </c>
      <c r="K518" t="s">
        <v>169</v>
      </c>
      <c r="L518">
        <v>0.753</v>
      </c>
      <c r="M518">
        <v>6.59</v>
      </c>
      <c r="N518" s="1">
        <v>-0.65900000000000003</v>
      </c>
      <c r="O518" t="s">
        <v>170</v>
      </c>
      <c r="P518">
        <v>0.60299999999999998</v>
      </c>
      <c r="Q518">
        <v>0.15000000000000002</v>
      </c>
      <c r="R518">
        <v>13.24</v>
      </c>
      <c r="S518" s="1">
        <v>-1.3240000000000001</v>
      </c>
      <c r="T518" s="1">
        <f t="shared" si="82"/>
        <v>0.66500000000000004</v>
      </c>
      <c r="U518">
        <v>33.5</v>
      </c>
      <c r="V518">
        <v>880.96625000000006</v>
      </c>
      <c r="W518">
        <f t="shared" si="84"/>
        <v>8.8096625000000004E-4</v>
      </c>
      <c r="X518">
        <f t="shared" si="86"/>
        <v>0.24875621890547267</v>
      </c>
      <c r="Y518">
        <f t="shared" si="87"/>
        <v>2.1465681938778045E-5</v>
      </c>
      <c r="Z518">
        <v>2.1465681938778045E-5</v>
      </c>
      <c r="AA518">
        <f t="shared" si="83"/>
        <v>1.8910541321298025E-8</v>
      </c>
      <c r="AB518">
        <f t="shared" si="85"/>
        <v>1.8910541321298025E-8</v>
      </c>
      <c r="AC518">
        <v>1.8910541321298024</v>
      </c>
      <c r="AD518">
        <v>2.843690424255342</v>
      </c>
      <c r="AE518" s="1">
        <f t="shared" si="78"/>
        <v>6.807794875667289E-2</v>
      </c>
      <c r="AF518">
        <v>3.7986761664052255</v>
      </c>
      <c r="AG518">
        <v>33.4651</v>
      </c>
      <c r="AH518">
        <v>23.8</v>
      </c>
      <c r="AI518">
        <v>350</v>
      </c>
      <c r="AJ518">
        <v>21.465681938778044</v>
      </c>
      <c r="AK518">
        <v>7.6280448717948737</v>
      </c>
      <c r="AL518" t="s">
        <v>557</v>
      </c>
      <c r="AM518" t="s">
        <v>558</v>
      </c>
      <c r="AN518" t="s">
        <v>562</v>
      </c>
      <c r="AO518">
        <v>0.36316699062884389</v>
      </c>
      <c r="AP518">
        <v>2.6599999999999997</v>
      </c>
      <c r="AQ518">
        <v>1403.9625000000001</v>
      </c>
      <c r="AR518" s="54">
        <v>3.1839279089733427E-2</v>
      </c>
      <c r="AS518" s="55">
        <v>8.8519632642694308</v>
      </c>
    </row>
    <row r="519" spans="1:45" x14ac:dyDescent="0.35">
      <c r="A519" s="2">
        <v>44806</v>
      </c>
      <c r="B519" t="s">
        <v>18</v>
      </c>
      <c r="C519" t="s">
        <v>599</v>
      </c>
      <c r="D519" t="s">
        <v>86</v>
      </c>
      <c r="E519" t="s">
        <v>46</v>
      </c>
      <c r="F519">
        <v>4</v>
      </c>
      <c r="G519" t="s">
        <v>94</v>
      </c>
      <c r="H519" t="s">
        <v>95</v>
      </c>
      <c r="I519" t="s">
        <v>394</v>
      </c>
      <c r="J519" t="s">
        <v>394</v>
      </c>
      <c r="K519" t="s">
        <v>59</v>
      </c>
      <c r="L519">
        <v>1.0429999999999999</v>
      </c>
      <c r="M519">
        <v>22.61</v>
      </c>
      <c r="N519" s="1">
        <v>-2.2610000000000001</v>
      </c>
      <c r="O519" t="s">
        <v>224</v>
      </c>
      <c r="P519">
        <v>0.98299999999999998</v>
      </c>
      <c r="Q519">
        <v>5.9999999999999942E-2</v>
      </c>
      <c r="R519">
        <v>29.56</v>
      </c>
      <c r="S519" s="1">
        <v>-2.956</v>
      </c>
      <c r="T519" s="1">
        <f t="shared" si="82"/>
        <v>0.69499999999999984</v>
      </c>
      <c r="U519">
        <v>79.349999999999994</v>
      </c>
      <c r="V519">
        <v>4942.6916624999994</v>
      </c>
      <c r="W519">
        <f t="shared" si="84"/>
        <v>4.9426916624999992E-3</v>
      </c>
      <c r="X519">
        <f t="shared" si="86"/>
        <v>6.1037639877924661E-2</v>
      </c>
      <c r="Y519">
        <f t="shared" si="87"/>
        <v>3.8073058853429022E-6</v>
      </c>
      <c r="Z519">
        <v>3.8073058853429022E-6</v>
      </c>
      <c r="AA519">
        <f t="shared" si="83"/>
        <v>1.8818339056071542E-8</v>
      </c>
      <c r="AB519">
        <f t="shared" si="85"/>
        <v>1.8818339056071542E-8</v>
      </c>
      <c r="AC519">
        <v>1.8818339056071542</v>
      </c>
      <c r="AD519">
        <v>2.7076746843268413</v>
      </c>
      <c r="AE519" s="1">
        <f t="shared" si="78"/>
        <v>6.774602060185754E-2</v>
      </c>
      <c r="AF519">
        <v>6.6554283033843822E-2</v>
      </c>
      <c r="AG519">
        <v>35.566600000000001</v>
      </c>
      <c r="AH519">
        <v>63.2</v>
      </c>
      <c r="AI519">
        <v>602</v>
      </c>
      <c r="AJ519">
        <v>3.807305885342902</v>
      </c>
      <c r="AK519">
        <v>10.433333333333335</v>
      </c>
      <c r="AL519" t="s">
        <v>557</v>
      </c>
      <c r="AM519" t="s">
        <v>561</v>
      </c>
      <c r="AN519" t="s">
        <v>560</v>
      </c>
      <c r="AO519">
        <v>0.40445061727069104</v>
      </c>
      <c r="AP519">
        <v>2.5662500000000001</v>
      </c>
      <c r="AQ519">
        <v>1407.6</v>
      </c>
      <c r="AR519" s="54">
        <v>8.7349291855817503E-3</v>
      </c>
      <c r="AS519" s="34" t="s">
        <v>50</v>
      </c>
    </row>
    <row r="520" spans="1:45" x14ac:dyDescent="0.35">
      <c r="A520" s="2">
        <v>44762</v>
      </c>
      <c r="B520" t="s">
        <v>18</v>
      </c>
      <c r="C520" t="s">
        <v>549</v>
      </c>
      <c r="D520" t="s">
        <v>20</v>
      </c>
      <c r="E520" t="s">
        <v>600</v>
      </c>
      <c r="F520">
        <v>8</v>
      </c>
      <c r="G520" t="s">
        <v>30</v>
      </c>
      <c r="H520" t="s">
        <v>85</v>
      </c>
      <c r="I520" t="s">
        <v>489</v>
      </c>
      <c r="J520" t="s">
        <v>489</v>
      </c>
      <c r="K520" t="s">
        <v>153</v>
      </c>
      <c r="L520">
        <v>0.72899999999999998</v>
      </c>
      <c r="M520">
        <v>6.13</v>
      </c>
      <c r="N520" s="1">
        <v>-0.61299999999999999</v>
      </c>
      <c r="O520" t="s">
        <v>183</v>
      </c>
      <c r="P520">
        <v>0.78600000000000003</v>
      </c>
      <c r="Q520">
        <v>-5.7000000000000051E-2</v>
      </c>
      <c r="R520">
        <v>14.04</v>
      </c>
      <c r="S520" s="1">
        <v>-1.4039999999999999</v>
      </c>
      <c r="T520" s="1">
        <f t="shared" si="82"/>
        <v>0.79099999999999993</v>
      </c>
      <c r="U520">
        <v>68.05</v>
      </c>
      <c r="V520">
        <v>3635.1799624999999</v>
      </c>
      <c r="W520">
        <f t="shared" si="84"/>
        <v>3.6351799624999999E-3</v>
      </c>
      <c r="X520">
        <f t="shared" si="86"/>
        <v>-7.2519083969465714E-2</v>
      </c>
      <c r="Y520" t="e">
        <f t="shared" si="87"/>
        <v>#NUM!</v>
      </c>
      <c r="Z520">
        <v>5.1642983160038473E-6</v>
      </c>
      <c r="AA520">
        <f t="shared" si="83"/>
        <v>1.877315375870968E-8</v>
      </c>
      <c r="AB520">
        <f t="shared" si="85"/>
        <v>1.877315375870968E-8</v>
      </c>
      <c r="AC520">
        <v>1.8773153758709678</v>
      </c>
      <c r="AD520">
        <v>2.3733443437053956</v>
      </c>
      <c r="AE520" s="1">
        <f t="shared" si="78"/>
        <v>6.7583353531354848E-2</v>
      </c>
      <c r="AF520">
        <v>9.4242486262979611E-3</v>
      </c>
      <c r="AG520">
        <v>34.903799999999997</v>
      </c>
      <c r="AH520">
        <v>64.8</v>
      </c>
      <c r="AI520">
        <v>512</v>
      </c>
      <c r="AJ520">
        <v>5.1642983160038476</v>
      </c>
      <c r="AK520">
        <v>11.020894580054243</v>
      </c>
      <c r="AL520" t="s">
        <v>557</v>
      </c>
      <c r="AM520" t="s">
        <v>561</v>
      </c>
      <c r="AN520" t="s">
        <v>560</v>
      </c>
      <c r="AO520">
        <v>0.38773728517693062</v>
      </c>
      <c r="AP520">
        <v>2.5749999999999997</v>
      </c>
      <c r="AQ520">
        <v>1486.8125</v>
      </c>
      <c r="AR520" s="54">
        <v>-2.6588215171258471E-2</v>
      </c>
      <c r="AS520" s="55">
        <v>18.52184834971148</v>
      </c>
    </row>
    <row r="521" spans="1:45" x14ac:dyDescent="0.35">
      <c r="A521" s="2">
        <v>44804</v>
      </c>
      <c r="B521" t="s">
        <v>18</v>
      </c>
      <c r="C521" t="s">
        <v>599</v>
      </c>
      <c r="D521" t="s">
        <v>123</v>
      </c>
      <c r="E521" t="s">
        <v>600</v>
      </c>
      <c r="F521">
        <v>7</v>
      </c>
      <c r="G521" t="s">
        <v>22</v>
      </c>
      <c r="H521" t="s">
        <v>96</v>
      </c>
      <c r="I521" t="s">
        <v>459</v>
      </c>
      <c r="J521" t="s">
        <v>459</v>
      </c>
      <c r="K521" t="s">
        <v>234</v>
      </c>
      <c r="L521">
        <v>0.84399999999999997</v>
      </c>
      <c r="M521">
        <v>7.92</v>
      </c>
      <c r="N521" s="1">
        <v>-0.79200000000000004</v>
      </c>
      <c r="O521" t="s">
        <v>32</v>
      </c>
      <c r="P521">
        <v>0.71099999999999997</v>
      </c>
      <c r="Q521">
        <v>0.13300000000000001</v>
      </c>
      <c r="R521">
        <v>19.05</v>
      </c>
      <c r="S521" s="1">
        <v>-1.905</v>
      </c>
      <c r="T521" s="1">
        <f t="shared" si="82"/>
        <v>1.113</v>
      </c>
      <c r="U521">
        <v>39.5</v>
      </c>
      <c r="V521">
        <v>1224.7962500000001</v>
      </c>
      <c r="W521">
        <f t="shared" si="84"/>
        <v>1.2247962500000001E-3</v>
      </c>
      <c r="X521">
        <f t="shared" si="86"/>
        <v>0.18706047819971872</v>
      </c>
      <c r="Y521">
        <f t="shared" si="87"/>
        <v>1.5113214731211767E-5</v>
      </c>
      <c r="Z521">
        <v>1.5113214731211767E-5</v>
      </c>
      <c r="AA521">
        <f t="shared" si="83"/>
        <v>1.851060872823293E-8</v>
      </c>
      <c r="AB521">
        <f t="shared" si="85"/>
        <v>1.851060872823293E-8</v>
      </c>
      <c r="AC521">
        <v>1.8510608728232933</v>
      </c>
      <c r="AD521">
        <v>1.6631274688439293</v>
      </c>
      <c r="AE521" s="1">
        <f t="shared" si="78"/>
        <v>6.6638191421638557E-2</v>
      </c>
      <c r="AF521">
        <v>2.101718233180503E-2</v>
      </c>
      <c r="AG521">
        <v>32.519599999999997</v>
      </c>
      <c r="AH521">
        <v>12.9</v>
      </c>
      <c r="AI521">
        <v>270</v>
      </c>
      <c r="AJ521">
        <v>15.113214731211768</v>
      </c>
      <c r="AK521">
        <v>5.03038712875437</v>
      </c>
      <c r="AL521" t="s">
        <v>557</v>
      </c>
      <c r="AM521" t="s">
        <v>558</v>
      </c>
      <c r="AN521" t="s">
        <v>562</v>
      </c>
      <c r="AO521">
        <v>0.5234151584582144</v>
      </c>
      <c r="AP521">
        <v>1.8887499999999999</v>
      </c>
      <c r="AQ521">
        <v>924.46249999999998</v>
      </c>
      <c r="AR521" s="54">
        <v>8.0747271782325696E-3</v>
      </c>
      <c r="AS521" s="55">
        <v>17.219383337391154</v>
      </c>
    </row>
    <row r="522" spans="1:45" x14ac:dyDescent="0.35">
      <c r="A522" s="2">
        <v>44747</v>
      </c>
      <c r="B522" t="s">
        <v>18</v>
      </c>
      <c r="C522" t="s">
        <v>597</v>
      </c>
      <c r="D522" t="s">
        <v>20</v>
      </c>
      <c r="E522" t="s">
        <v>600</v>
      </c>
      <c r="F522">
        <v>2</v>
      </c>
      <c r="G522" t="s">
        <v>22</v>
      </c>
      <c r="H522" t="s">
        <v>113</v>
      </c>
      <c r="I522" t="s">
        <v>421</v>
      </c>
      <c r="J522" t="s">
        <v>421</v>
      </c>
      <c r="K522" t="s">
        <v>165</v>
      </c>
      <c r="L522">
        <v>0.61399999999999999</v>
      </c>
      <c r="M522">
        <v>17.559999999999999</v>
      </c>
      <c r="N522" s="1">
        <v>-1.7559999999999998</v>
      </c>
      <c r="O522" t="s">
        <v>146</v>
      </c>
      <c r="P522">
        <v>0.53600000000000003</v>
      </c>
      <c r="Q522">
        <v>7.7999999999999958E-2</v>
      </c>
      <c r="R522">
        <v>25.65</v>
      </c>
      <c r="S522" s="1">
        <v>-2.5649999999999999</v>
      </c>
      <c r="T522" s="1">
        <f t="shared" si="82"/>
        <v>0.80900000000000016</v>
      </c>
      <c r="U522">
        <v>46</v>
      </c>
      <c r="V522">
        <v>1661.0600000000002</v>
      </c>
      <c r="W522">
        <f t="shared" si="84"/>
        <v>1.6610600000000002E-3</v>
      </c>
      <c r="X522">
        <f t="shared" si="86"/>
        <v>0.14552238805970141</v>
      </c>
      <c r="Y522">
        <f t="shared" si="87"/>
        <v>1.1094648849957529E-5</v>
      </c>
      <c r="Z522">
        <v>1.1094648849957529E-5</v>
      </c>
      <c r="AB522">
        <f t="shared" si="85"/>
        <v>1.8428877418710455E-8</v>
      </c>
      <c r="AC522">
        <v>1.8428877418710454</v>
      </c>
      <c r="AD522">
        <v>2.2779823756131581</v>
      </c>
      <c r="AE522" s="1">
        <f t="shared" si="78"/>
        <v>6.6343958707357639E-2</v>
      </c>
      <c r="AF522">
        <v>2.8787192703984468E-2</v>
      </c>
      <c r="AG522">
        <v>33.278799999999997</v>
      </c>
      <c r="AI522">
        <v>213</v>
      </c>
      <c r="AJ522">
        <v>11.094648849957528</v>
      </c>
      <c r="AK522">
        <v>11.802345679012349</v>
      </c>
      <c r="AL522" t="s">
        <v>557</v>
      </c>
      <c r="AM522" t="s">
        <v>558</v>
      </c>
      <c r="AN522" t="s">
        <v>562</v>
      </c>
      <c r="AO522">
        <v>0.3455948490031629</v>
      </c>
      <c r="AP522">
        <v>2.8125</v>
      </c>
      <c r="AQ522">
        <v>1435.3249999999998</v>
      </c>
      <c r="AR522" s="34" t="s">
        <v>50</v>
      </c>
      <c r="AS522" s="34" t="s">
        <v>50</v>
      </c>
    </row>
    <row r="523" spans="1:45" x14ac:dyDescent="0.35">
      <c r="A523" s="2">
        <v>44772</v>
      </c>
      <c r="B523" t="s">
        <v>573</v>
      </c>
      <c r="C523" t="s">
        <v>596</v>
      </c>
      <c r="D523" t="s">
        <v>67</v>
      </c>
      <c r="E523" t="s">
        <v>46</v>
      </c>
      <c r="F523">
        <v>4</v>
      </c>
      <c r="G523" t="s">
        <v>28</v>
      </c>
      <c r="H523" t="s">
        <v>35</v>
      </c>
      <c r="I523" t="s">
        <v>506</v>
      </c>
      <c r="J523" t="s">
        <v>506</v>
      </c>
      <c r="L523">
        <v>0.72499999999999998</v>
      </c>
      <c r="M523">
        <v>25.14</v>
      </c>
      <c r="N523" s="1">
        <v>-2.5140000000000002</v>
      </c>
      <c r="O523" t="s">
        <v>170</v>
      </c>
      <c r="P523">
        <v>0.81</v>
      </c>
      <c r="Q523">
        <v>-8.5000000000000075E-2</v>
      </c>
      <c r="R523">
        <v>20.74</v>
      </c>
      <c r="S523" s="1">
        <v>-2.0739999999999998</v>
      </c>
      <c r="T523" s="1">
        <f t="shared" si="82"/>
        <v>-0.44000000000000039</v>
      </c>
      <c r="U523">
        <v>52.41</v>
      </c>
      <c r="V523">
        <v>2156.2443585000001</v>
      </c>
      <c r="W523">
        <f t="shared" si="84"/>
        <v>2.1562443585E-3</v>
      </c>
      <c r="X523">
        <f t="shared" si="86"/>
        <v>-0.10493827160493836</v>
      </c>
      <c r="Y523" t="e">
        <f t="shared" si="87"/>
        <v>#NUM!</v>
      </c>
      <c r="Z523">
        <v>8.5032622392961857E-6</v>
      </c>
      <c r="AA523">
        <f t="shared" ref="AA523:AA533" si="88">Z523*W523</f>
        <v>1.8335111232328476E-8</v>
      </c>
      <c r="AB523">
        <f t="shared" si="85"/>
        <v>1.8335111232328476E-8</v>
      </c>
      <c r="AC523">
        <v>1.833511123232848</v>
      </c>
      <c r="AD523">
        <v>4.1670707346201059</v>
      </c>
      <c r="AE523" s="1">
        <f t="shared" si="78"/>
        <v>6.600640043638252E-2</v>
      </c>
      <c r="AG523">
        <v>27.192399999999999</v>
      </c>
      <c r="AH523">
        <v>23.6</v>
      </c>
      <c r="AI523">
        <v>300</v>
      </c>
      <c r="AJ523">
        <v>8.5032622392961859</v>
      </c>
      <c r="AL523" t="s">
        <v>559</v>
      </c>
      <c r="AM523" t="s">
        <v>561</v>
      </c>
      <c r="AN523" t="s">
        <v>560</v>
      </c>
      <c r="AR523" s="34"/>
      <c r="AS523" s="34"/>
    </row>
    <row r="524" spans="1:45" x14ac:dyDescent="0.35">
      <c r="A524" s="2">
        <v>44720</v>
      </c>
      <c r="B524" t="s">
        <v>18</v>
      </c>
      <c r="C524" t="s">
        <v>598</v>
      </c>
      <c r="D524" t="s">
        <v>86</v>
      </c>
      <c r="E524" t="s">
        <v>46</v>
      </c>
      <c r="F524">
        <v>8</v>
      </c>
      <c r="G524" t="s">
        <v>37</v>
      </c>
      <c r="H524" t="s">
        <v>97</v>
      </c>
      <c r="I524" t="s">
        <v>406</v>
      </c>
      <c r="J524" t="s">
        <v>406</v>
      </c>
      <c r="K524" t="s">
        <v>87</v>
      </c>
      <c r="L524">
        <v>0.73599999999999999</v>
      </c>
      <c r="M524">
        <v>7.09</v>
      </c>
      <c r="N524" s="1">
        <v>-0.70899999999999996</v>
      </c>
      <c r="O524" t="s">
        <v>88</v>
      </c>
      <c r="P524">
        <v>0.65400000000000003</v>
      </c>
      <c r="Q524">
        <v>8.1999999999999962E-2</v>
      </c>
      <c r="R524">
        <v>15.18</v>
      </c>
      <c r="S524" s="1">
        <v>-1.518</v>
      </c>
      <c r="T524" s="1">
        <f t="shared" si="82"/>
        <v>0.80900000000000005</v>
      </c>
      <c r="U524">
        <v>50.2</v>
      </c>
      <c r="V524">
        <v>1978.2314000000003</v>
      </c>
      <c r="W524">
        <f t="shared" si="84"/>
        <v>1.9782314000000001E-3</v>
      </c>
      <c r="X524">
        <f t="shared" si="86"/>
        <v>0.12538226299694183</v>
      </c>
      <c r="Y524">
        <f t="shared" si="87"/>
        <v>9.2358230894186392E-6</v>
      </c>
      <c r="Z524">
        <v>9.2358230894186392E-6</v>
      </c>
      <c r="AA524">
        <f t="shared" si="88"/>
        <v>1.8270595240332961E-8</v>
      </c>
      <c r="AB524">
        <f t="shared" si="85"/>
        <v>1.8270595240332961E-8</v>
      </c>
      <c r="AC524">
        <v>1.8270595240332965</v>
      </c>
      <c r="AD524">
        <v>2.2584172114132217</v>
      </c>
      <c r="AE524" s="1">
        <f t="shared" si="78"/>
        <v>6.5774142865198656E-2</v>
      </c>
      <c r="AF524">
        <v>4.5075344776920691E-2</v>
      </c>
      <c r="AG524">
        <v>26.9267</v>
      </c>
      <c r="AH524">
        <v>39.1</v>
      </c>
      <c r="AI524">
        <v>510</v>
      </c>
      <c r="AJ524">
        <v>9.2358230894186395</v>
      </c>
      <c r="AK524">
        <v>13.101333333333335</v>
      </c>
      <c r="AL524" t="s">
        <v>557</v>
      </c>
      <c r="AM524" t="s">
        <v>558</v>
      </c>
      <c r="AN524" t="s">
        <v>562</v>
      </c>
      <c r="AO524">
        <v>0.6042605573172154</v>
      </c>
      <c r="AP524">
        <v>1.3074999999999999</v>
      </c>
      <c r="AQ524">
        <v>892.41250000000002</v>
      </c>
      <c r="AR524" s="54">
        <v>2.2248125219784583E-2</v>
      </c>
      <c r="AS524" s="55">
        <v>15.403066832191886</v>
      </c>
    </row>
    <row r="525" spans="1:45" x14ac:dyDescent="0.35">
      <c r="A525" s="2">
        <v>44763</v>
      </c>
      <c r="B525" t="s">
        <v>18</v>
      </c>
      <c r="C525" t="s">
        <v>549</v>
      </c>
      <c r="D525" t="s">
        <v>45</v>
      </c>
      <c r="E525" t="s">
        <v>46</v>
      </c>
      <c r="F525">
        <v>8</v>
      </c>
      <c r="G525" t="s">
        <v>28</v>
      </c>
      <c r="H525" t="s">
        <v>47</v>
      </c>
      <c r="I525" t="s">
        <v>433</v>
      </c>
      <c r="J525" t="s">
        <v>433</v>
      </c>
      <c r="K525" t="s">
        <v>190</v>
      </c>
      <c r="L525">
        <v>1.1020000000000001</v>
      </c>
      <c r="M525">
        <v>20.149999999999999</v>
      </c>
      <c r="N525" s="1">
        <v>-2.0149999999999997</v>
      </c>
      <c r="O525" t="s">
        <v>163</v>
      </c>
      <c r="P525">
        <v>0.98799999999999999</v>
      </c>
      <c r="Q525">
        <v>0.1140000000000001</v>
      </c>
      <c r="R525">
        <v>27.26</v>
      </c>
      <c r="S525" s="1">
        <v>-2.726</v>
      </c>
      <c r="T525" s="1">
        <f t="shared" si="82"/>
        <v>0.7110000000000003</v>
      </c>
      <c r="U525">
        <v>52.65</v>
      </c>
      <c r="V525">
        <v>2176.0376624999999</v>
      </c>
      <c r="W525">
        <f t="shared" si="84"/>
        <v>2.1760376624999998E-3</v>
      </c>
      <c r="X525">
        <f t="shared" si="86"/>
        <v>0.11538461538461549</v>
      </c>
      <c r="Y525">
        <f t="shared" si="87"/>
        <v>8.337791575108668E-6</v>
      </c>
      <c r="Z525">
        <v>8.337791575108668E-6</v>
      </c>
      <c r="AA525">
        <f t="shared" si="88"/>
        <v>1.8143348489511657E-8</v>
      </c>
      <c r="AB525">
        <f t="shared" si="85"/>
        <v>1.8143348489511657E-8</v>
      </c>
      <c r="AC525">
        <v>1.8143348489511659</v>
      </c>
      <c r="AD525">
        <v>2.5518071011971379</v>
      </c>
      <c r="AE525" s="1">
        <f t="shared" si="78"/>
        <v>6.5316054562241974E-2</v>
      </c>
      <c r="AF525">
        <v>2.1747305680099013E-2</v>
      </c>
      <c r="AG525">
        <v>31.981100000000001</v>
      </c>
      <c r="AH525">
        <v>33.200000000000003</v>
      </c>
      <c r="AI525">
        <v>460</v>
      </c>
      <c r="AJ525">
        <v>8.3377915751086675</v>
      </c>
      <c r="AK525">
        <v>7.12949535755667</v>
      </c>
      <c r="AL525" t="s">
        <v>559</v>
      </c>
      <c r="AM525" t="s">
        <v>561</v>
      </c>
      <c r="AN525" t="s">
        <v>560</v>
      </c>
      <c r="AO525">
        <v>0.41316276787735068</v>
      </c>
      <c r="AP525">
        <v>2.36</v>
      </c>
      <c r="AQ525">
        <v>1352.8999999999999</v>
      </c>
      <c r="AR525" s="54">
        <v>-3.0381995721919837E-4</v>
      </c>
      <c r="AS525" s="55">
        <v>5.6780254445246685</v>
      </c>
    </row>
    <row r="526" spans="1:45" x14ac:dyDescent="0.35">
      <c r="A526" s="2">
        <v>44763</v>
      </c>
      <c r="B526" t="s">
        <v>18</v>
      </c>
      <c r="C526" t="s">
        <v>549</v>
      </c>
      <c r="D526" t="s">
        <v>86</v>
      </c>
      <c r="E526" t="s">
        <v>46</v>
      </c>
      <c r="F526">
        <v>8</v>
      </c>
      <c r="G526" t="s">
        <v>33</v>
      </c>
      <c r="H526" t="s">
        <v>54</v>
      </c>
      <c r="I526" t="s">
        <v>402</v>
      </c>
      <c r="J526" t="s">
        <v>402</v>
      </c>
      <c r="K526" t="s">
        <v>186</v>
      </c>
      <c r="L526">
        <v>0.57699999999999996</v>
      </c>
      <c r="M526">
        <v>30.23</v>
      </c>
      <c r="N526" s="1">
        <v>-3.0230000000000001</v>
      </c>
      <c r="O526" t="s">
        <v>187</v>
      </c>
      <c r="P526">
        <v>0.65400000000000003</v>
      </c>
      <c r="Q526">
        <v>-7.7000000000000068E-2</v>
      </c>
      <c r="R526">
        <v>33.65</v>
      </c>
      <c r="S526" s="1">
        <v>-3.3649999999999998</v>
      </c>
      <c r="T526" s="1">
        <f t="shared" si="82"/>
        <v>0.34199999999999964</v>
      </c>
      <c r="U526">
        <v>47.95</v>
      </c>
      <c r="V526">
        <v>1804.8739625000003</v>
      </c>
      <c r="W526">
        <f t="shared" si="84"/>
        <v>1.8048739625000003E-3</v>
      </c>
      <c r="X526">
        <f t="shared" si="86"/>
        <v>-0.11773700305810407</v>
      </c>
      <c r="Y526" t="e">
        <f t="shared" si="87"/>
        <v>#NUM!</v>
      </c>
      <c r="Z526">
        <v>9.9726279733713339E-6</v>
      </c>
      <c r="AA526">
        <f t="shared" si="88"/>
        <v>1.7999336566837068E-8</v>
      </c>
      <c r="AB526">
        <f t="shared" si="85"/>
        <v>1.7999336566837068E-8</v>
      </c>
      <c r="AC526">
        <v>1.7999336566837065</v>
      </c>
      <c r="AD526">
        <v>5.262963908431896</v>
      </c>
      <c r="AE526" s="1">
        <f t="shared" ref="AE526:AE589" si="89">AB526*1000*3600</f>
        <v>6.4797611640613442E-2</v>
      </c>
      <c r="AF526">
        <v>0.18337629709853351</v>
      </c>
      <c r="AG526">
        <v>31.981100000000001</v>
      </c>
      <c r="AH526">
        <v>33.4</v>
      </c>
      <c r="AI526">
        <v>340</v>
      </c>
      <c r="AJ526">
        <v>9.9726279733713348</v>
      </c>
      <c r="AK526">
        <v>9.9720095924155352</v>
      </c>
      <c r="AL526" t="s">
        <v>559</v>
      </c>
      <c r="AM526" t="s">
        <v>561</v>
      </c>
      <c r="AN526" t="s">
        <v>560</v>
      </c>
      <c r="AO526">
        <v>0.41316276787735068</v>
      </c>
      <c r="AP526">
        <v>2.36</v>
      </c>
      <c r="AQ526">
        <v>1352.8999999999999</v>
      </c>
      <c r="AR526" s="54">
        <v>0</v>
      </c>
      <c r="AS526" s="55">
        <v>0</v>
      </c>
    </row>
    <row r="527" spans="1:45" x14ac:dyDescent="0.35">
      <c r="A527" s="2">
        <v>44750</v>
      </c>
      <c r="B527" t="s">
        <v>18</v>
      </c>
      <c r="C527" t="s">
        <v>597</v>
      </c>
      <c r="D527" t="s">
        <v>133</v>
      </c>
      <c r="E527" t="s">
        <v>46</v>
      </c>
      <c r="F527">
        <v>3</v>
      </c>
      <c r="G527" t="s">
        <v>33</v>
      </c>
      <c r="H527" t="s">
        <v>89</v>
      </c>
      <c r="I527" t="s">
        <v>478</v>
      </c>
      <c r="J527" t="s">
        <v>478</v>
      </c>
      <c r="K527" t="s">
        <v>177</v>
      </c>
      <c r="L527">
        <v>0.64600000000000002</v>
      </c>
      <c r="M527">
        <v>17.37</v>
      </c>
      <c r="N527" s="1">
        <v>-1.7370000000000001</v>
      </c>
      <c r="O527" t="s">
        <v>178</v>
      </c>
      <c r="P527">
        <v>0.68700000000000006</v>
      </c>
      <c r="Q527">
        <v>-4.1000000000000036E-2</v>
      </c>
      <c r="R527">
        <v>18.62</v>
      </c>
      <c r="S527" s="1">
        <v>-1.8620000000000001</v>
      </c>
      <c r="T527" s="1">
        <f t="shared" si="82"/>
        <v>0.125</v>
      </c>
      <c r="U527">
        <v>75.5</v>
      </c>
      <c r="V527">
        <v>4474.69625</v>
      </c>
      <c r="W527">
        <f t="shared" si="84"/>
        <v>4.4746962500000001E-3</v>
      </c>
      <c r="X527">
        <f t="shared" si="86"/>
        <v>-5.9679767103347936E-2</v>
      </c>
      <c r="Y527" t="e">
        <f t="shared" si="87"/>
        <v>#NUM!</v>
      </c>
      <c r="Z527">
        <v>3.9947320996883495E-6</v>
      </c>
      <c r="AA527">
        <f t="shared" si="88"/>
        <v>1.7875212746230085E-8</v>
      </c>
      <c r="AB527">
        <f t="shared" si="85"/>
        <v>1.7875212746230085E-8</v>
      </c>
      <c r="AC527">
        <v>1.7875212746230082</v>
      </c>
      <c r="AD527">
        <v>14.300170196984066</v>
      </c>
      <c r="AE527" s="1">
        <f t="shared" si="89"/>
        <v>6.435076588642831E-2</v>
      </c>
      <c r="AF527">
        <v>0.49825769361642158</v>
      </c>
      <c r="AG527">
        <v>33.388599999999997</v>
      </c>
      <c r="AH527">
        <v>70.599999999999994</v>
      </c>
      <c r="AI527">
        <v>700</v>
      </c>
      <c r="AJ527">
        <v>3.9947320996883495</v>
      </c>
      <c r="AK527">
        <v>6.9702991452991538</v>
      </c>
      <c r="AL527" t="s">
        <v>559</v>
      </c>
      <c r="AM527" t="s">
        <v>561</v>
      </c>
      <c r="AN527" t="s">
        <v>560</v>
      </c>
      <c r="AO527">
        <v>0.39262443606707542</v>
      </c>
      <c r="AP527">
        <v>2.4874999999999998</v>
      </c>
      <c r="AQ527">
        <v>1362.0875000000001</v>
      </c>
      <c r="AR527" s="54">
        <v>0</v>
      </c>
      <c r="AS527" s="55">
        <v>0</v>
      </c>
    </row>
    <row r="528" spans="1:45" x14ac:dyDescent="0.35">
      <c r="A528" s="2">
        <v>44764</v>
      </c>
      <c r="B528" t="s">
        <v>18</v>
      </c>
      <c r="C528" t="s">
        <v>549</v>
      </c>
      <c r="D528" t="s">
        <v>45</v>
      </c>
      <c r="E528" t="s">
        <v>46</v>
      </c>
      <c r="F528">
        <v>5</v>
      </c>
      <c r="G528" t="s">
        <v>43</v>
      </c>
      <c r="H528" t="s">
        <v>52</v>
      </c>
      <c r="I528" t="s">
        <v>438</v>
      </c>
      <c r="J528" t="s">
        <v>438</v>
      </c>
      <c r="K528" t="s">
        <v>194</v>
      </c>
      <c r="L528">
        <v>0.80300000000000005</v>
      </c>
      <c r="M528">
        <v>9.7799999999999994</v>
      </c>
      <c r="N528" s="1">
        <v>-0.97799999999999998</v>
      </c>
      <c r="O528" t="s">
        <v>187</v>
      </c>
      <c r="P528">
        <v>0.83699999999999997</v>
      </c>
      <c r="Q528">
        <v>-3.3999999999999919E-2</v>
      </c>
      <c r="R528">
        <v>11.53</v>
      </c>
      <c r="S528" s="1">
        <v>-1.153</v>
      </c>
      <c r="T528" s="1">
        <f t="shared" si="82"/>
        <v>0.17500000000000004</v>
      </c>
      <c r="U528">
        <v>96.75</v>
      </c>
      <c r="V528">
        <v>7348.0415625000005</v>
      </c>
      <c r="W528">
        <f t="shared" si="84"/>
        <v>7.3480415625000002E-3</v>
      </c>
      <c r="X528">
        <f t="shared" si="86"/>
        <v>-4.0621266427717947E-2</v>
      </c>
      <c r="Y528" t="e">
        <f t="shared" si="87"/>
        <v>#NUM!</v>
      </c>
      <c r="Z528">
        <v>2.4271279531165222E-6</v>
      </c>
      <c r="AA528">
        <f t="shared" si="88"/>
        <v>1.7834637077005758E-8</v>
      </c>
      <c r="AB528">
        <f t="shared" si="85"/>
        <v>1.7834637077005758E-8</v>
      </c>
      <c r="AC528">
        <v>1.7834637077005757</v>
      </c>
      <c r="AD528">
        <v>10.19122118686043</v>
      </c>
      <c r="AE528" s="1">
        <f t="shared" si="89"/>
        <v>6.4204693477220728E-2</v>
      </c>
      <c r="AF528">
        <v>6.60238428739231E-2</v>
      </c>
      <c r="AG528">
        <v>34.764699999999998</v>
      </c>
      <c r="AH528">
        <v>83</v>
      </c>
      <c r="AI528">
        <v>620</v>
      </c>
      <c r="AJ528">
        <v>2.4271279531165222</v>
      </c>
      <c r="AK528">
        <v>7.1421578461796527</v>
      </c>
      <c r="AL528" t="s">
        <v>559</v>
      </c>
      <c r="AM528" t="s">
        <v>558</v>
      </c>
      <c r="AN528" t="s">
        <v>560</v>
      </c>
      <c r="AO528">
        <v>0.38320539431614575</v>
      </c>
      <c r="AP528">
        <v>2.6387499999999999</v>
      </c>
      <c r="AQ528">
        <v>1512.2124999999996</v>
      </c>
      <c r="AR528" s="54">
        <v>1.0816217268271432E-2</v>
      </c>
      <c r="AS528" s="55">
        <v>18.541979140046688</v>
      </c>
    </row>
    <row r="529" spans="1:45" x14ac:dyDescent="0.35">
      <c r="A529" s="2">
        <v>44805</v>
      </c>
      <c r="B529" t="s">
        <v>18</v>
      </c>
      <c r="C529" t="s">
        <v>599</v>
      </c>
      <c r="D529" t="s">
        <v>45</v>
      </c>
      <c r="E529" t="s">
        <v>46</v>
      </c>
      <c r="F529">
        <v>10</v>
      </c>
      <c r="G529" t="s">
        <v>25</v>
      </c>
      <c r="H529" t="s">
        <v>53</v>
      </c>
      <c r="I529" t="s">
        <v>439</v>
      </c>
      <c r="J529" t="s">
        <v>439</v>
      </c>
      <c r="K529" t="s">
        <v>237</v>
      </c>
      <c r="L529">
        <v>0.76700000000000002</v>
      </c>
      <c r="M529">
        <v>20.34</v>
      </c>
      <c r="N529" s="1">
        <v>-2.0339999999999998</v>
      </c>
      <c r="O529" t="s">
        <v>163</v>
      </c>
      <c r="P529">
        <v>0.62</v>
      </c>
      <c r="Q529">
        <v>0.14700000000000002</v>
      </c>
      <c r="R529">
        <v>18.75</v>
      </c>
      <c r="S529" s="1">
        <v>-1.875</v>
      </c>
      <c r="T529" s="1">
        <f t="shared" si="82"/>
        <v>-0.15899999999999981</v>
      </c>
      <c r="U529">
        <v>33.5</v>
      </c>
      <c r="V529">
        <v>880.96625000000006</v>
      </c>
      <c r="W529">
        <f t="shared" si="84"/>
        <v>8.8096625000000004E-4</v>
      </c>
      <c r="X529">
        <f t="shared" si="86"/>
        <v>0.23709677419354841</v>
      </c>
      <c r="Y529">
        <f t="shared" si="87"/>
        <v>2.0233938735309878E-5</v>
      </c>
      <c r="Z529">
        <v>2.0233938735309878E-5</v>
      </c>
      <c r="AA529">
        <f t="shared" si="88"/>
        <v>1.7825417130375685E-8</v>
      </c>
      <c r="AB529">
        <f t="shared" si="85"/>
        <v>1.7825417130375685E-8</v>
      </c>
      <c r="AC529">
        <v>1.7825417130375687</v>
      </c>
      <c r="AD529">
        <v>11.210954170047616</v>
      </c>
      <c r="AE529" s="1">
        <f t="shared" si="89"/>
        <v>6.4171501669352468E-2</v>
      </c>
      <c r="AF529">
        <v>1</v>
      </c>
      <c r="AG529">
        <v>34.357199999999999</v>
      </c>
      <c r="AH529">
        <v>23.8</v>
      </c>
      <c r="AI529">
        <v>350</v>
      </c>
      <c r="AJ529">
        <v>20.233938735309877</v>
      </c>
      <c r="AK529">
        <v>6.9857928042559951</v>
      </c>
      <c r="AL529" t="s">
        <v>557</v>
      </c>
      <c r="AM529" t="s">
        <v>558</v>
      </c>
      <c r="AN529" t="s">
        <v>562</v>
      </c>
      <c r="AO529">
        <v>0.43800288115314234</v>
      </c>
      <c r="AP529">
        <v>2.1637500000000003</v>
      </c>
      <c r="AQ529">
        <v>1129.9875000000002</v>
      </c>
      <c r="AR529" s="54">
        <v>3.1839279089733427E-2</v>
      </c>
      <c r="AS529" s="55">
        <v>8.8519632642694308</v>
      </c>
    </row>
    <row r="530" spans="1:45" x14ac:dyDescent="0.35">
      <c r="A530" s="2">
        <v>44776</v>
      </c>
      <c r="B530" t="s">
        <v>18</v>
      </c>
      <c r="C530" t="s">
        <v>596</v>
      </c>
      <c r="D530" t="s">
        <v>109</v>
      </c>
      <c r="E530" t="s">
        <v>600</v>
      </c>
      <c r="F530">
        <v>12</v>
      </c>
      <c r="G530" t="s">
        <v>25</v>
      </c>
      <c r="H530" t="s">
        <v>122</v>
      </c>
      <c r="I530" t="s">
        <v>454</v>
      </c>
      <c r="J530" t="s">
        <v>454</v>
      </c>
      <c r="K530" t="s">
        <v>134</v>
      </c>
      <c r="L530">
        <v>0.73099999999999998</v>
      </c>
      <c r="M530">
        <v>4.3099999999999996</v>
      </c>
      <c r="N530" s="1">
        <v>-0.43099999999999994</v>
      </c>
      <c r="O530" t="s">
        <v>202</v>
      </c>
      <c r="P530">
        <v>0.65300000000000002</v>
      </c>
      <c r="Q530">
        <v>7.7999999999999958E-2</v>
      </c>
      <c r="R530">
        <v>9.2899999999999991</v>
      </c>
      <c r="S530" s="1">
        <v>-0.92899999999999994</v>
      </c>
      <c r="T530" s="1">
        <f t="shared" si="82"/>
        <v>0.498</v>
      </c>
      <c r="U530">
        <v>51.05</v>
      </c>
      <c r="V530">
        <v>2045.7904624999996</v>
      </c>
      <c r="W530">
        <f t="shared" si="84"/>
        <v>2.0457904624999997E-3</v>
      </c>
      <c r="X530">
        <f t="shared" si="86"/>
        <v>0.11944869831546701</v>
      </c>
      <c r="Y530">
        <f t="shared" si="87"/>
        <v>8.7007620399812434E-6</v>
      </c>
      <c r="Z530">
        <v>8.7007620399812434E-6</v>
      </c>
      <c r="AA530">
        <f t="shared" si="88"/>
        <v>1.7799935997875668E-8</v>
      </c>
      <c r="AB530">
        <f t="shared" si="85"/>
        <v>1.7799935997875668E-8</v>
      </c>
      <c r="AC530">
        <v>1.7799935997875667</v>
      </c>
      <c r="AD530">
        <v>3.5742843369228248</v>
      </c>
      <c r="AE530" s="1">
        <f t="shared" si="89"/>
        <v>6.4079769592352412E-2</v>
      </c>
      <c r="AF530">
        <v>6.6024387123402292E-2</v>
      </c>
      <c r="AG530">
        <v>28.545300000000001</v>
      </c>
      <c r="AH530">
        <v>22.6</v>
      </c>
      <c r="AI530">
        <v>352</v>
      </c>
      <c r="AJ530">
        <v>8.7007620399812442</v>
      </c>
      <c r="AK530">
        <v>15.665264505802318</v>
      </c>
      <c r="AL530" t="s">
        <v>557</v>
      </c>
      <c r="AM530" t="s">
        <v>558</v>
      </c>
      <c r="AN530" t="s">
        <v>562</v>
      </c>
      <c r="AO530">
        <v>0.57093314461741485</v>
      </c>
      <c r="AP530">
        <v>1.5412499999999998</v>
      </c>
      <c r="AQ530">
        <v>919.65</v>
      </c>
      <c r="AR530" s="54">
        <v>2.0785094597206271E-2</v>
      </c>
      <c r="AS530" s="55">
        <v>22.811701937834123</v>
      </c>
    </row>
    <row r="531" spans="1:45" x14ac:dyDescent="0.35">
      <c r="A531" s="2">
        <v>44735</v>
      </c>
      <c r="B531" t="s">
        <v>18</v>
      </c>
      <c r="C531" t="s">
        <v>548</v>
      </c>
      <c r="D531" t="s">
        <v>45</v>
      </c>
      <c r="E531" t="s">
        <v>46</v>
      </c>
      <c r="F531">
        <v>8</v>
      </c>
      <c r="G531" t="s">
        <v>22</v>
      </c>
      <c r="H531" t="s">
        <v>44</v>
      </c>
      <c r="I531" t="s">
        <v>434</v>
      </c>
      <c r="J531" t="s">
        <v>434</v>
      </c>
      <c r="K531" t="s">
        <v>153</v>
      </c>
      <c r="L531">
        <v>0.78200000000000003</v>
      </c>
      <c r="M531">
        <v>8.33</v>
      </c>
      <c r="N531" s="1">
        <v>-0.83299999999999996</v>
      </c>
      <c r="O531" t="s">
        <v>154</v>
      </c>
      <c r="P531">
        <v>0.60199999999999998</v>
      </c>
      <c r="Q531">
        <v>0.18000000000000005</v>
      </c>
      <c r="S531" s="1" t="s">
        <v>50</v>
      </c>
      <c r="T531" s="1" t="s">
        <v>103</v>
      </c>
      <c r="U531">
        <v>28.85</v>
      </c>
      <c r="V531">
        <v>653.37316250000015</v>
      </c>
      <c r="W531">
        <f t="shared" si="84"/>
        <v>6.5337316250000017E-4</v>
      </c>
      <c r="X531">
        <f t="shared" si="86"/>
        <v>0.29900332225913628</v>
      </c>
      <c r="Y531">
        <f t="shared" si="87"/>
        <v>2.6921802532170291E-5</v>
      </c>
      <c r="Z531">
        <v>2.6921802532170291E-5</v>
      </c>
      <c r="AA531">
        <f t="shared" si="88"/>
        <v>1.7589983260644616E-8</v>
      </c>
      <c r="AB531">
        <f t="shared" si="85"/>
        <v>1.7589983260644616E-8</v>
      </c>
      <c r="AC531">
        <v>1.7589983260644615</v>
      </c>
      <c r="AD531" t="s">
        <v>50</v>
      </c>
      <c r="AE531" s="1">
        <f t="shared" si="89"/>
        <v>6.3323939738320623E-2</v>
      </c>
      <c r="AG531">
        <v>33.261499999999998</v>
      </c>
      <c r="AH531">
        <v>13.9</v>
      </c>
      <c r="AI531">
        <v>342</v>
      </c>
      <c r="AJ531">
        <v>26.921802532170293</v>
      </c>
      <c r="AK531">
        <v>8.7619047619047628</v>
      </c>
      <c r="AL531" t="s">
        <v>557</v>
      </c>
      <c r="AM531" t="s">
        <v>558</v>
      </c>
      <c r="AN531" t="s">
        <v>562</v>
      </c>
      <c r="AO531">
        <v>0.39747176730693196</v>
      </c>
      <c r="AP531">
        <v>2.46875</v>
      </c>
      <c r="AQ531">
        <v>1395.05</v>
      </c>
      <c r="AR531" s="54">
        <v>3.3172988797831003E-2</v>
      </c>
      <c r="AS531" s="55">
        <v>12.197872964961046</v>
      </c>
    </row>
    <row r="532" spans="1:45" x14ac:dyDescent="0.35">
      <c r="A532" s="2">
        <v>44772</v>
      </c>
      <c r="B532" t="s">
        <v>573</v>
      </c>
      <c r="C532" t="s">
        <v>596</v>
      </c>
      <c r="D532" t="s">
        <v>57</v>
      </c>
      <c r="E532" t="s">
        <v>46</v>
      </c>
      <c r="F532">
        <v>7</v>
      </c>
      <c r="G532" t="s">
        <v>30</v>
      </c>
      <c r="H532" t="s">
        <v>62</v>
      </c>
      <c r="I532" t="s">
        <v>500</v>
      </c>
      <c r="J532" t="s">
        <v>500</v>
      </c>
      <c r="L532">
        <v>0.67900000000000005</v>
      </c>
      <c r="M532">
        <v>5.68</v>
      </c>
      <c r="N532" s="1">
        <v>-0.56799999999999995</v>
      </c>
      <c r="O532" t="s">
        <v>198</v>
      </c>
      <c r="P532">
        <v>0.58599999999999997</v>
      </c>
      <c r="Q532">
        <v>9.3000000000000083E-2</v>
      </c>
      <c r="S532" s="1" t="s">
        <v>50</v>
      </c>
      <c r="T532" s="1" t="s">
        <v>103</v>
      </c>
      <c r="U532">
        <v>42.6</v>
      </c>
      <c r="V532">
        <v>1424.5866000000003</v>
      </c>
      <c r="W532">
        <f t="shared" si="84"/>
        <v>1.4245866000000002E-3</v>
      </c>
      <c r="X532">
        <f t="shared" si="86"/>
        <v>0.15870307167235509</v>
      </c>
      <c r="Y532">
        <f t="shared" si="87"/>
        <v>1.234432950467869E-5</v>
      </c>
      <c r="Z532">
        <v>1.234432950467869E-5</v>
      </c>
      <c r="AA532">
        <f t="shared" si="88"/>
        <v>1.7585566398349904E-8</v>
      </c>
      <c r="AB532">
        <f t="shared" si="85"/>
        <v>1.7585566398349904E-8</v>
      </c>
      <c r="AC532">
        <v>1.7585566398349903</v>
      </c>
      <c r="AD532" t="s">
        <v>50</v>
      </c>
      <c r="AE532" s="1">
        <f t="shared" si="89"/>
        <v>6.3308039034059654E-2</v>
      </c>
      <c r="AG532">
        <v>27.192399999999999</v>
      </c>
      <c r="AH532">
        <v>20</v>
      </c>
      <c r="AI532">
        <v>340</v>
      </c>
      <c r="AJ532">
        <v>12.34432950467869</v>
      </c>
      <c r="AL532" t="s">
        <v>557</v>
      </c>
      <c r="AM532" t="s">
        <v>561</v>
      </c>
      <c r="AN532" t="s">
        <v>560</v>
      </c>
      <c r="AR532" s="34"/>
      <c r="AS532" s="34"/>
    </row>
    <row r="533" spans="1:45" x14ac:dyDescent="0.35">
      <c r="A533" s="2">
        <v>44792</v>
      </c>
      <c r="B533" t="s">
        <v>18</v>
      </c>
      <c r="C533" t="s">
        <v>552</v>
      </c>
      <c r="D533" t="s">
        <v>45</v>
      </c>
      <c r="E533" t="s">
        <v>46</v>
      </c>
      <c r="F533">
        <v>11</v>
      </c>
      <c r="G533" t="s">
        <v>28</v>
      </c>
      <c r="H533" t="s">
        <v>47</v>
      </c>
      <c r="I533" t="s">
        <v>433</v>
      </c>
      <c r="J533" t="s">
        <v>433</v>
      </c>
      <c r="K533" t="s">
        <v>207</v>
      </c>
      <c r="L533">
        <v>1.101</v>
      </c>
      <c r="M533">
        <v>10.86</v>
      </c>
      <c r="N533" s="1">
        <v>-1.0859999999999999</v>
      </c>
      <c r="O533" t="s">
        <v>105</v>
      </c>
      <c r="P533">
        <v>0.99099999999999999</v>
      </c>
      <c r="Q533">
        <v>0.10999999999999999</v>
      </c>
      <c r="R533">
        <v>14.51</v>
      </c>
      <c r="S533" s="1">
        <v>-1.4510000000000001</v>
      </c>
      <c r="T533" s="1">
        <f t="shared" ref="T533:T544" si="90">N533-S533</f>
        <v>0.36500000000000021</v>
      </c>
      <c r="U533">
        <v>52.65</v>
      </c>
      <c r="V533">
        <v>2176.0376624999999</v>
      </c>
      <c r="W533">
        <f t="shared" si="84"/>
        <v>2.1760376624999998E-3</v>
      </c>
      <c r="X533">
        <f t="shared" si="86"/>
        <v>0.11099899091826437</v>
      </c>
      <c r="Y533">
        <f t="shared" si="87"/>
        <v>7.949406180834067E-6</v>
      </c>
      <c r="Z533">
        <v>7.949406180834067E-6</v>
      </c>
      <c r="AA533">
        <f t="shared" si="88"/>
        <v>1.7298207244005215E-8</v>
      </c>
      <c r="AB533">
        <f t="shared" si="85"/>
        <v>1.7298207244005215E-8</v>
      </c>
      <c r="AC533">
        <v>1.7298207244005215</v>
      </c>
      <c r="AD533">
        <v>4.7392348613712887</v>
      </c>
      <c r="AE533" s="1">
        <f t="shared" si="89"/>
        <v>6.2273546078418771E-2</v>
      </c>
      <c r="AF533">
        <v>4.038925558741159E-2</v>
      </c>
      <c r="AG533">
        <v>34.301699999999997</v>
      </c>
      <c r="AH533">
        <v>33.200000000000003</v>
      </c>
      <c r="AI533">
        <v>460</v>
      </c>
      <c r="AJ533">
        <v>7.9494061808340675</v>
      </c>
      <c r="AK533">
        <v>8.2594820334704142</v>
      </c>
      <c r="AL533" t="s">
        <v>559</v>
      </c>
      <c r="AM533" t="s">
        <v>561</v>
      </c>
      <c r="AN533" t="s">
        <v>560</v>
      </c>
      <c r="AO533">
        <v>0.40498035528846144</v>
      </c>
      <c r="AP533">
        <v>2.7174999999999998</v>
      </c>
      <c r="AQ533">
        <v>1551.3875</v>
      </c>
      <c r="AR533" s="54">
        <v>-3.0381995721919837E-4</v>
      </c>
      <c r="AS533" s="55">
        <v>5.6780254445246685</v>
      </c>
    </row>
    <row r="534" spans="1:45" x14ac:dyDescent="0.35">
      <c r="A534" s="2">
        <v>44776</v>
      </c>
      <c r="B534" t="s">
        <v>18</v>
      </c>
      <c r="C534" t="s">
        <v>596</v>
      </c>
      <c r="D534" t="s">
        <v>109</v>
      </c>
      <c r="E534" t="s">
        <v>600</v>
      </c>
      <c r="F534">
        <v>11</v>
      </c>
      <c r="G534" t="s">
        <v>22</v>
      </c>
      <c r="H534" t="s">
        <v>110</v>
      </c>
      <c r="I534" t="s">
        <v>444</v>
      </c>
      <c r="J534" t="s">
        <v>444</v>
      </c>
      <c r="K534" t="s">
        <v>134</v>
      </c>
      <c r="L534">
        <v>0.66800000000000004</v>
      </c>
      <c r="M534">
        <v>3.95</v>
      </c>
      <c r="N534" s="1">
        <v>-0.39500000000000002</v>
      </c>
      <c r="O534" t="s">
        <v>202</v>
      </c>
      <c r="P534">
        <v>0.56999999999999995</v>
      </c>
      <c r="Q534">
        <v>9.8000000000000087E-2</v>
      </c>
      <c r="R534">
        <v>16.41</v>
      </c>
      <c r="S534" s="1">
        <v>-1.641</v>
      </c>
      <c r="T534" s="1">
        <f t="shared" si="90"/>
        <v>1.246</v>
      </c>
      <c r="U534">
        <v>39.75</v>
      </c>
      <c r="V534">
        <v>1240.3490624999999</v>
      </c>
      <c r="W534">
        <f t="shared" si="84"/>
        <v>1.2403490624999999E-3</v>
      </c>
      <c r="X534">
        <f t="shared" si="86"/>
        <v>0.17192982456140368</v>
      </c>
      <c r="Y534">
        <f t="shared" si="87"/>
        <v>1.3622735149536237E-5</v>
      </c>
      <c r="Z534">
        <v>1.3622735149536237E-5</v>
      </c>
      <c r="AB534">
        <f t="shared" si="85"/>
        <v>1.6896946771413067E-8</v>
      </c>
      <c r="AC534">
        <v>1.6896946771413066</v>
      </c>
      <c r="AD534">
        <v>1.3560952465018512</v>
      </c>
      <c r="AE534" s="1">
        <f t="shared" si="89"/>
        <v>6.0829008377087046E-2</v>
      </c>
      <c r="AF534">
        <v>1.7137171737554954E-2</v>
      </c>
      <c r="AG534">
        <v>28.545300000000001</v>
      </c>
      <c r="AH534">
        <v>19</v>
      </c>
      <c r="AI534">
        <v>240</v>
      </c>
      <c r="AJ534">
        <v>13.622735149536236</v>
      </c>
      <c r="AK534">
        <v>15.665264505802318</v>
      </c>
      <c r="AL534" t="s">
        <v>557</v>
      </c>
      <c r="AM534" t="s">
        <v>558</v>
      </c>
      <c r="AN534" t="s">
        <v>562</v>
      </c>
      <c r="AO534">
        <v>0.57093314461741485</v>
      </c>
      <c r="AP534">
        <v>1.5412499999999998</v>
      </c>
      <c r="AQ534">
        <v>919.65</v>
      </c>
      <c r="AR534" s="54">
        <v>-3.1635481987767652E-2</v>
      </c>
      <c r="AS534" s="34" t="s">
        <v>50</v>
      </c>
    </row>
    <row r="535" spans="1:45" x14ac:dyDescent="0.35">
      <c r="A535" s="2">
        <v>44764</v>
      </c>
      <c r="B535" t="s">
        <v>18</v>
      </c>
      <c r="C535" t="s">
        <v>549</v>
      </c>
      <c r="D535" t="s">
        <v>109</v>
      </c>
      <c r="E535" t="s">
        <v>600</v>
      </c>
      <c r="F535">
        <v>9</v>
      </c>
      <c r="G535" t="s">
        <v>43</v>
      </c>
      <c r="H535" t="s">
        <v>54</v>
      </c>
      <c r="I535" t="s">
        <v>452</v>
      </c>
      <c r="J535" t="s">
        <v>452</v>
      </c>
      <c r="K535" t="s">
        <v>193</v>
      </c>
      <c r="L535">
        <v>0.61799999999999999</v>
      </c>
      <c r="M535">
        <v>13.12</v>
      </c>
      <c r="N535" s="1">
        <v>-1.3119999999999998</v>
      </c>
      <c r="O535" t="s">
        <v>163</v>
      </c>
      <c r="P535">
        <v>0.55300000000000005</v>
      </c>
      <c r="Q535">
        <v>6.4999999999999947E-2</v>
      </c>
      <c r="R535">
        <v>10.11</v>
      </c>
      <c r="S535" s="1">
        <v>-1.0109999999999999</v>
      </c>
      <c r="T535" s="1">
        <f t="shared" si="90"/>
        <v>-0.30099999999999993</v>
      </c>
      <c r="U535">
        <v>50.05</v>
      </c>
      <c r="V535">
        <v>1966.4269624999997</v>
      </c>
      <c r="W535">
        <f t="shared" si="84"/>
        <v>1.9664269624999997E-3</v>
      </c>
      <c r="X535">
        <f t="shared" si="86"/>
        <v>0.11754068716094022</v>
      </c>
      <c r="Y535">
        <f t="shared" si="87"/>
        <v>8.5299928431238066E-6</v>
      </c>
      <c r="Z535">
        <v>8.5299928431238066E-6</v>
      </c>
      <c r="AA535">
        <f>Z535*W535</f>
        <v>1.6773607916650683E-8</v>
      </c>
      <c r="AB535">
        <f t="shared" si="85"/>
        <v>1.6773607916650683E-8</v>
      </c>
      <c r="AC535">
        <v>1.6773607916650684</v>
      </c>
      <c r="AD535">
        <v>5.5726272148341156</v>
      </c>
      <c r="AE535" s="1">
        <f t="shared" si="89"/>
        <v>6.0384988499942463E-2</v>
      </c>
      <c r="AF535">
        <v>7.5296584955026655E-2</v>
      </c>
      <c r="AG535">
        <v>34.764699999999998</v>
      </c>
      <c r="AH535">
        <v>43.6</v>
      </c>
      <c r="AI535">
        <v>371</v>
      </c>
      <c r="AJ535">
        <v>8.5299928431238072</v>
      </c>
      <c r="AK535">
        <v>12.394095238095241</v>
      </c>
      <c r="AL535" t="s">
        <v>559</v>
      </c>
      <c r="AM535" t="s">
        <v>558</v>
      </c>
      <c r="AN535" t="s">
        <v>560</v>
      </c>
      <c r="AO535">
        <v>0.38320539431614575</v>
      </c>
      <c r="AP535">
        <v>2.6387499999999999</v>
      </c>
      <c r="AQ535">
        <v>1512.2124999999996</v>
      </c>
      <c r="AR535" s="54">
        <v>5.880315425601591E-3</v>
      </c>
      <c r="AS535" s="55">
        <v>16.891440238922108</v>
      </c>
    </row>
    <row r="536" spans="1:45" x14ac:dyDescent="0.35">
      <c r="A536" s="2">
        <v>44778</v>
      </c>
      <c r="B536" t="s">
        <v>18</v>
      </c>
      <c r="C536" t="s">
        <v>596</v>
      </c>
      <c r="D536" t="s">
        <v>20</v>
      </c>
      <c r="E536" t="s">
        <v>600</v>
      </c>
      <c r="F536">
        <v>3</v>
      </c>
      <c r="G536" t="s">
        <v>22</v>
      </c>
      <c r="H536" t="s">
        <v>113</v>
      </c>
      <c r="I536" t="s">
        <v>421</v>
      </c>
      <c r="J536" t="s">
        <v>421</v>
      </c>
      <c r="K536" t="s">
        <v>207</v>
      </c>
      <c r="L536">
        <v>0.48399999999999999</v>
      </c>
      <c r="M536">
        <v>3.34</v>
      </c>
      <c r="N536" s="1">
        <v>-0.33399999999999996</v>
      </c>
      <c r="O536" t="s">
        <v>163</v>
      </c>
      <c r="P536">
        <v>0.42699999999999999</v>
      </c>
      <c r="Q536">
        <v>5.6999999999999995E-2</v>
      </c>
      <c r="R536">
        <v>21.04</v>
      </c>
      <c r="S536" s="1">
        <v>-2.1040000000000001</v>
      </c>
      <c r="T536" s="1">
        <f t="shared" si="90"/>
        <v>1.77</v>
      </c>
      <c r="U536">
        <v>46</v>
      </c>
      <c r="V536">
        <v>1661.0600000000002</v>
      </c>
      <c r="W536">
        <f t="shared" si="84"/>
        <v>1.6610600000000002E-3</v>
      </c>
      <c r="X536">
        <f t="shared" si="86"/>
        <v>0.1334894613583138</v>
      </c>
      <c r="Y536">
        <f t="shared" si="87"/>
        <v>9.9763618874969172E-6</v>
      </c>
      <c r="Z536">
        <v>9.9763618874969172E-6</v>
      </c>
      <c r="AB536">
        <f t="shared" si="85"/>
        <v>1.6571335676845633E-8</v>
      </c>
      <c r="AC536">
        <v>1.6571335676845631</v>
      </c>
      <c r="AD536">
        <v>0.93623365405907522</v>
      </c>
      <c r="AE536" s="1">
        <f t="shared" si="89"/>
        <v>5.9656808436644275E-2</v>
      </c>
      <c r="AF536">
        <v>1.1831320076872702E-2</v>
      </c>
      <c r="AG536">
        <v>33.254899999999999</v>
      </c>
      <c r="AI536">
        <v>213</v>
      </c>
      <c r="AJ536">
        <v>9.9763618874969175</v>
      </c>
      <c r="AK536">
        <v>13.537474712107057</v>
      </c>
      <c r="AL536" t="s">
        <v>557</v>
      </c>
      <c r="AM536" t="s">
        <v>558</v>
      </c>
      <c r="AN536" t="s">
        <v>562</v>
      </c>
      <c r="AO536">
        <v>0.44009598733374949</v>
      </c>
      <c r="AP536">
        <v>2.3112500000000002</v>
      </c>
      <c r="AQ536">
        <v>1533.9750000000001</v>
      </c>
      <c r="AR536" s="34" t="s">
        <v>50</v>
      </c>
      <c r="AS536" s="34" t="s">
        <v>50</v>
      </c>
    </row>
    <row r="537" spans="1:45" x14ac:dyDescent="0.35">
      <c r="A537" s="2">
        <v>44776</v>
      </c>
      <c r="B537" t="s">
        <v>18</v>
      </c>
      <c r="C537" t="s">
        <v>596</v>
      </c>
      <c r="D537" t="s">
        <v>123</v>
      </c>
      <c r="E537" t="s">
        <v>600</v>
      </c>
      <c r="F537">
        <v>2</v>
      </c>
      <c r="G537" t="s">
        <v>28</v>
      </c>
      <c r="H537" t="s">
        <v>64</v>
      </c>
      <c r="I537" t="s">
        <v>457</v>
      </c>
      <c r="J537" t="s">
        <v>457</v>
      </c>
      <c r="K537" t="s">
        <v>87</v>
      </c>
      <c r="L537">
        <v>0.77600000000000002</v>
      </c>
      <c r="M537">
        <v>5.23</v>
      </c>
      <c r="N537" s="1">
        <v>-0.52300000000000002</v>
      </c>
      <c r="O537" t="s">
        <v>201</v>
      </c>
      <c r="P537">
        <v>0.68500000000000005</v>
      </c>
      <c r="Q537">
        <v>9.099999999999997E-2</v>
      </c>
      <c r="R537">
        <v>16.57</v>
      </c>
      <c r="S537" s="1">
        <v>-1.657</v>
      </c>
      <c r="T537" s="1">
        <f t="shared" si="90"/>
        <v>1.1339999999999999</v>
      </c>
      <c r="U537">
        <v>46.05</v>
      </c>
      <c r="V537">
        <v>1664.6729625</v>
      </c>
      <c r="W537">
        <f t="shared" si="84"/>
        <v>1.6646729625000001E-3</v>
      </c>
      <c r="X537">
        <f t="shared" si="86"/>
        <v>0.13284671532846709</v>
      </c>
      <c r="Y537">
        <f t="shared" si="87"/>
        <v>9.9172627993109434E-6</v>
      </c>
      <c r="Z537">
        <v>9.9172627993109434E-6</v>
      </c>
      <c r="AA537">
        <f t="shared" ref="AA537:AA547" si="91">Z537*W537</f>
        <v>1.6508999244019993E-8</v>
      </c>
      <c r="AB537">
        <f t="shared" si="85"/>
        <v>1.6508999244019993E-8</v>
      </c>
      <c r="AC537">
        <v>1.6508999244019991</v>
      </c>
      <c r="AD537">
        <v>1.4558200391552021</v>
      </c>
      <c r="AE537" s="1">
        <f t="shared" si="89"/>
        <v>5.943239727847198E-2</v>
      </c>
      <c r="AF537">
        <v>5.2461794341469121E-3</v>
      </c>
      <c r="AG537">
        <v>28.545300000000001</v>
      </c>
      <c r="AH537">
        <v>39.299999999999997</v>
      </c>
      <c r="AI537">
        <v>410</v>
      </c>
      <c r="AJ537">
        <v>9.9172627993109437</v>
      </c>
      <c r="AK537">
        <v>11.355774909963984</v>
      </c>
      <c r="AL537" t="s">
        <v>559</v>
      </c>
      <c r="AM537" t="s">
        <v>561</v>
      </c>
      <c r="AN537" t="s">
        <v>560</v>
      </c>
      <c r="AO537">
        <v>0.57093314461741485</v>
      </c>
      <c r="AP537">
        <v>1.5412499999999998</v>
      </c>
      <c r="AQ537">
        <v>919.65</v>
      </c>
      <c r="AR537" s="54">
        <v>7.270459159014842E-3</v>
      </c>
      <c r="AS537" s="55">
        <v>-1.1395887521660342</v>
      </c>
    </row>
    <row r="538" spans="1:45" x14ac:dyDescent="0.35">
      <c r="A538" s="2">
        <v>44804</v>
      </c>
      <c r="B538" t="s">
        <v>18</v>
      </c>
      <c r="C538" t="s">
        <v>599</v>
      </c>
      <c r="D538" t="s">
        <v>133</v>
      </c>
      <c r="E538" t="s">
        <v>46</v>
      </c>
      <c r="F538">
        <v>4</v>
      </c>
      <c r="G538" t="s">
        <v>43</v>
      </c>
      <c r="H538" t="s">
        <v>121</v>
      </c>
      <c r="I538" t="s">
        <v>483</v>
      </c>
      <c r="J538" t="s">
        <v>483</v>
      </c>
      <c r="K538" t="s">
        <v>235</v>
      </c>
      <c r="L538">
        <v>1.016</v>
      </c>
      <c r="M538">
        <v>10.119999999999999</v>
      </c>
      <c r="N538" s="1">
        <v>-1.012</v>
      </c>
      <c r="O538" t="s">
        <v>200</v>
      </c>
      <c r="P538">
        <v>0.97299999999999998</v>
      </c>
      <c r="Q538">
        <v>4.3000000000000038E-2</v>
      </c>
      <c r="R538">
        <v>9.89</v>
      </c>
      <c r="S538" s="1">
        <v>-0.9890000000000001</v>
      </c>
      <c r="T538" s="1">
        <f t="shared" si="90"/>
        <v>-2.2999999999999909E-2</v>
      </c>
      <c r="U538">
        <v>89.35</v>
      </c>
      <c r="V538">
        <v>6266.9866624999995</v>
      </c>
      <c r="W538">
        <f t="shared" si="84"/>
        <v>6.2669866624999997E-3</v>
      </c>
      <c r="X538">
        <f t="shared" si="86"/>
        <v>4.4193216855087397E-2</v>
      </c>
      <c r="Y538">
        <f t="shared" si="87"/>
        <v>2.5584664355051095E-6</v>
      </c>
      <c r="Z538">
        <v>2.5584664355051095E-6</v>
      </c>
      <c r="AA538">
        <f t="shared" si="91"/>
        <v>1.6033875027764436E-8</v>
      </c>
      <c r="AB538">
        <f t="shared" si="85"/>
        <v>1.6033875027764436E-8</v>
      </c>
      <c r="AC538">
        <v>1.6033875027764435</v>
      </c>
      <c r="AD538">
        <v>69.712500120715205</v>
      </c>
      <c r="AE538" s="1">
        <f t="shared" si="89"/>
        <v>5.7721950099951971E-2</v>
      </c>
      <c r="AF538">
        <v>0.45163254431693661</v>
      </c>
      <c r="AG538">
        <v>32.519599999999997</v>
      </c>
      <c r="AH538">
        <v>90</v>
      </c>
      <c r="AI538">
        <v>735</v>
      </c>
      <c r="AJ538">
        <v>2.5584664355051094</v>
      </c>
      <c r="AK538">
        <v>6.7535095436248787</v>
      </c>
      <c r="AL538" t="s">
        <v>559</v>
      </c>
      <c r="AM538" t="s">
        <v>558</v>
      </c>
      <c r="AN538" t="s">
        <v>560</v>
      </c>
      <c r="AO538">
        <v>0.5234151584582144</v>
      </c>
      <c r="AP538">
        <v>1.8887499999999999</v>
      </c>
      <c r="AQ538">
        <v>924.46249999999998</v>
      </c>
      <c r="AR538" s="54">
        <v>-9.9604352038653761E-3</v>
      </c>
      <c r="AS538" s="55">
        <v>10.276896370852626</v>
      </c>
    </row>
    <row r="539" spans="1:45" x14ac:dyDescent="0.35">
      <c r="A539" s="2">
        <v>44776</v>
      </c>
      <c r="B539" t="s">
        <v>18</v>
      </c>
      <c r="C539" t="s">
        <v>596</v>
      </c>
      <c r="D539" t="s">
        <v>123</v>
      </c>
      <c r="E539" t="s">
        <v>600</v>
      </c>
      <c r="F539">
        <v>1</v>
      </c>
      <c r="G539" t="s">
        <v>28</v>
      </c>
      <c r="H539" t="s">
        <v>122</v>
      </c>
      <c r="I539" t="s">
        <v>458</v>
      </c>
      <c r="J539" t="s">
        <v>458</v>
      </c>
      <c r="K539" t="s">
        <v>87</v>
      </c>
      <c r="L539">
        <v>0.90500000000000003</v>
      </c>
      <c r="M539">
        <v>4.0599999999999996</v>
      </c>
      <c r="N539" s="1">
        <v>-0.40599999999999997</v>
      </c>
      <c r="O539" t="s">
        <v>201</v>
      </c>
      <c r="P539">
        <v>0.84699999999999998</v>
      </c>
      <c r="Q539">
        <v>5.8000000000000052E-2</v>
      </c>
      <c r="R539">
        <v>10.02</v>
      </c>
      <c r="S539" s="1">
        <v>-1.002</v>
      </c>
      <c r="T539" s="1">
        <f t="shared" si="90"/>
        <v>0.59600000000000009</v>
      </c>
      <c r="U539">
        <v>67.3</v>
      </c>
      <c r="V539">
        <v>3555.4926500000001</v>
      </c>
      <c r="W539">
        <f t="shared" si="84"/>
        <v>3.5554926499999999E-3</v>
      </c>
      <c r="X539">
        <f t="shared" si="86"/>
        <v>6.8476977567886718E-2</v>
      </c>
      <c r="Y539">
        <f t="shared" si="87"/>
        <v>4.3863405158617912E-6</v>
      </c>
      <c r="Z539">
        <v>4.3863405158617912E-6</v>
      </c>
      <c r="AA539">
        <f t="shared" si="91"/>
        <v>1.5595601464543806E-8</v>
      </c>
      <c r="AB539">
        <f t="shared" si="85"/>
        <v>1.5595601464543806E-8</v>
      </c>
      <c r="AC539">
        <v>1.5595601464543807</v>
      </c>
      <c r="AD539">
        <v>2.6167116551247993</v>
      </c>
      <c r="AE539" s="1">
        <f t="shared" si="89"/>
        <v>5.6144165272357695E-2</v>
      </c>
      <c r="AF539">
        <v>9.429557569611639E-3</v>
      </c>
      <c r="AG539">
        <v>28.545300000000001</v>
      </c>
      <c r="AH539">
        <v>65</v>
      </c>
      <c r="AI539">
        <v>575</v>
      </c>
      <c r="AJ539">
        <v>4.3863405158617912</v>
      </c>
      <c r="AK539">
        <v>11.355774909963984</v>
      </c>
      <c r="AL539" t="s">
        <v>559</v>
      </c>
      <c r="AM539" t="s">
        <v>561</v>
      </c>
      <c r="AN539" t="s">
        <v>560</v>
      </c>
      <c r="AO539">
        <v>0.57093314461741485</v>
      </c>
      <c r="AP539">
        <v>1.5412499999999998</v>
      </c>
      <c r="AQ539">
        <v>919.65</v>
      </c>
      <c r="AR539" s="54">
        <v>7.2080243801821205E-3</v>
      </c>
      <c r="AS539" s="55">
        <v>-3.4554590911639607</v>
      </c>
    </row>
    <row r="540" spans="1:45" x14ac:dyDescent="0.35">
      <c r="A540" s="2">
        <v>44748</v>
      </c>
      <c r="B540" t="s">
        <v>18</v>
      </c>
      <c r="C540" t="s">
        <v>597</v>
      </c>
      <c r="D540" t="s">
        <v>86</v>
      </c>
      <c r="E540" t="s">
        <v>46</v>
      </c>
      <c r="F540">
        <v>7</v>
      </c>
      <c r="G540" t="s">
        <v>37</v>
      </c>
      <c r="H540" t="s">
        <v>97</v>
      </c>
      <c r="I540" t="s">
        <v>406</v>
      </c>
      <c r="J540" t="s">
        <v>406</v>
      </c>
      <c r="K540" t="s">
        <v>165</v>
      </c>
      <c r="L540">
        <v>0.82699999999999996</v>
      </c>
      <c r="M540">
        <v>3.47</v>
      </c>
      <c r="N540" s="1">
        <v>-0.34700000000000003</v>
      </c>
      <c r="O540" t="s">
        <v>168</v>
      </c>
      <c r="P540">
        <v>0.745</v>
      </c>
      <c r="Q540">
        <v>8.1999999999999962E-2</v>
      </c>
      <c r="R540">
        <v>24.26</v>
      </c>
      <c r="S540" s="1">
        <v>-2.4260000000000002</v>
      </c>
      <c r="T540" s="1">
        <f t="shared" si="90"/>
        <v>2.0790000000000002</v>
      </c>
      <c r="U540">
        <v>50.2</v>
      </c>
      <c r="V540">
        <v>1978.2314000000003</v>
      </c>
      <c r="W540">
        <f t="shared" si="84"/>
        <v>1.9782314000000001E-3</v>
      </c>
      <c r="X540">
        <f t="shared" si="86"/>
        <v>0.11006711409395968</v>
      </c>
      <c r="Y540">
        <f t="shared" si="87"/>
        <v>7.8673313518130338E-6</v>
      </c>
      <c r="Z540">
        <v>7.8673313518130338E-6</v>
      </c>
      <c r="AA540">
        <f t="shared" si="91"/>
        <v>1.5563401914360993E-8</v>
      </c>
      <c r="AB540">
        <f t="shared" si="85"/>
        <v>1.5563401914360993E-8</v>
      </c>
      <c r="AC540">
        <v>1.5563401914360995</v>
      </c>
      <c r="AD540">
        <v>0.74860038068114443</v>
      </c>
      <c r="AE540" s="1">
        <f t="shared" si="89"/>
        <v>5.6028246891699579E-2</v>
      </c>
      <c r="AF540">
        <v>1.4941180969047549E-2</v>
      </c>
      <c r="AG540">
        <v>33.4651</v>
      </c>
      <c r="AH540">
        <v>39.1</v>
      </c>
      <c r="AI540">
        <v>510</v>
      </c>
      <c r="AJ540">
        <v>7.8673313518130339</v>
      </c>
      <c r="AK540">
        <v>10.517788461538462</v>
      </c>
      <c r="AL540" t="s">
        <v>557</v>
      </c>
      <c r="AM540" t="s">
        <v>558</v>
      </c>
      <c r="AN540" t="s">
        <v>562</v>
      </c>
      <c r="AO540">
        <v>0.36316699062884389</v>
      </c>
      <c r="AP540">
        <v>2.6599999999999997</v>
      </c>
      <c r="AQ540">
        <v>1403.9625000000001</v>
      </c>
      <c r="AR540" s="54">
        <v>2.2248125219784583E-2</v>
      </c>
      <c r="AS540" s="55">
        <v>15.403066832191886</v>
      </c>
    </row>
    <row r="541" spans="1:45" x14ac:dyDescent="0.35">
      <c r="A541" s="2">
        <v>44790</v>
      </c>
      <c r="B541" t="s">
        <v>18</v>
      </c>
      <c r="C541" t="s">
        <v>552</v>
      </c>
      <c r="D541" t="s">
        <v>123</v>
      </c>
      <c r="E541" t="s">
        <v>600</v>
      </c>
      <c r="F541">
        <v>1</v>
      </c>
      <c r="G541" t="s">
        <v>22</v>
      </c>
      <c r="H541" t="s">
        <v>96</v>
      </c>
      <c r="I541" t="s">
        <v>459</v>
      </c>
      <c r="J541" t="s">
        <v>459</v>
      </c>
      <c r="K541" t="s">
        <v>69</v>
      </c>
      <c r="L541">
        <v>0.86099999999999999</v>
      </c>
      <c r="M541">
        <v>14.28</v>
      </c>
      <c r="N541" s="1">
        <v>-1.4279999999999999</v>
      </c>
      <c r="O541" t="s">
        <v>129</v>
      </c>
      <c r="P541">
        <v>0.74099999999999999</v>
      </c>
      <c r="Q541">
        <v>0.12</v>
      </c>
      <c r="R541">
        <v>27.87</v>
      </c>
      <c r="S541" s="1">
        <v>-2.7869999999999999</v>
      </c>
      <c r="T541" s="1">
        <f t="shared" si="90"/>
        <v>1.359</v>
      </c>
      <c r="U541">
        <v>39.5</v>
      </c>
      <c r="V541">
        <v>1224.7962500000001</v>
      </c>
      <c r="W541">
        <f t="shared" si="84"/>
        <v>1.2247962500000001E-3</v>
      </c>
      <c r="X541">
        <f t="shared" si="86"/>
        <v>0.16194331983805668</v>
      </c>
      <c r="Y541">
        <f t="shared" si="87"/>
        <v>1.2655312136129728E-5</v>
      </c>
      <c r="Z541">
        <v>1.2655312136129728E-5</v>
      </c>
      <c r="AA541">
        <f t="shared" si="91"/>
        <v>1.550017884691118E-8</v>
      </c>
      <c r="AB541">
        <f t="shared" si="85"/>
        <v>1.550017884691118E-8</v>
      </c>
      <c r="AC541">
        <v>1.5500178846911181</v>
      </c>
      <c r="AD541">
        <v>1.1405576782127433</v>
      </c>
      <c r="AE541" s="1">
        <f t="shared" si="89"/>
        <v>5.5800643848880241E-2</v>
      </c>
      <c r="AF541">
        <v>1.4413392317788088E-2</v>
      </c>
      <c r="AG541">
        <v>32.178800000000003</v>
      </c>
      <c r="AH541">
        <v>12.9</v>
      </c>
      <c r="AI541">
        <v>270</v>
      </c>
      <c r="AJ541">
        <v>12.655312136129728</v>
      </c>
      <c r="AK541">
        <v>11.310295975498345</v>
      </c>
      <c r="AL541" t="s">
        <v>557</v>
      </c>
      <c r="AM541" t="s">
        <v>558</v>
      </c>
      <c r="AN541" t="s">
        <v>562</v>
      </c>
      <c r="AO541">
        <v>0.6083871384901417</v>
      </c>
      <c r="AP541">
        <v>1.4275</v>
      </c>
      <c r="AQ541">
        <v>836.8</v>
      </c>
      <c r="AR541" s="54">
        <v>8.0747271782325696E-3</v>
      </c>
      <c r="AS541" s="55">
        <v>17.219383337391154</v>
      </c>
    </row>
    <row r="542" spans="1:45" x14ac:dyDescent="0.35">
      <c r="A542" s="2">
        <v>44763</v>
      </c>
      <c r="B542" t="s">
        <v>18</v>
      </c>
      <c r="C542" t="s">
        <v>549</v>
      </c>
      <c r="D542" t="s">
        <v>109</v>
      </c>
      <c r="E542" t="s">
        <v>600</v>
      </c>
      <c r="F542">
        <v>12</v>
      </c>
      <c r="G542" t="s">
        <v>25</v>
      </c>
      <c r="H542" t="s">
        <v>122</v>
      </c>
      <c r="I542" t="s">
        <v>454</v>
      </c>
      <c r="J542" t="s">
        <v>454</v>
      </c>
      <c r="K542" t="s">
        <v>188</v>
      </c>
      <c r="L542">
        <v>0.63100000000000001</v>
      </c>
      <c r="M542">
        <v>5.15</v>
      </c>
      <c r="N542" s="1">
        <v>-0.51500000000000001</v>
      </c>
      <c r="O542" t="s">
        <v>189</v>
      </c>
      <c r="P542">
        <v>0.69799999999999995</v>
      </c>
      <c r="Q542">
        <v>-6.6999999999999948E-2</v>
      </c>
      <c r="R542">
        <v>17.2</v>
      </c>
      <c r="S542" s="1">
        <v>-1.72</v>
      </c>
      <c r="T542" s="1">
        <f t="shared" si="90"/>
        <v>1.2050000000000001</v>
      </c>
      <c r="U542">
        <v>51.05</v>
      </c>
      <c r="V542">
        <v>2045.7904624999996</v>
      </c>
      <c r="W542">
        <f t="shared" si="84"/>
        <v>2.0457904624999997E-3</v>
      </c>
      <c r="X542">
        <f t="shared" si="86"/>
        <v>-9.5988538681948357E-2</v>
      </c>
      <c r="Y542" t="e">
        <f t="shared" si="87"/>
        <v>#NUM!</v>
      </c>
      <c r="Z542">
        <v>7.5267744548761289E-6</v>
      </c>
      <c r="AA542">
        <f t="shared" si="91"/>
        <v>1.539820339317422E-8</v>
      </c>
      <c r="AB542">
        <f t="shared" si="85"/>
        <v>1.539820339317422E-8</v>
      </c>
      <c r="AC542">
        <v>1.5398203393174219</v>
      </c>
      <c r="AD542">
        <v>1.2778592027530471</v>
      </c>
      <c r="AE542" s="1">
        <f t="shared" si="89"/>
        <v>5.5433532215427198E-2</v>
      </c>
      <c r="AF542">
        <v>2.3604689145801192E-2</v>
      </c>
      <c r="AG542">
        <v>31.981100000000001</v>
      </c>
      <c r="AH542">
        <v>22.6</v>
      </c>
      <c r="AI542">
        <v>352</v>
      </c>
      <c r="AJ542">
        <v>7.5267744548761293</v>
      </c>
      <c r="AK542">
        <v>12.389091192032369</v>
      </c>
      <c r="AL542" t="s">
        <v>557</v>
      </c>
      <c r="AM542" t="s">
        <v>558</v>
      </c>
      <c r="AN542" t="s">
        <v>562</v>
      </c>
      <c r="AO542">
        <v>0.41316276787735068</v>
      </c>
      <c r="AP542">
        <v>2.36</v>
      </c>
      <c r="AQ542">
        <v>1352.8999999999999</v>
      </c>
      <c r="AR542" s="54">
        <v>2.0785094597206271E-2</v>
      </c>
      <c r="AS542" s="55">
        <v>22.811701937834123</v>
      </c>
    </row>
    <row r="543" spans="1:45" x14ac:dyDescent="0.35">
      <c r="A543" s="2">
        <v>44805</v>
      </c>
      <c r="B543" t="s">
        <v>18</v>
      </c>
      <c r="C543" t="s">
        <v>599</v>
      </c>
      <c r="D543" t="s">
        <v>45</v>
      </c>
      <c r="E543" t="s">
        <v>46</v>
      </c>
      <c r="F543">
        <v>9</v>
      </c>
      <c r="G543" t="s">
        <v>37</v>
      </c>
      <c r="H543" t="s">
        <v>49</v>
      </c>
      <c r="I543" t="s">
        <v>437</v>
      </c>
      <c r="J543" t="s">
        <v>437</v>
      </c>
      <c r="K543" t="s">
        <v>237</v>
      </c>
      <c r="L543">
        <v>1.0429999999999999</v>
      </c>
      <c r="M543">
        <v>24.21</v>
      </c>
      <c r="N543" s="1">
        <v>-2.4210000000000003</v>
      </c>
      <c r="O543" t="s">
        <v>163</v>
      </c>
      <c r="P543">
        <v>0.96499999999999997</v>
      </c>
      <c r="Q543">
        <v>7.7999999999999958E-2</v>
      </c>
      <c r="R543">
        <v>29.05</v>
      </c>
      <c r="S543" s="1">
        <v>-2.9050000000000002</v>
      </c>
      <c r="T543" s="1">
        <f t="shared" si="90"/>
        <v>0.48399999999999999</v>
      </c>
      <c r="U543">
        <v>60.25</v>
      </c>
      <c r="V543">
        <v>2849.5990624999999</v>
      </c>
      <c r="W543">
        <f t="shared" si="84"/>
        <v>2.8495990624999999E-3</v>
      </c>
      <c r="X543">
        <f t="shared" si="86"/>
        <v>8.0829015544041413E-2</v>
      </c>
      <c r="Y543">
        <f t="shared" si="87"/>
        <v>5.3797524818170095E-6</v>
      </c>
      <c r="Z543">
        <v>5.3797524818170095E-6</v>
      </c>
      <c r="AA543">
        <f t="shared" si="91"/>
        <v>1.5330137628667797E-8</v>
      </c>
      <c r="AB543">
        <f t="shared" si="85"/>
        <v>1.5330137628667797E-8</v>
      </c>
      <c r="AC543">
        <v>1.5330137628667799</v>
      </c>
      <c r="AD543">
        <v>3.1673838075759915</v>
      </c>
      <c r="AE543" s="1">
        <f t="shared" si="89"/>
        <v>5.5188495463204069E-2</v>
      </c>
      <c r="AF543">
        <v>6.3217246328894056E-2</v>
      </c>
      <c r="AG543">
        <v>34.357199999999999</v>
      </c>
      <c r="AH543">
        <v>52</v>
      </c>
      <c r="AI543">
        <v>575</v>
      </c>
      <c r="AJ543">
        <v>5.3797524818170093</v>
      </c>
      <c r="AK543">
        <v>6.9857928042559951</v>
      </c>
      <c r="AL543" t="s">
        <v>557</v>
      </c>
      <c r="AM543" t="s">
        <v>558</v>
      </c>
      <c r="AN543" t="s">
        <v>562</v>
      </c>
      <c r="AO543">
        <v>0.43800288115314234</v>
      </c>
      <c r="AP543">
        <v>2.1637500000000003</v>
      </c>
      <c r="AQ543">
        <v>1129.9875000000002</v>
      </c>
      <c r="AR543" s="54">
        <v>3.3982140305449049E-2</v>
      </c>
      <c r="AS543" s="55">
        <v>8.6314440042009295</v>
      </c>
    </row>
    <row r="544" spans="1:45" x14ac:dyDescent="0.35">
      <c r="A544" s="2">
        <v>44779</v>
      </c>
      <c r="B544" t="s">
        <v>18</v>
      </c>
      <c r="C544" t="s">
        <v>596</v>
      </c>
      <c r="D544" t="s">
        <v>20</v>
      </c>
      <c r="E544" t="s">
        <v>600</v>
      </c>
      <c r="F544">
        <v>8</v>
      </c>
      <c r="G544" t="s">
        <v>43</v>
      </c>
      <c r="H544" t="s">
        <v>44</v>
      </c>
      <c r="I544" t="s">
        <v>430</v>
      </c>
      <c r="J544" t="s">
        <v>430</v>
      </c>
      <c r="K544" t="s">
        <v>117</v>
      </c>
      <c r="L544">
        <v>1.093</v>
      </c>
      <c r="M544">
        <v>5.72</v>
      </c>
      <c r="N544" s="1">
        <v>-0.57199999999999995</v>
      </c>
      <c r="O544" t="s">
        <v>213</v>
      </c>
      <c r="P544">
        <v>1.0589999999999999</v>
      </c>
      <c r="Q544">
        <v>3.400000000000003E-2</v>
      </c>
      <c r="R544">
        <v>11.06</v>
      </c>
      <c r="S544" s="1">
        <v>-1.1060000000000001</v>
      </c>
      <c r="T544" s="1">
        <f t="shared" si="90"/>
        <v>0.53400000000000014</v>
      </c>
      <c r="U544">
        <v>105.25</v>
      </c>
      <c r="V544">
        <v>8695.8865624999999</v>
      </c>
      <c r="W544">
        <f t="shared" si="84"/>
        <v>8.6958865624999996E-3</v>
      </c>
      <c r="X544">
        <f t="shared" si="86"/>
        <v>3.210576015108596E-2</v>
      </c>
      <c r="Y544">
        <f t="shared" si="87"/>
        <v>1.7264363893684016E-6</v>
      </c>
      <c r="Z544">
        <v>1.7264363893684016E-6</v>
      </c>
      <c r="AA544">
        <f t="shared" si="91"/>
        <v>1.50128949993197E-8</v>
      </c>
      <c r="AB544">
        <f t="shared" si="85"/>
        <v>1.50128949993197E-8</v>
      </c>
      <c r="AC544">
        <v>1.5012894999319704</v>
      </c>
      <c r="AD544">
        <v>2.8114035579250376</v>
      </c>
      <c r="AE544" s="1">
        <f t="shared" si="89"/>
        <v>5.4046421997550921E-2</v>
      </c>
      <c r="AF544">
        <v>3.798730449412778E-2</v>
      </c>
      <c r="AG544">
        <v>31.516500000000001</v>
      </c>
      <c r="AH544">
        <v>94.8</v>
      </c>
      <c r="AI544">
        <v>700</v>
      </c>
      <c r="AJ544">
        <v>1.7264363893684016</v>
      </c>
      <c r="AK544">
        <v>13.38048963335333</v>
      </c>
      <c r="AL544" t="s">
        <v>559</v>
      </c>
      <c r="AM544" t="s">
        <v>558</v>
      </c>
      <c r="AN544" t="s">
        <v>560</v>
      </c>
      <c r="AO544">
        <v>0.44430618398273797</v>
      </c>
      <c r="AP544">
        <v>2.1475</v>
      </c>
      <c r="AQ544">
        <v>1335.2875000000001</v>
      </c>
      <c r="AR544" s="54">
        <v>4.2582810257447024E-3</v>
      </c>
      <c r="AS544" s="55">
        <v>13.210894816205807</v>
      </c>
    </row>
    <row r="545" spans="1:45" x14ac:dyDescent="0.35">
      <c r="A545" s="2">
        <v>44764</v>
      </c>
      <c r="B545" t="s">
        <v>18</v>
      </c>
      <c r="C545" t="s">
        <v>549</v>
      </c>
      <c r="D545" t="s">
        <v>45</v>
      </c>
      <c r="E545" t="s">
        <v>46</v>
      </c>
      <c r="F545">
        <v>7</v>
      </c>
      <c r="G545" t="s">
        <v>28</v>
      </c>
      <c r="H545" t="s">
        <v>68</v>
      </c>
      <c r="I545" t="s">
        <v>413</v>
      </c>
      <c r="J545" t="s">
        <v>413</v>
      </c>
      <c r="K545" t="s">
        <v>194</v>
      </c>
      <c r="L545">
        <v>0.90800000000000003</v>
      </c>
      <c r="N545" s="1" t="s">
        <v>50</v>
      </c>
      <c r="O545" t="s">
        <v>187</v>
      </c>
      <c r="P545">
        <v>0.83399999999999996</v>
      </c>
      <c r="Q545">
        <v>7.4000000000000066E-2</v>
      </c>
      <c r="R545">
        <v>28.61</v>
      </c>
      <c r="S545" s="1">
        <v>-2.8609999999999998</v>
      </c>
      <c r="T545" s="1" t="s">
        <v>103</v>
      </c>
      <c r="U545">
        <v>56.05</v>
      </c>
      <c r="V545">
        <v>2466.1579624999995</v>
      </c>
      <c r="W545">
        <f t="shared" si="84"/>
        <v>2.4661579624999995E-3</v>
      </c>
      <c r="X545">
        <f t="shared" si="86"/>
        <v>8.872901678657083E-2</v>
      </c>
      <c r="Y545">
        <f t="shared" si="87"/>
        <v>6.0341458061632528E-6</v>
      </c>
      <c r="Z545">
        <v>6.0341458061632528E-6</v>
      </c>
      <c r="AA545">
        <f t="shared" si="91"/>
        <v>1.4881156726755484E-8</v>
      </c>
      <c r="AB545">
        <f t="shared" si="85"/>
        <v>1.4881156726755484E-8</v>
      </c>
      <c r="AC545">
        <v>1.4881156726755482</v>
      </c>
      <c r="AD545" t="s">
        <v>50</v>
      </c>
      <c r="AE545" s="1">
        <f t="shared" si="89"/>
        <v>5.3572164216319738E-2</v>
      </c>
      <c r="AG545">
        <v>34.764699999999998</v>
      </c>
      <c r="AH545">
        <v>42.8</v>
      </c>
      <c r="AI545">
        <v>570</v>
      </c>
      <c r="AJ545">
        <v>6.0341458061632531</v>
      </c>
      <c r="AK545">
        <v>7.1421578461796527</v>
      </c>
      <c r="AL545" t="s">
        <v>559</v>
      </c>
      <c r="AM545" t="s">
        <v>561</v>
      </c>
      <c r="AN545" t="s">
        <v>560</v>
      </c>
      <c r="AO545">
        <v>0.38320539431614575</v>
      </c>
      <c r="AP545">
        <v>2.6387499999999999</v>
      </c>
      <c r="AQ545">
        <v>1512.2124999999996</v>
      </c>
      <c r="AR545" s="54">
        <v>5.2555943113949413E-2</v>
      </c>
      <c r="AS545" s="55">
        <v>11.192252581245134</v>
      </c>
    </row>
    <row r="546" spans="1:45" x14ac:dyDescent="0.35">
      <c r="A546" s="9">
        <v>44777</v>
      </c>
      <c r="B546" t="s">
        <v>18</v>
      </c>
      <c r="C546" t="s">
        <v>596</v>
      </c>
      <c r="D546" t="s">
        <v>123</v>
      </c>
      <c r="E546" t="s">
        <v>600</v>
      </c>
      <c r="F546">
        <v>7</v>
      </c>
      <c r="G546" t="s">
        <v>37</v>
      </c>
      <c r="H546" t="s">
        <v>132</v>
      </c>
      <c r="I546" t="s">
        <v>466</v>
      </c>
      <c r="J546" t="s">
        <v>466</v>
      </c>
      <c r="K546" t="s">
        <v>165</v>
      </c>
      <c r="L546">
        <v>0.89400000000000002</v>
      </c>
      <c r="M546">
        <v>4.18</v>
      </c>
      <c r="N546" s="1">
        <v>-0.41799999999999998</v>
      </c>
      <c r="O546" t="s">
        <v>168</v>
      </c>
      <c r="P546">
        <v>0.83899999999999997</v>
      </c>
      <c r="Q546">
        <v>5.5000000000000049E-2</v>
      </c>
      <c r="R546">
        <v>22.29</v>
      </c>
      <c r="S546" s="1">
        <v>-2.2290000000000001</v>
      </c>
      <c r="T546" s="1">
        <f>N546-S546</f>
        <v>1.8110000000000002</v>
      </c>
      <c r="U546">
        <v>67.400000000000006</v>
      </c>
      <c r="V546">
        <v>3566.066600000001</v>
      </c>
      <c r="W546">
        <f t="shared" si="84"/>
        <v>3.5660666000000012E-3</v>
      </c>
      <c r="X546">
        <f t="shared" si="86"/>
        <v>6.5554231227652027E-2</v>
      </c>
      <c r="Y546">
        <f t="shared" si="87"/>
        <v>4.157023296729131E-6</v>
      </c>
      <c r="Z546">
        <v>4.157023296729131E-6</v>
      </c>
      <c r="AA546">
        <f t="shared" si="91"/>
        <v>1.4824221933887648E-8</v>
      </c>
      <c r="AB546">
        <f t="shared" si="85"/>
        <v>1.4824221933887648E-8</v>
      </c>
      <c r="AC546">
        <v>1.4824221933887647</v>
      </c>
      <c r="AD546">
        <v>0.81856554024779926</v>
      </c>
      <c r="AE546" s="1">
        <f t="shared" si="89"/>
        <v>5.3367198961995536E-2</v>
      </c>
      <c r="AF546">
        <v>1.4993866566220981E-2</v>
      </c>
      <c r="AG546">
        <v>29.967099999999999</v>
      </c>
      <c r="AH546">
        <v>57</v>
      </c>
      <c r="AI546">
        <v>720</v>
      </c>
      <c r="AJ546">
        <v>4.1570232967291307</v>
      </c>
      <c r="AK546">
        <v>11.248072663787742</v>
      </c>
      <c r="AL546" t="s">
        <v>557</v>
      </c>
      <c r="AM546" t="s">
        <v>558</v>
      </c>
      <c r="AN546" t="s">
        <v>562</v>
      </c>
      <c r="AO546">
        <v>0.47297782808158478</v>
      </c>
      <c r="AP546">
        <v>1.87375</v>
      </c>
      <c r="AQ546">
        <v>1054</v>
      </c>
      <c r="AR546" s="54">
        <v>4.4630023372803564E-2</v>
      </c>
      <c r="AS546" s="55">
        <v>2.1674015942546672</v>
      </c>
    </row>
    <row r="547" spans="1:45" x14ac:dyDescent="0.35">
      <c r="A547" s="2">
        <v>44743</v>
      </c>
      <c r="B547" t="s">
        <v>573</v>
      </c>
      <c r="C547" t="s">
        <v>597</v>
      </c>
      <c r="D547" t="s">
        <v>77</v>
      </c>
      <c r="E547" t="s">
        <v>46</v>
      </c>
      <c r="F547">
        <v>5</v>
      </c>
      <c r="G547" t="s">
        <v>28</v>
      </c>
      <c r="H547" t="s">
        <v>82</v>
      </c>
      <c r="I547" t="s">
        <v>515</v>
      </c>
      <c r="J547" t="s">
        <v>515</v>
      </c>
      <c r="K547" t="s">
        <v>159</v>
      </c>
      <c r="L547">
        <v>0.84499999999999997</v>
      </c>
      <c r="M547">
        <v>6.31</v>
      </c>
      <c r="N547" s="1">
        <v>-0.63100000000000001</v>
      </c>
      <c r="O547" t="s">
        <v>160</v>
      </c>
      <c r="P547">
        <v>0.70499999999999996</v>
      </c>
      <c r="Q547">
        <v>0.14000000000000001</v>
      </c>
      <c r="R547">
        <v>10.83</v>
      </c>
      <c r="S547" s="1">
        <v>-1.083</v>
      </c>
      <c r="T547" s="1">
        <f>N547-S547</f>
        <v>0.45199999999999996</v>
      </c>
      <c r="U547">
        <v>33.85</v>
      </c>
      <c r="V547">
        <v>899.4706625</v>
      </c>
      <c r="W547">
        <f t="shared" si="84"/>
        <v>8.9947066250000004E-4</v>
      </c>
      <c r="X547">
        <f t="shared" si="86"/>
        <v>0.19858156028368798</v>
      </c>
      <c r="Y547">
        <f t="shared" si="87"/>
        <v>1.626708628523406E-5</v>
      </c>
      <c r="Z547">
        <v>1.626708628523406E-5</v>
      </c>
      <c r="AA547">
        <f t="shared" si="91"/>
        <v>1.4631766877924144E-8</v>
      </c>
      <c r="AB547">
        <f t="shared" si="85"/>
        <v>1.4631766877924144E-8</v>
      </c>
      <c r="AC547">
        <v>1.4631766877924144</v>
      </c>
      <c r="AD547">
        <v>3.2371165659124217</v>
      </c>
      <c r="AE547" s="1">
        <f t="shared" si="89"/>
        <v>5.2674360760526916E-2</v>
      </c>
      <c r="AG547">
        <v>26.544899999999998</v>
      </c>
      <c r="AH547">
        <v>36.200000000000003</v>
      </c>
      <c r="AI547">
        <v>390</v>
      </c>
      <c r="AJ547">
        <v>16.267086285234061</v>
      </c>
      <c r="AL547" t="s">
        <v>559</v>
      </c>
      <c r="AM547" t="s">
        <v>561</v>
      </c>
      <c r="AN547" t="s">
        <v>560</v>
      </c>
      <c r="AR547" s="34"/>
      <c r="AS547" s="34"/>
    </row>
    <row r="548" spans="1:45" x14ac:dyDescent="0.35">
      <c r="A548" s="2">
        <v>44776</v>
      </c>
      <c r="B548" t="s">
        <v>18</v>
      </c>
      <c r="C548" t="s">
        <v>596</v>
      </c>
      <c r="D548" t="s">
        <v>133</v>
      </c>
      <c r="E548" t="s">
        <v>46</v>
      </c>
      <c r="F548">
        <v>8</v>
      </c>
      <c r="G548" t="s">
        <v>33</v>
      </c>
      <c r="H548" t="s">
        <v>64</v>
      </c>
      <c r="I548" t="s">
        <v>476</v>
      </c>
      <c r="J548" t="s">
        <v>476</v>
      </c>
      <c r="K548" t="s">
        <v>199</v>
      </c>
      <c r="L548">
        <v>0.63100000000000001</v>
      </c>
      <c r="N548" s="1" t="s">
        <v>50</v>
      </c>
      <c r="O548" t="s">
        <v>200</v>
      </c>
      <c r="P548">
        <v>0.66500000000000004</v>
      </c>
      <c r="Q548">
        <v>-3.400000000000003E-2</v>
      </c>
      <c r="S548" s="1" t="s">
        <v>50</v>
      </c>
      <c r="T548" s="1" t="s">
        <v>103</v>
      </c>
      <c r="U548">
        <v>75.099999999999994</v>
      </c>
      <c r="V548">
        <v>4427.4078499999996</v>
      </c>
      <c r="W548">
        <f t="shared" si="84"/>
        <v>4.4274078499999996E-3</v>
      </c>
      <c r="X548">
        <f t="shared" si="86"/>
        <v>-5.1127819548872223E-2</v>
      </c>
      <c r="Y548" t="e">
        <f t="shared" si="87"/>
        <v>#NUM!</v>
      </c>
      <c r="Z548">
        <v>3.2655878162400775E-6</v>
      </c>
      <c r="AB548">
        <f t="shared" si="85"/>
        <v>1.4458089132485675E-8</v>
      </c>
      <c r="AC548">
        <v>1.4458089132485676</v>
      </c>
      <c r="AD548" t="s">
        <v>50</v>
      </c>
      <c r="AE548" s="1">
        <f t="shared" si="89"/>
        <v>5.2049120876948428E-2</v>
      </c>
      <c r="AG548">
        <v>28.545300000000001</v>
      </c>
      <c r="AH548">
        <v>56.6</v>
      </c>
      <c r="AI548">
        <v>445</v>
      </c>
      <c r="AJ548">
        <v>3.2655878162400773</v>
      </c>
      <c r="AK548">
        <v>8.0311143168665637</v>
      </c>
      <c r="AL548" t="s">
        <v>559</v>
      </c>
      <c r="AM548" t="s">
        <v>561</v>
      </c>
      <c r="AN548" t="s">
        <v>560</v>
      </c>
      <c r="AO548">
        <v>0.57093314461741485</v>
      </c>
      <c r="AP548">
        <v>1.5412499999999998</v>
      </c>
      <c r="AQ548">
        <v>919.65</v>
      </c>
      <c r="AR548" s="54">
        <v>4.5968748054476261E-2</v>
      </c>
      <c r="AS548" s="55" t="s">
        <v>50</v>
      </c>
    </row>
    <row r="549" spans="1:45" x14ac:dyDescent="0.35">
      <c r="A549" s="2">
        <v>44778</v>
      </c>
      <c r="B549" t="s">
        <v>18</v>
      </c>
      <c r="C549" t="s">
        <v>596</v>
      </c>
      <c r="D549" t="s">
        <v>45</v>
      </c>
      <c r="E549" t="s">
        <v>46</v>
      </c>
      <c r="F549">
        <v>13</v>
      </c>
      <c r="G549" t="s">
        <v>28</v>
      </c>
      <c r="H549" t="s">
        <v>68</v>
      </c>
      <c r="I549" t="s">
        <v>413</v>
      </c>
      <c r="J549" t="s">
        <v>413</v>
      </c>
      <c r="K549" t="s">
        <v>171</v>
      </c>
      <c r="L549">
        <v>0.82799999999999996</v>
      </c>
      <c r="M549">
        <v>5.84</v>
      </c>
      <c r="N549" s="1">
        <v>-0.58399999999999996</v>
      </c>
      <c r="O549" t="s">
        <v>175</v>
      </c>
      <c r="P549">
        <v>0.76200000000000001</v>
      </c>
      <c r="Q549">
        <v>6.5999999999999948E-2</v>
      </c>
      <c r="R549">
        <v>16.18</v>
      </c>
      <c r="S549" s="1">
        <v>-1.6179999999999999</v>
      </c>
      <c r="T549" s="1">
        <f t="shared" ref="T549:T589" si="92">N549-S549</f>
        <v>1.0339999999999998</v>
      </c>
      <c r="U549">
        <v>56.05</v>
      </c>
      <c r="V549">
        <v>2466.1579624999995</v>
      </c>
      <c r="W549">
        <f t="shared" si="84"/>
        <v>2.4661579624999995E-3</v>
      </c>
      <c r="X549">
        <f t="shared" si="86"/>
        <v>8.6614173228346386E-2</v>
      </c>
      <c r="Y549">
        <f t="shared" si="87"/>
        <v>5.8575900837474212E-6</v>
      </c>
      <c r="Z549">
        <v>5.8575900837474212E-6</v>
      </c>
      <c r="AA549">
        <f t="shared" ref="AA549:AA558" si="93">Z549*W549</f>
        <v>1.4445742426094742E-8</v>
      </c>
      <c r="AB549">
        <f t="shared" si="85"/>
        <v>1.4445742426094742E-8</v>
      </c>
      <c r="AC549">
        <v>1.4445742426094741</v>
      </c>
      <c r="AD549">
        <v>1.3970737355991047</v>
      </c>
      <c r="AE549" s="1">
        <f t="shared" si="89"/>
        <v>5.2004672733941069E-2</v>
      </c>
      <c r="AF549">
        <v>1.1906303408066412E-2</v>
      </c>
      <c r="AG549">
        <v>33.254899999999999</v>
      </c>
      <c r="AH549">
        <v>42.8</v>
      </c>
      <c r="AI549">
        <v>570</v>
      </c>
      <c r="AJ549">
        <v>5.8575900837474215</v>
      </c>
      <c r="AK549">
        <v>8.7075468826202727</v>
      </c>
      <c r="AL549" t="s">
        <v>559</v>
      </c>
      <c r="AM549" t="s">
        <v>561</v>
      </c>
      <c r="AN549" t="s">
        <v>560</v>
      </c>
      <c r="AO549">
        <v>0.44009598733374949</v>
      </c>
      <c r="AP549">
        <v>2.3112500000000002</v>
      </c>
      <c r="AQ549">
        <v>1533.9750000000001</v>
      </c>
      <c r="AR549" s="54">
        <v>5.2555943113949413E-2</v>
      </c>
      <c r="AS549" s="55">
        <v>11.192252581245134</v>
      </c>
    </row>
    <row r="550" spans="1:45" x14ac:dyDescent="0.35">
      <c r="A550" s="2">
        <v>44723</v>
      </c>
      <c r="B550" t="s">
        <v>18</v>
      </c>
      <c r="C550" t="s">
        <v>598</v>
      </c>
      <c r="D550" t="s">
        <v>133</v>
      </c>
      <c r="E550" t="s">
        <v>46</v>
      </c>
      <c r="F550">
        <v>3</v>
      </c>
      <c r="G550" t="s">
        <v>22</v>
      </c>
      <c r="H550" t="s">
        <v>102</v>
      </c>
      <c r="I550" t="s">
        <v>473</v>
      </c>
      <c r="J550" t="s">
        <v>473</v>
      </c>
      <c r="K550" t="s">
        <v>134</v>
      </c>
      <c r="L550">
        <v>0.71099999999999997</v>
      </c>
      <c r="M550">
        <v>8.89</v>
      </c>
      <c r="N550" s="1">
        <v>-0.88900000000000001</v>
      </c>
      <c r="O550" t="s">
        <v>135</v>
      </c>
      <c r="P550">
        <v>0.64800000000000002</v>
      </c>
      <c r="Q550">
        <v>6.2999999999999945E-2</v>
      </c>
      <c r="R550">
        <v>19.86</v>
      </c>
      <c r="S550" s="1">
        <v>-1.986</v>
      </c>
      <c r="T550" s="1">
        <f t="shared" si="92"/>
        <v>1.097</v>
      </c>
      <c r="U550">
        <v>51.75</v>
      </c>
      <c r="V550">
        <v>2102.2790625000002</v>
      </c>
      <c r="W550">
        <f t="shared" si="84"/>
        <v>2.1022790625000003E-3</v>
      </c>
      <c r="X550">
        <f t="shared" si="86"/>
        <v>9.722222222222214E-2</v>
      </c>
      <c r="Y550">
        <f t="shared" si="87"/>
        <v>6.7528382236740597E-6</v>
      </c>
      <c r="Z550">
        <v>6.7528382236740597E-6</v>
      </c>
      <c r="AA550">
        <f t="shared" si="93"/>
        <v>1.419635041007967E-8</v>
      </c>
      <c r="AB550">
        <f t="shared" si="85"/>
        <v>1.419635041007967E-8</v>
      </c>
      <c r="AC550">
        <v>1.4196350410079668</v>
      </c>
      <c r="AD550">
        <v>1.2941066918942268</v>
      </c>
      <c r="AE550" s="1">
        <f t="shared" si="89"/>
        <v>5.1106861476286812E-2</v>
      </c>
      <c r="AF550">
        <v>0.34678000629571593</v>
      </c>
      <c r="AG550">
        <v>31.959900000000001</v>
      </c>
      <c r="AH550">
        <v>12.1</v>
      </c>
      <c r="AI550">
        <v>290</v>
      </c>
      <c r="AJ550">
        <v>6.7528382236740594</v>
      </c>
      <c r="AK550">
        <v>10.416666666666666</v>
      </c>
      <c r="AL550" t="s">
        <v>557</v>
      </c>
      <c r="AM550" t="s">
        <v>558</v>
      </c>
      <c r="AN550" t="s">
        <v>562</v>
      </c>
      <c r="AO550">
        <v>0.55247291970017987</v>
      </c>
      <c r="AP550">
        <v>1.6937500000000001</v>
      </c>
      <c r="AQ550">
        <v>1071.175</v>
      </c>
      <c r="AR550" s="54">
        <v>7.3426554335497676E-2</v>
      </c>
      <c r="AS550" s="55">
        <v>22.62647841477833</v>
      </c>
    </row>
    <row r="551" spans="1:45" x14ac:dyDescent="0.35">
      <c r="A551" s="2">
        <v>44721</v>
      </c>
      <c r="B551" t="s">
        <v>18</v>
      </c>
      <c r="C551" t="s">
        <v>598</v>
      </c>
      <c r="D551" t="s">
        <v>45</v>
      </c>
      <c r="E551" t="s">
        <v>46</v>
      </c>
      <c r="F551">
        <v>7</v>
      </c>
      <c r="G551" t="s">
        <v>22</v>
      </c>
      <c r="H551" t="s">
        <v>44</v>
      </c>
      <c r="I551" t="s">
        <v>434</v>
      </c>
      <c r="J551" t="s">
        <v>434</v>
      </c>
      <c r="K551" t="s">
        <v>23</v>
      </c>
      <c r="L551">
        <v>0.72899999999999998</v>
      </c>
      <c r="M551">
        <v>7.52</v>
      </c>
      <c r="N551" s="1">
        <v>-0.752</v>
      </c>
      <c r="O551" t="s">
        <v>48</v>
      </c>
      <c r="P551">
        <v>0.58399999999999996</v>
      </c>
      <c r="Q551">
        <v>0.14500000000000002</v>
      </c>
      <c r="R551">
        <v>18.63</v>
      </c>
      <c r="S551" s="1">
        <v>-1.863</v>
      </c>
      <c r="T551" s="1">
        <f t="shared" si="92"/>
        <v>1.111</v>
      </c>
      <c r="U551">
        <v>28.85</v>
      </c>
      <c r="V551">
        <v>653.37316250000015</v>
      </c>
      <c r="W551">
        <f t="shared" si="84"/>
        <v>6.5337316250000017E-4</v>
      </c>
      <c r="X551">
        <f t="shared" si="86"/>
        <v>0.24828767123287676</v>
      </c>
      <c r="Y551">
        <f t="shared" si="87"/>
        <v>2.141592105973419E-5</v>
      </c>
      <c r="Z551">
        <v>2.141592105973419E-5</v>
      </c>
      <c r="AA551">
        <f t="shared" si="93"/>
        <v>1.3992588070648883E-8</v>
      </c>
      <c r="AB551">
        <f t="shared" si="85"/>
        <v>1.3992588070648883E-8</v>
      </c>
      <c r="AC551">
        <v>1.3992588070648884</v>
      </c>
      <c r="AD551">
        <v>1.2594588722456241</v>
      </c>
      <c r="AE551" s="1">
        <f t="shared" si="89"/>
        <v>5.0373317054335981E-2</v>
      </c>
      <c r="AF551">
        <v>0.33749547729116508</v>
      </c>
      <c r="AG551">
        <v>24.548100000000002</v>
      </c>
      <c r="AH551">
        <v>13.9</v>
      </c>
      <c r="AI551">
        <v>342</v>
      </c>
      <c r="AJ551">
        <v>21.415921059734188</v>
      </c>
      <c r="AK551">
        <v>10.346666666666668</v>
      </c>
      <c r="AL551" t="s">
        <v>557</v>
      </c>
      <c r="AM551" t="s">
        <v>558</v>
      </c>
      <c r="AN551" t="s">
        <v>562</v>
      </c>
      <c r="AO551">
        <v>0.62108933859878679</v>
      </c>
      <c r="AP551">
        <v>1.2462500000000001</v>
      </c>
      <c r="AQ551">
        <v>783</v>
      </c>
      <c r="AR551" s="54">
        <v>3.3172988797831003E-2</v>
      </c>
      <c r="AS551" s="55">
        <v>12.197872964961046</v>
      </c>
    </row>
    <row r="552" spans="1:45" x14ac:dyDescent="0.35">
      <c r="A552" s="2">
        <v>44805</v>
      </c>
      <c r="B552" t="s">
        <v>18</v>
      </c>
      <c r="C552" t="s">
        <v>599</v>
      </c>
      <c r="D552" t="s">
        <v>45</v>
      </c>
      <c r="E552" t="s">
        <v>46</v>
      </c>
      <c r="F552">
        <v>14</v>
      </c>
      <c r="G552" t="s">
        <v>94</v>
      </c>
      <c r="H552" t="s">
        <v>36</v>
      </c>
      <c r="I552" t="s">
        <v>411</v>
      </c>
      <c r="J552" t="s">
        <v>411</v>
      </c>
      <c r="K552" t="s">
        <v>237</v>
      </c>
      <c r="L552">
        <v>0.86099999999999999</v>
      </c>
      <c r="M552">
        <v>14.63</v>
      </c>
      <c r="N552" s="1">
        <v>-1.4630000000000001</v>
      </c>
      <c r="O552" t="s">
        <v>163</v>
      </c>
      <c r="P552">
        <v>0.74099999999999999</v>
      </c>
      <c r="Q552">
        <v>0.12</v>
      </c>
      <c r="R552">
        <v>22.73</v>
      </c>
      <c r="S552" s="1">
        <v>-2.2730000000000001</v>
      </c>
      <c r="T552" s="1">
        <f t="shared" si="92"/>
        <v>0.81</v>
      </c>
      <c r="U552">
        <v>37.450000000000003</v>
      </c>
      <c r="V552">
        <v>1100.9644625000003</v>
      </c>
      <c r="W552">
        <f t="shared" si="84"/>
        <v>1.1009644625000004E-3</v>
      </c>
      <c r="X552">
        <f t="shared" si="86"/>
        <v>0.16194331983805668</v>
      </c>
      <c r="Y552">
        <f t="shared" si="87"/>
        <v>1.2655312136129728E-5</v>
      </c>
      <c r="Z552">
        <v>1.2655312136129728E-5</v>
      </c>
      <c r="AA552">
        <f t="shared" si="93"/>
        <v>1.3933048923723797E-8</v>
      </c>
      <c r="AB552">
        <f t="shared" si="85"/>
        <v>1.3933048923723797E-8</v>
      </c>
      <c r="AC552">
        <v>1.3933048923723796</v>
      </c>
      <c r="AD552">
        <v>1.7201294967560241</v>
      </c>
      <c r="AE552" s="1">
        <f t="shared" si="89"/>
        <v>5.0158976125405666E-2</v>
      </c>
      <c r="AF552">
        <v>4.2280553880653979E-2</v>
      </c>
      <c r="AG552">
        <v>34.357199999999999</v>
      </c>
      <c r="AH552">
        <v>30</v>
      </c>
      <c r="AI552">
        <v>350</v>
      </c>
      <c r="AJ552">
        <v>12.655312136129728</v>
      </c>
      <c r="AK552">
        <v>6.9857928042559951</v>
      </c>
      <c r="AL552" t="s">
        <v>557</v>
      </c>
      <c r="AM552" t="s">
        <v>561</v>
      </c>
      <c r="AN552" t="s">
        <v>560</v>
      </c>
      <c r="AO552">
        <v>0.43800288115314234</v>
      </c>
      <c r="AP552">
        <v>2.1637500000000003</v>
      </c>
      <c r="AQ552">
        <v>1129.9875000000002</v>
      </c>
      <c r="AR552" s="54">
        <v>4.5743953695326058E-2</v>
      </c>
      <c r="AS552" s="55">
        <v>6.1597365572116392</v>
      </c>
    </row>
    <row r="553" spans="1:45" x14ac:dyDescent="0.35">
      <c r="A553" s="2">
        <v>44792</v>
      </c>
      <c r="B553" t="s">
        <v>18</v>
      </c>
      <c r="C553" t="s">
        <v>552</v>
      </c>
      <c r="D553" t="s">
        <v>45</v>
      </c>
      <c r="E553" t="s">
        <v>46</v>
      </c>
      <c r="F553">
        <v>6</v>
      </c>
      <c r="G553" t="s">
        <v>43</v>
      </c>
      <c r="H553" t="s">
        <v>52</v>
      </c>
      <c r="I553" t="s">
        <v>438</v>
      </c>
      <c r="J553" t="s">
        <v>438</v>
      </c>
      <c r="K553" t="s">
        <v>226</v>
      </c>
      <c r="L553">
        <v>0.86699999999999999</v>
      </c>
      <c r="M553">
        <v>7.25</v>
      </c>
      <c r="N553" s="1">
        <v>-0.72499999999999998</v>
      </c>
      <c r="O553" t="s">
        <v>60</v>
      </c>
      <c r="P553">
        <v>0.89700000000000002</v>
      </c>
      <c r="Q553">
        <v>-3.0000000000000027E-2</v>
      </c>
      <c r="R553">
        <v>13.87</v>
      </c>
      <c r="S553" s="1">
        <v>-1.387</v>
      </c>
      <c r="T553" s="1">
        <f t="shared" si="92"/>
        <v>0.66200000000000003</v>
      </c>
      <c r="U553">
        <v>96.75</v>
      </c>
      <c r="V553">
        <v>7348.0415625000005</v>
      </c>
      <c r="W553">
        <f t="shared" si="84"/>
        <v>7.3480415625000002E-3</v>
      </c>
      <c r="X553">
        <f t="shared" si="86"/>
        <v>-3.3444816053511732E-2</v>
      </c>
      <c r="Y553" t="e">
        <f t="shared" si="87"/>
        <v>#NUM!</v>
      </c>
      <c r="Z553">
        <v>1.8931355763915545E-6</v>
      </c>
      <c r="AA553">
        <f t="shared" si="93"/>
        <v>1.3910838898772536E-8</v>
      </c>
      <c r="AB553">
        <f t="shared" si="85"/>
        <v>1.3910838898772536E-8</v>
      </c>
      <c r="AC553">
        <v>1.3910838898772537</v>
      </c>
      <c r="AD553">
        <v>2.1013351810834648</v>
      </c>
      <c r="AE553" s="1">
        <f t="shared" si="89"/>
        <v>5.007902003558113E-2</v>
      </c>
      <c r="AF553">
        <v>1.361350335523843E-2</v>
      </c>
      <c r="AG553">
        <v>34.301699999999997</v>
      </c>
      <c r="AH553">
        <v>83</v>
      </c>
      <c r="AI553">
        <v>620</v>
      </c>
      <c r="AJ553">
        <v>1.8931355763915545</v>
      </c>
      <c r="AK553">
        <v>8.2594820334704142</v>
      </c>
      <c r="AL553" t="s">
        <v>559</v>
      </c>
      <c r="AM553" t="s">
        <v>558</v>
      </c>
      <c r="AN553" t="s">
        <v>560</v>
      </c>
      <c r="AO553">
        <v>0.40498035528846144</v>
      </c>
      <c r="AP553">
        <v>2.7174999999999998</v>
      </c>
      <c r="AQ553">
        <v>1551.3875</v>
      </c>
      <c r="AR553" s="54">
        <v>1.0816217268271432E-2</v>
      </c>
      <c r="AS553" s="55">
        <v>18.541979140046688</v>
      </c>
    </row>
    <row r="554" spans="1:45" x14ac:dyDescent="0.35">
      <c r="A554" s="2">
        <v>44722</v>
      </c>
      <c r="B554" t="s">
        <v>18</v>
      </c>
      <c r="C554" t="s">
        <v>598</v>
      </c>
      <c r="D554" t="s">
        <v>123</v>
      </c>
      <c r="E554" t="s">
        <v>600</v>
      </c>
      <c r="F554">
        <v>10</v>
      </c>
      <c r="G554" t="s">
        <v>22</v>
      </c>
      <c r="H554" t="s">
        <v>130</v>
      </c>
      <c r="I554" t="s">
        <v>460</v>
      </c>
      <c r="J554" t="s">
        <v>460</v>
      </c>
      <c r="K554" t="s">
        <v>128</v>
      </c>
      <c r="L554">
        <v>0.71699999999999997</v>
      </c>
      <c r="M554">
        <v>2.79</v>
      </c>
      <c r="N554" s="1">
        <v>-0.27900000000000003</v>
      </c>
      <c r="O554" t="s">
        <v>129</v>
      </c>
      <c r="P554">
        <v>0.64700000000000002</v>
      </c>
      <c r="Q554">
        <v>6.9999999999999951E-2</v>
      </c>
      <c r="R554">
        <v>2.35</v>
      </c>
      <c r="S554" s="1">
        <v>-0.23500000000000001</v>
      </c>
      <c r="T554" s="1">
        <f t="shared" si="92"/>
        <v>-4.4000000000000011E-2</v>
      </c>
      <c r="U554">
        <v>47.6</v>
      </c>
      <c r="V554">
        <v>1778.6216000000002</v>
      </c>
      <c r="W554">
        <f t="shared" si="84"/>
        <v>1.7786216000000002E-3</v>
      </c>
      <c r="X554">
        <f t="shared" si="86"/>
        <v>0.10819165378670781</v>
      </c>
      <c r="Y554">
        <f t="shared" si="87"/>
        <v>7.702637845597036E-6</v>
      </c>
      <c r="Z554">
        <v>7.702637845597036E-6</v>
      </c>
      <c r="AA554">
        <f t="shared" si="93"/>
        <v>1.3700078049156355E-8</v>
      </c>
      <c r="AB554">
        <f t="shared" si="85"/>
        <v>1.3700078049156355E-8</v>
      </c>
      <c r="AC554">
        <v>1.3700078049156355</v>
      </c>
      <c r="AD554">
        <v>31.13654102080989</v>
      </c>
      <c r="AE554" s="1">
        <f t="shared" si="89"/>
        <v>4.932028097696288E-2</v>
      </c>
      <c r="AF554">
        <v>0.39347697159435135</v>
      </c>
      <c r="AG554">
        <v>27.385200000000001</v>
      </c>
      <c r="AH554">
        <v>17.7</v>
      </c>
      <c r="AI554">
        <v>375</v>
      </c>
      <c r="AJ554">
        <v>7.7026378455970361</v>
      </c>
      <c r="AK554">
        <v>16.475333333333335</v>
      </c>
      <c r="AL554" t="s">
        <v>557</v>
      </c>
      <c r="AM554" t="s">
        <v>558</v>
      </c>
      <c r="AN554" t="s">
        <v>562</v>
      </c>
      <c r="AO554">
        <v>0.64691630239407094</v>
      </c>
      <c r="AP554">
        <v>1.1612499999999999</v>
      </c>
      <c r="AQ554">
        <v>648.88749999999993</v>
      </c>
      <c r="AR554" s="54">
        <v>-1.7127437005219813E-2</v>
      </c>
      <c r="AS554" s="55">
        <v>0.49401881407737724</v>
      </c>
    </row>
    <row r="555" spans="1:45" x14ac:dyDescent="0.35">
      <c r="A555" s="2">
        <v>44804</v>
      </c>
      <c r="B555" t="s">
        <v>18</v>
      </c>
      <c r="C555" t="s">
        <v>599</v>
      </c>
      <c r="D555" t="s">
        <v>123</v>
      </c>
      <c r="E555" t="s">
        <v>600</v>
      </c>
      <c r="F555">
        <v>8</v>
      </c>
      <c r="G555" t="s">
        <v>28</v>
      </c>
      <c r="H555" t="s">
        <v>122</v>
      </c>
      <c r="I555" t="s">
        <v>458</v>
      </c>
      <c r="J555" t="s">
        <v>458</v>
      </c>
      <c r="K555" t="s">
        <v>234</v>
      </c>
      <c r="L555">
        <v>0.91400000000000003</v>
      </c>
      <c r="M555">
        <v>5.34</v>
      </c>
      <c r="N555" s="1">
        <v>-0.53400000000000003</v>
      </c>
      <c r="O555" t="s">
        <v>32</v>
      </c>
      <c r="P555">
        <v>0.86099999999999999</v>
      </c>
      <c r="Q555">
        <v>5.3000000000000047E-2</v>
      </c>
      <c r="R555">
        <v>10.76</v>
      </c>
      <c r="S555" s="1">
        <v>-1.0760000000000001</v>
      </c>
      <c r="T555" s="1">
        <f t="shared" si="92"/>
        <v>0.54200000000000004</v>
      </c>
      <c r="U555">
        <v>67.3</v>
      </c>
      <c r="V555">
        <v>3555.4926500000001</v>
      </c>
      <c r="W555">
        <f t="shared" si="84"/>
        <v>3.5554926499999999E-3</v>
      </c>
      <c r="X555">
        <f t="shared" si="86"/>
        <v>6.1556329849012832E-2</v>
      </c>
      <c r="Y555">
        <f t="shared" si="87"/>
        <v>3.84717265713244E-6</v>
      </c>
      <c r="Z555">
        <v>3.84717265713244E-6</v>
      </c>
      <c r="AA555">
        <f t="shared" si="93"/>
        <v>1.3678594105715361E-8</v>
      </c>
      <c r="AB555">
        <f t="shared" si="85"/>
        <v>1.3678594105715361E-8</v>
      </c>
      <c r="AC555">
        <v>1.367859410571536</v>
      </c>
      <c r="AD555">
        <v>2.5237258497629815</v>
      </c>
      <c r="AE555" s="1">
        <f t="shared" si="89"/>
        <v>4.9242938780575299E-2</v>
      </c>
      <c r="AF555">
        <v>9.0944747938313079E-3</v>
      </c>
      <c r="AG555">
        <v>32.519599999999997</v>
      </c>
      <c r="AH555">
        <v>65</v>
      </c>
      <c r="AI555">
        <v>575</v>
      </c>
      <c r="AJ555">
        <v>3.8471726571324401</v>
      </c>
      <c r="AK555">
        <v>5.03038712875437</v>
      </c>
      <c r="AL555" t="s">
        <v>559</v>
      </c>
      <c r="AM555" t="s">
        <v>561</v>
      </c>
      <c r="AN555" t="s">
        <v>560</v>
      </c>
      <c r="AO555">
        <v>0.5234151584582144</v>
      </c>
      <c r="AP555">
        <v>1.8887499999999999</v>
      </c>
      <c r="AQ555">
        <v>924.46249999999998</v>
      </c>
      <c r="AR555" s="54">
        <v>7.2080243801821205E-3</v>
      </c>
      <c r="AS555" s="55">
        <v>-3.4554590911639607</v>
      </c>
    </row>
    <row r="556" spans="1:45" x14ac:dyDescent="0.35">
      <c r="A556" s="2">
        <v>44748</v>
      </c>
      <c r="B556" t="s">
        <v>18</v>
      </c>
      <c r="C556" t="s">
        <v>597</v>
      </c>
      <c r="D556" t="s">
        <v>45</v>
      </c>
      <c r="E556" t="s">
        <v>46</v>
      </c>
      <c r="F556">
        <v>10</v>
      </c>
      <c r="G556" t="s">
        <v>37</v>
      </c>
      <c r="H556" t="s">
        <v>49</v>
      </c>
      <c r="I556" t="s">
        <v>437</v>
      </c>
      <c r="J556" t="s">
        <v>437</v>
      </c>
      <c r="K556" t="s">
        <v>171</v>
      </c>
      <c r="L556">
        <v>0.96699999999999997</v>
      </c>
      <c r="M556">
        <v>3.08</v>
      </c>
      <c r="N556" s="1">
        <v>-0.308</v>
      </c>
      <c r="O556" t="s">
        <v>112</v>
      </c>
      <c r="P556">
        <v>0.90100000000000002</v>
      </c>
      <c r="Q556">
        <v>6.5999999999999948E-2</v>
      </c>
      <c r="R556">
        <v>11.58</v>
      </c>
      <c r="S556" s="1">
        <v>-1.1579999999999999</v>
      </c>
      <c r="T556" s="1">
        <f t="shared" si="92"/>
        <v>0.84999999999999987</v>
      </c>
      <c r="U556">
        <v>60.25</v>
      </c>
      <c r="V556">
        <v>2849.5990624999999</v>
      </c>
      <c r="W556">
        <f t="shared" si="84"/>
        <v>2.8495990624999999E-3</v>
      </c>
      <c r="X556">
        <f t="shared" si="86"/>
        <v>7.3251942286348445E-2</v>
      </c>
      <c r="Y556">
        <f t="shared" si="87"/>
        <v>4.7658385771395993E-6</v>
      </c>
      <c r="Z556">
        <v>4.7658385771395993E-6</v>
      </c>
      <c r="AA556">
        <f t="shared" si="93"/>
        <v>1.3580729141443336E-8</v>
      </c>
      <c r="AB556">
        <f t="shared" si="85"/>
        <v>1.3580729141443336E-8</v>
      </c>
      <c r="AC556">
        <v>1.3580729141443337</v>
      </c>
      <c r="AD556">
        <v>1.5977328401698045</v>
      </c>
      <c r="AE556" s="1">
        <f t="shared" si="89"/>
        <v>4.8890624909196011E-2</v>
      </c>
      <c r="AF556">
        <v>3.1888863699810643E-2</v>
      </c>
      <c r="AG556">
        <v>33.4651</v>
      </c>
      <c r="AH556">
        <v>52</v>
      </c>
      <c r="AI556">
        <v>575</v>
      </c>
      <c r="AJ556">
        <v>4.7658385771395997</v>
      </c>
      <c r="AK556">
        <v>7.6280448717948737</v>
      </c>
      <c r="AL556" t="s">
        <v>557</v>
      </c>
      <c r="AM556" t="s">
        <v>558</v>
      </c>
      <c r="AN556" t="s">
        <v>562</v>
      </c>
      <c r="AO556">
        <v>0.36316699062884389</v>
      </c>
      <c r="AP556">
        <v>2.6599999999999997</v>
      </c>
      <c r="AQ556">
        <v>1403.9625000000001</v>
      </c>
      <c r="AR556" s="54">
        <v>3.3982140305449049E-2</v>
      </c>
      <c r="AS556" s="55">
        <v>8.6314440042009295</v>
      </c>
    </row>
    <row r="557" spans="1:45" x14ac:dyDescent="0.35">
      <c r="A557" s="2">
        <v>44777</v>
      </c>
      <c r="B557" t="s">
        <v>18</v>
      </c>
      <c r="C557" t="s">
        <v>596</v>
      </c>
      <c r="D557" t="s">
        <v>123</v>
      </c>
      <c r="E557" t="s">
        <v>600</v>
      </c>
      <c r="F557">
        <v>1</v>
      </c>
      <c r="G557" t="s">
        <v>22</v>
      </c>
      <c r="H557" t="s">
        <v>130</v>
      </c>
      <c r="I557" t="s">
        <v>460</v>
      </c>
      <c r="J557" t="s">
        <v>460</v>
      </c>
      <c r="K557" t="s">
        <v>165</v>
      </c>
      <c r="L557">
        <v>0.70899999999999996</v>
      </c>
      <c r="M557">
        <v>2.81</v>
      </c>
      <c r="N557" s="1">
        <v>-0.28100000000000003</v>
      </c>
      <c r="O557" t="s">
        <v>168</v>
      </c>
      <c r="P557">
        <v>0.64100000000000001</v>
      </c>
      <c r="Q557">
        <v>6.7999999999999949E-2</v>
      </c>
      <c r="R557">
        <v>17.32</v>
      </c>
      <c r="S557" s="1">
        <v>-1.732</v>
      </c>
      <c r="T557" s="1">
        <f t="shared" si="92"/>
        <v>1.4510000000000001</v>
      </c>
      <c r="U557">
        <v>47.6</v>
      </c>
      <c r="V557">
        <v>1778.6216000000002</v>
      </c>
      <c r="W557">
        <f t="shared" si="84"/>
        <v>1.7786216000000002E-3</v>
      </c>
      <c r="X557">
        <f t="shared" si="86"/>
        <v>0.10608424336973471</v>
      </c>
      <c r="Y557">
        <f t="shared" si="87"/>
        <v>7.5183614107649007E-6</v>
      </c>
      <c r="Z557">
        <v>7.5183614107649007E-6</v>
      </c>
      <c r="AA557">
        <f t="shared" si="93"/>
        <v>1.3372320001792926E-8</v>
      </c>
      <c r="AB557">
        <f t="shared" si="85"/>
        <v>1.3372320001792926E-8</v>
      </c>
      <c r="AC557">
        <v>1.3372320001792926</v>
      </c>
      <c r="AD557">
        <v>0.92159338399675572</v>
      </c>
      <c r="AE557" s="1">
        <f t="shared" si="89"/>
        <v>4.8140352006454529E-2</v>
      </c>
      <c r="AF557">
        <v>1.1646308866937891E-2</v>
      </c>
      <c r="AG557">
        <v>29.967099999999999</v>
      </c>
      <c r="AH557">
        <v>17.7</v>
      </c>
      <c r="AI557">
        <v>375</v>
      </c>
      <c r="AJ557">
        <v>7.5183614107649008</v>
      </c>
      <c r="AK557">
        <v>11.248072663787742</v>
      </c>
      <c r="AL557" t="s">
        <v>557</v>
      </c>
      <c r="AM557" t="s">
        <v>558</v>
      </c>
      <c r="AN557" t="s">
        <v>562</v>
      </c>
      <c r="AO557">
        <v>0.47297782808158478</v>
      </c>
      <c r="AP557">
        <v>1.87375</v>
      </c>
      <c r="AQ557">
        <v>1054</v>
      </c>
      <c r="AR557" s="54">
        <v>-1.7127437005219813E-2</v>
      </c>
      <c r="AS557" s="55">
        <v>0.49401881407737724</v>
      </c>
    </row>
    <row r="558" spans="1:45" x14ac:dyDescent="0.35">
      <c r="A558" s="2">
        <v>44763</v>
      </c>
      <c r="B558" t="s">
        <v>18</v>
      </c>
      <c r="C558" t="s">
        <v>549</v>
      </c>
      <c r="D558" t="s">
        <v>109</v>
      </c>
      <c r="E558" t="s">
        <v>600</v>
      </c>
      <c r="F558">
        <v>14</v>
      </c>
      <c r="G558" t="s">
        <v>33</v>
      </c>
      <c r="H558" t="s">
        <v>114</v>
      </c>
      <c r="I558" t="s">
        <v>447</v>
      </c>
      <c r="J558" t="s">
        <v>447</v>
      </c>
      <c r="K558" t="s">
        <v>188</v>
      </c>
      <c r="L558">
        <v>0.79400000000000004</v>
      </c>
      <c r="M558">
        <v>17.559999999999999</v>
      </c>
      <c r="N558" s="1">
        <v>-1.7559999999999998</v>
      </c>
      <c r="O558" t="s">
        <v>189</v>
      </c>
      <c r="P558">
        <v>0.85099999999999998</v>
      </c>
      <c r="Q558">
        <v>-5.699999999999994E-2</v>
      </c>
      <c r="R558">
        <v>23.61</v>
      </c>
      <c r="S558" s="1">
        <v>-2.3609999999999998</v>
      </c>
      <c r="T558" s="1">
        <f t="shared" si="92"/>
        <v>0.60499999999999998</v>
      </c>
      <c r="U558">
        <v>60.45</v>
      </c>
      <c r="V558">
        <v>2868.5489625000005</v>
      </c>
      <c r="W558">
        <f t="shared" si="84"/>
        <v>2.8685489625000006E-3</v>
      </c>
      <c r="X558">
        <f t="shared" si="86"/>
        <v>-6.6980023501762562E-2</v>
      </c>
      <c r="Y558" t="e">
        <f t="shared" si="87"/>
        <v>#NUM!</v>
      </c>
      <c r="Z558">
        <v>4.6488964228851939E-6</v>
      </c>
      <c r="AA558">
        <f t="shared" si="93"/>
        <v>1.3335587010637286E-8</v>
      </c>
      <c r="AB558">
        <f t="shared" si="85"/>
        <v>1.3335587010637286E-8</v>
      </c>
      <c r="AC558">
        <v>1.3335587010637286</v>
      </c>
      <c r="AD558">
        <v>2.2042292579565763</v>
      </c>
      <c r="AE558" s="1">
        <f t="shared" si="89"/>
        <v>4.800811323829423E-2</v>
      </c>
      <c r="AF558">
        <v>1.1053311426032636E-2</v>
      </c>
      <c r="AG558">
        <v>31.981100000000001</v>
      </c>
      <c r="AH558">
        <v>45.3</v>
      </c>
      <c r="AI558">
        <v>410</v>
      </c>
      <c r="AJ558">
        <v>4.6488964228851941</v>
      </c>
      <c r="AK558">
        <v>12.389091192032369</v>
      </c>
      <c r="AL558" t="s">
        <v>559</v>
      </c>
      <c r="AM558" t="s">
        <v>561</v>
      </c>
      <c r="AN558" t="s">
        <v>560</v>
      </c>
      <c r="AO558">
        <v>0.41316276787735068</v>
      </c>
      <c r="AP558">
        <v>2.36</v>
      </c>
      <c r="AQ558">
        <v>1352.8999999999999</v>
      </c>
      <c r="AR558" s="54">
        <v>5.0871136718230486E-2</v>
      </c>
      <c r="AS558" s="55">
        <v>-2.0614357055983081</v>
      </c>
    </row>
    <row r="559" spans="1:45" x14ac:dyDescent="0.35">
      <c r="A559" s="2">
        <v>44778</v>
      </c>
      <c r="B559" t="s">
        <v>18</v>
      </c>
      <c r="C559" t="s">
        <v>596</v>
      </c>
      <c r="D559" t="s">
        <v>45</v>
      </c>
      <c r="E559" t="s">
        <v>46</v>
      </c>
      <c r="F559">
        <v>11</v>
      </c>
      <c r="G559" t="s">
        <v>22</v>
      </c>
      <c r="H559" t="s">
        <v>55</v>
      </c>
      <c r="I559" t="s">
        <v>435</v>
      </c>
      <c r="J559" t="s">
        <v>435</v>
      </c>
      <c r="K559" t="s">
        <v>171</v>
      </c>
      <c r="L559">
        <v>0.68</v>
      </c>
      <c r="M559">
        <v>4.6500000000000004</v>
      </c>
      <c r="N559" s="1">
        <v>-0.46500000000000002</v>
      </c>
      <c r="O559" t="s">
        <v>175</v>
      </c>
      <c r="P559">
        <v>0.58499999999999996</v>
      </c>
      <c r="Q559">
        <v>9.5000000000000084E-2</v>
      </c>
      <c r="R559">
        <v>20.05</v>
      </c>
      <c r="S559" s="1">
        <v>-2.0049999999999999</v>
      </c>
      <c r="T559" s="1">
        <f t="shared" si="92"/>
        <v>1.5399999999999998</v>
      </c>
      <c r="U559">
        <v>36.4</v>
      </c>
      <c r="V559">
        <v>1040.0935999999999</v>
      </c>
      <c r="W559">
        <f t="shared" si="84"/>
        <v>1.0400936E-3</v>
      </c>
      <c r="X559">
        <f t="shared" si="86"/>
        <v>0.16239316239316254</v>
      </c>
      <c r="Y559">
        <f t="shared" si="87"/>
        <v>1.2698600146818248E-5</v>
      </c>
      <c r="Z559">
        <v>1.2698600146818248E-5</v>
      </c>
      <c r="AB559">
        <f t="shared" si="85"/>
        <v>1.3207732741664719E-8</v>
      </c>
      <c r="AC559">
        <v>1.3207732741664719</v>
      </c>
      <c r="AD559">
        <v>0.85764498322498184</v>
      </c>
      <c r="AE559" s="1">
        <f t="shared" si="89"/>
        <v>4.754783786999299E-2</v>
      </c>
      <c r="AF559">
        <v>0.22982195714243117</v>
      </c>
      <c r="AG559">
        <v>33.254899999999999</v>
      </c>
      <c r="AH559">
        <v>20.3</v>
      </c>
      <c r="AI559">
        <v>310</v>
      </c>
      <c r="AJ559">
        <v>12.698600146818247</v>
      </c>
      <c r="AK559">
        <v>8.7075468826202727</v>
      </c>
      <c r="AL559" t="s">
        <v>557</v>
      </c>
      <c r="AM559" t="s">
        <v>558</v>
      </c>
      <c r="AN559" t="s">
        <v>562</v>
      </c>
      <c r="AO559">
        <v>0.44009598733374949</v>
      </c>
      <c r="AP559">
        <v>2.3112500000000002</v>
      </c>
      <c r="AQ559">
        <v>1533.9750000000001</v>
      </c>
      <c r="AR559" s="54">
        <v>3.4438033609287613E-2</v>
      </c>
      <c r="AS559" s="34" t="s">
        <v>50</v>
      </c>
    </row>
    <row r="560" spans="1:45" x14ac:dyDescent="0.35">
      <c r="A560" s="2">
        <v>44798</v>
      </c>
      <c r="B560" t="s">
        <v>573</v>
      </c>
      <c r="C560" t="s">
        <v>552</v>
      </c>
      <c r="D560" t="s">
        <v>67</v>
      </c>
      <c r="E560" t="s">
        <v>46</v>
      </c>
      <c r="F560">
        <v>7</v>
      </c>
      <c r="G560" t="s">
        <v>28</v>
      </c>
      <c r="H560" t="s">
        <v>35</v>
      </c>
      <c r="I560" t="s">
        <v>506</v>
      </c>
      <c r="J560" t="s">
        <v>506</v>
      </c>
      <c r="K560" t="s">
        <v>186</v>
      </c>
      <c r="L560">
        <v>0.748</v>
      </c>
      <c r="M560">
        <v>7.51</v>
      </c>
      <c r="N560" s="1">
        <v>-0.751</v>
      </c>
      <c r="O560" t="s">
        <v>147</v>
      </c>
      <c r="P560">
        <v>0.81499999999999995</v>
      </c>
      <c r="Q560">
        <v>-6.6999999999999948E-2</v>
      </c>
      <c r="R560">
        <v>11.56</v>
      </c>
      <c r="S560" s="1">
        <v>-1.1560000000000001</v>
      </c>
      <c r="T560" s="1">
        <f t="shared" si="92"/>
        <v>0.40500000000000014</v>
      </c>
      <c r="U560">
        <v>52.41</v>
      </c>
      <c r="V560">
        <v>2156.2443585000001</v>
      </c>
      <c r="W560">
        <f t="shared" si="84"/>
        <v>2.1562443585E-3</v>
      </c>
      <c r="X560">
        <f t="shared" si="86"/>
        <v>-8.2208588957055156E-2</v>
      </c>
      <c r="Y560" t="e">
        <f t="shared" si="87"/>
        <v>#NUM!</v>
      </c>
      <c r="Z560">
        <v>6.1048103458251669E-6</v>
      </c>
      <c r="AA560">
        <f t="shared" ref="AA560:AA567" si="94">Z560*W560</f>
        <v>1.316346286789795E-8</v>
      </c>
      <c r="AB560">
        <f t="shared" si="85"/>
        <v>1.316346286789795E-8</v>
      </c>
      <c r="AC560">
        <v>1.316346286789795</v>
      </c>
      <c r="AD560">
        <v>3.2502377451599864</v>
      </c>
      <c r="AE560" s="1">
        <f t="shared" si="89"/>
        <v>4.7388466324432624E-2</v>
      </c>
      <c r="AG560">
        <v>29.246200000000002</v>
      </c>
      <c r="AH560">
        <v>23.6</v>
      </c>
      <c r="AI560">
        <v>300</v>
      </c>
      <c r="AJ560">
        <v>6.1048103458251672</v>
      </c>
      <c r="AL560" t="s">
        <v>559</v>
      </c>
      <c r="AM560" t="s">
        <v>561</v>
      </c>
      <c r="AN560" t="s">
        <v>560</v>
      </c>
      <c r="AR560" s="34"/>
      <c r="AS560" s="34"/>
    </row>
    <row r="561" spans="1:45" x14ac:dyDescent="0.35">
      <c r="A561" s="2">
        <v>44805</v>
      </c>
      <c r="B561" t="s">
        <v>18</v>
      </c>
      <c r="C561" t="s">
        <v>599</v>
      </c>
      <c r="D561" t="s">
        <v>45</v>
      </c>
      <c r="E561" t="s">
        <v>46</v>
      </c>
      <c r="F561">
        <v>12</v>
      </c>
      <c r="G561" t="s">
        <v>29</v>
      </c>
      <c r="H561" t="s">
        <v>107</v>
      </c>
      <c r="I561" t="s">
        <v>417</v>
      </c>
      <c r="J561" t="s">
        <v>417</v>
      </c>
      <c r="K561" t="s">
        <v>237</v>
      </c>
      <c r="L561">
        <v>0.76800000000000002</v>
      </c>
      <c r="M561">
        <v>31.59</v>
      </c>
      <c r="N561" s="1">
        <v>-3.1589999999999998</v>
      </c>
      <c r="O561" t="s">
        <v>163</v>
      </c>
      <c r="P561">
        <v>0.70299999999999996</v>
      </c>
      <c r="Q561">
        <v>6.5000000000000058E-2</v>
      </c>
      <c r="R561">
        <v>41.05</v>
      </c>
      <c r="S561" s="1">
        <v>-4.1049999999999995</v>
      </c>
      <c r="T561" s="1">
        <f t="shared" si="92"/>
        <v>0.94599999999999973</v>
      </c>
      <c r="U561">
        <v>50.9</v>
      </c>
      <c r="V561">
        <v>2033.78585</v>
      </c>
      <c r="W561">
        <f t="shared" si="84"/>
        <v>2.0337858499999998E-3</v>
      </c>
      <c r="X561">
        <f t="shared" si="86"/>
        <v>9.2460881934566239E-2</v>
      </c>
      <c r="Y561">
        <f t="shared" si="87"/>
        <v>6.3480640254254355E-6</v>
      </c>
      <c r="Z561">
        <v>6.3480640254254355E-6</v>
      </c>
      <c r="AA561">
        <f t="shared" si="94"/>
        <v>1.2910602789804291E-8</v>
      </c>
      <c r="AB561">
        <f t="shared" si="85"/>
        <v>1.2910602789804291E-8</v>
      </c>
      <c r="AC561">
        <v>1.2910602789804291</v>
      </c>
      <c r="AD561">
        <v>1.3647571659412574</v>
      </c>
      <c r="AE561" s="1">
        <f t="shared" si="89"/>
        <v>4.647817004329545E-2</v>
      </c>
      <c r="AF561">
        <v>3.0361942396400804E-2</v>
      </c>
      <c r="AG561">
        <v>34.357199999999999</v>
      </c>
      <c r="AH561">
        <v>45.4</v>
      </c>
      <c r="AI561">
        <v>650</v>
      </c>
      <c r="AJ561">
        <v>6.3480640254254359</v>
      </c>
      <c r="AK561">
        <v>6.9857928042559951</v>
      </c>
      <c r="AL561" t="s">
        <v>557</v>
      </c>
      <c r="AM561" t="s">
        <v>558</v>
      </c>
      <c r="AN561" t="s">
        <v>562</v>
      </c>
      <c r="AO561">
        <v>0.43800288115314234</v>
      </c>
      <c r="AP561">
        <v>2.1637500000000003</v>
      </c>
      <c r="AQ561">
        <v>1129.9875000000002</v>
      </c>
      <c r="AR561" s="54">
        <v>1.8580174888922503E-2</v>
      </c>
      <c r="AS561" s="55">
        <v>9.7568099850247538</v>
      </c>
    </row>
    <row r="562" spans="1:45" x14ac:dyDescent="0.35">
      <c r="A562" s="2">
        <v>44715</v>
      </c>
      <c r="B562" t="s">
        <v>573</v>
      </c>
      <c r="C562" t="s">
        <v>598</v>
      </c>
      <c r="D562" t="s">
        <v>77</v>
      </c>
      <c r="E562" t="s">
        <v>46</v>
      </c>
      <c r="F562">
        <v>15</v>
      </c>
      <c r="G562" t="s">
        <v>37</v>
      </c>
      <c r="H562" t="s">
        <v>68</v>
      </c>
      <c r="I562" t="s">
        <v>517</v>
      </c>
      <c r="J562" t="s">
        <v>517</v>
      </c>
      <c r="K562" t="s">
        <v>23</v>
      </c>
      <c r="L562">
        <v>0.71199999999999997</v>
      </c>
      <c r="M562">
        <v>10.4</v>
      </c>
      <c r="N562" s="1">
        <v>-1.04</v>
      </c>
      <c r="O562" t="s">
        <v>80</v>
      </c>
      <c r="P562">
        <v>0.63500000000000001</v>
      </c>
      <c r="Q562">
        <v>7.6999999999999957E-2</v>
      </c>
      <c r="R562">
        <v>12.49</v>
      </c>
      <c r="S562" s="1">
        <v>-1.2490000000000001</v>
      </c>
      <c r="T562" s="1">
        <f t="shared" si="92"/>
        <v>0.20900000000000007</v>
      </c>
      <c r="U562">
        <v>42.994999999999997</v>
      </c>
      <c r="V562">
        <v>1451.1274696249998</v>
      </c>
      <c r="W562">
        <f t="shared" si="84"/>
        <v>1.4511274696249997E-3</v>
      </c>
      <c r="X562">
        <f t="shared" si="86"/>
        <v>0.12125984251968497</v>
      </c>
      <c r="Y562">
        <f t="shared" si="87"/>
        <v>8.8634456962035135E-6</v>
      </c>
      <c r="Z562">
        <v>8.8634456962035135E-6</v>
      </c>
      <c r="AA562">
        <f t="shared" si="94"/>
        <v>1.2861989525290398E-8</v>
      </c>
      <c r="AB562">
        <f t="shared" si="85"/>
        <v>1.2861989525290398E-8</v>
      </c>
      <c r="AC562">
        <v>1.2861989525290398</v>
      </c>
      <c r="AD562">
        <v>6.154061973823155</v>
      </c>
      <c r="AE562" s="1">
        <f t="shared" si="89"/>
        <v>4.6303162291045433E-2</v>
      </c>
      <c r="AG562">
        <v>24.828800000000001</v>
      </c>
      <c r="AH562">
        <v>33</v>
      </c>
      <c r="AI562">
        <v>390</v>
      </c>
      <c r="AJ562">
        <v>8.8634456962035131</v>
      </c>
      <c r="AL562" t="s">
        <v>557</v>
      </c>
      <c r="AM562" t="s">
        <v>558</v>
      </c>
      <c r="AN562" t="s">
        <v>562</v>
      </c>
      <c r="AR562" s="34"/>
      <c r="AS562" s="34"/>
    </row>
    <row r="563" spans="1:45" x14ac:dyDescent="0.35">
      <c r="A563" s="2">
        <v>44749</v>
      </c>
      <c r="B563" t="s">
        <v>18</v>
      </c>
      <c r="C563" t="s">
        <v>597</v>
      </c>
      <c r="D563" t="s">
        <v>133</v>
      </c>
      <c r="E563" t="s">
        <v>46</v>
      </c>
      <c r="F563">
        <v>7</v>
      </c>
      <c r="G563" t="s">
        <v>25</v>
      </c>
      <c r="H563" t="s">
        <v>116</v>
      </c>
      <c r="I563" t="s">
        <v>484</v>
      </c>
      <c r="J563" t="s">
        <v>484</v>
      </c>
      <c r="K563" t="s">
        <v>173</v>
      </c>
      <c r="L563">
        <v>0.59599999999999997</v>
      </c>
      <c r="M563">
        <v>10.050000000000001</v>
      </c>
      <c r="N563" s="1">
        <v>-1.0050000000000001</v>
      </c>
      <c r="O563" t="s">
        <v>32</v>
      </c>
      <c r="P563">
        <v>0.70099999999999996</v>
      </c>
      <c r="Q563">
        <v>-0.10499999999999998</v>
      </c>
      <c r="R563">
        <v>21.42</v>
      </c>
      <c r="S563" s="1">
        <v>-2.1420000000000003</v>
      </c>
      <c r="T563" s="1">
        <f t="shared" si="92"/>
        <v>1.1370000000000002</v>
      </c>
      <c r="U563">
        <v>34.14</v>
      </c>
      <c r="V563">
        <v>914.94858600000009</v>
      </c>
      <c r="W563">
        <f t="shared" si="84"/>
        <v>9.1494858600000011E-4</v>
      </c>
      <c r="X563">
        <f t="shared" si="86"/>
        <v>-0.14978601997146931</v>
      </c>
      <c r="Y563" t="e">
        <f t="shared" si="87"/>
        <v>#NUM!</v>
      </c>
      <c r="Z563">
        <v>1.4037922576288432E-5</v>
      </c>
      <c r="AA563">
        <f t="shared" si="94"/>
        <v>1.284397741155258E-8</v>
      </c>
      <c r="AB563">
        <f t="shared" si="85"/>
        <v>1.284397741155258E-8</v>
      </c>
      <c r="AC563">
        <v>1.2843977411552578</v>
      </c>
      <c r="AD563">
        <v>1.1296374152640787</v>
      </c>
      <c r="AE563" s="1">
        <f t="shared" si="89"/>
        <v>4.6238318681589285E-2</v>
      </c>
      <c r="AF563">
        <v>0.33991440494604597</v>
      </c>
      <c r="AG563">
        <v>34.081400000000002</v>
      </c>
      <c r="AH563">
        <v>20</v>
      </c>
      <c r="AI563">
        <v>384</v>
      </c>
      <c r="AJ563">
        <v>14.037922576288432</v>
      </c>
      <c r="AK563">
        <v>7.0391025641025591</v>
      </c>
      <c r="AL563" t="s">
        <v>557</v>
      </c>
      <c r="AM563" t="s">
        <v>558</v>
      </c>
      <c r="AN563" t="s">
        <v>562</v>
      </c>
      <c r="AO563">
        <v>0.35644028496175595</v>
      </c>
      <c r="AP563">
        <v>2.7675000000000001</v>
      </c>
      <c r="AQ563">
        <v>1337.8125</v>
      </c>
      <c r="AR563" s="54">
        <v>-9.0216655728648266E-3</v>
      </c>
      <c r="AS563" s="55">
        <v>-4.2054598357765984</v>
      </c>
    </row>
    <row r="564" spans="1:45" x14ac:dyDescent="0.35">
      <c r="A564" s="2">
        <v>44764</v>
      </c>
      <c r="B564" t="s">
        <v>18</v>
      </c>
      <c r="C564" t="s">
        <v>549</v>
      </c>
      <c r="D564" t="s">
        <v>45</v>
      </c>
      <c r="E564" t="s">
        <v>46</v>
      </c>
      <c r="F564">
        <v>8</v>
      </c>
      <c r="G564" t="s">
        <v>25</v>
      </c>
      <c r="H564" t="s">
        <v>53</v>
      </c>
      <c r="I564" t="s">
        <v>439</v>
      </c>
      <c r="J564" t="s">
        <v>439</v>
      </c>
      <c r="K564" t="s">
        <v>194</v>
      </c>
      <c r="L564">
        <v>0.71599999999999997</v>
      </c>
      <c r="M564">
        <v>9.4499999999999993</v>
      </c>
      <c r="N564" s="1">
        <v>-0.94499999999999995</v>
      </c>
      <c r="O564" t="s">
        <v>187</v>
      </c>
      <c r="P564">
        <v>0.60699999999999998</v>
      </c>
      <c r="Q564">
        <v>0.10899999999999999</v>
      </c>
      <c r="R564">
        <v>15.64</v>
      </c>
      <c r="S564" s="1">
        <v>-1.5640000000000001</v>
      </c>
      <c r="T564" s="1">
        <f t="shared" si="92"/>
        <v>0.61900000000000011</v>
      </c>
      <c r="U564">
        <v>33.5</v>
      </c>
      <c r="V564">
        <v>880.96625000000006</v>
      </c>
      <c r="W564">
        <f t="shared" si="84"/>
        <v>8.8096625000000004E-4</v>
      </c>
      <c r="X564">
        <f t="shared" si="86"/>
        <v>0.17957166392092255</v>
      </c>
      <c r="Y564">
        <f t="shared" si="87"/>
        <v>1.4371883947863333E-5</v>
      </c>
      <c r="Z564">
        <v>1.4371883947863333E-5</v>
      </c>
      <c r="AA564">
        <f t="shared" si="94"/>
        <v>1.2661144706984357E-8</v>
      </c>
      <c r="AB564">
        <f t="shared" si="85"/>
        <v>1.2661144706984357E-8</v>
      </c>
      <c r="AC564">
        <v>1.2661144706984357</v>
      </c>
      <c r="AD564">
        <v>2.0454191772187973</v>
      </c>
      <c r="AE564" s="1">
        <f t="shared" si="89"/>
        <v>4.5580120945143687E-2</v>
      </c>
      <c r="AF564" t="s">
        <v>50</v>
      </c>
      <c r="AG564">
        <v>34.764699999999998</v>
      </c>
      <c r="AH564">
        <v>23.8</v>
      </c>
      <c r="AI564">
        <v>350</v>
      </c>
      <c r="AJ564">
        <v>14.371883947863333</v>
      </c>
      <c r="AK564">
        <v>7.1421578461796527</v>
      </c>
      <c r="AL564" t="s">
        <v>557</v>
      </c>
      <c r="AM564" t="s">
        <v>558</v>
      </c>
      <c r="AN564" t="s">
        <v>562</v>
      </c>
      <c r="AO564">
        <v>0.38320539431614575</v>
      </c>
      <c r="AP564">
        <v>2.6387499999999999</v>
      </c>
      <c r="AQ564">
        <v>1512.2124999999996</v>
      </c>
      <c r="AR564" s="54">
        <v>3.1839279089733399E-2</v>
      </c>
      <c r="AS564" s="55">
        <v>8.8519632642694308</v>
      </c>
    </row>
    <row r="565" spans="1:45" x14ac:dyDescent="0.35">
      <c r="A565" s="2">
        <v>44806</v>
      </c>
      <c r="B565" t="s">
        <v>18</v>
      </c>
      <c r="C565" t="s">
        <v>599</v>
      </c>
      <c r="D565" t="s">
        <v>20</v>
      </c>
      <c r="E565" t="s">
        <v>600</v>
      </c>
      <c r="F565">
        <v>9</v>
      </c>
      <c r="G565" t="s">
        <v>43</v>
      </c>
      <c r="H565" t="s">
        <v>44</v>
      </c>
      <c r="I565" t="s">
        <v>430</v>
      </c>
      <c r="J565" t="s">
        <v>430</v>
      </c>
      <c r="K565" t="s">
        <v>241</v>
      </c>
      <c r="L565">
        <v>1.2210000000000001</v>
      </c>
      <c r="M565">
        <v>8.7799999999999994</v>
      </c>
      <c r="N565" s="1">
        <v>-0.87799999999999989</v>
      </c>
      <c r="O565" t="s">
        <v>32</v>
      </c>
      <c r="P565">
        <v>1.2549999999999999</v>
      </c>
      <c r="Q565">
        <v>-3.3999999999999808E-2</v>
      </c>
      <c r="R565">
        <v>9.56</v>
      </c>
      <c r="S565" s="1">
        <v>-0.95600000000000007</v>
      </c>
      <c r="T565" s="1">
        <f t="shared" si="92"/>
        <v>7.800000000000018E-2</v>
      </c>
      <c r="U565">
        <v>105.25</v>
      </c>
      <c r="V565">
        <v>8695.8865624999999</v>
      </c>
      <c r="W565">
        <f t="shared" si="84"/>
        <v>8.6958865624999996E-3</v>
      </c>
      <c r="X565">
        <f t="shared" si="86"/>
        <v>-2.7091633466135308E-2</v>
      </c>
      <c r="Y565" t="e">
        <f t="shared" si="87"/>
        <v>#NUM!</v>
      </c>
      <c r="Z565">
        <v>1.4489404139187751E-6</v>
      </c>
      <c r="AA565">
        <f t="shared" si="94"/>
        <v>1.2599821475259464E-8</v>
      </c>
      <c r="AB565">
        <f t="shared" si="85"/>
        <v>1.2599821475259464E-8</v>
      </c>
      <c r="AC565">
        <v>1.2599821475259465</v>
      </c>
      <c r="AD565">
        <v>16.153617275973637</v>
      </c>
      <c r="AE565" s="1">
        <f t="shared" si="89"/>
        <v>4.5359357310934073E-2</v>
      </c>
      <c r="AF565">
        <v>0.21826549106201823</v>
      </c>
      <c r="AG565">
        <v>35.566600000000001</v>
      </c>
      <c r="AH565">
        <v>94.8</v>
      </c>
      <c r="AI565">
        <v>700</v>
      </c>
      <c r="AJ565">
        <v>1.4489404139187751</v>
      </c>
      <c r="AK565">
        <v>11.450000000000001</v>
      </c>
      <c r="AL565" t="s">
        <v>559</v>
      </c>
      <c r="AM565" t="s">
        <v>558</v>
      </c>
      <c r="AN565" t="s">
        <v>560</v>
      </c>
      <c r="AO565">
        <v>0.40445061727069104</v>
      </c>
      <c r="AP565">
        <v>2.5662500000000001</v>
      </c>
      <c r="AQ565">
        <v>1407.6</v>
      </c>
      <c r="AR565" s="54">
        <v>4.2582810257447024E-3</v>
      </c>
      <c r="AS565" s="55">
        <v>13.210894816205807</v>
      </c>
    </row>
    <row r="566" spans="1:45" x14ac:dyDescent="0.35">
      <c r="A566" s="2">
        <v>44720</v>
      </c>
      <c r="B566" t="s">
        <v>18</v>
      </c>
      <c r="C566" t="s">
        <v>598</v>
      </c>
      <c r="D566" t="s">
        <v>86</v>
      </c>
      <c r="E566" t="s">
        <v>46</v>
      </c>
      <c r="F566">
        <v>9</v>
      </c>
      <c r="G566" t="s">
        <v>27</v>
      </c>
      <c r="H566" t="s">
        <v>98</v>
      </c>
      <c r="I566" t="s">
        <v>398</v>
      </c>
      <c r="J566" t="s">
        <v>398</v>
      </c>
      <c r="K566" t="s">
        <v>99</v>
      </c>
      <c r="L566">
        <v>0.504</v>
      </c>
      <c r="M566">
        <v>9.01</v>
      </c>
      <c r="N566" s="1">
        <v>-0.90100000000000002</v>
      </c>
      <c r="O566" t="s">
        <v>100</v>
      </c>
      <c r="P566">
        <v>0.52200000000000002</v>
      </c>
      <c r="Q566">
        <v>-1.8000000000000016E-2</v>
      </c>
      <c r="R566">
        <v>19.23</v>
      </c>
      <c r="S566" s="1">
        <v>-1.923</v>
      </c>
      <c r="T566" s="1">
        <f t="shared" si="92"/>
        <v>1.022</v>
      </c>
      <c r="U566">
        <v>89.65</v>
      </c>
      <c r="V566">
        <v>6309.141162500001</v>
      </c>
      <c r="W566">
        <f t="shared" si="84"/>
        <v>6.3091411625000012E-3</v>
      </c>
      <c r="X566">
        <f t="shared" si="86"/>
        <v>-3.4482758620689682E-2</v>
      </c>
      <c r="Y566" t="e">
        <f t="shared" si="87"/>
        <v>#NUM!</v>
      </c>
      <c r="Z566">
        <v>1.9683187285601463E-6</v>
      </c>
      <c r="AA566">
        <f t="shared" si="94"/>
        <v>1.2418400711278486E-8</v>
      </c>
      <c r="AB566">
        <f t="shared" si="85"/>
        <v>1.2418400711278486E-8</v>
      </c>
      <c r="AC566">
        <v>1.2418400711278486</v>
      </c>
      <c r="AD566">
        <v>1.2151077016906542</v>
      </c>
      <c r="AE566" s="1">
        <f t="shared" si="89"/>
        <v>4.4706242560602551E-2</v>
      </c>
      <c r="AF566">
        <v>3.9629192077993516E-4</v>
      </c>
      <c r="AG566">
        <v>26.9267</v>
      </c>
      <c r="AH566">
        <v>64.5</v>
      </c>
      <c r="AI566">
        <v>700</v>
      </c>
      <c r="AJ566">
        <v>1.9683187285601462</v>
      </c>
      <c r="AK566">
        <v>13.101333333333335</v>
      </c>
      <c r="AL566" t="s">
        <v>559</v>
      </c>
      <c r="AM566" t="s">
        <v>561</v>
      </c>
      <c r="AN566" t="s">
        <v>560</v>
      </c>
      <c r="AO566">
        <v>0.60426055731721495</v>
      </c>
      <c r="AP566">
        <v>1.3075000000000001</v>
      </c>
      <c r="AQ566">
        <v>892.41250000000002</v>
      </c>
      <c r="AR566" s="54">
        <v>2.3499861849242888E-2</v>
      </c>
      <c r="AS566" s="55">
        <v>11.233512163472522</v>
      </c>
    </row>
    <row r="567" spans="1:45" x14ac:dyDescent="0.35">
      <c r="A567" s="2">
        <v>44779</v>
      </c>
      <c r="B567" t="s">
        <v>18</v>
      </c>
      <c r="C567" t="s">
        <v>596</v>
      </c>
      <c r="D567" t="s">
        <v>45</v>
      </c>
      <c r="E567" t="s">
        <v>46</v>
      </c>
      <c r="F567">
        <v>16</v>
      </c>
      <c r="G567" t="s">
        <v>30</v>
      </c>
      <c r="H567" t="s">
        <v>106</v>
      </c>
      <c r="I567" t="s">
        <v>414</v>
      </c>
      <c r="J567" t="s">
        <v>414</v>
      </c>
      <c r="K567" t="s">
        <v>212</v>
      </c>
      <c r="L567">
        <v>0.74199999999999999</v>
      </c>
      <c r="M567">
        <v>6.67</v>
      </c>
      <c r="N567" s="1">
        <v>-0.66700000000000004</v>
      </c>
      <c r="O567" t="s">
        <v>178</v>
      </c>
      <c r="P567">
        <v>0.77100000000000002</v>
      </c>
      <c r="Q567">
        <v>-2.9000000000000026E-2</v>
      </c>
      <c r="R567">
        <v>5.75</v>
      </c>
      <c r="S567" s="1">
        <v>-0.57499999999999996</v>
      </c>
      <c r="T567" s="1">
        <f t="shared" si="92"/>
        <v>-9.2000000000000082E-2</v>
      </c>
      <c r="U567">
        <v>83.45</v>
      </c>
      <c r="V567">
        <v>5466.6634625000006</v>
      </c>
      <c r="W567">
        <f t="shared" si="84"/>
        <v>5.4666634625000002E-3</v>
      </c>
      <c r="X567">
        <f t="shared" si="86"/>
        <v>-3.7613488975356713E-2</v>
      </c>
      <c r="Y567" t="e">
        <f t="shared" si="87"/>
        <v>#NUM!</v>
      </c>
      <c r="Z567">
        <v>2.1993365385287235E-6</v>
      </c>
      <c r="AA567">
        <f t="shared" si="94"/>
        <v>1.2023032696916196E-8</v>
      </c>
      <c r="AB567">
        <f t="shared" si="85"/>
        <v>1.2023032696916196E-8</v>
      </c>
      <c r="AC567">
        <v>1.2023032696916198</v>
      </c>
      <c r="AD567">
        <v>13.068513800995856</v>
      </c>
      <c r="AE567" s="1">
        <f t="shared" si="89"/>
        <v>4.3282917708898305E-2</v>
      </c>
      <c r="AF567">
        <v>5.9330330013101625E-2</v>
      </c>
      <c r="AG567">
        <v>31.516500000000001</v>
      </c>
      <c r="AH567">
        <v>55</v>
      </c>
      <c r="AI567">
        <v>715</v>
      </c>
      <c r="AJ567">
        <v>2.1993365385287236</v>
      </c>
      <c r="AK567">
        <v>8.6594309038552968</v>
      </c>
      <c r="AL567" t="s">
        <v>557</v>
      </c>
      <c r="AM567" t="s">
        <v>561</v>
      </c>
      <c r="AN567" t="s">
        <v>560</v>
      </c>
      <c r="AO567">
        <v>0.44430618398273797</v>
      </c>
      <c r="AP567">
        <v>2.1475</v>
      </c>
      <c r="AQ567">
        <v>1335.2875000000001</v>
      </c>
      <c r="AR567" s="54">
        <v>-1.1051191027452584E-2</v>
      </c>
      <c r="AS567" s="55">
        <v>8.7929010568314698</v>
      </c>
    </row>
    <row r="568" spans="1:45" x14ac:dyDescent="0.35">
      <c r="A568" s="2">
        <v>44734</v>
      </c>
      <c r="B568" t="s">
        <v>18</v>
      </c>
      <c r="C568" t="s">
        <v>548</v>
      </c>
      <c r="D568" t="s">
        <v>109</v>
      </c>
      <c r="E568" t="s">
        <v>600</v>
      </c>
      <c r="F568">
        <v>14</v>
      </c>
      <c r="G568" t="s">
        <v>22</v>
      </c>
      <c r="H568" t="s">
        <v>110</v>
      </c>
      <c r="I568" t="s">
        <v>444</v>
      </c>
      <c r="J568" t="s">
        <v>444</v>
      </c>
      <c r="K568" t="s">
        <v>145</v>
      </c>
      <c r="L568">
        <v>0.67700000000000005</v>
      </c>
      <c r="M568">
        <v>4.18</v>
      </c>
      <c r="N568" s="1">
        <v>-0.41799999999999998</v>
      </c>
      <c r="O568" t="s">
        <v>147</v>
      </c>
      <c r="P568">
        <v>0.6</v>
      </c>
      <c r="Q568">
        <v>7.7000000000000068E-2</v>
      </c>
      <c r="R568">
        <v>18.02</v>
      </c>
      <c r="S568" s="1">
        <v>-1.802</v>
      </c>
      <c r="T568" s="1">
        <f t="shared" si="92"/>
        <v>1.3840000000000001</v>
      </c>
      <c r="U568">
        <v>39.75</v>
      </c>
      <c r="V568">
        <v>1240.3490624999999</v>
      </c>
      <c r="W568">
        <f t="shared" si="84"/>
        <v>1.2403490624999999E-3</v>
      </c>
      <c r="X568">
        <f t="shared" si="86"/>
        <v>0.12833333333333347</v>
      </c>
      <c r="Y568">
        <f t="shared" si="87"/>
        <v>9.5041406528471378E-6</v>
      </c>
      <c r="Z568">
        <v>9.5041406528471378E-6</v>
      </c>
      <c r="AB568">
        <f t="shared" si="85"/>
        <v>1.1788451948627084E-8</v>
      </c>
      <c r="AC568">
        <v>1.1788451948627083</v>
      </c>
      <c r="AD568">
        <v>0.85176675929386436</v>
      </c>
      <c r="AE568" s="1">
        <f t="shared" si="89"/>
        <v>4.2438427015057498E-2</v>
      </c>
      <c r="AF568">
        <v>1.0763899712806538E-2</v>
      </c>
      <c r="AG568">
        <v>31.695499999999999</v>
      </c>
      <c r="AH568">
        <v>19</v>
      </c>
      <c r="AI568">
        <v>240</v>
      </c>
      <c r="AJ568">
        <v>9.5041406528471377</v>
      </c>
      <c r="AK568">
        <v>15.591269841269842</v>
      </c>
      <c r="AL568" t="s">
        <v>557</v>
      </c>
      <c r="AM568" t="s">
        <v>558</v>
      </c>
      <c r="AN568" t="s">
        <v>562</v>
      </c>
      <c r="AO568">
        <v>0.40461792161109017</v>
      </c>
      <c r="AP568">
        <v>2.3699999999999997</v>
      </c>
      <c r="AQ568">
        <v>1376.4875</v>
      </c>
      <c r="AR568" s="54">
        <v>-3.1635481987767652E-2</v>
      </c>
      <c r="AS568" s="34" t="s">
        <v>50</v>
      </c>
    </row>
    <row r="569" spans="1:45" x14ac:dyDescent="0.35">
      <c r="A569" s="2">
        <v>44791</v>
      </c>
      <c r="B569" t="s">
        <v>18</v>
      </c>
      <c r="C569" t="s">
        <v>552</v>
      </c>
      <c r="D569" t="s">
        <v>86</v>
      </c>
      <c r="E569" t="s">
        <v>46</v>
      </c>
      <c r="F569">
        <v>7</v>
      </c>
      <c r="G569" t="s">
        <v>94</v>
      </c>
      <c r="H569" t="s">
        <v>95</v>
      </c>
      <c r="I569" t="s">
        <v>394</v>
      </c>
      <c r="J569" t="s">
        <v>394</v>
      </c>
      <c r="K569" t="s">
        <v>219</v>
      </c>
      <c r="L569">
        <v>0.751</v>
      </c>
      <c r="M569">
        <v>7.15</v>
      </c>
      <c r="N569" s="1">
        <v>-0.71500000000000008</v>
      </c>
      <c r="O569" t="s">
        <v>220</v>
      </c>
      <c r="P569">
        <v>0.72099999999999997</v>
      </c>
      <c r="Q569">
        <v>3.0000000000000027E-2</v>
      </c>
      <c r="R569">
        <v>21.18</v>
      </c>
      <c r="S569" s="1">
        <v>-2.1179999999999999</v>
      </c>
      <c r="T569" s="1">
        <f t="shared" si="92"/>
        <v>1.4029999999999998</v>
      </c>
      <c r="U569">
        <v>79.349999999999994</v>
      </c>
      <c r="V569">
        <v>4942.6916624999994</v>
      </c>
      <c r="W569">
        <f t="shared" si="84"/>
        <v>4.9426916624999992E-3</v>
      </c>
      <c r="X569">
        <f t="shared" si="86"/>
        <v>4.1608876560332908E-2</v>
      </c>
      <c r="Y569">
        <f t="shared" si="87"/>
        <v>2.3755540439406038E-6</v>
      </c>
      <c r="Z569">
        <v>2.3755540439406038E-6</v>
      </c>
      <c r="AA569">
        <f t="shared" ref="AA569:AA587" si="95">Z569*W569</f>
        <v>1.1741631166803379E-8</v>
      </c>
      <c r="AB569">
        <f t="shared" si="85"/>
        <v>1.1741631166803379E-8</v>
      </c>
      <c r="AC569">
        <v>1.1741631166803381</v>
      </c>
      <c r="AD569">
        <v>0.83689459492540152</v>
      </c>
      <c r="AE569" s="1">
        <f t="shared" si="89"/>
        <v>4.2269872200492165E-2</v>
      </c>
      <c r="AF569">
        <v>2.0570757655108275E-2</v>
      </c>
      <c r="AG569">
        <v>28.894600000000001</v>
      </c>
      <c r="AH569">
        <v>63.2</v>
      </c>
      <c r="AI569">
        <v>602</v>
      </c>
      <c r="AJ569">
        <v>2.3755540439406038</v>
      </c>
      <c r="AK569">
        <v>11.459908061879579</v>
      </c>
      <c r="AL569" t="s">
        <v>557</v>
      </c>
      <c r="AM569" t="s">
        <v>561</v>
      </c>
      <c r="AN569" t="s">
        <v>560</v>
      </c>
      <c r="AO569">
        <v>0.60858362734628491</v>
      </c>
      <c r="AP569">
        <v>1.405</v>
      </c>
      <c r="AQ569">
        <v>1061.325</v>
      </c>
      <c r="AR569" s="54">
        <v>8.7349291855817503E-3</v>
      </c>
      <c r="AS569" s="34" t="s">
        <v>50</v>
      </c>
    </row>
    <row r="570" spans="1:45" x14ac:dyDescent="0.35">
      <c r="A570" s="2">
        <v>44763</v>
      </c>
      <c r="B570" t="s">
        <v>18</v>
      </c>
      <c r="C570" t="s">
        <v>549</v>
      </c>
      <c r="D570" t="s">
        <v>86</v>
      </c>
      <c r="E570" t="s">
        <v>46</v>
      </c>
      <c r="F570">
        <v>7</v>
      </c>
      <c r="G570" t="s">
        <v>30</v>
      </c>
      <c r="H570" t="s">
        <v>65</v>
      </c>
      <c r="I570" t="s">
        <v>401</v>
      </c>
      <c r="J570" t="s">
        <v>401</v>
      </c>
      <c r="K570" t="s">
        <v>186</v>
      </c>
      <c r="L570">
        <v>0.80800000000000005</v>
      </c>
      <c r="M570">
        <v>5.09</v>
      </c>
      <c r="N570" s="1">
        <v>-0.50900000000000001</v>
      </c>
      <c r="O570" t="s">
        <v>187</v>
      </c>
      <c r="P570">
        <v>0.84099999999999997</v>
      </c>
      <c r="Q570">
        <v>-3.2999999999999918E-2</v>
      </c>
      <c r="R570">
        <v>7.72</v>
      </c>
      <c r="S570" s="1">
        <v>-0.77200000000000002</v>
      </c>
      <c r="T570" s="1">
        <f t="shared" si="92"/>
        <v>0.26300000000000001</v>
      </c>
      <c r="U570">
        <v>80.05</v>
      </c>
      <c r="V570">
        <v>5030.2819625000002</v>
      </c>
      <c r="W570">
        <f t="shared" si="84"/>
        <v>5.0302819625E-3</v>
      </c>
      <c r="X570">
        <f t="shared" si="86"/>
        <v>-3.9239001189060548E-2</v>
      </c>
      <c r="Y570" t="e">
        <f t="shared" si="87"/>
        <v>#NUM!</v>
      </c>
      <c r="Z570">
        <v>2.3217434888082536E-6</v>
      </c>
      <c r="AA570">
        <f t="shared" si="95"/>
        <v>1.1679024393303979E-8</v>
      </c>
      <c r="AB570">
        <f t="shared" si="85"/>
        <v>1.1679024393303979E-8</v>
      </c>
      <c r="AC570">
        <v>1.1679024393303981</v>
      </c>
      <c r="AD570">
        <v>4.4406936856669121</v>
      </c>
      <c r="AE570" s="1">
        <f t="shared" si="89"/>
        <v>4.2044487815894323E-2</v>
      </c>
      <c r="AF570">
        <v>2.0160503777991765E-2</v>
      </c>
      <c r="AG570">
        <v>31.981100000000001</v>
      </c>
      <c r="AH570">
        <v>86.4</v>
      </c>
      <c r="AI570">
        <v>632</v>
      </c>
      <c r="AJ570">
        <v>2.3217434888082535</v>
      </c>
      <c r="AK570">
        <v>9.9720095924155352</v>
      </c>
      <c r="AL570" t="s">
        <v>557</v>
      </c>
      <c r="AM570" t="s">
        <v>561</v>
      </c>
      <c r="AN570" t="s">
        <v>560</v>
      </c>
      <c r="AO570">
        <v>0.41316276787735068</v>
      </c>
      <c r="AP570">
        <v>2.36</v>
      </c>
      <c r="AQ570">
        <v>1352.8999999999999</v>
      </c>
      <c r="AR570" s="54">
        <v>-2.71788186581967E-3</v>
      </c>
      <c r="AS570" s="55">
        <v>12.107395297731269</v>
      </c>
    </row>
    <row r="571" spans="1:45" x14ac:dyDescent="0.35">
      <c r="A571" s="2">
        <v>44734</v>
      </c>
      <c r="B571" t="s">
        <v>18</v>
      </c>
      <c r="C571" t="s">
        <v>548</v>
      </c>
      <c r="D571" t="s">
        <v>109</v>
      </c>
      <c r="E571" t="s">
        <v>600</v>
      </c>
      <c r="F571">
        <v>2</v>
      </c>
      <c r="G571" t="s">
        <v>43</v>
      </c>
      <c r="H571" t="s">
        <v>54</v>
      </c>
      <c r="I571" t="s">
        <v>452</v>
      </c>
      <c r="J571" t="s">
        <v>452</v>
      </c>
      <c r="K571" t="s">
        <v>69</v>
      </c>
      <c r="L571">
        <v>1.1060000000000001</v>
      </c>
      <c r="M571">
        <v>3.51</v>
      </c>
      <c r="N571" s="1">
        <v>-0.35099999999999998</v>
      </c>
      <c r="O571" t="s">
        <v>135</v>
      </c>
      <c r="P571">
        <v>1.018</v>
      </c>
      <c r="Q571">
        <v>8.8000000000000078E-2</v>
      </c>
      <c r="R571">
        <v>10.89</v>
      </c>
      <c r="S571" s="1">
        <v>-1.089</v>
      </c>
      <c r="T571" s="1">
        <f t="shared" si="92"/>
        <v>0.73799999999999999</v>
      </c>
      <c r="U571">
        <v>50.05</v>
      </c>
      <c r="V571">
        <v>1966.4269624999997</v>
      </c>
      <c r="W571">
        <f t="shared" si="84"/>
        <v>1.9664269624999997E-3</v>
      </c>
      <c r="X571">
        <f t="shared" si="86"/>
        <v>8.6444007858546251E-2</v>
      </c>
      <c r="Y571">
        <f t="shared" si="87"/>
        <v>5.8434269082069043E-6</v>
      </c>
      <c r="Z571">
        <v>5.8434269082069043E-6</v>
      </c>
      <c r="AA571">
        <f t="shared" si="95"/>
        <v>1.1490672225696068E-8</v>
      </c>
      <c r="AB571">
        <f t="shared" si="85"/>
        <v>1.1490672225696068E-8</v>
      </c>
      <c r="AC571">
        <v>1.1490672225696068</v>
      </c>
      <c r="AD571">
        <v>1.5570016565983833</v>
      </c>
      <c r="AE571" s="1">
        <f t="shared" si="89"/>
        <v>4.1366420012505845E-2</v>
      </c>
      <c r="AF571">
        <v>2.1037995722932506E-2</v>
      </c>
      <c r="AG571">
        <v>31.695499999999999</v>
      </c>
      <c r="AH571">
        <v>43.6</v>
      </c>
      <c r="AI571">
        <v>371</v>
      </c>
      <c r="AJ571">
        <v>5.8434269082069044</v>
      </c>
      <c r="AK571">
        <v>15.591269841269842</v>
      </c>
      <c r="AL571" t="s">
        <v>559</v>
      </c>
      <c r="AM571" t="s">
        <v>558</v>
      </c>
      <c r="AN571" t="s">
        <v>560</v>
      </c>
      <c r="AO571">
        <v>0.40461792161109017</v>
      </c>
      <c r="AP571">
        <v>2.3699999999999997</v>
      </c>
      <c r="AQ571">
        <v>1376.4875</v>
      </c>
      <c r="AR571" s="54">
        <v>5.880315425601591E-3</v>
      </c>
      <c r="AS571" s="55">
        <v>16.891440238922108</v>
      </c>
    </row>
    <row r="572" spans="1:45" x14ac:dyDescent="0.35">
      <c r="A572" s="2">
        <v>44805</v>
      </c>
      <c r="B572" t="s">
        <v>18</v>
      </c>
      <c r="C572" t="s">
        <v>599</v>
      </c>
      <c r="D572" t="s">
        <v>133</v>
      </c>
      <c r="E572" t="s">
        <v>46</v>
      </c>
      <c r="F572">
        <v>1</v>
      </c>
      <c r="G572" t="s">
        <v>33</v>
      </c>
      <c r="H572" t="s">
        <v>89</v>
      </c>
      <c r="I572" t="s">
        <v>478</v>
      </c>
      <c r="J572" t="s">
        <v>478</v>
      </c>
      <c r="K572" t="s">
        <v>238</v>
      </c>
      <c r="L572">
        <v>0.7</v>
      </c>
      <c r="M572">
        <v>25.19</v>
      </c>
      <c r="N572" s="1">
        <v>-2.5190000000000001</v>
      </c>
      <c r="O572" t="s">
        <v>239</v>
      </c>
      <c r="P572">
        <v>0.73099999999999998</v>
      </c>
      <c r="Q572">
        <v>-3.1000000000000028E-2</v>
      </c>
      <c r="R572">
        <v>28.34</v>
      </c>
      <c r="S572" s="1">
        <v>-2.8340000000000001</v>
      </c>
      <c r="T572" s="1">
        <f t="shared" si="92"/>
        <v>0.31499999999999995</v>
      </c>
      <c r="U572">
        <v>75.5</v>
      </c>
      <c r="V572">
        <v>4474.69625</v>
      </c>
      <c r="W572">
        <f t="shared" si="84"/>
        <v>4.4746962500000001E-3</v>
      </c>
      <c r="X572">
        <f t="shared" si="86"/>
        <v>-4.2407660738714131E-2</v>
      </c>
      <c r="Y572" t="e">
        <f t="shared" si="87"/>
        <v>#NUM!</v>
      </c>
      <c r="Z572">
        <v>2.5650599467296045E-6</v>
      </c>
      <c r="AA572">
        <f t="shared" si="95"/>
        <v>1.1477864124656161E-8</v>
      </c>
      <c r="AB572">
        <f t="shared" si="85"/>
        <v>1.1477864124656161E-8</v>
      </c>
      <c r="AC572">
        <v>1.1477864124656161</v>
      </c>
      <c r="AD572">
        <v>3.643766388779734</v>
      </c>
      <c r="AE572" s="1">
        <f t="shared" si="89"/>
        <v>4.1320310848762178E-2</v>
      </c>
      <c r="AF572">
        <v>0.12695895307129473</v>
      </c>
      <c r="AG572">
        <v>34.357199999999999</v>
      </c>
      <c r="AH572">
        <v>70.599999999999994</v>
      </c>
      <c r="AI572">
        <v>700</v>
      </c>
      <c r="AJ572">
        <v>2.5650599467296047</v>
      </c>
      <c r="AK572">
        <v>6.689549271607981</v>
      </c>
      <c r="AL572" t="s">
        <v>559</v>
      </c>
      <c r="AM572" t="s">
        <v>561</v>
      </c>
      <c r="AN572" t="s">
        <v>560</v>
      </c>
      <c r="AO572">
        <v>0.43800288115314234</v>
      </c>
      <c r="AP572">
        <v>2.1637500000000003</v>
      </c>
      <c r="AQ572">
        <v>1129.9875000000002</v>
      </c>
      <c r="AR572" s="54">
        <v>0</v>
      </c>
      <c r="AS572" s="55">
        <v>0</v>
      </c>
    </row>
    <row r="573" spans="1:45" x14ac:dyDescent="0.35">
      <c r="A573" s="2">
        <v>44749</v>
      </c>
      <c r="B573" t="s">
        <v>18</v>
      </c>
      <c r="C573" t="s">
        <v>597</v>
      </c>
      <c r="D573" t="s">
        <v>109</v>
      </c>
      <c r="E573" t="s">
        <v>600</v>
      </c>
      <c r="F573">
        <v>11</v>
      </c>
      <c r="G573" t="s">
        <v>43</v>
      </c>
      <c r="H573" t="s">
        <v>76</v>
      </c>
      <c r="I573" t="s">
        <v>453</v>
      </c>
      <c r="J573" t="s">
        <v>453</v>
      </c>
      <c r="K573" t="s">
        <v>153</v>
      </c>
      <c r="L573">
        <v>1.149</v>
      </c>
      <c r="M573">
        <v>5.45</v>
      </c>
      <c r="N573" s="1">
        <v>-0.54500000000000004</v>
      </c>
      <c r="O573" t="s">
        <v>176</v>
      </c>
      <c r="P573">
        <v>1.196</v>
      </c>
      <c r="Q573">
        <v>-4.6999999999999931E-2</v>
      </c>
      <c r="R573">
        <v>9.15</v>
      </c>
      <c r="S573" s="1">
        <v>-0.91500000000000004</v>
      </c>
      <c r="T573" s="1">
        <f t="shared" si="92"/>
        <v>0.37</v>
      </c>
      <c r="U573">
        <v>79.099999999999994</v>
      </c>
      <c r="V573">
        <v>4911.5958499999997</v>
      </c>
      <c r="W573">
        <f t="shared" si="84"/>
        <v>4.9115958499999996E-3</v>
      </c>
      <c r="X573">
        <f t="shared" si="86"/>
        <v>-3.92976588628762E-2</v>
      </c>
      <c r="Y573" t="e">
        <f t="shared" si="87"/>
        <v>#NUM!</v>
      </c>
      <c r="Z573">
        <v>2.3261915253477984E-6</v>
      </c>
      <c r="AA573">
        <f t="shared" si="95"/>
        <v>1.1425312642203415E-8</v>
      </c>
      <c r="AB573">
        <f t="shared" si="85"/>
        <v>1.1425312642203415E-8</v>
      </c>
      <c r="AC573">
        <v>1.1425312642203416</v>
      </c>
      <c r="AD573">
        <v>3.0879223357306529</v>
      </c>
      <c r="AE573" s="1">
        <f t="shared" si="89"/>
        <v>4.1131125511932293E-2</v>
      </c>
      <c r="AF573">
        <v>4.1723588807077369E-2</v>
      </c>
      <c r="AG573">
        <v>34.081400000000002</v>
      </c>
      <c r="AH573">
        <v>75</v>
      </c>
      <c r="AI573">
        <v>640</v>
      </c>
      <c r="AJ573">
        <v>2.3261915253477983</v>
      </c>
      <c r="AK573">
        <v>13.083333333333334</v>
      </c>
      <c r="AL573" t="s">
        <v>559</v>
      </c>
      <c r="AM573" t="s">
        <v>558</v>
      </c>
      <c r="AN573" t="s">
        <v>560</v>
      </c>
      <c r="AO573">
        <v>0.35644028496175595</v>
      </c>
      <c r="AP573">
        <v>2.7675000000000001</v>
      </c>
      <c r="AQ573">
        <v>1337.8125</v>
      </c>
      <c r="AR573" s="54">
        <v>6.3384862140673888E-3</v>
      </c>
      <c r="AS573" s="55">
        <v>13.483825341791784</v>
      </c>
    </row>
    <row r="574" spans="1:45" x14ac:dyDescent="0.35">
      <c r="A574" s="2">
        <v>44733</v>
      </c>
      <c r="B574" t="s">
        <v>18</v>
      </c>
      <c r="C574" t="s">
        <v>548</v>
      </c>
      <c r="D574" t="s">
        <v>133</v>
      </c>
      <c r="E574" t="s">
        <v>46</v>
      </c>
      <c r="F574">
        <v>3</v>
      </c>
      <c r="G574" t="s">
        <v>22</v>
      </c>
      <c r="H574" t="s">
        <v>102</v>
      </c>
      <c r="I574" t="s">
        <v>473</v>
      </c>
      <c r="J574" t="s">
        <v>473</v>
      </c>
      <c r="K574" t="s">
        <v>142</v>
      </c>
      <c r="L574">
        <v>0.72099999999999997</v>
      </c>
      <c r="M574">
        <v>12.63</v>
      </c>
      <c r="N574" s="1">
        <v>-1.2630000000000001</v>
      </c>
      <c r="O574" t="s">
        <v>100</v>
      </c>
      <c r="P574">
        <v>0.66700000000000004</v>
      </c>
      <c r="Q574">
        <v>5.3999999999999937E-2</v>
      </c>
      <c r="R574">
        <v>24.69</v>
      </c>
      <c r="S574" s="1">
        <v>-2.4690000000000003</v>
      </c>
      <c r="T574" s="1">
        <f t="shared" si="92"/>
        <v>1.2060000000000002</v>
      </c>
      <c r="U574">
        <v>51.75</v>
      </c>
      <c r="V574">
        <v>2102.2790625000002</v>
      </c>
      <c r="W574">
        <f t="shared" si="84"/>
        <v>2.1022790625000003E-3</v>
      </c>
      <c r="X574">
        <f t="shared" si="86"/>
        <v>8.0959520239879956E-2</v>
      </c>
      <c r="Y574">
        <f t="shared" si="87"/>
        <v>5.3904469734432372E-6</v>
      </c>
      <c r="Z574">
        <v>5.3904469734432372E-6</v>
      </c>
      <c r="AA574">
        <f t="shared" si="95"/>
        <v>1.1332223809786212E-8</v>
      </c>
      <c r="AB574">
        <f t="shared" si="85"/>
        <v>1.1332223809786212E-8</v>
      </c>
      <c r="AC574">
        <v>1.133222380978621</v>
      </c>
      <c r="AD574">
        <v>0.93965371557099575</v>
      </c>
      <c r="AE574" s="1">
        <f t="shared" si="89"/>
        <v>4.0796005715230364E-2</v>
      </c>
      <c r="AF574">
        <v>0.25179772536724987</v>
      </c>
      <c r="AG574">
        <v>30.972899999999999</v>
      </c>
      <c r="AH574">
        <v>12.1</v>
      </c>
      <c r="AI574">
        <v>290</v>
      </c>
      <c r="AJ574">
        <v>5.390446973443237</v>
      </c>
      <c r="AK574">
        <v>8.9642857142857135</v>
      </c>
      <c r="AL574" t="s">
        <v>557</v>
      </c>
      <c r="AM574" t="s">
        <v>558</v>
      </c>
      <c r="AN574" t="s">
        <v>562</v>
      </c>
      <c r="AO574">
        <v>0.43868604499462666</v>
      </c>
      <c r="AP574">
        <v>2.2399999999999998</v>
      </c>
      <c r="AQ574">
        <v>1277.3875</v>
      </c>
      <c r="AR574" s="54">
        <v>7.3426554335497676E-2</v>
      </c>
      <c r="AS574" s="55">
        <v>22.62647841477833</v>
      </c>
    </row>
    <row r="575" spans="1:45" x14ac:dyDescent="0.35">
      <c r="A575" s="2">
        <v>44805</v>
      </c>
      <c r="B575" t="s">
        <v>18</v>
      </c>
      <c r="C575" t="s">
        <v>599</v>
      </c>
      <c r="D575" t="s">
        <v>45</v>
      </c>
      <c r="E575" t="s">
        <v>46</v>
      </c>
      <c r="F575">
        <v>13</v>
      </c>
      <c r="G575" t="s">
        <v>43</v>
      </c>
      <c r="H575" t="s">
        <v>52</v>
      </c>
      <c r="I575" t="s">
        <v>438</v>
      </c>
      <c r="J575" t="s">
        <v>438</v>
      </c>
      <c r="K575" t="s">
        <v>237</v>
      </c>
      <c r="L575">
        <v>0.86599999999999999</v>
      </c>
      <c r="M575">
        <v>8.8699999999999992</v>
      </c>
      <c r="N575" s="1">
        <v>-0.8869999999999999</v>
      </c>
      <c r="O575" t="s">
        <v>163</v>
      </c>
      <c r="P575">
        <v>0.89100000000000001</v>
      </c>
      <c r="Q575">
        <v>-2.5000000000000022E-2</v>
      </c>
      <c r="R575">
        <v>13.34</v>
      </c>
      <c r="S575" s="1">
        <v>-1.3340000000000001</v>
      </c>
      <c r="T575" s="1">
        <f t="shared" si="92"/>
        <v>0.44700000000000017</v>
      </c>
      <c r="U575">
        <v>96.75</v>
      </c>
      <c r="V575">
        <v>7348.0415625000005</v>
      </c>
      <c r="W575">
        <f t="shared" si="84"/>
        <v>7.3480415625000002E-3</v>
      </c>
      <c r="X575">
        <f t="shared" si="86"/>
        <v>-2.805836139169475E-2</v>
      </c>
      <c r="Y575" t="e">
        <f t="shared" si="87"/>
        <v>#NUM!</v>
      </c>
      <c r="Z575">
        <v>1.5146998659991693E-6</v>
      </c>
      <c r="AA575">
        <f t="shared" si="95"/>
        <v>1.1130077570075076E-8</v>
      </c>
      <c r="AB575">
        <f t="shared" si="85"/>
        <v>1.1130077570075076E-8</v>
      </c>
      <c r="AC575">
        <v>1.1130077570075076</v>
      </c>
      <c r="AD575">
        <v>2.4899502393903963</v>
      </c>
      <c r="AE575" s="1">
        <f t="shared" si="89"/>
        <v>4.0068279252270279E-2</v>
      </c>
      <c r="AF575">
        <v>1.613114663641636E-2</v>
      </c>
      <c r="AG575">
        <v>34.357199999999999</v>
      </c>
      <c r="AH575">
        <v>83</v>
      </c>
      <c r="AI575">
        <v>620</v>
      </c>
      <c r="AJ575">
        <v>1.5146998659991693</v>
      </c>
      <c r="AK575">
        <v>6.9857928042559951</v>
      </c>
      <c r="AL575" t="s">
        <v>559</v>
      </c>
      <c r="AM575" t="s">
        <v>558</v>
      </c>
      <c r="AN575" t="s">
        <v>560</v>
      </c>
      <c r="AO575">
        <v>0.43800288115314234</v>
      </c>
      <c r="AP575">
        <v>2.1637500000000003</v>
      </c>
      <c r="AQ575">
        <v>1129.9875000000002</v>
      </c>
      <c r="AR575" s="54">
        <v>1.0816217268271432E-2</v>
      </c>
      <c r="AS575" s="55">
        <v>18.541979140046688</v>
      </c>
    </row>
    <row r="576" spans="1:45" x14ac:dyDescent="0.35">
      <c r="A576" s="2">
        <v>44790</v>
      </c>
      <c r="B576" t="s">
        <v>18</v>
      </c>
      <c r="C576" t="s">
        <v>552</v>
      </c>
      <c r="D576" t="s">
        <v>133</v>
      </c>
      <c r="E576" t="s">
        <v>46</v>
      </c>
      <c r="F576">
        <v>6</v>
      </c>
      <c r="G576" t="s">
        <v>33</v>
      </c>
      <c r="H576" t="s">
        <v>54</v>
      </c>
      <c r="I576" t="s">
        <v>477</v>
      </c>
      <c r="J576" t="s">
        <v>477</v>
      </c>
      <c r="K576" t="s">
        <v>216</v>
      </c>
      <c r="L576">
        <v>0.80300000000000005</v>
      </c>
      <c r="M576">
        <v>22.16</v>
      </c>
      <c r="N576" s="1">
        <v>-2.2160000000000002</v>
      </c>
      <c r="O576" t="s">
        <v>217</v>
      </c>
      <c r="P576">
        <v>0.83199999999999996</v>
      </c>
      <c r="Q576">
        <v>-2.8999999999999915E-2</v>
      </c>
      <c r="R576">
        <v>27.34</v>
      </c>
      <c r="S576" s="1">
        <v>-2.734</v>
      </c>
      <c r="T576" s="1">
        <f t="shared" si="92"/>
        <v>0.51799999999999979</v>
      </c>
      <c r="U576">
        <v>83.9</v>
      </c>
      <c r="V576">
        <v>5525.7798500000008</v>
      </c>
      <c r="W576">
        <f t="shared" si="84"/>
        <v>5.5257798500000007E-3</v>
      </c>
      <c r="X576">
        <f t="shared" si="86"/>
        <v>-3.4855769230769128E-2</v>
      </c>
      <c r="Y576" t="e">
        <f t="shared" si="87"/>
        <v>#NUM!</v>
      </c>
      <c r="Z576">
        <v>1.9955106988016763E-6</v>
      </c>
      <c r="AA576">
        <f t="shared" si="95"/>
        <v>1.1026752809897723E-8</v>
      </c>
      <c r="AB576">
        <f t="shared" si="85"/>
        <v>1.1026752809897723E-8</v>
      </c>
      <c r="AC576">
        <v>1.1026752809897724</v>
      </c>
      <c r="AD576">
        <v>2.1287167586675153</v>
      </c>
      <c r="AE576" s="1">
        <f t="shared" si="89"/>
        <v>3.9696310115631801E-2</v>
      </c>
      <c r="AF576">
        <v>7.4170411115805746E-2</v>
      </c>
      <c r="AG576">
        <v>32.178800000000003</v>
      </c>
      <c r="AH576">
        <v>74.8</v>
      </c>
      <c r="AI576">
        <v>670</v>
      </c>
      <c r="AJ576">
        <v>1.9955106988016762</v>
      </c>
      <c r="AK576">
        <v>7.6209545755722603</v>
      </c>
      <c r="AL576" t="s">
        <v>559</v>
      </c>
      <c r="AM576" t="s">
        <v>561</v>
      </c>
      <c r="AN576" t="s">
        <v>560</v>
      </c>
      <c r="AO576">
        <v>0.6083871384901417</v>
      </c>
      <c r="AP576">
        <v>1.4275</v>
      </c>
      <c r="AQ576">
        <v>836.8</v>
      </c>
      <c r="AR576" s="54">
        <v>4.3850573576126081E-2</v>
      </c>
      <c r="AS576" s="55">
        <v>-5.4228336277165878</v>
      </c>
    </row>
    <row r="577" spans="1:45" x14ac:dyDescent="0.35">
      <c r="A577" s="2">
        <v>44805</v>
      </c>
      <c r="B577" t="s">
        <v>18</v>
      </c>
      <c r="C577" t="s">
        <v>599</v>
      </c>
      <c r="D577" t="s">
        <v>45</v>
      </c>
      <c r="E577" t="s">
        <v>46</v>
      </c>
      <c r="F577">
        <v>16</v>
      </c>
      <c r="G577" t="s">
        <v>28</v>
      </c>
      <c r="H577" t="s">
        <v>68</v>
      </c>
      <c r="I577" t="s">
        <v>413</v>
      </c>
      <c r="J577" t="s">
        <v>413</v>
      </c>
      <c r="K577" t="s">
        <v>237</v>
      </c>
      <c r="L577">
        <v>0.94199999999999995</v>
      </c>
      <c r="M577">
        <v>27.78</v>
      </c>
      <c r="N577" s="1">
        <v>-2.778</v>
      </c>
      <c r="O577" t="s">
        <v>163</v>
      </c>
      <c r="P577">
        <v>0.88100000000000001</v>
      </c>
      <c r="Q577">
        <v>6.0999999999999943E-2</v>
      </c>
      <c r="R577">
        <v>40.06</v>
      </c>
      <c r="S577" s="1">
        <v>-4.0060000000000002</v>
      </c>
      <c r="T577" s="1">
        <f t="shared" si="92"/>
        <v>1.2280000000000002</v>
      </c>
      <c r="U577">
        <v>56.05</v>
      </c>
      <c r="V577">
        <v>2466.1579624999995</v>
      </c>
      <c r="W577">
        <f t="shared" si="84"/>
        <v>2.4661579624999995E-3</v>
      </c>
      <c r="X577">
        <f t="shared" si="86"/>
        <v>6.9239500567536819E-2</v>
      </c>
      <c r="Y577">
        <f t="shared" si="87"/>
        <v>4.4465445209103116E-6</v>
      </c>
      <c r="Z577">
        <v>4.4465445209103116E-6</v>
      </c>
      <c r="AA577">
        <f t="shared" si="95"/>
        <v>1.096588117585371E-8</v>
      </c>
      <c r="AB577">
        <f t="shared" si="85"/>
        <v>1.096588117585371E-8</v>
      </c>
      <c r="AC577">
        <v>1.0965881175853709</v>
      </c>
      <c r="AD577">
        <v>0.89298706643759829</v>
      </c>
      <c r="AE577" s="1">
        <f t="shared" si="89"/>
        <v>3.9477172233073357E-2</v>
      </c>
      <c r="AF577">
        <v>7.6103176815687738E-3</v>
      </c>
      <c r="AG577">
        <v>34.357199999999999</v>
      </c>
      <c r="AH577">
        <v>42.8</v>
      </c>
      <c r="AI577">
        <v>570</v>
      </c>
      <c r="AJ577">
        <v>4.4465445209103116</v>
      </c>
      <c r="AK577">
        <v>6.9857928042559951</v>
      </c>
      <c r="AL577" t="s">
        <v>559</v>
      </c>
      <c r="AM577" t="s">
        <v>561</v>
      </c>
      <c r="AN577" t="s">
        <v>560</v>
      </c>
      <c r="AO577">
        <v>0.43800288115314234</v>
      </c>
      <c r="AP577">
        <v>2.1637500000000003</v>
      </c>
      <c r="AQ577">
        <v>1129.9875000000002</v>
      </c>
      <c r="AR577" s="54">
        <v>5.2555943113949413E-2</v>
      </c>
      <c r="AS577" s="55">
        <v>11.192252581245134</v>
      </c>
    </row>
    <row r="578" spans="1:45" x14ac:dyDescent="0.35">
      <c r="A578" s="2">
        <v>44791</v>
      </c>
      <c r="B578" t="s">
        <v>18</v>
      </c>
      <c r="C578" t="s">
        <v>552</v>
      </c>
      <c r="D578" t="s">
        <v>109</v>
      </c>
      <c r="E578" t="s">
        <v>600</v>
      </c>
      <c r="F578">
        <v>9</v>
      </c>
      <c r="G578" t="s">
        <v>30</v>
      </c>
      <c r="H578" t="s">
        <v>106</v>
      </c>
      <c r="I578" t="s">
        <v>445</v>
      </c>
      <c r="J578" t="s">
        <v>445</v>
      </c>
      <c r="K578" t="s">
        <v>221</v>
      </c>
      <c r="L578">
        <v>0.49199999999999999</v>
      </c>
      <c r="M578">
        <v>5.61</v>
      </c>
      <c r="N578" s="1">
        <v>-0.56100000000000005</v>
      </c>
      <c r="O578" t="s">
        <v>88</v>
      </c>
      <c r="P578">
        <v>0.48499999999999999</v>
      </c>
      <c r="Q578">
        <v>7.0000000000000062E-3</v>
      </c>
      <c r="R578">
        <v>12.45</v>
      </c>
      <c r="S578" s="1">
        <v>-1.2449999999999999</v>
      </c>
      <c r="T578" s="1">
        <f t="shared" si="92"/>
        <v>0.68399999999999983</v>
      </c>
      <c r="U578">
        <v>147</v>
      </c>
      <c r="V578">
        <v>16963.065000000002</v>
      </c>
      <c r="W578">
        <f t="shared" ref="W578:W641" si="96">V578/1000000</f>
        <v>1.6963065000000003E-2</v>
      </c>
      <c r="X578">
        <f t="shared" si="86"/>
        <v>1.4432989690721662E-2</v>
      </c>
      <c r="Y578">
        <f t="shared" si="87"/>
        <v>6.452300248132601E-7</v>
      </c>
      <c r="Z578">
        <v>6.452300248132601E-7</v>
      </c>
      <c r="AA578">
        <f t="shared" si="95"/>
        <v>1.0945078850858945E-8</v>
      </c>
      <c r="AB578">
        <f t="shared" ref="AB578:AB641" si="97">PRODUCT(W578,Z578)</f>
        <v>1.0945078850858945E-8</v>
      </c>
      <c r="AC578">
        <v>1.0945078850858945</v>
      </c>
      <c r="AD578">
        <v>1.6001577267337643</v>
      </c>
      <c r="AE578" s="1">
        <f t="shared" si="89"/>
        <v>3.9402283863092205E-2</v>
      </c>
      <c r="AF578">
        <v>6.354022878318019E-3</v>
      </c>
      <c r="AG578">
        <v>28.894600000000001</v>
      </c>
      <c r="AH578">
        <v>126.2</v>
      </c>
      <c r="AI578">
        <v>887</v>
      </c>
      <c r="AJ578">
        <v>0.64523002481326008</v>
      </c>
      <c r="AK578">
        <v>15.563004370478136</v>
      </c>
      <c r="AL578" t="s">
        <v>557</v>
      </c>
      <c r="AM578" t="s">
        <v>561</v>
      </c>
      <c r="AN578" t="s">
        <v>560</v>
      </c>
      <c r="AO578">
        <v>0.60858362734628491</v>
      </c>
      <c r="AP578">
        <v>1.405</v>
      </c>
      <c r="AQ578">
        <v>1061.325</v>
      </c>
      <c r="AR578" s="54">
        <v>2.5855207846560761E-2</v>
      </c>
      <c r="AS578" s="55">
        <v>12.9758822515494</v>
      </c>
    </row>
    <row r="579" spans="1:45" x14ac:dyDescent="0.35">
      <c r="A579" s="2">
        <v>44778</v>
      </c>
      <c r="B579" t="s">
        <v>18</v>
      </c>
      <c r="C579" t="s">
        <v>596</v>
      </c>
      <c r="D579" t="s">
        <v>45</v>
      </c>
      <c r="E579" t="s">
        <v>46</v>
      </c>
      <c r="F579">
        <v>10</v>
      </c>
      <c r="G579" t="s">
        <v>28</v>
      </c>
      <c r="H579" t="s">
        <v>47</v>
      </c>
      <c r="I579" t="s">
        <v>433</v>
      </c>
      <c r="J579" t="s">
        <v>433</v>
      </c>
      <c r="K579" t="s">
        <v>171</v>
      </c>
      <c r="L579">
        <v>1.036</v>
      </c>
      <c r="M579">
        <v>5.12</v>
      </c>
      <c r="N579" s="1">
        <v>-0.51200000000000001</v>
      </c>
      <c r="O579" t="s">
        <v>175</v>
      </c>
      <c r="P579">
        <v>0.96399999999999997</v>
      </c>
      <c r="Q579">
        <v>7.2000000000000064E-2</v>
      </c>
      <c r="R579">
        <v>8.83</v>
      </c>
      <c r="S579" s="1">
        <v>-0.88300000000000001</v>
      </c>
      <c r="T579" s="1">
        <f t="shared" si="92"/>
        <v>0.371</v>
      </c>
      <c r="U579">
        <v>52.65</v>
      </c>
      <c r="V579">
        <v>2176.0376624999999</v>
      </c>
      <c r="W579">
        <f t="shared" si="96"/>
        <v>2.1760376624999998E-3</v>
      </c>
      <c r="X579">
        <f t="shared" ref="X579:X642" si="98">(L579-P579)/P579</f>
        <v>7.4688796680497993E-2</v>
      </c>
      <c r="Y579">
        <f t="shared" ref="Y579:Y642" si="99">119*(10^-6)*(X579^1.231)</f>
        <v>4.8811756461878955E-6</v>
      </c>
      <c r="Z579">
        <v>4.8811756461878955E-6</v>
      </c>
      <c r="AA579">
        <f t="shared" si="95"/>
        <v>1.0621622043382635E-8</v>
      </c>
      <c r="AB579">
        <f t="shared" si="97"/>
        <v>1.0621622043382635E-8</v>
      </c>
      <c r="AC579">
        <v>1.0621622043382635</v>
      </c>
      <c r="AD579">
        <v>2.8629709011813032</v>
      </c>
      <c r="AE579" s="1">
        <f t="shared" si="89"/>
        <v>3.8237839356177486E-2</v>
      </c>
      <c r="AF579">
        <v>2.4399141812878097E-2</v>
      </c>
      <c r="AG579">
        <v>33.254899999999999</v>
      </c>
      <c r="AH579">
        <v>33.200000000000003</v>
      </c>
      <c r="AI579">
        <v>460</v>
      </c>
      <c r="AJ579">
        <v>4.8811756461878959</v>
      </c>
      <c r="AK579">
        <v>8.7075468826202727</v>
      </c>
      <c r="AL579" t="s">
        <v>559</v>
      </c>
      <c r="AM579" t="s">
        <v>561</v>
      </c>
      <c r="AN579" t="s">
        <v>560</v>
      </c>
      <c r="AO579">
        <v>0.44009598733374949</v>
      </c>
      <c r="AP579">
        <v>2.3112500000000002</v>
      </c>
      <c r="AQ579">
        <v>1533.9750000000001</v>
      </c>
      <c r="AR579" s="54">
        <v>-3.0381995721919837E-4</v>
      </c>
      <c r="AS579" s="55">
        <v>5.6780254445246685</v>
      </c>
    </row>
    <row r="580" spans="1:45" x14ac:dyDescent="0.35">
      <c r="A580" s="2">
        <v>44723</v>
      </c>
      <c r="B580" t="s">
        <v>18</v>
      </c>
      <c r="C580" t="s">
        <v>598</v>
      </c>
      <c r="D580" t="s">
        <v>133</v>
      </c>
      <c r="E580" t="s">
        <v>46</v>
      </c>
      <c r="F580">
        <v>4</v>
      </c>
      <c r="G580" t="s">
        <v>25</v>
      </c>
      <c r="H580" t="s">
        <v>83</v>
      </c>
      <c r="I580" t="s">
        <v>485</v>
      </c>
      <c r="J580" t="s">
        <v>485</v>
      </c>
      <c r="K580" t="s">
        <v>134</v>
      </c>
      <c r="L580">
        <v>0.69099999999999995</v>
      </c>
      <c r="M580">
        <v>5.42</v>
      </c>
      <c r="N580" s="1">
        <v>-0.54200000000000004</v>
      </c>
      <c r="O580" t="s">
        <v>135</v>
      </c>
      <c r="P580">
        <v>0.57499999999999996</v>
      </c>
      <c r="Q580">
        <v>0.11599999999999999</v>
      </c>
      <c r="R580">
        <v>6.92</v>
      </c>
      <c r="S580" s="1">
        <v>-0.69199999999999995</v>
      </c>
      <c r="T580" s="1">
        <f t="shared" si="92"/>
        <v>0.14999999999999991</v>
      </c>
      <c r="U580">
        <v>28.45</v>
      </c>
      <c r="V580">
        <v>635.38096250000001</v>
      </c>
      <c r="W580">
        <f t="shared" si="96"/>
        <v>6.3538096250000001E-4</v>
      </c>
      <c r="X580">
        <f t="shared" si="98"/>
        <v>0.20173913043478262</v>
      </c>
      <c r="Y580">
        <f t="shared" si="99"/>
        <v>1.6586075169795125E-5</v>
      </c>
      <c r="Z580">
        <v>1.6586075169795125E-5</v>
      </c>
      <c r="AA580">
        <f t="shared" si="95"/>
        <v>1.0538476405481778E-8</v>
      </c>
      <c r="AB580">
        <f t="shared" si="97"/>
        <v>1.0538476405481778E-8</v>
      </c>
      <c r="AC580">
        <v>1.0538476405481776</v>
      </c>
      <c r="AD580">
        <v>7.025650936987855</v>
      </c>
      <c r="AE580" s="1">
        <f t="shared" si="89"/>
        <v>3.7938515059734404E-2</v>
      </c>
      <c r="AF580">
        <v>297.44903162167714</v>
      </c>
      <c r="AG580">
        <v>31.959900000000001</v>
      </c>
      <c r="AH580">
        <v>24.6</v>
      </c>
      <c r="AI580">
        <v>490</v>
      </c>
      <c r="AJ580">
        <v>16.586075169795127</v>
      </c>
      <c r="AK580">
        <v>10.416666666666666</v>
      </c>
      <c r="AL580" t="s">
        <v>557</v>
      </c>
      <c r="AM580" t="s">
        <v>558</v>
      </c>
      <c r="AN580" t="s">
        <v>562</v>
      </c>
      <c r="AO580">
        <v>0.55247291970017987</v>
      </c>
      <c r="AP580">
        <v>1.6937500000000001</v>
      </c>
      <c r="AQ580">
        <v>1071.175</v>
      </c>
      <c r="AR580" s="54">
        <v>-2.5070679879673005E-4</v>
      </c>
      <c r="AS580" s="55">
        <v>1.8763328679121161</v>
      </c>
    </row>
    <row r="581" spans="1:45" x14ac:dyDescent="0.35">
      <c r="A581" s="2">
        <v>44805</v>
      </c>
      <c r="B581" t="s">
        <v>18</v>
      </c>
      <c r="C581" t="s">
        <v>599</v>
      </c>
      <c r="D581" t="s">
        <v>45</v>
      </c>
      <c r="E581" t="s">
        <v>46</v>
      </c>
      <c r="F581">
        <v>10</v>
      </c>
      <c r="G581" t="s">
        <v>22</v>
      </c>
      <c r="H581" t="s">
        <v>55</v>
      </c>
      <c r="I581" t="s">
        <v>435</v>
      </c>
      <c r="J581" t="s">
        <v>435</v>
      </c>
      <c r="K581" t="s">
        <v>241</v>
      </c>
      <c r="L581">
        <v>0.72299999999999998</v>
      </c>
      <c r="M581">
        <v>22.58</v>
      </c>
      <c r="N581" s="1">
        <v>-2.258</v>
      </c>
      <c r="O581" t="s">
        <v>242</v>
      </c>
      <c r="P581">
        <v>0.63700000000000001</v>
      </c>
      <c r="Q581">
        <v>8.5999999999999965E-2</v>
      </c>
      <c r="R581">
        <v>34.46</v>
      </c>
      <c r="S581" s="1">
        <v>-3.4460000000000002</v>
      </c>
      <c r="T581" s="1">
        <f t="shared" si="92"/>
        <v>1.1880000000000002</v>
      </c>
      <c r="U581">
        <v>36.4</v>
      </c>
      <c r="V581">
        <v>1040.0935999999999</v>
      </c>
      <c r="W581">
        <f t="shared" si="96"/>
        <v>1.0400936E-3</v>
      </c>
      <c r="X581">
        <f t="shared" si="98"/>
        <v>0.13500784929356352</v>
      </c>
      <c r="Y581">
        <f t="shared" si="99"/>
        <v>1.0116235098395256E-5</v>
      </c>
      <c r="Z581">
        <v>1.0116235098395256E-5</v>
      </c>
      <c r="AA581">
        <f t="shared" si="95"/>
        <v>1.0521831381936275E-8</v>
      </c>
      <c r="AB581">
        <f t="shared" si="97"/>
        <v>1.0521831381936275E-8</v>
      </c>
      <c r="AC581">
        <v>1.0521831381936275</v>
      </c>
      <c r="AD581">
        <v>0.88567604225052809</v>
      </c>
      <c r="AE581" s="1">
        <f t="shared" si="89"/>
        <v>3.7878592974970586E-2</v>
      </c>
      <c r="AF581">
        <v>0.2373334018217923</v>
      </c>
      <c r="AG581">
        <v>34.357199999999999</v>
      </c>
      <c r="AH581">
        <v>20.3</v>
      </c>
      <c r="AI581">
        <v>310</v>
      </c>
      <c r="AJ581">
        <v>10.116235098395256</v>
      </c>
      <c r="AK581">
        <v>6.9857928042559951</v>
      </c>
      <c r="AL581" t="s">
        <v>557</v>
      </c>
      <c r="AM581" t="s">
        <v>558</v>
      </c>
      <c r="AN581" t="s">
        <v>562</v>
      </c>
      <c r="AO581">
        <v>0.43800288115314234</v>
      </c>
      <c r="AP581">
        <v>2.1637500000000003</v>
      </c>
      <c r="AQ581">
        <v>1129.9875000000002</v>
      </c>
      <c r="AR581" s="54">
        <v>3.4438033609287613E-2</v>
      </c>
      <c r="AS581" s="34" t="s">
        <v>50</v>
      </c>
    </row>
    <row r="582" spans="1:45" x14ac:dyDescent="0.35">
      <c r="A582" s="2">
        <v>44750</v>
      </c>
      <c r="B582" t="s">
        <v>18</v>
      </c>
      <c r="C582" t="s">
        <v>597</v>
      </c>
      <c r="D582" t="s">
        <v>133</v>
      </c>
      <c r="E582" t="s">
        <v>46</v>
      </c>
      <c r="F582">
        <v>2</v>
      </c>
      <c r="G582" t="s">
        <v>37</v>
      </c>
      <c r="H582" t="s">
        <v>98</v>
      </c>
      <c r="I582" t="s">
        <v>482</v>
      </c>
      <c r="J582" t="s">
        <v>482</v>
      </c>
      <c r="K582" t="s">
        <v>177</v>
      </c>
      <c r="L582">
        <v>0.77200000000000002</v>
      </c>
      <c r="M582">
        <v>16.760000000000002</v>
      </c>
      <c r="N582" s="1">
        <v>-1.6760000000000002</v>
      </c>
      <c r="O582" t="s">
        <v>178</v>
      </c>
      <c r="P582">
        <v>0.72599999999999998</v>
      </c>
      <c r="Q582">
        <v>4.6000000000000041E-2</v>
      </c>
      <c r="R582">
        <v>26.67</v>
      </c>
      <c r="S582" s="1">
        <v>-2.6670000000000003</v>
      </c>
      <c r="T582" s="1">
        <f t="shared" si="92"/>
        <v>0.9910000000000001</v>
      </c>
      <c r="U582">
        <v>57.95</v>
      </c>
      <c r="V582">
        <v>2636.1889625000003</v>
      </c>
      <c r="W582">
        <f t="shared" si="96"/>
        <v>2.6361889625000005E-3</v>
      </c>
      <c r="X582">
        <f t="shared" si="98"/>
        <v>6.3360881542699782E-2</v>
      </c>
      <c r="Y582">
        <f t="shared" si="99"/>
        <v>3.9864734140398988E-6</v>
      </c>
      <c r="Z582">
        <v>3.9864734140398988E-6</v>
      </c>
      <c r="AA582">
        <f t="shared" si="95"/>
        <v>1.0509097213391676E-8</v>
      </c>
      <c r="AB582">
        <f t="shared" si="97"/>
        <v>1.0509097213391676E-8</v>
      </c>
      <c r="AC582">
        <v>1.0509097213391674</v>
      </c>
      <c r="AD582">
        <v>1.0604538055894726</v>
      </c>
      <c r="AE582" s="1">
        <f t="shared" si="89"/>
        <v>3.7832749968210032E-2</v>
      </c>
      <c r="AF582">
        <v>2.1165407642740948E-2</v>
      </c>
      <c r="AG582">
        <v>33.388599999999997</v>
      </c>
      <c r="AH582">
        <v>51.9</v>
      </c>
      <c r="AI582">
        <v>645</v>
      </c>
      <c r="AJ582">
        <v>3.986473414039899</v>
      </c>
      <c r="AK582">
        <v>6.9702991452991538</v>
      </c>
      <c r="AL582" t="s">
        <v>557</v>
      </c>
      <c r="AM582" t="s">
        <v>558</v>
      </c>
      <c r="AN582" t="s">
        <v>562</v>
      </c>
      <c r="AO582">
        <v>0.39262443606707542</v>
      </c>
      <c r="AP582">
        <v>2.4874999999999998</v>
      </c>
      <c r="AQ582">
        <v>1362.0875000000001</v>
      </c>
      <c r="AR582" s="54">
        <v>2.8758319692770054E-2</v>
      </c>
      <c r="AS582" s="55">
        <v>0.71718748709344571</v>
      </c>
    </row>
    <row r="583" spans="1:45" x14ac:dyDescent="0.35">
      <c r="A583" s="2">
        <v>44776</v>
      </c>
      <c r="B583" t="s">
        <v>18</v>
      </c>
      <c r="C583" t="s">
        <v>596</v>
      </c>
      <c r="D583" t="s">
        <v>109</v>
      </c>
      <c r="E583" t="s">
        <v>600</v>
      </c>
      <c r="F583">
        <v>15</v>
      </c>
      <c r="G583" t="s">
        <v>30</v>
      </c>
      <c r="H583" t="s">
        <v>106</v>
      </c>
      <c r="I583" t="s">
        <v>445</v>
      </c>
      <c r="J583" t="s">
        <v>445</v>
      </c>
      <c r="K583" t="s">
        <v>134</v>
      </c>
      <c r="L583">
        <v>0.502</v>
      </c>
      <c r="M583">
        <v>3.37</v>
      </c>
      <c r="N583" s="1">
        <v>-0.33700000000000002</v>
      </c>
      <c r="O583" t="s">
        <v>202</v>
      </c>
      <c r="P583">
        <v>0.50900000000000001</v>
      </c>
      <c r="Q583">
        <v>-7.0000000000000062E-3</v>
      </c>
      <c r="R583">
        <v>7.37</v>
      </c>
      <c r="S583" s="1">
        <v>-0.73699999999999999</v>
      </c>
      <c r="T583" s="1">
        <f t="shared" si="92"/>
        <v>0.39999999999999997</v>
      </c>
      <c r="U583">
        <v>147</v>
      </c>
      <c r="V583">
        <v>16963.065000000002</v>
      </c>
      <c r="W583">
        <f t="shared" si="96"/>
        <v>1.6963065000000003E-2</v>
      </c>
      <c r="X583">
        <f t="shared" si="98"/>
        <v>-1.3752455795677812E-2</v>
      </c>
      <c r="Y583" t="e">
        <f t="shared" si="99"/>
        <v>#NUM!</v>
      </c>
      <c r="Z583">
        <v>6.1843829311156999E-7</v>
      </c>
      <c r="AA583">
        <f t="shared" si="95"/>
        <v>1.0490608964540616E-8</v>
      </c>
      <c r="AB583">
        <f t="shared" si="97"/>
        <v>1.0490608964540616E-8</v>
      </c>
      <c r="AC583">
        <v>1.0490608964540613</v>
      </c>
      <c r="AD583">
        <v>2.6226522411351536</v>
      </c>
      <c r="AE583" s="1">
        <f t="shared" si="89"/>
        <v>3.7766192272346219E-2</v>
      </c>
      <c r="AF583">
        <v>1.0414218588351339E-2</v>
      </c>
      <c r="AG583">
        <v>28.545300000000001</v>
      </c>
      <c r="AH583">
        <v>126.2</v>
      </c>
      <c r="AI583">
        <v>887</v>
      </c>
      <c r="AJ583">
        <v>0.61843829311156995</v>
      </c>
      <c r="AK583">
        <v>15.665264505802318</v>
      </c>
      <c r="AL583" t="s">
        <v>557</v>
      </c>
      <c r="AM583" t="s">
        <v>561</v>
      </c>
      <c r="AN583" t="s">
        <v>560</v>
      </c>
      <c r="AR583" s="54">
        <v>2.5855207846560761E-2</v>
      </c>
      <c r="AS583" s="55">
        <v>12.9758822515494</v>
      </c>
    </row>
    <row r="584" spans="1:45" x14ac:dyDescent="0.35">
      <c r="A584" s="2">
        <v>44778</v>
      </c>
      <c r="B584" t="s">
        <v>18</v>
      </c>
      <c r="C584" t="s">
        <v>596</v>
      </c>
      <c r="D584" t="s">
        <v>45</v>
      </c>
      <c r="E584" t="s">
        <v>46</v>
      </c>
      <c r="F584">
        <v>9</v>
      </c>
      <c r="G584" t="s">
        <v>94</v>
      </c>
      <c r="H584" t="s">
        <v>36</v>
      </c>
      <c r="I584" t="s">
        <v>411</v>
      </c>
      <c r="J584" t="s">
        <v>411</v>
      </c>
      <c r="K584" t="s">
        <v>171</v>
      </c>
      <c r="L584">
        <v>0.75700000000000001</v>
      </c>
      <c r="M584">
        <v>4.1399999999999997</v>
      </c>
      <c r="N584" s="1">
        <v>-0.41399999999999998</v>
      </c>
      <c r="O584" t="s">
        <v>175</v>
      </c>
      <c r="P584">
        <v>0.85199999999999998</v>
      </c>
      <c r="Q584">
        <v>-9.4999999999999973E-2</v>
      </c>
      <c r="R584">
        <v>9.23</v>
      </c>
      <c r="S584" s="1">
        <v>-0.92300000000000004</v>
      </c>
      <c r="T584" s="1">
        <f t="shared" si="92"/>
        <v>0.50900000000000012</v>
      </c>
      <c r="U584">
        <v>37.450000000000003</v>
      </c>
      <c r="V584">
        <v>1100.9644625000003</v>
      </c>
      <c r="W584">
        <f t="shared" si="96"/>
        <v>1.1009644625000004E-3</v>
      </c>
      <c r="X584">
        <f t="shared" si="98"/>
        <v>-0.11150234741784035</v>
      </c>
      <c r="Y584" t="e">
        <f t="shared" si="99"/>
        <v>#NUM!</v>
      </c>
      <c r="Z584">
        <v>9.2460809594793676E-6</v>
      </c>
      <c r="AA584">
        <f t="shared" si="95"/>
        <v>1.0179606553784689E-8</v>
      </c>
      <c r="AB584">
        <f t="shared" si="97"/>
        <v>1.0179606553784689E-8</v>
      </c>
      <c r="AC584">
        <v>1.0179606553784688</v>
      </c>
      <c r="AD584">
        <v>1.9999227021187989</v>
      </c>
      <c r="AE584" s="1">
        <f t="shared" si="89"/>
        <v>3.6646583593624882E-2</v>
      </c>
      <c r="AF584">
        <v>4.9157833595403023E-2</v>
      </c>
      <c r="AG584">
        <v>33.254899999999999</v>
      </c>
      <c r="AH584">
        <v>30</v>
      </c>
      <c r="AI584">
        <v>350</v>
      </c>
      <c r="AJ584">
        <v>9.246080959479368</v>
      </c>
      <c r="AK584">
        <v>8.7075468826202727</v>
      </c>
      <c r="AL584" t="s">
        <v>557</v>
      </c>
      <c r="AM584" t="s">
        <v>561</v>
      </c>
      <c r="AN584" t="s">
        <v>560</v>
      </c>
      <c r="AO584">
        <v>0.44009598733374949</v>
      </c>
      <c r="AP584">
        <v>2.3112500000000002</v>
      </c>
      <c r="AQ584">
        <v>1533.9750000000001</v>
      </c>
      <c r="AR584" s="54">
        <v>4.5743953695326058E-2</v>
      </c>
      <c r="AS584" s="55">
        <v>6.1597365572116392</v>
      </c>
    </row>
    <row r="585" spans="1:45" x14ac:dyDescent="0.35">
      <c r="A585" s="2">
        <v>44804</v>
      </c>
      <c r="B585" t="s">
        <v>18</v>
      </c>
      <c r="C585" t="s">
        <v>599</v>
      </c>
      <c r="D585" t="s">
        <v>109</v>
      </c>
      <c r="E585" t="s">
        <v>600</v>
      </c>
      <c r="F585">
        <v>1</v>
      </c>
      <c r="G585" t="s">
        <v>43</v>
      </c>
      <c r="H585" t="s">
        <v>54</v>
      </c>
      <c r="I585" t="s">
        <v>452</v>
      </c>
      <c r="J585" t="s">
        <v>452</v>
      </c>
      <c r="K585" t="s">
        <v>236</v>
      </c>
      <c r="L585">
        <v>0.54700000000000004</v>
      </c>
      <c r="M585">
        <v>3.98</v>
      </c>
      <c r="N585" s="1">
        <v>-0.39800000000000002</v>
      </c>
      <c r="O585" t="s">
        <v>135</v>
      </c>
      <c r="P585">
        <v>0.50800000000000001</v>
      </c>
      <c r="Q585">
        <v>3.9000000000000035E-2</v>
      </c>
      <c r="R585">
        <v>9.83</v>
      </c>
      <c r="S585" s="1">
        <v>-0.98299999999999998</v>
      </c>
      <c r="T585" s="1">
        <f t="shared" si="92"/>
        <v>0.58499999999999996</v>
      </c>
      <c r="U585">
        <v>50.05</v>
      </c>
      <c r="V585">
        <v>1966.4269624999997</v>
      </c>
      <c r="W585">
        <f t="shared" si="96"/>
        <v>1.9664269624999997E-3</v>
      </c>
      <c r="X585">
        <f t="shared" si="98"/>
        <v>7.6771653543307158E-2</v>
      </c>
      <c r="Y585">
        <f t="shared" si="99"/>
        <v>5.04927777156563E-6</v>
      </c>
      <c r="Z585">
        <v>5.04927777156563E-6</v>
      </c>
      <c r="AA585">
        <f t="shared" si="95"/>
        <v>9.9290359511585688E-9</v>
      </c>
      <c r="AB585">
        <f t="shared" si="97"/>
        <v>9.9290359511585688E-9</v>
      </c>
      <c r="AC585">
        <v>0.9929035951158568</v>
      </c>
      <c r="AD585">
        <v>1.6972711027621485</v>
      </c>
      <c r="AE585" s="1">
        <f t="shared" si="89"/>
        <v>3.5744529424170848E-2</v>
      </c>
      <c r="AF585">
        <v>2.2933297501158287E-2</v>
      </c>
      <c r="AG585">
        <v>32.519599999999997</v>
      </c>
      <c r="AH585">
        <v>43.6</v>
      </c>
      <c r="AI585">
        <v>371</v>
      </c>
      <c r="AJ585">
        <v>5.0492777715656301</v>
      </c>
      <c r="AK585">
        <v>7.0107887060214562</v>
      </c>
      <c r="AL585" t="s">
        <v>559</v>
      </c>
      <c r="AM585" t="s">
        <v>558</v>
      </c>
      <c r="AN585" t="s">
        <v>560</v>
      </c>
      <c r="AO585">
        <v>0.5234151584582144</v>
      </c>
      <c r="AP585">
        <v>1.8887499999999999</v>
      </c>
      <c r="AQ585">
        <v>924.46249999999998</v>
      </c>
      <c r="AR585" s="54">
        <v>5.880315425601591E-3</v>
      </c>
      <c r="AS585" s="55">
        <v>16.891440238922108</v>
      </c>
    </row>
    <row r="586" spans="1:45" x14ac:dyDescent="0.35">
      <c r="A586" s="2">
        <v>44749</v>
      </c>
      <c r="B586" t="s">
        <v>18</v>
      </c>
      <c r="C586" t="s">
        <v>597</v>
      </c>
      <c r="D586" t="s">
        <v>133</v>
      </c>
      <c r="E586" t="s">
        <v>46</v>
      </c>
      <c r="F586">
        <v>5</v>
      </c>
      <c r="G586" t="s">
        <v>25</v>
      </c>
      <c r="H586" t="s">
        <v>83</v>
      </c>
      <c r="I586" t="s">
        <v>485</v>
      </c>
      <c r="J586" t="s">
        <v>485</v>
      </c>
      <c r="K586" t="s">
        <v>173</v>
      </c>
      <c r="L586">
        <v>0.79900000000000004</v>
      </c>
      <c r="M586">
        <v>19.05</v>
      </c>
      <c r="N586" s="1">
        <v>-1.905</v>
      </c>
      <c r="O586" t="s">
        <v>32</v>
      </c>
      <c r="P586">
        <v>0.67100000000000004</v>
      </c>
      <c r="Q586">
        <v>0.128</v>
      </c>
      <c r="R586">
        <v>22.01</v>
      </c>
      <c r="S586" s="1">
        <v>-2.2010000000000001</v>
      </c>
      <c r="T586" s="1">
        <f t="shared" si="92"/>
        <v>0.29600000000000004</v>
      </c>
      <c r="U586">
        <v>28.45</v>
      </c>
      <c r="V586">
        <v>635.38096250000001</v>
      </c>
      <c r="W586">
        <f t="shared" si="96"/>
        <v>6.3538096250000001E-4</v>
      </c>
      <c r="X586">
        <f t="shared" si="98"/>
        <v>0.19076005961251863</v>
      </c>
      <c r="Y586">
        <f t="shared" si="99"/>
        <v>1.5481998166960968E-5</v>
      </c>
      <c r="Z586">
        <v>1.5481998166960968E-5</v>
      </c>
      <c r="AA586">
        <f t="shared" si="95"/>
        <v>9.8369668967468956E-9</v>
      </c>
      <c r="AB586">
        <f t="shared" si="97"/>
        <v>9.8369668967468956E-9</v>
      </c>
      <c r="AC586">
        <v>0.98369668967468948</v>
      </c>
      <c r="AD586">
        <v>3.323299627279356</v>
      </c>
      <c r="AE586" s="1">
        <f t="shared" si="89"/>
        <v>3.5413080828288826E-2</v>
      </c>
      <c r="AF586">
        <v>0.6994482053489115</v>
      </c>
      <c r="AG586">
        <v>34.081400000000002</v>
      </c>
      <c r="AH586">
        <v>24.6</v>
      </c>
      <c r="AI586">
        <v>490</v>
      </c>
      <c r="AJ586">
        <v>15.481998166960969</v>
      </c>
      <c r="AK586">
        <v>7.0391025641025591</v>
      </c>
      <c r="AL586" t="s">
        <v>557</v>
      </c>
      <c r="AM586" t="s">
        <v>558</v>
      </c>
      <c r="AN586" t="s">
        <v>562</v>
      </c>
      <c r="AO586">
        <v>0.35644028496175595</v>
      </c>
      <c r="AP586">
        <v>2.7675000000000001</v>
      </c>
      <c r="AQ586">
        <v>1337.8125</v>
      </c>
      <c r="AR586" s="54">
        <v>-2.5070679879673005E-4</v>
      </c>
      <c r="AS586" s="55">
        <v>1.8763328679121161</v>
      </c>
    </row>
    <row r="587" spans="1:45" x14ac:dyDescent="0.35">
      <c r="A587" s="2">
        <v>44804</v>
      </c>
      <c r="B587" t="s">
        <v>18</v>
      </c>
      <c r="C587" t="s">
        <v>599</v>
      </c>
      <c r="D587" t="s">
        <v>109</v>
      </c>
      <c r="E587" t="s">
        <v>600</v>
      </c>
      <c r="F587">
        <v>8</v>
      </c>
      <c r="G587" t="s">
        <v>33</v>
      </c>
      <c r="H587" t="s">
        <v>104</v>
      </c>
      <c r="I587" t="s">
        <v>446</v>
      </c>
      <c r="J587" t="s">
        <v>446</v>
      </c>
      <c r="K587" t="s">
        <v>236</v>
      </c>
      <c r="L587">
        <v>0.82599999999999996</v>
      </c>
      <c r="M587">
        <v>7.23</v>
      </c>
      <c r="N587" s="1">
        <v>-0.72300000000000009</v>
      </c>
      <c r="O587" t="s">
        <v>135</v>
      </c>
      <c r="P587">
        <v>0.77800000000000002</v>
      </c>
      <c r="Q587">
        <v>4.7999999999999932E-2</v>
      </c>
      <c r="R587">
        <v>15.45</v>
      </c>
      <c r="S587" s="1">
        <v>-1.5449999999999999</v>
      </c>
      <c r="T587" s="1">
        <f t="shared" si="92"/>
        <v>0.82199999999999984</v>
      </c>
      <c r="U587">
        <v>56.95</v>
      </c>
      <c r="V587">
        <v>2545.9924625000003</v>
      </c>
      <c r="W587">
        <f t="shared" si="96"/>
        <v>2.5459924625000005E-3</v>
      </c>
      <c r="X587">
        <f t="shared" si="98"/>
        <v>6.1696658097686284E-2</v>
      </c>
      <c r="Y587">
        <f t="shared" si="99"/>
        <v>3.8579717278771405E-6</v>
      </c>
      <c r="Z587">
        <v>3.8579717278771405E-6</v>
      </c>
      <c r="AA587">
        <f t="shared" si="95"/>
        <v>9.8223669397133032E-9</v>
      </c>
      <c r="AB587">
        <f t="shared" si="97"/>
        <v>9.8223669397133032E-9</v>
      </c>
      <c r="AC587">
        <v>0.98223669397133029</v>
      </c>
      <c r="AD587">
        <v>1.1949351508167037</v>
      </c>
      <c r="AE587" s="1">
        <f t="shared" si="89"/>
        <v>3.5360520982967894E-2</v>
      </c>
      <c r="AF587">
        <v>5.9921128023383225E-3</v>
      </c>
      <c r="AG587">
        <v>32.519599999999997</v>
      </c>
      <c r="AH587">
        <v>49.4</v>
      </c>
      <c r="AI587">
        <v>546</v>
      </c>
      <c r="AJ587">
        <v>3.8579717278771404</v>
      </c>
      <c r="AK587">
        <v>7.0107887060214562</v>
      </c>
      <c r="AL587" t="s">
        <v>559</v>
      </c>
      <c r="AM587" t="s">
        <v>561</v>
      </c>
      <c r="AN587" t="s">
        <v>560</v>
      </c>
      <c r="AO587">
        <v>0.5234151584582144</v>
      </c>
      <c r="AP587">
        <v>1.8887499999999999</v>
      </c>
      <c r="AQ587">
        <v>924.46249999999998</v>
      </c>
      <c r="AR587" s="54">
        <v>7.0690259557514073E-3</v>
      </c>
      <c r="AS587" s="55">
        <v>6.4077348836481818</v>
      </c>
    </row>
    <row r="588" spans="1:45" x14ac:dyDescent="0.35">
      <c r="A588" s="2">
        <v>44764</v>
      </c>
      <c r="B588" t="s">
        <v>18</v>
      </c>
      <c r="C588" t="s">
        <v>549</v>
      </c>
      <c r="D588" t="s">
        <v>133</v>
      </c>
      <c r="E588" t="s">
        <v>600</v>
      </c>
      <c r="F588">
        <v>4</v>
      </c>
      <c r="G588" t="s">
        <v>26</v>
      </c>
      <c r="H588" t="s">
        <v>82</v>
      </c>
      <c r="I588" t="s">
        <v>479</v>
      </c>
      <c r="J588" t="s">
        <v>479</v>
      </c>
      <c r="K588" t="s">
        <v>191</v>
      </c>
      <c r="L588">
        <v>0.78200000000000003</v>
      </c>
      <c r="M588">
        <v>7.62</v>
      </c>
      <c r="N588" s="1">
        <v>-0.76200000000000001</v>
      </c>
      <c r="O588" t="s">
        <v>192</v>
      </c>
      <c r="P588">
        <v>0.70199999999999996</v>
      </c>
      <c r="Q588">
        <v>8.0000000000000071E-2</v>
      </c>
      <c r="R588">
        <v>24.48</v>
      </c>
      <c r="S588" s="1">
        <v>-2.448</v>
      </c>
      <c r="T588" s="1">
        <f t="shared" si="92"/>
        <v>1.6859999999999999</v>
      </c>
      <c r="U588">
        <v>38.4</v>
      </c>
      <c r="V588">
        <v>1157.5296000000001</v>
      </c>
      <c r="W588">
        <f t="shared" si="96"/>
        <v>1.1575296E-3</v>
      </c>
      <c r="X588">
        <f t="shared" si="98"/>
        <v>0.11396011396011407</v>
      </c>
      <c r="Y588">
        <f t="shared" si="99"/>
        <v>8.2112589898026144E-6</v>
      </c>
      <c r="Z588">
        <v>8.2112589898026144E-6</v>
      </c>
      <c r="AB588">
        <f t="shared" si="97"/>
        <v>9.504775333962624E-9</v>
      </c>
      <c r="AC588">
        <v>0.9504775333962624</v>
      </c>
      <c r="AD588" t="s">
        <v>50</v>
      </c>
      <c r="AE588" s="1">
        <f t="shared" si="89"/>
        <v>3.4217191202265441E-2</v>
      </c>
      <c r="AG588">
        <v>34.764699999999998</v>
      </c>
      <c r="AH588">
        <v>31</v>
      </c>
      <c r="AI588">
        <v>390</v>
      </c>
      <c r="AJ588">
        <v>8.211258989802614</v>
      </c>
      <c r="AK588">
        <v>6.5184028628141686</v>
      </c>
      <c r="AL588" t="s">
        <v>559</v>
      </c>
      <c r="AM588" t="s">
        <v>558</v>
      </c>
      <c r="AN588" t="s">
        <v>560</v>
      </c>
      <c r="AO588">
        <v>0.38320539431614575</v>
      </c>
      <c r="AP588">
        <v>2.6387499999999999</v>
      </c>
      <c r="AQ588">
        <v>1512.2124999999996</v>
      </c>
      <c r="AR588" s="54">
        <v>-1.9651513516097702E-2</v>
      </c>
      <c r="AS588" s="55" t="s">
        <v>50</v>
      </c>
    </row>
    <row r="589" spans="1:45" x14ac:dyDescent="0.35">
      <c r="A589" s="2">
        <v>44790</v>
      </c>
      <c r="B589" t="s">
        <v>18</v>
      </c>
      <c r="C589" t="s">
        <v>552</v>
      </c>
      <c r="D589" t="s">
        <v>133</v>
      </c>
      <c r="E589" t="s">
        <v>46</v>
      </c>
      <c r="F589">
        <v>2</v>
      </c>
      <c r="G589" t="s">
        <v>30</v>
      </c>
      <c r="H589" t="s">
        <v>137</v>
      </c>
      <c r="I589" t="s">
        <v>475</v>
      </c>
      <c r="J589" t="s">
        <v>475</v>
      </c>
      <c r="K589" t="s">
        <v>216</v>
      </c>
      <c r="L589">
        <v>0.54100000000000004</v>
      </c>
      <c r="M589">
        <v>4.83</v>
      </c>
      <c r="N589" s="1">
        <v>-0.48299999999999998</v>
      </c>
      <c r="O589" t="s">
        <v>217</v>
      </c>
      <c r="P589">
        <v>0.55300000000000005</v>
      </c>
      <c r="Q589">
        <v>-1.2000000000000011E-2</v>
      </c>
      <c r="R589">
        <v>8.8699999999999992</v>
      </c>
      <c r="S589" s="1">
        <v>-0.8869999999999999</v>
      </c>
      <c r="T589" s="1">
        <f t="shared" si="92"/>
        <v>0.40399999999999991</v>
      </c>
      <c r="U589">
        <v>104.2</v>
      </c>
      <c r="V589">
        <v>8523.247400000002</v>
      </c>
      <c r="W589">
        <f t="shared" si="96"/>
        <v>8.5232474000000013E-3</v>
      </c>
      <c r="X589">
        <f t="shared" si="98"/>
        <v>-2.1699819168173616E-2</v>
      </c>
      <c r="Y589" t="e">
        <f t="shared" si="99"/>
        <v>#NUM!</v>
      </c>
      <c r="Z589">
        <v>1.0950986458450365E-6</v>
      </c>
      <c r="AA589">
        <f t="shared" ref="AA589:AA594" si="100">Z589*W589</f>
        <v>9.3337966859422284E-9</v>
      </c>
      <c r="AB589">
        <f t="shared" si="97"/>
        <v>9.3337966859422284E-9</v>
      </c>
      <c r="AC589">
        <v>0.93337966859422306</v>
      </c>
      <c r="AD589">
        <v>2.3103457143421369</v>
      </c>
      <c r="AE589" s="1">
        <f t="shared" si="89"/>
        <v>3.3601668069392021E-2</v>
      </c>
      <c r="AF589">
        <v>1.0488841789020311E-2</v>
      </c>
      <c r="AG589">
        <v>32.178800000000003</v>
      </c>
      <c r="AH589">
        <v>128</v>
      </c>
      <c r="AI589">
        <v>930</v>
      </c>
      <c r="AJ589">
        <v>1.0950986458450365</v>
      </c>
      <c r="AK589">
        <v>7.6209545755722603</v>
      </c>
      <c r="AL589" t="s">
        <v>557</v>
      </c>
      <c r="AM589" t="s">
        <v>561</v>
      </c>
      <c r="AN589" t="s">
        <v>560</v>
      </c>
      <c r="AO589">
        <v>0.6083871384901417</v>
      </c>
      <c r="AP589">
        <v>1.4275</v>
      </c>
      <c r="AQ589">
        <v>836.8</v>
      </c>
      <c r="AR589" s="54">
        <v>-8.0073224214642878E-3</v>
      </c>
      <c r="AS589" s="55">
        <v>11.271428195052852</v>
      </c>
    </row>
    <row r="590" spans="1:45" x14ac:dyDescent="0.35">
      <c r="A590" s="2">
        <v>44764</v>
      </c>
      <c r="B590" t="s">
        <v>18</v>
      </c>
      <c r="C590" t="s">
        <v>549</v>
      </c>
      <c r="D590" t="s">
        <v>45</v>
      </c>
      <c r="E590" t="s">
        <v>46</v>
      </c>
      <c r="F590">
        <v>6</v>
      </c>
      <c r="G590" t="s">
        <v>30</v>
      </c>
      <c r="H590" t="s">
        <v>106</v>
      </c>
      <c r="I590" t="s">
        <v>414</v>
      </c>
      <c r="J590" t="s">
        <v>414</v>
      </c>
      <c r="K590" t="s">
        <v>194</v>
      </c>
      <c r="L590">
        <v>0.72399999999999998</v>
      </c>
      <c r="M590">
        <v>12.56</v>
      </c>
      <c r="N590" s="1">
        <v>-1.256</v>
      </c>
      <c r="O590" t="s">
        <v>187</v>
      </c>
      <c r="P590">
        <v>0.747</v>
      </c>
      <c r="Q590">
        <v>-2.300000000000002E-2</v>
      </c>
      <c r="S590" s="1" t="s">
        <v>50</v>
      </c>
      <c r="T590" s="1" t="s">
        <v>103</v>
      </c>
      <c r="U590">
        <v>83.45</v>
      </c>
      <c r="V590">
        <v>5466.6634625000006</v>
      </c>
      <c r="W590">
        <f t="shared" si="96"/>
        <v>5.4666634625000002E-3</v>
      </c>
      <c r="X590">
        <f t="shared" si="98"/>
        <v>-3.0789825970548891E-2</v>
      </c>
      <c r="Y590" t="e">
        <f t="shared" si="99"/>
        <v>#NUM!</v>
      </c>
      <c r="Z590">
        <v>1.7041026528806769E-6</v>
      </c>
      <c r="AA590">
        <f t="shared" si="100"/>
        <v>9.3157557088521167E-9</v>
      </c>
      <c r="AB590">
        <f t="shared" si="97"/>
        <v>9.3157557088521167E-9</v>
      </c>
      <c r="AC590">
        <v>0.93157557088521181</v>
      </c>
      <c r="AD590" t="s">
        <v>50</v>
      </c>
      <c r="AE590" s="1">
        <f t="shared" ref="AE590:AE653" si="101">AB590*1000*3600</f>
        <v>3.353672055186762E-2</v>
      </c>
      <c r="AG590">
        <v>34.764699999999998</v>
      </c>
      <c r="AH590">
        <v>55</v>
      </c>
      <c r="AI590">
        <v>715</v>
      </c>
      <c r="AJ590">
        <v>1.7041026528806769</v>
      </c>
      <c r="AK590">
        <v>7.1421578461796527</v>
      </c>
      <c r="AL590" t="s">
        <v>557</v>
      </c>
      <c r="AM590" t="s">
        <v>561</v>
      </c>
      <c r="AN590" t="s">
        <v>560</v>
      </c>
      <c r="AO590">
        <v>0.38320539431614575</v>
      </c>
      <c r="AP590">
        <v>2.6387499999999999</v>
      </c>
      <c r="AQ590">
        <v>1512.2124999999996</v>
      </c>
      <c r="AR590" s="54">
        <v>-1.1051191027452584E-2</v>
      </c>
      <c r="AS590" s="55">
        <v>8.7929010568314698</v>
      </c>
    </row>
    <row r="591" spans="1:45" x14ac:dyDescent="0.35">
      <c r="A591" s="2">
        <v>44762</v>
      </c>
      <c r="B591" t="s">
        <v>18</v>
      </c>
      <c r="C591" t="s">
        <v>549</v>
      </c>
      <c r="D591" t="s">
        <v>20</v>
      </c>
      <c r="E591" t="s">
        <v>600</v>
      </c>
      <c r="F591">
        <v>16</v>
      </c>
      <c r="G591" t="s">
        <v>39</v>
      </c>
      <c r="H591" t="s">
        <v>40</v>
      </c>
      <c r="I591" t="s">
        <v>418</v>
      </c>
      <c r="J591" t="s">
        <v>418</v>
      </c>
      <c r="K591" t="s">
        <v>184</v>
      </c>
      <c r="L591">
        <v>0.78100000000000003</v>
      </c>
      <c r="M591">
        <v>24.32</v>
      </c>
      <c r="N591" s="1">
        <v>-2.4319999999999999</v>
      </c>
      <c r="O591" t="s">
        <v>185</v>
      </c>
      <c r="P591">
        <v>0.749</v>
      </c>
      <c r="Q591">
        <v>3.2000000000000028E-2</v>
      </c>
      <c r="R591">
        <v>24.65</v>
      </c>
      <c r="S591" s="1">
        <v>-2.4649999999999999</v>
      </c>
      <c r="T591" s="1">
        <f t="shared" ref="T591:T605" si="102">N591-S591</f>
        <v>3.2999999999999918E-2</v>
      </c>
      <c r="U591">
        <v>69.400000000000006</v>
      </c>
      <c r="V591">
        <v>3780.8426000000004</v>
      </c>
      <c r="W591">
        <f t="shared" si="96"/>
        <v>3.7808426000000006E-3</v>
      </c>
      <c r="X591">
        <f t="shared" si="98"/>
        <v>4.2723631508678278E-2</v>
      </c>
      <c r="Y591">
        <f t="shared" si="99"/>
        <v>2.4541407518801376E-6</v>
      </c>
      <c r="Z591">
        <v>2.4541407518801376E-6</v>
      </c>
      <c r="AA591">
        <f t="shared" si="100"/>
        <v>9.2787199011044565E-9</v>
      </c>
      <c r="AB591">
        <f t="shared" si="97"/>
        <v>9.2787199011044565E-9</v>
      </c>
      <c r="AC591">
        <v>0.92787199011044552</v>
      </c>
      <c r="AD591">
        <v>28.117333033649935</v>
      </c>
      <c r="AE591" s="1">
        <f t="shared" si="101"/>
        <v>3.3403391643976044E-2</v>
      </c>
      <c r="AF591">
        <v>0.53525432414771623</v>
      </c>
      <c r="AG591">
        <v>34.903799999999997</v>
      </c>
      <c r="AH591">
        <v>78.599999999999994</v>
      </c>
      <c r="AI591">
        <v>701</v>
      </c>
      <c r="AJ591">
        <v>2.4541407518801375</v>
      </c>
      <c r="AK591">
        <v>11.020894580054243</v>
      </c>
      <c r="AL591" t="s">
        <v>559</v>
      </c>
      <c r="AM591" t="s">
        <v>558</v>
      </c>
      <c r="AN591" t="s">
        <v>560</v>
      </c>
      <c r="AO591">
        <v>0.38773728517693062</v>
      </c>
      <c r="AP591">
        <v>2.5749999999999997</v>
      </c>
      <c r="AQ591">
        <v>1486.8125</v>
      </c>
      <c r="AR591" s="54">
        <v>-1.8247700352262827E-3</v>
      </c>
      <c r="AS591" s="55">
        <v>2.6126988146007939</v>
      </c>
    </row>
    <row r="592" spans="1:45" x14ac:dyDescent="0.35">
      <c r="A592" s="2">
        <v>44720</v>
      </c>
      <c r="B592" t="s">
        <v>18</v>
      </c>
      <c r="C592" t="s">
        <v>598</v>
      </c>
      <c r="D592" t="s">
        <v>86</v>
      </c>
      <c r="E592" t="s">
        <v>46</v>
      </c>
      <c r="F592">
        <v>1</v>
      </c>
      <c r="G592" t="s">
        <v>33</v>
      </c>
      <c r="H592" t="s">
        <v>54</v>
      </c>
      <c r="I592" t="s">
        <v>402</v>
      </c>
      <c r="J592" t="s">
        <v>402</v>
      </c>
      <c r="K592" t="s">
        <v>87</v>
      </c>
      <c r="L592">
        <v>0.69299999999999995</v>
      </c>
      <c r="M592">
        <v>11.64</v>
      </c>
      <c r="N592" s="1">
        <v>-1.1640000000000001</v>
      </c>
      <c r="O592" t="s">
        <v>88</v>
      </c>
      <c r="P592">
        <v>0.746</v>
      </c>
      <c r="Q592">
        <v>-5.3000000000000047E-2</v>
      </c>
      <c r="R592">
        <v>13.48</v>
      </c>
      <c r="S592" s="1">
        <v>-1.3480000000000001</v>
      </c>
      <c r="T592" s="1">
        <f t="shared" si="102"/>
        <v>0.18399999999999994</v>
      </c>
      <c r="U592">
        <v>47.95</v>
      </c>
      <c r="V592">
        <v>1804.8739625000003</v>
      </c>
      <c r="W592">
        <f t="shared" si="96"/>
        <v>1.8048739625000003E-3</v>
      </c>
      <c r="X592">
        <f t="shared" si="98"/>
        <v>-7.1045576407506764E-2</v>
      </c>
      <c r="Y592" t="e">
        <f t="shared" si="99"/>
        <v>#NUM!</v>
      </c>
      <c r="Z592">
        <v>5.0256003009790537E-6</v>
      </c>
      <c r="AA592">
        <f t="shared" si="100"/>
        <v>9.0705751291692579E-9</v>
      </c>
      <c r="AB592">
        <f t="shared" si="97"/>
        <v>9.0705751291692579E-9</v>
      </c>
      <c r="AC592">
        <v>0.90705751291692571</v>
      </c>
      <c r="AD592">
        <v>4.9296603962876411</v>
      </c>
      <c r="AE592" s="1">
        <f t="shared" si="101"/>
        <v>3.265407046500933E-2</v>
      </c>
      <c r="AF592">
        <v>0.17176307593069914</v>
      </c>
      <c r="AG592">
        <v>26.9267</v>
      </c>
      <c r="AH592">
        <v>33.4</v>
      </c>
      <c r="AI592">
        <v>340</v>
      </c>
      <c r="AJ592">
        <v>5.025600300979054</v>
      </c>
      <c r="AK592">
        <v>13.101333333333335</v>
      </c>
      <c r="AL592" t="s">
        <v>559</v>
      </c>
      <c r="AM592" t="s">
        <v>561</v>
      </c>
      <c r="AN592" t="s">
        <v>560</v>
      </c>
      <c r="AO592">
        <v>0.6042605573172154</v>
      </c>
      <c r="AP592">
        <v>1.3074999999999999</v>
      </c>
      <c r="AQ592">
        <v>892.41250000000002</v>
      </c>
      <c r="AR592" s="54">
        <v>0</v>
      </c>
      <c r="AS592" s="55">
        <v>0</v>
      </c>
    </row>
    <row r="593" spans="1:45" x14ac:dyDescent="0.35">
      <c r="A593" s="2">
        <v>44762</v>
      </c>
      <c r="B593" t="s">
        <v>18</v>
      </c>
      <c r="C593" t="s">
        <v>549</v>
      </c>
      <c r="D593" t="s">
        <v>86</v>
      </c>
      <c r="E593" t="s">
        <v>46</v>
      </c>
      <c r="F593">
        <v>3</v>
      </c>
      <c r="G593" t="s">
        <v>28</v>
      </c>
      <c r="H593" t="s">
        <v>75</v>
      </c>
      <c r="I593" t="s">
        <v>399</v>
      </c>
      <c r="J593" t="s">
        <v>399</v>
      </c>
      <c r="K593" t="s">
        <v>182</v>
      </c>
      <c r="L593">
        <v>0.78</v>
      </c>
      <c r="M593">
        <v>14.12</v>
      </c>
      <c r="N593" s="1">
        <v>-1.4119999999999999</v>
      </c>
      <c r="O593" t="s">
        <v>154</v>
      </c>
      <c r="P593">
        <v>0.754</v>
      </c>
      <c r="Q593">
        <v>2.6000000000000023E-2</v>
      </c>
      <c r="R593">
        <v>53.34</v>
      </c>
      <c r="S593" s="1">
        <v>-5.3340000000000005</v>
      </c>
      <c r="T593" s="1">
        <f t="shared" si="102"/>
        <v>3.9220000000000006</v>
      </c>
      <c r="U593">
        <v>77.900000000000006</v>
      </c>
      <c r="V593">
        <v>4763.7018500000004</v>
      </c>
      <c r="W593">
        <f t="shared" si="96"/>
        <v>4.7637018500000005E-3</v>
      </c>
      <c r="X593">
        <f t="shared" si="98"/>
        <v>3.4482758620689682E-2</v>
      </c>
      <c r="Y593">
        <f t="shared" si="99"/>
        <v>1.8851027456641959E-6</v>
      </c>
      <c r="Z593">
        <v>1.8851027456641959E-6</v>
      </c>
      <c r="AA593">
        <f t="shared" si="100"/>
        <v>8.9800674369606102E-9</v>
      </c>
      <c r="AB593">
        <f t="shared" si="97"/>
        <v>8.9800674369606102E-9</v>
      </c>
      <c r="AC593">
        <v>0.89800674369606104</v>
      </c>
      <c r="AD593">
        <v>0.22896653332382991</v>
      </c>
      <c r="AE593" s="1">
        <f t="shared" si="101"/>
        <v>3.2328242773058194E-2</v>
      </c>
      <c r="AF593">
        <v>1.9513250779692167E-3</v>
      </c>
      <c r="AG593">
        <v>34.903799999999997</v>
      </c>
      <c r="AH593">
        <v>74.8</v>
      </c>
      <c r="AI593">
        <v>661</v>
      </c>
      <c r="AJ593">
        <v>1.8851027456641958</v>
      </c>
      <c r="AK593">
        <v>9.9694926084349991</v>
      </c>
      <c r="AL593" t="s">
        <v>559</v>
      </c>
      <c r="AM593" t="s">
        <v>561</v>
      </c>
      <c r="AN593" t="s">
        <v>560</v>
      </c>
      <c r="AO593">
        <v>0.38773728517693062</v>
      </c>
      <c r="AP593">
        <v>2.5749999999999997</v>
      </c>
      <c r="AQ593">
        <v>1486.8125</v>
      </c>
      <c r="AR593" s="54">
        <v>-8.6588002042198298E-3</v>
      </c>
      <c r="AS593" s="55">
        <v>7.940595633033487</v>
      </c>
    </row>
    <row r="594" spans="1:45" x14ac:dyDescent="0.35">
      <c r="A594" s="2">
        <v>44791</v>
      </c>
      <c r="B594" t="s">
        <v>18</v>
      </c>
      <c r="C594" t="s">
        <v>552</v>
      </c>
      <c r="D594" t="s">
        <v>109</v>
      </c>
      <c r="E594" t="s">
        <v>600</v>
      </c>
      <c r="F594">
        <v>10</v>
      </c>
      <c r="G594" t="s">
        <v>25</v>
      </c>
      <c r="H594" t="s">
        <v>122</v>
      </c>
      <c r="I594" t="s">
        <v>454</v>
      </c>
      <c r="J594" t="s">
        <v>454</v>
      </c>
      <c r="K594" t="s">
        <v>221</v>
      </c>
      <c r="L594">
        <v>0.749</v>
      </c>
      <c r="M594">
        <v>9.42</v>
      </c>
      <c r="N594" s="1">
        <v>-0.94199999999999995</v>
      </c>
      <c r="O594" t="s">
        <v>88</v>
      </c>
      <c r="P594">
        <v>0.70199999999999996</v>
      </c>
      <c r="Q594">
        <v>4.7000000000000042E-2</v>
      </c>
      <c r="R594">
        <v>11.58</v>
      </c>
      <c r="S594" s="1">
        <v>-1.1579999999999999</v>
      </c>
      <c r="T594" s="1">
        <f t="shared" si="102"/>
        <v>0.21599999999999997</v>
      </c>
      <c r="U594">
        <v>51.05</v>
      </c>
      <c r="V594">
        <v>2045.7904624999996</v>
      </c>
      <c r="W594">
        <f t="shared" si="96"/>
        <v>2.0457904624999997E-3</v>
      </c>
      <c r="X594">
        <f t="shared" si="98"/>
        <v>6.695156695156701E-2</v>
      </c>
      <c r="Y594">
        <f t="shared" si="99"/>
        <v>4.2663692400349365E-6</v>
      </c>
      <c r="Z594">
        <v>4.2663692400349365E-6</v>
      </c>
      <c r="AA594">
        <f t="shared" si="100"/>
        <v>8.7280975007668445E-9</v>
      </c>
      <c r="AB594">
        <f t="shared" si="97"/>
        <v>8.7280975007668445E-9</v>
      </c>
      <c r="AC594">
        <v>0.87280975007668438</v>
      </c>
      <c r="AD594">
        <v>4.0407858799846501</v>
      </c>
      <c r="AE594" s="1">
        <f t="shared" si="101"/>
        <v>3.142115100276064E-2</v>
      </c>
      <c r="AF594">
        <v>7.4641630624319541E-2</v>
      </c>
      <c r="AG594">
        <v>28.894600000000001</v>
      </c>
      <c r="AH594">
        <v>22.6</v>
      </c>
      <c r="AI594">
        <v>352</v>
      </c>
      <c r="AJ594">
        <v>4.2663692400349369</v>
      </c>
      <c r="AK594">
        <v>15.563004370478136</v>
      </c>
      <c r="AL594" t="s">
        <v>557</v>
      </c>
      <c r="AM594" t="s">
        <v>558</v>
      </c>
      <c r="AN594" t="s">
        <v>562</v>
      </c>
      <c r="AO594">
        <v>0.60858362734628491</v>
      </c>
      <c r="AP594">
        <v>1.405</v>
      </c>
      <c r="AQ594">
        <v>1061.325</v>
      </c>
      <c r="AR594" s="54">
        <v>2.0785094597206271E-2</v>
      </c>
      <c r="AS594" s="55">
        <v>22.811701937834123</v>
      </c>
    </row>
    <row r="595" spans="1:45" x14ac:dyDescent="0.35">
      <c r="A595" s="2">
        <v>44762</v>
      </c>
      <c r="B595" t="s">
        <v>18</v>
      </c>
      <c r="C595" t="s">
        <v>549</v>
      </c>
      <c r="D595" t="s">
        <v>20</v>
      </c>
      <c r="E595" t="s">
        <v>600</v>
      </c>
      <c r="F595">
        <v>2</v>
      </c>
      <c r="G595" t="s">
        <v>22</v>
      </c>
      <c r="H595" t="s">
        <v>113</v>
      </c>
      <c r="I595" t="s">
        <v>421</v>
      </c>
      <c r="J595" t="s">
        <v>421</v>
      </c>
      <c r="K595" t="s">
        <v>153</v>
      </c>
      <c r="L595">
        <v>0.65400000000000003</v>
      </c>
      <c r="M595">
        <v>26.12</v>
      </c>
      <c r="N595" s="1">
        <v>-2.6120000000000001</v>
      </c>
      <c r="O595" t="s">
        <v>183</v>
      </c>
      <c r="P595">
        <v>0.60599999999999998</v>
      </c>
      <c r="Q595">
        <v>4.8000000000000043E-2</v>
      </c>
      <c r="R595">
        <v>31.82</v>
      </c>
      <c r="S595" s="1">
        <v>-3.1819999999999999</v>
      </c>
      <c r="T595" s="1">
        <f t="shared" si="102"/>
        <v>0.56999999999999984</v>
      </c>
      <c r="U595">
        <v>46</v>
      </c>
      <c r="V595">
        <v>1661.0600000000002</v>
      </c>
      <c r="W595">
        <f t="shared" si="96"/>
        <v>1.6610600000000002E-3</v>
      </c>
      <c r="X595">
        <f t="shared" si="98"/>
        <v>7.9207920792079278E-2</v>
      </c>
      <c r="Y595">
        <f t="shared" si="99"/>
        <v>5.2472423644394376E-6</v>
      </c>
      <c r="Z595">
        <v>5.2472423644394376E-6</v>
      </c>
      <c r="AB595">
        <f t="shared" si="97"/>
        <v>8.7159844018757727E-9</v>
      </c>
      <c r="AC595">
        <v>0.87159844018757726</v>
      </c>
      <c r="AD595">
        <v>1.529120070504522</v>
      </c>
      <c r="AE595" s="1">
        <f t="shared" si="101"/>
        <v>3.1377543846752787E-2</v>
      </c>
      <c r="AF595">
        <v>1.9323711459925366E-2</v>
      </c>
      <c r="AG595">
        <v>34.903799999999997</v>
      </c>
      <c r="AI595">
        <v>213</v>
      </c>
      <c r="AJ595">
        <v>5.2472423644394377</v>
      </c>
      <c r="AK595">
        <v>11.020894580054243</v>
      </c>
      <c r="AL595" t="s">
        <v>557</v>
      </c>
      <c r="AM595" t="s">
        <v>558</v>
      </c>
      <c r="AN595" t="s">
        <v>562</v>
      </c>
      <c r="AO595">
        <v>0.38773728517693062</v>
      </c>
      <c r="AP595">
        <v>2.5749999999999997</v>
      </c>
      <c r="AQ595">
        <v>1486.8125</v>
      </c>
      <c r="AR595" s="34" t="s">
        <v>50</v>
      </c>
      <c r="AS595" s="34" t="s">
        <v>50</v>
      </c>
    </row>
    <row r="596" spans="1:45" x14ac:dyDescent="0.35">
      <c r="A596" s="2">
        <v>44790</v>
      </c>
      <c r="B596" t="s">
        <v>18</v>
      </c>
      <c r="C596" t="s">
        <v>552</v>
      </c>
      <c r="D596" t="s">
        <v>133</v>
      </c>
      <c r="E596" t="s">
        <v>46</v>
      </c>
      <c r="F596">
        <v>1</v>
      </c>
      <c r="G596" t="s">
        <v>25</v>
      </c>
      <c r="H596" t="s">
        <v>83</v>
      </c>
      <c r="I596" t="s">
        <v>485</v>
      </c>
      <c r="J596" t="s">
        <v>485</v>
      </c>
      <c r="K596" t="s">
        <v>216</v>
      </c>
      <c r="L596">
        <v>0.83399999999999996</v>
      </c>
      <c r="M596">
        <v>18.43</v>
      </c>
      <c r="N596" s="1">
        <v>-1.843</v>
      </c>
      <c r="O596" t="s">
        <v>217</v>
      </c>
      <c r="P596">
        <v>0.71199999999999997</v>
      </c>
      <c r="Q596">
        <v>0.122</v>
      </c>
      <c r="R596">
        <v>24.34</v>
      </c>
      <c r="S596" s="1">
        <v>-2.4340000000000002</v>
      </c>
      <c r="T596" s="1">
        <f t="shared" si="102"/>
        <v>0.59100000000000019</v>
      </c>
      <c r="U596">
        <v>28.45</v>
      </c>
      <c r="V596">
        <v>635.38096250000001</v>
      </c>
      <c r="W596">
        <f t="shared" si="96"/>
        <v>6.3538096250000001E-4</v>
      </c>
      <c r="X596">
        <f t="shared" si="98"/>
        <v>0.17134831460674158</v>
      </c>
      <c r="Y596">
        <f t="shared" si="99"/>
        <v>1.3566038360715705E-5</v>
      </c>
      <c r="Z596">
        <v>1.3566038360715705E-5</v>
      </c>
      <c r="AA596">
        <f t="shared" ref="AA596:AA617" si="103">Z596*W596</f>
        <v>8.6196025109434666E-9</v>
      </c>
      <c r="AB596">
        <f t="shared" si="97"/>
        <v>8.6196025109434666E-9</v>
      </c>
      <c r="AC596">
        <v>0.8619602510943466</v>
      </c>
      <c r="AD596">
        <v>1.4584775822239362</v>
      </c>
      <c r="AE596" s="1">
        <f t="shared" si="101"/>
        <v>3.1030569039396484E-2</v>
      </c>
      <c r="AF596">
        <v>0.16289111079454352</v>
      </c>
      <c r="AG596">
        <v>32.178800000000003</v>
      </c>
      <c r="AH596">
        <v>24.6</v>
      </c>
      <c r="AI596">
        <v>490</v>
      </c>
      <c r="AJ596">
        <v>13.566038360715705</v>
      </c>
      <c r="AK596">
        <v>7.6209545755722603</v>
      </c>
      <c r="AL596" t="s">
        <v>557</v>
      </c>
      <c r="AM596" t="s">
        <v>558</v>
      </c>
      <c r="AN596" t="s">
        <v>562</v>
      </c>
      <c r="AO596">
        <v>0.6083871384901417</v>
      </c>
      <c r="AP596">
        <v>1.4275</v>
      </c>
      <c r="AQ596">
        <v>836.8</v>
      </c>
      <c r="AR596" s="54">
        <v>-2.5070679879673005E-4</v>
      </c>
      <c r="AS596" s="55">
        <v>1.8763328679121161</v>
      </c>
    </row>
    <row r="597" spans="1:45" x14ac:dyDescent="0.35">
      <c r="A597" s="2">
        <v>44743</v>
      </c>
      <c r="B597" t="s">
        <v>573</v>
      </c>
      <c r="C597" t="s">
        <v>597</v>
      </c>
      <c r="D597" t="s">
        <v>77</v>
      </c>
      <c r="E597" t="s">
        <v>46</v>
      </c>
      <c r="F597">
        <v>7</v>
      </c>
      <c r="G597" t="s">
        <v>28</v>
      </c>
      <c r="H597" t="s">
        <v>79</v>
      </c>
      <c r="I597" t="s">
        <v>514</v>
      </c>
      <c r="J597" t="s">
        <v>514</v>
      </c>
      <c r="K597" t="s">
        <v>159</v>
      </c>
      <c r="L597">
        <v>0.71799999999999997</v>
      </c>
      <c r="M597">
        <v>2.5099999999999998</v>
      </c>
      <c r="N597" s="1">
        <v>-0.251</v>
      </c>
      <c r="O597" t="s">
        <v>160</v>
      </c>
      <c r="P597">
        <v>0.63900000000000001</v>
      </c>
      <c r="Q597">
        <v>7.8999999999999959E-2</v>
      </c>
      <c r="R597">
        <v>15.64</v>
      </c>
      <c r="S597" s="1">
        <v>-1.5640000000000001</v>
      </c>
      <c r="T597" s="1">
        <f t="shared" si="102"/>
        <v>1.3130000000000002</v>
      </c>
      <c r="U597">
        <v>34.164999999999999</v>
      </c>
      <c r="V597">
        <v>916.28907162499991</v>
      </c>
      <c r="W597">
        <f t="shared" si="96"/>
        <v>9.1628907162499991E-4</v>
      </c>
      <c r="X597">
        <f t="shared" si="98"/>
        <v>0.12363067292644751</v>
      </c>
      <c r="Y597">
        <f t="shared" si="99"/>
        <v>9.0772512059581326E-6</v>
      </c>
      <c r="Z597">
        <v>9.0772512059581326E-6</v>
      </c>
      <c r="AA597">
        <f t="shared" si="103"/>
        <v>8.3173860804142887E-9</v>
      </c>
      <c r="AB597">
        <f t="shared" si="97"/>
        <v>8.3173860804142887E-9</v>
      </c>
      <c r="AC597">
        <v>0.83173860804142885</v>
      </c>
      <c r="AD597">
        <v>0.63346428639865093</v>
      </c>
      <c r="AE597" s="1">
        <f t="shared" si="101"/>
        <v>2.9942589889491437E-2</v>
      </c>
      <c r="AG597">
        <v>26.544899999999998</v>
      </c>
      <c r="AH597">
        <v>26</v>
      </c>
      <c r="AI597">
        <v>300</v>
      </c>
      <c r="AJ597">
        <v>9.0772512059581327</v>
      </c>
      <c r="AL597" t="s">
        <v>559</v>
      </c>
      <c r="AM597" t="s">
        <v>561</v>
      </c>
      <c r="AN597" t="s">
        <v>560</v>
      </c>
      <c r="AR597" s="34"/>
      <c r="AS597" s="34"/>
    </row>
    <row r="598" spans="1:45" x14ac:dyDescent="0.35">
      <c r="A598" s="2">
        <v>44792</v>
      </c>
      <c r="B598" t="s">
        <v>18</v>
      </c>
      <c r="C598" t="s">
        <v>552</v>
      </c>
      <c r="D598" t="s">
        <v>45</v>
      </c>
      <c r="E598" t="s">
        <v>46</v>
      </c>
      <c r="F598">
        <v>13</v>
      </c>
      <c r="G598" t="s">
        <v>30</v>
      </c>
      <c r="H598" t="s">
        <v>106</v>
      </c>
      <c r="I598" t="s">
        <v>414</v>
      </c>
      <c r="J598" t="s">
        <v>414</v>
      </c>
      <c r="K598" t="s">
        <v>207</v>
      </c>
      <c r="L598">
        <v>0.76100000000000001</v>
      </c>
      <c r="M598">
        <v>9.34</v>
      </c>
      <c r="N598" s="1">
        <v>-0.93399999999999994</v>
      </c>
      <c r="O598" t="s">
        <v>105</v>
      </c>
      <c r="P598">
        <v>0.78300000000000003</v>
      </c>
      <c r="Q598">
        <v>-2.200000000000002E-2</v>
      </c>
      <c r="R598">
        <v>9.69</v>
      </c>
      <c r="S598" s="1">
        <v>-0.96899999999999997</v>
      </c>
      <c r="T598" s="1">
        <f t="shared" si="102"/>
        <v>3.5000000000000031E-2</v>
      </c>
      <c r="U598">
        <v>83.45</v>
      </c>
      <c r="V598">
        <v>5466.6634625000006</v>
      </c>
      <c r="W598">
        <f t="shared" si="96"/>
        <v>5.4666634625000002E-3</v>
      </c>
      <c r="X598">
        <f t="shared" si="98"/>
        <v>-2.8097062579821225E-2</v>
      </c>
      <c r="Y598" t="e">
        <f t="shared" si="99"/>
        <v>#NUM!</v>
      </c>
      <c r="Z598">
        <v>1.5173465061379961E-6</v>
      </c>
      <c r="AA598">
        <f t="shared" si="103"/>
        <v>8.2948227050566152E-9</v>
      </c>
      <c r="AB598">
        <f t="shared" si="97"/>
        <v>8.2948227050566152E-9</v>
      </c>
      <c r="AC598">
        <v>0.82948227050566159</v>
      </c>
      <c r="AD598">
        <v>23.699493443018881</v>
      </c>
      <c r="AE598" s="1">
        <f t="shared" si="101"/>
        <v>2.9861361738203817E-2</v>
      </c>
      <c r="AF598">
        <v>0.10759438973163879</v>
      </c>
      <c r="AG598">
        <v>34.301699999999997</v>
      </c>
      <c r="AH598">
        <v>55</v>
      </c>
      <c r="AI598">
        <v>715</v>
      </c>
      <c r="AJ598">
        <v>1.517346506137996</v>
      </c>
      <c r="AK598">
        <v>8.2594820334704142</v>
      </c>
      <c r="AL598" t="s">
        <v>557</v>
      </c>
      <c r="AM598" t="s">
        <v>561</v>
      </c>
      <c r="AN598" t="s">
        <v>560</v>
      </c>
      <c r="AO598">
        <v>0.40498035528846144</v>
      </c>
      <c r="AP598">
        <v>2.7174999999999998</v>
      </c>
      <c r="AQ598">
        <v>1551.3875</v>
      </c>
      <c r="AR598" s="54">
        <v>-1.1051191027452584E-2</v>
      </c>
      <c r="AS598" s="55">
        <v>8.7929010568314698</v>
      </c>
    </row>
    <row r="599" spans="1:45" x14ac:dyDescent="0.35">
      <c r="A599" s="2">
        <v>44790</v>
      </c>
      <c r="B599" t="s">
        <v>18</v>
      </c>
      <c r="C599" t="s">
        <v>552</v>
      </c>
      <c r="D599" t="s">
        <v>109</v>
      </c>
      <c r="E599" t="s">
        <v>600</v>
      </c>
      <c r="F599">
        <v>9</v>
      </c>
      <c r="G599" t="s">
        <v>28</v>
      </c>
      <c r="H599" t="s">
        <v>90</v>
      </c>
      <c r="I599" t="s">
        <v>443</v>
      </c>
      <c r="J599" t="s">
        <v>443</v>
      </c>
      <c r="K599" t="s">
        <v>215</v>
      </c>
      <c r="L599">
        <v>0.93700000000000006</v>
      </c>
      <c r="M599">
        <v>10.73</v>
      </c>
      <c r="N599" s="1">
        <v>-1.073</v>
      </c>
      <c r="O599" t="s">
        <v>160</v>
      </c>
      <c r="P599">
        <v>0.88500000000000001</v>
      </c>
      <c r="Q599">
        <v>5.2000000000000046E-2</v>
      </c>
      <c r="R599">
        <v>17.87</v>
      </c>
      <c r="S599" s="1">
        <v>-1.7870000000000001</v>
      </c>
      <c r="T599" s="1">
        <f t="shared" si="102"/>
        <v>0.71400000000000019</v>
      </c>
      <c r="U599">
        <v>53.3</v>
      </c>
      <c r="V599">
        <v>2230.0986499999999</v>
      </c>
      <c r="W599">
        <f t="shared" si="96"/>
        <v>2.2300986499999998E-3</v>
      </c>
      <c r="X599">
        <f t="shared" si="98"/>
        <v>5.8757062146892705E-2</v>
      </c>
      <c r="Y599">
        <f t="shared" si="99"/>
        <v>3.6329541025716798E-6</v>
      </c>
      <c r="Z599">
        <v>3.6329541025716798E-6</v>
      </c>
      <c r="AA599">
        <f t="shared" si="103"/>
        <v>8.1018460396570644E-9</v>
      </c>
      <c r="AB599">
        <f t="shared" si="97"/>
        <v>8.1018460396570644E-9</v>
      </c>
      <c r="AC599">
        <v>0.81018460396570646</v>
      </c>
      <c r="AD599">
        <v>1.1347123304841824</v>
      </c>
      <c r="AE599" s="1">
        <f t="shared" si="101"/>
        <v>2.9166645742765434E-2</v>
      </c>
      <c r="AF599">
        <v>4.0890387079116205E-3</v>
      </c>
      <c r="AG599">
        <v>32.178800000000003</v>
      </c>
      <c r="AH599">
        <v>75.900000000000006</v>
      </c>
      <c r="AI599">
        <v>610</v>
      </c>
      <c r="AJ599">
        <v>3.6329541025716798</v>
      </c>
      <c r="AK599">
        <v>15.49463920787486</v>
      </c>
      <c r="AL599" t="s">
        <v>559</v>
      </c>
      <c r="AM599" t="s">
        <v>561</v>
      </c>
      <c r="AN599" t="s">
        <v>560</v>
      </c>
      <c r="AO599">
        <v>0.6083871384901417</v>
      </c>
      <c r="AP599">
        <v>1.4275</v>
      </c>
      <c r="AQ599">
        <v>836.8</v>
      </c>
      <c r="AR599" s="54">
        <v>-1.5519024933775737E-4</v>
      </c>
      <c r="AS599" s="55">
        <v>15.398008401425331</v>
      </c>
    </row>
    <row r="600" spans="1:45" x14ac:dyDescent="0.35">
      <c r="A600" s="2">
        <v>44763</v>
      </c>
      <c r="B600" t="s">
        <v>18</v>
      </c>
      <c r="C600" t="s">
        <v>549</v>
      </c>
      <c r="D600" t="s">
        <v>86</v>
      </c>
      <c r="E600" t="s">
        <v>46</v>
      </c>
      <c r="F600">
        <v>2</v>
      </c>
      <c r="G600" t="s">
        <v>30</v>
      </c>
      <c r="H600" t="s">
        <v>90</v>
      </c>
      <c r="I600" t="s">
        <v>400</v>
      </c>
      <c r="J600" t="s">
        <v>400</v>
      </c>
      <c r="K600" t="s">
        <v>186</v>
      </c>
      <c r="L600">
        <v>0.61899999999999999</v>
      </c>
      <c r="M600">
        <v>8.6199999999999992</v>
      </c>
      <c r="N600" s="1">
        <v>-0.86199999999999988</v>
      </c>
      <c r="O600" t="s">
        <v>187</v>
      </c>
      <c r="P600">
        <v>0.60199999999999998</v>
      </c>
      <c r="Q600">
        <v>1.7000000000000015E-2</v>
      </c>
      <c r="R600">
        <v>8.17</v>
      </c>
      <c r="S600" s="1">
        <v>-0.81699999999999995</v>
      </c>
      <c r="T600" s="1">
        <f t="shared" si="102"/>
        <v>-4.4999999999999929E-2</v>
      </c>
      <c r="U600">
        <v>83.3</v>
      </c>
      <c r="V600">
        <v>5447.0286500000002</v>
      </c>
      <c r="W600">
        <f t="shared" si="96"/>
        <v>5.4470286500000005E-3</v>
      </c>
      <c r="X600">
        <f t="shared" si="98"/>
        <v>2.8239202657807334E-2</v>
      </c>
      <c r="Y600">
        <f t="shared" si="99"/>
        <v>1.4741657026885822E-6</v>
      </c>
      <c r="Z600">
        <v>1.4741657026885822E-6</v>
      </c>
      <c r="AA600">
        <f t="shared" si="103"/>
        <v>8.0298228173920906E-9</v>
      </c>
      <c r="AB600">
        <f t="shared" si="97"/>
        <v>8.0298228173920906E-9</v>
      </c>
      <c r="AC600">
        <v>0.80298228173920894</v>
      </c>
      <c r="AD600">
        <v>17.844050705315784</v>
      </c>
      <c r="AE600" s="1">
        <f t="shared" si="101"/>
        <v>2.8907362142611526E-2</v>
      </c>
      <c r="AF600">
        <v>8.1011003488111175E-2</v>
      </c>
      <c r="AG600">
        <v>31.981100000000001</v>
      </c>
      <c r="AH600">
        <v>57.9</v>
      </c>
      <c r="AI600">
        <v>680</v>
      </c>
      <c r="AJ600">
        <v>1.4741657026885822</v>
      </c>
      <c r="AK600">
        <v>9.9720095924155352</v>
      </c>
      <c r="AL600" t="s">
        <v>557</v>
      </c>
      <c r="AM600" t="s">
        <v>561</v>
      </c>
      <c r="AN600" t="s">
        <v>560</v>
      </c>
      <c r="AO600">
        <v>0.41316276787735068</v>
      </c>
      <c r="AP600">
        <v>2.36</v>
      </c>
      <c r="AQ600">
        <v>1352.8999999999999</v>
      </c>
      <c r="AR600" s="54">
        <v>3.1871140901128393E-2</v>
      </c>
      <c r="AS600" s="55">
        <v>11.544189971327141</v>
      </c>
    </row>
    <row r="601" spans="1:45" x14ac:dyDescent="0.35">
      <c r="A601" s="2">
        <v>44776</v>
      </c>
      <c r="B601" t="s">
        <v>18</v>
      </c>
      <c r="C601" t="s">
        <v>596</v>
      </c>
      <c r="D601" t="s">
        <v>133</v>
      </c>
      <c r="E601" t="s">
        <v>46</v>
      </c>
      <c r="F601">
        <v>5</v>
      </c>
      <c r="G601" t="s">
        <v>25</v>
      </c>
      <c r="H601" t="s">
        <v>83</v>
      </c>
      <c r="I601" t="s">
        <v>485</v>
      </c>
      <c r="J601" t="s">
        <v>485</v>
      </c>
      <c r="K601" t="s">
        <v>199</v>
      </c>
      <c r="L601">
        <v>0.79900000000000004</v>
      </c>
      <c r="M601">
        <v>1.35</v>
      </c>
      <c r="N601" s="1">
        <v>-0.13500000000000001</v>
      </c>
      <c r="O601" t="s">
        <v>200</v>
      </c>
      <c r="P601">
        <v>0.68799999999999994</v>
      </c>
      <c r="Q601">
        <v>0.1110000000000001</v>
      </c>
      <c r="R601">
        <v>6.31</v>
      </c>
      <c r="S601" s="1">
        <v>-0.63100000000000001</v>
      </c>
      <c r="T601" s="1">
        <f t="shared" si="102"/>
        <v>0.496</v>
      </c>
      <c r="U601">
        <v>28.45</v>
      </c>
      <c r="V601">
        <v>635.38096250000001</v>
      </c>
      <c r="W601">
        <f t="shared" si="96"/>
        <v>6.3538096250000001E-4</v>
      </c>
      <c r="X601">
        <f t="shared" si="98"/>
        <v>0.16133720930232573</v>
      </c>
      <c r="Y601">
        <f t="shared" si="99"/>
        <v>1.2597030498141096E-5</v>
      </c>
      <c r="Z601">
        <v>1.2597030498141096E-5</v>
      </c>
      <c r="AA601">
        <f t="shared" si="103"/>
        <v>8.003913362550745E-9</v>
      </c>
      <c r="AB601">
        <f t="shared" si="97"/>
        <v>8.003913362550745E-9</v>
      </c>
      <c r="AC601">
        <v>0.8003913362550743</v>
      </c>
      <c r="AD601">
        <v>1.6136922101916822</v>
      </c>
      <c r="AE601" s="1">
        <f t="shared" si="101"/>
        <v>2.8814088105182684E-2</v>
      </c>
      <c r="AF601">
        <v>8.8812431962516231E-2</v>
      </c>
      <c r="AG601">
        <v>28.545300000000001</v>
      </c>
      <c r="AH601">
        <v>24.6</v>
      </c>
      <c r="AI601">
        <v>490</v>
      </c>
      <c r="AJ601">
        <v>12.597030498141097</v>
      </c>
      <c r="AK601">
        <v>8.0311143168665637</v>
      </c>
      <c r="AL601" t="s">
        <v>557</v>
      </c>
      <c r="AM601" t="s">
        <v>558</v>
      </c>
      <c r="AN601" t="s">
        <v>562</v>
      </c>
      <c r="AO601">
        <v>0.57093314461741485</v>
      </c>
      <c r="AP601">
        <v>1.5412499999999998</v>
      </c>
      <c r="AQ601">
        <v>919.65</v>
      </c>
      <c r="AR601" s="54">
        <v>-2.5070679879673005E-4</v>
      </c>
      <c r="AS601" s="55">
        <v>1.8763328679121161</v>
      </c>
    </row>
    <row r="602" spans="1:45" x14ac:dyDescent="0.35">
      <c r="A602" s="2">
        <v>44805</v>
      </c>
      <c r="B602" t="s">
        <v>18</v>
      </c>
      <c r="C602" t="s">
        <v>599</v>
      </c>
      <c r="D602" t="s">
        <v>123</v>
      </c>
      <c r="E602" t="s">
        <v>600</v>
      </c>
      <c r="F602">
        <v>8</v>
      </c>
      <c r="G602" t="s">
        <v>28</v>
      </c>
      <c r="H602" t="s">
        <v>122</v>
      </c>
      <c r="I602" t="s">
        <v>458</v>
      </c>
      <c r="J602" t="s">
        <v>458</v>
      </c>
      <c r="K602" t="s">
        <v>188</v>
      </c>
      <c r="L602">
        <v>0.86</v>
      </c>
      <c r="M602">
        <v>8.27</v>
      </c>
      <c r="N602" s="1">
        <v>-0.82699999999999996</v>
      </c>
      <c r="O602" t="s">
        <v>240</v>
      </c>
      <c r="P602">
        <v>0.89400000000000002</v>
      </c>
      <c r="Q602">
        <v>-3.400000000000003E-2</v>
      </c>
      <c r="R602">
        <v>14.23</v>
      </c>
      <c r="S602" s="1">
        <v>-1.423</v>
      </c>
      <c r="T602" s="1">
        <f t="shared" si="102"/>
        <v>0.59600000000000009</v>
      </c>
      <c r="U602">
        <v>67.3</v>
      </c>
      <c r="V602">
        <v>3555.4926500000001</v>
      </c>
      <c r="W602">
        <f t="shared" si="96"/>
        <v>3.5554926499999999E-3</v>
      </c>
      <c r="X602">
        <f t="shared" si="98"/>
        <v>-3.8031319910514574E-2</v>
      </c>
      <c r="Y602" t="e">
        <f t="shared" si="99"/>
        <v>#NUM!</v>
      </c>
      <c r="Z602">
        <v>2.2306422037348834E-6</v>
      </c>
      <c r="AA602">
        <f t="shared" si="103"/>
        <v>7.9310319601591803E-9</v>
      </c>
      <c r="AB602">
        <f t="shared" si="97"/>
        <v>7.9310319601591803E-9</v>
      </c>
      <c r="AC602">
        <v>0.79310319601591805</v>
      </c>
      <c r="AD602">
        <v>1.3307100604293924</v>
      </c>
      <c r="AE602" s="1">
        <f t="shared" si="101"/>
        <v>2.855171505657305E-2</v>
      </c>
      <c r="AF602">
        <v>4.7953342886310054E-3</v>
      </c>
      <c r="AG602">
        <v>34.357199999999999</v>
      </c>
      <c r="AH602">
        <v>65</v>
      </c>
      <c r="AI602">
        <v>575</v>
      </c>
      <c r="AJ602">
        <v>2.2306422037348832</v>
      </c>
      <c r="AK602">
        <v>5.6582009490325227</v>
      </c>
      <c r="AL602" t="s">
        <v>559</v>
      </c>
      <c r="AM602" t="s">
        <v>561</v>
      </c>
      <c r="AN602" t="s">
        <v>560</v>
      </c>
      <c r="AO602">
        <v>0.43800288115314234</v>
      </c>
      <c r="AP602">
        <v>2.1637500000000003</v>
      </c>
      <c r="AQ602">
        <v>1129.9875000000002</v>
      </c>
      <c r="AR602" s="54">
        <v>7.2080243801821205E-3</v>
      </c>
      <c r="AS602" s="55">
        <v>-3.4554590911639607</v>
      </c>
    </row>
    <row r="603" spans="1:45" x14ac:dyDescent="0.35">
      <c r="A603" s="2">
        <v>44778</v>
      </c>
      <c r="B603" t="s">
        <v>18</v>
      </c>
      <c r="C603" t="s">
        <v>596</v>
      </c>
      <c r="D603" t="s">
        <v>20</v>
      </c>
      <c r="E603" t="s">
        <v>600</v>
      </c>
      <c r="F603">
        <v>8</v>
      </c>
      <c r="G603" t="s">
        <v>30</v>
      </c>
      <c r="H603" t="s">
        <v>166</v>
      </c>
      <c r="I603" t="s">
        <v>422</v>
      </c>
      <c r="J603" t="s">
        <v>422</v>
      </c>
      <c r="K603" t="s">
        <v>207</v>
      </c>
      <c r="L603">
        <v>0.437</v>
      </c>
      <c r="M603">
        <v>3.62</v>
      </c>
      <c r="N603" s="1">
        <v>-0.36199999999999999</v>
      </c>
      <c r="O603" t="s">
        <v>163</v>
      </c>
      <c r="P603">
        <v>0.441</v>
      </c>
      <c r="Q603">
        <v>-4.0000000000000036E-3</v>
      </c>
      <c r="R603">
        <v>5.81</v>
      </c>
      <c r="S603" s="1">
        <v>-0.58099999999999996</v>
      </c>
      <c r="T603" s="1">
        <f t="shared" si="102"/>
        <v>0.21899999999999997</v>
      </c>
      <c r="U603">
        <v>163.95</v>
      </c>
      <c r="V603">
        <v>21100.487962499999</v>
      </c>
      <c r="W603">
        <f t="shared" si="96"/>
        <v>2.1100487962500001E-2</v>
      </c>
      <c r="X603">
        <f t="shared" si="98"/>
        <v>-9.070294784580506E-3</v>
      </c>
      <c r="Y603" t="e">
        <f t="shared" si="99"/>
        <v>#NUM!</v>
      </c>
      <c r="Z603">
        <v>3.6834108395332821E-7</v>
      </c>
      <c r="AA603">
        <f t="shared" si="103"/>
        <v>7.7721766080514039E-9</v>
      </c>
      <c r="AB603">
        <f t="shared" si="97"/>
        <v>7.7721766080514039E-9</v>
      </c>
      <c r="AC603">
        <v>0.77721766080514043</v>
      </c>
      <c r="AD603">
        <v>3.5489390904344318</v>
      </c>
      <c r="AE603" s="1">
        <f t="shared" si="101"/>
        <v>2.7979835788985056E-2</v>
      </c>
      <c r="AF603">
        <v>1.4092385892737321E-2</v>
      </c>
      <c r="AG603">
        <v>33.254899999999999</v>
      </c>
      <c r="AH603">
        <v>147.1</v>
      </c>
      <c r="AI603">
        <v>921</v>
      </c>
      <c r="AJ603">
        <v>0.36834108395332821</v>
      </c>
      <c r="AK603">
        <v>13.537474712107057</v>
      </c>
      <c r="AL603" t="s">
        <v>557</v>
      </c>
      <c r="AM603" t="s">
        <v>561</v>
      </c>
      <c r="AN603" t="s">
        <v>560</v>
      </c>
      <c r="AO603">
        <v>0.44009598733374949</v>
      </c>
      <c r="AP603">
        <v>2.3112500000000002</v>
      </c>
      <c r="AQ603">
        <v>1533.9750000000001</v>
      </c>
      <c r="AR603" s="54">
        <v>2.6553910264433728E-2</v>
      </c>
      <c r="AS603" s="55">
        <v>2.5855612671072654</v>
      </c>
    </row>
    <row r="604" spans="1:45" x14ac:dyDescent="0.35">
      <c r="A604" s="2">
        <v>44772</v>
      </c>
      <c r="B604" t="s">
        <v>573</v>
      </c>
      <c r="C604" t="s">
        <v>596</v>
      </c>
      <c r="D604" t="s">
        <v>67</v>
      </c>
      <c r="E604" t="s">
        <v>46</v>
      </c>
      <c r="F604">
        <v>2</v>
      </c>
      <c r="G604" t="s">
        <v>30</v>
      </c>
      <c r="H604" t="s">
        <v>75</v>
      </c>
      <c r="I604" t="s">
        <v>508</v>
      </c>
      <c r="J604" t="s">
        <v>508</v>
      </c>
      <c r="L604">
        <v>0.67700000000000005</v>
      </c>
      <c r="M604">
        <v>10.67</v>
      </c>
      <c r="N604" s="1">
        <v>-1.0669999999999999</v>
      </c>
      <c r="O604" t="s">
        <v>170</v>
      </c>
      <c r="P604">
        <v>0.65500000000000003</v>
      </c>
      <c r="Q604">
        <v>2.200000000000002E-2</v>
      </c>
      <c r="R604">
        <v>12.12</v>
      </c>
      <c r="S604" s="1">
        <v>-1.212</v>
      </c>
      <c r="T604" s="1">
        <f t="shared" si="102"/>
        <v>0.14500000000000002</v>
      </c>
      <c r="U604">
        <v>72.885000000000005</v>
      </c>
      <c r="V604">
        <v>4170.0952316250005</v>
      </c>
      <c r="W604">
        <f t="shared" si="96"/>
        <v>4.1700952316250008E-3</v>
      </c>
      <c r="X604">
        <f t="shared" si="98"/>
        <v>3.3587786259542014E-2</v>
      </c>
      <c r="Y604">
        <f t="shared" si="99"/>
        <v>1.8250561946119968E-6</v>
      </c>
      <c r="Z604">
        <v>1.8250561946119968E-6</v>
      </c>
      <c r="AA604">
        <f t="shared" si="103"/>
        <v>7.6106581345991581E-9</v>
      </c>
      <c r="AB604">
        <f t="shared" si="97"/>
        <v>7.6106581345991581E-9</v>
      </c>
      <c r="AC604">
        <v>0.76106581345991564</v>
      </c>
      <c r="AD604">
        <v>5.2487297479994179</v>
      </c>
      <c r="AE604" s="1">
        <f t="shared" si="101"/>
        <v>2.7398369284556967E-2</v>
      </c>
      <c r="AG604">
        <v>27.192399999999999</v>
      </c>
      <c r="AH604">
        <v>43.1</v>
      </c>
      <c r="AI604">
        <v>395</v>
      </c>
      <c r="AJ604">
        <v>1.8250561946119968</v>
      </c>
      <c r="AL604" t="s">
        <v>557</v>
      </c>
      <c r="AM604" t="s">
        <v>561</v>
      </c>
      <c r="AN604" t="s">
        <v>560</v>
      </c>
      <c r="AR604" s="34"/>
      <c r="AS604" s="34"/>
    </row>
    <row r="605" spans="1:45" x14ac:dyDescent="0.35">
      <c r="A605" s="2">
        <v>44804</v>
      </c>
      <c r="B605" t="s">
        <v>18</v>
      </c>
      <c r="C605" t="s">
        <v>599</v>
      </c>
      <c r="D605" t="s">
        <v>123</v>
      </c>
      <c r="E605" t="s">
        <v>600</v>
      </c>
      <c r="F605">
        <v>2</v>
      </c>
      <c r="G605" t="s">
        <v>33</v>
      </c>
      <c r="H605" t="s">
        <v>97</v>
      </c>
      <c r="I605" t="s">
        <v>462</v>
      </c>
      <c r="J605" t="s">
        <v>462</v>
      </c>
      <c r="K605" t="s">
        <v>234</v>
      </c>
      <c r="L605">
        <v>0.79800000000000004</v>
      </c>
      <c r="M605">
        <v>6.86</v>
      </c>
      <c r="N605" s="1">
        <v>-0.68600000000000005</v>
      </c>
      <c r="O605" t="s">
        <v>32</v>
      </c>
      <c r="P605">
        <v>0.77100000000000002</v>
      </c>
      <c r="Q605">
        <v>2.7000000000000024E-2</v>
      </c>
      <c r="R605">
        <v>14.25</v>
      </c>
      <c r="S605" s="1">
        <v>-1.425</v>
      </c>
      <c r="T605" s="1">
        <f t="shared" si="102"/>
        <v>0.73899999999999999</v>
      </c>
      <c r="U605">
        <v>70.599999999999994</v>
      </c>
      <c r="V605">
        <v>3912.7225999999991</v>
      </c>
      <c r="W605">
        <f t="shared" si="96"/>
        <v>3.9127225999999989E-3</v>
      </c>
      <c r="X605">
        <f t="shared" si="98"/>
        <v>3.5019455252918316E-2</v>
      </c>
      <c r="Y605">
        <f t="shared" si="99"/>
        <v>1.9212851043166017E-6</v>
      </c>
      <c r="Z605">
        <v>1.9212851043166017E-6</v>
      </c>
      <c r="AA605">
        <f t="shared" si="103"/>
        <v>7.5174556487029238E-9</v>
      </c>
      <c r="AB605">
        <f t="shared" si="97"/>
        <v>7.5174556487029238E-9</v>
      </c>
      <c r="AC605">
        <v>0.75174556487029243</v>
      </c>
      <c r="AD605">
        <v>1.0172470431262415</v>
      </c>
      <c r="AE605" s="1">
        <f t="shared" si="101"/>
        <v>2.7062840335330525E-2</v>
      </c>
      <c r="AF605">
        <v>5.1010793565587935E-3</v>
      </c>
      <c r="AG605">
        <v>32.519599999999997</v>
      </c>
      <c r="AH605">
        <v>59.2</v>
      </c>
      <c r="AI605">
        <v>370</v>
      </c>
      <c r="AJ605">
        <v>1.9212851043166017</v>
      </c>
      <c r="AK605">
        <v>5.03038712875437</v>
      </c>
      <c r="AL605" t="s">
        <v>559</v>
      </c>
      <c r="AM605" t="s">
        <v>561</v>
      </c>
      <c r="AN605" t="s">
        <v>560</v>
      </c>
      <c r="AO605">
        <v>0.5234151584582144</v>
      </c>
      <c r="AP605">
        <v>1.8887499999999999</v>
      </c>
      <c r="AQ605">
        <v>924.46249999999998</v>
      </c>
      <c r="AR605" s="54">
        <v>-7.4883720506258869E-2</v>
      </c>
      <c r="AS605" s="55">
        <v>9.0798782696057145</v>
      </c>
    </row>
    <row r="606" spans="1:45" x14ac:dyDescent="0.35">
      <c r="A606" s="2">
        <v>44806</v>
      </c>
      <c r="B606" t="s">
        <v>18</v>
      </c>
      <c r="C606" t="s">
        <v>599</v>
      </c>
      <c r="D606" t="s">
        <v>86</v>
      </c>
      <c r="E606" t="s">
        <v>46</v>
      </c>
      <c r="F606">
        <v>13</v>
      </c>
      <c r="G606" t="s">
        <v>33</v>
      </c>
      <c r="H606" t="s">
        <v>54</v>
      </c>
      <c r="I606" t="s">
        <v>402</v>
      </c>
      <c r="J606" t="s">
        <v>402</v>
      </c>
      <c r="K606" t="s">
        <v>235</v>
      </c>
      <c r="L606">
        <v>0.86099999999999999</v>
      </c>
      <c r="M606" t="s">
        <v>50</v>
      </c>
      <c r="N606" s="1" t="s">
        <v>50</v>
      </c>
      <c r="O606" t="s">
        <v>243</v>
      </c>
      <c r="P606">
        <v>0.80800000000000005</v>
      </c>
      <c r="Q606">
        <v>5.2999999999999936E-2</v>
      </c>
      <c r="R606" t="s">
        <v>50</v>
      </c>
      <c r="S606" s="1" t="s">
        <v>50</v>
      </c>
      <c r="T606" s="1" t="s">
        <v>103</v>
      </c>
      <c r="U606">
        <v>47.95</v>
      </c>
      <c r="V606">
        <v>1804.8739625000003</v>
      </c>
      <c r="W606">
        <f t="shared" si="96"/>
        <v>1.8048739625000003E-3</v>
      </c>
      <c r="X606">
        <f t="shared" si="98"/>
        <v>6.5594059405940514E-2</v>
      </c>
      <c r="Y606">
        <f t="shared" si="99"/>
        <v>4.1601325828999674E-6</v>
      </c>
      <c r="Z606">
        <v>4.1601325828999674E-6</v>
      </c>
      <c r="AA606">
        <f t="shared" si="103"/>
        <v>7.5085149794240251E-9</v>
      </c>
      <c r="AB606">
        <f t="shared" si="97"/>
        <v>7.5085149794240251E-9</v>
      </c>
      <c r="AC606">
        <v>0.75085149794240247</v>
      </c>
      <c r="AD606" t="s">
        <v>50</v>
      </c>
      <c r="AE606" s="1">
        <f t="shared" si="101"/>
        <v>2.703065392592649E-2</v>
      </c>
      <c r="AG606">
        <v>35.566600000000001</v>
      </c>
      <c r="AH606">
        <v>33.4</v>
      </c>
      <c r="AI606">
        <v>340</v>
      </c>
      <c r="AJ606">
        <v>4.1601325828999673</v>
      </c>
      <c r="AK606">
        <v>10.433333333333335</v>
      </c>
      <c r="AL606" t="s">
        <v>559</v>
      </c>
      <c r="AM606" t="s">
        <v>561</v>
      </c>
      <c r="AN606" t="s">
        <v>560</v>
      </c>
      <c r="AO606">
        <v>0.40445061727069104</v>
      </c>
      <c r="AP606">
        <v>2.5662500000000001</v>
      </c>
      <c r="AQ606">
        <v>1407.6</v>
      </c>
      <c r="AR606" s="54">
        <v>0</v>
      </c>
      <c r="AS606" s="55">
        <v>0</v>
      </c>
    </row>
    <row r="607" spans="1:45" x14ac:dyDescent="0.35">
      <c r="A607" s="2">
        <v>44733</v>
      </c>
      <c r="B607" t="s">
        <v>18</v>
      </c>
      <c r="C607" t="s">
        <v>548</v>
      </c>
      <c r="D607" t="s">
        <v>133</v>
      </c>
      <c r="E607" t="s">
        <v>46</v>
      </c>
      <c r="F607">
        <v>1</v>
      </c>
      <c r="G607" t="s">
        <v>25</v>
      </c>
      <c r="H607" t="s">
        <v>83</v>
      </c>
      <c r="I607" t="s">
        <v>485</v>
      </c>
      <c r="J607" t="s">
        <v>485</v>
      </c>
      <c r="K607" t="s">
        <v>142</v>
      </c>
      <c r="L607">
        <v>0.71099999999999997</v>
      </c>
      <c r="M607">
        <v>9.8699999999999992</v>
      </c>
      <c r="N607" s="1">
        <v>-0.98699999999999988</v>
      </c>
      <c r="O607" t="s">
        <v>100</v>
      </c>
      <c r="P607">
        <v>0.61899999999999999</v>
      </c>
      <c r="Q607">
        <v>9.1999999999999971E-2</v>
      </c>
      <c r="R607">
        <v>15.02</v>
      </c>
      <c r="S607" s="1">
        <v>-1.502</v>
      </c>
      <c r="T607" s="1">
        <f>N607-S607</f>
        <v>0.51500000000000012</v>
      </c>
      <c r="U607">
        <v>28.45</v>
      </c>
      <c r="V607">
        <v>635.38096250000001</v>
      </c>
      <c r="W607">
        <f t="shared" si="96"/>
        <v>6.3538096250000001E-4</v>
      </c>
      <c r="X607">
        <f t="shared" si="98"/>
        <v>0.14862681744749592</v>
      </c>
      <c r="Y607">
        <f t="shared" si="99"/>
        <v>1.1386718596041654E-5</v>
      </c>
      <c r="Z607">
        <v>1.1386718596041654E-5</v>
      </c>
      <c r="AA607">
        <f t="shared" si="103"/>
        <v>7.2349042212695945E-9</v>
      </c>
      <c r="AB607">
        <f t="shared" si="97"/>
        <v>7.2349042212695945E-9</v>
      </c>
      <c r="AC607">
        <v>0.72349042212695935</v>
      </c>
      <c r="AD607">
        <v>1.404835771120309</v>
      </c>
      <c r="AE607" s="1">
        <f t="shared" si="101"/>
        <v>2.6045655196570539E-2</v>
      </c>
      <c r="AF607">
        <v>2.5216039762112858</v>
      </c>
      <c r="AG607">
        <v>30.972899999999999</v>
      </c>
      <c r="AH607">
        <v>24.6</v>
      </c>
      <c r="AI607">
        <v>490</v>
      </c>
      <c r="AJ607">
        <v>11.386718596041653</v>
      </c>
      <c r="AK607">
        <v>8.9642857142857135</v>
      </c>
      <c r="AL607" t="s">
        <v>557</v>
      </c>
      <c r="AM607" t="s">
        <v>558</v>
      </c>
      <c r="AN607" t="s">
        <v>562</v>
      </c>
      <c r="AO607">
        <v>0.43868604499462666</v>
      </c>
      <c r="AP607">
        <v>2.2399999999999998</v>
      </c>
      <c r="AQ607">
        <v>1277.3875</v>
      </c>
      <c r="AR607" s="54">
        <v>-2.5070679879673005E-4</v>
      </c>
      <c r="AS607" s="55">
        <v>1.8763328679121161</v>
      </c>
    </row>
    <row r="608" spans="1:45" x14ac:dyDescent="0.35">
      <c r="A608" s="2">
        <v>44778</v>
      </c>
      <c r="B608" t="s">
        <v>18</v>
      </c>
      <c r="C608" t="s">
        <v>596</v>
      </c>
      <c r="D608" t="s">
        <v>86</v>
      </c>
      <c r="E608" t="s">
        <v>46</v>
      </c>
      <c r="F608">
        <v>7</v>
      </c>
      <c r="G608" t="s">
        <v>33</v>
      </c>
      <c r="H608" t="s">
        <v>54</v>
      </c>
      <c r="I608" t="s">
        <v>402</v>
      </c>
      <c r="J608" t="s">
        <v>402</v>
      </c>
      <c r="K608" t="s">
        <v>208</v>
      </c>
      <c r="L608">
        <v>0.79100000000000004</v>
      </c>
      <c r="N608" s="1" t="s">
        <v>50</v>
      </c>
      <c r="O608" t="s">
        <v>168</v>
      </c>
      <c r="P608">
        <v>0.74399999999999999</v>
      </c>
      <c r="Q608">
        <v>4.7000000000000042E-2</v>
      </c>
      <c r="R608">
        <v>26.93</v>
      </c>
      <c r="S608" s="1">
        <v>-2.6930000000000001</v>
      </c>
      <c r="T608" s="1" t="s">
        <v>103</v>
      </c>
      <c r="U608">
        <v>47.95</v>
      </c>
      <c r="V608">
        <v>1804.8739625000003</v>
      </c>
      <c r="W608">
        <f t="shared" si="96"/>
        <v>1.8048739625000003E-3</v>
      </c>
      <c r="X608">
        <f t="shared" si="98"/>
        <v>6.3172043010752743E-2</v>
      </c>
      <c r="Y608">
        <f t="shared" si="99"/>
        <v>3.9718527636844711E-6</v>
      </c>
      <c r="Z608">
        <v>3.9718527636844711E-6</v>
      </c>
      <c r="AA608">
        <f t="shared" si="103"/>
        <v>7.1686936360577685E-9</v>
      </c>
      <c r="AB608">
        <f t="shared" si="97"/>
        <v>7.1686936360577685E-9</v>
      </c>
      <c r="AC608">
        <v>0.7168693636057768</v>
      </c>
      <c r="AD608" t="s">
        <v>50</v>
      </c>
      <c r="AE608" s="1">
        <f t="shared" si="101"/>
        <v>2.5807297089807966E-2</v>
      </c>
      <c r="AG608">
        <v>33.254899999999999</v>
      </c>
      <c r="AH608">
        <v>33.4</v>
      </c>
      <c r="AI608">
        <v>340</v>
      </c>
      <c r="AJ608">
        <v>3.9718527636844709</v>
      </c>
      <c r="AK608">
        <v>11.958942411336949</v>
      </c>
      <c r="AL608" t="s">
        <v>559</v>
      </c>
      <c r="AM608" t="s">
        <v>561</v>
      </c>
      <c r="AN608" t="s">
        <v>560</v>
      </c>
      <c r="AO608">
        <v>0.44009598733374949</v>
      </c>
      <c r="AP608">
        <v>2.3112500000000002</v>
      </c>
      <c r="AQ608">
        <v>1533.9750000000001</v>
      </c>
      <c r="AR608" s="54">
        <v>0</v>
      </c>
      <c r="AS608" s="55">
        <v>0</v>
      </c>
    </row>
    <row r="609" spans="1:45" x14ac:dyDescent="0.35">
      <c r="A609" s="2">
        <v>44764</v>
      </c>
      <c r="B609" t="s">
        <v>18</v>
      </c>
      <c r="C609" t="s">
        <v>549</v>
      </c>
      <c r="D609" t="s">
        <v>133</v>
      </c>
      <c r="E609" t="s">
        <v>46</v>
      </c>
      <c r="F609">
        <v>5</v>
      </c>
      <c r="G609" t="s">
        <v>25</v>
      </c>
      <c r="H609" t="s">
        <v>83</v>
      </c>
      <c r="I609" t="s">
        <v>485</v>
      </c>
      <c r="J609" t="s">
        <v>485</v>
      </c>
      <c r="K609" t="s">
        <v>191</v>
      </c>
      <c r="L609">
        <v>0.82499999999999996</v>
      </c>
      <c r="M609">
        <v>20.74</v>
      </c>
      <c r="N609" s="1">
        <v>-2.0739999999999998</v>
      </c>
      <c r="O609" t="s">
        <v>189</v>
      </c>
      <c r="P609">
        <v>0.72099999999999997</v>
      </c>
      <c r="Q609">
        <v>0.10399999999999998</v>
      </c>
      <c r="R609">
        <v>26.46</v>
      </c>
      <c r="S609" s="1">
        <v>-2.6459999999999999</v>
      </c>
      <c r="T609" s="1">
        <f t="shared" ref="T609:T630" si="104">N609-S609</f>
        <v>0.57200000000000006</v>
      </c>
      <c r="U609">
        <v>28.45</v>
      </c>
      <c r="V609">
        <v>635.38096250000001</v>
      </c>
      <c r="W609">
        <f t="shared" si="96"/>
        <v>6.3538096250000001E-4</v>
      </c>
      <c r="X609">
        <f t="shared" si="98"/>
        <v>0.14424410540915394</v>
      </c>
      <c r="Y609">
        <f t="shared" si="99"/>
        <v>1.0974801935913417E-5</v>
      </c>
      <c r="Z609">
        <v>1.0974801935913417E-5</v>
      </c>
      <c r="AA609">
        <f t="shared" si="103"/>
        <v>6.9731802172875299E-9</v>
      </c>
      <c r="AB609">
        <f t="shared" si="97"/>
        <v>6.9731802172875299E-9</v>
      </c>
      <c r="AC609">
        <v>0.69731802172875301</v>
      </c>
      <c r="AD609">
        <v>1.2190874505747429</v>
      </c>
      <c r="AE609" s="1">
        <f t="shared" si="101"/>
        <v>2.5103448782235107E-2</v>
      </c>
      <c r="AF609">
        <v>0.59600861483677081</v>
      </c>
      <c r="AG609">
        <v>34.764699999999998</v>
      </c>
      <c r="AH609">
        <v>24.6</v>
      </c>
      <c r="AI609">
        <v>490</v>
      </c>
      <c r="AJ609">
        <v>10.974801935913417</v>
      </c>
      <c r="AK609">
        <v>6.5184028628141686</v>
      </c>
      <c r="AL609" t="s">
        <v>557</v>
      </c>
      <c r="AM609" t="s">
        <v>558</v>
      </c>
      <c r="AN609" t="s">
        <v>562</v>
      </c>
      <c r="AO609">
        <v>0.38320539431614575</v>
      </c>
      <c r="AP609">
        <v>2.6387499999999999</v>
      </c>
      <c r="AQ609">
        <v>1512.2124999999996</v>
      </c>
      <c r="AR609" s="54">
        <v>-2.5070679879673005E-4</v>
      </c>
      <c r="AS609" s="55">
        <v>1.8763328679121161</v>
      </c>
    </row>
    <row r="610" spans="1:45" x14ac:dyDescent="0.35">
      <c r="A610" s="2">
        <v>44805</v>
      </c>
      <c r="B610" t="s">
        <v>18</v>
      </c>
      <c r="C610" t="s">
        <v>599</v>
      </c>
      <c r="D610" t="s">
        <v>45</v>
      </c>
      <c r="E610" t="s">
        <v>46</v>
      </c>
      <c r="F610">
        <v>11</v>
      </c>
      <c r="G610" t="s">
        <v>28</v>
      </c>
      <c r="H610" t="s">
        <v>47</v>
      </c>
      <c r="I610" t="s">
        <v>433</v>
      </c>
      <c r="J610" t="s">
        <v>433</v>
      </c>
      <c r="K610" t="s">
        <v>237</v>
      </c>
      <c r="L610">
        <v>1.1120000000000001</v>
      </c>
      <c r="M610">
        <v>24.75</v>
      </c>
      <c r="N610" s="1">
        <v>-2.4750000000000001</v>
      </c>
      <c r="O610" t="s">
        <v>163</v>
      </c>
      <c r="P610">
        <v>1.0569999999999999</v>
      </c>
      <c r="Q610">
        <v>5.500000000000016E-2</v>
      </c>
      <c r="R610">
        <v>24.65</v>
      </c>
      <c r="S610" s="1">
        <v>-2.4649999999999999</v>
      </c>
      <c r="T610" s="1">
        <f t="shared" si="104"/>
        <v>-1.0000000000000231E-2</v>
      </c>
      <c r="U610">
        <v>52.65</v>
      </c>
      <c r="V610">
        <v>2176.0376624999999</v>
      </c>
      <c r="W610">
        <f t="shared" si="96"/>
        <v>2.1760376624999998E-3</v>
      </c>
      <c r="X610">
        <f t="shared" si="98"/>
        <v>5.2034058656575365E-2</v>
      </c>
      <c r="Y610">
        <f t="shared" si="99"/>
        <v>3.1282188076346645E-6</v>
      </c>
      <c r="Z610">
        <v>3.1282188076346645E-6</v>
      </c>
      <c r="AA610">
        <f t="shared" si="103"/>
        <v>6.8071219419538721E-9</v>
      </c>
      <c r="AB610">
        <f t="shared" si="97"/>
        <v>6.8071219419538721E-9</v>
      </c>
      <c r="AC610">
        <v>0.68071219419538731</v>
      </c>
      <c r="AD610">
        <v>68.071219419537158</v>
      </c>
      <c r="AE610" s="1">
        <f t="shared" si="101"/>
        <v>2.4505638991033939E-2</v>
      </c>
      <c r="AF610">
        <v>0.58012442086209326</v>
      </c>
      <c r="AG610">
        <v>34.357199999999999</v>
      </c>
      <c r="AH610">
        <v>33.200000000000003</v>
      </c>
      <c r="AI610">
        <v>460</v>
      </c>
      <c r="AJ610">
        <v>3.1282188076346644</v>
      </c>
      <c r="AK610">
        <v>6.9857928042559951</v>
      </c>
      <c r="AL610" t="s">
        <v>559</v>
      </c>
      <c r="AM610" t="s">
        <v>561</v>
      </c>
      <c r="AN610" t="s">
        <v>560</v>
      </c>
      <c r="AO610">
        <v>0.43800288115314234</v>
      </c>
      <c r="AP610">
        <v>2.1637500000000003</v>
      </c>
      <c r="AQ610">
        <v>1129.9875000000002</v>
      </c>
      <c r="AR610" s="54">
        <v>-3.0381995721919837E-4</v>
      </c>
      <c r="AS610" s="55">
        <v>5.6780254445246685</v>
      </c>
    </row>
    <row r="611" spans="1:45" x14ac:dyDescent="0.35">
      <c r="A611" s="9">
        <v>44777</v>
      </c>
      <c r="B611" t="s">
        <v>18</v>
      </c>
      <c r="C611" t="s">
        <v>596</v>
      </c>
      <c r="D611" t="s">
        <v>109</v>
      </c>
      <c r="E611" t="s">
        <v>600</v>
      </c>
      <c r="F611">
        <v>13</v>
      </c>
      <c r="G611" t="s">
        <v>43</v>
      </c>
      <c r="H611" t="s">
        <v>76</v>
      </c>
      <c r="I611" t="s">
        <v>453</v>
      </c>
      <c r="J611" t="s">
        <v>453</v>
      </c>
      <c r="K611" t="s">
        <v>87</v>
      </c>
      <c r="L611">
        <v>1.1639999999999999</v>
      </c>
      <c r="M611">
        <v>6.52</v>
      </c>
      <c r="N611" s="1">
        <v>-0.65199999999999991</v>
      </c>
      <c r="O611" t="s">
        <v>180</v>
      </c>
      <c r="P611">
        <v>1.135</v>
      </c>
      <c r="Q611">
        <v>2.8999999999999915E-2</v>
      </c>
      <c r="R611">
        <v>12.21</v>
      </c>
      <c r="S611" s="1">
        <v>-1.2210000000000001</v>
      </c>
      <c r="T611" s="1">
        <f t="shared" si="104"/>
        <v>0.56900000000000017</v>
      </c>
      <c r="U611">
        <v>79.099999999999994</v>
      </c>
      <c r="V611">
        <v>4911.5958499999997</v>
      </c>
      <c r="W611">
        <f t="shared" si="96"/>
        <v>4.9115958499999996E-3</v>
      </c>
      <c r="X611">
        <f t="shared" si="98"/>
        <v>2.5550660792951468E-2</v>
      </c>
      <c r="Y611">
        <f t="shared" si="99"/>
        <v>1.3033438027519251E-6</v>
      </c>
      <c r="Z611">
        <v>1.3033438027519251E-6</v>
      </c>
      <c r="AA611">
        <f t="shared" si="103"/>
        <v>6.4014980127195733E-9</v>
      </c>
      <c r="AB611">
        <f t="shared" si="97"/>
        <v>6.4014980127195733E-9</v>
      </c>
      <c r="AC611">
        <v>0.64014980127195731</v>
      </c>
      <c r="AD611">
        <v>1.1250435874726838</v>
      </c>
      <c r="AE611" s="1">
        <f t="shared" si="101"/>
        <v>2.3045392845790463E-2</v>
      </c>
      <c r="AF611">
        <v>1.5201436736472345E-2</v>
      </c>
      <c r="AG611">
        <v>29.967099999999999</v>
      </c>
      <c r="AH611">
        <v>75</v>
      </c>
      <c r="AI611">
        <v>640</v>
      </c>
      <c r="AJ611">
        <v>1.3033438027519251</v>
      </c>
      <c r="AK611">
        <v>15.50428820417056</v>
      </c>
      <c r="AL611" t="s">
        <v>559</v>
      </c>
      <c r="AM611" t="s">
        <v>558</v>
      </c>
      <c r="AN611" t="s">
        <v>560</v>
      </c>
      <c r="AO611">
        <v>0.47297782808158478</v>
      </c>
      <c r="AP611">
        <v>1.87375</v>
      </c>
      <c r="AQ611">
        <v>1054</v>
      </c>
      <c r="AR611" s="54">
        <v>6.3384862140673888E-3</v>
      </c>
      <c r="AS611" s="55">
        <v>13.483825341791784</v>
      </c>
    </row>
    <row r="612" spans="1:45" x14ac:dyDescent="0.35">
      <c r="A612" s="2">
        <v>44791</v>
      </c>
      <c r="B612" t="s">
        <v>18</v>
      </c>
      <c r="C612" t="s">
        <v>552</v>
      </c>
      <c r="D612" t="s">
        <v>123</v>
      </c>
      <c r="E612" t="s">
        <v>600</v>
      </c>
      <c r="F612">
        <v>4</v>
      </c>
      <c r="G612" t="s">
        <v>43</v>
      </c>
      <c r="H612" t="s">
        <v>35</v>
      </c>
      <c r="I612" t="s">
        <v>468</v>
      </c>
      <c r="J612" t="s">
        <v>468</v>
      </c>
      <c r="K612" t="s">
        <v>222</v>
      </c>
      <c r="L612">
        <v>0.79100000000000004</v>
      </c>
      <c r="M612">
        <v>9.41</v>
      </c>
      <c r="N612" s="1">
        <v>-0.94100000000000006</v>
      </c>
      <c r="O612" t="s">
        <v>223</v>
      </c>
      <c r="P612">
        <v>0.81899999999999995</v>
      </c>
      <c r="Q612">
        <v>-2.7999999999999914E-2</v>
      </c>
      <c r="R612">
        <v>10.65</v>
      </c>
      <c r="S612" s="1">
        <v>-1.0649999999999999</v>
      </c>
      <c r="T612" s="1">
        <f t="shared" si="104"/>
        <v>0.12399999999999989</v>
      </c>
      <c r="U612">
        <v>64.150000000000006</v>
      </c>
      <c r="V612">
        <v>3230.4496625000006</v>
      </c>
      <c r="W612">
        <f t="shared" si="96"/>
        <v>3.2304496625000004E-3</v>
      </c>
      <c r="X612">
        <f t="shared" si="98"/>
        <v>-3.4188034188034087E-2</v>
      </c>
      <c r="Y612" t="e">
        <f t="shared" si="99"/>
        <v>#NUM!</v>
      </c>
      <c r="Z612">
        <v>1.9468982143284582E-6</v>
      </c>
      <c r="AA612">
        <f t="shared" si="103"/>
        <v>6.2893566793992212E-9</v>
      </c>
      <c r="AB612">
        <f t="shared" si="97"/>
        <v>6.2893566793992212E-9</v>
      </c>
      <c r="AC612">
        <v>0.62893566793992217</v>
      </c>
      <c r="AD612">
        <v>5.0720618382251832</v>
      </c>
      <c r="AE612" s="1">
        <f t="shared" si="101"/>
        <v>2.2641684045837197E-2</v>
      </c>
      <c r="AF612">
        <v>6.8533013312364499E-2</v>
      </c>
      <c r="AG612">
        <v>28.894600000000001</v>
      </c>
      <c r="AH612">
        <v>60</v>
      </c>
      <c r="AI612">
        <v>537</v>
      </c>
      <c r="AJ612">
        <v>1.9468982143284583</v>
      </c>
      <c r="AK612">
        <v>11.347959829038007</v>
      </c>
      <c r="AL612" t="s">
        <v>559</v>
      </c>
      <c r="AM612" t="s">
        <v>558</v>
      </c>
      <c r="AN612" t="s">
        <v>560</v>
      </c>
      <c r="AO612">
        <v>0.60858362734628491</v>
      </c>
      <c r="AP612">
        <v>1.405</v>
      </c>
      <c r="AQ612">
        <v>1061.325</v>
      </c>
      <c r="AR612" s="54">
        <v>-1.1484311309869571E-3</v>
      </c>
      <c r="AS612" s="55">
        <v>10.302803984264049</v>
      </c>
    </row>
    <row r="613" spans="1:45" x14ac:dyDescent="0.35">
      <c r="A613" s="2">
        <v>44720</v>
      </c>
      <c r="B613" t="s">
        <v>18</v>
      </c>
      <c r="C613" t="s">
        <v>598</v>
      </c>
      <c r="D613" t="s">
        <v>86</v>
      </c>
      <c r="E613" t="s">
        <v>46</v>
      </c>
      <c r="F613">
        <v>5</v>
      </c>
      <c r="G613" t="s">
        <v>25</v>
      </c>
      <c r="H613" t="s">
        <v>93</v>
      </c>
      <c r="I613" t="s">
        <v>409</v>
      </c>
      <c r="J613" t="s">
        <v>409</v>
      </c>
      <c r="K613" t="s">
        <v>87</v>
      </c>
      <c r="L613">
        <v>0.78200000000000003</v>
      </c>
      <c r="M613">
        <v>9.06</v>
      </c>
      <c r="N613" s="1">
        <v>-0.90600000000000003</v>
      </c>
      <c r="O613" t="s">
        <v>88</v>
      </c>
      <c r="P613">
        <v>0.84599999999999997</v>
      </c>
      <c r="Q613">
        <v>-6.3999999999999946E-2</v>
      </c>
      <c r="R613">
        <v>14.78</v>
      </c>
      <c r="S613" s="1">
        <v>-1.478</v>
      </c>
      <c r="T613" s="1">
        <f t="shared" si="104"/>
        <v>0.57199999999999995</v>
      </c>
      <c r="U613">
        <v>37.549999999999997</v>
      </c>
      <c r="V613">
        <v>1106.8519624999999</v>
      </c>
      <c r="W613">
        <f t="shared" si="96"/>
        <v>1.1068519624999999E-3</v>
      </c>
      <c r="X613">
        <f t="shared" si="98"/>
        <v>-7.5650118203309635E-2</v>
      </c>
      <c r="Y613" t="e">
        <f t="shared" si="99"/>
        <v>#NUM!</v>
      </c>
      <c r="Z613">
        <v>5.4628213284182097E-6</v>
      </c>
      <c r="AA613">
        <f t="shared" si="103"/>
        <v>6.0465345081465519E-9</v>
      </c>
      <c r="AB613">
        <f t="shared" si="97"/>
        <v>6.0465345081465519E-9</v>
      </c>
      <c r="AC613">
        <v>0.60465345081465527</v>
      </c>
      <c r="AD613">
        <v>1.0570864524731736</v>
      </c>
      <c r="AE613" s="1">
        <f t="shared" si="101"/>
        <v>2.1767524229327588E-2</v>
      </c>
      <c r="AF613">
        <v>0.46806517729808378</v>
      </c>
      <c r="AG613">
        <v>26.9267</v>
      </c>
      <c r="AH613">
        <v>19.8</v>
      </c>
      <c r="AI613">
        <v>320</v>
      </c>
      <c r="AJ613">
        <v>5.4628213284182099</v>
      </c>
      <c r="AK613">
        <v>13.101333333333335</v>
      </c>
      <c r="AL613" t="s">
        <v>557</v>
      </c>
      <c r="AM613" t="s">
        <v>558</v>
      </c>
      <c r="AN613" t="s">
        <v>562</v>
      </c>
      <c r="AO613">
        <v>0.6042605573172154</v>
      </c>
      <c r="AP613">
        <v>1.3074999999999999</v>
      </c>
      <c r="AQ613">
        <v>892.41250000000002</v>
      </c>
      <c r="AR613" s="54">
        <v>1.1013475028988331E-2</v>
      </c>
      <c r="AS613" s="55">
        <v>-1.4626336624352942</v>
      </c>
    </row>
    <row r="614" spans="1:45" x14ac:dyDescent="0.35">
      <c r="A614" s="2">
        <v>44749</v>
      </c>
      <c r="B614" t="s">
        <v>18</v>
      </c>
      <c r="C614" t="s">
        <v>597</v>
      </c>
      <c r="D614" t="s">
        <v>109</v>
      </c>
      <c r="E614" t="s">
        <v>600</v>
      </c>
      <c r="F614">
        <v>7</v>
      </c>
      <c r="G614" t="s">
        <v>30</v>
      </c>
      <c r="H614" t="s">
        <v>106</v>
      </c>
      <c r="I614" t="s">
        <v>445</v>
      </c>
      <c r="J614" t="s">
        <v>445</v>
      </c>
      <c r="K614" t="s">
        <v>174</v>
      </c>
      <c r="L614">
        <v>0.67700000000000005</v>
      </c>
      <c r="M614">
        <v>2.0499999999999998</v>
      </c>
      <c r="N614" s="1">
        <v>-0.20499999999999999</v>
      </c>
      <c r="O614" t="s">
        <v>175</v>
      </c>
      <c r="P614">
        <v>0.68300000000000005</v>
      </c>
      <c r="Q614">
        <v>-6.0000000000000053E-3</v>
      </c>
      <c r="R614">
        <v>8.17</v>
      </c>
      <c r="S614" s="1">
        <v>-0.81699999999999995</v>
      </c>
      <c r="T614" s="1">
        <f t="shared" si="104"/>
        <v>0.61199999999999999</v>
      </c>
      <c r="U614">
        <v>147</v>
      </c>
      <c r="V614">
        <v>16963.065000000002</v>
      </c>
      <c r="W614">
        <f t="shared" si="96"/>
        <v>1.6963065000000003E-2</v>
      </c>
      <c r="X614">
        <f t="shared" si="98"/>
        <v>-8.7847730600292898E-3</v>
      </c>
      <c r="Y614" t="e">
        <f t="shared" si="99"/>
        <v>#NUM!</v>
      </c>
      <c r="Z614">
        <v>3.5399448777603155E-7</v>
      </c>
      <c r="AA614">
        <f t="shared" si="103"/>
        <v>6.0048315057865295E-9</v>
      </c>
      <c r="AB614">
        <f t="shared" si="97"/>
        <v>6.0048315057865295E-9</v>
      </c>
      <c r="AC614">
        <v>0.60048315057865298</v>
      </c>
      <c r="AD614">
        <v>0.98118161859257025</v>
      </c>
      <c r="AE614" s="1">
        <f t="shared" si="101"/>
        <v>2.1617393420831507E-2</v>
      </c>
      <c r="AF614">
        <v>3.8961474535688626E-3</v>
      </c>
      <c r="AG614">
        <v>34.081400000000002</v>
      </c>
      <c r="AH614">
        <v>126.2</v>
      </c>
      <c r="AI614">
        <v>887</v>
      </c>
      <c r="AJ614">
        <v>0.35399448777603154</v>
      </c>
      <c r="AK614">
        <v>13.083333333333334</v>
      </c>
      <c r="AL614" t="s">
        <v>557</v>
      </c>
      <c r="AM614" t="s">
        <v>561</v>
      </c>
      <c r="AN614" t="s">
        <v>560</v>
      </c>
      <c r="AO614">
        <v>0.35644028496175595</v>
      </c>
      <c r="AP614">
        <v>2.7675000000000001</v>
      </c>
      <c r="AQ614">
        <v>1337.8125</v>
      </c>
      <c r="AR614" s="54">
        <v>2.5855207846560761E-2</v>
      </c>
      <c r="AS614" s="55">
        <v>12.9758822515494</v>
      </c>
    </row>
    <row r="615" spans="1:45" x14ac:dyDescent="0.35">
      <c r="A615" s="2">
        <v>44805</v>
      </c>
      <c r="B615" t="s">
        <v>18</v>
      </c>
      <c r="C615" t="s">
        <v>599</v>
      </c>
      <c r="D615" t="s">
        <v>45</v>
      </c>
      <c r="E615" t="s">
        <v>46</v>
      </c>
      <c r="F615">
        <v>15</v>
      </c>
      <c r="G615" t="s">
        <v>30</v>
      </c>
      <c r="H615" t="s">
        <v>106</v>
      </c>
      <c r="I615" t="s">
        <v>414</v>
      </c>
      <c r="J615" t="s">
        <v>414</v>
      </c>
      <c r="K615" t="s">
        <v>237</v>
      </c>
      <c r="L615">
        <v>0.76500000000000001</v>
      </c>
      <c r="M615">
        <v>6.98</v>
      </c>
      <c r="N615" s="1">
        <v>-0.69800000000000006</v>
      </c>
      <c r="O615" t="s">
        <v>163</v>
      </c>
      <c r="P615">
        <v>0.78200000000000003</v>
      </c>
      <c r="Q615">
        <v>-1.7000000000000015E-2</v>
      </c>
      <c r="R615">
        <v>8.89</v>
      </c>
      <c r="S615" s="1">
        <v>-0.88900000000000001</v>
      </c>
      <c r="T615" s="1">
        <f t="shared" si="104"/>
        <v>0.19099999999999995</v>
      </c>
      <c r="U615">
        <v>83.45</v>
      </c>
      <c r="V615">
        <v>5466.6634625000006</v>
      </c>
      <c r="W615">
        <f t="shared" si="96"/>
        <v>5.4666634625000002E-3</v>
      </c>
      <c r="X615">
        <f t="shared" si="98"/>
        <v>-2.1739130434782629E-2</v>
      </c>
      <c r="Y615" t="e">
        <f t="shared" si="99"/>
        <v>#NUM!</v>
      </c>
      <c r="Z615">
        <v>1.0975955988685696E-6</v>
      </c>
      <c r="AA615">
        <f t="shared" si="103"/>
        <v>6.0001857569356162E-9</v>
      </c>
      <c r="AB615">
        <f t="shared" si="97"/>
        <v>6.0001857569356162E-9</v>
      </c>
      <c r="AC615">
        <v>0.60001857569356176</v>
      </c>
      <c r="AD615">
        <v>3.1414585114846174</v>
      </c>
      <c r="AE615" s="1">
        <f t="shared" si="101"/>
        <v>2.1600668724968217E-2</v>
      </c>
      <c r="AF615">
        <v>1.4262047930396371E-2</v>
      </c>
      <c r="AG615">
        <v>34.357199999999999</v>
      </c>
      <c r="AH615">
        <v>55</v>
      </c>
      <c r="AI615">
        <v>715</v>
      </c>
      <c r="AJ615">
        <v>1.0975955988685695</v>
      </c>
      <c r="AK615">
        <v>6.9857928042559951</v>
      </c>
      <c r="AL615" t="s">
        <v>557</v>
      </c>
      <c r="AM615" t="s">
        <v>561</v>
      </c>
      <c r="AN615" t="s">
        <v>560</v>
      </c>
      <c r="AO615">
        <v>0.43800288115314234</v>
      </c>
      <c r="AP615">
        <v>2.1637500000000003</v>
      </c>
      <c r="AQ615">
        <v>1129.9875000000002</v>
      </c>
      <c r="AR615" s="54">
        <v>-1.1051191027452584E-2</v>
      </c>
      <c r="AS615" s="55">
        <v>8.7929010568314698</v>
      </c>
    </row>
    <row r="616" spans="1:45" x14ac:dyDescent="0.35">
      <c r="A616" s="2">
        <v>44804</v>
      </c>
      <c r="B616" t="s">
        <v>18</v>
      </c>
      <c r="C616" t="s">
        <v>599</v>
      </c>
      <c r="D616" t="s">
        <v>109</v>
      </c>
      <c r="E616" t="s">
        <v>600</v>
      </c>
      <c r="F616">
        <v>10</v>
      </c>
      <c r="G616" t="s">
        <v>22</v>
      </c>
      <c r="H616" t="s">
        <v>110</v>
      </c>
      <c r="I616" t="s">
        <v>444</v>
      </c>
      <c r="J616" t="s">
        <v>444</v>
      </c>
      <c r="K616" t="s">
        <v>226</v>
      </c>
      <c r="L616">
        <v>0.67500000000000004</v>
      </c>
      <c r="M616">
        <v>9.43</v>
      </c>
      <c r="N616" s="1">
        <v>-0.94299999999999995</v>
      </c>
      <c r="O616" t="s">
        <v>233</v>
      </c>
      <c r="P616">
        <v>0.629</v>
      </c>
      <c r="Q616">
        <v>4.6000000000000041E-2</v>
      </c>
      <c r="R616">
        <v>17.87</v>
      </c>
      <c r="S616" s="1">
        <v>-1.7870000000000001</v>
      </c>
      <c r="T616" s="1">
        <f t="shared" si="104"/>
        <v>0.84400000000000019</v>
      </c>
      <c r="U616">
        <v>39.75</v>
      </c>
      <c r="V616">
        <v>1240.3490624999999</v>
      </c>
      <c r="W616">
        <f t="shared" si="96"/>
        <v>1.2403490624999999E-3</v>
      </c>
      <c r="X616">
        <f t="shared" si="98"/>
        <v>7.3131955484896732E-2</v>
      </c>
      <c r="Y616">
        <f t="shared" si="99"/>
        <v>4.756230654294515E-6</v>
      </c>
      <c r="Z616">
        <v>4.756230654294515E-6</v>
      </c>
      <c r="AA616">
        <f t="shared" si="103"/>
        <v>5.8993862330879626E-9</v>
      </c>
      <c r="AB616">
        <f t="shared" si="97"/>
        <v>5.8993862330879626E-9</v>
      </c>
      <c r="AC616">
        <v>0.58993862330879632</v>
      </c>
      <c r="AD616">
        <v>0.698979411503313</v>
      </c>
      <c r="AE616" s="1">
        <f t="shared" si="101"/>
        <v>2.1237790439116666E-2</v>
      </c>
      <c r="AF616">
        <v>8.8331039039085801E-3</v>
      </c>
      <c r="AG616">
        <v>32.519599999999997</v>
      </c>
      <c r="AH616">
        <v>19</v>
      </c>
      <c r="AI616">
        <v>240</v>
      </c>
      <c r="AJ616">
        <v>4.756230654294515</v>
      </c>
      <c r="AK616">
        <v>7.0107887060214562</v>
      </c>
      <c r="AL616" t="s">
        <v>557</v>
      </c>
      <c r="AM616" t="s">
        <v>558</v>
      </c>
      <c r="AN616" t="s">
        <v>562</v>
      </c>
      <c r="AO616">
        <v>0.5234151584582144</v>
      </c>
      <c r="AP616">
        <v>1.8887499999999999</v>
      </c>
      <c r="AQ616">
        <v>924.46249999999998</v>
      </c>
      <c r="AR616" s="54">
        <v>-3.1635481987767652E-2</v>
      </c>
      <c r="AS616" s="34" t="s">
        <v>50</v>
      </c>
    </row>
    <row r="617" spans="1:45" x14ac:dyDescent="0.35">
      <c r="A617" s="2">
        <v>44747</v>
      </c>
      <c r="B617" t="s">
        <v>18</v>
      </c>
      <c r="C617" t="s">
        <v>597</v>
      </c>
      <c r="D617" t="s">
        <v>86</v>
      </c>
      <c r="E617" t="s">
        <v>46</v>
      </c>
      <c r="F617">
        <v>6</v>
      </c>
      <c r="G617" t="s">
        <v>33</v>
      </c>
      <c r="H617" t="s">
        <v>54</v>
      </c>
      <c r="I617" t="s">
        <v>402</v>
      </c>
      <c r="J617" t="s">
        <v>402</v>
      </c>
      <c r="K617" t="s">
        <v>161</v>
      </c>
      <c r="L617">
        <v>0.78700000000000003</v>
      </c>
      <c r="M617">
        <v>19.850000000000001</v>
      </c>
      <c r="N617" s="1">
        <v>-1.9850000000000001</v>
      </c>
      <c r="O617" t="s">
        <v>162</v>
      </c>
      <c r="P617">
        <v>0.82899999999999996</v>
      </c>
      <c r="Q617">
        <v>-4.1999999999999926E-2</v>
      </c>
      <c r="R617">
        <v>23.81</v>
      </c>
      <c r="S617" s="1">
        <v>-2.3809999999999998</v>
      </c>
      <c r="T617" s="1">
        <f t="shared" si="104"/>
        <v>0.39599999999999969</v>
      </c>
      <c r="U617">
        <v>47.95</v>
      </c>
      <c r="V617">
        <v>1804.8739625000003</v>
      </c>
      <c r="W617">
        <f t="shared" si="96"/>
        <v>1.8048739625000003E-3</v>
      </c>
      <c r="X617">
        <f t="shared" si="98"/>
        <v>-5.0663449939686279E-2</v>
      </c>
      <c r="Y617" t="e">
        <f t="shared" si="99"/>
        <v>#NUM!</v>
      </c>
      <c r="Z617">
        <v>3.2271707332972135E-6</v>
      </c>
      <c r="AA617">
        <f t="shared" si="103"/>
        <v>5.8246364290701732E-9</v>
      </c>
      <c r="AB617">
        <f t="shared" si="97"/>
        <v>5.8246364290701732E-9</v>
      </c>
      <c r="AC617">
        <v>0.58246364290701724</v>
      </c>
      <c r="AD617">
        <v>1.4708677851187315</v>
      </c>
      <c r="AE617" s="1">
        <f t="shared" si="101"/>
        <v>2.0968691144652624E-2</v>
      </c>
      <c r="AF617">
        <v>5.1249123621096314E-2</v>
      </c>
      <c r="AG617">
        <v>33.278799999999997</v>
      </c>
      <c r="AH617">
        <v>33.4</v>
      </c>
      <c r="AI617">
        <v>340</v>
      </c>
      <c r="AJ617">
        <v>3.2271707332972137</v>
      </c>
      <c r="AK617">
        <v>10.527403846153845</v>
      </c>
      <c r="AL617" t="s">
        <v>559</v>
      </c>
      <c r="AM617" t="s">
        <v>561</v>
      </c>
      <c r="AN617" t="s">
        <v>560</v>
      </c>
      <c r="AO617">
        <v>0.3455948490031629</v>
      </c>
      <c r="AP617">
        <v>2.8125</v>
      </c>
      <c r="AQ617">
        <v>1435.3249999999998</v>
      </c>
      <c r="AR617" s="54">
        <v>0</v>
      </c>
      <c r="AS617" s="55">
        <v>0</v>
      </c>
    </row>
    <row r="618" spans="1:45" x14ac:dyDescent="0.35">
      <c r="A618" s="2">
        <v>44790</v>
      </c>
      <c r="B618" t="s">
        <v>18</v>
      </c>
      <c r="C618" t="s">
        <v>552</v>
      </c>
      <c r="D618" t="s">
        <v>109</v>
      </c>
      <c r="E618" t="s">
        <v>600</v>
      </c>
      <c r="F618">
        <v>11</v>
      </c>
      <c r="G618" t="s">
        <v>22</v>
      </c>
      <c r="H618" t="s">
        <v>110</v>
      </c>
      <c r="I618" t="s">
        <v>444</v>
      </c>
      <c r="J618" t="s">
        <v>444</v>
      </c>
      <c r="K618" t="s">
        <v>215</v>
      </c>
      <c r="L618">
        <v>0.70099999999999996</v>
      </c>
      <c r="M618">
        <v>16.57</v>
      </c>
      <c r="N618" s="1">
        <v>-1.657</v>
      </c>
      <c r="O618" t="s">
        <v>160</v>
      </c>
      <c r="P618">
        <v>0.65400000000000003</v>
      </c>
      <c r="Q618">
        <v>4.6999999999999931E-2</v>
      </c>
      <c r="R618">
        <v>29.61</v>
      </c>
      <c r="S618" s="1">
        <v>-2.9609999999999999</v>
      </c>
      <c r="T618" s="1">
        <f t="shared" si="104"/>
        <v>1.3039999999999998</v>
      </c>
      <c r="U618">
        <v>39.75</v>
      </c>
      <c r="V618">
        <v>1240.3490624999999</v>
      </c>
      <c r="W618">
        <f t="shared" si="96"/>
        <v>1.2403490624999999E-3</v>
      </c>
      <c r="X618">
        <f t="shared" si="98"/>
        <v>7.186544342507635E-2</v>
      </c>
      <c r="Y618">
        <f t="shared" si="99"/>
        <v>4.6550378473695944E-6</v>
      </c>
      <c r="Z618">
        <v>4.6550378473695944E-6</v>
      </c>
      <c r="AB618">
        <f t="shared" si="97"/>
        <v>5.7738718298868939E-9</v>
      </c>
      <c r="AC618">
        <v>0.57738718298868941</v>
      </c>
      <c r="AD618">
        <v>0.442781582046541</v>
      </c>
      <c r="AE618" s="1">
        <f t="shared" si="101"/>
        <v>2.0785938587592818E-2</v>
      </c>
      <c r="AF618">
        <v>5.5954948838082925E-3</v>
      </c>
      <c r="AG618">
        <v>32.178800000000003</v>
      </c>
      <c r="AH618">
        <v>19</v>
      </c>
      <c r="AI618">
        <v>240</v>
      </c>
      <c r="AJ618">
        <v>4.6550378473695941</v>
      </c>
      <c r="AK618">
        <v>15.49463920787486</v>
      </c>
      <c r="AL618" t="s">
        <v>557</v>
      </c>
      <c r="AM618" t="s">
        <v>558</v>
      </c>
      <c r="AN618" t="s">
        <v>562</v>
      </c>
      <c r="AO618">
        <v>0.6083871384901417</v>
      </c>
      <c r="AP618">
        <v>1.4275</v>
      </c>
      <c r="AQ618">
        <v>836.8</v>
      </c>
      <c r="AR618" s="54">
        <v>-3.1635481987767652E-2</v>
      </c>
      <c r="AS618" s="34" t="s">
        <v>50</v>
      </c>
    </row>
    <row r="619" spans="1:45" x14ac:dyDescent="0.35">
      <c r="A619" s="2">
        <v>44733</v>
      </c>
      <c r="B619" t="s">
        <v>18</v>
      </c>
      <c r="C619" t="s">
        <v>548</v>
      </c>
      <c r="D619" t="s">
        <v>133</v>
      </c>
      <c r="E619" t="s">
        <v>46</v>
      </c>
      <c r="F619">
        <v>12</v>
      </c>
      <c r="G619" t="s">
        <v>37</v>
      </c>
      <c r="H619" t="s">
        <v>98</v>
      </c>
      <c r="I619" t="s">
        <v>482</v>
      </c>
      <c r="J619" t="s">
        <v>482</v>
      </c>
      <c r="K619" t="s">
        <v>143</v>
      </c>
      <c r="L619">
        <v>0.72199999999999998</v>
      </c>
      <c r="M619">
        <v>10.53</v>
      </c>
      <c r="N619" s="1">
        <v>-1.0529999999999999</v>
      </c>
      <c r="O619" t="s">
        <v>144</v>
      </c>
      <c r="P619">
        <v>0.69499999999999995</v>
      </c>
      <c r="Q619">
        <v>2.7000000000000024E-2</v>
      </c>
      <c r="R619">
        <v>20.86</v>
      </c>
      <c r="S619" s="1">
        <v>-2.0859999999999999</v>
      </c>
      <c r="T619" s="1">
        <f t="shared" si="104"/>
        <v>1.0329999999999999</v>
      </c>
      <c r="U619">
        <v>57.95</v>
      </c>
      <c r="V619">
        <v>2636.1889625000003</v>
      </c>
      <c r="W619">
        <f t="shared" si="96"/>
        <v>2.6361889625000005E-3</v>
      </c>
      <c r="X619">
        <f t="shared" si="98"/>
        <v>3.8848920863309391E-2</v>
      </c>
      <c r="Y619">
        <f t="shared" si="99"/>
        <v>2.1830941236126529E-6</v>
      </c>
      <c r="Z619">
        <v>2.1830941236126529E-6</v>
      </c>
      <c r="AA619">
        <f>Z619*W619</f>
        <v>5.7550486327662874E-9</v>
      </c>
      <c r="AB619">
        <f t="shared" si="97"/>
        <v>5.7550486327662874E-9</v>
      </c>
      <c r="AC619">
        <v>0.57550486327662864</v>
      </c>
      <c r="AD619">
        <v>0.55711990636653308</v>
      </c>
      <c r="AE619" s="1">
        <f t="shared" si="101"/>
        <v>2.0718175077958634E-2</v>
      </c>
      <c r="AF619">
        <v>1.1119456464752583E-2</v>
      </c>
      <c r="AG619">
        <v>30.972899999999999</v>
      </c>
      <c r="AH619">
        <v>51.9</v>
      </c>
      <c r="AI619">
        <v>645</v>
      </c>
      <c r="AJ619">
        <v>2.1830941236126526</v>
      </c>
      <c r="AK619">
        <v>8.9642857142857135</v>
      </c>
      <c r="AL619" t="s">
        <v>557</v>
      </c>
      <c r="AM619" t="s">
        <v>558</v>
      </c>
      <c r="AN619" t="s">
        <v>562</v>
      </c>
      <c r="AO619">
        <v>0.43868604499462666</v>
      </c>
      <c r="AP619">
        <v>2.2399999999999998</v>
      </c>
      <c r="AQ619">
        <v>1277.3875</v>
      </c>
      <c r="AR619" s="54">
        <v>2.8758319692770054E-2</v>
      </c>
      <c r="AS619" s="55">
        <v>0.71718748709344571</v>
      </c>
    </row>
    <row r="620" spans="1:45" x14ac:dyDescent="0.35">
      <c r="A620" s="2">
        <v>44805</v>
      </c>
      <c r="B620" t="s">
        <v>18</v>
      </c>
      <c r="C620" t="s">
        <v>599</v>
      </c>
      <c r="D620" t="s">
        <v>123</v>
      </c>
      <c r="E620" t="s">
        <v>600</v>
      </c>
      <c r="F620">
        <v>5</v>
      </c>
      <c r="G620" t="s">
        <v>26</v>
      </c>
      <c r="H620" t="s">
        <v>92</v>
      </c>
      <c r="I620" t="s">
        <v>463</v>
      </c>
      <c r="J620" t="s">
        <v>463</v>
      </c>
      <c r="K620" t="s">
        <v>188</v>
      </c>
      <c r="L620">
        <v>0.69799999999999995</v>
      </c>
      <c r="M620">
        <v>14.96</v>
      </c>
      <c r="N620" s="1">
        <v>-1.496</v>
      </c>
      <c r="O620" t="s">
        <v>240</v>
      </c>
      <c r="P620">
        <v>0.747</v>
      </c>
      <c r="Q620">
        <v>-4.9000000000000044E-2</v>
      </c>
      <c r="R620">
        <v>21.81</v>
      </c>
      <c r="S620" s="1">
        <v>-2.181</v>
      </c>
      <c r="T620" s="1">
        <f t="shared" si="104"/>
        <v>0.68500000000000005</v>
      </c>
      <c r="U620">
        <v>39.85</v>
      </c>
      <c r="V620">
        <v>1246.5976625000001</v>
      </c>
      <c r="W620">
        <f t="shared" si="96"/>
        <v>1.2465976625000001E-3</v>
      </c>
      <c r="X620">
        <f t="shared" si="98"/>
        <v>-6.5595716198125889E-2</v>
      </c>
      <c r="Y620" t="e">
        <f t="shared" si="99"/>
        <v>#NUM!</v>
      </c>
      <c r="Z620">
        <v>4.5226430321941094E-6</v>
      </c>
      <c r="AA620">
        <f>Z620*W620</f>
        <v>5.6379162322550894E-9</v>
      </c>
      <c r="AB620">
        <f t="shared" si="97"/>
        <v>5.6379162322550894E-9</v>
      </c>
      <c r="AC620">
        <v>0.56379162322550902</v>
      </c>
      <c r="AD620">
        <v>0.82305346456278683</v>
      </c>
      <c r="AE620" s="1">
        <f t="shared" si="101"/>
        <v>2.0296498436118322E-2</v>
      </c>
      <c r="AF620">
        <v>3.5235323474481814E-2</v>
      </c>
      <c r="AG620">
        <v>34.357199999999999</v>
      </c>
      <c r="AH620">
        <v>37.4</v>
      </c>
      <c r="AI620">
        <v>677</v>
      </c>
      <c r="AJ620">
        <v>4.5226430321941091</v>
      </c>
      <c r="AK620">
        <v>5.6582009490325227</v>
      </c>
      <c r="AL620" t="s">
        <v>559</v>
      </c>
      <c r="AM620" t="s">
        <v>558</v>
      </c>
      <c r="AN620" t="s">
        <v>560</v>
      </c>
      <c r="AO620">
        <v>0.43800288115314234</v>
      </c>
      <c r="AP620">
        <v>2.1637500000000003</v>
      </c>
      <c r="AQ620">
        <v>1129.9875000000002</v>
      </c>
      <c r="AR620" s="54">
        <v>2.5419450526450562E-3</v>
      </c>
      <c r="AS620" s="55">
        <v>5.7192564302052347</v>
      </c>
    </row>
    <row r="621" spans="1:45" x14ac:dyDescent="0.35">
      <c r="A621" s="2">
        <v>44806</v>
      </c>
      <c r="B621" t="s">
        <v>18</v>
      </c>
      <c r="C621" t="s">
        <v>599</v>
      </c>
      <c r="D621" t="s">
        <v>86</v>
      </c>
      <c r="E621" t="s">
        <v>46</v>
      </c>
      <c r="F621">
        <v>3</v>
      </c>
      <c r="G621" t="s">
        <v>25</v>
      </c>
      <c r="H621" t="s">
        <v>93</v>
      </c>
      <c r="I621" t="s">
        <v>409</v>
      </c>
      <c r="J621" t="s">
        <v>409</v>
      </c>
      <c r="K621" t="s">
        <v>59</v>
      </c>
      <c r="L621">
        <v>0.89400000000000002</v>
      </c>
      <c r="M621">
        <v>19.670000000000002</v>
      </c>
      <c r="N621" s="1">
        <v>-1.9670000000000001</v>
      </c>
      <c r="O621" t="s">
        <v>224</v>
      </c>
      <c r="P621">
        <v>0.83099999999999996</v>
      </c>
      <c r="Q621">
        <v>6.3000000000000056E-2</v>
      </c>
      <c r="R621">
        <v>26.01</v>
      </c>
      <c r="S621" s="1">
        <v>-2.601</v>
      </c>
      <c r="T621" s="1">
        <f t="shared" si="104"/>
        <v>0.6339999999999999</v>
      </c>
      <c r="U621">
        <v>37.549999999999997</v>
      </c>
      <c r="V621">
        <v>1106.8519624999999</v>
      </c>
      <c r="W621">
        <f t="shared" si="96"/>
        <v>1.1068519624999999E-3</v>
      </c>
      <c r="X621">
        <f t="shared" si="98"/>
        <v>7.5812274368231111E-2</v>
      </c>
      <c r="Y621">
        <f t="shared" si="99"/>
        <v>4.9717160581027881E-6</v>
      </c>
      <c r="Z621">
        <v>4.9717160581027881E-6</v>
      </c>
      <c r="AA621">
        <f>Z621*W621</f>
        <v>5.5029536759038349E-9</v>
      </c>
      <c r="AB621">
        <f t="shared" si="97"/>
        <v>5.5029536759038349E-9</v>
      </c>
      <c r="AC621">
        <v>0.55029536759038344</v>
      </c>
      <c r="AD621">
        <v>0.86797376591543141</v>
      </c>
      <c r="AE621" s="1">
        <f t="shared" si="101"/>
        <v>1.9810633233253806E-2</v>
      </c>
      <c r="AF621">
        <v>4.9308371688576116E-2</v>
      </c>
      <c r="AG621">
        <v>35.566600000000001</v>
      </c>
      <c r="AH621">
        <v>19.8</v>
      </c>
      <c r="AI621">
        <v>320</v>
      </c>
      <c r="AJ621">
        <v>4.9717160581027882</v>
      </c>
      <c r="AK621">
        <v>10.433333333333335</v>
      </c>
      <c r="AL621" t="s">
        <v>557</v>
      </c>
      <c r="AM621" t="s">
        <v>558</v>
      </c>
      <c r="AN621" t="s">
        <v>562</v>
      </c>
      <c r="AO621">
        <v>0.40445061727069104</v>
      </c>
      <c r="AP621">
        <v>2.5662500000000001</v>
      </c>
      <c r="AQ621">
        <v>1407.6</v>
      </c>
      <c r="AR621" s="59">
        <v>1.1013475028988331E-2</v>
      </c>
      <c r="AS621" s="60">
        <v>-1.4626336624352942</v>
      </c>
    </row>
    <row r="622" spans="1:45" x14ac:dyDescent="0.35">
      <c r="A622" s="2">
        <v>44805</v>
      </c>
      <c r="B622" t="s">
        <v>18</v>
      </c>
      <c r="C622" t="s">
        <v>599</v>
      </c>
      <c r="D622" t="s">
        <v>123</v>
      </c>
      <c r="E622" t="s">
        <v>600</v>
      </c>
      <c r="F622">
        <v>7</v>
      </c>
      <c r="G622" t="s">
        <v>25</v>
      </c>
      <c r="H622" t="s">
        <v>68</v>
      </c>
      <c r="I622" t="s">
        <v>469</v>
      </c>
      <c r="J622" t="s">
        <v>469</v>
      </c>
      <c r="K622" t="s">
        <v>188</v>
      </c>
      <c r="L622">
        <v>0.72799999999999998</v>
      </c>
      <c r="M622">
        <v>14.23</v>
      </c>
      <c r="N622" s="1">
        <v>-1.423</v>
      </c>
      <c r="O622" t="s">
        <v>240</v>
      </c>
      <c r="P622">
        <v>0.68899999999999995</v>
      </c>
      <c r="Q622">
        <v>3.9000000000000035E-2</v>
      </c>
      <c r="R622">
        <v>18.93</v>
      </c>
      <c r="S622" s="1">
        <v>-1.893</v>
      </c>
      <c r="T622" s="1">
        <f t="shared" si="104"/>
        <v>0.47</v>
      </c>
      <c r="U622">
        <v>44.5</v>
      </c>
      <c r="V622">
        <v>1554.4962500000001</v>
      </c>
      <c r="W622">
        <f t="shared" si="96"/>
        <v>1.5544962500000001E-3</v>
      </c>
      <c r="X622">
        <f t="shared" si="98"/>
        <v>5.6603773584905717E-2</v>
      </c>
      <c r="Y622">
        <f t="shared" si="99"/>
        <v>3.4697615529873097E-6</v>
      </c>
      <c r="Z622">
        <v>3.4697615529873097E-6</v>
      </c>
      <c r="AA622">
        <f>Z622*W622</f>
        <v>5.3937313225129501E-9</v>
      </c>
      <c r="AB622">
        <f t="shared" si="97"/>
        <v>5.3937313225129501E-9</v>
      </c>
      <c r="AC622">
        <v>0.53937313225129502</v>
      </c>
      <c r="AD622">
        <v>1.1476024090453085</v>
      </c>
      <c r="AE622" s="1">
        <f t="shared" si="101"/>
        <v>1.941743276104662E-2</v>
      </c>
      <c r="AF622">
        <v>2.1198578114182225E-2</v>
      </c>
      <c r="AG622">
        <v>34.357199999999999</v>
      </c>
      <c r="AH622">
        <v>33.9</v>
      </c>
      <c r="AI622">
        <v>590</v>
      </c>
      <c r="AJ622">
        <v>3.4697615529873098</v>
      </c>
      <c r="AK622">
        <v>5.6582009490325227</v>
      </c>
      <c r="AL622" t="s">
        <v>557</v>
      </c>
      <c r="AM622" t="s">
        <v>558</v>
      </c>
      <c r="AN622" t="s">
        <v>562</v>
      </c>
      <c r="AO622">
        <v>0.43800288115314234</v>
      </c>
      <c r="AP622">
        <v>2.1637500000000003</v>
      </c>
      <c r="AQ622">
        <v>1129.9875000000002</v>
      </c>
      <c r="AR622" s="59">
        <v>-4.3762247429702313E-4</v>
      </c>
      <c r="AS622" s="60">
        <v>11.113878847575744</v>
      </c>
    </row>
    <row r="623" spans="1:45" x14ac:dyDescent="0.35">
      <c r="A623" s="2">
        <v>44743</v>
      </c>
      <c r="B623" t="s">
        <v>573</v>
      </c>
      <c r="C623" t="s">
        <v>597</v>
      </c>
      <c r="D623" t="s">
        <v>57</v>
      </c>
      <c r="E623" t="s">
        <v>46</v>
      </c>
      <c r="F623">
        <v>1</v>
      </c>
      <c r="G623" t="s">
        <v>30</v>
      </c>
      <c r="H623" t="s">
        <v>62</v>
      </c>
      <c r="I623" t="s">
        <v>500</v>
      </c>
      <c r="J623" t="s">
        <v>500</v>
      </c>
      <c r="K623" t="s">
        <v>87</v>
      </c>
      <c r="L623">
        <v>0.68200000000000005</v>
      </c>
      <c r="M623">
        <v>3.84</v>
      </c>
      <c r="N623" s="1">
        <v>-0.38400000000000001</v>
      </c>
      <c r="O623" t="s">
        <v>156</v>
      </c>
      <c r="P623">
        <v>0.64300000000000002</v>
      </c>
      <c r="Q623">
        <v>3.9000000000000035E-2</v>
      </c>
      <c r="R623">
        <v>8.73</v>
      </c>
      <c r="S623" s="1">
        <v>-0.873</v>
      </c>
      <c r="T623" s="1">
        <f t="shared" si="104"/>
        <v>0.48899999999999999</v>
      </c>
      <c r="U623">
        <v>42.6</v>
      </c>
      <c r="V623">
        <v>1424.5866000000003</v>
      </c>
      <c r="W623">
        <f t="shared" si="96"/>
        <v>1.4245866000000002E-3</v>
      </c>
      <c r="X623">
        <f t="shared" si="98"/>
        <v>6.065318818040441E-2</v>
      </c>
      <c r="Y623">
        <f t="shared" si="99"/>
        <v>3.7778071564634458E-6</v>
      </c>
      <c r="Z623">
        <v>3.7778071564634458E-6</v>
      </c>
      <c r="AA623">
        <f>Z623*W623</f>
        <v>5.3818134524819289E-9</v>
      </c>
      <c r="AB623">
        <f t="shared" si="97"/>
        <v>5.3818134524819289E-9</v>
      </c>
      <c r="AC623">
        <v>0.53818134524819305</v>
      </c>
      <c r="AD623">
        <v>1.100575348155814</v>
      </c>
      <c r="AE623" s="1">
        <f t="shared" si="101"/>
        <v>1.9374528428934942E-2</v>
      </c>
      <c r="AG623">
        <v>26.544899999999998</v>
      </c>
      <c r="AH623">
        <v>20</v>
      </c>
      <c r="AI623">
        <v>340</v>
      </c>
      <c r="AJ623">
        <v>3.7778071564634459</v>
      </c>
      <c r="AL623" t="s">
        <v>557</v>
      </c>
      <c r="AM623" t="s">
        <v>561</v>
      </c>
      <c r="AN623" t="s">
        <v>560</v>
      </c>
    </row>
    <row r="624" spans="1:45" x14ac:dyDescent="0.35">
      <c r="A624" s="2">
        <v>44722</v>
      </c>
      <c r="B624" t="s">
        <v>18</v>
      </c>
      <c r="C624" t="s">
        <v>598</v>
      </c>
      <c r="D624" t="s">
        <v>109</v>
      </c>
      <c r="E624" t="s">
        <v>600</v>
      </c>
      <c r="F624">
        <v>9</v>
      </c>
      <c r="G624" t="s">
        <v>22</v>
      </c>
      <c r="H624" t="s">
        <v>110</v>
      </c>
      <c r="I624" t="s">
        <v>444</v>
      </c>
      <c r="J624" t="s">
        <v>444</v>
      </c>
      <c r="K624" t="s">
        <v>111</v>
      </c>
      <c r="L624">
        <v>0.57199999999999995</v>
      </c>
      <c r="M624">
        <v>1.98</v>
      </c>
      <c r="N624" s="1">
        <v>-0.19800000000000001</v>
      </c>
      <c r="O624" t="s">
        <v>112</v>
      </c>
      <c r="P624">
        <v>0.53600000000000003</v>
      </c>
      <c r="Q624">
        <v>3.5999999999999921E-2</v>
      </c>
      <c r="R624">
        <v>12.12</v>
      </c>
      <c r="S624" s="1">
        <v>-1.212</v>
      </c>
      <c r="T624" s="1">
        <f t="shared" si="104"/>
        <v>1.014</v>
      </c>
      <c r="U624">
        <v>39.75</v>
      </c>
      <c r="V624">
        <v>1240.3490624999999</v>
      </c>
      <c r="W624">
        <f t="shared" si="96"/>
        <v>1.2403490624999999E-3</v>
      </c>
      <c r="X624">
        <f t="shared" si="98"/>
        <v>6.7164179104477459E-2</v>
      </c>
      <c r="Y624">
        <f t="shared" si="99"/>
        <v>4.2830533469800642E-6</v>
      </c>
      <c r="Z624">
        <v>4.2830533469800642E-6</v>
      </c>
      <c r="AB624">
        <f t="shared" si="97"/>
        <v>5.3124812035642098E-9</v>
      </c>
      <c r="AC624">
        <v>0.53124812035642088</v>
      </c>
      <c r="AD624">
        <v>0.52391333368483317</v>
      </c>
      <c r="AE624" s="1">
        <f t="shared" si="101"/>
        <v>1.9124932332831156E-2</v>
      </c>
      <c r="AF624">
        <v>6.6207685618781976E-3</v>
      </c>
      <c r="AG624">
        <v>27.385200000000001</v>
      </c>
      <c r="AH624">
        <v>19</v>
      </c>
      <c r="AI624">
        <v>240</v>
      </c>
      <c r="AJ624">
        <v>4.283053346980064</v>
      </c>
      <c r="AK624">
        <v>18.418666666666667</v>
      </c>
      <c r="AL624" t="s">
        <v>557</v>
      </c>
      <c r="AM624" t="s">
        <v>558</v>
      </c>
      <c r="AN624" t="s">
        <v>562</v>
      </c>
      <c r="AO624">
        <v>0.64691630239407094</v>
      </c>
      <c r="AP624">
        <v>1.1612499999999999</v>
      </c>
      <c r="AQ624">
        <v>648.88749999999993</v>
      </c>
      <c r="AR624" s="59">
        <v>-3.1635481987767652E-2</v>
      </c>
      <c r="AS624" t="s">
        <v>50</v>
      </c>
    </row>
    <row r="625" spans="1:45" x14ac:dyDescent="0.35">
      <c r="A625" s="2">
        <v>44805</v>
      </c>
      <c r="B625" t="s">
        <v>18</v>
      </c>
      <c r="C625" t="s">
        <v>599</v>
      </c>
      <c r="D625" t="s">
        <v>133</v>
      </c>
      <c r="E625" t="s">
        <v>46</v>
      </c>
      <c r="F625">
        <v>6</v>
      </c>
      <c r="G625" t="s">
        <v>37</v>
      </c>
      <c r="H625" t="s">
        <v>98</v>
      </c>
      <c r="I625" t="s">
        <v>482</v>
      </c>
      <c r="J625" t="s">
        <v>482</v>
      </c>
      <c r="K625" t="s">
        <v>238</v>
      </c>
      <c r="L625">
        <v>0.79900000000000004</v>
      </c>
      <c r="M625">
        <v>16.09</v>
      </c>
      <c r="N625" s="1">
        <v>-1.609</v>
      </c>
      <c r="O625" t="s">
        <v>239</v>
      </c>
      <c r="P625">
        <v>0.77100000000000002</v>
      </c>
      <c r="Q625">
        <v>2.8000000000000025E-2</v>
      </c>
      <c r="R625">
        <v>23.56</v>
      </c>
      <c r="S625" s="1">
        <v>-2.3559999999999999</v>
      </c>
      <c r="T625" s="1">
        <f t="shared" si="104"/>
        <v>0.74699999999999989</v>
      </c>
      <c r="U625">
        <v>57.95</v>
      </c>
      <c r="V625">
        <v>2636.1889625000003</v>
      </c>
      <c r="W625">
        <f t="shared" si="96"/>
        <v>2.6361889625000005E-3</v>
      </c>
      <c r="X625">
        <f t="shared" si="98"/>
        <v>3.6316472114137514E-2</v>
      </c>
      <c r="Y625">
        <f t="shared" si="99"/>
        <v>2.0092526907292379E-6</v>
      </c>
      <c r="Z625">
        <v>2.0092526907292379E-6</v>
      </c>
      <c r="AA625">
        <f t="shared" ref="AA625:AA633" si="105">Z625*W625</f>
        <v>5.2967697661738439E-9</v>
      </c>
      <c r="AB625">
        <f t="shared" si="97"/>
        <v>5.2967697661738439E-9</v>
      </c>
      <c r="AC625">
        <v>0.52967697661738433</v>
      </c>
      <c r="AD625">
        <v>0.7090722578545976</v>
      </c>
      <c r="AE625" s="1">
        <f t="shared" si="101"/>
        <v>1.9068371158225839E-2</v>
      </c>
      <c r="AF625">
        <v>1.4152246242644127E-2</v>
      </c>
      <c r="AG625">
        <v>34.357199999999999</v>
      </c>
      <c r="AH625">
        <v>51.9</v>
      </c>
      <c r="AI625">
        <v>645</v>
      </c>
      <c r="AJ625">
        <v>2.0092526907292378</v>
      </c>
      <c r="AK625">
        <v>6.689549271607981</v>
      </c>
      <c r="AL625" t="s">
        <v>557</v>
      </c>
      <c r="AM625" t="s">
        <v>558</v>
      </c>
      <c r="AN625" t="s">
        <v>562</v>
      </c>
      <c r="AO625">
        <v>0.43800288115314234</v>
      </c>
      <c r="AP625">
        <v>2.1637500000000003</v>
      </c>
      <c r="AQ625">
        <v>1129.9875000000002</v>
      </c>
      <c r="AR625" s="59">
        <v>2.8758319692770054E-2</v>
      </c>
      <c r="AS625" s="60">
        <v>0.71718748709344571</v>
      </c>
    </row>
    <row r="626" spans="1:45" x14ac:dyDescent="0.35">
      <c r="A626" s="2">
        <v>44733</v>
      </c>
      <c r="B626" t="s">
        <v>18</v>
      </c>
      <c r="C626" t="s">
        <v>548</v>
      </c>
      <c r="D626" t="s">
        <v>133</v>
      </c>
      <c r="E626" t="s">
        <v>46</v>
      </c>
      <c r="F626">
        <v>7</v>
      </c>
      <c r="G626" t="s">
        <v>25</v>
      </c>
      <c r="H626" t="s">
        <v>116</v>
      </c>
      <c r="I626" t="s">
        <v>484</v>
      </c>
      <c r="J626" t="s">
        <v>484</v>
      </c>
      <c r="K626" t="s">
        <v>142</v>
      </c>
      <c r="L626">
        <v>0.70699999999999996</v>
      </c>
      <c r="M626">
        <v>7.95</v>
      </c>
      <c r="N626" s="1">
        <v>-0.79500000000000004</v>
      </c>
      <c r="O626" t="s">
        <v>100</v>
      </c>
      <c r="P626">
        <v>0.76600000000000001</v>
      </c>
      <c r="Q626">
        <v>-5.9000000000000052E-2</v>
      </c>
      <c r="R626">
        <v>13.87</v>
      </c>
      <c r="S626" s="1">
        <v>-1.387</v>
      </c>
      <c r="T626" s="1">
        <f t="shared" si="104"/>
        <v>0.59199999999999997</v>
      </c>
      <c r="U626">
        <v>34.14</v>
      </c>
      <c r="V626">
        <v>914.94858600000009</v>
      </c>
      <c r="W626">
        <f t="shared" si="96"/>
        <v>9.1494858600000011E-4</v>
      </c>
      <c r="X626">
        <f t="shared" si="98"/>
        <v>-7.7023498694517037E-2</v>
      </c>
      <c r="Y626" t="e">
        <f t="shared" si="99"/>
        <v>#NUM!</v>
      </c>
      <c r="Z626">
        <v>5.5953916361614034E-6</v>
      </c>
      <c r="AA626">
        <f t="shared" si="105"/>
        <v>5.1194956656221035E-9</v>
      </c>
      <c r="AB626">
        <f t="shared" si="97"/>
        <v>5.1194956656221035E-9</v>
      </c>
      <c r="AC626">
        <v>0.51194956656221036</v>
      </c>
      <c r="AD626">
        <v>0.86477967324697702</v>
      </c>
      <c r="AE626" s="1">
        <f t="shared" si="101"/>
        <v>1.8430184396239575E-2</v>
      </c>
      <c r="AF626">
        <v>0.6155735004934737</v>
      </c>
      <c r="AG626">
        <v>30.972899999999999</v>
      </c>
      <c r="AH626">
        <v>20</v>
      </c>
      <c r="AI626">
        <v>384</v>
      </c>
      <c r="AJ626">
        <v>5.5953916361614038</v>
      </c>
      <c r="AK626">
        <v>8.9642857142857135</v>
      </c>
      <c r="AL626" t="s">
        <v>557</v>
      </c>
      <c r="AM626" t="s">
        <v>558</v>
      </c>
      <c r="AN626" t="s">
        <v>562</v>
      </c>
      <c r="AO626">
        <v>0.43868604499462666</v>
      </c>
      <c r="AP626">
        <v>2.2399999999999998</v>
      </c>
      <c r="AQ626">
        <v>1277.3875</v>
      </c>
      <c r="AR626" s="59">
        <v>-9.0216655728648266E-3</v>
      </c>
      <c r="AS626" s="60">
        <v>-4.2054598357765984</v>
      </c>
    </row>
    <row r="627" spans="1:45" x14ac:dyDescent="0.35">
      <c r="A627" s="10">
        <v>44777</v>
      </c>
      <c r="B627" t="s">
        <v>18</v>
      </c>
      <c r="C627" t="s">
        <v>596</v>
      </c>
      <c r="D627" t="s">
        <v>133</v>
      </c>
      <c r="E627" t="s">
        <v>46</v>
      </c>
      <c r="F627">
        <v>8</v>
      </c>
      <c r="G627" t="s">
        <v>33</v>
      </c>
      <c r="H627" t="s">
        <v>54</v>
      </c>
      <c r="I627" t="s">
        <v>477</v>
      </c>
      <c r="J627" t="s">
        <v>477</v>
      </c>
      <c r="K627" t="s">
        <v>204</v>
      </c>
      <c r="L627">
        <v>0.78400000000000003</v>
      </c>
      <c r="M627">
        <v>4.75</v>
      </c>
      <c r="N627" s="1">
        <v>-0.47499999999999998</v>
      </c>
      <c r="O627" t="s">
        <v>205</v>
      </c>
      <c r="P627">
        <v>0.79900000000000004</v>
      </c>
      <c r="Q627">
        <v>-1.5000000000000013E-2</v>
      </c>
      <c r="R627">
        <v>8.0399999999999991</v>
      </c>
      <c r="S627" s="1">
        <v>-0.80399999999999994</v>
      </c>
      <c r="T627" s="1">
        <f t="shared" si="104"/>
        <v>0.32899999999999996</v>
      </c>
      <c r="U627">
        <v>83.9</v>
      </c>
      <c r="V627">
        <v>5525.7798500000008</v>
      </c>
      <c r="W627">
        <f t="shared" si="96"/>
        <v>5.5257798500000007E-3</v>
      </c>
      <c r="X627">
        <f t="shared" si="98"/>
        <v>-1.8773466833541943E-2</v>
      </c>
      <c r="Y627" t="e">
        <f t="shared" si="99"/>
        <v>#NUM!</v>
      </c>
      <c r="Z627">
        <v>9.1287692220535775E-7</v>
      </c>
      <c r="AA627">
        <f t="shared" si="105"/>
        <v>5.0443569022523838E-9</v>
      </c>
      <c r="AB627">
        <f t="shared" si="97"/>
        <v>5.0443569022523838E-9</v>
      </c>
      <c r="AC627">
        <v>0.50443569022523838</v>
      </c>
      <c r="AD627">
        <v>1.5332391800159224</v>
      </c>
      <c r="AE627" s="1">
        <f t="shared" si="101"/>
        <v>1.8159684848108582E-2</v>
      </c>
      <c r="AF627">
        <v>5.3422316453141598E-2</v>
      </c>
      <c r="AG627">
        <v>29.967099999999999</v>
      </c>
      <c r="AH627">
        <v>74.8</v>
      </c>
      <c r="AI627">
        <v>670</v>
      </c>
      <c r="AJ627">
        <v>0.91287692220535777</v>
      </c>
      <c r="AK627">
        <v>8.0560426564281311</v>
      </c>
      <c r="AL627" t="s">
        <v>559</v>
      </c>
      <c r="AM627" t="s">
        <v>561</v>
      </c>
      <c r="AN627" t="s">
        <v>560</v>
      </c>
      <c r="AO627">
        <v>0.47297782808158478</v>
      </c>
      <c r="AP627">
        <v>1.87375</v>
      </c>
      <c r="AQ627">
        <v>1054</v>
      </c>
      <c r="AR627" s="59">
        <v>4.3850573576126081E-2</v>
      </c>
      <c r="AS627" s="60">
        <v>-5.4228336277165878</v>
      </c>
    </row>
    <row r="628" spans="1:45" x14ac:dyDescent="0.35">
      <c r="A628" s="2">
        <v>44804</v>
      </c>
      <c r="B628" t="s">
        <v>18</v>
      </c>
      <c r="C628" t="s">
        <v>599</v>
      </c>
      <c r="D628" t="s">
        <v>109</v>
      </c>
      <c r="E628" t="s">
        <v>600</v>
      </c>
      <c r="F628">
        <v>4</v>
      </c>
      <c r="G628" t="s">
        <v>33</v>
      </c>
      <c r="H628" t="s">
        <v>114</v>
      </c>
      <c r="I628" t="s">
        <v>447</v>
      </c>
      <c r="J628" t="s">
        <v>447</v>
      </c>
      <c r="K628" t="s">
        <v>236</v>
      </c>
      <c r="L628">
        <v>0.91</v>
      </c>
      <c r="M628">
        <v>8.56</v>
      </c>
      <c r="N628" s="1">
        <v>-0.85600000000000009</v>
      </c>
      <c r="O628" t="s">
        <v>135</v>
      </c>
      <c r="P628">
        <v>0.93899999999999995</v>
      </c>
      <c r="Q628">
        <v>-2.8999999999999915E-2</v>
      </c>
      <c r="R628">
        <v>15.34</v>
      </c>
      <c r="S628" s="1">
        <v>-1.534</v>
      </c>
      <c r="T628" s="1">
        <f t="shared" si="104"/>
        <v>0.67799999999999994</v>
      </c>
      <c r="U628">
        <v>60.45</v>
      </c>
      <c r="V628">
        <v>2868.5489625000005</v>
      </c>
      <c r="W628">
        <f t="shared" si="96"/>
        <v>2.8685489625000006E-3</v>
      </c>
      <c r="X628">
        <f t="shared" si="98"/>
        <v>-3.0883919062832711E-2</v>
      </c>
      <c r="Y628" t="e">
        <f t="shared" si="99"/>
        <v>#NUM!</v>
      </c>
      <c r="Z628">
        <v>1.7107200398573805E-6</v>
      </c>
      <c r="AA628">
        <f t="shared" si="105"/>
        <v>4.9072841954608482E-9</v>
      </c>
      <c r="AB628">
        <f t="shared" si="97"/>
        <v>4.9072841954608482E-9</v>
      </c>
      <c r="AC628">
        <v>0.49072841954608476</v>
      </c>
      <c r="AD628">
        <v>0.72378822941900411</v>
      </c>
      <c r="AE628" s="1">
        <f t="shared" si="101"/>
        <v>1.7666223103659055E-2</v>
      </c>
      <c r="AF628">
        <v>3.6295030008274285E-3</v>
      </c>
      <c r="AG628">
        <v>32.519599999999997</v>
      </c>
      <c r="AH628">
        <v>45.3</v>
      </c>
      <c r="AI628">
        <v>410</v>
      </c>
      <c r="AJ628">
        <v>1.7107200398573805</v>
      </c>
      <c r="AK628">
        <v>7.0107887060214562</v>
      </c>
      <c r="AL628" t="s">
        <v>559</v>
      </c>
      <c r="AM628" t="s">
        <v>561</v>
      </c>
      <c r="AN628" t="s">
        <v>560</v>
      </c>
      <c r="AO628">
        <v>0.5234151584582144</v>
      </c>
      <c r="AP628">
        <v>1.8887499999999999</v>
      </c>
      <c r="AQ628">
        <v>924.46249999999998</v>
      </c>
      <c r="AR628" s="59">
        <v>5.0871136718230486E-2</v>
      </c>
      <c r="AS628" s="60">
        <v>-2.0614357055983081</v>
      </c>
    </row>
    <row r="629" spans="1:45" x14ac:dyDescent="0.35">
      <c r="A629" s="2">
        <v>44790</v>
      </c>
      <c r="B629" t="s">
        <v>18</v>
      </c>
      <c r="C629" t="s">
        <v>552</v>
      </c>
      <c r="D629" t="s">
        <v>133</v>
      </c>
      <c r="E629" t="s">
        <v>46</v>
      </c>
      <c r="F629">
        <v>10</v>
      </c>
      <c r="G629" t="s">
        <v>37</v>
      </c>
      <c r="H629" t="s">
        <v>98</v>
      </c>
      <c r="I629" t="s">
        <v>482</v>
      </c>
      <c r="J629" t="s">
        <v>482</v>
      </c>
      <c r="K629" t="s">
        <v>188</v>
      </c>
      <c r="L629">
        <v>0.76700000000000002</v>
      </c>
      <c r="M629">
        <v>14.12</v>
      </c>
      <c r="N629" s="1">
        <v>-1.4119999999999999</v>
      </c>
      <c r="O629" t="s">
        <v>218</v>
      </c>
      <c r="P629">
        <v>0.74199999999999999</v>
      </c>
      <c r="Q629">
        <v>2.5000000000000022E-2</v>
      </c>
      <c r="R629">
        <v>27.54</v>
      </c>
      <c r="S629" s="1">
        <v>-2.754</v>
      </c>
      <c r="T629" s="1">
        <f t="shared" si="104"/>
        <v>1.3420000000000001</v>
      </c>
      <c r="U629">
        <v>57.95</v>
      </c>
      <c r="V629">
        <v>2636.1889625000003</v>
      </c>
      <c r="W629">
        <f t="shared" si="96"/>
        <v>2.6361889625000005E-3</v>
      </c>
      <c r="X629">
        <f t="shared" si="98"/>
        <v>3.3692722371967687E-2</v>
      </c>
      <c r="Y629">
        <f t="shared" si="99"/>
        <v>1.8320777680963829E-6</v>
      </c>
      <c r="Z629">
        <v>1.8320777680963829E-6</v>
      </c>
      <c r="AA629">
        <f t="shared" si="105"/>
        <v>4.8297031906973198E-9</v>
      </c>
      <c r="AB629">
        <f t="shared" si="97"/>
        <v>4.8297031906973198E-9</v>
      </c>
      <c r="AC629">
        <v>0.48297031906973198</v>
      </c>
      <c r="AD629">
        <v>0.35988846428445004</v>
      </c>
      <c r="AE629" s="1">
        <f t="shared" si="101"/>
        <v>1.7386931486510351E-2</v>
      </c>
      <c r="AF629">
        <v>7.1829494244365034E-3</v>
      </c>
      <c r="AG629">
        <v>32.178800000000003</v>
      </c>
      <c r="AH629">
        <v>51.9</v>
      </c>
      <c r="AI629">
        <v>645</v>
      </c>
      <c r="AJ629">
        <v>1.8320777680963829</v>
      </c>
      <c r="AK629">
        <v>7.6209545755722603</v>
      </c>
      <c r="AL629" t="s">
        <v>557</v>
      </c>
      <c r="AM629" t="s">
        <v>558</v>
      </c>
      <c r="AN629" t="s">
        <v>562</v>
      </c>
      <c r="AO629">
        <v>0.6083871384901417</v>
      </c>
      <c r="AP629">
        <v>1.4275</v>
      </c>
      <c r="AQ629">
        <v>836.8</v>
      </c>
      <c r="AR629" s="59">
        <v>2.8758319692770054E-2</v>
      </c>
      <c r="AS629" s="60">
        <v>0.71718748709344571</v>
      </c>
    </row>
    <row r="630" spans="1:45" x14ac:dyDescent="0.35">
      <c r="A630" s="2">
        <v>44798</v>
      </c>
      <c r="B630" t="s">
        <v>573</v>
      </c>
      <c r="C630" t="s">
        <v>552</v>
      </c>
      <c r="D630" t="s">
        <v>67</v>
      </c>
      <c r="E630" t="s">
        <v>46</v>
      </c>
      <c r="F630">
        <v>6</v>
      </c>
      <c r="G630" t="s">
        <v>30</v>
      </c>
      <c r="H630" t="s">
        <v>75</v>
      </c>
      <c r="I630" t="s">
        <v>508</v>
      </c>
      <c r="J630" t="s">
        <v>508</v>
      </c>
      <c r="K630" t="s">
        <v>186</v>
      </c>
      <c r="L630">
        <v>0.66100000000000003</v>
      </c>
      <c r="M630">
        <v>4.78</v>
      </c>
      <c r="N630" s="1">
        <v>-0.47800000000000004</v>
      </c>
      <c r="O630" t="s">
        <v>147</v>
      </c>
      <c r="P630">
        <v>0.67600000000000005</v>
      </c>
      <c r="Q630">
        <v>-1.5000000000000013E-2</v>
      </c>
      <c r="R630">
        <v>3.87</v>
      </c>
      <c r="S630" s="1">
        <v>-0.38700000000000001</v>
      </c>
      <c r="T630" s="1">
        <f t="shared" si="104"/>
        <v>-9.1000000000000025E-2</v>
      </c>
      <c r="U630">
        <v>72.885000000000005</v>
      </c>
      <c r="V630">
        <v>4170.0952316250005</v>
      </c>
      <c r="W630">
        <f t="shared" si="96"/>
        <v>4.1700952316250008E-3</v>
      </c>
      <c r="X630">
        <f t="shared" si="98"/>
        <v>-2.2189349112426055E-2</v>
      </c>
      <c r="Y630" t="e">
        <f t="shared" si="99"/>
        <v>#NUM!</v>
      </c>
      <c r="Z630">
        <v>1.1262824183007266E-6</v>
      </c>
      <c r="AA630">
        <f t="shared" si="105"/>
        <v>4.6967049420189347E-9</v>
      </c>
      <c r="AB630">
        <f t="shared" si="97"/>
        <v>4.6967049420189347E-9</v>
      </c>
      <c r="AC630">
        <v>0.46967049420189344</v>
      </c>
      <c r="AD630">
        <v>5.1612142219988275</v>
      </c>
      <c r="AE630" s="1">
        <f t="shared" si="101"/>
        <v>1.6908137791268162E-2</v>
      </c>
      <c r="AG630">
        <v>29.246200000000002</v>
      </c>
      <c r="AH630">
        <v>43.1</v>
      </c>
      <c r="AI630">
        <v>395</v>
      </c>
      <c r="AJ630">
        <v>1.1262824183007267</v>
      </c>
      <c r="AL630" t="s">
        <v>557</v>
      </c>
      <c r="AM630" t="s">
        <v>561</v>
      </c>
      <c r="AN630" t="s">
        <v>560</v>
      </c>
    </row>
    <row r="631" spans="1:45" x14ac:dyDescent="0.35">
      <c r="A631" s="2">
        <v>44735</v>
      </c>
      <c r="B631" t="s">
        <v>18</v>
      </c>
      <c r="C631" t="s">
        <v>548</v>
      </c>
      <c r="D631" t="s">
        <v>86</v>
      </c>
      <c r="E631" t="s">
        <v>46</v>
      </c>
      <c r="F631">
        <v>11</v>
      </c>
      <c r="G631" t="s">
        <v>33</v>
      </c>
      <c r="H631" t="s">
        <v>54</v>
      </c>
      <c r="I631" t="s">
        <v>402</v>
      </c>
      <c r="J631" t="s">
        <v>402</v>
      </c>
      <c r="K631" t="s">
        <v>150</v>
      </c>
      <c r="L631">
        <v>0.77300000000000002</v>
      </c>
      <c r="M631">
        <v>8.08</v>
      </c>
      <c r="N631" s="1">
        <v>-0.80800000000000005</v>
      </c>
      <c r="O631" t="s">
        <v>151</v>
      </c>
      <c r="P631">
        <v>0.80700000000000005</v>
      </c>
      <c r="Q631">
        <v>-3.400000000000003E-2</v>
      </c>
      <c r="S631" s="1" t="s">
        <v>50</v>
      </c>
      <c r="T631" s="1" t="s">
        <v>103</v>
      </c>
      <c r="U631">
        <v>47.95</v>
      </c>
      <c r="V631">
        <v>1804.8739625000003</v>
      </c>
      <c r="W631">
        <f t="shared" si="96"/>
        <v>1.8048739625000003E-3</v>
      </c>
      <c r="X631">
        <f t="shared" si="98"/>
        <v>-4.2131350681536589E-2</v>
      </c>
      <c r="Y631" t="e">
        <f t="shared" si="99"/>
        <v>#NUM!</v>
      </c>
      <c r="Z631">
        <v>2.5435984476205165E-6</v>
      </c>
      <c r="AA631">
        <f t="shared" si="105"/>
        <v>4.5908746091656907E-9</v>
      </c>
      <c r="AB631">
        <f t="shared" si="97"/>
        <v>4.5908746091656907E-9</v>
      </c>
      <c r="AC631">
        <v>0.45908746091656905</v>
      </c>
      <c r="AD631" t="s">
        <v>50</v>
      </c>
      <c r="AE631" s="1">
        <f t="shared" si="101"/>
        <v>1.6527148592996487E-2</v>
      </c>
      <c r="AG631">
        <v>33.261499999999998</v>
      </c>
      <c r="AH631">
        <v>33.4</v>
      </c>
      <c r="AI631">
        <v>340</v>
      </c>
      <c r="AJ631">
        <v>2.5435984476205165</v>
      </c>
      <c r="AK631">
        <v>11.388095238095239</v>
      </c>
      <c r="AL631" t="s">
        <v>559</v>
      </c>
      <c r="AM631" t="s">
        <v>561</v>
      </c>
      <c r="AN631" t="s">
        <v>560</v>
      </c>
      <c r="AO631">
        <v>0.39747176730693196</v>
      </c>
      <c r="AP631">
        <v>2.46875</v>
      </c>
      <c r="AQ631">
        <v>1395.05</v>
      </c>
      <c r="AR631" s="59">
        <v>0</v>
      </c>
      <c r="AS631" s="60">
        <v>0</v>
      </c>
    </row>
    <row r="632" spans="1:45" x14ac:dyDescent="0.35">
      <c r="A632" s="2">
        <v>44749</v>
      </c>
      <c r="B632" t="s">
        <v>18</v>
      </c>
      <c r="C632" t="s">
        <v>597</v>
      </c>
      <c r="D632" t="s">
        <v>109</v>
      </c>
      <c r="E632" t="s">
        <v>600</v>
      </c>
      <c r="F632">
        <v>3</v>
      </c>
      <c r="G632" t="s">
        <v>25</v>
      </c>
      <c r="H632" t="s">
        <v>122</v>
      </c>
      <c r="I632" t="s">
        <v>454</v>
      </c>
      <c r="J632" t="s">
        <v>454</v>
      </c>
      <c r="K632" t="s">
        <v>174</v>
      </c>
      <c r="L632">
        <v>0.73299999999999998</v>
      </c>
      <c r="M632">
        <v>7.47</v>
      </c>
      <c r="N632" s="1">
        <v>-0.747</v>
      </c>
      <c r="O632" t="s">
        <v>175</v>
      </c>
      <c r="P632">
        <v>0.70499999999999996</v>
      </c>
      <c r="Q632">
        <v>2.8000000000000025E-2</v>
      </c>
      <c r="R632">
        <v>10.61</v>
      </c>
      <c r="S632" s="1">
        <v>-1.0609999999999999</v>
      </c>
      <c r="T632" s="1">
        <f t="shared" ref="T632:T675" si="106">N632-S632</f>
        <v>0.31399999999999995</v>
      </c>
      <c r="U632">
        <v>51.05</v>
      </c>
      <c r="V632">
        <v>2045.7904624999996</v>
      </c>
      <c r="W632">
        <f t="shared" si="96"/>
        <v>2.0457904624999997E-3</v>
      </c>
      <c r="X632">
        <f t="shared" si="98"/>
        <v>3.9716312056737625E-2</v>
      </c>
      <c r="Y632">
        <f t="shared" si="99"/>
        <v>2.2432500957402819E-6</v>
      </c>
      <c r="Z632">
        <v>2.2432500957402819E-6</v>
      </c>
      <c r="AA632">
        <f t="shared" si="105"/>
        <v>4.5892196508676797E-9</v>
      </c>
      <c r="AB632">
        <f t="shared" si="97"/>
        <v>4.5892196508676797E-9</v>
      </c>
      <c r="AC632">
        <v>0.45892196508676797</v>
      </c>
      <c r="AD632">
        <v>1.4615349206584969</v>
      </c>
      <c r="AE632" s="1">
        <f t="shared" si="101"/>
        <v>1.6521190743123644E-2</v>
      </c>
      <c r="AF632">
        <v>2.6997557636671925E-2</v>
      </c>
      <c r="AG632">
        <v>34.081400000000002</v>
      </c>
      <c r="AH632">
        <v>22.6</v>
      </c>
      <c r="AI632">
        <v>352</v>
      </c>
      <c r="AJ632">
        <v>2.2432500957402821</v>
      </c>
      <c r="AK632">
        <v>13.083333333333334</v>
      </c>
      <c r="AL632" t="s">
        <v>557</v>
      </c>
      <c r="AM632" t="s">
        <v>558</v>
      </c>
      <c r="AN632" t="s">
        <v>562</v>
      </c>
      <c r="AO632">
        <v>0.35644028496175595</v>
      </c>
      <c r="AP632">
        <v>2.7675000000000001</v>
      </c>
      <c r="AQ632">
        <v>1337.8125</v>
      </c>
      <c r="AR632" s="59">
        <v>2.0785094597206271E-2</v>
      </c>
      <c r="AS632" s="60">
        <v>22.811701937834123</v>
      </c>
    </row>
    <row r="633" spans="1:45" x14ac:dyDescent="0.35">
      <c r="A633" s="2">
        <v>44805</v>
      </c>
      <c r="B633" t="s">
        <v>18</v>
      </c>
      <c r="C633" t="s">
        <v>599</v>
      </c>
      <c r="D633" t="s">
        <v>133</v>
      </c>
      <c r="E633" t="s">
        <v>46</v>
      </c>
      <c r="F633">
        <v>5</v>
      </c>
      <c r="G633" t="s">
        <v>25</v>
      </c>
      <c r="H633" t="s">
        <v>83</v>
      </c>
      <c r="I633" t="s">
        <v>485</v>
      </c>
      <c r="J633" t="s">
        <v>485</v>
      </c>
      <c r="K633" t="s">
        <v>238</v>
      </c>
      <c r="L633">
        <v>0.85399999999999998</v>
      </c>
      <c r="M633">
        <v>23.19</v>
      </c>
      <c r="N633" s="1">
        <v>-2.319</v>
      </c>
      <c r="O633" t="s">
        <v>239</v>
      </c>
      <c r="P633">
        <v>0.77500000000000002</v>
      </c>
      <c r="Q633">
        <v>7.8999999999999959E-2</v>
      </c>
      <c r="R633">
        <v>26.23</v>
      </c>
      <c r="S633" s="1">
        <v>-2.6230000000000002</v>
      </c>
      <c r="T633" s="1">
        <f t="shared" si="106"/>
        <v>0.30400000000000027</v>
      </c>
      <c r="U633">
        <v>28.45</v>
      </c>
      <c r="V633">
        <v>635.38096250000001</v>
      </c>
      <c r="W633">
        <f t="shared" si="96"/>
        <v>6.3538096250000001E-4</v>
      </c>
      <c r="X633">
        <f t="shared" si="98"/>
        <v>0.10193548387096768</v>
      </c>
      <c r="Y633">
        <f t="shared" si="99"/>
        <v>7.158062976508687E-6</v>
      </c>
      <c r="Z633">
        <v>7.158062976508687E-6</v>
      </c>
      <c r="AA633">
        <f t="shared" si="105"/>
        <v>4.5480969436497046E-9</v>
      </c>
      <c r="AB633">
        <f t="shared" si="97"/>
        <v>4.5480969436497046E-9</v>
      </c>
      <c r="AC633">
        <v>0.45480969436497037</v>
      </c>
      <c r="AD633">
        <v>1.4960845209374012</v>
      </c>
      <c r="AE633" s="1">
        <f t="shared" si="101"/>
        <v>1.6373148997138938E-2</v>
      </c>
      <c r="AF633">
        <v>0.13344845570187955</v>
      </c>
      <c r="AG633">
        <v>34.357199999999999</v>
      </c>
      <c r="AH633">
        <v>24.6</v>
      </c>
      <c r="AI633">
        <v>490</v>
      </c>
      <c r="AJ633">
        <v>7.1580629765086874</v>
      </c>
      <c r="AK633">
        <v>6.689549271607981</v>
      </c>
      <c r="AL633" t="s">
        <v>557</v>
      </c>
      <c r="AM633" t="s">
        <v>558</v>
      </c>
      <c r="AN633" t="s">
        <v>562</v>
      </c>
      <c r="AO633">
        <v>0.43800288115314234</v>
      </c>
      <c r="AP633">
        <v>2.1637500000000003</v>
      </c>
      <c r="AQ633">
        <v>1129.9875000000002</v>
      </c>
      <c r="AR633" s="59">
        <v>-2.5070679879673005E-4</v>
      </c>
      <c r="AS633" s="60">
        <v>1.8763328679121161</v>
      </c>
    </row>
    <row r="634" spans="1:45" x14ac:dyDescent="0.35">
      <c r="A634" s="2">
        <v>44733</v>
      </c>
      <c r="B634" t="s">
        <v>18</v>
      </c>
      <c r="C634" t="s">
        <v>548</v>
      </c>
      <c r="D634" t="s">
        <v>133</v>
      </c>
      <c r="E634" t="s">
        <v>600</v>
      </c>
      <c r="F634">
        <v>10</v>
      </c>
      <c r="G634" t="s">
        <v>26</v>
      </c>
      <c r="H634" t="s">
        <v>82</v>
      </c>
      <c r="I634" t="s">
        <v>479</v>
      </c>
      <c r="J634" t="s">
        <v>479</v>
      </c>
      <c r="K634" t="s">
        <v>143</v>
      </c>
      <c r="L634">
        <v>0.67100000000000004</v>
      </c>
      <c r="M634">
        <v>3.92</v>
      </c>
      <c r="N634" s="1">
        <v>-0.39200000000000002</v>
      </c>
      <c r="O634" t="s">
        <v>144</v>
      </c>
      <c r="P634">
        <v>0.71199999999999997</v>
      </c>
      <c r="Q634">
        <v>-4.0999999999999925E-2</v>
      </c>
      <c r="R634">
        <v>12.08</v>
      </c>
      <c r="S634" s="1">
        <v>-1.208</v>
      </c>
      <c r="T634" s="1">
        <f t="shared" si="106"/>
        <v>0.81599999999999995</v>
      </c>
      <c r="U634">
        <v>38.4</v>
      </c>
      <c r="V634">
        <v>1157.5296000000001</v>
      </c>
      <c r="W634">
        <f t="shared" si="96"/>
        <v>1.1575296E-3</v>
      </c>
      <c r="X634">
        <f t="shared" si="98"/>
        <v>-5.7584269662921246E-2</v>
      </c>
      <c r="Y634" t="e">
        <f t="shared" si="99"/>
        <v>#NUM!</v>
      </c>
      <c r="Z634">
        <v>3.8123122682728619E-6</v>
      </c>
      <c r="AB634">
        <f t="shared" si="97"/>
        <v>4.4128642949689785E-9</v>
      </c>
      <c r="AC634">
        <v>0.44128642949689789</v>
      </c>
      <c r="AD634">
        <v>0.54079219301090431</v>
      </c>
      <c r="AE634" s="1">
        <f t="shared" si="101"/>
        <v>1.5886311461888323E-2</v>
      </c>
      <c r="AF634">
        <v>2.3151579664798316E-2</v>
      </c>
      <c r="AG634">
        <v>30.972899999999999</v>
      </c>
      <c r="AH634">
        <v>31</v>
      </c>
      <c r="AI634">
        <v>390</v>
      </c>
      <c r="AJ634">
        <v>3.8123122682728621</v>
      </c>
      <c r="AK634">
        <v>8.9642857142857135</v>
      </c>
      <c r="AL634" t="s">
        <v>559</v>
      </c>
      <c r="AM634" t="s">
        <v>558</v>
      </c>
      <c r="AN634" t="s">
        <v>560</v>
      </c>
      <c r="AO634">
        <v>0.43868604499462666</v>
      </c>
      <c r="AP634">
        <v>2.2399999999999998</v>
      </c>
      <c r="AQ634">
        <v>1277.3875</v>
      </c>
      <c r="AR634" s="59">
        <v>-1.9651513516097702E-2</v>
      </c>
      <c r="AS634" s="60" t="s">
        <v>50</v>
      </c>
    </row>
    <row r="635" spans="1:45" x14ac:dyDescent="0.35">
      <c r="A635" s="2">
        <v>44778</v>
      </c>
      <c r="B635" t="s">
        <v>18</v>
      </c>
      <c r="C635" t="s">
        <v>596</v>
      </c>
      <c r="D635" t="s">
        <v>45</v>
      </c>
      <c r="E635" t="s">
        <v>46</v>
      </c>
      <c r="F635">
        <v>15</v>
      </c>
      <c r="G635" t="s">
        <v>43</v>
      </c>
      <c r="H635" t="s">
        <v>52</v>
      </c>
      <c r="I635" t="s">
        <v>438</v>
      </c>
      <c r="J635" t="s">
        <v>438</v>
      </c>
      <c r="K635" t="s">
        <v>171</v>
      </c>
      <c r="L635">
        <v>0.82699999999999996</v>
      </c>
      <c r="M635">
        <v>4.67</v>
      </c>
      <c r="N635" s="1">
        <v>-0.46699999999999997</v>
      </c>
      <c r="O635" t="s">
        <v>175</v>
      </c>
      <c r="P635">
        <v>0.81599999999999995</v>
      </c>
      <c r="Q635">
        <v>1.100000000000001E-2</v>
      </c>
      <c r="R635">
        <v>11.54</v>
      </c>
      <c r="S635" s="1">
        <v>-1.1539999999999999</v>
      </c>
      <c r="T635" s="1">
        <f t="shared" si="106"/>
        <v>0.68699999999999994</v>
      </c>
      <c r="U635">
        <v>96.75</v>
      </c>
      <c r="V635">
        <v>7348.0415625000005</v>
      </c>
      <c r="W635">
        <f t="shared" si="96"/>
        <v>7.3480415625000002E-3</v>
      </c>
      <c r="X635">
        <f t="shared" si="98"/>
        <v>1.3480392156862758E-2</v>
      </c>
      <c r="Y635">
        <f t="shared" si="99"/>
        <v>5.9321315238867584E-7</v>
      </c>
      <c r="Z635">
        <v>5.9321315238867584E-7</v>
      </c>
      <c r="AA635">
        <f t="shared" ref="AA635:AA678" si="107">Z635*W635</f>
        <v>4.3589548991736367E-9</v>
      </c>
      <c r="AB635">
        <f t="shared" si="97"/>
        <v>4.3589548991736367E-9</v>
      </c>
      <c r="AC635">
        <v>0.43589548991736365</v>
      </c>
      <c r="AD635">
        <v>0.63449125169921938</v>
      </c>
      <c r="AE635" s="1">
        <f t="shared" si="101"/>
        <v>1.5692237637025094E-2</v>
      </c>
      <c r="AF635">
        <v>4.1105525960989792E-3</v>
      </c>
      <c r="AG635">
        <v>33.254899999999999</v>
      </c>
      <c r="AH635">
        <v>83</v>
      </c>
      <c r="AI635">
        <v>620</v>
      </c>
      <c r="AJ635">
        <v>0.59321315238867589</v>
      </c>
      <c r="AK635">
        <v>8.7075468826202727</v>
      </c>
      <c r="AL635" t="s">
        <v>559</v>
      </c>
      <c r="AM635" t="s">
        <v>558</v>
      </c>
      <c r="AN635" t="s">
        <v>560</v>
      </c>
      <c r="AO635">
        <v>0.44009598733374949</v>
      </c>
      <c r="AP635">
        <v>2.3112500000000002</v>
      </c>
      <c r="AQ635">
        <v>1533.9750000000001</v>
      </c>
      <c r="AR635" s="59">
        <v>1.0816217268271432E-2</v>
      </c>
      <c r="AS635" s="60">
        <v>18.541979140046688</v>
      </c>
    </row>
    <row r="636" spans="1:45" x14ac:dyDescent="0.35">
      <c r="A636" s="2">
        <v>44791</v>
      </c>
      <c r="B636" t="s">
        <v>18</v>
      </c>
      <c r="C636" t="s">
        <v>552</v>
      </c>
      <c r="D636" t="s">
        <v>123</v>
      </c>
      <c r="E636" t="s">
        <v>600</v>
      </c>
      <c r="F636">
        <v>6</v>
      </c>
      <c r="G636" t="s">
        <v>30</v>
      </c>
      <c r="H636" t="s">
        <v>115</v>
      </c>
      <c r="I636" t="s">
        <v>461</v>
      </c>
      <c r="J636" t="s">
        <v>461</v>
      </c>
      <c r="K636" t="s">
        <v>222</v>
      </c>
      <c r="L636">
        <v>0.71399999999999997</v>
      </c>
      <c r="M636">
        <v>6.08</v>
      </c>
      <c r="N636" s="1">
        <v>-0.60799999999999998</v>
      </c>
      <c r="O636" t="s">
        <v>223</v>
      </c>
      <c r="P636">
        <v>0.72599999999999998</v>
      </c>
      <c r="Q636">
        <v>-1.2000000000000011E-2</v>
      </c>
      <c r="R636">
        <v>10.08</v>
      </c>
      <c r="S636" s="1">
        <v>-1.008</v>
      </c>
      <c r="T636" s="1">
        <f t="shared" si="106"/>
        <v>0.4</v>
      </c>
      <c r="U636">
        <v>84.3</v>
      </c>
      <c r="V636">
        <v>5578.59465</v>
      </c>
      <c r="W636">
        <f t="shared" si="96"/>
        <v>5.5785946500000001E-3</v>
      </c>
      <c r="X636">
        <f t="shared" si="98"/>
        <v>-1.6528925619834725E-2</v>
      </c>
      <c r="Y636" t="e">
        <f t="shared" si="99"/>
        <v>#NUM!</v>
      </c>
      <c r="Z636">
        <v>7.7824542547624803E-7</v>
      </c>
      <c r="AA636">
        <f t="shared" si="107"/>
        <v>4.3415157669487707E-9</v>
      </c>
      <c r="AB636">
        <f t="shared" si="97"/>
        <v>4.3415157669487707E-9</v>
      </c>
      <c r="AC636">
        <v>0.43415157669487714</v>
      </c>
      <c r="AD636">
        <v>1.0853789417371928</v>
      </c>
      <c r="AE636" s="1">
        <f t="shared" si="101"/>
        <v>1.5629456761015573E-2</v>
      </c>
      <c r="AF636">
        <v>4.3099017754455234E-3</v>
      </c>
      <c r="AG636">
        <v>28.894600000000001</v>
      </c>
      <c r="AH636">
        <v>85</v>
      </c>
      <c r="AI636">
        <v>767</v>
      </c>
      <c r="AJ636">
        <v>0.77824542547624798</v>
      </c>
      <c r="AK636">
        <v>11.347959829038007</v>
      </c>
      <c r="AL636" t="s">
        <v>557</v>
      </c>
      <c r="AM636" t="s">
        <v>561</v>
      </c>
      <c r="AN636" t="s">
        <v>560</v>
      </c>
      <c r="AO636">
        <v>0.60858362734628491</v>
      </c>
      <c r="AP636">
        <v>1.405</v>
      </c>
      <c r="AQ636">
        <v>1061.325</v>
      </c>
      <c r="AR636" s="59">
        <v>8.7332741322144504E-3</v>
      </c>
      <c r="AS636" s="60">
        <v>-3.3283370322391583</v>
      </c>
    </row>
    <row r="637" spans="1:45" x14ac:dyDescent="0.35">
      <c r="A637" s="2">
        <v>44804</v>
      </c>
      <c r="B637" t="s">
        <v>18</v>
      </c>
      <c r="C637" t="s">
        <v>599</v>
      </c>
      <c r="D637" t="s">
        <v>109</v>
      </c>
      <c r="E637" t="s">
        <v>600</v>
      </c>
      <c r="F637">
        <v>2</v>
      </c>
      <c r="G637" t="s">
        <v>30</v>
      </c>
      <c r="H637" t="s">
        <v>106</v>
      </c>
      <c r="I637" t="s">
        <v>445</v>
      </c>
      <c r="J637" t="s">
        <v>445</v>
      </c>
      <c r="K637" t="s">
        <v>236</v>
      </c>
      <c r="L637">
        <v>0.45600000000000002</v>
      </c>
      <c r="M637">
        <v>6.45</v>
      </c>
      <c r="N637" s="1">
        <v>-0.64500000000000002</v>
      </c>
      <c r="O637" t="s">
        <v>135</v>
      </c>
      <c r="P637">
        <v>0.45900000000000002</v>
      </c>
      <c r="Q637">
        <v>-3.0000000000000027E-3</v>
      </c>
      <c r="R637">
        <v>7.59</v>
      </c>
      <c r="S637" s="1">
        <v>-0.75900000000000001</v>
      </c>
      <c r="T637" s="1">
        <f t="shared" si="106"/>
        <v>0.11399999999999999</v>
      </c>
      <c r="U637">
        <v>147</v>
      </c>
      <c r="V637">
        <v>16963.065000000002</v>
      </c>
      <c r="W637">
        <f t="shared" si="96"/>
        <v>1.6963065000000003E-2</v>
      </c>
      <c r="X637">
        <f t="shared" si="98"/>
        <v>-6.5359477124183061E-3</v>
      </c>
      <c r="Y637" t="e">
        <f t="shared" si="99"/>
        <v>#NUM!</v>
      </c>
      <c r="Z637">
        <v>2.4529997538842837E-7</v>
      </c>
      <c r="AA637">
        <f t="shared" si="107"/>
        <v>4.161039427012311E-9</v>
      </c>
      <c r="AB637">
        <f t="shared" si="97"/>
        <v>4.161039427012311E-9</v>
      </c>
      <c r="AC637">
        <v>0.41610394270123108</v>
      </c>
      <c r="AD637">
        <v>3.6500345850985187</v>
      </c>
      <c r="AE637" s="1">
        <f t="shared" si="101"/>
        <v>1.497974193724432E-2</v>
      </c>
      <c r="AF637">
        <v>1.4493823248104578E-2</v>
      </c>
      <c r="AG637">
        <v>32.519599999999997</v>
      </c>
      <c r="AH637">
        <v>126.2</v>
      </c>
      <c r="AI637">
        <v>887</v>
      </c>
      <c r="AJ637">
        <v>0.24529997538842838</v>
      </c>
      <c r="AK637">
        <v>7.0107887060214562</v>
      </c>
      <c r="AL637" t="s">
        <v>557</v>
      </c>
      <c r="AM637" t="s">
        <v>561</v>
      </c>
      <c r="AN637" t="s">
        <v>560</v>
      </c>
      <c r="AO637">
        <v>0.5234151584582144</v>
      </c>
      <c r="AP637">
        <v>1.8887499999999999</v>
      </c>
      <c r="AQ637">
        <v>924.46249999999998</v>
      </c>
      <c r="AR637" s="59">
        <v>2.5855207846560761E-2</v>
      </c>
      <c r="AS637" s="60">
        <v>12.9758822515494</v>
      </c>
    </row>
    <row r="638" spans="1:45" x14ac:dyDescent="0.35">
      <c r="A638" s="2">
        <v>44734</v>
      </c>
      <c r="B638" t="s">
        <v>18</v>
      </c>
      <c r="C638" t="s">
        <v>548</v>
      </c>
      <c r="D638" t="s">
        <v>123</v>
      </c>
      <c r="E638" t="s">
        <v>600</v>
      </c>
      <c r="F638">
        <v>7</v>
      </c>
      <c r="G638" t="s">
        <v>22</v>
      </c>
      <c r="H638" t="s">
        <v>96</v>
      </c>
      <c r="I638" t="s">
        <v>459</v>
      </c>
      <c r="J638" t="s">
        <v>459</v>
      </c>
      <c r="K638" t="s">
        <v>142</v>
      </c>
      <c r="L638">
        <v>0.751</v>
      </c>
      <c r="M638">
        <v>5.28</v>
      </c>
      <c r="N638" s="1">
        <v>-0.52800000000000002</v>
      </c>
      <c r="O638" t="s">
        <v>149</v>
      </c>
      <c r="P638">
        <v>0.71199999999999997</v>
      </c>
      <c r="Q638">
        <v>3.9000000000000035E-2</v>
      </c>
      <c r="R638">
        <v>16.190000000000001</v>
      </c>
      <c r="S638" s="1">
        <v>-1.6190000000000002</v>
      </c>
      <c r="T638" s="1">
        <f t="shared" si="106"/>
        <v>1.0910000000000002</v>
      </c>
      <c r="U638">
        <v>39.5</v>
      </c>
      <c r="V638">
        <v>1224.7962500000001</v>
      </c>
      <c r="W638">
        <f t="shared" si="96"/>
        <v>1.2247962500000001E-3</v>
      </c>
      <c r="X638">
        <f t="shared" si="98"/>
        <v>5.4775280898876455E-2</v>
      </c>
      <c r="Y638">
        <f t="shared" si="99"/>
        <v>3.3323040463576291E-6</v>
      </c>
      <c r="Z638">
        <v>3.3323040463576291E-6</v>
      </c>
      <c r="AA638">
        <f t="shared" si="107"/>
        <v>4.0813934998386501E-9</v>
      </c>
      <c r="AB638">
        <f t="shared" si="97"/>
        <v>4.0813934998386501E-9</v>
      </c>
      <c r="AC638">
        <v>0.40813934998386503</v>
      </c>
      <c r="AD638">
        <v>0.37409656277164521</v>
      </c>
      <c r="AE638" s="1">
        <f t="shared" si="101"/>
        <v>1.4693016599419143E-2</v>
      </c>
      <c r="AF638">
        <v>4.7275123625602506E-3</v>
      </c>
      <c r="AG638">
        <v>31.695499999999999</v>
      </c>
      <c r="AH638">
        <v>12.9</v>
      </c>
      <c r="AI638">
        <v>270</v>
      </c>
      <c r="AJ638">
        <v>3.332304046357629</v>
      </c>
      <c r="AK638">
        <v>14.662698412698415</v>
      </c>
      <c r="AL638" t="s">
        <v>557</v>
      </c>
      <c r="AM638" t="s">
        <v>558</v>
      </c>
      <c r="AN638" t="s">
        <v>562</v>
      </c>
      <c r="AO638">
        <v>0.40461792161109017</v>
      </c>
      <c r="AP638">
        <v>2.3699999999999997</v>
      </c>
      <c r="AQ638">
        <v>1376.4875</v>
      </c>
      <c r="AR638" s="59">
        <v>8.0747271782325696E-3</v>
      </c>
      <c r="AS638" s="60">
        <v>17.219383337391154</v>
      </c>
    </row>
    <row r="639" spans="1:45" x14ac:dyDescent="0.35">
      <c r="A639" s="2">
        <v>44791</v>
      </c>
      <c r="B639" t="s">
        <v>18</v>
      </c>
      <c r="C639" t="s">
        <v>552</v>
      </c>
      <c r="D639" t="s">
        <v>86</v>
      </c>
      <c r="E639" t="s">
        <v>46</v>
      </c>
      <c r="F639">
        <v>4</v>
      </c>
      <c r="G639" t="s">
        <v>94</v>
      </c>
      <c r="H639" t="s">
        <v>82</v>
      </c>
      <c r="I639" t="s">
        <v>395</v>
      </c>
      <c r="J639" t="s">
        <v>395</v>
      </c>
      <c r="K639" t="s">
        <v>219</v>
      </c>
      <c r="L639">
        <v>0.72</v>
      </c>
      <c r="M639">
        <v>5.89</v>
      </c>
      <c r="N639" s="1">
        <v>-0.58899999999999997</v>
      </c>
      <c r="O639" t="s">
        <v>220</v>
      </c>
      <c r="P639">
        <v>0.70799999999999996</v>
      </c>
      <c r="Q639">
        <v>1.2000000000000011E-2</v>
      </c>
      <c r="R639">
        <v>36.119999999999997</v>
      </c>
      <c r="S639" s="1">
        <v>-3.6119999999999997</v>
      </c>
      <c r="T639" s="1">
        <f t="shared" si="106"/>
        <v>3.0229999999999997</v>
      </c>
      <c r="U639">
        <v>81</v>
      </c>
      <c r="V639">
        <v>5150.3850000000002</v>
      </c>
      <c r="W639">
        <f t="shared" si="96"/>
        <v>5.1503850000000004E-3</v>
      </c>
      <c r="X639">
        <f t="shared" si="98"/>
        <v>1.6949152542372899E-2</v>
      </c>
      <c r="Y639">
        <f t="shared" si="99"/>
        <v>7.863721696492254E-7</v>
      </c>
      <c r="Z639">
        <v>7.863721696492254E-7</v>
      </c>
      <c r="AA639">
        <f t="shared" si="107"/>
        <v>4.0501194269788264E-9</v>
      </c>
      <c r="AB639">
        <f t="shared" si="97"/>
        <v>4.0501194269788264E-9</v>
      </c>
      <c r="AC639">
        <v>0.4050119426978826</v>
      </c>
      <c r="AD639">
        <v>0.13397682523912757</v>
      </c>
      <c r="AE639" s="1">
        <f t="shared" si="101"/>
        <v>1.4580429937123775E-2</v>
      </c>
      <c r="AF639">
        <v>3.2931325164557309E-3</v>
      </c>
      <c r="AG639">
        <v>28.894600000000001</v>
      </c>
      <c r="AH639">
        <v>73.400000000000006</v>
      </c>
      <c r="AI639">
        <v>670</v>
      </c>
      <c r="AJ639">
        <v>0.78637216964922541</v>
      </c>
      <c r="AK639">
        <v>11.459908061879579</v>
      </c>
      <c r="AL639" t="s">
        <v>557</v>
      </c>
      <c r="AM639" t="s">
        <v>561</v>
      </c>
      <c r="AN639" t="s">
        <v>560</v>
      </c>
      <c r="AO639">
        <v>0.60858362734628491</v>
      </c>
      <c r="AP639">
        <v>1.405</v>
      </c>
      <c r="AQ639">
        <v>1061.325</v>
      </c>
      <c r="AR639" s="59">
        <v>2.3420874593229002E-2</v>
      </c>
      <c r="AS639" s="60">
        <v>20.224151239279511</v>
      </c>
    </row>
    <row r="640" spans="1:45" x14ac:dyDescent="0.35">
      <c r="A640" s="2">
        <v>44790</v>
      </c>
      <c r="B640" t="s">
        <v>18</v>
      </c>
      <c r="C640" t="s">
        <v>552</v>
      </c>
      <c r="D640" t="s">
        <v>133</v>
      </c>
      <c r="E640" t="s">
        <v>46</v>
      </c>
      <c r="F640">
        <v>5</v>
      </c>
      <c r="G640" t="s">
        <v>39</v>
      </c>
      <c r="H640" t="s">
        <v>95</v>
      </c>
      <c r="I640" t="s">
        <v>470</v>
      </c>
      <c r="J640" t="s">
        <v>470</v>
      </c>
      <c r="K640" t="s">
        <v>216</v>
      </c>
      <c r="L640">
        <v>0.56799999999999995</v>
      </c>
      <c r="M640">
        <v>18.43</v>
      </c>
      <c r="N640" s="1">
        <v>-1.843</v>
      </c>
      <c r="O640" t="s">
        <v>217</v>
      </c>
      <c r="P640">
        <v>0.56100000000000005</v>
      </c>
      <c r="Q640">
        <v>6.9999999999998952E-3</v>
      </c>
      <c r="R640">
        <v>22.45</v>
      </c>
      <c r="S640" s="1">
        <v>-2.2450000000000001</v>
      </c>
      <c r="T640" s="1">
        <f t="shared" si="106"/>
        <v>0.40200000000000014</v>
      </c>
      <c r="U640">
        <v>97.65</v>
      </c>
      <c r="V640">
        <v>7485.3851625000007</v>
      </c>
      <c r="W640">
        <f t="shared" si="96"/>
        <v>7.4853851625000011E-3</v>
      </c>
      <c r="X640">
        <f t="shared" si="98"/>
        <v>1.2477718360071114E-2</v>
      </c>
      <c r="Y640">
        <f t="shared" si="99"/>
        <v>5.3937320336892728E-7</v>
      </c>
      <c r="Z640">
        <v>5.3937320336892728E-7</v>
      </c>
      <c r="AA640">
        <f t="shared" si="107"/>
        <v>4.0374161735478637E-9</v>
      </c>
      <c r="AB640">
        <f t="shared" si="97"/>
        <v>4.0374161735478637E-9</v>
      </c>
      <c r="AC640">
        <v>0.40374161735478642</v>
      </c>
      <c r="AD640">
        <v>1.0043323814795679</v>
      </c>
      <c r="AE640" s="1">
        <f t="shared" si="101"/>
        <v>1.4534698224772311E-2</v>
      </c>
      <c r="AF640">
        <v>1.2328616294858095E-2</v>
      </c>
      <c r="AG640">
        <v>32.178800000000003</v>
      </c>
      <c r="AH640">
        <v>81.5</v>
      </c>
      <c r="AI640">
        <v>800</v>
      </c>
      <c r="AJ640">
        <v>0.53937320336892725</v>
      </c>
      <c r="AK640">
        <v>7.6209545755722603</v>
      </c>
      <c r="AL640" t="s">
        <v>559</v>
      </c>
      <c r="AM640" t="s">
        <v>558</v>
      </c>
      <c r="AN640" t="s">
        <v>560</v>
      </c>
      <c r="AO640">
        <v>0.6083871384901417</v>
      </c>
      <c r="AP640">
        <v>1.4275</v>
      </c>
      <c r="AQ640">
        <v>836.8</v>
      </c>
      <c r="AR640" s="59">
        <v>1.5762233191801176E-2</v>
      </c>
      <c r="AS640" s="60">
        <v>8.8519632642693491</v>
      </c>
    </row>
    <row r="641" spans="1:45" x14ac:dyDescent="0.35">
      <c r="A641" s="2">
        <v>44792</v>
      </c>
      <c r="B641" t="s">
        <v>18</v>
      </c>
      <c r="C641" t="s">
        <v>552</v>
      </c>
      <c r="D641" t="s">
        <v>45</v>
      </c>
      <c r="E641" t="s">
        <v>46</v>
      </c>
      <c r="F641">
        <v>5</v>
      </c>
      <c r="G641" t="s">
        <v>22</v>
      </c>
      <c r="H641" t="s">
        <v>44</v>
      </c>
      <c r="I641" t="s">
        <v>434</v>
      </c>
      <c r="J641" t="s">
        <v>434</v>
      </c>
      <c r="K641" t="s">
        <v>226</v>
      </c>
      <c r="L641">
        <v>0.76100000000000001</v>
      </c>
      <c r="M641">
        <v>10.94</v>
      </c>
      <c r="N641" s="1">
        <v>-1.0939999999999999</v>
      </c>
      <c r="O641" t="s">
        <v>60</v>
      </c>
      <c r="P641">
        <v>0.69799999999999995</v>
      </c>
      <c r="Q641">
        <v>6.3000000000000056E-2</v>
      </c>
      <c r="R641">
        <v>25.76</v>
      </c>
      <c r="S641" s="1">
        <v>-2.5760000000000001</v>
      </c>
      <c r="T641" s="1">
        <f t="shared" si="106"/>
        <v>1.4820000000000002</v>
      </c>
      <c r="U641">
        <v>28.85</v>
      </c>
      <c r="V641">
        <v>653.37316250000015</v>
      </c>
      <c r="W641">
        <f t="shared" si="96"/>
        <v>6.5337316250000017E-4</v>
      </c>
      <c r="X641">
        <f t="shared" si="98"/>
        <v>9.0257879656160542E-2</v>
      </c>
      <c r="Y641">
        <f t="shared" si="99"/>
        <v>6.1623896086149714E-6</v>
      </c>
      <c r="Z641">
        <v>6.1623896086149714E-6</v>
      </c>
      <c r="AA641">
        <f t="shared" si="107"/>
        <v>4.0263399871379023E-9</v>
      </c>
      <c r="AB641">
        <f t="shared" si="97"/>
        <v>4.0263399871379023E-9</v>
      </c>
      <c r="AC641">
        <v>0.40263399871379024</v>
      </c>
      <c r="AD641">
        <v>0.27168286013076259</v>
      </c>
      <c r="AE641" s="1">
        <f t="shared" si="101"/>
        <v>1.4494823953696449E-2</v>
      </c>
      <c r="AF641">
        <v>7.280248571211663E-2</v>
      </c>
      <c r="AG641">
        <v>34.301699999999997</v>
      </c>
      <c r="AH641">
        <v>13.9</v>
      </c>
      <c r="AI641">
        <v>342</v>
      </c>
      <c r="AJ641">
        <v>6.162389608614971</v>
      </c>
      <c r="AK641">
        <v>8.2594820334704142</v>
      </c>
      <c r="AL641" t="s">
        <v>557</v>
      </c>
      <c r="AM641" t="s">
        <v>558</v>
      </c>
      <c r="AN641" t="s">
        <v>562</v>
      </c>
      <c r="AO641">
        <v>0.40498035528846144</v>
      </c>
      <c r="AP641">
        <v>2.7174999999999998</v>
      </c>
      <c r="AQ641">
        <v>1551.3875</v>
      </c>
      <c r="AR641" s="59">
        <v>3.3172988797831003E-2</v>
      </c>
      <c r="AS641" s="60">
        <v>12.197872964961046</v>
      </c>
    </row>
    <row r="642" spans="1:45" x14ac:dyDescent="0.35">
      <c r="A642" s="2">
        <v>44792</v>
      </c>
      <c r="B642" t="s">
        <v>18</v>
      </c>
      <c r="C642" t="s">
        <v>552</v>
      </c>
      <c r="D642" t="s">
        <v>20</v>
      </c>
      <c r="E642" t="s">
        <v>600</v>
      </c>
      <c r="F642">
        <v>4</v>
      </c>
      <c r="G642" t="s">
        <v>43</v>
      </c>
      <c r="H642" t="s">
        <v>44</v>
      </c>
      <c r="I642" t="s">
        <v>430</v>
      </c>
      <c r="J642" t="s">
        <v>430</v>
      </c>
      <c r="K642" t="s">
        <v>225</v>
      </c>
      <c r="L642">
        <v>0.73</v>
      </c>
      <c r="M642">
        <v>8.8699999999999992</v>
      </c>
      <c r="N642" s="1">
        <v>-0.8869999999999999</v>
      </c>
      <c r="O642" t="s">
        <v>175</v>
      </c>
      <c r="P642">
        <v>0.73799999999999999</v>
      </c>
      <c r="Q642">
        <v>-8.0000000000000071E-3</v>
      </c>
      <c r="R642">
        <v>9.27</v>
      </c>
      <c r="S642" s="1">
        <v>-0.92699999999999994</v>
      </c>
      <c r="T642" s="1">
        <f t="shared" si="106"/>
        <v>4.0000000000000036E-2</v>
      </c>
      <c r="U642">
        <v>105.25</v>
      </c>
      <c r="V642">
        <v>8695.8865624999999</v>
      </c>
      <c r="W642">
        <f t="shared" ref="W642:W705" si="108">V642/1000000</f>
        <v>8.6958865624999996E-3</v>
      </c>
      <c r="X642">
        <f t="shared" si="98"/>
        <v>-1.0840108401084021E-2</v>
      </c>
      <c r="Y642" t="e">
        <f t="shared" si="99"/>
        <v>#NUM!</v>
      </c>
      <c r="Z642">
        <v>4.5972730035255793E-7</v>
      </c>
      <c r="AA642">
        <f t="shared" si="107"/>
        <v>3.9977364535502096E-9</v>
      </c>
      <c r="AB642">
        <f t="shared" ref="AB642:AB705" si="109">PRODUCT(W642,Z642)</f>
        <v>3.9977364535502096E-9</v>
      </c>
      <c r="AC642">
        <v>0.39977364535502102</v>
      </c>
      <c r="AD642">
        <v>9.9943411338755173</v>
      </c>
      <c r="AE642" s="1">
        <f t="shared" si="101"/>
        <v>1.4391851232780754E-2</v>
      </c>
      <c r="AF642">
        <v>0.13504218517491065</v>
      </c>
      <c r="AG642">
        <v>34.301699999999997</v>
      </c>
      <c r="AH642">
        <v>94.8</v>
      </c>
      <c r="AI642">
        <v>700</v>
      </c>
      <c r="AJ642">
        <v>0.45972730035255793</v>
      </c>
      <c r="AK642">
        <v>12.126990262931423</v>
      </c>
      <c r="AL642" t="s">
        <v>559</v>
      </c>
      <c r="AM642" t="s">
        <v>558</v>
      </c>
      <c r="AN642" t="s">
        <v>560</v>
      </c>
      <c r="AO642">
        <v>0.40498035528846144</v>
      </c>
      <c r="AP642">
        <v>2.7174999999999998</v>
      </c>
      <c r="AQ642">
        <v>1551.3875</v>
      </c>
      <c r="AR642" s="59">
        <v>4.2582810257447024E-3</v>
      </c>
      <c r="AS642" s="60">
        <v>13.210894816205807</v>
      </c>
    </row>
    <row r="643" spans="1:45" x14ac:dyDescent="0.35">
      <c r="A643" s="2">
        <v>44764</v>
      </c>
      <c r="B643" t="s">
        <v>18</v>
      </c>
      <c r="C643" t="s">
        <v>549</v>
      </c>
      <c r="D643" t="s">
        <v>45</v>
      </c>
      <c r="E643" t="s">
        <v>46</v>
      </c>
      <c r="F643">
        <v>3</v>
      </c>
      <c r="G643" t="s">
        <v>37</v>
      </c>
      <c r="H643" t="s">
        <v>195</v>
      </c>
      <c r="I643" t="s">
        <v>494</v>
      </c>
      <c r="J643" t="s">
        <v>494</v>
      </c>
      <c r="K643" t="s">
        <v>194</v>
      </c>
      <c r="L643">
        <v>0.97</v>
      </c>
      <c r="M643">
        <v>22.76</v>
      </c>
      <c r="N643" s="1">
        <v>-2.2760000000000002</v>
      </c>
      <c r="O643" t="s">
        <v>187</v>
      </c>
      <c r="P643">
        <v>0.94499999999999995</v>
      </c>
      <c r="Q643">
        <v>2.5000000000000022E-2</v>
      </c>
      <c r="R643">
        <v>33.85</v>
      </c>
      <c r="S643" s="1">
        <v>-3.3850000000000002</v>
      </c>
      <c r="T643" s="1">
        <f t="shared" si="106"/>
        <v>1.109</v>
      </c>
      <c r="U643">
        <v>60.25</v>
      </c>
      <c r="V643">
        <v>2849.5990624999999</v>
      </c>
      <c r="W643">
        <f t="shared" si="108"/>
        <v>2.8495990624999999E-3</v>
      </c>
      <c r="X643">
        <f t="shared" ref="X643:X706" si="110">(L643-P643)/P643</f>
        <v>2.6455026455026481E-2</v>
      </c>
      <c r="Y643">
        <f t="shared" ref="Y643:Y706" si="111">119*(10^-6)*(X643^1.231)</f>
        <v>1.3603621999454916E-6</v>
      </c>
      <c r="Z643">
        <v>1.3603621999454916E-6</v>
      </c>
      <c r="AA643">
        <f t="shared" si="107"/>
        <v>3.8764868496251101E-9</v>
      </c>
      <c r="AB643">
        <f t="shared" si="109"/>
        <v>3.8764868496251101E-9</v>
      </c>
      <c r="AC643">
        <v>0.38764868496251104</v>
      </c>
      <c r="AD643">
        <v>0.3495479575856727</v>
      </c>
      <c r="AE643" s="1">
        <f t="shared" si="101"/>
        <v>1.3955352658650397E-2</v>
      </c>
      <c r="AF643">
        <v>6.9765651025937821E-3</v>
      </c>
      <c r="AG643">
        <v>34.764699999999998</v>
      </c>
      <c r="AH643">
        <v>52</v>
      </c>
      <c r="AI643">
        <v>575</v>
      </c>
      <c r="AJ643">
        <v>1.3603621999454916</v>
      </c>
      <c r="AK643">
        <v>7.1421578461796527</v>
      </c>
      <c r="AL643" t="s">
        <v>557</v>
      </c>
      <c r="AM643" t="s">
        <v>558</v>
      </c>
      <c r="AN643" t="s">
        <v>562</v>
      </c>
      <c r="AO643">
        <v>0.38320539431614575</v>
      </c>
      <c r="AP643">
        <v>2.6387499999999999</v>
      </c>
      <c r="AQ643">
        <v>1512.2124999999996</v>
      </c>
      <c r="AR643" s="59">
        <v>3.3982140305449049E-2</v>
      </c>
      <c r="AS643" s="60">
        <v>8.6314440042009295</v>
      </c>
    </row>
    <row r="644" spans="1:45" x14ac:dyDescent="0.35">
      <c r="A644" s="2">
        <v>44790</v>
      </c>
      <c r="B644" t="s">
        <v>18</v>
      </c>
      <c r="C644" t="s">
        <v>552</v>
      </c>
      <c r="D644" t="s">
        <v>133</v>
      </c>
      <c r="E644" t="s">
        <v>46</v>
      </c>
      <c r="F644">
        <v>7</v>
      </c>
      <c r="G644" t="s">
        <v>43</v>
      </c>
      <c r="H644" t="s">
        <v>121</v>
      </c>
      <c r="I644" t="s">
        <v>483</v>
      </c>
      <c r="J644" t="s">
        <v>483</v>
      </c>
      <c r="K644" t="s">
        <v>216</v>
      </c>
      <c r="L644">
        <v>0.876</v>
      </c>
      <c r="M644">
        <v>9.2100000000000009</v>
      </c>
      <c r="N644" s="1">
        <v>-0.92100000000000004</v>
      </c>
      <c r="O644" t="s">
        <v>217</v>
      </c>
      <c r="P644">
        <v>0.88800000000000001</v>
      </c>
      <c r="Q644">
        <v>-1.2000000000000011E-2</v>
      </c>
      <c r="R644">
        <v>15.67</v>
      </c>
      <c r="S644" s="1">
        <v>-1.5669999999999999</v>
      </c>
      <c r="T644" s="1">
        <f t="shared" si="106"/>
        <v>0.64599999999999991</v>
      </c>
      <c r="U644">
        <v>89.35</v>
      </c>
      <c r="V644">
        <v>6266.9866624999995</v>
      </c>
      <c r="W644">
        <f t="shared" si="108"/>
        <v>6.2669866624999997E-3</v>
      </c>
      <c r="X644">
        <f t="shared" si="110"/>
        <v>-1.3513513513513525E-2</v>
      </c>
      <c r="Y644" t="e">
        <f t="shared" si="111"/>
        <v>#NUM!</v>
      </c>
      <c r="Z644">
        <v>6.0505732163088E-7</v>
      </c>
      <c r="AA644">
        <f t="shared" si="107"/>
        <v>3.7918861647086976E-9</v>
      </c>
      <c r="AB644">
        <f t="shared" si="109"/>
        <v>3.7918861647086976E-9</v>
      </c>
      <c r="AC644">
        <v>0.37918861647086977</v>
      </c>
      <c r="AD644">
        <v>0.58697928246264675</v>
      </c>
      <c r="AE644" s="1">
        <f t="shared" si="101"/>
        <v>1.3650790192951311E-2</v>
      </c>
      <c r="AF644">
        <v>3.8027462268730235E-3</v>
      </c>
      <c r="AG644">
        <v>32.178800000000003</v>
      </c>
      <c r="AH644">
        <v>90</v>
      </c>
      <c r="AI644">
        <v>735</v>
      </c>
      <c r="AJ644">
        <v>0.60505732163088</v>
      </c>
      <c r="AK644">
        <v>7.6209545755722603</v>
      </c>
      <c r="AL644" t="s">
        <v>559</v>
      </c>
      <c r="AM644" t="s">
        <v>558</v>
      </c>
      <c r="AN644" t="s">
        <v>560</v>
      </c>
      <c r="AO644">
        <v>0.6083871384901417</v>
      </c>
      <c r="AP644">
        <v>1.4275</v>
      </c>
      <c r="AQ644">
        <v>836.8</v>
      </c>
      <c r="AR644" s="59">
        <v>-9.9604352038653761E-3</v>
      </c>
      <c r="AS644" s="60">
        <v>10.276896370852626</v>
      </c>
    </row>
    <row r="645" spans="1:45" x14ac:dyDescent="0.35">
      <c r="A645" s="2">
        <v>44798</v>
      </c>
      <c r="B645" t="s">
        <v>573</v>
      </c>
      <c r="C645" t="s">
        <v>552</v>
      </c>
      <c r="D645" t="s">
        <v>77</v>
      </c>
      <c r="E645" t="s">
        <v>46</v>
      </c>
      <c r="F645">
        <v>14</v>
      </c>
      <c r="G645" t="s">
        <v>28</v>
      </c>
      <c r="H645" t="s">
        <v>79</v>
      </c>
      <c r="I645" t="s">
        <v>514</v>
      </c>
      <c r="J645" t="s">
        <v>514</v>
      </c>
      <c r="K645" t="s">
        <v>229</v>
      </c>
      <c r="L645">
        <v>0.753</v>
      </c>
      <c r="M645">
        <v>7.73</v>
      </c>
      <c r="N645" s="1">
        <v>-0.77300000000000002</v>
      </c>
      <c r="O645" t="s">
        <v>112</v>
      </c>
      <c r="P645">
        <v>0.80100000000000005</v>
      </c>
      <c r="Q645">
        <v>-4.8000000000000043E-2</v>
      </c>
      <c r="R645">
        <v>11.56</v>
      </c>
      <c r="S645" s="1">
        <v>-1.1560000000000001</v>
      </c>
      <c r="T645" s="1">
        <f t="shared" si="106"/>
        <v>0.38300000000000012</v>
      </c>
      <c r="U645">
        <v>34.164999999999999</v>
      </c>
      <c r="V645">
        <v>916.28907162499991</v>
      </c>
      <c r="W645">
        <f t="shared" si="108"/>
        <v>9.1628907162499991E-4</v>
      </c>
      <c r="X645">
        <f t="shared" si="110"/>
        <v>-5.9925093632958851E-2</v>
      </c>
      <c r="Y645" t="e">
        <f t="shared" si="111"/>
        <v>#NUM!</v>
      </c>
      <c r="Z645">
        <v>4.0162460266035199E-6</v>
      </c>
      <c r="AA645">
        <f t="shared" si="107"/>
        <v>3.6800423431341341E-9</v>
      </c>
      <c r="AB645">
        <f t="shared" si="109"/>
        <v>3.6800423431341341E-9</v>
      </c>
      <c r="AC645">
        <v>0.36800423431341345</v>
      </c>
      <c r="AD645">
        <v>0.96084656478697994</v>
      </c>
      <c r="AE645" s="1">
        <f t="shared" si="101"/>
        <v>1.3248152435282882E-2</v>
      </c>
      <c r="AG645">
        <v>29.246200000000002</v>
      </c>
      <c r="AH645">
        <v>26</v>
      </c>
      <c r="AI645">
        <v>300</v>
      </c>
      <c r="AJ645">
        <v>4.01624602660352</v>
      </c>
      <c r="AL645" t="s">
        <v>559</v>
      </c>
      <c r="AM645" t="s">
        <v>561</v>
      </c>
      <c r="AN645" t="s">
        <v>560</v>
      </c>
    </row>
    <row r="646" spans="1:45" x14ac:dyDescent="0.35">
      <c r="A646" s="2">
        <v>44792</v>
      </c>
      <c r="B646" t="s">
        <v>18</v>
      </c>
      <c r="C646" t="s">
        <v>552</v>
      </c>
      <c r="D646" t="s">
        <v>20</v>
      </c>
      <c r="E646" t="s">
        <v>600</v>
      </c>
      <c r="F646">
        <v>6</v>
      </c>
      <c r="G646" t="s">
        <v>26</v>
      </c>
      <c r="H646" t="s">
        <v>164</v>
      </c>
      <c r="I646" t="s">
        <v>425</v>
      </c>
      <c r="J646" t="s">
        <v>425</v>
      </c>
      <c r="K646" t="s">
        <v>225</v>
      </c>
      <c r="L646">
        <v>0.90600000000000003</v>
      </c>
      <c r="M646">
        <v>4.5599999999999996</v>
      </c>
      <c r="N646" s="1">
        <v>-0.45599999999999996</v>
      </c>
      <c r="O646" t="s">
        <v>175</v>
      </c>
      <c r="P646">
        <v>0.85699999999999998</v>
      </c>
      <c r="Q646">
        <v>4.9000000000000044E-2</v>
      </c>
      <c r="R646">
        <v>19.34</v>
      </c>
      <c r="S646" s="1">
        <v>-1.9339999999999999</v>
      </c>
      <c r="T646" s="1">
        <f t="shared" si="106"/>
        <v>1.478</v>
      </c>
      <c r="U646">
        <v>35.6</v>
      </c>
      <c r="V646">
        <v>994.87760000000014</v>
      </c>
      <c r="W646">
        <f t="shared" si="108"/>
        <v>9.9487760000000012E-4</v>
      </c>
      <c r="X646">
        <f t="shared" si="110"/>
        <v>5.7176196032672162E-2</v>
      </c>
      <c r="Y646">
        <f t="shared" si="111"/>
        <v>3.5130064253115235E-6</v>
      </c>
      <c r="Z646">
        <v>3.5130064253115235E-6</v>
      </c>
      <c r="AA646">
        <f t="shared" si="107"/>
        <v>3.4950114011985081E-9</v>
      </c>
      <c r="AB646">
        <f t="shared" si="109"/>
        <v>3.4950114011985081E-9</v>
      </c>
      <c r="AC646">
        <v>0.34950114011985084</v>
      </c>
      <c r="AD646">
        <v>0.23646897166431044</v>
      </c>
      <c r="AE646" s="1">
        <f t="shared" si="101"/>
        <v>1.258204104431463E-2</v>
      </c>
      <c r="AF646">
        <v>1.0123352937583607E-2</v>
      </c>
      <c r="AG646">
        <v>34.301699999999997</v>
      </c>
      <c r="AH646">
        <v>34</v>
      </c>
      <c r="AI646">
        <v>571</v>
      </c>
      <c r="AJ646">
        <v>3.5130064253115236</v>
      </c>
      <c r="AK646">
        <v>12.126990262931423</v>
      </c>
      <c r="AL646" t="s">
        <v>559</v>
      </c>
      <c r="AM646" t="s">
        <v>558</v>
      </c>
      <c r="AN646" t="s">
        <v>560</v>
      </c>
      <c r="AO646">
        <v>0.40498035528846144</v>
      </c>
      <c r="AP646">
        <v>2.7174999999999998</v>
      </c>
      <c r="AQ646">
        <v>1551.3875</v>
      </c>
      <c r="AR646" s="59">
        <v>1.1005309037868274E-3</v>
      </c>
      <c r="AS646" s="60">
        <v>-3.4801246747494718</v>
      </c>
    </row>
    <row r="647" spans="1:45" x14ac:dyDescent="0.35">
      <c r="A647" s="2">
        <v>44791</v>
      </c>
      <c r="B647" t="s">
        <v>18</v>
      </c>
      <c r="C647" t="s">
        <v>552</v>
      </c>
      <c r="D647" t="s">
        <v>123</v>
      </c>
      <c r="E647" t="s">
        <v>600</v>
      </c>
      <c r="F647">
        <v>3</v>
      </c>
      <c r="G647" t="s">
        <v>22</v>
      </c>
      <c r="H647" t="s">
        <v>130</v>
      </c>
      <c r="I647" t="s">
        <v>460</v>
      </c>
      <c r="J647" t="s">
        <v>460</v>
      </c>
      <c r="K647" t="s">
        <v>222</v>
      </c>
      <c r="L647">
        <v>0.76500000000000001</v>
      </c>
      <c r="M647">
        <v>5.85</v>
      </c>
      <c r="N647" s="1">
        <v>-0.58499999999999996</v>
      </c>
      <c r="O647" t="s">
        <v>223</v>
      </c>
      <c r="P647">
        <v>0.73899999999999999</v>
      </c>
      <c r="Q647">
        <v>2.6000000000000023E-2</v>
      </c>
      <c r="R647">
        <v>20.34</v>
      </c>
      <c r="S647" s="1">
        <v>-2.0339999999999998</v>
      </c>
      <c r="T647" s="1">
        <f t="shared" si="106"/>
        <v>1.4489999999999998</v>
      </c>
      <c r="U647">
        <v>47.6</v>
      </c>
      <c r="V647">
        <v>1778.6216000000002</v>
      </c>
      <c r="W647">
        <f t="shared" si="108"/>
        <v>1.7786216000000002E-3</v>
      </c>
      <c r="X647">
        <f t="shared" si="110"/>
        <v>3.5182679296346449E-2</v>
      </c>
      <c r="Y647">
        <f t="shared" si="111"/>
        <v>1.9323146613623944E-6</v>
      </c>
      <c r="Z647">
        <v>1.9323146613623944E-6</v>
      </c>
      <c r="AA647">
        <f t="shared" si="107"/>
        <v>3.4368565946958406E-9</v>
      </c>
      <c r="AB647">
        <f t="shared" si="109"/>
        <v>3.4368565946958406E-9</v>
      </c>
      <c r="AC647">
        <v>0.34368565946958407</v>
      </c>
      <c r="AD647">
        <v>0.23718817078646245</v>
      </c>
      <c r="AE647" s="1">
        <f t="shared" si="101"/>
        <v>1.2372683740905025E-2</v>
      </c>
      <c r="AF647">
        <v>2.9973812144607156E-3</v>
      </c>
      <c r="AG647">
        <v>28.894600000000001</v>
      </c>
      <c r="AH647">
        <v>17.7</v>
      </c>
      <c r="AI647">
        <v>375</v>
      </c>
      <c r="AJ647">
        <v>1.9323146613623945</v>
      </c>
      <c r="AK647">
        <v>11.347959829038007</v>
      </c>
      <c r="AL647" t="s">
        <v>557</v>
      </c>
      <c r="AM647" t="s">
        <v>558</v>
      </c>
      <c r="AN647" t="s">
        <v>562</v>
      </c>
      <c r="AO647">
        <v>0.60858362734628491</v>
      </c>
      <c r="AP647">
        <v>1.405</v>
      </c>
      <c r="AQ647">
        <v>1061.325</v>
      </c>
      <c r="AR647" s="59">
        <v>-1.7127437005219813E-2</v>
      </c>
      <c r="AS647" s="60">
        <v>0.49401881407737724</v>
      </c>
    </row>
    <row r="648" spans="1:45" x14ac:dyDescent="0.35">
      <c r="A648" s="2">
        <v>44804</v>
      </c>
      <c r="B648" t="s">
        <v>18</v>
      </c>
      <c r="C648" t="s">
        <v>599</v>
      </c>
      <c r="D648" t="s">
        <v>109</v>
      </c>
      <c r="E648" t="s">
        <v>600</v>
      </c>
      <c r="F648">
        <v>15</v>
      </c>
      <c r="G648" t="s">
        <v>43</v>
      </c>
      <c r="H648" t="s">
        <v>76</v>
      </c>
      <c r="I648" t="s">
        <v>453</v>
      </c>
      <c r="J648" t="s">
        <v>453</v>
      </c>
      <c r="K648" t="s">
        <v>226</v>
      </c>
      <c r="L648">
        <v>1.1879999999999999</v>
      </c>
      <c r="M648">
        <v>5.81</v>
      </c>
      <c r="N648" s="1">
        <v>-0.58099999999999996</v>
      </c>
      <c r="O648" t="s">
        <v>233</v>
      </c>
      <c r="P648">
        <v>1.17</v>
      </c>
      <c r="Q648">
        <v>1.8000000000000016E-2</v>
      </c>
      <c r="R648">
        <v>9.81</v>
      </c>
      <c r="S648" s="1">
        <v>-0.98100000000000009</v>
      </c>
      <c r="T648" s="1">
        <f t="shared" si="106"/>
        <v>0.40000000000000013</v>
      </c>
      <c r="U648">
        <v>79.099999999999994</v>
      </c>
      <c r="V648">
        <v>4911.5958499999997</v>
      </c>
      <c r="W648">
        <f t="shared" si="108"/>
        <v>4.9115958499999996E-3</v>
      </c>
      <c r="X648">
        <f t="shared" si="110"/>
        <v>1.5384615384615399E-2</v>
      </c>
      <c r="Y648">
        <f t="shared" si="111"/>
        <v>6.9799228022534674E-7</v>
      </c>
      <c r="Z648">
        <v>6.9799228022534674E-7</v>
      </c>
      <c r="AA648">
        <f t="shared" si="107"/>
        <v>3.42825598688685E-9</v>
      </c>
      <c r="AB648">
        <f t="shared" si="109"/>
        <v>3.42825598688685E-9</v>
      </c>
      <c r="AC648">
        <v>0.34282559868868501</v>
      </c>
      <c r="AD648">
        <v>0.85706399672171218</v>
      </c>
      <c r="AE648" s="1">
        <f t="shared" si="101"/>
        <v>1.2341721552792661E-2</v>
      </c>
      <c r="AF648">
        <v>1.1580532763660221E-2</v>
      </c>
      <c r="AG648">
        <v>32.519599999999997</v>
      </c>
      <c r="AH648">
        <v>75</v>
      </c>
      <c r="AI648">
        <v>640</v>
      </c>
      <c r="AJ648">
        <v>0.69799228022534676</v>
      </c>
      <c r="AK648">
        <v>7.0107887060214562</v>
      </c>
      <c r="AL648" t="s">
        <v>559</v>
      </c>
      <c r="AM648" t="s">
        <v>558</v>
      </c>
      <c r="AN648" t="s">
        <v>560</v>
      </c>
      <c r="AO648">
        <v>0.5234151584582144</v>
      </c>
      <c r="AP648">
        <v>1.8887499999999999</v>
      </c>
      <c r="AQ648">
        <v>924.46249999999998</v>
      </c>
      <c r="AR648" s="59">
        <v>6.3384862140673888E-3</v>
      </c>
      <c r="AS648" s="60">
        <v>13.483825341791784</v>
      </c>
    </row>
    <row r="649" spans="1:45" x14ac:dyDescent="0.35">
      <c r="A649" s="2">
        <v>44763</v>
      </c>
      <c r="B649" t="s">
        <v>18</v>
      </c>
      <c r="C649" t="s">
        <v>549</v>
      </c>
      <c r="D649" t="s">
        <v>45</v>
      </c>
      <c r="E649" t="s">
        <v>46</v>
      </c>
      <c r="F649">
        <v>4</v>
      </c>
      <c r="G649" t="s">
        <v>22</v>
      </c>
      <c r="H649" t="s">
        <v>44</v>
      </c>
      <c r="I649" t="s">
        <v>434</v>
      </c>
      <c r="J649" t="s">
        <v>434</v>
      </c>
      <c r="K649" t="s">
        <v>190</v>
      </c>
      <c r="L649">
        <v>0.76400000000000001</v>
      </c>
      <c r="M649">
        <v>21.56</v>
      </c>
      <c r="N649" s="1">
        <v>-2.1559999999999997</v>
      </c>
      <c r="O649" t="s">
        <v>163</v>
      </c>
      <c r="P649">
        <v>0.70799999999999996</v>
      </c>
      <c r="Q649">
        <v>5.600000000000005E-2</v>
      </c>
      <c r="R649">
        <v>39.729999999999997</v>
      </c>
      <c r="S649" s="1">
        <v>-3.9729999999999999</v>
      </c>
      <c r="T649" s="1">
        <f t="shared" si="106"/>
        <v>1.8170000000000002</v>
      </c>
      <c r="U649">
        <v>28.85</v>
      </c>
      <c r="V649">
        <v>653.37316250000015</v>
      </c>
      <c r="W649">
        <f t="shared" si="108"/>
        <v>6.5337316250000017E-4</v>
      </c>
      <c r="X649">
        <f t="shared" si="110"/>
        <v>7.9096045197740189E-2</v>
      </c>
      <c r="Y649">
        <f t="shared" si="111"/>
        <v>5.2381204700635823E-6</v>
      </c>
      <c r="Z649">
        <v>5.2381204700635823E-6</v>
      </c>
      <c r="AA649">
        <f t="shared" si="107"/>
        <v>3.4224473370814302E-9</v>
      </c>
      <c r="AB649">
        <f t="shared" si="109"/>
        <v>3.4224473370814302E-9</v>
      </c>
      <c r="AC649">
        <v>0.34224473370814301</v>
      </c>
      <c r="AD649">
        <v>0.18835703561262684</v>
      </c>
      <c r="AE649" s="1">
        <f t="shared" si="101"/>
        <v>1.2320810413493147E-2</v>
      </c>
      <c r="AF649">
        <v>5.0473778093195969E-2</v>
      </c>
      <c r="AG649">
        <v>31.981100000000001</v>
      </c>
      <c r="AH649">
        <v>13.9</v>
      </c>
      <c r="AI649">
        <v>342</v>
      </c>
      <c r="AJ649">
        <v>5.2381204700635822</v>
      </c>
      <c r="AK649">
        <v>7.12949535755667</v>
      </c>
      <c r="AL649" t="s">
        <v>557</v>
      </c>
      <c r="AM649" t="s">
        <v>558</v>
      </c>
      <c r="AN649" t="s">
        <v>562</v>
      </c>
      <c r="AO649">
        <v>0.41316276787735068</v>
      </c>
      <c r="AP649">
        <v>2.36</v>
      </c>
      <c r="AQ649">
        <v>1352.8999999999999</v>
      </c>
      <c r="AR649" s="59">
        <v>3.3172988797831003E-2</v>
      </c>
      <c r="AS649" s="60">
        <v>12.197872964961046</v>
      </c>
    </row>
    <row r="650" spans="1:45" x14ac:dyDescent="0.35">
      <c r="A650" s="2">
        <v>44804</v>
      </c>
      <c r="B650" t="s">
        <v>18</v>
      </c>
      <c r="C650" t="s">
        <v>599</v>
      </c>
      <c r="D650" t="s">
        <v>123</v>
      </c>
      <c r="E650" t="s">
        <v>600</v>
      </c>
      <c r="F650">
        <v>4</v>
      </c>
      <c r="G650" t="s">
        <v>43</v>
      </c>
      <c r="H650" t="s">
        <v>35</v>
      </c>
      <c r="I650" t="s">
        <v>468</v>
      </c>
      <c r="J650" t="s">
        <v>468</v>
      </c>
      <c r="K650" t="s">
        <v>234</v>
      </c>
      <c r="L650">
        <v>0.91100000000000003</v>
      </c>
      <c r="M650">
        <v>4.96</v>
      </c>
      <c r="N650" s="1">
        <v>-0.496</v>
      </c>
      <c r="O650" t="s">
        <v>32</v>
      </c>
      <c r="P650">
        <v>0.89200000000000002</v>
      </c>
      <c r="Q650">
        <v>1.9000000000000017E-2</v>
      </c>
      <c r="R650">
        <v>8.24</v>
      </c>
      <c r="S650" s="1">
        <v>-0.82400000000000007</v>
      </c>
      <c r="T650" s="1">
        <f t="shared" si="106"/>
        <v>0.32800000000000007</v>
      </c>
      <c r="U650">
        <v>64.150000000000006</v>
      </c>
      <c r="V650">
        <v>3230.4496625000006</v>
      </c>
      <c r="W650">
        <f t="shared" si="108"/>
        <v>3.2304496625000004E-3</v>
      </c>
      <c r="X650">
        <f t="shared" si="110"/>
        <v>2.1300448430493293E-2</v>
      </c>
      <c r="Y650">
        <f t="shared" si="111"/>
        <v>1.0418219623448591E-6</v>
      </c>
      <c r="Z650">
        <v>1.0418219623448591E-6</v>
      </c>
      <c r="AA650">
        <f t="shared" si="107"/>
        <v>3.3655534066420379E-9</v>
      </c>
      <c r="AB650">
        <f t="shared" si="109"/>
        <v>3.3655534066420379E-9</v>
      </c>
      <c r="AC650">
        <v>0.33655534066420384</v>
      </c>
      <c r="AD650">
        <v>1.026083355683548</v>
      </c>
      <c r="AE650" s="1">
        <f t="shared" si="101"/>
        <v>1.2115992263911336E-2</v>
      </c>
      <c r="AF650">
        <v>1.3864299473774324E-2</v>
      </c>
      <c r="AG650">
        <v>32.519599999999997</v>
      </c>
      <c r="AH650">
        <v>60</v>
      </c>
      <c r="AI650">
        <v>537</v>
      </c>
      <c r="AJ650">
        <v>1.041821962344859</v>
      </c>
      <c r="AK650">
        <v>5.03038712875437</v>
      </c>
      <c r="AL650" t="s">
        <v>559</v>
      </c>
      <c r="AM650" t="s">
        <v>558</v>
      </c>
      <c r="AN650" t="s">
        <v>560</v>
      </c>
      <c r="AO650">
        <v>0.5234151584582144</v>
      </c>
      <c r="AP650">
        <v>1.8887499999999999</v>
      </c>
      <c r="AQ650">
        <v>924.46249999999998</v>
      </c>
      <c r="AR650" s="59">
        <v>-1.1484311309869571E-3</v>
      </c>
      <c r="AS650" s="60">
        <v>10.302803984264049</v>
      </c>
    </row>
    <row r="651" spans="1:45" x14ac:dyDescent="0.35">
      <c r="A651" s="2">
        <v>44790</v>
      </c>
      <c r="B651" t="s">
        <v>18</v>
      </c>
      <c r="C651" t="s">
        <v>552</v>
      </c>
      <c r="D651" t="s">
        <v>123</v>
      </c>
      <c r="E651" t="s">
        <v>600</v>
      </c>
      <c r="F651">
        <v>2</v>
      </c>
      <c r="G651" t="s">
        <v>26</v>
      </c>
      <c r="H651" t="s">
        <v>54</v>
      </c>
      <c r="I651" t="s">
        <v>463</v>
      </c>
      <c r="J651" t="s">
        <v>463</v>
      </c>
      <c r="K651" t="s">
        <v>69</v>
      </c>
      <c r="L651">
        <v>0.76200000000000001</v>
      </c>
      <c r="M651">
        <v>25.76</v>
      </c>
      <c r="N651" s="1">
        <v>-2.5760000000000001</v>
      </c>
      <c r="O651" t="s">
        <v>129</v>
      </c>
      <c r="P651">
        <v>0.79600000000000004</v>
      </c>
      <c r="Q651">
        <v>-3.400000000000003E-2</v>
      </c>
      <c r="R651">
        <v>24.12</v>
      </c>
      <c r="S651" s="1">
        <v>-2.4119999999999999</v>
      </c>
      <c r="T651" s="1">
        <f t="shared" si="106"/>
        <v>-0.16400000000000015</v>
      </c>
      <c r="U651">
        <v>40.549999999999997</v>
      </c>
      <c r="V651">
        <v>1290.7774625</v>
      </c>
      <c r="W651">
        <f t="shared" si="108"/>
        <v>1.2907774625E-3</v>
      </c>
      <c r="X651">
        <f t="shared" si="110"/>
        <v>-4.2713567839196012E-2</v>
      </c>
      <c r="Y651" t="e">
        <f t="shared" si="111"/>
        <v>#NUM!</v>
      </c>
      <c r="Z651">
        <v>2.5888741468353099E-6</v>
      </c>
      <c r="AA651">
        <f t="shared" si="107"/>
        <v>3.3416604019839339E-9</v>
      </c>
      <c r="AB651">
        <f t="shared" si="109"/>
        <v>3.3416604019839339E-9</v>
      </c>
      <c r="AC651">
        <v>0.33416604019839335</v>
      </c>
      <c r="AD651">
        <v>2.0375978060877626</v>
      </c>
      <c r="AE651" s="1">
        <f t="shared" si="101"/>
        <v>1.2029977447142161E-2</v>
      </c>
      <c r="AF651">
        <v>8.723056386930482E-2</v>
      </c>
      <c r="AG651">
        <v>32.178800000000003</v>
      </c>
      <c r="AH651">
        <v>40.299999999999997</v>
      </c>
      <c r="AI651">
        <v>610</v>
      </c>
      <c r="AJ651">
        <v>2.5888741468353098</v>
      </c>
      <c r="AK651">
        <v>11.310295975498345</v>
      </c>
      <c r="AL651" t="s">
        <v>559</v>
      </c>
      <c r="AM651" t="s">
        <v>558</v>
      </c>
      <c r="AN651" t="s">
        <v>560</v>
      </c>
      <c r="AO651">
        <v>0.6083871384901417</v>
      </c>
      <c r="AP651">
        <v>1.4275</v>
      </c>
      <c r="AQ651">
        <v>836.8</v>
      </c>
      <c r="AR651" s="59">
        <v>2.5419450526450562E-3</v>
      </c>
      <c r="AS651" s="60">
        <v>5.7192564302052347</v>
      </c>
    </row>
    <row r="652" spans="1:45" x14ac:dyDescent="0.35">
      <c r="A652" s="2">
        <v>44772</v>
      </c>
      <c r="B652" t="s">
        <v>573</v>
      </c>
      <c r="C652" t="s">
        <v>596</v>
      </c>
      <c r="D652" t="s">
        <v>77</v>
      </c>
      <c r="E652" t="s">
        <v>46</v>
      </c>
      <c r="F652">
        <v>10</v>
      </c>
      <c r="G652" t="s">
        <v>28</v>
      </c>
      <c r="H652" t="s">
        <v>79</v>
      </c>
      <c r="I652" t="s">
        <v>514</v>
      </c>
      <c r="J652" t="s">
        <v>514</v>
      </c>
      <c r="L652">
        <v>0.76700000000000002</v>
      </c>
      <c r="M652">
        <v>17.559999999999999</v>
      </c>
      <c r="N652" s="1">
        <v>-1.7559999999999998</v>
      </c>
      <c r="O652" t="s">
        <v>197</v>
      </c>
      <c r="P652">
        <v>0.81200000000000006</v>
      </c>
      <c r="Q652">
        <v>-4.500000000000004E-2</v>
      </c>
      <c r="R652">
        <v>16.27</v>
      </c>
      <c r="S652" s="1">
        <v>-1.627</v>
      </c>
      <c r="T652" s="1">
        <f t="shared" si="106"/>
        <v>-0.12899999999999978</v>
      </c>
      <c r="U652">
        <v>34.164999999999999</v>
      </c>
      <c r="V652">
        <v>916.28907162499991</v>
      </c>
      <c r="W652">
        <f t="shared" si="108"/>
        <v>9.1628907162499991E-4</v>
      </c>
      <c r="X652">
        <f t="shared" si="110"/>
        <v>-5.5418719211822703E-2</v>
      </c>
      <c r="Y652" t="e">
        <f t="shared" si="111"/>
        <v>#NUM!</v>
      </c>
      <c r="Z652">
        <v>3.6263396024164101E-6</v>
      </c>
      <c r="AA652">
        <f t="shared" si="107"/>
        <v>3.3227753476951036E-9</v>
      </c>
      <c r="AB652">
        <f t="shared" si="109"/>
        <v>3.3227753476951036E-9</v>
      </c>
      <c r="AC652">
        <v>0.33227753476951039</v>
      </c>
      <c r="AD652">
        <v>2.5757948431745037</v>
      </c>
      <c r="AE652" s="1">
        <f t="shared" si="101"/>
        <v>1.1961991251702372E-2</v>
      </c>
      <c r="AG652">
        <v>27.192399999999999</v>
      </c>
      <c r="AH652">
        <v>26</v>
      </c>
      <c r="AI652">
        <v>300</v>
      </c>
      <c r="AJ652">
        <v>3.6263396024164103</v>
      </c>
      <c r="AL652" t="s">
        <v>559</v>
      </c>
      <c r="AM652" t="s">
        <v>561</v>
      </c>
      <c r="AN652" t="s">
        <v>560</v>
      </c>
    </row>
    <row r="653" spans="1:45" x14ac:dyDescent="0.35">
      <c r="A653" s="2">
        <v>44762</v>
      </c>
      <c r="B653" t="s">
        <v>18</v>
      </c>
      <c r="C653" t="s">
        <v>549</v>
      </c>
      <c r="D653" t="s">
        <v>86</v>
      </c>
      <c r="E653" t="s">
        <v>46</v>
      </c>
      <c r="F653">
        <v>6</v>
      </c>
      <c r="G653" t="s">
        <v>37</v>
      </c>
      <c r="H653" t="s">
        <v>97</v>
      </c>
      <c r="I653" t="s">
        <v>406</v>
      </c>
      <c r="J653" t="s">
        <v>406</v>
      </c>
      <c r="K653" t="s">
        <v>182</v>
      </c>
      <c r="L653">
        <v>0.85699999999999998</v>
      </c>
      <c r="M653">
        <v>12.45</v>
      </c>
      <c r="N653" s="1">
        <v>-1.2449999999999999</v>
      </c>
      <c r="O653" t="s">
        <v>154</v>
      </c>
      <c r="P653">
        <v>0.83099999999999996</v>
      </c>
      <c r="Q653">
        <v>2.6000000000000023E-2</v>
      </c>
      <c r="R653">
        <v>16.54</v>
      </c>
      <c r="S653" s="1">
        <v>-1.6539999999999999</v>
      </c>
      <c r="T653" s="1">
        <f t="shared" si="106"/>
        <v>0.40900000000000003</v>
      </c>
      <c r="U653">
        <v>50.2</v>
      </c>
      <c r="V653">
        <v>1978.2314000000003</v>
      </c>
      <c r="W653">
        <f t="shared" si="108"/>
        <v>1.9782314000000001E-3</v>
      </c>
      <c r="X653">
        <f t="shared" si="110"/>
        <v>3.1287605294825542E-2</v>
      </c>
      <c r="Y653">
        <f t="shared" si="111"/>
        <v>1.6724390233147861E-6</v>
      </c>
      <c r="Z653">
        <v>1.6724390233147861E-6</v>
      </c>
      <c r="AA653">
        <f t="shared" si="107"/>
        <v>3.3084713905066424E-9</v>
      </c>
      <c r="AB653">
        <f t="shared" si="109"/>
        <v>3.3084713905066424E-9</v>
      </c>
      <c r="AC653">
        <v>0.33084713905066426</v>
      </c>
      <c r="AD653">
        <v>0.80891721039282205</v>
      </c>
      <c r="AE653" s="1">
        <f t="shared" si="101"/>
        <v>1.1910497005823913E-2</v>
      </c>
      <c r="AF653">
        <v>1.6145033774173565E-2</v>
      </c>
      <c r="AG653">
        <v>34.903799999999997</v>
      </c>
      <c r="AH653">
        <v>39.1</v>
      </c>
      <c r="AI653">
        <v>510</v>
      </c>
      <c r="AJ653">
        <v>1.6724390233147861</v>
      </c>
      <c r="AK653">
        <v>9.9694926084349991</v>
      </c>
      <c r="AL653" t="s">
        <v>557</v>
      </c>
      <c r="AM653" t="s">
        <v>558</v>
      </c>
      <c r="AN653" t="s">
        <v>562</v>
      </c>
      <c r="AO653">
        <v>0.38773728517693062</v>
      </c>
      <c r="AP653">
        <v>2.5749999999999997</v>
      </c>
      <c r="AQ653">
        <v>1486.8125</v>
      </c>
      <c r="AR653" s="59">
        <v>2.2248125219784583E-2</v>
      </c>
      <c r="AS653" s="60">
        <v>15.403066832191886</v>
      </c>
    </row>
    <row r="654" spans="1:45" x14ac:dyDescent="0.35">
      <c r="A654" s="2">
        <v>44762</v>
      </c>
      <c r="B654" t="s">
        <v>18</v>
      </c>
      <c r="C654" t="s">
        <v>549</v>
      </c>
      <c r="D654" t="s">
        <v>20</v>
      </c>
      <c r="E654" t="s">
        <v>600</v>
      </c>
      <c r="F654">
        <v>11</v>
      </c>
      <c r="G654" t="s">
        <v>43</v>
      </c>
      <c r="H654" t="s">
        <v>44</v>
      </c>
      <c r="I654" t="s">
        <v>430</v>
      </c>
      <c r="J654" t="s">
        <v>430</v>
      </c>
      <c r="K654" t="s">
        <v>184</v>
      </c>
      <c r="L654">
        <v>1.1739999999999999</v>
      </c>
      <c r="M654">
        <v>6.35</v>
      </c>
      <c r="N654" s="1">
        <v>-0.63500000000000001</v>
      </c>
      <c r="O654" t="s">
        <v>185</v>
      </c>
      <c r="P654">
        <v>1.1850000000000001</v>
      </c>
      <c r="Q654">
        <v>-1.1000000000000121E-2</v>
      </c>
      <c r="R654">
        <v>15.83</v>
      </c>
      <c r="S654" s="1">
        <v>-1.583</v>
      </c>
      <c r="T654" s="1">
        <f t="shared" si="106"/>
        <v>0.94799999999999995</v>
      </c>
      <c r="U654">
        <v>105.25</v>
      </c>
      <c r="V654">
        <v>8695.8865624999999</v>
      </c>
      <c r="W654">
        <f t="shared" si="108"/>
        <v>8.6958865624999996E-3</v>
      </c>
      <c r="X654">
        <f t="shared" si="110"/>
        <v>-9.2827004219410304E-3</v>
      </c>
      <c r="Y654" t="e">
        <f t="shared" si="111"/>
        <v>#NUM!</v>
      </c>
      <c r="Z654">
        <v>3.7908790611002552E-7</v>
      </c>
      <c r="AA654">
        <f t="shared" si="107"/>
        <v>3.2965054287484322E-9</v>
      </c>
      <c r="AB654">
        <f t="shared" si="109"/>
        <v>3.2965054287484322E-9</v>
      </c>
      <c r="AC654">
        <v>0.32965054287484324</v>
      </c>
      <c r="AD654">
        <v>0.34773264016333677</v>
      </c>
      <c r="AE654" s="1">
        <f t="shared" ref="AE654:AE716" si="112">AB654*1000*3600</f>
        <v>1.1867419543494356E-2</v>
      </c>
      <c r="AF654">
        <v>4.698516385950968E-3</v>
      </c>
      <c r="AG654">
        <v>34.903799999999997</v>
      </c>
      <c r="AH654">
        <v>94.8</v>
      </c>
      <c r="AI654">
        <v>700</v>
      </c>
      <c r="AJ654">
        <v>0.37908790611002552</v>
      </c>
      <c r="AK654">
        <v>11.020894580054243</v>
      </c>
      <c r="AL654" t="s">
        <v>559</v>
      </c>
      <c r="AM654" t="s">
        <v>558</v>
      </c>
      <c r="AN654" t="s">
        <v>560</v>
      </c>
      <c r="AO654">
        <v>0.38773728517693062</v>
      </c>
      <c r="AP654">
        <v>2.5749999999999997</v>
      </c>
      <c r="AQ654">
        <v>1486.8125</v>
      </c>
      <c r="AR654" s="59">
        <v>4.2582810257447024E-3</v>
      </c>
      <c r="AS654" s="60">
        <v>13.210894816205807</v>
      </c>
    </row>
    <row r="655" spans="1:45" x14ac:dyDescent="0.35">
      <c r="A655" s="2">
        <v>44764</v>
      </c>
      <c r="B655" t="s">
        <v>18</v>
      </c>
      <c r="C655" t="s">
        <v>549</v>
      </c>
      <c r="D655" t="s">
        <v>133</v>
      </c>
      <c r="E655" t="s">
        <v>46</v>
      </c>
      <c r="F655">
        <v>7</v>
      </c>
      <c r="G655" t="s">
        <v>39</v>
      </c>
      <c r="H655" t="s">
        <v>95</v>
      </c>
      <c r="I655" t="s">
        <v>470</v>
      </c>
      <c r="J655" t="s">
        <v>470</v>
      </c>
      <c r="K655" t="s">
        <v>191</v>
      </c>
      <c r="L655">
        <v>0.58299999999999996</v>
      </c>
      <c r="M655">
        <v>21.26</v>
      </c>
      <c r="N655" s="1">
        <v>-2.1260000000000003</v>
      </c>
      <c r="O655" t="s">
        <v>189</v>
      </c>
      <c r="P655">
        <v>0.57699999999999996</v>
      </c>
      <c r="Q655">
        <v>6.0000000000000053E-3</v>
      </c>
      <c r="R655">
        <v>24.54</v>
      </c>
      <c r="S655" s="1">
        <v>-2.4539999999999997</v>
      </c>
      <c r="T655" s="1">
        <f t="shared" si="106"/>
        <v>0.3279999999999994</v>
      </c>
      <c r="U655">
        <v>97.65</v>
      </c>
      <c r="V655">
        <v>7485.3851625000007</v>
      </c>
      <c r="W655">
        <f t="shared" si="108"/>
        <v>7.4853851625000011E-3</v>
      </c>
      <c r="X655">
        <f t="shared" si="110"/>
        <v>1.0398613518197583E-2</v>
      </c>
      <c r="Y655">
        <f t="shared" si="111"/>
        <v>4.3096671021564985E-7</v>
      </c>
      <c r="Z655">
        <v>4.3096671021564985E-7</v>
      </c>
      <c r="AA655">
        <f t="shared" si="107"/>
        <v>3.2259518181796632E-9</v>
      </c>
      <c r="AB655">
        <f t="shared" si="109"/>
        <v>3.2259518181796632E-9</v>
      </c>
      <c r="AC655">
        <v>0.32259518181796631</v>
      </c>
      <c r="AD655">
        <v>0.98352189578648441</v>
      </c>
      <c r="AE655" s="1">
        <f t="shared" si="112"/>
        <v>1.1613426545446788E-2</v>
      </c>
      <c r="AF655">
        <v>1.207315854227454E-2</v>
      </c>
      <c r="AG655">
        <v>34.764699999999998</v>
      </c>
      <c r="AH655">
        <v>81.5</v>
      </c>
      <c r="AI655">
        <v>800</v>
      </c>
      <c r="AJ655">
        <v>0.43096671021564986</v>
      </c>
      <c r="AK655">
        <v>6.5184028628141686</v>
      </c>
      <c r="AL655" t="s">
        <v>559</v>
      </c>
      <c r="AM655" t="s">
        <v>558</v>
      </c>
      <c r="AN655" t="s">
        <v>560</v>
      </c>
      <c r="AO655">
        <v>0.38320539431614575</v>
      </c>
      <c r="AP655">
        <v>2.6387499999999999</v>
      </c>
      <c r="AQ655">
        <v>1512.2124999999996</v>
      </c>
      <c r="AR655" s="59">
        <v>1.5762233191801176E-2</v>
      </c>
      <c r="AS655" s="60">
        <v>8.8519632642693491</v>
      </c>
    </row>
    <row r="656" spans="1:45" x14ac:dyDescent="0.35">
      <c r="A656" s="2">
        <v>44791</v>
      </c>
      <c r="B656" t="s">
        <v>18</v>
      </c>
      <c r="C656" t="s">
        <v>552</v>
      </c>
      <c r="D656" t="s">
        <v>109</v>
      </c>
      <c r="E656" t="s">
        <v>600</v>
      </c>
      <c r="F656">
        <v>16</v>
      </c>
      <c r="G656" t="s">
        <v>33</v>
      </c>
      <c r="H656" t="s">
        <v>104</v>
      </c>
      <c r="I656" t="s">
        <v>446</v>
      </c>
      <c r="J656" t="s">
        <v>446</v>
      </c>
      <c r="K656" t="s">
        <v>221</v>
      </c>
      <c r="L656">
        <v>0.82299999999999995</v>
      </c>
      <c r="M656">
        <v>7.02</v>
      </c>
      <c r="N656" s="1">
        <v>-0.70199999999999996</v>
      </c>
      <c r="O656" t="s">
        <v>88</v>
      </c>
      <c r="P656">
        <v>0.80300000000000005</v>
      </c>
      <c r="Q656">
        <v>1.9999999999999907E-2</v>
      </c>
      <c r="R656">
        <v>15.08</v>
      </c>
      <c r="S656" s="1">
        <v>-1.508</v>
      </c>
      <c r="T656" s="1">
        <f t="shared" si="106"/>
        <v>0.80600000000000005</v>
      </c>
      <c r="U656">
        <v>56.95</v>
      </c>
      <c r="V656">
        <v>2545.9924625000003</v>
      </c>
      <c r="W656">
        <f t="shared" si="108"/>
        <v>2.5459924625000005E-3</v>
      </c>
      <c r="X656">
        <f t="shared" si="110"/>
        <v>2.4906600249065883E-2</v>
      </c>
      <c r="Y656">
        <f t="shared" si="111"/>
        <v>1.2630194827079065E-6</v>
      </c>
      <c r="Z656">
        <v>1.2630194827079065E-6</v>
      </c>
      <c r="AA656">
        <f t="shared" si="107"/>
        <v>3.2156380829649797E-9</v>
      </c>
      <c r="AB656">
        <f t="shared" si="109"/>
        <v>3.2156380829649797E-9</v>
      </c>
      <c r="AC656">
        <v>0.32156380829649794</v>
      </c>
      <c r="AD656">
        <v>0.39896254131079145</v>
      </c>
      <c r="AE656" s="1">
        <f t="shared" si="112"/>
        <v>1.1576297098673928E-2</v>
      </c>
      <c r="AF656">
        <v>2.0006345531034882E-3</v>
      </c>
      <c r="AG656">
        <v>28.894600000000001</v>
      </c>
      <c r="AH656">
        <v>49.4</v>
      </c>
      <c r="AI656">
        <v>546</v>
      </c>
      <c r="AJ656">
        <v>1.2630194827079064</v>
      </c>
      <c r="AK656">
        <v>15.563004370478136</v>
      </c>
      <c r="AL656" t="s">
        <v>559</v>
      </c>
      <c r="AM656" t="s">
        <v>561</v>
      </c>
      <c r="AN656" t="s">
        <v>560</v>
      </c>
      <c r="AO656">
        <v>0.60858362734628491</v>
      </c>
      <c r="AP656">
        <v>1.405</v>
      </c>
      <c r="AQ656">
        <v>1061.325</v>
      </c>
      <c r="AR656" s="59">
        <v>7.0690259557514073E-3</v>
      </c>
      <c r="AS656" s="60">
        <v>6.4077348836481818</v>
      </c>
    </row>
    <row r="657" spans="1:45" x14ac:dyDescent="0.35">
      <c r="A657" s="2">
        <v>44723</v>
      </c>
      <c r="B657" t="s">
        <v>18</v>
      </c>
      <c r="C657" t="s">
        <v>598</v>
      </c>
      <c r="D657" t="s">
        <v>133</v>
      </c>
      <c r="E657" t="s">
        <v>46</v>
      </c>
      <c r="F657">
        <v>9</v>
      </c>
      <c r="G657" t="s">
        <v>30</v>
      </c>
      <c r="H657" t="s">
        <v>137</v>
      </c>
      <c r="I657" t="s">
        <v>475</v>
      </c>
      <c r="J657" t="s">
        <v>475</v>
      </c>
      <c r="K657" t="s">
        <v>138</v>
      </c>
      <c r="L657">
        <v>0.64500000000000002</v>
      </c>
      <c r="M657">
        <v>4.71</v>
      </c>
      <c r="N657" s="1">
        <v>-0.47099999999999997</v>
      </c>
      <c r="O657" t="s">
        <v>139</v>
      </c>
      <c r="P657">
        <v>0.65100000000000002</v>
      </c>
      <c r="Q657">
        <v>-6.0000000000000053E-3</v>
      </c>
      <c r="R657">
        <v>5.46</v>
      </c>
      <c r="S657" s="1">
        <v>-0.54600000000000004</v>
      </c>
      <c r="T657" s="1">
        <f t="shared" si="106"/>
        <v>7.5000000000000067E-2</v>
      </c>
      <c r="U657">
        <v>104.2</v>
      </c>
      <c r="V657">
        <v>8523.247400000002</v>
      </c>
      <c r="W657">
        <f t="shared" si="108"/>
        <v>8.5232474000000013E-3</v>
      </c>
      <c r="X657">
        <f t="shared" si="110"/>
        <v>-9.2165898617511607E-3</v>
      </c>
      <c r="Y657" t="e">
        <f t="shared" si="111"/>
        <v>#NUM!</v>
      </c>
      <c r="Z657">
        <v>3.757362891720048E-7</v>
      </c>
      <c r="AA657">
        <f t="shared" si="107"/>
        <v>3.2024933497709384E-9</v>
      </c>
      <c r="AB657">
        <f t="shared" si="109"/>
        <v>3.2024933497709384E-9</v>
      </c>
      <c r="AC657">
        <v>0.3202493349770939</v>
      </c>
      <c r="AD657">
        <v>4.269991133027915</v>
      </c>
      <c r="AE657" s="1">
        <f t="shared" si="112"/>
        <v>1.1528976059175378E-2</v>
      </c>
      <c r="AF657">
        <v>1.9385523628268942E-2</v>
      </c>
      <c r="AG657">
        <v>31.959900000000001</v>
      </c>
      <c r="AH657">
        <v>128</v>
      </c>
      <c r="AI657">
        <v>930</v>
      </c>
      <c r="AJ657">
        <v>0.3757362891720048</v>
      </c>
      <c r="AK657">
        <v>10.416666666666666</v>
      </c>
      <c r="AL657" t="s">
        <v>557</v>
      </c>
      <c r="AM657" t="s">
        <v>561</v>
      </c>
      <c r="AN657" t="s">
        <v>560</v>
      </c>
      <c r="AO657">
        <v>0.55247291970017987</v>
      </c>
      <c r="AP657">
        <v>1.6937500000000001</v>
      </c>
      <c r="AQ657">
        <v>1071.175</v>
      </c>
      <c r="AR657" s="59">
        <v>-8.0073224214642878E-3</v>
      </c>
      <c r="AS657" s="60">
        <v>11.271428195052852</v>
      </c>
    </row>
    <row r="658" spans="1:45" x14ac:dyDescent="0.35">
      <c r="A658" s="2">
        <v>44804</v>
      </c>
      <c r="B658" t="s">
        <v>18</v>
      </c>
      <c r="C658" t="s">
        <v>599</v>
      </c>
      <c r="D658" t="s">
        <v>109</v>
      </c>
      <c r="E658" t="s">
        <v>600</v>
      </c>
      <c r="F658">
        <v>6</v>
      </c>
      <c r="G658" t="s">
        <v>25</v>
      </c>
      <c r="H658" t="s">
        <v>122</v>
      </c>
      <c r="I658" t="s">
        <v>454</v>
      </c>
      <c r="J658" t="s">
        <v>454</v>
      </c>
      <c r="K658" t="s">
        <v>236</v>
      </c>
      <c r="L658">
        <v>0.71599999999999997</v>
      </c>
      <c r="M658">
        <v>10.86</v>
      </c>
      <c r="N658" s="1">
        <v>-1.0859999999999999</v>
      </c>
      <c r="O658" t="s">
        <v>135</v>
      </c>
      <c r="P658">
        <v>0.69599999999999995</v>
      </c>
      <c r="Q658">
        <v>2.0000000000000018E-2</v>
      </c>
      <c r="R658">
        <v>21.23</v>
      </c>
      <c r="S658" s="1">
        <v>-2.1230000000000002</v>
      </c>
      <c r="T658" s="1">
        <f t="shared" si="106"/>
        <v>1.0370000000000004</v>
      </c>
      <c r="U658">
        <v>51.05</v>
      </c>
      <c r="V658">
        <v>2045.7904624999996</v>
      </c>
      <c r="W658">
        <f t="shared" si="108"/>
        <v>2.0457904624999997E-3</v>
      </c>
      <c r="X658">
        <f t="shared" si="110"/>
        <v>2.8735632183908073E-2</v>
      </c>
      <c r="Y658">
        <f t="shared" si="111"/>
        <v>1.5061315708212936E-6</v>
      </c>
      <c r="Z658">
        <v>1.5061315708212936E-6</v>
      </c>
      <c r="AA658">
        <f t="shared" si="107"/>
        <v>3.0812296028563452E-9</v>
      </c>
      <c r="AB658">
        <f t="shared" si="109"/>
        <v>3.0812296028563452E-9</v>
      </c>
      <c r="AC658">
        <v>0.30812296028563452</v>
      </c>
      <c r="AD658">
        <v>0.29712918060331189</v>
      </c>
      <c r="AE658" s="1">
        <f t="shared" si="112"/>
        <v>1.1092426570282842E-2</v>
      </c>
      <c r="AF658">
        <v>5.488587419629219E-3</v>
      </c>
      <c r="AG658">
        <v>32.519599999999997</v>
      </c>
      <c r="AH658">
        <v>22.6</v>
      </c>
      <c r="AI658">
        <v>352</v>
      </c>
      <c r="AJ658">
        <v>1.5061315708212935</v>
      </c>
      <c r="AK658">
        <v>7.0107887060214562</v>
      </c>
      <c r="AL658" t="s">
        <v>557</v>
      </c>
      <c r="AM658" t="s">
        <v>558</v>
      </c>
      <c r="AN658" t="s">
        <v>562</v>
      </c>
      <c r="AO658">
        <v>0.5234151584582144</v>
      </c>
      <c r="AP658">
        <v>1.8887499999999999</v>
      </c>
      <c r="AQ658">
        <v>924.46249999999998</v>
      </c>
      <c r="AR658" s="59">
        <v>2.0785094597206271E-2</v>
      </c>
      <c r="AS658" s="60">
        <v>22.811701937834123</v>
      </c>
    </row>
    <row r="659" spans="1:45" x14ac:dyDescent="0.35">
      <c r="A659" s="2">
        <v>44763</v>
      </c>
      <c r="B659" t="s">
        <v>18</v>
      </c>
      <c r="C659" t="s">
        <v>549</v>
      </c>
      <c r="D659" t="s">
        <v>45</v>
      </c>
      <c r="E659" t="s">
        <v>46</v>
      </c>
      <c r="F659">
        <v>5</v>
      </c>
      <c r="G659" t="s">
        <v>43</v>
      </c>
      <c r="H659" t="s">
        <v>52</v>
      </c>
      <c r="I659" t="s">
        <v>438</v>
      </c>
      <c r="J659" t="s">
        <v>438</v>
      </c>
      <c r="K659" t="s">
        <v>190</v>
      </c>
      <c r="L659">
        <v>0.81799999999999995</v>
      </c>
      <c r="M659">
        <v>7.86</v>
      </c>
      <c r="N659" s="1">
        <v>-0.78600000000000003</v>
      </c>
      <c r="O659" t="s">
        <v>163</v>
      </c>
      <c r="P659">
        <v>0.82599999999999996</v>
      </c>
      <c r="Q659">
        <v>-8.0000000000000071E-3</v>
      </c>
      <c r="R659">
        <v>12.18</v>
      </c>
      <c r="S659" s="1">
        <v>-1.218</v>
      </c>
      <c r="T659" s="1">
        <f t="shared" si="106"/>
        <v>0.43199999999999994</v>
      </c>
      <c r="U659">
        <v>96.75</v>
      </c>
      <c r="V659">
        <v>7348.0415625000005</v>
      </c>
      <c r="W659">
        <f t="shared" si="108"/>
        <v>7.3480415625000002E-3</v>
      </c>
      <c r="X659">
        <f t="shared" si="110"/>
        <v>-9.6852300242130842E-3</v>
      </c>
      <c r="Y659" t="e">
        <f t="shared" si="111"/>
        <v>#NUM!</v>
      </c>
      <c r="Z659">
        <v>3.9962386752971627E-7</v>
      </c>
      <c r="AA659">
        <f t="shared" si="107"/>
        <v>2.9364527879753493E-9</v>
      </c>
      <c r="AB659">
        <f t="shared" si="109"/>
        <v>2.9364527879753493E-9</v>
      </c>
      <c r="AC659">
        <v>0.29364527879753494</v>
      </c>
      <c r="AD659">
        <v>0.67973444166096064</v>
      </c>
      <c r="AE659" s="1">
        <f t="shared" si="112"/>
        <v>1.0571230036711256E-2</v>
      </c>
      <c r="AF659">
        <v>4.4036606751386501E-3</v>
      </c>
      <c r="AG659">
        <v>31.981100000000001</v>
      </c>
      <c r="AH659">
        <v>83</v>
      </c>
      <c r="AI659">
        <v>620</v>
      </c>
      <c r="AJ659">
        <v>0.39962386752971629</v>
      </c>
      <c r="AK659">
        <v>7.12949535755667</v>
      </c>
      <c r="AL659" t="s">
        <v>559</v>
      </c>
      <c r="AM659" t="s">
        <v>558</v>
      </c>
      <c r="AN659" t="s">
        <v>560</v>
      </c>
      <c r="AO659">
        <v>0.41316276787735068</v>
      </c>
      <c r="AP659">
        <v>2.36</v>
      </c>
      <c r="AQ659">
        <v>1352.8999999999999</v>
      </c>
      <c r="AR659" s="59">
        <v>1.0816217268271432E-2</v>
      </c>
      <c r="AS659" s="60">
        <v>18.541979140046688</v>
      </c>
    </row>
    <row r="660" spans="1:45" x14ac:dyDescent="0.35">
      <c r="A660" s="2">
        <v>44791</v>
      </c>
      <c r="B660" t="s">
        <v>18</v>
      </c>
      <c r="C660" t="s">
        <v>552</v>
      </c>
      <c r="D660" t="s">
        <v>123</v>
      </c>
      <c r="E660" t="s">
        <v>600</v>
      </c>
      <c r="F660">
        <v>1</v>
      </c>
      <c r="G660" t="s">
        <v>25</v>
      </c>
      <c r="H660" t="s">
        <v>68</v>
      </c>
      <c r="I660" t="s">
        <v>469</v>
      </c>
      <c r="J660" t="s">
        <v>469</v>
      </c>
      <c r="K660" t="s">
        <v>222</v>
      </c>
      <c r="L660">
        <v>0.78</v>
      </c>
      <c r="M660">
        <v>2.25</v>
      </c>
      <c r="N660" s="1">
        <v>-0.22500000000000001</v>
      </c>
      <c r="O660" t="s">
        <v>223</v>
      </c>
      <c r="P660">
        <v>0.754</v>
      </c>
      <c r="Q660">
        <v>2.6000000000000023E-2</v>
      </c>
      <c r="R660">
        <v>17.760000000000002</v>
      </c>
      <c r="S660" s="1">
        <v>-1.7760000000000002</v>
      </c>
      <c r="T660" s="1">
        <f t="shared" si="106"/>
        <v>1.5510000000000002</v>
      </c>
      <c r="U660">
        <v>44.5</v>
      </c>
      <c r="V660">
        <v>1554.4962500000001</v>
      </c>
      <c r="W660">
        <f t="shared" si="108"/>
        <v>1.5544962500000001E-3</v>
      </c>
      <c r="X660">
        <f t="shared" si="110"/>
        <v>3.4482758620689682E-2</v>
      </c>
      <c r="Y660">
        <f t="shared" si="111"/>
        <v>1.8851027456641959E-6</v>
      </c>
      <c r="Z660">
        <v>1.8851027456641959E-6</v>
      </c>
      <c r="AA660">
        <f t="shared" si="107"/>
        <v>2.9303851489996966E-9</v>
      </c>
      <c r="AB660">
        <f t="shared" si="109"/>
        <v>2.9303851489996966E-9</v>
      </c>
      <c r="AC660">
        <v>0.29303851489996963</v>
      </c>
      <c r="AD660">
        <v>0.18893521270146332</v>
      </c>
      <c r="AE660" s="1">
        <f t="shared" si="112"/>
        <v>1.0549386536398907E-2</v>
      </c>
      <c r="AF660">
        <v>3.490022183121329E-3</v>
      </c>
      <c r="AG660">
        <v>28.894600000000001</v>
      </c>
      <c r="AH660">
        <v>33.9</v>
      </c>
      <c r="AI660">
        <v>590</v>
      </c>
      <c r="AJ660">
        <v>1.8851027456641958</v>
      </c>
      <c r="AK660">
        <v>11.347959829038007</v>
      </c>
      <c r="AL660" t="s">
        <v>557</v>
      </c>
      <c r="AM660" t="s">
        <v>558</v>
      </c>
      <c r="AN660" t="s">
        <v>562</v>
      </c>
      <c r="AO660">
        <v>0.60858362734628491</v>
      </c>
      <c r="AP660">
        <v>1.405</v>
      </c>
      <c r="AQ660">
        <v>1061.325</v>
      </c>
      <c r="AR660" s="59">
        <v>-4.3762247429702313E-4</v>
      </c>
      <c r="AS660" s="60">
        <v>11.113878847575744</v>
      </c>
    </row>
    <row r="661" spans="1:45" x14ac:dyDescent="0.35">
      <c r="A661" s="2">
        <v>44791</v>
      </c>
      <c r="B661" t="s">
        <v>18</v>
      </c>
      <c r="C661" t="s">
        <v>552</v>
      </c>
      <c r="D661" t="s">
        <v>123</v>
      </c>
      <c r="E661" t="s">
        <v>600</v>
      </c>
      <c r="F661">
        <v>7</v>
      </c>
      <c r="G661" t="s">
        <v>33</v>
      </c>
      <c r="H661" t="s">
        <v>97</v>
      </c>
      <c r="I661" t="s">
        <v>462</v>
      </c>
      <c r="J661" t="s">
        <v>462</v>
      </c>
      <c r="K661" t="s">
        <v>222</v>
      </c>
      <c r="L661">
        <v>0.76800000000000002</v>
      </c>
      <c r="M661">
        <v>5.98</v>
      </c>
      <c r="N661" s="1">
        <v>-0.59800000000000009</v>
      </c>
      <c r="O661" t="s">
        <v>223</v>
      </c>
      <c r="P661">
        <v>0.75600000000000001</v>
      </c>
      <c r="Q661">
        <v>1.2000000000000011E-2</v>
      </c>
      <c r="R661">
        <v>12.23</v>
      </c>
      <c r="S661" s="1">
        <v>-1.2230000000000001</v>
      </c>
      <c r="T661" s="1">
        <f t="shared" si="106"/>
        <v>0.625</v>
      </c>
      <c r="U661">
        <v>70.599999999999994</v>
      </c>
      <c r="V661">
        <v>3912.7225999999991</v>
      </c>
      <c r="W661">
        <f t="shared" si="108"/>
        <v>3.9127225999999989E-3</v>
      </c>
      <c r="X661">
        <f t="shared" si="110"/>
        <v>1.5873015873015886E-2</v>
      </c>
      <c r="Y661">
        <f t="shared" si="111"/>
        <v>7.2536858872517228E-7</v>
      </c>
      <c r="Z661">
        <v>7.2536858872517228E-7</v>
      </c>
      <c r="AA661">
        <f t="shared" si="107"/>
        <v>2.8381660704350858E-9</v>
      </c>
      <c r="AB661">
        <f t="shared" si="109"/>
        <v>2.8381660704350858E-9</v>
      </c>
      <c r="AC661">
        <v>0.28381660704350864</v>
      </c>
      <c r="AD661">
        <v>0.45410657126961385</v>
      </c>
      <c r="AE661" s="1">
        <f t="shared" si="112"/>
        <v>1.0217397853566309E-2</v>
      </c>
      <c r="AF661">
        <v>2.2771593901734738E-3</v>
      </c>
      <c r="AG661">
        <v>28.894600000000001</v>
      </c>
      <c r="AH661">
        <v>59.2</v>
      </c>
      <c r="AI661">
        <v>370</v>
      </c>
      <c r="AJ661">
        <v>0.72536858872517229</v>
      </c>
      <c r="AK661">
        <v>11.347959829038007</v>
      </c>
      <c r="AL661" t="s">
        <v>559</v>
      </c>
      <c r="AM661" t="s">
        <v>561</v>
      </c>
      <c r="AN661" t="s">
        <v>560</v>
      </c>
      <c r="AO661">
        <v>0.60858362734628491</v>
      </c>
      <c r="AP661">
        <v>1.405</v>
      </c>
      <c r="AQ661">
        <v>1061.325</v>
      </c>
      <c r="AR661" s="59">
        <v>-7.4883720506258869E-2</v>
      </c>
      <c r="AS661" s="60">
        <v>9.0798782696057145</v>
      </c>
    </row>
    <row r="662" spans="1:45" x14ac:dyDescent="0.35">
      <c r="A662" s="2">
        <v>44790</v>
      </c>
      <c r="B662" t="s">
        <v>18</v>
      </c>
      <c r="C662" t="s">
        <v>552</v>
      </c>
      <c r="D662" t="s">
        <v>109</v>
      </c>
      <c r="E662" t="s">
        <v>600</v>
      </c>
      <c r="F662">
        <v>10</v>
      </c>
      <c r="G662" t="s">
        <v>26</v>
      </c>
      <c r="H662" t="s">
        <v>203</v>
      </c>
      <c r="I662" t="s">
        <v>495</v>
      </c>
      <c r="J662" t="s">
        <v>495</v>
      </c>
      <c r="K662" t="s">
        <v>215</v>
      </c>
      <c r="L662">
        <v>0.90300000000000002</v>
      </c>
      <c r="M662">
        <v>23.55</v>
      </c>
      <c r="N662" s="1">
        <v>-2.355</v>
      </c>
      <c r="O662" t="s">
        <v>160</v>
      </c>
      <c r="P662">
        <v>0.94499999999999995</v>
      </c>
      <c r="Q662">
        <v>-4.1999999999999926E-2</v>
      </c>
      <c r="R662">
        <v>27.45</v>
      </c>
      <c r="S662" s="1">
        <v>-2.7450000000000001</v>
      </c>
      <c r="T662" s="1">
        <f t="shared" si="106"/>
        <v>0.39000000000000012</v>
      </c>
      <c r="U662">
        <v>35.799999999999997</v>
      </c>
      <c r="V662">
        <v>1006.0873999999999</v>
      </c>
      <c r="W662">
        <f t="shared" si="108"/>
        <v>1.0060873999999998E-3</v>
      </c>
      <c r="X662">
        <f t="shared" si="110"/>
        <v>-4.444444444444437E-2</v>
      </c>
      <c r="Y662" t="e">
        <f t="shared" si="111"/>
        <v>#NUM!</v>
      </c>
      <c r="Z662">
        <v>2.7246782015349072E-6</v>
      </c>
      <c r="AA662">
        <f t="shared" si="107"/>
        <v>2.7412644076189305E-9</v>
      </c>
      <c r="AB662">
        <f t="shared" si="109"/>
        <v>2.7412644076189305E-9</v>
      </c>
      <c r="AC662">
        <v>0.27412644076189302</v>
      </c>
      <c r="AD662">
        <v>0.70288830964587934</v>
      </c>
      <c r="AE662" s="1">
        <f t="shared" si="112"/>
        <v>9.8685518674281499E-3</v>
      </c>
      <c r="AF662">
        <v>3.0090994112952886E-2</v>
      </c>
      <c r="AG662">
        <v>32.178800000000003</v>
      </c>
      <c r="AH662">
        <v>31</v>
      </c>
      <c r="AI662">
        <v>452</v>
      </c>
      <c r="AJ662">
        <v>2.7246782015349074</v>
      </c>
      <c r="AK662">
        <v>15.49463920787486</v>
      </c>
      <c r="AL662" t="s">
        <v>559</v>
      </c>
      <c r="AM662" t="s">
        <v>558</v>
      </c>
      <c r="AN662" t="s">
        <v>560</v>
      </c>
      <c r="AO662">
        <v>0.6083871384901417</v>
      </c>
      <c r="AP662">
        <v>1.4275</v>
      </c>
      <c r="AQ662">
        <v>836.8</v>
      </c>
      <c r="AR662" s="59">
        <v>-5.4365981632427127E-3</v>
      </c>
      <c r="AS662" s="60">
        <v>6.3529250159812198</v>
      </c>
    </row>
    <row r="663" spans="1:45" x14ac:dyDescent="0.35">
      <c r="A663" s="2">
        <v>44790</v>
      </c>
      <c r="B663" t="s">
        <v>18</v>
      </c>
      <c r="C663" t="s">
        <v>552</v>
      </c>
      <c r="D663" t="s">
        <v>123</v>
      </c>
      <c r="E663" t="s">
        <v>600</v>
      </c>
      <c r="F663">
        <v>3</v>
      </c>
      <c r="G663" t="s">
        <v>28</v>
      </c>
      <c r="H663" t="s">
        <v>122</v>
      </c>
      <c r="I663" t="s">
        <v>458</v>
      </c>
      <c r="J663" t="s">
        <v>458</v>
      </c>
      <c r="K663" t="s">
        <v>69</v>
      </c>
      <c r="L663">
        <v>0.92100000000000004</v>
      </c>
      <c r="M663">
        <v>13.65</v>
      </c>
      <c r="N663" s="1">
        <v>-1.365</v>
      </c>
      <c r="O663" t="s">
        <v>129</v>
      </c>
      <c r="P663">
        <v>0.90600000000000003</v>
      </c>
      <c r="Q663">
        <v>1.5000000000000013E-2</v>
      </c>
      <c r="R663">
        <v>23.31</v>
      </c>
      <c r="S663" s="1">
        <v>-2.331</v>
      </c>
      <c r="T663" s="1">
        <f t="shared" si="106"/>
        <v>0.96599999999999997</v>
      </c>
      <c r="U663">
        <v>67.3</v>
      </c>
      <c r="V663">
        <v>3555.4926500000001</v>
      </c>
      <c r="W663">
        <f t="shared" si="108"/>
        <v>3.5554926499999999E-3</v>
      </c>
      <c r="X663">
        <f t="shared" si="110"/>
        <v>1.6556291390728492E-2</v>
      </c>
      <c r="Y663">
        <f t="shared" si="111"/>
        <v>7.639949536018921E-7</v>
      </c>
      <c r="Z663">
        <v>7.639949536018921E-7</v>
      </c>
      <c r="AA663">
        <f t="shared" si="107"/>
        <v>2.7163784421686183E-9</v>
      </c>
      <c r="AB663">
        <f t="shared" si="109"/>
        <v>2.7163784421686183E-9</v>
      </c>
      <c r="AC663">
        <v>0.27163784421686188</v>
      </c>
      <c r="AD663">
        <v>0.28119859649778661</v>
      </c>
      <c r="AE663" s="1">
        <f t="shared" si="112"/>
        <v>9.7789623918070265E-3</v>
      </c>
      <c r="AF663">
        <v>1.0133246240474328E-3</v>
      </c>
      <c r="AG663">
        <v>32.178800000000003</v>
      </c>
      <c r="AH663">
        <v>65</v>
      </c>
      <c r="AI663">
        <v>575</v>
      </c>
      <c r="AJ663">
        <v>0.76399495360189207</v>
      </c>
      <c r="AK663">
        <v>11.310295975498345</v>
      </c>
      <c r="AL663" t="s">
        <v>559</v>
      </c>
      <c r="AM663" t="s">
        <v>561</v>
      </c>
      <c r="AN663" t="s">
        <v>560</v>
      </c>
      <c r="AO663">
        <v>0.6083871384901417</v>
      </c>
      <c r="AP663">
        <v>1.4275</v>
      </c>
      <c r="AQ663">
        <v>836.8</v>
      </c>
      <c r="AR663" s="59">
        <v>7.2080243801821205E-3</v>
      </c>
      <c r="AS663" s="60">
        <v>-3.4554590911639607</v>
      </c>
    </row>
    <row r="664" spans="1:45" x14ac:dyDescent="0.35">
      <c r="A664" s="2">
        <v>44748</v>
      </c>
      <c r="B664" t="s">
        <v>18</v>
      </c>
      <c r="C664" t="s">
        <v>597</v>
      </c>
      <c r="D664" t="s">
        <v>45</v>
      </c>
      <c r="E664" t="s">
        <v>46</v>
      </c>
      <c r="F664">
        <v>8</v>
      </c>
      <c r="G664" t="s">
        <v>22</v>
      </c>
      <c r="H664" t="s">
        <v>44</v>
      </c>
      <c r="I664" t="s">
        <v>434</v>
      </c>
      <c r="J664" t="s">
        <v>434</v>
      </c>
      <c r="K664" t="s">
        <v>169</v>
      </c>
      <c r="L664">
        <v>0.76100000000000001</v>
      </c>
      <c r="M664">
        <v>24.37</v>
      </c>
      <c r="N664" s="1">
        <v>-2.4370000000000003</v>
      </c>
      <c r="O664" t="s">
        <v>170</v>
      </c>
      <c r="P664">
        <v>0.71499999999999997</v>
      </c>
      <c r="Q664">
        <v>4.6000000000000041E-2</v>
      </c>
      <c r="R664">
        <v>30.45</v>
      </c>
      <c r="S664" s="1">
        <v>-3.0449999999999999</v>
      </c>
      <c r="T664" s="1">
        <f t="shared" si="106"/>
        <v>0.60799999999999965</v>
      </c>
      <c r="U664">
        <v>28.85</v>
      </c>
      <c r="V664">
        <v>653.37316250000015</v>
      </c>
      <c r="W664">
        <f t="shared" si="108"/>
        <v>6.5337316250000017E-4</v>
      </c>
      <c r="X664">
        <f t="shared" si="110"/>
        <v>6.43356643356644E-2</v>
      </c>
      <c r="Y664">
        <f t="shared" si="111"/>
        <v>4.0621047155465403E-6</v>
      </c>
      <c r="Z664">
        <v>4.0621047155465403E-6</v>
      </c>
      <c r="AA664">
        <f t="shared" si="107"/>
        <v>2.6540702044028067E-9</v>
      </c>
      <c r="AB664">
        <f t="shared" si="109"/>
        <v>2.6540702044028067E-9</v>
      </c>
      <c r="AC664">
        <v>0.26540702044028069</v>
      </c>
      <c r="AD664">
        <v>0.43652470467151455</v>
      </c>
      <c r="AE664" s="1">
        <f t="shared" si="112"/>
        <v>9.5546527358501034E-3</v>
      </c>
      <c r="AF664">
        <v>0.11697493010614628</v>
      </c>
      <c r="AG664">
        <v>33.4651</v>
      </c>
      <c r="AH664">
        <v>13.9</v>
      </c>
      <c r="AI664">
        <v>342</v>
      </c>
      <c r="AJ664">
        <v>4.06210471554654</v>
      </c>
      <c r="AK664">
        <v>7.6280448717948737</v>
      </c>
      <c r="AL664" t="s">
        <v>557</v>
      </c>
      <c r="AM664" t="s">
        <v>558</v>
      </c>
      <c r="AN664" t="s">
        <v>562</v>
      </c>
      <c r="AO664">
        <v>0.36316699062884389</v>
      </c>
      <c r="AP664">
        <v>2.6599999999999997</v>
      </c>
      <c r="AQ664">
        <v>1403.9625000000001</v>
      </c>
      <c r="AR664" s="59">
        <v>3.3172988797831003E-2</v>
      </c>
      <c r="AS664" s="60">
        <v>12.197872964961046</v>
      </c>
    </row>
    <row r="665" spans="1:45" x14ac:dyDescent="0.35">
      <c r="A665" s="2">
        <v>44715</v>
      </c>
      <c r="B665" t="s">
        <v>573</v>
      </c>
      <c r="C665" t="s">
        <v>598</v>
      </c>
      <c r="D665" t="s">
        <v>77</v>
      </c>
      <c r="E665" t="s">
        <v>46</v>
      </c>
      <c r="F665">
        <v>12</v>
      </c>
      <c r="G665" t="s">
        <v>28</v>
      </c>
      <c r="H665" t="s">
        <v>82</v>
      </c>
      <c r="I665" t="s">
        <v>515</v>
      </c>
      <c r="J665" t="s">
        <v>515</v>
      </c>
      <c r="K665" t="s">
        <v>23</v>
      </c>
      <c r="L665">
        <v>0.80600000000000005</v>
      </c>
      <c r="M665">
        <v>26.73</v>
      </c>
      <c r="N665" s="1">
        <v>-2.673</v>
      </c>
      <c r="O665" t="s">
        <v>80</v>
      </c>
      <c r="P665">
        <v>0.76900000000000002</v>
      </c>
      <c r="Q665">
        <v>3.7000000000000033E-2</v>
      </c>
      <c r="R665">
        <v>9.08</v>
      </c>
      <c r="S665" s="1">
        <v>-0.90800000000000003</v>
      </c>
      <c r="T665" s="1">
        <f t="shared" si="106"/>
        <v>-1.7650000000000001</v>
      </c>
      <c r="U665">
        <v>33.85</v>
      </c>
      <c r="V665">
        <v>899.4706625</v>
      </c>
      <c r="W665">
        <f t="shared" si="108"/>
        <v>8.9947066250000004E-4</v>
      </c>
      <c r="X665">
        <f t="shared" si="110"/>
        <v>4.8114434330299133E-2</v>
      </c>
      <c r="Y665">
        <f t="shared" si="111"/>
        <v>2.8407169290307863E-6</v>
      </c>
      <c r="Z665">
        <v>2.8407169290307863E-6</v>
      </c>
      <c r="AA665">
        <f t="shared" si="107"/>
        <v>2.555141538130287E-9</v>
      </c>
      <c r="AB665">
        <f t="shared" si="109"/>
        <v>2.555141538130287E-9</v>
      </c>
      <c r="AC665">
        <v>0.25551415381302867</v>
      </c>
      <c r="AD665">
        <v>0.14476722595639016</v>
      </c>
      <c r="AE665" s="1">
        <f t="shared" si="112"/>
        <v>9.1985095372690319E-3</v>
      </c>
      <c r="AG665">
        <v>24.828800000000001</v>
      </c>
      <c r="AH665">
        <v>36.200000000000003</v>
      </c>
      <c r="AI665">
        <v>390</v>
      </c>
      <c r="AJ665">
        <v>2.8407169290307865</v>
      </c>
      <c r="AL665" t="s">
        <v>559</v>
      </c>
      <c r="AM665" t="s">
        <v>561</v>
      </c>
      <c r="AN665" t="s">
        <v>560</v>
      </c>
    </row>
    <row r="666" spans="1:45" x14ac:dyDescent="0.35">
      <c r="A666" s="2">
        <v>44772</v>
      </c>
      <c r="B666" t="s">
        <v>573</v>
      </c>
      <c r="C666" t="s">
        <v>596</v>
      </c>
      <c r="D666" t="s">
        <v>77</v>
      </c>
      <c r="E666" t="s">
        <v>46</v>
      </c>
      <c r="F666">
        <v>15</v>
      </c>
      <c r="G666" t="s">
        <v>28</v>
      </c>
      <c r="H666" t="s">
        <v>82</v>
      </c>
      <c r="I666" t="s">
        <v>515</v>
      </c>
      <c r="J666" t="s">
        <v>515</v>
      </c>
      <c r="L666">
        <v>0.76800000000000002</v>
      </c>
      <c r="M666">
        <v>6.67</v>
      </c>
      <c r="N666" s="1">
        <v>-0.66700000000000004</v>
      </c>
      <c r="O666" t="s">
        <v>197</v>
      </c>
      <c r="P666">
        <v>0.80400000000000005</v>
      </c>
      <c r="Q666">
        <v>-3.6000000000000032E-2</v>
      </c>
      <c r="R666">
        <v>15.21</v>
      </c>
      <c r="S666" s="1">
        <v>-1.5210000000000001</v>
      </c>
      <c r="T666" s="1">
        <f t="shared" si="106"/>
        <v>0.85400000000000009</v>
      </c>
      <c r="U666">
        <v>33.85</v>
      </c>
      <c r="V666">
        <v>899.4706625</v>
      </c>
      <c r="W666">
        <f t="shared" si="108"/>
        <v>8.9947066250000004E-4</v>
      </c>
      <c r="X666">
        <f t="shared" si="110"/>
        <v>-4.4776119402985114E-2</v>
      </c>
      <c r="Y666" t="e">
        <f t="shared" si="111"/>
        <v>#NUM!</v>
      </c>
      <c r="Z666">
        <v>2.750905540270043E-6</v>
      </c>
      <c r="AA666">
        <f t="shared" si="107"/>
        <v>2.474358828781616E-9</v>
      </c>
      <c r="AB666">
        <f t="shared" si="109"/>
        <v>2.474358828781616E-9</v>
      </c>
      <c r="AC666">
        <v>0.24743588287816159</v>
      </c>
      <c r="AD666">
        <v>0.2897375677730229</v>
      </c>
      <c r="AE666" s="1">
        <f t="shared" si="112"/>
        <v>8.9076917836138168E-3</v>
      </c>
      <c r="AG666">
        <v>27.192399999999999</v>
      </c>
      <c r="AH666">
        <v>36.200000000000003</v>
      </c>
      <c r="AI666">
        <v>390</v>
      </c>
      <c r="AJ666">
        <v>2.7509055402700429</v>
      </c>
      <c r="AL666" t="s">
        <v>559</v>
      </c>
      <c r="AM666" t="s">
        <v>561</v>
      </c>
      <c r="AN666" t="s">
        <v>560</v>
      </c>
    </row>
    <row r="667" spans="1:45" x14ac:dyDescent="0.35">
      <c r="A667" s="2">
        <v>44747</v>
      </c>
      <c r="B667" t="s">
        <v>18</v>
      </c>
      <c r="C667" t="s">
        <v>597</v>
      </c>
      <c r="D667" t="s">
        <v>20</v>
      </c>
      <c r="E667" t="s">
        <v>600</v>
      </c>
      <c r="F667">
        <v>10</v>
      </c>
      <c r="G667" t="s">
        <v>26</v>
      </c>
      <c r="H667" t="s">
        <v>164</v>
      </c>
      <c r="I667" t="s">
        <v>425</v>
      </c>
      <c r="J667" t="s">
        <v>425</v>
      </c>
      <c r="K667" t="s">
        <v>143</v>
      </c>
      <c r="L667">
        <v>0.86299999999999999</v>
      </c>
      <c r="M667">
        <v>5.87</v>
      </c>
      <c r="N667" s="1">
        <v>-0.58699999999999997</v>
      </c>
      <c r="O667" t="s">
        <v>163</v>
      </c>
      <c r="P667">
        <v>0.9</v>
      </c>
      <c r="Q667">
        <v>-3.7000000000000033E-2</v>
      </c>
      <c r="R667">
        <v>6.45</v>
      </c>
      <c r="S667" s="1">
        <v>-0.64500000000000002</v>
      </c>
      <c r="T667" s="1">
        <f t="shared" si="106"/>
        <v>5.8000000000000052E-2</v>
      </c>
      <c r="U667">
        <v>35.6</v>
      </c>
      <c r="V667">
        <v>994.87760000000014</v>
      </c>
      <c r="W667">
        <f t="shared" si="108"/>
        <v>9.9487760000000012E-4</v>
      </c>
      <c r="X667">
        <f t="shared" si="110"/>
        <v>-4.1111111111111147E-2</v>
      </c>
      <c r="Y667" t="e">
        <f t="shared" si="111"/>
        <v>#NUM!</v>
      </c>
      <c r="Z667">
        <v>2.4647563501404329E-6</v>
      </c>
      <c r="AA667">
        <f t="shared" si="107"/>
        <v>2.4521308822124737E-9</v>
      </c>
      <c r="AB667">
        <f t="shared" si="109"/>
        <v>2.4521308822124737E-9</v>
      </c>
      <c r="AC667">
        <v>0.24521308822124738</v>
      </c>
      <c r="AD667">
        <v>4.2278118658835719</v>
      </c>
      <c r="AE667" s="1">
        <f t="shared" si="112"/>
        <v>8.8276711759649063E-3</v>
      </c>
      <c r="AF667">
        <v>0.18099470459406114</v>
      </c>
      <c r="AG667">
        <v>33.278799999999997</v>
      </c>
      <c r="AH667">
        <v>34</v>
      </c>
      <c r="AI667">
        <v>571</v>
      </c>
      <c r="AJ667">
        <v>2.464756350140433</v>
      </c>
      <c r="AK667">
        <v>11.802345679012349</v>
      </c>
      <c r="AL667" t="s">
        <v>559</v>
      </c>
      <c r="AM667" t="s">
        <v>558</v>
      </c>
      <c r="AN667" t="s">
        <v>560</v>
      </c>
      <c r="AO667">
        <v>0.3455948490031629</v>
      </c>
      <c r="AP667">
        <v>2.8125</v>
      </c>
      <c r="AQ667">
        <v>1435.3249999999998</v>
      </c>
      <c r="AR667" s="59">
        <v>1.1005309037868274E-3</v>
      </c>
      <c r="AS667" s="60">
        <v>-3.4801246747494718</v>
      </c>
    </row>
    <row r="668" spans="1:45" x14ac:dyDescent="0.35">
      <c r="A668" s="2">
        <v>44791</v>
      </c>
      <c r="B668" t="s">
        <v>18</v>
      </c>
      <c r="C668" t="s">
        <v>552</v>
      </c>
      <c r="D668" t="s">
        <v>86</v>
      </c>
      <c r="E668" t="s">
        <v>46</v>
      </c>
      <c r="F668">
        <v>12</v>
      </c>
      <c r="G668" t="s">
        <v>25</v>
      </c>
      <c r="H668" t="s">
        <v>93</v>
      </c>
      <c r="I668" t="s">
        <v>409</v>
      </c>
      <c r="J668" t="s">
        <v>409</v>
      </c>
      <c r="K668" t="s">
        <v>23</v>
      </c>
      <c r="L668">
        <v>0.76600000000000001</v>
      </c>
      <c r="M668">
        <v>6.43</v>
      </c>
      <c r="N668" s="1">
        <v>-0.64300000000000002</v>
      </c>
      <c r="O668" t="s">
        <v>224</v>
      </c>
      <c r="P668">
        <v>0.79600000000000004</v>
      </c>
      <c r="Q668">
        <v>-3.0000000000000027E-2</v>
      </c>
      <c r="R668">
        <v>12.65</v>
      </c>
      <c r="S668" s="1">
        <v>-1.2650000000000001</v>
      </c>
      <c r="T668" s="1">
        <f t="shared" si="106"/>
        <v>0.62200000000000011</v>
      </c>
      <c r="U668">
        <v>37.549999999999997</v>
      </c>
      <c r="V668">
        <v>1106.8519624999999</v>
      </c>
      <c r="W668">
        <f t="shared" si="108"/>
        <v>1.1068519624999999E-3</v>
      </c>
      <c r="X668">
        <f t="shared" si="110"/>
        <v>-3.7688442211055308E-2</v>
      </c>
      <c r="Y668" t="e">
        <f t="shared" si="111"/>
        <v>#NUM!</v>
      </c>
      <c r="Z668">
        <v>2.2049442364495367E-6</v>
      </c>
      <c r="AA668">
        <f t="shared" si="107"/>
        <v>2.4405468553172337E-9</v>
      </c>
      <c r="AB668">
        <f t="shared" si="109"/>
        <v>2.4405468553172337E-9</v>
      </c>
      <c r="AC668">
        <v>0.24405468553172335</v>
      </c>
      <c r="AD668">
        <v>0.39237087706064838</v>
      </c>
      <c r="AE668" s="1">
        <f t="shared" si="112"/>
        <v>8.7859686791420411E-3</v>
      </c>
      <c r="AF668">
        <v>5.4123927519200782E-2</v>
      </c>
      <c r="AG668">
        <v>28.894600000000001</v>
      </c>
      <c r="AH668">
        <v>19.8</v>
      </c>
      <c r="AI668">
        <v>320</v>
      </c>
      <c r="AJ668">
        <v>2.2049442364495366</v>
      </c>
      <c r="AK668">
        <v>11.459908061879579</v>
      </c>
      <c r="AL668" t="s">
        <v>557</v>
      </c>
      <c r="AM668" t="s">
        <v>558</v>
      </c>
      <c r="AN668" t="s">
        <v>562</v>
      </c>
      <c r="AO668">
        <v>0.60858362734628491</v>
      </c>
      <c r="AP668">
        <v>1.405</v>
      </c>
      <c r="AQ668">
        <v>1061.325</v>
      </c>
      <c r="AR668" s="59">
        <v>1.1013475028988331E-2</v>
      </c>
      <c r="AS668" s="60">
        <v>-1.4626336624352942</v>
      </c>
    </row>
    <row r="669" spans="1:45" x14ac:dyDescent="0.35">
      <c r="A669" s="10">
        <v>44777</v>
      </c>
      <c r="B669" t="s">
        <v>18</v>
      </c>
      <c r="C669" t="s">
        <v>596</v>
      </c>
      <c r="D669" t="s">
        <v>133</v>
      </c>
      <c r="E669" t="s">
        <v>46</v>
      </c>
      <c r="F669">
        <v>2</v>
      </c>
      <c r="G669" t="s">
        <v>33</v>
      </c>
      <c r="H669" t="s">
        <v>89</v>
      </c>
      <c r="I669" t="s">
        <v>478</v>
      </c>
      <c r="J669" t="s">
        <v>478</v>
      </c>
      <c r="K669" t="s">
        <v>204</v>
      </c>
      <c r="L669">
        <v>0.64300000000000002</v>
      </c>
      <c r="M669">
        <v>4.83</v>
      </c>
      <c r="N669" s="1">
        <v>-0.48299999999999998</v>
      </c>
      <c r="O669" t="s">
        <v>205</v>
      </c>
      <c r="P669">
        <v>0.65100000000000002</v>
      </c>
      <c r="Q669">
        <v>-8.0000000000000071E-3</v>
      </c>
      <c r="R669">
        <v>10.65</v>
      </c>
      <c r="S669" s="1">
        <v>-1.0649999999999999</v>
      </c>
      <c r="T669" s="1">
        <f t="shared" si="106"/>
        <v>0.58199999999999996</v>
      </c>
      <c r="U669">
        <v>75.5</v>
      </c>
      <c r="V669">
        <v>4474.69625</v>
      </c>
      <c r="W669">
        <f t="shared" si="108"/>
        <v>4.4746962500000001E-3</v>
      </c>
      <c r="X669">
        <f t="shared" si="110"/>
        <v>-1.228878648233488E-2</v>
      </c>
      <c r="Y669" t="e">
        <f t="shared" si="111"/>
        <v>#NUM!</v>
      </c>
      <c r="Z669">
        <v>5.3745613875991589E-7</v>
      </c>
      <c r="AA669">
        <f t="shared" si="107"/>
        <v>2.4049529686484752E-9</v>
      </c>
      <c r="AB669">
        <f t="shared" si="109"/>
        <v>2.4049529686484752E-9</v>
      </c>
      <c r="AC669">
        <v>0.24049529686484752</v>
      </c>
      <c r="AD669">
        <v>0.41322215956159369</v>
      </c>
      <c r="AE669" s="1">
        <f t="shared" si="112"/>
        <v>8.6578306871345108E-3</v>
      </c>
      <c r="AF669">
        <v>1.4397809070676618E-2</v>
      </c>
      <c r="AG669">
        <v>29.967099999999999</v>
      </c>
      <c r="AH669">
        <v>70.599999999999994</v>
      </c>
      <c r="AI669">
        <v>700</v>
      </c>
      <c r="AJ669">
        <v>0.53745613875991594</v>
      </c>
      <c r="AK669">
        <v>8.0560426564281311</v>
      </c>
      <c r="AL669" t="s">
        <v>559</v>
      </c>
      <c r="AM669" t="s">
        <v>561</v>
      </c>
      <c r="AN669" t="s">
        <v>560</v>
      </c>
      <c r="AO669">
        <v>0.47297782808158478</v>
      </c>
      <c r="AP669">
        <v>1.87375</v>
      </c>
      <c r="AQ669">
        <v>1054</v>
      </c>
      <c r="AR669" s="59">
        <v>0</v>
      </c>
      <c r="AS669" s="60">
        <v>0</v>
      </c>
    </row>
    <row r="670" spans="1:45" x14ac:dyDescent="0.35">
      <c r="A670" s="2">
        <v>44750</v>
      </c>
      <c r="B670" t="s">
        <v>18</v>
      </c>
      <c r="C670" t="s">
        <v>597</v>
      </c>
      <c r="D670" t="s">
        <v>123</v>
      </c>
      <c r="E670" t="s">
        <v>600</v>
      </c>
      <c r="F670">
        <v>5</v>
      </c>
      <c r="G670" t="s">
        <v>22</v>
      </c>
      <c r="H670" t="s">
        <v>130</v>
      </c>
      <c r="I670" t="s">
        <v>460</v>
      </c>
      <c r="J670" t="s">
        <v>460</v>
      </c>
      <c r="K670" t="s">
        <v>134</v>
      </c>
      <c r="L670">
        <v>0.78200000000000003</v>
      </c>
      <c r="M670">
        <v>10.85</v>
      </c>
      <c r="N670" s="1">
        <v>-1.085</v>
      </c>
      <c r="O670" t="s">
        <v>179</v>
      </c>
      <c r="P670">
        <v>0.76300000000000001</v>
      </c>
      <c r="Q670">
        <v>1.9000000000000017E-2</v>
      </c>
      <c r="R670">
        <v>21.98</v>
      </c>
      <c r="S670" s="1">
        <v>-2.198</v>
      </c>
      <c r="T670" s="1">
        <f t="shared" si="106"/>
        <v>1.113</v>
      </c>
      <c r="U670">
        <v>47.6</v>
      </c>
      <c r="V670">
        <v>1778.6216000000002</v>
      </c>
      <c r="W670">
        <f t="shared" si="108"/>
        <v>1.7786216000000002E-3</v>
      </c>
      <c r="X670">
        <f t="shared" si="110"/>
        <v>2.4901703800786393E-2</v>
      </c>
      <c r="Y670">
        <f t="shared" si="111"/>
        <v>1.2627138323125007E-6</v>
      </c>
      <c r="Z670">
        <v>1.2627138323125007E-6</v>
      </c>
      <c r="AA670">
        <f t="shared" si="107"/>
        <v>2.2458900967697919E-9</v>
      </c>
      <c r="AB670">
        <f t="shared" si="109"/>
        <v>2.2458900967697919E-9</v>
      </c>
      <c r="AC670">
        <v>0.2245890096769792</v>
      </c>
      <c r="AD670">
        <v>0.20178707068910981</v>
      </c>
      <c r="AE670" s="1">
        <f t="shared" si="112"/>
        <v>8.0852043483712506E-3</v>
      </c>
      <c r="AF670">
        <v>2.5500123931101E-3</v>
      </c>
      <c r="AG670">
        <v>33.388599999999997</v>
      </c>
      <c r="AH670">
        <v>17.7</v>
      </c>
      <c r="AI670">
        <v>375</v>
      </c>
      <c r="AJ670">
        <v>1.2627138323125007</v>
      </c>
      <c r="AK670">
        <v>10.019670781892938</v>
      </c>
      <c r="AL670" t="s">
        <v>557</v>
      </c>
      <c r="AM670" t="s">
        <v>558</v>
      </c>
      <c r="AN670" t="s">
        <v>562</v>
      </c>
      <c r="AO670">
        <v>0.39262443606707542</v>
      </c>
      <c r="AP670">
        <v>2.4874999999999998</v>
      </c>
      <c r="AQ670">
        <v>1362.0875000000001</v>
      </c>
      <c r="AR670" s="59">
        <v>-1.7127437005219813E-2</v>
      </c>
      <c r="AS670" s="60">
        <v>0.49401881407737724</v>
      </c>
    </row>
    <row r="671" spans="1:45" x14ac:dyDescent="0.35">
      <c r="A671" s="2">
        <v>44777</v>
      </c>
      <c r="B671" t="s">
        <v>18</v>
      </c>
      <c r="C671" t="s">
        <v>596</v>
      </c>
      <c r="D671" t="s">
        <v>123</v>
      </c>
      <c r="E671" t="s">
        <v>600</v>
      </c>
      <c r="F671">
        <v>5</v>
      </c>
      <c r="G671" t="s">
        <v>26</v>
      </c>
      <c r="H671" t="s">
        <v>54</v>
      </c>
      <c r="I671" t="s">
        <v>463</v>
      </c>
      <c r="J671" t="s">
        <v>463</v>
      </c>
      <c r="K671" t="s">
        <v>165</v>
      </c>
      <c r="L671">
        <v>0.67800000000000005</v>
      </c>
      <c r="M671">
        <v>5.37</v>
      </c>
      <c r="N671" s="1">
        <v>-0.53700000000000003</v>
      </c>
      <c r="O671" t="s">
        <v>168</v>
      </c>
      <c r="P671">
        <v>0.65700000000000003</v>
      </c>
      <c r="Q671">
        <v>2.1000000000000019E-2</v>
      </c>
      <c r="R671">
        <v>14.12</v>
      </c>
      <c r="S671" s="1">
        <v>-1.4119999999999999</v>
      </c>
      <c r="T671" s="1">
        <f t="shared" si="106"/>
        <v>0.87499999999999989</v>
      </c>
      <c r="U671">
        <v>40.549999999999997</v>
      </c>
      <c r="V671">
        <v>1290.7774625</v>
      </c>
      <c r="W671">
        <f t="shared" si="108"/>
        <v>1.2907774625E-3</v>
      </c>
      <c r="X671">
        <f t="shared" si="110"/>
        <v>3.1963470319634729E-2</v>
      </c>
      <c r="Y671">
        <f t="shared" si="111"/>
        <v>1.7170223302095389E-6</v>
      </c>
      <c r="Z671">
        <v>1.7170223302095389E-6</v>
      </c>
      <c r="AA671">
        <f t="shared" si="107"/>
        <v>2.2162937264437056E-9</v>
      </c>
      <c r="AB671">
        <f t="shared" si="109"/>
        <v>2.2162937264437056E-9</v>
      </c>
      <c r="AC671">
        <v>0.22162937264437055</v>
      </c>
      <c r="AD671">
        <v>0.25329071159356636</v>
      </c>
      <c r="AE671" s="1">
        <f t="shared" si="112"/>
        <v>7.9786574151973402E-3</v>
      </c>
      <c r="AF671">
        <v>1.0843499894410764E-2</v>
      </c>
      <c r="AG671">
        <v>29.967099999999999</v>
      </c>
      <c r="AH671">
        <v>40.299999999999997</v>
      </c>
      <c r="AI671">
        <v>610</v>
      </c>
      <c r="AJ671">
        <v>1.7170223302095389</v>
      </c>
      <c r="AK671">
        <v>11.248072663787742</v>
      </c>
      <c r="AL671" t="s">
        <v>559</v>
      </c>
      <c r="AM671" t="s">
        <v>558</v>
      </c>
      <c r="AN671" t="s">
        <v>560</v>
      </c>
      <c r="AO671">
        <v>0.47297782808158478</v>
      </c>
      <c r="AP671">
        <v>1.87375</v>
      </c>
      <c r="AQ671">
        <v>1054</v>
      </c>
      <c r="AR671" s="59">
        <v>2.5419450526450562E-3</v>
      </c>
      <c r="AS671" s="60">
        <v>5.7192564302052347</v>
      </c>
    </row>
    <row r="672" spans="1:45" x14ac:dyDescent="0.35">
      <c r="A672" s="2">
        <v>44791</v>
      </c>
      <c r="B672" t="s">
        <v>18</v>
      </c>
      <c r="C672" t="s">
        <v>552</v>
      </c>
      <c r="D672" t="s">
        <v>109</v>
      </c>
      <c r="E672" t="s">
        <v>600</v>
      </c>
      <c r="F672">
        <v>14</v>
      </c>
      <c r="G672" t="s">
        <v>33</v>
      </c>
      <c r="H672" t="s">
        <v>114</v>
      </c>
      <c r="I672" t="s">
        <v>447</v>
      </c>
      <c r="J672" t="s">
        <v>447</v>
      </c>
      <c r="K672" t="s">
        <v>221</v>
      </c>
      <c r="L672">
        <v>0.92100000000000004</v>
      </c>
      <c r="M672">
        <v>7.12</v>
      </c>
      <c r="N672" s="1">
        <v>-0.71199999999999997</v>
      </c>
      <c r="O672" t="s">
        <v>88</v>
      </c>
      <c r="P672">
        <v>0.90600000000000003</v>
      </c>
      <c r="Q672">
        <v>1.5000000000000013E-2</v>
      </c>
      <c r="R672">
        <v>13.54</v>
      </c>
      <c r="S672" s="1">
        <v>-1.3539999999999999</v>
      </c>
      <c r="T672" s="1">
        <f t="shared" si="106"/>
        <v>0.6419999999999999</v>
      </c>
      <c r="U672">
        <v>60.45</v>
      </c>
      <c r="V672">
        <v>2868.5489625000005</v>
      </c>
      <c r="W672">
        <f t="shared" si="108"/>
        <v>2.8685489625000006E-3</v>
      </c>
      <c r="X672">
        <f t="shared" si="110"/>
        <v>1.6556291390728492E-2</v>
      </c>
      <c r="Y672">
        <f t="shared" si="111"/>
        <v>7.639949536018921E-7</v>
      </c>
      <c r="Z672">
        <v>7.639949536018921E-7</v>
      </c>
      <c r="AA672">
        <f t="shared" si="107"/>
        <v>2.1915569315099438E-9</v>
      </c>
      <c r="AB672">
        <f t="shared" si="109"/>
        <v>2.1915569315099438E-9</v>
      </c>
      <c r="AC672">
        <v>0.21915569315099434</v>
      </c>
      <c r="AD672">
        <v>0.3413640080233557</v>
      </c>
      <c r="AE672" s="1">
        <f t="shared" si="112"/>
        <v>7.8896049534357988E-3</v>
      </c>
      <c r="AF672">
        <v>1.7118013821388024E-3</v>
      </c>
      <c r="AG672">
        <v>28.894600000000001</v>
      </c>
      <c r="AH672">
        <v>45.3</v>
      </c>
      <c r="AI672">
        <v>410</v>
      </c>
      <c r="AJ672">
        <v>0.76399495360189207</v>
      </c>
      <c r="AK672">
        <v>15.563004370478136</v>
      </c>
      <c r="AL672" t="s">
        <v>559</v>
      </c>
      <c r="AM672" t="s">
        <v>561</v>
      </c>
      <c r="AN672" t="s">
        <v>560</v>
      </c>
      <c r="AO672">
        <v>0.60858362734628491</v>
      </c>
      <c r="AP672">
        <v>1.405</v>
      </c>
      <c r="AQ672">
        <v>1061.325</v>
      </c>
      <c r="AR672" s="59">
        <v>5.0871136718230486E-2</v>
      </c>
      <c r="AS672" s="60">
        <v>-2.0614357055983081</v>
      </c>
    </row>
    <row r="673" spans="1:45" x14ac:dyDescent="0.35">
      <c r="A673" s="2">
        <v>44723</v>
      </c>
      <c r="B673" t="s">
        <v>18</v>
      </c>
      <c r="C673" t="s">
        <v>598</v>
      </c>
      <c r="D673" t="s">
        <v>133</v>
      </c>
      <c r="E673" t="s">
        <v>46</v>
      </c>
      <c r="F673">
        <v>12</v>
      </c>
      <c r="G673" t="s">
        <v>22</v>
      </c>
      <c r="H673" t="s">
        <v>93</v>
      </c>
      <c r="I673" t="s">
        <v>474</v>
      </c>
      <c r="J673" t="s">
        <v>474</v>
      </c>
      <c r="K673" t="s">
        <v>138</v>
      </c>
      <c r="L673">
        <v>0.72</v>
      </c>
      <c r="M673">
        <v>5.69</v>
      </c>
      <c r="N673" s="1">
        <v>-0.56900000000000006</v>
      </c>
      <c r="O673" t="s">
        <v>139</v>
      </c>
      <c r="P673">
        <v>0.68600000000000005</v>
      </c>
      <c r="Q673">
        <v>3.3999999999999919E-2</v>
      </c>
      <c r="R673">
        <v>13.19</v>
      </c>
      <c r="S673" s="1">
        <v>-1.319</v>
      </c>
      <c r="T673" s="1">
        <f t="shared" si="106"/>
        <v>0.74999999999999989</v>
      </c>
      <c r="U673">
        <v>30.6</v>
      </c>
      <c r="V673">
        <v>735.04260000000011</v>
      </c>
      <c r="W673">
        <f t="shared" si="108"/>
        <v>7.3504260000000008E-4</v>
      </c>
      <c r="X673">
        <f t="shared" si="110"/>
        <v>4.9562682215743316E-2</v>
      </c>
      <c r="Y673">
        <f t="shared" si="111"/>
        <v>2.946337693240351E-6</v>
      </c>
      <c r="Z673">
        <v>2.946337693240351E-6</v>
      </c>
      <c r="AA673">
        <f t="shared" si="107"/>
        <v>2.1656837185173904E-9</v>
      </c>
      <c r="AB673">
        <f t="shared" si="109"/>
        <v>2.1656837185173904E-9</v>
      </c>
      <c r="AC673">
        <v>0.21656837185173905</v>
      </c>
      <c r="AD673">
        <v>0.28875782913565212</v>
      </c>
      <c r="AE673" s="1">
        <f t="shared" si="112"/>
        <v>7.7964613866626058E-3</v>
      </c>
      <c r="AF673">
        <v>7.7378041882332854E-2</v>
      </c>
      <c r="AG673">
        <v>31.959900000000001</v>
      </c>
      <c r="AH673">
        <v>27</v>
      </c>
      <c r="AI673">
        <v>244</v>
      </c>
      <c r="AJ673">
        <v>2.9463376932403511</v>
      </c>
      <c r="AK673">
        <v>10.416666666666666</v>
      </c>
      <c r="AL673" t="s">
        <v>557</v>
      </c>
      <c r="AM673" t="s">
        <v>558</v>
      </c>
      <c r="AN673" t="s">
        <v>562</v>
      </c>
      <c r="AO673">
        <v>0.55247291970017987</v>
      </c>
      <c r="AP673">
        <v>1.6937500000000001</v>
      </c>
      <c r="AQ673">
        <v>1071.175</v>
      </c>
      <c r="AR673" s="59">
        <v>1.6422015556633862E-2</v>
      </c>
      <c r="AS673" s="60">
        <v>5.8988277579259005</v>
      </c>
    </row>
    <row r="674" spans="1:45" x14ac:dyDescent="0.35">
      <c r="A674" s="2">
        <v>44779</v>
      </c>
      <c r="B674" t="s">
        <v>18</v>
      </c>
      <c r="C674" t="s">
        <v>596</v>
      </c>
      <c r="D674" t="s">
        <v>86</v>
      </c>
      <c r="E674" t="s">
        <v>46</v>
      </c>
      <c r="F674">
        <v>1</v>
      </c>
      <c r="G674" t="s">
        <v>25</v>
      </c>
      <c r="H674" t="s">
        <v>93</v>
      </c>
      <c r="I674" t="s">
        <v>409</v>
      </c>
      <c r="J674" t="s">
        <v>409</v>
      </c>
      <c r="K674" t="s">
        <v>150</v>
      </c>
      <c r="L674">
        <v>0.82799999999999996</v>
      </c>
      <c r="M674">
        <v>2.67</v>
      </c>
      <c r="N674" s="1">
        <v>-0.26700000000000002</v>
      </c>
      <c r="O674" t="s">
        <v>211</v>
      </c>
      <c r="P674">
        <v>0.85699999999999998</v>
      </c>
      <c r="Q674">
        <v>-2.9000000000000026E-2</v>
      </c>
      <c r="R674">
        <v>12.39</v>
      </c>
      <c r="S674" s="1">
        <v>-1.2390000000000001</v>
      </c>
      <c r="T674" s="1">
        <f t="shared" si="106"/>
        <v>0.97200000000000009</v>
      </c>
      <c r="U674">
        <v>37.549999999999997</v>
      </c>
      <c r="V674">
        <v>1106.8519624999999</v>
      </c>
      <c r="W674">
        <f t="shared" si="108"/>
        <v>1.1068519624999999E-3</v>
      </c>
      <c r="X674">
        <f t="shared" si="110"/>
        <v>-3.3838973162193732E-2</v>
      </c>
      <c r="Y674" t="e">
        <f t="shared" si="111"/>
        <v>#NUM!</v>
      </c>
      <c r="Z674">
        <v>1.9216024873841444E-6</v>
      </c>
      <c r="AA674">
        <f t="shared" si="107"/>
        <v>2.1269294843060214E-9</v>
      </c>
      <c r="AB674">
        <f t="shared" si="109"/>
        <v>2.1269294843060214E-9</v>
      </c>
      <c r="AC674">
        <v>0.21269294843060216</v>
      </c>
      <c r="AD674">
        <v>0.21881990579280056</v>
      </c>
      <c r="AE674" s="1">
        <f t="shared" si="112"/>
        <v>7.6569461435016762E-3</v>
      </c>
      <c r="AF674">
        <v>7.97622536729342E-2</v>
      </c>
      <c r="AG674">
        <v>31.516500000000001</v>
      </c>
      <c r="AH674">
        <v>19.8</v>
      </c>
      <c r="AI674">
        <v>320</v>
      </c>
      <c r="AJ674">
        <v>1.9216024873841444</v>
      </c>
      <c r="AK674">
        <v>11.879363694819542</v>
      </c>
      <c r="AL674" t="s">
        <v>557</v>
      </c>
      <c r="AM674" t="s">
        <v>558</v>
      </c>
      <c r="AN674" t="s">
        <v>562</v>
      </c>
      <c r="AO674">
        <v>0.44430618398273797</v>
      </c>
      <c r="AP674">
        <v>2.1475</v>
      </c>
      <c r="AQ674">
        <v>1335.2875000000001</v>
      </c>
      <c r="AR674" s="59">
        <v>1.1013475028988331E-2</v>
      </c>
      <c r="AS674" s="60">
        <v>-1.4626336624352942</v>
      </c>
    </row>
    <row r="675" spans="1:45" x14ac:dyDescent="0.35">
      <c r="A675" s="2">
        <v>44777</v>
      </c>
      <c r="B675" t="s">
        <v>18</v>
      </c>
      <c r="C675" t="s">
        <v>596</v>
      </c>
      <c r="D675" t="s">
        <v>109</v>
      </c>
      <c r="E675" t="s">
        <v>600</v>
      </c>
      <c r="F675">
        <v>12</v>
      </c>
      <c r="G675" t="s">
        <v>26</v>
      </c>
      <c r="H675" t="s">
        <v>203</v>
      </c>
      <c r="I675" t="s">
        <v>495</v>
      </c>
      <c r="J675" t="s">
        <v>495</v>
      </c>
      <c r="K675" t="s">
        <v>87</v>
      </c>
      <c r="L675">
        <v>0.82699999999999996</v>
      </c>
      <c r="M675">
        <v>6.03</v>
      </c>
      <c r="N675" s="1">
        <v>-0.60299999999999998</v>
      </c>
      <c r="O675" t="s">
        <v>180</v>
      </c>
      <c r="P675">
        <v>0.85699999999999998</v>
      </c>
      <c r="Q675">
        <v>-3.0000000000000027E-2</v>
      </c>
      <c r="R675">
        <v>16.559999999999999</v>
      </c>
      <c r="S675" s="1">
        <v>-1.6559999999999999</v>
      </c>
      <c r="T675" s="1">
        <f t="shared" si="106"/>
        <v>1.0529999999999999</v>
      </c>
      <c r="U675">
        <v>35.799999999999997</v>
      </c>
      <c r="V675">
        <v>1006.0873999999999</v>
      </c>
      <c r="W675">
        <f t="shared" si="108"/>
        <v>1.0060873999999998E-3</v>
      </c>
      <c r="X675">
        <f t="shared" si="110"/>
        <v>-3.5005834305717652E-2</v>
      </c>
      <c r="Y675" t="e">
        <f t="shared" si="111"/>
        <v>#NUM!</v>
      </c>
      <c r="Z675">
        <v>2.0064758812898986E-6</v>
      </c>
      <c r="AA675">
        <f t="shared" si="107"/>
        <v>2.0186901025696624E-9</v>
      </c>
      <c r="AB675">
        <f t="shared" si="109"/>
        <v>2.0186901025696624E-9</v>
      </c>
      <c r="AC675">
        <v>0.20186901025696624</v>
      </c>
      <c r="AD675">
        <v>0.19170846178249407</v>
      </c>
      <c r="AE675" s="1">
        <f t="shared" si="112"/>
        <v>7.2672843692507851E-3</v>
      </c>
      <c r="AF675">
        <v>8.2071335029125711E-3</v>
      </c>
      <c r="AG675">
        <v>29.967099999999999</v>
      </c>
      <c r="AH675">
        <v>31</v>
      </c>
      <c r="AI675">
        <v>452</v>
      </c>
      <c r="AJ675">
        <v>2.0064758812898984</v>
      </c>
      <c r="AK675">
        <v>15.50428820417056</v>
      </c>
      <c r="AL675" t="s">
        <v>559</v>
      </c>
      <c r="AM675" t="s">
        <v>558</v>
      </c>
      <c r="AN675" t="s">
        <v>560</v>
      </c>
      <c r="AO675">
        <v>0.47297782808158478</v>
      </c>
      <c r="AP675">
        <v>1.87375</v>
      </c>
      <c r="AQ675">
        <v>1054</v>
      </c>
      <c r="AR675" s="59">
        <v>-5.4365981632427127E-3</v>
      </c>
      <c r="AS675" s="60">
        <v>6.3529250159812198</v>
      </c>
    </row>
    <row r="676" spans="1:45" x14ac:dyDescent="0.35">
      <c r="A676" s="2">
        <v>44764</v>
      </c>
      <c r="B676" t="s">
        <v>18</v>
      </c>
      <c r="C676" t="s">
        <v>549</v>
      </c>
      <c r="D676" t="s">
        <v>45</v>
      </c>
      <c r="E676" t="s">
        <v>46</v>
      </c>
      <c r="F676">
        <v>2</v>
      </c>
      <c r="G676" t="s">
        <v>94</v>
      </c>
      <c r="H676" t="s">
        <v>36</v>
      </c>
      <c r="I676" t="s">
        <v>411</v>
      </c>
      <c r="J676" t="s">
        <v>411</v>
      </c>
      <c r="K676" t="s">
        <v>194</v>
      </c>
      <c r="L676">
        <v>0.84699999999999998</v>
      </c>
      <c r="M676" t="s">
        <v>50</v>
      </c>
      <c r="N676" s="1" t="s">
        <v>50</v>
      </c>
      <c r="O676" t="s">
        <v>187</v>
      </c>
      <c r="P676">
        <v>0.874</v>
      </c>
      <c r="Q676">
        <v>-2.7000000000000024E-2</v>
      </c>
      <c r="R676" t="s">
        <v>50</v>
      </c>
      <c r="S676" s="1" t="s">
        <v>50</v>
      </c>
      <c r="T676" s="1" t="s">
        <v>103</v>
      </c>
      <c r="U676">
        <v>37.450000000000003</v>
      </c>
      <c r="V676">
        <v>1100.9644625000003</v>
      </c>
      <c r="W676">
        <f t="shared" si="108"/>
        <v>1.1009644625000004E-3</v>
      </c>
      <c r="X676">
        <f t="shared" si="110"/>
        <v>-3.0892448512585841E-2</v>
      </c>
      <c r="Y676" t="e">
        <f t="shared" si="111"/>
        <v>#NUM!</v>
      </c>
      <c r="Z676">
        <v>1.7113202010658076E-6</v>
      </c>
      <c r="AA676">
        <f t="shared" si="107"/>
        <v>1.8841027253318096E-9</v>
      </c>
      <c r="AB676">
        <f t="shared" si="109"/>
        <v>1.8841027253318096E-9</v>
      </c>
      <c r="AC676">
        <v>0.18841027253318093</v>
      </c>
      <c r="AD676" t="s">
        <v>50</v>
      </c>
      <c r="AE676" s="1">
        <f t="shared" si="112"/>
        <v>6.7827698111945145E-3</v>
      </c>
      <c r="AF676" t="s">
        <v>50</v>
      </c>
      <c r="AG676">
        <v>34.764699999999998</v>
      </c>
      <c r="AH676">
        <v>30</v>
      </c>
      <c r="AI676">
        <v>350</v>
      </c>
      <c r="AJ676">
        <v>1.7113202010658075</v>
      </c>
      <c r="AK676">
        <v>7.1421578461796527</v>
      </c>
      <c r="AL676" t="s">
        <v>557</v>
      </c>
      <c r="AM676" t="s">
        <v>561</v>
      </c>
      <c r="AN676" t="s">
        <v>560</v>
      </c>
      <c r="AO676">
        <v>0.38320539431614575</v>
      </c>
      <c r="AP676">
        <v>2.6387499999999999</v>
      </c>
      <c r="AQ676">
        <v>1512.2124999999996</v>
      </c>
      <c r="AR676" s="59">
        <v>4.5743953695326058E-2</v>
      </c>
      <c r="AS676" s="60">
        <v>6.1597365572116392</v>
      </c>
    </row>
    <row r="677" spans="1:45" x14ac:dyDescent="0.35">
      <c r="A677" s="2">
        <v>44762</v>
      </c>
      <c r="B677" t="s">
        <v>18</v>
      </c>
      <c r="C677" t="s">
        <v>549</v>
      </c>
      <c r="D677" t="s">
        <v>20</v>
      </c>
      <c r="E677" t="s">
        <v>600</v>
      </c>
      <c r="F677">
        <v>9</v>
      </c>
      <c r="G677" t="s">
        <v>26</v>
      </c>
      <c r="H677" t="s">
        <v>164</v>
      </c>
      <c r="I677" t="s">
        <v>425</v>
      </c>
      <c r="J677" t="s">
        <v>425</v>
      </c>
      <c r="K677" t="s">
        <v>184</v>
      </c>
      <c r="L677">
        <v>0.91100000000000003</v>
      </c>
      <c r="M677">
        <v>6.83</v>
      </c>
      <c r="N677" s="1">
        <v>-0.68300000000000005</v>
      </c>
      <c r="O677" t="s">
        <v>185</v>
      </c>
      <c r="P677">
        <v>0.88100000000000001</v>
      </c>
      <c r="Q677">
        <v>3.0000000000000027E-2</v>
      </c>
      <c r="R677">
        <v>22.63</v>
      </c>
      <c r="S677" s="1">
        <v>-2.2629999999999999</v>
      </c>
      <c r="T677" s="1">
        <f t="shared" ref="T677:T688" si="113">N677-S677</f>
        <v>1.5799999999999998</v>
      </c>
      <c r="U677">
        <v>35.6</v>
      </c>
      <c r="V677">
        <v>994.87760000000014</v>
      </c>
      <c r="W677">
        <f t="shared" si="108"/>
        <v>9.9487760000000012E-4</v>
      </c>
      <c r="X677">
        <f t="shared" si="110"/>
        <v>3.4052213393870628E-2</v>
      </c>
      <c r="Y677">
        <f t="shared" si="111"/>
        <v>1.8561705706111744E-6</v>
      </c>
      <c r="Z677">
        <v>1.8561705706111744E-6</v>
      </c>
      <c r="AA677">
        <f t="shared" si="107"/>
        <v>1.846662522480276E-9</v>
      </c>
      <c r="AB677">
        <f t="shared" si="109"/>
        <v>1.846662522480276E-9</v>
      </c>
      <c r="AC677">
        <v>0.18466625224802757</v>
      </c>
      <c r="AD677">
        <v>0.1168773748405238</v>
      </c>
      <c r="AE677" s="1">
        <f t="shared" si="112"/>
        <v>6.6479850809289939E-3</v>
      </c>
      <c r="AF677">
        <v>5.0035778800126291E-3</v>
      </c>
      <c r="AG677">
        <v>34.903799999999997</v>
      </c>
      <c r="AH677">
        <v>34</v>
      </c>
      <c r="AI677">
        <v>571</v>
      </c>
      <c r="AJ677">
        <v>1.8561705706111744</v>
      </c>
      <c r="AK677">
        <v>11.020894580054243</v>
      </c>
      <c r="AL677" t="s">
        <v>559</v>
      </c>
      <c r="AM677" t="s">
        <v>558</v>
      </c>
      <c r="AN677" t="s">
        <v>560</v>
      </c>
      <c r="AO677">
        <v>0.38773728517693062</v>
      </c>
      <c r="AP677">
        <v>2.5749999999999997</v>
      </c>
      <c r="AQ677">
        <v>1486.8125</v>
      </c>
      <c r="AR677" s="59">
        <v>1.1005309037868274E-3</v>
      </c>
      <c r="AS677" s="60">
        <v>-3.4801246747494718</v>
      </c>
    </row>
    <row r="678" spans="1:45" x14ac:dyDescent="0.35">
      <c r="A678" s="2">
        <v>44790</v>
      </c>
      <c r="B678" t="s">
        <v>18</v>
      </c>
      <c r="C678" t="s">
        <v>552</v>
      </c>
      <c r="D678" t="s">
        <v>133</v>
      </c>
      <c r="E678" t="s">
        <v>46</v>
      </c>
      <c r="F678">
        <v>16</v>
      </c>
      <c r="G678" t="s">
        <v>22</v>
      </c>
      <c r="H678" t="s">
        <v>93</v>
      </c>
      <c r="I678" t="s">
        <v>474</v>
      </c>
      <c r="J678" t="s">
        <v>474</v>
      </c>
      <c r="K678" t="s">
        <v>188</v>
      </c>
      <c r="L678">
        <v>0.72399999999999998</v>
      </c>
      <c r="M678">
        <v>18.02</v>
      </c>
      <c r="N678" s="1">
        <v>-1.802</v>
      </c>
      <c r="O678" t="s">
        <v>218</v>
      </c>
      <c r="P678">
        <v>0.755</v>
      </c>
      <c r="Q678">
        <v>-3.1000000000000028E-2</v>
      </c>
      <c r="R678">
        <v>31.56</v>
      </c>
      <c r="S678" s="1">
        <v>-3.1559999999999997</v>
      </c>
      <c r="T678" s="1">
        <f t="shared" si="113"/>
        <v>1.3539999999999996</v>
      </c>
      <c r="U678">
        <v>30.6</v>
      </c>
      <c r="V678">
        <v>735.04260000000011</v>
      </c>
      <c r="W678">
        <f t="shared" si="108"/>
        <v>7.3504260000000008E-4</v>
      </c>
      <c r="X678">
        <f t="shared" si="110"/>
        <v>-4.1059602649006662E-2</v>
      </c>
      <c r="Y678" t="e">
        <f t="shared" si="111"/>
        <v>#NUM!</v>
      </c>
      <c r="Z678">
        <v>2.4607927098335617E-6</v>
      </c>
      <c r="AA678">
        <f t="shared" si="107"/>
        <v>1.808787471497107E-9</v>
      </c>
      <c r="AB678">
        <f t="shared" si="109"/>
        <v>1.808787471497107E-9</v>
      </c>
      <c r="AC678">
        <v>0.18087874714971072</v>
      </c>
      <c r="AD678">
        <v>0.13358843954926941</v>
      </c>
      <c r="AE678" s="1">
        <f t="shared" si="112"/>
        <v>6.511634897389585E-3</v>
      </c>
      <c r="AF678">
        <v>3.5797512058392884E-2</v>
      </c>
      <c r="AG678">
        <v>32.178800000000003</v>
      </c>
      <c r="AH678">
        <v>27</v>
      </c>
      <c r="AI678">
        <v>244</v>
      </c>
      <c r="AJ678">
        <v>2.4607927098335618</v>
      </c>
      <c r="AK678">
        <v>7.6209545755722603</v>
      </c>
      <c r="AL678" t="s">
        <v>557</v>
      </c>
      <c r="AM678" t="s">
        <v>558</v>
      </c>
      <c r="AN678" t="s">
        <v>562</v>
      </c>
      <c r="AO678">
        <v>0.6083871384901417</v>
      </c>
      <c r="AP678">
        <v>1.4275</v>
      </c>
      <c r="AQ678">
        <v>836.8</v>
      </c>
      <c r="AR678" s="59">
        <v>1.6422015556633862E-2</v>
      </c>
      <c r="AS678" s="60">
        <v>5.8988277579259005</v>
      </c>
    </row>
    <row r="679" spans="1:45" x14ac:dyDescent="0.35">
      <c r="A679" s="2">
        <v>44749</v>
      </c>
      <c r="B679" t="s">
        <v>18</v>
      </c>
      <c r="C679" t="s">
        <v>597</v>
      </c>
      <c r="D679" t="s">
        <v>109</v>
      </c>
      <c r="E679" t="s">
        <v>600</v>
      </c>
      <c r="F679">
        <v>14</v>
      </c>
      <c r="G679" t="s">
        <v>22</v>
      </c>
      <c r="H679" t="s">
        <v>110</v>
      </c>
      <c r="I679" t="s">
        <v>444</v>
      </c>
      <c r="J679" t="s">
        <v>444</v>
      </c>
      <c r="K679" t="s">
        <v>153</v>
      </c>
      <c r="L679">
        <v>0.70199999999999996</v>
      </c>
      <c r="M679">
        <v>8.82</v>
      </c>
      <c r="N679" s="1">
        <v>-0.88200000000000001</v>
      </c>
      <c r="O679" t="s">
        <v>176</v>
      </c>
      <c r="P679">
        <v>0.68300000000000005</v>
      </c>
      <c r="Q679">
        <v>1.8999999999999906E-2</v>
      </c>
      <c r="R679">
        <v>20.55</v>
      </c>
      <c r="S679" s="1">
        <v>-2.0550000000000002</v>
      </c>
      <c r="T679" s="1">
        <f t="shared" si="113"/>
        <v>1.173</v>
      </c>
      <c r="U679">
        <v>39.75</v>
      </c>
      <c r="V679">
        <v>1240.3490624999999</v>
      </c>
      <c r="W679">
        <f t="shared" si="108"/>
        <v>1.2403490624999999E-3</v>
      </c>
      <c r="X679">
        <f t="shared" si="110"/>
        <v>2.781844802342592E-2</v>
      </c>
      <c r="Y679">
        <f t="shared" si="111"/>
        <v>1.4471740218857953E-6</v>
      </c>
      <c r="Z679">
        <v>1.4471740218857953E-6</v>
      </c>
      <c r="AB679">
        <f t="shared" si="109"/>
        <v>1.7950009413204007E-9</v>
      </c>
      <c r="AC679">
        <v>0.17950009413204004</v>
      </c>
      <c r="AD679">
        <v>0.15302650821145783</v>
      </c>
      <c r="AE679" s="1">
        <f t="shared" si="112"/>
        <v>6.4620033887534426E-3</v>
      </c>
      <c r="AF679">
        <v>1.9338181137223951E-3</v>
      </c>
      <c r="AG679">
        <v>34.081400000000002</v>
      </c>
      <c r="AH679">
        <v>19</v>
      </c>
      <c r="AI679">
        <v>240</v>
      </c>
      <c r="AJ679">
        <v>1.4471740218857954</v>
      </c>
      <c r="AK679">
        <v>13.083333333333334</v>
      </c>
      <c r="AL679" t="s">
        <v>557</v>
      </c>
      <c r="AM679" t="s">
        <v>558</v>
      </c>
      <c r="AN679" t="s">
        <v>562</v>
      </c>
      <c r="AO679">
        <v>0.35644028496175595</v>
      </c>
      <c r="AP679">
        <v>2.7675000000000001</v>
      </c>
      <c r="AQ679">
        <v>1337.8125</v>
      </c>
      <c r="AR679" s="59">
        <v>-3.1635481987767652E-2</v>
      </c>
      <c r="AS679" t="s">
        <v>50</v>
      </c>
    </row>
    <row r="680" spans="1:45" x14ac:dyDescent="0.35">
      <c r="A680" s="2">
        <v>44733</v>
      </c>
      <c r="B680" t="s">
        <v>18</v>
      </c>
      <c r="C680" t="s">
        <v>548</v>
      </c>
      <c r="D680" t="s">
        <v>123</v>
      </c>
      <c r="E680" t="s">
        <v>600</v>
      </c>
      <c r="F680">
        <v>2</v>
      </c>
      <c r="G680" t="s">
        <v>43</v>
      </c>
      <c r="H680" t="s">
        <v>35</v>
      </c>
      <c r="I680" t="s">
        <v>468</v>
      </c>
      <c r="J680" t="s">
        <v>468</v>
      </c>
      <c r="K680" t="s">
        <v>145</v>
      </c>
      <c r="L680">
        <v>0.64300000000000002</v>
      </c>
      <c r="M680">
        <v>3.92</v>
      </c>
      <c r="N680" s="1">
        <v>-0.39200000000000002</v>
      </c>
      <c r="O680" t="s">
        <v>146</v>
      </c>
      <c r="P680">
        <v>0.65100000000000002</v>
      </c>
      <c r="Q680">
        <v>-8.0000000000000071E-3</v>
      </c>
      <c r="R680">
        <v>11.72</v>
      </c>
      <c r="S680" s="1">
        <v>-1.1720000000000002</v>
      </c>
      <c r="T680" s="1">
        <f t="shared" si="113"/>
        <v>0.78000000000000014</v>
      </c>
      <c r="U680">
        <v>64.150000000000006</v>
      </c>
      <c r="V680">
        <v>3230.4496625000006</v>
      </c>
      <c r="W680">
        <f t="shared" si="108"/>
        <v>3.2304496625000004E-3</v>
      </c>
      <c r="X680">
        <f t="shared" si="110"/>
        <v>-1.228878648233488E-2</v>
      </c>
      <c r="Y680" t="e">
        <f t="shared" si="111"/>
        <v>#NUM!</v>
      </c>
      <c r="Z680">
        <v>5.3745613875991589E-7</v>
      </c>
      <c r="AA680">
        <f t="shared" ref="AA680:AA689" si="114">Z680*W680</f>
        <v>1.7362250020655237E-9</v>
      </c>
      <c r="AB680">
        <f t="shared" si="109"/>
        <v>1.7362250020655237E-9</v>
      </c>
      <c r="AC680">
        <v>0.17362250020655237</v>
      </c>
      <c r="AD680">
        <v>0.22259294898275941</v>
      </c>
      <c r="AE680" s="1">
        <f t="shared" si="112"/>
        <v>6.2504100074358858E-3</v>
      </c>
      <c r="AF680">
        <v>3.0076458100147972E-3</v>
      </c>
      <c r="AG680">
        <v>30.972899999999999</v>
      </c>
      <c r="AH680">
        <v>60</v>
      </c>
      <c r="AI680">
        <v>537</v>
      </c>
      <c r="AJ680">
        <v>0.53745613875991594</v>
      </c>
      <c r="AK680">
        <v>14.820634920634921</v>
      </c>
      <c r="AL680" t="s">
        <v>559</v>
      </c>
      <c r="AM680" t="s">
        <v>558</v>
      </c>
      <c r="AN680" t="s">
        <v>560</v>
      </c>
      <c r="AO680">
        <v>0.43868604499462699</v>
      </c>
      <c r="AP680">
        <v>2.2400000000000002</v>
      </c>
      <c r="AQ680">
        <v>1277.3875</v>
      </c>
      <c r="AR680" s="59">
        <v>-1.1484311309869571E-3</v>
      </c>
      <c r="AS680" s="60">
        <v>10.302803984264049</v>
      </c>
    </row>
    <row r="681" spans="1:45" x14ac:dyDescent="0.35">
      <c r="A681" s="2">
        <v>44778</v>
      </c>
      <c r="B681" t="s">
        <v>18</v>
      </c>
      <c r="C681" t="s">
        <v>596</v>
      </c>
      <c r="D681" t="s">
        <v>20</v>
      </c>
      <c r="E681" t="s">
        <v>600</v>
      </c>
      <c r="F681">
        <v>2</v>
      </c>
      <c r="G681" t="s">
        <v>26</v>
      </c>
      <c r="H681" t="s">
        <v>164</v>
      </c>
      <c r="I681" t="s">
        <v>425</v>
      </c>
      <c r="J681" t="s">
        <v>425</v>
      </c>
      <c r="K681" t="s">
        <v>207</v>
      </c>
      <c r="L681">
        <v>0.88200000000000001</v>
      </c>
      <c r="M681">
        <v>6.76</v>
      </c>
      <c r="N681" s="1">
        <v>-0.67599999999999993</v>
      </c>
      <c r="O681" t="s">
        <v>163</v>
      </c>
      <c r="P681">
        <v>0.90900000000000003</v>
      </c>
      <c r="Q681">
        <v>-2.7000000000000024E-2</v>
      </c>
      <c r="R681">
        <v>10.63</v>
      </c>
      <c r="S681" s="1">
        <v>-1.0630000000000002</v>
      </c>
      <c r="T681" s="1">
        <f t="shared" si="113"/>
        <v>0.38700000000000023</v>
      </c>
      <c r="U681">
        <v>35.6</v>
      </c>
      <c r="V681">
        <v>994.87760000000014</v>
      </c>
      <c r="W681">
        <f t="shared" si="108"/>
        <v>9.9487760000000012E-4</v>
      </c>
      <c r="X681">
        <f t="shared" si="110"/>
        <v>-2.9702970297029729E-2</v>
      </c>
      <c r="Y681" t="e">
        <f t="shared" si="111"/>
        <v>#NUM!</v>
      </c>
      <c r="Z681">
        <v>1.6281106860094505E-6</v>
      </c>
      <c r="AA681">
        <f t="shared" si="114"/>
        <v>1.6197708518314359E-9</v>
      </c>
      <c r="AB681">
        <f t="shared" si="109"/>
        <v>1.6197708518314359E-9</v>
      </c>
      <c r="AC681">
        <v>0.16197708518314358</v>
      </c>
      <c r="AD681">
        <v>0.41854543974972475</v>
      </c>
      <c r="AE681" s="1">
        <f t="shared" si="112"/>
        <v>5.8311750665931694E-3</v>
      </c>
      <c r="AF681">
        <v>1.7918136054727422E-2</v>
      </c>
      <c r="AG681">
        <v>33.254899999999999</v>
      </c>
      <c r="AH681">
        <v>34</v>
      </c>
      <c r="AI681">
        <v>571</v>
      </c>
      <c r="AJ681">
        <v>1.6281106860094505</v>
      </c>
      <c r="AK681">
        <v>13.537474712107057</v>
      </c>
      <c r="AL681" t="s">
        <v>559</v>
      </c>
      <c r="AM681" t="s">
        <v>558</v>
      </c>
      <c r="AN681" t="s">
        <v>560</v>
      </c>
      <c r="AO681">
        <v>0.44009598733374949</v>
      </c>
      <c r="AP681">
        <v>2.3112500000000002</v>
      </c>
      <c r="AQ681">
        <v>1533.9750000000001</v>
      </c>
      <c r="AR681" s="59">
        <v>1.1005309037868274E-3</v>
      </c>
      <c r="AS681" s="60">
        <v>-3.4801246747494718</v>
      </c>
    </row>
    <row r="682" spans="1:45" x14ac:dyDescent="0.35">
      <c r="A682" s="2">
        <v>44762</v>
      </c>
      <c r="B682" t="s">
        <v>18</v>
      </c>
      <c r="C682" t="s">
        <v>549</v>
      </c>
      <c r="D682" t="s">
        <v>86</v>
      </c>
      <c r="E682" t="s">
        <v>46</v>
      </c>
      <c r="F682">
        <v>5</v>
      </c>
      <c r="G682" t="s">
        <v>25</v>
      </c>
      <c r="H682" t="s">
        <v>93</v>
      </c>
      <c r="I682" t="s">
        <v>409</v>
      </c>
      <c r="J682" t="s">
        <v>409</v>
      </c>
      <c r="K682" t="s">
        <v>182</v>
      </c>
      <c r="L682">
        <v>0.875</v>
      </c>
      <c r="M682">
        <v>19.95</v>
      </c>
      <c r="N682" s="1">
        <v>-1.9949999999999999</v>
      </c>
      <c r="O682" t="s">
        <v>154</v>
      </c>
      <c r="P682">
        <v>0.89700000000000002</v>
      </c>
      <c r="Q682">
        <v>-2.200000000000002E-2</v>
      </c>
      <c r="R682">
        <v>33.869999999999997</v>
      </c>
      <c r="S682" s="1">
        <v>-3.3869999999999996</v>
      </c>
      <c r="T682" s="1">
        <f t="shared" si="113"/>
        <v>1.3919999999999997</v>
      </c>
      <c r="U682">
        <v>37.549999999999997</v>
      </c>
      <c r="V682">
        <v>1106.8519624999999</v>
      </c>
      <c r="W682">
        <f t="shared" si="108"/>
        <v>1.1068519624999999E-3</v>
      </c>
      <c r="X682">
        <f t="shared" si="110"/>
        <v>-2.452619843924194E-2</v>
      </c>
      <c r="Y682" t="e">
        <f t="shared" si="111"/>
        <v>#NUM!</v>
      </c>
      <c r="Z682">
        <v>1.2777837719194707E-6</v>
      </c>
      <c r="AA682">
        <f t="shared" si="114"/>
        <v>1.4143174755997185E-9</v>
      </c>
      <c r="AB682">
        <f t="shared" si="109"/>
        <v>1.4143174755997185E-9</v>
      </c>
      <c r="AC682">
        <v>0.14143174755997184</v>
      </c>
      <c r="AD682">
        <v>0.10160326692526715</v>
      </c>
      <c r="AE682" s="1">
        <f t="shared" si="112"/>
        <v>5.0915429121589865E-3</v>
      </c>
      <c r="AF682">
        <v>5.0366694012625324E-3</v>
      </c>
      <c r="AG682">
        <v>34.903799999999997</v>
      </c>
      <c r="AH682">
        <v>19.8</v>
      </c>
      <c r="AI682">
        <v>320</v>
      </c>
      <c r="AJ682">
        <v>1.2777837719194707</v>
      </c>
      <c r="AK682">
        <v>9.9694926084349991</v>
      </c>
      <c r="AL682" t="s">
        <v>557</v>
      </c>
      <c r="AM682" t="s">
        <v>558</v>
      </c>
      <c r="AN682" t="s">
        <v>562</v>
      </c>
      <c r="AO682">
        <v>0.38773728517693062</v>
      </c>
      <c r="AP682">
        <v>2.5749999999999997</v>
      </c>
      <c r="AQ682">
        <v>1486.8125</v>
      </c>
      <c r="AR682" s="59">
        <v>1.1013475028988331E-2</v>
      </c>
      <c r="AS682" s="60">
        <v>-1.4626336624352942</v>
      </c>
    </row>
    <row r="683" spans="1:45" x14ac:dyDescent="0.35">
      <c r="A683" s="2">
        <v>44743</v>
      </c>
      <c r="B683" t="s">
        <v>573</v>
      </c>
      <c r="C683" t="s">
        <v>597</v>
      </c>
      <c r="D683" t="s">
        <v>67</v>
      </c>
      <c r="E683" t="s">
        <v>46</v>
      </c>
      <c r="F683">
        <v>13</v>
      </c>
      <c r="G683" t="s">
        <v>28</v>
      </c>
      <c r="H683" t="s">
        <v>35</v>
      </c>
      <c r="I683" t="s">
        <v>506</v>
      </c>
      <c r="J683" t="s">
        <v>506</v>
      </c>
      <c r="K683" t="s">
        <v>157</v>
      </c>
      <c r="L683">
        <v>0.755</v>
      </c>
      <c r="M683">
        <v>2.63</v>
      </c>
      <c r="N683" s="1">
        <v>-0.26300000000000001</v>
      </c>
      <c r="O683" t="s">
        <v>158</v>
      </c>
      <c r="P683">
        <v>0.745</v>
      </c>
      <c r="Q683">
        <v>1.0000000000000009E-2</v>
      </c>
      <c r="R683">
        <v>19.16</v>
      </c>
      <c r="S683" s="1">
        <v>-1.9159999999999999</v>
      </c>
      <c r="T683" s="1">
        <f t="shared" si="113"/>
        <v>1.653</v>
      </c>
      <c r="U683">
        <v>52.41</v>
      </c>
      <c r="V683">
        <v>2156.2443585000001</v>
      </c>
      <c r="W683">
        <f t="shared" si="108"/>
        <v>2.1562443585E-3</v>
      </c>
      <c r="X683">
        <f t="shared" si="110"/>
        <v>1.3422818791946321E-2</v>
      </c>
      <c r="Y683">
        <f t="shared" si="111"/>
        <v>5.9009588977955892E-7</v>
      </c>
      <c r="Z683">
        <v>5.9009588977955892E-7</v>
      </c>
      <c r="AA683">
        <f t="shared" si="114"/>
        <v>1.2723909333112116E-9</v>
      </c>
      <c r="AB683">
        <f t="shared" si="109"/>
        <v>1.2723909333112116E-9</v>
      </c>
      <c r="AC683">
        <v>0.12723909333112118</v>
      </c>
      <c r="AD683">
        <v>7.6974648113200955E-2</v>
      </c>
      <c r="AE683" s="1">
        <f t="shared" si="112"/>
        <v>4.5806073599203622E-3</v>
      </c>
      <c r="AG683">
        <v>26.544899999999998</v>
      </c>
      <c r="AH683">
        <v>23.6</v>
      </c>
      <c r="AI683">
        <v>300</v>
      </c>
      <c r="AJ683">
        <v>0.59009588977955896</v>
      </c>
      <c r="AL683" t="s">
        <v>559</v>
      </c>
      <c r="AM683" t="s">
        <v>561</v>
      </c>
      <c r="AN683" t="s">
        <v>560</v>
      </c>
    </row>
    <row r="684" spans="1:45" x14ac:dyDescent="0.35">
      <c r="A684" s="2">
        <v>44798</v>
      </c>
      <c r="B684" t="s">
        <v>573</v>
      </c>
      <c r="C684" t="s">
        <v>552</v>
      </c>
      <c r="D684" t="s">
        <v>77</v>
      </c>
      <c r="E684" t="s">
        <v>46</v>
      </c>
      <c r="F684">
        <v>16</v>
      </c>
      <c r="G684" t="s">
        <v>28</v>
      </c>
      <c r="H684" t="s">
        <v>82</v>
      </c>
      <c r="I684" t="s">
        <v>515</v>
      </c>
      <c r="J684" t="s">
        <v>515</v>
      </c>
      <c r="K684" t="s">
        <v>229</v>
      </c>
      <c r="L684">
        <v>0.79700000000000004</v>
      </c>
      <c r="M684">
        <v>8.65</v>
      </c>
      <c r="N684" s="1">
        <v>-0.86499999999999999</v>
      </c>
      <c r="O684" t="s">
        <v>112</v>
      </c>
      <c r="P684">
        <v>0.77600000000000002</v>
      </c>
      <c r="Q684">
        <v>2.1000000000000019E-2</v>
      </c>
      <c r="R684">
        <v>6.53</v>
      </c>
      <c r="S684" s="1">
        <v>-0.65300000000000002</v>
      </c>
      <c r="T684" s="1">
        <f t="shared" si="113"/>
        <v>-0.21199999999999997</v>
      </c>
      <c r="U684">
        <v>33.85</v>
      </c>
      <c r="V684">
        <v>899.4706625</v>
      </c>
      <c r="W684">
        <f t="shared" si="108"/>
        <v>8.9947066250000004E-4</v>
      </c>
      <c r="X684">
        <f t="shared" si="110"/>
        <v>2.7061855670103115E-2</v>
      </c>
      <c r="Y684">
        <f t="shared" si="111"/>
        <v>1.3988757266422647E-6</v>
      </c>
      <c r="Z684">
        <v>1.3988757266422647E-6</v>
      </c>
      <c r="AA684">
        <f t="shared" si="114"/>
        <v>1.2582476765980868E-9</v>
      </c>
      <c r="AB684">
        <f t="shared" si="109"/>
        <v>1.2582476765980868E-9</v>
      </c>
      <c r="AC684">
        <v>0.12582476765980868</v>
      </c>
      <c r="AD684">
        <v>0.59351305499909768</v>
      </c>
      <c r="AE684" s="1">
        <f t="shared" si="112"/>
        <v>4.5296916357531122E-3</v>
      </c>
      <c r="AG684">
        <v>29.246200000000002</v>
      </c>
      <c r="AH684">
        <v>36.200000000000003</v>
      </c>
      <c r="AI684">
        <v>390</v>
      </c>
      <c r="AJ684">
        <v>1.3988757266422647</v>
      </c>
      <c r="AL684" t="s">
        <v>559</v>
      </c>
      <c r="AM684" t="s">
        <v>561</v>
      </c>
      <c r="AN684" t="s">
        <v>560</v>
      </c>
    </row>
    <row r="685" spans="1:45" x14ac:dyDescent="0.35">
      <c r="A685" s="10">
        <v>44777</v>
      </c>
      <c r="B685" t="s">
        <v>18</v>
      </c>
      <c r="C685" t="s">
        <v>596</v>
      </c>
      <c r="D685" t="s">
        <v>133</v>
      </c>
      <c r="E685" t="s">
        <v>46</v>
      </c>
      <c r="F685">
        <v>7</v>
      </c>
      <c r="G685" t="s">
        <v>25</v>
      </c>
      <c r="H685" t="s">
        <v>116</v>
      </c>
      <c r="I685" t="s">
        <v>484</v>
      </c>
      <c r="J685" t="s">
        <v>484</v>
      </c>
      <c r="K685" t="s">
        <v>204</v>
      </c>
      <c r="L685">
        <v>0.79400000000000004</v>
      </c>
      <c r="M685">
        <v>4.08</v>
      </c>
      <c r="N685" s="1">
        <v>-0.40800000000000003</v>
      </c>
      <c r="O685" t="s">
        <v>205</v>
      </c>
      <c r="P685">
        <v>0.77400000000000002</v>
      </c>
      <c r="Q685">
        <v>2.0000000000000018E-2</v>
      </c>
      <c r="R685">
        <v>14.76</v>
      </c>
      <c r="S685" s="1">
        <v>-1.476</v>
      </c>
      <c r="T685" s="1">
        <f t="shared" si="113"/>
        <v>1.0680000000000001</v>
      </c>
      <c r="U685">
        <v>34.14</v>
      </c>
      <c r="V685">
        <v>914.94858600000009</v>
      </c>
      <c r="W685">
        <f t="shared" si="108"/>
        <v>9.1494858600000011E-4</v>
      </c>
      <c r="X685">
        <f t="shared" si="110"/>
        <v>2.583979328165377E-2</v>
      </c>
      <c r="Y685">
        <f t="shared" si="111"/>
        <v>1.321523113772781E-6</v>
      </c>
      <c r="Z685">
        <v>1.321523113772781E-6</v>
      </c>
      <c r="AA685">
        <f t="shared" si="114"/>
        <v>1.2091257043127233E-9</v>
      </c>
      <c r="AB685">
        <f t="shared" si="109"/>
        <v>1.2091257043127233E-9</v>
      </c>
      <c r="AC685">
        <v>0.12091257043127232</v>
      </c>
      <c r="AD685">
        <v>0.11321401725774562</v>
      </c>
      <c r="AE685" s="1">
        <f t="shared" si="112"/>
        <v>4.3528525355258042E-3</v>
      </c>
      <c r="AF685">
        <v>0.1383078222709852</v>
      </c>
      <c r="AG685">
        <v>29.967099999999999</v>
      </c>
      <c r="AH685">
        <v>20</v>
      </c>
      <c r="AI685">
        <v>384</v>
      </c>
      <c r="AJ685">
        <v>1.321523113772781</v>
      </c>
      <c r="AK685">
        <v>8.0560426564281311</v>
      </c>
      <c r="AL685" t="s">
        <v>557</v>
      </c>
      <c r="AM685" t="s">
        <v>558</v>
      </c>
      <c r="AN685" t="s">
        <v>562</v>
      </c>
      <c r="AO685">
        <v>0.47297782808158478</v>
      </c>
      <c r="AP685">
        <v>1.87375</v>
      </c>
      <c r="AQ685">
        <v>1054</v>
      </c>
      <c r="AR685" s="59">
        <v>-9.0216655728648266E-3</v>
      </c>
      <c r="AS685" s="60">
        <v>-4.2054598357765984</v>
      </c>
    </row>
    <row r="686" spans="1:45" x14ac:dyDescent="0.35">
      <c r="A686" s="2">
        <v>44723</v>
      </c>
      <c r="B686" t="s">
        <v>18</v>
      </c>
      <c r="C686" t="s">
        <v>598</v>
      </c>
      <c r="D686" t="s">
        <v>133</v>
      </c>
      <c r="E686" t="s">
        <v>46</v>
      </c>
      <c r="F686">
        <v>5</v>
      </c>
      <c r="G686" t="s">
        <v>25</v>
      </c>
      <c r="H686" t="s">
        <v>116</v>
      </c>
      <c r="I686" t="s">
        <v>484</v>
      </c>
      <c r="J686" t="s">
        <v>484</v>
      </c>
      <c r="K686" t="s">
        <v>134</v>
      </c>
      <c r="L686">
        <v>0.71099999999999997</v>
      </c>
      <c r="M686">
        <v>4.2699999999999996</v>
      </c>
      <c r="N686" s="1">
        <v>-0.42699999999999994</v>
      </c>
      <c r="O686" t="s">
        <v>135</v>
      </c>
      <c r="P686">
        <v>0.72899999999999998</v>
      </c>
      <c r="Q686">
        <v>-1.8000000000000016E-2</v>
      </c>
      <c r="R686">
        <v>12.05</v>
      </c>
      <c r="S686" s="1">
        <v>-1.2050000000000001</v>
      </c>
      <c r="T686" s="1">
        <f t="shared" si="113"/>
        <v>0.77800000000000014</v>
      </c>
      <c r="U686">
        <v>34.14</v>
      </c>
      <c r="V686">
        <v>914.94858600000009</v>
      </c>
      <c r="W686">
        <f t="shared" si="108"/>
        <v>9.1494858600000011E-4</v>
      </c>
      <c r="X686">
        <f t="shared" si="110"/>
        <v>-2.4691358024691381E-2</v>
      </c>
      <c r="Y686" t="e">
        <f t="shared" si="111"/>
        <v>#NUM!</v>
      </c>
      <c r="Z686">
        <v>1.2886528443421936E-6</v>
      </c>
      <c r="AA686">
        <f t="shared" si="114"/>
        <v>1.1790510977757683E-9</v>
      </c>
      <c r="AB686">
        <f t="shared" si="109"/>
        <v>1.1790510977757683E-9</v>
      </c>
      <c r="AC686">
        <v>0.11790510977757682</v>
      </c>
      <c r="AD686">
        <v>0.15154898428994446</v>
      </c>
      <c r="AE686" s="1">
        <f t="shared" si="112"/>
        <v>4.2445839519927656E-3</v>
      </c>
      <c r="AF686">
        <v>2.1570810398803968E-2</v>
      </c>
      <c r="AG686">
        <v>31.959900000000001</v>
      </c>
      <c r="AH686">
        <v>20</v>
      </c>
      <c r="AI686">
        <v>384</v>
      </c>
      <c r="AJ686">
        <v>1.2886528443421936</v>
      </c>
      <c r="AK686">
        <v>10.416666666666666</v>
      </c>
      <c r="AL686" t="s">
        <v>557</v>
      </c>
      <c r="AM686" t="s">
        <v>558</v>
      </c>
      <c r="AN686" t="s">
        <v>562</v>
      </c>
      <c r="AO686">
        <v>0.55247291970017987</v>
      </c>
      <c r="AP686">
        <v>1.6937500000000001</v>
      </c>
      <c r="AQ686">
        <v>1071.175</v>
      </c>
      <c r="AR686" s="59">
        <v>-9.0216655728648266E-3</v>
      </c>
      <c r="AS686" s="60">
        <v>-4.2054598357765984</v>
      </c>
    </row>
    <row r="687" spans="1:45" x14ac:dyDescent="0.35">
      <c r="A687" s="2">
        <v>44750</v>
      </c>
      <c r="B687" t="s">
        <v>18</v>
      </c>
      <c r="C687" t="s">
        <v>597</v>
      </c>
      <c r="D687" t="s">
        <v>133</v>
      </c>
      <c r="E687" t="s">
        <v>46</v>
      </c>
      <c r="F687">
        <v>4</v>
      </c>
      <c r="G687" t="s">
        <v>43</v>
      </c>
      <c r="H687" t="s">
        <v>121</v>
      </c>
      <c r="I687" t="s">
        <v>483</v>
      </c>
      <c r="J687" t="s">
        <v>483</v>
      </c>
      <c r="K687" t="s">
        <v>177</v>
      </c>
      <c r="L687">
        <v>0.97399999999999998</v>
      </c>
      <c r="M687">
        <v>6.98</v>
      </c>
      <c r="N687" s="1">
        <v>-0.69800000000000006</v>
      </c>
      <c r="O687" t="s">
        <v>178</v>
      </c>
      <c r="P687">
        <v>0.96899999999999997</v>
      </c>
      <c r="Q687">
        <v>5.0000000000000044E-3</v>
      </c>
      <c r="R687">
        <v>10.09</v>
      </c>
      <c r="S687" s="1">
        <v>-1.0089999999999999</v>
      </c>
      <c r="T687" s="1">
        <f t="shared" si="113"/>
        <v>0.31099999999999983</v>
      </c>
      <c r="U687">
        <v>89.35</v>
      </c>
      <c r="V687">
        <v>6266.9866624999995</v>
      </c>
      <c r="W687">
        <f t="shared" si="108"/>
        <v>6.2669866624999997E-3</v>
      </c>
      <c r="X687">
        <f t="shared" si="110"/>
        <v>5.1599587203302417E-3</v>
      </c>
      <c r="Y687">
        <f t="shared" si="111"/>
        <v>1.8189236391432558E-7</v>
      </c>
      <c r="Z687">
        <v>1.8189236391432558E-7</v>
      </c>
      <c r="AA687">
        <f t="shared" si="114"/>
        <v>1.1399170186616746E-9</v>
      </c>
      <c r="AB687">
        <f t="shared" si="109"/>
        <v>1.1399170186616746E-9</v>
      </c>
      <c r="AC687">
        <v>0.11399170186616746</v>
      </c>
      <c r="AD687">
        <v>0.36653280342819139</v>
      </c>
      <c r="AE687" s="1">
        <f t="shared" si="112"/>
        <v>4.1037012671820286E-3</v>
      </c>
      <c r="AF687">
        <v>2.3745833573784519E-3</v>
      </c>
      <c r="AG687">
        <v>33.388599999999997</v>
      </c>
      <c r="AH687">
        <v>90</v>
      </c>
      <c r="AI687">
        <v>735</v>
      </c>
      <c r="AJ687">
        <v>0.18189236391432559</v>
      </c>
      <c r="AK687">
        <v>6.9702991452991538</v>
      </c>
      <c r="AL687" t="s">
        <v>559</v>
      </c>
      <c r="AM687" t="s">
        <v>558</v>
      </c>
      <c r="AN687" t="s">
        <v>560</v>
      </c>
      <c r="AO687">
        <v>0.39262443606707542</v>
      </c>
      <c r="AP687">
        <v>2.4874999999999998</v>
      </c>
      <c r="AQ687">
        <v>1362.0875000000001</v>
      </c>
      <c r="AR687" s="59">
        <v>-9.9604352038653761E-3</v>
      </c>
      <c r="AS687" s="60">
        <v>10.276896370852626</v>
      </c>
    </row>
    <row r="688" spans="1:45" x14ac:dyDescent="0.35">
      <c r="A688" s="2">
        <v>44750</v>
      </c>
      <c r="B688" t="s">
        <v>18</v>
      </c>
      <c r="C688" t="s">
        <v>597</v>
      </c>
      <c r="D688" t="s">
        <v>133</v>
      </c>
      <c r="E688" t="s">
        <v>46</v>
      </c>
      <c r="F688">
        <v>8</v>
      </c>
      <c r="G688" t="s">
        <v>22</v>
      </c>
      <c r="H688" t="s">
        <v>93</v>
      </c>
      <c r="I688" t="s">
        <v>474</v>
      </c>
      <c r="J688" t="s">
        <v>474</v>
      </c>
      <c r="K688" t="s">
        <v>177</v>
      </c>
      <c r="L688">
        <v>0.77800000000000002</v>
      </c>
      <c r="M688">
        <v>17.87</v>
      </c>
      <c r="N688" s="1">
        <v>-1.7870000000000001</v>
      </c>
      <c r="O688" t="s">
        <v>178</v>
      </c>
      <c r="P688">
        <v>0.75700000000000001</v>
      </c>
      <c r="Q688">
        <v>2.1000000000000019E-2</v>
      </c>
      <c r="R688">
        <v>28.81</v>
      </c>
      <c r="S688" s="1">
        <v>-2.8809999999999998</v>
      </c>
      <c r="T688" s="1">
        <f t="shared" si="113"/>
        <v>1.0939999999999996</v>
      </c>
      <c r="U688">
        <v>30.6</v>
      </c>
      <c r="V688">
        <v>735.04260000000011</v>
      </c>
      <c r="W688">
        <f t="shared" si="108"/>
        <v>7.3504260000000008E-4</v>
      </c>
      <c r="X688">
        <f t="shared" si="110"/>
        <v>2.7741083223249693E-2</v>
      </c>
      <c r="Y688">
        <f t="shared" si="111"/>
        <v>1.4422212343404887E-6</v>
      </c>
      <c r="Z688">
        <v>1.4422212343404887E-6</v>
      </c>
      <c r="AA688">
        <f t="shared" si="114"/>
        <v>1.0600940458648423E-9</v>
      </c>
      <c r="AB688">
        <f t="shared" si="109"/>
        <v>1.0600940458648423E-9</v>
      </c>
      <c r="AC688">
        <v>0.10600940458648422</v>
      </c>
      <c r="AD688">
        <v>9.690073545382473E-2</v>
      </c>
      <c r="AE688" s="1">
        <f t="shared" si="112"/>
        <v>3.8163385651134325E-3</v>
      </c>
      <c r="AF688">
        <v>2.5966357999084814E-2</v>
      </c>
      <c r="AG688">
        <v>33.388599999999997</v>
      </c>
      <c r="AH688">
        <v>27</v>
      </c>
      <c r="AI688">
        <v>244</v>
      </c>
      <c r="AJ688">
        <v>1.4422212343404888</v>
      </c>
      <c r="AK688">
        <v>6.9702991452991538</v>
      </c>
      <c r="AL688" t="s">
        <v>557</v>
      </c>
      <c r="AM688" t="s">
        <v>558</v>
      </c>
      <c r="AN688" t="s">
        <v>562</v>
      </c>
      <c r="AO688">
        <v>0.39262443606707542</v>
      </c>
      <c r="AP688">
        <v>2.4874999999999998</v>
      </c>
      <c r="AQ688">
        <v>1362.0875000000001</v>
      </c>
      <c r="AR688" s="59">
        <v>1.6422015556633862E-2</v>
      </c>
      <c r="AS688" s="60">
        <v>5.8988277579259005</v>
      </c>
    </row>
    <row r="689" spans="1:45" x14ac:dyDescent="0.35">
      <c r="A689" s="2">
        <v>44791</v>
      </c>
      <c r="B689" t="s">
        <v>18</v>
      </c>
      <c r="C689" t="s">
        <v>552</v>
      </c>
      <c r="D689" t="s">
        <v>86</v>
      </c>
      <c r="E689" t="s">
        <v>46</v>
      </c>
      <c r="F689">
        <v>11</v>
      </c>
      <c r="G689" t="s">
        <v>33</v>
      </c>
      <c r="H689" t="s">
        <v>54</v>
      </c>
      <c r="I689" t="s">
        <v>402</v>
      </c>
      <c r="J689" t="s">
        <v>402</v>
      </c>
      <c r="K689" t="s">
        <v>23</v>
      </c>
      <c r="L689">
        <v>0.76900000000000002</v>
      </c>
      <c r="N689" s="1" t="s">
        <v>50</v>
      </c>
      <c r="O689" t="s">
        <v>224</v>
      </c>
      <c r="P689">
        <v>0.77900000000000003</v>
      </c>
      <c r="Q689">
        <v>-1.0000000000000009E-2</v>
      </c>
      <c r="S689" s="1" t="s">
        <v>50</v>
      </c>
      <c r="T689" s="1" t="s">
        <v>103</v>
      </c>
      <c r="U689">
        <v>47.95</v>
      </c>
      <c r="V689">
        <v>1804.8739625000003</v>
      </c>
      <c r="W689">
        <f t="shared" si="108"/>
        <v>1.8048739625000003E-3</v>
      </c>
      <c r="X689">
        <f t="shared" si="110"/>
        <v>-1.2836970474967919E-2</v>
      </c>
      <c r="Y689" t="e">
        <f t="shared" si="111"/>
        <v>#NUM!</v>
      </c>
      <c r="Z689">
        <v>5.6750754141705616E-7</v>
      </c>
      <c r="AA689">
        <f t="shared" si="114"/>
        <v>1.0242795850260351E-9</v>
      </c>
      <c r="AB689">
        <f t="shared" si="109"/>
        <v>1.0242795850260351E-9</v>
      </c>
      <c r="AC689">
        <v>0.1024279585026035</v>
      </c>
      <c r="AD689" t="s">
        <v>50</v>
      </c>
      <c r="AE689" s="1">
        <f t="shared" si="112"/>
        <v>3.6874065060937262E-3</v>
      </c>
      <c r="AG689">
        <v>28.894600000000001</v>
      </c>
      <c r="AH689">
        <v>33.4</v>
      </c>
      <c r="AI689">
        <v>340</v>
      </c>
      <c r="AJ689">
        <v>0.56750754141705617</v>
      </c>
      <c r="AK689">
        <v>11.459908061879579</v>
      </c>
      <c r="AL689" t="s">
        <v>559</v>
      </c>
      <c r="AM689" t="s">
        <v>561</v>
      </c>
      <c r="AN689" t="s">
        <v>560</v>
      </c>
      <c r="AO689">
        <v>0.60858362734628491</v>
      </c>
      <c r="AP689">
        <v>1.405</v>
      </c>
      <c r="AQ689">
        <v>1061.325</v>
      </c>
      <c r="AR689" s="59">
        <v>0</v>
      </c>
      <c r="AS689" s="60">
        <v>0</v>
      </c>
    </row>
    <row r="690" spans="1:45" x14ac:dyDescent="0.35">
      <c r="A690" s="2">
        <v>44763</v>
      </c>
      <c r="B690" t="s">
        <v>18</v>
      </c>
      <c r="C690" t="s">
        <v>549</v>
      </c>
      <c r="D690" t="s">
        <v>109</v>
      </c>
      <c r="E690" t="s">
        <v>600</v>
      </c>
      <c r="F690">
        <v>11</v>
      </c>
      <c r="G690" t="s">
        <v>22</v>
      </c>
      <c r="H690" t="s">
        <v>110</v>
      </c>
      <c r="I690" t="s">
        <v>444</v>
      </c>
      <c r="J690" t="s">
        <v>444</v>
      </c>
      <c r="K690" t="s">
        <v>188</v>
      </c>
      <c r="L690">
        <v>0.71699999999999997</v>
      </c>
      <c r="M690">
        <v>14.95</v>
      </c>
      <c r="N690" s="1">
        <v>-1.4949999999999999</v>
      </c>
      <c r="O690" t="s">
        <v>189</v>
      </c>
      <c r="P690">
        <v>0.70499999999999996</v>
      </c>
      <c r="Q690">
        <v>1.2000000000000011E-2</v>
      </c>
      <c r="R690">
        <v>27.54</v>
      </c>
      <c r="S690" s="1">
        <v>-2.754</v>
      </c>
      <c r="T690" s="1">
        <f t="shared" ref="T690:T699" si="115">N690-S690</f>
        <v>1.2590000000000001</v>
      </c>
      <c r="U690">
        <v>39.75</v>
      </c>
      <c r="V690">
        <v>1240.3490624999999</v>
      </c>
      <c r="W690">
        <f t="shared" si="108"/>
        <v>1.2403490624999999E-3</v>
      </c>
      <c r="X690">
        <f t="shared" si="110"/>
        <v>1.7021276595744698E-2</v>
      </c>
      <c r="Y690">
        <f t="shared" si="111"/>
        <v>7.9049344367652482E-7</v>
      </c>
      <c r="Z690">
        <v>7.9049344367652482E-7</v>
      </c>
      <c r="AB690">
        <f t="shared" si="109"/>
        <v>9.8048780177657397E-10</v>
      </c>
      <c r="AC690">
        <v>9.8048780177657405E-2</v>
      </c>
      <c r="AD690">
        <v>7.7878300379394277E-2</v>
      </c>
      <c r="AE690" s="1">
        <f t="shared" si="112"/>
        <v>3.529756086395666E-3</v>
      </c>
      <c r="AF690">
        <v>9.8415934402344284E-4</v>
      </c>
      <c r="AG690">
        <v>31.981100000000001</v>
      </c>
      <c r="AH690">
        <v>19</v>
      </c>
      <c r="AI690">
        <v>240</v>
      </c>
      <c r="AJ690">
        <v>0.79049344367652485</v>
      </c>
      <c r="AK690">
        <v>12.389091192032369</v>
      </c>
      <c r="AL690" t="s">
        <v>557</v>
      </c>
      <c r="AM690" t="s">
        <v>558</v>
      </c>
      <c r="AN690" t="s">
        <v>562</v>
      </c>
      <c r="AO690">
        <v>0.41316276787735068</v>
      </c>
      <c r="AP690">
        <v>2.36</v>
      </c>
      <c r="AQ690">
        <v>1352.8999999999999</v>
      </c>
      <c r="AR690" s="59">
        <v>-3.1635481987767652E-2</v>
      </c>
      <c r="AS690" t="s">
        <v>50</v>
      </c>
    </row>
    <row r="691" spans="1:45" x14ac:dyDescent="0.35">
      <c r="A691" s="9">
        <v>44777</v>
      </c>
      <c r="B691" t="s">
        <v>18</v>
      </c>
      <c r="C691" t="s">
        <v>596</v>
      </c>
      <c r="D691" t="s">
        <v>109</v>
      </c>
      <c r="E691" t="s">
        <v>600</v>
      </c>
      <c r="F691">
        <v>15</v>
      </c>
      <c r="G691" t="s">
        <v>33</v>
      </c>
      <c r="H691" t="s">
        <v>104</v>
      </c>
      <c r="I691" t="s">
        <v>446</v>
      </c>
      <c r="J691" t="s">
        <v>446</v>
      </c>
      <c r="K691" t="s">
        <v>87</v>
      </c>
      <c r="L691">
        <v>0.754</v>
      </c>
      <c r="M691">
        <v>3.94</v>
      </c>
      <c r="N691" s="1">
        <v>-0.39400000000000002</v>
      </c>
      <c r="O691" t="s">
        <v>180</v>
      </c>
      <c r="P691">
        <v>0.76100000000000001</v>
      </c>
      <c r="Q691">
        <v>-7.0000000000000062E-3</v>
      </c>
      <c r="R691">
        <v>12.17</v>
      </c>
      <c r="S691" s="1">
        <v>-1.2170000000000001</v>
      </c>
      <c r="T691" s="1">
        <f t="shared" si="115"/>
        <v>0.82300000000000006</v>
      </c>
      <c r="U691">
        <v>56.95</v>
      </c>
      <c r="V691">
        <v>2545.9924625000003</v>
      </c>
      <c r="W691">
        <f t="shared" si="108"/>
        <v>2.5459924625000005E-3</v>
      </c>
      <c r="X691">
        <f t="shared" si="110"/>
        <v>-9.1984231274638718E-3</v>
      </c>
      <c r="Y691" t="e">
        <f t="shared" si="111"/>
        <v>#NUM!</v>
      </c>
      <c r="Z691">
        <v>3.7481634545888322E-7</v>
      </c>
      <c r="AA691">
        <f t="shared" ref="AA691:AA710" si="116">Z691*W691</f>
        <v>9.5427959036011305E-10</v>
      </c>
      <c r="AB691">
        <f t="shared" si="109"/>
        <v>9.5427959036011305E-10</v>
      </c>
      <c r="AC691">
        <v>9.5427959036011284E-2</v>
      </c>
      <c r="AD691">
        <v>0.11595134755286911</v>
      </c>
      <c r="AE691" s="1">
        <f t="shared" si="112"/>
        <v>3.4354065252964073E-3</v>
      </c>
      <c r="AF691">
        <v>5.8144875363743049E-4</v>
      </c>
      <c r="AG691">
        <v>29.967099999999999</v>
      </c>
      <c r="AH691">
        <v>49.4</v>
      </c>
      <c r="AI691">
        <v>546</v>
      </c>
      <c r="AJ691">
        <v>0.3748163454588832</v>
      </c>
      <c r="AK691">
        <v>15.50428820417056</v>
      </c>
      <c r="AL691" t="s">
        <v>559</v>
      </c>
      <c r="AM691" t="s">
        <v>561</v>
      </c>
      <c r="AN691" t="s">
        <v>560</v>
      </c>
      <c r="AO691">
        <v>0.47297782808158478</v>
      </c>
      <c r="AP691">
        <v>1.87375</v>
      </c>
      <c r="AQ691">
        <v>1054</v>
      </c>
      <c r="AR691" s="59">
        <v>7.0690259557514073E-3</v>
      </c>
      <c r="AS691" s="60">
        <v>6.4077348836481818</v>
      </c>
    </row>
    <row r="692" spans="1:45" x14ac:dyDescent="0.35">
      <c r="A692" s="2">
        <v>44776</v>
      </c>
      <c r="B692" t="s">
        <v>18</v>
      </c>
      <c r="C692" t="s">
        <v>596</v>
      </c>
      <c r="D692" t="s">
        <v>109</v>
      </c>
      <c r="E692" t="s">
        <v>600</v>
      </c>
      <c r="F692">
        <v>14</v>
      </c>
      <c r="G692" t="s">
        <v>33</v>
      </c>
      <c r="H692" t="s">
        <v>114</v>
      </c>
      <c r="I692" t="s">
        <v>447</v>
      </c>
      <c r="J692" t="s">
        <v>447</v>
      </c>
      <c r="K692" t="s">
        <v>134</v>
      </c>
      <c r="L692">
        <v>0.86099999999999999</v>
      </c>
      <c r="M692">
        <v>3.14</v>
      </c>
      <c r="N692" s="1">
        <v>-0.314</v>
      </c>
      <c r="O692" t="s">
        <v>202</v>
      </c>
      <c r="P692">
        <v>0.85399999999999998</v>
      </c>
      <c r="Q692">
        <v>7.0000000000000062E-3</v>
      </c>
      <c r="R692">
        <v>9.42</v>
      </c>
      <c r="S692" s="1">
        <v>-0.94199999999999995</v>
      </c>
      <c r="T692" s="1">
        <f t="shared" si="115"/>
        <v>0.62799999999999989</v>
      </c>
      <c r="U692">
        <v>60.45</v>
      </c>
      <c r="V692">
        <v>2868.5489625000005</v>
      </c>
      <c r="W692">
        <f t="shared" si="108"/>
        <v>2.8685489625000006E-3</v>
      </c>
      <c r="X692">
        <f t="shared" si="110"/>
        <v>8.1967213114754172E-3</v>
      </c>
      <c r="Y692">
        <f t="shared" si="111"/>
        <v>3.2154222290766216E-7</v>
      </c>
      <c r="Z692">
        <v>3.2154222290766216E-7</v>
      </c>
      <c r="AA692">
        <f t="shared" si="116"/>
        <v>9.2235960992171814E-10</v>
      </c>
      <c r="AB692">
        <f t="shared" si="109"/>
        <v>9.2235960992171814E-10</v>
      </c>
      <c r="AC692">
        <v>9.2235960992171809E-2</v>
      </c>
      <c r="AD692">
        <v>0.14687254935059207</v>
      </c>
      <c r="AE692" s="1">
        <f t="shared" si="112"/>
        <v>3.3204945957181855E-3</v>
      </c>
      <c r="AF692">
        <v>7.3650597915229357E-4</v>
      </c>
      <c r="AG692">
        <v>28.545300000000001</v>
      </c>
      <c r="AH692">
        <v>45.3</v>
      </c>
      <c r="AI692">
        <v>410</v>
      </c>
      <c r="AJ692">
        <v>0.32154222290766216</v>
      </c>
      <c r="AK692">
        <v>15.665264505802318</v>
      </c>
      <c r="AL692" t="s">
        <v>559</v>
      </c>
      <c r="AM692" t="s">
        <v>561</v>
      </c>
      <c r="AN692" t="s">
        <v>560</v>
      </c>
      <c r="AO692">
        <v>0.57093314461741485</v>
      </c>
      <c r="AP692">
        <v>1.5412499999999998</v>
      </c>
      <c r="AQ692">
        <v>919.65</v>
      </c>
      <c r="AR692" s="59">
        <v>5.0871136718230486E-2</v>
      </c>
      <c r="AS692" s="60">
        <v>-2.0614357055983081</v>
      </c>
    </row>
    <row r="693" spans="1:45" x14ac:dyDescent="0.35">
      <c r="A693" s="2">
        <v>44805</v>
      </c>
      <c r="B693" t="s">
        <v>18</v>
      </c>
      <c r="C693" t="s">
        <v>599</v>
      </c>
      <c r="D693" t="s">
        <v>133</v>
      </c>
      <c r="E693" t="s">
        <v>46</v>
      </c>
      <c r="F693">
        <v>3</v>
      </c>
      <c r="G693" t="s">
        <v>25</v>
      </c>
      <c r="H693" t="s">
        <v>116</v>
      </c>
      <c r="I693" t="s">
        <v>484</v>
      </c>
      <c r="J693" t="s">
        <v>484</v>
      </c>
      <c r="K693" t="s">
        <v>238</v>
      </c>
      <c r="L693">
        <v>0.79700000000000004</v>
      </c>
      <c r="M693">
        <v>26.23</v>
      </c>
      <c r="N693" s="1">
        <v>-2.6230000000000002</v>
      </c>
      <c r="O693" t="s">
        <v>239</v>
      </c>
      <c r="P693">
        <v>0.81200000000000006</v>
      </c>
      <c r="Q693">
        <v>-1.5000000000000013E-2</v>
      </c>
      <c r="R693">
        <v>27.68</v>
      </c>
      <c r="S693" s="1">
        <v>-2.7679999999999998</v>
      </c>
      <c r="T693" s="1">
        <f t="shared" si="115"/>
        <v>0.14499999999999957</v>
      </c>
      <c r="U693">
        <v>34.14</v>
      </c>
      <c r="V693">
        <v>914.94858600000009</v>
      </c>
      <c r="W693">
        <f t="shared" si="108"/>
        <v>9.1494858600000011E-4</v>
      </c>
      <c r="X693">
        <f t="shared" si="110"/>
        <v>-1.8472906403940902E-2</v>
      </c>
      <c r="Y693" t="e">
        <f t="shared" si="111"/>
        <v>#NUM!</v>
      </c>
      <c r="Z693">
        <v>8.9458190158503175E-7</v>
      </c>
      <c r="AA693">
        <f t="shared" si="116"/>
        <v>8.1849644591641603E-10</v>
      </c>
      <c r="AB693">
        <f t="shared" si="109"/>
        <v>8.1849644591641603E-10</v>
      </c>
      <c r="AC693">
        <v>8.1849644591641596E-2</v>
      </c>
      <c r="AD693">
        <v>0.56448030752856437</v>
      </c>
      <c r="AE693" s="1">
        <f t="shared" si="112"/>
        <v>2.9465872052990977E-3</v>
      </c>
      <c r="AF693">
        <v>0.37730509181050687</v>
      </c>
      <c r="AG693">
        <v>34.357199999999999</v>
      </c>
      <c r="AH693">
        <v>20</v>
      </c>
      <c r="AI693">
        <v>384</v>
      </c>
      <c r="AJ693">
        <v>0.8945819015850317</v>
      </c>
      <c r="AK693">
        <v>6.689549271607981</v>
      </c>
      <c r="AL693" t="s">
        <v>557</v>
      </c>
      <c r="AM693" t="s">
        <v>558</v>
      </c>
      <c r="AN693" t="s">
        <v>562</v>
      </c>
      <c r="AO693">
        <v>0.43800288115314234</v>
      </c>
      <c r="AP693">
        <v>2.1637500000000003</v>
      </c>
      <c r="AQ693">
        <v>1129.9875000000002</v>
      </c>
      <c r="AR693" s="59">
        <v>-9.0216655728648266E-3</v>
      </c>
      <c r="AS693" s="60">
        <v>-4.2054598357765984</v>
      </c>
    </row>
    <row r="694" spans="1:45" x14ac:dyDescent="0.35">
      <c r="A694" s="2">
        <v>44748</v>
      </c>
      <c r="B694" t="s">
        <v>18</v>
      </c>
      <c r="C694" t="s">
        <v>597</v>
      </c>
      <c r="D694" t="s">
        <v>45</v>
      </c>
      <c r="E694" t="s">
        <v>46</v>
      </c>
      <c r="F694">
        <v>9</v>
      </c>
      <c r="G694" t="s">
        <v>94</v>
      </c>
      <c r="H694" t="s">
        <v>36</v>
      </c>
      <c r="I694" t="s">
        <v>411</v>
      </c>
      <c r="J694" t="s">
        <v>411</v>
      </c>
      <c r="K694" t="s">
        <v>171</v>
      </c>
      <c r="L694">
        <v>0.90700000000000003</v>
      </c>
      <c r="M694">
        <v>6.69</v>
      </c>
      <c r="N694" s="1">
        <v>-0.66900000000000004</v>
      </c>
      <c r="O694" t="s">
        <v>112</v>
      </c>
      <c r="P694">
        <v>0.92100000000000004</v>
      </c>
      <c r="Q694">
        <v>-1.4000000000000012E-2</v>
      </c>
      <c r="R694">
        <v>22.45</v>
      </c>
      <c r="S694" s="1">
        <v>-2.2450000000000001</v>
      </c>
      <c r="T694" s="1">
        <f t="shared" si="115"/>
        <v>1.5760000000000001</v>
      </c>
      <c r="U694">
        <v>37.450000000000003</v>
      </c>
      <c r="V694">
        <v>1100.9644625000003</v>
      </c>
      <c r="W694">
        <f t="shared" si="108"/>
        <v>1.1009644625000004E-3</v>
      </c>
      <c r="X694">
        <f t="shared" si="110"/>
        <v>-1.5200868621064074E-2</v>
      </c>
      <c r="Y694" t="e">
        <f t="shared" si="111"/>
        <v>#NUM!</v>
      </c>
      <c r="Z694">
        <v>7.0083535564642723E-7</v>
      </c>
      <c r="AA694">
        <f t="shared" si="116"/>
        <v>7.7159482063026539E-10</v>
      </c>
      <c r="AB694">
        <f t="shared" si="109"/>
        <v>7.7159482063026539E-10</v>
      </c>
      <c r="AC694">
        <v>7.715948206302653E-2</v>
      </c>
      <c r="AD694">
        <v>4.8959062222732566E-2</v>
      </c>
      <c r="AE694" s="1">
        <f t="shared" si="112"/>
        <v>2.7777413542689551E-3</v>
      </c>
      <c r="AF694">
        <v>1.2034072272804805E-3</v>
      </c>
      <c r="AG694">
        <v>33.4651</v>
      </c>
      <c r="AH694">
        <v>30</v>
      </c>
      <c r="AI694">
        <v>350</v>
      </c>
      <c r="AJ694">
        <v>0.70083535564642718</v>
      </c>
      <c r="AK694">
        <v>7.6280448717948737</v>
      </c>
      <c r="AL694" t="s">
        <v>557</v>
      </c>
      <c r="AM694" t="s">
        <v>561</v>
      </c>
      <c r="AN694" t="s">
        <v>560</v>
      </c>
      <c r="AO694">
        <v>0.36316699062884389</v>
      </c>
      <c r="AP694">
        <v>2.6599999999999997</v>
      </c>
      <c r="AQ694">
        <v>1403.9625000000001</v>
      </c>
      <c r="AR694" s="59">
        <v>4.5743953695326058E-2</v>
      </c>
      <c r="AS694" s="60">
        <v>6.1597365572116392</v>
      </c>
    </row>
    <row r="695" spans="1:45" x14ac:dyDescent="0.35">
      <c r="A695" s="2">
        <v>44776</v>
      </c>
      <c r="B695" t="s">
        <v>18</v>
      </c>
      <c r="C695" t="s">
        <v>596</v>
      </c>
      <c r="D695" t="s">
        <v>133</v>
      </c>
      <c r="E695" t="s">
        <v>46</v>
      </c>
      <c r="F695">
        <v>7</v>
      </c>
      <c r="G695" t="s">
        <v>22</v>
      </c>
      <c r="H695" t="s">
        <v>93</v>
      </c>
      <c r="I695" t="s">
        <v>474</v>
      </c>
      <c r="J695" t="s">
        <v>474</v>
      </c>
      <c r="K695" t="s">
        <v>199</v>
      </c>
      <c r="L695">
        <v>0.71499999999999997</v>
      </c>
      <c r="M695">
        <v>6.84</v>
      </c>
      <c r="N695" s="1">
        <v>-0.68399999999999994</v>
      </c>
      <c r="O695" t="s">
        <v>200</v>
      </c>
      <c r="P695">
        <v>0.72899999999999998</v>
      </c>
      <c r="Q695">
        <v>-1.4000000000000012E-2</v>
      </c>
      <c r="R695">
        <v>22.34</v>
      </c>
      <c r="S695" s="1">
        <v>-2.234</v>
      </c>
      <c r="T695" s="1">
        <f t="shared" si="115"/>
        <v>1.55</v>
      </c>
      <c r="U695">
        <v>30.6</v>
      </c>
      <c r="V695">
        <v>735.04260000000011</v>
      </c>
      <c r="W695">
        <f t="shared" si="108"/>
        <v>7.3504260000000008E-4</v>
      </c>
      <c r="X695">
        <f t="shared" si="110"/>
        <v>-1.9204389574759964E-2</v>
      </c>
      <c r="Y695" t="e">
        <f t="shared" si="111"/>
        <v>#NUM!</v>
      </c>
      <c r="Z695">
        <v>9.3924704168617346E-7</v>
      </c>
      <c r="AA695">
        <f t="shared" si="116"/>
        <v>6.9038658756331342E-10</v>
      </c>
      <c r="AB695">
        <f t="shared" si="109"/>
        <v>6.9038658756331342E-10</v>
      </c>
      <c r="AC695">
        <v>6.9038658756331348E-2</v>
      </c>
      <c r="AD695">
        <v>4.4541070165375063E-2</v>
      </c>
      <c r="AE695" s="1">
        <f t="shared" si="112"/>
        <v>2.4853917152279281E-3</v>
      </c>
      <c r="AF695">
        <v>1.1935609860542439E-2</v>
      </c>
      <c r="AG695">
        <v>28.545300000000001</v>
      </c>
      <c r="AH695">
        <v>27</v>
      </c>
      <c r="AI695">
        <v>244</v>
      </c>
      <c r="AJ695">
        <v>0.93924704168617346</v>
      </c>
      <c r="AK695">
        <v>8.0311143168665637</v>
      </c>
      <c r="AL695" t="s">
        <v>557</v>
      </c>
      <c r="AM695" t="s">
        <v>558</v>
      </c>
      <c r="AN695" t="s">
        <v>562</v>
      </c>
      <c r="AO695">
        <v>0.57093314461741485</v>
      </c>
      <c r="AP695">
        <v>1.5412499999999998</v>
      </c>
      <c r="AQ695">
        <v>919.65</v>
      </c>
      <c r="AR695" s="59">
        <v>1.6422015556633862E-2</v>
      </c>
      <c r="AS695" s="60">
        <v>5.8988277579259005</v>
      </c>
    </row>
    <row r="696" spans="1:45" x14ac:dyDescent="0.35">
      <c r="A696" s="2">
        <v>44804</v>
      </c>
      <c r="B696" t="s">
        <v>18</v>
      </c>
      <c r="C696" t="s">
        <v>599</v>
      </c>
      <c r="D696" t="s">
        <v>133</v>
      </c>
      <c r="E696" t="s">
        <v>46</v>
      </c>
      <c r="F696">
        <v>3</v>
      </c>
      <c r="G696" t="s">
        <v>22</v>
      </c>
      <c r="H696" t="s">
        <v>93</v>
      </c>
      <c r="I696" t="s">
        <v>474</v>
      </c>
      <c r="J696" t="s">
        <v>474</v>
      </c>
      <c r="K696" t="s">
        <v>235</v>
      </c>
      <c r="L696">
        <v>0.76900000000000002</v>
      </c>
      <c r="M696">
        <v>17.559999999999999</v>
      </c>
      <c r="N696" s="1">
        <v>-1.7559999999999998</v>
      </c>
      <c r="O696" t="s">
        <v>200</v>
      </c>
      <c r="P696">
        <v>0.78400000000000003</v>
      </c>
      <c r="Q696">
        <v>-1.5000000000000013E-2</v>
      </c>
      <c r="R696">
        <v>28.51</v>
      </c>
      <c r="S696" s="1">
        <v>-2.851</v>
      </c>
      <c r="T696" s="1">
        <f t="shared" si="115"/>
        <v>1.0950000000000002</v>
      </c>
      <c r="U696">
        <v>30.6</v>
      </c>
      <c r="V696">
        <v>735.04260000000011</v>
      </c>
      <c r="W696">
        <f t="shared" si="108"/>
        <v>7.3504260000000008E-4</v>
      </c>
      <c r="X696">
        <f t="shared" si="110"/>
        <v>-1.9132653061224508E-2</v>
      </c>
      <c r="Y696" t="e">
        <f t="shared" si="111"/>
        <v>#NUM!</v>
      </c>
      <c r="Z696">
        <v>9.3484579092004169E-7</v>
      </c>
      <c r="AA696">
        <f t="shared" si="116"/>
        <v>6.8715148075692395E-10</v>
      </c>
      <c r="AB696">
        <f t="shared" si="109"/>
        <v>6.8715148075692395E-10</v>
      </c>
      <c r="AC696">
        <v>6.87151480756924E-2</v>
      </c>
      <c r="AD696">
        <v>6.2753559886477073E-2</v>
      </c>
      <c r="AE696" s="1">
        <f t="shared" si="112"/>
        <v>2.473745330724926E-3</v>
      </c>
      <c r="AF696">
        <v>1.6815985906585347E-2</v>
      </c>
      <c r="AG696">
        <v>32.519599999999997</v>
      </c>
      <c r="AH696">
        <v>27</v>
      </c>
      <c r="AI696">
        <v>244</v>
      </c>
      <c r="AJ696">
        <v>0.93484579092004172</v>
      </c>
      <c r="AK696">
        <v>6.7535095436248787</v>
      </c>
      <c r="AL696" t="s">
        <v>557</v>
      </c>
      <c r="AM696" t="s">
        <v>558</v>
      </c>
      <c r="AN696" t="s">
        <v>562</v>
      </c>
      <c r="AO696">
        <v>0.5234151584582144</v>
      </c>
      <c r="AP696">
        <v>1.8887499999999999</v>
      </c>
      <c r="AQ696">
        <v>924.46249999999998</v>
      </c>
      <c r="AR696" s="59">
        <v>1.6422015556633862E-2</v>
      </c>
      <c r="AS696" s="60">
        <v>5.8988277579259005</v>
      </c>
    </row>
    <row r="697" spans="1:45" x14ac:dyDescent="0.35">
      <c r="A697" s="2">
        <v>44778</v>
      </c>
      <c r="B697" t="s">
        <v>18</v>
      </c>
      <c r="C697" t="s">
        <v>596</v>
      </c>
      <c r="D697" t="s">
        <v>45</v>
      </c>
      <c r="E697" t="s">
        <v>46</v>
      </c>
      <c r="F697">
        <v>12</v>
      </c>
      <c r="G697" t="s">
        <v>22</v>
      </c>
      <c r="H697" t="s">
        <v>44</v>
      </c>
      <c r="I697" t="s">
        <v>434</v>
      </c>
      <c r="J697" t="s">
        <v>434</v>
      </c>
      <c r="K697" t="s">
        <v>171</v>
      </c>
      <c r="L697">
        <v>0.626</v>
      </c>
      <c r="M697">
        <v>5.23</v>
      </c>
      <c r="N697" s="1">
        <v>-0.52300000000000002</v>
      </c>
      <c r="O697" t="s">
        <v>175</v>
      </c>
      <c r="P697">
        <v>0.61299999999999999</v>
      </c>
      <c r="Q697">
        <v>1.3000000000000012E-2</v>
      </c>
      <c r="R697">
        <v>21.54</v>
      </c>
      <c r="S697" s="1">
        <v>-2.1539999999999999</v>
      </c>
      <c r="T697" s="1">
        <f t="shared" si="115"/>
        <v>1.6309999999999998</v>
      </c>
      <c r="U697">
        <v>28.85</v>
      </c>
      <c r="V697">
        <v>653.37316250000015</v>
      </c>
      <c r="W697">
        <f t="shared" si="108"/>
        <v>6.5337316250000017E-4</v>
      </c>
      <c r="X697">
        <f t="shared" si="110"/>
        <v>2.1207177814029383E-2</v>
      </c>
      <c r="Y697">
        <f t="shared" si="111"/>
        <v>1.0362090570603425E-6</v>
      </c>
      <c r="Z697">
        <v>1.0362090570603425E-6</v>
      </c>
      <c r="AA697">
        <f t="shared" si="116"/>
        <v>6.770311886226591E-10</v>
      </c>
      <c r="AB697">
        <f t="shared" si="109"/>
        <v>6.770311886226591E-10</v>
      </c>
      <c r="AC697">
        <v>6.7703118862265904E-2</v>
      </c>
      <c r="AD697">
        <v>4.151018936987487E-2</v>
      </c>
      <c r="AE697" s="1">
        <f t="shared" si="112"/>
        <v>2.4373122790415729E-3</v>
      </c>
      <c r="AF697">
        <v>1.1123428865012103E-2</v>
      </c>
      <c r="AG697">
        <v>33.254899999999999</v>
      </c>
      <c r="AH697">
        <v>13.9</v>
      </c>
      <c r="AI697">
        <v>342</v>
      </c>
      <c r="AJ697">
        <v>1.0362090570603424</v>
      </c>
      <c r="AK697">
        <v>8.7075468826202727</v>
      </c>
      <c r="AL697" t="s">
        <v>557</v>
      </c>
      <c r="AM697" t="s">
        <v>558</v>
      </c>
      <c r="AN697" t="s">
        <v>562</v>
      </c>
      <c r="AO697">
        <v>0.44009598733374949</v>
      </c>
      <c r="AP697">
        <v>2.3112500000000002</v>
      </c>
      <c r="AQ697">
        <v>1533.9750000000001</v>
      </c>
      <c r="AR697" s="59">
        <v>3.3172988797831003E-2</v>
      </c>
      <c r="AS697" s="60">
        <v>12.197872964961046</v>
      </c>
    </row>
    <row r="698" spans="1:45" x14ac:dyDescent="0.35">
      <c r="A698" s="2">
        <v>44715</v>
      </c>
      <c r="B698" t="s">
        <v>573</v>
      </c>
      <c r="C698" t="s">
        <v>598</v>
      </c>
      <c r="D698" t="s">
        <v>77</v>
      </c>
      <c r="E698" t="s">
        <v>46</v>
      </c>
      <c r="F698">
        <v>10</v>
      </c>
      <c r="G698" t="s">
        <v>28</v>
      </c>
      <c r="H698" t="s">
        <v>79</v>
      </c>
      <c r="I698" t="s">
        <v>514</v>
      </c>
      <c r="J698" t="s">
        <v>514</v>
      </c>
      <c r="K698" t="s">
        <v>23</v>
      </c>
      <c r="L698">
        <v>0.57099999999999995</v>
      </c>
      <c r="M698">
        <v>5.93</v>
      </c>
      <c r="N698" s="1">
        <v>-0.59299999999999997</v>
      </c>
      <c r="O698" t="s">
        <v>80</v>
      </c>
      <c r="P698">
        <v>0.56200000000000006</v>
      </c>
      <c r="Q698">
        <v>8.999999999999897E-3</v>
      </c>
      <c r="R698">
        <v>13.19</v>
      </c>
      <c r="S698" s="1">
        <v>-1.319</v>
      </c>
      <c r="T698" s="1">
        <f t="shared" si="115"/>
        <v>0.72599999999999998</v>
      </c>
      <c r="U698">
        <v>34.164999999999999</v>
      </c>
      <c r="V698">
        <v>916.28907162499991</v>
      </c>
      <c r="W698">
        <f t="shared" si="108"/>
        <v>9.1628907162499991E-4</v>
      </c>
      <c r="X698">
        <f t="shared" si="110"/>
        <v>1.6014234875444656E-2</v>
      </c>
      <c r="Y698">
        <f t="shared" si="111"/>
        <v>7.3332093929594788E-7</v>
      </c>
      <c r="Z698">
        <v>7.3332093929594788E-7</v>
      </c>
      <c r="AA698">
        <f t="shared" si="116"/>
        <v>6.7193396267065697E-10</v>
      </c>
      <c r="AB698">
        <f t="shared" si="109"/>
        <v>6.7193396267065697E-10</v>
      </c>
      <c r="AC698">
        <v>6.7193396267065705E-2</v>
      </c>
      <c r="AD698">
        <v>9.2552887420200694E-2</v>
      </c>
      <c r="AE698" s="1">
        <f t="shared" si="112"/>
        <v>2.4189622656143653E-3</v>
      </c>
      <c r="AG698">
        <v>24.828800000000001</v>
      </c>
      <c r="AH698">
        <v>26</v>
      </c>
      <c r="AI698">
        <v>300</v>
      </c>
      <c r="AJ698">
        <v>0.73332093929594788</v>
      </c>
      <c r="AL698" t="s">
        <v>559</v>
      </c>
      <c r="AM698" t="s">
        <v>561</v>
      </c>
      <c r="AN698" t="s">
        <v>560</v>
      </c>
    </row>
    <row r="699" spans="1:45" x14ac:dyDescent="0.35">
      <c r="A699" s="2">
        <v>44748</v>
      </c>
      <c r="B699" t="s">
        <v>18</v>
      </c>
      <c r="C699" t="s">
        <v>597</v>
      </c>
      <c r="D699" t="s">
        <v>86</v>
      </c>
      <c r="E699" t="s">
        <v>46</v>
      </c>
      <c r="F699">
        <v>1</v>
      </c>
      <c r="G699" t="s">
        <v>25</v>
      </c>
      <c r="H699" t="s">
        <v>93</v>
      </c>
      <c r="I699" t="s">
        <v>409</v>
      </c>
      <c r="J699" t="s">
        <v>409</v>
      </c>
      <c r="K699" t="s">
        <v>165</v>
      </c>
      <c r="L699">
        <v>0.85299999999999998</v>
      </c>
      <c r="M699">
        <v>19.63</v>
      </c>
      <c r="N699" s="1">
        <v>-1.9629999999999999</v>
      </c>
      <c r="O699" t="s">
        <v>168</v>
      </c>
      <c r="P699">
        <v>0.86399999999999999</v>
      </c>
      <c r="Q699">
        <v>-1.100000000000001E-2</v>
      </c>
      <c r="R699">
        <v>26.87</v>
      </c>
      <c r="S699" s="1">
        <v>-2.6870000000000003</v>
      </c>
      <c r="T699" s="1">
        <f t="shared" si="115"/>
        <v>0.72400000000000042</v>
      </c>
      <c r="U699">
        <v>37.549999999999997</v>
      </c>
      <c r="V699">
        <v>1106.8519624999999</v>
      </c>
      <c r="W699">
        <f t="shared" si="108"/>
        <v>1.1068519624999999E-3</v>
      </c>
      <c r="X699">
        <f t="shared" si="110"/>
        <v>-1.2731481481481493E-2</v>
      </c>
      <c r="Y699" t="e">
        <f t="shared" si="111"/>
        <v>#NUM!</v>
      </c>
      <c r="Z699">
        <v>5.6169828704668262E-7</v>
      </c>
      <c r="AA699">
        <f t="shared" si="116"/>
        <v>6.2171685135050897E-10</v>
      </c>
      <c r="AB699">
        <f t="shared" si="109"/>
        <v>6.2171685135050897E-10</v>
      </c>
      <c r="AC699">
        <v>6.2171685135050898E-2</v>
      </c>
      <c r="AD699">
        <v>8.5872493280456985E-2</v>
      </c>
      <c r="AE699" s="1">
        <f t="shared" si="112"/>
        <v>2.238180664861832E-3</v>
      </c>
      <c r="AF699">
        <v>3.019755334406481E-2</v>
      </c>
      <c r="AG699">
        <v>33.4651</v>
      </c>
      <c r="AH699">
        <v>19.8</v>
      </c>
      <c r="AI699">
        <v>320</v>
      </c>
      <c r="AJ699">
        <v>0.56169828704668257</v>
      </c>
      <c r="AK699">
        <v>10.517788461538462</v>
      </c>
      <c r="AL699" t="s">
        <v>557</v>
      </c>
      <c r="AM699" t="s">
        <v>558</v>
      </c>
      <c r="AN699" t="s">
        <v>562</v>
      </c>
      <c r="AO699">
        <v>0.36316699062884389</v>
      </c>
      <c r="AP699">
        <v>2.6599999999999997</v>
      </c>
      <c r="AQ699">
        <v>1403.9625000000001</v>
      </c>
      <c r="AR699" s="59">
        <v>1.1013475028988331E-2</v>
      </c>
      <c r="AS699" s="60">
        <v>-1.4626336624352942</v>
      </c>
    </row>
    <row r="700" spans="1:45" x14ac:dyDescent="0.35">
      <c r="A700" s="2">
        <v>44764</v>
      </c>
      <c r="B700" t="s">
        <v>18</v>
      </c>
      <c r="C700" t="s">
        <v>549</v>
      </c>
      <c r="D700" t="s">
        <v>133</v>
      </c>
      <c r="E700" t="s">
        <v>46</v>
      </c>
      <c r="F700">
        <v>1</v>
      </c>
      <c r="G700" t="s">
        <v>22</v>
      </c>
      <c r="H700" t="s">
        <v>93</v>
      </c>
      <c r="I700" t="s">
        <v>474</v>
      </c>
      <c r="J700" t="s">
        <v>474</v>
      </c>
      <c r="K700" t="s">
        <v>191</v>
      </c>
      <c r="L700">
        <v>0.80400000000000005</v>
      </c>
      <c r="N700" s="1" t="s">
        <v>50</v>
      </c>
      <c r="O700" t="s">
        <v>189</v>
      </c>
      <c r="P700">
        <v>0.79</v>
      </c>
      <c r="Q700">
        <v>1.4000000000000012E-2</v>
      </c>
      <c r="S700" s="1" t="s">
        <v>50</v>
      </c>
      <c r="T700" s="1" t="s">
        <v>103</v>
      </c>
      <c r="U700">
        <v>30.6</v>
      </c>
      <c r="V700">
        <v>735.04260000000011</v>
      </c>
      <c r="W700">
        <f t="shared" si="108"/>
        <v>7.3504260000000008E-4</v>
      </c>
      <c r="X700">
        <f t="shared" si="110"/>
        <v>1.7721518987341787E-2</v>
      </c>
      <c r="Y700">
        <f t="shared" si="111"/>
        <v>8.3071418028836318E-7</v>
      </c>
      <c r="Z700">
        <v>8.3071418028836318E-7</v>
      </c>
      <c r="AA700">
        <f t="shared" si="116"/>
        <v>6.106103109360273E-10</v>
      </c>
      <c r="AB700">
        <f t="shared" si="109"/>
        <v>6.106103109360273E-10</v>
      </c>
      <c r="AC700">
        <v>6.1061031093602738E-2</v>
      </c>
      <c r="AD700" t="s">
        <v>50</v>
      </c>
      <c r="AE700" s="1">
        <f t="shared" si="112"/>
        <v>2.198197119369698E-3</v>
      </c>
      <c r="AG700">
        <v>34.764699999999998</v>
      </c>
      <c r="AH700">
        <v>27</v>
      </c>
      <c r="AI700">
        <v>244</v>
      </c>
      <c r="AJ700">
        <v>0.83071418028836319</v>
      </c>
      <c r="AK700">
        <v>6.5184028628141686</v>
      </c>
      <c r="AL700" t="s">
        <v>557</v>
      </c>
      <c r="AM700" t="s">
        <v>558</v>
      </c>
      <c r="AN700" t="s">
        <v>562</v>
      </c>
      <c r="AO700">
        <v>0.38320539431614575</v>
      </c>
      <c r="AP700">
        <v>2.6387499999999999</v>
      </c>
      <c r="AQ700">
        <v>1512.2124999999996</v>
      </c>
      <c r="AR700" s="59">
        <v>1.6422015556633862E-2</v>
      </c>
      <c r="AS700" s="60">
        <v>5.8988277579259005</v>
      </c>
    </row>
    <row r="701" spans="1:45" x14ac:dyDescent="0.35">
      <c r="A701" s="2">
        <v>44791</v>
      </c>
      <c r="B701" t="s">
        <v>18</v>
      </c>
      <c r="C701" t="s">
        <v>552</v>
      </c>
      <c r="D701" t="s">
        <v>123</v>
      </c>
      <c r="E701" t="s">
        <v>600</v>
      </c>
      <c r="F701">
        <v>2</v>
      </c>
      <c r="G701" t="s">
        <v>26</v>
      </c>
      <c r="H701" t="s">
        <v>92</v>
      </c>
      <c r="I701" t="s">
        <v>463</v>
      </c>
      <c r="J701" t="s">
        <v>463</v>
      </c>
      <c r="K701" t="s">
        <v>222</v>
      </c>
      <c r="L701">
        <v>0.751</v>
      </c>
      <c r="M701">
        <v>7.76</v>
      </c>
      <c r="N701" s="1">
        <v>-0.77600000000000002</v>
      </c>
      <c r="O701" t="s">
        <v>223</v>
      </c>
      <c r="P701">
        <v>0.74299999999999999</v>
      </c>
      <c r="Q701">
        <v>8.0000000000000071E-3</v>
      </c>
      <c r="R701">
        <v>11.45</v>
      </c>
      <c r="S701" s="1">
        <v>-1.145</v>
      </c>
      <c r="T701" s="1">
        <f t="shared" ref="T701:T709" si="117">N701-S701</f>
        <v>0.36899999999999999</v>
      </c>
      <c r="U701">
        <v>39.85</v>
      </c>
      <c r="V701">
        <v>1246.5976625000001</v>
      </c>
      <c r="W701">
        <f t="shared" si="108"/>
        <v>1.2465976625000001E-3</v>
      </c>
      <c r="X701">
        <f t="shared" si="110"/>
        <v>1.0767160161507413E-2</v>
      </c>
      <c r="Y701">
        <f t="shared" si="111"/>
        <v>4.4984562972436526E-7</v>
      </c>
      <c r="Z701">
        <v>4.4984562972436526E-7</v>
      </c>
      <c r="AA701">
        <f t="shared" si="116"/>
        <v>5.6077651050023423E-10</v>
      </c>
      <c r="AB701">
        <f t="shared" si="109"/>
        <v>5.6077651050023423E-10</v>
      </c>
      <c r="AC701">
        <v>5.6077651050023429E-2</v>
      </c>
      <c r="AD701">
        <v>0.15197195406510414</v>
      </c>
      <c r="AE701" s="1">
        <f t="shared" si="112"/>
        <v>2.0187954378008432E-3</v>
      </c>
      <c r="AF701">
        <v>6.5059940709654169E-3</v>
      </c>
      <c r="AG701">
        <v>28.894600000000001</v>
      </c>
      <c r="AH701">
        <v>37.4</v>
      </c>
      <c r="AI701">
        <v>677</v>
      </c>
      <c r="AJ701">
        <v>0.44984562972436526</v>
      </c>
      <c r="AK701">
        <v>11.347959829038007</v>
      </c>
      <c r="AL701" t="s">
        <v>559</v>
      </c>
      <c r="AM701" t="s">
        <v>558</v>
      </c>
      <c r="AN701" t="s">
        <v>560</v>
      </c>
      <c r="AO701">
        <v>0.60858362734628491</v>
      </c>
      <c r="AP701">
        <v>1.405</v>
      </c>
      <c r="AQ701">
        <v>1061.325</v>
      </c>
      <c r="AR701" s="59">
        <v>2.5419450526450562E-3</v>
      </c>
      <c r="AS701" s="60">
        <v>5.7192564302052347</v>
      </c>
    </row>
    <row r="702" spans="1:45" x14ac:dyDescent="0.35">
      <c r="A702" s="2">
        <v>44750</v>
      </c>
      <c r="B702" t="s">
        <v>18</v>
      </c>
      <c r="C702" t="s">
        <v>597</v>
      </c>
      <c r="D702" t="s">
        <v>123</v>
      </c>
      <c r="E702" t="s">
        <v>600</v>
      </c>
      <c r="F702">
        <v>1</v>
      </c>
      <c r="G702" t="s">
        <v>26</v>
      </c>
      <c r="H702" t="s">
        <v>92</v>
      </c>
      <c r="I702" t="s">
        <v>463</v>
      </c>
      <c r="J702" t="s">
        <v>463</v>
      </c>
      <c r="K702" t="s">
        <v>134</v>
      </c>
      <c r="L702">
        <v>0.76800000000000002</v>
      </c>
      <c r="M702">
        <v>4.96</v>
      </c>
      <c r="N702" s="1">
        <v>-0.496</v>
      </c>
      <c r="O702" t="s">
        <v>179</v>
      </c>
      <c r="P702">
        <v>0.76</v>
      </c>
      <c r="Q702">
        <v>8.0000000000000071E-3</v>
      </c>
      <c r="R702">
        <v>19.010000000000002</v>
      </c>
      <c r="S702" s="1">
        <v>-1.9010000000000002</v>
      </c>
      <c r="T702" s="1">
        <f t="shared" si="117"/>
        <v>1.4050000000000002</v>
      </c>
      <c r="U702">
        <v>39.85</v>
      </c>
      <c r="V702">
        <v>1246.5976625000001</v>
      </c>
      <c r="W702">
        <f t="shared" si="108"/>
        <v>1.2465976625000001E-3</v>
      </c>
      <c r="X702">
        <f t="shared" si="110"/>
        <v>1.0526315789473693E-2</v>
      </c>
      <c r="Y702">
        <f t="shared" si="111"/>
        <v>4.3749108066280374E-7</v>
      </c>
      <c r="Z702">
        <v>4.3749108066280374E-7</v>
      </c>
      <c r="AA702">
        <f t="shared" si="116"/>
        <v>5.4537535851885013E-10</v>
      </c>
      <c r="AB702">
        <f t="shared" si="109"/>
        <v>5.4537535851885013E-10</v>
      </c>
      <c r="AC702">
        <v>5.4537535851885012E-2</v>
      </c>
      <c r="AD702">
        <v>3.8816751496003561E-2</v>
      </c>
      <c r="AE702" s="1">
        <f t="shared" si="112"/>
        <v>1.9633512906678603E-3</v>
      </c>
      <c r="AF702">
        <v>1.6617642159088737E-3</v>
      </c>
      <c r="AG702">
        <v>33.388599999999997</v>
      </c>
      <c r="AH702">
        <v>37.4</v>
      </c>
      <c r="AI702">
        <v>677</v>
      </c>
      <c r="AJ702">
        <v>0.43749108066280373</v>
      </c>
      <c r="AK702">
        <v>10.019670781892938</v>
      </c>
      <c r="AL702" t="s">
        <v>559</v>
      </c>
      <c r="AM702" t="s">
        <v>558</v>
      </c>
      <c r="AN702" t="s">
        <v>560</v>
      </c>
      <c r="AO702">
        <v>0.39262443606707542</v>
      </c>
      <c r="AP702">
        <v>2.4874999999999998</v>
      </c>
      <c r="AQ702">
        <v>1362.0875000000001</v>
      </c>
      <c r="AR702" s="59">
        <v>2.5419450526450562E-3</v>
      </c>
      <c r="AS702" s="60">
        <v>5.7192564302052347</v>
      </c>
    </row>
    <row r="703" spans="1:45" x14ac:dyDescent="0.35">
      <c r="A703" s="2">
        <v>44806</v>
      </c>
      <c r="B703" t="s">
        <v>18</v>
      </c>
      <c r="C703" t="s">
        <v>599</v>
      </c>
      <c r="D703" t="s">
        <v>86</v>
      </c>
      <c r="E703" t="s">
        <v>46</v>
      </c>
      <c r="F703">
        <v>8</v>
      </c>
      <c r="G703" t="s">
        <v>37</v>
      </c>
      <c r="H703" t="s">
        <v>97</v>
      </c>
      <c r="I703" t="s">
        <v>406</v>
      </c>
      <c r="J703" t="s">
        <v>406</v>
      </c>
      <c r="K703" t="s">
        <v>59</v>
      </c>
      <c r="L703">
        <v>0.71399999999999997</v>
      </c>
      <c r="M703">
        <v>16.149999999999999</v>
      </c>
      <c r="N703" s="1">
        <v>-1.6149999999999998</v>
      </c>
      <c r="O703" t="s">
        <v>224</v>
      </c>
      <c r="P703">
        <v>0.71899999999999997</v>
      </c>
      <c r="Q703">
        <v>-5.0000000000000044E-3</v>
      </c>
      <c r="R703">
        <v>26.56</v>
      </c>
      <c r="S703" s="1">
        <v>-2.6559999999999997</v>
      </c>
      <c r="T703" s="1">
        <f t="shared" si="117"/>
        <v>1.0409999999999999</v>
      </c>
      <c r="U703">
        <v>50.2</v>
      </c>
      <c r="V703">
        <v>1978.2314000000003</v>
      </c>
      <c r="W703">
        <f t="shared" si="108"/>
        <v>1.9782314000000001E-3</v>
      </c>
      <c r="X703">
        <f t="shared" si="110"/>
        <v>-6.9541029207232331E-3</v>
      </c>
      <c r="Y703" t="e">
        <f t="shared" si="111"/>
        <v>#NUM!</v>
      </c>
      <c r="Z703">
        <v>2.6489669390492084E-7</v>
      </c>
      <c r="AA703">
        <f t="shared" si="116"/>
        <v>5.24026957638903E-10</v>
      </c>
      <c r="AB703">
        <f t="shared" si="109"/>
        <v>5.24026957638903E-10</v>
      </c>
      <c r="AC703">
        <v>5.2402695763890311E-2</v>
      </c>
      <c r="AD703">
        <v>5.0338804768386466E-2</v>
      </c>
      <c r="AE703" s="1">
        <f t="shared" si="112"/>
        <v>1.8864970475000508E-3</v>
      </c>
      <c r="AF703">
        <v>1.0047031917425262E-3</v>
      </c>
      <c r="AG703">
        <v>35.566600000000001</v>
      </c>
      <c r="AH703">
        <v>39.1</v>
      </c>
      <c r="AI703">
        <v>510</v>
      </c>
      <c r="AJ703">
        <v>0.26489669390492082</v>
      </c>
      <c r="AK703">
        <v>10.433333333333335</v>
      </c>
      <c r="AL703" t="s">
        <v>557</v>
      </c>
      <c r="AM703" t="s">
        <v>558</v>
      </c>
      <c r="AN703" t="s">
        <v>562</v>
      </c>
      <c r="AO703">
        <v>0.40445061727069104</v>
      </c>
      <c r="AP703">
        <v>2.5662500000000001</v>
      </c>
      <c r="AQ703">
        <v>1407.6</v>
      </c>
      <c r="AR703" s="59">
        <v>2.2248125219784583E-2</v>
      </c>
      <c r="AS703" s="60">
        <v>15.403066832191886</v>
      </c>
    </row>
    <row r="704" spans="1:45" x14ac:dyDescent="0.35">
      <c r="A704" s="2">
        <v>44764</v>
      </c>
      <c r="B704" t="s">
        <v>18</v>
      </c>
      <c r="C704" t="s">
        <v>549</v>
      </c>
      <c r="D704" t="s">
        <v>109</v>
      </c>
      <c r="E704" t="s">
        <v>600</v>
      </c>
      <c r="F704">
        <v>12</v>
      </c>
      <c r="G704" t="s">
        <v>43</v>
      </c>
      <c r="H704" t="s">
        <v>76</v>
      </c>
      <c r="I704" t="s">
        <v>453</v>
      </c>
      <c r="J704" t="s">
        <v>453</v>
      </c>
      <c r="K704" t="s">
        <v>193</v>
      </c>
      <c r="L704">
        <v>1.161</v>
      </c>
      <c r="M704">
        <v>7.68</v>
      </c>
      <c r="N704" s="1">
        <v>-0.76800000000000002</v>
      </c>
      <c r="O704" t="s">
        <v>163</v>
      </c>
      <c r="P704">
        <v>1.163</v>
      </c>
      <c r="Q704">
        <v>-2.0000000000000018E-3</v>
      </c>
      <c r="R704">
        <v>10.45</v>
      </c>
      <c r="S704" s="1">
        <v>-1.0449999999999999</v>
      </c>
      <c r="T704" s="1">
        <f t="shared" si="117"/>
        <v>0.27699999999999991</v>
      </c>
      <c r="U704">
        <v>79.099999999999994</v>
      </c>
      <c r="V704">
        <v>4911.5958499999997</v>
      </c>
      <c r="W704">
        <f t="shared" si="108"/>
        <v>4.9115958499999996E-3</v>
      </c>
      <c r="X704">
        <f t="shared" si="110"/>
        <v>-1.7196904557179723E-3</v>
      </c>
      <c r="Y704" t="e">
        <f t="shared" si="111"/>
        <v>#NUM!</v>
      </c>
      <c r="Z704">
        <v>4.7130974939247305E-8</v>
      </c>
      <c r="AA704">
        <f t="shared" si="116"/>
        <v>2.3148830091806105E-10</v>
      </c>
      <c r="AB704">
        <f t="shared" si="109"/>
        <v>2.3148830091806105E-10</v>
      </c>
      <c r="AC704">
        <v>2.3148830091806107E-2</v>
      </c>
      <c r="AD704">
        <v>8.3569783724931818E-2</v>
      </c>
      <c r="AE704" s="1">
        <f t="shared" si="112"/>
        <v>8.333578833050198E-4</v>
      </c>
      <c r="AF704">
        <v>1.129183610769278E-3</v>
      </c>
      <c r="AG704">
        <v>34.764699999999998</v>
      </c>
      <c r="AH704">
        <v>75</v>
      </c>
      <c r="AI704">
        <v>640</v>
      </c>
      <c r="AJ704">
        <v>4.7130974939247304E-2</v>
      </c>
      <c r="AK704">
        <v>12.394095238095241</v>
      </c>
      <c r="AL704" t="s">
        <v>559</v>
      </c>
      <c r="AM704" t="s">
        <v>558</v>
      </c>
      <c r="AN704" t="s">
        <v>560</v>
      </c>
      <c r="AO704">
        <v>0.38320539431614575</v>
      </c>
      <c r="AP704">
        <v>2.6387499999999999</v>
      </c>
      <c r="AQ704">
        <v>1512.2124999999996</v>
      </c>
      <c r="AR704" s="59">
        <v>6.3384862140673888E-3</v>
      </c>
      <c r="AS704" s="60">
        <v>13.483825341791784</v>
      </c>
    </row>
    <row r="705" spans="1:45" x14ac:dyDescent="0.35">
      <c r="A705" s="2">
        <v>44723</v>
      </c>
      <c r="B705" t="s">
        <v>18</v>
      </c>
      <c r="C705" t="s">
        <v>598</v>
      </c>
      <c r="D705" t="s">
        <v>133</v>
      </c>
      <c r="E705" t="s">
        <v>46</v>
      </c>
      <c r="F705">
        <v>2</v>
      </c>
      <c r="G705" t="s">
        <v>37</v>
      </c>
      <c r="H705" t="s">
        <v>98</v>
      </c>
      <c r="I705" t="s">
        <v>482</v>
      </c>
      <c r="J705" t="s">
        <v>482</v>
      </c>
      <c r="K705" t="s">
        <v>134</v>
      </c>
      <c r="L705">
        <v>0.70799999999999996</v>
      </c>
      <c r="M705">
        <v>6.04</v>
      </c>
      <c r="N705" s="1">
        <v>-0.60399999999999998</v>
      </c>
      <c r="O705" t="s">
        <v>135</v>
      </c>
      <c r="P705">
        <v>0.71</v>
      </c>
      <c r="Q705">
        <v>-2.0000000000000018E-3</v>
      </c>
      <c r="R705">
        <v>15.71</v>
      </c>
      <c r="S705" s="1">
        <v>-1.5710000000000002</v>
      </c>
      <c r="T705" s="1">
        <f t="shared" si="117"/>
        <v>0.96700000000000019</v>
      </c>
      <c r="U705">
        <v>57.95</v>
      </c>
      <c r="V705">
        <v>2636.1889625000003</v>
      </c>
      <c r="W705">
        <f t="shared" si="108"/>
        <v>2.6361889625000005E-3</v>
      </c>
      <c r="X705">
        <f t="shared" si="110"/>
        <v>-2.816901408450707E-3</v>
      </c>
      <c r="Y705" t="e">
        <f t="shared" si="111"/>
        <v>#NUM!</v>
      </c>
      <c r="Z705">
        <v>8.66410976779867E-8</v>
      </c>
      <c r="AA705">
        <f t="shared" si="116"/>
        <v>2.2840230539759296E-10</v>
      </c>
      <c r="AB705">
        <f t="shared" si="109"/>
        <v>2.2840230539759296E-10</v>
      </c>
      <c r="AC705">
        <v>2.2840230539759292E-2</v>
      </c>
      <c r="AD705">
        <v>2.361967997906855E-2</v>
      </c>
      <c r="AE705" s="1">
        <f t="shared" si="112"/>
        <v>8.2224829943133469E-4</v>
      </c>
      <c r="AF705">
        <v>4.7142096384875819E-4</v>
      </c>
      <c r="AG705">
        <v>31.959900000000001</v>
      </c>
      <c r="AH705">
        <v>51.9</v>
      </c>
      <c r="AI705">
        <v>645</v>
      </c>
      <c r="AJ705">
        <v>8.6641097677986695E-2</v>
      </c>
      <c r="AK705">
        <v>10.416666666666666</v>
      </c>
      <c r="AL705" t="s">
        <v>557</v>
      </c>
      <c r="AM705" t="s">
        <v>558</v>
      </c>
      <c r="AN705" t="s">
        <v>562</v>
      </c>
      <c r="AO705">
        <v>0.55247291970017987</v>
      </c>
      <c r="AP705">
        <v>1.6937500000000001</v>
      </c>
      <c r="AQ705">
        <v>1071.175</v>
      </c>
      <c r="AR705" s="59">
        <v>2.8758319692770054E-2</v>
      </c>
      <c r="AS705" s="60">
        <v>0.71718748709344571</v>
      </c>
    </row>
    <row r="706" spans="1:45" x14ac:dyDescent="0.35">
      <c r="A706" s="2">
        <v>44733</v>
      </c>
      <c r="B706" t="s">
        <v>18</v>
      </c>
      <c r="C706" t="s">
        <v>548</v>
      </c>
      <c r="D706" t="s">
        <v>133</v>
      </c>
      <c r="E706" t="s">
        <v>46</v>
      </c>
      <c r="F706">
        <v>11</v>
      </c>
      <c r="G706" t="s">
        <v>22</v>
      </c>
      <c r="H706" t="s">
        <v>93</v>
      </c>
      <c r="I706" t="s">
        <v>474</v>
      </c>
      <c r="J706" t="s">
        <v>474</v>
      </c>
      <c r="K706" t="s">
        <v>143</v>
      </c>
      <c r="L706">
        <v>0.72499999999999998</v>
      </c>
      <c r="M706">
        <v>10.73</v>
      </c>
      <c r="N706" s="1">
        <v>-1.073</v>
      </c>
      <c r="O706" t="s">
        <v>144</v>
      </c>
      <c r="P706">
        <v>0.72</v>
      </c>
      <c r="Q706">
        <v>5.0000000000000044E-3</v>
      </c>
      <c r="R706">
        <v>21.32</v>
      </c>
      <c r="S706" s="1">
        <v>-2.1320000000000001</v>
      </c>
      <c r="T706" s="1">
        <f t="shared" si="117"/>
        <v>1.0590000000000002</v>
      </c>
      <c r="U706">
        <v>30.6</v>
      </c>
      <c r="V706">
        <v>735.04260000000011</v>
      </c>
      <c r="W706">
        <f t="shared" ref="W706:W769" si="118">V706/1000000</f>
        <v>7.3504260000000008E-4</v>
      </c>
      <c r="X706">
        <f t="shared" si="110"/>
        <v>6.944444444444451E-3</v>
      </c>
      <c r="Y706">
        <f t="shared" si="111"/>
        <v>2.6218191642376052E-7</v>
      </c>
      <c r="Z706">
        <v>2.6218191642376052E-7</v>
      </c>
      <c r="AA706">
        <f t="shared" si="116"/>
        <v>1.9271487752110367E-10</v>
      </c>
      <c r="AB706">
        <f t="shared" ref="AB706:AB716" si="119">PRODUCT(W706,Z706)</f>
        <v>1.9271487752110367E-10</v>
      </c>
      <c r="AC706">
        <v>1.9271487752110367E-2</v>
      </c>
      <c r="AD706">
        <v>1.8197816574230752E-2</v>
      </c>
      <c r="AE706" s="1">
        <f t="shared" si="112"/>
        <v>6.9377355907597319E-4</v>
      </c>
      <c r="AF706">
        <v>4.8764441028760408E-3</v>
      </c>
      <c r="AG706">
        <v>30.972899999999999</v>
      </c>
      <c r="AH706">
        <v>27</v>
      </c>
      <c r="AI706">
        <v>244</v>
      </c>
      <c r="AJ706">
        <v>0.26218191642376054</v>
      </c>
      <c r="AK706">
        <v>8.9642857142857135</v>
      </c>
      <c r="AL706" t="s">
        <v>557</v>
      </c>
      <c r="AM706" t="s">
        <v>558</v>
      </c>
      <c r="AN706" t="s">
        <v>562</v>
      </c>
      <c r="AO706">
        <v>0.43868604499462666</v>
      </c>
      <c r="AP706">
        <v>2.2399999999999998</v>
      </c>
      <c r="AQ706">
        <v>1277.3875</v>
      </c>
      <c r="AR706" s="59">
        <v>1.6422015556633862E-2</v>
      </c>
      <c r="AS706" s="60">
        <v>5.8988277579259005</v>
      </c>
    </row>
    <row r="707" spans="1:45" x14ac:dyDescent="0.35">
      <c r="A707" s="2">
        <v>44715</v>
      </c>
      <c r="B707" t="s">
        <v>573</v>
      </c>
      <c r="C707" t="s">
        <v>598</v>
      </c>
      <c r="D707" t="s">
        <v>67</v>
      </c>
      <c r="E707" t="s">
        <v>46</v>
      </c>
      <c r="F707">
        <v>6</v>
      </c>
      <c r="G707" t="s">
        <v>28</v>
      </c>
      <c r="H707" t="s">
        <v>35</v>
      </c>
      <c r="I707" t="s">
        <v>506</v>
      </c>
      <c r="J707" t="s">
        <v>506</v>
      </c>
      <c r="K707" t="s">
        <v>69</v>
      </c>
      <c r="L707">
        <v>0.69499999999999995</v>
      </c>
      <c r="M707">
        <v>7.54</v>
      </c>
      <c r="N707" s="1">
        <v>-0.754</v>
      </c>
      <c r="O707" t="s">
        <v>70</v>
      </c>
      <c r="P707">
        <v>0.69299999999999995</v>
      </c>
      <c r="Q707">
        <v>2.0000000000000018E-3</v>
      </c>
      <c r="R707">
        <v>12.68</v>
      </c>
      <c r="S707" s="1">
        <v>-1.268</v>
      </c>
      <c r="T707" s="1">
        <f t="shared" si="117"/>
        <v>0.51400000000000001</v>
      </c>
      <c r="U707">
        <v>52.41</v>
      </c>
      <c r="V707">
        <v>2156.2443585000001</v>
      </c>
      <c r="W707">
        <f t="shared" si="118"/>
        <v>2.1562443585E-3</v>
      </c>
      <c r="X707">
        <f t="shared" ref="X707:X716" si="120">(L707-P707)/P707</f>
        <v>2.8860028860028886E-3</v>
      </c>
      <c r="Y707">
        <f t="shared" ref="Y707:Y716" si="121">119*(10^-6)*(X707^1.231)</f>
        <v>8.8955391267066253E-8</v>
      </c>
      <c r="Z707">
        <v>8.8955391267066253E-8</v>
      </c>
      <c r="AA707">
        <f t="shared" si="116"/>
        <v>1.9180956057777176E-10</v>
      </c>
      <c r="AB707">
        <f t="shared" si="119"/>
        <v>1.9180956057777176E-10</v>
      </c>
      <c r="AC707">
        <v>1.9180956057777181E-2</v>
      </c>
      <c r="AD707">
        <v>3.7317035131862221E-2</v>
      </c>
      <c r="AE707" s="1">
        <f t="shared" si="112"/>
        <v>6.9051441807997844E-4</v>
      </c>
      <c r="AG707">
        <v>24.828800000000001</v>
      </c>
      <c r="AH707">
        <v>23.6</v>
      </c>
      <c r="AI707">
        <v>300</v>
      </c>
      <c r="AJ707">
        <v>8.8955391267066253E-2</v>
      </c>
      <c r="AL707" t="s">
        <v>559</v>
      </c>
      <c r="AM707" t="s">
        <v>561</v>
      </c>
      <c r="AN707" t="s">
        <v>560</v>
      </c>
    </row>
    <row r="708" spans="1:45" x14ac:dyDescent="0.35">
      <c r="A708" s="2">
        <v>44805</v>
      </c>
      <c r="B708" t="s">
        <v>18</v>
      </c>
      <c r="C708" t="s">
        <v>599</v>
      </c>
      <c r="D708" t="s">
        <v>45</v>
      </c>
      <c r="E708" t="s">
        <v>46</v>
      </c>
      <c r="F708">
        <v>13</v>
      </c>
      <c r="G708" t="s">
        <v>22</v>
      </c>
      <c r="H708" t="s">
        <v>44</v>
      </c>
      <c r="I708" t="s">
        <v>434</v>
      </c>
      <c r="J708" t="s">
        <v>434</v>
      </c>
      <c r="K708" t="s">
        <v>241</v>
      </c>
      <c r="L708">
        <v>0.68899999999999995</v>
      </c>
      <c r="M708">
        <v>35.14</v>
      </c>
      <c r="N708" s="1">
        <v>-3.5140000000000002</v>
      </c>
      <c r="O708" t="s">
        <v>242</v>
      </c>
      <c r="P708">
        <v>0.68500000000000005</v>
      </c>
      <c r="Q708">
        <v>3.9999999999998925E-3</v>
      </c>
      <c r="R708">
        <v>41.08</v>
      </c>
      <c r="S708" s="1">
        <v>-4.1079999999999997</v>
      </c>
      <c r="T708" s="1">
        <f t="shared" si="117"/>
        <v>0.59399999999999942</v>
      </c>
      <c r="U708">
        <v>28.85</v>
      </c>
      <c r="V708">
        <v>653.37316250000015</v>
      </c>
      <c r="W708">
        <f t="shared" si="118"/>
        <v>6.5337316250000017E-4</v>
      </c>
      <c r="X708">
        <f t="shared" si="120"/>
        <v>5.8394160583940032E-3</v>
      </c>
      <c r="Y708">
        <f t="shared" si="121"/>
        <v>2.118106130479739E-7</v>
      </c>
      <c r="Z708">
        <v>2.118106130479739E-7</v>
      </c>
      <c r="AA708">
        <f t="shared" si="116"/>
        <v>1.383913700982185E-10</v>
      </c>
      <c r="AB708">
        <f t="shared" si="119"/>
        <v>1.383913700982185E-10</v>
      </c>
      <c r="AC708">
        <v>1.383913700982185E-2</v>
      </c>
      <c r="AD708">
        <v>2.3298210454245561E-2</v>
      </c>
      <c r="AE708" s="1">
        <f t="shared" si="112"/>
        <v>4.9820893235358657E-4</v>
      </c>
      <c r="AF708">
        <v>6.2431896988154609E-3</v>
      </c>
      <c r="AG708">
        <v>34.357199999999999</v>
      </c>
      <c r="AH708">
        <v>13.9</v>
      </c>
      <c r="AI708">
        <v>342</v>
      </c>
      <c r="AJ708">
        <v>0.21181061304797388</v>
      </c>
      <c r="AK708">
        <v>6.9857928042559951</v>
      </c>
      <c r="AL708" t="s">
        <v>557</v>
      </c>
      <c r="AM708" t="s">
        <v>558</v>
      </c>
      <c r="AN708" t="s">
        <v>562</v>
      </c>
      <c r="AO708">
        <v>0.43800288115314234</v>
      </c>
      <c r="AP708">
        <v>2.1637500000000003</v>
      </c>
      <c r="AQ708">
        <v>1129.9875000000002</v>
      </c>
      <c r="AR708" s="59">
        <v>3.3172988797831003E-2</v>
      </c>
      <c r="AS708" s="60">
        <v>12.197872964961046</v>
      </c>
    </row>
    <row r="709" spans="1:45" x14ac:dyDescent="0.35">
      <c r="A709" s="2">
        <v>44790</v>
      </c>
      <c r="B709" t="s">
        <v>18</v>
      </c>
      <c r="C709" t="s">
        <v>552</v>
      </c>
      <c r="D709" t="s">
        <v>133</v>
      </c>
      <c r="E709" t="s">
        <v>46</v>
      </c>
      <c r="F709">
        <v>4</v>
      </c>
      <c r="G709" t="s">
        <v>25</v>
      </c>
      <c r="H709" t="s">
        <v>116</v>
      </c>
      <c r="I709" t="s">
        <v>484</v>
      </c>
      <c r="J709" t="s">
        <v>484</v>
      </c>
      <c r="K709" t="s">
        <v>216</v>
      </c>
      <c r="L709">
        <v>0.79</v>
      </c>
      <c r="M709">
        <v>21.22</v>
      </c>
      <c r="N709" s="1">
        <v>-2.1219999999999999</v>
      </c>
      <c r="O709" t="s">
        <v>217</v>
      </c>
      <c r="P709">
        <v>0.78700000000000003</v>
      </c>
      <c r="Q709">
        <v>3.0000000000000027E-3</v>
      </c>
      <c r="R709">
        <v>24.53</v>
      </c>
      <c r="S709" s="1">
        <v>-2.4530000000000003</v>
      </c>
      <c r="T709" s="1">
        <f t="shared" si="117"/>
        <v>0.33100000000000041</v>
      </c>
      <c r="U709">
        <v>34.14</v>
      </c>
      <c r="V709">
        <v>914.94858600000009</v>
      </c>
      <c r="W709">
        <f t="shared" si="118"/>
        <v>9.1494858600000011E-4</v>
      </c>
      <c r="X709">
        <f t="shared" si="120"/>
        <v>3.8119440914866614E-3</v>
      </c>
      <c r="Y709">
        <f t="shared" si="121"/>
        <v>1.2529632422057211E-7</v>
      </c>
      <c r="Z709">
        <v>1.2529632422057211E-7</v>
      </c>
      <c r="AA709">
        <f t="shared" si="116"/>
        <v>1.1463969467661002E-10</v>
      </c>
      <c r="AB709">
        <f t="shared" si="119"/>
        <v>1.1463969467661002E-10</v>
      </c>
      <c r="AC709">
        <v>1.1463969467661001E-2</v>
      </c>
      <c r="AD709">
        <v>3.4634348844897245E-2</v>
      </c>
      <c r="AE709" s="1">
        <f t="shared" si="112"/>
        <v>4.1270290083579607E-4</v>
      </c>
      <c r="AF709">
        <v>2.3746918887903378E-2</v>
      </c>
      <c r="AG709">
        <v>32.178800000000003</v>
      </c>
      <c r="AH709">
        <v>20</v>
      </c>
      <c r="AI709">
        <v>384</v>
      </c>
      <c r="AJ709">
        <v>0.1252963242205721</v>
      </c>
      <c r="AK709">
        <v>7.6209545755722603</v>
      </c>
      <c r="AL709" t="s">
        <v>557</v>
      </c>
      <c r="AM709" t="s">
        <v>558</v>
      </c>
      <c r="AN709" t="s">
        <v>562</v>
      </c>
      <c r="AO709">
        <v>0.6083871384901417</v>
      </c>
      <c r="AP709">
        <v>1.4275</v>
      </c>
      <c r="AQ709">
        <v>836.8</v>
      </c>
      <c r="AR709" s="59">
        <v>-9.0216655728648266E-3</v>
      </c>
      <c r="AS709" s="60">
        <v>-4.2054598357765984</v>
      </c>
    </row>
    <row r="710" spans="1:45" x14ac:dyDescent="0.35">
      <c r="A710" s="2">
        <v>44735</v>
      </c>
      <c r="B710" t="s">
        <v>18</v>
      </c>
      <c r="C710" t="s">
        <v>548</v>
      </c>
      <c r="D710" t="s">
        <v>86</v>
      </c>
      <c r="E710" t="s">
        <v>46</v>
      </c>
      <c r="F710">
        <v>3</v>
      </c>
      <c r="G710" t="s">
        <v>25</v>
      </c>
      <c r="H710" t="s">
        <v>93</v>
      </c>
      <c r="I710" t="s">
        <v>409</v>
      </c>
      <c r="J710" t="s">
        <v>409</v>
      </c>
      <c r="K710" t="s">
        <v>152</v>
      </c>
      <c r="L710">
        <v>0.85499999999999998</v>
      </c>
      <c r="M710">
        <v>12.75</v>
      </c>
      <c r="N710" s="1">
        <v>-1.2749999999999999</v>
      </c>
      <c r="O710" t="s">
        <v>146</v>
      </c>
      <c r="P710">
        <v>0.85699999999999998</v>
      </c>
      <c r="Q710">
        <v>-2.0000000000000018E-3</v>
      </c>
      <c r="S710" s="1" t="s">
        <v>50</v>
      </c>
      <c r="T710" s="1" t="s">
        <v>103</v>
      </c>
      <c r="U710">
        <v>37.549999999999997</v>
      </c>
      <c r="V710">
        <v>1106.8519624999999</v>
      </c>
      <c r="W710">
        <f t="shared" si="118"/>
        <v>1.1068519624999999E-3</v>
      </c>
      <c r="X710">
        <f t="shared" si="120"/>
        <v>-2.3337222870478433E-3</v>
      </c>
      <c r="Y710" t="e">
        <f t="shared" si="121"/>
        <v>#NUM!</v>
      </c>
      <c r="Z710">
        <v>6.8685426420101547E-8</v>
      </c>
      <c r="AA710">
        <f t="shared" si="116"/>
        <v>7.6024599028238743E-11</v>
      </c>
      <c r="AB710">
        <f t="shared" si="119"/>
        <v>7.6024599028238743E-11</v>
      </c>
      <c r="AC710">
        <v>7.6024599028238745E-3</v>
      </c>
      <c r="AD710" t="s">
        <v>50</v>
      </c>
      <c r="AE710" s="1">
        <f t="shared" si="112"/>
        <v>2.7368855650165944E-4</v>
      </c>
      <c r="AG710">
        <v>33.261499999999998</v>
      </c>
      <c r="AH710">
        <v>19.8</v>
      </c>
      <c r="AI710">
        <v>320</v>
      </c>
      <c r="AJ710">
        <v>6.8685426420101545E-2</v>
      </c>
      <c r="AK710">
        <v>11.388095238095239</v>
      </c>
      <c r="AL710" t="s">
        <v>557</v>
      </c>
      <c r="AM710" t="s">
        <v>558</v>
      </c>
      <c r="AN710" t="s">
        <v>562</v>
      </c>
      <c r="AO710">
        <v>0.39747176730693196</v>
      </c>
      <c r="AP710">
        <v>2.46875</v>
      </c>
      <c r="AQ710">
        <v>1395.05</v>
      </c>
      <c r="AR710" s="59">
        <v>1.1013475028988331E-2</v>
      </c>
      <c r="AS710" s="60">
        <v>-1.4626336624352942</v>
      </c>
    </row>
    <row r="711" spans="1:45" x14ac:dyDescent="0.35">
      <c r="A711" s="2">
        <v>44776</v>
      </c>
      <c r="B711" t="s">
        <v>18</v>
      </c>
      <c r="C711" t="s">
        <v>596</v>
      </c>
      <c r="D711" t="s">
        <v>133</v>
      </c>
      <c r="E711" t="s">
        <v>600</v>
      </c>
      <c r="F711">
        <v>6</v>
      </c>
      <c r="G711" t="s">
        <v>26</v>
      </c>
      <c r="H711" t="s">
        <v>82</v>
      </c>
      <c r="I711" t="s">
        <v>479</v>
      </c>
      <c r="J711" t="s">
        <v>479</v>
      </c>
      <c r="K711" t="s">
        <v>199</v>
      </c>
      <c r="L711">
        <v>0.71599999999999997</v>
      </c>
      <c r="M711">
        <v>5.97</v>
      </c>
      <c r="N711" s="1">
        <v>-0.59699999999999998</v>
      </c>
      <c r="O711" t="s">
        <v>200</v>
      </c>
      <c r="P711">
        <v>0.71699999999999997</v>
      </c>
      <c r="Q711">
        <v>-1.0000000000000009E-3</v>
      </c>
      <c r="R711">
        <v>13.34</v>
      </c>
      <c r="S711" s="1">
        <v>-1.3340000000000001</v>
      </c>
      <c r="T711" s="1">
        <f>N711-S711</f>
        <v>0.7370000000000001</v>
      </c>
      <c r="U711">
        <v>38.4</v>
      </c>
      <c r="V711">
        <v>1157.5296000000001</v>
      </c>
      <c r="W711">
        <f t="shared" si="118"/>
        <v>1.1575296E-3</v>
      </c>
      <c r="X711">
        <f t="shared" si="120"/>
        <v>-1.3947001394700152E-3</v>
      </c>
      <c r="Y711" t="e">
        <f t="shared" si="121"/>
        <v>#NUM!</v>
      </c>
      <c r="Z711">
        <v>3.6403993733052065E-8</v>
      </c>
      <c r="AB711">
        <f t="shared" si="119"/>
        <v>4.2138700304222265E-11</v>
      </c>
      <c r="AC711">
        <v>4.2138700304222261E-3</v>
      </c>
      <c r="AD711">
        <v>5.7175984130559366E-3</v>
      </c>
      <c r="AE711" s="1">
        <f t="shared" si="112"/>
        <v>1.5169932109520016E-4</v>
      </c>
      <c r="AF711">
        <v>2.4477319913625278E-4</v>
      </c>
      <c r="AG711">
        <v>28.545300000000001</v>
      </c>
      <c r="AH711">
        <v>31</v>
      </c>
      <c r="AI711">
        <v>390</v>
      </c>
      <c r="AJ711">
        <v>3.6403993733052066E-2</v>
      </c>
      <c r="AK711">
        <v>8.0311143168665637</v>
      </c>
      <c r="AL711" t="s">
        <v>559</v>
      </c>
      <c r="AM711" t="s">
        <v>558</v>
      </c>
      <c r="AN711" t="s">
        <v>560</v>
      </c>
      <c r="AO711">
        <v>0.57093314461741485</v>
      </c>
      <c r="AP711">
        <v>1.5412499999999998</v>
      </c>
      <c r="AQ711">
        <v>919.65</v>
      </c>
      <c r="AR711" s="59">
        <v>-1.9651513516097702E-2</v>
      </c>
      <c r="AS711" s="60" t="s">
        <v>50</v>
      </c>
    </row>
    <row r="712" spans="1:45" x14ac:dyDescent="0.35">
      <c r="A712" s="2">
        <v>44750</v>
      </c>
      <c r="B712" t="s">
        <v>18</v>
      </c>
      <c r="C712" t="s">
        <v>597</v>
      </c>
      <c r="D712" t="s">
        <v>133</v>
      </c>
      <c r="E712" t="s">
        <v>600</v>
      </c>
      <c r="F712">
        <v>5</v>
      </c>
      <c r="G712" t="s">
        <v>26</v>
      </c>
      <c r="H712" t="s">
        <v>82</v>
      </c>
      <c r="I712" t="s">
        <v>479</v>
      </c>
      <c r="J712" t="s">
        <v>479</v>
      </c>
      <c r="K712" t="s">
        <v>177</v>
      </c>
      <c r="L712">
        <v>0.753</v>
      </c>
      <c r="M712">
        <v>21.23</v>
      </c>
      <c r="N712" s="1">
        <v>-2.1230000000000002</v>
      </c>
      <c r="O712" t="s">
        <v>178</v>
      </c>
      <c r="P712">
        <v>0.752</v>
      </c>
      <c r="Q712">
        <v>1.0000000000000009E-3</v>
      </c>
      <c r="R712">
        <v>20.23</v>
      </c>
      <c r="S712" s="1">
        <v>-2.0230000000000001</v>
      </c>
      <c r="T712" s="1">
        <f>N712-S712</f>
        <v>-0.10000000000000009</v>
      </c>
      <c r="U712">
        <v>38.4</v>
      </c>
      <c r="V712">
        <v>1157.5296000000001</v>
      </c>
      <c r="W712">
        <f t="shared" si="118"/>
        <v>1.1575296E-3</v>
      </c>
      <c r="X712">
        <f t="shared" si="120"/>
        <v>1.3297872340425545E-3</v>
      </c>
      <c r="Y712">
        <f t="shared" si="121"/>
        <v>3.4270686141099928E-8</v>
      </c>
      <c r="Z712">
        <v>3.4270686141099928E-8</v>
      </c>
      <c r="AB712">
        <f t="shared" si="119"/>
        <v>3.9669333620632941E-11</v>
      </c>
      <c r="AC712">
        <v>3.9669333620632949E-3</v>
      </c>
      <c r="AD712">
        <v>3.9669333620632914E-2</v>
      </c>
      <c r="AE712" s="1">
        <f t="shared" si="112"/>
        <v>1.4280960103427859E-4</v>
      </c>
      <c r="AF712">
        <v>1.6982636758386539E-3</v>
      </c>
      <c r="AG712">
        <v>33.388599999999997</v>
      </c>
      <c r="AH712">
        <v>31</v>
      </c>
      <c r="AI712">
        <v>390</v>
      </c>
      <c r="AJ712">
        <v>3.4270686141099925E-2</v>
      </c>
      <c r="AK712">
        <v>6.9702991452991538</v>
      </c>
      <c r="AL712" t="s">
        <v>559</v>
      </c>
      <c r="AM712" t="s">
        <v>558</v>
      </c>
      <c r="AN712" t="s">
        <v>560</v>
      </c>
      <c r="AO712">
        <v>0.39262443606707542</v>
      </c>
      <c r="AP712">
        <v>2.4874999999999998</v>
      </c>
      <c r="AQ712">
        <v>1362.0875000000001</v>
      </c>
      <c r="AR712" s="59">
        <v>-1.9651513516097702E-2</v>
      </c>
      <c r="AS712" s="60" t="s">
        <v>50</v>
      </c>
    </row>
    <row r="713" spans="1:45" x14ac:dyDescent="0.35">
      <c r="A713" s="2">
        <v>44806</v>
      </c>
      <c r="B713" t="s">
        <v>18</v>
      </c>
      <c r="C713" t="s">
        <v>599</v>
      </c>
      <c r="D713" t="s">
        <v>20</v>
      </c>
      <c r="E713" t="s">
        <v>600</v>
      </c>
      <c r="F713">
        <v>1</v>
      </c>
      <c r="G713" t="s">
        <v>26</v>
      </c>
      <c r="H713" t="s">
        <v>164</v>
      </c>
      <c r="I713" t="s">
        <v>425</v>
      </c>
      <c r="J713" t="s">
        <v>425</v>
      </c>
      <c r="K713" t="s">
        <v>222</v>
      </c>
      <c r="L713">
        <v>0.92600000000000005</v>
      </c>
      <c r="M713">
        <v>21.14</v>
      </c>
      <c r="N713" s="1">
        <v>-2.1139999999999999</v>
      </c>
      <c r="O713" t="s">
        <v>211</v>
      </c>
      <c r="P713">
        <v>0.92700000000000005</v>
      </c>
      <c r="Q713">
        <v>-1.0000000000000009E-3</v>
      </c>
      <c r="R713">
        <v>26.23</v>
      </c>
      <c r="S713" s="1">
        <v>-2.6230000000000002</v>
      </c>
      <c r="T713" s="1">
        <f>N713-S713</f>
        <v>0.50900000000000034</v>
      </c>
      <c r="U713">
        <v>35.6</v>
      </c>
      <c r="V713">
        <v>994.87760000000014</v>
      </c>
      <c r="W713">
        <f t="shared" si="118"/>
        <v>9.9487760000000012E-4</v>
      </c>
      <c r="X713">
        <f t="shared" si="120"/>
        <v>-1.0787486515641865E-3</v>
      </c>
      <c r="Y713" t="e">
        <f t="shared" si="121"/>
        <v>#NUM!</v>
      </c>
      <c r="Z713">
        <v>2.652459960136127E-8</v>
      </c>
      <c r="AA713">
        <f>Z713*W713</f>
        <v>2.6388729992363261E-11</v>
      </c>
      <c r="AB713">
        <f t="shared" si="119"/>
        <v>2.6388729992363261E-11</v>
      </c>
      <c r="AC713">
        <v>2.6388729992363261E-3</v>
      </c>
      <c r="AD713">
        <v>5.1844263246293206E-3</v>
      </c>
      <c r="AE713" s="1">
        <f t="shared" si="112"/>
        <v>9.499942797250775E-5</v>
      </c>
      <c r="AF713">
        <v>2.2194783989515371E-4</v>
      </c>
      <c r="AG713">
        <v>35.566600000000001</v>
      </c>
      <c r="AH713">
        <v>34</v>
      </c>
      <c r="AI713">
        <v>571</v>
      </c>
      <c r="AJ713">
        <v>2.6524599601361269E-2</v>
      </c>
      <c r="AK713">
        <v>11.450000000000001</v>
      </c>
      <c r="AL713" t="s">
        <v>559</v>
      </c>
      <c r="AM713" t="s">
        <v>558</v>
      </c>
      <c r="AN713" t="s">
        <v>560</v>
      </c>
      <c r="AO713">
        <v>0.40445061727069104</v>
      </c>
      <c r="AP713">
        <v>2.5662500000000001</v>
      </c>
      <c r="AQ713">
        <v>1407.6</v>
      </c>
      <c r="AR713" s="59">
        <v>1.1005309037868274E-3</v>
      </c>
      <c r="AS713" s="60">
        <v>-3.4801246747494718</v>
      </c>
    </row>
    <row r="714" spans="1:45" x14ac:dyDescent="0.35">
      <c r="A714" s="2">
        <v>44735</v>
      </c>
      <c r="B714" t="s">
        <v>18</v>
      </c>
      <c r="C714" t="s">
        <v>548</v>
      </c>
      <c r="D714" t="s">
        <v>86</v>
      </c>
      <c r="E714" t="s">
        <v>46</v>
      </c>
      <c r="F714">
        <v>1</v>
      </c>
      <c r="G714" t="s">
        <v>30</v>
      </c>
      <c r="H714" t="s">
        <v>90</v>
      </c>
      <c r="I714" t="s">
        <v>400</v>
      </c>
      <c r="J714" t="s">
        <v>400</v>
      </c>
      <c r="K714" t="s">
        <v>152</v>
      </c>
      <c r="L714">
        <v>0.84399999999999997</v>
      </c>
      <c r="M714">
        <v>6.94</v>
      </c>
      <c r="N714" s="1">
        <v>-0.69400000000000006</v>
      </c>
      <c r="O714" t="s">
        <v>146</v>
      </c>
      <c r="P714">
        <v>0.84399999999999997</v>
      </c>
      <c r="Q714">
        <v>0</v>
      </c>
      <c r="S714" s="1" t="s">
        <v>50</v>
      </c>
      <c r="T714" s="1" t="s">
        <v>103</v>
      </c>
      <c r="U714">
        <v>83.3</v>
      </c>
      <c r="V714">
        <v>5447.0286500000002</v>
      </c>
      <c r="W714">
        <f t="shared" si="118"/>
        <v>5.4470286500000005E-3</v>
      </c>
      <c r="X714">
        <f t="shared" si="120"/>
        <v>0</v>
      </c>
      <c r="Y714">
        <f t="shared" si="121"/>
        <v>0</v>
      </c>
      <c r="Z714">
        <v>0</v>
      </c>
      <c r="AA714">
        <f>Z714*W714</f>
        <v>0</v>
      </c>
      <c r="AB714">
        <f t="shared" si="119"/>
        <v>0</v>
      </c>
      <c r="AC714">
        <v>0</v>
      </c>
      <c r="AD714" t="s">
        <v>50</v>
      </c>
      <c r="AE714" s="1">
        <f t="shared" si="112"/>
        <v>0</v>
      </c>
      <c r="AG714">
        <v>33.261499999999998</v>
      </c>
      <c r="AH714">
        <v>57.9</v>
      </c>
      <c r="AI714">
        <v>680</v>
      </c>
      <c r="AJ714">
        <v>0</v>
      </c>
      <c r="AK714">
        <v>11.388095238095239</v>
      </c>
      <c r="AL714" t="s">
        <v>557</v>
      </c>
      <c r="AM714" t="s">
        <v>561</v>
      </c>
      <c r="AN714" t="s">
        <v>560</v>
      </c>
      <c r="AO714">
        <v>0.39747176730693196</v>
      </c>
      <c r="AP714">
        <v>2.46875</v>
      </c>
      <c r="AQ714">
        <v>1395.05</v>
      </c>
      <c r="AR714" s="59">
        <v>3.1871140901128393E-2</v>
      </c>
      <c r="AS714" s="60">
        <v>11.544189971327141</v>
      </c>
    </row>
    <row r="715" spans="1:45" x14ac:dyDescent="0.35">
      <c r="A715" s="2">
        <v>44747</v>
      </c>
      <c r="B715" t="s">
        <v>18</v>
      </c>
      <c r="C715" t="s">
        <v>597</v>
      </c>
      <c r="D715" t="s">
        <v>86</v>
      </c>
      <c r="E715" t="s">
        <v>46</v>
      </c>
      <c r="F715">
        <v>8</v>
      </c>
      <c r="G715" t="s">
        <v>30</v>
      </c>
      <c r="H715" t="s">
        <v>90</v>
      </c>
      <c r="I715" t="s">
        <v>400</v>
      </c>
      <c r="J715" t="s">
        <v>400</v>
      </c>
      <c r="K715" t="s">
        <v>161</v>
      </c>
      <c r="L715">
        <v>0.82199999999999995</v>
      </c>
      <c r="M715">
        <v>11.67</v>
      </c>
      <c r="N715" s="1">
        <v>-1.167</v>
      </c>
      <c r="O715" t="s">
        <v>162</v>
      </c>
      <c r="P715">
        <v>0.82199999999999995</v>
      </c>
      <c r="Q715">
        <v>0</v>
      </c>
      <c r="R715">
        <v>4.63</v>
      </c>
      <c r="S715" s="1">
        <v>-0.46299999999999997</v>
      </c>
      <c r="T715" s="1">
        <f>N715-S715</f>
        <v>-0.70400000000000007</v>
      </c>
      <c r="U715">
        <v>83.3</v>
      </c>
      <c r="V715">
        <v>5447.0286500000002</v>
      </c>
      <c r="W715">
        <f t="shared" si="118"/>
        <v>5.4470286500000005E-3</v>
      </c>
      <c r="X715">
        <f t="shared" si="120"/>
        <v>0</v>
      </c>
      <c r="Y715">
        <f t="shared" si="121"/>
        <v>0</v>
      </c>
      <c r="Z715">
        <v>0</v>
      </c>
      <c r="AA715">
        <f>Z715*W715</f>
        <v>0</v>
      </c>
      <c r="AB715">
        <f t="shared" si="119"/>
        <v>0</v>
      </c>
      <c r="AC715">
        <v>0</v>
      </c>
      <c r="AD715">
        <v>0</v>
      </c>
      <c r="AE715" s="1">
        <f t="shared" si="112"/>
        <v>0</v>
      </c>
      <c r="AF715">
        <v>0</v>
      </c>
      <c r="AG715">
        <v>33.278799999999997</v>
      </c>
      <c r="AH715">
        <v>57.9</v>
      </c>
      <c r="AI715">
        <v>680</v>
      </c>
      <c r="AJ715">
        <v>0</v>
      </c>
      <c r="AK715">
        <v>10.527403846153845</v>
      </c>
      <c r="AL715" t="s">
        <v>557</v>
      </c>
      <c r="AM715" t="s">
        <v>561</v>
      </c>
      <c r="AN715" t="s">
        <v>560</v>
      </c>
      <c r="AO715">
        <v>0.3455948490031629</v>
      </c>
      <c r="AP715">
        <v>2.8125</v>
      </c>
      <c r="AQ715">
        <v>1435.3249999999998</v>
      </c>
      <c r="AR715" s="59">
        <v>3.1871140901128393E-2</v>
      </c>
      <c r="AS715" s="60">
        <v>11.544189971327141</v>
      </c>
    </row>
    <row r="716" spans="1:45" x14ac:dyDescent="0.35">
      <c r="A716" s="2">
        <v>44776</v>
      </c>
      <c r="B716" t="s">
        <v>18</v>
      </c>
      <c r="C716" t="s">
        <v>596</v>
      </c>
      <c r="D716" t="s">
        <v>123</v>
      </c>
      <c r="E716" t="s">
        <v>600</v>
      </c>
      <c r="F716">
        <v>5</v>
      </c>
      <c r="G716" t="s">
        <v>26</v>
      </c>
      <c r="H716" t="s">
        <v>92</v>
      </c>
      <c r="I716" t="s">
        <v>463</v>
      </c>
      <c r="J716" t="s">
        <v>463</v>
      </c>
      <c r="K716" t="s">
        <v>87</v>
      </c>
      <c r="L716">
        <v>0.76300000000000001</v>
      </c>
      <c r="M716">
        <v>3.28</v>
      </c>
      <c r="N716" s="1">
        <v>-0.32799999999999996</v>
      </c>
      <c r="O716" t="s">
        <v>201</v>
      </c>
      <c r="P716">
        <v>0.76300000000000001</v>
      </c>
      <c r="Q716">
        <v>0</v>
      </c>
      <c r="R716">
        <v>14.67</v>
      </c>
      <c r="S716" s="1">
        <v>-1.4670000000000001</v>
      </c>
      <c r="T716" s="1">
        <f>N716-S716</f>
        <v>1.1390000000000002</v>
      </c>
      <c r="U716">
        <v>39.85</v>
      </c>
      <c r="V716">
        <v>1246.5976625000001</v>
      </c>
      <c r="W716">
        <f t="shared" si="118"/>
        <v>1.2465976625000001E-3</v>
      </c>
      <c r="X716">
        <f t="shared" si="120"/>
        <v>0</v>
      </c>
      <c r="Y716">
        <f t="shared" si="121"/>
        <v>0</v>
      </c>
      <c r="Z716">
        <v>0</v>
      </c>
      <c r="AA716">
        <f>Z716*W716</f>
        <v>0</v>
      </c>
      <c r="AB716">
        <f t="shared" si="119"/>
        <v>0</v>
      </c>
      <c r="AC716">
        <v>0</v>
      </c>
      <c r="AD716">
        <v>0</v>
      </c>
      <c r="AE716" s="1">
        <f t="shared" si="112"/>
        <v>0</v>
      </c>
      <c r="AF716">
        <v>0</v>
      </c>
      <c r="AG716">
        <v>28.545300000000001</v>
      </c>
      <c r="AH716">
        <v>37.4</v>
      </c>
      <c r="AI716">
        <v>677</v>
      </c>
      <c r="AJ716">
        <v>0</v>
      </c>
      <c r="AK716">
        <v>11.355774909963984</v>
      </c>
      <c r="AL716" t="s">
        <v>559</v>
      </c>
      <c r="AM716" t="s">
        <v>558</v>
      </c>
      <c r="AN716" t="s">
        <v>560</v>
      </c>
      <c r="AO716">
        <v>0.57093314461741485</v>
      </c>
      <c r="AP716">
        <v>1.5412499999999998</v>
      </c>
      <c r="AQ716">
        <v>919.65</v>
      </c>
      <c r="AR716" s="59">
        <v>2.5419450526450562E-3</v>
      </c>
      <c r="AS716" s="60">
        <v>5.7192564302052347</v>
      </c>
    </row>
  </sheetData>
  <autoFilter ref="A1:AS716" xr:uid="{CAE4224E-E30C-46CF-A6F8-CA9DDD450B62}">
    <sortState xmlns:xlrd2="http://schemas.microsoft.com/office/spreadsheetml/2017/richdata2" ref="A2:AS716">
      <sortCondition descending="1" ref="AE1:AE716"/>
    </sortState>
  </autoFilter>
  <sortState xmlns:xlrd2="http://schemas.microsoft.com/office/spreadsheetml/2017/richdata2" ref="A2:AS717">
    <sortCondition descending="1" ref="AS1:AS717"/>
  </sortState>
  <phoneticPr fontId="4" type="noConversion"/>
  <conditionalFormatting sqref="AR2:AS185 AR235:AS431">
    <cfRule type="expression" dxfId="23" priority="135">
      <formula>$B2=1</formula>
    </cfRule>
  </conditionalFormatting>
  <conditionalFormatting sqref="AR193:AS226">
    <cfRule type="expression" dxfId="22" priority="125">
      <formula>$B193=1</formula>
    </cfRule>
  </conditionalFormatting>
  <conditionalFormatting sqref="AR227:AS234">
    <cfRule type="expression" dxfId="21" priority="123">
      <formula>$B226=1</formula>
    </cfRule>
  </conditionalFormatting>
  <conditionalFormatting sqref="AR432:AS436">
    <cfRule type="expression" dxfId="20" priority="186">
      <formula>$B425=1</formula>
    </cfRule>
  </conditionalFormatting>
  <conditionalFormatting sqref="AR437:AS620">
    <cfRule type="expression" dxfId="19" priority="1">
      <formula>$B437=1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D80A-5C8B-494C-8DB3-A839F1E0DDD2}">
  <dimension ref="H1:XES663"/>
  <sheetViews>
    <sheetView workbookViewId="0">
      <selection sqref="A1:Y525"/>
    </sheetView>
  </sheetViews>
  <sheetFormatPr defaultRowHeight="14.5" x14ac:dyDescent="0.35"/>
  <cols>
    <col min="1" max="1" width="10.453125" bestFit="1" customWidth="1"/>
    <col min="2" max="2" width="7.26953125" bestFit="1" customWidth="1"/>
    <col min="3" max="3" width="10.26953125" bestFit="1" customWidth="1"/>
    <col min="4" max="4" width="4" bestFit="1" customWidth="1"/>
    <col min="5" max="5" width="9.54296875" bestFit="1" customWidth="1"/>
    <col min="6" max="6" width="8.26953125" bestFit="1" customWidth="1"/>
    <col min="7" max="7" width="6.90625" bestFit="1" customWidth="1"/>
    <col min="8" max="8" width="8" bestFit="1" customWidth="1"/>
    <col min="9" max="10" width="12.6328125" bestFit="1" customWidth="1"/>
    <col min="11" max="11" width="4.90625" bestFit="1" customWidth="1"/>
    <col min="12" max="12" width="5.81640625" bestFit="1" customWidth="1"/>
    <col min="13" max="13" width="8.1796875" bestFit="1" customWidth="1"/>
    <col min="14" max="14" width="11" style="1" bestFit="1" customWidth="1"/>
    <col min="15" max="15" width="6.08984375" bestFit="1" customWidth="1"/>
    <col min="16" max="16" width="5.90625" bestFit="1" customWidth="1"/>
    <col min="17" max="17" width="7.81640625" bestFit="1" customWidth="1"/>
    <col min="18" max="18" width="7.08984375" bestFit="1" customWidth="1"/>
    <col min="19" max="19" width="9.26953125" style="42" bestFit="1" customWidth="1"/>
    <col min="20" max="20" width="6" style="1" bestFit="1" customWidth="1"/>
    <col min="21" max="21" width="8.26953125" bestFit="1" customWidth="1"/>
    <col min="22" max="22" width="11.81640625" style="21" bestFit="1" customWidth="1"/>
    <col min="23" max="25" width="11.81640625" bestFit="1" customWidth="1"/>
    <col min="26" max="26" width="9.36328125" style="22" bestFit="1" customWidth="1"/>
    <col min="27" max="27" width="11.36328125" style="22" bestFit="1" customWidth="1"/>
    <col min="28" max="28" width="11.36328125" bestFit="1" customWidth="1"/>
    <col min="29" max="29" width="5.81640625" bestFit="1" customWidth="1"/>
    <col min="30" max="30" width="6.1796875" bestFit="1" customWidth="1"/>
    <col min="31" max="31" width="11.81640625" bestFit="1" customWidth="1"/>
  </cols>
  <sheetData>
    <row r="1" spans="26:27" x14ac:dyDescent="0.35">
      <c r="Z1"/>
      <c r="AA1"/>
    </row>
    <row r="2" spans="26:27" x14ac:dyDescent="0.35">
      <c r="Z2"/>
      <c r="AA2"/>
    </row>
    <row r="3" spans="26:27" x14ac:dyDescent="0.35">
      <c r="Z3"/>
      <c r="AA3"/>
    </row>
    <row r="4" spans="26:27" x14ac:dyDescent="0.35">
      <c r="Z4"/>
      <c r="AA4"/>
    </row>
    <row r="5" spans="26:27" x14ac:dyDescent="0.35">
      <c r="Z5"/>
      <c r="AA5"/>
    </row>
    <row r="6" spans="26:27" x14ac:dyDescent="0.35">
      <c r="Z6"/>
      <c r="AA6"/>
    </row>
    <row r="7" spans="26:27" x14ac:dyDescent="0.35">
      <c r="Z7"/>
      <c r="AA7"/>
    </row>
    <row r="8" spans="26:27" x14ac:dyDescent="0.35">
      <c r="Z8"/>
      <c r="AA8"/>
    </row>
    <row r="9" spans="26:27" x14ac:dyDescent="0.35">
      <c r="Z9"/>
      <c r="AA9"/>
    </row>
    <row r="10" spans="26:27" x14ac:dyDescent="0.35">
      <c r="Z10"/>
      <c r="AA10"/>
    </row>
    <row r="11" spans="26:27" x14ac:dyDescent="0.35">
      <c r="Z11"/>
      <c r="AA11"/>
    </row>
    <row r="12" spans="26:27" x14ac:dyDescent="0.35">
      <c r="Z12"/>
      <c r="AA12"/>
    </row>
    <row r="13" spans="26:27" x14ac:dyDescent="0.35">
      <c r="Z13"/>
      <c r="AA13"/>
    </row>
    <row r="14" spans="26:27" x14ac:dyDescent="0.35">
      <c r="Z14"/>
      <c r="AA14"/>
    </row>
    <row r="15" spans="26:27" x14ac:dyDescent="0.35">
      <c r="Z15"/>
      <c r="AA15"/>
    </row>
    <row r="16" spans="26:27" x14ac:dyDescent="0.35">
      <c r="Z16"/>
      <c r="AA16"/>
    </row>
    <row r="17" spans="26:27" x14ac:dyDescent="0.35">
      <c r="Z17"/>
      <c r="AA17"/>
    </row>
    <row r="18" spans="26:27" x14ac:dyDescent="0.35">
      <c r="Z18"/>
      <c r="AA18"/>
    </row>
    <row r="19" spans="26:27" x14ac:dyDescent="0.35">
      <c r="Z19"/>
      <c r="AA19"/>
    </row>
    <row r="20" spans="26:27" x14ac:dyDescent="0.35">
      <c r="Z20"/>
      <c r="AA20"/>
    </row>
    <row r="21" spans="26:27" x14ac:dyDescent="0.35">
      <c r="Z21"/>
      <c r="AA21"/>
    </row>
    <row r="22" spans="26:27" x14ac:dyDescent="0.35">
      <c r="Z22"/>
      <c r="AA22"/>
    </row>
    <row r="23" spans="26:27" x14ac:dyDescent="0.35">
      <c r="Z23"/>
      <c r="AA23"/>
    </row>
    <row r="24" spans="26:27" x14ac:dyDescent="0.35">
      <c r="Z24"/>
      <c r="AA24"/>
    </row>
    <row r="25" spans="26:27" x14ac:dyDescent="0.35">
      <c r="Z25"/>
      <c r="AA25"/>
    </row>
    <row r="26" spans="26:27" x14ac:dyDescent="0.35">
      <c r="Z26"/>
      <c r="AA26"/>
    </row>
    <row r="27" spans="26:27" x14ac:dyDescent="0.35">
      <c r="Z27"/>
      <c r="AA27"/>
    </row>
    <row r="28" spans="26:27" x14ac:dyDescent="0.35">
      <c r="Z28"/>
      <c r="AA28"/>
    </row>
    <row r="29" spans="26:27" x14ac:dyDescent="0.35">
      <c r="Z29"/>
      <c r="AA29"/>
    </row>
    <row r="30" spans="26:27" x14ac:dyDescent="0.35">
      <c r="Z30"/>
      <c r="AA30"/>
    </row>
    <row r="31" spans="26:27" x14ac:dyDescent="0.35">
      <c r="Z31"/>
      <c r="AA31"/>
    </row>
    <row r="32" spans="26:27" x14ac:dyDescent="0.35">
      <c r="Z32"/>
      <c r="AA32"/>
    </row>
    <row r="33" spans="26:27" x14ac:dyDescent="0.35">
      <c r="Z33"/>
      <c r="AA33"/>
    </row>
    <row r="34" spans="26:27" x14ac:dyDescent="0.35">
      <c r="Z34"/>
      <c r="AA34"/>
    </row>
    <row r="35" spans="26:27" x14ac:dyDescent="0.35">
      <c r="Z35"/>
      <c r="AA35"/>
    </row>
    <row r="36" spans="26:27" x14ac:dyDescent="0.35">
      <c r="Z36"/>
      <c r="AA36"/>
    </row>
    <row r="37" spans="26:27" x14ac:dyDescent="0.35">
      <c r="Z37"/>
      <c r="AA37"/>
    </row>
    <row r="38" spans="26:27" x14ac:dyDescent="0.35">
      <c r="Z38"/>
      <c r="AA38"/>
    </row>
    <row r="39" spans="26:27" x14ac:dyDescent="0.35">
      <c r="Z39"/>
      <c r="AA39"/>
    </row>
    <row r="40" spans="26:27" x14ac:dyDescent="0.35">
      <c r="Z40"/>
      <c r="AA40"/>
    </row>
    <row r="41" spans="26:27" s="4" customFormat="1" x14ac:dyDescent="0.35"/>
    <row r="42" spans="26:27" x14ac:dyDescent="0.35">
      <c r="Z42"/>
      <c r="AA42"/>
    </row>
    <row r="43" spans="26:27" x14ac:dyDescent="0.35">
      <c r="Z43"/>
      <c r="AA43"/>
    </row>
    <row r="44" spans="26:27" x14ac:dyDescent="0.35">
      <c r="Z44"/>
      <c r="AA44"/>
    </row>
    <row r="45" spans="26:27" x14ac:dyDescent="0.35">
      <c r="Z45"/>
      <c r="AA45"/>
    </row>
    <row r="46" spans="26:27" x14ac:dyDescent="0.35">
      <c r="Z46"/>
      <c r="AA46"/>
    </row>
    <row r="47" spans="26:27" x14ac:dyDescent="0.35">
      <c r="Z47"/>
      <c r="AA47"/>
    </row>
    <row r="48" spans="26:27" x14ac:dyDescent="0.35">
      <c r="Z48"/>
      <c r="AA48"/>
    </row>
    <row r="49" spans="26:27" x14ac:dyDescent="0.35">
      <c r="Z49"/>
      <c r="AA49"/>
    </row>
    <row r="50" spans="26:27" x14ac:dyDescent="0.35">
      <c r="Z50"/>
      <c r="AA50"/>
    </row>
    <row r="51" spans="26:27" x14ac:dyDescent="0.35">
      <c r="Z51"/>
      <c r="AA51"/>
    </row>
    <row r="52" spans="26:27" x14ac:dyDescent="0.35">
      <c r="Z52"/>
      <c r="AA52"/>
    </row>
    <row r="53" spans="26:27" x14ac:dyDescent="0.35">
      <c r="Z53"/>
      <c r="AA53"/>
    </row>
    <row r="54" spans="26:27" x14ac:dyDescent="0.35">
      <c r="Z54"/>
      <c r="AA54"/>
    </row>
    <row r="55" spans="26:27" x14ac:dyDescent="0.35">
      <c r="Z55"/>
      <c r="AA55"/>
    </row>
    <row r="56" spans="26:27" x14ac:dyDescent="0.35">
      <c r="Z56"/>
      <c r="AA56"/>
    </row>
    <row r="57" spans="26:27" x14ac:dyDescent="0.35">
      <c r="Z57"/>
      <c r="AA57"/>
    </row>
    <row r="58" spans="26:27" x14ac:dyDescent="0.35">
      <c r="Z58"/>
      <c r="AA58"/>
    </row>
    <row r="59" spans="26:27" x14ac:dyDescent="0.35">
      <c r="Z59"/>
      <c r="AA59"/>
    </row>
    <row r="60" spans="26:27" x14ac:dyDescent="0.35">
      <c r="Z60"/>
      <c r="AA60"/>
    </row>
    <row r="61" spans="26:27" x14ac:dyDescent="0.35">
      <c r="Z61"/>
      <c r="AA61"/>
    </row>
    <row r="62" spans="26:27" x14ac:dyDescent="0.35">
      <c r="Z62"/>
      <c r="AA62"/>
    </row>
    <row r="63" spans="26:27" x14ac:dyDescent="0.35">
      <c r="Z63"/>
      <c r="AA63"/>
    </row>
    <row r="64" spans="26:27" x14ac:dyDescent="0.35">
      <c r="Z64"/>
      <c r="AA64"/>
    </row>
    <row r="65" spans="26:27" x14ac:dyDescent="0.35">
      <c r="Z65"/>
      <c r="AA65"/>
    </row>
    <row r="66" spans="26:27" x14ac:dyDescent="0.35">
      <c r="Z66"/>
      <c r="AA66"/>
    </row>
    <row r="67" spans="26:27" x14ac:dyDescent="0.35">
      <c r="Z67"/>
      <c r="AA67"/>
    </row>
    <row r="68" spans="26:27" x14ac:dyDescent="0.35">
      <c r="Z68"/>
      <c r="AA68"/>
    </row>
    <row r="69" spans="26:27" x14ac:dyDescent="0.35">
      <c r="Z69"/>
      <c r="AA69"/>
    </row>
    <row r="70" spans="26:27" x14ac:dyDescent="0.35">
      <c r="Z70"/>
      <c r="AA70"/>
    </row>
    <row r="71" spans="26:27" x14ac:dyDescent="0.35">
      <c r="Z71"/>
      <c r="AA71"/>
    </row>
    <row r="72" spans="26:27" x14ac:dyDescent="0.35">
      <c r="Z72"/>
      <c r="AA72"/>
    </row>
    <row r="73" spans="26:27" x14ac:dyDescent="0.35">
      <c r="Z73"/>
      <c r="AA73"/>
    </row>
    <row r="74" spans="26:27" x14ac:dyDescent="0.35">
      <c r="Z74"/>
      <c r="AA74"/>
    </row>
    <row r="75" spans="26:27" x14ac:dyDescent="0.35">
      <c r="Z75"/>
      <c r="AA75"/>
    </row>
    <row r="76" spans="26:27" x14ac:dyDescent="0.35">
      <c r="Z76"/>
      <c r="AA76"/>
    </row>
    <row r="77" spans="26:27" x14ac:dyDescent="0.35">
      <c r="Z77"/>
      <c r="AA77"/>
    </row>
    <row r="78" spans="26:27" x14ac:dyDescent="0.35">
      <c r="Z78"/>
      <c r="AA78"/>
    </row>
    <row r="79" spans="26:27" x14ac:dyDescent="0.35">
      <c r="Z79"/>
      <c r="AA79"/>
    </row>
    <row r="80" spans="26:27" x14ac:dyDescent="0.35">
      <c r="Z80"/>
      <c r="AA80"/>
    </row>
    <row r="81" spans="26:27" x14ac:dyDescent="0.35">
      <c r="Z81"/>
      <c r="AA81"/>
    </row>
    <row r="82" spans="26:27" x14ac:dyDescent="0.35">
      <c r="Z82"/>
      <c r="AA82"/>
    </row>
    <row r="83" spans="26:27" x14ac:dyDescent="0.35">
      <c r="Z83"/>
      <c r="AA83"/>
    </row>
    <row r="84" spans="26:27" x14ac:dyDescent="0.35">
      <c r="Z84"/>
      <c r="AA84"/>
    </row>
    <row r="85" spans="26:27" x14ac:dyDescent="0.35">
      <c r="Z85"/>
      <c r="AA85"/>
    </row>
    <row r="86" spans="26:27" x14ac:dyDescent="0.35">
      <c r="Z86"/>
      <c r="AA86"/>
    </row>
    <row r="87" spans="26:27" x14ac:dyDescent="0.35">
      <c r="Z87"/>
      <c r="AA87"/>
    </row>
    <row r="88" spans="26:27" x14ac:dyDescent="0.35">
      <c r="Z88"/>
      <c r="AA88"/>
    </row>
    <row r="89" spans="26:27" x14ac:dyDescent="0.35">
      <c r="Z89"/>
      <c r="AA89"/>
    </row>
    <row r="90" spans="26:27" x14ac:dyDescent="0.35">
      <c r="Z90"/>
      <c r="AA90"/>
    </row>
    <row r="91" spans="26:27" x14ac:dyDescent="0.35">
      <c r="Z91"/>
      <c r="AA91"/>
    </row>
    <row r="92" spans="26:27" x14ac:dyDescent="0.35">
      <c r="Z92"/>
      <c r="AA92"/>
    </row>
    <row r="93" spans="26:27" x14ac:dyDescent="0.35">
      <c r="Z93"/>
      <c r="AA93"/>
    </row>
    <row r="94" spans="26:27" x14ac:dyDescent="0.35">
      <c r="Z94"/>
      <c r="AA94"/>
    </row>
    <row r="95" spans="26:27" x14ac:dyDescent="0.35">
      <c r="Z95"/>
      <c r="AA95"/>
    </row>
    <row r="96" spans="26:27" x14ac:dyDescent="0.35">
      <c r="Z96"/>
      <c r="AA96"/>
    </row>
    <row r="97" spans="26:27" x14ac:dyDescent="0.35">
      <c r="Z97"/>
      <c r="AA97"/>
    </row>
    <row r="98" spans="26:27" x14ac:dyDescent="0.35">
      <c r="Z98"/>
      <c r="AA98"/>
    </row>
    <row r="99" spans="26:27" x14ac:dyDescent="0.35">
      <c r="Z99"/>
      <c r="AA99"/>
    </row>
    <row r="100" spans="26:27" x14ac:dyDescent="0.35">
      <c r="Z100"/>
      <c r="AA100"/>
    </row>
    <row r="101" spans="26:27" x14ac:dyDescent="0.35">
      <c r="Z101"/>
      <c r="AA101"/>
    </row>
    <row r="102" spans="26:27" x14ac:dyDescent="0.35">
      <c r="Z102"/>
      <c r="AA102"/>
    </row>
    <row r="103" spans="26:27" x14ac:dyDescent="0.35">
      <c r="Z103"/>
      <c r="AA103"/>
    </row>
    <row r="104" spans="26:27" x14ac:dyDescent="0.35">
      <c r="Z104"/>
      <c r="AA104"/>
    </row>
    <row r="105" spans="26:27" x14ac:dyDescent="0.35">
      <c r="Z105"/>
      <c r="AA105"/>
    </row>
    <row r="106" spans="26:27" x14ac:dyDescent="0.35">
      <c r="Z106"/>
      <c r="AA106"/>
    </row>
    <row r="107" spans="26:27" x14ac:dyDescent="0.35">
      <c r="Z107"/>
      <c r="AA107"/>
    </row>
    <row r="108" spans="26:27" x14ac:dyDescent="0.35">
      <c r="Z108"/>
      <c r="AA108"/>
    </row>
    <row r="109" spans="26:27" x14ac:dyDescent="0.35">
      <c r="Z109"/>
      <c r="AA109"/>
    </row>
    <row r="110" spans="26:27" x14ac:dyDescent="0.35">
      <c r="Z110"/>
      <c r="AA110"/>
    </row>
    <row r="111" spans="26:27" x14ac:dyDescent="0.35">
      <c r="Z111"/>
      <c r="AA111"/>
    </row>
    <row r="112" spans="26:27" x14ac:dyDescent="0.35">
      <c r="Z112"/>
      <c r="AA112"/>
    </row>
    <row r="113" spans="26:27" x14ac:dyDescent="0.35">
      <c r="Z113"/>
      <c r="AA113"/>
    </row>
    <row r="114" spans="26:27" x14ac:dyDescent="0.35">
      <c r="Z114"/>
      <c r="AA114"/>
    </row>
    <row r="115" spans="26:27" x14ac:dyDescent="0.35">
      <c r="Z115"/>
      <c r="AA115"/>
    </row>
    <row r="116" spans="26:27" x14ac:dyDescent="0.35">
      <c r="Z116"/>
      <c r="AA116"/>
    </row>
    <row r="117" spans="26:27" x14ac:dyDescent="0.35">
      <c r="Z117"/>
      <c r="AA117"/>
    </row>
    <row r="118" spans="26:27" x14ac:dyDescent="0.35">
      <c r="Z118"/>
      <c r="AA118"/>
    </row>
    <row r="119" spans="26:27" x14ac:dyDescent="0.35">
      <c r="Z119"/>
      <c r="AA119"/>
    </row>
    <row r="120" spans="26:27" x14ac:dyDescent="0.35">
      <c r="Z120"/>
      <c r="AA120"/>
    </row>
    <row r="121" spans="26:27" x14ac:dyDescent="0.35">
      <c r="Z121"/>
      <c r="AA121"/>
    </row>
    <row r="122" spans="26:27" x14ac:dyDescent="0.35">
      <c r="Z122"/>
      <c r="AA122"/>
    </row>
    <row r="123" spans="26:27" x14ac:dyDescent="0.35">
      <c r="Z123"/>
      <c r="AA123"/>
    </row>
    <row r="124" spans="26:27" x14ac:dyDescent="0.35">
      <c r="Z124"/>
      <c r="AA124"/>
    </row>
    <row r="125" spans="26:27" x14ac:dyDescent="0.35">
      <c r="Z125"/>
      <c r="AA125"/>
    </row>
    <row r="126" spans="26:27" x14ac:dyDescent="0.35">
      <c r="Z126"/>
      <c r="AA126"/>
    </row>
    <row r="127" spans="26:27" x14ac:dyDescent="0.35">
      <c r="Z127"/>
      <c r="AA127"/>
    </row>
    <row r="128" spans="26:27" x14ac:dyDescent="0.35">
      <c r="Z128"/>
      <c r="AA128"/>
    </row>
    <row r="129" spans="26:27" x14ac:dyDescent="0.35">
      <c r="Z129"/>
      <c r="AA129"/>
    </row>
    <row r="130" spans="26:27" x14ac:dyDescent="0.35">
      <c r="Z130"/>
      <c r="AA130"/>
    </row>
    <row r="131" spans="26:27" x14ac:dyDescent="0.35">
      <c r="Z131"/>
      <c r="AA131"/>
    </row>
    <row r="132" spans="26:27" x14ac:dyDescent="0.35">
      <c r="Z132"/>
      <c r="AA132"/>
    </row>
    <row r="133" spans="26:27" x14ac:dyDescent="0.35">
      <c r="Z133"/>
      <c r="AA133"/>
    </row>
    <row r="134" spans="26:27" x14ac:dyDescent="0.35">
      <c r="Z134"/>
      <c r="AA134"/>
    </row>
    <row r="135" spans="26:27" x14ac:dyDescent="0.35">
      <c r="Z135"/>
      <c r="AA135"/>
    </row>
    <row r="136" spans="26:27" x14ac:dyDescent="0.35">
      <c r="Z136"/>
      <c r="AA136"/>
    </row>
    <row r="137" spans="26:27" x14ac:dyDescent="0.35">
      <c r="Z137"/>
      <c r="AA137"/>
    </row>
    <row r="138" spans="26:27" x14ac:dyDescent="0.35">
      <c r="Z138"/>
      <c r="AA138"/>
    </row>
    <row r="139" spans="26:27" x14ac:dyDescent="0.35">
      <c r="Z139"/>
      <c r="AA139"/>
    </row>
    <row r="140" spans="26:27" x14ac:dyDescent="0.35">
      <c r="Z140"/>
      <c r="AA140"/>
    </row>
    <row r="141" spans="26:27" x14ac:dyDescent="0.35">
      <c r="Z141"/>
      <c r="AA141"/>
    </row>
    <row r="142" spans="26:27" x14ac:dyDescent="0.35">
      <c r="Z142"/>
      <c r="AA142"/>
    </row>
    <row r="143" spans="26:27" s="19" customFormat="1" x14ac:dyDescent="0.35"/>
    <row r="144" spans="26:27" x14ac:dyDescent="0.35">
      <c r="Z144"/>
      <c r="AA144"/>
    </row>
    <row r="145" spans="26:27" x14ac:dyDescent="0.35">
      <c r="Z145"/>
      <c r="AA145"/>
    </row>
    <row r="146" spans="26:27" x14ac:dyDescent="0.35">
      <c r="Z146"/>
      <c r="AA146"/>
    </row>
    <row r="147" spans="26:27" x14ac:dyDescent="0.35">
      <c r="Z147"/>
      <c r="AA147"/>
    </row>
    <row r="148" spans="26:27" x14ac:dyDescent="0.35">
      <c r="Z148"/>
      <c r="AA148"/>
    </row>
    <row r="149" spans="26:27" x14ac:dyDescent="0.35">
      <c r="Z149"/>
      <c r="AA149"/>
    </row>
    <row r="150" spans="26:27" x14ac:dyDescent="0.35">
      <c r="Z150"/>
      <c r="AA150"/>
    </row>
    <row r="151" spans="26:27" x14ac:dyDescent="0.35">
      <c r="Z151"/>
      <c r="AA151"/>
    </row>
    <row r="152" spans="26:27" x14ac:dyDescent="0.35">
      <c r="Z152"/>
      <c r="AA152"/>
    </row>
    <row r="153" spans="26:27" x14ac:dyDescent="0.35">
      <c r="Z153"/>
      <c r="AA153"/>
    </row>
    <row r="154" spans="26:27" x14ac:dyDescent="0.35">
      <c r="Z154"/>
      <c r="AA154"/>
    </row>
    <row r="155" spans="26:27" x14ac:dyDescent="0.35">
      <c r="Z155"/>
      <c r="AA155"/>
    </row>
    <row r="156" spans="26:27" x14ac:dyDescent="0.35">
      <c r="Z156"/>
      <c r="AA156"/>
    </row>
    <row r="157" spans="26:27" x14ac:dyDescent="0.35">
      <c r="Z157"/>
      <c r="AA157"/>
    </row>
    <row r="158" spans="26:27" x14ac:dyDescent="0.35">
      <c r="Z158"/>
      <c r="AA158"/>
    </row>
    <row r="159" spans="26:27" x14ac:dyDescent="0.35">
      <c r="Z159"/>
      <c r="AA159"/>
    </row>
    <row r="160" spans="26:27" x14ac:dyDescent="0.35">
      <c r="Z160"/>
      <c r="AA160"/>
    </row>
    <row r="161" spans="26:27" x14ac:dyDescent="0.35">
      <c r="Z161"/>
      <c r="AA161"/>
    </row>
    <row r="162" spans="26:27" x14ac:dyDescent="0.35">
      <c r="Z162"/>
      <c r="AA162"/>
    </row>
    <row r="163" spans="26:27" x14ac:dyDescent="0.35">
      <c r="Z163"/>
      <c r="AA163"/>
    </row>
    <row r="164" spans="26:27" x14ac:dyDescent="0.35">
      <c r="Z164"/>
      <c r="AA164"/>
    </row>
    <row r="165" spans="26:27" x14ac:dyDescent="0.35">
      <c r="Z165"/>
      <c r="AA165"/>
    </row>
    <row r="166" spans="26:27" x14ac:dyDescent="0.35">
      <c r="Z166"/>
      <c r="AA166"/>
    </row>
    <row r="167" spans="26:27" x14ac:dyDescent="0.35">
      <c r="Z167"/>
      <c r="AA167"/>
    </row>
    <row r="168" spans="26:27" x14ac:dyDescent="0.35">
      <c r="Z168"/>
      <c r="AA168"/>
    </row>
    <row r="169" spans="26:27" x14ac:dyDescent="0.35">
      <c r="Z169"/>
      <c r="AA169"/>
    </row>
    <row r="170" spans="26:27" x14ac:dyDescent="0.35">
      <c r="Z170"/>
      <c r="AA170"/>
    </row>
    <row r="171" spans="26:27" x14ac:dyDescent="0.35">
      <c r="Z171"/>
      <c r="AA171"/>
    </row>
    <row r="172" spans="26:27" x14ac:dyDescent="0.35">
      <c r="Z172"/>
      <c r="AA172"/>
    </row>
    <row r="173" spans="26:27" x14ac:dyDescent="0.35">
      <c r="Z173"/>
      <c r="AA173"/>
    </row>
    <row r="174" spans="26:27" x14ac:dyDescent="0.35">
      <c r="Z174"/>
      <c r="AA174"/>
    </row>
    <row r="175" spans="26:27" x14ac:dyDescent="0.35">
      <c r="Z175"/>
      <c r="AA175"/>
    </row>
    <row r="176" spans="26:27" x14ac:dyDescent="0.35">
      <c r="Z176"/>
      <c r="AA176"/>
    </row>
    <row r="177" spans="26:27" x14ac:dyDescent="0.35">
      <c r="Z177"/>
      <c r="AA177"/>
    </row>
    <row r="178" spans="26:27" x14ac:dyDescent="0.35">
      <c r="Z178"/>
      <c r="AA178"/>
    </row>
    <row r="179" spans="26:27" x14ac:dyDescent="0.35">
      <c r="Z179"/>
      <c r="AA179"/>
    </row>
    <row r="180" spans="26:27" x14ac:dyDescent="0.35">
      <c r="Z180"/>
      <c r="AA180"/>
    </row>
    <row r="181" spans="26:27" x14ac:dyDescent="0.35">
      <c r="Z181"/>
      <c r="AA181"/>
    </row>
    <row r="182" spans="26:27" x14ac:dyDescent="0.35">
      <c r="Z182"/>
      <c r="AA182"/>
    </row>
    <row r="183" spans="26:27" x14ac:dyDescent="0.35">
      <c r="Z183"/>
      <c r="AA183"/>
    </row>
    <row r="184" spans="26:27" x14ac:dyDescent="0.35">
      <c r="Z184"/>
      <c r="AA184"/>
    </row>
    <row r="185" spans="26:27" x14ac:dyDescent="0.35">
      <c r="Z185"/>
      <c r="AA185"/>
    </row>
    <row r="186" spans="26:27" x14ac:dyDescent="0.35">
      <c r="Z186"/>
      <c r="AA186"/>
    </row>
    <row r="187" spans="26:27" x14ac:dyDescent="0.35">
      <c r="Z187"/>
      <c r="AA187"/>
    </row>
    <row r="188" spans="26:27" x14ac:dyDescent="0.35">
      <c r="Z188"/>
      <c r="AA188"/>
    </row>
    <row r="189" spans="26:27" x14ac:dyDescent="0.35">
      <c r="Z189"/>
      <c r="AA189"/>
    </row>
    <row r="190" spans="26:27" x14ac:dyDescent="0.35">
      <c r="Z190"/>
      <c r="AA190"/>
    </row>
    <row r="191" spans="26:27" x14ac:dyDescent="0.35">
      <c r="Z191"/>
      <c r="AA191"/>
    </row>
    <row r="192" spans="26:27" x14ac:dyDescent="0.35">
      <c r="Z192"/>
      <c r="AA192"/>
    </row>
    <row r="193" spans="26:27" x14ac:dyDescent="0.35">
      <c r="Z193"/>
      <c r="AA193"/>
    </row>
    <row r="194" spans="26:27" x14ac:dyDescent="0.35">
      <c r="Z194"/>
      <c r="AA194"/>
    </row>
    <row r="195" spans="26:27" x14ac:dyDescent="0.35">
      <c r="Z195"/>
      <c r="AA195"/>
    </row>
    <row r="196" spans="26:27" x14ac:dyDescent="0.35">
      <c r="Z196"/>
      <c r="AA196"/>
    </row>
    <row r="197" spans="26:27" x14ac:dyDescent="0.35">
      <c r="Z197"/>
      <c r="AA197"/>
    </row>
    <row r="198" spans="26:27" x14ac:dyDescent="0.35">
      <c r="Z198"/>
      <c r="AA198"/>
    </row>
    <row r="199" spans="26:27" x14ac:dyDescent="0.35">
      <c r="Z199"/>
      <c r="AA199"/>
    </row>
    <row r="200" spans="26:27" s="4" customFormat="1" x14ac:dyDescent="0.35"/>
    <row r="201" spans="26:27" x14ac:dyDescent="0.35">
      <c r="Z201"/>
      <c r="AA201"/>
    </row>
    <row r="202" spans="26:27" x14ac:dyDescent="0.35">
      <c r="Z202"/>
      <c r="AA202"/>
    </row>
    <row r="203" spans="26:27" x14ac:dyDescent="0.35">
      <c r="Z203"/>
      <c r="AA203"/>
    </row>
    <row r="204" spans="26:27" x14ac:dyDescent="0.35">
      <c r="Z204"/>
      <c r="AA204"/>
    </row>
    <row r="205" spans="26:27" x14ac:dyDescent="0.35">
      <c r="Z205"/>
      <c r="AA205"/>
    </row>
    <row r="206" spans="26:27" x14ac:dyDescent="0.35">
      <c r="Z206"/>
      <c r="AA206"/>
    </row>
    <row r="207" spans="26:27" x14ac:dyDescent="0.35">
      <c r="Z207"/>
      <c r="AA207"/>
    </row>
    <row r="208" spans="26:27" x14ac:dyDescent="0.35">
      <c r="Z208"/>
      <c r="AA208"/>
    </row>
    <row r="209" spans="26:27" x14ac:dyDescent="0.35">
      <c r="Z209"/>
      <c r="AA209"/>
    </row>
    <row r="210" spans="26:27" x14ac:dyDescent="0.35">
      <c r="Z210"/>
      <c r="AA210"/>
    </row>
    <row r="211" spans="26:27" x14ac:dyDescent="0.35">
      <c r="Z211"/>
      <c r="AA211"/>
    </row>
    <row r="212" spans="26:27" x14ac:dyDescent="0.35">
      <c r="Z212"/>
      <c r="AA212"/>
    </row>
    <row r="213" spans="26:27" x14ac:dyDescent="0.35">
      <c r="Z213"/>
      <c r="AA213"/>
    </row>
    <row r="214" spans="26:27" x14ac:dyDescent="0.35">
      <c r="Z214"/>
      <c r="AA214"/>
    </row>
    <row r="215" spans="26:27" x14ac:dyDescent="0.35">
      <c r="Z215"/>
      <c r="AA215"/>
    </row>
    <row r="216" spans="26:27" x14ac:dyDescent="0.35">
      <c r="Z216"/>
      <c r="AA216"/>
    </row>
    <row r="217" spans="26:27" x14ac:dyDescent="0.35">
      <c r="Z217"/>
      <c r="AA217"/>
    </row>
    <row r="218" spans="26:27" x14ac:dyDescent="0.35">
      <c r="Z218"/>
      <c r="AA218"/>
    </row>
    <row r="219" spans="26:27" x14ac:dyDescent="0.35">
      <c r="Z219"/>
      <c r="AA219"/>
    </row>
    <row r="220" spans="26:27" x14ac:dyDescent="0.35">
      <c r="Z220"/>
      <c r="AA220"/>
    </row>
    <row r="221" spans="26:27" x14ac:dyDescent="0.35">
      <c r="Z221"/>
      <c r="AA221"/>
    </row>
    <row r="222" spans="26:27" x14ac:dyDescent="0.35">
      <c r="Z222"/>
      <c r="AA222"/>
    </row>
    <row r="223" spans="26:27" x14ac:dyDescent="0.35">
      <c r="Z223"/>
      <c r="AA223"/>
    </row>
    <row r="224" spans="26:27" x14ac:dyDescent="0.35">
      <c r="Z224"/>
      <c r="AA224"/>
    </row>
    <row r="225" spans="26:27" x14ac:dyDescent="0.35">
      <c r="Z225"/>
      <c r="AA225"/>
    </row>
    <row r="226" spans="26:27" x14ac:dyDescent="0.35">
      <c r="Z226"/>
      <c r="AA226"/>
    </row>
    <row r="227" spans="26:27" x14ac:dyDescent="0.35">
      <c r="Z227"/>
      <c r="AA227"/>
    </row>
    <row r="228" spans="26:27" x14ac:dyDescent="0.35">
      <c r="Z228"/>
      <c r="AA228"/>
    </row>
    <row r="229" spans="26:27" x14ac:dyDescent="0.35">
      <c r="Z229"/>
      <c r="AA229"/>
    </row>
    <row r="230" spans="26:27" x14ac:dyDescent="0.35">
      <c r="Z230"/>
      <c r="AA230"/>
    </row>
    <row r="231" spans="26:27" x14ac:dyDescent="0.35">
      <c r="Z231"/>
      <c r="AA231"/>
    </row>
    <row r="232" spans="26:27" x14ac:dyDescent="0.35">
      <c r="Z232"/>
      <c r="AA232"/>
    </row>
    <row r="233" spans="26:27" x14ac:dyDescent="0.35">
      <c r="Z233"/>
      <c r="AA233"/>
    </row>
    <row r="234" spans="26:27" x14ac:dyDescent="0.35">
      <c r="Z234"/>
      <c r="AA234"/>
    </row>
    <row r="235" spans="26:27" x14ac:dyDescent="0.35">
      <c r="Z235"/>
      <c r="AA235"/>
    </row>
    <row r="236" spans="26:27" x14ac:dyDescent="0.35">
      <c r="Z236"/>
      <c r="AA236"/>
    </row>
    <row r="237" spans="26:27" x14ac:dyDescent="0.35">
      <c r="Z237"/>
      <c r="AA237"/>
    </row>
    <row r="238" spans="26:27" x14ac:dyDescent="0.35">
      <c r="Z238"/>
      <c r="AA238"/>
    </row>
    <row r="239" spans="26:27" x14ac:dyDescent="0.35">
      <c r="Z239"/>
      <c r="AA239"/>
    </row>
    <row r="240" spans="26:27" x14ac:dyDescent="0.35">
      <c r="Z240"/>
      <c r="AA240"/>
    </row>
    <row r="241" spans="26:27" x14ac:dyDescent="0.35">
      <c r="Z241"/>
      <c r="AA241"/>
    </row>
    <row r="242" spans="26:27" x14ac:dyDescent="0.35">
      <c r="Z242"/>
      <c r="AA242"/>
    </row>
    <row r="243" spans="26:27" x14ac:dyDescent="0.35">
      <c r="Z243"/>
      <c r="AA243"/>
    </row>
    <row r="244" spans="26:27" x14ac:dyDescent="0.35">
      <c r="Z244"/>
      <c r="AA244"/>
    </row>
    <row r="245" spans="26:27" x14ac:dyDescent="0.35">
      <c r="Z245"/>
      <c r="AA245"/>
    </row>
    <row r="246" spans="26:27" x14ac:dyDescent="0.35">
      <c r="Z246"/>
      <c r="AA246"/>
    </row>
    <row r="247" spans="26:27" x14ac:dyDescent="0.35">
      <c r="Z247"/>
      <c r="AA247"/>
    </row>
    <row r="248" spans="26:27" x14ac:dyDescent="0.35">
      <c r="Z248"/>
      <c r="AA248"/>
    </row>
    <row r="249" spans="26:27" x14ac:dyDescent="0.35">
      <c r="Z249"/>
      <c r="AA249"/>
    </row>
    <row r="250" spans="26:27" x14ac:dyDescent="0.35">
      <c r="Z250"/>
      <c r="AA250"/>
    </row>
    <row r="251" spans="26:27" x14ac:dyDescent="0.35">
      <c r="Z251"/>
      <c r="AA251"/>
    </row>
    <row r="252" spans="26:27" x14ac:dyDescent="0.35">
      <c r="Z252"/>
      <c r="AA252"/>
    </row>
    <row r="253" spans="26:27" x14ac:dyDescent="0.35">
      <c r="Z253"/>
      <c r="AA253"/>
    </row>
    <row r="254" spans="26:27" x14ac:dyDescent="0.35">
      <c r="Z254"/>
      <c r="AA254"/>
    </row>
    <row r="255" spans="26:27" x14ac:dyDescent="0.35">
      <c r="Z255"/>
      <c r="AA255"/>
    </row>
    <row r="256" spans="26:27" x14ac:dyDescent="0.35">
      <c r="Z256"/>
      <c r="AA256"/>
    </row>
    <row r="257" spans="26:27" x14ac:dyDescent="0.35">
      <c r="Z257"/>
      <c r="AA257"/>
    </row>
    <row r="258" spans="26:27" x14ac:dyDescent="0.35">
      <c r="Z258"/>
      <c r="AA258"/>
    </row>
    <row r="259" spans="26:27" x14ac:dyDescent="0.35">
      <c r="Z259"/>
      <c r="AA259"/>
    </row>
    <row r="260" spans="26:27" x14ac:dyDescent="0.35">
      <c r="Z260"/>
      <c r="AA260"/>
    </row>
    <row r="261" spans="26:27" x14ac:dyDescent="0.35">
      <c r="Z261"/>
      <c r="AA261"/>
    </row>
    <row r="262" spans="26:27" x14ac:dyDescent="0.35">
      <c r="Z262"/>
      <c r="AA262"/>
    </row>
    <row r="263" spans="26:27" x14ac:dyDescent="0.35">
      <c r="Z263"/>
      <c r="AA263"/>
    </row>
    <row r="264" spans="26:27" x14ac:dyDescent="0.35">
      <c r="Z264"/>
      <c r="AA264"/>
    </row>
    <row r="265" spans="26:27" x14ac:dyDescent="0.35">
      <c r="Z265"/>
      <c r="AA265"/>
    </row>
    <row r="266" spans="26:27" x14ac:dyDescent="0.35">
      <c r="Z266"/>
      <c r="AA266"/>
    </row>
    <row r="267" spans="26:27" x14ac:dyDescent="0.35">
      <c r="Z267"/>
      <c r="AA267"/>
    </row>
    <row r="268" spans="26:27" x14ac:dyDescent="0.35">
      <c r="Z268"/>
      <c r="AA268"/>
    </row>
    <row r="269" spans="26:27" x14ac:dyDescent="0.35">
      <c r="Z269"/>
      <c r="AA269"/>
    </row>
    <row r="270" spans="26:27" x14ac:dyDescent="0.35">
      <c r="Z270"/>
      <c r="AA270"/>
    </row>
    <row r="271" spans="26:27" x14ac:dyDescent="0.35">
      <c r="Z271"/>
      <c r="AA271"/>
    </row>
    <row r="272" spans="26:27" x14ac:dyDescent="0.35">
      <c r="Z272"/>
      <c r="AA272"/>
    </row>
    <row r="273" spans="26:27" x14ac:dyDescent="0.35">
      <c r="Z273"/>
      <c r="AA273"/>
    </row>
    <row r="274" spans="26:27" x14ac:dyDescent="0.35">
      <c r="Z274"/>
      <c r="AA274"/>
    </row>
    <row r="275" spans="26:27" x14ac:dyDescent="0.35">
      <c r="Z275"/>
      <c r="AA275"/>
    </row>
    <row r="276" spans="26:27" x14ac:dyDescent="0.35">
      <c r="Z276"/>
      <c r="AA276"/>
    </row>
    <row r="277" spans="26:27" x14ac:dyDescent="0.35">
      <c r="Z277"/>
      <c r="AA277"/>
    </row>
    <row r="278" spans="26:27" x14ac:dyDescent="0.35">
      <c r="Z278"/>
      <c r="AA278"/>
    </row>
    <row r="279" spans="26:27" x14ac:dyDescent="0.35">
      <c r="Z279"/>
      <c r="AA279"/>
    </row>
    <row r="280" spans="26:27" x14ac:dyDescent="0.35">
      <c r="Z280"/>
      <c r="AA280"/>
    </row>
    <row r="281" spans="26:27" x14ac:dyDescent="0.35">
      <c r="Z281"/>
      <c r="AA281"/>
    </row>
    <row r="282" spans="26:27" x14ac:dyDescent="0.35">
      <c r="Z282"/>
      <c r="AA282"/>
    </row>
    <row r="283" spans="26:27" x14ac:dyDescent="0.35">
      <c r="Z283"/>
      <c r="AA283"/>
    </row>
    <row r="284" spans="26:27" x14ac:dyDescent="0.35">
      <c r="Z284"/>
      <c r="AA284"/>
    </row>
    <row r="285" spans="26:27" x14ac:dyDescent="0.35">
      <c r="Z285"/>
      <c r="AA285"/>
    </row>
    <row r="286" spans="26:27" x14ac:dyDescent="0.35">
      <c r="Z286"/>
      <c r="AA286"/>
    </row>
    <row r="287" spans="26:27" x14ac:dyDescent="0.35">
      <c r="Z287"/>
      <c r="AA287"/>
    </row>
    <row r="288" spans="26:27" x14ac:dyDescent="0.35">
      <c r="Z288"/>
      <c r="AA288"/>
    </row>
    <row r="289" spans="26:27" x14ac:dyDescent="0.35">
      <c r="Z289"/>
      <c r="AA289"/>
    </row>
    <row r="290" spans="26:27" x14ac:dyDescent="0.35">
      <c r="Z290"/>
      <c r="AA290"/>
    </row>
    <row r="291" spans="26:27" x14ac:dyDescent="0.35">
      <c r="Z291"/>
      <c r="AA291"/>
    </row>
    <row r="292" spans="26:27" x14ac:dyDescent="0.35">
      <c r="Z292"/>
      <c r="AA292"/>
    </row>
    <row r="293" spans="26:27" x14ac:dyDescent="0.35">
      <c r="Z293"/>
      <c r="AA293"/>
    </row>
    <row r="294" spans="26:27" x14ac:dyDescent="0.35">
      <c r="Z294"/>
      <c r="AA294"/>
    </row>
    <row r="295" spans="26:27" x14ac:dyDescent="0.35">
      <c r="Z295"/>
      <c r="AA295"/>
    </row>
    <row r="296" spans="26:27" x14ac:dyDescent="0.35">
      <c r="Z296"/>
      <c r="AA296"/>
    </row>
    <row r="297" spans="26:27" x14ac:dyDescent="0.35">
      <c r="Z297"/>
      <c r="AA297"/>
    </row>
    <row r="298" spans="26:27" x14ac:dyDescent="0.35">
      <c r="Z298"/>
      <c r="AA298"/>
    </row>
    <row r="299" spans="26:27" x14ac:dyDescent="0.35">
      <c r="Z299"/>
      <c r="AA299"/>
    </row>
    <row r="300" spans="26:27" x14ac:dyDescent="0.35">
      <c r="Z300"/>
      <c r="AA300"/>
    </row>
    <row r="301" spans="26:27" x14ac:dyDescent="0.35">
      <c r="Z301"/>
      <c r="AA301"/>
    </row>
    <row r="302" spans="26:27" x14ac:dyDescent="0.35">
      <c r="Z302"/>
      <c r="AA302"/>
    </row>
    <row r="303" spans="26:27" x14ac:dyDescent="0.35">
      <c r="Z303"/>
      <c r="AA303"/>
    </row>
    <row r="304" spans="26:27" x14ac:dyDescent="0.35">
      <c r="Z304"/>
      <c r="AA304"/>
    </row>
    <row r="305" spans="26:16373" x14ac:dyDescent="0.35">
      <c r="Z305"/>
      <c r="AA305"/>
    </row>
    <row r="306" spans="26:16373" x14ac:dyDescent="0.35">
      <c r="Z306"/>
      <c r="AA306"/>
    </row>
    <row r="307" spans="26:16373" x14ac:dyDescent="0.35">
      <c r="Z307"/>
      <c r="AA307"/>
    </row>
    <row r="308" spans="26:16373" x14ac:dyDescent="0.35">
      <c r="Z308"/>
      <c r="AA308"/>
    </row>
    <row r="309" spans="26:16373" x14ac:dyDescent="0.35">
      <c r="Z309"/>
      <c r="AA309"/>
    </row>
    <row r="310" spans="26:16373" x14ac:dyDescent="0.35">
      <c r="Z310"/>
      <c r="AA310"/>
    </row>
    <row r="311" spans="26:16373" x14ac:dyDescent="0.35">
      <c r="Z311"/>
      <c r="AA311"/>
    </row>
    <row r="312" spans="26:16373" x14ac:dyDescent="0.35">
      <c r="Z312"/>
      <c r="AA312"/>
    </row>
    <row r="313" spans="26:16373" x14ac:dyDescent="0.35">
      <c r="Z313"/>
      <c r="AA313"/>
    </row>
    <row r="314" spans="26:16373" x14ac:dyDescent="0.35">
      <c r="Z314"/>
      <c r="AA314"/>
    </row>
    <row r="315" spans="26:16373" x14ac:dyDescent="0.35"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/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  <c r="NC315" s="4"/>
      <c r="ND315" s="4"/>
      <c r="NE315" s="4"/>
      <c r="NF315" s="4"/>
      <c r="NG315" s="4"/>
      <c r="NH315" s="4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4"/>
      <c r="NU315" s="4"/>
      <c r="NV315" s="4"/>
      <c r="NW315" s="4"/>
      <c r="NX315" s="4"/>
      <c r="NY315" s="4"/>
      <c r="NZ315" s="4"/>
      <c r="OA315" s="4"/>
      <c r="OB315" s="4"/>
      <c r="OC315" s="4"/>
      <c r="OD315" s="4"/>
      <c r="OE315" s="4"/>
      <c r="OF315" s="4"/>
      <c r="OG315" s="4"/>
      <c r="OH315" s="4"/>
      <c r="OI315" s="4"/>
      <c r="OJ315" s="4"/>
      <c r="OK315" s="4"/>
      <c r="OL315" s="4"/>
      <c r="OM315" s="4"/>
      <c r="ON315" s="4"/>
      <c r="OO315" s="4"/>
      <c r="OP315" s="4"/>
      <c r="OQ315" s="4"/>
      <c r="OR315" s="4"/>
      <c r="OS315" s="4"/>
      <c r="OT315" s="4"/>
      <c r="OU315" s="4"/>
      <c r="OV315" s="4"/>
      <c r="OW315" s="4"/>
      <c r="OX315" s="4"/>
      <c r="OY315" s="4"/>
      <c r="OZ315" s="4"/>
      <c r="PA315" s="4"/>
      <c r="PB315" s="4"/>
      <c r="PC315" s="4"/>
      <c r="PD315" s="4"/>
      <c r="PE315" s="4"/>
      <c r="PF315" s="4"/>
      <c r="PG315" s="4"/>
      <c r="PH315" s="4"/>
      <c r="PI315" s="4"/>
      <c r="PJ315" s="4"/>
      <c r="PK315" s="4"/>
      <c r="PL315" s="4"/>
      <c r="PM315" s="4"/>
      <c r="PN315" s="4"/>
      <c r="PO315" s="4"/>
      <c r="PP315" s="4"/>
      <c r="PQ315" s="4"/>
      <c r="PR315" s="4"/>
      <c r="PS315" s="4"/>
      <c r="PT315" s="4"/>
      <c r="PU315" s="4"/>
      <c r="PV315" s="4"/>
      <c r="PW315" s="4"/>
      <c r="PX315" s="4"/>
      <c r="PY315" s="4"/>
      <c r="PZ315" s="4"/>
      <c r="QA315" s="4"/>
      <c r="QB315" s="4"/>
      <c r="QC315" s="4"/>
      <c r="QD315" s="4"/>
      <c r="QE315" s="4"/>
      <c r="QF315" s="4"/>
      <c r="QG315" s="4"/>
      <c r="QH315" s="4"/>
      <c r="QI315" s="4"/>
      <c r="QJ315" s="4"/>
      <c r="QK315" s="4"/>
      <c r="QL315" s="4"/>
      <c r="QM315" s="4"/>
      <c r="QN315" s="4"/>
      <c r="QO315" s="4"/>
      <c r="QP315" s="4"/>
      <c r="QQ315" s="4"/>
      <c r="QR315" s="4"/>
      <c r="QS315" s="4"/>
      <c r="QT315" s="4"/>
      <c r="QU315" s="4"/>
      <c r="QV315" s="4"/>
      <c r="QW315" s="4"/>
      <c r="QX315" s="4"/>
      <c r="QY315" s="4"/>
      <c r="QZ315" s="4"/>
      <c r="RA315" s="4"/>
      <c r="RB315" s="4"/>
      <c r="RC315" s="4"/>
      <c r="RD315" s="4"/>
      <c r="RE315" s="4"/>
      <c r="RF315" s="4"/>
      <c r="RG315" s="4"/>
      <c r="RH315" s="4"/>
      <c r="RI315" s="4"/>
      <c r="RJ315" s="4"/>
      <c r="RK315" s="4"/>
      <c r="RL315" s="4"/>
      <c r="RM315" s="4"/>
      <c r="RN315" s="4"/>
      <c r="RO315" s="4"/>
      <c r="RP315" s="4"/>
      <c r="RQ315" s="4"/>
      <c r="RR315" s="4"/>
      <c r="RS315" s="4"/>
      <c r="RT315" s="4"/>
      <c r="RU315" s="4"/>
      <c r="RV315" s="4"/>
      <c r="RW315" s="4"/>
      <c r="RX315" s="4"/>
      <c r="RY315" s="4"/>
      <c r="RZ315" s="4"/>
      <c r="SA315" s="4"/>
      <c r="SB315" s="4"/>
      <c r="SC315" s="4"/>
      <c r="SD315" s="4"/>
      <c r="SE315" s="4"/>
      <c r="SF315" s="4"/>
      <c r="SG315" s="4"/>
      <c r="SH315" s="4"/>
      <c r="SI315" s="4"/>
      <c r="SJ315" s="4"/>
      <c r="SK315" s="4"/>
      <c r="SL315" s="4"/>
      <c r="SM315" s="4"/>
      <c r="SN315" s="4"/>
      <c r="SO315" s="4"/>
      <c r="SP315" s="4"/>
      <c r="SQ315" s="4"/>
      <c r="SR315" s="4"/>
      <c r="SS315" s="4"/>
      <c r="ST315" s="4"/>
      <c r="SU315" s="4"/>
      <c r="SV315" s="4"/>
      <c r="SW315" s="4"/>
      <c r="SX315" s="4"/>
      <c r="SY315" s="4"/>
      <c r="SZ315" s="4"/>
      <c r="TA315" s="4"/>
      <c r="TB315" s="4"/>
      <c r="TC315" s="4"/>
      <c r="TD315" s="4"/>
      <c r="TE315" s="4"/>
      <c r="TF315" s="4"/>
      <c r="TG315" s="4"/>
      <c r="TH315" s="4"/>
      <c r="TI315" s="4"/>
      <c r="TJ315" s="4"/>
      <c r="TK315" s="4"/>
      <c r="TL315" s="4"/>
      <c r="TM315" s="4"/>
      <c r="TN315" s="4"/>
      <c r="TO315" s="4"/>
      <c r="TP315" s="4"/>
      <c r="TQ315" s="4"/>
      <c r="TR315" s="4"/>
      <c r="TS315" s="4"/>
      <c r="TT315" s="4"/>
      <c r="TU315" s="4"/>
      <c r="TV315" s="4"/>
      <c r="TW315" s="4"/>
      <c r="TX315" s="4"/>
      <c r="TY315" s="4"/>
      <c r="TZ315" s="4"/>
      <c r="UA315" s="4"/>
      <c r="UB315" s="4"/>
      <c r="UC315" s="4"/>
      <c r="UD315" s="4"/>
      <c r="UE315" s="4"/>
      <c r="UF315" s="4"/>
      <c r="UG315" s="4"/>
      <c r="UH315" s="4"/>
      <c r="UI315" s="4"/>
      <c r="UJ315" s="4"/>
      <c r="UK315" s="4"/>
      <c r="UL315" s="4"/>
      <c r="UM315" s="4"/>
      <c r="UN315" s="4"/>
      <c r="UO315" s="4"/>
      <c r="UP315" s="4"/>
      <c r="UQ315" s="4"/>
      <c r="UR315" s="4"/>
      <c r="US315" s="4"/>
      <c r="UT315" s="4"/>
      <c r="UU315" s="4"/>
      <c r="UV315" s="4"/>
      <c r="UW315" s="4"/>
      <c r="UX315" s="4"/>
      <c r="UY315" s="4"/>
      <c r="UZ315" s="4"/>
      <c r="VA315" s="4"/>
      <c r="VB315" s="4"/>
      <c r="VC315" s="4"/>
      <c r="VD315" s="4"/>
      <c r="VE315" s="4"/>
      <c r="VF315" s="4"/>
      <c r="VG315" s="4"/>
      <c r="VH315" s="4"/>
      <c r="VI315" s="4"/>
      <c r="VJ315" s="4"/>
      <c r="VK315" s="4"/>
      <c r="VL315" s="4"/>
      <c r="VM315" s="4"/>
      <c r="VN315" s="4"/>
      <c r="VO315" s="4"/>
      <c r="VP315" s="4"/>
      <c r="VQ315" s="4"/>
      <c r="VR315" s="4"/>
      <c r="VS315" s="4"/>
      <c r="VT315" s="4"/>
      <c r="VU315" s="4"/>
      <c r="VV315" s="4"/>
      <c r="VW315" s="4"/>
      <c r="VX315" s="4"/>
      <c r="VY315" s="4"/>
      <c r="VZ315" s="4"/>
      <c r="WA315" s="4"/>
      <c r="WB315" s="4"/>
      <c r="WC315" s="4"/>
      <c r="WD315" s="4"/>
      <c r="WE315" s="4"/>
      <c r="WF315" s="4"/>
      <c r="WG315" s="4"/>
      <c r="WH315" s="4"/>
      <c r="WI315" s="4"/>
      <c r="WJ315" s="4"/>
      <c r="WK315" s="4"/>
      <c r="WL315" s="4"/>
      <c r="WM315" s="4"/>
      <c r="WN315" s="4"/>
      <c r="WO315" s="4"/>
      <c r="WP315" s="4"/>
      <c r="WQ315" s="4"/>
      <c r="WR315" s="4"/>
      <c r="WS315" s="4"/>
      <c r="WT315" s="4"/>
      <c r="WU315" s="4"/>
      <c r="WV315" s="4"/>
      <c r="WW315" s="4"/>
      <c r="WX315" s="4"/>
      <c r="WY315" s="4"/>
      <c r="WZ315" s="4"/>
      <c r="XA315" s="4"/>
      <c r="XB315" s="4"/>
      <c r="XC315" s="4"/>
      <c r="XD315" s="4"/>
      <c r="XE315" s="4"/>
      <c r="XF315" s="4"/>
      <c r="XG315" s="4"/>
      <c r="XH315" s="4"/>
      <c r="XI315" s="4"/>
      <c r="XJ315" s="4"/>
      <c r="XK315" s="4"/>
      <c r="XL315" s="4"/>
      <c r="XM315" s="4"/>
      <c r="XN315" s="4"/>
      <c r="XO315" s="4"/>
      <c r="XP315" s="4"/>
      <c r="XQ315" s="4"/>
      <c r="XR315" s="4"/>
      <c r="XS315" s="4"/>
      <c r="XT315" s="4"/>
      <c r="XU315" s="4"/>
      <c r="XV315" s="4"/>
      <c r="XW315" s="4"/>
      <c r="XX315" s="4"/>
      <c r="XY315" s="4"/>
      <c r="XZ315" s="4"/>
      <c r="YA315" s="4"/>
      <c r="YB315" s="4"/>
      <c r="YC315" s="4"/>
      <c r="YD315" s="4"/>
      <c r="YE315" s="4"/>
      <c r="YF315" s="4"/>
      <c r="YG315" s="4"/>
      <c r="YH315" s="4"/>
      <c r="YI315" s="4"/>
      <c r="YJ315" s="4"/>
      <c r="YK315" s="4"/>
      <c r="YL315" s="4"/>
      <c r="YM315" s="4"/>
      <c r="YN315" s="4"/>
      <c r="YO315" s="4"/>
      <c r="YP315" s="4"/>
      <c r="YQ315" s="4"/>
      <c r="YR315" s="4"/>
      <c r="YS315" s="4"/>
      <c r="YT315" s="4"/>
      <c r="YU315" s="4"/>
      <c r="YV315" s="4"/>
      <c r="YW315" s="4"/>
      <c r="YX315" s="4"/>
      <c r="YY315" s="4"/>
      <c r="YZ315" s="4"/>
      <c r="ZA315" s="4"/>
      <c r="ZB315" s="4"/>
      <c r="ZC315" s="4"/>
      <c r="ZD315" s="4"/>
      <c r="ZE315" s="4"/>
      <c r="ZF315" s="4"/>
      <c r="ZG315" s="4"/>
      <c r="ZH315" s="4"/>
      <c r="ZI315" s="4"/>
      <c r="ZJ315" s="4"/>
      <c r="ZK315" s="4"/>
      <c r="ZL315" s="4"/>
      <c r="ZM315" s="4"/>
      <c r="ZN315" s="4"/>
      <c r="ZO315" s="4"/>
      <c r="ZP315" s="4"/>
      <c r="ZQ315" s="4"/>
      <c r="ZR315" s="4"/>
      <c r="ZS315" s="4"/>
      <c r="ZT315" s="4"/>
      <c r="ZU315" s="4"/>
      <c r="ZV315" s="4"/>
      <c r="ZW315" s="4"/>
      <c r="ZX315" s="4"/>
      <c r="ZY315" s="4"/>
      <c r="ZZ315" s="4"/>
      <c r="AAA315" s="4"/>
      <c r="AAB315" s="4"/>
      <c r="AAC315" s="4"/>
      <c r="AAD315" s="4"/>
      <c r="AAE315" s="4"/>
      <c r="AAF315" s="4"/>
      <c r="AAG315" s="4"/>
      <c r="AAH315" s="4"/>
      <c r="AAI315" s="4"/>
      <c r="AAJ315" s="4"/>
      <c r="AAK315" s="4"/>
      <c r="AAL315" s="4"/>
      <c r="AAM315" s="4"/>
      <c r="AAN315" s="4"/>
      <c r="AAO315" s="4"/>
      <c r="AAP315" s="4"/>
      <c r="AAQ315" s="4"/>
      <c r="AAR315" s="4"/>
      <c r="AAS315" s="4"/>
      <c r="AAT315" s="4"/>
      <c r="AAU315" s="4"/>
      <c r="AAV315" s="4"/>
      <c r="AAW315" s="4"/>
      <c r="AAX315" s="4"/>
      <c r="AAY315" s="4"/>
      <c r="AAZ315" s="4"/>
      <c r="ABA315" s="4"/>
      <c r="ABB315" s="4"/>
      <c r="ABC315" s="4"/>
      <c r="ABD315" s="4"/>
      <c r="ABE315" s="4"/>
      <c r="ABF315" s="4"/>
      <c r="ABG315" s="4"/>
      <c r="ABH315" s="4"/>
      <c r="ABI315" s="4"/>
      <c r="ABJ315" s="4"/>
      <c r="ABK315" s="4"/>
      <c r="ABL315" s="4"/>
      <c r="ABM315" s="4"/>
      <c r="ABN315" s="4"/>
      <c r="ABO315" s="4"/>
      <c r="ABP315" s="4"/>
      <c r="ABQ315" s="4"/>
      <c r="ABR315" s="4"/>
      <c r="ABS315" s="4"/>
      <c r="ABT315" s="4"/>
      <c r="ABU315" s="4"/>
      <c r="ABV315" s="4"/>
      <c r="ABW315" s="4"/>
      <c r="ABX315" s="4"/>
      <c r="ABY315" s="4"/>
      <c r="ABZ315" s="4"/>
      <c r="ACA315" s="4"/>
      <c r="ACB315" s="4"/>
      <c r="ACC315" s="4"/>
      <c r="ACD315" s="4"/>
      <c r="ACE315" s="4"/>
      <c r="ACF315" s="4"/>
      <c r="ACG315" s="4"/>
      <c r="ACH315" s="4"/>
      <c r="ACI315" s="4"/>
      <c r="ACJ315" s="4"/>
      <c r="ACK315" s="4"/>
      <c r="ACL315" s="4"/>
      <c r="ACM315" s="4"/>
      <c r="ACN315" s="4"/>
      <c r="ACO315" s="4"/>
      <c r="ACP315" s="4"/>
      <c r="ACQ315" s="4"/>
      <c r="ACR315" s="4"/>
      <c r="ACS315" s="4"/>
      <c r="ACT315" s="4"/>
      <c r="ACU315" s="4"/>
      <c r="ACV315" s="4"/>
      <c r="ACW315" s="4"/>
      <c r="ACX315" s="4"/>
      <c r="ACY315" s="4"/>
      <c r="ACZ315" s="4"/>
      <c r="ADA315" s="4"/>
      <c r="ADB315" s="4"/>
      <c r="ADC315" s="4"/>
      <c r="ADD315" s="4"/>
      <c r="ADE315" s="4"/>
      <c r="ADF315" s="4"/>
      <c r="ADG315" s="4"/>
      <c r="ADH315" s="4"/>
      <c r="ADI315" s="4"/>
      <c r="ADJ315" s="4"/>
      <c r="ADK315" s="4"/>
      <c r="ADL315" s="4"/>
      <c r="ADM315" s="4"/>
      <c r="ADN315" s="4"/>
      <c r="ADO315" s="4"/>
      <c r="ADP315" s="4"/>
      <c r="ADQ315" s="4"/>
      <c r="ADR315" s="4"/>
      <c r="ADS315" s="4"/>
      <c r="ADT315" s="4"/>
      <c r="ADU315" s="4"/>
      <c r="ADV315" s="4"/>
      <c r="ADW315" s="4"/>
      <c r="ADX315" s="4"/>
      <c r="ADY315" s="4"/>
      <c r="ADZ315" s="4"/>
      <c r="AEA315" s="4"/>
      <c r="AEB315" s="4"/>
      <c r="AEC315" s="4"/>
      <c r="AED315" s="4"/>
      <c r="AEE315" s="4"/>
      <c r="AEF315" s="4"/>
      <c r="AEG315" s="4"/>
      <c r="AEH315" s="4"/>
      <c r="AEI315" s="4"/>
      <c r="AEJ315" s="4"/>
      <c r="AEK315" s="4"/>
      <c r="AEL315" s="4"/>
      <c r="AEM315" s="4"/>
      <c r="AEN315" s="4"/>
      <c r="AEO315" s="4"/>
      <c r="AEP315" s="4"/>
      <c r="AEQ315" s="4"/>
      <c r="AER315" s="4"/>
      <c r="AES315" s="4"/>
      <c r="AET315" s="4"/>
      <c r="AEU315" s="4"/>
      <c r="AEV315" s="4"/>
      <c r="AEW315" s="4"/>
      <c r="AEX315" s="4"/>
      <c r="AEY315" s="4"/>
      <c r="AEZ315" s="4"/>
      <c r="AFA315" s="4"/>
      <c r="AFB315" s="4"/>
      <c r="AFC315" s="4"/>
      <c r="AFD315" s="4"/>
      <c r="AFE315" s="4"/>
      <c r="AFF315" s="4"/>
      <c r="AFG315" s="4"/>
      <c r="AFH315" s="4"/>
      <c r="AFI315" s="4"/>
      <c r="AFJ315" s="4"/>
      <c r="AFK315" s="4"/>
      <c r="AFL315" s="4"/>
      <c r="AFM315" s="4"/>
      <c r="AFN315" s="4"/>
      <c r="AFO315" s="4"/>
      <c r="AFP315" s="4"/>
      <c r="AFQ315" s="4"/>
      <c r="AFR315" s="4"/>
      <c r="AFS315" s="4"/>
      <c r="AFT315" s="4"/>
      <c r="AFU315" s="4"/>
      <c r="AFV315" s="4"/>
      <c r="AFW315" s="4"/>
      <c r="AFX315" s="4"/>
      <c r="AFY315" s="4"/>
      <c r="AFZ315" s="4"/>
      <c r="AGA315" s="4"/>
      <c r="AGB315" s="4"/>
      <c r="AGC315" s="4"/>
      <c r="AGD315" s="4"/>
      <c r="AGE315" s="4"/>
      <c r="AGF315" s="4"/>
      <c r="AGG315" s="4"/>
      <c r="AGH315" s="4"/>
      <c r="AGI315" s="4"/>
      <c r="AGJ315" s="4"/>
      <c r="AGK315" s="4"/>
      <c r="AGL315" s="4"/>
      <c r="AGM315" s="4"/>
      <c r="AGN315" s="4"/>
      <c r="AGO315" s="4"/>
      <c r="AGP315" s="4"/>
      <c r="AGQ315" s="4"/>
      <c r="AGR315" s="4"/>
      <c r="AGS315" s="4"/>
      <c r="AGT315" s="4"/>
      <c r="AGU315" s="4"/>
      <c r="AGV315" s="4"/>
      <c r="AGW315" s="4"/>
      <c r="AGX315" s="4"/>
      <c r="AGY315" s="4"/>
      <c r="AGZ315" s="4"/>
      <c r="AHA315" s="4"/>
      <c r="AHB315" s="4"/>
      <c r="AHC315" s="4"/>
      <c r="AHD315" s="4"/>
      <c r="AHE315" s="4"/>
      <c r="AHF315" s="4"/>
      <c r="AHG315" s="4"/>
      <c r="AHH315" s="4"/>
      <c r="AHI315" s="4"/>
      <c r="AHJ315" s="4"/>
      <c r="AHK315" s="4"/>
      <c r="AHL315" s="4"/>
      <c r="AHM315" s="4"/>
      <c r="AHN315" s="4"/>
      <c r="AHO315" s="4"/>
      <c r="AHP315" s="4"/>
      <c r="AHQ315" s="4"/>
      <c r="AHR315" s="4"/>
      <c r="AHS315" s="4"/>
      <c r="AHT315" s="4"/>
      <c r="AHU315" s="4"/>
      <c r="AHV315" s="4"/>
      <c r="AHW315" s="4"/>
      <c r="AHX315" s="4"/>
      <c r="AHY315" s="4"/>
      <c r="AHZ315" s="4"/>
      <c r="AIA315" s="4"/>
      <c r="AIB315" s="4"/>
      <c r="AIC315" s="4"/>
      <c r="AID315" s="4"/>
      <c r="AIE315" s="4"/>
      <c r="AIF315" s="4"/>
      <c r="AIG315" s="4"/>
      <c r="AIH315" s="4"/>
      <c r="AII315" s="4"/>
      <c r="AIJ315" s="4"/>
      <c r="AIK315" s="4"/>
      <c r="AIL315" s="4"/>
      <c r="AIM315" s="4"/>
      <c r="AIN315" s="4"/>
      <c r="AIO315" s="4"/>
      <c r="AIP315" s="4"/>
      <c r="AIQ315" s="4"/>
      <c r="AIR315" s="4"/>
      <c r="AIS315" s="4"/>
      <c r="AIT315" s="4"/>
      <c r="AIU315" s="4"/>
      <c r="AIV315" s="4"/>
      <c r="AIW315" s="4"/>
      <c r="AIX315" s="4"/>
      <c r="AIY315" s="4"/>
      <c r="AIZ315" s="4"/>
      <c r="AJA315" s="4"/>
      <c r="AJB315" s="4"/>
      <c r="AJC315" s="4"/>
      <c r="AJD315" s="4"/>
      <c r="AJE315" s="4"/>
      <c r="AJF315" s="4"/>
      <c r="AJG315" s="4"/>
      <c r="AJH315" s="4"/>
      <c r="AJI315" s="4"/>
      <c r="AJJ315" s="4"/>
      <c r="AJK315" s="4"/>
      <c r="AJL315" s="4"/>
      <c r="AJM315" s="4"/>
      <c r="AJN315" s="4"/>
      <c r="AJO315" s="4"/>
      <c r="AJP315" s="4"/>
      <c r="AJQ315" s="4"/>
      <c r="AJR315" s="4"/>
      <c r="AJS315" s="4"/>
      <c r="AJT315" s="4"/>
      <c r="AJU315" s="4"/>
      <c r="AJV315" s="4"/>
      <c r="AJW315" s="4"/>
      <c r="AJX315" s="4"/>
      <c r="AJY315" s="4"/>
      <c r="AJZ315" s="4"/>
      <c r="AKA315" s="4"/>
      <c r="AKB315" s="4"/>
      <c r="AKC315" s="4"/>
      <c r="AKD315" s="4"/>
      <c r="AKE315" s="4"/>
      <c r="AKF315" s="4"/>
      <c r="AKG315" s="4"/>
      <c r="AKH315" s="4"/>
      <c r="AKI315" s="4"/>
      <c r="AKJ315" s="4"/>
      <c r="AKK315" s="4"/>
      <c r="AKL315" s="4"/>
      <c r="AKM315" s="4"/>
      <c r="AKN315" s="4"/>
      <c r="AKO315" s="4"/>
      <c r="AKP315" s="4"/>
      <c r="AKQ315" s="4"/>
      <c r="AKR315" s="4"/>
      <c r="AKS315" s="4"/>
      <c r="AKT315" s="4"/>
      <c r="AKU315" s="4"/>
      <c r="AKV315" s="4"/>
      <c r="AKW315" s="4"/>
      <c r="AKX315" s="4"/>
      <c r="AKY315" s="4"/>
      <c r="AKZ315" s="4"/>
      <c r="ALA315" s="4"/>
      <c r="ALB315" s="4"/>
      <c r="ALC315" s="4"/>
      <c r="ALD315" s="4"/>
      <c r="ALE315" s="4"/>
      <c r="ALF315" s="4"/>
      <c r="ALG315" s="4"/>
      <c r="ALH315" s="4"/>
      <c r="ALI315" s="4"/>
      <c r="ALJ315" s="4"/>
      <c r="ALK315" s="4"/>
      <c r="ALL315" s="4"/>
      <c r="ALM315" s="4"/>
      <c r="ALN315" s="4"/>
      <c r="ALO315" s="4"/>
      <c r="ALP315" s="4"/>
      <c r="ALQ315" s="4"/>
      <c r="ALR315" s="4"/>
      <c r="ALS315" s="4"/>
      <c r="ALT315" s="4"/>
      <c r="ALU315" s="4"/>
      <c r="ALV315" s="4"/>
      <c r="ALW315" s="4"/>
      <c r="ALX315" s="4"/>
      <c r="ALY315" s="4"/>
      <c r="ALZ315" s="4"/>
      <c r="AMA315" s="4"/>
      <c r="AMB315" s="4"/>
      <c r="AMC315" s="4"/>
      <c r="AMD315" s="4"/>
      <c r="AME315" s="4"/>
      <c r="AMF315" s="4"/>
      <c r="AMG315" s="4"/>
      <c r="AMH315" s="4"/>
      <c r="AMI315" s="4"/>
      <c r="AMJ315" s="4"/>
      <c r="AMK315" s="4"/>
      <c r="AML315" s="4"/>
      <c r="AMM315" s="4"/>
      <c r="AMN315" s="4"/>
      <c r="AMO315" s="4"/>
      <c r="AMP315" s="4"/>
      <c r="AMQ315" s="4"/>
      <c r="AMR315" s="4"/>
      <c r="AMS315" s="4"/>
      <c r="AMT315" s="4"/>
      <c r="AMU315" s="4"/>
      <c r="AMV315" s="4"/>
      <c r="AMW315" s="4"/>
      <c r="AMX315" s="4"/>
      <c r="AMY315" s="4"/>
      <c r="AMZ315" s="4"/>
      <c r="ANA315" s="4"/>
      <c r="ANB315" s="4"/>
      <c r="ANC315" s="4"/>
      <c r="AND315" s="4"/>
      <c r="ANE315" s="4"/>
      <c r="ANF315" s="4"/>
      <c r="ANG315" s="4"/>
      <c r="ANH315" s="4"/>
      <c r="ANI315" s="4"/>
      <c r="ANJ315" s="4"/>
      <c r="ANK315" s="4"/>
      <c r="ANL315" s="4"/>
      <c r="ANM315" s="4"/>
      <c r="ANN315" s="4"/>
      <c r="ANO315" s="4"/>
      <c r="ANP315" s="4"/>
      <c r="ANQ315" s="4"/>
      <c r="ANR315" s="4"/>
      <c r="ANS315" s="4"/>
      <c r="ANT315" s="4"/>
      <c r="ANU315" s="4"/>
      <c r="ANV315" s="4"/>
      <c r="ANW315" s="4"/>
      <c r="ANX315" s="4"/>
      <c r="ANY315" s="4"/>
      <c r="ANZ315" s="4"/>
      <c r="AOA315" s="4"/>
      <c r="AOB315" s="4"/>
      <c r="AOC315" s="4"/>
      <c r="AOD315" s="4"/>
      <c r="AOE315" s="4"/>
      <c r="AOF315" s="4"/>
      <c r="AOG315" s="4"/>
      <c r="AOH315" s="4"/>
      <c r="AOI315" s="4"/>
      <c r="AOJ315" s="4"/>
      <c r="AOK315" s="4"/>
      <c r="AOL315" s="4"/>
      <c r="AOM315" s="4"/>
      <c r="AON315" s="4"/>
      <c r="AOO315" s="4"/>
      <c r="AOP315" s="4"/>
      <c r="AOQ315" s="4"/>
      <c r="AOR315" s="4"/>
      <c r="AOS315" s="4"/>
      <c r="AOT315" s="4"/>
      <c r="AOU315" s="4"/>
      <c r="AOV315" s="4"/>
      <c r="AOW315" s="4"/>
      <c r="AOX315" s="4"/>
      <c r="AOY315" s="4"/>
      <c r="AOZ315" s="4"/>
      <c r="APA315" s="4"/>
      <c r="APB315" s="4"/>
      <c r="APC315" s="4"/>
      <c r="APD315" s="4"/>
      <c r="APE315" s="4"/>
      <c r="APF315" s="4"/>
      <c r="APG315" s="4"/>
      <c r="APH315" s="4"/>
      <c r="API315" s="4"/>
      <c r="APJ315" s="4"/>
      <c r="APK315" s="4"/>
      <c r="APL315" s="4"/>
      <c r="APM315" s="4"/>
      <c r="APN315" s="4"/>
      <c r="APO315" s="4"/>
      <c r="APP315" s="4"/>
      <c r="APQ315" s="4"/>
      <c r="APR315" s="4"/>
      <c r="APS315" s="4"/>
      <c r="APT315" s="4"/>
      <c r="APU315" s="4"/>
      <c r="APV315" s="4"/>
      <c r="APW315" s="4"/>
      <c r="APX315" s="4"/>
      <c r="APY315" s="4"/>
      <c r="APZ315" s="4"/>
      <c r="AQA315" s="4"/>
      <c r="AQB315" s="4"/>
      <c r="AQC315" s="4"/>
      <c r="AQD315" s="4"/>
      <c r="AQE315" s="4"/>
      <c r="AQF315" s="4"/>
      <c r="AQG315" s="4"/>
      <c r="AQH315" s="4"/>
      <c r="AQI315" s="4"/>
      <c r="AQJ315" s="4"/>
      <c r="AQK315" s="4"/>
      <c r="AQL315" s="4"/>
      <c r="AQM315" s="4"/>
      <c r="AQN315" s="4"/>
      <c r="AQO315" s="4"/>
      <c r="AQP315" s="4"/>
      <c r="AQQ315" s="4"/>
      <c r="AQR315" s="4"/>
      <c r="AQS315" s="4"/>
      <c r="AQT315" s="4"/>
      <c r="AQU315" s="4"/>
      <c r="AQV315" s="4"/>
      <c r="AQW315" s="4"/>
      <c r="AQX315" s="4"/>
      <c r="AQY315" s="4"/>
      <c r="AQZ315" s="4"/>
      <c r="ARA315" s="4"/>
      <c r="ARB315" s="4"/>
      <c r="ARC315" s="4"/>
      <c r="ARD315" s="4"/>
      <c r="ARE315" s="4"/>
      <c r="ARF315" s="4"/>
      <c r="ARG315" s="4"/>
      <c r="ARH315" s="4"/>
      <c r="ARI315" s="4"/>
      <c r="ARJ315" s="4"/>
      <c r="ARK315" s="4"/>
      <c r="ARL315" s="4"/>
      <c r="ARM315" s="4"/>
      <c r="ARN315" s="4"/>
      <c r="ARO315" s="4"/>
      <c r="ARP315" s="4"/>
      <c r="ARQ315" s="4"/>
      <c r="ARR315" s="4"/>
      <c r="ARS315" s="4"/>
      <c r="ART315" s="4"/>
      <c r="ARU315" s="4"/>
      <c r="ARV315" s="4"/>
      <c r="ARW315" s="4"/>
      <c r="ARX315" s="4"/>
      <c r="ARY315" s="4"/>
      <c r="ARZ315" s="4"/>
      <c r="ASA315" s="4"/>
      <c r="ASB315" s="4"/>
      <c r="ASC315" s="4"/>
      <c r="ASD315" s="4"/>
      <c r="ASE315" s="4"/>
      <c r="ASF315" s="4"/>
      <c r="ASG315" s="4"/>
      <c r="ASH315" s="4"/>
      <c r="ASI315" s="4"/>
      <c r="ASJ315" s="4"/>
      <c r="ASK315" s="4"/>
      <c r="ASL315" s="4"/>
      <c r="ASM315" s="4"/>
      <c r="ASN315" s="4"/>
      <c r="ASO315" s="4"/>
      <c r="ASP315" s="4"/>
      <c r="ASQ315" s="4"/>
      <c r="ASR315" s="4"/>
      <c r="ASS315" s="4"/>
      <c r="AST315" s="4"/>
      <c r="ASU315" s="4"/>
      <c r="ASV315" s="4"/>
      <c r="ASW315" s="4"/>
      <c r="ASX315" s="4"/>
      <c r="ASY315" s="4"/>
      <c r="ASZ315" s="4"/>
      <c r="ATA315" s="4"/>
      <c r="ATB315" s="4"/>
      <c r="ATC315" s="4"/>
      <c r="ATD315" s="4"/>
      <c r="ATE315" s="4"/>
      <c r="ATF315" s="4"/>
      <c r="ATG315" s="4"/>
      <c r="ATH315" s="4"/>
      <c r="ATI315" s="4"/>
      <c r="ATJ315" s="4"/>
      <c r="ATK315" s="4"/>
      <c r="ATL315" s="4"/>
      <c r="ATM315" s="4"/>
      <c r="ATN315" s="4"/>
      <c r="ATO315" s="4"/>
      <c r="ATP315" s="4"/>
      <c r="ATQ315" s="4"/>
      <c r="ATR315" s="4"/>
      <c r="ATS315" s="4"/>
      <c r="ATT315" s="4"/>
      <c r="ATU315" s="4"/>
      <c r="ATV315" s="4"/>
      <c r="ATW315" s="4"/>
      <c r="ATX315" s="4"/>
      <c r="ATY315" s="4"/>
      <c r="ATZ315" s="4"/>
      <c r="AUA315" s="4"/>
      <c r="AUB315" s="4"/>
      <c r="AUC315" s="4"/>
      <c r="AUD315" s="4"/>
      <c r="AUE315" s="4"/>
      <c r="AUF315" s="4"/>
      <c r="AUG315" s="4"/>
      <c r="AUH315" s="4"/>
      <c r="AUI315" s="4"/>
      <c r="AUJ315" s="4"/>
      <c r="AUK315" s="4"/>
      <c r="AUL315" s="4"/>
      <c r="AUM315" s="4"/>
      <c r="AUN315" s="4"/>
      <c r="AUO315" s="4"/>
      <c r="AUP315" s="4"/>
      <c r="AUQ315" s="4"/>
      <c r="AUR315" s="4"/>
      <c r="AUS315" s="4"/>
      <c r="AUT315" s="4"/>
      <c r="AUU315" s="4"/>
      <c r="AUV315" s="4"/>
      <c r="AUW315" s="4"/>
      <c r="AUX315" s="4"/>
      <c r="AUY315" s="4"/>
      <c r="AUZ315" s="4"/>
      <c r="AVA315" s="4"/>
      <c r="AVB315" s="4"/>
      <c r="AVC315" s="4"/>
      <c r="AVD315" s="4"/>
      <c r="AVE315" s="4"/>
      <c r="AVF315" s="4"/>
      <c r="AVG315" s="4"/>
      <c r="AVH315" s="4"/>
      <c r="AVI315" s="4"/>
      <c r="AVJ315" s="4"/>
      <c r="AVK315" s="4"/>
      <c r="AVL315" s="4"/>
      <c r="AVM315" s="4"/>
      <c r="AVN315" s="4"/>
      <c r="AVO315" s="4"/>
      <c r="AVP315" s="4"/>
      <c r="AVQ315" s="4"/>
      <c r="AVR315" s="4"/>
      <c r="AVS315" s="4"/>
      <c r="AVT315" s="4"/>
      <c r="AVU315" s="4"/>
      <c r="AVV315" s="4"/>
      <c r="AVW315" s="4"/>
      <c r="AVX315" s="4"/>
      <c r="AVY315" s="4"/>
      <c r="AVZ315" s="4"/>
      <c r="AWA315" s="4"/>
      <c r="AWB315" s="4"/>
      <c r="AWC315" s="4"/>
      <c r="AWD315" s="4"/>
      <c r="AWE315" s="4"/>
      <c r="AWF315" s="4"/>
      <c r="AWG315" s="4"/>
      <c r="AWH315" s="4"/>
      <c r="AWI315" s="4"/>
      <c r="AWJ315" s="4"/>
      <c r="AWK315" s="4"/>
      <c r="AWL315" s="4"/>
      <c r="AWM315" s="4"/>
      <c r="AWN315" s="4"/>
      <c r="AWO315" s="4"/>
      <c r="AWP315" s="4"/>
      <c r="AWQ315" s="4"/>
      <c r="AWR315" s="4"/>
      <c r="AWS315" s="4"/>
      <c r="AWT315" s="4"/>
      <c r="AWU315" s="4"/>
      <c r="AWV315" s="4"/>
      <c r="AWW315" s="4"/>
      <c r="AWX315" s="4"/>
      <c r="AWY315" s="4"/>
      <c r="AWZ315" s="4"/>
      <c r="AXA315" s="4"/>
      <c r="AXB315" s="4"/>
      <c r="AXC315" s="4"/>
      <c r="AXD315" s="4"/>
      <c r="AXE315" s="4"/>
      <c r="AXF315" s="4"/>
      <c r="AXG315" s="4"/>
      <c r="AXH315" s="4"/>
      <c r="AXI315" s="4"/>
      <c r="AXJ315" s="4"/>
      <c r="AXK315" s="4"/>
      <c r="AXL315" s="4"/>
      <c r="AXM315" s="4"/>
      <c r="AXN315" s="4"/>
      <c r="AXO315" s="4"/>
      <c r="AXP315" s="4"/>
      <c r="AXQ315" s="4"/>
      <c r="AXR315" s="4"/>
      <c r="AXS315" s="4"/>
      <c r="AXT315" s="4"/>
      <c r="AXU315" s="4"/>
      <c r="AXV315" s="4"/>
      <c r="AXW315" s="4"/>
      <c r="AXX315" s="4"/>
      <c r="AXY315" s="4"/>
      <c r="AXZ315" s="4"/>
      <c r="AYA315" s="4"/>
      <c r="AYB315" s="4"/>
      <c r="AYC315" s="4"/>
      <c r="AYD315" s="4"/>
      <c r="AYE315" s="4"/>
      <c r="AYF315" s="4"/>
      <c r="AYG315" s="4"/>
      <c r="AYH315" s="4"/>
      <c r="AYI315" s="4"/>
      <c r="AYJ315" s="4"/>
      <c r="AYK315" s="4"/>
      <c r="AYL315" s="4"/>
      <c r="AYM315" s="4"/>
      <c r="AYN315" s="4"/>
      <c r="AYO315" s="4"/>
      <c r="AYP315" s="4"/>
      <c r="AYQ315" s="4"/>
      <c r="AYR315" s="4"/>
      <c r="AYS315" s="4"/>
      <c r="AYT315" s="4"/>
      <c r="AYU315" s="4"/>
      <c r="AYV315" s="4"/>
      <c r="AYW315" s="4"/>
      <c r="AYX315" s="4"/>
      <c r="AYY315" s="4"/>
      <c r="AYZ315" s="4"/>
      <c r="AZA315" s="4"/>
      <c r="AZB315" s="4"/>
      <c r="AZC315" s="4"/>
      <c r="AZD315" s="4"/>
      <c r="AZE315" s="4"/>
      <c r="AZF315" s="4"/>
      <c r="AZG315" s="4"/>
      <c r="AZH315" s="4"/>
      <c r="AZI315" s="4"/>
      <c r="AZJ315" s="4"/>
      <c r="AZK315" s="4"/>
      <c r="AZL315" s="4"/>
      <c r="AZM315" s="4"/>
      <c r="AZN315" s="4"/>
      <c r="AZO315" s="4"/>
      <c r="AZP315" s="4"/>
      <c r="AZQ315" s="4"/>
      <c r="AZR315" s="4"/>
      <c r="AZS315" s="4"/>
      <c r="AZT315" s="4"/>
      <c r="AZU315" s="4"/>
      <c r="AZV315" s="4"/>
      <c r="AZW315" s="4"/>
      <c r="AZX315" s="4"/>
      <c r="AZY315" s="4"/>
      <c r="AZZ315" s="4"/>
      <c r="BAA315" s="4"/>
      <c r="BAB315" s="4"/>
      <c r="BAC315" s="4"/>
      <c r="BAD315" s="4"/>
      <c r="BAE315" s="4"/>
      <c r="BAF315" s="4"/>
      <c r="BAG315" s="4"/>
      <c r="BAH315" s="4"/>
      <c r="BAI315" s="4"/>
      <c r="BAJ315" s="4"/>
      <c r="BAK315" s="4"/>
      <c r="BAL315" s="4"/>
      <c r="BAM315" s="4"/>
      <c r="BAN315" s="4"/>
      <c r="BAO315" s="4"/>
      <c r="BAP315" s="4"/>
      <c r="BAQ315" s="4"/>
      <c r="BAR315" s="4"/>
      <c r="BAS315" s="4"/>
      <c r="BAT315" s="4"/>
      <c r="BAU315" s="4"/>
      <c r="BAV315" s="4"/>
      <c r="BAW315" s="4"/>
      <c r="BAX315" s="4"/>
      <c r="BAY315" s="4"/>
      <c r="BAZ315" s="4"/>
      <c r="BBA315" s="4"/>
      <c r="BBB315" s="4"/>
      <c r="BBC315" s="4"/>
      <c r="BBD315" s="4"/>
      <c r="BBE315" s="4"/>
      <c r="BBF315" s="4"/>
      <c r="BBG315" s="4"/>
      <c r="BBH315" s="4"/>
      <c r="BBI315" s="4"/>
      <c r="BBJ315" s="4"/>
      <c r="BBK315" s="4"/>
      <c r="BBL315" s="4"/>
      <c r="BBM315" s="4"/>
      <c r="BBN315" s="4"/>
      <c r="BBO315" s="4"/>
      <c r="BBP315" s="4"/>
      <c r="BBQ315" s="4"/>
      <c r="BBR315" s="4"/>
      <c r="BBS315" s="4"/>
      <c r="BBT315" s="4"/>
      <c r="BBU315" s="4"/>
      <c r="BBV315" s="4"/>
      <c r="BBW315" s="4"/>
      <c r="BBX315" s="4"/>
      <c r="BBY315" s="4"/>
      <c r="BBZ315" s="4"/>
      <c r="BCA315" s="4"/>
      <c r="BCB315" s="4"/>
      <c r="BCC315" s="4"/>
      <c r="BCD315" s="4"/>
      <c r="BCE315" s="4"/>
      <c r="BCF315" s="4"/>
      <c r="BCG315" s="4"/>
      <c r="BCH315" s="4"/>
      <c r="BCI315" s="4"/>
      <c r="BCJ315" s="4"/>
      <c r="BCK315" s="4"/>
      <c r="BCL315" s="4"/>
      <c r="BCM315" s="4"/>
      <c r="BCN315" s="4"/>
      <c r="BCO315" s="4"/>
      <c r="BCP315" s="4"/>
      <c r="BCQ315" s="4"/>
      <c r="BCR315" s="4"/>
      <c r="BCS315" s="4"/>
      <c r="BCT315" s="4"/>
      <c r="BCU315" s="4"/>
      <c r="BCV315" s="4"/>
      <c r="BCW315" s="4"/>
      <c r="BCX315" s="4"/>
      <c r="BCY315" s="4"/>
      <c r="BCZ315" s="4"/>
      <c r="BDA315" s="4"/>
      <c r="BDB315" s="4"/>
      <c r="BDC315" s="4"/>
      <c r="BDD315" s="4"/>
      <c r="BDE315" s="4"/>
      <c r="BDF315" s="4"/>
      <c r="BDG315" s="4"/>
      <c r="BDH315" s="4"/>
      <c r="BDI315" s="4"/>
      <c r="BDJ315" s="4"/>
      <c r="BDK315" s="4"/>
      <c r="BDL315" s="4"/>
      <c r="BDM315" s="4"/>
      <c r="BDN315" s="4"/>
      <c r="BDO315" s="4"/>
      <c r="BDP315" s="4"/>
      <c r="BDQ315" s="4"/>
      <c r="BDR315" s="4"/>
      <c r="BDS315" s="4"/>
      <c r="BDT315" s="4"/>
      <c r="BDU315" s="4"/>
      <c r="BDV315" s="4"/>
      <c r="BDW315" s="4"/>
      <c r="BDX315" s="4"/>
      <c r="BDY315" s="4"/>
      <c r="BDZ315" s="4"/>
      <c r="BEA315" s="4"/>
      <c r="BEB315" s="4"/>
      <c r="BEC315" s="4"/>
      <c r="BED315" s="4"/>
      <c r="BEE315" s="4"/>
      <c r="BEF315" s="4"/>
      <c r="BEG315" s="4"/>
      <c r="BEH315" s="4"/>
      <c r="BEI315" s="4"/>
      <c r="BEJ315" s="4"/>
      <c r="BEK315" s="4"/>
      <c r="BEL315" s="4"/>
      <c r="BEM315" s="4"/>
      <c r="BEN315" s="4"/>
      <c r="BEO315" s="4"/>
      <c r="BEP315" s="4"/>
      <c r="BEQ315" s="4"/>
      <c r="BER315" s="4"/>
      <c r="BES315" s="4"/>
      <c r="BET315" s="4"/>
      <c r="BEU315" s="4"/>
      <c r="BEV315" s="4"/>
      <c r="BEW315" s="4"/>
      <c r="BEX315" s="4"/>
      <c r="BEY315" s="4"/>
      <c r="BEZ315" s="4"/>
      <c r="BFA315" s="4"/>
      <c r="BFB315" s="4"/>
      <c r="BFC315" s="4"/>
      <c r="BFD315" s="4"/>
      <c r="BFE315" s="4"/>
      <c r="BFF315" s="4"/>
      <c r="BFG315" s="4"/>
      <c r="BFH315" s="4"/>
      <c r="BFI315" s="4"/>
      <c r="BFJ315" s="4"/>
      <c r="BFK315" s="4"/>
      <c r="BFL315" s="4"/>
      <c r="BFM315" s="4"/>
      <c r="BFN315" s="4"/>
      <c r="BFO315" s="4"/>
      <c r="BFP315" s="4"/>
      <c r="BFQ315" s="4"/>
      <c r="BFR315" s="4"/>
      <c r="BFS315" s="4"/>
      <c r="BFT315" s="4"/>
      <c r="BFU315" s="4"/>
      <c r="BFV315" s="4"/>
      <c r="BFW315" s="4"/>
      <c r="BFX315" s="4"/>
      <c r="BFY315" s="4"/>
      <c r="BFZ315" s="4"/>
      <c r="BGA315" s="4"/>
      <c r="BGB315" s="4"/>
      <c r="BGC315" s="4"/>
      <c r="BGD315" s="4"/>
      <c r="BGE315" s="4"/>
      <c r="BGF315" s="4"/>
      <c r="BGG315" s="4"/>
      <c r="BGH315" s="4"/>
      <c r="BGI315" s="4"/>
      <c r="BGJ315" s="4"/>
      <c r="BGK315" s="4"/>
      <c r="BGL315" s="4"/>
      <c r="BGM315" s="4"/>
      <c r="BGN315" s="4"/>
      <c r="BGO315" s="4"/>
      <c r="BGP315" s="4"/>
      <c r="BGQ315" s="4"/>
      <c r="BGR315" s="4"/>
      <c r="BGS315" s="4"/>
      <c r="BGT315" s="4"/>
      <c r="BGU315" s="4"/>
      <c r="BGV315" s="4"/>
      <c r="BGW315" s="4"/>
      <c r="BGX315" s="4"/>
      <c r="BGY315" s="4"/>
      <c r="BGZ315" s="4"/>
      <c r="BHA315" s="4"/>
      <c r="BHB315" s="4"/>
      <c r="BHC315" s="4"/>
      <c r="BHD315" s="4"/>
      <c r="BHE315" s="4"/>
      <c r="BHF315" s="4"/>
      <c r="BHG315" s="4"/>
      <c r="BHH315" s="4"/>
      <c r="BHI315" s="4"/>
      <c r="BHJ315" s="4"/>
      <c r="BHK315" s="4"/>
      <c r="BHL315" s="4"/>
      <c r="BHM315" s="4"/>
      <c r="BHN315" s="4"/>
      <c r="BHO315" s="4"/>
      <c r="BHP315" s="4"/>
      <c r="BHQ315" s="4"/>
      <c r="BHR315" s="4"/>
      <c r="BHS315" s="4"/>
      <c r="BHT315" s="4"/>
      <c r="BHU315" s="4"/>
      <c r="BHV315" s="4"/>
      <c r="BHW315" s="4"/>
      <c r="BHX315" s="4"/>
      <c r="BHY315" s="4"/>
      <c r="BHZ315" s="4"/>
      <c r="BIA315" s="4"/>
      <c r="BIB315" s="4"/>
      <c r="BIC315" s="4"/>
      <c r="BID315" s="4"/>
      <c r="BIE315" s="4"/>
      <c r="BIF315" s="4"/>
      <c r="BIG315" s="4"/>
      <c r="BIH315" s="4"/>
      <c r="BII315" s="4"/>
      <c r="BIJ315" s="4"/>
      <c r="BIK315" s="4"/>
      <c r="BIL315" s="4"/>
      <c r="BIM315" s="4"/>
      <c r="BIN315" s="4"/>
      <c r="BIO315" s="4"/>
      <c r="BIP315" s="4"/>
      <c r="BIQ315" s="4"/>
      <c r="BIR315" s="4"/>
      <c r="BIS315" s="4"/>
      <c r="BIT315" s="4"/>
      <c r="BIU315" s="4"/>
      <c r="BIV315" s="4"/>
      <c r="BIW315" s="4"/>
      <c r="BIX315" s="4"/>
      <c r="BIY315" s="4"/>
      <c r="BIZ315" s="4"/>
      <c r="BJA315" s="4"/>
      <c r="BJB315" s="4"/>
      <c r="BJC315" s="4"/>
      <c r="BJD315" s="4"/>
      <c r="BJE315" s="4"/>
      <c r="BJF315" s="4"/>
      <c r="BJG315" s="4"/>
      <c r="BJH315" s="4"/>
      <c r="BJI315" s="4"/>
      <c r="BJJ315" s="4"/>
      <c r="BJK315" s="4"/>
      <c r="BJL315" s="4"/>
      <c r="BJM315" s="4"/>
      <c r="BJN315" s="4"/>
      <c r="BJO315" s="4"/>
      <c r="BJP315" s="4"/>
      <c r="BJQ315" s="4"/>
      <c r="BJR315" s="4"/>
      <c r="BJS315" s="4"/>
      <c r="BJT315" s="4"/>
      <c r="BJU315" s="4"/>
      <c r="BJV315" s="4"/>
      <c r="BJW315" s="4"/>
      <c r="BJX315" s="4"/>
      <c r="BJY315" s="4"/>
      <c r="BJZ315" s="4"/>
      <c r="BKA315" s="4"/>
      <c r="BKB315" s="4"/>
      <c r="BKC315" s="4"/>
      <c r="BKD315" s="4"/>
      <c r="BKE315" s="4"/>
      <c r="BKF315" s="4"/>
      <c r="BKG315" s="4"/>
      <c r="BKH315" s="4"/>
      <c r="BKI315" s="4"/>
      <c r="BKJ315" s="4"/>
      <c r="BKK315" s="4"/>
      <c r="BKL315" s="4"/>
      <c r="BKM315" s="4"/>
      <c r="BKN315" s="4"/>
      <c r="BKO315" s="4"/>
      <c r="BKP315" s="4"/>
      <c r="BKQ315" s="4"/>
      <c r="BKR315" s="4"/>
      <c r="BKS315" s="4"/>
      <c r="BKT315" s="4"/>
      <c r="BKU315" s="4"/>
      <c r="BKV315" s="4"/>
      <c r="BKW315" s="4"/>
      <c r="BKX315" s="4"/>
      <c r="BKY315" s="4"/>
      <c r="BKZ315" s="4"/>
      <c r="BLA315" s="4"/>
      <c r="BLB315" s="4"/>
      <c r="BLC315" s="4"/>
      <c r="BLD315" s="4"/>
      <c r="BLE315" s="4"/>
      <c r="BLF315" s="4"/>
      <c r="BLG315" s="4"/>
      <c r="BLH315" s="4"/>
      <c r="BLI315" s="4"/>
      <c r="BLJ315" s="4"/>
      <c r="BLK315" s="4"/>
      <c r="BLL315" s="4"/>
      <c r="BLM315" s="4"/>
      <c r="BLN315" s="4"/>
      <c r="BLO315" s="4"/>
      <c r="BLP315" s="4"/>
      <c r="BLQ315" s="4"/>
      <c r="BLR315" s="4"/>
      <c r="BLS315" s="4"/>
      <c r="BLT315" s="4"/>
      <c r="BLU315" s="4"/>
      <c r="BLV315" s="4"/>
      <c r="BLW315" s="4"/>
      <c r="BLX315" s="4"/>
      <c r="BLY315" s="4"/>
      <c r="BLZ315" s="4"/>
      <c r="BMA315" s="4"/>
      <c r="BMB315" s="4"/>
      <c r="BMC315" s="4"/>
      <c r="BMD315" s="4"/>
      <c r="BME315" s="4"/>
      <c r="BMF315" s="4"/>
      <c r="BMG315" s="4"/>
      <c r="BMH315" s="4"/>
      <c r="BMI315" s="4"/>
      <c r="BMJ315" s="4"/>
      <c r="BMK315" s="4"/>
      <c r="BML315" s="4"/>
      <c r="BMM315" s="4"/>
      <c r="BMN315" s="4"/>
      <c r="BMO315" s="4"/>
      <c r="BMP315" s="4"/>
      <c r="BMQ315" s="4"/>
      <c r="BMR315" s="4"/>
      <c r="BMS315" s="4"/>
      <c r="BMT315" s="4"/>
      <c r="BMU315" s="4"/>
      <c r="BMV315" s="4"/>
      <c r="BMW315" s="4"/>
      <c r="BMX315" s="4"/>
      <c r="BMY315" s="4"/>
      <c r="BMZ315" s="4"/>
      <c r="BNA315" s="4"/>
      <c r="BNB315" s="4"/>
      <c r="BNC315" s="4"/>
      <c r="BND315" s="4"/>
      <c r="BNE315" s="4"/>
      <c r="BNF315" s="4"/>
      <c r="BNG315" s="4"/>
      <c r="BNH315" s="4"/>
      <c r="BNI315" s="4"/>
      <c r="BNJ315" s="4"/>
      <c r="BNK315" s="4"/>
      <c r="BNL315" s="4"/>
      <c r="BNM315" s="4"/>
      <c r="BNN315" s="4"/>
      <c r="BNO315" s="4"/>
      <c r="BNP315" s="4"/>
      <c r="BNQ315" s="4"/>
      <c r="BNR315" s="4"/>
      <c r="BNS315" s="4"/>
      <c r="BNT315" s="4"/>
      <c r="BNU315" s="4"/>
      <c r="BNV315" s="4"/>
      <c r="BNW315" s="4"/>
      <c r="BNX315" s="4"/>
      <c r="BNY315" s="4"/>
      <c r="BNZ315" s="4"/>
      <c r="BOA315" s="4"/>
      <c r="BOB315" s="4"/>
      <c r="BOC315" s="4"/>
      <c r="BOD315" s="4"/>
      <c r="BOE315" s="4"/>
      <c r="BOF315" s="4"/>
      <c r="BOG315" s="4"/>
      <c r="BOH315" s="4"/>
      <c r="BOI315" s="4"/>
      <c r="BOJ315" s="4"/>
      <c r="BOK315" s="4"/>
      <c r="BOL315" s="4"/>
      <c r="BOM315" s="4"/>
      <c r="BON315" s="4"/>
      <c r="BOO315" s="4"/>
      <c r="BOP315" s="4"/>
      <c r="BOQ315" s="4"/>
      <c r="BOR315" s="4"/>
      <c r="BOS315" s="4"/>
      <c r="BOT315" s="4"/>
      <c r="BOU315" s="4"/>
      <c r="BOV315" s="4"/>
      <c r="BOW315" s="4"/>
      <c r="BOX315" s="4"/>
      <c r="BOY315" s="4"/>
      <c r="BOZ315" s="4"/>
      <c r="BPA315" s="4"/>
      <c r="BPB315" s="4"/>
      <c r="BPC315" s="4"/>
      <c r="BPD315" s="4"/>
      <c r="BPE315" s="4"/>
      <c r="BPF315" s="4"/>
      <c r="BPG315" s="4"/>
      <c r="BPH315" s="4"/>
      <c r="BPI315" s="4"/>
      <c r="BPJ315" s="4"/>
      <c r="BPK315" s="4"/>
      <c r="BPL315" s="4"/>
      <c r="BPM315" s="4"/>
      <c r="BPN315" s="4"/>
      <c r="BPO315" s="4"/>
      <c r="BPP315" s="4"/>
      <c r="BPQ315" s="4"/>
      <c r="BPR315" s="4"/>
      <c r="BPS315" s="4"/>
      <c r="BPT315" s="4"/>
      <c r="BPU315" s="4"/>
      <c r="BPV315" s="4"/>
      <c r="BPW315" s="4"/>
      <c r="BPX315" s="4"/>
      <c r="BPY315" s="4"/>
      <c r="BPZ315" s="4"/>
      <c r="BQA315" s="4"/>
      <c r="BQB315" s="4"/>
      <c r="BQC315" s="4"/>
      <c r="BQD315" s="4"/>
      <c r="BQE315" s="4"/>
      <c r="BQF315" s="4"/>
      <c r="BQG315" s="4"/>
      <c r="BQH315" s="4"/>
      <c r="BQI315" s="4"/>
      <c r="BQJ315" s="4"/>
      <c r="BQK315" s="4"/>
      <c r="BQL315" s="4"/>
      <c r="BQM315" s="4"/>
      <c r="BQN315" s="4"/>
      <c r="BQO315" s="4"/>
      <c r="BQP315" s="4"/>
      <c r="BQQ315" s="4"/>
      <c r="BQR315" s="4"/>
      <c r="BQS315" s="4"/>
      <c r="BQT315" s="4"/>
      <c r="BQU315" s="4"/>
      <c r="BQV315" s="4"/>
      <c r="BQW315" s="4"/>
      <c r="BQX315" s="4"/>
      <c r="BQY315" s="4"/>
      <c r="BQZ315" s="4"/>
      <c r="BRA315" s="4"/>
      <c r="BRB315" s="4"/>
      <c r="BRC315" s="4"/>
      <c r="BRD315" s="4"/>
      <c r="BRE315" s="4"/>
      <c r="BRF315" s="4"/>
      <c r="BRG315" s="4"/>
      <c r="BRH315" s="4"/>
      <c r="BRI315" s="4"/>
      <c r="BRJ315" s="4"/>
      <c r="BRK315" s="4"/>
      <c r="BRL315" s="4"/>
      <c r="BRM315" s="4"/>
      <c r="BRN315" s="4"/>
      <c r="BRO315" s="4"/>
      <c r="BRP315" s="4"/>
      <c r="BRQ315" s="4"/>
      <c r="BRR315" s="4"/>
      <c r="BRS315" s="4"/>
      <c r="BRT315" s="4"/>
      <c r="BRU315" s="4"/>
      <c r="BRV315" s="4"/>
      <c r="BRW315" s="4"/>
      <c r="BRX315" s="4"/>
      <c r="BRY315" s="4"/>
      <c r="BRZ315" s="4"/>
      <c r="BSA315" s="4"/>
      <c r="BSB315" s="4"/>
      <c r="BSC315" s="4"/>
      <c r="BSD315" s="4"/>
      <c r="BSE315" s="4"/>
      <c r="BSF315" s="4"/>
      <c r="BSG315" s="4"/>
      <c r="BSH315" s="4"/>
      <c r="BSI315" s="4"/>
      <c r="BSJ315" s="4"/>
      <c r="BSK315" s="4"/>
      <c r="BSL315" s="4"/>
      <c r="BSM315" s="4"/>
      <c r="BSN315" s="4"/>
      <c r="BSO315" s="4"/>
      <c r="BSP315" s="4"/>
      <c r="BSQ315" s="4"/>
      <c r="BSR315" s="4"/>
      <c r="BSS315" s="4"/>
      <c r="BST315" s="4"/>
      <c r="BSU315" s="4"/>
      <c r="BSV315" s="4"/>
      <c r="BSW315" s="4"/>
      <c r="BSX315" s="4"/>
      <c r="BSY315" s="4"/>
      <c r="BSZ315" s="4"/>
      <c r="BTA315" s="4"/>
      <c r="BTB315" s="4"/>
      <c r="BTC315" s="4"/>
      <c r="BTD315" s="4"/>
      <c r="BTE315" s="4"/>
      <c r="BTF315" s="4"/>
      <c r="BTG315" s="4"/>
      <c r="BTH315" s="4"/>
      <c r="BTI315" s="4"/>
      <c r="BTJ315" s="4"/>
      <c r="BTK315" s="4"/>
      <c r="BTL315" s="4"/>
      <c r="BTM315" s="4"/>
      <c r="BTN315" s="4"/>
      <c r="BTO315" s="4"/>
      <c r="BTP315" s="4"/>
      <c r="BTQ315" s="4"/>
      <c r="BTR315" s="4"/>
      <c r="BTS315" s="4"/>
      <c r="BTT315" s="4"/>
      <c r="BTU315" s="4"/>
      <c r="BTV315" s="4"/>
      <c r="BTW315" s="4"/>
      <c r="BTX315" s="4"/>
      <c r="BTY315" s="4"/>
      <c r="BTZ315" s="4"/>
      <c r="BUA315" s="4"/>
      <c r="BUB315" s="4"/>
      <c r="BUC315" s="4"/>
      <c r="BUD315" s="4"/>
      <c r="BUE315" s="4"/>
      <c r="BUF315" s="4"/>
      <c r="BUG315" s="4"/>
      <c r="BUH315" s="4"/>
      <c r="BUI315" s="4"/>
      <c r="BUJ315" s="4"/>
      <c r="BUK315" s="4"/>
      <c r="BUL315" s="4"/>
      <c r="BUM315" s="4"/>
      <c r="BUN315" s="4"/>
      <c r="BUO315" s="4"/>
      <c r="BUP315" s="4"/>
      <c r="BUQ315" s="4"/>
      <c r="BUR315" s="4"/>
      <c r="BUS315" s="4"/>
      <c r="BUT315" s="4"/>
      <c r="BUU315" s="4"/>
      <c r="BUV315" s="4"/>
      <c r="BUW315" s="4"/>
      <c r="BUX315" s="4"/>
      <c r="BUY315" s="4"/>
      <c r="BUZ315" s="4"/>
      <c r="BVA315" s="4"/>
      <c r="BVB315" s="4"/>
      <c r="BVC315" s="4"/>
      <c r="BVD315" s="4"/>
      <c r="BVE315" s="4"/>
      <c r="BVF315" s="4"/>
      <c r="BVG315" s="4"/>
      <c r="BVH315" s="4"/>
      <c r="BVI315" s="4"/>
      <c r="BVJ315" s="4"/>
      <c r="BVK315" s="4"/>
      <c r="BVL315" s="4"/>
      <c r="BVM315" s="4"/>
      <c r="BVN315" s="4"/>
      <c r="BVO315" s="4"/>
      <c r="BVP315" s="4"/>
      <c r="BVQ315" s="4"/>
      <c r="BVR315" s="4"/>
      <c r="BVS315" s="4"/>
      <c r="BVT315" s="4"/>
      <c r="BVU315" s="4"/>
      <c r="BVV315" s="4"/>
      <c r="BVW315" s="4"/>
      <c r="BVX315" s="4"/>
      <c r="BVY315" s="4"/>
      <c r="BVZ315" s="4"/>
      <c r="BWA315" s="4"/>
      <c r="BWB315" s="4"/>
      <c r="BWC315" s="4"/>
      <c r="BWD315" s="4"/>
      <c r="BWE315" s="4"/>
      <c r="BWF315" s="4"/>
      <c r="BWG315" s="4"/>
      <c r="BWH315" s="4"/>
      <c r="BWI315" s="4"/>
      <c r="BWJ315" s="4"/>
      <c r="BWK315" s="4"/>
      <c r="BWL315" s="4"/>
      <c r="BWM315" s="4"/>
      <c r="BWN315" s="4"/>
      <c r="BWO315" s="4"/>
      <c r="BWP315" s="4"/>
      <c r="BWQ315" s="4"/>
      <c r="BWR315" s="4"/>
      <c r="BWS315" s="4"/>
      <c r="BWT315" s="4"/>
      <c r="BWU315" s="4"/>
      <c r="BWV315" s="4"/>
      <c r="BWW315" s="4"/>
      <c r="BWX315" s="4"/>
      <c r="BWY315" s="4"/>
      <c r="BWZ315" s="4"/>
      <c r="BXA315" s="4"/>
      <c r="BXB315" s="4"/>
      <c r="BXC315" s="4"/>
      <c r="BXD315" s="4"/>
      <c r="BXE315" s="4"/>
      <c r="BXF315" s="4"/>
      <c r="BXG315" s="4"/>
      <c r="BXH315" s="4"/>
      <c r="BXI315" s="4"/>
      <c r="BXJ315" s="4"/>
      <c r="BXK315" s="4"/>
      <c r="BXL315" s="4"/>
      <c r="BXM315" s="4"/>
      <c r="BXN315" s="4"/>
      <c r="BXO315" s="4"/>
      <c r="BXP315" s="4"/>
      <c r="BXQ315" s="4"/>
      <c r="BXR315" s="4"/>
      <c r="BXS315" s="4"/>
      <c r="BXT315" s="4"/>
      <c r="BXU315" s="4"/>
      <c r="BXV315" s="4"/>
      <c r="BXW315" s="4"/>
      <c r="BXX315" s="4"/>
      <c r="BXY315" s="4"/>
      <c r="BXZ315" s="4"/>
      <c r="BYA315" s="4"/>
      <c r="BYB315" s="4"/>
      <c r="BYC315" s="4"/>
      <c r="BYD315" s="4"/>
      <c r="BYE315" s="4"/>
      <c r="BYF315" s="4"/>
      <c r="BYG315" s="4"/>
      <c r="BYH315" s="4"/>
      <c r="BYI315" s="4"/>
      <c r="BYJ315" s="4"/>
      <c r="BYK315" s="4"/>
      <c r="BYL315" s="4"/>
      <c r="BYM315" s="4"/>
      <c r="BYN315" s="4"/>
      <c r="BYO315" s="4"/>
      <c r="BYP315" s="4"/>
      <c r="BYQ315" s="4"/>
      <c r="BYR315" s="4"/>
      <c r="BYS315" s="4"/>
      <c r="BYT315" s="4"/>
      <c r="BYU315" s="4"/>
      <c r="BYV315" s="4"/>
      <c r="BYW315" s="4"/>
      <c r="BYX315" s="4"/>
      <c r="BYY315" s="4"/>
      <c r="BYZ315" s="4"/>
      <c r="BZA315" s="4"/>
      <c r="BZB315" s="4"/>
      <c r="BZC315" s="4"/>
      <c r="BZD315" s="4"/>
      <c r="BZE315" s="4"/>
      <c r="BZF315" s="4"/>
      <c r="BZG315" s="4"/>
      <c r="BZH315" s="4"/>
      <c r="BZI315" s="4"/>
      <c r="BZJ315" s="4"/>
      <c r="BZK315" s="4"/>
      <c r="BZL315" s="4"/>
      <c r="BZM315" s="4"/>
      <c r="BZN315" s="4"/>
      <c r="BZO315" s="4"/>
      <c r="BZP315" s="4"/>
      <c r="BZQ315" s="4"/>
      <c r="BZR315" s="4"/>
      <c r="BZS315" s="4"/>
      <c r="BZT315" s="4"/>
      <c r="BZU315" s="4"/>
      <c r="BZV315" s="4"/>
      <c r="BZW315" s="4"/>
      <c r="BZX315" s="4"/>
      <c r="BZY315" s="4"/>
      <c r="BZZ315" s="4"/>
      <c r="CAA315" s="4"/>
      <c r="CAB315" s="4"/>
      <c r="CAC315" s="4"/>
      <c r="CAD315" s="4"/>
      <c r="CAE315" s="4"/>
      <c r="CAF315" s="4"/>
      <c r="CAG315" s="4"/>
      <c r="CAH315" s="4"/>
      <c r="CAI315" s="4"/>
      <c r="CAJ315" s="4"/>
      <c r="CAK315" s="4"/>
      <c r="CAL315" s="4"/>
      <c r="CAM315" s="4"/>
      <c r="CAN315" s="4"/>
      <c r="CAO315" s="4"/>
      <c r="CAP315" s="4"/>
      <c r="CAQ315" s="4"/>
      <c r="CAR315" s="4"/>
      <c r="CAS315" s="4"/>
      <c r="CAT315" s="4"/>
      <c r="CAU315" s="4"/>
      <c r="CAV315" s="4"/>
      <c r="CAW315" s="4"/>
      <c r="CAX315" s="4"/>
      <c r="CAY315" s="4"/>
      <c r="CAZ315" s="4"/>
      <c r="CBA315" s="4"/>
      <c r="CBB315" s="4"/>
      <c r="CBC315" s="4"/>
      <c r="CBD315" s="4"/>
      <c r="CBE315" s="4"/>
      <c r="CBF315" s="4"/>
      <c r="CBG315" s="4"/>
      <c r="CBH315" s="4"/>
      <c r="CBI315" s="4"/>
      <c r="CBJ315" s="4"/>
      <c r="CBK315" s="4"/>
      <c r="CBL315" s="4"/>
      <c r="CBM315" s="4"/>
      <c r="CBN315" s="4"/>
      <c r="CBO315" s="4"/>
      <c r="CBP315" s="4"/>
      <c r="CBQ315" s="4"/>
      <c r="CBR315" s="4"/>
      <c r="CBS315" s="4"/>
      <c r="CBT315" s="4"/>
      <c r="CBU315" s="4"/>
      <c r="CBV315" s="4"/>
      <c r="CBW315" s="4"/>
      <c r="CBX315" s="4"/>
      <c r="CBY315" s="4"/>
      <c r="CBZ315" s="4"/>
      <c r="CCA315" s="4"/>
      <c r="CCB315" s="4"/>
      <c r="CCC315" s="4"/>
      <c r="CCD315" s="4"/>
      <c r="CCE315" s="4"/>
      <c r="CCF315" s="4"/>
      <c r="CCG315" s="4"/>
      <c r="CCH315" s="4"/>
      <c r="CCI315" s="4"/>
      <c r="CCJ315" s="4"/>
      <c r="CCK315" s="4"/>
      <c r="CCL315" s="4"/>
      <c r="CCM315" s="4"/>
      <c r="CCN315" s="4"/>
      <c r="CCO315" s="4"/>
      <c r="CCP315" s="4"/>
      <c r="CCQ315" s="4"/>
      <c r="CCR315" s="4"/>
      <c r="CCS315" s="4"/>
      <c r="CCT315" s="4"/>
      <c r="CCU315" s="4"/>
      <c r="CCV315" s="4"/>
      <c r="CCW315" s="4"/>
      <c r="CCX315" s="4"/>
      <c r="CCY315" s="4"/>
      <c r="CCZ315" s="4"/>
      <c r="CDA315" s="4"/>
      <c r="CDB315" s="4"/>
      <c r="CDC315" s="4"/>
      <c r="CDD315" s="4"/>
      <c r="CDE315" s="4"/>
      <c r="CDF315" s="4"/>
      <c r="CDG315" s="4"/>
      <c r="CDH315" s="4"/>
      <c r="CDI315" s="4"/>
      <c r="CDJ315" s="4"/>
      <c r="CDK315" s="4"/>
      <c r="CDL315" s="4"/>
      <c r="CDM315" s="4"/>
      <c r="CDN315" s="4"/>
      <c r="CDO315" s="4"/>
      <c r="CDP315" s="4"/>
      <c r="CDQ315" s="4"/>
      <c r="CDR315" s="4"/>
      <c r="CDS315" s="4"/>
      <c r="CDT315" s="4"/>
      <c r="CDU315" s="4"/>
      <c r="CDV315" s="4"/>
      <c r="CDW315" s="4"/>
      <c r="CDX315" s="4"/>
      <c r="CDY315" s="4"/>
      <c r="CDZ315" s="4"/>
      <c r="CEA315" s="4"/>
      <c r="CEB315" s="4"/>
      <c r="CEC315" s="4"/>
      <c r="CED315" s="4"/>
      <c r="CEE315" s="4"/>
      <c r="CEF315" s="4"/>
      <c r="CEG315" s="4"/>
      <c r="CEH315" s="4"/>
      <c r="CEI315" s="4"/>
      <c r="CEJ315" s="4"/>
      <c r="CEK315" s="4"/>
      <c r="CEL315" s="4"/>
      <c r="CEM315" s="4"/>
      <c r="CEN315" s="4"/>
      <c r="CEO315" s="4"/>
      <c r="CEP315" s="4"/>
      <c r="CEQ315" s="4"/>
      <c r="CER315" s="4"/>
      <c r="CES315" s="4"/>
      <c r="CET315" s="4"/>
      <c r="CEU315" s="4"/>
      <c r="CEV315" s="4"/>
      <c r="CEW315" s="4"/>
      <c r="CEX315" s="4"/>
      <c r="CEY315" s="4"/>
      <c r="CEZ315" s="4"/>
      <c r="CFA315" s="4"/>
      <c r="CFB315" s="4"/>
      <c r="CFC315" s="4"/>
      <c r="CFD315" s="4"/>
      <c r="CFE315" s="4"/>
      <c r="CFF315" s="4"/>
      <c r="CFG315" s="4"/>
      <c r="CFH315" s="4"/>
      <c r="CFI315" s="4"/>
      <c r="CFJ315" s="4"/>
      <c r="CFK315" s="4"/>
      <c r="CFL315" s="4"/>
      <c r="CFM315" s="4"/>
      <c r="CFN315" s="4"/>
      <c r="CFO315" s="4"/>
      <c r="CFP315" s="4"/>
      <c r="CFQ315" s="4"/>
      <c r="CFR315" s="4"/>
      <c r="CFS315" s="4"/>
      <c r="CFT315" s="4"/>
      <c r="CFU315" s="4"/>
      <c r="CFV315" s="4"/>
      <c r="CFW315" s="4"/>
      <c r="CFX315" s="4"/>
      <c r="CFY315" s="4"/>
      <c r="CFZ315" s="4"/>
      <c r="CGA315" s="4"/>
      <c r="CGB315" s="4"/>
      <c r="CGC315" s="4"/>
      <c r="CGD315" s="4"/>
      <c r="CGE315" s="4"/>
      <c r="CGF315" s="4"/>
      <c r="CGG315" s="4"/>
      <c r="CGH315" s="4"/>
      <c r="CGI315" s="4"/>
      <c r="CGJ315" s="4"/>
      <c r="CGK315" s="4"/>
      <c r="CGL315" s="4"/>
      <c r="CGM315" s="4"/>
      <c r="CGN315" s="4"/>
      <c r="CGO315" s="4"/>
      <c r="CGP315" s="4"/>
      <c r="CGQ315" s="4"/>
      <c r="CGR315" s="4"/>
      <c r="CGS315" s="4"/>
      <c r="CGT315" s="4"/>
      <c r="CGU315" s="4"/>
      <c r="CGV315" s="4"/>
      <c r="CGW315" s="4"/>
      <c r="CGX315" s="4"/>
      <c r="CGY315" s="4"/>
      <c r="CGZ315" s="4"/>
      <c r="CHA315" s="4"/>
      <c r="CHB315" s="4"/>
      <c r="CHC315" s="4"/>
      <c r="CHD315" s="4"/>
      <c r="CHE315" s="4"/>
      <c r="CHF315" s="4"/>
      <c r="CHG315" s="4"/>
      <c r="CHH315" s="4"/>
      <c r="CHI315" s="4"/>
      <c r="CHJ315" s="4"/>
      <c r="CHK315" s="4"/>
      <c r="CHL315" s="4"/>
      <c r="CHM315" s="4"/>
      <c r="CHN315" s="4"/>
      <c r="CHO315" s="4"/>
      <c r="CHP315" s="4"/>
      <c r="CHQ315" s="4"/>
      <c r="CHR315" s="4"/>
      <c r="CHS315" s="4"/>
      <c r="CHT315" s="4"/>
      <c r="CHU315" s="4"/>
      <c r="CHV315" s="4"/>
      <c r="CHW315" s="4"/>
      <c r="CHX315" s="4"/>
      <c r="CHY315" s="4"/>
      <c r="CHZ315" s="4"/>
      <c r="CIA315" s="4"/>
      <c r="CIB315" s="4"/>
      <c r="CIC315" s="4"/>
      <c r="CID315" s="4"/>
      <c r="CIE315" s="4"/>
      <c r="CIF315" s="4"/>
      <c r="CIG315" s="4"/>
      <c r="CIH315" s="4"/>
      <c r="CII315" s="4"/>
      <c r="CIJ315" s="4"/>
      <c r="CIK315" s="4"/>
      <c r="CIL315" s="4"/>
      <c r="CIM315" s="4"/>
      <c r="CIN315" s="4"/>
      <c r="CIO315" s="4"/>
      <c r="CIP315" s="4"/>
      <c r="CIQ315" s="4"/>
      <c r="CIR315" s="4"/>
      <c r="CIS315" s="4"/>
      <c r="CIT315" s="4"/>
      <c r="CIU315" s="4"/>
      <c r="CIV315" s="4"/>
      <c r="CIW315" s="4"/>
      <c r="CIX315" s="4"/>
      <c r="CIY315" s="4"/>
      <c r="CIZ315" s="4"/>
      <c r="CJA315" s="4"/>
      <c r="CJB315" s="4"/>
      <c r="CJC315" s="4"/>
      <c r="CJD315" s="4"/>
      <c r="CJE315" s="4"/>
      <c r="CJF315" s="4"/>
      <c r="CJG315" s="4"/>
      <c r="CJH315" s="4"/>
      <c r="CJI315" s="4"/>
      <c r="CJJ315" s="4"/>
      <c r="CJK315" s="4"/>
      <c r="CJL315" s="4"/>
      <c r="CJM315" s="4"/>
      <c r="CJN315" s="4"/>
      <c r="CJO315" s="4"/>
      <c r="CJP315" s="4"/>
      <c r="CJQ315" s="4"/>
      <c r="CJR315" s="4"/>
      <c r="CJS315" s="4"/>
      <c r="CJT315" s="4"/>
      <c r="CJU315" s="4"/>
      <c r="CJV315" s="4"/>
      <c r="CJW315" s="4"/>
      <c r="CJX315" s="4"/>
      <c r="CJY315" s="4"/>
      <c r="CJZ315" s="4"/>
      <c r="CKA315" s="4"/>
      <c r="CKB315" s="4"/>
      <c r="CKC315" s="4"/>
      <c r="CKD315" s="4"/>
      <c r="CKE315" s="4"/>
      <c r="CKF315" s="4"/>
      <c r="CKG315" s="4"/>
      <c r="CKH315" s="4"/>
      <c r="CKI315" s="4"/>
      <c r="CKJ315" s="4"/>
      <c r="CKK315" s="4"/>
      <c r="CKL315" s="4"/>
      <c r="CKM315" s="4"/>
      <c r="CKN315" s="4"/>
      <c r="CKO315" s="4"/>
      <c r="CKP315" s="4"/>
      <c r="CKQ315" s="4"/>
      <c r="CKR315" s="4"/>
      <c r="CKS315" s="4"/>
      <c r="CKT315" s="4"/>
      <c r="CKU315" s="4"/>
      <c r="CKV315" s="4"/>
      <c r="CKW315" s="4"/>
      <c r="CKX315" s="4"/>
      <c r="CKY315" s="4"/>
      <c r="CKZ315" s="4"/>
      <c r="CLA315" s="4"/>
      <c r="CLB315" s="4"/>
      <c r="CLC315" s="4"/>
      <c r="CLD315" s="4"/>
      <c r="CLE315" s="4"/>
      <c r="CLF315" s="4"/>
      <c r="CLG315" s="4"/>
      <c r="CLH315" s="4"/>
      <c r="CLI315" s="4"/>
      <c r="CLJ315" s="4"/>
      <c r="CLK315" s="4"/>
      <c r="CLL315" s="4"/>
      <c r="CLM315" s="4"/>
      <c r="CLN315" s="4"/>
      <c r="CLO315" s="4"/>
      <c r="CLP315" s="4"/>
      <c r="CLQ315" s="4"/>
      <c r="CLR315" s="4"/>
      <c r="CLS315" s="4"/>
      <c r="CLT315" s="4"/>
      <c r="CLU315" s="4"/>
      <c r="CLV315" s="4"/>
      <c r="CLW315" s="4"/>
      <c r="CLX315" s="4"/>
      <c r="CLY315" s="4"/>
      <c r="CLZ315" s="4"/>
      <c r="CMA315" s="4"/>
      <c r="CMB315" s="4"/>
      <c r="CMC315" s="4"/>
      <c r="CMD315" s="4"/>
      <c r="CME315" s="4"/>
      <c r="CMF315" s="4"/>
      <c r="CMG315" s="4"/>
      <c r="CMH315" s="4"/>
      <c r="CMI315" s="4"/>
      <c r="CMJ315" s="4"/>
      <c r="CMK315" s="4"/>
      <c r="CML315" s="4"/>
      <c r="CMM315" s="4"/>
      <c r="CMN315" s="4"/>
      <c r="CMO315" s="4"/>
      <c r="CMP315" s="4"/>
      <c r="CMQ315" s="4"/>
      <c r="CMR315" s="4"/>
      <c r="CMS315" s="4"/>
      <c r="CMT315" s="4"/>
      <c r="CMU315" s="4"/>
      <c r="CMV315" s="4"/>
      <c r="CMW315" s="4"/>
      <c r="CMX315" s="4"/>
      <c r="CMY315" s="4"/>
      <c r="CMZ315" s="4"/>
      <c r="CNA315" s="4"/>
      <c r="CNB315" s="4"/>
      <c r="CNC315" s="4"/>
      <c r="CND315" s="4"/>
      <c r="CNE315" s="4"/>
      <c r="CNF315" s="4"/>
      <c r="CNG315" s="4"/>
      <c r="CNH315" s="4"/>
      <c r="CNI315" s="4"/>
      <c r="CNJ315" s="4"/>
      <c r="CNK315" s="4"/>
      <c r="CNL315" s="4"/>
      <c r="CNM315" s="4"/>
      <c r="CNN315" s="4"/>
      <c r="CNO315" s="4"/>
      <c r="CNP315" s="4"/>
      <c r="CNQ315" s="4"/>
      <c r="CNR315" s="4"/>
      <c r="CNS315" s="4"/>
      <c r="CNT315" s="4"/>
      <c r="CNU315" s="4"/>
      <c r="CNV315" s="4"/>
      <c r="CNW315" s="4"/>
      <c r="CNX315" s="4"/>
      <c r="CNY315" s="4"/>
      <c r="CNZ315" s="4"/>
      <c r="COA315" s="4"/>
      <c r="COB315" s="4"/>
      <c r="COC315" s="4"/>
      <c r="COD315" s="4"/>
      <c r="COE315" s="4"/>
      <c r="COF315" s="4"/>
      <c r="COG315" s="4"/>
      <c r="COH315" s="4"/>
      <c r="COI315" s="4"/>
      <c r="COJ315" s="4"/>
      <c r="COK315" s="4"/>
      <c r="COL315" s="4"/>
      <c r="COM315" s="4"/>
      <c r="CON315" s="4"/>
      <c r="COO315" s="4"/>
      <c r="COP315" s="4"/>
      <c r="COQ315" s="4"/>
      <c r="COR315" s="4"/>
      <c r="COS315" s="4"/>
      <c r="COT315" s="4"/>
      <c r="COU315" s="4"/>
      <c r="COV315" s="4"/>
      <c r="COW315" s="4"/>
      <c r="COX315" s="4"/>
      <c r="COY315" s="4"/>
      <c r="COZ315" s="4"/>
      <c r="CPA315" s="4"/>
      <c r="CPB315" s="4"/>
      <c r="CPC315" s="4"/>
      <c r="CPD315" s="4"/>
      <c r="CPE315" s="4"/>
      <c r="CPF315" s="4"/>
      <c r="CPG315" s="4"/>
      <c r="CPH315" s="4"/>
      <c r="CPI315" s="4"/>
      <c r="CPJ315" s="4"/>
      <c r="CPK315" s="4"/>
      <c r="CPL315" s="4"/>
      <c r="CPM315" s="4"/>
      <c r="CPN315" s="4"/>
      <c r="CPO315" s="4"/>
      <c r="CPP315" s="4"/>
      <c r="CPQ315" s="4"/>
      <c r="CPR315" s="4"/>
      <c r="CPS315" s="4"/>
      <c r="CPT315" s="4"/>
      <c r="CPU315" s="4"/>
      <c r="CPV315" s="4"/>
      <c r="CPW315" s="4"/>
      <c r="CPX315" s="4"/>
      <c r="CPY315" s="4"/>
      <c r="CPZ315" s="4"/>
      <c r="CQA315" s="4"/>
      <c r="CQB315" s="4"/>
      <c r="CQC315" s="4"/>
      <c r="CQD315" s="4"/>
      <c r="CQE315" s="4"/>
      <c r="CQF315" s="4"/>
      <c r="CQG315" s="4"/>
      <c r="CQH315" s="4"/>
      <c r="CQI315" s="4"/>
      <c r="CQJ315" s="4"/>
      <c r="CQK315" s="4"/>
      <c r="CQL315" s="4"/>
      <c r="CQM315" s="4"/>
      <c r="CQN315" s="4"/>
      <c r="CQO315" s="4"/>
      <c r="CQP315" s="4"/>
      <c r="CQQ315" s="4"/>
      <c r="CQR315" s="4"/>
      <c r="CQS315" s="4"/>
      <c r="CQT315" s="4"/>
      <c r="CQU315" s="4"/>
      <c r="CQV315" s="4"/>
      <c r="CQW315" s="4"/>
      <c r="CQX315" s="4"/>
      <c r="CQY315" s="4"/>
      <c r="CQZ315" s="4"/>
      <c r="CRA315" s="4"/>
      <c r="CRB315" s="4"/>
      <c r="CRC315" s="4"/>
      <c r="CRD315" s="4"/>
      <c r="CRE315" s="4"/>
      <c r="CRF315" s="4"/>
      <c r="CRG315" s="4"/>
      <c r="CRH315" s="4"/>
      <c r="CRI315" s="4"/>
      <c r="CRJ315" s="4"/>
      <c r="CRK315" s="4"/>
      <c r="CRL315" s="4"/>
      <c r="CRM315" s="4"/>
      <c r="CRN315" s="4"/>
      <c r="CRO315" s="4"/>
      <c r="CRP315" s="4"/>
      <c r="CRQ315" s="4"/>
      <c r="CRR315" s="4"/>
      <c r="CRS315" s="4"/>
      <c r="CRT315" s="4"/>
      <c r="CRU315" s="4"/>
      <c r="CRV315" s="4"/>
      <c r="CRW315" s="4"/>
      <c r="CRX315" s="4"/>
      <c r="CRY315" s="4"/>
      <c r="CRZ315" s="4"/>
      <c r="CSA315" s="4"/>
      <c r="CSB315" s="4"/>
      <c r="CSC315" s="4"/>
      <c r="CSD315" s="4"/>
      <c r="CSE315" s="4"/>
      <c r="CSF315" s="4"/>
      <c r="CSG315" s="4"/>
      <c r="CSH315" s="4"/>
      <c r="CSI315" s="4"/>
      <c r="CSJ315" s="4"/>
      <c r="CSK315" s="4"/>
      <c r="CSL315" s="4"/>
      <c r="CSM315" s="4"/>
      <c r="CSN315" s="4"/>
      <c r="CSO315" s="4"/>
      <c r="CSP315" s="4"/>
      <c r="CSQ315" s="4"/>
      <c r="CSR315" s="4"/>
      <c r="CSS315" s="4"/>
      <c r="CST315" s="4"/>
      <c r="CSU315" s="4"/>
      <c r="CSV315" s="4"/>
      <c r="CSW315" s="4"/>
      <c r="CSX315" s="4"/>
      <c r="CSY315" s="4"/>
      <c r="CSZ315" s="4"/>
      <c r="CTA315" s="4"/>
      <c r="CTB315" s="4"/>
      <c r="CTC315" s="4"/>
      <c r="CTD315" s="4"/>
      <c r="CTE315" s="4"/>
      <c r="CTF315" s="4"/>
      <c r="CTG315" s="4"/>
      <c r="CTH315" s="4"/>
      <c r="CTI315" s="4"/>
      <c r="CTJ315" s="4"/>
      <c r="CTK315" s="4"/>
      <c r="CTL315" s="4"/>
      <c r="CTM315" s="4"/>
      <c r="CTN315" s="4"/>
      <c r="CTO315" s="4"/>
      <c r="CTP315" s="4"/>
      <c r="CTQ315" s="4"/>
      <c r="CTR315" s="4"/>
      <c r="CTS315" s="4"/>
      <c r="CTT315" s="4"/>
      <c r="CTU315" s="4"/>
      <c r="CTV315" s="4"/>
      <c r="CTW315" s="4"/>
      <c r="CTX315" s="4"/>
      <c r="CTY315" s="4"/>
      <c r="CTZ315" s="4"/>
      <c r="CUA315" s="4"/>
      <c r="CUB315" s="4"/>
      <c r="CUC315" s="4"/>
      <c r="CUD315" s="4"/>
      <c r="CUE315" s="4"/>
      <c r="CUF315" s="4"/>
      <c r="CUG315" s="4"/>
      <c r="CUH315" s="4"/>
      <c r="CUI315" s="4"/>
      <c r="CUJ315" s="4"/>
      <c r="CUK315" s="4"/>
      <c r="CUL315" s="4"/>
      <c r="CUM315" s="4"/>
      <c r="CUN315" s="4"/>
      <c r="CUO315" s="4"/>
      <c r="CUP315" s="4"/>
      <c r="CUQ315" s="4"/>
      <c r="CUR315" s="4"/>
      <c r="CUS315" s="4"/>
      <c r="CUT315" s="4"/>
      <c r="CUU315" s="4"/>
      <c r="CUV315" s="4"/>
      <c r="CUW315" s="4"/>
      <c r="CUX315" s="4"/>
      <c r="CUY315" s="4"/>
      <c r="CUZ315" s="4"/>
      <c r="CVA315" s="4"/>
      <c r="CVB315" s="4"/>
      <c r="CVC315" s="4"/>
      <c r="CVD315" s="4"/>
      <c r="CVE315" s="4"/>
      <c r="CVF315" s="4"/>
      <c r="CVG315" s="4"/>
      <c r="CVH315" s="4"/>
      <c r="CVI315" s="4"/>
      <c r="CVJ315" s="4"/>
      <c r="CVK315" s="4"/>
      <c r="CVL315" s="4"/>
      <c r="CVM315" s="4"/>
      <c r="CVN315" s="4"/>
      <c r="CVO315" s="4"/>
      <c r="CVP315" s="4"/>
      <c r="CVQ315" s="4"/>
      <c r="CVR315" s="4"/>
      <c r="CVS315" s="4"/>
      <c r="CVT315" s="4"/>
      <c r="CVU315" s="4"/>
      <c r="CVV315" s="4"/>
      <c r="CVW315" s="4"/>
      <c r="CVX315" s="4"/>
      <c r="CVY315" s="4"/>
      <c r="CVZ315" s="4"/>
      <c r="CWA315" s="4"/>
      <c r="CWB315" s="4"/>
      <c r="CWC315" s="4"/>
      <c r="CWD315" s="4"/>
      <c r="CWE315" s="4"/>
      <c r="CWF315" s="4"/>
      <c r="CWG315" s="4"/>
      <c r="CWH315" s="4"/>
      <c r="CWI315" s="4"/>
      <c r="CWJ315" s="4"/>
      <c r="CWK315" s="4"/>
      <c r="CWL315" s="4"/>
      <c r="CWM315" s="4"/>
      <c r="CWN315" s="4"/>
      <c r="CWO315" s="4"/>
      <c r="CWP315" s="4"/>
      <c r="CWQ315" s="4"/>
      <c r="CWR315" s="4"/>
      <c r="CWS315" s="4"/>
      <c r="CWT315" s="4"/>
      <c r="CWU315" s="4"/>
      <c r="CWV315" s="4"/>
      <c r="CWW315" s="4"/>
      <c r="CWX315" s="4"/>
      <c r="CWY315" s="4"/>
      <c r="CWZ315" s="4"/>
      <c r="CXA315" s="4"/>
      <c r="CXB315" s="4"/>
      <c r="CXC315" s="4"/>
      <c r="CXD315" s="4"/>
      <c r="CXE315" s="4"/>
      <c r="CXF315" s="4"/>
      <c r="CXG315" s="4"/>
      <c r="CXH315" s="4"/>
      <c r="CXI315" s="4"/>
      <c r="CXJ315" s="4"/>
      <c r="CXK315" s="4"/>
      <c r="CXL315" s="4"/>
      <c r="CXM315" s="4"/>
      <c r="CXN315" s="4"/>
      <c r="CXO315" s="4"/>
      <c r="CXP315" s="4"/>
      <c r="CXQ315" s="4"/>
      <c r="CXR315" s="4"/>
      <c r="CXS315" s="4"/>
      <c r="CXT315" s="4"/>
      <c r="CXU315" s="4"/>
      <c r="CXV315" s="4"/>
      <c r="CXW315" s="4"/>
      <c r="CXX315" s="4"/>
      <c r="CXY315" s="4"/>
      <c r="CXZ315" s="4"/>
      <c r="CYA315" s="4"/>
      <c r="CYB315" s="4"/>
      <c r="CYC315" s="4"/>
      <c r="CYD315" s="4"/>
      <c r="CYE315" s="4"/>
      <c r="CYF315" s="4"/>
      <c r="CYG315" s="4"/>
      <c r="CYH315" s="4"/>
      <c r="CYI315" s="4"/>
      <c r="CYJ315" s="4"/>
      <c r="CYK315" s="4"/>
      <c r="CYL315" s="4"/>
      <c r="CYM315" s="4"/>
      <c r="CYN315" s="4"/>
      <c r="CYO315" s="4"/>
      <c r="CYP315" s="4"/>
      <c r="CYQ315" s="4"/>
      <c r="CYR315" s="4"/>
      <c r="CYS315" s="4"/>
      <c r="CYT315" s="4"/>
      <c r="CYU315" s="4"/>
      <c r="CYV315" s="4"/>
      <c r="CYW315" s="4"/>
      <c r="CYX315" s="4"/>
      <c r="CYY315" s="4"/>
      <c r="CYZ315" s="4"/>
      <c r="CZA315" s="4"/>
      <c r="CZB315" s="4"/>
      <c r="CZC315" s="4"/>
      <c r="CZD315" s="4"/>
      <c r="CZE315" s="4"/>
      <c r="CZF315" s="4"/>
      <c r="CZG315" s="4"/>
      <c r="CZH315" s="4"/>
      <c r="CZI315" s="4"/>
      <c r="CZJ315" s="4"/>
      <c r="CZK315" s="4"/>
      <c r="CZL315" s="4"/>
      <c r="CZM315" s="4"/>
      <c r="CZN315" s="4"/>
      <c r="CZO315" s="4"/>
      <c r="CZP315" s="4"/>
      <c r="CZQ315" s="4"/>
      <c r="CZR315" s="4"/>
      <c r="CZS315" s="4"/>
      <c r="CZT315" s="4"/>
      <c r="CZU315" s="4"/>
      <c r="CZV315" s="4"/>
      <c r="CZW315" s="4"/>
      <c r="CZX315" s="4"/>
      <c r="CZY315" s="4"/>
      <c r="CZZ315" s="4"/>
      <c r="DAA315" s="4"/>
      <c r="DAB315" s="4"/>
      <c r="DAC315" s="4"/>
      <c r="DAD315" s="4"/>
      <c r="DAE315" s="4"/>
      <c r="DAF315" s="4"/>
      <c r="DAG315" s="4"/>
      <c r="DAH315" s="4"/>
      <c r="DAI315" s="4"/>
      <c r="DAJ315" s="4"/>
      <c r="DAK315" s="4"/>
      <c r="DAL315" s="4"/>
      <c r="DAM315" s="4"/>
      <c r="DAN315" s="4"/>
      <c r="DAO315" s="4"/>
      <c r="DAP315" s="4"/>
      <c r="DAQ315" s="4"/>
      <c r="DAR315" s="4"/>
      <c r="DAS315" s="4"/>
      <c r="DAT315" s="4"/>
      <c r="DAU315" s="4"/>
      <c r="DAV315" s="4"/>
      <c r="DAW315" s="4"/>
      <c r="DAX315" s="4"/>
      <c r="DAY315" s="4"/>
      <c r="DAZ315" s="4"/>
      <c r="DBA315" s="4"/>
      <c r="DBB315" s="4"/>
      <c r="DBC315" s="4"/>
      <c r="DBD315" s="4"/>
      <c r="DBE315" s="4"/>
      <c r="DBF315" s="4"/>
      <c r="DBG315" s="4"/>
      <c r="DBH315" s="4"/>
      <c r="DBI315" s="4"/>
      <c r="DBJ315" s="4"/>
      <c r="DBK315" s="4"/>
      <c r="DBL315" s="4"/>
      <c r="DBM315" s="4"/>
      <c r="DBN315" s="4"/>
      <c r="DBO315" s="4"/>
      <c r="DBP315" s="4"/>
      <c r="DBQ315" s="4"/>
      <c r="DBR315" s="4"/>
      <c r="DBS315" s="4"/>
      <c r="DBT315" s="4"/>
      <c r="DBU315" s="4"/>
      <c r="DBV315" s="4"/>
      <c r="DBW315" s="4"/>
      <c r="DBX315" s="4"/>
      <c r="DBY315" s="4"/>
      <c r="DBZ315" s="4"/>
      <c r="DCA315" s="4"/>
      <c r="DCB315" s="4"/>
      <c r="DCC315" s="4"/>
      <c r="DCD315" s="4"/>
      <c r="DCE315" s="4"/>
      <c r="DCF315" s="4"/>
      <c r="DCG315" s="4"/>
      <c r="DCH315" s="4"/>
      <c r="DCI315" s="4"/>
      <c r="DCJ315" s="4"/>
      <c r="DCK315" s="4"/>
      <c r="DCL315" s="4"/>
      <c r="DCM315" s="4"/>
      <c r="DCN315" s="4"/>
      <c r="DCO315" s="4"/>
      <c r="DCP315" s="4"/>
      <c r="DCQ315" s="4"/>
      <c r="DCR315" s="4"/>
      <c r="DCS315" s="4"/>
      <c r="DCT315" s="4"/>
      <c r="DCU315" s="4"/>
      <c r="DCV315" s="4"/>
      <c r="DCW315" s="4"/>
      <c r="DCX315" s="4"/>
      <c r="DCY315" s="4"/>
      <c r="DCZ315" s="4"/>
      <c r="DDA315" s="4"/>
      <c r="DDB315" s="4"/>
      <c r="DDC315" s="4"/>
      <c r="DDD315" s="4"/>
      <c r="DDE315" s="4"/>
      <c r="DDF315" s="4"/>
      <c r="DDG315" s="4"/>
      <c r="DDH315" s="4"/>
      <c r="DDI315" s="4"/>
      <c r="DDJ315" s="4"/>
      <c r="DDK315" s="4"/>
      <c r="DDL315" s="4"/>
      <c r="DDM315" s="4"/>
      <c r="DDN315" s="4"/>
      <c r="DDO315" s="4"/>
      <c r="DDP315" s="4"/>
      <c r="DDQ315" s="4"/>
      <c r="DDR315" s="4"/>
      <c r="DDS315" s="4"/>
      <c r="DDT315" s="4"/>
      <c r="DDU315" s="4"/>
      <c r="DDV315" s="4"/>
      <c r="DDW315" s="4"/>
      <c r="DDX315" s="4"/>
      <c r="DDY315" s="4"/>
      <c r="DDZ315" s="4"/>
      <c r="DEA315" s="4"/>
      <c r="DEB315" s="4"/>
      <c r="DEC315" s="4"/>
      <c r="DED315" s="4"/>
      <c r="DEE315" s="4"/>
      <c r="DEF315" s="4"/>
      <c r="DEG315" s="4"/>
      <c r="DEH315" s="4"/>
      <c r="DEI315" s="4"/>
      <c r="DEJ315" s="4"/>
      <c r="DEK315" s="4"/>
      <c r="DEL315" s="4"/>
      <c r="DEM315" s="4"/>
      <c r="DEN315" s="4"/>
      <c r="DEO315" s="4"/>
      <c r="DEP315" s="4"/>
      <c r="DEQ315" s="4"/>
      <c r="DER315" s="4"/>
      <c r="DES315" s="4"/>
      <c r="DET315" s="4"/>
      <c r="DEU315" s="4"/>
      <c r="DEV315" s="4"/>
      <c r="DEW315" s="4"/>
      <c r="DEX315" s="4"/>
      <c r="DEY315" s="4"/>
      <c r="DEZ315" s="4"/>
      <c r="DFA315" s="4"/>
      <c r="DFB315" s="4"/>
      <c r="DFC315" s="4"/>
      <c r="DFD315" s="4"/>
      <c r="DFE315" s="4"/>
      <c r="DFF315" s="4"/>
      <c r="DFG315" s="4"/>
      <c r="DFH315" s="4"/>
      <c r="DFI315" s="4"/>
      <c r="DFJ315" s="4"/>
      <c r="DFK315" s="4"/>
      <c r="DFL315" s="4"/>
      <c r="DFM315" s="4"/>
      <c r="DFN315" s="4"/>
      <c r="DFO315" s="4"/>
      <c r="DFP315" s="4"/>
      <c r="DFQ315" s="4"/>
      <c r="DFR315" s="4"/>
      <c r="DFS315" s="4"/>
      <c r="DFT315" s="4"/>
      <c r="DFU315" s="4"/>
      <c r="DFV315" s="4"/>
      <c r="DFW315" s="4"/>
      <c r="DFX315" s="4"/>
      <c r="DFY315" s="4"/>
      <c r="DFZ315" s="4"/>
      <c r="DGA315" s="4"/>
      <c r="DGB315" s="4"/>
      <c r="DGC315" s="4"/>
      <c r="DGD315" s="4"/>
      <c r="DGE315" s="4"/>
      <c r="DGF315" s="4"/>
      <c r="DGG315" s="4"/>
      <c r="DGH315" s="4"/>
      <c r="DGI315" s="4"/>
      <c r="DGJ315" s="4"/>
      <c r="DGK315" s="4"/>
      <c r="DGL315" s="4"/>
      <c r="DGM315" s="4"/>
      <c r="DGN315" s="4"/>
      <c r="DGO315" s="4"/>
      <c r="DGP315" s="4"/>
      <c r="DGQ315" s="4"/>
      <c r="DGR315" s="4"/>
      <c r="DGS315" s="4"/>
      <c r="DGT315" s="4"/>
      <c r="DGU315" s="4"/>
      <c r="DGV315" s="4"/>
      <c r="DGW315" s="4"/>
      <c r="DGX315" s="4"/>
      <c r="DGY315" s="4"/>
      <c r="DGZ315" s="4"/>
      <c r="DHA315" s="4"/>
      <c r="DHB315" s="4"/>
      <c r="DHC315" s="4"/>
      <c r="DHD315" s="4"/>
      <c r="DHE315" s="4"/>
      <c r="DHF315" s="4"/>
      <c r="DHG315" s="4"/>
      <c r="DHH315" s="4"/>
      <c r="DHI315" s="4"/>
      <c r="DHJ315" s="4"/>
      <c r="DHK315" s="4"/>
      <c r="DHL315" s="4"/>
      <c r="DHM315" s="4"/>
      <c r="DHN315" s="4"/>
      <c r="DHO315" s="4"/>
      <c r="DHP315" s="4"/>
      <c r="DHQ315" s="4"/>
      <c r="DHR315" s="4"/>
      <c r="DHS315" s="4"/>
      <c r="DHT315" s="4"/>
      <c r="DHU315" s="4"/>
      <c r="DHV315" s="4"/>
      <c r="DHW315" s="4"/>
      <c r="DHX315" s="4"/>
      <c r="DHY315" s="4"/>
      <c r="DHZ315" s="4"/>
      <c r="DIA315" s="4"/>
      <c r="DIB315" s="4"/>
      <c r="DIC315" s="4"/>
      <c r="DID315" s="4"/>
      <c r="DIE315" s="4"/>
      <c r="DIF315" s="4"/>
      <c r="DIG315" s="4"/>
      <c r="DIH315" s="4"/>
      <c r="DII315" s="4"/>
      <c r="DIJ315" s="4"/>
      <c r="DIK315" s="4"/>
      <c r="DIL315" s="4"/>
      <c r="DIM315" s="4"/>
      <c r="DIN315" s="4"/>
      <c r="DIO315" s="4"/>
      <c r="DIP315" s="4"/>
      <c r="DIQ315" s="4"/>
      <c r="DIR315" s="4"/>
      <c r="DIS315" s="4"/>
      <c r="DIT315" s="4"/>
      <c r="DIU315" s="4"/>
      <c r="DIV315" s="4"/>
      <c r="DIW315" s="4"/>
      <c r="DIX315" s="4"/>
      <c r="DIY315" s="4"/>
      <c r="DIZ315" s="4"/>
      <c r="DJA315" s="4"/>
      <c r="DJB315" s="4"/>
      <c r="DJC315" s="4"/>
      <c r="DJD315" s="4"/>
      <c r="DJE315" s="4"/>
      <c r="DJF315" s="4"/>
      <c r="DJG315" s="4"/>
      <c r="DJH315" s="4"/>
      <c r="DJI315" s="4"/>
      <c r="DJJ315" s="4"/>
      <c r="DJK315" s="4"/>
      <c r="DJL315" s="4"/>
      <c r="DJM315" s="4"/>
      <c r="DJN315" s="4"/>
      <c r="DJO315" s="4"/>
      <c r="DJP315" s="4"/>
      <c r="DJQ315" s="4"/>
      <c r="DJR315" s="4"/>
      <c r="DJS315" s="4"/>
      <c r="DJT315" s="4"/>
      <c r="DJU315" s="4"/>
      <c r="DJV315" s="4"/>
      <c r="DJW315" s="4"/>
      <c r="DJX315" s="4"/>
      <c r="DJY315" s="4"/>
      <c r="DJZ315" s="4"/>
      <c r="DKA315" s="4"/>
      <c r="DKB315" s="4"/>
      <c r="DKC315" s="4"/>
      <c r="DKD315" s="4"/>
      <c r="DKE315" s="4"/>
      <c r="DKF315" s="4"/>
      <c r="DKG315" s="4"/>
      <c r="DKH315" s="4"/>
      <c r="DKI315" s="4"/>
      <c r="DKJ315" s="4"/>
      <c r="DKK315" s="4"/>
      <c r="DKL315" s="4"/>
      <c r="DKM315" s="4"/>
      <c r="DKN315" s="4"/>
      <c r="DKO315" s="4"/>
      <c r="DKP315" s="4"/>
      <c r="DKQ315" s="4"/>
      <c r="DKR315" s="4"/>
      <c r="DKS315" s="4"/>
      <c r="DKT315" s="4"/>
      <c r="DKU315" s="4"/>
      <c r="DKV315" s="4"/>
      <c r="DKW315" s="4"/>
      <c r="DKX315" s="4"/>
      <c r="DKY315" s="4"/>
      <c r="DKZ315" s="4"/>
      <c r="DLA315" s="4"/>
      <c r="DLB315" s="4"/>
      <c r="DLC315" s="4"/>
      <c r="DLD315" s="4"/>
      <c r="DLE315" s="4"/>
      <c r="DLF315" s="4"/>
      <c r="DLG315" s="4"/>
      <c r="DLH315" s="4"/>
      <c r="DLI315" s="4"/>
      <c r="DLJ315" s="4"/>
      <c r="DLK315" s="4"/>
      <c r="DLL315" s="4"/>
      <c r="DLM315" s="4"/>
      <c r="DLN315" s="4"/>
      <c r="DLO315" s="4"/>
      <c r="DLP315" s="4"/>
      <c r="DLQ315" s="4"/>
      <c r="DLR315" s="4"/>
      <c r="DLS315" s="4"/>
      <c r="DLT315" s="4"/>
      <c r="DLU315" s="4"/>
      <c r="DLV315" s="4"/>
      <c r="DLW315" s="4"/>
      <c r="DLX315" s="4"/>
      <c r="DLY315" s="4"/>
      <c r="DLZ315" s="4"/>
      <c r="DMA315" s="4"/>
      <c r="DMB315" s="4"/>
      <c r="DMC315" s="4"/>
      <c r="DMD315" s="4"/>
      <c r="DME315" s="4"/>
      <c r="DMF315" s="4"/>
      <c r="DMG315" s="4"/>
      <c r="DMH315" s="4"/>
      <c r="DMI315" s="4"/>
      <c r="DMJ315" s="4"/>
      <c r="DMK315" s="4"/>
      <c r="DML315" s="4"/>
      <c r="DMM315" s="4"/>
      <c r="DMN315" s="4"/>
      <c r="DMO315" s="4"/>
      <c r="DMP315" s="4"/>
      <c r="DMQ315" s="4"/>
      <c r="DMR315" s="4"/>
      <c r="DMS315" s="4"/>
      <c r="DMT315" s="4"/>
      <c r="DMU315" s="4"/>
      <c r="DMV315" s="4"/>
      <c r="DMW315" s="4"/>
      <c r="DMX315" s="4"/>
      <c r="DMY315" s="4"/>
      <c r="DMZ315" s="4"/>
      <c r="DNA315" s="4"/>
      <c r="DNB315" s="4"/>
      <c r="DNC315" s="4"/>
      <c r="DND315" s="4"/>
      <c r="DNE315" s="4"/>
      <c r="DNF315" s="4"/>
      <c r="DNG315" s="4"/>
      <c r="DNH315" s="4"/>
      <c r="DNI315" s="4"/>
      <c r="DNJ315" s="4"/>
      <c r="DNK315" s="4"/>
      <c r="DNL315" s="4"/>
      <c r="DNM315" s="4"/>
      <c r="DNN315" s="4"/>
      <c r="DNO315" s="4"/>
      <c r="DNP315" s="4"/>
      <c r="DNQ315" s="4"/>
      <c r="DNR315" s="4"/>
      <c r="DNS315" s="4"/>
      <c r="DNT315" s="4"/>
      <c r="DNU315" s="4"/>
      <c r="DNV315" s="4"/>
      <c r="DNW315" s="4"/>
      <c r="DNX315" s="4"/>
      <c r="DNY315" s="4"/>
      <c r="DNZ315" s="4"/>
      <c r="DOA315" s="4"/>
      <c r="DOB315" s="4"/>
      <c r="DOC315" s="4"/>
      <c r="DOD315" s="4"/>
      <c r="DOE315" s="4"/>
      <c r="DOF315" s="4"/>
      <c r="DOG315" s="4"/>
      <c r="DOH315" s="4"/>
      <c r="DOI315" s="4"/>
      <c r="DOJ315" s="4"/>
      <c r="DOK315" s="4"/>
      <c r="DOL315" s="4"/>
      <c r="DOM315" s="4"/>
      <c r="DON315" s="4"/>
      <c r="DOO315" s="4"/>
      <c r="DOP315" s="4"/>
      <c r="DOQ315" s="4"/>
      <c r="DOR315" s="4"/>
      <c r="DOS315" s="4"/>
      <c r="DOT315" s="4"/>
      <c r="DOU315" s="4"/>
      <c r="DOV315" s="4"/>
      <c r="DOW315" s="4"/>
      <c r="DOX315" s="4"/>
      <c r="DOY315" s="4"/>
      <c r="DOZ315" s="4"/>
      <c r="DPA315" s="4"/>
      <c r="DPB315" s="4"/>
      <c r="DPC315" s="4"/>
      <c r="DPD315" s="4"/>
      <c r="DPE315" s="4"/>
      <c r="DPF315" s="4"/>
      <c r="DPG315" s="4"/>
      <c r="DPH315" s="4"/>
      <c r="DPI315" s="4"/>
      <c r="DPJ315" s="4"/>
      <c r="DPK315" s="4"/>
      <c r="DPL315" s="4"/>
      <c r="DPM315" s="4"/>
      <c r="DPN315" s="4"/>
      <c r="DPO315" s="4"/>
      <c r="DPP315" s="4"/>
      <c r="DPQ315" s="4"/>
      <c r="DPR315" s="4"/>
      <c r="DPS315" s="4"/>
      <c r="DPT315" s="4"/>
      <c r="DPU315" s="4"/>
      <c r="DPV315" s="4"/>
      <c r="DPW315" s="4"/>
      <c r="DPX315" s="4"/>
      <c r="DPY315" s="4"/>
      <c r="DPZ315" s="4"/>
      <c r="DQA315" s="4"/>
      <c r="DQB315" s="4"/>
      <c r="DQC315" s="4"/>
      <c r="DQD315" s="4"/>
      <c r="DQE315" s="4"/>
      <c r="DQF315" s="4"/>
      <c r="DQG315" s="4"/>
      <c r="DQH315" s="4"/>
      <c r="DQI315" s="4"/>
      <c r="DQJ315" s="4"/>
      <c r="DQK315" s="4"/>
      <c r="DQL315" s="4"/>
      <c r="DQM315" s="4"/>
      <c r="DQN315" s="4"/>
      <c r="DQO315" s="4"/>
      <c r="DQP315" s="4"/>
      <c r="DQQ315" s="4"/>
      <c r="DQR315" s="4"/>
      <c r="DQS315" s="4"/>
      <c r="DQT315" s="4"/>
      <c r="DQU315" s="4"/>
      <c r="DQV315" s="4"/>
      <c r="DQW315" s="4"/>
      <c r="DQX315" s="4"/>
      <c r="DQY315" s="4"/>
      <c r="DQZ315" s="4"/>
      <c r="DRA315" s="4"/>
      <c r="DRB315" s="4"/>
      <c r="DRC315" s="4"/>
      <c r="DRD315" s="4"/>
      <c r="DRE315" s="4"/>
      <c r="DRF315" s="4"/>
      <c r="DRG315" s="4"/>
      <c r="DRH315" s="4"/>
      <c r="DRI315" s="4"/>
      <c r="DRJ315" s="4"/>
      <c r="DRK315" s="4"/>
      <c r="DRL315" s="4"/>
      <c r="DRM315" s="4"/>
      <c r="DRN315" s="4"/>
      <c r="DRO315" s="4"/>
      <c r="DRP315" s="4"/>
      <c r="DRQ315" s="4"/>
      <c r="DRR315" s="4"/>
      <c r="DRS315" s="4"/>
      <c r="DRT315" s="4"/>
      <c r="DRU315" s="4"/>
      <c r="DRV315" s="4"/>
      <c r="DRW315" s="4"/>
      <c r="DRX315" s="4"/>
      <c r="DRY315" s="4"/>
      <c r="DRZ315" s="4"/>
      <c r="DSA315" s="4"/>
      <c r="DSB315" s="4"/>
      <c r="DSC315" s="4"/>
      <c r="DSD315" s="4"/>
      <c r="DSE315" s="4"/>
      <c r="DSF315" s="4"/>
      <c r="DSG315" s="4"/>
      <c r="DSH315" s="4"/>
      <c r="DSI315" s="4"/>
      <c r="DSJ315" s="4"/>
      <c r="DSK315" s="4"/>
      <c r="DSL315" s="4"/>
      <c r="DSM315" s="4"/>
      <c r="DSN315" s="4"/>
      <c r="DSO315" s="4"/>
      <c r="DSP315" s="4"/>
      <c r="DSQ315" s="4"/>
      <c r="DSR315" s="4"/>
      <c r="DSS315" s="4"/>
      <c r="DST315" s="4"/>
      <c r="DSU315" s="4"/>
      <c r="DSV315" s="4"/>
      <c r="DSW315" s="4"/>
      <c r="DSX315" s="4"/>
      <c r="DSY315" s="4"/>
      <c r="DSZ315" s="4"/>
      <c r="DTA315" s="4"/>
      <c r="DTB315" s="4"/>
      <c r="DTC315" s="4"/>
      <c r="DTD315" s="4"/>
      <c r="DTE315" s="4"/>
      <c r="DTF315" s="4"/>
      <c r="DTG315" s="4"/>
      <c r="DTH315" s="4"/>
      <c r="DTI315" s="4"/>
      <c r="DTJ315" s="4"/>
      <c r="DTK315" s="4"/>
      <c r="DTL315" s="4"/>
      <c r="DTM315" s="4"/>
      <c r="DTN315" s="4"/>
      <c r="DTO315" s="4"/>
      <c r="DTP315" s="4"/>
      <c r="DTQ315" s="4"/>
      <c r="DTR315" s="4"/>
      <c r="DTS315" s="4"/>
      <c r="DTT315" s="4"/>
      <c r="DTU315" s="4"/>
      <c r="DTV315" s="4"/>
      <c r="DTW315" s="4"/>
      <c r="DTX315" s="4"/>
      <c r="DTY315" s="4"/>
      <c r="DTZ315" s="4"/>
      <c r="DUA315" s="4"/>
      <c r="DUB315" s="4"/>
      <c r="DUC315" s="4"/>
      <c r="DUD315" s="4"/>
      <c r="DUE315" s="4"/>
      <c r="DUF315" s="4"/>
      <c r="DUG315" s="4"/>
      <c r="DUH315" s="4"/>
      <c r="DUI315" s="4"/>
      <c r="DUJ315" s="4"/>
      <c r="DUK315" s="4"/>
      <c r="DUL315" s="4"/>
      <c r="DUM315" s="4"/>
      <c r="DUN315" s="4"/>
      <c r="DUO315" s="4"/>
      <c r="DUP315" s="4"/>
      <c r="DUQ315" s="4"/>
      <c r="DUR315" s="4"/>
      <c r="DUS315" s="4"/>
      <c r="DUT315" s="4"/>
      <c r="DUU315" s="4"/>
      <c r="DUV315" s="4"/>
      <c r="DUW315" s="4"/>
      <c r="DUX315" s="4"/>
      <c r="DUY315" s="4"/>
      <c r="DUZ315" s="4"/>
      <c r="DVA315" s="4"/>
      <c r="DVB315" s="4"/>
      <c r="DVC315" s="4"/>
      <c r="DVD315" s="4"/>
      <c r="DVE315" s="4"/>
      <c r="DVF315" s="4"/>
      <c r="DVG315" s="4"/>
      <c r="DVH315" s="4"/>
      <c r="DVI315" s="4"/>
      <c r="DVJ315" s="4"/>
      <c r="DVK315" s="4"/>
      <c r="DVL315" s="4"/>
      <c r="DVM315" s="4"/>
      <c r="DVN315" s="4"/>
      <c r="DVO315" s="4"/>
      <c r="DVP315" s="4"/>
      <c r="DVQ315" s="4"/>
      <c r="DVR315" s="4"/>
      <c r="DVS315" s="4"/>
      <c r="DVT315" s="4"/>
      <c r="DVU315" s="4"/>
      <c r="DVV315" s="4"/>
      <c r="DVW315" s="4"/>
      <c r="DVX315" s="4"/>
      <c r="DVY315" s="4"/>
      <c r="DVZ315" s="4"/>
      <c r="DWA315" s="4"/>
      <c r="DWB315" s="4"/>
      <c r="DWC315" s="4"/>
      <c r="DWD315" s="4"/>
      <c r="DWE315" s="4"/>
      <c r="DWF315" s="4"/>
      <c r="DWG315" s="4"/>
      <c r="DWH315" s="4"/>
      <c r="DWI315" s="4"/>
      <c r="DWJ315" s="4"/>
      <c r="DWK315" s="4"/>
      <c r="DWL315" s="4"/>
      <c r="DWM315" s="4"/>
      <c r="DWN315" s="4"/>
      <c r="DWO315" s="4"/>
      <c r="DWP315" s="4"/>
      <c r="DWQ315" s="4"/>
      <c r="DWR315" s="4"/>
      <c r="DWS315" s="4"/>
      <c r="DWT315" s="4"/>
      <c r="DWU315" s="4"/>
      <c r="DWV315" s="4"/>
      <c r="DWW315" s="4"/>
      <c r="DWX315" s="4"/>
      <c r="DWY315" s="4"/>
      <c r="DWZ315" s="4"/>
      <c r="DXA315" s="4"/>
      <c r="DXB315" s="4"/>
      <c r="DXC315" s="4"/>
      <c r="DXD315" s="4"/>
      <c r="DXE315" s="4"/>
      <c r="DXF315" s="4"/>
      <c r="DXG315" s="4"/>
      <c r="DXH315" s="4"/>
      <c r="DXI315" s="4"/>
      <c r="DXJ315" s="4"/>
      <c r="DXK315" s="4"/>
      <c r="DXL315" s="4"/>
      <c r="DXM315" s="4"/>
      <c r="DXN315" s="4"/>
      <c r="DXO315" s="4"/>
      <c r="DXP315" s="4"/>
      <c r="DXQ315" s="4"/>
      <c r="DXR315" s="4"/>
      <c r="DXS315" s="4"/>
      <c r="DXT315" s="4"/>
      <c r="DXU315" s="4"/>
      <c r="DXV315" s="4"/>
      <c r="DXW315" s="4"/>
      <c r="DXX315" s="4"/>
      <c r="DXY315" s="4"/>
      <c r="DXZ315" s="4"/>
      <c r="DYA315" s="4"/>
      <c r="DYB315" s="4"/>
      <c r="DYC315" s="4"/>
      <c r="DYD315" s="4"/>
      <c r="DYE315" s="4"/>
      <c r="DYF315" s="4"/>
      <c r="DYG315" s="4"/>
      <c r="DYH315" s="4"/>
      <c r="DYI315" s="4"/>
      <c r="DYJ315" s="4"/>
      <c r="DYK315" s="4"/>
      <c r="DYL315" s="4"/>
      <c r="DYM315" s="4"/>
      <c r="DYN315" s="4"/>
      <c r="DYO315" s="4"/>
      <c r="DYP315" s="4"/>
      <c r="DYQ315" s="4"/>
      <c r="DYR315" s="4"/>
      <c r="DYS315" s="4"/>
      <c r="DYT315" s="4"/>
      <c r="DYU315" s="4"/>
      <c r="DYV315" s="4"/>
      <c r="DYW315" s="4"/>
      <c r="DYX315" s="4"/>
      <c r="DYY315" s="4"/>
      <c r="DYZ315" s="4"/>
      <c r="DZA315" s="4"/>
      <c r="DZB315" s="4"/>
      <c r="DZC315" s="4"/>
      <c r="DZD315" s="4"/>
      <c r="DZE315" s="4"/>
      <c r="DZF315" s="4"/>
      <c r="DZG315" s="4"/>
      <c r="DZH315" s="4"/>
      <c r="DZI315" s="4"/>
      <c r="DZJ315" s="4"/>
      <c r="DZK315" s="4"/>
      <c r="DZL315" s="4"/>
      <c r="DZM315" s="4"/>
      <c r="DZN315" s="4"/>
      <c r="DZO315" s="4"/>
      <c r="DZP315" s="4"/>
      <c r="DZQ315" s="4"/>
      <c r="DZR315" s="4"/>
      <c r="DZS315" s="4"/>
      <c r="DZT315" s="4"/>
      <c r="DZU315" s="4"/>
      <c r="DZV315" s="4"/>
      <c r="DZW315" s="4"/>
      <c r="DZX315" s="4"/>
      <c r="DZY315" s="4"/>
      <c r="DZZ315" s="4"/>
      <c r="EAA315" s="4"/>
      <c r="EAB315" s="4"/>
      <c r="EAC315" s="4"/>
      <c r="EAD315" s="4"/>
      <c r="EAE315" s="4"/>
      <c r="EAF315" s="4"/>
      <c r="EAG315" s="4"/>
      <c r="EAH315" s="4"/>
      <c r="EAI315" s="4"/>
      <c r="EAJ315" s="4"/>
      <c r="EAK315" s="4"/>
      <c r="EAL315" s="4"/>
      <c r="EAM315" s="4"/>
      <c r="EAN315" s="4"/>
      <c r="EAO315" s="4"/>
      <c r="EAP315" s="4"/>
      <c r="EAQ315" s="4"/>
      <c r="EAR315" s="4"/>
      <c r="EAS315" s="4"/>
      <c r="EAT315" s="4"/>
      <c r="EAU315" s="4"/>
      <c r="EAV315" s="4"/>
      <c r="EAW315" s="4"/>
      <c r="EAX315" s="4"/>
      <c r="EAY315" s="4"/>
      <c r="EAZ315" s="4"/>
      <c r="EBA315" s="4"/>
      <c r="EBB315" s="4"/>
      <c r="EBC315" s="4"/>
      <c r="EBD315" s="4"/>
      <c r="EBE315" s="4"/>
      <c r="EBF315" s="4"/>
      <c r="EBG315" s="4"/>
      <c r="EBH315" s="4"/>
      <c r="EBI315" s="4"/>
      <c r="EBJ315" s="4"/>
      <c r="EBK315" s="4"/>
      <c r="EBL315" s="4"/>
      <c r="EBM315" s="4"/>
      <c r="EBN315" s="4"/>
      <c r="EBO315" s="4"/>
      <c r="EBP315" s="4"/>
      <c r="EBQ315" s="4"/>
      <c r="EBR315" s="4"/>
      <c r="EBS315" s="4"/>
      <c r="EBT315" s="4"/>
      <c r="EBU315" s="4"/>
      <c r="EBV315" s="4"/>
      <c r="EBW315" s="4"/>
      <c r="EBX315" s="4"/>
      <c r="EBY315" s="4"/>
      <c r="EBZ315" s="4"/>
      <c r="ECA315" s="4"/>
      <c r="ECB315" s="4"/>
      <c r="ECC315" s="4"/>
      <c r="ECD315" s="4"/>
      <c r="ECE315" s="4"/>
      <c r="ECF315" s="4"/>
      <c r="ECG315" s="4"/>
      <c r="ECH315" s="4"/>
      <c r="ECI315" s="4"/>
      <c r="ECJ315" s="4"/>
      <c r="ECK315" s="4"/>
      <c r="ECL315" s="4"/>
      <c r="ECM315" s="4"/>
      <c r="ECN315" s="4"/>
      <c r="ECO315" s="4"/>
      <c r="ECP315" s="4"/>
      <c r="ECQ315" s="4"/>
      <c r="ECR315" s="4"/>
      <c r="ECS315" s="4"/>
      <c r="ECT315" s="4"/>
      <c r="ECU315" s="4"/>
      <c r="ECV315" s="4"/>
      <c r="ECW315" s="4"/>
      <c r="ECX315" s="4"/>
      <c r="ECY315" s="4"/>
      <c r="ECZ315" s="4"/>
      <c r="EDA315" s="4"/>
      <c r="EDB315" s="4"/>
      <c r="EDC315" s="4"/>
      <c r="EDD315" s="4"/>
      <c r="EDE315" s="4"/>
      <c r="EDF315" s="4"/>
      <c r="EDG315" s="4"/>
      <c r="EDH315" s="4"/>
      <c r="EDI315" s="4"/>
      <c r="EDJ315" s="4"/>
      <c r="EDK315" s="4"/>
      <c r="EDL315" s="4"/>
      <c r="EDM315" s="4"/>
      <c r="EDN315" s="4"/>
      <c r="EDO315" s="4"/>
      <c r="EDP315" s="4"/>
      <c r="EDQ315" s="4"/>
      <c r="EDR315" s="4"/>
      <c r="EDS315" s="4"/>
      <c r="EDT315" s="4"/>
      <c r="EDU315" s="4"/>
      <c r="EDV315" s="4"/>
      <c r="EDW315" s="4"/>
      <c r="EDX315" s="4"/>
      <c r="EDY315" s="4"/>
      <c r="EDZ315" s="4"/>
      <c r="EEA315" s="4"/>
      <c r="EEB315" s="4"/>
      <c r="EEC315" s="4"/>
      <c r="EED315" s="4"/>
      <c r="EEE315" s="4"/>
      <c r="EEF315" s="4"/>
      <c r="EEG315" s="4"/>
      <c r="EEH315" s="4"/>
      <c r="EEI315" s="4"/>
      <c r="EEJ315" s="4"/>
      <c r="EEK315" s="4"/>
      <c r="EEL315" s="4"/>
      <c r="EEM315" s="4"/>
      <c r="EEN315" s="4"/>
      <c r="EEO315" s="4"/>
      <c r="EEP315" s="4"/>
      <c r="EEQ315" s="4"/>
      <c r="EER315" s="4"/>
      <c r="EES315" s="4"/>
      <c r="EET315" s="4"/>
      <c r="EEU315" s="4"/>
      <c r="EEV315" s="4"/>
      <c r="EEW315" s="4"/>
      <c r="EEX315" s="4"/>
      <c r="EEY315" s="4"/>
      <c r="EEZ315" s="4"/>
      <c r="EFA315" s="4"/>
      <c r="EFB315" s="4"/>
      <c r="EFC315" s="4"/>
      <c r="EFD315" s="4"/>
      <c r="EFE315" s="4"/>
      <c r="EFF315" s="4"/>
      <c r="EFG315" s="4"/>
      <c r="EFH315" s="4"/>
      <c r="EFI315" s="4"/>
      <c r="EFJ315" s="4"/>
      <c r="EFK315" s="4"/>
      <c r="EFL315" s="4"/>
      <c r="EFM315" s="4"/>
      <c r="EFN315" s="4"/>
      <c r="EFO315" s="4"/>
      <c r="EFP315" s="4"/>
      <c r="EFQ315" s="4"/>
      <c r="EFR315" s="4"/>
      <c r="EFS315" s="4"/>
      <c r="EFT315" s="4"/>
      <c r="EFU315" s="4"/>
      <c r="EFV315" s="4"/>
      <c r="EFW315" s="4"/>
      <c r="EFX315" s="4"/>
      <c r="EFY315" s="4"/>
      <c r="EFZ315" s="4"/>
      <c r="EGA315" s="4"/>
      <c r="EGB315" s="4"/>
      <c r="EGC315" s="4"/>
      <c r="EGD315" s="4"/>
      <c r="EGE315" s="4"/>
      <c r="EGF315" s="4"/>
      <c r="EGG315" s="4"/>
      <c r="EGH315" s="4"/>
      <c r="EGI315" s="4"/>
      <c r="EGJ315" s="4"/>
      <c r="EGK315" s="4"/>
      <c r="EGL315" s="4"/>
      <c r="EGM315" s="4"/>
      <c r="EGN315" s="4"/>
      <c r="EGO315" s="4"/>
      <c r="EGP315" s="4"/>
      <c r="EGQ315" s="4"/>
      <c r="EGR315" s="4"/>
      <c r="EGS315" s="4"/>
      <c r="EGT315" s="4"/>
      <c r="EGU315" s="4"/>
      <c r="EGV315" s="4"/>
      <c r="EGW315" s="4"/>
      <c r="EGX315" s="4"/>
      <c r="EGY315" s="4"/>
      <c r="EGZ315" s="4"/>
      <c r="EHA315" s="4"/>
      <c r="EHB315" s="4"/>
      <c r="EHC315" s="4"/>
      <c r="EHD315" s="4"/>
      <c r="EHE315" s="4"/>
      <c r="EHF315" s="4"/>
      <c r="EHG315" s="4"/>
      <c r="EHH315" s="4"/>
      <c r="EHI315" s="4"/>
      <c r="EHJ315" s="4"/>
      <c r="EHK315" s="4"/>
      <c r="EHL315" s="4"/>
      <c r="EHM315" s="4"/>
      <c r="EHN315" s="4"/>
      <c r="EHO315" s="4"/>
      <c r="EHP315" s="4"/>
      <c r="EHQ315" s="4"/>
      <c r="EHR315" s="4"/>
      <c r="EHS315" s="4"/>
      <c r="EHT315" s="4"/>
      <c r="EHU315" s="4"/>
      <c r="EHV315" s="4"/>
      <c r="EHW315" s="4"/>
      <c r="EHX315" s="4"/>
      <c r="EHY315" s="4"/>
      <c r="EHZ315" s="4"/>
      <c r="EIA315" s="4"/>
      <c r="EIB315" s="4"/>
      <c r="EIC315" s="4"/>
      <c r="EID315" s="4"/>
      <c r="EIE315" s="4"/>
      <c r="EIF315" s="4"/>
      <c r="EIG315" s="4"/>
      <c r="EIH315" s="4"/>
      <c r="EII315" s="4"/>
      <c r="EIJ315" s="4"/>
      <c r="EIK315" s="4"/>
      <c r="EIL315" s="4"/>
      <c r="EIM315" s="4"/>
      <c r="EIN315" s="4"/>
      <c r="EIO315" s="4"/>
      <c r="EIP315" s="4"/>
      <c r="EIQ315" s="4"/>
      <c r="EIR315" s="4"/>
      <c r="EIS315" s="4"/>
      <c r="EIT315" s="4"/>
      <c r="EIU315" s="4"/>
      <c r="EIV315" s="4"/>
      <c r="EIW315" s="4"/>
      <c r="EIX315" s="4"/>
      <c r="EIY315" s="4"/>
      <c r="EIZ315" s="4"/>
      <c r="EJA315" s="4"/>
      <c r="EJB315" s="4"/>
      <c r="EJC315" s="4"/>
      <c r="EJD315" s="4"/>
      <c r="EJE315" s="4"/>
      <c r="EJF315" s="4"/>
      <c r="EJG315" s="4"/>
      <c r="EJH315" s="4"/>
      <c r="EJI315" s="4"/>
      <c r="EJJ315" s="4"/>
      <c r="EJK315" s="4"/>
      <c r="EJL315" s="4"/>
      <c r="EJM315" s="4"/>
      <c r="EJN315" s="4"/>
      <c r="EJO315" s="4"/>
      <c r="EJP315" s="4"/>
      <c r="EJQ315" s="4"/>
      <c r="EJR315" s="4"/>
      <c r="EJS315" s="4"/>
      <c r="EJT315" s="4"/>
      <c r="EJU315" s="4"/>
      <c r="EJV315" s="4"/>
      <c r="EJW315" s="4"/>
      <c r="EJX315" s="4"/>
      <c r="EJY315" s="4"/>
      <c r="EJZ315" s="4"/>
      <c r="EKA315" s="4"/>
      <c r="EKB315" s="4"/>
      <c r="EKC315" s="4"/>
      <c r="EKD315" s="4"/>
      <c r="EKE315" s="4"/>
      <c r="EKF315" s="4"/>
      <c r="EKG315" s="4"/>
      <c r="EKH315" s="4"/>
      <c r="EKI315" s="4"/>
      <c r="EKJ315" s="4"/>
      <c r="EKK315" s="4"/>
      <c r="EKL315" s="4"/>
      <c r="EKM315" s="4"/>
      <c r="EKN315" s="4"/>
      <c r="EKO315" s="4"/>
      <c r="EKP315" s="4"/>
      <c r="EKQ315" s="4"/>
      <c r="EKR315" s="4"/>
      <c r="EKS315" s="4"/>
      <c r="EKT315" s="4"/>
      <c r="EKU315" s="4"/>
      <c r="EKV315" s="4"/>
      <c r="EKW315" s="4"/>
      <c r="EKX315" s="4"/>
      <c r="EKY315" s="4"/>
      <c r="EKZ315" s="4"/>
      <c r="ELA315" s="4"/>
      <c r="ELB315" s="4"/>
      <c r="ELC315" s="4"/>
      <c r="ELD315" s="4"/>
      <c r="ELE315" s="4"/>
      <c r="ELF315" s="4"/>
      <c r="ELG315" s="4"/>
      <c r="ELH315" s="4"/>
      <c r="ELI315" s="4"/>
      <c r="ELJ315" s="4"/>
      <c r="ELK315" s="4"/>
      <c r="ELL315" s="4"/>
      <c r="ELM315" s="4"/>
      <c r="ELN315" s="4"/>
      <c r="ELO315" s="4"/>
      <c r="ELP315" s="4"/>
      <c r="ELQ315" s="4"/>
      <c r="ELR315" s="4"/>
      <c r="ELS315" s="4"/>
      <c r="ELT315" s="4"/>
      <c r="ELU315" s="4"/>
      <c r="ELV315" s="4"/>
      <c r="ELW315" s="4"/>
      <c r="ELX315" s="4"/>
      <c r="ELY315" s="4"/>
      <c r="ELZ315" s="4"/>
      <c r="EMA315" s="4"/>
      <c r="EMB315" s="4"/>
      <c r="EMC315" s="4"/>
      <c r="EMD315" s="4"/>
      <c r="EME315" s="4"/>
      <c r="EMF315" s="4"/>
      <c r="EMG315" s="4"/>
      <c r="EMH315" s="4"/>
      <c r="EMI315" s="4"/>
      <c r="EMJ315" s="4"/>
      <c r="EMK315" s="4"/>
      <c r="EML315" s="4"/>
      <c r="EMM315" s="4"/>
      <c r="EMN315" s="4"/>
      <c r="EMO315" s="4"/>
      <c r="EMP315" s="4"/>
      <c r="EMQ315" s="4"/>
      <c r="EMR315" s="4"/>
      <c r="EMS315" s="4"/>
      <c r="EMT315" s="4"/>
      <c r="EMU315" s="4"/>
      <c r="EMV315" s="4"/>
      <c r="EMW315" s="4"/>
      <c r="EMX315" s="4"/>
      <c r="EMY315" s="4"/>
      <c r="EMZ315" s="4"/>
      <c r="ENA315" s="4"/>
      <c r="ENB315" s="4"/>
      <c r="ENC315" s="4"/>
      <c r="END315" s="4"/>
      <c r="ENE315" s="4"/>
      <c r="ENF315" s="4"/>
      <c r="ENG315" s="4"/>
      <c r="ENH315" s="4"/>
      <c r="ENI315" s="4"/>
      <c r="ENJ315" s="4"/>
      <c r="ENK315" s="4"/>
      <c r="ENL315" s="4"/>
      <c r="ENM315" s="4"/>
      <c r="ENN315" s="4"/>
      <c r="ENO315" s="4"/>
      <c r="ENP315" s="4"/>
      <c r="ENQ315" s="4"/>
      <c r="ENR315" s="4"/>
      <c r="ENS315" s="4"/>
      <c r="ENT315" s="4"/>
      <c r="ENU315" s="4"/>
      <c r="ENV315" s="4"/>
      <c r="ENW315" s="4"/>
      <c r="ENX315" s="4"/>
      <c r="ENY315" s="4"/>
      <c r="ENZ315" s="4"/>
      <c r="EOA315" s="4"/>
      <c r="EOB315" s="4"/>
      <c r="EOC315" s="4"/>
      <c r="EOD315" s="4"/>
      <c r="EOE315" s="4"/>
      <c r="EOF315" s="4"/>
      <c r="EOG315" s="4"/>
      <c r="EOH315" s="4"/>
      <c r="EOI315" s="4"/>
      <c r="EOJ315" s="4"/>
      <c r="EOK315" s="4"/>
      <c r="EOL315" s="4"/>
      <c r="EOM315" s="4"/>
      <c r="EON315" s="4"/>
      <c r="EOO315" s="4"/>
      <c r="EOP315" s="4"/>
      <c r="EOQ315" s="4"/>
      <c r="EOR315" s="4"/>
      <c r="EOS315" s="4"/>
      <c r="EOT315" s="4"/>
      <c r="EOU315" s="4"/>
      <c r="EOV315" s="4"/>
      <c r="EOW315" s="4"/>
      <c r="EOX315" s="4"/>
      <c r="EOY315" s="4"/>
      <c r="EOZ315" s="4"/>
      <c r="EPA315" s="4"/>
      <c r="EPB315" s="4"/>
      <c r="EPC315" s="4"/>
      <c r="EPD315" s="4"/>
      <c r="EPE315" s="4"/>
      <c r="EPF315" s="4"/>
      <c r="EPG315" s="4"/>
      <c r="EPH315" s="4"/>
      <c r="EPI315" s="4"/>
      <c r="EPJ315" s="4"/>
      <c r="EPK315" s="4"/>
      <c r="EPL315" s="4"/>
      <c r="EPM315" s="4"/>
      <c r="EPN315" s="4"/>
      <c r="EPO315" s="4"/>
      <c r="EPP315" s="4"/>
      <c r="EPQ315" s="4"/>
      <c r="EPR315" s="4"/>
      <c r="EPS315" s="4"/>
      <c r="EPT315" s="4"/>
      <c r="EPU315" s="4"/>
      <c r="EPV315" s="4"/>
      <c r="EPW315" s="4"/>
      <c r="EPX315" s="4"/>
      <c r="EPY315" s="4"/>
      <c r="EPZ315" s="4"/>
      <c r="EQA315" s="4"/>
      <c r="EQB315" s="4"/>
      <c r="EQC315" s="4"/>
      <c r="EQD315" s="4"/>
      <c r="EQE315" s="4"/>
      <c r="EQF315" s="4"/>
      <c r="EQG315" s="4"/>
      <c r="EQH315" s="4"/>
      <c r="EQI315" s="4"/>
      <c r="EQJ315" s="4"/>
      <c r="EQK315" s="4"/>
      <c r="EQL315" s="4"/>
      <c r="EQM315" s="4"/>
      <c r="EQN315" s="4"/>
      <c r="EQO315" s="4"/>
      <c r="EQP315" s="4"/>
      <c r="EQQ315" s="4"/>
      <c r="EQR315" s="4"/>
      <c r="EQS315" s="4"/>
      <c r="EQT315" s="4"/>
      <c r="EQU315" s="4"/>
      <c r="EQV315" s="4"/>
      <c r="EQW315" s="4"/>
      <c r="EQX315" s="4"/>
      <c r="EQY315" s="4"/>
      <c r="EQZ315" s="4"/>
      <c r="ERA315" s="4"/>
      <c r="ERB315" s="4"/>
      <c r="ERC315" s="4"/>
      <c r="ERD315" s="4"/>
      <c r="ERE315" s="4"/>
      <c r="ERF315" s="4"/>
      <c r="ERG315" s="4"/>
      <c r="ERH315" s="4"/>
      <c r="ERI315" s="4"/>
      <c r="ERJ315" s="4"/>
      <c r="ERK315" s="4"/>
      <c r="ERL315" s="4"/>
      <c r="ERM315" s="4"/>
      <c r="ERN315" s="4"/>
      <c r="ERO315" s="4"/>
      <c r="ERP315" s="4"/>
      <c r="ERQ315" s="4"/>
      <c r="ERR315" s="4"/>
      <c r="ERS315" s="4"/>
      <c r="ERT315" s="4"/>
      <c r="ERU315" s="4"/>
      <c r="ERV315" s="4"/>
      <c r="ERW315" s="4"/>
      <c r="ERX315" s="4"/>
      <c r="ERY315" s="4"/>
      <c r="ERZ315" s="4"/>
      <c r="ESA315" s="4"/>
      <c r="ESB315" s="4"/>
      <c r="ESC315" s="4"/>
      <c r="ESD315" s="4"/>
      <c r="ESE315" s="4"/>
      <c r="ESF315" s="4"/>
      <c r="ESG315" s="4"/>
      <c r="ESH315" s="4"/>
      <c r="ESI315" s="4"/>
      <c r="ESJ315" s="4"/>
      <c r="ESK315" s="4"/>
      <c r="ESL315" s="4"/>
      <c r="ESM315" s="4"/>
      <c r="ESN315" s="4"/>
      <c r="ESO315" s="4"/>
      <c r="ESP315" s="4"/>
      <c r="ESQ315" s="4"/>
      <c r="ESR315" s="4"/>
      <c r="ESS315" s="4"/>
      <c r="EST315" s="4"/>
      <c r="ESU315" s="4"/>
      <c r="ESV315" s="4"/>
      <c r="ESW315" s="4"/>
      <c r="ESX315" s="4"/>
      <c r="ESY315" s="4"/>
      <c r="ESZ315" s="4"/>
      <c r="ETA315" s="4"/>
      <c r="ETB315" s="4"/>
      <c r="ETC315" s="4"/>
      <c r="ETD315" s="4"/>
      <c r="ETE315" s="4"/>
      <c r="ETF315" s="4"/>
      <c r="ETG315" s="4"/>
      <c r="ETH315" s="4"/>
      <c r="ETI315" s="4"/>
      <c r="ETJ315" s="4"/>
      <c r="ETK315" s="4"/>
      <c r="ETL315" s="4"/>
      <c r="ETM315" s="4"/>
      <c r="ETN315" s="4"/>
      <c r="ETO315" s="4"/>
      <c r="ETP315" s="4"/>
      <c r="ETQ315" s="4"/>
      <c r="ETR315" s="4"/>
      <c r="ETS315" s="4"/>
      <c r="ETT315" s="4"/>
      <c r="ETU315" s="4"/>
      <c r="ETV315" s="4"/>
      <c r="ETW315" s="4"/>
      <c r="ETX315" s="4"/>
      <c r="ETY315" s="4"/>
      <c r="ETZ315" s="4"/>
      <c r="EUA315" s="4"/>
      <c r="EUB315" s="4"/>
      <c r="EUC315" s="4"/>
      <c r="EUD315" s="4"/>
      <c r="EUE315" s="4"/>
      <c r="EUF315" s="4"/>
      <c r="EUG315" s="4"/>
      <c r="EUH315" s="4"/>
      <c r="EUI315" s="4"/>
      <c r="EUJ315" s="4"/>
      <c r="EUK315" s="4"/>
      <c r="EUL315" s="4"/>
      <c r="EUM315" s="4"/>
      <c r="EUN315" s="4"/>
      <c r="EUO315" s="4"/>
      <c r="EUP315" s="4"/>
      <c r="EUQ315" s="4"/>
      <c r="EUR315" s="4"/>
      <c r="EUS315" s="4"/>
      <c r="EUT315" s="4"/>
      <c r="EUU315" s="4"/>
      <c r="EUV315" s="4"/>
      <c r="EUW315" s="4"/>
      <c r="EUX315" s="4"/>
      <c r="EUY315" s="4"/>
      <c r="EUZ315" s="4"/>
      <c r="EVA315" s="4"/>
      <c r="EVB315" s="4"/>
      <c r="EVC315" s="4"/>
      <c r="EVD315" s="4"/>
      <c r="EVE315" s="4"/>
      <c r="EVF315" s="4"/>
      <c r="EVG315" s="4"/>
      <c r="EVH315" s="4"/>
      <c r="EVI315" s="4"/>
      <c r="EVJ315" s="4"/>
      <c r="EVK315" s="4"/>
      <c r="EVL315" s="4"/>
      <c r="EVM315" s="4"/>
      <c r="EVN315" s="4"/>
      <c r="EVO315" s="4"/>
      <c r="EVP315" s="4"/>
      <c r="EVQ315" s="4"/>
      <c r="EVR315" s="4"/>
      <c r="EVS315" s="4"/>
      <c r="EVT315" s="4"/>
      <c r="EVU315" s="4"/>
      <c r="EVV315" s="4"/>
      <c r="EVW315" s="4"/>
      <c r="EVX315" s="4"/>
      <c r="EVY315" s="4"/>
      <c r="EVZ315" s="4"/>
      <c r="EWA315" s="4"/>
      <c r="EWB315" s="4"/>
      <c r="EWC315" s="4"/>
      <c r="EWD315" s="4"/>
      <c r="EWE315" s="4"/>
      <c r="EWF315" s="4"/>
      <c r="EWG315" s="4"/>
      <c r="EWH315" s="4"/>
      <c r="EWI315" s="4"/>
      <c r="EWJ315" s="4"/>
      <c r="EWK315" s="4"/>
      <c r="EWL315" s="4"/>
      <c r="EWM315" s="4"/>
      <c r="EWN315" s="4"/>
      <c r="EWO315" s="4"/>
      <c r="EWP315" s="4"/>
      <c r="EWQ315" s="4"/>
      <c r="EWR315" s="4"/>
      <c r="EWS315" s="4"/>
      <c r="EWT315" s="4"/>
      <c r="EWU315" s="4"/>
      <c r="EWV315" s="4"/>
      <c r="EWW315" s="4"/>
      <c r="EWX315" s="4"/>
      <c r="EWY315" s="4"/>
      <c r="EWZ315" s="4"/>
      <c r="EXA315" s="4"/>
      <c r="EXB315" s="4"/>
      <c r="EXC315" s="4"/>
      <c r="EXD315" s="4"/>
      <c r="EXE315" s="4"/>
      <c r="EXF315" s="4"/>
      <c r="EXG315" s="4"/>
      <c r="EXH315" s="4"/>
      <c r="EXI315" s="4"/>
      <c r="EXJ315" s="4"/>
      <c r="EXK315" s="4"/>
      <c r="EXL315" s="4"/>
      <c r="EXM315" s="4"/>
      <c r="EXN315" s="4"/>
      <c r="EXO315" s="4"/>
      <c r="EXP315" s="4"/>
      <c r="EXQ315" s="4"/>
      <c r="EXR315" s="4"/>
      <c r="EXS315" s="4"/>
      <c r="EXT315" s="4"/>
      <c r="EXU315" s="4"/>
      <c r="EXV315" s="4"/>
      <c r="EXW315" s="4"/>
      <c r="EXX315" s="4"/>
      <c r="EXY315" s="4"/>
      <c r="EXZ315" s="4"/>
      <c r="EYA315" s="4"/>
      <c r="EYB315" s="4"/>
      <c r="EYC315" s="4"/>
      <c r="EYD315" s="4"/>
      <c r="EYE315" s="4"/>
      <c r="EYF315" s="4"/>
      <c r="EYG315" s="4"/>
      <c r="EYH315" s="4"/>
      <c r="EYI315" s="4"/>
      <c r="EYJ315" s="4"/>
      <c r="EYK315" s="4"/>
      <c r="EYL315" s="4"/>
      <c r="EYM315" s="4"/>
      <c r="EYN315" s="4"/>
      <c r="EYO315" s="4"/>
      <c r="EYP315" s="4"/>
      <c r="EYQ315" s="4"/>
      <c r="EYR315" s="4"/>
      <c r="EYS315" s="4"/>
      <c r="EYT315" s="4"/>
      <c r="EYU315" s="4"/>
      <c r="EYV315" s="4"/>
      <c r="EYW315" s="4"/>
      <c r="EYX315" s="4"/>
      <c r="EYY315" s="4"/>
      <c r="EYZ315" s="4"/>
      <c r="EZA315" s="4"/>
      <c r="EZB315" s="4"/>
      <c r="EZC315" s="4"/>
      <c r="EZD315" s="4"/>
      <c r="EZE315" s="4"/>
      <c r="EZF315" s="4"/>
      <c r="EZG315" s="4"/>
      <c r="EZH315" s="4"/>
      <c r="EZI315" s="4"/>
      <c r="EZJ315" s="4"/>
      <c r="EZK315" s="4"/>
      <c r="EZL315" s="4"/>
      <c r="EZM315" s="4"/>
      <c r="EZN315" s="4"/>
      <c r="EZO315" s="4"/>
      <c r="EZP315" s="4"/>
      <c r="EZQ315" s="4"/>
      <c r="EZR315" s="4"/>
      <c r="EZS315" s="4"/>
      <c r="EZT315" s="4"/>
      <c r="EZU315" s="4"/>
      <c r="EZV315" s="4"/>
      <c r="EZW315" s="4"/>
      <c r="EZX315" s="4"/>
      <c r="EZY315" s="4"/>
      <c r="EZZ315" s="4"/>
      <c r="FAA315" s="4"/>
      <c r="FAB315" s="4"/>
      <c r="FAC315" s="4"/>
      <c r="FAD315" s="4"/>
      <c r="FAE315" s="4"/>
      <c r="FAF315" s="4"/>
      <c r="FAG315" s="4"/>
      <c r="FAH315" s="4"/>
      <c r="FAI315" s="4"/>
      <c r="FAJ315" s="4"/>
      <c r="FAK315" s="4"/>
      <c r="FAL315" s="4"/>
      <c r="FAM315" s="4"/>
      <c r="FAN315" s="4"/>
      <c r="FAO315" s="4"/>
      <c r="FAP315" s="4"/>
      <c r="FAQ315" s="4"/>
      <c r="FAR315" s="4"/>
      <c r="FAS315" s="4"/>
      <c r="FAT315" s="4"/>
      <c r="FAU315" s="4"/>
      <c r="FAV315" s="4"/>
      <c r="FAW315" s="4"/>
      <c r="FAX315" s="4"/>
      <c r="FAY315" s="4"/>
      <c r="FAZ315" s="4"/>
      <c r="FBA315" s="4"/>
      <c r="FBB315" s="4"/>
      <c r="FBC315" s="4"/>
      <c r="FBD315" s="4"/>
      <c r="FBE315" s="4"/>
      <c r="FBF315" s="4"/>
      <c r="FBG315" s="4"/>
      <c r="FBH315" s="4"/>
      <c r="FBI315" s="4"/>
      <c r="FBJ315" s="4"/>
      <c r="FBK315" s="4"/>
      <c r="FBL315" s="4"/>
      <c r="FBM315" s="4"/>
      <c r="FBN315" s="4"/>
      <c r="FBO315" s="4"/>
      <c r="FBP315" s="4"/>
      <c r="FBQ315" s="4"/>
      <c r="FBR315" s="4"/>
      <c r="FBS315" s="4"/>
      <c r="FBT315" s="4"/>
      <c r="FBU315" s="4"/>
      <c r="FBV315" s="4"/>
      <c r="FBW315" s="4"/>
      <c r="FBX315" s="4"/>
      <c r="FBY315" s="4"/>
      <c r="FBZ315" s="4"/>
      <c r="FCA315" s="4"/>
      <c r="FCB315" s="4"/>
      <c r="FCC315" s="4"/>
      <c r="FCD315" s="4"/>
      <c r="FCE315" s="4"/>
      <c r="FCF315" s="4"/>
      <c r="FCG315" s="4"/>
      <c r="FCH315" s="4"/>
      <c r="FCI315" s="4"/>
      <c r="FCJ315" s="4"/>
      <c r="FCK315" s="4"/>
      <c r="FCL315" s="4"/>
      <c r="FCM315" s="4"/>
      <c r="FCN315" s="4"/>
      <c r="FCO315" s="4"/>
      <c r="FCP315" s="4"/>
      <c r="FCQ315" s="4"/>
      <c r="FCR315" s="4"/>
      <c r="FCS315" s="4"/>
      <c r="FCT315" s="4"/>
      <c r="FCU315" s="4"/>
      <c r="FCV315" s="4"/>
      <c r="FCW315" s="4"/>
      <c r="FCX315" s="4"/>
      <c r="FCY315" s="4"/>
      <c r="FCZ315" s="4"/>
      <c r="FDA315" s="4"/>
      <c r="FDB315" s="4"/>
      <c r="FDC315" s="4"/>
      <c r="FDD315" s="4"/>
      <c r="FDE315" s="4"/>
      <c r="FDF315" s="4"/>
      <c r="FDG315" s="4"/>
      <c r="FDH315" s="4"/>
      <c r="FDI315" s="4"/>
      <c r="FDJ315" s="4"/>
      <c r="FDK315" s="4"/>
      <c r="FDL315" s="4"/>
      <c r="FDM315" s="4"/>
      <c r="FDN315" s="4"/>
      <c r="FDO315" s="4"/>
      <c r="FDP315" s="4"/>
      <c r="FDQ315" s="4"/>
      <c r="FDR315" s="4"/>
      <c r="FDS315" s="4"/>
      <c r="FDT315" s="4"/>
      <c r="FDU315" s="4"/>
      <c r="FDV315" s="4"/>
      <c r="FDW315" s="4"/>
      <c r="FDX315" s="4"/>
      <c r="FDY315" s="4"/>
      <c r="FDZ315" s="4"/>
      <c r="FEA315" s="4"/>
      <c r="FEB315" s="4"/>
      <c r="FEC315" s="4"/>
      <c r="FED315" s="4"/>
      <c r="FEE315" s="4"/>
      <c r="FEF315" s="4"/>
      <c r="FEG315" s="4"/>
      <c r="FEH315" s="4"/>
      <c r="FEI315" s="4"/>
      <c r="FEJ315" s="4"/>
      <c r="FEK315" s="4"/>
      <c r="FEL315" s="4"/>
      <c r="FEM315" s="4"/>
      <c r="FEN315" s="4"/>
      <c r="FEO315" s="4"/>
      <c r="FEP315" s="4"/>
      <c r="FEQ315" s="4"/>
      <c r="FER315" s="4"/>
      <c r="FES315" s="4"/>
      <c r="FET315" s="4"/>
      <c r="FEU315" s="4"/>
      <c r="FEV315" s="4"/>
      <c r="FEW315" s="4"/>
      <c r="FEX315" s="4"/>
      <c r="FEY315" s="4"/>
      <c r="FEZ315" s="4"/>
      <c r="FFA315" s="4"/>
      <c r="FFB315" s="4"/>
      <c r="FFC315" s="4"/>
      <c r="FFD315" s="4"/>
      <c r="FFE315" s="4"/>
      <c r="FFF315" s="4"/>
      <c r="FFG315" s="4"/>
      <c r="FFH315" s="4"/>
      <c r="FFI315" s="4"/>
      <c r="FFJ315" s="4"/>
      <c r="FFK315" s="4"/>
      <c r="FFL315" s="4"/>
      <c r="FFM315" s="4"/>
      <c r="FFN315" s="4"/>
      <c r="FFO315" s="4"/>
      <c r="FFP315" s="4"/>
      <c r="FFQ315" s="4"/>
      <c r="FFR315" s="4"/>
      <c r="FFS315" s="4"/>
      <c r="FFT315" s="4"/>
      <c r="FFU315" s="4"/>
      <c r="FFV315" s="4"/>
      <c r="FFW315" s="4"/>
      <c r="FFX315" s="4"/>
      <c r="FFY315" s="4"/>
      <c r="FFZ315" s="4"/>
      <c r="FGA315" s="4"/>
      <c r="FGB315" s="4"/>
      <c r="FGC315" s="4"/>
      <c r="FGD315" s="4"/>
      <c r="FGE315" s="4"/>
      <c r="FGF315" s="4"/>
      <c r="FGG315" s="4"/>
      <c r="FGH315" s="4"/>
      <c r="FGI315" s="4"/>
      <c r="FGJ315" s="4"/>
      <c r="FGK315" s="4"/>
      <c r="FGL315" s="4"/>
      <c r="FGM315" s="4"/>
      <c r="FGN315" s="4"/>
      <c r="FGO315" s="4"/>
      <c r="FGP315" s="4"/>
      <c r="FGQ315" s="4"/>
      <c r="FGR315" s="4"/>
      <c r="FGS315" s="4"/>
      <c r="FGT315" s="4"/>
      <c r="FGU315" s="4"/>
      <c r="FGV315" s="4"/>
      <c r="FGW315" s="4"/>
      <c r="FGX315" s="4"/>
      <c r="FGY315" s="4"/>
      <c r="FGZ315" s="4"/>
      <c r="FHA315" s="4"/>
      <c r="FHB315" s="4"/>
      <c r="FHC315" s="4"/>
      <c r="FHD315" s="4"/>
      <c r="FHE315" s="4"/>
      <c r="FHF315" s="4"/>
      <c r="FHG315" s="4"/>
      <c r="FHH315" s="4"/>
      <c r="FHI315" s="4"/>
      <c r="FHJ315" s="4"/>
      <c r="FHK315" s="4"/>
      <c r="FHL315" s="4"/>
      <c r="FHM315" s="4"/>
      <c r="FHN315" s="4"/>
      <c r="FHO315" s="4"/>
      <c r="FHP315" s="4"/>
      <c r="FHQ315" s="4"/>
      <c r="FHR315" s="4"/>
      <c r="FHS315" s="4"/>
      <c r="FHT315" s="4"/>
      <c r="FHU315" s="4"/>
      <c r="FHV315" s="4"/>
      <c r="FHW315" s="4"/>
      <c r="FHX315" s="4"/>
      <c r="FHY315" s="4"/>
      <c r="FHZ315" s="4"/>
      <c r="FIA315" s="4"/>
      <c r="FIB315" s="4"/>
      <c r="FIC315" s="4"/>
      <c r="FID315" s="4"/>
      <c r="FIE315" s="4"/>
      <c r="FIF315" s="4"/>
      <c r="FIG315" s="4"/>
      <c r="FIH315" s="4"/>
      <c r="FII315" s="4"/>
      <c r="FIJ315" s="4"/>
      <c r="FIK315" s="4"/>
      <c r="FIL315" s="4"/>
      <c r="FIM315" s="4"/>
      <c r="FIN315" s="4"/>
      <c r="FIO315" s="4"/>
      <c r="FIP315" s="4"/>
      <c r="FIQ315" s="4"/>
      <c r="FIR315" s="4"/>
      <c r="FIS315" s="4"/>
      <c r="FIT315" s="4"/>
      <c r="FIU315" s="4"/>
      <c r="FIV315" s="4"/>
      <c r="FIW315" s="4"/>
      <c r="FIX315" s="4"/>
      <c r="FIY315" s="4"/>
      <c r="FIZ315" s="4"/>
      <c r="FJA315" s="4"/>
      <c r="FJB315" s="4"/>
      <c r="FJC315" s="4"/>
      <c r="FJD315" s="4"/>
      <c r="FJE315" s="4"/>
      <c r="FJF315" s="4"/>
      <c r="FJG315" s="4"/>
      <c r="FJH315" s="4"/>
      <c r="FJI315" s="4"/>
      <c r="FJJ315" s="4"/>
      <c r="FJK315" s="4"/>
      <c r="FJL315" s="4"/>
      <c r="FJM315" s="4"/>
      <c r="FJN315" s="4"/>
      <c r="FJO315" s="4"/>
      <c r="FJP315" s="4"/>
      <c r="FJQ315" s="4"/>
      <c r="FJR315" s="4"/>
      <c r="FJS315" s="4"/>
      <c r="FJT315" s="4"/>
      <c r="FJU315" s="4"/>
      <c r="FJV315" s="4"/>
      <c r="FJW315" s="4"/>
      <c r="FJX315" s="4"/>
      <c r="FJY315" s="4"/>
      <c r="FJZ315" s="4"/>
      <c r="FKA315" s="4"/>
      <c r="FKB315" s="4"/>
      <c r="FKC315" s="4"/>
      <c r="FKD315" s="4"/>
      <c r="FKE315" s="4"/>
      <c r="FKF315" s="4"/>
      <c r="FKG315" s="4"/>
      <c r="FKH315" s="4"/>
      <c r="FKI315" s="4"/>
      <c r="FKJ315" s="4"/>
      <c r="FKK315" s="4"/>
      <c r="FKL315" s="4"/>
      <c r="FKM315" s="4"/>
      <c r="FKN315" s="4"/>
      <c r="FKO315" s="4"/>
      <c r="FKP315" s="4"/>
      <c r="FKQ315" s="4"/>
      <c r="FKR315" s="4"/>
      <c r="FKS315" s="4"/>
      <c r="FKT315" s="4"/>
      <c r="FKU315" s="4"/>
      <c r="FKV315" s="4"/>
      <c r="FKW315" s="4"/>
      <c r="FKX315" s="4"/>
      <c r="FKY315" s="4"/>
      <c r="FKZ315" s="4"/>
      <c r="FLA315" s="4"/>
      <c r="FLB315" s="4"/>
      <c r="FLC315" s="4"/>
      <c r="FLD315" s="4"/>
      <c r="FLE315" s="4"/>
      <c r="FLF315" s="4"/>
      <c r="FLG315" s="4"/>
      <c r="FLH315" s="4"/>
      <c r="FLI315" s="4"/>
      <c r="FLJ315" s="4"/>
      <c r="FLK315" s="4"/>
      <c r="FLL315" s="4"/>
      <c r="FLM315" s="4"/>
      <c r="FLN315" s="4"/>
      <c r="FLO315" s="4"/>
      <c r="FLP315" s="4"/>
      <c r="FLQ315" s="4"/>
      <c r="FLR315" s="4"/>
      <c r="FLS315" s="4"/>
      <c r="FLT315" s="4"/>
      <c r="FLU315" s="4"/>
      <c r="FLV315" s="4"/>
      <c r="FLW315" s="4"/>
      <c r="FLX315" s="4"/>
      <c r="FLY315" s="4"/>
      <c r="FLZ315" s="4"/>
      <c r="FMA315" s="4"/>
      <c r="FMB315" s="4"/>
      <c r="FMC315" s="4"/>
      <c r="FMD315" s="4"/>
      <c r="FME315" s="4"/>
      <c r="FMF315" s="4"/>
      <c r="FMG315" s="4"/>
      <c r="FMH315" s="4"/>
      <c r="FMI315" s="4"/>
      <c r="FMJ315" s="4"/>
      <c r="FMK315" s="4"/>
      <c r="FML315" s="4"/>
      <c r="FMM315" s="4"/>
      <c r="FMN315" s="4"/>
      <c r="FMO315" s="4"/>
      <c r="FMP315" s="4"/>
      <c r="FMQ315" s="4"/>
      <c r="FMR315" s="4"/>
      <c r="FMS315" s="4"/>
      <c r="FMT315" s="4"/>
      <c r="FMU315" s="4"/>
      <c r="FMV315" s="4"/>
      <c r="FMW315" s="4"/>
      <c r="FMX315" s="4"/>
      <c r="FMY315" s="4"/>
      <c r="FMZ315" s="4"/>
      <c r="FNA315" s="4"/>
      <c r="FNB315" s="4"/>
      <c r="FNC315" s="4"/>
      <c r="FND315" s="4"/>
      <c r="FNE315" s="4"/>
      <c r="FNF315" s="4"/>
      <c r="FNG315" s="4"/>
      <c r="FNH315" s="4"/>
      <c r="FNI315" s="4"/>
      <c r="FNJ315" s="4"/>
      <c r="FNK315" s="4"/>
      <c r="FNL315" s="4"/>
      <c r="FNM315" s="4"/>
      <c r="FNN315" s="4"/>
      <c r="FNO315" s="4"/>
      <c r="FNP315" s="4"/>
      <c r="FNQ315" s="4"/>
      <c r="FNR315" s="4"/>
      <c r="FNS315" s="4"/>
      <c r="FNT315" s="4"/>
      <c r="FNU315" s="4"/>
      <c r="FNV315" s="4"/>
      <c r="FNW315" s="4"/>
      <c r="FNX315" s="4"/>
      <c r="FNY315" s="4"/>
      <c r="FNZ315" s="4"/>
      <c r="FOA315" s="4"/>
      <c r="FOB315" s="4"/>
      <c r="FOC315" s="4"/>
      <c r="FOD315" s="4"/>
      <c r="FOE315" s="4"/>
      <c r="FOF315" s="4"/>
      <c r="FOG315" s="4"/>
      <c r="FOH315" s="4"/>
      <c r="FOI315" s="4"/>
      <c r="FOJ315" s="4"/>
      <c r="FOK315" s="4"/>
      <c r="FOL315" s="4"/>
      <c r="FOM315" s="4"/>
      <c r="FON315" s="4"/>
      <c r="FOO315" s="4"/>
      <c r="FOP315" s="4"/>
      <c r="FOQ315" s="4"/>
      <c r="FOR315" s="4"/>
      <c r="FOS315" s="4"/>
      <c r="FOT315" s="4"/>
      <c r="FOU315" s="4"/>
      <c r="FOV315" s="4"/>
      <c r="FOW315" s="4"/>
      <c r="FOX315" s="4"/>
      <c r="FOY315" s="4"/>
      <c r="FOZ315" s="4"/>
      <c r="FPA315" s="4"/>
      <c r="FPB315" s="4"/>
      <c r="FPC315" s="4"/>
      <c r="FPD315" s="4"/>
      <c r="FPE315" s="4"/>
      <c r="FPF315" s="4"/>
      <c r="FPG315" s="4"/>
      <c r="FPH315" s="4"/>
      <c r="FPI315" s="4"/>
      <c r="FPJ315" s="4"/>
      <c r="FPK315" s="4"/>
      <c r="FPL315" s="4"/>
      <c r="FPM315" s="4"/>
      <c r="FPN315" s="4"/>
      <c r="FPO315" s="4"/>
      <c r="FPP315" s="4"/>
      <c r="FPQ315" s="4"/>
      <c r="FPR315" s="4"/>
      <c r="FPS315" s="4"/>
      <c r="FPT315" s="4"/>
      <c r="FPU315" s="4"/>
      <c r="FPV315" s="4"/>
      <c r="FPW315" s="4"/>
      <c r="FPX315" s="4"/>
      <c r="FPY315" s="4"/>
      <c r="FPZ315" s="4"/>
      <c r="FQA315" s="4"/>
      <c r="FQB315" s="4"/>
      <c r="FQC315" s="4"/>
      <c r="FQD315" s="4"/>
      <c r="FQE315" s="4"/>
      <c r="FQF315" s="4"/>
      <c r="FQG315" s="4"/>
      <c r="FQH315" s="4"/>
      <c r="FQI315" s="4"/>
      <c r="FQJ315" s="4"/>
      <c r="FQK315" s="4"/>
      <c r="FQL315" s="4"/>
      <c r="FQM315" s="4"/>
      <c r="FQN315" s="4"/>
      <c r="FQO315" s="4"/>
      <c r="FQP315" s="4"/>
      <c r="FQQ315" s="4"/>
      <c r="FQR315" s="4"/>
      <c r="FQS315" s="4"/>
      <c r="FQT315" s="4"/>
      <c r="FQU315" s="4"/>
      <c r="FQV315" s="4"/>
      <c r="FQW315" s="4"/>
      <c r="FQX315" s="4"/>
      <c r="FQY315" s="4"/>
      <c r="FQZ315" s="4"/>
      <c r="FRA315" s="4"/>
      <c r="FRB315" s="4"/>
      <c r="FRC315" s="4"/>
      <c r="FRD315" s="4"/>
      <c r="FRE315" s="4"/>
      <c r="FRF315" s="4"/>
      <c r="FRG315" s="4"/>
      <c r="FRH315" s="4"/>
      <c r="FRI315" s="4"/>
      <c r="FRJ315" s="4"/>
      <c r="FRK315" s="4"/>
      <c r="FRL315" s="4"/>
      <c r="FRM315" s="4"/>
      <c r="FRN315" s="4"/>
      <c r="FRO315" s="4"/>
      <c r="FRP315" s="4"/>
      <c r="FRQ315" s="4"/>
      <c r="FRR315" s="4"/>
      <c r="FRS315" s="4"/>
      <c r="FRT315" s="4"/>
      <c r="FRU315" s="4"/>
      <c r="FRV315" s="4"/>
      <c r="FRW315" s="4"/>
      <c r="FRX315" s="4"/>
      <c r="FRY315" s="4"/>
      <c r="FRZ315" s="4"/>
      <c r="FSA315" s="4"/>
      <c r="FSB315" s="4"/>
      <c r="FSC315" s="4"/>
      <c r="FSD315" s="4"/>
      <c r="FSE315" s="4"/>
      <c r="FSF315" s="4"/>
      <c r="FSG315" s="4"/>
      <c r="FSH315" s="4"/>
      <c r="FSI315" s="4"/>
      <c r="FSJ315" s="4"/>
      <c r="FSK315" s="4"/>
      <c r="FSL315" s="4"/>
      <c r="FSM315" s="4"/>
      <c r="FSN315" s="4"/>
      <c r="FSO315" s="4"/>
      <c r="FSP315" s="4"/>
      <c r="FSQ315" s="4"/>
      <c r="FSR315" s="4"/>
      <c r="FSS315" s="4"/>
      <c r="FST315" s="4"/>
      <c r="FSU315" s="4"/>
      <c r="FSV315" s="4"/>
      <c r="FSW315" s="4"/>
      <c r="FSX315" s="4"/>
      <c r="FSY315" s="4"/>
      <c r="FSZ315" s="4"/>
      <c r="FTA315" s="4"/>
      <c r="FTB315" s="4"/>
      <c r="FTC315" s="4"/>
      <c r="FTD315" s="4"/>
      <c r="FTE315" s="4"/>
      <c r="FTF315" s="4"/>
      <c r="FTG315" s="4"/>
      <c r="FTH315" s="4"/>
      <c r="FTI315" s="4"/>
      <c r="FTJ315" s="4"/>
      <c r="FTK315" s="4"/>
      <c r="FTL315" s="4"/>
      <c r="FTM315" s="4"/>
      <c r="FTN315" s="4"/>
      <c r="FTO315" s="4"/>
      <c r="FTP315" s="4"/>
      <c r="FTQ315" s="4"/>
      <c r="FTR315" s="4"/>
      <c r="FTS315" s="4"/>
      <c r="FTT315" s="4"/>
      <c r="FTU315" s="4"/>
      <c r="FTV315" s="4"/>
      <c r="FTW315" s="4"/>
      <c r="FTX315" s="4"/>
      <c r="FTY315" s="4"/>
      <c r="FTZ315" s="4"/>
      <c r="FUA315" s="4"/>
      <c r="FUB315" s="4"/>
      <c r="FUC315" s="4"/>
      <c r="FUD315" s="4"/>
      <c r="FUE315" s="4"/>
      <c r="FUF315" s="4"/>
      <c r="FUG315" s="4"/>
      <c r="FUH315" s="4"/>
      <c r="FUI315" s="4"/>
      <c r="FUJ315" s="4"/>
      <c r="FUK315" s="4"/>
      <c r="FUL315" s="4"/>
      <c r="FUM315" s="4"/>
      <c r="FUN315" s="4"/>
      <c r="FUO315" s="4"/>
      <c r="FUP315" s="4"/>
      <c r="FUQ315" s="4"/>
      <c r="FUR315" s="4"/>
      <c r="FUS315" s="4"/>
      <c r="FUT315" s="4"/>
      <c r="FUU315" s="4"/>
      <c r="FUV315" s="4"/>
      <c r="FUW315" s="4"/>
      <c r="FUX315" s="4"/>
      <c r="FUY315" s="4"/>
      <c r="FUZ315" s="4"/>
      <c r="FVA315" s="4"/>
      <c r="FVB315" s="4"/>
      <c r="FVC315" s="4"/>
      <c r="FVD315" s="4"/>
      <c r="FVE315" s="4"/>
      <c r="FVF315" s="4"/>
      <c r="FVG315" s="4"/>
      <c r="FVH315" s="4"/>
      <c r="FVI315" s="4"/>
      <c r="FVJ315" s="4"/>
      <c r="FVK315" s="4"/>
      <c r="FVL315" s="4"/>
      <c r="FVM315" s="4"/>
      <c r="FVN315" s="4"/>
      <c r="FVO315" s="4"/>
      <c r="FVP315" s="4"/>
      <c r="FVQ315" s="4"/>
      <c r="FVR315" s="4"/>
      <c r="FVS315" s="4"/>
      <c r="FVT315" s="4"/>
      <c r="FVU315" s="4"/>
      <c r="FVV315" s="4"/>
      <c r="FVW315" s="4"/>
      <c r="FVX315" s="4"/>
      <c r="FVY315" s="4"/>
      <c r="FVZ315" s="4"/>
      <c r="FWA315" s="4"/>
      <c r="FWB315" s="4"/>
      <c r="FWC315" s="4"/>
      <c r="FWD315" s="4"/>
      <c r="FWE315" s="4"/>
      <c r="FWF315" s="4"/>
      <c r="FWG315" s="4"/>
      <c r="FWH315" s="4"/>
      <c r="FWI315" s="4"/>
      <c r="FWJ315" s="4"/>
      <c r="FWK315" s="4"/>
      <c r="FWL315" s="4"/>
      <c r="FWM315" s="4"/>
      <c r="FWN315" s="4"/>
      <c r="FWO315" s="4"/>
      <c r="FWP315" s="4"/>
      <c r="FWQ315" s="4"/>
      <c r="FWR315" s="4"/>
      <c r="FWS315" s="4"/>
      <c r="FWT315" s="4"/>
      <c r="FWU315" s="4"/>
      <c r="FWV315" s="4"/>
      <c r="FWW315" s="4"/>
      <c r="FWX315" s="4"/>
      <c r="FWY315" s="4"/>
      <c r="FWZ315" s="4"/>
      <c r="FXA315" s="4"/>
      <c r="FXB315" s="4"/>
      <c r="FXC315" s="4"/>
      <c r="FXD315" s="4"/>
      <c r="FXE315" s="4"/>
      <c r="FXF315" s="4"/>
      <c r="FXG315" s="4"/>
      <c r="FXH315" s="4"/>
      <c r="FXI315" s="4"/>
      <c r="FXJ315" s="4"/>
      <c r="FXK315" s="4"/>
      <c r="FXL315" s="4"/>
      <c r="FXM315" s="4"/>
      <c r="FXN315" s="4"/>
      <c r="FXO315" s="4"/>
      <c r="FXP315" s="4"/>
      <c r="FXQ315" s="4"/>
      <c r="FXR315" s="4"/>
      <c r="FXS315" s="4"/>
      <c r="FXT315" s="4"/>
      <c r="FXU315" s="4"/>
      <c r="FXV315" s="4"/>
      <c r="FXW315" s="4"/>
      <c r="FXX315" s="4"/>
      <c r="FXY315" s="4"/>
      <c r="FXZ315" s="4"/>
      <c r="FYA315" s="4"/>
      <c r="FYB315" s="4"/>
      <c r="FYC315" s="4"/>
      <c r="FYD315" s="4"/>
      <c r="FYE315" s="4"/>
      <c r="FYF315" s="4"/>
      <c r="FYG315" s="4"/>
      <c r="FYH315" s="4"/>
      <c r="FYI315" s="4"/>
      <c r="FYJ315" s="4"/>
      <c r="FYK315" s="4"/>
      <c r="FYL315" s="4"/>
      <c r="FYM315" s="4"/>
      <c r="FYN315" s="4"/>
      <c r="FYO315" s="4"/>
      <c r="FYP315" s="4"/>
      <c r="FYQ315" s="4"/>
      <c r="FYR315" s="4"/>
      <c r="FYS315" s="4"/>
      <c r="FYT315" s="4"/>
      <c r="FYU315" s="4"/>
      <c r="FYV315" s="4"/>
      <c r="FYW315" s="4"/>
      <c r="FYX315" s="4"/>
      <c r="FYY315" s="4"/>
      <c r="FYZ315" s="4"/>
      <c r="FZA315" s="4"/>
      <c r="FZB315" s="4"/>
      <c r="FZC315" s="4"/>
      <c r="FZD315" s="4"/>
      <c r="FZE315" s="4"/>
      <c r="FZF315" s="4"/>
      <c r="FZG315" s="4"/>
      <c r="FZH315" s="4"/>
      <c r="FZI315" s="4"/>
      <c r="FZJ315" s="4"/>
      <c r="FZK315" s="4"/>
      <c r="FZL315" s="4"/>
      <c r="FZM315" s="4"/>
      <c r="FZN315" s="4"/>
      <c r="FZO315" s="4"/>
      <c r="FZP315" s="4"/>
      <c r="FZQ315" s="4"/>
      <c r="FZR315" s="4"/>
      <c r="FZS315" s="4"/>
      <c r="FZT315" s="4"/>
      <c r="FZU315" s="4"/>
      <c r="FZV315" s="4"/>
      <c r="FZW315" s="4"/>
      <c r="FZX315" s="4"/>
      <c r="FZY315" s="4"/>
      <c r="FZZ315" s="4"/>
      <c r="GAA315" s="4"/>
      <c r="GAB315" s="4"/>
      <c r="GAC315" s="4"/>
      <c r="GAD315" s="4"/>
      <c r="GAE315" s="4"/>
      <c r="GAF315" s="4"/>
      <c r="GAG315" s="4"/>
      <c r="GAH315" s="4"/>
      <c r="GAI315" s="4"/>
      <c r="GAJ315" s="4"/>
      <c r="GAK315" s="4"/>
      <c r="GAL315" s="4"/>
      <c r="GAM315" s="4"/>
      <c r="GAN315" s="4"/>
      <c r="GAO315" s="4"/>
      <c r="GAP315" s="4"/>
      <c r="GAQ315" s="4"/>
      <c r="GAR315" s="4"/>
      <c r="GAS315" s="4"/>
      <c r="GAT315" s="4"/>
      <c r="GAU315" s="4"/>
      <c r="GAV315" s="4"/>
      <c r="GAW315" s="4"/>
      <c r="GAX315" s="4"/>
      <c r="GAY315" s="4"/>
      <c r="GAZ315" s="4"/>
      <c r="GBA315" s="4"/>
      <c r="GBB315" s="4"/>
      <c r="GBC315" s="4"/>
      <c r="GBD315" s="4"/>
      <c r="GBE315" s="4"/>
      <c r="GBF315" s="4"/>
      <c r="GBG315" s="4"/>
      <c r="GBH315" s="4"/>
      <c r="GBI315" s="4"/>
      <c r="GBJ315" s="4"/>
      <c r="GBK315" s="4"/>
      <c r="GBL315" s="4"/>
      <c r="GBM315" s="4"/>
      <c r="GBN315" s="4"/>
      <c r="GBO315" s="4"/>
      <c r="GBP315" s="4"/>
      <c r="GBQ315" s="4"/>
      <c r="GBR315" s="4"/>
      <c r="GBS315" s="4"/>
      <c r="GBT315" s="4"/>
      <c r="GBU315" s="4"/>
      <c r="GBV315" s="4"/>
      <c r="GBW315" s="4"/>
      <c r="GBX315" s="4"/>
      <c r="GBY315" s="4"/>
      <c r="GBZ315" s="4"/>
      <c r="GCA315" s="4"/>
      <c r="GCB315" s="4"/>
      <c r="GCC315" s="4"/>
      <c r="GCD315" s="4"/>
      <c r="GCE315" s="4"/>
      <c r="GCF315" s="4"/>
      <c r="GCG315" s="4"/>
      <c r="GCH315" s="4"/>
      <c r="GCI315" s="4"/>
      <c r="GCJ315" s="4"/>
      <c r="GCK315" s="4"/>
      <c r="GCL315" s="4"/>
      <c r="GCM315" s="4"/>
      <c r="GCN315" s="4"/>
      <c r="GCO315" s="4"/>
      <c r="GCP315" s="4"/>
      <c r="GCQ315" s="4"/>
      <c r="GCR315" s="4"/>
      <c r="GCS315" s="4"/>
      <c r="GCT315" s="4"/>
      <c r="GCU315" s="4"/>
      <c r="GCV315" s="4"/>
      <c r="GCW315" s="4"/>
      <c r="GCX315" s="4"/>
      <c r="GCY315" s="4"/>
      <c r="GCZ315" s="4"/>
      <c r="GDA315" s="4"/>
      <c r="GDB315" s="4"/>
      <c r="GDC315" s="4"/>
      <c r="GDD315" s="4"/>
      <c r="GDE315" s="4"/>
      <c r="GDF315" s="4"/>
      <c r="GDG315" s="4"/>
      <c r="GDH315" s="4"/>
      <c r="GDI315" s="4"/>
      <c r="GDJ315" s="4"/>
      <c r="GDK315" s="4"/>
      <c r="GDL315" s="4"/>
      <c r="GDM315" s="4"/>
      <c r="GDN315" s="4"/>
      <c r="GDO315" s="4"/>
      <c r="GDP315" s="4"/>
      <c r="GDQ315" s="4"/>
      <c r="GDR315" s="4"/>
      <c r="GDS315" s="4"/>
      <c r="GDT315" s="4"/>
      <c r="GDU315" s="4"/>
      <c r="GDV315" s="4"/>
      <c r="GDW315" s="4"/>
      <c r="GDX315" s="4"/>
      <c r="GDY315" s="4"/>
      <c r="GDZ315" s="4"/>
      <c r="GEA315" s="4"/>
      <c r="GEB315" s="4"/>
      <c r="GEC315" s="4"/>
      <c r="GED315" s="4"/>
      <c r="GEE315" s="4"/>
      <c r="GEF315" s="4"/>
      <c r="GEG315" s="4"/>
      <c r="GEH315" s="4"/>
      <c r="GEI315" s="4"/>
      <c r="GEJ315" s="4"/>
      <c r="GEK315" s="4"/>
      <c r="GEL315" s="4"/>
      <c r="GEM315" s="4"/>
      <c r="GEN315" s="4"/>
      <c r="GEO315" s="4"/>
      <c r="GEP315" s="4"/>
      <c r="GEQ315" s="4"/>
      <c r="GER315" s="4"/>
      <c r="GES315" s="4"/>
      <c r="GET315" s="4"/>
      <c r="GEU315" s="4"/>
      <c r="GEV315" s="4"/>
      <c r="GEW315" s="4"/>
      <c r="GEX315" s="4"/>
      <c r="GEY315" s="4"/>
      <c r="GEZ315" s="4"/>
      <c r="GFA315" s="4"/>
      <c r="GFB315" s="4"/>
      <c r="GFC315" s="4"/>
      <c r="GFD315" s="4"/>
      <c r="GFE315" s="4"/>
      <c r="GFF315" s="4"/>
      <c r="GFG315" s="4"/>
      <c r="GFH315" s="4"/>
      <c r="GFI315" s="4"/>
      <c r="GFJ315" s="4"/>
      <c r="GFK315" s="4"/>
      <c r="GFL315" s="4"/>
      <c r="GFM315" s="4"/>
      <c r="GFN315" s="4"/>
      <c r="GFO315" s="4"/>
      <c r="GFP315" s="4"/>
      <c r="GFQ315" s="4"/>
      <c r="GFR315" s="4"/>
      <c r="GFS315" s="4"/>
      <c r="GFT315" s="4"/>
      <c r="GFU315" s="4"/>
      <c r="GFV315" s="4"/>
      <c r="GFW315" s="4"/>
      <c r="GFX315" s="4"/>
      <c r="GFY315" s="4"/>
      <c r="GFZ315" s="4"/>
      <c r="GGA315" s="4"/>
      <c r="GGB315" s="4"/>
      <c r="GGC315" s="4"/>
      <c r="GGD315" s="4"/>
      <c r="GGE315" s="4"/>
      <c r="GGF315" s="4"/>
      <c r="GGG315" s="4"/>
      <c r="GGH315" s="4"/>
      <c r="GGI315" s="4"/>
      <c r="GGJ315" s="4"/>
      <c r="GGK315" s="4"/>
      <c r="GGL315" s="4"/>
      <c r="GGM315" s="4"/>
      <c r="GGN315" s="4"/>
      <c r="GGO315" s="4"/>
      <c r="GGP315" s="4"/>
      <c r="GGQ315" s="4"/>
      <c r="GGR315" s="4"/>
      <c r="GGS315" s="4"/>
      <c r="GGT315" s="4"/>
      <c r="GGU315" s="4"/>
      <c r="GGV315" s="4"/>
      <c r="GGW315" s="4"/>
      <c r="GGX315" s="4"/>
      <c r="GGY315" s="4"/>
      <c r="GGZ315" s="4"/>
      <c r="GHA315" s="4"/>
      <c r="GHB315" s="4"/>
      <c r="GHC315" s="4"/>
      <c r="GHD315" s="4"/>
      <c r="GHE315" s="4"/>
      <c r="GHF315" s="4"/>
      <c r="GHG315" s="4"/>
      <c r="GHH315" s="4"/>
      <c r="GHI315" s="4"/>
      <c r="GHJ315" s="4"/>
      <c r="GHK315" s="4"/>
      <c r="GHL315" s="4"/>
      <c r="GHM315" s="4"/>
      <c r="GHN315" s="4"/>
      <c r="GHO315" s="4"/>
      <c r="GHP315" s="4"/>
      <c r="GHQ315" s="4"/>
      <c r="GHR315" s="4"/>
      <c r="GHS315" s="4"/>
      <c r="GHT315" s="4"/>
      <c r="GHU315" s="4"/>
      <c r="GHV315" s="4"/>
      <c r="GHW315" s="4"/>
      <c r="GHX315" s="4"/>
      <c r="GHY315" s="4"/>
      <c r="GHZ315" s="4"/>
      <c r="GIA315" s="4"/>
      <c r="GIB315" s="4"/>
      <c r="GIC315" s="4"/>
      <c r="GID315" s="4"/>
      <c r="GIE315" s="4"/>
      <c r="GIF315" s="4"/>
      <c r="GIG315" s="4"/>
      <c r="GIH315" s="4"/>
      <c r="GII315" s="4"/>
      <c r="GIJ315" s="4"/>
      <c r="GIK315" s="4"/>
      <c r="GIL315" s="4"/>
      <c r="GIM315" s="4"/>
      <c r="GIN315" s="4"/>
      <c r="GIO315" s="4"/>
      <c r="GIP315" s="4"/>
      <c r="GIQ315" s="4"/>
      <c r="GIR315" s="4"/>
      <c r="GIS315" s="4"/>
      <c r="GIT315" s="4"/>
      <c r="GIU315" s="4"/>
      <c r="GIV315" s="4"/>
      <c r="GIW315" s="4"/>
      <c r="GIX315" s="4"/>
      <c r="GIY315" s="4"/>
      <c r="GIZ315" s="4"/>
      <c r="GJA315" s="4"/>
      <c r="GJB315" s="4"/>
      <c r="GJC315" s="4"/>
      <c r="GJD315" s="4"/>
      <c r="GJE315" s="4"/>
      <c r="GJF315" s="4"/>
      <c r="GJG315" s="4"/>
      <c r="GJH315" s="4"/>
      <c r="GJI315" s="4"/>
      <c r="GJJ315" s="4"/>
      <c r="GJK315" s="4"/>
      <c r="GJL315" s="4"/>
      <c r="GJM315" s="4"/>
      <c r="GJN315" s="4"/>
      <c r="GJO315" s="4"/>
      <c r="GJP315" s="4"/>
      <c r="GJQ315" s="4"/>
      <c r="GJR315" s="4"/>
      <c r="GJS315" s="4"/>
      <c r="GJT315" s="4"/>
      <c r="GJU315" s="4"/>
      <c r="GJV315" s="4"/>
      <c r="GJW315" s="4"/>
      <c r="GJX315" s="4"/>
      <c r="GJY315" s="4"/>
      <c r="GJZ315" s="4"/>
      <c r="GKA315" s="4"/>
      <c r="GKB315" s="4"/>
      <c r="GKC315" s="4"/>
      <c r="GKD315" s="4"/>
      <c r="GKE315" s="4"/>
      <c r="GKF315" s="4"/>
      <c r="GKG315" s="4"/>
      <c r="GKH315" s="4"/>
      <c r="GKI315" s="4"/>
      <c r="GKJ315" s="4"/>
      <c r="GKK315" s="4"/>
      <c r="GKL315" s="4"/>
      <c r="GKM315" s="4"/>
      <c r="GKN315" s="4"/>
      <c r="GKO315" s="4"/>
      <c r="GKP315" s="4"/>
      <c r="GKQ315" s="4"/>
      <c r="GKR315" s="4"/>
      <c r="GKS315" s="4"/>
      <c r="GKT315" s="4"/>
      <c r="GKU315" s="4"/>
      <c r="GKV315" s="4"/>
      <c r="GKW315" s="4"/>
      <c r="GKX315" s="4"/>
      <c r="GKY315" s="4"/>
      <c r="GKZ315" s="4"/>
      <c r="GLA315" s="4"/>
      <c r="GLB315" s="4"/>
      <c r="GLC315" s="4"/>
      <c r="GLD315" s="4"/>
      <c r="GLE315" s="4"/>
      <c r="GLF315" s="4"/>
      <c r="GLG315" s="4"/>
      <c r="GLH315" s="4"/>
      <c r="GLI315" s="4"/>
      <c r="GLJ315" s="4"/>
      <c r="GLK315" s="4"/>
      <c r="GLL315" s="4"/>
      <c r="GLM315" s="4"/>
      <c r="GLN315" s="4"/>
      <c r="GLO315" s="4"/>
      <c r="GLP315" s="4"/>
      <c r="GLQ315" s="4"/>
      <c r="GLR315" s="4"/>
      <c r="GLS315" s="4"/>
      <c r="GLT315" s="4"/>
      <c r="GLU315" s="4"/>
      <c r="GLV315" s="4"/>
      <c r="GLW315" s="4"/>
      <c r="GLX315" s="4"/>
      <c r="GLY315" s="4"/>
      <c r="GLZ315" s="4"/>
      <c r="GMA315" s="4"/>
      <c r="GMB315" s="4"/>
      <c r="GMC315" s="4"/>
      <c r="GMD315" s="4"/>
      <c r="GME315" s="4"/>
      <c r="GMF315" s="4"/>
      <c r="GMG315" s="4"/>
      <c r="GMH315" s="4"/>
      <c r="GMI315" s="4"/>
      <c r="GMJ315" s="4"/>
      <c r="GMK315" s="4"/>
      <c r="GML315" s="4"/>
      <c r="GMM315" s="4"/>
      <c r="GMN315" s="4"/>
      <c r="GMO315" s="4"/>
      <c r="GMP315" s="4"/>
      <c r="GMQ315" s="4"/>
      <c r="GMR315" s="4"/>
      <c r="GMS315" s="4"/>
      <c r="GMT315" s="4"/>
      <c r="GMU315" s="4"/>
      <c r="GMV315" s="4"/>
      <c r="GMW315" s="4"/>
      <c r="GMX315" s="4"/>
      <c r="GMY315" s="4"/>
      <c r="GMZ315" s="4"/>
      <c r="GNA315" s="4"/>
      <c r="GNB315" s="4"/>
      <c r="GNC315" s="4"/>
      <c r="GND315" s="4"/>
      <c r="GNE315" s="4"/>
      <c r="GNF315" s="4"/>
      <c r="GNG315" s="4"/>
      <c r="GNH315" s="4"/>
      <c r="GNI315" s="4"/>
      <c r="GNJ315" s="4"/>
      <c r="GNK315" s="4"/>
      <c r="GNL315" s="4"/>
      <c r="GNM315" s="4"/>
      <c r="GNN315" s="4"/>
      <c r="GNO315" s="4"/>
      <c r="GNP315" s="4"/>
      <c r="GNQ315" s="4"/>
      <c r="GNR315" s="4"/>
      <c r="GNS315" s="4"/>
      <c r="GNT315" s="4"/>
      <c r="GNU315" s="4"/>
      <c r="GNV315" s="4"/>
      <c r="GNW315" s="4"/>
      <c r="GNX315" s="4"/>
      <c r="GNY315" s="4"/>
      <c r="GNZ315" s="4"/>
      <c r="GOA315" s="4"/>
      <c r="GOB315" s="4"/>
      <c r="GOC315" s="4"/>
      <c r="GOD315" s="4"/>
      <c r="GOE315" s="4"/>
      <c r="GOF315" s="4"/>
      <c r="GOG315" s="4"/>
      <c r="GOH315" s="4"/>
      <c r="GOI315" s="4"/>
      <c r="GOJ315" s="4"/>
      <c r="GOK315" s="4"/>
      <c r="GOL315" s="4"/>
      <c r="GOM315" s="4"/>
      <c r="GON315" s="4"/>
      <c r="GOO315" s="4"/>
      <c r="GOP315" s="4"/>
      <c r="GOQ315" s="4"/>
      <c r="GOR315" s="4"/>
      <c r="GOS315" s="4"/>
      <c r="GOT315" s="4"/>
      <c r="GOU315" s="4"/>
      <c r="GOV315" s="4"/>
      <c r="GOW315" s="4"/>
      <c r="GOX315" s="4"/>
      <c r="GOY315" s="4"/>
      <c r="GOZ315" s="4"/>
      <c r="GPA315" s="4"/>
      <c r="GPB315" s="4"/>
      <c r="GPC315" s="4"/>
      <c r="GPD315" s="4"/>
      <c r="GPE315" s="4"/>
      <c r="GPF315" s="4"/>
      <c r="GPG315" s="4"/>
      <c r="GPH315" s="4"/>
      <c r="GPI315" s="4"/>
      <c r="GPJ315" s="4"/>
      <c r="GPK315" s="4"/>
      <c r="GPL315" s="4"/>
      <c r="GPM315" s="4"/>
      <c r="GPN315" s="4"/>
      <c r="GPO315" s="4"/>
      <c r="GPP315" s="4"/>
      <c r="GPQ315" s="4"/>
      <c r="GPR315" s="4"/>
      <c r="GPS315" s="4"/>
      <c r="GPT315" s="4"/>
      <c r="GPU315" s="4"/>
      <c r="GPV315" s="4"/>
      <c r="GPW315" s="4"/>
      <c r="GPX315" s="4"/>
      <c r="GPY315" s="4"/>
      <c r="GPZ315" s="4"/>
      <c r="GQA315" s="4"/>
      <c r="GQB315" s="4"/>
      <c r="GQC315" s="4"/>
      <c r="GQD315" s="4"/>
      <c r="GQE315" s="4"/>
      <c r="GQF315" s="4"/>
      <c r="GQG315" s="4"/>
      <c r="GQH315" s="4"/>
      <c r="GQI315" s="4"/>
      <c r="GQJ315" s="4"/>
      <c r="GQK315" s="4"/>
      <c r="GQL315" s="4"/>
      <c r="GQM315" s="4"/>
      <c r="GQN315" s="4"/>
      <c r="GQO315" s="4"/>
      <c r="GQP315" s="4"/>
      <c r="GQQ315" s="4"/>
      <c r="GQR315" s="4"/>
      <c r="GQS315" s="4"/>
      <c r="GQT315" s="4"/>
      <c r="GQU315" s="4"/>
      <c r="GQV315" s="4"/>
      <c r="GQW315" s="4"/>
      <c r="GQX315" s="4"/>
      <c r="GQY315" s="4"/>
      <c r="GQZ315" s="4"/>
      <c r="GRA315" s="4"/>
      <c r="GRB315" s="4"/>
      <c r="GRC315" s="4"/>
      <c r="GRD315" s="4"/>
      <c r="GRE315" s="4"/>
      <c r="GRF315" s="4"/>
      <c r="GRG315" s="4"/>
      <c r="GRH315" s="4"/>
      <c r="GRI315" s="4"/>
      <c r="GRJ315" s="4"/>
      <c r="GRK315" s="4"/>
      <c r="GRL315" s="4"/>
      <c r="GRM315" s="4"/>
      <c r="GRN315" s="4"/>
      <c r="GRO315" s="4"/>
      <c r="GRP315" s="4"/>
      <c r="GRQ315" s="4"/>
      <c r="GRR315" s="4"/>
      <c r="GRS315" s="4"/>
      <c r="GRT315" s="4"/>
      <c r="GRU315" s="4"/>
      <c r="GRV315" s="4"/>
      <c r="GRW315" s="4"/>
      <c r="GRX315" s="4"/>
      <c r="GRY315" s="4"/>
      <c r="GRZ315" s="4"/>
      <c r="GSA315" s="4"/>
      <c r="GSB315" s="4"/>
      <c r="GSC315" s="4"/>
      <c r="GSD315" s="4"/>
      <c r="GSE315" s="4"/>
      <c r="GSF315" s="4"/>
      <c r="GSG315" s="4"/>
      <c r="GSH315" s="4"/>
      <c r="GSI315" s="4"/>
      <c r="GSJ315" s="4"/>
      <c r="GSK315" s="4"/>
      <c r="GSL315" s="4"/>
      <c r="GSM315" s="4"/>
      <c r="GSN315" s="4"/>
      <c r="GSO315" s="4"/>
      <c r="GSP315" s="4"/>
      <c r="GSQ315" s="4"/>
      <c r="GSR315" s="4"/>
      <c r="GSS315" s="4"/>
      <c r="GST315" s="4"/>
      <c r="GSU315" s="4"/>
      <c r="GSV315" s="4"/>
      <c r="GSW315" s="4"/>
      <c r="GSX315" s="4"/>
      <c r="GSY315" s="4"/>
      <c r="GSZ315" s="4"/>
      <c r="GTA315" s="4"/>
      <c r="GTB315" s="4"/>
      <c r="GTC315" s="4"/>
      <c r="GTD315" s="4"/>
      <c r="GTE315" s="4"/>
      <c r="GTF315" s="4"/>
      <c r="GTG315" s="4"/>
      <c r="GTH315" s="4"/>
      <c r="GTI315" s="4"/>
      <c r="GTJ315" s="4"/>
      <c r="GTK315" s="4"/>
      <c r="GTL315" s="4"/>
      <c r="GTM315" s="4"/>
      <c r="GTN315" s="4"/>
      <c r="GTO315" s="4"/>
      <c r="GTP315" s="4"/>
      <c r="GTQ315" s="4"/>
      <c r="GTR315" s="4"/>
      <c r="GTS315" s="4"/>
      <c r="GTT315" s="4"/>
      <c r="GTU315" s="4"/>
      <c r="GTV315" s="4"/>
      <c r="GTW315" s="4"/>
      <c r="GTX315" s="4"/>
      <c r="GTY315" s="4"/>
      <c r="GTZ315" s="4"/>
      <c r="GUA315" s="4"/>
      <c r="GUB315" s="4"/>
      <c r="GUC315" s="4"/>
      <c r="GUD315" s="4"/>
      <c r="GUE315" s="4"/>
      <c r="GUF315" s="4"/>
      <c r="GUG315" s="4"/>
      <c r="GUH315" s="4"/>
      <c r="GUI315" s="4"/>
      <c r="GUJ315" s="4"/>
      <c r="GUK315" s="4"/>
      <c r="GUL315" s="4"/>
      <c r="GUM315" s="4"/>
      <c r="GUN315" s="4"/>
      <c r="GUO315" s="4"/>
      <c r="GUP315" s="4"/>
      <c r="GUQ315" s="4"/>
      <c r="GUR315" s="4"/>
      <c r="GUS315" s="4"/>
      <c r="GUT315" s="4"/>
      <c r="GUU315" s="4"/>
      <c r="GUV315" s="4"/>
      <c r="GUW315" s="4"/>
      <c r="GUX315" s="4"/>
      <c r="GUY315" s="4"/>
      <c r="GUZ315" s="4"/>
      <c r="GVA315" s="4"/>
      <c r="GVB315" s="4"/>
      <c r="GVC315" s="4"/>
      <c r="GVD315" s="4"/>
      <c r="GVE315" s="4"/>
      <c r="GVF315" s="4"/>
      <c r="GVG315" s="4"/>
      <c r="GVH315" s="4"/>
      <c r="GVI315" s="4"/>
      <c r="GVJ315" s="4"/>
      <c r="GVK315" s="4"/>
      <c r="GVL315" s="4"/>
      <c r="GVM315" s="4"/>
      <c r="GVN315" s="4"/>
      <c r="GVO315" s="4"/>
      <c r="GVP315" s="4"/>
      <c r="GVQ315" s="4"/>
      <c r="GVR315" s="4"/>
      <c r="GVS315" s="4"/>
      <c r="GVT315" s="4"/>
      <c r="GVU315" s="4"/>
      <c r="GVV315" s="4"/>
      <c r="GVW315" s="4"/>
      <c r="GVX315" s="4"/>
      <c r="GVY315" s="4"/>
      <c r="GVZ315" s="4"/>
      <c r="GWA315" s="4"/>
      <c r="GWB315" s="4"/>
      <c r="GWC315" s="4"/>
      <c r="GWD315" s="4"/>
      <c r="GWE315" s="4"/>
      <c r="GWF315" s="4"/>
      <c r="GWG315" s="4"/>
      <c r="GWH315" s="4"/>
      <c r="GWI315" s="4"/>
      <c r="GWJ315" s="4"/>
      <c r="GWK315" s="4"/>
      <c r="GWL315" s="4"/>
      <c r="GWM315" s="4"/>
      <c r="GWN315" s="4"/>
      <c r="GWO315" s="4"/>
      <c r="GWP315" s="4"/>
      <c r="GWQ315" s="4"/>
      <c r="GWR315" s="4"/>
      <c r="GWS315" s="4"/>
      <c r="GWT315" s="4"/>
      <c r="GWU315" s="4"/>
      <c r="GWV315" s="4"/>
      <c r="GWW315" s="4"/>
      <c r="GWX315" s="4"/>
      <c r="GWY315" s="4"/>
      <c r="GWZ315" s="4"/>
      <c r="GXA315" s="4"/>
      <c r="GXB315" s="4"/>
      <c r="GXC315" s="4"/>
      <c r="GXD315" s="4"/>
      <c r="GXE315" s="4"/>
      <c r="GXF315" s="4"/>
      <c r="GXG315" s="4"/>
      <c r="GXH315" s="4"/>
      <c r="GXI315" s="4"/>
      <c r="GXJ315" s="4"/>
      <c r="GXK315" s="4"/>
      <c r="GXL315" s="4"/>
      <c r="GXM315" s="4"/>
      <c r="GXN315" s="4"/>
      <c r="GXO315" s="4"/>
      <c r="GXP315" s="4"/>
      <c r="GXQ315" s="4"/>
      <c r="GXR315" s="4"/>
      <c r="GXS315" s="4"/>
      <c r="GXT315" s="4"/>
      <c r="GXU315" s="4"/>
      <c r="GXV315" s="4"/>
      <c r="GXW315" s="4"/>
      <c r="GXX315" s="4"/>
      <c r="GXY315" s="4"/>
      <c r="GXZ315" s="4"/>
      <c r="GYA315" s="4"/>
      <c r="GYB315" s="4"/>
      <c r="GYC315" s="4"/>
      <c r="GYD315" s="4"/>
      <c r="GYE315" s="4"/>
      <c r="GYF315" s="4"/>
      <c r="GYG315" s="4"/>
      <c r="GYH315" s="4"/>
      <c r="GYI315" s="4"/>
      <c r="GYJ315" s="4"/>
      <c r="GYK315" s="4"/>
      <c r="GYL315" s="4"/>
      <c r="GYM315" s="4"/>
      <c r="GYN315" s="4"/>
      <c r="GYO315" s="4"/>
      <c r="GYP315" s="4"/>
      <c r="GYQ315" s="4"/>
      <c r="GYR315" s="4"/>
      <c r="GYS315" s="4"/>
      <c r="GYT315" s="4"/>
      <c r="GYU315" s="4"/>
      <c r="GYV315" s="4"/>
      <c r="GYW315" s="4"/>
      <c r="GYX315" s="4"/>
      <c r="GYY315" s="4"/>
      <c r="GYZ315" s="4"/>
      <c r="GZA315" s="4"/>
      <c r="GZB315" s="4"/>
      <c r="GZC315" s="4"/>
      <c r="GZD315" s="4"/>
      <c r="GZE315" s="4"/>
      <c r="GZF315" s="4"/>
      <c r="GZG315" s="4"/>
      <c r="GZH315" s="4"/>
      <c r="GZI315" s="4"/>
      <c r="GZJ315" s="4"/>
      <c r="GZK315" s="4"/>
      <c r="GZL315" s="4"/>
      <c r="GZM315" s="4"/>
      <c r="GZN315" s="4"/>
      <c r="GZO315" s="4"/>
      <c r="GZP315" s="4"/>
      <c r="GZQ315" s="4"/>
      <c r="GZR315" s="4"/>
      <c r="GZS315" s="4"/>
      <c r="GZT315" s="4"/>
      <c r="GZU315" s="4"/>
      <c r="GZV315" s="4"/>
      <c r="GZW315" s="4"/>
      <c r="GZX315" s="4"/>
      <c r="GZY315" s="4"/>
      <c r="GZZ315" s="4"/>
      <c r="HAA315" s="4"/>
      <c r="HAB315" s="4"/>
      <c r="HAC315" s="4"/>
      <c r="HAD315" s="4"/>
      <c r="HAE315" s="4"/>
      <c r="HAF315" s="4"/>
      <c r="HAG315" s="4"/>
      <c r="HAH315" s="4"/>
      <c r="HAI315" s="4"/>
      <c r="HAJ315" s="4"/>
      <c r="HAK315" s="4"/>
      <c r="HAL315" s="4"/>
      <c r="HAM315" s="4"/>
      <c r="HAN315" s="4"/>
      <c r="HAO315" s="4"/>
      <c r="HAP315" s="4"/>
      <c r="HAQ315" s="4"/>
      <c r="HAR315" s="4"/>
      <c r="HAS315" s="4"/>
      <c r="HAT315" s="4"/>
      <c r="HAU315" s="4"/>
      <c r="HAV315" s="4"/>
      <c r="HAW315" s="4"/>
      <c r="HAX315" s="4"/>
      <c r="HAY315" s="4"/>
      <c r="HAZ315" s="4"/>
      <c r="HBA315" s="4"/>
      <c r="HBB315" s="4"/>
      <c r="HBC315" s="4"/>
      <c r="HBD315" s="4"/>
      <c r="HBE315" s="4"/>
      <c r="HBF315" s="4"/>
      <c r="HBG315" s="4"/>
      <c r="HBH315" s="4"/>
      <c r="HBI315" s="4"/>
      <c r="HBJ315" s="4"/>
      <c r="HBK315" s="4"/>
      <c r="HBL315" s="4"/>
      <c r="HBM315" s="4"/>
      <c r="HBN315" s="4"/>
      <c r="HBO315" s="4"/>
      <c r="HBP315" s="4"/>
      <c r="HBQ315" s="4"/>
      <c r="HBR315" s="4"/>
      <c r="HBS315" s="4"/>
      <c r="HBT315" s="4"/>
      <c r="HBU315" s="4"/>
      <c r="HBV315" s="4"/>
      <c r="HBW315" s="4"/>
      <c r="HBX315" s="4"/>
      <c r="HBY315" s="4"/>
      <c r="HBZ315" s="4"/>
      <c r="HCA315" s="4"/>
      <c r="HCB315" s="4"/>
      <c r="HCC315" s="4"/>
      <c r="HCD315" s="4"/>
      <c r="HCE315" s="4"/>
      <c r="HCF315" s="4"/>
      <c r="HCG315" s="4"/>
      <c r="HCH315" s="4"/>
      <c r="HCI315" s="4"/>
      <c r="HCJ315" s="4"/>
      <c r="HCK315" s="4"/>
      <c r="HCL315" s="4"/>
      <c r="HCM315" s="4"/>
      <c r="HCN315" s="4"/>
      <c r="HCO315" s="4"/>
      <c r="HCP315" s="4"/>
      <c r="HCQ315" s="4"/>
      <c r="HCR315" s="4"/>
      <c r="HCS315" s="4"/>
      <c r="HCT315" s="4"/>
      <c r="HCU315" s="4"/>
      <c r="HCV315" s="4"/>
      <c r="HCW315" s="4"/>
      <c r="HCX315" s="4"/>
      <c r="HCY315" s="4"/>
      <c r="HCZ315" s="4"/>
      <c r="HDA315" s="4"/>
      <c r="HDB315" s="4"/>
      <c r="HDC315" s="4"/>
      <c r="HDD315" s="4"/>
      <c r="HDE315" s="4"/>
      <c r="HDF315" s="4"/>
      <c r="HDG315" s="4"/>
      <c r="HDH315" s="4"/>
      <c r="HDI315" s="4"/>
      <c r="HDJ315" s="4"/>
      <c r="HDK315" s="4"/>
      <c r="HDL315" s="4"/>
      <c r="HDM315" s="4"/>
      <c r="HDN315" s="4"/>
      <c r="HDO315" s="4"/>
      <c r="HDP315" s="4"/>
      <c r="HDQ315" s="4"/>
      <c r="HDR315" s="4"/>
      <c r="HDS315" s="4"/>
      <c r="HDT315" s="4"/>
      <c r="HDU315" s="4"/>
      <c r="HDV315" s="4"/>
      <c r="HDW315" s="4"/>
      <c r="HDX315" s="4"/>
      <c r="HDY315" s="4"/>
      <c r="HDZ315" s="4"/>
      <c r="HEA315" s="4"/>
      <c r="HEB315" s="4"/>
      <c r="HEC315" s="4"/>
      <c r="HED315" s="4"/>
      <c r="HEE315" s="4"/>
      <c r="HEF315" s="4"/>
      <c r="HEG315" s="4"/>
      <c r="HEH315" s="4"/>
      <c r="HEI315" s="4"/>
      <c r="HEJ315" s="4"/>
      <c r="HEK315" s="4"/>
      <c r="HEL315" s="4"/>
      <c r="HEM315" s="4"/>
      <c r="HEN315" s="4"/>
      <c r="HEO315" s="4"/>
      <c r="HEP315" s="4"/>
      <c r="HEQ315" s="4"/>
      <c r="HER315" s="4"/>
      <c r="HES315" s="4"/>
      <c r="HET315" s="4"/>
      <c r="HEU315" s="4"/>
      <c r="HEV315" s="4"/>
      <c r="HEW315" s="4"/>
      <c r="HEX315" s="4"/>
      <c r="HEY315" s="4"/>
      <c r="HEZ315" s="4"/>
      <c r="HFA315" s="4"/>
      <c r="HFB315" s="4"/>
      <c r="HFC315" s="4"/>
      <c r="HFD315" s="4"/>
      <c r="HFE315" s="4"/>
      <c r="HFF315" s="4"/>
      <c r="HFG315" s="4"/>
      <c r="HFH315" s="4"/>
      <c r="HFI315" s="4"/>
      <c r="HFJ315" s="4"/>
      <c r="HFK315" s="4"/>
      <c r="HFL315" s="4"/>
      <c r="HFM315" s="4"/>
      <c r="HFN315" s="4"/>
      <c r="HFO315" s="4"/>
      <c r="HFP315" s="4"/>
      <c r="HFQ315" s="4"/>
      <c r="HFR315" s="4"/>
      <c r="HFS315" s="4"/>
      <c r="HFT315" s="4"/>
      <c r="HFU315" s="4"/>
      <c r="HFV315" s="4"/>
      <c r="HFW315" s="4"/>
      <c r="HFX315" s="4"/>
      <c r="HFY315" s="4"/>
      <c r="HFZ315" s="4"/>
      <c r="HGA315" s="4"/>
      <c r="HGB315" s="4"/>
      <c r="HGC315" s="4"/>
      <c r="HGD315" s="4"/>
      <c r="HGE315" s="4"/>
      <c r="HGF315" s="4"/>
      <c r="HGG315" s="4"/>
      <c r="HGH315" s="4"/>
      <c r="HGI315" s="4"/>
      <c r="HGJ315" s="4"/>
      <c r="HGK315" s="4"/>
      <c r="HGL315" s="4"/>
      <c r="HGM315" s="4"/>
      <c r="HGN315" s="4"/>
      <c r="HGO315" s="4"/>
      <c r="HGP315" s="4"/>
      <c r="HGQ315" s="4"/>
      <c r="HGR315" s="4"/>
      <c r="HGS315" s="4"/>
      <c r="HGT315" s="4"/>
      <c r="HGU315" s="4"/>
      <c r="HGV315" s="4"/>
      <c r="HGW315" s="4"/>
      <c r="HGX315" s="4"/>
      <c r="HGY315" s="4"/>
      <c r="HGZ315" s="4"/>
      <c r="HHA315" s="4"/>
      <c r="HHB315" s="4"/>
      <c r="HHC315" s="4"/>
      <c r="HHD315" s="4"/>
      <c r="HHE315" s="4"/>
      <c r="HHF315" s="4"/>
      <c r="HHG315" s="4"/>
      <c r="HHH315" s="4"/>
      <c r="HHI315" s="4"/>
      <c r="HHJ315" s="4"/>
      <c r="HHK315" s="4"/>
      <c r="HHL315" s="4"/>
      <c r="HHM315" s="4"/>
      <c r="HHN315" s="4"/>
      <c r="HHO315" s="4"/>
      <c r="HHP315" s="4"/>
      <c r="HHQ315" s="4"/>
      <c r="HHR315" s="4"/>
      <c r="HHS315" s="4"/>
      <c r="HHT315" s="4"/>
      <c r="HHU315" s="4"/>
      <c r="HHV315" s="4"/>
      <c r="HHW315" s="4"/>
      <c r="HHX315" s="4"/>
      <c r="HHY315" s="4"/>
      <c r="HHZ315" s="4"/>
      <c r="HIA315" s="4"/>
      <c r="HIB315" s="4"/>
      <c r="HIC315" s="4"/>
      <c r="HID315" s="4"/>
      <c r="HIE315" s="4"/>
      <c r="HIF315" s="4"/>
      <c r="HIG315" s="4"/>
      <c r="HIH315" s="4"/>
      <c r="HII315" s="4"/>
      <c r="HIJ315" s="4"/>
      <c r="HIK315" s="4"/>
      <c r="HIL315" s="4"/>
      <c r="HIM315" s="4"/>
      <c r="HIN315" s="4"/>
      <c r="HIO315" s="4"/>
      <c r="HIP315" s="4"/>
      <c r="HIQ315" s="4"/>
      <c r="HIR315" s="4"/>
      <c r="HIS315" s="4"/>
      <c r="HIT315" s="4"/>
      <c r="HIU315" s="4"/>
      <c r="HIV315" s="4"/>
      <c r="HIW315" s="4"/>
      <c r="HIX315" s="4"/>
      <c r="HIY315" s="4"/>
      <c r="HIZ315" s="4"/>
      <c r="HJA315" s="4"/>
      <c r="HJB315" s="4"/>
      <c r="HJC315" s="4"/>
      <c r="HJD315" s="4"/>
      <c r="HJE315" s="4"/>
      <c r="HJF315" s="4"/>
      <c r="HJG315" s="4"/>
      <c r="HJH315" s="4"/>
      <c r="HJI315" s="4"/>
      <c r="HJJ315" s="4"/>
      <c r="HJK315" s="4"/>
      <c r="HJL315" s="4"/>
      <c r="HJM315" s="4"/>
      <c r="HJN315" s="4"/>
      <c r="HJO315" s="4"/>
      <c r="HJP315" s="4"/>
      <c r="HJQ315" s="4"/>
      <c r="HJR315" s="4"/>
      <c r="HJS315" s="4"/>
      <c r="HJT315" s="4"/>
      <c r="HJU315" s="4"/>
      <c r="HJV315" s="4"/>
      <c r="HJW315" s="4"/>
      <c r="HJX315" s="4"/>
      <c r="HJY315" s="4"/>
      <c r="HJZ315" s="4"/>
      <c r="HKA315" s="4"/>
      <c r="HKB315" s="4"/>
      <c r="HKC315" s="4"/>
      <c r="HKD315" s="4"/>
      <c r="HKE315" s="4"/>
      <c r="HKF315" s="4"/>
      <c r="HKG315" s="4"/>
      <c r="HKH315" s="4"/>
      <c r="HKI315" s="4"/>
      <c r="HKJ315" s="4"/>
      <c r="HKK315" s="4"/>
      <c r="HKL315" s="4"/>
      <c r="HKM315" s="4"/>
      <c r="HKN315" s="4"/>
      <c r="HKO315" s="4"/>
      <c r="HKP315" s="4"/>
      <c r="HKQ315" s="4"/>
      <c r="HKR315" s="4"/>
      <c r="HKS315" s="4"/>
      <c r="HKT315" s="4"/>
      <c r="HKU315" s="4"/>
      <c r="HKV315" s="4"/>
      <c r="HKW315" s="4"/>
      <c r="HKX315" s="4"/>
      <c r="HKY315" s="4"/>
      <c r="HKZ315" s="4"/>
      <c r="HLA315" s="4"/>
      <c r="HLB315" s="4"/>
      <c r="HLC315" s="4"/>
      <c r="HLD315" s="4"/>
      <c r="HLE315" s="4"/>
      <c r="HLF315" s="4"/>
      <c r="HLG315" s="4"/>
      <c r="HLH315" s="4"/>
      <c r="HLI315" s="4"/>
      <c r="HLJ315" s="4"/>
      <c r="HLK315" s="4"/>
      <c r="HLL315" s="4"/>
      <c r="HLM315" s="4"/>
      <c r="HLN315" s="4"/>
      <c r="HLO315" s="4"/>
      <c r="HLP315" s="4"/>
      <c r="HLQ315" s="4"/>
      <c r="HLR315" s="4"/>
      <c r="HLS315" s="4"/>
      <c r="HLT315" s="4"/>
      <c r="HLU315" s="4"/>
      <c r="HLV315" s="4"/>
      <c r="HLW315" s="4"/>
      <c r="HLX315" s="4"/>
      <c r="HLY315" s="4"/>
      <c r="HLZ315" s="4"/>
      <c r="HMA315" s="4"/>
      <c r="HMB315" s="4"/>
      <c r="HMC315" s="4"/>
      <c r="HMD315" s="4"/>
      <c r="HME315" s="4"/>
      <c r="HMF315" s="4"/>
      <c r="HMG315" s="4"/>
      <c r="HMH315" s="4"/>
      <c r="HMI315" s="4"/>
      <c r="HMJ315" s="4"/>
      <c r="HMK315" s="4"/>
      <c r="HML315" s="4"/>
      <c r="HMM315" s="4"/>
      <c r="HMN315" s="4"/>
      <c r="HMO315" s="4"/>
      <c r="HMP315" s="4"/>
      <c r="HMQ315" s="4"/>
      <c r="HMR315" s="4"/>
      <c r="HMS315" s="4"/>
      <c r="HMT315" s="4"/>
      <c r="HMU315" s="4"/>
      <c r="HMV315" s="4"/>
      <c r="HMW315" s="4"/>
      <c r="HMX315" s="4"/>
      <c r="HMY315" s="4"/>
      <c r="HMZ315" s="4"/>
      <c r="HNA315" s="4"/>
      <c r="HNB315" s="4"/>
      <c r="HNC315" s="4"/>
      <c r="HND315" s="4"/>
      <c r="HNE315" s="4"/>
      <c r="HNF315" s="4"/>
      <c r="HNG315" s="4"/>
      <c r="HNH315" s="4"/>
      <c r="HNI315" s="4"/>
      <c r="HNJ315" s="4"/>
      <c r="HNK315" s="4"/>
      <c r="HNL315" s="4"/>
      <c r="HNM315" s="4"/>
      <c r="HNN315" s="4"/>
      <c r="HNO315" s="4"/>
      <c r="HNP315" s="4"/>
      <c r="HNQ315" s="4"/>
      <c r="HNR315" s="4"/>
      <c r="HNS315" s="4"/>
      <c r="HNT315" s="4"/>
      <c r="HNU315" s="4"/>
      <c r="HNV315" s="4"/>
      <c r="HNW315" s="4"/>
      <c r="HNX315" s="4"/>
      <c r="HNY315" s="4"/>
      <c r="HNZ315" s="4"/>
      <c r="HOA315" s="4"/>
      <c r="HOB315" s="4"/>
      <c r="HOC315" s="4"/>
      <c r="HOD315" s="4"/>
      <c r="HOE315" s="4"/>
      <c r="HOF315" s="4"/>
      <c r="HOG315" s="4"/>
      <c r="HOH315" s="4"/>
      <c r="HOI315" s="4"/>
      <c r="HOJ315" s="4"/>
      <c r="HOK315" s="4"/>
      <c r="HOL315" s="4"/>
      <c r="HOM315" s="4"/>
      <c r="HON315" s="4"/>
      <c r="HOO315" s="4"/>
      <c r="HOP315" s="4"/>
      <c r="HOQ315" s="4"/>
      <c r="HOR315" s="4"/>
      <c r="HOS315" s="4"/>
      <c r="HOT315" s="4"/>
      <c r="HOU315" s="4"/>
      <c r="HOV315" s="4"/>
      <c r="HOW315" s="4"/>
      <c r="HOX315" s="4"/>
      <c r="HOY315" s="4"/>
      <c r="HOZ315" s="4"/>
      <c r="HPA315" s="4"/>
      <c r="HPB315" s="4"/>
      <c r="HPC315" s="4"/>
      <c r="HPD315" s="4"/>
      <c r="HPE315" s="4"/>
      <c r="HPF315" s="4"/>
      <c r="HPG315" s="4"/>
      <c r="HPH315" s="4"/>
      <c r="HPI315" s="4"/>
      <c r="HPJ315" s="4"/>
      <c r="HPK315" s="4"/>
      <c r="HPL315" s="4"/>
      <c r="HPM315" s="4"/>
      <c r="HPN315" s="4"/>
      <c r="HPO315" s="4"/>
      <c r="HPP315" s="4"/>
      <c r="HPQ315" s="4"/>
      <c r="HPR315" s="4"/>
      <c r="HPS315" s="4"/>
      <c r="HPT315" s="4"/>
      <c r="HPU315" s="4"/>
      <c r="HPV315" s="4"/>
      <c r="HPW315" s="4"/>
      <c r="HPX315" s="4"/>
      <c r="HPY315" s="4"/>
      <c r="HPZ315" s="4"/>
      <c r="HQA315" s="4"/>
      <c r="HQB315" s="4"/>
      <c r="HQC315" s="4"/>
      <c r="HQD315" s="4"/>
      <c r="HQE315" s="4"/>
      <c r="HQF315" s="4"/>
      <c r="HQG315" s="4"/>
      <c r="HQH315" s="4"/>
      <c r="HQI315" s="4"/>
      <c r="HQJ315" s="4"/>
      <c r="HQK315" s="4"/>
      <c r="HQL315" s="4"/>
      <c r="HQM315" s="4"/>
      <c r="HQN315" s="4"/>
      <c r="HQO315" s="4"/>
      <c r="HQP315" s="4"/>
      <c r="HQQ315" s="4"/>
      <c r="HQR315" s="4"/>
      <c r="HQS315" s="4"/>
      <c r="HQT315" s="4"/>
      <c r="HQU315" s="4"/>
      <c r="HQV315" s="4"/>
      <c r="HQW315" s="4"/>
      <c r="HQX315" s="4"/>
      <c r="HQY315" s="4"/>
      <c r="HQZ315" s="4"/>
      <c r="HRA315" s="4"/>
      <c r="HRB315" s="4"/>
      <c r="HRC315" s="4"/>
      <c r="HRD315" s="4"/>
      <c r="HRE315" s="4"/>
      <c r="HRF315" s="4"/>
      <c r="HRG315" s="4"/>
      <c r="HRH315" s="4"/>
      <c r="HRI315" s="4"/>
      <c r="HRJ315" s="4"/>
      <c r="HRK315" s="4"/>
      <c r="HRL315" s="4"/>
      <c r="HRM315" s="4"/>
      <c r="HRN315" s="4"/>
      <c r="HRO315" s="4"/>
      <c r="HRP315" s="4"/>
      <c r="HRQ315" s="4"/>
      <c r="HRR315" s="4"/>
      <c r="HRS315" s="4"/>
      <c r="HRT315" s="4"/>
      <c r="HRU315" s="4"/>
      <c r="HRV315" s="4"/>
      <c r="HRW315" s="4"/>
      <c r="HRX315" s="4"/>
      <c r="HRY315" s="4"/>
      <c r="HRZ315" s="4"/>
      <c r="HSA315" s="4"/>
      <c r="HSB315" s="4"/>
      <c r="HSC315" s="4"/>
      <c r="HSD315" s="4"/>
      <c r="HSE315" s="4"/>
      <c r="HSF315" s="4"/>
      <c r="HSG315" s="4"/>
      <c r="HSH315" s="4"/>
      <c r="HSI315" s="4"/>
      <c r="HSJ315" s="4"/>
      <c r="HSK315" s="4"/>
      <c r="HSL315" s="4"/>
      <c r="HSM315" s="4"/>
      <c r="HSN315" s="4"/>
      <c r="HSO315" s="4"/>
      <c r="HSP315" s="4"/>
      <c r="HSQ315" s="4"/>
      <c r="HSR315" s="4"/>
      <c r="HSS315" s="4"/>
      <c r="HST315" s="4"/>
      <c r="HSU315" s="4"/>
      <c r="HSV315" s="4"/>
      <c r="HSW315" s="4"/>
      <c r="HSX315" s="4"/>
      <c r="HSY315" s="4"/>
      <c r="HSZ315" s="4"/>
      <c r="HTA315" s="4"/>
      <c r="HTB315" s="4"/>
      <c r="HTC315" s="4"/>
      <c r="HTD315" s="4"/>
      <c r="HTE315" s="4"/>
      <c r="HTF315" s="4"/>
      <c r="HTG315" s="4"/>
      <c r="HTH315" s="4"/>
      <c r="HTI315" s="4"/>
      <c r="HTJ315" s="4"/>
      <c r="HTK315" s="4"/>
      <c r="HTL315" s="4"/>
      <c r="HTM315" s="4"/>
      <c r="HTN315" s="4"/>
      <c r="HTO315" s="4"/>
      <c r="HTP315" s="4"/>
      <c r="HTQ315" s="4"/>
      <c r="HTR315" s="4"/>
      <c r="HTS315" s="4"/>
      <c r="HTT315" s="4"/>
      <c r="HTU315" s="4"/>
      <c r="HTV315" s="4"/>
      <c r="HTW315" s="4"/>
      <c r="HTX315" s="4"/>
      <c r="HTY315" s="4"/>
      <c r="HTZ315" s="4"/>
      <c r="HUA315" s="4"/>
      <c r="HUB315" s="4"/>
      <c r="HUC315" s="4"/>
      <c r="HUD315" s="4"/>
      <c r="HUE315" s="4"/>
      <c r="HUF315" s="4"/>
      <c r="HUG315" s="4"/>
      <c r="HUH315" s="4"/>
      <c r="HUI315" s="4"/>
      <c r="HUJ315" s="4"/>
      <c r="HUK315" s="4"/>
      <c r="HUL315" s="4"/>
      <c r="HUM315" s="4"/>
      <c r="HUN315" s="4"/>
      <c r="HUO315" s="4"/>
      <c r="HUP315" s="4"/>
      <c r="HUQ315" s="4"/>
      <c r="HUR315" s="4"/>
      <c r="HUS315" s="4"/>
      <c r="HUT315" s="4"/>
      <c r="HUU315" s="4"/>
      <c r="HUV315" s="4"/>
      <c r="HUW315" s="4"/>
      <c r="HUX315" s="4"/>
      <c r="HUY315" s="4"/>
      <c r="HUZ315" s="4"/>
      <c r="HVA315" s="4"/>
      <c r="HVB315" s="4"/>
      <c r="HVC315" s="4"/>
      <c r="HVD315" s="4"/>
      <c r="HVE315" s="4"/>
      <c r="HVF315" s="4"/>
      <c r="HVG315" s="4"/>
      <c r="HVH315" s="4"/>
      <c r="HVI315" s="4"/>
      <c r="HVJ315" s="4"/>
      <c r="HVK315" s="4"/>
      <c r="HVL315" s="4"/>
      <c r="HVM315" s="4"/>
      <c r="HVN315" s="4"/>
      <c r="HVO315" s="4"/>
      <c r="HVP315" s="4"/>
      <c r="HVQ315" s="4"/>
      <c r="HVR315" s="4"/>
      <c r="HVS315" s="4"/>
      <c r="HVT315" s="4"/>
      <c r="HVU315" s="4"/>
      <c r="HVV315" s="4"/>
      <c r="HVW315" s="4"/>
      <c r="HVX315" s="4"/>
      <c r="HVY315" s="4"/>
      <c r="HVZ315" s="4"/>
      <c r="HWA315" s="4"/>
      <c r="HWB315" s="4"/>
      <c r="HWC315" s="4"/>
      <c r="HWD315" s="4"/>
      <c r="HWE315" s="4"/>
      <c r="HWF315" s="4"/>
      <c r="HWG315" s="4"/>
      <c r="HWH315" s="4"/>
      <c r="HWI315" s="4"/>
      <c r="HWJ315" s="4"/>
      <c r="HWK315" s="4"/>
      <c r="HWL315" s="4"/>
      <c r="HWM315" s="4"/>
      <c r="HWN315" s="4"/>
      <c r="HWO315" s="4"/>
      <c r="HWP315" s="4"/>
      <c r="HWQ315" s="4"/>
      <c r="HWR315" s="4"/>
      <c r="HWS315" s="4"/>
      <c r="HWT315" s="4"/>
      <c r="HWU315" s="4"/>
      <c r="HWV315" s="4"/>
      <c r="HWW315" s="4"/>
      <c r="HWX315" s="4"/>
      <c r="HWY315" s="4"/>
      <c r="HWZ315" s="4"/>
      <c r="HXA315" s="4"/>
      <c r="HXB315" s="4"/>
      <c r="HXC315" s="4"/>
      <c r="HXD315" s="4"/>
      <c r="HXE315" s="4"/>
      <c r="HXF315" s="4"/>
      <c r="HXG315" s="4"/>
      <c r="HXH315" s="4"/>
      <c r="HXI315" s="4"/>
      <c r="HXJ315" s="4"/>
      <c r="HXK315" s="4"/>
      <c r="HXL315" s="4"/>
      <c r="HXM315" s="4"/>
      <c r="HXN315" s="4"/>
      <c r="HXO315" s="4"/>
      <c r="HXP315" s="4"/>
      <c r="HXQ315" s="4"/>
      <c r="HXR315" s="4"/>
      <c r="HXS315" s="4"/>
      <c r="HXT315" s="4"/>
      <c r="HXU315" s="4"/>
      <c r="HXV315" s="4"/>
      <c r="HXW315" s="4"/>
      <c r="HXX315" s="4"/>
      <c r="HXY315" s="4"/>
      <c r="HXZ315" s="4"/>
      <c r="HYA315" s="4"/>
      <c r="HYB315" s="4"/>
      <c r="HYC315" s="4"/>
      <c r="HYD315" s="4"/>
      <c r="HYE315" s="4"/>
      <c r="HYF315" s="4"/>
      <c r="HYG315" s="4"/>
      <c r="HYH315" s="4"/>
      <c r="HYI315" s="4"/>
      <c r="HYJ315" s="4"/>
      <c r="HYK315" s="4"/>
      <c r="HYL315" s="4"/>
      <c r="HYM315" s="4"/>
      <c r="HYN315" s="4"/>
      <c r="HYO315" s="4"/>
      <c r="HYP315" s="4"/>
      <c r="HYQ315" s="4"/>
      <c r="HYR315" s="4"/>
      <c r="HYS315" s="4"/>
      <c r="HYT315" s="4"/>
      <c r="HYU315" s="4"/>
      <c r="HYV315" s="4"/>
      <c r="HYW315" s="4"/>
      <c r="HYX315" s="4"/>
      <c r="HYY315" s="4"/>
      <c r="HYZ315" s="4"/>
      <c r="HZA315" s="4"/>
      <c r="HZB315" s="4"/>
      <c r="HZC315" s="4"/>
      <c r="HZD315" s="4"/>
      <c r="HZE315" s="4"/>
      <c r="HZF315" s="4"/>
      <c r="HZG315" s="4"/>
      <c r="HZH315" s="4"/>
      <c r="HZI315" s="4"/>
      <c r="HZJ315" s="4"/>
      <c r="HZK315" s="4"/>
      <c r="HZL315" s="4"/>
      <c r="HZM315" s="4"/>
      <c r="HZN315" s="4"/>
      <c r="HZO315" s="4"/>
      <c r="HZP315" s="4"/>
      <c r="HZQ315" s="4"/>
      <c r="HZR315" s="4"/>
      <c r="HZS315" s="4"/>
      <c r="HZT315" s="4"/>
      <c r="HZU315" s="4"/>
      <c r="HZV315" s="4"/>
      <c r="HZW315" s="4"/>
      <c r="HZX315" s="4"/>
      <c r="HZY315" s="4"/>
      <c r="HZZ315" s="4"/>
      <c r="IAA315" s="4"/>
      <c r="IAB315" s="4"/>
      <c r="IAC315" s="4"/>
      <c r="IAD315" s="4"/>
      <c r="IAE315" s="4"/>
      <c r="IAF315" s="4"/>
      <c r="IAG315" s="4"/>
      <c r="IAH315" s="4"/>
      <c r="IAI315" s="4"/>
      <c r="IAJ315" s="4"/>
      <c r="IAK315" s="4"/>
      <c r="IAL315" s="4"/>
      <c r="IAM315" s="4"/>
      <c r="IAN315" s="4"/>
      <c r="IAO315" s="4"/>
      <c r="IAP315" s="4"/>
      <c r="IAQ315" s="4"/>
      <c r="IAR315" s="4"/>
      <c r="IAS315" s="4"/>
      <c r="IAT315" s="4"/>
      <c r="IAU315" s="4"/>
      <c r="IAV315" s="4"/>
      <c r="IAW315" s="4"/>
      <c r="IAX315" s="4"/>
      <c r="IAY315" s="4"/>
      <c r="IAZ315" s="4"/>
      <c r="IBA315" s="4"/>
      <c r="IBB315" s="4"/>
      <c r="IBC315" s="4"/>
      <c r="IBD315" s="4"/>
      <c r="IBE315" s="4"/>
      <c r="IBF315" s="4"/>
      <c r="IBG315" s="4"/>
      <c r="IBH315" s="4"/>
      <c r="IBI315" s="4"/>
      <c r="IBJ315" s="4"/>
      <c r="IBK315" s="4"/>
      <c r="IBL315" s="4"/>
      <c r="IBM315" s="4"/>
      <c r="IBN315" s="4"/>
      <c r="IBO315" s="4"/>
      <c r="IBP315" s="4"/>
      <c r="IBQ315" s="4"/>
      <c r="IBR315" s="4"/>
      <c r="IBS315" s="4"/>
      <c r="IBT315" s="4"/>
      <c r="IBU315" s="4"/>
      <c r="IBV315" s="4"/>
      <c r="IBW315" s="4"/>
      <c r="IBX315" s="4"/>
      <c r="IBY315" s="4"/>
      <c r="IBZ315" s="4"/>
      <c r="ICA315" s="4"/>
      <c r="ICB315" s="4"/>
      <c r="ICC315" s="4"/>
      <c r="ICD315" s="4"/>
      <c r="ICE315" s="4"/>
      <c r="ICF315" s="4"/>
      <c r="ICG315" s="4"/>
      <c r="ICH315" s="4"/>
      <c r="ICI315" s="4"/>
      <c r="ICJ315" s="4"/>
      <c r="ICK315" s="4"/>
      <c r="ICL315" s="4"/>
      <c r="ICM315" s="4"/>
      <c r="ICN315" s="4"/>
      <c r="ICO315" s="4"/>
      <c r="ICP315" s="4"/>
      <c r="ICQ315" s="4"/>
      <c r="ICR315" s="4"/>
      <c r="ICS315" s="4"/>
      <c r="ICT315" s="4"/>
      <c r="ICU315" s="4"/>
      <c r="ICV315" s="4"/>
      <c r="ICW315" s="4"/>
      <c r="ICX315" s="4"/>
      <c r="ICY315" s="4"/>
      <c r="ICZ315" s="4"/>
      <c r="IDA315" s="4"/>
      <c r="IDB315" s="4"/>
      <c r="IDC315" s="4"/>
      <c r="IDD315" s="4"/>
      <c r="IDE315" s="4"/>
      <c r="IDF315" s="4"/>
      <c r="IDG315" s="4"/>
      <c r="IDH315" s="4"/>
      <c r="IDI315" s="4"/>
      <c r="IDJ315" s="4"/>
      <c r="IDK315" s="4"/>
      <c r="IDL315" s="4"/>
      <c r="IDM315" s="4"/>
      <c r="IDN315" s="4"/>
      <c r="IDO315" s="4"/>
      <c r="IDP315" s="4"/>
      <c r="IDQ315" s="4"/>
      <c r="IDR315" s="4"/>
      <c r="IDS315" s="4"/>
      <c r="IDT315" s="4"/>
      <c r="IDU315" s="4"/>
      <c r="IDV315" s="4"/>
      <c r="IDW315" s="4"/>
      <c r="IDX315" s="4"/>
      <c r="IDY315" s="4"/>
      <c r="IDZ315" s="4"/>
      <c r="IEA315" s="4"/>
      <c r="IEB315" s="4"/>
      <c r="IEC315" s="4"/>
      <c r="IED315" s="4"/>
      <c r="IEE315" s="4"/>
      <c r="IEF315" s="4"/>
      <c r="IEG315" s="4"/>
      <c r="IEH315" s="4"/>
      <c r="IEI315" s="4"/>
      <c r="IEJ315" s="4"/>
      <c r="IEK315" s="4"/>
      <c r="IEL315" s="4"/>
      <c r="IEM315" s="4"/>
      <c r="IEN315" s="4"/>
      <c r="IEO315" s="4"/>
      <c r="IEP315" s="4"/>
      <c r="IEQ315" s="4"/>
      <c r="IER315" s="4"/>
      <c r="IES315" s="4"/>
      <c r="IET315" s="4"/>
      <c r="IEU315" s="4"/>
      <c r="IEV315" s="4"/>
      <c r="IEW315" s="4"/>
      <c r="IEX315" s="4"/>
      <c r="IEY315" s="4"/>
      <c r="IEZ315" s="4"/>
      <c r="IFA315" s="4"/>
      <c r="IFB315" s="4"/>
      <c r="IFC315" s="4"/>
      <c r="IFD315" s="4"/>
      <c r="IFE315" s="4"/>
      <c r="IFF315" s="4"/>
      <c r="IFG315" s="4"/>
      <c r="IFH315" s="4"/>
      <c r="IFI315" s="4"/>
      <c r="IFJ315" s="4"/>
      <c r="IFK315" s="4"/>
      <c r="IFL315" s="4"/>
      <c r="IFM315" s="4"/>
      <c r="IFN315" s="4"/>
      <c r="IFO315" s="4"/>
      <c r="IFP315" s="4"/>
      <c r="IFQ315" s="4"/>
      <c r="IFR315" s="4"/>
      <c r="IFS315" s="4"/>
      <c r="IFT315" s="4"/>
      <c r="IFU315" s="4"/>
      <c r="IFV315" s="4"/>
      <c r="IFW315" s="4"/>
      <c r="IFX315" s="4"/>
      <c r="IFY315" s="4"/>
      <c r="IFZ315" s="4"/>
      <c r="IGA315" s="4"/>
      <c r="IGB315" s="4"/>
      <c r="IGC315" s="4"/>
      <c r="IGD315" s="4"/>
      <c r="IGE315" s="4"/>
      <c r="IGF315" s="4"/>
      <c r="IGG315" s="4"/>
      <c r="IGH315" s="4"/>
      <c r="IGI315" s="4"/>
      <c r="IGJ315" s="4"/>
      <c r="IGK315" s="4"/>
      <c r="IGL315" s="4"/>
      <c r="IGM315" s="4"/>
      <c r="IGN315" s="4"/>
      <c r="IGO315" s="4"/>
      <c r="IGP315" s="4"/>
      <c r="IGQ315" s="4"/>
      <c r="IGR315" s="4"/>
      <c r="IGS315" s="4"/>
      <c r="IGT315" s="4"/>
      <c r="IGU315" s="4"/>
      <c r="IGV315" s="4"/>
      <c r="IGW315" s="4"/>
      <c r="IGX315" s="4"/>
      <c r="IGY315" s="4"/>
      <c r="IGZ315" s="4"/>
      <c r="IHA315" s="4"/>
      <c r="IHB315" s="4"/>
      <c r="IHC315" s="4"/>
      <c r="IHD315" s="4"/>
      <c r="IHE315" s="4"/>
      <c r="IHF315" s="4"/>
      <c r="IHG315" s="4"/>
      <c r="IHH315" s="4"/>
      <c r="IHI315" s="4"/>
      <c r="IHJ315" s="4"/>
      <c r="IHK315" s="4"/>
      <c r="IHL315" s="4"/>
      <c r="IHM315" s="4"/>
      <c r="IHN315" s="4"/>
      <c r="IHO315" s="4"/>
      <c r="IHP315" s="4"/>
      <c r="IHQ315" s="4"/>
      <c r="IHR315" s="4"/>
      <c r="IHS315" s="4"/>
      <c r="IHT315" s="4"/>
      <c r="IHU315" s="4"/>
      <c r="IHV315" s="4"/>
      <c r="IHW315" s="4"/>
      <c r="IHX315" s="4"/>
      <c r="IHY315" s="4"/>
      <c r="IHZ315" s="4"/>
      <c r="IIA315" s="4"/>
      <c r="IIB315" s="4"/>
      <c r="IIC315" s="4"/>
      <c r="IID315" s="4"/>
      <c r="IIE315" s="4"/>
      <c r="IIF315" s="4"/>
      <c r="IIG315" s="4"/>
      <c r="IIH315" s="4"/>
      <c r="III315" s="4"/>
      <c r="IIJ315" s="4"/>
      <c r="IIK315" s="4"/>
      <c r="IIL315" s="4"/>
      <c r="IIM315" s="4"/>
      <c r="IIN315" s="4"/>
      <c r="IIO315" s="4"/>
      <c r="IIP315" s="4"/>
      <c r="IIQ315" s="4"/>
      <c r="IIR315" s="4"/>
      <c r="IIS315" s="4"/>
      <c r="IIT315" s="4"/>
      <c r="IIU315" s="4"/>
      <c r="IIV315" s="4"/>
      <c r="IIW315" s="4"/>
      <c r="IIX315" s="4"/>
      <c r="IIY315" s="4"/>
      <c r="IIZ315" s="4"/>
      <c r="IJA315" s="4"/>
      <c r="IJB315" s="4"/>
      <c r="IJC315" s="4"/>
      <c r="IJD315" s="4"/>
      <c r="IJE315" s="4"/>
      <c r="IJF315" s="4"/>
      <c r="IJG315" s="4"/>
      <c r="IJH315" s="4"/>
      <c r="IJI315" s="4"/>
      <c r="IJJ315" s="4"/>
      <c r="IJK315" s="4"/>
      <c r="IJL315" s="4"/>
      <c r="IJM315" s="4"/>
      <c r="IJN315" s="4"/>
      <c r="IJO315" s="4"/>
      <c r="IJP315" s="4"/>
      <c r="IJQ315" s="4"/>
      <c r="IJR315" s="4"/>
      <c r="IJS315" s="4"/>
      <c r="IJT315" s="4"/>
      <c r="IJU315" s="4"/>
      <c r="IJV315" s="4"/>
      <c r="IJW315" s="4"/>
      <c r="IJX315" s="4"/>
      <c r="IJY315" s="4"/>
      <c r="IJZ315" s="4"/>
      <c r="IKA315" s="4"/>
      <c r="IKB315" s="4"/>
      <c r="IKC315" s="4"/>
      <c r="IKD315" s="4"/>
      <c r="IKE315" s="4"/>
      <c r="IKF315" s="4"/>
      <c r="IKG315" s="4"/>
      <c r="IKH315" s="4"/>
      <c r="IKI315" s="4"/>
      <c r="IKJ315" s="4"/>
      <c r="IKK315" s="4"/>
      <c r="IKL315" s="4"/>
      <c r="IKM315" s="4"/>
      <c r="IKN315" s="4"/>
      <c r="IKO315" s="4"/>
      <c r="IKP315" s="4"/>
      <c r="IKQ315" s="4"/>
      <c r="IKR315" s="4"/>
      <c r="IKS315" s="4"/>
      <c r="IKT315" s="4"/>
      <c r="IKU315" s="4"/>
      <c r="IKV315" s="4"/>
      <c r="IKW315" s="4"/>
      <c r="IKX315" s="4"/>
      <c r="IKY315" s="4"/>
      <c r="IKZ315" s="4"/>
      <c r="ILA315" s="4"/>
      <c r="ILB315" s="4"/>
      <c r="ILC315" s="4"/>
      <c r="ILD315" s="4"/>
      <c r="ILE315" s="4"/>
      <c r="ILF315" s="4"/>
      <c r="ILG315" s="4"/>
      <c r="ILH315" s="4"/>
      <c r="ILI315" s="4"/>
      <c r="ILJ315" s="4"/>
      <c r="ILK315" s="4"/>
      <c r="ILL315" s="4"/>
      <c r="ILM315" s="4"/>
      <c r="ILN315" s="4"/>
      <c r="ILO315" s="4"/>
      <c r="ILP315" s="4"/>
      <c r="ILQ315" s="4"/>
      <c r="ILR315" s="4"/>
      <c r="ILS315" s="4"/>
      <c r="ILT315" s="4"/>
      <c r="ILU315" s="4"/>
      <c r="ILV315" s="4"/>
      <c r="ILW315" s="4"/>
      <c r="ILX315" s="4"/>
      <c r="ILY315" s="4"/>
      <c r="ILZ315" s="4"/>
      <c r="IMA315" s="4"/>
      <c r="IMB315" s="4"/>
      <c r="IMC315" s="4"/>
      <c r="IMD315" s="4"/>
      <c r="IME315" s="4"/>
      <c r="IMF315" s="4"/>
      <c r="IMG315" s="4"/>
      <c r="IMH315" s="4"/>
      <c r="IMI315" s="4"/>
      <c r="IMJ315" s="4"/>
      <c r="IMK315" s="4"/>
      <c r="IML315" s="4"/>
      <c r="IMM315" s="4"/>
      <c r="IMN315" s="4"/>
      <c r="IMO315" s="4"/>
      <c r="IMP315" s="4"/>
      <c r="IMQ315" s="4"/>
      <c r="IMR315" s="4"/>
      <c r="IMS315" s="4"/>
      <c r="IMT315" s="4"/>
      <c r="IMU315" s="4"/>
      <c r="IMV315" s="4"/>
      <c r="IMW315" s="4"/>
      <c r="IMX315" s="4"/>
      <c r="IMY315" s="4"/>
      <c r="IMZ315" s="4"/>
      <c r="INA315" s="4"/>
      <c r="INB315" s="4"/>
      <c r="INC315" s="4"/>
      <c r="IND315" s="4"/>
      <c r="INE315" s="4"/>
      <c r="INF315" s="4"/>
      <c r="ING315" s="4"/>
      <c r="INH315" s="4"/>
      <c r="INI315" s="4"/>
      <c r="INJ315" s="4"/>
      <c r="INK315" s="4"/>
      <c r="INL315" s="4"/>
      <c r="INM315" s="4"/>
      <c r="INN315" s="4"/>
      <c r="INO315" s="4"/>
      <c r="INP315" s="4"/>
      <c r="INQ315" s="4"/>
      <c r="INR315" s="4"/>
      <c r="INS315" s="4"/>
      <c r="INT315" s="4"/>
      <c r="INU315" s="4"/>
      <c r="INV315" s="4"/>
      <c r="INW315" s="4"/>
      <c r="INX315" s="4"/>
      <c r="INY315" s="4"/>
      <c r="INZ315" s="4"/>
      <c r="IOA315" s="4"/>
      <c r="IOB315" s="4"/>
      <c r="IOC315" s="4"/>
      <c r="IOD315" s="4"/>
      <c r="IOE315" s="4"/>
      <c r="IOF315" s="4"/>
      <c r="IOG315" s="4"/>
      <c r="IOH315" s="4"/>
      <c r="IOI315" s="4"/>
      <c r="IOJ315" s="4"/>
      <c r="IOK315" s="4"/>
      <c r="IOL315" s="4"/>
      <c r="IOM315" s="4"/>
      <c r="ION315" s="4"/>
      <c r="IOO315" s="4"/>
      <c r="IOP315" s="4"/>
      <c r="IOQ315" s="4"/>
      <c r="IOR315" s="4"/>
      <c r="IOS315" s="4"/>
      <c r="IOT315" s="4"/>
      <c r="IOU315" s="4"/>
      <c r="IOV315" s="4"/>
      <c r="IOW315" s="4"/>
      <c r="IOX315" s="4"/>
      <c r="IOY315" s="4"/>
      <c r="IOZ315" s="4"/>
      <c r="IPA315" s="4"/>
      <c r="IPB315" s="4"/>
      <c r="IPC315" s="4"/>
      <c r="IPD315" s="4"/>
      <c r="IPE315" s="4"/>
      <c r="IPF315" s="4"/>
      <c r="IPG315" s="4"/>
      <c r="IPH315" s="4"/>
      <c r="IPI315" s="4"/>
      <c r="IPJ315" s="4"/>
      <c r="IPK315" s="4"/>
      <c r="IPL315" s="4"/>
      <c r="IPM315" s="4"/>
      <c r="IPN315" s="4"/>
      <c r="IPO315" s="4"/>
      <c r="IPP315" s="4"/>
      <c r="IPQ315" s="4"/>
      <c r="IPR315" s="4"/>
      <c r="IPS315" s="4"/>
      <c r="IPT315" s="4"/>
      <c r="IPU315" s="4"/>
      <c r="IPV315" s="4"/>
      <c r="IPW315" s="4"/>
      <c r="IPX315" s="4"/>
      <c r="IPY315" s="4"/>
      <c r="IPZ315" s="4"/>
      <c r="IQA315" s="4"/>
      <c r="IQB315" s="4"/>
      <c r="IQC315" s="4"/>
      <c r="IQD315" s="4"/>
      <c r="IQE315" s="4"/>
      <c r="IQF315" s="4"/>
      <c r="IQG315" s="4"/>
      <c r="IQH315" s="4"/>
      <c r="IQI315" s="4"/>
      <c r="IQJ315" s="4"/>
      <c r="IQK315" s="4"/>
      <c r="IQL315" s="4"/>
      <c r="IQM315" s="4"/>
      <c r="IQN315" s="4"/>
      <c r="IQO315" s="4"/>
      <c r="IQP315" s="4"/>
      <c r="IQQ315" s="4"/>
      <c r="IQR315" s="4"/>
      <c r="IQS315" s="4"/>
      <c r="IQT315" s="4"/>
      <c r="IQU315" s="4"/>
      <c r="IQV315" s="4"/>
      <c r="IQW315" s="4"/>
      <c r="IQX315" s="4"/>
      <c r="IQY315" s="4"/>
      <c r="IQZ315" s="4"/>
      <c r="IRA315" s="4"/>
      <c r="IRB315" s="4"/>
      <c r="IRC315" s="4"/>
      <c r="IRD315" s="4"/>
      <c r="IRE315" s="4"/>
      <c r="IRF315" s="4"/>
      <c r="IRG315" s="4"/>
      <c r="IRH315" s="4"/>
      <c r="IRI315" s="4"/>
      <c r="IRJ315" s="4"/>
      <c r="IRK315" s="4"/>
      <c r="IRL315" s="4"/>
      <c r="IRM315" s="4"/>
      <c r="IRN315" s="4"/>
      <c r="IRO315" s="4"/>
      <c r="IRP315" s="4"/>
      <c r="IRQ315" s="4"/>
      <c r="IRR315" s="4"/>
      <c r="IRS315" s="4"/>
      <c r="IRT315" s="4"/>
      <c r="IRU315" s="4"/>
      <c r="IRV315" s="4"/>
      <c r="IRW315" s="4"/>
      <c r="IRX315" s="4"/>
      <c r="IRY315" s="4"/>
      <c r="IRZ315" s="4"/>
      <c r="ISA315" s="4"/>
      <c r="ISB315" s="4"/>
      <c r="ISC315" s="4"/>
      <c r="ISD315" s="4"/>
      <c r="ISE315" s="4"/>
      <c r="ISF315" s="4"/>
      <c r="ISG315" s="4"/>
      <c r="ISH315" s="4"/>
      <c r="ISI315" s="4"/>
      <c r="ISJ315" s="4"/>
      <c r="ISK315" s="4"/>
      <c r="ISL315" s="4"/>
      <c r="ISM315" s="4"/>
      <c r="ISN315" s="4"/>
      <c r="ISO315" s="4"/>
      <c r="ISP315" s="4"/>
      <c r="ISQ315" s="4"/>
      <c r="ISR315" s="4"/>
      <c r="ISS315" s="4"/>
      <c r="IST315" s="4"/>
      <c r="ISU315" s="4"/>
      <c r="ISV315" s="4"/>
      <c r="ISW315" s="4"/>
      <c r="ISX315" s="4"/>
      <c r="ISY315" s="4"/>
      <c r="ISZ315" s="4"/>
      <c r="ITA315" s="4"/>
      <c r="ITB315" s="4"/>
      <c r="ITC315" s="4"/>
      <c r="ITD315" s="4"/>
      <c r="ITE315" s="4"/>
      <c r="ITF315" s="4"/>
      <c r="ITG315" s="4"/>
      <c r="ITH315" s="4"/>
      <c r="ITI315" s="4"/>
      <c r="ITJ315" s="4"/>
      <c r="ITK315" s="4"/>
      <c r="ITL315" s="4"/>
      <c r="ITM315" s="4"/>
      <c r="ITN315" s="4"/>
      <c r="ITO315" s="4"/>
      <c r="ITP315" s="4"/>
      <c r="ITQ315" s="4"/>
      <c r="ITR315" s="4"/>
      <c r="ITS315" s="4"/>
      <c r="ITT315" s="4"/>
      <c r="ITU315" s="4"/>
      <c r="ITV315" s="4"/>
      <c r="ITW315" s="4"/>
      <c r="ITX315" s="4"/>
      <c r="ITY315" s="4"/>
      <c r="ITZ315" s="4"/>
      <c r="IUA315" s="4"/>
      <c r="IUB315" s="4"/>
      <c r="IUC315" s="4"/>
      <c r="IUD315" s="4"/>
      <c r="IUE315" s="4"/>
      <c r="IUF315" s="4"/>
      <c r="IUG315" s="4"/>
      <c r="IUH315" s="4"/>
      <c r="IUI315" s="4"/>
      <c r="IUJ315" s="4"/>
      <c r="IUK315" s="4"/>
      <c r="IUL315" s="4"/>
      <c r="IUM315" s="4"/>
      <c r="IUN315" s="4"/>
      <c r="IUO315" s="4"/>
      <c r="IUP315" s="4"/>
      <c r="IUQ315" s="4"/>
      <c r="IUR315" s="4"/>
      <c r="IUS315" s="4"/>
      <c r="IUT315" s="4"/>
      <c r="IUU315" s="4"/>
      <c r="IUV315" s="4"/>
      <c r="IUW315" s="4"/>
      <c r="IUX315" s="4"/>
      <c r="IUY315" s="4"/>
      <c r="IUZ315" s="4"/>
      <c r="IVA315" s="4"/>
      <c r="IVB315" s="4"/>
      <c r="IVC315" s="4"/>
      <c r="IVD315" s="4"/>
      <c r="IVE315" s="4"/>
      <c r="IVF315" s="4"/>
      <c r="IVG315" s="4"/>
      <c r="IVH315" s="4"/>
      <c r="IVI315" s="4"/>
      <c r="IVJ315" s="4"/>
      <c r="IVK315" s="4"/>
      <c r="IVL315" s="4"/>
      <c r="IVM315" s="4"/>
      <c r="IVN315" s="4"/>
      <c r="IVO315" s="4"/>
      <c r="IVP315" s="4"/>
      <c r="IVQ315" s="4"/>
      <c r="IVR315" s="4"/>
      <c r="IVS315" s="4"/>
      <c r="IVT315" s="4"/>
      <c r="IVU315" s="4"/>
      <c r="IVV315" s="4"/>
      <c r="IVW315" s="4"/>
      <c r="IVX315" s="4"/>
      <c r="IVY315" s="4"/>
      <c r="IVZ315" s="4"/>
      <c r="IWA315" s="4"/>
      <c r="IWB315" s="4"/>
      <c r="IWC315" s="4"/>
      <c r="IWD315" s="4"/>
      <c r="IWE315" s="4"/>
      <c r="IWF315" s="4"/>
      <c r="IWG315" s="4"/>
      <c r="IWH315" s="4"/>
      <c r="IWI315" s="4"/>
      <c r="IWJ315" s="4"/>
      <c r="IWK315" s="4"/>
      <c r="IWL315" s="4"/>
      <c r="IWM315" s="4"/>
      <c r="IWN315" s="4"/>
      <c r="IWO315" s="4"/>
      <c r="IWP315" s="4"/>
      <c r="IWQ315" s="4"/>
      <c r="IWR315" s="4"/>
      <c r="IWS315" s="4"/>
      <c r="IWT315" s="4"/>
      <c r="IWU315" s="4"/>
      <c r="IWV315" s="4"/>
      <c r="IWW315" s="4"/>
      <c r="IWX315" s="4"/>
      <c r="IWY315" s="4"/>
      <c r="IWZ315" s="4"/>
      <c r="IXA315" s="4"/>
      <c r="IXB315" s="4"/>
      <c r="IXC315" s="4"/>
      <c r="IXD315" s="4"/>
      <c r="IXE315" s="4"/>
      <c r="IXF315" s="4"/>
      <c r="IXG315" s="4"/>
      <c r="IXH315" s="4"/>
      <c r="IXI315" s="4"/>
      <c r="IXJ315" s="4"/>
      <c r="IXK315" s="4"/>
      <c r="IXL315" s="4"/>
      <c r="IXM315" s="4"/>
      <c r="IXN315" s="4"/>
      <c r="IXO315" s="4"/>
      <c r="IXP315" s="4"/>
      <c r="IXQ315" s="4"/>
      <c r="IXR315" s="4"/>
      <c r="IXS315" s="4"/>
      <c r="IXT315" s="4"/>
      <c r="IXU315" s="4"/>
      <c r="IXV315" s="4"/>
      <c r="IXW315" s="4"/>
      <c r="IXX315" s="4"/>
      <c r="IXY315" s="4"/>
      <c r="IXZ315" s="4"/>
      <c r="IYA315" s="4"/>
      <c r="IYB315" s="4"/>
      <c r="IYC315" s="4"/>
      <c r="IYD315" s="4"/>
      <c r="IYE315" s="4"/>
      <c r="IYF315" s="4"/>
      <c r="IYG315" s="4"/>
      <c r="IYH315" s="4"/>
      <c r="IYI315" s="4"/>
      <c r="IYJ315" s="4"/>
      <c r="IYK315" s="4"/>
      <c r="IYL315" s="4"/>
      <c r="IYM315" s="4"/>
      <c r="IYN315" s="4"/>
      <c r="IYO315" s="4"/>
      <c r="IYP315" s="4"/>
      <c r="IYQ315" s="4"/>
      <c r="IYR315" s="4"/>
      <c r="IYS315" s="4"/>
      <c r="IYT315" s="4"/>
      <c r="IYU315" s="4"/>
      <c r="IYV315" s="4"/>
      <c r="IYW315" s="4"/>
      <c r="IYX315" s="4"/>
      <c r="IYY315" s="4"/>
      <c r="IYZ315" s="4"/>
      <c r="IZA315" s="4"/>
      <c r="IZB315" s="4"/>
      <c r="IZC315" s="4"/>
      <c r="IZD315" s="4"/>
      <c r="IZE315" s="4"/>
      <c r="IZF315" s="4"/>
      <c r="IZG315" s="4"/>
      <c r="IZH315" s="4"/>
      <c r="IZI315" s="4"/>
      <c r="IZJ315" s="4"/>
      <c r="IZK315" s="4"/>
      <c r="IZL315" s="4"/>
      <c r="IZM315" s="4"/>
      <c r="IZN315" s="4"/>
      <c r="IZO315" s="4"/>
      <c r="IZP315" s="4"/>
      <c r="IZQ315" s="4"/>
      <c r="IZR315" s="4"/>
      <c r="IZS315" s="4"/>
      <c r="IZT315" s="4"/>
      <c r="IZU315" s="4"/>
      <c r="IZV315" s="4"/>
      <c r="IZW315" s="4"/>
      <c r="IZX315" s="4"/>
      <c r="IZY315" s="4"/>
      <c r="IZZ315" s="4"/>
      <c r="JAA315" s="4"/>
      <c r="JAB315" s="4"/>
      <c r="JAC315" s="4"/>
      <c r="JAD315" s="4"/>
      <c r="JAE315" s="4"/>
      <c r="JAF315" s="4"/>
      <c r="JAG315" s="4"/>
      <c r="JAH315" s="4"/>
      <c r="JAI315" s="4"/>
      <c r="JAJ315" s="4"/>
      <c r="JAK315" s="4"/>
      <c r="JAL315" s="4"/>
      <c r="JAM315" s="4"/>
      <c r="JAN315" s="4"/>
      <c r="JAO315" s="4"/>
      <c r="JAP315" s="4"/>
      <c r="JAQ315" s="4"/>
      <c r="JAR315" s="4"/>
      <c r="JAS315" s="4"/>
      <c r="JAT315" s="4"/>
      <c r="JAU315" s="4"/>
      <c r="JAV315" s="4"/>
      <c r="JAW315" s="4"/>
      <c r="JAX315" s="4"/>
      <c r="JAY315" s="4"/>
      <c r="JAZ315" s="4"/>
      <c r="JBA315" s="4"/>
      <c r="JBB315" s="4"/>
      <c r="JBC315" s="4"/>
      <c r="JBD315" s="4"/>
      <c r="JBE315" s="4"/>
      <c r="JBF315" s="4"/>
      <c r="JBG315" s="4"/>
      <c r="JBH315" s="4"/>
      <c r="JBI315" s="4"/>
      <c r="JBJ315" s="4"/>
      <c r="JBK315" s="4"/>
      <c r="JBL315" s="4"/>
      <c r="JBM315" s="4"/>
      <c r="JBN315" s="4"/>
      <c r="JBO315" s="4"/>
      <c r="JBP315" s="4"/>
      <c r="JBQ315" s="4"/>
      <c r="JBR315" s="4"/>
      <c r="JBS315" s="4"/>
      <c r="JBT315" s="4"/>
      <c r="JBU315" s="4"/>
      <c r="JBV315" s="4"/>
      <c r="JBW315" s="4"/>
      <c r="JBX315" s="4"/>
      <c r="JBY315" s="4"/>
      <c r="JBZ315" s="4"/>
      <c r="JCA315" s="4"/>
      <c r="JCB315" s="4"/>
      <c r="JCC315" s="4"/>
      <c r="JCD315" s="4"/>
      <c r="JCE315" s="4"/>
      <c r="JCF315" s="4"/>
      <c r="JCG315" s="4"/>
      <c r="JCH315" s="4"/>
      <c r="JCI315" s="4"/>
      <c r="JCJ315" s="4"/>
      <c r="JCK315" s="4"/>
      <c r="JCL315" s="4"/>
      <c r="JCM315" s="4"/>
      <c r="JCN315" s="4"/>
      <c r="JCO315" s="4"/>
      <c r="JCP315" s="4"/>
      <c r="JCQ315" s="4"/>
      <c r="JCR315" s="4"/>
      <c r="JCS315" s="4"/>
      <c r="JCT315" s="4"/>
      <c r="JCU315" s="4"/>
      <c r="JCV315" s="4"/>
      <c r="JCW315" s="4"/>
      <c r="JCX315" s="4"/>
      <c r="JCY315" s="4"/>
      <c r="JCZ315" s="4"/>
      <c r="JDA315" s="4"/>
      <c r="JDB315" s="4"/>
      <c r="JDC315" s="4"/>
      <c r="JDD315" s="4"/>
      <c r="JDE315" s="4"/>
      <c r="JDF315" s="4"/>
      <c r="JDG315" s="4"/>
      <c r="JDH315" s="4"/>
      <c r="JDI315" s="4"/>
      <c r="JDJ315" s="4"/>
      <c r="JDK315" s="4"/>
      <c r="JDL315" s="4"/>
      <c r="JDM315" s="4"/>
      <c r="JDN315" s="4"/>
      <c r="JDO315" s="4"/>
      <c r="JDP315" s="4"/>
      <c r="JDQ315" s="4"/>
      <c r="JDR315" s="4"/>
      <c r="JDS315" s="4"/>
      <c r="JDT315" s="4"/>
      <c r="JDU315" s="4"/>
      <c r="JDV315" s="4"/>
      <c r="JDW315" s="4"/>
      <c r="JDX315" s="4"/>
      <c r="JDY315" s="4"/>
      <c r="JDZ315" s="4"/>
      <c r="JEA315" s="4"/>
      <c r="JEB315" s="4"/>
      <c r="JEC315" s="4"/>
      <c r="JED315" s="4"/>
      <c r="JEE315" s="4"/>
      <c r="JEF315" s="4"/>
      <c r="JEG315" s="4"/>
      <c r="JEH315" s="4"/>
      <c r="JEI315" s="4"/>
      <c r="JEJ315" s="4"/>
      <c r="JEK315" s="4"/>
      <c r="JEL315" s="4"/>
      <c r="JEM315" s="4"/>
      <c r="JEN315" s="4"/>
      <c r="JEO315" s="4"/>
      <c r="JEP315" s="4"/>
      <c r="JEQ315" s="4"/>
      <c r="JER315" s="4"/>
      <c r="JES315" s="4"/>
      <c r="JET315" s="4"/>
      <c r="JEU315" s="4"/>
      <c r="JEV315" s="4"/>
      <c r="JEW315" s="4"/>
      <c r="JEX315" s="4"/>
      <c r="JEY315" s="4"/>
      <c r="JEZ315" s="4"/>
      <c r="JFA315" s="4"/>
      <c r="JFB315" s="4"/>
      <c r="JFC315" s="4"/>
      <c r="JFD315" s="4"/>
      <c r="JFE315" s="4"/>
      <c r="JFF315" s="4"/>
      <c r="JFG315" s="4"/>
      <c r="JFH315" s="4"/>
      <c r="JFI315" s="4"/>
      <c r="JFJ315" s="4"/>
      <c r="JFK315" s="4"/>
      <c r="JFL315" s="4"/>
      <c r="JFM315" s="4"/>
      <c r="JFN315" s="4"/>
      <c r="JFO315" s="4"/>
      <c r="JFP315" s="4"/>
      <c r="JFQ315" s="4"/>
      <c r="JFR315" s="4"/>
      <c r="JFS315" s="4"/>
      <c r="JFT315" s="4"/>
      <c r="JFU315" s="4"/>
      <c r="JFV315" s="4"/>
      <c r="JFW315" s="4"/>
      <c r="JFX315" s="4"/>
      <c r="JFY315" s="4"/>
      <c r="JFZ315" s="4"/>
      <c r="JGA315" s="4"/>
      <c r="JGB315" s="4"/>
      <c r="JGC315" s="4"/>
      <c r="JGD315" s="4"/>
      <c r="JGE315" s="4"/>
      <c r="JGF315" s="4"/>
      <c r="JGG315" s="4"/>
      <c r="JGH315" s="4"/>
      <c r="JGI315" s="4"/>
      <c r="JGJ315" s="4"/>
      <c r="JGK315" s="4"/>
      <c r="JGL315" s="4"/>
      <c r="JGM315" s="4"/>
      <c r="JGN315" s="4"/>
      <c r="JGO315" s="4"/>
      <c r="JGP315" s="4"/>
      <c r="JGQ315" s="4"/>
      <c r="JGR315" s="4"/>
      <c r="JGS315" s="4"/>
      <c r="JGT315" s="4"/>
      <c r="JGU315" s="4"/>
      <c r="JGV315" s="4"/>
      <c r="JGW315" s="4"/>
      <c r="JGX315" s="4"/>
      <c r="JGY315" s="4"/>
      <c r="JGZ315" s="4"/>
      <c r="JHA315" s="4"/>
      <c r="JHB315" s="4"/>
      <c r="JHC315" s="4"/>
      <c r="JHD315" s="4"/>
      <c r="JHE315" s="4"/>
      <c r="JHF315" s="4"/>
      <c r="JHG315" s="4"/>
      <c r="JHH315" s="4"/>
      <c r="JHI315" s="4"/>
      <c r="JHJ315" s="4"/>
      <c r="JHK315" s="4"/>
      <c r="JHL315" s="4"/>
      <c r="JHM315" s="4"/>
      <c r="JHN315" s="4"/>
      <c r="JHO315" s="4"/>
      <c r="JHP315" s="4"/>
      <c r="JHQ315" s="4"/>
      <c r="JHR315" s="4"/>
      <c r="JHS315" s="4"/>
      <c r="JHT315" s="4"/>
      <c r="JHU315" s="4"/>
      <c r="JHV315" s="4"/>
      <c r="JHW315" s="4"/>
      <c r="JHX315" s="4"/>
      <c r="JHY315" s="4"/>
      <c r="JHZ315" s="4"/>
      <c r="JIA315" s="4"/>
      <c r="JIB315" s="4"/>
      <c r="JIC315" s="4"/>
      <c r="JID315" s="4"/>
      <c r="JIE315" s="4"/>
      <c r="JIF315" s="4"/>
      <c r="JIG315" s="4"/>
      <c r="JIH315" s="4"/>
      <c r="JII315" s="4"/>
      <c r="JIJ315" s="4"/>
      <c r="JIK315" s="4"/>
      <c r="JIL315" s="4"/>
      <c r="JIM315" s="4"/>
      <c r="JIN315" s="4"/>
      <c r="JIO315" s="4"/>
      <c r="JIP315" s="4"/>
      <c r="JIQ315" s="4"/>
      <c r="JIR315" s="4"/>
      <c r="JIS315" s="4"/>
      <c r="JIT315" s="4"/>
      <c r="JIU315" s="4"/>
      <c r="JIV315" s="4"/>
      <c r="JIW315" s="4"/>
      <c r="JIX315" s="4"/>
      <c r="JIY315" s="4"/>
      <c r="JIZ315" s="4"/>
      <c r="JJA315" s="4"/>
      <c r="JJB315" s="4"/>
      <c r="JJC315" s="4"/>
      <c r="JJD315" s="4"/>
      <c r="JJE315" s="4"/>
      <c r="JJF315" s="4"/>
      <c r="JJG315" s="4"/>
      <c r="JJH315" s="4"/>
      <c r="JJI315" s="4"/>
      <c r="JJJ315" s="4"/>
      <c r="JJK315" s="4"/>
      <c r="JJL315" s="4"/>
      <c r="JJM315" s="4"/>
      <c r="JJN315" s="4"/>
      <c r="JJO315" s="4"/>
      <c r="JJP315" s="4"/>
      <c r="JJQ315" s="4"/>
      <c r="JJR315" s="4"/>
      <c r="JJS315" s="4"/>
      <c r="JJT315" s="4"/>
      <c r="JJU315" s="4"/>
      <c r="JJV315" s="4"/>
      <c r="JJW315" s="4"/>
      <c r="JJX315" s="4"/>
      <c r="JJY315" s="4"/>
      <c r="JJZ315" s="4"/>
      <c r="JKA315" s="4"/>
      <c r="JKB315" s="4"/>
      <c r="JKC315" s="4"/>
      <c r="JKD315" s="4"/>
      <c r="JKE315" s="4"/>
      <c r="JKF315" s="4"/>
      <c r="JKG315" s="4"/>
      <c r="JKH315" s="4"/>
      <c r="JKI315" s="4"/>
      <c r="JKJ315" s="4"/>
      <c r="JKK315" s="4"/>
      <c r="JKL315" s="4"/>
      <c r="JKM315" s="4"/>
      <c r="JKN315" s="4"/>
      <c r="JKO315" s="4"/>
      <c r="JKP315" s="4"/>
      <c r="JKQ315" s="4"/>
      <c r="JKR315" s="4"/>
      <c r="JKS315" s="4"/>
      <c r="JKT315" s="4"/>
      <c r="JKU315" s="4"/>
      <c r="JKV315" s="4"/>
      <c r="JKW315" s="4"/>
      <c r="JKX315" s="4"/>
      <c r="JKY315" s="4"/>
      <c r="JKZ315" s="4"/>
      <c r="JLA315" s="4"/>
      <c r="JLB315" s="4"/>
      <c r="JLC315" s="4"/>
      <c r="JLD315" s="4"/>
      <c r="JLE315" s="4"/>
      <c r="JLF315" s="4"/>
      <c r="JLG315" s="4"/>
      <c r="JLH315" s="4"/>
      <c r="JLI315" s="4"/>
      <c r="JLJ315" s="4"/>
      <c r="JLK315" s="4"/>
      <c r="JLL315" s="4"/>
      <c r="JLM315" s="4"/>
      <c r="JLN315" s="4"/>
      <c r="JLO315" s="4"/>
      <c r="JLP315" s="4"/>
      <c r="JLQ315" s="4"/>
      <c r="JLR315" s="4"/>
      <c r="JLS315" s="4"/>
      <c r="JLT315" s="4"/>
      <c r="JLU315" s="4"/>
      <c r="JLV315" s="4"/>
      <c r="JLW315" s="4"/>
      <c r="JLX315" s="4"/>
      <c r="JLY315" s="4"/>
      <c r="JLZ315" s="4"/>
      <c r="JMA315" s="4"/>
      <c r="JMB315" s="4"/>
      <c r="JMC315" s="4"/>
      <c r="JMD315" s="4"/>
      <c r="JME315" s="4"/>
      <c r="JMF315" s="4"/>
      <c r="JMG315" s="4"/>
      <c r="JMH315" s="4"/>
      <c r="JMI315" s="4"/>
      <c r="JMJ315" s="4"/>
      <c r="JMK315" s="4"/>
      <c r="JML315" s="4"/>
      <c r="JMM315" s="4"/>
      <c r="JMN315" s="4"/>
      <c r="JMO315" s="4"/>
      <c r="JMP315" s="4"/>
      <c r="JMQ315" s="4"/>
      <c r="JMR315" s="4"/>
      <c r="JMS315" s="4"/>
      <c r="JMT315" s="4"/>
      <c r="JMU315" s="4"/>
      <c r="JMV315" s="4"/>
      <c r="JMW315" s="4"/>
      <c r="JMX315" s="4"/>
      <c r="JMY315" s="4"/>
      <c r="JMZ315" s="4"/>
      <c r="JNA315" s="4"/>
      <c r="JNB315" s="4"/>
      <c r="JNC315" s="4"/>
      <c r="JND315" s="4"/>
      <c r="JNE315" s="4"/>
      <c r="JNF315" s="4"/>
      <c r="JNG315" s="4"/>
      <c r="JNH315" s="4"/>
      <c r="JNI315" s="4"/>
      <c r="JNJ315" s="4"/>
      <c r="JNK315" s="4"/>
      <c r="JNL315" s="4"/>
      <c r="JNM315" s="4"/>
      <c r="JNN315" s="4"/>
      <c r="JNO315" s="4"/>
      <c r="JNP315" s="4"/>
      <c r="JNQ315" s="4"/>
      <c r="JNR315" s="4"/>
      <c r="JNS315" s="4"/>
      <c r="JNT315" s="4"/>
      <c r="JNU315" s="4"/>
      <c r="JNV315" s="4"/>
      <c r="JNW315" s="4"/>
      <c r="JNX315" s="4"/>
      <c r="JNY315" s="4"/>
      <c r="JNZ315" s="4"/>
      <c r="JOA315" s="4"/>
      <c r="JOB315" s="4"/>
      <c r="JOC315" s="4"/>
      <c r="JOD315" s="4"/>
      <c r="JOE315" s="4"/>
      <c r="JOF315" s="4"/>
      <c r="JOG315" s="4"/>
      <c r="JOH315" s="4"/>
      <c r="JOI315" s="4"/>
      <c r="JOJ315" s="4"/>
      <c r="JOK315" s="4"/>
      <c r="JOL315" s="4"/>
      <c r="JOM315" s="4"/>
      <c r="JON315" s="4"/>
      <c r="JOO315" s="4"/>
      <c r="JOP315" s="4"/>
      <c r="JOQ315" s="4"/>
      <c r="JOR315" s="4"/>
      <c r="JOS315" s="4"/>
      <c r="JOT315" s="4"/>
      <c r="JOU315" s="4"/>
      <c r="JOV315" s="4"/>
      <c r="JOW315" s="4"/>
      <c r="JOX315" s="4"/>
      <c r="JOY315" s="4"/>
      <c r="JOZ315" s="4"/>
      <c r="JPA315" s="4"/>
      <c r="JPB315" s="4"/>
      <c r="JPC315" s="4"/>
      <c r="JPD315" s="4"/>
      <c r="JPE315" s="4"/>
      <c r="JPF315" s="4"/>
      <c r="JPG315" s="4"/>
      <c r="JPH315" s="4"/>
      <c r="JPI315" s="4"/>
      <c r="JPJ315" s="4"/>
      <c r="JPK315" s="4"/>
      <c r="JPL315" s="4"/>
      <c r="JPM315" s="4"/>
      <c r="JPN315" s="4"/>
      <c r="JPO315" s="4"/>
      <c r="JPP315" s="4"/>
      <c r="JPQ315" s="4"/>
      <c r="JPR315" s="4"/>
      <c r="JPS315" s="4"/>
      <c r="JPT315" s="4"/>
      <c r="JPU315" s="4"/>
      <c r="JPV315" s="4"/>
      <c r="JPW315" s="4"/>
      <c r="JPX315" s="4"/>
      <c r="JPY315" s="4"/>
      <c r="JPZ315" s="4"/>
      <c r="JQA315" s="4"/>
      <c r="JQB315" s="4"/>
      <c r="JQC315" s="4"/>
      <c r="JQD315" s="4"/>
      <c r="JQE315" s="4"/>
      <c r="JQF315" s="4"/>
      <c r="JQG315" s="4"/>
      <c r="JQH315" s="4"/>
      <c r="JQI315" s="4"/>
      <c r="JQJ315" s="4"/>
      <c r="JQK315" s="4"/>
      <c r="JQL315" s="4"/>
      <c r="JQM315" s="4"/>
      <c r="JQN315" s="4"/>
      <c r="JQO315" s="4"/>
      <c r="JQP315" s="4"/>
      <c r="JQQ315" s="4"/>
      <c r="JQR315" s="4"/>
      <c r="JQS315" s="4"/>
      <c r="JQT315" s="4"/>
      <c r="JQU315" s="4"/>
      <c r="JQV315" s="4"/>
      <c r="JQW315" s="4"/>
      <c r="JQX315" s="4"/>
      <c r="JQY315" s="4"/>
      <c r="JQZ315" s="4"/>
      <c r="JRA315" s="4"/>
      <c r="JRB315" s="4"/>
      <c r="JRC315" s="4"/>
      <c r="JRD315" s="4"/>
      <c r="JRE315" s="4"/>
      <c r="JRF315" s="4"/>
      <c r="JRG315" s="4"/>
      <c r="JRH315" s="4"/>
      <c r="JRI315" s="4"/>
      <c r="JRJ315" s="4"/>
      <c r="JRK315" s="4"/>
      <c r="JRL315" s="4"/>
      <c r="JRM315" s="4"/>
      <c r="JRN315" s="4"/>
      <c r="JRO315" s="4"/>
      <c r="JRP315" s="4"/>
      <c r="JRQ315" s="4"/>
      <c r="JRR315" s="4"/>
      <c r="JRS315" s="4"/>
      <c r="JRT315" s="4"/>
      <c r="JRU315" s="4"/>
      <c r="JRV315" s="4"/>
      <c r="JRW315" s="4"/>
      <c r="JRX315" s="4"/>
      <c r="JRY315" s="4"/>
      <c r="JRZ315" s="4"/>
      <c r="JSA315" s="4"/>
      <c r="JSB315" s="4"/>
      <c r="JSC315" s="4"/>
      <c r="JSD315" s="4"/>
      <c r="JSE315" s="4"/>
      <c r="JSF315" s="4"/>
      <c r="JSG315" s="4"/>
      <c r="JSH315" s="4"/>
      <c r="JSI315" s="4"/>
      <c r="JSJ315" s="4"/>
      <c r="JSK315" s="4"/>
      <c r="JSL315" s="4"/>
      <c r="JSM315" s="4"/>
      <c r="JSN315" s="4"/>
      <c r="JSO315" s="4"/>
      <c r="JSP315" s="4"/>
      <c r="JSQ315" s="4"/>
      <c r="JSR315" s="4"/>
      <c r="JSS315" s="4"/>
      <c r="JST315" s="4"/>
      <c r="JSU315" s="4"/>
      <c r="JSV315" s="4"/>
      <c r="JSW315" s="4"/>
      <c r="JSX315" s="4"/>
      <c r="JSY315" s="4"/>
      <c r="JSZ315" s="4"/>
      <c r="JTA315" s="4"/>
      <c r="JTB315" s="4"/>
      <c r="JTC315" s="4"/>
      <c r="JTD315" s="4"/>
      <c r="JTE315" s="4"/>
      <c r="JTF315" s="4"/>
      <c r="JTG315" s="4"/>
      <c r="JTH315" s="4"/>
      <c r="JTI315" s="4"/>
      <c r="JTJ315" s="4"/>
      <c r="JTK315" s="4"/>
      <c r="JTL315" s="4"/>
      <c r="JTM315" s="4"/>
      <c r="JTN315" s="4"/>
      <c r="JTO315" s="4"/>
      <c r="JTP315" s="4"/>
      <c r="JTQ315" s="4"/>
      <c r="JTR315" s="4"/>
      <c r="JTS315" s="4"/>
      <c r="JTT315" s="4"/>
      <c r="JTU315" s="4"/>
      <c r="JTV315" s="4"/>
      <c r="JTW315" s="4"/>
      <c r="JTX315" s="4"/>
      <c r="JTY315" s="4"/>
      <c r="JTZ315" s="4"/>
      <c r="JUA315" s="4"/>
      <c r="JUB315" s="4"/>
      <c r="JUC315" s="4"/>
      <c r="JUD315" s="4"/>
      <c r="JUE315" s="4"/>
      <c r="JUF315" s="4"/>
      <c r="JUG315" s="4"/>
      <c r="JUH315" s="4"/>
      <c r="JUI315" s="4"/>
      <c r="JUJ315" s="4"/>
      <c r="JUK315" s="4"/>
      <c r="JUL315" s="4"/>
      <c r="JUM315" s="4"/>
      <c r="JUN315" s="4"/>
      <c r="JUO315" s="4"/>
      <c r="JUP315" s="4"/>
      <c r="JUQ315" s="4"/>
      <c r="JUR315" s="4"/>
      <c r="JUS315" s="4"/>
      <c r="JUT315" s="4"/>
      <c r="JUU315" s="4"/>
      <c r="JUV315" s="4"/>
      <c r="JUW315" s="4"/>
      <c r="JUX315" s="4"/>
      <c r="JUY315" s="4"/>
      <c r="JUZ315" s="4"/>
      <c r="JVA315" s="4"/>
      <c r="JVB315" s="4"/>
      <c r="JVC315" s="4"/>
      <c r="JVD315" s="4"/>
      <c r="JVE315" s="4"/>
      <c r="JVF315" s="4"/>
      <c r="JVG315" s="4"/>
      <c r="JVH315" s="4"/>
      <c r="JVI315" s="4"/>
      <c r="JVJ315" s="4"/>
      <c r="JVK315" s="4"/>
      <c r="JVL315" s="4"/>
      <c r="JVM315" s="4"/>
      <c r="JVN315" s="4"/>
      <c r="JVO315" s="4"/>
      <c r="JVP315" s="4"/>
      <c r="JVQ315" s="4"/>
      <c r="JVR315" s="4"/>
      <c r="JVS315" s="4"/>
      <c r="JVT315" s="4"/>
      <c r="JVU315" s="4"/>
      <c r="JVV315" s="4"/>
      <c r="JVW315" s="4"/>
      <c r="JVX315" s="4"/>
      <c r="JVY315" s="4"/>
      <c r="JVZ315" s="4"/>
      <c r="JWA315" s="4"/>
      <c r="JWB315" s="4"/>
      <c r="JWC315" s="4"/>
      <c r="JWD315" s="4"/>
      <c r="JWE315" s="4"/>
      <c r="JWF315" s="4"/>
      <c r="JWG315" s="4"/>
      <c r="JWH315" s="4"/>
      <c r="JWI315" s="4"/>
      <c r="JWJ315" s="4"/>
      <c r="JWK315" s="4"/>
      <c r="JWL315" s="4"/>
      <c r="JWM315" s="4"/>
      <c r="JWN315" s="4"/>
      <c r="JWO315" s="4"/>
      <c r="JWP315" s="4"/>
      <c r="JWQ315" s="4"/>
      <c r="JWR315" s="4"/>
      <c r="JWS315" s="4"/>
      <c r="JWT315" s="4"/>
      <c r="JWU315" s="4"/>
      <c r="JWV315" s="4"/>
      <c r="JWW315" s="4"/>
      <c r="JWX315" s="4"/>
      <c r="JWY315" s="4"/>
      <c r="JWZ315" s="4"/>
      <c r="JXA315" s="4"/>
      <c r="JXB315" s="4"/>
      <c r="JXC315" s="4"/>
      <c r="JXD315" s="4"/>
      <c r="JXE315" s="4"/>
      <c r="JXF315" s="4"/>
      <c r="JXG315" s="4"/>
      <c r="JXH315" s="4"/>
      <c r="JXI315" s="4"/>
      <c r="JXJ315" s="4"/>
      <c r="JXK315" s="4"/>
      <c r="JXL315" s="4"/>
      <c r="JXM315" s="4"/>
      <c r="JXN315" s="4"/>
      <c r="JXO315" s="4"/>
      <c r="JXP315" s="4"/>
      <c r="JXQ315" s="4"/>
      <c r="JXR315" s="4"/>
      <c r="JXS315" s="4"/>
      <c r="JXT315" s="4"/>
      <c r="JXU315" s="4"/>
      <c r="JXV315" s="4"/>
      <c r="JXW315" s="4"/>
      <c r="JXX315" s="4"/>
      <c r="JXY315" s="4"/>
      <c r="JXZ315" s="4"/>
      <c r="JYA315" s="4"/>
      <c r="JYB315" s="4"/>
      <c r="JYC315" s="4"/>
      <c r="JYD315" s="4"/>
      <c r="JYE315" s="4"/>
      <c r="JYF315" s="4"/>
      <c r="JYG315" s="4"/>
      <c r="JYH315" s="4"/>
      <c r="JYI315" s="4"/>
      <c r="JYJ315" s="4"/>
      <c r="JYK315" s="4"/>
      <c r="JYL315" s="4"/>
      <c r="JYM315" s="4"/>
      <c r="JYN315" s="4"/>
      <c r="JYO315" s="4"/>
      <c r="JYP315" s="4"/>
      <c r="JYQ315" s="4"/>
      <c r="JYR315" s="4"/>
      <c r="JYS315" s="4"/>
      <c r="JYT315" s="4"/>
      <c r="JYU315" s="4"/>
      <c r="JYV315" s="4"/>
      <c r="JYW315" s="4"/>
      <c r="JYX315" s="4"/>
      <c r="JYY315" s="4"/>
      <c r="JYZ315" s="4"/>
      <c r="JZA315" s="4"/>
      <c r="JZB315" s="4"/>
      <c r="JZC315" s="4"/>
      <c r="JZD315" s="4"/>
      <c r="JZE315" s="4"/>
      <c r="JZF315" s="4"/>
      <c r="JZG315" s="4"/>
      <c r="JZH315" s="4"/>
      <c r="JZI315" s="4"/>
      <c r="JZJ315" s="4"/>
      <c r="JZK315" s="4"/>
      <c r="JZL315" s="4"/>
      <c r="JZM315" s="4"/>
      <c r="JZN315" s="4"/>
      <c r="JZO315" s="4"/>
      <c r="JZP315" s="4"/>
      <c r="JZQ315" s="4"/>
      <c r="JZR315" s="4"/>
      <c r="JZS315" s="4"/>
      <c r="JZT315" s="4"/>
      <c r="JZU315" s="4"/>
      <c r="JZV315" s="4"/>
      <c r="JZW315" s="4"/>
      <c r="JZX315" s="4"/>
      <c r="JZY315" s="4"/>
      <c r="JZZ315" s="4"/>
      <c r="KAA315" s="4"/>
      <c r="KAB315" s="4"/>
      <c r="KAC315" s="4"/>
      <c r="KAD315" s="4"/>
      <c r="KAE315" s="4"/>
      <c r="KAF315" s="4"/>
      <c r="KAG315" s="4"/>
      <c r="KAH315" s="4"/>
      <c r="KAI315" s="4"/>
      <c r="KAJ315" s="4"/>
      <c r="KAK315" s="4"/>
      <c r="KAL315" s="4"/>
      <c r="KAM315" s="4"/>
      <c r="KAN315" s="4"/>
      <c r="KAO315" s="4"/>
      <c r="KAP315" s="4"/>
      <c r="KAQ315" s="4"/>
      <c r="KAR315" s="4"/>
      <c r="KAS315" s="4"/>
      <c r="KAT315" s="4"/>
      <c r="KAU315" s="4"/>
      <c r="KAV315" s="4"/>
      <c r="KAW315" s="4"/>
      <c r="KAX315" s="4"/>
      <c r="KAY315" s="4"/>
      <c r="KAZ315" s="4"/>
      <c r="KBA315" s="4"/>
      <c r="KBB315" s="4"/>
      <c r="KBC315" s="4"/>
      <c r="KBD315" s="4"/>
      <c r="KBE315" s="4"/>
      <c r="KBF315" s="4"/>
      <c r="KBG315" s="4"/>
      <c r="KBH315" s="4"/>
      <c r="KBI315" s="4"/>
      <c r="KBJ315" s="4"/>
      <c r="KBK315" s="4"/>
      <c r="KBL315" s="4"/>
      <c r="KBM315" s="4"/>
      <c r="KBN315" s="4"/>
      <c r="KBO315" s="4"/>
      <c r="KBP315" s="4"/>
      <c r="KBQ315" s="4"/>
      <c r="KBR315" s="4"/>
      <c r="KBS315" s="4"/>
      <c r="KBT315" s="4"/>
      <c r="KBU315" s="4"/>
      <c r="KBV315" s="4"/>
      <c r="KBW315" s="4"/>
      <c r="KBX315" s="4"/>
      <c r="KBY315" s="4"/>
      <c r="KBZ315" s="4"/>
      <c r="KCA315" s="4"/>
      <c r="KCB315" s="4"/>
      <c r="KCC315" s="4"/>
      <c r="KCD315" s="4"/>
      <c r="KCE315" s="4"/>
      <c r="KCF315" s="4"/>
      <c r="KCG315" s="4"/>
      <c r="KCH315" s="4"/>
      <c r="KCI315" s="4"/>
      <c r="KCJ315" s="4"/>
      <c r="KCK315" s="4"/>
      <c r="KCL315" s="4"/>
      <c r="KCM315" s="4"/>
      <c r="KCN315" s="4"/>
      <c r="KCO315" s="4"/>
      <c r="KCP315" s="4"/>
      <c r="KCQ315" s="4"/>
      <c r="KCR315" s="4"/>
      <c r="KCS315" s="4"/>
      <c r="KCT315" s="4"/>
      <c r="KCU315" s="4"/>
      <c r="KCV315" s="4"/>
      <c r="KCW315" s="4"/>
      <c r="KCX315" s="4"/>
      <c r="KCY315" s="4"/>
      <c r="KCZ315" s="4"/>
      <c r="KDA315" s="4"/>
      <c r="KDB315" s="4"/>
      <c r="KDC315" s="4"/>
      <c r="KDD315" s="4"/>
      <c r="KDE315" s="4"/>
      <c r="KDF315" s="4"/>
      <c r="KDG315" s="4"/>
      <c r="KDH315" s="4"/>
      <c r="KDI315" s="4"/>
      <c r="KDJ315" s="4"/>
      <c r="KDK315" s="4"/>
      <c r="KDL315" s="4"/>
      <c r="KDM315" s="4"/>
      <c r="KDN315" s="4"/>
      <c r="KDO315" s="4"/>
      <c r="KDP315" s="4"/>
      <c r="KDQ315" s="4"/>
      <c r="KDR315" s="4"/>
      <c r="KDS315" s="4"/>
      <c r="KDT315" s="4"/>
      <c r="KDU315" s="4"/>
      <c r="KDV315" s="4"/>
      <c r="KDW315" s="4"/>
      <c r="KDX315" s="4"/>
      <c r="KDY315" s="4"/>
      <c r="KDZ315" s="4"/>
      <c r="KEA315" s="4"/>
      <c r="KEB315" s="4"/>
      <c r="KEC315" s="4"/>
      <c r="KED315" s="4"/>
      <c r="KEE315" s="4"/>
      <c r="KEF315" s="4"/>
      <c r="KEG315" s="4"/>
      <c r="KEH315" s="4"/>
      <c r="KEI315" s="4"/>
      <c r="KEJ315" s="4"/>
      <c r="KEK315" s="4"/>
      <c r="KEL315" s="4"/>
      <c r="KEM315" s="4"/>
      <c r="KEN315" s="4"/>
      <c r="KEO315" s="4"/>
      <c r="KEP315" s="4"/>
      <c r="KEQ315" s="4"/>
      <c r="KER315" s="4"/>
      <c r="KES315" s="4"/>
      <c r="KET315" s="4"/>
      <c r="KEU315" s="4"/>
      <c r="KEV315" s="4"/>
      <c r="KEW315" s="4"/>
      <c r="KEX315" s="4"/>
      <c r="KEY315" s="4"/>
      <c r="KEZ315" s="4"/>
      <c r="KFA315" s="4"/>
      <c r="KFB315" s="4"/>
      <c r="KFC315" s="4"/>
      <c r="KFD315" s="4"/>
      <c r="KFE315" s="4"/>
      <c r="KFF315" s="4"/>
      <c r="KFG315" s="4"/>
      <c r="KFH315" s="4"/>
      <c r="KFI315" s="4"/>
      <c r="KFJ315" s="4"/>
      <c r="KFK315" s="4"/>
      <c r="KFL315" s="4"/>
      <c r="KFM315" s="4"/>
      <c r="KFN315" s="4"/>
      <c r="KFO315" s="4"/>
      <c r="KFP315" s="4"/>
      <c r="KFQ315" s="4"/>
      <c r="KFR315" s="4"/>
      <c r="KFS315" s="4"/>
      <c r="KFT315" s="4"/>
      <c r="KFU315" s="4"/>
      <c r="KFV315" s="4"/>
      <c r="KFW315" s="4"/>
      <c r="KFX315" s="4"/>
      <c r="KFY315" s="4"/>
      <c r="KFZ315" s="4"/>
      <c r="KGA315" s="4"/>
      <c r="KGB315" s="4"/>
      <c r="KGC315" s="4"/>
      <c r="KGD315" s="4"/>
      <c r="KGE315" s="4"/>
      <c r="KGF315" s="4"/>
      <c r="KGG315" s="4"/>
      <c r="KGH315" s="4"/>
      <c r="KGI315" s="4"/>
      <c r="KGJ315" s="4"/>
      <c r="KGK315" s="4"/>
      <c r="KGL315" s="4"/>
      <c r="KGM315" s="4"/>
      <c r="KGN315" s="4"/>
      <c r="KGO315" s="4"/>
      <c r="KGP315" s="4"/>
      <c r="KGQ315" s="4"/>
      <c r="KGR315" s="4"/>
      <c r="KGS315" s="4"/>
      <c r="KGT315" s="4"/>
      <c r="KGU315" s="4"/>
      <c r="KGV315" s="4"/>
      <c r="KGW315" s="4"/>
      <c r="KGX315" s="4"/>
      <c r="KGY315" s="4"/>
      <c r="KGZ315" s="4"/>
      <c r="KHA315" s="4"/>
      <c r="KHB315" s="4"/>
      <c r="KHC315" s="4"/>
      <c r="KHD315" s="4"/>
      <c r="KHE315" s="4"/>
      <c r="KHF315" s="4"/>
      <c r="KHG315" s="4"/>
      <c r="KHH315" s="4"/>
      <c r="KHI315" s="4"/>
      <c r="KHJ315" s="4"/>
      <c r="KHK315" s="4"/>
      <c r="KHL315" s="4"/>
      <c r="KHM315" s="4"/>
      <c r="KHN315" s="4"/>
      <c r="KHO315" s="4"/>
      <c r="KHP315" s="4"/>
      <c r="KHQ315" s="4"/>
      <c r="KHR315" s="4"/>
      <c r="KHS315" s="4"/>
      <c r="KHT315" s="4"/>
      <c r="KHU315" s="4"/>
      <c r="KHV315" s="4"/>
      <c r="KHW315" s="4"/>
      <c r="KHX315" s="4"/>
      <c r="KHY315" s="4"/>
      <c r="KHZ315" s="4"/>
      <c r="KIA315" s="4"/>
      <c r="KIB315" s="4"/>
      <c r="KIC315" s="4"/>
      <c r="KID315" s="4"/>
      <c r="KIE315" s="4"/>
      <c r="KIF315" s="4"/>
      <c r="KIG315" s="4"/>
      <c r="KIH315" s="4"/>
      <c r="KII315" s="4"/>
      <c r="KIJ315" s="4"/>
      <c r="KIK315" s="4"/>
      <c r="KIL315" s="4"/>
      <c r="KIM315" s="4"/>
      <c r="KIN315" s="4"/>
      <c r="KIO315" s="4"/>
      <c r="KIP315" s="4"/>
      <c r="KIQ315" s="4"/>
      <c r="KIR315" s="4"/>
      <c r="KIS315" s="4"/>
      <c r="KIT315" s="4"/>
      <c r="KIU315" s="4"/>
      <c r="KIV315" s="4"/>
      <c r="KIW315" s="4"/>
      <c r="KIX315" s="4"/>
      <c r="KIY315" s="4"/>
      <c r="KIZ315" s="4"/>
      <c r="KJA315" s="4"/>
      <c r="KJB315" s="4"/>
      <c r="KJC315" s="4"/>
      <c r="KJD315" s="4"/>
      <c r="KJE315" s="4"/>
      <c r="KJF315" s="4"/>
      <c r="KJG315" s="4"/>
      <c r="KJH315" s="4"/>
      <c r="KJI315" s="4"/>
      <c r="KJJ315" s="4"/>
      <c r="KJK315" s="4"/>
      <c r="KJL315" s="4"/>
      <c r="KJM315" s="4"/>
      <c r="KJN315" s="4"/>
      <c r="KJO315" s="4"/>
      <c r="KJP315" s="4"/>
      <c r="KJQ315" s="4"/>
      <c r="KJR315" s="4"/>
      <c r="KJS315" s="4"/>
      <c r="KJT315" s="4"/>
      <c r="KJU315" s="4"/>
      <c r="KJV315" s="4"/>
      <c r="KJW315" s="4"/>
      <c r="KJX315" s="4"/>
      <c r="KJY315" s="4"/>
      <c r="KJZ315" s="4"/>
      <c r="KKA315" s="4"/>
      <c r="KKB315" s="4"/>
      <c r="KKC315" s="4"/>
      <c r="KKD315" s="4"/>
      <c r="KKE315" s="4"/>
      <c r="KKF315" s="4"/>
      <c r="KKG315" s="4"/>
      <c r="KKH315" s="4"/>
      <c r="KKI315" s="4"/>
      <c r="KKJ315" s="4"/>
      <c r="KKK315" s="4"/>
      <c r="KKL315" s="4"/>
      <c r="KKM315" s="4"/>
      <c r="KKN315" s="4"/>
      <c r="KKO315" s="4"/>
      <c r="KKP315" s="4"/>
      <c r="KKQ315" s="4"/>
      <c r="KKR315" s="4"/>
      <c r="KKS315" s="4"/>
      <c r="KKT315" s="4"/>
      <c r="KKU315" s="4"/>
      <c r="KKV315" s="4"/>
      <c r="KKW315" s="4"/>
      <c r="KKX315" s="4"/>
      <c r="KKY315" s="4"/>
      <c r="KKZ315" s="4"/>
      <c r="KLA315" s="4"/>
      <c r="KLB315" s="4"/>
      <c r="KLC315" s="4"/>
      <c r="KLD315" s="4"/>
      <c r="KLE315" s="4"/>
      <c r="KLF315" s="4"/>
      <c r="KLG315" s="4"/>
      <c r="KLH315" s="4"/>
      <c r="KLI315" s="4"/>
      <c r="KLJ315" s="4"/>
      <c r="KLK315" s="4"/>
      <c r="KLL315" s="4"/>
      <c r="KLM315" s="4"/>
      <c r="KLN315" s="4"/>
      <c r="KLO315" s="4"/>
      <c r="KLP315" s="4"/>
      <c r="KLQ315" s="4"/>
      <c r="KLR315" s="4"/>
      <c r="KLS315" s="4"/>
      <c r="KLT315" s="4"/>
      <c r="KLU315" s="4"/>
      <c r="KLV315" s="4"/>
      <c r="KLW315" s="4"/>
      <c r="KLX315" s="4"/>
      <c r="KLY315" s="4"/>
      <c r="KLZ315" s="4"/>
      <c r="KMA315" s="4"/>
      <c r="KMB315" s="4"/>
      <c r="KMC315" s="4"/>
      <c r="KMD315" s="4"/>
      <c r="KME315" s="4"/>
      <c r="KMF315" s="4"/>
      <c r="KMG315" s="4"/>
      <c r="KMH315" s="4"/>
      <c r="KMI315" s="4"/>
      <c r="KMJ315" s="4"/>
      <c r="KMK315" s="4"/>
      <c r="KML315" s="4"/>
      <c r="KMM315" s="4"/>
      <c r="KMN315" s="4"/>
      <c r="KMO315" s="4"/>
      <c r="KMP315" s="4"/>
      <c r="KMQ315" s="4"/>
      <c r="KMR315" s="4"/>
      <c r="KMS315" s="4"/>
      <c r="KMT315" s="4"/>
      <c r="KMU315" s="4"/>
      <c r="KMV315" s="4"/>
      <c r="KMW315" s="4"/>
      <c r="KMX315" s="4"/>
      <c r="KMY315" s="4"/>
      <c r="KMZ315" s="4"/>
      <c r="KNA315" s="4"/>
      <c r="KNB315" s="4"/>
      <c r="KNC315" s="4"/>
      <c r="KND315" s="4"/>
      <c r="KNE315" s="4"/>
      <c r="KNF315" s="4"/>
      <c r="KNG315" s="4"/>
      <c r="KNH315" s="4"/>
      <c r="KNI315" s="4"/>
      <c r="KNJ315" s="4"/>
      <c r="KNK315" s="4"/>
      <c r="KNL315" s="4"/>
      <c r="KNM315" s="4"/>
      <c r="KNN315" s="4"/>
      <c r="KNO315" s="4"/>
      <c r="KNP315" s="4"/>
      <c r="KNQ315" s="4"/>
      <c r="KNR315" s="4"/>
      <c r="KNS315" s="4"/>
      <c r="KNT315" s="4"/>
      <c r="KNU315" s="4"/>
      <c r="KNV315" s="4"/>
      <c r="KNW315" s="4"/>
      <c r="KNX315" s="4"/>
      <c r="KNY315" s="4"/>
      <c r="KNZ315" s="4"/>
      <c r="KOA315" s="4"/>
      <c r="KOB315" s="4"/>
      <c r="KOC315" s="4"/>
      <c r="KOD315" s="4"/>
      <c r="KOE315" s="4"/>
      <c r="KOF315" s="4"/>
      <c r="KOG315" s="4"/>
      <c r="KOH315" s="4"/>
      <c r="KOI315" s="4"/>
      <c r="KOJ315" s="4"/>
      <c r="KOK315" s="4"/>
      <c r="KOL315" s="4"/>
      <c r="KOM315" s="4"/>
      <c r="KON315" s="4"/>
      <c r="KOO315" s="4"/>
      <c r="KOP315" s="4"/>
      <c r="KOQ315" s="4"/>
      <c r="KOR315" s="4"/>
      <c r="KOS315" s="4"/>
      <c r="KOT315" s="4"/>
      <c r="KOU315" s="4"/>
      <c r="KOV315" s="4"/>
      <c r="KOW315" s="4"/>
      <c r="KOX315" s="4"/>
      <c r="KOY315" s="4"/>
      <c r="KOZ315" s="4"/>
      <c r="KPA315" s="4"/>
      <c r="KPB315" s="4"/>
      <c r="KPC315" s="4"/>
      <c r="KPD315" s="4"/>
      <c r="KPE315" s="4"/>
      <c r="KPF315" s="4"/>
      <c r="KPG315" s="4"/>
      <c r="KPH315" s="4"/>
      <c r="KPI315" s="4"/>
      <c r="KPJ315" s="4"/>
      <c r="KPK315" s="4"/>
      <c r="KPL315" s="4"/>
      <c r="KPM315" s="4"/>
      <c r="KPN315" s="4"/>
      <c r="KPO315" s="4"/>
      <c r="KPP315" s="4"/>
      <c r="KPQ315" s="4"/>
      <c r="KPR315" s="4"/>
      <c r="KPS315" s="4"/>
      <c r="KPT315" s="4"/>
      <c r="KPU315" s="4"/>
      <c r="KPV315" s="4"/>
      <c r="KPW315" s="4"/>
      <c r="KPX315" s="4"/>
      <c r="KPY315" s="4"/>
      <c r="KPZ315" s="4"/>
      <c r="KQA315" s="4"/>
      <c r="KQB315" s="4"/>
      <c r="KQC315" s="4"/>
      <c r="KQD315" s="4"/>
      <c r="KQE315" s="4"/>
      <c r="KQF315" s="4"/>
      <c r="KQG315" s="4"/>
      <c r="KQH315" s="4"/>
      <c r="KQI315" s="4"/>
      <c r="KQJ315" s="4"/>
      <c r="KQK315" s="4"/>
      <c r="KQL315" s="4"/>
      <c r="KQM315" s="4"/>
      <c r="KQN315" s="4"/>
      <c r="KQO315" s="4"/>
      <c r="KQP315" s="4"/>
      <c r="KQQ315" s="4"/>
      <c r="KQR315" s="4"/>
      <c r="KQS315" s="4"/>
      <c r="KQT315" s="4"/>
      <c r="KQU315" s="4"/>
      <c r="KQV315" s="4"/>
      <c r="KQW315" s="4"/>
      <c r="KQX315" s="4"/>
      <c r="KQY315" s="4"/>
      <c r="KQZ315" s="4"/>
      <c r="KRA315" s="4"/>
      <c r="KRB315" s="4"/>
      <c r="KRC315" s="4"/>
      <c r="KRD315" s="4"/>
      <c r="KRE315" s="4"/>
      <c r="KRF315" s="4"/>
      <c r="KRG315" s="4"/>
      <c r="KRH315" s="4"/>
      <c r="KRI315" s="4"/>
      <c r="KRJ315" s="4"/>
      <c r="KRK315" s="4"/>
      <c r="KRL315" s="4"/>
      <c r="KRM315" s="4"/>
      <c r="KRN315" s="4"/>
      <c r="KRO315" s="4"/>
      <c r="KRP315" s="4"/>
      <c r="KRQ315" s="4"/>
      <c r="KRR315" s="4"/>
      <c r="KRS315" s="4"/>
      <c r="KRT315" s="4"/>
      <c r="KRU315" s="4"/>
      <c r="KRV315" s="4"/>
      <c r="KRW315" s="4"/>
      <c r="KRX315" s="4"/>
      <c r="KRY315" s="4"/>
      <c r="KRZ315" s="4"/>
      <c r="KSA315" s="4"/>
      <c r="KSB315" s="4"/>
      <c r="KSC315" s="4"/>
      <c r="KSD315" s="4"/>
      <c r="KSE315" s="4"/>
      <c r="KSF315" s="4"/>
      <c r="KSG315" s="4"/>
      <c r="KSH315" s="4"/>
      <c r="KSI315" s="4"/>
      <c r="KSJ315" s="4"/>
      <c r="KSK315" s="4"/>
      <c r="KSL315" s="4"/>
      <c r="KSM315" s="4"/>
      <c r="KSN315" s="4"/>
      <c r="KSO315" s="4"/>
      <c r="KSP315" s="4"/>
      <c r="KSQ315" s="4"/>
      <c r="KSR315" s="4"/>
      <c r="KSS315" s="4"/>
      <c r="KST315" s="4"/>
      <c r="KSU315" s="4"/>
      <c r="KSV315" s="4"/>
      <c r="KSW315" s="4"/>
      <c r="KSX315" s="4"/>
      <c r="KSY315" s="4"/>
      <c r="KSZ315" s="4"/>
      <c r="KTA315" s="4"/>
      <c r="KTB315" s="4"/>
      <c r="KTC315" s="4"/>
      <c r="KTD315" s="4"/>
      <c r="KTE315" s="4"/>
      <c r="KTF315" s="4"/>
      <c r="KTG315" s="4"/>
      <c r="KTH315" s="4"/>
      <c r="KTI315" s="4"/>
      <c r="KTJ315" s="4"/>
      <c r="KTK315" s="4"/>
      <c r="KTL315" s="4"/>
      <c r="KTM315" s="4"/>
      <c r="KTN315" s="4"/>
      <c r="KTO315" s="4"/>
      <c r="KTP315" s="4"/>
      <c r="KTQ315" s="4"/>
      <c r="KTR315" s="4"/>
      <c r="KTS315" s="4"/>
      <c r="KTT315" s="4"/>
      <c r="KTU315" s="4"/>
      <c r="KTV315" s="4"/>
      <c r="KTW315" s="4"/>
      <c r="KTX315" s="4"/>
      <c r="KTY315" s="4"/>
      <c r="KTZ315" s="4"/>
      <c r="KUA315" s="4"/>
      <c r="KUB315" s="4"/>
      <c r="KUC315" s="4"/>
      <c r="KUD315" s="4"/>
      <c r="KUE315" s="4"/>
      <c r="KUF315" s="4"/>
      <c r="KUG315" s="4"/>
      <c r="KUH315" s="4"/>
      <c r="KUI315" s="4"/>
      <c r="KUJ315" s="4"/>
      <c r="KUK315" s="4"/>
      <c r="KUL315" s="4"/>
      <c r="KUM315" s="4"/>
      <c r="KUN315" s="4"/>
      <c r="KUO315" s="4"/>
      <c r="KUP315" s="4"/>
      <c r="KUQ315" s="4"/>
      <c r="KUR315" s="4"/>
      <c r="KUS315" s="4"/>
      <c r="KUT315" s="4"/>
      <c r="KUU315" s="4"/>
      <c r="KUV315" s="4"/>
      <c r="KUW315" s="4"/>
      <c r="KUX315" s="4"/>
      <c r="KUY315" s="4"/>
      <c r="KUZ315" s="4"/>
      <c r="KVA315" s="4"/>
      <c r="KVB315" s="4"/>
      <c r="KVC315" s="4"/>
      <c r="KVD315" s="4"/>
      <c r="KVE315" s="4"/>
      <c r="KVF315" s="4"/>
      <c r="KVG315" s="4"/>
      <c r="KVH315" s="4"/>
      <c r="KVI315" s="4"/>
      <c r="KVJ315" s="4"/>
      <c r="KVK315" s="4"/>
      <c r="KVL315" s="4"/>
      <c r="KVM315" s="4"/>
      <c r="KVN315" s="4"/>
      <c r="KVO315" s="4"/>
      <c r="KVP315" s="4"/>
      <c r="KVQ315" s="4"/>
      <c r="KVR315" s="4"/>
      <c r="KVS315" s="4"/>
      <c r="KVT315" s="4"/>
      <c r="KVU315" s="4"/>
      <c r="KVV315" s="4"/>
      <c r="KVW315" s="4"/>
      <c r="KVX315" s="4"/>
      <c r="KVY315" s="4"/>
      <c r="KVZ315" s="4"/>
      <c r="KWA315" s="4"/>
      <c r="KWB315" s="4"/>
      <c r="KWC315" s="4"/>
      <c r="KWD315" s="4"/>
      <c r="KWE315" s="4"/>
      <c r="KWF315" s="4"/>
      <c r="KWG315" s="4"/>
      <c r="KWH315" s="4"/>
      <c r="KWI315" s="4"/>
      <c r="KWJ315" s="4"/>
      <c r="KWK315" s="4"/>
      <c r="KWL315" s="4"/>
      <c r="KWM315" s="4"/>
      <c r="KWN315" s="4"/>
      <c r="KWO315" s="4"/>
      <c r="KWP315" s="4"/>
      <c r="KWQ315" s="4"/>
      <c r="KWR315" s="4"/>
      <c r="KWS315" s="4"/>
      <c r="KWT315" s="4"/>
      <c r="KWU315" s="4"/>
      <c r="KWV315" s="4"/>
      <c r="KWW315" s="4"/>
      <c r="KWX315" s="4"/>
      <c r="KWY315" s="4"/>
      <c r="KWZ315" s="4"/>
      <c r="KXA315" s="4"/>
      <c r="KXB315" s="4"/>
      <c r="KXC315" s="4"/>
      <c r="KXD315" s="4"/>
      <c r="KXE315" s="4"/>
      <c r="KXF315" s="4"/>
      <c r="KXG315" s="4"/>
      <c r="KXH315" s="4"/>
      <c r="KXI315" s="4"/>
      <c r="KXJ315" s="4"/>
      <c r="KXK315" s="4"/>
      <c r="KXL315" s="4"/>
      <c r="KXM315" s="4"/>
      <c r="KXN315" s="4"/>
      <c r="KXO315" s="4"/>
      <c r="KXP315" s="4"/>
      <c r="KXQ315" s="4"/>
      <c r="KXR315" s="4"/>
      <c r="KXS315" s="4"/>
      <c r="KXT315" s="4"/>
      <c r="KXU315" s="4"/>
      <c r="KXV315" s="4"/>
      <c r="KXW315" s="4"/>
      <c r="KXX315" s="4"/>
      <c r="KXY315" s="4"/>
      <c r="KXZ315" s="4"/>
      <c r="KYA315" s="4"/>
      <c r="KYB315" s="4"/>
      <c r="KYC315" s="4"/>
      <c r="KYD315" s="4"/>
      <c r="KYE315" s="4"/>
      <c r="KYF315" s="4"/>
      <c r="KYG315" s="4"/>
      <c r="KYH315" s="4"/>
      <c r="KYI315" s="4"/>
      <c r="KYJ315" s="4"/>
      <c r="KYK315" s="4"/>
      <c r="KYL315" s="4"/>
      <c r="KYM315" s="4"/>
      <c r="KYN315" s="4"/>
      <c r="KYO315" s="4"/>
      <c r="KYP315" s="4"/>
      <c r="KYQ315" s="4"/>
      <c r="KYR315" s="4"/>
      <c r="KYS315" s="4"/>
      <c r="KYT315" s="4"/>
      <c r="KYU315" s="4"/>
      <c r="KYV315" s="4"/>
      <c r="KYW315" s="4"/>
      <c r="KYX315" s="4"/>
      <c r="KYY315" s="4"/>
      <c r="KYZ315" s="4"/>
      <c r="KZA315" s="4"/>
      <c r="KZB315" s="4"/>
      <c r="KZC315" s="4"/>
      <c r="KZD315" s="4"/>
      <c r="KZE315" s="4"/>
      <c r="KZF315" s="4"/>
      <c r="KZG315" s="4"/>
      <c r="KZH315" s="4"/>
      <c r="KZI315" s="4"/>
      <c r="KZJ315" s="4"/>
      <c r="KZK315" s="4"/>
      <c r="KZL315" s="4"/>
      <c r="KZM315" s="4"/>
      <c r="KZN315" s="4"/>
      <c r="KZO315" s="4"/>
      <c r="KZP315" s="4"/>
      <c r="KZQ315" s="4"/>
      <c r="KZR315" s="4"/>
      <c r="KZS315" s="4"/>
      <c r="KZT315" s="4"/>
      <c r="KZU315" s="4"/>
      <c r="KZV315" s="4"/>
      <c r="KZW315" s="4"/>
      <c r="KZX315" s="4"/>
      <c r="KZY315" s="4"/>
      <c r="KZZ315" s="4"/>
      <c r="LAA315" s="4"/>
      <c r="LAB315" s="4"/>
      <c r="LAC315" s="4"/>
      <c r="LAD315" s="4"/>
      <c r="LAE315" s="4"/>
      <c r="LAF315" s="4"/>
      <c r="LAG315" s="4"/>
      <c r="LAH315" s="4"/>
      <c r="LAI315" s="4"/>
      <c r="LAJ315" s="4"/>
      <c r="LAK315" s="4"/>
      <c r="LAL315" s="4"/>
      <c r="LAM315" s="4"/>
      <c r="LAN315" s="4"/>
      <c r="LAO315" s="4"/>
      <c r="LAP315" s="4"/>
      <c r="LAQ315" s="4"/>
      <c r="LAR315" s="4"/>
      <c r="LAS315" s="4"/>
      <c r="LAT315" s="4"/>
      <c r="LAU315" s="4"/>
      <c r="LAV315" s="4"/>
      <c r="LAW315" s="4"/>
      <c r="LAX315" s="4"/>
      <c r="LAY315" s="4"/>
      <c r="LAZ315" s="4"/>
      <c r="LBA315" s="4"/>
      <c r="LBB315" s="4"/>
      <c r="LBC315" s="4"/>
      <c r="LBD315" s="4"/>
      <c r="LBE315" s="4"/>
      <c r="LBF315" s="4"/>
      <c r="LBG315" s="4"/>
      <c r="LBH315" s="4"/>
      <c r="LBI315" s="4"/>
      <c r="LBJ315" s="4"/>
      <c r="LBK315" s="4"/>
      <c r="LBL315" s="4"/>
      <c r="LBM315" s="4"/>
      <c r="LBN315" s="4"/>
      <c r="LBO315" s="4"/>
      <c r="LBP315" s="4"/>
      <c r="LBQ315" s="4"/>
      <c r="LBR315" s="4"/>
      <c r="LBS315" s="4"/>
      <c r="LBT315" s="4"/>
      <c r="LBU315" s="4"/>
      <c r="LBV315" s="4"/>
      <c r="LBW315" s="4"/>
      <c r="LBX315" s="4"/>
      <c r="LBY315" s="4"/>
      <c r="LBZ315" s="4"/>
      <c r="LCA315" s="4"/>
      <c r="LCB315" s="4"/>
      <c r="LCC315" s="4"/>
      <c r="LCD315" s="4"/>
      <c r="LCE315" s="4"/>
      <c r="LCF315" s="4"/>
      <c r="LCG315" s="4"/>
      <c r="LCH315" s="4"/>
      <c r="LCI315" s="4"/>
      <c r="LCJ315" s="4"/>
      <c r="LCK315" s="4"/>
      <c r="LCL315" s="4"/>
      <c r="LCM315" s="4"/>
      <c r="LCN315" s="4"/>
      <c r="LCO315" s="4"/>
      <c r="LCP315" s="4"/>
      <c r="LCQ315" s="4"/>
      <c r="LCR315" s="4"/>
      <c r="LCS315" s="4"/>
      <c r="LCT315" s="4"/>
      <c r="LCU315" s="4"/>
      <c r="LCV315" s="4"/>
      <c r="LCW315" s="4"/>
      <c r="LCX315" s="4"/>
      <c r="LCY315" s="4"/>
      <c r="LCZ315" s="4"/>
      <c r="LDA315" s="4"/>
      <c r="LDB315" s="4"/>
      <c r="LDC315" s="4"/>
      <c r="LDD315" s="4"/>
      <c r="LDE315" s="4"/>
      <c r="LDF315" s="4"/>
      <c r="LDG315" s="4"/>
      <c r="LDH315" s="4"/>
      <c r="LDI315" s="4"/>
      <c r="LDJ315" s="4"/>
      <c r="LDK315" s="4"/>
      <c r="LDL315" s="4"/>
      <c r="LDM315" s="4"/>
      <c r="LDN315" s="4"/>
      <c r="LDO315" s="4"/>
      <c r="LDP315" s="4"/>
      <c r="LDQ315" s="4"/>
      <c r="LDR315" s="4"/>
      <c r="LDS315" s="4"/>
      <c r="LDT315" s="4"/>
      <c r="LDU315" s="4"/>
      <c r="LDV315" s="4"/>
      <c r="LDW315" s="4"/>
      <c r="LDX315" s="4"/>
      <c r="LDY315" s="4"/>
      <c r="LDZ315" s="4"/>
      <c r="LEA315" s="4"/>
      <c r="LEB315" s="4"/>
      <c r="LEC315" s="4"/>
      <c r="LED315" s="4"/>
      <c r="LEE315" s="4"/>
      <c r="LEF315" s="4"/>
      <c r="LEG315" s="4"/>
      <c r="LEH315" s="4"/>
      <c r="LEI315" s="4"/>
      <c r="LEJ315" s="4"/>
      <c r="LEK315" s="4"/>
      <c r="LEL315" s="4"/>
      <c r="LEM315" s="4"/>
      <c r="LEN315" s="4"/>
      <c r="LEO315" s="4"/>
      <c r="LEP315" s="4"/>
      <c r="LEQ315" s="4"/>
      <c r="LER315" s="4"/>
      <c r="LES315" s="4"/>
      <c r="LET315" s="4"/>
      <c r="LEU315" s="4"/>
      <c r="LEV315" s="4"/>
      <c r="LEW315" s="4"/>
      <c r="LEX315" s="4"/>
      <c r="LEY315" s="4"/>
      <c r="LEZ315" s="4"/>
      <c r="LFA315" s="4"/>
      <c r="LFB315" s="4"/>
      <c r="LFC315" s="4"/>
      <c r="LFD315" s="4"/>
      <c r="LFE315" s="4"/>
      <c r="LFF315" s="4"/>
      <c r="LFG315" s="4"/>
      <c r="LFH315" s="4"/>
      <c r="LFI315" s="4"/>
      <c r="LFJ315" s="4"/>
      <c r="LFK315" s="4"/>
      <c r="LFL315" s="4"/>
      <c r="LFM315" s="4"/>
      <c r="LFN315" s="4"/>
      <c r="LFO315" s="4"/>
      <c r="LFP315" s="4"/>
      <c r="LFQ315" s="4"/>
      <c r="LFR315" s="4"/>
      <c r="LFS315" s="4"/>
      <c r="LFT315" s="4"/>
      <c r="LFU315" s="4"/>
      <c r="LFV315" s="4"/>
      <c r="LFW315" s="4"/>
      <c r="LFX315" s="4"/>
      <c r="LFY315" s="4"/>
      <c r="LFZ315" s="4"/>
      <c r="LGA315" s="4"/>
      <c r="LGB315" s="4"/>
      <c r="LGC315" s="4"/>
      <c r="LGD315" s="4"/>
      <c r="LGE315" s="4"/>
      <c r="LGF315" s="4"/>
      <c r="LGG315" s="4"/>
      <c r="LGH315" s="4"/>
      <c r="LGI315" s="4"/>
      <c r="LGJ315" s="4"/>
      <c r="LGK315" s="4"/>
      <c r="LGL315" s="4"/>
      <c r="LGM315" s="4"/>
      <c r="LGN315" s="4"/>
      <c r="LGO315" s="4"/>
      <c r="LGP315" s="4"/>
      <c r="LGQ315" s="4"/>
      <c r="LGR315" s="4"/>
      <c r="LGS315" s="4"/>
      <c r="LGT315" s="4"/>
      <c r="LGU315" s="4"/>
      <c r="LGV315" s="4"/>
      <c r="LGW315" s="4"/>
      <c r="LGX315" s="4"/>
      <c r="LGY315" s="4"/>
      <c r="LGZ315" s="4"/>
      <c r="LHA315" s="4"/>
      <c r="LHB315" s="4"/>
      <c r="LHC315" s="4"/>
      <c r="LHD315" s="4"/>
      <c r="LHE315" s="4"/>
      <c r="LHF315" s="4"/>
      <c r="LHG315" s="4"/>
      <c r="LHH315" s="4"/>
      <c r="LHI315" s="4"/>
      <c r="LHJ315" s="4"/>
      <c r="LHK315" s="4"/>
      <c r="LHL315" s="4"/>
      <c r="LHM315" s="4"/>
      <c r="LHN315" s="4"/>
      <c r="LHO315" s="4"/>
      <c r="LHP315" s="4"/>
      <c r="LHQ315" s="4"/>
      <c r="LHR315" s="4"/>
      <c r="LHS315" s="4"/>
      <c r="LHT315" s="4"/>
      <c r="LHU315" s="4"/>
      <c r="LHV315" s="4"/>
      <c r="LHW315" s="4"/>
      <c r="LHX315" s="4"/>
      <c r="LHY315" s="4"/>
      <c r="LHZ315" s="4"/>
      <c r="LIA315" s="4"/>
      <c r="LIB315" s="4"/>
      <c r="LIC315" s="4"/>
      <c r="LID315" s="4"/>
      <c r="LIE315" s="4"/>
      <c r="LIF315" s="4"/>
      <c r="LIG315" s="4"/>
      <c r="LIH315" s="4"/>
      <c r="LII315" s="4"/>
      <c r="LIJ315" s="4"/>
      <c r="LIK315" s="4"/>
      <c r="LIL315" s="4"/>
      <c r="LIM315" s="4"/>
      <c r="LIN315" s="4"/>
      <c r="LIO315" s="4"/>
      <c r="LIP315" s="4"/>
      <c r="LIQ315" s="4"/>
      <c r="LIR315" s="4"/>
      <c r="LIS315" s="4"/>
      <c r="LIT315" s="4"/>
      <c r="LIU315" s="4"/>
      <c r="LIV315" s="4"/>
      <c r="LIW315" s="4"/>
      <c r="LIX315" s="4"/>
      <c r="LIY315" s="4"/>
      <c r="LIZ315" s="4"/>
      <c r="LJA315" s="4"/>
      <c r="LJB315" s="4"/>
      <c r="LJC315" s="4"/>
      <c r="LJD315" s="4"/>
      <c r="LJE315" s="4"/>
      <c r="LJF315" s="4"/>
      <c r="LJG315" s="4"/>
      <c r="LJH315" s="4"/>
      <c r="LJI315" s="4"/>
      <c r="LJJ315" s="4"/>
      <c r="LJK315" s="4"/>
      <c r="LJL315" s="4"/>
      <c r="LJM315" s="4"/>
      <c r="LJN315" s="4"/>
      <c r="LJO315" s="4"/>
      <c r="LJP315" s="4"/>
      <c r="LJQ315" s="4"/>
      <c r="LJR315" s="4"/>
      <c r="LJS315" s="4"/>
      <c r="LJT315" s="4"/>
      <c r="LJU315" s="4"/>
      <c r="LJV315" s="4"/>
      <c r="LJW315" s="4"/>
      <c r="LJX315" s="4"/>
      <c r="LJY315" s="4"/>
      <c r="LJZ315" s="4"/>
      <c r="LKA315" s="4"/>
      <c r="LKB315" s="4"/>
      <c r="LKC315" s="4"/>
      <c r="LKD315" s="4"/>
      <c r="LKE315" s="4"/>
      <c r="LKF315" s="4"/>
      <c r="LKG315" s="4"/>
      <c r="LKH315" s="4"/>
      <c r="LKI315" s="4"/>
      <c r="LKJ315" s="4"/>
      <c r="LKK315" s="4"/>
      <c r="LKL315" s="4"/>
      <c r="LKM315" s="4"/>
      <c r="LKN315" s="4"/>
      <c r="LKO315" s="4"/>
      <c r="LKP315" s="4"/>
      <c r="LKQ315" s="4"/>
      <c r="LKR315" s="4"/>
      <c r="LKS315" s="4"/>
      <c r="LKT315" s="4"/>
      <c r="LKU315" s="4"/>
      <c r="LKV315" s="4"/>
      <c r="LKW315" s="4"/>
      <c r="LKX315" s="4"/>
      <c r="LKY315" s="4"/>
      <c r="LKZ315" s="4"/>
      <c r="LLA315" s="4"/>
      <c r="LLB315" s="4"/>
      <c r="LLC315" s="4"/>
      <c r="LLD315" s="4"/>
      <c r="LLE315" s="4"/>
      <c r="LLF315" s="4"/>
      <c r="LLG315" s="4"/>
      <c r="LLH315" s="4"/>
      <c r="LLI315" s="4"/>
      <c r="LLJ315" s="4"/>
      <c r="LLK315" s="4"/>
      <c r="LLL315" s="4"/>
      <c r="LLM315" s="4"/>
      <c r="LLN315" s="4"/>
      <c r="LLO315" s="4"/>
      <c r="LLP315" s="4"/>
      <c r="LLQ315" s="4"/>
      <c r="LLR315" s="4"/>
      <c r="LLS315" s="4"/>
      <c r="LLT315" s="4"/>
      <c r="LLU315" s="4"/>
      <c r="LLV315" s="4"/>
      <c r="LLW315" s="4"/>
      <c r="LLX315" s="4"/>
      <c r="LLY315" s="4"/>
      <c r="LLZ315" s="4"/>
      <c r="LMA315" s="4"/>
      <c r="LMB315" s="4"/>
      <c r="LMC315" s="4"/>
      <c r="LMD315" s="4"/>
      <c r="LME315" s="4"/>
      <c r="LMF315" s="4"/>
      <c r="LMG315" s="4"/>
      <c r="LMH315" s="4"/>
      <c r="LMI315" s="4"/>
      <c r="LMJ315" s="4"/>
      <c r="LMK315" s="4"/>
      <c r="LML315" s="4"/>
      <c r="LMM315" s="4"/>
      <c r="LMN315" s="4"/>
      <c r="LMO315" s="4"/>
      <c r="LMP315" s="4"/>
      <c r="LMQ315" s="4"/>
      <c r="LMR315" s="4"/>
      <c r="LMS315" s="4"/>
      <c r="LMT315" s="4"/>
      <c r="LMU315" s="4"/>
      <c r="LMV315" s="4"/>
      <c r="LMW315" s="4"/>
      <c r="LMX315" s="4"/>
      <c r="LMY315" s="4"/>
      <c r="LMZ315" s="4"/>
      <c r="LNA315" s="4"/>
      <c r="LNB315" s="4"/>
      <c r="LNC315" s="4"/>
      <c r="LND315" s="4"/>
      <c r="LNE315" s="4"/>
      <c r="LNF315" s="4"/>
      <c r="LNG315" s="4"/>
      <c r="LNH315" s="4"/>
      <c r="LNI315" s="4"/>
      <c r="LNJ315" s="4"/>
      <c r="LNK315" s="4"/>
      <c r="LNL315" s="4"/>
      <c r="LNM315" s="4"/>
      <c r="LNN315" s="4"/>
      <c r="LNO315" s="4"/>
      <c r="LNP315" s="4"/>
      <c r="LNQ315" s="4"/>
      <c r="LNR315" s="4"/>
      <c r="LNS315" s="4"/>
      <c r="LNT315" s="4"/>
      <c r="LNU315" s="4"/>
      <c r="LNV315" s="4"/>
      <c r="LNW315" s="4"/>
      <c r="LNX315" s="4"/>
      <c r="LNY315" s="4"/>
      <c r="LNZ315" s="4"/>
      <c r="LOA315" s="4"/>
      <c r="LOB315" s="4"/>
      <c r="LOC315" s="4"/>
      <c r="LOD315" s="4"/>
      <c r="LOE315" s="4"/>
      <c r="LOF315" s="4"/>
      <c r="LOG315" s="4"/>
      <c r="LOH315" s="4"/>
      <c r="LOI315" s="4"/>
      <c r="LOJ315" s="4"/>
      <c r="LOK315" s="4"/>
      <c r="LOL315" s="4"/>
      <c r="LOM315" s="4"/>
      <c r="LON315" s="4"/>
      <c r="LOO315" s="4"/>
      <c r="LOP315" s="4"/>
      <c r="LOQ315" s="4"/>
      <c r="LOR315" s="4"/>
      <c r="LOS315" s="4"/>
      <c r="LOT315" s="4"/>
      <c r="LOU315" s="4"/>
      <c r="LOV315" s="4"/>
      <c r="LOW315" s="4"/>
      <c r="LOX315" s="4"/>
      <c r="LOY315" s="4"/>
      <c r="LOZ315" s="4"/>
      <c r="LPA315" s="4"/>
      <c r="LPB315" s="4"/>
      <c r="LPC315" s="4"/>
      <c r="LPD315" s="4"/>
      <c r="LPE315" s="4"/>
      <c r="LPF315" s="4"/>
      <c r="LPG315" s="4"/>
      <c r="LPH315" s="4"/>
      <c r="LPI315" s="4"/>
      <c r="LPJ315" s="4"/>
      <c r="LPK315" s="4"/>
      <c r="LPL315" s="4"/>
      <c r="LPM315" s="4"/>
      <c r="LPN315" s="4"/>
      <c r="LPO315" s="4"/>
      <c r="LPP315" s="4"/>
      <c r="LPQ315" s="4"/>
      <c r="LPR315" s="4"/>
      <c r="LPS315" s="4"/>
      <c r="LPT315" s="4"/>
      <c r="LPU315" s="4"/>
      <c r="LPV315" s="4"/>
      <c r="LPW315" s="4"/>
      <c r="LPX315" s="4"/>
      <c r="LPY315" s="4"/>
      <c r="LPZ315" s="4"/>
      <c r="LQA315" s="4"/>
      <c r="LQB315" s="4"/>
      <c r="LQC315" s="4"/>
      <c r="LQD315" s="4"/>
      <c r="LQE315" s="4"/>
      <c r="LQF315" s="4"/>
      <c r="LQG315" s="4"/>
      <c r="LQH315" s="4"/>
      <c r="LQI315" s="4"/>
      <c r="LQJ315" s="4"/>
      <c r="LQK315" s="4"/>
      <c r="LQL315" s="4"/>
      <c r="LQM315" s="4"/>
      <c r="LQN315" s="4"/>
      <c r="LQO315" s="4"/>
      <c r="LQP315" s="4"/>
      <c r="LQQ315" s="4"/>
      <c r="LQR315" s="4"/>
      <c r="LQS315" s="4"/>
      <c r="LQT315" s="4"/>
      <c r="LQU315" s="4"/>
      <c r="LQV315" s="4"/>
      <c r="LQW315" s="4"/>
      <c r="LQX315" s="4"/>
      <c r="LQY315" s="4"/>
      <c r="LQZ315" s="4"/>
      <c r="LRA315" s="4"/>
      <c r="LRB315" s="4"/>
      <c r="LRC315" s="4"/>
      <c r="LRD315" s="4"/>
      <c r="LRE315" s="4"/>
      <c r="LRF315" s="4"/>
      <c r="LRG315" s="4"/>
      <c r="LRH315" s="4"/>
      <c r="LRI315" s="4"/>
      <c r="LRJ315" s="4"/>
      <c r="LRK315" s="4"/>
      <c r="LRL315" s="4"/>
      <c r="LRM315" s="4"/>
      <c r="LRN315" s="4"/>
      <c r="LRO315" s="4"/>
      <c r="LRP315" s="4"/>
      <c r="LRQ315" s="4"/>
      <c r="LRR315" s="4"/>
      <c r="LRS315" s="4"/>
      <c r="LRT315" s="4"/>
      <c r="LRU315" s="4"/>
      <c r="LRV315" s="4"/>
      <c r="LRW315" s="4"/>
      <c r="LRX315" s="4"/>
      <c r="LRY315" s="4"/>
      <c r="LRZ315" s="4"/>
      <c r="LSA315" s="4"/>
      <c r="LSB315" s="4"/>
      <c r="LSC315" s="4"/>
      <c r="LSD315" s="4"/>
      <c r="LSE315" s="4"/>
      <c r="LSF315" s="4"/>
      <c r="LSG315" s="4"/>
      <c r="LSH315" s="4"/>
      <c r="LSI315" s="4"/>
      <c r="LSJ315" s="4"/>
      <c r="LSK315" s="4"/>
      <c r="LSL315" s="4"/>
      <c r="LSM315" s="4"/>
      <c r="LSN315" s="4"/>
      <c r="LSO315" s="4"/>
      <c r="LSP315" s="4"/>
      <c r="LSQ315" s="4"/>
      <c r="LSR315" s="4"/>
      <c r="LSS315" s="4"/>
      <c r="LST315" s="4"/>
      <c r="LSU315" s="4"/>
      <c r="LSV315" s="4"/>
      <c r="LSW315" s="4"/>
      <c r="LSX315" s="4"/>
      <c r="LSY315" s="4"/>
      <c r="LSZ315" s="4"/>
      <c r="LTA315" s="4"/>
      <c r="LTB315" s="4"/>
      <c r="LTC315" s="4"/>
      <c r="LTD315" s="4"/>
      <c r="LTE315" s="4"/>
      <c r="LTF315" s="4"/>
      <c r="LTG315" s="4"/>
      <c r="LTH315" s="4"/>
      <c r="LTI315" s="4"/>
      <c r="LTJ315" s="4"/>
      <c r="LTK315" s="4"/>
      <c r="LTL315" s="4"/>
      <c r="LTM315" s="4"/>
      <c r="LTN315" s="4"/>
      <c r="LTO315" s="4"/>
      <c r="LTP315" s="4"/>
      <c r="LTQ315" s="4"/>
      <c r="LTR315" s="4"/>
      <c r="LTS315" s="4"/>
      <c r="LTT315" s="4"/>
      <c r="LTU315" s="4"/>
      <c r="LTV315" s="4"/>
      <c r="LTW315" s="4"/>
      <c r="LTX315" s="4"/>
      <c r="LTY315" s="4"/>
      <c r="LTZ315" s="4"/>
      <c r="LUA315" s="4"/>
      <c r="LUB315" s="4"/>
      <c r="LUC315" s="4"/>
      <c r="LUD315" s="4"/>
      <c r="LUE315" s="4"/>
      <c r="LUF315" s="4"/>
      <c r="LUG315" s="4"/>
      <c r="LUH315" s="4"/>
      <c r="LUI315" s="4"/>
      <c r="LUJ315" s="4"/>
      <c r="LUK315" s="4"/>
      <c r="LUL315" s="4"/>
      <c r="LUM315" s="4"/>
      <c r="LUN315" s="4"/>
      <c r="LUO315" s="4"/>
      <c r="LUP315" s="4"/>
      <c r="LUQ315" s="4"/>
      <c r="LUR315" s="4"/>
      <c r="LUS315" s="4"/>
      <c r="LUT315" s="4"/>
      <c r="LUU315" s="4"/>
      <c r="LUV315" s="4"/>
      <c r="LUW315" s="4"/>
      <c r="LUX315" s="4"/>
      <c r="LUY315" s="4"/>
      <c r="LUZ315" s="4"/>
      <c r="LVA315" s="4"/>
      <c r="LVB315" s="4"/>
      <c r="LVC315" s="4"/>
      <c r="LVD315" s="4"/>
      <c r="LVE315" s="4"/>
      <c r="LVF315" s="4"/>
      <c r="LVG315" s="4"/>
      <c r="LVH315" s="4"/>
      <c r="LVI315" s="4"/>
      <c r="LVJ315" s="4"/>
      <c r="LVK315" s="4"/>
      <c r="LVL315" s="4"/>
      <c r="LVM315" s="4"/>
      <c r="LVN315" s="4"/>
      <c r="LVO315" s="4"/>
      <c r="LVP315" s="4"/>
      <c r="LVQ315" s="4"/>
      <c r="LVR315" s="4"/>
      <c r="LVS315" s="4"/>
      <c r="LVT315" s="4"/>
      <c r="LVU315" s="4"/>
      <c r="LVV315" s="4"/>
      <c r="LVW315" s="4"/>
      <c r="LVX315" s="4"/>
      <c r="LVY315" s="4"/>
      <c r="LVZ315" s="4"/>
      <c r="LWA315" s="4"/>
      <c r="LWB315" s="4"/>
      <c r="LWC315" s="4"/>
      <c r="LWD315" s="4"/>
      <c r="LWE315" s="4"/>
      <c r="LWF315" s="4"/>
      <c r="LWG315" s="4"/>
      <c r="LWH315" s="4"/>
      <c r="LWI315" s="4"/>
      <c r="LWJ315" s="4"/>
      <c r="LWK315" s="4"/>
      <c r="LWL315" s="4"/>
      <c r="LWM315" s="4"/>
      <c r="LWN315" s="4"/>
      <c r="LWO315" s="4"/>
      <c r="LWP315" s="4"/>
      <c r="LWQ315" s="4"/>
      <c r="LWR315" s="4"/>
      <c r="LWS315" s="4"/>
      <c r="LWT315" s="4"/>
      <c r="LWU315" s="4"/>
      <c r="LWV315" s="4"/>
      <c r="LWW315" s="4"/>
      <c r="LWX315" s="4"/>
      <c r="LWY315" s="4"/>
      <c r="LWZ315" s="4"/>
      <c r="LXA315" s="4"/>
      <c r="LXB315" s="4"/>
      <c r="LXC315" s="4"/>
      <c r="LXD315" s="4"/>
      <c r="LXE315" s="4"/>
      <c r="LXF315" s="4"/>
      <c r="LXG315" s="4"/>
      <c r="LXH315" s="4"/>
      <c r="LXI315" s="4"/>
      <c r="LXJ315" s="4"/>
      <c r="LXK315" s="4"/>
      <c r="LXL315" s="4"/>
      <c r="LXM315" s="4"/>
      <c r="LXN315" s="4"/>
      <c r="LXO315" s="4"/>
      <c r="LXP315" s="4"/>
      <c r="LXQ315" s="4"/>
      <c r="LXR315" s="4"/>
      <c r="LXS315" s="4"/>
      <c r="LXT315" s="4"/>
      <c r="LXU315" s="4"/>
      <c r="LXV315" s="4"/>
      <c r="LXW315" s="4"/>
      <c r="LXX315" s="4"/>
      <c r="LXY315" s="4"/>
      <c r="LXZ315" s="4"/>
      <c r="LYA315" s="4"/>
      <c r="LYB315" s="4"/>
      <c r="LYC315" s="4"/>
      <c r="LYD315" s="4"/>
      <c r="LYE315" s="4"/>
      <c r="LYF315" s="4"/>
      <c r="LYG315" s="4"/>
      <c r="LYH315" s="4"/>
      <c r="LYI315" s="4"/>
      <c r="LYJ315" s="4"/>
      <c r="LYK315" s="4"/>
      <c r="LYL315" s="4"/>
      <c r="LYM315" s="4"/>
      <c r="LYN315" s="4"/>
      <c r="LYO315" s="4"/>
      <c r="LYP315" s="4"/>
      <c r="LYQ315" s="4"/>
      <c r="LYR315" s="4"/>
      <c r="LYS315" s="4"/>
      <c r="LYT315" s="4"/>
      <c r="LYU315" s="4"/>
      <c r="LYV315" s="4"/>
      <c r="LYW315" s="4"/>
      <c r="LYX315" s="4"/>
      <c r="LYY315" s="4"/>
      <c r="LYZ315" s="4"/>
      <c r="LZA315" s="4"/>
      <c r="LZB315" s="4"/>
      <c r="LZC315" s="4"/>
      <c r="LZD315" s="4"/>
      <c r="LZE315" s="4"/>
      <c r="LZF315" s="4"/>
      <c r="LZG315" s="4"/>
      <c r="LZH315" s="4"/>
      <c r="LZI315" s="4"/>
      <c r="LZJ315" s="4"/>
      <c r="LZK315" s="4"/>
      <c r="LZL315" s="4"/>
      <c r="LZM315" s="4"/>
      <c r="LZN315" s="4"/>
      <c r="LZO315" s="4"/>
      <c r="LZP315" s="4"/>
      <c r="LZQ315" s="4"/>
      <c r="LZR315" s="4"/>
      <c r="LZS315" s="4"/>
      <c r="LZT315" s="4"/>
      <c r="LZU315" s="4"/>
      <c r="LZV315" s="4"/>
      <c r="LZW315" s="4"/>
      <c r="LZX315" s="4"/>
      <c r="LZY315" s="4"/>
      <c r="LZZ315" s="4"/>
      <c r="MAA315" s="4"/>
      <c r="MAB315" s="4"/>
      <c r="MAC315" s="4"/>
      <c r="MAD315" s="4"/>
      <c r="MAE315" s="4"/>
      <c r="MAF315" s="4"/>
      <c r="MAG315" s="4"/>
      <c r="MAH315" s="4"/>
      <c r="MAI315" s="4"/>
      <c r="MAJ315" s="4"/>
      <c r="MAK315" s="4"/>
      <c r="MAL315" s="4"/>
      <c r="MAM315" s="4"/>
      <c r="MAN315" s="4"/>
      <c r="MAO315" s="4"/>
      <c r="MAP315" s="4"/>
      <c r="MAQ315" s="4"/>
      <c r="MAR315" s="4"/>
      <c r="MAS315" s="4"/>
      <c r="MAT315" s="4"/>
      <c r="MAU315" s="4"/>
      <c r="MAV315" s="4"/>
      <c r="MAW315" s="4"/>
      <c r="MAX315" s="4"/>
      <c r="MAY315" s="4"/>
      <c r="MAZ315" s="4"/>
      <c r="MBA315" s="4"/>
      <c r="MBB315" s="4"/>
      <c r="MBC315" s="4"/>
      <c r="MBD315" s="4"/>
      <c r="MBE315" s="4"/>
      <c r="MBF315" s="4"/>
      <c r="MBG315" s="4"/>
      <c r="MBH315" s="4"/>
      <c r="MBI315" s="4"/>
      <c r="MBJ315" s="4"/>
      <c r="MBK315" s="4"/>
      <c r="MBL315" s="4"/>
      <c r="MBM315" s="4"/>
      <c r="MBN315" s="4"/>
      <c r="MBO315" s="4"/>
      <c r="MBP315" s="4"/>
      <c r="MBQ315" s="4"/>
      <c r="MBR315" s="4"/>
      <c r="MBS315" s="4"/>
      <c r="MBT315" s="4"/>
      <c r="MBU315" s="4"/>
      <c r="MBV315" s="4"/>
      <c r="MBW315" s="4"/>
      <c r="MBX315" s="4"/>
      <c r="MBY315" s="4"/>
      <c r="MBZ315" s="4"/>
      <c r="MCA315" s="4"/>
      <c r="MCB315" s="4"/>
      <c r="MCC315" s="4"/>
      <c r="MCD315" s="4"/>
      <c r="MCE315" s="4"/>
      <c r="MCF315" s="4"/>
      <c r="MCG315" s="4"/>
      <c r="MCH315" s="4"/>
      <c r="MCI315" s="4"/>
      <c r="MCJ315" s="4"/>
      <c r="MCK315" s="4"/>
      <c r="MCL315" s="4"/>
      <c r="MCM315" s="4"/>
      <c r="MCN315" s="4"/>
      <c r="MCO315" s="4"/>
      <c r="MCP315" s="4"/>
      <c r="MCQ315" s="4"/>
      <c r="MCR315" s="4"/>
      <c r="MCS315" s="4"/>
      <c r="MCT315" s="4"/>
      <c r="MCU315" s="4"/>
      <c r="MCV315" s="4"/>
      <c r="MCW315" s="4"/>
      <c r="MCX315" s="4"/>
      <c r="MCY315" s="4"/>
      <c r="MCZ315" s="4"/>
      <c r="MDA315" s="4"/>
      <c r="MDB315" s="4"/>
      <c r="MDC315" s="4"/>
      <c r="MDD315" s="4"/>
      <c r="MDE315" s="4"/>
      <c r="MDF315" s="4"/>
      <c r="MDG315" s="4"/>
      <c r="MDH315" s="4"/>
      <c r="MDI315" s="4"/>
      <c r="MDJ315" s="4"/>
      <c r="MDK315" s="4"/>
      <c r="MDL315" s="4"/>
      <c r="MDM315" s="4"/>
      <c r="MDN315" s="4"/>
      <c r="MDO315" s="4"/>
      <c r="MDP315" s="4"/>
      <c r="MDQ315" s="4"/>
      <c r="MDR315" s="4"/>
      <c r="MDS315" s="4"/>
      <c r="MDT315" s="4"/>
      <c r="MDU315" s="4"/>
      <c r="MDV315" s="4"/>
      <c r="MDW315" s="4"/>
      <c r="MDX315" s="4"/>
      <c r="MDY315" s="4"/>
      <c r="MDZ315" s="4"/>
      <c r="MEA315" s="4"/>
      <c r="MEB315" s="4"/>
      <c r="MEC315" s="4"/>
      <c r="MED315" s="4"/>
      <c r="MEE315" s="4"/>
      <c r="MEF315" s="4"/>
      <c r="MEG315" s="4"/>
      <c r="MEH315" s="4"/>
      <c r="MEI315" s="4"/>
      <c r="MEJ315" s="4"/>
      <c r="MEK315" s="4"/>
      <c r="MEL315" s="4"/>
      <c r="MEM315" s="4"/>
      <c r="MEN315" s="4"/>
      <c r="MEO315" s="4"/>
      <c r="MEP315" s="4"/>
      <c r="MEQ315" s="4"/>
      <c r="MER315" s="4"/>
      <c r="MES315" s="4"/>
      <c r="MET315" s="4"/>
      <c r="MEU315" s="4"/>
      <c r="MEV315" s="4"/>
      <c r="MEW315" s="4"/>
      <c r="MEX315" s="4"/>
      <c r="MEY315" s="4"/>
      <c r="MEZ315" s="4"/>
      <c r="MFA315" s="4"/>
      <c r="MFB315" s="4"/>
      <c r="MFC315" s="4"/>
      <c r="MFD315" s="4"/>
      <c r="MFE315" s="4"/>
      <c r="MFF315" s="4"/>
      <c r="MFG315" s="4"/>
      <c r="MFH315" s="4"/>
      <c r="MFI315" s="4"/>
      <c r="MFJ315" s="4"/>
      <c r="MFK315" s="4"/>
      <c r="MFL315" s="4"/>
      <c r="MFM315" s="4"/>
      <c r="MFN315" s="4"/>
      <c r="MFO315" s="4"/>
      <c r="MFP315" s="4"/>
      <c r="MFQ315" s="4"/>
      <c r="MFR315" s="4"/>
      <c r="MFS315" s="4"/>
      <c r="MFT315" s="4"/>
      <c r="MFU315" s="4"/>
      <c r="MFV315" s="4"/>
      <c r="MFW315" s="4"/>
      <c r="MFX315" s="4"/>
      <c r="MFY315" s="4"/>
      <c r="MFZ315" s="4"/>
      <c r="MGA315" s="4"/>
      <c r="MGB315" s="4"/>
      <c r="MGC315" s="4"/>
      <c r="MGD315" s="4"/>
      <c r="MGE315" s="4"/>
      <c r="MGF315" s="4"/>
      <c r="MGG315" s="4"/>
      <c r="MGH315" s="4"/>
      <c r="MGI315" s="4"/>
      <c r="MGJ315" s="4"/>
      <c r="MGK315" s="4"/>
      <c r="MGL315" s="4"/>
      <c r="MGM315" s="4"/>
      <c r="MGN315" s="4"/>
      <c r="MGO315" s="4"/>
      <c r="MGP315" s="4"/>
      <c r="MGQ315" s="4"/>
      <c r="MGR315" s="4"/>
      <c r="MGS315" s="4"/>
      <c r="MGT315" s="4"/>
      <c r="MGU315" s="4"/>
      <c r="MGV315" s="4"/>
      <c r="MGW315" s="4"/>
      <c r="MGX315" s="4"/>
      <c r="MGY315" s="4"/>
      <c r="MGZ315" s="4"/>
      <c r="MHA315" s="4"/>
      <c r="MHB315" s="4"/>
      <c r="MHC315" s="4"/>
      <c r="MHD315" s="4"/>
      <c r="MHE315" s="4"/>
      <c r="MHF315" s="4"/>
      <c r="MHG315" s="4"/>
      <c r="MHH315" s="4"/>
      <c r="MHI315" s="4"/>
      <c r="MHJ315" s="4"/>
      <c r="MHK315" s="4"/>
      <c r="MHL315" s="4"/>
      <c r="MHM315" s="4"/>
      <c r="MHN315" s="4"/>
      <c r="MHO315" s="4"/>
      <c r="MHP315" s="4"/>
      <c r="MHQ315" s="4"/>
      <c r="MHR315" s="4"/>
      <c r="MHS315" s="4"/>
      <c r="MHT315" s="4"/>
      <c r="MHU315" s="4"/>
      <c r="MHV315" s="4"/>
      <c r="MHW315" s="4"/>
      <c r="MHX315" s="4"/>
      <c r="MHY315" s="4"/>
      <c r="MHZ315" s="4"/>
      <c r="MIA315" s="4"/>
      <c r="MIB315" s="4"/>
      <c r="MIC315" s="4"/>
      <c r="MID315" s="4"/>
      <c r="MIE315" s="4"/>
      <c r="MIF315" s="4"/>
      <c r="MIG315" s="4"/>
      <c r="MIH315" s="4"/>
      <c r="MII315" s="4"/>
      <c r="MIJ315" s="4"/>
      <c r="MIK315" s="4"/>
      <c r="MIL315" s="4"/>
      <c r="MIM315" s="4"/>
      <c r="MIN315" s="4"/>
      <c r="MIO315" s="4"/>
      <c r="MIP315" s="4"/>
      <c r="MIQ315" s="4"/>
      <c r="MIR315" s="4"/>
      <c r="MIS315" s="4"/>
      <c r="MIT315" s="4"/>
      <c r="MIU315" s="4"/>
      <c r="MIV315" s="4"/>
      <c r="MIW315" s="4"/>
      <c r="MIX315" s="4"/>
      <c r="MIY315" s="4"/>
      <c r="MIZ315" s="4"/>
      <c r="MJA315" s="4"/>
      <c r="MJB315" s="4"/>
      <c r="MJC315" s="4"/>
      <c r="MJD315" s="4"/>
      <c r="MJE315" s="4"/>
      <c r="MJF315" s="4"/>
      <c r="MJG315" s="4"/>
      <c r="MJH315" s="4"/>
      <c r="MJI315" s="4"/>
      <c r="MJJ315" s="4"/>
      <c r="MJK315" s="4"/>
      <c r="MJL315" s="4"/>
      <c r="MJM315" s="4"/>
      <c r="MJN315" s="4"/>
      <c r="MJO315" s="4"/>
      <c r="MJP315" s="4"/>
      <c r="MJQ315" s="4"/>
      <c r="MJR315" s="4"/>
      <c r="MJS315" s="4"/>
      <c r="MJT315" s="4"/>
      <c r="MJU315" s="4"/>
      <c r="MJV315" s="4"/>
      <c r="MJW315" s="4"/>
      <c r="MJX315" s="4"/>
      <c r="MJY315" s="4"/>
      <c r="MJZ315" s="4"/>
      <c r="MKA315" s="4"/>
      <c r="MKB315" s="4"/>
      <c r="MKC315" s="4"/>
      <c r="MKD315" s="4"/>
      <c r="MKE315" s="4"/>
      <c r="MKF315" s="4"/>
      <c r="MKG315" s="4"/>
      <c r="MKH315" s="4"/>
      <c r="MKI315" s="4"/>
      <c r="MKJ315" s="4"/>
      <c r="MKK315" s="4"/>
      <c r="MKL315" s="4"/>
      <c r="MKM315" s="4"/>
      <c r="MKN315" s="4"/>
      <c r="MKO315" s="4"/>
      <c r="MKP315" s="4"/>
      <c r="MKQ315" s="4"/>
      <c r="MKR315" s="4"/>
      <c r="MKS315" s="4"/>
      <c r="MKT315" s="4"/>
      <c r="MKU315" s="4"/>
      <c r="MKV315" s="4"/>
      <c r="MKW315" s="4"/>
      <c r="MKX315" s="4"/>
      <c r="MKY315" s="4"/>
      <c r="MKZ315" s="4"/>
      <c r="MLA315" s="4"/>
      <c r="MLB315" s="4"/>
      <c r="MLC315" s="4"/>
      <c r="MLD315" s="4"/>
      <c r="MLE315" s="4"/>
      <c r="MLF315" s="4"/>
      <c r="MLG315" s="4"/>
      <c r="MLH315" s="4"/>
      <c r="MLI315" s="4"/>
      <c r="MLJ315" s="4"/>
      <c r="MLK315" s="4"/>
      <c r="MLL315" s="4"/>
      <c r="MLM315" s="4"/>
      <c r="MLN315" s="4"/>
      <c r="MLO315" s="4"/>
      <c r="MLP315" s="4"/>
      <c r="MLQ315" s="4"/>
      <c r="MLR315" s="4"/>
      <c r="MLS315" s="4"/>
      <c r="MLT315" s="4"/>
      <c r="MLU315" s="4"/>
      <c r="MLV315" s="4"/>
      <c r="MLW315" s="4"/>
      <c r="MLX315" s="4"/>
      <c r="MLY315" s="4"/>
      <c r="MLZ315" s="4"/>
      <c r="MMA315" s="4"/>
      <c r="MMB315" s="4"/>
      <c r="MMC315" s="4"/>
      <c r="MMD315" s="4"/>
      <c r="MME315" s="4"/>
      <c r="MMF315" s="4"/>
      <c r="MMG315" s="4"/>
      <c r="MMH315" s="4"/>
      <c r="MMI315" s="4"/>
      <c r="MMJ315" s="4"/>
      <c r="MMK315" s="4"/>
      <c r="MML315" s="4"/>
      <c r="MMM315" s="4"/>
      <c r="MMN315" s="4"/>
      <c r="MMO315" s="4"/>
      <c r="MMP315" s="4"/>
      <c r="MMQ315" s="4"/>
      <c r="MMR315" s="4"/>
      <c r="MMS315" s="4"/>
      <c r="MMT315" s="4"/>
      <c r="MMU315" s="4"/>
      <c r="MMV315" s="4"/>
      <c r="MMW315" s="4"/>
      <c r="MMX315" s="4"/>
      <c r="MMY315" s="4"/>
      <c r="MMZ315" s="4"/>
      <c r="MNA315" s="4"/>
      <c r="MNB315" s="4"/>
      <c r="MNC315" s="4"/>
      <c r="MND315" s="4"/>
      <c r="MNE315" s="4"/>
      <c r="MNF315" s="4"/>
      <c r="MNG315" s="4"/>
      <c r="MNH315" s="4"/>
      <c r="MNI315" s="4"/>
      <c r="MNJ315" s="4"/>
      <c r="MNK315" s="4"/>
      <c r="MNL315" s="4"/>
      <c r="MNM315" s="4"/>
      <c r="MNN315" s="4"/>
      <c r="MNO315" s="4"/>
      <c r="MNP315" s="4"/>
      <c r="MNQ315" s="4"/>
      <c r="MNR315" s="4"/>
      <c r="MNS315" s="4"/>
      <c r="MNT315" s="4"/>
      <c r="MNU315" s="4"/>
      <c r="MNV315" s="4"/>
      <c r="MNW315" s="4"/>
      <c r="MNX315" s="4"/>
      <c r="MNY315" s="4"/>
      <c r="MNZ315" s="4"/>
      <c r="MOA315" s="4"/>
      <c r="MOB315" s="4"/>
      <c r="MOC315" s="4"/>
      <c r="MOD315" s="4"/>
      <c r="MOE315" s="4"/>
      <c r="MOF315" s="4"/>
      <c r="MOG315" s="4"/>
      <c r="MOH315" s="4"/>
      <c r="MOI315" s="4"/>
      <c r="MOJ315" s="4"/>
      <c r="MOK315" s="4"/>
      <c r="MOL315" s="4"/>
      <c r="MOM315" s="4"/>
      <c r="MON315" s="4"/>
      <c r="MOO315" s="4"/>
      <c r="MOP315" s="4"/>
      <c r="MOQ315" s="4"/>
      <c r="MOR315" s="4"/>
      <c r="MOS315" s="4"/>
      <c r="MOT315" s="4"/>
      <c r="MOU315" s="4"/>
      <c r="MOV315" s="4"/>
      <c r="MOW315" s="4"/>
      <c r="MOX315" s="4"/>
      <c r="MOY315" s="4"/>
      <c r="MOZ315" s="4"/>
      <c r="MPA315" s="4"/>
      <c r="MPB315" s="4"/>
      <c r="MPC315" s="4"/>
      <c r="MPD315" s="4"/>
      <c r="MPE315" s="4"/>
      <c r="MPF315" s="4"/>
      <c r="MPG315" s="4"/>
      <c r="MPH315" s="4"/>
      <c r="MPI315" s="4"/>
      <c r="MPJ315" s="4"/>
      <c r="MPK315" s="4"/>
      <c r="MPL315" s="4"/>
      <c r="MPM315" s="4"/>
      <c r="MPN315" s="4"/>
      <c r="MPO315" s="4"/>
      <c r="MPP315" s="4"/>
      <c r="MPQ315" s="4"/>
      <c r="MPR315" s="4"/>
      <c r="MPS315" s="4"/>
      <c r="MPT315" s="4"/>
      <c r="MPU315" s="4"/>
      <c r="MPV315" s="4"/>
      <c r="MPW315" s="4"/>
      <c r="MPX315" s="4"/>
      <c r="MPY315" s="4"/>
      <c r="MPZ315" s="4"/>
      <c r="MQA315" s="4"/>
      <c r="MQB315" s="4"/>
      <c r="MQC315" s="4"/>
      <c r="MQD315" s="4"/>
      <c r="MQE315" s="4"/>
      <c r="MQF315" s="4"/>
      <c r="MQG315" s="4"/>
      <c r="MQH315" s="4"/>
      <c r="MQI315" s="4"/>
      <c r="MQJ315" s="4"/>
      <c r="MQK315" s="4"/>
      <c r="MQL315" s="4"/>
      <c r="MQM315" s="4"/>
      <c r="MQN315" s="4"/>
      <c r="MQO315" s="4"/>
      <c r="MQP315" s="4"/>
      <c r="MQQ315" s="4"/>
      <c r="MQR315" s="4"/>
      <c r="MQS315" s="4"/>
      <c r="MQT315" s="4"/>
      <c r="MQU315" s="4"/>
      <c r="MQV315" s="4"/>
      <c r="MQW315" s="4"/>
      <c r="MQX315" s="4"/>
      <c r="MQY315" s="4"/>
      <c r="MQZ315" s="4"/>
      <c r="MRA315" s="4"/>
      <c r="MRB315" s="4"/>
      <c r="MRC315" s="4"/>
      <c r="MRD315" s="4"/>
      <c r="MRE315" s="4"/>
      <c r="MRF315" s="4"/>
      <c r="MRG315" s="4"/>
      <c r="MRH315" s="4"/>
      <c r="MRI315" s="4"/>
      <c r="MRJ315" s="4"/>
      <c r="MRK315" s="4"/>
      <c r="MRL315" s="4"/>
      <c r="MRM315" s="4"/>
      <c r="MRN315" s="4"/>
      <c r="MRO315" s="4"/>
      <c r="MRP315" s="4"/>
      <c r="MRQ315" s="4"/>
      <c r="MRR315" s="4"/>
      <c r="MRS315" s="4"/>
      <c r="MRT315" s="4"/>
      <c r="MRU315" s="4"/>
      <c r="MRV315" s="4"/>
      <c r="MRW315" s="4"/>
      <c r="MRX315" s="4"/>
      <c r="MRY315" s="4"/>
      <c r="MRZ315" s="4"/>
      <c r="MSA315" s="4"/>
      <c r="MSB315" s="4"/>
      <c r="MSC315" s="4"/>
      <c r="MSD315" s="4"/>
      <c r="MSE315" s="4"/>
      <c r="MSF315" s="4"/>
      <c r="MSG315" s="4"/>
      <c r="MSH315" s="4"/>
      <c r="MSI315" s="4"/>
      <c r="MSJ315" s="4"/>
      <c r="MSK315" s="4"/>
      <c r="MSL315" s="4"/>
      <c r="MSM315" s="4"/>
      <c r="MSN315" s="4"/>
      <c r="MSO315" s="4"/>
      <c r="MSP315" s="4"/>
      <c r="MSQ315" s="4"/>
      <c r="MSR315" s="4"/>
      <c r="MSS315" s="4"/>
      <c r="MST315" s="4"/>
      <c r="MSU315" s="4"/>
      <c r="MSV315" s="4"/>
      <c r="MSW315" s="4"/>
      <c r="MSX315" s="4"/>
      <c r="MSY315" s="4"/>
      <c r="MSZ315" s="4"/>
      <c r="MTA315" s="4"/>
      <c r="MTB315" s="4"/>
      <c r="MTC315" s="4"/>
      <c r="MTD315" s="4"/>
      <c r="MTE315" s="4"/>
      <c r="MTF315" s="4"/>
      <c r="MTG315" s="4"/>
      <c r="MTH315" s="4"/>
      <c r="MTI315" s="4"/>
      <c r="MTJ315" s="4"/>
      <c r="MTK315" s="4"/>
      <c r="MTL315" s="4"/>
      <c r="MTM315" s="4"/>
      <c r="MTN315" s="4"/>
      <c r="MTO315" s="4"/>
      <c r="MTP315" s="4"/>
      <c r="MTQ315" s="4"/>
      <c r="MTR315" s="4"/>
      <c r="MTS315" s="4"/>
      <c r="MTT315" s="4"/>
      <c r="MTU315" s="4"/>
      <c r="MTV315" s="4"/>
      <c r="MTW315" s="4"/>
      <c r="MTX315" s="4"/>
      <c r="MTY315" s="4"/>
      <c r="MTZ315" s="4"/>
      <c r="MUA315" s="4"/>
      <c r="MUB315" s="4"/>
      <c r="MUC315" s="4"/>
      <c r="MUD315" s="4"/>
      <c r="MUE315" s="4"/>
      <c r="MUF315" s="4"/>
      <c r="MUG315" s="4"/>
      <c r="MUH315" s="4"/>
      <c r="MUI315" s="4"/>
      <c r="MUJ315" s="4"/>
      <c r="MUK315" s="4"/>
      <c r="MUL315" s="4"/>
      <c r="MUM315" s="4"/>
      <c r="MUN315" s="4"/>
      <c r="MUO315" s="4"/>
      <c r="MUP315" s="4"/>
      <c r="MUQ315" s="4"/>
      <c r="MUR315" s="4"/>
      <c r="MUS315" s="4"/>
      <c r="MUT315" s="4"/>
      <c r="MUU315" s="4"/>
      <c r="MUV315" s="4"/>
      <c r="MUW315" s="4"/>
      <c r="MUX315" s="4"/>
      <c r="MUY315" s="4"/>
      <c r="MUZ315" s="4"/>
      <c r="MVA315" s="4"/>
      <c r="MVB315" s="4"/>
      <c r="MVC315" s="4"/>
      <c r="MVD315" s="4"/>
      <c r="MVE315" s="4"/>
      <c r="MVF315" s="4"/>
      <c r="MVG315" s="4"/>
      <c r="MVH315" s="4"/>
      <c r="MVI315" s="4"/>
      <c r="MVJ315" s="4"/>
      <c r="MVK315" s="4"/>
      <c r="MVL315" s="4"/>
      <c r="MVM315" s="4"/>
      <c r="MVN315" s="4"/>
      <c r="MVO315" s="4"/>
      <c r="MVP315" s="4"/>
      <c r="MVQ315" s="4"/>
      <c r="MVR315" s="4"/>
      <c r="MVS315" s="4"/>
      <c r="MVT315" s="4"/>
      <c r="MVU315" s="4"/>
      <c r="MVV315" s="4"/>
      <c r="MVW315" s="4"/>
      <c r="MVX315" s="4"/>
      <c r="MVY315" s="4"/>
      <c r="MVZ315" s="4"/>
      <c r="MWA315" s="4"/>
      <c r="MWB315" s="4"/>
      <c r="MWC315" s="4"/>
      <c r="MWD315" s="4"/>
      <c r="MWE315" s="4"/>
      <c r="MWF315" s="4"/>
      <c r="MWG315" s="4"/>
      <c r="MWH315" s="4"/>
      <c r="MWI315" s="4"/>
      <c r="MWJ315" s="4"/>
      <c r="MWK315" s="4"/>
      <c r="MWL315" s="4"/>
      <c r="MWM315" s="4"/>
      <c r="MWN315" s="4"/>
      <c r="MWO315" s="4"/>
      <c r="MWP315" s="4"/>
      <c r="MWQ315" s="4"/>
      <c r="MWR315" s="4"/>
      <c r="MWS315" s="4"/>
      <c r="MWT315" s="4"/>
      <c r="MWU315" s="4"/>
      <c r="MWV315" s="4"/>
      <c r="MWW315" s="4"/>
      <c r="MWX315" s="4"/>
      <c r="MWY315" s="4"/>
      <c r="MWZ315" s="4"/>
      <c r="MXA315" s="4"/>
      <c r="MXB315" s="4"/>
      <c r="MXC315" s="4"/>
      <c r="MXD315" s="4"/>
      <c r="MXE315" s="4"/>
      <c r="MXF315" s="4"/>
      <c r="MXG315" s="4"/>
      <c r="MXH315" s="4"/>
      <c r="MXI315" s="4"/>
      <c r="MXJ315" s="4"/>
      <c r="MXK315" s="4"/>
      <c r="MXL315" s="4"/>
      <c r="MXM315" s="4"/>
      <c r="MXN315" s="4"/>
      <c r="MXO315" s="4"/>
      <c r="MXP315" s="4"/>
      <c r="MXQ315" s="4"/>
      <c r="MXR315" s="4"/>
      <c r="MXS315" s="4"/>
      <c r="MXT315" s="4"/>
      <c r="MXU315" s="4"/>
      <c r="MXV315" s="4"/>
      <c r="MXW315" s="4"/>
      <c r="MXX315" s="4"/>
      <c r="MXY315" s="4"/>
      <c r="MXZ315" s="4"/>
      <c r="MYA315" s="4"/>
      <c r="MYB315" s="4"/>
      <c r="MYC315" s="4"/>
      <c r="MYD315" s="4"/>
      <c r="MYE315" s="4"/>
      <c r="MYF315" s="4"/>
      <c r="MYG315" s="4"/>
      <c r="MYH315" s="4"/>
      <c r="MYI315" s="4"/>
      <c r="MYJ315" s="4"/>
      <c r="MYK315" s="4"/>
      <c r="MYL315" s="4"/>
      <c r="MYM315" s="4"/>
      <c r="MYN315" s="4"/>
      <c r="MYO315" s="4"/>
      <c r="MYP315" s="4"/>
      <c r="MYQ315" s="4"/>
      <c r="MYR315" s="4"/>
      <c r="MYS315" s="4"/>
      <c r="MYT315" s="4"/>
      <c r="MYU315" s="4"/>
      <c r="MYV315" s="4"/>
      <c r="MYW315" s="4"/>
      <c r="MYX315" s="4"/>
      <c r="MYY315" s="4"/>
      <c r="MYZ315" s="4"/>
      <c r="MZA315" s="4"/>
      <c r="MZB315" s="4"/>
      <c r="MZC315" s="4"/>
      <c r="MZD315" s="4"/>
      <c r="MZE315" s="4"/>
      <c r="MZF315" s="4"/>
      <c r="MZG315" s="4"/>
      <c r="MZH315" s="4"/>
      <c r="MZI315" s="4"/>
      <c r="MZJ315" s="4"/>
      <c r="MZK315" s="4"/>
      <c r="MZL315" s="4"/>
      <c r="MZM315" s="4"/>
      <c r="MZN315" s="4"/>
      <c r="MZO315" s="4"/>
      <c r="MZP315" s="4"/>
      <c r="MZQ315" s="4"/>
      <c r="MZR315" s="4"/>
      <c r="MZS315" s="4"/>
      <c r="MZT315" s="4"/>
      <c r="MZU315" s="4"/>
      <c r="MZV315" s="4"/>
      <c r="MZW315" s="4"/>
      <c r="MZX315" s="4"/>
      <c r="MZY315" s="4"/>
      <c r="MZZ315" s="4"/>
      <c r="NAA315" s="4"/>
      <c r="NAB315" s="4"/>
      <c r="NAC315" s="4"/>
      <c r="NAD315" s="4"/>
      <c r="NAE315" s="4"/>
      <c r="NAF315" s="4"/>
      <c r="NAG315" s="4"/>
      <c r="NAH315" s="4"/>
      <c r="NAI315" s="4"/>
      <c r="NAJ315" s="4"/>
      <c r="NAK315" s="4"/>
      <c r="NAL315" s="4"/>
      <c r="NAM315" s="4"/>
      <c r="NAN315" s="4"/>
      <c r="NAO315" s="4"/>
      <c r="NAP315" s="4"/>
      <c r="NAQ315" s="4"/>
      <c r="NAR315" s="4"/>
      <c r="NAS315" s="4"/>
      <c r="NAT315" s="4"/>
      <c r="NAU315" s="4"/>
      <c r="NAV315" s="4"/>
      <c r="NAW315" s="4"/>
      <c r="NAX315" s="4"/>
      <c r="NAY315" s="4"/>
      <c r="NAZ315" s="4"/>
      <c r="NBA315" s="4"/>
      <c r="NBB315" s="4"/>
      <c r="NBC315" s="4"/>
      <c r="NBD315" s="4"/>
      <c r="NBE315" s="4"/>
      <c r="NBF315" s="4"/>
      <c r="NBG315" s="4"/>
      <c r="NBH315" s="4"/>
      <c r="NBI315" s="4"/>
      <c r="NBJ315" s="4"/>
      <c r="NBK315" s="4"/>
      <c r="NBL315" s="4"/>
      <c r="NBM315" s="4"/>
      <c r="NBN315" s="4"/>
      <c r="NBO315" s="4"/>
      <c r="NBP315" s="4"/>
      <c r="NBQ315" s="4"/>
      <c r="NBR315" s="4"/>
      <c r="NBS315" s="4"/>
      <c r="NBT315" s="4"/>
      <c r="NBU315" s="4"/>
      <c r="NBV315" s="4"/>
      <c r="NBW315" s="4"/>
      <c r="NBX315" s="4"/>
      <c r="NBY315" s="4"/>
      <c r="NBZ315" s="4"/>
      <c r="NCA315" s="4"/>
      <c r="NCB315" s="4"/>
      <c r="NCC315" s="4"/>
      <c r="NCD315" s="4"/>
      <c r="NCE315" s="4"/>
      <c r="NCF315" s="4"/>
      <c r="NCG315" s="4"/>
      <c r="NCH315" s="4"/>
      <c r="NCI315" s="4"/>
      <c r="NCJ315" s="4"/>
      <c r="NCK315" s="4"/>
      <c r="NCL315" s="4"/>
      <c r="NCM315" s="4"/>
      <c r="NCN315" s="4"/>
      <c r="NCO315" s="4"/>
      <c r="NCP315" s="4"/>
      <c r="NCQ315" s="4"/>
      <c r="NCR315" s="4"/>
      <c r="NCS315" s="4"/>
      <c r="NCT315" s="4"/>
      <c r="NCU315" s="4"/>
      <c r="NCV315" s="4"/>
      <c r="NCW315" s="4"/>
      <c r="NCX315" s="4"/>
      <c r="NCY315" s="4"/>
      <c r="NCZ315" s="4"/>
      <c r="NDA315" s="4"/>
      <c r="NDB315" s="4"/>
      <c r="NDC315" s="4"/>
      <c r="NDD315" s="4"/>
      <c r="NDE315" s="4"/>
      <c r="NDF315" s="4"/>
      <c r="NDG315" s="4"/>
      <c r="NDH315" s="4"/>
      <c r="NDI315" s="4"/>
      <c r="NDJ315" s="4"/>
      <c r="NDK315" s="4"/>
      <c r="NDL315" s="4"/>
      <c r="NDM315" s="4"/>
      <c r="NDN315" s="4"/>
      <c r="NDO315" s="4"/>
      <c r="NDP315" s="4"/>
      <c r="NDQ315" s="4"/>
      <c r="NDR315" s="4"/>
      <c r="NDS315" s="4"/>
      <c r="NDT315" s="4"/>
      <c r="NDU315" s="4"/>
      <c r="NDV315" s="4"/>
      <c r="NDW315" s="4"/>
      <c r="NDX315" s="4"/>
      <c r="NDY315" s="4"/>
      <c r="NDZ315" s="4"/>
      <c r="NEA315" s="4"/>
      <c r="NEB315" s="4"/>
      <c r="NEC315" s="4"/>
      <c r="NED315" s="4"/>
      <c r="NEE315" s="4"/>
      <c r="NEF315" s="4"/>
      <c r="NEG315" s="4"/>
      <c r="NEH315" s="4"/>
      <c r="NEI315" s="4"/>
      <c r="NEJ315" s="4"/>
      <c r="NEK315" s="4"/>
      <c r="NEL315" s="4"/>
      <c r="NEM315" s="4"/>
      <c r="NEN315" s="4"/>
      <c r="NEO315" s="4"/>
      <c r="NEP315" s="4"/>
      <c r="NEQ315" s="4"/>
      <c r="NER315" s="4"/>
      <c r="NES315" s="4"/>
      <c r="NET315" s="4"/>
      <c r="NEU315" s="4"/>
      <c r="NEV315" s="4"/>
      <c r="NEW315" s="4"/>
      <c r="NEX315" s="4"/>
      <c r="NEY315" s="4"/>
      <c r="NEZ315" s="4"/>
      <c r="NFA315" s="4"/>
      <c r="NFB315" s="4"/>
      <c r="NFC315" s="4"/>
      <c r="NFD315" s="4"/>
      <c r="NFE315" s="4"/>
      <c r="NFF315" s="4"/>
      <c r="NFG315" s="4"/>
      <c r="NFH315" s="4"/>
      <c r="NFI315" s="4"/>
      <c r="NFJ315" s="4"/>
      <c r="NFK315" s="4"/>
      <c r="NFL315" s="4"/>
      <c r="NFM315" s="4"/>
      <c r="NFN315" s="4"/>
      <c r="NFO315" s="4"/>
      <c r="NFP315" s="4"/>
      <c r="NFQ315" s="4"/>
      <c r="NFR315" s="4"/>
      <c r="NFS315" s="4"/>
      <c r="NFT315" s="4"/>
      <c r="NFU315" s="4"/>
      <c r="NFV315" s="4"/>
      <c r="NFW315" s="4"/>
      <c r="NFX315" s="4"/>
      <c r="NFY315" s="4"/>
      <c r="NFZ315" s="4"/>
      <c r="NGA315" s="4"/>
      <c r="NGB315" s="4"/>
      <c r="NGC315" s="4"/>
      <c r="NGD315" s="4"/>
      <c r="NGE315" s="4"/>
      <c r="NGF315" s="4"/>
      <c r="NGG315" s="4"/>
      <c r="NGH315" s="4"/>
      <c r="NGI315" s="4"/>
      <c r="NGJ315" s="4"/>
      <c r="NGK315" s="4"/>
      <c r="NGL315" s="4"/>
      <c r="NGM315" s="4"/>
      <c r="NGN315" s="4"/>
      <c r="NGO315" s="4"/>
      <c r="NGP315" s="4"/>
      <c r="NGQ315" s="4"/>
      <c r="NGR315" s="4"/>
      <c r="NGS315" s="4"/>
      <c r="NGT315" s="4"/>
      <c r="NGU315" s="4"/>
      <c r="NGV315" s="4"/>
      <c r="NGW315" s="4"/>
      <c r="NGX315" s="4"/>
      <c r="NGY315" s="4"/>
      <c r="NGZ315" s="4"/>
      <c r="NHA315" s="4"/>
      <c r="NHB315" s="4"/>
      <c r="NHC315" s="4"/>
      <c r="NHD315" s="4"/>
      <c r="NHE315" s="4"/>
      <c r="NHF315" s="4"/>
      <c r="NHG315" s="4"/>
      <c r="NHH315" s="4"/>
      <c r="NHI315" s="4"/>
      <c r="NHJ315" s="4"/>
      <c r="NHK315" s="4"/>
      <c r="NHL315" s="4"/>
      <c r="NHM315" s="4"/>
      <c r="NHN315" s="4"/>
      <c r="NHO315" s="4"/>
      <c r="NHP315" s="4"/>
      <c r="NHQ315" s="4"/>
      <c r="NHR315" s="4"/>
      <c r="NHS315" s="4"/>
      <c r="NHT315" s="4"/>
      <c r="NHU315" s="4"/>
      <c r="NHV315" s="4"/>
      <c r="NHW315" s="4"/>
      <c r="NHX315" s="4"/>
      <c r="NHY315" s="4"/>
      <c r="NHZ315" s="4"/>
      <c r="NIA315" s="4"/>
      <c r="NIB315" s="4"/>
      <c r="NIC315" s="4"/>
      <c r="NID315" s="4"/>
      <c r="NIE315" s="4"/>
      <c r="NIF315" s="4"/>
      <c r="NIG315" s="4"/>
      <c r="NIH315" s="4"/>
      <c r="NII315" s="4"/>
      <c r="NIJ315" s="4"/>
      <c r="NIK315" s="4"/>
      <c r="NIL315" s="4"/>
      <c r="NIM315" s="4"/>
      <c r="NIN315" s="4"/>
      <c r="NIO315" s="4"/>
      <c r="NIP315" s="4"/>
      <c r="NIQ315" s="4"/>
      <c r="NIR315" s="4"/>
      <c r="NIS315" s="4"/>
      <c r="NIT315" s="4"/>
      <c r="NIU315" s="4"/>
      <c r="NIV315" s="4"/>
      <c r="NIW315" s="4"/>
      <c r="NIX315" s="4"/>
      <c r="NIY315" s="4"/>
      <c r="NIZ315" s="4"/>
      <c r="NJA315" s="4"/>
      <c r="NJB315" s="4"/>
      <c r="NJC315" s="4"/>
      <c r="NJD315" s="4"/>
      <c r="NJE315" s="4"/>
      <c r="NJF315" s="4"/>
      <c r="NJG315" s="4"/>
      <c r="NJH315" s="4"/>
      <c r="NJI315" s="4"/>
      <c r="NJJ315" s="4"/>
      <c r="NJK315" s="4"/>
      <c r="NJL315" s="4"/>
      <c r="NJM315" s="4"/>
      <c r="NJN315" s="4"/>
      <c r="NJO315" s="4"/>
      <c r="NJP315" s="4"/>
      <c r="NJQ315" s="4"/>
      <c r="NJR315" s="4"/>
      <c r="NJS315" s="4"/>
      <c r="NJT315" s="4"/>
      <c r="NJU315" s="4"/>
      <c r="NJV315" s="4"/>
      <c r="NJW315" s="4"/>
      <c r="NJX315" s="4"/>
      <c r="NJY315" s="4"/>
      <c r="NJZ315" s="4"/>
      <c r="NKA315" s="4"/>
      <c r="NKB315" s="4"/>
      <c r="NKC315" s="4"/>
      <c r="NKD315" s="4"/>
      <c r="NKE315" s="4"/>
      <c r="NKF315" s="4"/>
      <c r="NKG315" s="4"/>
      <c r="NKH315" s="4"/>
      <c r="NKI315" s="4"/>
      <c r="NKJ315" s="4"/>
      <c r="NKK315" s="4"/>
      <c r="NKL315" s="4"/>
      <c r="NKM315" s="4"/>
      <c r="NKN315" s="4"/>
      <c r="NKO315" s="4"/>
      <c r="NKP315" s="4"/>
      <c r="NKQ315" s="4"/>
      <c r="NKR315" s="4"/>
      <c r="NKS315" s="4"/>
      <c r="NKT315" s="4"/>
      <c r="NKU315" s="4"/>
      <c r="NKV315" s="4"/>
      <c r="NKW315" s="4"/>
      <c r="NKX315" s="4"/>
      <c r="NKY315" s="4"/>
      <c r="NKZ315" s="4"/>
      <c r="NLA315" s="4"/>
      <c r="NLB315" s="4"/>
      <c r="NLC315" s="4"/>
      <c r="NLD315" s="4"/>
      <c r="NLE315" s="4"/>
      <c r="NLF315" s="4"/>
      <c r="NLG315" s="4"/>
      <c r="NLH315" s="4"/>
      <c r="NLI315" s="4"/>
      <c r="NLJ315" s="4"/>
      <c r="NLK315" s="4"/>
      <c r="NLL315" s="4"/>
      <c r="NLM315" s="4"/>
      <c r="NLN315" s="4"/>
      <c r="NLO315" s="4"/>
      <c r="NLP315" s="4"/>
      <c r="NLQ315" s="4"/>
      <c r="NLR315" s="4"/>
      <c r="NLS315" s="4"/>
      <c r="NLT315" s="4"/>
      <c r="NLU315" s="4"/>
      <c r="NLV315" s="4"/>
      <c r="NLW315" s="4"/>
      <c r="NLX315" s="4"/>
      <c r="NLY315" s="4"/>
      <c r="NLZ315" s="4"/>
      <c r="NMA315" s="4"/>
      <c r="NMB315" s="4"/>
      <c r="NMC315" s="4"/>
      <c r="NMD315" s="4"/>
      <c r="NME315" s="4"/>
      <c r="NMF315" s="4"/>
      <c r="NMG315" s="4"/>
      <c r="NMH315" s="4"/>
      <c r="NMI315" s="4"/>
      <c r="NMJ315" s="4"/>
      <c r="NMK315" s="4"/>
      <c r="NML315" s="4"/>
      <c r="NMM315" s="4"/>
      <c r="NMN315" s="4"/>
      <c r="NMO315" s="4"/>
      <c r="NMP315" s="4"/>
      <c r="NMQ315" s="4"/>
      <c r="NMR315" s="4"/>
      <c r="NMS315" s="4"/>
      <c r="NMT315" s="4"/>
      <c r="NMU315" s="4"/>
      <c r="NMV315" s="4"/>
      <c r="NMW315" s="4"/>
      <c r="NMX315" s="4"/>
      <c r="NMY315" s="4"/>
      <c r="NMZ315" s="4"/>
      <c r="NNA315" s="4"/>
      <c r="NNB315" s="4"/>
      <c r="NNC315" s="4"/>
      <c r="NND315" s="4"/>
      <c r="NNE315" s="4"/>
      <c r="NNF315" s="4"/>
      <c r="NNG315" s="4"/>
      <c r="NNH315" s="4"/>
      <c r="NNI315" s="4"/>
      <c r="NNJ315" s="4"/>
      <c r="NNK315" s="4"/>
      <c r="NNL315" s="4"/>
      <c r="NNM315" s="4"/>
      <c r="NNN315" s="4"/>
      <c r="NNO315" s="4"/>
      <c r="NNP315" s="4"/>
      <c r="NNQ315" s="4"/>
      <c r="NNR315" s="4"/>
      <c r="NNS315" s="4"/>
      <c r="NNT315" s="4"/>
      <c r="NNU315" s="4"/>
      <c r="NNV315" s="4"/>
      <c r="NNW315" s="4"/>
      <c r="NNX315" s="4"/>
      <c r="NNY315" s="4"/>
      <c r="NNZ315" s="4"/>
      <c r="NOA315" s="4"/>
      <c r="NOB315" s="4"/>
      <c r="NOC315" s="4"/>
      <c r="NOD315" s="4"/>
      <c r="NOE315" s="4"/>
      <c r="NOF315" s="4"/>
      <c r="NOG315" s="4"/>
      <c r="NOH315" s="4"/>
      <c r="NOI315" s="4"/>
      <c r="NOJ315" s="4"/>
      <c r="NOK315" s="4"/>
      <c r="NOL315" s="4"/>
      <c r="NOM315" s="4"/>
      <c r="NON315" s="4"/>
      <c r="NOO315" s="4"/>
      <c r="NOP315" s="4"/>
      <c r="NOQ315" s="4"/>
      <c r="NOR315" s="4"/>
      <c r="NOS315" s="4"/>
      <c r="NOT315" s="4"/>
      <c r="NOU315" s="4"/>
      <c r="NOV315" s="4"/>
      <c r="NOW315" s="4"/>
      <c r="NOX315" s="4"/>
      <c r="NOY315" s="4"/>
      <c r="NOZ315" s="4"/>
      <c r="NPA315" s="4"/>
      <c r="NPB315" s="4"/>
      <c r="NPC315" s="4"/>
      <c r="NPD315" s="4"/>
      <c r="NPE315" s="4"/>
      <c r="NPF315" s="4"/>
      <c r="NPG315" s="4"/>
      <c r="NPH315" s="4"/>
      <c r="NPI315" s="4"/>
      <c r="NPJ315" s="4"/>
      <c r="NPK315" s="4"/>
      <c r="NPL315" s="4"/>
      <c r="NPM315" s="4"/>
      <c r="NPN315" s="4"/>
      <c r="NPO315" s="4"/>
      <c r="NPP315" s="4"/>
      <c r="NPQ315" s="4"/>
      <c r="NPR315" s="4"/>
      <c r="NPS315" s="4"/>
      <c r="NPT315" s="4"/>
      <c r="NPU315" s="4"/>
      <c r="NPV315" s="4"/>
      <c r="NPW315" s="4"/>
      <c r="NPX315" s="4"/>
      <c r="NPY315" s="4"/>
      <c r="NPZ315" s="4"/>
      <c r="NQA315" s="4"/>
      <c r="NQB315" s="4"/>
      <c r="NQC315" s="4"/>
      <c r="NQD315" s="4"/>
      <c r="NQE315" s="4"/>
      <c r="NQF315" s="4"/>
      <c r="NQG315" s="4"/>
      <c r="NQH315" s="4"/>
      <c r="NQI315" s="4"/>
      <c r="NQJ315" s="4"/>
      <c r="NQK315" s="4"/>
      <c r="NQL315" s="4"/>
      <c r="NQM315" s="4"/>
      <c r="NQN315" s="4"/>
      <c r="NQO315" s="4"/>
      <c r="NQP315" s="4"/>
      <c r="NQQ315" s="4"/>
      <c r="NQR315" s="4"/>
      <c r="NQS315" s="4"/>
      <c r="NQT315" s="4"/>
      <c r="NQU315" s="4"/>
      <c r="NQV315" s="4"/>
      <c r="NQW315" s="4"/>
      <c r="NQX315" s="4"/>
      <c r="NQY315" s="4"/>
      <c r="NQZ315" s="4"/>
      <c r="NRA315" s="4"/>
      <c r="NRB315" s="4"/>
      <c r="NRC315" s="4"/>
      <c r="NRD315" s="4"/>
      <c r="NRE315" s="4"/>
      <c r="NRF315" s="4"/>
      <c r="NRG315" s="4"/>
      <c r="NRH315" s="4"/>
      <c r="NRI315" s="4"/>
      <c r="NRJ315" s="4"/>
      <c r="NRK315" s="4"/>
      <c r="NRL315" s="4"/>
      <c r="NRM315" s="4"/>
      <c r="NRN315" s="4"/>
      <c r="NRO315" s="4"/>
      <c r="NRP315" s="4"/>
      <c r="NRQ315" s="4"/>
      <c r="NRR315" s="4"/>
      <c r="NRS315" s="4"/>
      <c r="NRT315" s="4"/>
      <c r="NRU315" s="4"/>
      <c r="NRV315" s="4"/>
      <c r="NRW315" s="4"/>
      <c r="NRX315" s="4"/>
      <c r="NRY315" s="4"/>
      <c r="NRZ315" s="4"/>
      <c r="NSA315" s="4"/>
      <c r="NSB315" s="4"/>
      <c r="NSC315" s="4"/>
      <c r="NSD315" s="4"/>
      <c r="NSE315" s="4"/>
      <c r="NSF315" s="4"/>
      <c r="NSG315" s="4"/>
      <c r="NSH315" s="4"/>
      <c r="NSI315" s="4"/>
      <c r="NSJ315" s="4"/>
      <c r="NSK315" s="4"/>
      <c r="NSL315" s="4"/>
      <c r="NSM315" s="4"/>
      <c r="NSN315" s="4"/>
      <c r="NSO315" s="4"/>
      <c r="NSP315" s="4"/>
      <c r="NSQ315" s="4"/>
      <c r="NSR315" s="4"/>
      <c r="NSS315" s="4"/>
      <c r="NST315" s="4"/>
      <c r="NSU315" s="4"/>
      <c r="NSV315" s="4"/>
      <c r="NSW315" s="4"/>
      <c r="NSX315" s="4"/>
      <c r="NSY315" s="4"/>
      <c r="NSZ315" s="4"/>
      <c r="NTA315" s="4"/>
      <c r="NTB315" s="4"/>
      <c r="NTC315" s="4"/>
      <c r="NTD315" s="4"/>
      <c r="NTE315" s="4"/>
      <c r="NTF315" s="4"/>
      <c r="NTG315" s="4"/>
      <c r="NTH315" s="4"/>
      <c r="NTI315" s="4"/>
      <c r="NTJ315" s="4"/>
      <c r="NTK315" s="4"/>
      <c r="NTL315" s="4"/>
      <c r="NTM315" s="4"/>
      <c r="NTN315" s="4"/>
      <c r="NTO315" s="4"/>
      <c r="NTP315" s="4"/>
      <c r="NTQ315" s="4"/>
      <c r="NTR315" s="4"/>
      <c r="NTS315" s="4"/>
      <c r="NTT315" s="4"/>
      <c r="NTU315" s="4"/>
      <c r="NTV315" s="4"/>
      <c r="NTW315" s="4"/>
      <c r="NTX315" s="4"/>
      <c r="NTY315" s="4"/>
      <c r="NTZ315" s="4"/>
      <c r="NUA315" s="4"/>
      <c r="NUB315" s="4"/>
      <c r="NUC315" s="4"/>
      <c r="NUD315" s="4"/>
      <c r="NUE315" s="4"/>
      <c r="NUF315" s="4"/>
      <c r="NUG315" s="4"/>
      <c r="NUH315" s="4"/>
      <c r="NUI315" s="4"/>
      <c r="NUJ315" s="4"/>
      <c r="NUK315" s="4"/>
      <c r="NUL315" s="4"/>
      <c r="NUM315" s="4"/>
      <c r="NUN315" s="4"/>
      <c r="NUO315" s="4"/>
      <c r="NUP315" s="4"/>
      <c r="NUQ315" s="4"/>
      <c r="NUR315" s="4"/>
      <c r="NUS315" s="4"/>
      <c r="NUT315" s="4"/>
      <c r="NUU315" s="4"/>
      <c r="NUV315" s="4"/>
      <c r="NUW315" s="4"/>
      <c r="NUX315" s="4"/>
      <c r="NUY315" s="4"/>
      <c r="NUZ315" s="4"/>
      <c r="NVA315" s="4"/>
      <c r="NVB315" s="4"/>
      <c r="NVC315" s="4"/>
      <c r="NVD315" s="4"/>
      <c r="NVE315" s="4"/>
      <c r="NVF315" s="4"/>
      <c r="NVG315" s="4"/>
      <c r="NVH315" s="4"/>
      <c r="NVI315" s="4"/>
      <c r="NVJ315" s="4"/>
      <c r="NVK315" s="4"/>
      <c r="NVL315" s="4"/>
      <c r="NVM315" s="4"/>
      <c r="NVN315" s="4"/>
      <c r="NVO315" s="4"/>
      <c r="NVP315" s="4"/>
      <c r="NVQ315" s="4"/>
      <c r="NVR315" s="4"/>
      <c r="NVS315" s="4"/>
      <c r="NVT315" s="4"/>
      <c r="NVU315" s="4"/>
      <c r="NVV315" s="4"/>
      <c r="NVW315" s="4"/>
      <c r="NVX315" s="4"/>
      <c r="NVY315" s="4"/>
      <c r="NVZ315" s="4"/>
      <c r="NWA315" s="4"/>
      <c r="NWB315" s="4"/>
      <c r="NWC315" s="4"/>
      <c r="NWD315" s="4"/>
      <c r="NWE315" s="4"/>
      <c r="NWF315" s="4"/>
      <c r="NWG315" s="4"/>
      <c r="NWH315" s="4"/>
      <c r="NWI315" s="4"/>
      <c r="NWJ315" s="4"/>
      <c r="NWK315" s="4"/>
      <c r="NWL315" s="4"/>
      <c r="NWM315" s="4"/>
      <c r="NWN315" s="4"/>
      <c r="NWO315" s="4"/>
      <c r="NWP315" s="4"/>
      <c r="NWQ315" s="4"/>
      <c r="NWR315" s="4"/>
      <c r="NWS315" s="4"/>
      <c r="NWT315" s="4"/>
      <c r="NWU315" s="4"/>
      <c r="NWV315" s="4"/>
      <c r="NWW315" s="4"/>
      <c r="NWX315" s="4"/>
      <c r="NWY315" s="4"/>
      <c r="NWZ315" s="4"/>
      <c r="NXA315" s="4"/>
      <c r="NXB315" s="4"/>
      <c r="NXC315" s="4"/>
      <c r="NXD315" s="4"/>
      <c r="NXE315" s="4"/>
      <c r="NXF315" s="4"/>
      <c r="NXG315" s="4"/>
      <c r="NXH315" s="4"/>
      <c r="NXI315" s="4"/>
      <c r="NXJ315" s="4"/>
      <c r="NXK315" s="4"/>
      <c r="NXL315" s="4"/>
      <c r="NXM315" s="4"/>
      <c r="NXN315" s="4"/>
      <c r="NXO315" s="4"/>
      <c r="NXP315" s="4"/>
      <c r="NXQ315" s="4"/>
      <c r="NXR315" s="4"/>
      <c r="NXS315" s="4"/>
      <c r="NXT315" s="4"/>
      <c r="NXU315" s="4"/>
      <c r="NXV315" s="4"/>
      <c r="NXW315" s="4"/>
      <c r="NXX315" s="4"/>
      <c r="NXY315" s="4"/>
      <c r="NXZ315" s="4"/>
      <c r="NYA315" s="4"/>
      <c r="NYB315" s="4"/>
      <c r="NYC315" s="4"/>
      <c r="NYD315" s="4"/>
      <c r="NYE315" s="4"/>
      <c r="NYF315" s="4"/>
      <c r="NYG315" s="4"/>
      <c r="NYH315" s="4"/>
      <c r="NYI315" s="4"/>
      <c r="NYJ315" s="4"/>
      <c r="NYK315" s="4"/>
      <c r="NYL315" s="4"/>
      <c r="NYM315" s="4"/>
      <c r="NYN315" s="4"/>
      <c r="NYO315" s="4"/>
      <c r="NYP315" s="4"/>
      <c r="NYQ315" s="4"/>
      <c r="NYR315" s="4"/>
      <c r="NYS315" s="4"/>
      <c r="NYT315" s="4"/>
      <c r="NYU315" s="4"/>
      <c r="NYV315" s="4"/>
      <c r="NYW315" s="4"/>
      <c r="NYX315" s="4"/>
      <c r="NYY315" s="4"/>
      <c r="NYZ315" s="4"/>
      <c r="NZA315" s="4"/>
      <c r="NZB315" s="4"/>
      <c r="NZC315" s="4"/>
      <c r="NZD315" s="4"/>
      <c r="NZE315" s="4"/>
      <c r="NZF315" s="4"/>
      <c r="NZG315" s="4"/>
      <c r="NZH315" s="4"/>
      <c r="NZI315" s="4"/>
      <c r="NZJ315" s="4"/>
      <c r="NZK315" s="4"/>
      <c r="NZL315" s="4"/>
      <c r="NZM315" s="4"/>
      <c r="NZN315" s="4"/>
      <c r="NZO315" s="4"/>
      <c r="NZP315" s="4"/>
      <c r="NZQ315" s="4"/>
      <c r="NZR315" s="4"/>
      <c r="NZS315" s="4"/>
      <c r="NZT315" s="4"/>
      <c r="NZU315" s="4"/>
      <c r="NZV315" s="4"/>
      <c r="NZW315" s="4"/>
      <c r="NZX315" s="4"/>
      <c r="NZY315" s="4"/>
      <c r="NZZ315" s="4"/>
      <c r="OAA315" s="4"/>
      <c r="OAB315" s="4"/>
      <c r="OAC315" s="4"/>
      <c r="OAD315" s="4"/>
      <c r="OAE315" s="4"/>
      <c r="OAF315" s="4"/>
      <c r="OAG315" s="4"/>
      <c r="OAH315" s="4"/>
      <c r="OAI315" s="4"/>
      <c r="OAJ315" s="4"/>
      <c r="OAK315" s="4"/>
      <c r="OAL315" s="4"/>
      <c r="OAM315" s="4"/>
      <c r="OAN315" s="4"/>
      <c r="OAO315" s="4"/>
      <c r="OAP315" s="4"/>
      <c r="OAQ315" s="4"/>
      <c r="OAR315" s="4"/>
      <c r="OAS315" s="4"/>
      <c r="OAT315" s="4"/>
      <c r="OAU315" s="4"/>
      <c r="OAV315" s="4"/>
      <c r="OAW315" s="4"/>
      <c r="OAX315" s="4"/>
      <c r="OAY315" s="4"/>
      <c r="OAZ315" s="4"/>
      <c r="OBA315" s="4"/>
      <c r="OBB315" s="4"/>
      <c r="OBC315" s="4"/>
      <c r="OBD315" s="4"/>
      <c r="OBE315" s="4"/>
      <c r="OBF315" s="4"/>
      <c r="OBG315" s="4"/>
      <c r="OBH315" s="4"/>
      <c r="OBI315" s="4"/>
      <c r="OBJ315" s="4"/>
      <c r="OBK315" s="4"/>
      <c r="OBL315" s="4"/>
      <c r="OBM315" s="4"/>
      <c r="OBN315" s="4"/>
      <c r="OBO315" s="4"/>
      <c r="OBP315" s="4"/>
      <c r="OBQ315" s="4"/>
      <c r="OBR315" s="4"/>
      <c r="OBS315" s="4"/>
      <c r="OBT315" s="4"/>
      <c r="OBU315" s="4"/>
      <c r="OBV315" s="4"/>
      <c r="OBW315" s="4"/>
      <c r="OBX315" s="4"/>
      <c r="OBY315" s="4"/>
      <c r="OBZ315" s="4"/>
      <c r="OCA315" s="4"/>
      <c r="OCB315" s="4"/>
      <c r="OCC315" s="4"/>
      <c r="OCD315" s="4"/>
      <c r="OCE315" s="4"/>
      <c r="OCF315" s="4"/>
      <c r="OCG315" s="4"/>
      <c r="OCH315" s="4"/>
      <c r="OCI315" s="4"/>
      <c r="OCJ315" s="4"/>
      <c r="OCK315" s="4"/>
      <c r="OCL315" s="4"/>
      <c r="OCM315" s="4"/>
      <c r="OCN315" s="4"/>
      <c r="OCO315" s="4"/>
      <c r="OCP315" s="4"/>
      <c r="OCQ315" s="4"/>
      <c r="OCR315" s="4"/>
      <c r="OCS315" s="4"/>
      <c r="OCT315" s="4"/>
      <c r="OCU315" s="4"/>
      <c r="OCV315" s="4"/>
      <c r="OCW315" s="4"/>
      <c r="OCX315" s="4"/>
      <c r="OCY315" s="4"/>
      <c r="OCZ315" s="4"/>
      <c r="ODA315" s="4"/>
      <c r="ODB315" s="4"/>
      <c r="ODC315" s="4"/>
      <c r="ODD315" s="4"/>
      <c r="ODE315" s="4"/>
      <c r="ODF315" s="4"/>
      <c r="ODG315" s="4"/>
      <c r="ODH315" s="4"/>
      <c r="ODI315" s="4"/>
      <c r="ODJ315" s="4"/>
      <c r="ODK315" s="4"/>
      <c r="ODL315" s="4"/>
      <c r="ODM315" s="4"/>
      <c r="ODN315" s="4"/>
      <c r="ODO315" s="4"/>
      <c r="ODP315" s="4"/>
      <c r="ODQ315" s="4"/>
      <c r="ODR315" s="4"/>
      <c r="ODS315" s="4"/>
      <c r="ODT315" s="4"/>
      <c r="ODU315" s="4"/>
      <c r="ODV315" s="4"/>
      <c r="ODW315" s="4"/>
      <c r="ODX315" s="4"/>
      <c r="ODY315" s="4"/>
      <c r="ODZ315" s="4"/>
      <c r="OEA315" s="4"/>
      <c r="OEB315" s="4"/>
      <c r="OEC315" s="4"/>
      <c r="OED315" s="4"/>
      <c r="OEE315" s="4"/>
      <c r="OEF315" s="4"/>
      <c r="OEG315" s="4"/>
      <c r="OEH315" s="4"/>
      <c r="OEI315" s="4"/>
      <c r="OEJ315" s="4"/>
      <c r="OEK315" s="4"/>
      <c r="OEL315" s="4"/>
      <c r="OEM315" s="4"/>
      <c r="OEN315" s="4"/>
      <c r="OEO315" s="4"/>
      <c r="OEP315" s="4"/>
      <c r="OEQ315" s="4"/>
      <c r="OER315" s="4"/>
      <c r="OES315" s="4"/>
      <c r="OET315" s="4"/>
      <c r="OEU315" s="4"/>
      <c r="OEV315" s="4"/>
      <c r="OEW315" s="4"/>
      <c r="OEX315" s="4"/>
      <c r="OEY315" s="4"/>
      <c r="OEZ315" s="4"/>
      <c r="OFA315" s="4"/>
      <c r="OFB315" s="4"/>
      <c r="OFC315" s="4"/>
      <c r="OFD315" s="4"/>
      <c r="OFE315" s="4"/>
      <c r="OFF315" s="4"/>
      <c r="OFG315" s="4"/>
      <c r="OFH315" s="4"/>
      <c r="OFI315" s="4"/>
      <c r="OFJ315" s="4"/>
      <c r="OFK315" s="4"/>
      <c r="OFL315" s="4"/>
      <c r="OFM315" s="4"/>
      <c r="OFN315" s="4"/>
      <c r="OFO315" s="4"/>
      <c r="OFP315" s="4"/>
      <c r="OFQ315" s="4"/>
      <c r="OFR315" s="4"/>
      <c r="OFS315" s="4"/>
      <c r="OFT315" s="4"/>
      <c r="OFU315" s="4"/>
      <c r="OFV315" s="4"/>
      <c r="OFW315" s="4"/>
      <c r="OFX315" s="4"/>
      <c r="OFY315" s="4"/>
      <c r="OFZ315" s="4"/>
      <c r="OGA315" s="4"/>
      <c r="OGB315" s="4"/>
      <c r="OGC315" s="4"/>
      <c r="OGD315" s="4"/>
      <c r="OGE315" s="4"/>
      <c r="OGF315" s="4"/>
      <c r="OGG315" s="4"/>
      <c r="OGH315" s="4"/>
      <c r="OGI315" s="4"/>
      <c r="OGJ315" s="4"/>
      <c r="OGK315" s="4"/>
      <c r="OGL315" s="4"/>
      <c r="OGM315" s="4"/>
      <c r="OGN315" s="4"/>
      <c r="OGO315" s="4"/>
      <c r="OGP315" s="4"/>
      <c r="OGQ315" s="4"/>
      <c r="OGR315" s="4"/>
      <c r="OGS315" s="4"/>
      <c r="OGT315" s="4"/>
      <c r="OGU315" s="4"/>
      <c r="OGV315" s="4"/>
      <c r="OGW315" s="4"/>
      <c r="OGX315" s="4"/>
      <c r="OGY315" s="4"/>
      <c r="OGZ315" s="4"/>
      <c r="OHA315" s="4"/>
      <c r="OHB315" s="4"/>
      <c r="OHC315" s="4"/>
      <c r="OHD315" s="4"/>
      <c r="OHE315" s="4"/>
      <c r="OHF315" s="4"/>
      <c r="OHG315" s="4"/>
      <c r="OHH315" s="4"/>
      <c r="OHI315" s="4"/>
      <c r="OHJ315" s="4"/>
      <c r="OHK315" s="4"/>
      <c r="OHL315" s="4"/>
      <c r="OHM315" s="4"/>
      <c r="OHN315" s="4"/>
      <c r="OHO315" s="4"/>
      <c r="OHP315" s="4"/>
      <c r="OHQ315" s="4"/>
      <c r="OHR315" s="4"/>
      <c r="OHS315" s="4"/>
      <c r="OHT315" s="4"/>
      <c r="OHU315" s="4"/>
      <c r="OHV315" s="4"/>
      <c r="OHW315" s="4"/>
      <c r="OHX315" s="4"/>
      <c r="OHY315" s="4"/>
      <c r="OHZ315" s="4"/>
      <c r="OIA315" s="4"/>
      <c r="OIB315" s="4"/>
      <c r="OIC315" s="4"/>
      <c r="OID315" s="4"/>
      <c r="OIE315" s="4"/>
      <c r="OIF315" s="4"/>
      <c r="OIG315" s="4"/>
      <c r="OIH315" s="4"/>
      <c r="OII315" s="4"/>
      <c r="OIJ315" s="4"/>
      <c r="OIK315" s="4"/>
      <c r="OIL315" s="4"/>
      <c r="OIM315" s="4"/>
      <c r="OIN315" s="4"/>
      <c r="OIO315" s="4"/>
      <c r="OIP315" s="4"/>
      <c r="OIQ315" s="4"/>
      <c r="OIR315" s="4"/>
      <c r="OIS315" s="4"/>
      <c r="OIT315" s="4"/>
      <c r="OIU315" s="4"/>
      <c r="OIV315" s="4"/>
      <c r="OIW315" s="4"/>
      <c r="OIX315" s="4"/>
      <c r="OIY315" s="4"/>
      <c r="OIZ315" s="4"/>
      <c r="OJA315" s="4"/>
      <c r="OJB315" s="4"/>
      <c r="OJC315" s="4"/>
      <c r="OJD315" s="4"/>
      <c r="OJE315" s="4"/>
      <c r="OJF315" s="4"/>
      <c r="OJG315" s="4"/>
      <c r="OJH315" s="4"/>
      <c r="OJI315" s="4"/>
      <c r="OJJ315" s="4"/>
      <c r="OJK315" s="4"/>
      <c r="OJL315" s="4"/>
      <c r="OJM315" s="4"/>
      <c r="OJN315" s="4"/>
      <c r="OJO315" s="4"/>
      <c r="OJP315" s="4"/>
      <c r="OJQ315" s="4"/>
      <c r="OJR315" s="4"/>
      <c r="OJS315" s="4"/>
      <c r="OJT315" s="4"/>
      <c r="OJU315" s="4"/>
      <c r="OJV315" s="4"/>
      <c r="OJW315" s="4"/>
      <c r="OJX315" s="4"/>
      <c r="OJY315" s="4"/>
      <c r="OJZ315" s="4"/>
      <c r="OKA315" s="4"/>
      <c r="OKB315" s="4"/>
      <c r="OKC315" s="4"/>
      <c r="OKD315" s="4"/>
      <c r="OKE315" s="4"/>
      <c r="OKF315" s="4"/>
      <c r="OKG315" s="4"/>
      <c r="OKH315" s="4"/>
      <c r="OKI315" s="4"/>
      <c r="OKJ315" s="4"/>
      <c r="OKK315" s="4"/>
      <c r="OKL315" s="4"/>
      <c r="OKM315" s="4"/>
      <c r="OKN315" s="4"/>
      <c r="OKO315" s="4"/>
      <c r="OKP315" s="4"/>
      <c r="OKQ315" s="4"/>
      <c r="OKR315" s="4"/>
      <c r="OKS315" s="4"/>
      <c r="OKT315" s="4"/>
      <c r="OKU315" s="4"/>
      <c r="OKV315" s="4"/>
      <c r="OKW315" s="4"/>
      <c r="OKX315" s="4"/>
      <c r="OKY315" s="4"/>
      <c r="OKZ315" s="4"/>
      <c r="OLA315" s="4"/>
      <c r="OLB315" s="4"/>
      <c r="OLC315" s="4"/>
      <c r="OLD315" s="4"/>
      <c r="OLE315" s="4"/>
      <c r="OLF315" s="4"/>
      <c r="OLG315" s="4"/>
      <c r="OLH315" s="4"/>
      <c r="OLI315" s="4"/>
      <c r="OLJ315" s="4"/>
      <c r="OLK315" s="4"/>
      <c r="OLL315" s="4"/>
      <c r="OLM315" s="4"/>
      <c r="OLN315" s="4"/>
      <c r="OLO315" s="4"/>
      <c r="OLP315" s="4"/>
      <c r="OLQ315" s="4"/>
      <c r="OLR315" s="4"/>
      <c r="OLS315" s="4"/>
      <c r="OLT315" s="4"/>
      <c r="OLU315" s="4"/>
      <c r="OLV315" s="4"/>
      <c r="OLW315" s="4"/>
      <c r="OLX315" s="4"/>
      <c r="OLY315" s="4"/>
      <c r="OLZ315" s="4"/>
      <c r="OMA315" s="4"/>
      <c r="OMB315" s="4"/>
      <c r="OMC315" s="4"/>
      <c r="OMD315" s="4"/>
      <c r="OME315" s="4"/>
      <c r="OMF315" s="4"/>
      <c r="OMG315" s="4"/>
      <c r="OMH315" s="4"/>
      <c r="OMI315" s="4"/>
      <c r="OMJ315" s="4"/>
      <c r="OMK315" s="4"/>
      <c r="OML315" s="4"/>
      <c r="OMM315" s="4"/>
      <c r="OMN315" s="4"/>
      <c r="OMO315" s="4"/>
      <c r="OMP315" s="4"/>
      <c r="OMQ315" s="4"/>
      <c r="OMR315" s="4"/>
      <c r="OMS315" s="4"/>
      <c r="OMT315" s="4"/>
      <c r="OMU315" s="4"/>
      <c r="OMV315" s="4"/>
      <c r="OMW315" s="4"/>
      <c r="OMX315" s="4"/>
      <c r="OMY315" s="4"/>
      <c r="OMZ315" s="4"/>
      <c r="ONA315" s="4"/>
      <c r="ONB315" s="4"/>
      <c r="ONC315" s="4"/>
      <c r="OND315" s="4"/>
      <c r="ONE315" s="4"/>
      <c r="ONF315" s="4"/>
      <c r="ONG315" s="4"/>
      <c r="ONH315" s="4"/>
      <c r="ONI315" s="4"/>
      <c r="ONJ315" s="4"/>
      <c r="ONK315" s="4"/>
      <c r="ONL315" s="4"/>
      <c r="ONM315" s="4"/>
      <c r="ONN315" s="4"/>
      <c r="ONO315" s="4"/>
      <c r="ONP315" s="4"/>
      <c r="ONQ315" s="4"/>
      <c r="ONR315" s="4"/>
      <c r="ONS315" s="4"/>
      <c r="ONT315" s="4"/>
      <c r="ONU315" s="4"/>
      <c r="ONV315" s="4"/>
      <c r="ONW315" s="4"/>
      <c r="ONX315" s="4"/>
      <c r="ONY315" s="4"/>
      <c r="ONZ315" s="4"/>
      <c r="OOA315" s="4"/>
      <c r="OOB315" s="4"/>
      <c r="OOC315" s="4"/>
      <c r="OOD315" s="4"/>
      <c r="OOE315" s="4"/>
      <c r="OOF315" s="4"/>
      <c r="OOG315" s="4"/>
      <c r="OOH315" s="4"/>
      <c r="OOI315" s="4"/>
      <c r="OOJ315" s="4"/>
      <c r="OOK315" s="4"/>
      <c r="OOL315" s="4"/>
      <c r="OOM315" s="4"/>
      <c r="OON315" s="4"/>
      <c r="OOO315" s="4"/>
      <c r="OOP315" s="4"/>
      <c r="OOQ315" s="4"/>
      <c r="OOR315" s="4"/>
      <c r="OOS315" s="4"/>
      <c r="OOT315" s="4"/>
      <c r="OOU315" s="4"/>
      <c r="OOV315" s="4"/>
      <c r="OOW315" s="4"/>
      <c r="OOX315" s="4"/>
      <c r="OOY315" s="4"/>
      <c r="OOZ315" s="4"/>
      <c r="OPA315" s="4"/>
      <c r="OPB315" s="4"/>
      <c r="OPC315" s="4"/>
      <c r="OPD315" s="4"/>
      <c r="OPE315" s="4"/>
      <c r="OPF315" s="4"/>
      <c r="OPG315" s="4"/>
      <c r="OPH315" s="4"/>
      <c r="OPI315" s="4"/>
      <c r="OPJ315" s="4"/>
      <c r="OPK315" s="4"/>
      <c r="OPL315" s="4"/>
      <c r="OPM315" s="4"/>
      <c r="OPN315" s="4"/>
      <c r="OPO315" s="4"/>
      <c r="OPP315" s="4"/>
      <c r="OPQ315" s="4"/>
      <c r="OPR315" s="4"/>
      <c r="OPS315" s="4"/>
      <c r="OPT315" s="4"/>
      <c r="OPU315" s="4"/>
      <c r="OPV315" s="4"/>
      <c r="OPW315" s="4"/>
      <c r="OPX315" s="4"/>
      <c r="OPY315" s="4"/>
      <c r="OPZ315" s="4"/>
      <c r="OQA315" s="4"/>
      <c r="OQB315" s="4"/>
      <c r="OQC315" s="4"/>
      <c r="OQD315" s="4"/>
      <c r="OQE315" s="4"/>
      <c r="OQF315" s="4"/>
      <c r="OQG315" s="4"/>
      <c r="OQH315" s="4"/>
      <c r="OQI315" s="4"/>
      <c r="OQJ315" s="4"/>
      <c r="OQK315" s="4"/>
      <c r="OQL315" s="4"/>
      <c r="OQM315" s="4"/>
      <c r="OQN315" s="4"/>
      <c r="OQO315" s="4"/>
      <c r="OQP315" s="4"/>
      <c r="OQQ315" s="4"/>
      <c r="OQR315" s="4"/>
      <c r="OQS315" s="4"/>
      <c r="OQT315" s="4"/>
      <c r="OQU315" s="4"/>
      <c r="OQV315" s="4"/>
      <c r="OQW315" s="4"/>
      <c r="OQX315" s="4"/>
      <c r="OQY315" s="4"/>
      <c r="OQZ315" s="4"/>
      <c r="ORA315" s="4"/>
      <c r="ORB315" s="4"/>
      <c r="ORC315" s="4"/>
      <c r="ORD315" s="4"/>
      <c r="ORE315" s="4"/>
      <c r="ORF315" s="4"/>
      <c r="ORG315" s="4"/>
      <c r="ORH315" s="4"/>
      <c r="ORI315" s="4"/>
      <c r="ORJ315" s="4"/>
      <c r="ORK315" s="4"/>
      <c r="ORL315" s="4"/>
      <c r="ORM315" s="4"/>
      <c r="ORN315" s="4"/>
      <c r="ORO315" s="4"/>
      <c r="ORP315" s="4"/>
      <c r="ORQ315" s="4"/>
      <c r="ORR315" s="4"/>
      <c r="ORS315" s="4"/>
      <c r="ORT315" s="4"/>
      <c r="ORU315" s="4"/>
      <c r="ORV315" s="4"/>
      <c r="ORW315" s="4"/>
      <c r="ORX315" s="4"/>
      <c r="ORY315" s="4"/>
      <c r="ORZ315" s="4"/>
      <c r="OSA315" s="4"/>
      <c r="OSB315" s="4"/>
      <c r="OSC315" s="4"/>
      <c r="OSD315" s="4"/>
      <c r="OSE315" s="4"/>
      <c r="OSF315" s="4"/>
      <c r="OSG315" s="4"/>
      <c r="OSH315" s="4"/>
      <c r="OSI315" s="4"/>
      <c r="OSJ315" s="4"/>
      <c r="OSK315" s="4"/>
      <c r="OSL315" s="4"/>
      <c r="OSM315" s="4"/>
      <c r="OSN315" s="4"/>
      <c r="OSO315" s="4"/>
      <c r="OSP315" s="4"/>
      <c r="OSQ315" s="4"/>
      <c r="OSR315" s="4"/>
      <c r="OSS315" s="4"/>
      <c r="OST315" s="4"/>
      <c r="OSU315" s="4"/>
      <c r="OSV315" s="4"/>
      <c r="OSW315" s="4"/>
      <c r="OSX315" s="4"/>
      <c r="OSY315" s="4"/>
      <c r="OSZ315" s="4"/>
      <c r="OTA315" s="4"/>
      <c r="OTB315" s="4"/>
      <c r="OTC315" s="4"/>
      <c r="OTD315" s="4"/>
      <c r="OTE315" s="4"/>
      <c r="OTF315" s="4"/>
      <c r="OTG315" s="4"/>
      <c r="OTH315" s="4"/>
      <c r="OTI315" s="4"/>
      <c r="OTJ315" s="4"/>
      <c r="OTK315" s="4"/>
      <c r="OTL315" s="4"/>
      <c r="OTM315" s="4"/>
      <c r="OTN315" s="4"/>
      <c r="OTO315" s="4"/>
      <c r="OTP315" s="4"/>
      <c r="OTQ315" s="4"/>
      <c r="OTR315" s="4"/>
      <c r="OTS315" s="4"/>
      <c r="OTT315" s="4"/>
      <c r="OTU315" s="4"/>
      <c r="OTV315" s="4"/>
      <c r="OTW315" s="4"/>
      <c r="OTX315" s="4"/>
      <c r="OTY315" s="4"/>
      <c r="OTZ315" s="4"/>
      <c r="OUA315" s="4"/>
      <c r="OUB315" s="4"/>
      <c r="OUC315" s="4"/>
      <c r="OUD315" s="4"/>
      <c r="OUE315" s="4"/>
      <c r="OUF315" s="4"/>
      <c r="OUG315" s="4"/>
      <c r="OUH315" s="4"/>
      <c r="OUI315" s="4"/>
      <c r="OUJ315" s="4"/>
      <c r="OUK315" s="4"/>
      <c r="OUL315" s="4"/>
      <c r="OUM315" s="4"/>
      <c r="OUN315" s="4"/>
      <c r="OUO315" s="4"/>
      <c r="OUP315" s="4"/>
      <c r="OUQ315" s="4"/>
      <c r="OUR315" s="4"/>
      <c r="OUS315" s="4"/>
      <c r="OUT315" s="4"/>
      <c r="OUU315" s="4"/>
      <c r="OUV315" s="4"/>
      <c r="OUW315" s="4"/>
      <c r="OUX315" s="4"/>
      <c r="OUY315" s="4"/>
      <c r="OUZ315" s="4"/>
      <c r="OVA315" s="4"/>
      <c r="OVB315" s="4"/>
      <c r="OVC315" s="4"/>
      <c r="OVD315" s="4"/>
      <c r="OVE315" s="4"/>
      <c r="OVF315" s="4"/>
      <c r="OVG315" s="4"/>
      <c r="OVH315" s="4"/>
      <c r="OVI315" s="4"/>
      <c r="OVJ315" s="4"/>
      <c r="OVK315" s="4"/>
      <c r="OVL315" s="4"/>
      <c r="OVM315" s="4"/>
      <c r="OVN315" s="4"/>
      <c r="OVO315" s="4"/>
      <c r="OVP315" s="4"/>
      <c r="OVQ315" s="4"/>
      <c r="OVR315" s="4"/>
      <c r="OVS315" s="4"/>
      <c r="OVT315" s="4"/>
      <c r="OVU315" s="4"/>
      <c r="OVV315" s="4"/>
      <c r="OVW315" s="4"/>
      <c r="OVX315" s="4"/>
      <c r="OVY315" s="4"/>
      <c r="OVZ315" s="4"/>
      <c r="OWA315" s="4"/>
      <c r="OWB315" s="4"/>
      <c r="OWC315" s="4"/>
      <c r="OWD315" s="4"/>
      <c r="OWE315" s="4"/>
      <c r="OWF315" s="4"/>
      <c r="OWG315" s="4"/>
      <c r="OWH315" s="4"/>
      <c r="OWI315" s="4"/>
      <c r="OWJ315" s="4"/>
      <c r="OWK315" s="4"/>
      <c r="OWL315" s="4"/>
      <c r="OWM315" s="4"/>
      <c r="OWN315" s="4"/>
      <c r="OWO315" s="4"/>
      <c r="OWP315" s="4"/>
      <c r="OWQ315" s="4"/>
      <c r="OWR315" s="4"/>
      <c r="OWS315" s="4"/>
      <c r="OWT315" s="4"/>
      <c r="OWU315" s="4"/>
      <c r="OWV315" s="4"/>
      <c r="OWW315" s="4"/>
      <c r="OWX315" s="4"/>
      <c r="OWY315" s="4"/>
      <c r="OWZ315" s="4"/>
      <c r="OXA315" s="4"/>
      <c r="OXB315" s="4"/>
      <c r="OXC315" s="4"/>
      <c r="OXD315" s="4"/>
      <c r="OXE315" s="4"/>
      <c r="OXF315" s="4"/>
      <c r="OXG315" s="4"/>
      <c r="OXH315" s="4"/>
      <c r="OXI315" s="4"/>
      <c r="OXJ315" s="4"/>
      <c r="OXK315" s="4"/>
      <c r="OXL315" s="4"/>
      <c r="OXM315" s="4"/>
      <c r="OXN315" s="4"/>
      <c r="OXO315" s="4"/>
      <c r="OXP315" s="4"/>
      <c r="OXQ315" s="4"/>
      <c r="OXR315" s="4"/>
      <c r="OXS315" s="4"/>
      <c r="OXT315" s="4"/>
      <c r="OXU315" s="4"/>
      <c r="OXV315" s="4"/>
      <c r="OXW315" s="4"/>
      <c r="OXX315" s="4"/>
      <c r="OXY315" s="4"/>
      <c r="OXZ315" s="4"/>
      <c r="OYA315" s="4"/>
      <c r="OYB315" s="4"/>
      <c r="OYC315" s="4"/>
      <c r="OYD315" s="4"/>
      <c r="OYE315" s="4"/>
      <c r="OYF315" s="4"/>
      <c r="OYG315" s="4"/>
      <c r="OYH315" s="4"/>
      <c r="OYI315" s="4"/>
      <c r="OYJ315" s="4"/>
      <c r="OYK315" s="4"/>
      <c r="OYL315" s="4"/>
      <c r="OYM315" s="4"/>
      <c r="OYN315" s="4"/>
      <c r="OYO315" s="4"/>
      <c r="OYP315" s="4"/>
      <c r="OYQ315" s="4"/>
      <c r="OYR315" s="4"/>
      <c r="OYS315" s="4"/>
      <c r="OYT315" s="4"/>
      <c r="OYU315" s="4"/>
      <c r="OYV315" s="4"/>
      <c r="OYW315" s="4"/>
      <c r="OYX315" s="4"/>
      <c r="OYY315" s="4"/>
      <c r="OYZ315" s="4"/>
      <c r="OZA315" s="4"/>
      <c r="OZB315" s="4"/>
      <c r="OZC315" s="4"/>
      <c r="OZD315" s="4"/>
      <c r="OZE315" s="4"/>
      <c r="OZF315" s="4"/>
      <c r="OZG315" s="4"/>
      <c r="OZH315" s="4"/>
      <c r="OZI315" s="4"/>
      <c r="OZJ315" s="4"/>
      <c r="OZK315" s="4"/>
      <c r="OZL315" s="4"/>
      <c r="OZM315" s="4"/>
      <c r="OZN315" s="4"/>
      <c r="OZO315" s="4"/>
      <c r="OZP315" s="4"/>
      <c r="OZQ315" s="4"/>
      <c r="OZR315" s="4"/>
      <c r="OZS315" s="4"/>
      <c r="OZT315" s="4"/>
      <c r="OZU315" s="4"/>
      <c r="OZV315" s="4"/>
      <c r="OZW315" s="4"/>
      <c r="OZX315" s="4"/>
      <c r="OZY315" s="4"/>
      <c r="OZZ315" s="4"/>
      <c r="PAA315" s="4"/>
      <c r="PAB315" s="4"/>
      <c r="PAC315" s="4"/>
      <c r="PAD315" s="4"/>
      <c r="PAE315" s="4"/>
      <c r="PAF315" s="4"/>
      <c r="PAG315" s="4"/>
      <c r="PAH315" s="4"/>
      <c r="PAI315" s="4"/>
      <c r="PAJ315" s="4"/>
      <c r="PAK315" s="4"/>
      <c r="PAL315" s="4"/>
      <c r="PAM315" s="4"/>
      <c r="PAN315" s="4"/>
      <c r="PAO315" s="4"/>
      <c r="PAP315" s="4"/>
      <c r="PAQ315" s="4"/>
      <c r="PAR315" s="4"/>
      <c r="PAS315" s="4"/>
      <c r="PAT315" s="4"/>
      <c r="PAU315" s="4"/>
      <c r="PAV315" s="4"/>
      <c r="PAW315" s="4"/>
      <c r="PAX315" s="4"/>
      <c r="PAY315" s="4"/>
      <c r="PAZ315" s="4"/>
      <c r="PBA315" s="4"/>
      <c r="PBB315" s="4"/>
      <c r="PBC315" s="4"/>
      <c r="PBD315" s="4"/>
      <c r="PBE315" s="4"/>
      <c r="PBF315" s="4"/>
      <c r="PBG315" s="4"/>
      <c r="PBH315" s="4"/>
      <c r="PBI315" s="4"/>
      <c r="PBJ315" s="4"/>
      <c r="PBK315" s="4"/>
      <c r="PBL315" s="4"/>
      <c r="PBM315" s="4"/>
      <c r="PBN315" s="4"/>
      <c r="PBO315" s="4"/>
      <c r="PBP315" s="4"/>
      <c r="PBQ315" s="4"/>
      <c r="PBR315" s="4"/>
      <c r="PBS315" s="4"/>
      <c r="PBT315" s="4"/>
      <c r="PBU315" s="4"/>
      <c r="PBV315" s="4"/>
      <c r="PBW315" s="4"/>
      <c r="PBX315" s="4"/>
      <c r="PBY315" s="4"/>
      <c r="PBZ315" s="4"/>
      <c r="PCA315" s="4"/>
      <c r="PCB315" s="4"/>
      <c r="PCC315" s="4"/>
      <c r="PCD315" s="4"/>
      <c r="PCE315" s="4"/>
      <c r="PCF315" s="4"/>
      <c r="PCG315" s="4"/>
      <c r="PCH315" s="4"/>
      <c r="PCI315" s="4"/>
      <c r="PCJ315" s="4"/>
      <c r="PCK315" s="4"/>
      <c r="PCL315" s="4"/>
      <c r="PCM315" s="4"/>
      <c r="PCN315" s="4"/>
      <c r="PCO315" s="4"/>
      <c r="PCP315" s="4"/>
      <c r="PCQ315" s="4"/>
      <c r="PCR315" s="4"/>
      <c r="PCS315" s="4"/>
      <c r="PCT315" s="4"/>
      <c r="PCU315" s="4"/>
      <c r="PCV315" s="4"/>
      <c r="PCW315" s="4"/>
      <c r="PCX315" s="4"/>
      <c r="PCY315" s="4"/>
      <c r="PCZ315" s="4"/>
      <c r="PDA315" s="4"/>
      <c r="PDB315" s="4"/>
      <c r="PDC315" s="4"/>
      <c r="PDD315" s="4"/>
      <c r="PDE315" s="4"/>
      <c r="PDF315" s="4"/>
      <c r="PDG315" s="4"/>
      <c r="PDH315" s="4"/>
      <c r="PDI315" s="4"/>
      <c r="PDJ315" s="4"/>
      <c r="PDK315" s="4"/>
      <c r="PDL315" s="4"/>
      <c r="PDM315" s="4"/>
      <c r="PDN315" s="4"/>
      <c r="PDO315" s="4"/>
      <c r="PDP315" s="4"/>
      <c r="PDQ315" s="4"/>
      <c r="PDR315" s="4"/>
      <c r="PDS315" s="4"/>
      <c r="PDT315" s="4"/>
      <c r="PDU315" s="4"/>
      <c r="PDV315" s="4"/>
      <c r="PDW315" s="4"/>
      <c r="PDX315" s="4"/>
      <c r="PDY315" s="4"/>
      <c r="PDZ315" s="4"/>
      <c r="PEA315" s="4"/>
      <c r="PEB315" s="4"/>
      <c r="PEC315" s="4"/>
      <c r="PED315" s="4"/>
      <c r="PEE315" s="4"/>
      <c r="PEF315" s="4"/>
      <c r="PEG315" s="4"/>
      <c r="PEH315" s="4"/>
      <c r="PEI315" s="4"/>
      <c r="PEJ315" s="4"/>
      <c r="PEK315" s="4"/>
      <c r="PEL315" s="4"/>
      <c r="PEM315" s="4"/>
      <c r="PEN315" s="4"/>
      <c r="PEO315" s="4"/>
      <c r="PEP315" s="4"/>
      <c r="PEQ315" s="4"/>
      <c r="PER315" s="4"/>
      <c r="PES315" s="4"/>
      <c r="PET315" s="4"/>
      <c r="PEU315" s="4"/>
      <c r="PEV315" s="4"/>
      <c r="PEW315" s="4"/>
      <c r="PEX315" s="4"/>
      <c r="PEY315" s="4"/>
      <c r="PEZ315" s="4"/>
      <c r="PFA315" s="4"/>
      <c r="PFB315" s="4"/>
      <c r="PFC315" s="4"/>
      <c r="PFD315" s="4"/>
      <c r="PFE315" s="4"/>
      <c r="PFF315" s="4"/>
      <c r="PFG315" s="4"/>
      <c r="PFH315" s="4"/>
      <c r="PFI315" s="4"/>
      <c r="PFJ315" s="4"/>
      <c r="PFK315" s="4"/>
      <c r="PFL315" s="4"/>
      <c r="PFM315" s="4"/>
      <c r="PFN315" s="4"/>
      <c r="PFO315" s="4"/>
      <c r="PFP315" s="4"/>
      <c r="PFQ315" s="4"/>
      <c r="PFR315" s="4"/>
      <c r="PFS315" s="4"/>
      <c r="PFT315" s="4"/>
      <c r="PFU315" s="4"/>
      <c r="PFV315" s="4"/>
      <c r="PFW315" s="4"/>
      <c r="PFX315" s="4"/>
      <c r="PFY315" s="4"/>
      <c r="PFZ315" s="4"/>
      <c r="PGA315" s="4"/>
      <c r="PGB315" s="4"/>
      <c r="PGC315" s="4"/>
      <c r="PGD315" s="4"/>
      <c r="PGE315" s="4"/>
      <c r="PGF315" s="4"/>
      <c r="PGG315" s="4"/>
      <c r="PGH315" s="4"/>
      <c r="PGI315" s="4"/>
      <c r="PGJ315" s="4"/>
      <c r="PGK315" s="4"/>
      <c r="PGL315" s="4"/>
      <c r="PGM315" s="4"/>
      <c r="PGN315" s="4"/>
      <c r="PGO315" s="4"/>
      <c r="PGP315" s="4"/>
      <c r="PGQ315" s="4"/>
      <c r="PGR315" s="4"/>
      <c r="PGS315" s="4"/>
      <c r="PGT315" s="4"/>
      <c r="PGU315" s="4"/>
      <c r="PGV315" s="4"/>
      <c r="PGW315" s="4"/>
      <c r="PGX315" s="4"/>
      <c r="PGY315" s="4"/>
      <c r="PGZ315" s="4"/>
      <c r="PHA315" s="4"/>
      <c r="PHB315" s="4"/>
      <c r="PHC315" s="4"/>
      <c r="PHD315" s="4"/>
      <c r="PHE315" s="4"/>
      <c r="PHF315" s="4"/>
      <c r="PHG315" s="4"/>
      <c r="PHH315" s="4"/>
      <c r="PHI315" s="4"/>
      <c r="PHJ315" s="4"/>
      <c r="PHK315" s="4"/>
      <c r="PHL315" s="4"/>
      <c r="PHM315" s="4"/>
      <c r="PHN315" s="4"/>
      <c r="PHO315" s="4"/>
      <c r="PHP315" s="4"/>
      <c r="PHQ315" s="4"/>
      <c r="PHR315" s="4"/>
      <c r="PHS315" s="4"/>
      <c r="PHT315" s="4"/>
      <c r="PHU315" s="4"/>
      <c r="PHV315" s="4"/>
      <c r="PHW315" s="4"/>
      <c r="PHX315" s="4"/>
      <c r="PHY315" s="4"/>
      <c r="PHZ315" s="4"/>
      <c r="PIA315" s="4"/>
      <c r="PIB315" s="4"/>
      <c r="PIC315" s="4"/>
      <c r="PID315" s="4"/>
      <c r="PIE315" s="4"/>
      <c r="PIF315" s="4"/>
      <c r="PIG315" s="4"/>
      <c r="PIH315" s="4"/>
      <c r="PII315" s="4"/>
      <c r="PIJ315" s="4"/>
      <c r="PIK315" s="4"/>
      <c r="PIL315" s="4"/>
      <c r="PIM315" s="4"/>
      <c r="PIN315" s="4"/>
      <c r="PIO315" s="4"/>
      <c r="PIP315" s="4"/>
      <c r="PIQ315" s="4"/>
      <c r="PIR315" s="4"/>
      <c r="PIS315" s="4"/>
      <c r="PIT315" s="4"/>
      <c r="PIU315" s="4"/>
      <c r="PIV315" s="4"/>
      <c r="PIW315" s="4"/>
      <c r="PIX315" s="4"/>
      <c r="PIY315" s="4"/>
      <c r="PIZ315" s="4"/>
      <c r="PJA315" s="4"/>
      <c r="PJB315" s="4"/>
      <c r="PJC315" s="4"/>
      <c r="PJD315" s="4"/>
      <c r="PJE315" s="4"/>
      <c r="PJF315" s="4"/>
      <c r="PJG315" s="4"/>
      <c r="PJH315" s="4"/>
      <c r="PJI315" s="4"/>
      <c r="PJJ315" s="4"/>
      <c r="PJK315" s="4"/>
      <c r="PJL315" s="4"/>
      <c r="PJM315" s="4"/>
      <c r="PJN315" s="4"/>
      <c r="PJO315" s="4"/>
      <c r="PJP315" s="4"/>
      <c r="PJQ315" s="4"/>
      <c r="PJR315" s="4"/>
      <c r="PJS315" s="4"/>
      <c r="PJT315" s="4"/>
      <c r="PJU315" s="4"/>
      <c r="PJV315" s="4"/>
      <c r="PJW315" s="4"/>
      <c r="PJX315" s="4"/>
      <c r="PJY315" s="4"/>
      <c r="PJZ315" s="4"/>
      <c r="PKA315" s="4"/>
      <c r="PKB315" s="4"/>
      <c r="PKC315" s="4"/>
      <c r="PKD315" s="4"/>
      <c r="PKE315" s="4"/>
      <c r="PKF315" s="4"/>
      <c r="PKG315" s="4"/>
      <c r="PKH315" s="4"/>
      <c r="PKI315" s="4"/>
      <c r="PKJ315" s="4"/>
      <c r="PKK315" s="4"/>
      <c r="PKL315" s="4"/>
      <c r="PKM315" s="4"/>
      <c r="PKN315" s="4"/>
      <c r="PKO315" s="4"/>
      <c r="PKP315" s="4"/>
      <c r="PKQ315" s="4"/>
      <c r="PKR315" s="4"/>
      <c r="PKS315" s="4"/>
      <c r="PKT315" s="4"/>
      <c r="PKU315" s="4"/>
      <c r="PKV315" s="4"/>
      <c r="PKW315" s="4"/>
      <c r="PKX315" s="4"/>
      <c r="PKY315" s="4"/>
      <c r="PKZ315" s="4"/>
      <c r="PLA315" s="4"/>
      <c r="PLB315" s="4"/>
      <c r="PLC315" s="4"/>
      <c r="PLD315" s="4"/>
      <c r="PLE315" s="4"/>
      <c r="PLF315" s="4"/>
      <c r="PLG315" s="4"/>
      <c r="PLH315" s="4"/>
      <c r="PLI315" s="4"/>
      <c r="PLJ315" s="4"/>
      <c r="PLK315" s="4"/>
      <c r="PLL315" s="4"/>
      <c r="PLM315" s="4"/>
      <c r="PLN315" s="4"/>
      <c r="PLO315" s="4"/>
      <c r="PLP315" s="4"/>
      <c r="PLQ315" s="4"/>
      <c r="PLR315" s="4"/>
      <c r="PLS315" s="4"/>
      <c r="PLT315" s="4"/>
      <c r="PLU315" s="4"/>
      <c r="PLV315" s="4"/>
      <c r="PLW315" s="4"/>
      <c r="PLX315" s="4"/>
      <c r="PLY315" s="4"/>
      <c r="PLZ315" s="4"/>
      <c r="PMA315" s="4"/>
      <c r="PMB315" s="4"/>
      <c r="PMC315" s="4"/>
      <c r="PMD315" s="4"/>
      <c r="PME315" s="4"/>
      <c r="PMF315" s="4"/>
      <c r="PMG315" s="4"/>
      <c r="PMH315" s="4"/>
      <c r="PMI315" s="4"/>
      <c r="PMJ315" s="4"/>
      <c r="PMK315" s="4"/>
      <c r="PML315" s="4"/>
      <c r="PMM315" s="4"/>
      <c r="PMN315" s="4"/>
      <c r="PMO315" s="4"/>
      <c r="PMP315" s="4"/>
      <c r="PMQ315" s="4"/>
      <c r="PMR315" s="4"/>
      <c r="PMS315" s="4"/>
      <c r="PMT315" s="4"/>
      <c r="PMU315" s="4"/>
      <c r="PMV315" s="4"/>
      <c r="PMW315" s="4"/>
      <c r="PMX315" s="4"/>
      <c r="PMY315" s="4"/>
      <c r="PMZ315" s="4"/>
      <c r="PNA315" s="4"/>
      <c r="PNB315" s="4"/>
      <c r="PNC315" s="4"/>
      <c r="PND315" s="4"/>
      <c r="PNE315" s="4"/>
      <c r="PNF315" s="4"/>
      <c r="PNG315" s="4"/>
      <c r="PNH315" s="4"/>
      <c r="PNI315" s="4"/>
      <c r="PNJ315" s="4"/>
      <c r="PNK315" s="4"/>
      <c r="PNL315" s="4"/>
      <c r="PNM315" s="4"/>
      <c r="PNN315" s="4"/>
      <c r="PNO315" s="4"/>
      <c r="PNP315" s="4"/>
      <c r="PNQ315" s="4"/>
      <c r="PNR315" s="4"/>
      <c r="PNS315" s="4"/>
      <c r="PNT315" s="4"/>
      <c r="PNU315" s="4"/>
      <c r="PNV315" s="4"/>
      <c r="PNW315" s="4"/>
      <c r="PNX315" s="4"/>
      <c r="PNY315" s="4"/>
      <c r="PNZ315" s="4"/>
      <c r="POA315" s="4"/>
      <c r="POB315" s="4"/>
      <c r="POC315" s="4"/>
      <c r="POD315" s="4"/>
      <c r="POE315" s="4"/>
      <c r="POF315" s="4"/>
      <c r="POG315" s="4"/>
      <c r="POH315" s="4"/>
      <c r="POI315" s="4"/>
      <c r="POJ315" s="4"/>
      <c r="POK315" s="4"/>
      <c r="POL315" s="4"/>
      <c r="POM315" s="4"/>
      <c r="PON315" s="4"/>
      <c r="POO315" s="4"/>
      <c r="POP315" s="4"/>
      <c r="POQ315" s="4"/>
      <c r="POR315" s="4"/>
      <c r="POS315" s="4"/>
      <c r="POT315" s="4"/>
      <c r="POU315" s="4"/>
      <c r="POV315" s="4"/>
      <c r="POW315" s="4"/>
      <c r="POX315" s="4"/>
      <c r="POY315" s="4"/>
      <c r="POZ315" s="4"/>
      <c r="PPA315" s="4"/>
      <c r="PPB315" s="4"/>
      <c r="PPC315" s="4"/>
      <c r="PPD315" s="4"/>
      <c r="PPE315" s="4"/>
      <c r="PPF315" s="4"/>
      <c r="PPG315" s="4"/>
      <c r="PPH315" s="4"/>
      <c r="PPI315" s="4"/>
      <c r="PPJ315" s="4"/>
      <c r="PPK315" s="4"/>
      <c r="PPL315" s="4"/>
      <c r="PPM315" s="4"/>
      <c r="PPN315" s="4"/>
      <c r="PPO315" s="4"/>
      <c r="PPP315" s="4"/>
      <c r="PPQ315" s="4"/>
      <c r="PPR315" s="4"/>
      <c r="PPS315" s="4"/>
      <c r="PPT315" s="4"/>
      <c r="PPU315" s="4"/>
      <c r="PPV315" s="4"/>
      <c r="PPW315" s="4"/>
      <c r="PPX315" s="4"/>
      <c r="PPY315" s="4"/>
      <c r="PPZ315" s="4"/>
      <c r="PQA315" s="4"/>
      <c r="PQB315" s="4"/>
      <c r="PQC315" s="4"/>
      <c r="PQD315" s="4"/>
      <c r="PQE315" s="4"/>
      <c r="PQF315" s="4"/>
      <c r="PQG315" s="4"/>
      <c r="PQH315" s="4"/>
      <c r="PQI315" s="4"/>
      <c r="PQJ315" s="4"/>
      <c r="PQK315" s="4"/>
      <c r="PQL315" s="4"/>
      <c r="PQM315" s="4"/>
      <c r="PQN315" s="4"/>
      <c r="PQO315" s="4"/>
      <c r="PQP315" s="4"/>
      <c r="PQQ315" s="4"/>
      <c r="PQR315" s="4"/>
      <c r="PQS315" s="4"/>
      <c r="PQT315" s="4"/>
      <c r="PQU315" s="4"/>
      <c r="PQV315" s="4"/>
      <c r="PQW315" s="4"/>
      <c r="PQX315" s="4"/>
      <c r="PQY315" s="4"/>
      <c r="PQZ315" s="4"/>
      <c r="PRA315" s="4"/>
      <c r="PRB315" s="4"/>
      <c r="PRC315" s="4"/>
      <c r="PRD315" s="4"/>
      <c r="PRE315" s="4"/>
      <c r="PRF315" s="4"/>
      <c r="PRG315" s="4"/>
      <c r="PRH315" s="4"/>
      <c r="PRI315" s="4"/>
      <c r="PRJ315" s="4"/>
      <c r="PRK315" s="4"/>
      <c r="PRL315" s="4"/>
      <c r="PRM315" s="4"/>
      <c r="PRN315" s="4"/>
      <c r="PRO315" s="4"/>
      <c r="PRP315" s="4"/>
      <c r="PRQ315" s="4"/>
      <c r="PRR315" s="4"/>
      <c r="PRS315" s="4"/>
      <c r="PRT315" s="4"/>
      <c r="PRU315" s="4"/>
      <c r="PRV315" s="4"/>
      <c r="PRW315" s="4"/>
      <c r="PRX315" s="4"/>
      <c r="PRY315" s="4"/>
      <c r="PRZ315" s="4"/>
      <c r="PSA315" s="4"/>
      <c r="PSB315" s="4"/>
      <c r="PSC315" s="4"/>
      <c r="PSD315" s="4"/>
      <c r="PSE315" s="4"/>
      <c r="PSF315" s="4"/>
      <c r="PSG315" s="4"/>
      <c r="PSH315" s="4"/>
      <c r="PSI315" s="4"/>
      <c r="PSJ315" s="4"/>
      <c r="PSK315" s="4"/>
      <c r="PSL315" s="4"/>
      <c r="PSM315" s="4"/>
      <c r="PSN315" s="4"/>
      <c r="PSO315" s="4"/>
      <c r="PSP315" s="4"/>
      <c r="PSQ315" s="4"/>
      <c r="PSR315" s="4"/>
      <c r="PSS315" s="4"/>
      <c r="PST315" s="4"/>
      <c r="PSU315" s="4"/>
      <c r="PSV315" s="4"/>
      <c r="PSW315" s="4"/>
      <c r="PSX315" s="4"/>
      <c r="PSY315" s="4"/>
      <c r="PSZ315" s="4"/>
      <c r="PTA315" s="4"/>
      <c r="PTB315" s="4"/>
      <c r="PTC315" s="4"/>
      <c r="PTD315" s="4"/>
      <c r="PTE315" s="4"/>
      <c r="PTF315" s="4"/>
      <c r="PTG315" s="4"/>
      <c r="PTH315" s="4"/>
      <c r="PTI315" s="4"/>
      <c r="PTJ315" s="4"/>
      <c r="PTK315" s="4"/>
      <c r="PTL315" s="4"/>
      <c r="PTM315" s="4"/>
      <c r="PTN315" s="4"/>
      <c r="PTO315" s="4"/>
      <c r="PTP315" s="4"/>
      <c r="PTQ315" s="4"/>
      <c r="PTR315" s="4"/>
      <c r="PTS315" s="4"/>
      <c r="PTT315" s="4"/>
      <c r="PTU315" s="4"/>
      <c r="PTV315" s="4"/>
      <c r="PTW315" s="4"/>
      <c r="PTX315" s="4"/>
      <c r="PTY315" s="4"/>
      <c r="PTZ315" s="4"/>
      <c r="PUA315" s="4"/>
      <c r="PUB315" s="4"/>
      <c r="PUC315" s="4"/>
      <c r="PUD315" s="4"/>
      <c r="PUE315" s="4"/>
      <c r="PUF315" s="4"/>
      <c r="PUG315" s="4"/>
      <c r="PUH315" s="4"/>
      <c r="PUI315" s="4"/>
      <c r="PUJ315" s="4"/>
      <c r="PUK315" s="4"/>
      <c r="PUL315" s="4"/>
      <c r="PUM315" s="4"/>
      <c r="PUN315" s="4"/>
      <c r="PUO315" s="4"/>
      <c r="PUP315" s="4"/>
      <c r="PUQ315" s="4"/>
      <c r="PUR315" s="4"/>
      <c r="PUS315" s="4"/>
      <c r="PUT315" s="4"/>
      <c r="PUU315" s="4"/>
      <c r="PUV315" s="4"/>
      <c r="PUW315" s="4"/>
      <c r="PUX315" s="4"/>
      <c r="PUY315" s="4"/>
      <c r="PUZ315" s="4"/>
      <c r="PVA315" s="4"/>
      <c r="PVB315" s="4"/>
      <c r="PVC315" s="4"/>
      <c r="PVD315" s="4"/>
      <c r="PVE315" s="4"/>
      <c r="PVF315" s="4"/>
      <c r="PVG315" s="4"/>
      <c r="PVH315" s="4"/>
      <c r="PVI315" s="4"/>
      <c r="PVJ315" s="4"/>
      <c r="PVK315" s="4"/>
      <c r="PVL315" s="4"/>
      <c r="PVM315" s="4"/>
      <c r="PVN315" s="4"/>
      <c r="PVO315" s="4"/>
      <c r="PVP315" s="4"/>
      <c r="PVQ315" s="4"/>
      <c r="PVR315" s="4"/>
      <c r="PVS315" s="4"/>
      <c r="PVT315" s="4"/>
      <c r="PVU315" s="4"/>
      <c r="PVV315" s="4"/>
      <c r="PVW315" s="4"/>
      <c r="PVX315" s="4"/>
      <c r="PVY315" s="4"/>
      <c r="PVZ315" s="4"/>
      <c r="PWA315" s="4"/>
      <c r="PWB315" s="4"/>
      <c r="PWC315" s="4"/>
      <c r="PWD315" s="4"/>
      <c r="PWE315" s="4"/>
      <c r="PWF315" s="4"/>
      <c r="PWG315" s="4"/>
      <c r="PWH315" s="4"/>
      <c r="PWI315" s="4"/>
      <c r="PWJ315" s="4"/>
      <c r="PWK315" s="4"/>
      <c r="PWL315" s="4"/>
      <c r="PWM315" s="4"/>
      <c r="PWN315" s="4"/>
      <c r="PWO315" s="4"/>
      <c r="PWP315" s="4"/>
      <c r="PWQ315" s="4"/>
      <c r="PWR315" s="4"/>
      <c r="PWS315" s="4"/>
      <c r="PWT315" s="4"/>
      <c r="PWU315" s="4"/>
      <c r="PWV315" s="4"/>
      <c r="PWW315" s="4"/>
      <c r="PWX315" s="4"/>
      <c r="PWY315" s="4"/>
      <c r="PWZ315" s="4"/>
      <c r="PXA315" s="4"/>
      <c r="PXB315" s="4"/>
      <c r="PXC315" s="4"/>
      <c r="PXD315" s="4"/>
      <c r="PXE315" s="4"/>
      <c r="PXF315" s="4"/>
      <c r="PXG315" s="4"/>
      <c r="PXH315" s="4"/>
      <c r="PXI315" s="4"/>
      <c r="PXJ315" s="4"/>
      <c r="PXK315" s="4"/>
      <c r="PXL315" s="4"/>
      <c r="PXM315" s="4"/>
      <c r="PXN315" s="4"/>
      <c r="PXO315" s="4"/>
      <c r="PXP315" s="4"/>
      <c r="PXQ315" s="4"/>
      <c r="PXR315" s="4"/>
      <c r="PXS315" s="4"/>
      <c r="PXT315" s="4"/>
      <c r="PXU315" s="4"/>
      <c r="PXV315" s="4"/>
      <c r="PXW315" s="4"/>
      <c r="PXX315" s="4"/>
      <c r="PXY315" s="4"/>
      <c r="PXZ315" s="4"/>
      <c r="PYA315" s="4"/>
      <c r="PYB315" s="4"/>
      <c r="PYC315" s="4"/>
      <c r="PYD315" s="4"/>
      <c r="PYE315" s="4"/>
      <c r="PYF315" s="4"/>
      <c r="PYG315" s="4"/>
      <c r="PYH315" s="4"/>
      <c r="PYI315" s="4"/>
      <c r="PYJ315" s="4"/>
      <c r="PYK315" s="4"/>
      <c r="PYL315" s="4"/>
      <c r="PYM315" s="4"/>
      <c r="PYN315" s="4"/>
      <c r="PYO315" s="4"/>
      <c r="PYP315" s="4"/>
      <c r="PYQ315" s="4"/>
      <c r="PYR315" s="4"/>
      <c r="PYS315" s="4"/>
      <c r="PYT315" s="4"/>
      <c r="PYU315" s="4"/>
      <c r="PYV315" s="4"/>
      <c r="PYW315" s="4"/>
      <c r="PYX315" s="4"/>
      <c r="PYY315" s="4"/>
      <c r="PYZ315" s="4"/>
      <c r="PZA315" s="4"/>
      <c r="PZB315" s="4"/>
      <c r="PZC315" s="4"/>
      <c r="PZD315" s="4"/>
      <c r="PZE315" s="4"/>
      <c r="PZF315" s="4"/>
      <c r="PZG315" s="4"/>
      <c r="PZH315" s="4"/>
      <c r="PZI315" s="4"/>
      <c r="PZJ315" s="4"/>
      <c r="PZK315" s="4"/>
      <c r="PZL315" s="4"/>
      <c r="PZM315" s="4"/>
      <c r="PZN315" s="4"/>
      <c r="PZO315" s="4"/>
      <c r="PZP315" s="4"/>
      <c r="PZQ315" s="4"/>
      <c r="PZR315" s="4"/>
      <c r="PZS315" s="4"/>
      <c r="PZT315" s="4"/>
      <c r="PZU315" s="4"/>
      <c r="PZV315" s="4"/>
      <c r="PZW315" s="4"/>
      <c r="PZX315" s="4"/>
      <c r="PZY315" s="4"/>
      <c r="PZZ315" s="4"/>
      <c r="QAA315" s="4"/>
      <c r="QAB315" s="4"/>
      <c r="QAC315" s="4"/>
      <c r="QAD315" s="4"/>
      <c r="QAE315" s="4"/>
      <c r="QAF315" s="4"/>
      <c r="QAG315" s="4"/>
      <c r="QAH315" s="4"/>
      <c r="QAI315" s="4"/>
      <c r="QAJ315" s="4"/>
      <c r="QAK315" s="4"/>
      <c r="QAL315" s="4"/>
      <c r="QAM315" s="4"/>
      <c r="QAN315" s="4"/>
      <c r="QAO315" s="4"/>
      <c r="QAP315" s="4"/>
      <c r="QAQ315" s="4"/>
      <c r="QAR315" s="4"/>
      <c r="QAS315" s="4"/>
      <c r="QAT315" s="4"/>
      <c r="QAU315" s="4"/>
      <c r="QAV315" s="4"/>
      <c r="QAW315" s="4"/>
      <c r="QAX315" s="4"/>
      <c r="QAY315" s="4"/>
      <c r="QAZ315" s="4"/>
      <c r="QBA315" s="4"/>
      <c r="QBB315" s="4"/>
      <c r="QBC315" s="4"/>
      <c r="QBD315" s="4"/>
      <c r="QBE315" s="4"/>
      <c r="QBF315" s="4"/>
      <c r="QBG315" s="4"/>
      <c r="QBH315" s="4"/>
      <c r="QBI315" s="4"/>
      <c r="QBJ315" s="4"/>
      <c r="QBK315" s="4"/>
      <c r="QBL315" s="4"/>
      <c r="QBM315" s="4"/>
      <c r="QBN315" s="4"/>
      <c r="QBO315" s="4"/>
      <c r="QBP315" s="4"/>
      <c r="QBQ315" s="4"/>
      <c r="QBR315" s="4"/>
      <c r="QBS315" s="4"/>
      <c r="QBT315" s="4"/>
      <c r="QBU315" s="4"/>
      <c r="QBV315" s="4"/>
      <c r="QBW315" s="4"/>
      <c r="QBX315" s="4"/>
      <c r="QBY315" s="4"/>
      <c r="QBZ315" s="4"/>
      <c r="QCA315" s="4"/>
      <c r="QCB315" s="4"/>
      <c r="QCC315" s="4"/>
      <c r="QCD315" s="4"/>
      <c r="QCE315" s="4"/>
      <c r="QCF315" s="4"/>
      <c r="QCG315" s="4"/>
      <c r="QCH315" s="4"/>
      <c r="QCI315" s="4"/>
      <c r="QCJ315" s="4"/>
      <c r="QCK315" s="4"/>
      <c r="QCL315" s="4"/>
      <c r="QCM315" s="4"/>
      <c r="QCN315" s="4"/>
      <c r="QCO315" s="4"/>
      <c r="QCP315" s="4"/>
      <c r="QCQ315" s="4"/>
      <c r="QCR315" s="4"/>
      <c r="QCS315" s="4"/>
      <c r="QCT315" s="4"/>
      <c r="QCU315" s="4"/>
      <c r="QCV315" s="4"/>
      <c r="QCW315" s="4"/>
      <c r="QCX315" s="4"/>
      <c r="QCY315" s="4"/>
      <c r="QCZ315" s="4"/>
      <c r="QDA315" s="4"/>
      <c r="QDB315" s="4"/>
      <c r="QDC315" s="4"/>
      <c r="QDD315" s="4"/>
      <c r="QDE315" s="4"/>
      <c r="QDF315" s="4"/>
      <c r="QDG315" s="4"/>
      <c r="QDH315" s="4"/>
      <c r="QDI315" s="4"/>
      <c r="QDJ315" s="4"/>
      <c r="QDK315" s="4"/>
      <c r="QDL315" s="4"/>
      <c r="QDM315" s="4"/>
      <c r="QDN315" s="4"/>
      <c r="QDO315" s="4"/>
      <c r="QDP315" s="4"/>
      <c r="QDQ315" s="4"/>
      <c r="QDR315" s="4"/>
      <c r="QDS315" s="4"/>
      <c r="QDT315" s="4"/>
      <c r="QDU315" s="4"/>
      <c r="QDV315" s="4"/>
      <c r="QDW315" s="4"/>
      <c r="QDX315" s="4"/>
      <c r="QDY315" s="4"/>
      <c r="QDZ315" s="4"/>
      <c r="QEA315" s="4"/>
      <c r="QEB315" s="4"/>
      <c r="QEC315" s="4"/>
      <c r="QED315" s="4"/>
      <c r="QEE315" s="4"/>
      <c r="QEF315" s="4"/>
      <c r="QEG315" s="4"/>
      <c r="QEH315" s="4"/>
      <c r="QEI315" s="4"/>
      <c r="QEJ315" s="4"/>
      <c r="QEK315" s="4"/>
      <c r="QEL315" s="4"/>
      <c r="QEM315" s="4"/>
      <c r="QEN315" s="4"/>
      <c r="QEO315" s="4"/>
      <c r="QEP315" s="4"/>
      <c r="QEQ315" s="4"/>
      <c r="QER315" s="4"/>
      <c r="QES315" s="4"/>
      <c r="QET315" s="4"/>
      <c r="QEU315" s="4"/>
      <c r="QEV315" s="4"/>
      <c r="QEW315" s="4"/>
      <c r="QEX315" s="4"/>
      <c r="QEY315" s="4"/>
      <c r="QEZ315" s="4"/>
      <c r="QFA315" s="4"/>
      <c r="QFB315" s="4"/>
      <c r="QFC315" s="4"/>
      <c r="QFD315" s="4"/>
      <c r="QFE315" s="4"/>
      <c r="QFF315" s="4"/>
      <c r="QFG315" s="4"/>
      <c r="QFH315" s="4"/>
      <c r="QFI315" s="4"/>
      <c r="QFJ315" s="4"/>
      <c r="QFK315" s="4"/>
      <c r="QFL315" s="4"/>
      <c r="QFM315" s="4"/>
      <c r="QFN315" s="4"/>
      <c r="QFO315" s="4"/>
      <c r="QFP315" s="4"/>
      <c r="QFQ315" s="4"/>
      <c r="QFR315" s="4"/>
      <c r="QFS315" s="4"/>
      <c r="QFT315" s="4"/>
      <c r="QFU315" s="4"/>
      <c r="QFV315" s="4"/>
      <c r="QFW315" s="4"/>
      <c r="QFX315" s="4"/>
      <c r="QFY315" s="4"/>
      <c r="QFZ315" s="4"/>
      <c r="QGA315" s="4"/>
      <c r="QGB315" s="4"/>
      <c r="QGC315" s="4"/>
      <c r="QGD315" s="4"/>
      <c r="QGE315" s="4"/>
      <c r="QGF315" s="4"/>
      <c r="QGG315" s="4"/>
      <c r="QGH315" s="4"/>
      <c r="QGI315" s="4"/>
      <c r="QGJ315" s="4"/>
      <c r="QGK315" s="4"/>
      <c r="QGL315" s="4"/>
      <c r="QGM315" s="4"/>
      <c r="QGN315" s="4"/>
      <c r="QGO315" s="4"/>
      <c r="QGP315" s="4"/>
      <c r="QGQ315" s="4"/>
      <c r="QGR315" s="4"/>
      <c r="QGS315" s="4"/>
      <c r="QGT315" s="4"/>
      <c r="QGU315" s="4"/>
      <c r="QGV315" s="4"/>
      <c r="QGW315" s="4"/>
      <c r="QGX315" s="4"/>
      <c r="QGY315" s="4"/>
      <c r="QGZ315" s="4"/>
      <c r="QHA315" s="4"/>
      <c r="QHB315" s="4"/>
      <c r="QHC315" s="4"/>
      <c r="QHD315" s="4"/>
      <c r="QHE315" s="4"/>
      <c r="QHF315" s="4"/>
      <c r="QHG315" s="4"/>
      <c r="QHH315" s="4"/>
      <c r="QHI315" s="4"/>
      <c r="QHJ315" s="4"/>
      <c r="QHK315" s="4"/>
      <c r="QHL315" s="4"/>
      <c r="QHM315" s="4"/>
      <c r="QHN315" s="4"/>
      <c r="QHO315" s="4"/>
      <c r="QHP315" s="4"/>
      <c r="QHQ315" s="4"/>
      <c r="QHR315" s="4"/>
      <c r="QHS315" s="4"/>
      <c r="QHT315" s="4"/>
      <c r="QHU315" s="4"/>
      <c r="QHV315" s="4"/>
      <c r="QHW315" s="4"/>
      <c r="QHX315" s="4"/>
      <c r="QHY315" s="4"/>
      <c r="QHZ315" s="4"/>
      <c r="QIA315" s="4"/>
      <c r="QIB315" s="4"/>
      <c r="QIC315" s="4"/>
      <c r="QID315" s="4"/>
      <c r="QIE315" s="4"/>
      <c r="QIF315" s="4"/>
      <c r="QIG315" s="4"/>
      <c r="QIH315" s="4"/>
      <c r="QII315" s="4"/>
      <c r="QIJ315" s="4"/>
      <c r="QIK315" s="4"/>
      <c r="QIL315" s="4"/>
      <c r="QIM315" s="4"/>
      <c r="QIN315" s="4"/>
      <c r="QIO315" s="4"/>
      <c r="QIP315" s="4"/>
      <c r="QIQ315" s="4"/>
      <c r="QIR315" s="4"/>
      <c r="QIS315" s="4"/>
      <c r="QIT315" s="4"/>
      <c r="QIU315" s="4"/>
      <c r="QIV315" s="4"/>
      <c r="QIW315" s="4"/>
      <c r="QIX315" s="4"/>
      <c r="QIY315" s="4"/>
      <c r="QIZ315" s="4"/>
      <c r="QJA315" s="4"/>
      <c r="QJB315" s="4"/>
      <c r="QJC315" s="4"/>
      <c r="QJD315" s="4"/>
      <c r="QJE315" s="4"/>
      <c r="QJF315" s="4"/>
      <c r="QJG315" s="4"/>
      <c r="QJH315" s="4"/>
      <c r="QJI315" s="4"/>
      <c r="QJJ315" s="4"/>
      <c r="QJK315" s="4"/>
      <c r="QJL315" s="4"/>
      <c r="QJM315" s="4"/>
      <c r="QJN315" s="4"/>
      <c r="QJO315" s="4"/>
      <c r="QJP315" s="4"/>
      <c r="QJQ315" s="4"/>
      <c r="QJR315" s="4"/>
      <c r="QJS315" s="4"/>
      <c r="QJT315" s="4"/>
      <c r="QJU315" s="4"/>
      <c r="QJV315" s="4"/>
      <c r="QJW315" s="4"/>
      <c r="QJX315" s="4"/>
      <c r="QJY315" s="4"/>
      <c r="QJZ315" s="4"/>
      <c r="QKA315" s="4"/>
      <c r="QKB315" s="4"/>
      <c r="QKC315" s="4"/>
      <c r="QKD315" s="4"/>
      <c r="QKE315" s="4"/>
      <c r="QKF315" s="4"/>
      <c r="QKG315" s="4"/>
      <c r="QKH315" s="4"/>
      <c r="QKI315" s="4"/>
      <c r="QKJ315" s="4"/>
      <c r="QKK315" s="4"/>
      <c r="QKL315" s="4"/>
      <c r="QKM315" s="4"/>
      <c r="QKN315" s="4"/>
      <c r="QKO315" s="4"/>
      <c r="QKP315" s="4"/>
      <c r="QKQ315" s="4"/>
      <c r="QKR315" s="4"/>
      <c r="QKS315" s="4"/>
      <c r="QKT315" s="4"/>
      <c r="QKU315" s="4"/>
      <c r="QKV315" s="4"/>
      <c r="QKW315" s="4"/>
      <c r="QKX315" s="4"/>
      <c r="QKY315" s="4"/>
      <c r="QKZ315" s="4"/>
      <c r="QLA315" s="4"/>
      <c r="QLB315" s="4"/>
      <c r="QLC315" s="4"/>
      <c r="QLD315" s="4"/>
      <c r="QLE315" s="4"/>
      <c r="QLF315" s="4"/>
      <c r="QLG315" s="4"/>
      <c r="QLH315" s="4"/>
      <c r="QLI315" s="4"/>
      <c r="QLJ315" s="4"/>
      <c r="QLK315" s="4"/>
      <c r="QLL315" s="4"/>
      <c r="QLM315" s="4"/>
      <c r="QLN315" s="4"/>
      <c r="QLO315" s="4"/>
      <c r="QLP315" s="4"/>
      <c r="QLQ315" s="4"/>
      <c r="QLR315" s="4"/>
      <c r="QLS315" s="4"/>
      <c r="QLT315" s="4"/>
      <c r="QLU315" s="4"/>
      <c r="QLV315" s="4"/>
      <c r="QLW315" s="4"/>
      <c r="QLX315" s="4"/>
      <c r="QLY315" s="4"/>
      <c r="QLZ315" s="4"/>
      <c r="QMA315" s="4"/>
      <c r="QMB315" s="4"/>
      <c r="QMC315" s="4"/>
      <c r="QMD315" s="4"/>
      <c r="QME315" s="4"/>
      <c r="QMF315" s="4"/>
      <c r="QMG315" s="4"/>
      <c r="QMH315" s="4"/>
      <c r="QMI315" s="4"/>
      <c r="QMJ315" s="4"/>
      <c r="QMK315" s="4"/>
      <c r="QML315" s="4"/>
      <c r="QMM315" s="4"/>
      <c r="QMN315" s="4"/>
      <c r="QMO315" s="4"/>
      <c r="QMP315" s="4"/>
      <c r="QMQ315" s="4"/>
      <c r="QMR315" s="4"/>
      <c r="QMS315" s="4"/>
      <c r="QMT315" s="4"/>
      <c r="QMU315" s="4"/>
      <c r="QMV315" s="4"/>
      <c r="QMW315" s="4"/>
      <c r="QMX315" s="4"/>
      <c r="QMY315" s="4"/>
      <c r="QMZ315" s="4"/>
      <c r="QNA315" s="4"/>
      <c r="QNB315" s="4"/>
      <c r="QNC315" s="4"/>
      <c r="QND315" s="4"/>
      <c r="QNE315" s="4"/>
      <c r="QNF315" s="4"/>
      <c r="QNG315" s="4"/>
      <c r="QNH315" s="4"/>
      <c r="QNI315" s="4"/>
      <c r="QNJ315" s="4"/>
      <c r="QNK315" s="4"/>
      <c r="QNL315" s="4"/>
      <c r="QNM315" s="4"/>
      <c r="QNN315" s="4"/>
      <c r="QNO315" s="4"/>
      <c r="QNP315" s="4"/>
      <c r="QNQ315" s="4"/>
      <c r="QNR315" s="4"/>
      <c r="QNS315" s="4"/>
      <c r="QNT315" s="4"/>
      <c r="QNU315" s="4"/>
      <c r="QNV315" s="4"/>
      <c r="QNW315" s="4"/>
      <c r="QNX315" s="4"/>
      <c r="QNY315" s="4"/>
      <c r="QNZ315" s="4"/>
      <c r="QOA315" s="4"/>
      <c r="QOB315" s="4"/>
      <c r="QOC315" s="4"/>
      <c r="QOD315" s="4"/>
      <c r="QOE315" s="4"/>
      <c r="QOF315" s="4"/>
      <c r="QOG315" s="4"/>
      <c r="QOH315" s="4"/>
      <c r="QOI315" s="4"/>
      <c r="QOJ315" s="4"/>
      <c r="QOK315" s="4"/>
      <c r="QOL315" s="4"/>
      <c r="QOM315" s="4"/>
      <c r="QON315" s="4"/>
      <c r="QOO315" s="4"/>
      <c r="QOP315" s="4"/>
      <c r="QOQ315" s="4"/>
      <c r="QOR315" s="4"/>
      <c r="QOS315" s="4"/>
      <c r="QOT315" s="4"/>
      <c r="QOU315" s="4"/>
      <c r="QOV315" s="4"/>
      <c r="QOW315" s="4"/>
      <c r="QOX315" s="4"/>
      <c r="QOY315" s="4"/>
      <c r="QOZ315" s="4"/>
      <c r="QPA315" s="4"/>
      <c r="QPB315" s="4"/>
      <c r="QPC315" s="4"/>
      <c r="QPD315" s="4"/>
      <c r="QPE315" s="4"/>
      <c r="QPF315" s="4"/>
      <c r="QPG315" s="4"/>
      <c r="QPH315" s="4"/>
      <c r="QPI315" s="4"/>
      <c r="QPJ315" s="4"/>
      <c r="QPK315" s="4"/>
      <c r="QPL315" s="4"/>
      <c r="QPM315" s="4"/>
      <c r="QPN315" s="4"/>
      <c r="QPO315" s="4"/>
      <c r="QPP315" s="4"/>
      <c r="QPQ315" s="4"/>
      <c r="QPR315" s="4"/>
      <c r="QPS315" s="4"/>
      <c r="QPT315" s="4"/>
      <c r="QPU315" s="4"/>
      <c r="QPV315" s="4"/>
      <c r="QPW315" s="4"/>
      <c r="QPX315" s="4"/>
      <c r="QPY315" s="4"/>
      <c r="QPZ315" s="4"/>
      <c r="QQA315" s="4"/>
      <c r="QQB315" s="4"/>
      <c r="QQC315" s="4"/>
      <c r="QQD315" s="4"/>
      <c r="QQE315" s="4"/>
      <c r="QQF315" s="4"/>
      <c r="QQG315" s="4"/>
      <c r="QQH315" s="4"/>
      <c r="QQI315" s="4"/>
      <c r="QQJ315" s="4"/>
      <c r="QQK315" s="4"/>
      <c r="QQL315" s="4"/>
      <c r="QQM315" s="4"/>
      <c r="QQN315" s="4"/>
      <c r="QQO315" s="4"/>
      <c r="QQP315" s="4"/>
      <c r="QQQ315" s="4"/>
      <c r="QQR315" s="4"/>
      <c r="QQS315" s="4"/>
      <c r="QQT315" s="4"/>
      <c r="QQU315" s="4"/>
      <c r="QQV315" s="4"/>
      <c r="QQW315" s="4"/>
      <c r="QQX315" s="4"/>
      <c r="QQY315" s="4"/>
      <c r="QQZ315" s="4"/>
      <c r="QRA315" s="4"/>
      <c r="QRB315" s="4"/>
      <c r="QRC315" s="4"/>
      <c r="QRD315" s="4"/>
      <c r="QRE315" s="4"/>
      <c r="QRF315" s="4"/>
      <c r="QRG315" s="4"/>
      <c r="QRH315" s="4"/>
      <c r="QRI315" s="4"/>
      <c r="QRJ315" s="4"/>
      <c r="QRK315" s="4"/>
      <c r="QRL315" s="4"/>
      <c r="QRM315" s="4"/>
      <c r="QRN315" s="4"/>
      <c r="QRO315" s="4"/>
      <c r="QRP315" s="4"/>
      <c r="QRQ315" s="4"/>
      <c r="QRR315" s="4"/>
      <c r="QRS315" s="4"/>
      <c r="QRT315" s="4"/>
      <c r="QRU315" s="4"/>
      <c r="QRV315" s="4"/>
      <c r="QRW315" s="4"/>
      <c r="QRX315" s="4"/>
      <c r="QRY315" s="4"/>
      <c r="QRZ315" s="4"/>
      <c r="QSA315" s="4"/>
      <c r="QSB315" s="4"/>
      <c r="QSC315" s="4"/>
      <c r="QSD315" s="4"/>
      <c r="QSE315" s="4"/>
      <c r="QSF315" s="4"/>
      <c r="QSG315" s="4"/>
      <c r="QSH315" s="4"/>
      <c r="QSI315" s="4"/>
      <c r="QSJ315" s="4"/>
      <c r="QSK315" s="4"/>
      <c r="QSL315" s="4"/>
      <c r="QSM315" s="4"/>
      <c r="QSN315" s="4"/>
      <c r="QSO315" s="4"/>
      <c r="QSP315" s="4"/>
      <c r="QSQ315" s="4"/>
      <c r="QSR315" s="4"/>
      <c r="QSS315" s="4"/>
      <c r="QST315" s="4"/>
      <c r="QSU315" s="4"/>
      <c r="QSV315" s="4"/>
      <c r="QSW315" s="4"/>
      <c r="QSX315" s="4"/>
      <c r="QSY315" s="4"/>
      <c r="QSZ315" s="4"/>
      <c r="QTA315" s="4"/>
      <c r="QTB315" s="4"/>
      <c r="QTC315" s="4"/>
      <c r="QTD315" s="4"/>
      <c r="QTE315" s="4"/>
      <c r="QTF315" s="4"/>
      <c r="QTG315" s="4"/>
      <c r="QTH315" s="4"/>
      <c r="QTI315" s="4"/>
      <c r="QTJ315" s="4"/>
      <c r="QTK315" s="4"/>
      <c r="QTL315" s="4"/>
      <c r="QTM315" s="4"/>
      <c r="QTN315" s="4"/>
      <c r="QTO315" s="4"/>
      <c r="QTP315" s="4"/>
      <c r="QTQ315" s="4"/>
      <c r="QTR315" s="4"/>
      <c r="QTS315" s="4"/>
      <c r="QTT315" s="4"/>
      <c r="QTU315" s="4"/>
      <c r="QTV315" s="4"/>
      <c r="QTW315" s="4"/>
      <c r="QTX315" s="4"/>
      <c r="QTY315" s="4"/>
      <c r="QTZ315" s="4"/>
      <c r="QUA315" s="4"/>
      <c r="QUB315" s="4"/>
      <c r="QUC315" s="4"/>
      <c r="QUD315" s="4"/>
      <c r="QUE315" s="4"/>
      <c r="QUF315" s="4"/>
      <c r="QUG315" s="4"/>
      <c r="QUH315" s="4"/>
      <c r="QUI315" s="4"/>
      <c r="QUJ315" s="4"/>
      <c r="QUK315" s="4"/>
      <c r="QUL315" s="4"/>
      <c r="QUM315" s="4"/>
      <c r="QUN315" s="4"/>
      <c r="QUO315" s="4"/>
      <c r="QUP315" s="4"/>
      <c r="QUQ315" s="4"/>
      <c r="QUR315" s="4"/>
      <c r="QUS315" s="4"/>
      <c r="QUT315" s="4"/>
      <c r="QUU315" s="4"/>
      <c r="QUV315" s="4"/>
      <c r="QUW315" s="4"/>
      <c r="QUX315" s="4"/>
      <c r="QUY315" s="4"/>
      <c r="QUZ315" s="4"/>
      <c r="QVA315" s="4"/>
      <c r="QVB315" s="4"/>
      <c r="QVC315" s="4"/>
      <c r="QVD315" s="4"/>
      <c r="QVE315" s="4"/>
      <c r="QVF315" s="4"/>
      <c r="QVG315" s="4"/>
      <c r="QVH315" s="4"/>
      <c r="QVI315" s="4"/>
      <c r="QVJ315" s="4"/>
      <c r="QVK315" s="4"/>
      <c r="QVL315" s="4"/>
      <c r="QVM315" s="4"/>
      <c r="QVN315" s="4"/>
      <c r="QVO315" s="4"/>
      <c r="QVP315" s="4"/>
      <c r="QVQ315" s="4"/>
      <c r="QVR315" s="4"/>
      <c r="QVS315" s="4"/>
      <c r="QVT315" s="4"/>
      <c r="QVU315" s="4"/>
      <c r="QVV315" s="4"/>
      <c r="QVW315" s="4"/>
      <c r="QVX315" s="4"/>
      <c r="QVY315" s="4"/>
      <c r="QVZ315" s="4"/>
      <c r="QWA315" s="4"/>
      <c r="QWB315" s="4"/>
      <c r="QWC315" s="4"/>
      <c r="QWD315" s="4"/>
      <c r="QWE315" s="4"/>
      <c r="QWF315" s="4"/>
      <c r="QWG315" s="4"/>
      <c r="QWH315" s="4"/>
      <c r="QWI315" s="4"/>
      <c r="QWJ315" s="4"/>
      <c r="QWK315" s="4"/>
      <c r="QWL315" s="4"/>
      <c r="QWM315" s="4"/>
      <c r="QWN315" s="4"/>
      <c r="QWO315" s="4"/>
      <c r="QWP315" s="4"/>
      <c r="QWQ315" s="4"/>
      <c r="QWR315" s="4"/>
      <c r="QWS315" s="4"/>
      <c r="QWT315" s="4"/>
      <c r="QWU315" s="4"/>
      <c r="QWV315" s="4"/>
      <c r="QWW315" s="4"/>
      <c r="QWX315" s="4"/>
      <c r="QWY315" s="4"/>
      <c r="QWZ315" s="4"/>
      <c r="QXA315" s="4"/>
      <c r="QXB315" s="4"/>
      <c r="QXC315" s="4"/>
      <c r="QXD315" s="4"/>
      <c r="QXE315" s="4"/>
      <c r="QXF315" s="4"/>
      <c r="QXG315" s="4"/>
      <c r="QXH315" s="4"/>
      <c r="QXI315" s="4"/>
      <c r="QXJ315" s="4"/>
      <c r="QXK315" s="4"/>
      <c r="QXL315" s="4"/>
      <c r="QXM315" s="4"/>
      <c r="QXN315" s="4"/>
      <c r="QXO315" s="4"/>
      <c r="QXP315" s="4"/>
      <c r="QXQ315" s="4"/>
      <c r="QXR315" s="4"/>
      <c r="QXS315" s="4"/>
      <c r="QXT315" s="4"/>
      <c r="QXU315" s="4"/>
      <c r="QXV315" s="4"/>
      <c r="QXW315" s="4"/>
      <c r="QXX315" s="4"/>
      <c r="QXY315" s="4"/>
      <c r="QXZ315" s="4"/>
      <c r="QYA315" s="4"/>
      <c r="QYB315" s="4"/>
      <c r="QYC315" s="4"/>
      <c r="QYD315" s="4"/>
      <c r="QYE315" s="4"/>
      <c r="QYF315" s="4"/>
      <c r="QYG315" s="4"/>
      <c r="QYH315" s="4"/>
      <c r="QYI315" s="4"/>
      <c r="QYJ315" s="4"/>
      <c r="QYK315" s="4"/>
      <c r="QYL315" s="4"/>
      <c r="QYM315" s="4"/>
      <c r="QYN315" s="4"/>
      <c r="QYO315" s="4"/>
      <c r="QYP315" s="4"/>
      <c r="QYQ315" s="4"/>
      <c r="QYR315" s="4"/>
      <c r="QYS315" s="4"/>
      <c r="QYT315" s="4"/>
      <c r="QYU315" s="4"/>
      <c r="QYV315" s="4"/>
      <c r="QYW315" s="4"/>
      <c r="QYX315" s="4"/>
      <c r="QYY315" s="4"/>
      <c r="QYZ315" s="4"/>
      <c r="QZA315" s="4"/>
      <c r="QZB315" s="4"/>
      <c r="QZC315" s="4"/>
      <c r="QZD315" s="4"/>
      <c r="QZE315" s="4"/>
      <c r="QZF315" s="4"/>
      <c r="QZG315" s="4"/>
      <c r="QZH315" s="4"/>
      <c r="QZI315" s="4"/>
      <c r="QZJ315" s="4"/>
      <c r="QZK315" s="4"/>
      <c r="QZL315" s="4"/>
      <c r="QZM315" s="4"/>
      <c r="QZN315" s="4"/>
      <c r="QZO315" s="4"/>
      <c r="QZP315" s="4"/>
      <c r="QZQ315" s="4"/>
      <c r="QZR315" s="4"/>
      <c r="QZS315" s="4"/>
      <c r="QZT315" s="4"/>
      <c r="QZU315" s="4"/>
      <c r="QZV315" s="4"/>
      <c r="QZW315" s="4"/>
      <c r="QZX315" s="4"/>
      <c r="QZY315" s="4"/>
      <c r="QZZ315" s="4"/>
      <c r="RAA315" s="4"/>
      <c r="RAB315" s="4"/>
      <c r="RAC315" s="4"/>
      <c r="RAD315" s="4"/>
      <c r="RAE315" s="4"/>
      <c r="RAF315" s="4"/>
      <c r="RAG315" s="4"/>
      <c r="RAH315" s="4"/>
      <c r="RAI315" s="4"/>
      <c r="RAJ315" s="4"/>
      <c r="RAK315" s="4"/>
      <c r="RAL315" s="4"/>
      <c r="RAM315" s="4"/>
      <c r="RAN315" s="4"/>
      <c r="RAO315" s="4"/>
      <c r="RAP315" s="4"/>
      <c r="RAQ315" s="4"/>
      <c r="RAR315" s="4"/>
      <c r="RAS315" s="4"/>
      <c r="RAT315" s="4"/>
      <c r="RAU315" s="4"/>
      <c r="RAV315" s="4"/>
      <c r="RAW315" s="4"/>
      <c r="RAX315" s="4"/>
      <c r="RAY315" s="4"/>
      <c r="RAZ315" s="4"/>
      <c r="RBA315" s="4"/>
      <c r="RBB315" s="4"/>
      <c r="RBC315" s="4"/>
      <c r="RBD315" s="4"/>
      <c r="RBE315" s="4"/>
      <c r="RBF315" s="4"/>
      <c r="RBG315" s="4"/>
      <c r="RBH315" s="4"/>
      <c r="RBI315" s="4"/>
      <c r="RBJ315" s="4"/>
      <c r="RBK315" s="4"/>
      <c r="RBL315" s="4"/>
      <c r="RBM315" s="4"/>
      <c r="RBN315" s="4"/>
      <c r="RBO315" s="4"/>
      <c r="RBP315" s="4"/>
      <c r="RBQ315" s="4"/>
      <c r="RBR315" s="4"/>
      <c r="RBS315" s="4"/>
      <c r="RBT315" s="4"/>
      <c r="RBU315" s="4"/>
      <c r="RBV315" s="4"/>
      <c r="RBW315" s="4"/>
      <c r="RBX315" s="4"/>
      <c r="RBY315" s="4"/>
      <c r="RBZ315" s="4"/>
      <c r="RCA315" s="4"/>
      <c r="RCB315" s="4"/>
      <c r="RCC315" s="4"/>
      <c r="RCD315" s="4"/>
      <c r="RCE315" s="4"/>
      <c r="RCF315" s="4"/>
      <c r="RCG315" s="4"/>
      <c r="RCH315" s="4"/>
      <c r="RCI315" s="4"/>
      <c r="RCJ315" s="4"/>
      <c r="RCK315" s="4"/>
      <c r="RCL315" s="4"/>
      <c r="RCM315" s="4"/>
      <c r="RCN315" s="4"/>
      <c r="RCO315" s="4"/>
      <c r="RCP315" s="4"/>
      <c r="RCQ315" s="4"/>
      <c r="RCR315" s="4"/>
      <c r="RCS315" s="4"/>
      <c r="RCT315" s="4"/>
      <c r="RCU315" s="4"/>
      <c r="RCV315" s="4"/>
      <c r="RCW315" s="4"/>
      <c r="RCX315" s="4"/>
      <c r="RCY315" s="4"/>
      <c r="RCZ315" s="4"/>
      <c r="RDA315" s="4"/>
      <c r="RDB315" s="4"/>
      <c r="RDC315" s="4"/>
      <c r="RDD315" s="4"/>
      <c r="RDE315" s="4"/>
      <c r="RDF315" s="4"/>
      <c r="RDG315" s="4"/>
      <c r="RDH315" s="4"/>
      <c r="RDI315" s="4"/>
      <c r="RDJ315" s="4"/>
      <c r="RDK315" s="4"/>
      <c r="RDL315" s="4"/>
      <c r="RDM315" s="4"/>
      <c r="RDN315" s="4"/>
      <c r="RDO315" s="4"/>
      <c r="RDP315" s="4"/>
      <c r="RDQ315" s="4"/>
      <c r="RDR315" s="4"/>
      <c r="RDS315" s="4"/>
      <c r="RDT315" s="4"/>
      <c r="RDU315" s="4"/>
      <c r="RDV315" s="4"/>
      <c r="RDW315" s="4"/>
      <c r="RDX315" s="4"/>
      <c r="RDY315" s="4"/>
      <c r="RDZ315" s="4"/>
      <c r="REA315" s="4"/>
      <c r="REB315" s="4"/>
      <c r="REC315" s="4"/>
      <c r="RED315" s="4"/>
      <c r="REE315" s="4"/>
      <c r="REF315" s="4"/>
      <c r="REG315" s="4"/>
      <c r="REH315" s="4"/>
      <c r="REI315" s="4"/>
      <c r="REJ315" s="4"/>
      <c r="REK315" s="4"/>
      <c r="REL315" s="4"/>
      <c r="REM315" s="4"/>
      <c r="REN315" s="4"/>
      <c r="REO315" s="4"/>
      <c r="REP315" s="4"/>
      <c r="REQ315" s="4"/>
      <c r="RER315" s="4"/>
      <c r="RES315" s="4"/>
      <c r="RET315" s="4"/>
      <c r="REU315" s="4"/>
      <c r="REV315" s="4"/>
      <c r="REW315" s="4"/>
      <c r="REX315" s="4"/>
      <c r="REY315" s="4"/>
      <c r="REZ315" s="4"/>
      <c r="RFA315" s="4"/>
      <c r="RFB315" s="4"/>
      <c r="RFC315" s="4"/>
      <c r="RFD315" s="4"/>
      <c r="RFE315" s="4"/>
      <c r="RFF315" s="4"/>
      <c r="RFG315" s="4"/>
      <c r="RFH315" s="4"/>
      <c r="RFI315" s="4"/>
      <c r="RFJ315" s="4"/>
      <c r="RFK315" s="4"/>
      <c r="RFL315" s="4"/>
      <c r="RFM315" s="4"/>
      <c r="RFN315" s="4"/>
      <c r="RFO315" s="4"/>
      <c r="RFP315" s="4"/>
      <c r="RFQ315" s="4"/>
      <c r="RFR315" s="4"/>
      <c r="RFS315" s="4"/>
      <c r="RFT315" s="4"/>
      <c r="RFU315" s="4"/>
      <c r="RFV315" s="4"/>
      <c r="RFW315" s="4"/>
      <c r="RFX315" s="4"/>
      <c r="RFY315" s="4"/>
      <c r="RFZ315" s="4"/>
      <c r="RGA315" s="4"/>
      <c r="RGB315" s="4"/>
      <c r="RGC315" s="4"/>
      <c r="RGD315" s="4"/>
      <c r="RGE315" s="4"/>
      <c r="RGF315" s="4"/>
      <c r="RGG315" s="4"/>
      <c r="RGH315" s="4"/>
      <c r="RGI315" s="4"/>
      <c r="RGJ315" s="4"/>
      <c r="RGK315" s="4"/>
      <c r="RGL315" s="4"/>
      <c r="RGM315" s="4"/>
      <c r="RGN315" s="4"/>
      <c r="RGO315" s="4"/>
      <c r="RGP315" s="4"/>
      <c r="RGQ315" s="4"/>
      <c r="RGR315" s="4"/>
      <c r="RGS315" s="4"/>
      <c r="RGT315" s="4"/>
      <c r="RGU315" s="4"/>
      <c r="RGV315" s="4"/>
      <c r="RGW315" s="4"/>
      <c r="RGX315" s="4"/>
      <c r="RGY315" s="4"/>
      <c r="RGZ315" s="4"/>
      <c r="RHA315" s="4"/>
      <c r="RHB315" s="4"/>
      <c r="RHC315" s="4"/>
      <c r="RHD315" s="4"/>
      <c r="RHE315" s="4"/>
      <c r="RHF315" s="4"/>
      <c r="RHG315" s="4"/>
      <c r="RHH315" s="4"/>
      <c r="RHI315" s="4"/>
      <c r="RHJ315" s="4"/>
      <c r="RHK315" s="4"/>
      <c r="RHL315" s="4"/>
      <c r="RHM315" s="4"/>
      <c r="RHN315" s="4"/>
      <c r="RHO315" s="4"/>
      <c r="RHP315" s="4"/>
      <c r="RHQ315" s="4"/>
      <c r="RHR315" s="4"/>
      <c r="RHS315" s="4"/>
      <c r="RHT315" s="4"/>
      <c r="RHU315" s="4"/>
      <c r="RHV315" s="4"/>
      <c r="RHW315" s="4"/>
      <c r="RHX315" s="4"/>
      <c r="RHY315" s="4"/>
      <c r="RHZ315" s="4"/>
      <c r="RIA315" s="4"/>
      <c r="RIB315" s="4"/>
      <c r="RIC315" s="4"/>
      <c r="RID315" s="4"/>
      <c r="RIE315" s="4"/>
      <c r="RIF315" s="4"/>
      <c r="RIG315" s="4"/>
      <c r="RIH315" s="4"/>
      <c r="RII315" s="4"/>
      <c r="RIJ315" s="4"/>
      <c r="RIK315" s="4"/>
      <c r="RIL315" s="4"/>
      <c r="RIM315" s="4"/>
      <c r="RIN315" s="4"/>
      <c r="RIO315" s="4"/>
      <c r="RIP315" s="4"/>
      <c r="RIQ315" s="4"/>
      <c r="RIR315" s="4"/>
      <c r="RIS315" s="4"/>
      <c r="RIT315" s="4"/>
      <c r="RIU315" s="4"/>
      <c r="RIV315" s="4"/>
      <c r="RIW315" s="4"/>
      <c r="RIX315" s="4"/>
      <c r="RIY315" s="4"/>
      <c r="RIZ315" s="4"/>
      <c r="RJA315" s="4"/>
      <c r="RJB315" s="4"/>
      <c r="RJC315" s="4"/>
      <c r="RJD315" s="4"/>
      <c r="RJE315" s="4"/>
      <c r="RJF315" s="4"/>
      <c r="RJG315" s="4"/>
      <c r="RJH315" s="4"/>
      <c r="RJI315" s="4"/>
      <c r="RJJ315" s="4"/>
      <c r="RJK315" s="4"/>
      <c r="RJL315" s="4"/>
      <c r="RJM315" s="4"/>
      <c r="RJN315" s="4"/>
      <c r="RJO315" s="4"/>
      <c r="RJP315" s="4"/>
      <c r="RJQ315" s="4"/>
      <c r="RJR315" s="4"/>
      <c r="RJS315" s="4"/>
      <c r="RJT315" s="4"/>
      <c r="RJU315" s="4"/>
      <c r="RJV315" s="4"/>
      <c r="RJW315" s="4"/>
      <c r="RJX315" s="4"/>
      <c r="RJY315" s="4"/>
      <c r="RJZ315" s="4"/>
      <c r="RKA315" s="4"/>
      <c r="RKB315" s="4"/>
      <c r="RKC315" s="4"/>
      <c r="RKD315" s="4"/>
      <c r="RKE315" s="4"/>
      <c r="RKF315" s="4"/>
      <c r="RKG315" s="4"/>
      <c r="RKH315" s="4"/>
      <c r="RKI315" s="4"/>
      <c r="RKJ315" s="4"/>
      <c r="RKK315" s="4"/>
      <c r="RKL315" s="4"/>
      <c r="RKM315" s="4"/>
      <c r="RKN315" s="4"/>
      <c r="RKO315" s="4"/>
      <c r="RKP315" s="4"/>
      <c r="RKQ315" s="4"/>
      <c r="RKR315" s="4"/>
      <c r="RKS315" s="4"/>
      <c r="RKT315" s="4"/>
      <c r="RKU315" s="4"/>
      <c r="RKV315" s="4"/>
      <c r="RKW315" s="4"/>
      <c r="RKX315" s="4"/>
      <c r="RKY315" s="4"/>
      <c r="RKZ315" s="4"/>
      <c r="RLA315" s="4"/>
      <c r="RLB315" s="4"/>
      <c r="RLC315" s="4"/>
      <c r="RLD315" s="4"/>
      <c r="RLE315" s="4"/>
      <c r="RLF315" s="4"/>
      <c r="RLG315" s="4"/>
      <c r="RLH315" s="4"/>
      <c r="RLI315" s="4"/>
      <c r="RLJ315" s="4"/>
      <c r="RLK315" s="4"/>
      <c r="RLL315" s="4"/>
      <c r="RLM315" s="4"/>
      <c r="RLN315" s="4"/>
      <c r="RLO315" s="4"/>
      <c r="RLP315" s="4"/>
      <c r="RLQ315" s="4"/>
      <c r="RLR315" s="4"/>
      <c r="RLS315" s="4"/>
      <c r="RLT315" s="4"/>
      <c r="RLU315" s="4"/>
      <c r="RLV315" s="4"/>
      <c r="RLW315" s="4"/>
      <c r="RLX315" s="4"/>
      <c r="RLY315" s="4"/>
      <c r="RLZ315" s="4"/>
      <c r="RMA315" s="4"/>
      <c r="RMB315" s="4"/>
      <c r="RMC315" s="4"/>
      <c r="RMD315" s="4"/>
      <c r="RME315" s="4"/>
      <c r="RMF315" s="4"/>
      <c r="RMG315" s="4"/>
      <c r="RMH315" s="4"/>
      <c r="RMI315" s="4"/>
      <c r="RMJ315" s="4"/>
      <c r="RMK315" s="4"/>
      <c r="RML315" s="4"/>
      <c r="RMM315" s="4"/>
      <c r="RMN315" s="4"/>
      <c r="RMO315" s="4"/>
      <c r="RMP315" s="4"/>
      <c r="RMQ315" s="4"/>
      <c r="RMR315" s="4"/>
      <c r="RMS315" s="4"/>
      <c r="RMT315" s="4"/>
      <c r="RMU315" s="4"/>
      <c r="RMV315" s="4"/>
      <c r="RMW315" s="4"/>
      <c r="RMX315" s="4"/>
      <c r="RMY315" s="4"/>
      <c r="RMZ315" s="4"/>
      <c r="RNA315" s="4"/>
      <c r="RNB315" s="4"/>
      <c r="RNC315" s="4"/>
      <c r="RND315" s="4"/>
      <c r="RNE315" s="4"/>
      <c r="RNF315" s="4"/>
      <c r="RNG315" s="4"/>
      <c r="RNH315" s="4"/>
      <c r="RNI315" s="4"/>
      <c r="RNJ315" s="4"/>
      <c r="RNK315" s="4"/>
      <c r="RNL315" s="4"/>
      <c r="RNM315" s="4"/>
      <c r="RNN315" s="4"/>
      <c r="RNO315" s="4"/>
      <c r="RNP315" s="4"/>
      <c r="RNQ315" s="4"/>
      <c r="RNR315" s="4"/>
      <c r="RNS315" s="4"/>
      <c r="RNT315" s="4"/>
      <c r="RNU315" s="4"/>
      <c r="RNV315" s="4"/>
      <c r="RNW315" s="4"/>
      <c r="RNX315" s="4"/>
      <c r="RNY315" s="4"/>
      <c r="RNZ315" s="4"/>
      <c r="ROA315" s="4"/>
      <c r="ROB315" s="4"/>
      <c r="ROC315" s="4"/>
      <c r="ROD315" s="4"/>
      <c r="ROE315" s="4"/>
      <c r="ROF315" s="4"/>
      <c r="ROG315" s="4"/>
      <c r="ROH315" s="4"/>
      <c r="ROI315" s="4"/>
      <c r="ROJ315" s="4"/>
      <c r="ROK315" s="4"/>
      <c r="ROL315" s="4"/>
      <c r="ROM315" s="4"/>
      <c r="RON315" s="4"/>
      <c r="ROO315" s="4"/>
      <c r="ROP315" s="4"/>
      <c r="ROQ315" s="4"/>
      <c r="ROR315" s="4"/>
      <c r="ROS315" s="4"/>
      <c r="ROT315" s="4"/>
      <c r="ROU315" s="4"/>
      <c r="ROV315" s="4"/>
      <c r="ROW315" s="4"/>
      <c r="ROX315" s="4"/>
      <c r="ROY315" s="4"/>
      <c r="ROZ315" s="4"/>
      <c r="RPA315" s="4"/>
      <c r="RPB315" s="4"/>
      <c r="RPC315" s="4"/>
      <c r="RPD315" s="4"/>
      <c r="RPE315" s="4"/>
      <c r="RPF315" s="4"/>
      <c r="RPG315" s="4"/>
      <c r="RPH315" s="4"/>
      <c r="RPI315" s="4"/>
      <c r="RPJ315" s="4"/>
      <c r="RPK315" s="4"/>
      <c r="RPL315" s="4"/>
      <c r="RPM315" s="4"/>
      <c r="RPN315" s="4"/>
      <c r="RPO315" s="4"/>
      <c r="RPP315" s="4"/>
      <c r="RPQ315" s="4"/>
      <c r="RPR315" s="4"/>
      <c r="RPS315" s="4"/>
      <c r="RPT315" s="4"/>
      <c r="RPU315" s="4"/>
      <c r="RPV315" s="4"/>
      <c r="RPW315" s="4"/>
      <c r="RPX315" s="4"/>
      <c r="RPY315" s="4"/>
      <c r="RPZ315" s="4"/>
      <c r="RQA315" s="4"/>
      <c r="RQB315" s="4"/>
      <c r="RQC315" s="4"/>
      <c r="RQD315" s="4"/>
      <c r="RQE315" s="4"/>
      <c r="RQF315" s="4"/>
      <c r="RQG315" s="4"/>
      <c r="RQH315" s="4"/>
      <c r="RQI315" s="4"/>
      <c r="RQJ315" s="4"/>
      <c r="RQK315" s="4"/>
      <c r="RQL315" s="4"/>
      <c r="RQM315" s="4"/>
      <c r="RQN315" s="4"/>
      <c r="RQO315" s="4"/>
      <c r="RQP315" s="4"/>
      <c r="RQQ315" s="4"/>
      <c r="RQR315" s="4"/>
      <c r="RQS315" s="4"/>
      <c r="RQT315" s="4"/>
      <c r="RQU315" s="4"/>
      <c r="RQV315" s="4"/>
      <c r="RQW315" s="4"/>
      <c r="RQX315" s="4"/>
      <c r="RQY315" s="4"/>
      <c r="RQZ315" s="4"/>
      <c r="RRA315" s="4"/>
      <c r="RRB315" s="4"/>
      <c r="RRC315" s="4"/>
      <c r="RRD315" s="4"/>
      <c r="RRE315" s="4"/>
      <c r="RRF315" s="4"/>
      <c r="RRG315" s="4"/>
      <c r="RRH315" s="4"/>
      <c r="RRI315" s="4"/>
      <c r="RRJ315" s="4"/>
      <c r="RRK315" s="4"/>
      <c r="RRL315" s="4"/>
      <c r="RRM315" s="4"/>
      <c r="RRN315" s="4"/>
      <c r="RRO315" s="4"/>
      <c r="RRP315" s="4"/>
      <c r="RRQ315" s="4"/>
      <c r="RRR315" s="4"/>
      <c r="RRS315" s="4"/>
      <c r="RRT315" s="4"/>
      <c r="RRU315" s="4"/>
      <c r="RRV315" s="4"/>
      <c r="RRW315" s="4"/>
      <c r="RRX315" s="4"/>
      <c r="RRY315" s="4"/>
      <c r="RRZ315" s="4"/>
      <c r="RSA315" s="4"/>
      <c r="RSB315" s="4"/>
      <c r="RSC315" s="4"/>
      <c r="RSD315" s="4"/>
      <c r="RSE315" s="4"/>
      <c r="RSF315" s="4"/>
      <c r="RSG315" s="4"/>
      <c r="RSH315" s="4"/>
      <c r="RSI315" s="4"/>
      <c r="RSJ315" s="4"/>
      <c r="RSK315" s="4"/>
      <c r="RSL315" s="4"/>
      <c r="RSM315" s="4"/>
      <c r="RSN315" s="4"/>
      <c r="RSO315" s="4"/>
      <c r="RSP315" s="4"/>
      <c r="RSQ315" s="4"/>
      <c r="RSR315" s="4"/>
      <c r="RSS315" s="4"/>
      <c r="RST315" s="4"/>
      <c r="RSU315" s="4"/>
      <c r="RSV315" s="4"/>
      <c r="RSW315" s="4"/>
      <c r="RSX315" s="4"/>
      <c r="RSY315" s="4"/>
      <c r="RSZ315" s="4"/>
      <c r="RTA315" s="4"/>
      <c r="RTB315" s="4"/>
      <c r="RTC315" s="4"/>
      <c r="RTD315" s="4"/>
      <c r="RTE315" s="4"/>
      <c r="RTF315" s="4"/>
      <c r="RTG315" s="4"/>
      <c r="RTH315" s="4"/>
      <c r="RTI315" s="4"/>
      <c r="RTJ315" s="4"/>
      <c r="RTK315" s="4"/>
      <c r="RTL315" s="4"/>
      <c r="RTM315" s="4"/>
      <c r="RTN315" s="4"/>
      <c r="RTO315" s="4"/>
      <c r="RTP315" s="4"/>
      <c r="RTQ315" s="4"/>
      <c r="RTR315" s="4"/>
      <c r="RTS315" s="4"/>
      <c r="RTT315" s="4"/>
      <c r="RTU315" s="4"/>
      <c r="RTV315" s="4"/>
      <c r="RTW315" s="4"/>
      <c r="RTX315" s="4"/>
      <c r="RTY315" s="4"/>
      <c r="RTZ315" s="4"/>
      <c r="RUA315" s="4"/>
      <c r="RUB315" s="4"/>
      <c r="RUC315" s="4"/>
      <c r="RUD315" s="4"/>
      <c r="RUE315" s="4"/>
      <c r="RUF315" s="4"/>
      <c r="RUG315" s="4"/>
      <c r="RUH315" s="4"/>
      <c r="RUI315" s="4"/>
      <c r="RUJ315" s="4"/>
      <c r="RUK315" s="4"/>
      <c r="RUL315" s="4"/>
      <c r="RUM315" s="4"/>
      <c r="RUN315" s="4"/>
      <c r="RUO315" s="4"/>
      <c r="RUP315" s="4"/>
      <c r="RUQ315" s="4"/>
      <c r="RUR315" s="4"/>
      <c r="RUS315" s="4"/>
      <c r="RUT315" s="4"/>
      <c r="RUU315" s="4"/>
      <c r="RUV315" s="4"/>
      <c r="RUW315" s="4"/>
      <c r="RUX315" s="4"/>
      <c r="RUY315" s="4"/>
      <c r="RUZ315" s="4"/>
      <c r="RVA315" s="4"/>
      <c r="RVB315" s="4"/>
      <c r="RVC315" s="4"/>
      <c r="RVD315" s="4"/>
      <c r="RVE315" s="4"/>
      <c r="RVF315" s="4"/>
      <c r="RVG315" s="4"/>
      <c r="RVH315" s="4"/>
      <c r="RVI315" s="4"/>
      <c r="RVJ315" s="4"/>
      <c r="RVK315" s="4"/>
      <c r="RVL315" s="4"/>
      <c r="RVM315" s="4"/>
      <c r="RVN315" s="4"/>
      <c r="RVO315" s="4"/>
      <c r="RVP315" s="4"/>
      <c r="RVQ315" s="4"/>
      <c r="RVR315" s="4"/>
      <c r="RVS315" s="4"/>
      <c r="RVT315" s="4"/>
      <c r="RVU315" s="4"/>
      <c r="RVV315" s="4"/>
      <c r="RVW315" s="4"/>
      <c r="RVX315" s="4"/>
      <c r="RVY315" s="4"/>
      <c r="RVZ315" s="4"/>
      <c r="RWA315" s="4"/>
      <c r="RWB315" s="4"/>
      <c r="RWC315" s="4"/>
      <c r="RWD315" s="4"/>
      <c r="RWE315" s="4"/>
      <c r="RWF315" s="4"/>
      <c r="RWG315" s="4"/>
      <c r="RWH315" s="4"/>
      <c r="RWI315" s="4"/>
      <c r="RWJ315" s="4"/>
      <c r="RWK315" s="4"/>
      <c r="RWL315" s="4"/>
      <c r="RWM315" s="4"/>
      <c r="RWN315" s="4"/>
      <c r="RWO315" s="4"/>
      <c r="RWP315" s="4"/>
      <c r="RWQ315" s="4"/>
      <c r="RWR315" s="4"/>
      <c r="RWS315" s="4"/>
      <c r="RWT315" s="4"/>
      <c r="RWU315" s="4"/>
      <c r="RWV315" s="4"/>
      <c r="RWW315" s="4"/>
      <c r="RWX315" s="4"/>
      <c r="RWY315" s="4"/>
      <c r="RWZ315" s="4"/>
      <c r="RXA315" s="4"/>
      <c r="RXB315" s="4"/>
      <c r="RXC315" s="4"/>
      <c r="RXD315" s="4"/>
      <c r="RXE315" s="4"/>
      <c r="RXF315" s="4"/>
      <c r="RXG315" s="4"/>
      <c r="RXH315" s="4"/>
      <c r="RXI315" s="4"/>
      <c r="RXJ315" s="4"/>
      <c r="RXK315" s="4"/>
      <c r="RXL315" s="4"/>
      <c r="RXM315" s="4"/>
      <c r="RXN315" s="4"/>
      <c r="RXO315" s="4"/>
      <c r="RXP315" s="4"/>
      <c r="RXQ315" s="4"/>
      <c r="RXR315" s="4"/>
      <c r="RXS315" s="4"/>
      <c r="RXT315" s="4"/>
      <c r="RXU315" s="4"/>
      <c r="RXV315" s="4"/>
      <c r="RXW315" s="4"/>
      <c r="RXX315" s="4"/>
      <c r="RXY315" s="4"/>
      <c r="RXZ315" s="4"/>
      <c r="RYA315" s="4"/>
      <c r="RYB315" s="4"/>
      <c r="RYC315" s="4"/>
      <c r="RYD315" s="4"/>
      <c r="RYE315" s="4"/>
      <c r="RYF315" s="4"/>
      <c r="RYG315" s="4"/>
      <c r="RYH315" s="4"/>
      <c r="RYI315" s="4"/>
      <c r="RYJ315" s="4"/>
      <c r="RYK315" s="4"/>
      <c r="RYL315" s="4"/>
      <c r="RYM315" s="4"/>
      <c r="RYN315" s="4"/>
      <c r="RYO315" s="4"/>
      <c r="RYP315" s="4"/>
      <c r="RYQ315" s="4"/>
      <c r="RYR315" s="4"/>
      <c r="RYS315" s="4"/>
      <c r="RYT315" s="4"/>
      <c r="RYU315" s="4"/>
      <c r="RYV315" s="4"/>
      <c r="RYW315" s="4"/>
      <c r="RYX315" s="4"/>
      <c r="RYY315" s="4"/>
      <c r="RYZ315" s="4"/>
      <c r="RZA315" s="4"/>
      <c r="RZB315" s="4"/>
      <c r="RZC315" s="4"/>
      <c r="RZD315" s="4"/>
      <c r="RZE315" s="4"/>
      <c r="RZF315" s="4"/>
      <c r="RZG315" s="4"/>
      <c r="RZH315" s="4"/>
      <c r="RZI315" s="4"/>
      <c r="RZJ315" s="4"/>
      <c r="RZK315" s="4"/>
      <c r="RZL315" s="4"/>
      <c r="RZM315" s="4"/>
      <c r="RZN315" s="4"/>
      <c r="RZO315" s="4"/>
      <c r="RZP315" s="4"/>
      <c r="RZQ315" s="4"/>
      <c r="RZR315" s="4"/>
      <c r="RZS315" s="4"/>
      <c r="RZT315" s="4"/>
      <c r="RZU315" s="4"/>
      <c r="RZV315" s="4"/>
      <c r="RZW315" s="4"/>
      <c r="RZX315" s="4"/>
      <c r="RZY315" s="4"/>
      <c r="RZZ315" s="4"/>
      <c r="SAA315" s="4"/>
      <c r="SAB315" s="4"/>
      <c r="SAC315" s="4"/>
      <c r="SAD315" s="4"/>
      <c r="SAE315" s="4"/>
      <c r="SAF315" s="4"/>
      <c r="SAG315" s="4"/>
      <c r="SAH315" s="4"/>
      <c r="SAI315" s="4"/>
      <c r="SAJ315" s="4"/>
      <c r="SAK315" s="4"/>
      <c r="SAL315" s="4"/>
      <c r="SAM315" s="4"/>
      <c r="SAN315" s="4"/>
      <c r="SAO315" s="4"/>
      <c r="SAP315" s="4"/>
      <c r="SAQ315" s="4"/>
      <c r="SAR315" s="4"/>
      <c r="SAS315" s="4"/>
      <c r="SAT315" s="4"/>
      <c r="SAU315" s="4"/>
      <c r="SAV315" s="4"/>
      <c r="SAW315" s="4"/>
      <c r="SAX315" s="4"/>
      <c r="SAY315" s="4"/>
      <c r="SAZ315" s="4"/>
      <c r="SBA315" s="4"/>
      <c r="SBB315" s="4"/>
      <c r="SBC315" s="4"/>
      <c r="SBD315" s="4"/>
      <c r="SBE315" s="4"/>
      <c r="SBF315" s="4"/>
      <c r="SBG315" s="4"/>
      <c r="SBH315" s="4"/>
      <c r="SBI315" s="4"/>
      <c r="SBJ315" s="4"/>
      <c r="SBK315" s="4"/>
      <c r="SBL315" s="4"/>
      <c r="SBM315" s="4"/>
      <c r="SBN315" s="4"/>
      <c r="SBO315" s="4"/>
      <c r="SBP315" s="4"/>
      <c r="SBQ315" s="4"/>
      <c r="SBR315" s="4"/>
      <c r="SBS315" s="4"/>
      <c r="SBT315" s="4"/>
      <c r="SBU315" s="4"/>
      <c r="SBV315" s="4"/>
      <c r="SBW315" s="4"/>
      <c r="SBX315" s="4"/>
      <c r="SBY315" s="4"/>
      <c r="SBZ315" s="4"/>
      <c r="SCA315" s="4"/>
      <c r="SCB315" s="4"/>
      <c r="SCC315" s="4"/>
      <c r="SCD315" s="4"/>
      <c r="SCE315" s="4"/>
      <c r="SCF315" s="4"/>
      <c r="SCG315" s="4"/>
      <c r="SCH315" s="4"/>
      <c r="SCI315" s="4"/>
      <c r="SCJ315" s="4"/>
      <c r="SCK315" s="4"/>
      <c r="SCL315" s="4"/>
      <c r="SCM315" s="4"/>
      <c r="SCN315" s="4"/>
      <c r="SCO315" s="4"/>
      <c r="SCP315" s="4"/>
      <c r="SCQ315" s="4"/>
      <c r="SCR315" s="4"/>
      <c r="SCS315" s="4"/>
      <c r="SCT315" s="4"/>
      <c r="SCU315" s="4"/>
      <c r="SCV315" s="4"/>
      <c r="SCW315" s="4"/>
      <c r="SCX315" s="4"/>
      <c r="SCY315" s="4"/>
      <c r="SCZ315" s="4"/>
      <c r="SDA315" s="4"/>
      <c r="SDB315" s="4"/>
      <c r="SDC315" s="4"/>
      <c r="SDD315" s="4"/>
      <c r="SDE315" s="4"/>
      <c r="SDF315" s="4"/>
      <c r="SDG315" s="4"/>
      <c r="SDH315" s="4"/>
      <c r="SDI315" s="4"/>
      <c r="SDJ315" s="4"/>
      <c r="SDK315" s="4"/>
      <c r="SDL315" s="4"/>
      <c r="SDM315" s="4"/>
      <c r="SDN315" s="4"/>
      <c r="SDO315" s="4"/>
      <c r="SDP315" s="4"/>
      <c r="SDQ315" s="4"/>
      <c r="SDR315" s="4"/>
      <c r="SDS315" s="4"/>
      <c r="SDT315" s="4"/>
      <c r="SDU315" s="4"/>
      <c r="SDV315" s="4"/>
      <c r="SDW315" s="4"/>
      <c r="SDX315" s="4"/>
      <c r="SDY315" s="4"/>
      <c r="SDZ315" s="4"/>
      <c r="SEA315" s="4"/>
      <c r="SEB315" s="4"/>
      <c r="SEC315" s="4"/>
      <c r="SED315" s="4"/>
      <c r="SEE315" s="4"/>
      <c r="SEF315" s="4"/>
      <c r="SEG315" s="4"/>
      <c r="SEH315" s="4"/>
      <c r="SEI315" s="4"/>
      <c r="SEJ315" s="4"/>
      <c r="SEK315" s="4"/>
      <c r="SEL315" s="4"/>
      <c r="SEM315" s="4"/>
      <c r="SEN315" s="4"/>
      <c r="SEO315" s="4"/>
      <c r="SEP315" s="4"/>
      <c r="SEQ315" s="4"/>
      <c r="SER315" s="4"/>
      <c r="SES315" s="4"/>
      <c r="SET315" s="4"/>
      <c r="SEU315" s="4"/>
      <c r="SEV315" s="4"/>
      <c r="SEW315" s="4"/>
      <c r="SEX315" s="4"/>
      <c r="SEY315" s="4"/>
      <c r="SEZ315" s="4"/>
      <c r="SFA315" s="4"/>
      <c r="SFB315" s="4"/>
      <c r="SFC315" s="4"/>
      <c r="SFD315" s="4"/>
      <c r="SFE315" s="4"/>
      <c r="SFF315" s="4"/>
      <c r="SFG315" s="4"/>
      <c r="SFH315" s="4"/>
      <c r="SFI315" s="4"/>
      <c r="SFJ315" s="4"/>
      <c r="SFK315" s="4"/>
      <c r="SFL315" s="4"/>
      <c r="SFM315" s="4"/>
      <c r="SFN315" s="4"/>
      <c r="SFO315" s="4"/>
      <c r="SFP315" s="4"/>
      <c r="SFQ315" s="4"/>
      <c r="SFR315" s="4"/>
      <c r="SFS315" s="4"/>
      <c r="SFT315" s="4"/>
      <c r="SFU315" s="4"/>
      <c r="SFV315" s="4"/>
      <c r="SFW315" s="4"/>
      <c r="SFX315" s="4"/>
      <c r="SFY315" s="4"/>
      <c r="SFZ315" s="4"/>
      <c r="SGA315" s="4"/>
      <c r="SGB315" s="4"/>
      <c r="SGC315" s="4"/>
      <c r="SGD315" s="4"/>
      <c r="SGE315" s="4"/>
      <c r="SGF315" s="4"/>
      <c r="SGG315" s="4"/>
      <c r="SGH315" s="4"/>
      <c r="SGI315" s="4"/>
      <c r="SGJ315" s="4"/>
      <c r="SGK315" s="4"/>
      <c r="SGL315" s="4"/>
      <c r="SGM315" s="4"/>
      <c r="SGN315" s="4"/>
      <c r="SGO315" s="4"/>
      <c r="SGP315" s="4"/>
      <c r="SGQ315" s="4"/>
      <c r="SGR315" s="4"/>
      <c r="SGS315" s="4"/>
      <c r="SGT315" s="4"/>
      <c r="SGU315" s="4"/>
      <c r="SGV315" s="4"/>
      <c r="SGW315" s="4"/>
      <c r="SGX315" s="4"/>
      <c r="SGY315" s="4"/>
      <c r="SGZ315" s="4"/>
      <c r="SHA315" s="4"/>
      <c r="SHB315" s="4"/>
      <c r="SHC315" s="4"/>
      <c r="SHD315" s="4"/>
      <c r="SHE315" s="4"/>
      <c r="SHF315" s="4"/>
      <c r="SHG315" s="4"/>
      <c r="SHH315" s="4"/>
      <c r="SHI315" s="4"/>
      <c r="SHJ315" s="4"/>
      <c r="SHK315" s="4"/>
      <c r="SHL315" s="4"/>
      <c r="SHM315" s="4"/>
      <c r="SHN315" s="4"/>
      <c r="SHO315" s="4"/>
      <c r="SHP315" s="4"/>
      <c r="SHQ315" s="4"/>
      <c r="SHR315" s="4"/>
      <c r="SHS315" s="4"/>
      <c r="SHT315" s="4"/>
      <c r="SHU315" s="4"/>
      <c r="SHV315" s="4"/>
      <c r="SHW315" s="4"/>
      <c r="SHX315" s="4"/>
      <c r="SHY315" s="4"/>
      <c r="SHZ315" s="4"/>
      <c r="SIA315" s="4"/>
      <c r="SIB315" s="4"/>
      <c r="SIC315" s="4"/>
      <c r="SID315" s="4"/>
      <c r="SIE315" s="4"/>
      <c r="SIF315" s="4"/>
      <c r="SIG315" s="4"/>
      <c r="SIH315" s="4"/>
      <c r="SII315" s="4"/>
      <c r="SIJ315" s="4"/>
      <c r="SIK315" s="4"/>
      <c r="SIL315" s="4"/>
      <c r="SIM315" s="4"/>
      <c r="SIN315" s="4"/>
      <c r="SIO315" s="4"/>
      <c r="SIP315" s="4"/>
      <c r="SIQ315" s="4"/>
      <c r="SIR315" s="4"/>
      <c r="SIS315" s="4"/>
      <c r="SIT315" s="4"/>
      <c r="SIU315" s="4"/>
      <c r="SIV315" s="4"/>
      <c r="SIW315" s="4"/>
      <c r="SIX315" s="4"/>
      <c r="SIY315" s="4"/>
      <c r="SIZ315" s="4"/>
      <c r="SJA315" s="4"/>
      <c r="SJB315" s="4"/>
      <c r="SJC315" s="4"/>
      <c r="SJD315" s="4"/>
      <c r="SJE315" s="4"/>
      <c r="SJF315" s="4"/>
      <c r="SJG315" s="4"/>
      <c r="SJH315" s="4"/>
      <c r="SJI315" s="4"/>
      <c r="SJJ315" s="4"/>
      <c r="SJK315" s="4"/>
      <c r="SJL315" s="4"/>
      <c r="SJM315" s="4"/>
      <c r="SJN315" s="4"/>
      <c r="SJO315" s="4"/>
      <c r="SJP315" s="4"/>
      <c r="SJQ315" s="4"/>
      <c r="SJR315" s="4"/>
      <c r="SJS315" s="4"/>
      <c r="SJT315" s="4"/>
      <c r="SJU315" s="4"/>
      <c r="SJV315" s="4"/>
      <c r="SJW315" s="4"/>
      <c r="SJX315" s="4"/>
      <c r="SJY315" s="4"/>
      <c r="SJZ315" s="4"/>
      <c r="SKA315" s="4"/>
      <c r="SKB315" s="4"/>
      <c r="SKC315" s="4"/>
      <c r="SKD315" s="4"/>
      <c r="SKE315" s="4"/>
      <c r="SKF315" s="4"/>
      <c r="SKG315" s="4"/>
      <c r="SKH315" s="4"/>
      <c r="SKI315" s="4"/>
      <c r="SKJ315" s="4"/>
      <c r="SKK315" s="4"/>
      <c r="SKL315" s="4"/>
      <c r="SKM315" s="4"/>
      <c r="SKN315" s="4"/>
      <c r="SKO315" s="4"/>
      <c r="SKP315" s="4"/>
      <c r="SKQ315" s="4"/>
      <c r="SKR315" s="4"/>
      <c r="SKS315" s="4"/>
      <c r="SKT315" s="4"/>
      <c r="SKU315" s="4"/>
      <c r="SKV315" s="4"/>
      <c r="SKW315" s="4"/>
      <c r="SKX315" s="4"/>
      <c r="SKY315" s="4"/>
      <c r="SKZ315" s="4"/>
      <c r="SLA315" s="4"/>
      <c r="SLB315" s="4"/>
      <c r="SLC315" s="4"/>
      <c r="SLD315" s="4"/>
      <c r="SLE315" s="4"/>
      <c r="SLF315" s="4"/>
      <c r="SLG315" s="4"/>
      <c r="SLH315" s="4"/>
      <c r="SLI315" s="4"/>
      <c r="SLJ315" s="4"/>
      <c r="SLK315" s="4"/>
      <c r="SLL315" s="4"/>
      <c r="SLM315" s="4"/>
      <c r="SLN315" s="4"/>
      <c r="SLO315" s="4"/>
      <c r="SLP315" s="4"/>
      <c r="SLQ315" s="4"/>
      <c r="SLR315" s="4"/>
      <c r="SLS315" s="4"/>
      <c r="SLT315" s="4"/>
      <c r="SLU315" s="4"/>
      <c r="SLV315" s="4"/>
      <c r="SLW315" s="4"/>
      <c r="SLX315" s="4"/>
      <c r="SLY315" s="4"/>
      <c r="SLZ315" s="4"/>
      <c r="SMA315" s="4"/>
      <c r="SMB315" s="4"/>
      <c r="SMC315" s="4"/>
      <c r="SMD315" s="4"/>
      <c r="SME315" s="4"/>
      <c r="SMF315" s="4"/>
      <c r="SMG315" s="4"/>
      <c r="SMH315" s="4"/>
      <c r="SMI315" s="4"/>
      <c r="SMJ315" s="4"/>
      <c r="SMK315" s="4"/>
      <c r="SML315" s="4"/>
      <c r="SMM315" s="4"/>
      <c r="SMN315" s="4"/>
      <c r="SMO315" s="4"/>
      <c r="SMP315" s="4"/>
      <c r="SMQ315" s="4"/>
      <c r="SMR315" s="4"/>
      <c r="SMS315" s="4"/>
      <c r="SMT315" s="4"/>
      <c r="SMU315" s="4"/>
      <c r="SMV315" s="4"/>
      <c r="SMW315" s="4"/>
      <c r="SMX315" s="4"/>
      <c r="SMY315" s="4"/>
      <c r="SMZ315" s="4"/>
      <c r="SNA315" s="4"/>
      <c r="SNB315" s="4"/>
      <c r="SNC315" s="4"/>
      <c r="SND315" s="4"/>
      <c r="SNE315" s="4"/>
      <c r="SNF315" s="4"/>
      <c r="SNG315" s="4"/>
      <c r="SNH315" s="4"/>
      <c r="SNI315" s="4"/>
      <c r="SNJ315" s="4"/>
      <c r="SNK315" s="4"/>
      <c r="SNL315" s="4"/>
      <c r="SNM315" s="4"/>
      <c r="SNN315" s="4"/>
      <c r="SNO315" s="4"/>
      <c r="SNP315" s="4"/>
      <c r="SNQ315" s="4"/>
      <c r="SNR315" s="4"/>
      <c r="SNS315" s="4"/>
      <c r="SNT315" s="4"/>
      <c r="SNU315" s="4"/>
      <c r="SNV315" s="4"/>
      <c r="SNW315" s="4"/>
      <c r="SNX315" s="4"/>
      <c r="SNY315" s="4"/>
      <c r="SNZ315" s="4"/>
      <c r="SOA315" s="4"/>
      <c r="SOB315" s="4"/>
      <c r="SOC315" s="4"/>
      <c r="SOD315" s="4"/>
      <c r="SOE315" s="4"/>
      <c r="SOF315" s="4"/>
      <c r="SOG315" s="4"/>
      <c r="SOH315" s="4"/>
      <c r="SOI315" s="4"/>
      <c r="SOJ315" s="4"/>
      <c r="SOK315" s="4"/>
      <c r="SOL315" s="4"/>
      <c r="SOM315" s="4"/>
      <c r="SON315" s="4"/>
      <c r="SOO315" s="4"/>
      <c r="SOP315" s="4"/>
      <c r="SOQ315" s="4"/>
      <c r="SOR315" s="4"/>
      <c r="SOS315" s="4"/>
      <c r="SOT315" s="4"/>
      <c r="SOU315" s="4"/>
      <c r="SOV315" s="4"/>
      <c r="SOW315" s="4"/>
      <c r="SOX315" s="4"/>
      <c r="SOY315" s="4"/>
      <c r="SOZ315" s="4"/>
      <c r="SPA315" s="4"/>
      <c r="SPB315" s="4"/>
      <c r="SPC315" s="4"/>
      <c r="SPD315" s="4"/>
      <c r="SPE315" s="4"/>
      <c r="SPF315" s="4"/>
      <c r="SPG315" s="4"/>
      <c r="SPH315" s="4"/>
      <c r="SPI315" s="4"/>
      <c r="SPJ315" s="4"/>
      <c r="SPK315" s="4"/>
      <c r="SPL315" s="4"/>
      <c r="SPM315" s="4"/>
      <c r="SPN315" s="4"/>
      <c r="SPO315" s="4"/>
      <c r="SPP315" s="4"/>
      <c r="SPQ315" s="4"/>
      <c r="SPR315" s="4"/>
      <c r="SPS315" s="4"/>
      <c r="SPT315" s="4"/>
      <c r="SPU315" s="4"/>
      <c r="SPV315" s="4"/>
      <c r="SPW315" s="4"/>
      <c r="SPX315" s="4"/>
      <c r="SPY315" s="4"/>
      <c r="SPZ315" s="4"/>
      <c r="SQA315" s="4"/>
      <c r="SQB315" s="4"/>
      <c r="SQC315" s="4"/>
      <c r="SQD315" s="4"/>
      <c r="SQE315" s="4"/>
      <c r="SQF315" s="4"/>
      <c r="SQG315" s="4"/>
      <c r="SQH315" s="4"/>
      <c r="SQI315" s="4"/>
      <c r="SQJ315" s="4"/>
      <c r="SQK315" s="4"/>
      <c r="SQL315" s="4"/>
      <c r="SQM315" s="4"/>
      <c r="SQN315" s="4"/>
      <c r="SQO315" s="4"/>
      <c r="SQP315" s="4"/>
      <c r="SQQ315" s="4"/>
      <c r="SQR315" s="4"/>
      <c r="SQS315" s="4"/>
      <c r="SQT315" s="4"/>
      <c r="SQU315" s="4"/>
      <c r="SQV315" s="4"/>
      <c r="SQW315" s="4"/>
      <c r="SQX315" s="4"/>
      <c r="SQY315" s="4"/>
      <c r="SQZ315" s="4"/>
      <c r="SRA315" s="4"/>
      <c r="SRB315" s="4"/>
      <c r="SRC315" s="4"/>
      <c r="SRD315" s="4"/>
      <c r="SRE315" s="4"/>
      <c r="SRF315" s="4"/>
      <c r="SRG315" s="4"/>
      <c r="SRH315" s="4"/>
      <c r="SRI315" s="4"/>
      <c r="SRJ315" s="4"/>
      <c r="SRK315" s="4"/>
      <c r="SRL315" s="4"/>
      <c r="SRM315" s="4"/>
      <c r="SRN315" s="4"/>
      <c r="SRO315" s="4"/>
      <c r="SRP315" s="4"/>
      <c r="SRQ315" s="4"/>
      <c r="SRR315" s="4"/>
      <c r="SRS315" s="4"/>
      <c r="SRT315" s="4"/>
      <c r="SRU315" s="4"/>
      <c r="SRV315" s="4"/>
      <c r="SRW315" s="4"/>
      <c r="SRX315" s="4"/>
      <c r="SRY315" s="4"/>
      <c r="SRZ315" s="4"/>
      <c r="SSA315" s="4"/>
      <c r="SSB315" s="4"/>
      <c r="SSC315" s="4"/>
      <c r="SSD315" s="4"/>
      <c r="SSE315" s="4"/>
      <c r="SSF315" s="4"/>
      <c r="SSG315" s="4"/>
      <c r="SSH315" s="4"/>
      <c r="SSI315" s="4"/>
      <c r="SSJ315" s="4"/>
      <c r="SSK315" s="4"/>
      <c r="SSL315" s="4"/>
      <c r="SSM315" s="4"/>
      <c r="SSN315" s="4"/>
      <c r="SSO315" s="4"/>
      <c r="SSP315" s="4"/>
      <c r="SSQ315" s="4"/>
      <c r="SSR315" s="4"/>
      <c r="SSS315" s="4"/>
      <c r="SST315" s="4"/>
      <c r="SSU315" s="4"/>
      <c r="SSV315" s="4"/>
      <c r="SSW315" s="4"/>
      <c r="SSX315" s="4"/>
      <c r="SSY315" s="4"/>
      <c r="SSZ315" s="4"/>
      <c r="STA315" s="4"/>
      <c r="STB315" s="4"/>
      <c r="STC315" s="4"/>
      <c r="STD315" s="4"/>
      <c r="STE315" s="4"/>
      <c r="STF315" s="4"/>
      <c r="STG315" s="4"/>
      <c r="STH315" s="4"/>
      <c r="STI315" s="4"/>
      <c r="STJ315" s="4"/>
      <c r="STK315" s="4"/>
      <c r="STL315" s="4"/>
      <c r="STM315" s="4"/>
      <c r="STN315" s="4"/>
      <c r="STO315" s="4"/>
      <c r="STP315" s="4"/>
      <c r="STQ315" s="4"/>
      <c r="STR315" s="4"/>
      <c r="STS315" s="4"/>
      <c r="STT315" s="4"/>
      <c r="STU315" s="4"/>
      <c r="STV315" s="4"/>
      <c r="STW315" s="4"/>
      <c r="STX315" s="4"/>
      <c r="STY315" s="4"/>
      <c r="STZ315" s="4"/>
      <c r="SUA315" s="4"/>
      <c r="SUB315" s="4"/>
      <c r="SUC315" s="4"/>
      <c r="SUD315" s="4"/>
      <c r="SUE315" s="4"/>
      <c r="SUF315" s="4"/>
      <c r="SUG315" s="4"/>
      <c r="SUH315" s="4"/>
      <c r="SUI315" s="4"/>
      <c r="SUJ315" s="4"/>
      <c r="SUK315" s="4"/>
      <c r="SUL315" s="4"/>
      <c r="SUM315" s="4"/>
      <c r="SUN315" s="4"/>
      <c r="SUO315" s="4"/>
      <c r="SUP315" s="4"/>
      <c r="SUQ315" s="4"/>
      <c r="SUR315" s="4"/>
      <c r="SUS315" s="4"/>
      <c r="SUT315" s="4"/>
      <c r="SUU315" s="4"/>
      <c r="SUV315" s="4"/>
      <c r="SUW315" s="4"/>
      <c r="SUX315" s="4"/>
      <c r="SUY315" s="4"/>
      <c r="SUZ315" s="4"/>
      <c r="SVA315" s="4"/>
      <c r="SVB315" s="4"/>
      <c r="SVC315" s="4"/>
      <c r="SVD315" s="4"/>
      <c r="SVE315" s="4"/>
      <c r="SVF315" s="4"/>
      <c r="SVG315" s="4"/>
      <c r="SVH315" s="4"/>
      <c r="SVI315" s="4"/>
      <c r="SVJ315" s="4"/>
      <c r="SVK315" s="4"/>
      <c r="SVL315" s="4"/>
      <c r="SVM315" s="4"/>
      <c r="SVN315" s="4"/>
      <c r="SVO315" s="4"/>
      <c r="SVP315" s="4"/>
      <c r="SVQ315" s="4"/>
      <c r="SVR315" s="4"/>
      <c r="SVS315" s="4"/>
      <c r="SVT315" s="4"/>
      <c r="SVU315" s="4"/>
      <c r="SVV315" s="4"/>
      <c r="SVW315" s="4"/>
      <c r="SVX315" s="4"/>
      <c r="SVY315" s="4"/>
      <c r="SVZ315" s="4"/>
      <c r="SWA315" s="4"/>
      <c r="SWB315" s="4"/>
      <c r="SWC315" s="4"/>
      <c r="SWD315" s="4"/>
      <c r="SWE315" s="4"/>
      <c r="SWF315" s="4"/>
      <c r="SWG315" s="4"/>
      <c r="SWH315" s="4"/>
      <c r="SWI315" s="4"/>
      <c r="SWJ315" s="4"/>
      <c r="SWK315" s="4"/>
      <c r="SWL315" s="4"/>
      <c r="SWM315" s="4"/>
      <c r="SWN315" s="4"/>
      <c r="SWO315" s="4"/>
      <c r="SWP315" s="4"/>
      <c r="SWQ315" s="4"/>
      <c r="SWR315" s="4"/>
      <c r="SWS315" s="4"/>
      <c r="SWT315" s="4"/>
      <c r="SWU315" s="4"/>
      <c r="SWV315" s="4"/>
      <c r="SWW315" s="4"/>
      <c r="SWX315" s="4"/>
      <c r="SWY315" s="4"/>
      <c r="SWZ315" s="4"/>
      <c r="SXA315" s="4"/>
      <c r="SXB315" s="4"/>
      <c r="SXC315" s="4"/>
      <c r="SXD315" s="4"/>
      <c r="SXE315" s="4"/>
      <c r="SXF315" s="4"/>
      <c r="SXG315" s="4"/>
      <c r="SXH315" s="4"/>
      <c r="SXI315" s="4"/>
      <c r="SXJ315" s="4"/>
      <c r="SXK315" s="4"/>
      <c r="SXL315" s="4"/>
      <c r="SXM315" s="4"/>
      <c r="SXN315" s="4"/>
      <c r="SXO315" s="4"/>
      <c r="SXP315" s="4"/>
      <c r="SXQ315" s="4"/>
      <c r="SXR315" s="4"/>
      <c r="SXS315" s="4"/>
      <c r="SXT315" s="4"/>
      <c r="SXU315" s="4"/>
      <c r="SXV315" s="4"/>
      <c r="SXW315" s="4"/>
      <c r="SXX315" s="4"/>
      <c r="SXY315" s="4"/>
      <c r="SXZ315" s="4"/>
      <c r="SYA315" s="4"/>
      <c r="SYB315" s="4"/>
      <c r="SYC315" s="4"/>
      <c r="SYD315" s="4"/>
      <c r="SYE315" s="4"/>
      <c r="SYF315" s="4"/>
      <c r="SYG315" s="4"/>
      <c r="SYH315" s="4"/>
      <c r="SYI315" s="4"/>
      <c r="SYJ315" s="4"/>
      <c r="SYK315" s="4"/>
      <c r="SYL315" s="4"/>
      <c r="SYM315" s="4"/>
      <c r="SYN315" s="4"/>
      <c r="SYO315" s="4"/>
      <c r="SYP315" s="4"/>
      <c r="SYQ315" s="4"/>
      <c r="SYR315" s="4"/>
      <c r="SYS315" s="4"/>
      <c r="SYT315" s="4"/>
      <c r="SYU315" s="4"/>
      <c r="SYV315" s="4"/>
      <c r="SYW315" s="4"/>
      <c r="SYX315" s="4"/>
      <c r="SYY315" s="4"/>
      <c r="SYZ315" s="4"/>
      <c r="SZA315" s="4"/>
      <c r="SZB315" s="4"/>
      <c r="SZC315" s="4"/>
      <c r="SZD315" s="4"/>
      <c r="SZE315" s="4"/>
      <c r="SZF315" s="4"/>
      <c r="SZG315" s="4"/>
      <c r="SZH315" s="4"/>
      <c r="SZI315" s="4"/>
      <c r="SZJ315" s="4"/>
      <c r="SZK315" s="4"/>
      <c r="SZL315" s="4"/>
      <c r="SZM315" s="4"/>
      <c r="SZN315" s="4"/>
      <c r="SZO315" s="4"/>
      <c r="SZP315" s="4"/>
      <c r="SZQ315" s="4"/>
      <c r="SZR315" s="4"/>
      <c r="SZS315" s="4"/>
      <c r="SZT315" s="4"/>
      <c r="SZU315" s="4"/>
      <c r="SZV315" s="4"/>
      <c r="SZW315" s="4"/>
      <c r="SZX315" s="4"/>
      <c r="SZY315" s="4"/>
      <c r="SZZ315" s="4"/>
      <c r="TAA315" s="4"/>
      <c r="TAB315" s="4"/>
      <c r="TAC315" s="4"/>
      <c r="TAD315" s="4"/>
      <c r="TAE315" s="4"/>
      <c r="TAF315" s="4"/>
      <c r="TAG315" s="4"/>
      <c r="TAH315" s="4"/>
      <c r="TAI315" s="4"/>
      <c r="TAJ315" s="4"/>
      <c r="TAK315" s="4"/>
      <c r="TAL315" s="4"/>
      <c r="TAM315" s="4"/>
      <c r="TAN315" s="4"/>
      <c r="TAO315" s="4"/>
      <c r="TAP315" s="4"/>
      <c r="TAQ315" s="4"/>
      <c r="TAR315" s="4"/>
      <c r="TAS315" s="4"/>
      <c r="TAT315" s="4"/>
      <c r="TAU315" s="4"/>
      <c r="TAV315" s="4"/>
      <c r="TAW315" s="4"/>
      <c r="TAX315" s="4"/>
      <c r="TAY315" s="4"/>
      <c r="TAZ315" s="4"/>
      <c r="TBA315" s="4"/>
      <c r="TBB315" s="4"/>
      <c r="TBC315" s="4"/>
      <c r="TBD315" s="4"/>
      <c r="TBE315" s="4"/>
      <c r="TBF315" s="4"/>
      <c r="TBG315" s="4"/>
      <c r="TBH315" s="4"/>
      <c r="TBI315" s="4"/>
      <c r="TBJ315" s="4"/>
      <c r="TBK315" s="4"/>
      <c r="TBL315" s="4"/>
      <c r="TBM315" s="4"/>
      <c r="TBN315" s="4"/>
      <c r="TBO315" s="4"/>
      <c r="TBP315" s="4"/>
      <c r="TBQ315" s="4"/>
      <c r="TBR315" s="4"/>
      <c r="TBS315" s="4"/>
      <c r="TBT315" s="4"/>
      <c r="TBU315" s="4"/>
      <c r="TBV315" s="4"/>
      <c r="TBW315" s="4"/>
      <c r="TBX315" s="4"/>
      <c r="TBY315" s="4"/>
      <c r="TBZ315" s="4"/>
      <c r="TCA315" s="4"/>
      <c r="TCB315" s="4"/>
      <c r="TCC315" s="4"/>
      <c r="TCD315" s="4"/>
      <c r="TCE315" s="4"/>
      <c r="TCF315" s="4"/>
      <c r="TCG315" s="4"/>
      <c r="TCH315" s="4"/>
      <c r="TCI315" s="4"/>
      <c r="TCJ315" s="4"/>
      <c r="TCK315" s="4"/>
      <c r="TCL315" s="4"/>
      <c r="TCM315" s="4"/>
      <c r="TCN315" s="4"/>
      <c r="TCO315" s="4"/>
      <c r="TCP315" s="4"/>
      <c r="TCQ315" s="4"/>
      <c r="TCR315" s="4"/>
      <c r="TCS315" s="4"/>
      <c r="TCT315" s="4"/>
      <c r="TCU315" s="4"/>
      <c r="TCV315" s="4"/>
      <c r="TCW315" s="4"/>
      <c r="TCX315" s="4"/>
      <c r="TCY315" s="4"/>
      <c r="TCZ315" s="4"/>
      <c r="TDA315" s="4"/>
      <c r="TDB315" s="4"/>
      <c r="TDC315" s="4"/>
      <c r="TDD315" s="4"/>
      <c r="TDE315" s="4"/>
      <c r="TDF315" s="4"/>
      <c r="TDG315" s="4"/>
      <c r="TDH315" s="4"/>
      <c r="TDI315" s="4"/>
      <c r="TDJ315" s="4"/>
      <c r="TDK315" s="4"/>
      <c r="TDL315" s="4"/>
      <c r="TDM315" s="4"/>
      <c r="TDN315" s="4"/>
      <c r="TDO315" s="4"/>
      <c r="TDP315" s="4"/>
      <c r="TDQ315" s="4"/>
      <c r="TDR315" s="4"/>
      <c r="TDS315" s="4"/>
      <c r="TDT315" s="4"/>
      <c r="TDU315" s="4"/>
      <c r="TDV315" s="4"/>
      <c r="TDW315" s="4"/>
      <c r="TDX315" s="4"/>
      <c r="TDY315" s="4"/>
      <c r="TDZ315" s="4"/>
      <c r="TEA315" s="4"/>
      <c r="TEB315" s="4"/>
      <c r="TEC315" s="4"/>
      <c r="TED315" s="4"/>
      <c r="TEE315" s="4"/>
      <c r="TEF315" s="4"/>
      <c r="TEG315" s="4"/>
      <c r="TEH315" s="4"/>
      <c r="TEI315" s="4"/>
      <c r="TEJ315" s="4"/>
      <c r="TEK315" s="4"/>
      <c r="TEL315" s="4"/>
      <c r="TEM315" s="4"/>
      <c r="TEN315" s="4"/>
      <c r="TEO315" s="4"/>
      <c r="TEP315" s="4"/>
      <c r="TEQ315" s="4"/>
      <c r="TER315" s="4"/>
      <c r="TES315" s="4"/>
      <c r="TET315" s="4"/>
      <c r="TEU315" s="4"/>
      <c r="TEV315" s="4"/>
      <c r="TEW315" s="4"/>
      <c r="TEX315" s="4"/>
      <c r="TEY315" s="4"/>
      <c r="TEZ315" s="4"/>
      <c r="TFA315" s="4"/>
      <c r="TFB315" s="4"/>
      <c r="TFC315" s="4"/>
      <c r="TFD315" s="4"/>
      <c r="TFE315" s="4"/>
      <c r="TFF315" s="4"/>
      <c r="TFG315" s="4"/>
      <c r="TFH315" s="4"/>
      <c r="TFI315" s="4"/>
      <c r="TFJ315" s="4"/>
      <c r="TFK315" s="4"/>
      <c r="TFL315" s="4"/>
      <c r="TFM315" s="4"/>
      <c r="TFN315" s="4"/>
      <c r="TFO315" s="4"/>
      <c r="TFP315" s="4"/>
      <c r="TFQ315" s="4"/>
      <c r="TFR315" s="4"/>
      <c r="TFS315" s="4"/>
      <c r="TFT315" s="4"/>
      <c r="TFU315" s="4"/>
      <c r="TFV315" s="4"/>
      <c r="TFW315" s="4"/>
      <c r="TFX315" s="4"/>
      <c r="TFY315" s="4"/>
      <c r="TFZ315" s="4"/>
      <c r="TGA315" s="4"/>
      <c r="TGB315" s="4"/>
      <c r="TGC315" s="4"/>
      <c r="TGD315" s="4"/>
      <c r="TGE315" s="4"/>
      <c r="TGF315" s="4"/>
      <c r="TGG315" s="4"/>
      <c r="TGH315" s="4"/>
      <c r="TGI315" s="4"/>
      <c r="TGJ315" s="4"/>
      <c r="TGK315" s="4"/>
      <c r="TGL315" s="4"/>
      <c r="TGM315" s="4"/>
      <c r="TGN315" s="4"/>
      <c r="TGO315" s="4"/>
      <c r="TGP315" s="4"/>
      <c r="TGQ315" s="4"/>
      <c r="TGR315" s="4"/>
      <c r="TGS315" s="4"/>
      <c r="TGT315" s="4"/>
      <c r="TGU315" s="4"/>
      <c r="TGV315" s="4"/>
      <c r="TGW315" s="4"/>
      <c r="TGX315" s="4"/>
      <c r="TGY315" s="4"/>
      <c r="TGZ315" s="4"/>
      <c r="THA315" s="4"/>
      <c r="THB315" s="4"/>
      <c r="THC315" s="4"/>
      <c r="THD315" s="4"/>
      <c r="THE315" s="4"/>
      <c r="THF315" s="4"/>
      <c r="THG315" s="4"/>
      <c r="THH315" s="4"/>
      <c r="THI315" s="4"/>
      <c r="THJ315" s="4"/>
      <c r="THK315" s="4"/>
      <c r="THL315" s="4"/>
      <c r="THM315" s="4"/>
      <c r="THN315" s="4"/>
      <c r="THO315" s="4"/>
      <c r="THP315" s="4"/>
      <c r="THQ315" s="4"/>
      <c r="THR315" s="4"/>
      <c r="THS315" s="4"/>
      <c r="THT315" s="4"/>
      <c r="THU315" s="4"/>
      <c r="THV315" s="4"/>
      <c r="THW315" s="4"/>
      <c r="THX315" s="4"/>
      <c r="THY315" s="4"/>
      <c r="THZ315" s="4"/>
      <c r="TIA315" s="4"/>
      <c r="TIB315" s="4"/>
      <c r="TIC315" s="4"/>
      <c r="TID315" s="4"/>
      <c r="TIE315" s="4"/>
      <c r="TIF315" s="4"/>
      <c r="TIG315" s="4"/>
      <c r="TIH315" s="4"/>
      <c r="TII315" s="4"/>
      <c r="TIJ315" s="4"/>
      <c r="TIK315" s="4"/>
      <c r="TIL315" s="4"/>
      <c r="TIM315" s="4"/>
      <c r="TIN315" s="4"/>
      <c r="TIO315" s="4"/>
      <c r="TIP315" s="4"/>
      <c r="TIQ315" s="4"/>
      <c r="TIR315" s="4"/>
      <c r="TIS315" s="4"/>
      <c r="TIT315" s="4"/>
      <c r="TIU315" s="4"/>
      <c r="TIV315" s="4"/>
      <c r="TIW315" s="4"/>
      <c r="TIX315" s="4"/>
      <c r="TIY315" s="4"/>
      <c r="TIZ315" s="4"/>
      <c r="TJA315" s="4"/>
      <c r="TJB315" s="4"/>
      <c r="TJC315" s="4"/>
      <c r="TJD315" s="4"/>
      <c r="TJE315" s="4"/>
      <c r="TJF315" s="4"/>
      <c r="TJG315" s="4"/>
      <c r="TJH315" s="4"/>
      <c r="TJI315" s="4"/>
      <c r="TJJ315" s="4"/>
      <c r="TJK315" s="4"/>
      <c r="TJL315" s="4"/>
      <c r="TJM315" s="4"/>
      <c r="TJN315" s="4"/>
      <c r="TJO315" s="4"/>
      <c r="TJP315" s="4"/>
      <c r="TJQ315" s="4"/>
      <c r="TJR315" s="4"/>
      <c r="TJS315" s="4"/>
      <c r="TJT315" s="4"/>
      <c r="TJU315" s="4"/>
      <c r="TJV315" s="4"/>
      <c r="TJW315" s="4"/>
      <c r="TJX315" s="4"/>
      <c r="TJY315" s="4"/>
      <c r="TJZ315" s="4"/>
      <c r="TKA315" s="4"/>
      <c r="TKB315" s="4"/>
      <c r="TKC315" s="4"/>
      <c r="TKD315" s="4"/>
      <c r="TKE315" s="4"/>
      <c r="TKF315" s="4"/>
      <c r="TKG315" s="4"/>
      <c r="TKH315" s="4"/>
      <c r="TKI315" s="4"/>
      <c r="TKJ315" s="4"/>
      <c r="TKK315" s="4"/>
      <c r="TKL315" s="4"/>
      <c r="TKM315" s="4"/>
      <c r="TKN315" s="4"/>
      <c r="TKO315" s="4"/>
      <c r="TKP315" s="4"/>
      <c r="TKQ315" s="4"/>
      <c r="TKR315" s="4"/>
      <c r="TKS315" s="4"/>
      <c r="TKT315" s="4"/>
      <c r="TKU315" s="4"/>
      <c r="TKV315" s="4"/>
      <c r="TKW315" s="4"/>
      <c r="TKX315" s="4"/>
      <c r="TKY315" s="4"/>
      <c r="TKZ315" s="4"/>
      <c r="TLA315" s="4"/>
      <c r="TLB315" s="4"/>
      <c r="TLC315" s="4"/>
      <c r="TLD315" s="4"/>
      <c r="TLE315" s="4"/>
      <c r="TLF315" s="4"/>
      <c r="TLG315" s="4"/>
      <c r="TLH315" s="4"/>
      <c r="TLI315" s="4"/>
      <c r="TLJ315" s="4"/>
      <c r="TLK315" s="4"/>
      <c r="TLL315" s="4"/>
      <c r="TLM315" s="4"/>
      <c r="TLN315" s="4"/>
      <c r="TLO315" s="4"/>
      <c r="TLP315" s="4"/>
      <c r="TLQ315" s="4"/>
      <c r="TLR315" s="4"/>
      <c r="TLS315" s="4"/>
      <c r="TLT315" s="4"/>
      <c r="TLU315" s="4"/>
      <c r="TLV315" s="4"/>
      <c r="TLW315" s="4"/>
      <c r="TLX315" s="4"/>
      <c r="TLY315" s="4"/>
      <c r="TLZ315" s="4"/>
      <c r="TMA315" s="4"/>
      <c r="TMB315" s="4"/>
      <c r="TMC315" s="4"/>
      <c r="TMD315" s="4"/>
      <c r="TME315" s="4"/>
      <c r="TMF315" s="4"/>
      <c r="TMG315" s="4"/>
      <c r="TMH315" s="4"/>
      <c r="TMI315" s="4"/>
      <c r="TMJ315" s="4"/>
      <c r="TMK315" s="4"/>
      <c r="TML315" s="4"/>
      <c r="TMM315" s="4"/>
      <c r="TMN315" s="4"/>
      <c r="TMO315" s="4"/>
      <c r="TMP315" s="4"/>
      <c r="TMQ315" s="4"/>
      <c r="TMR315" s="4"/>
      <c r="TMS315" s="4"/>
      <c r="TMT315" s="4"/>
      <c r="TMU315" s="4"/>
      <c r="TMV315" s="4"/>
      <c r="TMW315" s="4"/>
      <c r="TMX315" s="4"/>
      <c r="TMY315" s="4"/>
      <c r="TMZ315" s="4"/>
      <c r="TNA315" s="4"/>
      <c r="TNB315" s="4"/>
      <c r="TNC315" s="4"/>
      <c r="TND315" s="4"/>
      <c r="TNE315" s="4"/>
      <c r="TNF315" s="4"/>
      <c r="TNG315" s="4"/>
      <c r="TNH315" s="4"/>
      <c r="TNI315" s="4"/>
      <c r="TNJ315" s="4"/>
      <c r="TNK315" s="4"/>
      <c r="TNL315" s="4"/>
      <c r="TNM315" s="4"/>
      <c r="TNN315" s="4"/>
      <c r="TNO315" s="4"/>
      <c r="TNP315" s="4"/>
      <c r="TNQ315" s="4"/>
      <c r="TNR315" s="4"/>
      <c r="TNS315" s="4"/>
      <c r="TNT315" s="4"/>
      <c r="TNU315" s="4"/>
      <c r="TNV315" s="4"/>
      <c r="TNW315" s="4"/>
      <c r="TNX315" s="4"/>
      <c r="TNY315" s="4"/>
      <c r="TNZ315" s="4"/>
      <c r="TOA315" s="4"/>
      <c r="TOB315" s="4"/>
      <c r="TOC315" s="4"/>
      <c r="TOD315" s="4"/>
      <c r="TOE315" s="4"/>
      <c r="TOF315" s="4"/>
      <c r="TOG315" s="4"/>
      <c r="TOH315" s="4"/>
      <c r="TOI315" s="4"/>
      <c r="TOJ315" s="4"/>
      <c r="TOK315" s="4"/>
      <c r="TOL315" s="4"/>
      <c r="TOM315" s="4"/>
      <c r="TON315" s="4"/>
      <c r="TOO315" s="4"/>
      <c r="TOP315" s="4"/>
      <c r="TOQ315" s="4"/>
      <c r="TOR315" s="4"/>
      <c r="TOS315" s="4"/>
      <c r="TOT315" s="4"/>
      <c r="TOU315" s="4"/>
      <c r="TOV315" s="4"/>
      <c r="TOW315" s="4"/>
      <c r="TOX315" s="4"/>
      <c r="TOY315" s="4"/>
      <c r="TOZ315" s="4"/>
      <c r="TPA315" s="4"/>
      <c r="TPB315" s="4"/>
      <c r="TPC315" s="4"/>
      <c r="TPD315" s="4"/>
      <c r="TPE315" s="4"/>
      <c r="TPF315" s="4"/>
      <c r="TPG315" s="4"/>
      <c r="TPH315" s="4"/>
      <c r="TPI315" s="4"/>
      <c r="TPJ315" s="4"/>
      <c r="TPK315" s="4"/>
      <c r="TPL315" s="4"/>
      <c r="TPM315" s="4"/>
      <c r="TPN315" s="4"/>
      <c r="TPO315" s="4"/>
      <c r="TPP315" s="4"/>
      <c r="TPQ315" s="4"/>
      <c r="TPR315" s="4"/>
      <c r="TPS315" s="4"/>
      <c r="TPT315" s="4"/>
      <c r="TPU315" s="4"/>
      <c r="TPV315" s="4"/>
      <c r="TPW315" s="4"/>
      <c r="TPX315" s="4"/>
      <c r="TPY315" s="4"/>
      <c r="TPZ315" s="4"/>
      <c r="TQA315" s="4"/>
      <c r="TQB315" s="4"/>
      <c r="TQC315" s="4"/>
      <c r="TQD315" s="4"/>
      <c r="TQE315" s="4"/>
      <c r="TQF315" s="4"/>
      <c r="TQG315" s="4"/>
      <c r="TQH315" s="4"/>
      <c r="TQI315" s="4"/>
      <c r="TQJ315" s="4"/>
      <c r="TQK315" s="4"/>
      <c r="TQL315" s="4"/>
      <c r="TQM315" s="4"/>
      <c r="TQN315" s="4"/>
      <c r="TQO315" s="4"/>
      <c r="TQP315" s="4"/>
      <c r="TQQ315" s="4"/>
      <c r="TQR315" s="4"/>
      <c r="TQS315" s="4"/>
      <c r="TQT315" s="4"/>
      <c r="TQU315" s="4"/>
      <c r="TQV315" s="4"/>
      <c r="TQW315" s="4"/>
      <c r="TQX315" s="4"/>
      <c r="TQY315" s="4"/>
      <c r="TQZ315" s="4"/>
      <c r="TRA315" s="4"/>
      <c r="TRB315" s="4"/>
      <c r="TRC315" s="4"/>
      <c r="TRD315" s="4"/>
      <c r="TRE315" s="4"/>
      <c r="TRF315" s="4"/>
      <c r="TRG315" s="4"/>
      <c r="TRH315" s="4"/>
      <c r="TRI315" s="4"/>
      <c r="TRJ315" s="4"/>
      <c r="TRK315" s="4"/>
      <c r="TRL315" s="4"/>
      <c r="TRM315" s="4"/>
      <c r="TRN315" s="4"/>
      <c r="TRO315" s="4"/>
      <c r="TRP315" s="4"/>
      <c r="TRQ315" s="4"/>
      <c r="TRR315" s="4"/>
      <c r="TRS315" s="4"/>
      <c r="TRT315" s="4"/>
      <c r="TRU315" s="4"/>
      <c r="TRV315" s="4"/>
      <c r="TRW315" s="4"/>
      <c r="TRX315" s="4"/>
      <c r="TRY315" s="4"/>
      <c r="TRZ315" s="4"/>
      <c r="TSA315" s="4"/>
      <c r="TSB315" s="4"/>
      <c r="TSC315" s="4"/>
      <c r="TSD315" s="4"/>
      <c r="TSE315" s="4"/>
      <c r="TSF315" s="4"/>
      <c r="TSG315" s="4"/>
      <c r="TSH315" s="4"/>
      <c r="TSI315" s="4"/>
      <c r="TSJ315" s="4"/>
      <c r="TSK315" s="4"/>
      <c r="TSL315" s="4"/>
      <c r="TSM315" s="4"/>
      <c r="TSN315" s="4"/>
      <c r="TSO315" s="4"/>
      <c r="TSP315" s="4"/>
      <c r="TSQ315" s="4"/>
      <c r="TSR315" s="4"/>
      <c r="TSS315" s="4"/>
      <c r="TST315" s="4"/>
      <c r="TSU315" s="4"/>
      <c r="TSV315" s="4"/>
      <c r="TSW315" s="4"/>
      <c r="TSX315" s="4"/>
      <c r="TSY315" s="4"/>
      <c r="TSZ315" s="4"/>
      <c r="TTA315" s="4"/>
      <c r="TTB315" s="4"/>
      <c r="TTC315" s="4"/>
      <c r="TTD315" s="4"/>
      <c r="TTE315" s="4"/>
      <c r="TTF315" s="4"/>
      <c r="TTG315" s="4"/>
      <c r="TTH315" s="4"/>
      <c r="TTI315" s="4"/>
      <c r="TTJ315" s="4"/>
      <c r="TTK315" s="4"/>
      <c r="TTL315" s="4"/>
      <c r="TTM315" s="4"/>
      <c r="TTN315" s="4"/>
      <c r="TTO315" s="4"/>
      <c r="TTP315" s="4"/>
      <c r="TTQ315" s="4"/>
      <c r="TTR315" s="4"/>
      <c r="TTS315" s="4"/>
      <c r="TTT315" s="4"/>
      <c r="TTU315" s="4"/>
      <c r="TTV315" s="4"/>
      <c r="TTW315" s="4"/>
      <c r="TTX315" s="4"/>
      <c r="TTY315" s="4"/>
      <c r="TTZ315" s="4"/>
      <c r="TUA315" s="4"/>
      <c r="TUB315" s="4"/>
      <c r="TUC315" s="4"/>
      <c r="TUD315" s="4"/>
      <c r="TUE315" s="4"/>
      <c r="TUF315" s="4"/>
      <c r="TUG315" s="4"/>
      <c r="TUH315" s="4"/>
      <c r="TUI315" s="4"/>
      <c r="TUJ315" s="4"/>
      <c r="TUK315" s="4"/>
      <c r="TUL315" s="4"/>
      <c r="TUM315" s="4"/>
      <c r="TUN315" s="4"/>
      <c r="TUO315" s="4"/>
      <c r="TUP315" s="4"/>
      <c r="TUQ315" s="4"/>
      <c r="TUR315" s="4"/>
      <c r="TUS315" s="4"/>
      <c r="TUT315" s="4"/>
      <c r="TUU315" s="4"/>
      <c r="TUV315" s="4"/>
      <c r="TUW315" s="4"/>
      <c r="TUX315" s="4"/>
      <c r="TUY315" s="4"/>
      <c r="TUZ315" s="4"/>
      <c r="TVA315" s="4"/>
      <c r="TVB315" s="4"/>
      <c r="TVC315" s="4"/>
      <c r="TVD315" s="4"/>
      <c r="TVE315" s="4"/>
      <c r="TVF315" s="4"/>
      <c r="TVG315" s="4"/>
      <c r="TVH315" s="4"/>
      <c r="TVI315" s="4"/>
      <c r="TVJ315" s="4"/>
      <c r="TVK315" s="4"/>
      <c r="TVL315" s="4"/>
      <c r="TVM315" s="4"/>
      <c r="TVN315" s="4"/>
      <c r="TVO315" s="4"/>
      <c r="TVP315" s="4"/>
      <c r="TVQ315" s="4"/>
      <c r="TVR315" s="4"/>
      <c r="TVS315" s="4"/>
      <c r="TVT315" s="4"/>
      <c r="TVU315" s="4"/>
      <c r="TVV315" s="4"/>
      <c r="TVW315" s="4"/>
      <c r="TVX315" s="4"/>
      <c r="TVY315" s="4"/>
      <c r="TVZ315" s="4"/>
      <c r="TWA315" s="4"/>
      <c r="TWB315" s="4"/>
      <c r="TWC315" s="4"/>
      <c r="TWD315" s="4"/>
      <c r="TWE315" s="4"/>
      <c r="TWF315" s="4"/>
      <c r="TWG315" s="4"/>
      <c r="TWH315" s="4"/>
      <c r="TWI315" s="4"/>
      <c r="TWJ315" s="4"/>
      <c r="TWK315" s="4"/>
      <c r="TWL315" s="4"/>
      <c r="TWM315" s="4"/>
      <c r="TWN315" s="4"/>
      <c r="TWO315" s="4"/>
      <c r="TWP315" s="4"/>
      <c r="TWQ315" s="4"/>
      <c r="TWR315" s="4"/>
      <c r="TWS315" s="4"/>
      <c r="TWT315" s="4"/>
      <c r="TWU315" s="4"/>
      <c r="TWV315" s="4"/>
      <c r="TWW315" s="4"/>
      <c r="TWX315" s="4"/>
      <c r="TWY315" s="4"/>
      <c r="TWZ315" s="4"/>
      <c r="TXA315" s="4"/>
      <c r="TXB315" s="4"/>
      <c r="TXC315" s="4"/>
      <c r="TXD315" s="4"/>
      <c r="TXE315" s="4"/>
      <c r="TXF315" s="4"/>
      <c r="TXG315" s="4"/>
      <c r="TXH315" s="4"/>
      <c r="TXI315" s="4"/>
      <c r="TXJ315" s="4"/>
      <c r="TXK315" s="4"/>
      <c r="TXL315" s="4"/>
      <c r="TXM315" s="4"/>
      <c r="TXN315" s="4"/>
      <c r="TXO315" s="4"/>
      <c r="TXP315" s="4"/>
      <c r="TXQ315" s="4"/>
      <c r="TXR315" s="4"/>
      <c r="TXS315" s="4"/>
      <c r="TXT315" s="4"/>
      <c r="TXU315" s="4"/>
      <c r="TXV315" s="4"/>
      <c r="TXW315" s="4"/>
      <c r="TXX315" s="4"/>
      <c r="TXY315" s="4"/>
      <c r="TXZ315" s="4"/>
      <c r="TYA315" s="4"/>
      <c r="TYB315" s="4"/>
      <c r="TYC315" s="4"/>
      <c r="TYD315" s="4"/>
      <c r="TYE315" s="4"/>
      <c r="TYF315" s="4"/>
      <c r="TYG315" s="4"/>
      <c r="TYH315" s="4"/>
      <c r="TYI315" s="4"/>
      <c r="TYJ315" s="4"/>
      <c r="TYK315" s="4"/>
      <c r="TYL315" s="4"/>
      <c r="TYM315" s="4"/>
      <c r="TYN315" s="4"/>
      <c r="TYO315" s="4"/>
      <c r="TYP315" s="4"/>
      <c r="TYQ315" s="4"/>
      <c r="TYR315" s="4"/>
      <c r="TYS315" s="4"/>
      <c r="TYT315" s="4"/>
      <c r="TYU315" s="4"/>
      <c r="TYV315" s="4"/>
      <c r="TYW315" s="4"/>
      <c r="TYX315" s="4"/>
      <c r="TYY315" s="4"/>
      <c r="TYZ315" s="4"/>
      <c r="TZA315" s="4"/>
      <c r="TZB315" s="4"/>
      <c r="TZC315" s="4"/>
      <c r="TZD315" s="4"/>
      <c r="TZE315" s="4"/>
      <c r="TZF315" s="4"/>
      <c r="TZG315" s="4"/>
      <c r="TZH315" s="4"/>
      <c r="TZI315" s="4"/>
      <c r="TZJ315" s="4"/>
      <c r="TZK315" s="4"/>
      <c r="TZL315" s="4"/>
      <c r="TZM315" s="4"/>
      <c r="TZN315" s="4"/>
      <c r="TZO315" s="4"/>
      <c r="TZP315" s="4"/>
      <c r="TZQ315" s="4"/>
      <c r="TZR315" s="4"/>
      <c r="TZS315" s="4"/>
      <c r="TZT315" s="4"/>
      <c r="TZU315" s="4"/>
      <c r="TZV315" s="4"/>
      <c r="TZW315" s="4"/>
      <c r="TZX315" s="4"/>
      <c r="TZY315" s="4"/>
      <c r="TZZ315" s="4"/>
      <c r="UAA315" s="4"/>
      <c r="UAB315" s="4"/>
      <c r="UAC315" s="4"/>
      <c r="UAD315" s="4"/>
      <c r="UAE315" s="4"/>
      <c r="UAF315" s="4"/>
      <c r="UAG315" s="4"/>
      <c r="UAH315" s="4"/>
      <c r="UAI315" s="4"/>
      <c r="UAJ315" s="4"/>
      <c r="UAK315" s="4"/>
      <c r="UAL315" s="4"/>
      <c r="UAM315" s="4"/>
      <c r="UAN315" s="4"/>
      <c r="UAO315" s="4"/>
      <c r="UAP315" s="4"/>
      <c r="UAQ315" s="4"/>
      <c r="UAR315" s="4"/>
      <c r="UAS315" s="4"/>
      <c r="UAT315" s="4"/>
      <c r="UAU315" s="4"/>
      <c r="UAV315" s="4"/>
      <c r="UAW315" s="4"/>
      <c r="UAX315" s="4"/>
      <c r="UAY315" s="4"/>
      <c r="UAZ315" s="4"/>
      <c r="UBA315" s="4"/>
      <c r="UBB315" s="4"/>
      <c r="UBC315" s="4"/>
      <c r="UBD315" s="4"/>
      <c r="UBE315" s="4"/>
      <c r="UBF315" s="4"/>
      <c r="UBG315" s="4"/>
      <c r="UBH315" s="4"/>
      <c r="UBI315" s="4"/>
      <c r="UBJ315" s="4"/>
      <c r="UBK315" s="4"/>
      <c r="UBL315" s="4"/>
      <c r="UBM315" s="4"/>
      <c r="UBN315" s="4"/>
      <c r="UBO315" s="4"/>
      <c r="UBP315" s="4"/>
      <c r="UBQ315" s="4"/>
      <c r="UBR315" s="4"/>
      <c r="UBS315" s="4"/>
      <c r="UBT315" s="4"/>
      <c r="UBU315" s="4"/>
      <c r="UBV315" s="4"/>
      <c r="UBW315" s="4"/>
      <c r="UBX315" s="4"/>
      <c r="UBY315" s="4"/>
      <c r="UBZ315" s="4"/>
      <c r="UCA315" s="4"/>
      <c r="UCB315" s="4"/>
      <c r="UCC315" s="4"/>
      <c r="UCD315" s="4"/>
      <c r="UCE315" s="4"/>
      <c r="UCF315" s="4"/>
      <c r="UCG315" s="4"/>
      <c r="UCH315" s="4"/>
      <c r="UCI315" s="4"/>
      <c r="UCJ315" s="4"/>
      <c r="UCK315" s="4"/>
      <c r="UCL315" s="4"/>
      <c r="UCM315" s="4"/>
      <c r="UCN315" s="4"/>
      <c r="UCO315" s="4"/>
      <c r="UCP315" s="4"/>
      <c r="UCQ315" s="4"/>
      <c r="UCR315" s="4"/>
      <c r="UCS315" s="4"/>
      <c r="UCT315" s="4"/>
      <c r="UCU315" s="4"/>
      <c r="UCV315" s="4"/>
      <c r="UCW315" s="4"/>
      <c r="UCX315" s="4"/>
      <c r="UCY315" s="4"/>
      <c r="UCZ315" s="4"/>
      <c r="UDA315" s="4"/>
      <c r="UDB315" s="4"/>
      <c r="UDC315" s="4"/>
      <c r="UDD315" s="4"/>
      <c r="UDE315" s="4"/>
      <c r="UDF315" s="4"/>
      <c r="UDG315" s="4"/>
      <c r="UDH315" s="4"/>
      <c r="UDI315" s="4"/>
      <c r="UDJ315" s="4"/>
      <c r="UDK315" s="4"/>
      <c r="UDL315" s="4"/>
      <c r="UDM315" s="4"/>
      <c r="UDN315" s="4"/>
      <c r="UDO315" s="4"/>
      <c r="UDP315" s="4"/>
      <c r="UDQ315" s="4"/>
      <c r="UDR315" s="4"/>
      <c r="UDS315" s="4"/>
      <c r="UDT315" s="4"/>
      <c r="UDU315" s="4"/>
      <c r="UDV315" s="4"/>
      <c r="UDW315" s="4"/>
      <c r="UDX315" s="4"/>
      <c r="UDY315" s="4"/>
      <c r="UDZ315" s="4"/>
      <c r="UEA315" s="4"/>
      <c r="UEB315" s="4"/>
      <c r="UEC315" s="4"/>
      <c r="UED315" s="4"/>
      <c r="UEE315" s="4"/>
      <c r="UEF315" s="4"/>
      <c r="UEG315" s="4"/>
      <c r="UEH315" s="4"/>
      <c r="UEI315" s="4"/>
      <c r="UEJ315" s="4"/>
      <c r="UEK315" s="4"/>
      <c r="UEL315" s="4"/>
      <c r="UEM315" s="4"/>
      <c r="UEN315" s="4"/>
      <c r="UEO315" s="4"/>
      <c r="UEP315" s="4"/>
      <c r="UEQ315" s="4"/>
      <c r="UER315" s="4"/>
      <c r="UES315" s="4"/>
      <c r="UET315" s="4"/>
      <c r="UEU315" s="4"/>
      <c r="UEV315" s="4"/>
      <c r="UEW315" s="4"/>
      <c r="UEX315" s="4"/>
      <c r="UEY315" s="4"/>
      <c r="UEZ315" s="4"/>
      <c r="UFA315" s="4"/>
      <c r="UFB315" s="4"/>
      <c r="UFC315" s="4"/>
      <c r="UFD315" s="4"/>
      <c r="UFE315" s="4"/>
      <c r="UFF315" s="4"/>
      <c r="UFG315" s="4"/>
      <c r="UFH315" s="4"/>
      <c r="UFI315" s="4"/>
      <c r="UFJ315" s="4"/>
      <c r="UFK315" s="4"/>
      <c r="UFL315" s="4"/>
      <c r="UFM315" s="4"/>
      <c r="UFN315" s="4"/>
      <c r="UFO315" s="4"/>
      <c r="UFP315" s="4"/>
      <c r="UFQ315" s="4"/>
      <c r="UFR315" s="4"/>
      <c r="UFS315" s="4"/>
      <c r="UFT315" s="4"/>
      <c r="UFU315" s="4"/>
      <c r="UFV315" s="4"/>
      <c r="UFW315" s="4"/>
      <c r="UFX315" s="4"/>
      <c r="UFY315" s="4"/>
      <c r="UFZ315" s="4"/>
      <c r="UGA315" s="4"/>
      <c r="UGB315" s="4"/>
      <c r="UGC315" s="4"/>
      <c r="UGD315" s="4"/>
      <c r="UGE315" s="4"/>
      <c r="UGF315" s="4"/>
      <c r="UGG315" s="4"/>
      <c r="UGH315" s="4"/>
      <c r="UGI315" s="4"/>
      <c r="UGJ315" s="4"/>
      <c r="UGK315" s="4"/>
      <c r="UGL315" s="4"/>
      <c r="UGM315" s="4"/>
      <c r="UGN315" s="4"/>
      <c r="UGO315" s="4"/>
      <c r="UGP315" s="4"/>
      <c r="UGQ315" s="4"/>
      <c r="UGR315" s="4"/>
      <c r="UGS315" s="4"/>
      <c r="UGT315" s="4"/>
      <c r="UGU315" s="4"/>
      <c r="UGV315" s="4"/>
      <c r="UGW315" s="4"/>
      <c r="UGX315" s="4"/>
      <c r="UGY315" s="4"/>
      <c r="UGZ315" s="4"/>
      <c r="UHA315" s="4"/>
      <c r="UHB315" s="4"/>
      <c r="UHC315" s="4"/>
      <c r="UHD315" s="4"/>
      <c r="UHE315" s="4"/>
      <c r="UHF315" s="4"/>
      <c r="UHG315" s="4"/>
      <c r="UHH315" s="4"/>
      <c r="UHI315" s="4"/>
      <c r="UHJ315" s="4"/>
      <c r="UHK315" s="4"/>
      <c r="UHL315" s="4"/>
      <c r="UHM315" s="4"/>
      <c r="UHN315" s="4"/>
      <c r="UHO315" s="4"/>
      <c r="UHP315" s="4"/>
      <c r="UHQ315" s="4"/>
      <c r="UHR315" s="4"/>
      <c r="UHS315" s="4"/>
      <c r="UHT315" s="4"/>
      <c r="UHU315" s="4"/>
      <c r="UHV315" s="4"/>
      <c r="UHW315" s="4"/>
      <c r="UHX315" s="4"/>
      <c r="UHY315" s="4"/>
      <c r="UHZ315" s="4"/>
      <c r="UIA315" s="4"/>
      <c r="UIB315" s="4"/>
      <c r="UIC315" s="4"/>
      <c r="UID315" s="4"/>
      <c r="UIE315" s="4"/>
      <c r="UIF315" s="4"/>
      <c r="UIG315" s="4"/>
      <c r="UIH315" s="4"/>
      <c r="UII315" s="4"/>
      <c r="UIJ315" s="4"/>
      <c r="UIK315" s="4"/>
      <c r="UIL315" s="4"/>
      <c r="UIM315" s="4"/>
      <c r="UIN315" s="4"/>
      <c r="UIO315" s="4"/>
      <c r="UIP315" s="4"/>
      <c r="UIQ315" s="4"/>
      <c r="UIR315" s="4"/>
      <c r="UIS315" s="4"/>
      <c r="UIT315" s="4"/>
      <c r="UIU315" s="4"/>
      <c r="UIV315" s="4"/>
      <c r="UIW315" s="4"/>
      <c r="UIX315" s="4"/>
      <c r="UIY315" s="4"/>
      <c r="UIZ315" s="4"/>
      <c r="UJA315" s="4"/>
      <c r="UJB315" s="4"/>
      <c r="UJC315" s="4"/>
      <c r="UJD315" s="4"/>
      <c r="UJE315" s="4"/>
      <c r="UJF315" s="4"/>
      <c r="UJG315" s="4"/>
      <c r="UJH315" s="4"/>
      <c r="UJI315" s="4"/>
      <c r="UJJ315" s="4"/>
      <c r="UJK315" s="4"/>
      <c r="UJL315" s="4"/>
      <c r="UJM315" s="4"/>
      <c r="UJN315" s="4"/>
      <c r="UJO315" s="4"/>
      <c r="UJP315" s="4"/>
      <c r="UJQ315" s="4"/>
      <c r="UJR315" s="4"/>
      <c r="UJS315" s="4"/>
      <c r="UJT315" s="4"/>
      <c r="UJU315" s="4"/>
      <c r="UJV315" s="4"/>
      <c r="UJW315" s="4"/>
      <c r="UJX315" s="4"/>
      <c r="UJY315" s="4"/>
      <c r="UJZ315" s="4"/>
      <c r="UKA315" s="4"/>
      <c r="UKB315" s="4"/>
      <c r="UKC315" s="4"/>
      <c r="UKD315" s="4"/>
      <c r="UKE315" s="4"/>
      <c r="UKF315" s="4"/>
      <c r="UKG315" s="4"/>
      <c r="UKH315" s="4"/>
      <c r="UKI315" s="4"/>
      <c r="UKJ315" s="4"/>
      <c r="UKK315" s="4"/>
      <c r="UKL315" s="4"/>
      <c r="UKM315" s="4"/>
      <c r="UKN315" s="4"/>
      <c r="UKO315" s="4"/>
      <c r="UKP315" s="4"/>
      <c r="UKQ315" s="4"/>
      <c r="UKR315" s="4"/>
      <c r="UKS315" s="4"/>
      <c r="UKT315" s="4"/>
      <c r="UKU315" s="4"/>
      <c r="UKV315" s="4"/>
      <c r="UKW315" s="4"/>
      <c r="UKX315" s="4"/>
      <c r="UKY315" s="4"/>
      <c r="UKZ315" s="4"/>
      <c r="ULA315" s="4"/>
      <c r="ULB315" s="4"/>
      <c r="ULC315" s="4"/>
      <c r="ULD315" s="4"/>
      <c r="ULE315" s="4"/>
      <c r="ULF315" s="4"/>
      <c r="ULG315" s="4"/>
      <c r="ULH315" s="4"/>
      <c r="ULI315" s="4"/>
      <c r="ULJ315" s="4"/>
      <c r="ULK315" s="4"/>
      <c r="ULL315" s="4"/>
      <c r="ULM315" s="4"/>
      <c r="ULN315" s="4"/>
      <c r="ULO315" s="4"/>
      <c r="ULP315" s="4"/>
      <c r="ULQ315" s="4"/>
      <c r="ULR315" s="4"/>
      <c r="ULS315" s="4"/>
      <c r="ULT315" s="4"/>
      <c r="ULU315" s="4"/>
      <c r="ULV315" s="4"/>
      <c r="ULW315" s="4"/>
      <c r="ULX315" s="4"/>
      <c r="ULY315" s="4"/>
      <c r="ULZ315" s="4"/>
      <c r="UMA315" s="4"/>
      <c r="UMB315" s="4"/>
      <c r="UMC315" s="4"/>
      <c r="UMD315" s="4"/>
      <c r="UME315" s="4"/>
      <c r="UMF315" s="4"/>
      <c r="UMG315" s="4"/>
      <c r="UMH315" s="4"/>
      <c r="UMI315" s="4"/>
      <c r="UMJ315" s="4"/>
      <c r="UMK315" s="4"/>
      <c r="UML315" s="4"/>
      <c r="UMM315" s="4"/>
      <c r="UMN315" s="4"/>
      <c r="UMO315" s="4"/>
      <c r="UMP315" s="4"/>
      <c r="UMQ315" s="4"/>
      <c r="UMR315" s="4"/>
      <c r="UMS315" s="4"/>
      <c r="UMT315" s="4"/>
      <c r="UMU315" s="4"/>
      <c r="UMV315" s="4"/>
      <c r="UMW315" s="4"/>
      <c r="UMX315" s="4"/>
      <c r="UMY315" s="4"/>
      <c r="UMZ315" s="4"/>
      <c r="UNA315" s="4"/>
      <c r="UNB315" s="4"/>
      <c r="UNC315" s="4"/>
      <c r="UND315" s="4"/>
      <c r="UNE315" s="4"/>
      <c r="UNF315" s="4"/>
      <c r="UNG315" s="4"/>
      <c r="UNH315" s="4"/>
      <c r="UNI315" s="4"/>
      <c r="UNJ315" s="4"/>
      <c r="UNK315" s="4"/>
      <c r="UNL315" s="4"/>
      <c r="UNM315" s="4"/>
      <c r="UNN315" s="4"/>
      <c r="UNO315" s="4"/>
      <c r="UNP315" s="4"/>
      <c r="UNQ315" s="4"/>
      <c r="UNR315" s="4"/>
      <c r="UNS315" s="4"/>
      <c r="UNT315" s="4"/>
      <c r="UNU315" s="4"/>
      <c r="UNV315" s="4"/>
      <c r="UNW315" s="4"/>
      <c r="UNX315" s="4"/>
      <c r="UNY315" s="4"/>
      <c r="UNZ315" s="4"/>
      <c r="UOA315" s="4"/>
      <c r="UOB315" s="4"/>
      <c r="UOC315" s="4"/>
      <c r="UOD315" s="4"/>
      <c r="UOE315" s="4"/>
      <c r="UOF315" s="4"/>
      <c r="UOG315" s="4"/>
      <c r="UOH315" s="4"/>
      <c r="UOI315" s="4"/>
      <c r="UOJ315" s="4"/>
      <c r="UOK315" s="4"/>
      <c r="UOL315" s="4"/>
      <c r="UOM315" s="4"/>
      <c r="UON315" s="4"/>
      <c r="UOO315" s="4"/>
      <c r="UOP315" s="4"/>
      <c r="UOQ315" s="4"/>
      <c r="UOR315" s="4"/>
      <c r="UOS315" s="4"/>
      <c r="UOT315" s="4"/>
      <c r="UOU315" s="4"/>
      <c r="UOV315" s="4"/>
      <c r="UOW315" s="4"/>
      <c r="UOX315" s="4"/>
      <c r="UOY315" s="4"/>
      <c r="UOZ315" s="4"/>
      <c r="UPA315" s="4"/>
      <c r="UPB315" s="4"/>
      <c r="UPC315" s="4"/>
      <c r="UPD315" s="4"/>
      <c r="UPE315" s="4"/>
      <c r="UPF315" s="4"/>
      <c r="UPG315" s="4"/>
      <c r="UPH315" s="4"/>
      <c r="UPI315" s="4"/>
      <c r="UPJ315" s="4"/>
      <c r="UPK315" s="4"/>
      <c r="UPL315" s="4"/>
      <c r="UPM315" s="4"/>
      <c r="UPN315" s="4"/>
      <c r="UPO315" s="4"/>
      <c r="UPP315" s="4"/>
      <c r="UPQ315" s="4"/>
      <c r="UPR315" s="4"/>
      <c r="UPS315" s="4"/>
      <c r="UPT315" s="4"/>
      <c r="UPU315" s="4"/>
      <c r="UPV315" s="4"/>
      <c r="UPW315" s="4"/>
      <c r="UPX315" s="4"/>
      <c r="UPY315" s="4"/>
      <c r="UPZ315" s="4"/>
      <c r="UQA315" s="4"/>
      <c r="UQB315" s="4"/>
      <c r="UQC315" s="4"/>
      <c r="UQD315" s="4"/>
      <c r="UQE315" s="4"/>
      <c r="UQF315" s="4"/>
      <c r="UQG315" s="4"/>
      <c r="UQH315" s="4"/>
      <c r="UQI315" s="4"/>
      <c r="UQJ315" s="4"/>
      <c r="UQK315" s="4"/>
      <c r="UQL315" s="4"/>
      <c r="UQM315" s="4"/>
      <c r="UQN315" s="4"/>
      <c r="UQO315" s="4"/>
      <c r="UQP315" s="4"/>
      <c r="UQQ315" s="4"/>
      <c r="UQR315" s="4"/>
      <c r="UQS315" s="4"/>
      <c r="UQT315" s="4"/>
      <c r="UQU315" s="4"/>
      <c r="UQV315" s="4"/>
      <c r="UQW315" s="4"/>
      <c r="UQX315" s="4"/>
      <c r="UQY315" s="4"/>
      <c r="UQZ315" s="4"/>
      <c r="URA315" s="4"/>
      <c r="URB315" s="4"/>
      <c r="URC315" s="4"/>
      <c r="URD315" s="4"/>
      <c r="URE315" s="4"/>
      <c r="URF315" s="4"/>
      <c r="URG315" s="4"/>
      <c r="URH315" s="4"/>
      <c r="URI315" s="4"/>
      <c r="URJ315" s="4"/>
      <c r="URK315" s="4"/>
      <c r="URL315" s="4"/>
      <c r="URM315" s="4"/>
      <c r="URN315" s="4"/>
      <c r="URO315" s="4"/>
      <c r="URP315" s="4"/>
      <c r="URQ315" s="4"/>
      <c r="URR315" s="4"/>
      <c r="URS315" s="4"/>
      <c r="URT315" s="4"/>
      <c r="URU315" s="4"/>
      <c r="URV315" s="4"/>
      <c r="URW315" s="4"/>
      <c r="URX315" s="4"/>
      <c r="URY315" s="4"/>
      <c r="URZ315" s="4"/>
      <c r="USA315" s="4"/>
      <c r="USB315" s="4"/>
      <c r="USC315" s="4"/>
      <c r="USD315" s="4"/>
      <c r="USE315" s="4"/>
      <c r="USF315" s="4"/>
      <c r="USG315" s="4"/>
      <c r="USH315" s="4"/>
      <c r="USI315" s="4"/>
      <c r="USJ315" s="4"/>
      <c r="USK315" s="4"/>
      <c r="USL315" s="4"/>
      <c r="USM315" s="4"/>
      <c r="USN315" s="4"/>
      <c r="USO315" s="4"/>
      <c r="USP315" s="4"/>
      <c r="USQ315" s="4"/>
      <c r="USR315" s="4"/>
      <c r="USS315" s="4"/>
      <c r="UST315" s="4"/>
      <c r="USU315" s="4"/>
      <c r="USV315" s="4"/>
      <c r="USW315" s="4"/>
      <c r="USX315" s="4"/>
      <c r="USY315" s="4"/>
      <c r="USZ315" s="4"/>
      <c r="UTA315" s="4"/>
      <c r="UTB315" s="4"/>
      <c r="UTC315" s="4"/>
      <c r="UTD315" s="4"/>
      <c r="UTE315" s="4"/>
      <c r="UTF315" s="4"/>
      <c r="UTG315" s="4"/>
      <c r="UTH315" s="4"/>
      <c r="UTI315" s="4"/>
      <c r="UTJ315" s="4"/>
      <c r="UTK315" s="4"/>
      <c r="UTL315" s="4"/>
      <c r="UTM315" s="4"/>
      <c r="UTN315" s="4"/>
      <c r="UTO315" s="4"/>
      <c r="UTP315" s="4"/>
      <c r="UTQ315" s="4"/>
      <c r="UTR315" s="4"/>
      <c r="UTS315" s="4"/>
      <c r="UTT315" s="4"/>
      <c r="UTU315" s="4"/>
      <c r="UTV315" s="4"/>
      <c r="UTW315" s="4"/>
      <c r="UTX315" s="4"/>
      <c r="UTY315" s="4"/>
      <c r="UTZ315" s="4"/>
      <c r="UUA315" s="4"/>
      <c r="UUB315" s="4"/>
      <c r="UUC315" s="4"/>
      <c r="UUD315" s="4"/>
      <c r="UUE315" s="4"/>
      <c r="UUF315" s="4"/>
      <c r="UUG315" s="4"/>
      <c r="UUH315" s="4"/>
      <c r="UUI315" s="4"/>
      <c r="UUJ315" s="4"/>
      <c r="UUK315" s="4"/>
      <c r="UUL315" s="4"/>
      <c r="UUM315" s="4"/>
      <c r="UUN315" s="4"/>
      <c r="UUO315" s="4"/>
      <c r="UUP315" s="4"/>
      <c r="UUQ315" s="4"/>
      <c r="UUR315" s="4"/>
      <c r="UUS315" s="4"/>
      <c r="UUT315" s="4"/>
      <c r="UUU315" s="4"/>
      <c r="UUV315" s="4"/>
      <c r="UUW315" s="4"/>
      <c r="UUX315" s="4"/>
      <c r="UUY315" s="4"/>
      <c r="UUZ315" s="4"/>
      <c r="UVA315" s="4"/>
      <c r="UVB315" s="4"/>
      <c r="UVC315" s="4"/>
      <c r="UVD315" s="4"/>
      <c r="UVE315" s="4"/>
      <c r="UVF315" s="4"/>
      <c r="UVG315" s="4"/>
      <c r="UVH315" s="4"/>
      <c r="UVI315" s="4"/>
      <c r="UVJ315" s="4"/>
      <c r="UVK315" s="4"/>
      <c r="UVL315" s="4"/>
      <c r="UVM315" s="4"/>
      <c r="UVN315" s="4"/>
      <c r="UVO315" s="4"/>
      <c r="UVP315" s="4"/>
      <c r="UVQ315" s="4"/>
      <c r="UVR315" s="4"/>
      <c r="UVS315" s="4"/>
      <c r="UVT315" s="4"/>
      <c r="UVU315" s="4"/>
      <c r="UVV315" s="4"/>
      <c r="UVW315" s="4"/>
      <c r="UVX315" s="4"/>
      <c r="UVY315" s="4"/>
      <c r="UVZ315" s="4"/>
      <c r="UWA315" s="4"/>
      <c r="UWB315" s="4"/>
      <c r="UWC315" s="4"/>
      <c r="UWD315" s="4"/>
      <c r="UWE315" s="4"/>
      <c r="UWF315" s="4"/>
      <c r="UWG315" s="4"/>
      <c r="UWH315" s="4"/>
      <c r="UWI315" s="4"/>
      <c r="UWJ315" s="4"/>
      <c r="UWK315" s="4"/>
      <c r="UWL315" s="4"/>
      <c r="UWM315" s="4"/>
      <c r="UWN315" s="4"/>
      <c r="UWO315" s="4"/>
      <c r="UWP315" s="4"/>
      <c r="UWQ315" s="4"/>
      <c r="UWR315" s="4"/>
      <c r="UWS315" s="4"/>
      <c r="UWT315" s="4"/>
      <c r="UWU315" s="4"/>
      <c r="UWV315" s="4"/>
      <c r="UWW315" s="4"/>
      <c r="UWX315" s="4"/>
      <c r="UWY315" s="4"/>
      <c r="UWZ315" s="4"/>
      <c r="UXA315" s="4"/>
      <c r="UXB315" s="4"/>
      <c r="UXC315" s="4"/>
      <c r="UXD315" s="4"/>
      <c r="UXE315" s="4"/>
      <c r="UXF315" s="4"/>
      <c r="UXG315" s="4"/>
      <c r="UXH315" s="4"/>
      <c r="UXI315" s="4"/>
      <c r="UXJ315" s="4"/>
      <c r="UXK315" s="4"/>
      <c r="UXL315" s="4"/>
      <c r="UXM315" s="4"/>
      <c r="UXN315" s="4"/>
      <c r="UXO315" s="4"/>
      <c r="UXP315" s="4"/>
      <c r="UXQ315" s="4"/>
      <c r="UXR315" s="4"/>
      <c r="UXS315" s="4"/>
      <c r="UXT315" s="4"/>
      <c r="UXU315" s="4"/>
      <c r="UXV315" s="4"/>
      <c r="UXW315" s="4"/>
      <c r="UXX315" s="4"/>
      <c r="UXY315" s="4"/>
      <c r="UXZ315" s="4"/>
      <c r="UYA315" s="4"/>
      <c r="UYB315" s="4"/>
      <c r="UYC315" s="4"/>
      <c r="UYD315" s="4"/>
      <c r="UYE315" s="4"/>
      <c r="UYF315" s="4"/>
      <c r="UYG315" s="4"/>
      <c r="UYH315" s="4"/>
      <c r="UYI315" s="4"/>
      <c r="UYJ315" s="4"/>
      <c r="UYK315" s="4"/>
      <c r="UYL315" s="4"/>
      <c r="UYM315" s="4"/>
      <c r="UYN315" s="4"/>
      <c r="UYO315" s="4"/>
      <c r="UYP315" s="4"/>
      <c r="UYQ315" s="4"/>
      <c r="UYR315" s="4"/>
      <c r="UYS315" s="4"/>
      <c r="UYT315" s="4"/>
      <c r="UYU315" s="4"/>
      <c r="UYV315" s="4"/>
      <c r="UYW315" s="4"/>
      <c r="UYX315" s="4"/>
      <c r="UYY315" s="4"/>
      <c r="UYZ315" s="4"/>
      <c r="UZA315" s="4"/>
      <c r="UZB315" s="4"/>
      <c r="UZC315" s="4"/>
      <c r="UZD315" s="4"/>
      <c r="UZE315" s="4"/>
      <c r="UZF315" s="4"/>
      <c r="UZG315" s="4"/>
      <c r="UZH315" s="4"/>
      <c r="UZI315" s="4"/>
      <c r="UZJ315" s="4"/>
      <c r="UZK315" s="4"/>
      <c r="UZL315" s="4"/>
      <c r="UZM315" s="4"/>
      <c r="UZN315" s="4"/>
      <c r="UZO315" s="4"/>
      <c r="UZP315" s="4"/>
      <c r="UZQ315" s="4"/>
      <c r="UZR315" s="4"/>
      <c r="UZS315" s="4"/>
      <c r="UZT315" s="4"/>
      <c r="UZU315" s="4"/>
      <c r="UZV315" s="4"/>
      <c r="UZW315" s="4"/>
      <c r="UZX315" s="4"/>
      <c r="UZY315" s="4"/>
      <c r="UZZ315" s="4"/>
      <c r="VAA315" s="4"/>
      <c r="VAB315" s="4"/>
      <c r="VAC315" s="4"/>
      <c r="VAD315" s="4"/>
      <c r="VAE315" s="4"/>
      <c r="VAF315" s="4"/>
      <c r="VAG315" s="4"/>
      <c r="VAH315" s="4"/>
      <c r="VAI315" s="4"/>
      <c r="VAJ315" s="4"/>
      <c r="VAK315" s="4"/>
      <c r="VAL315" s="4"/>
      <c r="VAM315" s="4"/>
      <c r="VAN315" s="4"/>
      <c r="VAO315" s="4"/>
      <c r="VAP315" s="4"/>
      <c r="VAQ315" s="4"/>
      <c r="VAR315" s="4"/>
      <c r="VAS315" s="4"/>
      <c r="VAT315" s="4"/>
      <c r="VAU315" s="4"/>
      <c r="VAV315" s="4"/>
      <c r="VAW315" s="4"/>
      <c r="VAX315" s="4"/>
      <c r="VAY315" s="4"/>
      <c r="VAZ315" s="4"/>
      <c r="VBA315" s="4"/>
      <c r="VBB315" s="4"/>
      <c r="VBC315" s="4"/>
      <c r="VBD315" s="4"/>
      <c r="VBE315" s="4"/>
      <c r="VBF315" s="4"/>
      <c r="VBG315" s="4"/>
      <c r="VBH315" s="4"/>
      <c r="VBI315" s="4"/>
      <c r="VBJ315" s="4"/>
      <c r="VBK315" s="4"/>
      <c r="VBL315" s="4"/>
      <c r="VBM315" s="4"/>
      <c r="VBN315" s="4"/>
      <c r="VBO315" s="4"/>
      <c r="VBP315" s="4"/>
      <c r="VBQ315" s="4"/>
      <c r="VBR315" s="4"/>
      <c r="VBS315" s="4"/>
      <c r="VBT315" s="4"/>
      <c r="VBU315" s="4"/>
      <c r="VBV315" s="4"/>
      <c r="VBW315" s="4"/>
      <c r="VBX315" s="4"/>
      <c r="VBY315" s="4"/>
      <c r="VBZ315" s="4"/>
      <c r="VCA315" s="4"/>
      <c r="VCB315" s="4"/>
      <c r="VCC315" s="4"/>
      <c r="VCD315" s="4"/>
      <c r="VCE315" s="4"/>
      <c r="VCF315" s="4"/>
      <c r="VCG315" s="4"/>
      <c r="VCH315" s="4"/>
      <c r="VCI315" s="4"/>
      <c r="VCJ315" s="4"/>
      <c r="VCK315" s="4"/>
      <c r="VCL315" s="4"/>
      <c r="VCM315" s="4"/>
      <c r="VCN315" s="4"/>
      <c r="VCO315" s="4"/>
      <c r="VCP315" s="4"/>
      <c r="VCQ315" s="4"/>
      <c r="VCR315" s="4"/>
      <c r="VCS315" s="4"/>
      <c r="VCT315" s="4"/>
      <c r="VCU315" s="4"/>
      <c r="VCV315" s="4"/>
      <c r="VCW315" s="4"/>
      <c r="VCX315" s="4"/>
      <c r="VCY315" s="4"/>
      <c r="VCZ315" s="4"/>
      <c r="VDA315" s="4"/>
      <c r="VDB315" s="4"/>
      <c r="VDC315" s="4"/>
      <c r="VDD315" s="4"/>
      <c r="VDE315" s="4"/>
      <c r="VDF315" s="4"/>
      <c r="VDG315" s="4"/>
      <c r="VDH315" s="4"/>
      <c r="VDI315" s="4"/>
      <c r="VDJ315" s="4"/>
      <c r="VDK315" s="4"/>
      <c r="VDL315" s="4"/>
      <c r="VDM315" s="4"/>
      <c r="VDN315" s="4"/>
      <c r="VDO315" s="4"/>
      <c r="VDP315" s="4"/>
      <c r="VDQ315" s="4"/>
      <c r="VDR315" s="4"/>
      <c r="VDS315" s="4"/>
      <c r="VDT315" s="4"/>
      <c r="VDU315" s="4"/>
      <c r="VDV315" s="4"/>
      <c r="VDW315" s="4"/>
      <c r="VDX315" s="4"/>
      <c r="VDY315" s="4"/>
      <c r="VDZ315" s="4"/>
      <c r="VEA315" s="4"/>
      <c r="VEB315" s="4"/>
      <c r="VEC315" s="4"/>
      <c r="VED315" s="4"/>
      <c r="VEE315" s="4"/>
      <c r="VEF315" s="4"/>
      <c r="VEG315" s="4"/>
      <c r="VEH315" s="4"/>
      <c r="VEI315" s="4"/>
      <c r="VEJ315" s="4"/>
      <c r="VEK315" s="4"/>
      <c r="VEL315" s="4"/>
      <c r="VEM315" s="4"/>
      <c r="VEN315" s="4"/>
      <c r="VEO315" s="4"/>
      <c r="VEP315" s="4"/>
      <c r="VEQ315" s="4"/>
      <c r="VER315" s="4"/>
      <c r="VES315" s="4"/>
      <c r="VET315" s="4"/>
      <c r="VEU315" s="4"/>
      <c r="VEV315" s="4"/>
      <c r="VEW315" s="4"/>
      <c r="VEX315" s="4"/>
      <c r="VEY315" s="4"/>
      <c r="VEZ315" s="4"/>
      <c r="VFA315" s="4"/>
      <c r="VFB315" s="4"/>
      <c r="VFC315" s="4"/>
      <c r="VFD315" s="4"/>
      <c r="VFE315" s="4"/>
      <c r="VFF315" s="4"/>
      <c r="VFG315" s="4"/>
      <c r="VFH315" s="4"/>
      <c r="VFI315" s="4"/>
      <c r="VFJ315" s="4"/>
      <c r="VFK315" s="4"/>
      <c r="VFL315" s="4"/>
      <c r="VFM315" s="4"/>
      <c r="VFN315" s="4"/>
      <c r="VFO315" s="4"/>
      <c r="VFP315" s="4"/>
      <c r="VFQ315" s="4"/>
      <c r="VFR315" s="4"/>
      <c r="VFS315" s="4"/>
      <c r="VFT315" s="4"/>
      <c r="VFU315" s="4"/>
      <c r="VFV315" s="4"/>
      <c r="VFW315" s="4"/>
      <c r="VFX315" s="4"/>
      <c r="VFY315" s="4"/>
      <c r="VFZ315" s="4"/>
      <c r="VGA315" s="4"/>
      <c r="VGB315" s="4"/>
      <c r="VGC315" s="4"/>
      <c r="VGD315" s="4"/>
      <c r="VGE315" s="4"/>
      <c r="VGF315" s="4"/>
      <c r="VGG315" s="4"/>
      <c r="VGH315" s="4"/>
      <c r="VGI315" s="4"/>
      <c r="VGJ315" s="4"/>
      <c r="VGK315" s="4"/>
      <c r="VGL315" s="4"/>
      <c r="VGM315" s="4"/>
      <c r="VGN315" s="4"/>
      <c r="VGO315" s="4"/>
      <c r="VGP315" s="4"/>
      <c r="VGQ315" s="4"/>
      <c r="VGR315" s="4"/>
      <c r="VGS315" s="4"/>
      <c r="VGT315" s="4"/>
      <c r="VGU315" s="4"/>
      <c r="VGV315" s="4"/>
      <c r="VGW315" s="4"/>
      <c r="VGX315" s="4"/>
      <c r="VGY315" s="4"/>
      <c r="VGZ315" s="4"/>
      <c r="VHA315" s="4"/>
      <c r="VHB315" s="4"/>
      <c r="VHC315" s="4"/>
      <c r="VHD315" s="4"/>
      <c r="VHE315" s="4"/>
      <c r="VHF315" s="4"/>
      <c r="VHG315" s="4"/>
      <c r="VHH315" s="4"/>
      <c r="VHI315" s="4"/>
      <c r="VHJ315" s="4"/>
      <c r="VHK315" s="4"/>
      <c r="VHL315" s="4"/>
      <c r="VHM315" s="4"/>
      <c r="VHN315" s="4"/>
      <c r="VHO315" s="4"/>
      <c r="VHP315" s="4"/>
      <c r="VHQ315" s="4"/>
      <c r="VHR315" s="4"/>
      <c r="VHS315" s="4"/>
      <c r="VHT315" s="4"/>
      <c r="VHU315" s="4"/>
      <c r="VHV315" s="4"/>
      <c r="VHW315" s="4"/>
      <c r="VHX315" s="4"/>
      <c r="VHY315" s="4"/>
      <c r="VHZ315" s="4"/>
      <c r="VIA315" s="4"/>
      <c r="VIB315" s="4"/>
      <c r="VIC315" s="4"/>
      <c r="VID315" s="4"/>
      <c r="VIE315" s="4"/>
      <c r="VIF315" s="4"/>
      <c r="VIG315" s="4"/>
      <c r="VIH315" s="4"/>
      <c r="VII315" s="4"/>
      <c r="VIJ315" s="4"/>
      <c r="VIK315" s="4"/>
      <c r="VIL315" s="4"/>
      <c r="VIM315" s="4"/>
      <c r="VIN315" s="4"/>
      <c r="VIO315" s="4"/>
      <c r="VIP315" s="4"/>
      <c r="VIQ315" s="4"/>
      <c r="VIR315" s="4"/>
      <c r="VIS315" s="4"/>
      <c r="VIT315" s="4"/>
      <c r="VIU315" s="4"/>
      <c r="VIV315" s="4"/>
      <c r="VIW315" s="4"/>
      <c r="VIX315" s="4"/>
      <c r="VIY315" s="4"/>
      <c r="VIZ315" s="4"/>
      <c r="VJA315" s="4"/>
      <c r="VJB315" s="4"/>
      <c r="VJC315" s="4"/>
      <c r="VJD315" s="4"/>
      <c r="VJE315" s="4"/>
      <c r="VJF315" s="4"/>
      <c r="VJG315" s="4"/>
      <c r="VJH315" s="4"/>
      <c r="VJI315" s="4"/>
      <c r="VJJ315" s="4"/>
      <c r="VJK315" s="4"/>
      <c r="VJL315" s="4"/>
      <c r="VJM315" s="4"/>
      <c r="VJN315" s="4"/>
      <c r="VJO315" s="4"/>
      <c r="VJP315" s="4"/>
      <c r="VJQ315" s="4"/>
      <c r="VJR315" s="4"/>
      <c r="VJS315" s="4"/>
      <c r="VJT315" s="4"/>
      <c r="VJU315" s="4"/>
      <c r="VJV315" s="4"/>
      <c r="VJW315" s="4"/>
      <c r="VJX315" s="4"/>
      <c r="VJY315" s="4"/>
      <c r="VJZ315" s="4"/>
      <c r="VKA315" s="4"/>
      <c r="VKB315" s="4"/>
      <c r="VKC315" s="4"/>
      <c r="VKD315" s="4"/>
      <c r="VKE315" s="4"/>
      <c r="VKF315" s="4"/>
      <c r="VKG315" s="4"/>
      <c r="VKH315" s="4"/>
      <c r="VKI315" s="4"/>
      <c r="VKJ315" s="4"/>
      <c r="VKK315" s="4"/>
      <c r="VKL315" s="4"/>
      <c r="VKM315" s="4"/>
      <c r="VKN315" s="4"/>
      <c r="VKO315" s="4"/>
      <c r="VKP315" s="4"/>
      <c r="VKQ315" s="4"/>
      <c r="VKR315" s="4"/>
      <c r="VKS315" s="4"/>
      <c r="VKT315" s="4"/>
      <c r="VKU315" s="4"/>
      <c r="VKV315" s="4"/>
      <c r="VKW315" s="4"/>
      <c r="VKX315" s="4"/>
      <c r="VKY315" s="4"/>
      <c r="VKZ315" s="4"/>
      <c r="VLA315" s="4"/>
      <c r="VLB315" s="4"/>
      <c r="VLC315" s="4"/>
      <c r="VLD315" s="4"/>
      <c r="VLE315" s="4"/>
      <c r="VLF315" s="4"/>
      <c r="VLG315" s="4"/>
      <c r="VLH315" s="4"/>
      <c r="VLI315" s="4"/>
      <c r="VLJ315" s="4"/>
      <c r="VLK315" s="4"/>
      <c r="VLL315" s="4"/>
      <c r="VLM315" s="4"/>
      <c r="VLN315" s="4"/>
      <c r="VLO315" s="4"/>
      <c r="VLP315" s="4"/>
      <c r="VLQ315" s="4"/>
      <c r="VLR315" s="4"/>
      <c r="VLS315" s="4"/>
      <c r="VLT315" s="4"/>
      <c r="VLU315" s="4"/>
      <c r="VLV315" s="4"/>
      <c r="VLW315" s="4"/>
      <c r="VLX315" s="4"/>
      <c r="VLY315" s="4"/>
      <c r="VLZ315" s="4"/>
      <c r="VMA315" s="4"/>
      <c r="VMB315" s="4"/>
      <c r="VMC315" s="4"/>
      <c r="VMD315" s="4"/>
      <c r="VME315" s="4"/>
      <c r="VMF315" s="4"/>
      <c r="VMG315" s="4"/>
      <c r="VMH315" s="4"/>
      <c r="VMI315" s="4"/>
      <c r="VMJ315" s="4"/>
      <c r="VMK315" s="4"/>
      <c r="VML315" s="4"/>
      <c r="VMM315" s="4"/>
      <c r="VMN315" s="4"/>
      <c r="VMO315" s="4"/>
      <c r="VMP315" s="4"/>
      <c r="VMQ315" s="4"/>
      <c r="VMR315" s="4"/>
      <c r="VMS315" s="4"/>
      <c r="VMT315" s="4"/>
      <c r="VMU315" s="4"/>
      <c r="VMV315" s="4"/>
      <c r="VMW315" s="4"/>
      <c r="VMX315" s="4"/>
      <c r="VMY315" s="4"/>
      <c r="VMZ315" s="4"/>
      <c r="VNA315" s="4"/>
      <c r="VNB315" s="4"/>
      <c r="VNC315" s="4"/>
      <c r="VND315" s="4"/>
      <c r="VNE315" s="4"/>
      <c r="VNF315" s="4"/>
      <c r="VNG315" s="4"/>
      <c r="VNH315" s="4"/>
      <c r="VNI315" s="4"/>
      <c r="VNJ315" s="4"/>
      <c r="VNK315" s="4"/>
      <c r="VNL315" s="4"/>
      <c r="VNM315" s="4"/>
      <c r="VNN315" s="4"/>
      <c r="VNO315" s="4"/>
      <c r="VNP315" s="4"/>
      <c r="VNQ315" s="4"/>
      <c r="VNR315" s="4"/>
      <c r="VNS315" s="4"/>
      <c r="VNT315" s="4"/>
      <c r="VNU315" s="4"/>
      <c r="VNV315" s="4"/>
      <c r="VNW315" s="4"/>
      <c r="VNX315" s="4"/>
      <c r="VNY315" s="4"/>
      <c r="VNZ315" s="4"/>
      <c r="VOA315" s="4"/>
      <c r="VOB315" s="4"/>
      <c r="VOC315" s="4"/>
      <c r="VOD315" s="4"/>
      <c r="VOE315" s="4"/>
      <c r="VOF315" s="4"/>
      <c r="VOG315" s="4"/>
      <c r="VOH315" s="4"/>
      <c r="VOI315" s="4"/>
      <c r="VOJ315" s="4"/>
      <c r="VOK315" s="4"/>
      <c r="VOL315" s="4"/>
      <c r="VOM315" s="4"/>
      <c r="VON315" s="4"/>
      <c r="VOO315" s="4"/>
      <c r="VOP315" s="4"/>
      <c r="VOQ315" s="4"/>
      <c r="VOR315" s="4"/>
      <c r="VOS315" s="4"/>
      <c r="VOT315" s="4"/>
      <c r="VOU315" s="4"/>
      <c r="VOV315" s="4"/>
      <c r="VOW315" s="4"/>
      <c r="VOX315" s="4"/>
      <c r="VOY315" s="4"/>
      <c r="VOZ315" s="4"/>
      <c r="VPA315" s="4"/>
      <c r="VPB315" s="4"/>
      <c r="VPC315" s="4"/>
      <c r="VPD315" s="4"/>
      <c r="VPE315" s="4"/>
      <c r="VPF315" s="4"/>
      <c r="VPG315" s="4"/>
      <c r="VPH315" s="4"/>
      <c r="VPI315" s="4"/>
      <c r="VPJ315" s="4"/>
      <c r="VPK315" s="4"/>
      <c r="VPL315" s="4"/>
      <c r="VPM315" s="4"/>
      <c r="VPN315" s="4"/>
      <c r="VPO315" s="4"/>
      <c r="VPP315" s="4"/>
      <c r="VPQ315" s="4"/>
      <c r="VPR315" s="4"/>
      <c r="VPS315" s="4"/>
      <c r="VPT315" s="4"/>
      <c r="VPU315" s="4"/>
      <c r="VPV315" s="4"/>
      <c r="VPW315" s="4"/>
      <c r="VPX315" s="4"/>
      <c r="VPY315" s="4"/>
      <c r="VPZ315" s="4"/>
      <c r="VQA315" s="4"/>
      <c r="VQB315" s="4"/>
      <c r="VQC315" s="4"/>
      <c r="VQD315" s="4"/>
      <c r="VQE315" s="4"/>
      <c r="VQF315" s="4"/>
      <c r="VQG315" s="4"/>
      <c r="VQH315" s="4"/>
      <c r="VQI315" s="4"/>
      <c r="VQJ315" s="4"/>
      <c r="VQK315" s="4"/>
      <c r="VQL315" s="4"/>
      <c r="VQM315" s="4"/>
      <c r="VQN315" s="4"/>
      <c r="VQO315" s="4"/>
      <c r="VQP315" s="4"/>
      <c r="VQQ315" s="4"/>
      <c r="VQR315" s="4"/>
      <c r="VQS315" s="4"/>
      <c r="VQT315" s="4"/>
      <c r="VQU315" s="4"/>
      <c r="VQV315" s="4"/>
      <c r="VQW315" s="4"/>
      <c r="VQX315" s="4"/>
      <c r="VQY315" s="4"/>
      <c r="VQZ315" s="4"/>
      <c r="VRA315" s="4"/>
      <c r="VRB315" s="4"/>
      <c r="VRC315" s="4"/>
      <c r="VRD315" s="4"/>
      <c r="VRE315" s="4"/>
      <c r="VRF315" s="4"/>
      <c r="VRG315" s="4"/>
      <c r="VRH315" s="4"/>
      <c r="VRI315" s="4"/>
      <c r="VRJ315" s="4"/>
      <c r="VRK315" s="4"/>
      <c r="VRL315" s="4"/>
      <c r="VRM315" s="4"/>
      <c r="VRN315" s="4"/>
      <c r="VRO315" s="4"/>
      <c r="VRP315" s="4"/>
      <c r="VRQ315" s="4"/>
      <c r="VRR315" s="4"/>
      <c r="VRS315" s="4"/>
      <c r="VRT315" s="4"/>
      <c r="VRU315" s="4"/>
      <c r="VRV315" s="4"/>
      <c r="VRW315" s="4"/>
      <c r="VRX315" s="4"/>
      <c r="VRY315" s="4"/>
      <c r="VRZ315" s="4"/>
      <c r="VSA315" s="4"/>
      <c r="VSB315" s="4"/>
      <c r="VSC315" s="4"/>
      <c r="VSD315" s="4"/>
      <c r="VSE315" s="4"/>
      <c r="VSF315" s="4"/>
      <c r="VSG315" s="4"/>
      <c r="VSH315" s="4"/>
      <c r="VSI315" s="4"/>
      <c r="VSJ315" s="4"/>
      <c r="VSK315" s="4"/>
      <c r="VSL315" s="4"/>
      <c r="VSM315" s="4"/>
      <c r="VSN315" s="4"/>
      <c r="VSO315" s="4"/>
      <c r="VSP315" s="4"/>
      <c r="VSQ315" s="4"/>
      <c r="VSR315" s="4"/>
      <c r="VSS315" s="4"/>
      <c r="VST315" s="4"/>
      <c r="VSU315" s="4"/>
      <c r="VSV315" s="4"/>
      <c r="VSW315" s="4"/>
      <c r="VSX315" s="4"/>
      <c r="VSY315" s="4"/>
      <c r="VSZ315" s="4"/>
      <c r="VTA315" s="4"/>
      <c r="VTB315" s="4"/>
      <c r="VTC315" s="4"/>
      <c r="VTD315" s="4"/>
      <c r="VTE315" s="4"/>
      <c r="VTF315" s="4"/>
      <c r="VTG315" s="4"/>
      <c r="VTH315" s="4"/>
      <c r="VTI315" s="4"/>
      <c r="VTJ315" s="4"/>
      <c r="VTK315" s="4"/>
      <c r="VTL315" s="4"/>
      <c r="VTM315" s="4"/>
      <c r="VTN315" s="4"/>
      <c r="VTO315" s="4"/>
      <c r="VTP315" s="4"/>
      <c r="VTQ315" s="4"/>
      <c r="VTR315" s="4"/>
      <c r="VTS315" s="4"/>
      <c r="VTT315" s="4"/>
      <c r="VTU315" s="4"/>
      <c r="VTV315" s="4"/>
      <c r="VTW315" s="4"/>
      <c r="VTX315" s="4"/>
      <c r="VTY315" s="4"/>
      <c r="VTZ315" s="4"/>
      <c r="VUA315" s="4"/>
      <c r="VUB315" s="4"/>
      <c r="VUC315" s="4"/>
      <c r="VUD315" s="4"/>
      <c r="VUE315" s="4"/>
      <c r="VUF315" s="4"/>
      <c r="VUG315" s="4"/>
      <c r="VUH315" s="4"/>
      <c r="VUI315" s="4"/>
      <c r="VUJ315" s="4"/>
      <c r="VUK315" s="4"/>
      <c r="VUL315" s="4"/>
      <c r="VUM315" s="4"/>
      <c r="VUN315" s="4"/>
      <c r="VUO315" s="4"/>
      <c r="VUP315" s="4"/>
      <c r="VUQ315" s="4"/>
      <c r="VUR315" s="4"/>
      <c r="VUS315" s="4"/>
      <c r="VUT315" s="4"/>
      <c r="VUU315" s="4"/>
      <c r="VUV315" s="4"/>
      <c r="VUW315" s="4"/>
      <c r="VUX315" s="4"/>
      <c r="VUY315" s="4"/>
      <c r="VUZ315" s="4"/>
      <c r="VVA315" s="4"/>
      <c r="VVB315" s="4"/>
      <c r="VVC315" s="4"/>
      <c r="VVD315" s="4"/>
      <c r="VVE315" s="4"/>
      <c r="VVF315" s="4"/>
      <c r="VVG315" s="4"/>
      <c r="VVH315" s="4"/>
      <c r="VVI315" s="4"/>
      <c r="VVJ315" s="4"/>
      <c r="VVK315" s="4"/>
      <c r="VVL315" s="4"/>
      <c r="VVM315" s="4"/>
      <c r="VVN315" s="4"/>
      <c r="VVO315" s="4"/>
      <c r="VVP315" s="4"/>
      <c r="VVQ315" s="4"/>
      <c r="VVR315" s="4"/>
      <c r="VVS315" s="4"/>
      <c r="VVT315" s="4"/>
      <c r="VVU315" s="4"/>
      <c r="VVV315" s="4"/>
      <c r="VVW315" s="4"/>
      <c r="VVX315" s="4"/>
      <c r="VVY315" s="4"/>
      <c r="VVZ315" s="4"/>
      <c r="VWA315" s="4"/>
      <c r="VWB315" s="4"/>
      <c r="VWC315" s="4"/>
      <c r="VWD315" s="4"/>
      <c r="VWE315" s="4"/>
      <c r="VWF315" s="4"/>
      <c r="VWG315" s="4"/>
      <c r="VWH315" s="4"/>
      <c r="VWI315" s="4"/>
      <c r="VWJ315" s="4"/>
      <c r="VWK315" s="4"/>
      <c r="VWL315" s="4"/>
      <c r="VWM315" s="4"/>
      <c r="VWN315" s="4"/>
      <c r="VWO315" s="4"/>
      <c r="VWP315" s="4"/>
      <c r="VWQ315" s="4"/>
      <c r="VWR315" s="4"/>
      <c r="VWS315" s="4"/>
      <c r="VWT315" s="4"/>
      <c r="VWU315" s="4"/>
      <c r="VWV315" s="4"/>
      <c r="VWW315" s="4"/>
      <c r="VWX315" s="4"/>
      <c r="VWY315" s="4"/>
      <c r="VWZ315" s="4"/>
      <c r="VXA315" s="4"/>
      <c r="VXB315" s="4"/>
      <c r="VXC315" s="4"/>
      <c r="VXD315" s="4"/>
      <c r="VXE315" s="4"/>
      <c r="VXF315" s="4"/>
      <c r="VXG315" s="4"/>
      <c r="VXH315" s="4"/>
      <c r="VXI315" s="4"/>
      <c r="VXJ315" s="4"/>
      <c r="VXK315" s="4"/>
      <c r="VXL315" s="4"/>
      <c r="VXM315" s="4"/>
      <c r="VXN315" s="4"/>
      <c r="VXO315" s="4"/>
      <c r="VXP315" s="4"/>
      <c r="VXQ315" s="4"/>
      <c r="VXR315" s="4"/>
      <c r="VXS315" s="4"/>
      <c r="VXT315" s="4"/>
      <c r="VXU315" s="4"/>
      <c r="VXV315" s="4"/>
      <c r="VXW315" s="4"/>
      <c r="VXX315" s="4"/>
      <c r="VXY315" s="4"/>
      <c r="VXZ315" s="4"/>
      <c r="VYA315" s="4"/>
      <c r="VYB315" s="4"/>
      <c r="VYC315" s="4"/>
      <c r="VYD315" s="4"/>
      <c r="VYE315" s="4"/>
      <c r="VYF315" s="4"/>
      <c r="VYG315" s="4"/>
      <c r="VYH315" s="4"/>
      <c r="VYI315" s="4"/>
      <c r="VYJ315" s="4"/>
      <c r="VYK315" s="4"/>
      <c r="VYL315" s="4"/>
      <c r="VYM315" s="4"/>
      <c r="VYN315" s="4"/>
      <c r="VYO315" s="4"/>
      <c r="VYP315" s="4"/>
      <c r="VYQ315" s="4"/>
      <c r="VYR315" s="4"/>
      <c r="VYS315" s="4"/>
      <c r="VYT315" s="4"/>
      <c r="VYU315" s="4"/>
      <c r="VYV315" s="4"/>
      <c r="VYW315" s="4"/>
      <c r="VYX315" s="4"/>
      <c r="VYY315" s="4"/>
      <c r="VYZ315" s="4"/>
      <c r="VZA315" s="4"/>
      <c r="VZB315" s="4"/>
      <c r="VZC315" s="4"/>
      <c r="VZD315" s="4"/>
      <c r="VZE315" s="4"/>
      <c r="VZF315" s="4"/>
      <c r="VZG315" s="4"/>
      <c r="VZH315" s="4"/>
      <c r="VZI315" s="4"/>
      <c r="VZJ315" s="4"/>
      <c r="VZK315" s="4"/>
      <c r="VZL315" s="4"/>
      <c r="VZM315" s="4"/>
      <c r="VZN315" s="4"/>
      <c r="VZO315" s="4"/>
      <c r="VZP315" s="4"/>
      <c r="VZQ315" s="4"/>
      <c r="VZR315" s="4"/>
      <c r="VZS315" s="4"/>
      <c r="VZT315" s="4"/>
      <c r="VZU315" s="4"/>
      <c r="VZV315" s="4"/>
      <c r="VZW315" s="4"/>
      <c r="VZX315" s="4"/>
      <c r="VZY315" s="4"/>
      <c r="VZZ315" s="4"/>
      <c r="WAA315" s="4"/>
      <c r="WAB315" s="4"/>
      <c r="WAC315" s="4"/>
      <c r="WAD315" s="4"/>
      <c r="WAE315" s="4"/>
      <c r="WAF315" s="4"/>
      <c r="WAG315" s="4"/>
      <c r="WAH315" s="4"/>
      <c r="WAI315" s="4"/>
      <c r="WAJ315" s="4"/>
      <c r="WAK315" s="4"/>
      <c r="WAL315" s="4"/>
      <c r="WAM315" s="4"/>
      <c r="WAN315" s="4"/>
      <c r="WAO315" s="4"/>
      <c r="WAP315" s="4"/>
      <c r="WAQ315" s="4"/>
      <c r="WAR315" s="4"/>
      <c r="WAS315" s="4"/>
      <c r="WAT315" s="4"/>
      <c r="WAU315" s="4"/>
      <c r="WAV315" s="4"/>
      <c r="WAW315" s="4"/>
      <c r="WAX315" s="4"/>
      <c r="WAY315" s="4"/>
      <c r="WAZ315" s="4"/>
      <c r="WBA315" s="4"/>
      <c r="WBB315" s="4"/>
      <c r="WBC315" s="4"/>
      <c r="WBD315" s="4"/>
      <c r="WBE315" s="4"/>
      <c r="WBF315" s="4"/>
      <c r="WBG315" s="4"/>
      <c r="WBH315" s="4"/>
      <c r="WBI315" s="4"/>
      <c r="WBJ315" s="4"/>
      <c r="WBK315" s="4"/>
      <c r="WBL315" s="4"/>
      <c r="WBM315" s="4"/>
      <c r="WBN315" s="4"/>
      <c r="WBO315" s="4"/>
      <c r="WBP315" s="4"/>
      <c r="WBQ315" s="4"/>
      <c r="WBR315" s="4"/>
      <c r="WBS315" s="4"/>
      <c r="WBT315" s="4"/>
      <c r="WBU315" s="4"/>
      <c r="WBV315" s="4"/>
      <c r="WBW315" s="4"/>
      <c r="WBX315" s="4"/>
      <c r="WBY315" s="4"/>
      <c r="WBZ315" s="4"/>
      <c r="WCA315" s="4"/>
      <c r="WCB315" s="4"/>
      <c r="WCC315" s="4"/>
      <c r="WCD315" s="4"/>
      <c r="WCE315" s="4"/>
      <c r="WCF315" s="4"/>
      <c r="WCG315" s="4"/>
      <c r="WCH315" s="4"/>
      <c r="WCI315" s="4"/>
      <c r="WCJ315" s="4"/>
      <c r="WCK315" s="4"/>
      <c r="WCL315" s="4"/>
      <c r="WCM315" s="4"/>
      <c r="WCN315" s="4"/>
      <c r="WCO315" s="4"/>
      <c r="WCP315" s="4"/>
      <c r="WCQ315" s="4"/>
      <c r="WCR315" s="4"/>
      <c r="WCS315" s="4"/>
      <c r="WCT315" s="4"/>
      <c r="WCU315" s="4"/>
      <c r="WCV315" s="4"/>
      <c r="WCW315" s="4"/>
      <c r="WCX315" s="4"/>
      <c r="WCY315" s="4"/>
      <c r="WCZ315" s="4"/>
      <c r="WDA315" s="4"/>
      <c r="WDB315" s="4"/>
      <c r="WDC315" s="4"/>
      <c r="WDD315" s="4"/>
      <c r="WDE315" s="4"/>
      <c r="WDF315" s="4"/>
      <c r="WDG315" s="4"/>
      <c r="WDH315" s="4"/>
      <c r="WDI315" s="4"/>
      <c r="WDJ315" s="4"/>
      <c r="WDK315" s="4"/>
      <c r="WDL315" s="4"/>
      <c r="WDM315" s="4"/>
      <c r="WDN315" s="4"/>
      <c r="WDO315" s="4"/>
      <c r="WDP315" s="4"/>
      <c r="WDQ315" s="4"/>
      <c r="WDR315" s="4"/>
      <c r="WDS315" s="4"/>
      <c r="WDT315" s="4"/>
      <c r="WDU315" s="4"/>
      <c r="WDV315" s="4"/>
      <c r="WDW315" s="4"/>
      <c r="WDX315" s="4"/>
      <c r="WDY315" s="4"/>
      <c r="WDZ315" s="4"/>
      <c r="WEA315" s="4"/>
      <c r="WEB315" s="4"/>
      <c r="WEC315" s="4"/>
      <c r="WED315" s="4"/>
      <c r="WEE315" s="4"/>
      <c r="WEF315" s="4"/>
      <c r="WEG315" s="4"/>
      <c r="WEH315" s="4"/>
      <c r="WEI315" s="4"/>
      <c r="WEJ315" s="4"/>
      <c r="WEK315" s="4"/>
      <c r="WEL315" s="4"/>
      <c r="WEM315" s="4"/>
      <c r="WEN315" s="4"/>
      <c r="WEO315" s="4"/>
      <c r="WEP315" s="4"/>
      <c r="WEQ315" s="4"/>
      <c r="WER315" s="4"/>
      <c r="WES315" s="4"/>
      <c r="WET315" s="4"/>
      <c r="WEU315" s="4"/>
      <c r="WEV315" s="4"/>
      <c r="WEW315" s="4"/>
      <c r="WEX315" s="4"/>
      <c r="WEY315" s="4"/>
      <c r="WEZ315" s="4"/>
      <c r="WFA315" s="4"/>
      <c r="WFB315" s="4"/>
      <c r="WFC315" s="4"/>
      <c r="WFD315" s="4"/>
      <c r="WFE315" s="4"/>
      <c r="WFF315" s="4"/>
      <c r="WFG315" s="4"/>
      <c r="WFH315" s="4"/>
      <c r="WFI315" s="4"/>
      <c r="WFJ315" s="4"/>
      <c r="WFK315" s="4"/>
      <c r="WFL315" s="4"/>
      <c r="WFM315" s="4"/>
      <c r="WFN315" s="4"/>
      <c r="WFO315" s="4"/>
      <c r="WFP315" s="4"/>
      <c r="WFQ315" s="4"/>
      <c r="WFR315" s="4"/>
      <c r="WFS315" s="4"/>
      <c r="WFT315" s="4"/>
      <c r="WFU315" s="4"/>
      <c r="WFV315" s="4"/>
      <c r="WFW315" s="4"/>
      <c r="WFX315" s="4"/>
      <c r="WFY315" s="4"/>
      <c r="WFZ315" s="4"/>
      <c r="WGA315" s="4"/>
      <c r="WGB315" s="4"/>
      <c r="WGC315" s="4"/>
      <c r="WGD315" s="4"/>
      <c r="WGE315" s="4"/>
      <c r="WGF315" s="4"/>
      <c r="WGG315" s="4"/>
      <c r="WGH315" s="4"/>
      <c r="WGI315" s="4"/>
      <c r="WGJ315" s="4"/>
      <c r="WGK315" s="4"/>
      <c r="WGL315" s="4"/>
      <c r="WGM315" s="4"/>
      <c r="WGN315" s="4"/>
      <c r="WGO315" s="4"/>
      <c r="WGP315" s="4"/>
      <c r="WGQ315" s="4"/>
      <c r="WGR315" s="4"/>
      <c r="WGS315" s="4"/>
      <c r="WGT315" s="4"/>
      <c r="WGU315" s="4"/>
      <c r="WGV315" s="4"/>
      <c r="WGW315" s="4"/>
      <c r="WGX315" s="4"/>
      <c r="WGY315" s="4"/>
      <c r="WGZ315" s="4"/>
      <c r="WHA315" s="4"/>
      <c r="WHB315" s="4"/>
      <c r="WHC315" s="4"/>
      <c r="WHD315" s="4"/>
      <c r="WHE315" s="4"/>
      <c r="WHF315" s="4"/>
      <c r="WHG315" s="4"/>
      <c r="WHH315" s="4"/>
      <c r="WHI315" s="4"/>
      <c r="WHJ315" s="4"/>
      <c r="WHK315" s="4"/>
      <c r="WHL315" s="4"/>
      <c r="WHM315" s="4"/>
      <c r="WHN315" s="4"/>
      <c r="WHO315" s="4"/>
      <c r="WHP315" s="4"/>
      <c r="WHQ315" s="4"/>
      <c r="WHR315" s="4"/>
      <c r="WHS315" s="4"/>
      <c r="WHT315" s="4"/>
      <c r="WHU315" s="4"/>
      <c r="WHV315" s="4"/>
      <c r="WHW315" s="4"/>
      <c r="WHX315" s="4"/>
      <c r="WHY315" s="4"/>
      <c r="WHZ315" s="4"/>
      <c r="WIA315" s="4"/>
      <c r="WIB315" s="4"/>
      <c r="WIC315" s="4"/>
      <c r="WID315" s="4"/>
      <c r="WIE315" s="4"/>
      <c r="WIF315" s="4"/>
      <c r="WIG315" s="4"/>
      <c r="WIH315" s="4"/>
      <c r="WII315" s="4"/>
      <c r="WIJ315" s="4"/>
      <c r="WIK315" s="4"/>
      <c r="WIL315" s="4"/>
      <c r="WIM315" s="4"/>
      <c r="WIN315" s="4"/>
      <c r="WIO315" s="4"/>
      <c r="WIP315" s="4"/>
      <c r="WIQ315" s="4"/>
      <c r="WIR315" s="4"/>
      <c r="WIS315" s="4"/>
      <c r="WIT315" s="4"/>
      <c r="WIU315" s="4"/>
      <c r="WIV315" s="4"/>
      <c r="WIW315" s="4"/>
      <c r="WIX315" s="4"/>
      <c r="WIY315" s="4"/>
      <c r="WIZ315" s="4"/>
      <c r="WJA315" s="4"/>
      <c r="WJB315" s="4"/>
      <c r="WJC315" s="4"/>
      <c r="WJD315" s="4"/>
      <c r="WJE315" s="4"/>
      <c r="WJF315" s="4"/>
      <c r="WJG315" s="4"/>
      <c r="WJH315" s="4"/>
      <c r="WJI315" s="4"/>
      <c r="WJJ315" s="4"/>
      <c r="WJK315" s="4"/>
      <c r="WJL315" s="4"/>
      <c r="WJM315" s="4"/>
      <c r="WJN315" s="4"/>
      <c r="WJO315" s="4"/>
      <c r="WJP315" s="4"/>
      <c r="WJQ315" s="4"/>
      <c r="WJR315" s="4"/>
      <c r="WJS315" s="4"/>
      <c r="WJT315" s="4"/>
      <c r="WJU315" s="4"/>
      <c r="WJV315" s="4"/>
      <c r="WJW315" s="4"/>
      <c r="WJX315" s="4"/>
      <c r="WJY315" s="4"/>
      <c r="WJZ315" s="4"/>
      <c r="WKA315" s="4"/>
      <c r="WKB315" s="4"/>
      <c r="WKC315" s="4"/>
      <c r="WKD315" s="4"/>
      <c r="WKE315" s="4"/>
      <c r="WKF315" s="4"/>
      <c r="WKG315" s="4"/>
      <c r="WKH315" s="4"/>
      <c r="WKI315" s="4"/>
      <c r="WKJ315" s="4"/>
      <c r="WKK315" s="4"/>
      <c r="WKL315" s="4"/>
      <c r="WKM315" s="4"/>
      <c r="WKN315" s="4"/>
      <c r="WKO315" s="4"/>
      <c r="WKP315" s="4"/>
      <c r="WKQ315" s="4"/>
      <c r="WKR315" s="4"/>
      <c r="WKS315" s="4"/>
      <c r="WKT315" s="4"/>
      <c r="WKU315" s="4"/>
      <c r="WKV315" s="4"/>
      <c r="WKW315" s="4"/>
      <c r="WKX315" s="4"/>
      <c r="WKY315" s="4"/>
      <c r="WKZ315" s="4"/>
      <c r="WLA315" s="4"/>
      <c r="WLB315" s="4"/>
      <c r="WLC315" s="4"/>
      <c r="WLD315" s="4"/>
      <c r="WLE315" s="4"/>
      <c r="WLF315" s="4"/>
      <c r="WLG315" s="4"/>
      <c r="WLH315" s="4"/>
      <c r="WLI315" s="4"/>
      <c r="WLJ315" s="4"/>
      <c r="WLK315" s="4"/>
      <c r="WLL315" s="4"/>
      <c r="WLM315" s="4"/>
      <c r="WLN315" s="4"/>
      <c r="WLO315" s="4"/>
      <c r="WLP315" s="4"/>
      <c r="WLQ315" s="4"/>
      <c r="WLR315" s="4"/>
      <c r="WLS315" s="4"/>
      <c r="WLT315" s="4"/>
      <c r="WLU315" s="4"/>
      <c r="WLV315" s="4"/>
      <c r="WLW315" s="4"/>
      <c r="WLX315" s="4"/>
      <c r="WLY315" s="4"/>
      <c r="WLZ315" s="4"/>
      <c r="WMA315" s="4"/>
      <c r="WMB315" s="4"/>
      <c r="WMC315" s="4"/>
      <c r="WMD315" s="4"/>
      <c r="WME315" s="4"/>
      <c r="WMF315" s="4"/>
      <c r="WMG315" s="4"/>
      <c r="WMH315" s="4"/>
      <c r="WMI315" s="4"/>
      <c r="WMJ315" s="4"/>
      <c r="WMK315" s="4"/>
      <c r="WML315" s="4"/>
      <c r="WMM315" s="4"/>
      <c r="WMN315" s="4"/>
      <c r="WMO315" s="4"/>
      <c r="WMP315" s="4"/>
      <c r="WMQ315" s="4"/>
      <c r="WMR315" s="4"/>
      <c r="WMS315" s="4"/>
      <c r="WMT315" s="4"/>
      <c r="WMU315" s="4"/>
      <c r="WMV315" s="4"/>
      <c r="WMW315" s="4"/>
      <c r="WMX315" s="4"/>
      <c r="WMY315" s="4"/>
      <c r="WMZ315" s="4"/>
      <c r="WNA315" s="4"/>
      <c r="WNB315" s="4"/>
      <c r="WNC315" s="4"/>
      <c r="WND315" s="4"/>
      <c r="WNE315" s="4"/>
      <c r="WNF315" s="4"/>
      <c r="WNG315" s="4"/>
      <c r="WNH315" s="4"/>
      <c r="WNI315" s="4"/>
      <c r="WNJ315" s="4"/>
      <c r="WNK315" s="4"/>
      <c r="WNL315" s="4"/>
      <c r="WNM315" s="4"/>
      <c r="WNN315" s="4"/>
      <c r="WNO315" s="4"/>
      <c r="WNP315" s="4"/>
      <c r="WNQ315" s="4"/>
      <c r="WNR315" s="4"/>
      <c r="WNS315" s="4"/>
      <c r="WNT315" s="4"/>
      <c r="WNU315" s="4"/>
      <c r="WNV315" s="4"/>
      <c r="WNW315" s="4"/>
      <c r="WNX315" s="4"/>
      <c r="WNY315" s="4"/>
      <c r="WNZ315" s="4"/>
      <c r="WOA315" s="4"/>
      <c r="WOB315" s="4"/>
      <c r="WOC315" s="4"/>
      <c r="WOD315" s="4"/>
      <c r="WOE315" s="4"/>
      <c r="WOF315" s="4"/>
      <c r="WOG315" s="4"/>
      <c r="WOH315" s="4"/>
      <c r="WOI315" s="4"/>
      <c r="WOJ315" s="4"/>
      <c r="WOK315" s="4"/>
      <c r="WOL315" s="4"/>
      <c r="WOM315" s="4"/>
      <c r="WON315" s="4"/>
      <c r="WOO315" s="4"/>
      <c r="WOP315" s="4"/>
      <c r="WOQ315" s="4"/>
      <c r="WOR315" s="4"/>
      <c r="WOS315" s="4"/>
      <c r="WOT315" s="4"/>
      <c r="WOU315" s="4"/>
      <c r="WOV315" s="4"/>
      <c r="WOW315" s="4"/>
      <c r="WOX315" s="4"/>
      <c r="WOY315" s="4"/>
      <c r="WOZ315" s="4"/>
      <c r="WPA315" s="4"/>
      <c r="WPB315" s="4"/>
      <c r="WPC315" s="4"/>
      <c r="WPD315" s="4"/>
      <c r="WPE315" s="4"/>
      <c r="WPF315" s="4"/>
      <c r="WPG315" s="4"/>
      <c r="WPH315" s="4"/>
      <c r="WPI315" s="4"/>
      <c r="WPJ315" s="4"/>
      <c r="WPK315" s="4"/>
      <c r="WPL315" s="4"/>
      <c r="WPM315" s="4"/>
      <c r="WPN315" s="4"/>
      <c r="WPO315" s="4"/>
      <c r="WPP315" s="4"/>
      <c r="WPQ315" s="4"/>
      <c r="WPR315" s="4"/>
      <c r="WPS315" s="4"/>
      <c r="WPT315" s="4"/>
      <c r="WPU315" s="4"/>
      <c r="WPV315" s="4"/>
      <c r="WPW315" s="4"/>
      <c r="WPX315" s="4"/>
      <c r="WPY315" s="4"/>
      <c r="WPZ315" s="4"/>
      <c r="WQA315" s="4"/>
      <c r="WQB315" s="4"/>
      <c r="WQC315" s="4"/>
      <c r="WQD315" s="4"/>
      <c r="WQE315" s="4"/>
      <c r="WQF315" s="4"/>
      <c r="WQG315" s="4"/>
      <c r="WQH315" s="4"/>
      <c r="WQI315" s="4"/>
      <c r="WQJ315" s="4"/>
      <c r="WQK315" s="4"/>
      <c r="WQL315" s="4"/>
      <c r="WQM315" s="4"/>
      <c r="WQN315" s="4"/>
      <c r="WQO315" s="4"/>
      <c r="WQP315" s="4"/>
      <c r="WQQ315" s="4"/>
      <c r="WQR315" s="4"/>
      <c r="WQS315" s="4"/>
      <c r="WQT315" s="4"/>
      <c r="WQU315" s="4"/>
      <c r="WQV315" s="4"/>
      <c r="WQW315" s="4"/>
      <c r="WQX315" s="4"/>
      <c r="WQY315" s="4"/>
      <c r="WQZ315" s="4"/>
      <c r="WRA315" s="4"/>
      <c r="WRB315" s="4"/>
      <c r="WRC315" s="4"/>
      <c r="WRD315" s="4"/>
      <c r="WRE315" s="4"/>
      <c r="WRF315" s="4"/>
      <c r="WRG315" s="4"/>
      <c r="WRH315" s="4"/>
      <c r="WRI315" s="4"/>
      <c r="WRJ315" s="4"/>
      <c r="WRK315" s="4"/>
      <c r="WRL315" s="4"/>
      <c r="WRM315" s="4"/>
      <c r="WRN315" s="4"/>
      <c r="WRO315" s="4"/>
      <c r="WRP315" s="4"/>
      <c r="WRQ315" s="4"/>
      <c r="WRR315" s="4"/>
      <c r="WRS315" s="4"/>
      <c r="WRT315" s="4"/>
      <c r="WRU315" s="4"/>
      <c r="WRV315" s="4"/>
      <c r="WRW315" s="4"/>
      <c r="WRX315" s="4"/>
      <c r="WRY315" s="4"/>
      <c r="WRZ315" s="4"/>
      <c r="WSA315" s="4"/>
      <c r="WSB315" s="4"/>
      <c r="WSC315" s="4"/>
      <c r="WSD315" s="4"/>
      <c r="WSE315" s="4"/>
      <c r="WSF315" s="4"/>
      <c r="WSG315" s="4"/>
      <c r="WSH315" s="4"/>
      <c r="WSI315" s="4"/>
      <c r="WSJ315" s="4"/>
      <c r="WSK315" s="4"/>
      <c r="WSL315" s="4"/>
      <c r="WSM315" s="4"/>
      <c r="WSN315" s="4"/>
      <c r="WSO315" s="4"/>
      <c r="WSP315" s="4"/>
      <c r="WSQ315" s="4"/>
      <c r="WSR315" s="4"/>
      <c r="WSS315" s="4"/>
      <c r="WST315" s="4"/>
      <c r="WSU315" s="4"/>
      <c r="WSV315" s="4"/>
      <c r="WSW315" s="4"/>
      <c r="WSX315" s="4"/>
      <c r="WSY315" s="4"/>
      <c r="WSZ315" s="4"/>
      <c r="WTA315" s="4"/>
      <c r="WTB315" s="4"/>
      <c r="WTC315" s="4"/>
      <c r="WTD315" s="4"/>
      <c r="WTE315" s="4"/>
      <c r="WTF315" s="4"/>
      <c r="WTG315" s="4"/>
      <c r="WTH315" s="4"/>
      <c r="WTI315" s="4"/>
      <c r="WTJ315" s="4"/>
      <c r="WTK315" s="4"/>
      <c r="WTL315" s="4"/>
      <c r="WTM315" s="4"/>
      <c r="WTN315" s="4"/>
      <c r="WTO315" s="4"/>
      <c r="WTP315" s="4"/>
      <c r="WTQ315" s="4"/>
      <c r="WTR315" s="4"/>
      <c r="WTS315" s="4"/>
      <c r="WTT315" s="4"/>
      <c r="WTU315" s="4"/>
      <c r="WTV315" s="4"/>
      <c r="WTW315" s="4"/>
      <c r="WTX315" s="4"/>
      <c r="WTY315" s="4"/>
      <c r="WTZ315" s="4"/>
      <c r="WUA315" s="4"/>
      <c r="WUB315" s="4"/>
      <c r="WUC315" s="4"/>
      <c r="WUD315" s="4"/>
      <c r="WUE315" s="4"/>
      <c r="WUF315" s="4"/>
      <c r="WUG315" s="4"/>
      <c r="WUH315" s="4"/>
      <c r="WUI315" s="4"/>
      <c r="WUJ315" s="4"/>
      <c r="WUK315" s="4"/>
      <c r="WUL315" s="4"/>
      <c r="WUM315" s="4"/>
      <c r="WUN315" s="4"/>
      <c r="WUO315" s="4"/>
      <c r="WUP315" s="4"/>
      <c r="WUQ315" s="4"/>
      <c r="WUR315" s="4"/>
      <c r="WUS315" s="4"/>
      <c r="WUT315" s="4"/>
      <c r="WUU315" s="4"/>
      <c r="WUV315" s="4"/>
      <c r="WUW315" s="4"/>
      <c r="WUX315" s="4"/>
      <c r="WUY315" s="4"/>
      <c r="WUZ315" s="4"/>
      <c r="WVA315" s="4"/>
      <c r="WVB315" s="4"/>
      <c r="WVC315" s="4"/>
      <c r="WVD315" s="4"/>
      <c r="WVE315" s="4"/>
      <c r="WVF315" s="4"/>
      <c r="WVG315" s="4"/>
      <c r="WVH315" s="4"/>
      <c r="WVI315" s="4"/>
      <c r="WVJ315" s="4"/>
      <c r="WVK315" s="4"/>
      <c r="WVL315" s="4"/>
      <c r="WVM315" s="4"/>
      <c r="WVN315" s="4"/>
      <c r="WVO315" s="4"/>
      <c r="WVP315" s="4"/>
      <c r="WVQ315" s="4"/>
      <c r="WVR315" s="4"/>
      <c r="WVS315" s="4"/>
      <c r="WVT315" s="4"/>
      <c r="WVU315" s="4"/>
      <c r="WVV315" s="4"/>
      <c r="WVW315" s="4"/>
      <c r="WVX315" s="4"/>
      <c r="WVY315" s="4"/>
      <c r="WVZ315" s="4"/>
      <c r="WWA315" s="4"/>
      <c r="WWB315" s="4"/>
      <c r="WWC315" s="4"/>
      <c r="WWD315" s="4"/>
      <c r="WWE315" s="4"/>
      <c r="WWF315" s="4"/>
      <c r="WWG315" s="4"/>
      <c r="WWH315" s="4"/>
      <c r="WWI315" s="4"/>
      <c r="WWJ315" s="4"/>
      <c r="WWK315" s="4"/>
      <c r="WWL315" s="4"/>
      <c r="WWM315" s="4"/>
      <c r="WWN315" s="4"/>
      <c r="WWO315" s="4"/>
      <c r="WWP315" s="4"/>
      <c r="WWQ315" s="4"/>
      <c r="WWR315" s="4"/>
      <c r="WWS315" s="4"/>
      <c r="WWT315" s="4"/>
      <c r="WWU315" s="4"/>
      <c r="WWV315" s="4"/>
      <c r="WWW315" s="4"/>
      <c r="WWX315" s="4"/>
      <c r="WWY315" s="4"/>
      <c r="WWZ315" s="4"/>
      <c r="WXA315" s="4"/>
      <c r="WXB315" s="4"/>
      <c r="WXC315" s="4"/>
      <c r="WXD315" s="4"/>
      <c r="WXE315" s="4"/>
      <c r="WXF315" s="4"/>
      <c r="WXG315" s="4"/>
      <c r="WXH315" s="4"/>
      <c r="WXI315" s="4"/>
      <c r="WXJ315" s="4"/>
      <c r="WXK315" s="4"/>
      <c r="WXL315" s="4"/>
      <c r="WXM315" s="4"/>
      <c r="WXN315" s="4"/>
      <c r="WXO315" s="4"/>
      <c r="WXP315" s="4"/>
      <c r="WXQ315" s="4"/>
      <c r="WXR315" s="4"/>
      <c r="WXS315" s="4"/>
      <c r="WXT315" s="4"/>
      <c r="WXU315" s="4"/>
      <c r="WXV315" s="4"/>
      <c r="WXW315" s="4"/>
      <c r="WXX315" s="4"/>
      <c r="WXY315" s="4"/>
      <c r="WXZ315" s="4"/>
      <c r="WYA315" s="4"/>
      <c r="WYB315" s="4"/>
      <c r="WYC315" s="4"/>
      <c r="WYD315" s="4"/>
      <c r="WYE315" s="4"/>
      <c r="WYF315" s="4"/>
      <c r="WYG315" s="4"/>
      <c r="WYH315" s="4"/>
      <c r="WYI315" s="4"/>
      <c r="WYJ315" s="4"/>
      <c r="WYK315" s="4"/>
      <c r="WYL315" s="4"/>
      <c r="WYM315" s="4"/>
      <c r="WYN315" s="4"/>
      <c r="WYO315" s="4"/>
      <c r="WYP315" s="4"/>
      <c r="WYQ315" s="4"/>
      <c r="WYR315" s="4"/>
      <c r="WYS315" s="4"/>
      <c r="WYT315" s="4"/>
      <c r="WYU315" s="4"/>
      <c r="WYV315" s="4"/>
      <c r="WYW315" s="4"/>
      <c r="WYX315" s="4"/>
      <c r="WYY315" s="4"/>
      <c r="WYZ315" s="4"/>
      <c r="WZA315" s="4"/>
      <c r="WZB315" s="4"/>
      <c r="WZC315" s="4"/>
      <c r="WZD315" s="4"/>
      <c r="WZE315" s="4"/>
      <c r="WZF315" s="4"/>
      <c r="WZG315" s="4"/>
      <c r="WZH315" s="4"/>
      <c r="WZI315" s="4"/>
      <c r="WZJ315" s="4"/>
      <c r="WZK315" s="4"/>
      <c r="WZL315" s="4"/>
      <c r="WZM315" s="4"/>
      <c r="WZN315" s="4"/>
      <c r="WZO315" s="4"/>
      <c r="WZP315" s="4"/>
      <c r="WZQ315" s="4"/>
      <c r="WZR315" s="4"/>
      <c r="WZS315" s="4"/>
      <c r="WZT315" s="4"/>
      <c r="WZU315" s="4"/>
      <c r="WZV315" s="4"/>
      <c r="WZW315" s="4"/>
      <c r="WZX315" s="4"/>
      <c r="WZY315" s="4"/>
      <c r="WZZ315" s="4"/>
      <c r="XAA315" s="4"/>
      <c r="XAB315" s="4"/>
      <c r="XAC315" s="4"/>
      <c r="XAD315" s="4"/>
      <c r="XAE315" s="4"/>
      <c r="XAF315" s="4"/>
      <c r="XAG315" s="4"/>
      <c r="XAH315" s="4"/>
      <c r="XAI315" s="4"/>
      <c r="XAJ315" s="4"/>
      <c r="XAK315" s="4"/>
      <c r="XAL315" s="4"/>
      <c r="XAM315" s="4"/>
      <c r="XAN315" s="4"/>
      <c r="XAO315" s="4"/>
      <c r="XAP315" s="4"/>
      <c r="XAQ315" s="4"/>
      <c r="XAR315" s="4"/>
      <c r="XAS315" s="4"/>
      <c r="XAT315" s="4"/>
      <c r="XAU315" s="4"/>
      <c r="XAV315" s="4"/>
      <c r="XAW315" s="4"/>
      <c r="XAX315" s="4"/>
      <c r="XAY315" s="4"/>
      <c r="XAZ315" s="4"/>
      <c r="XBA315" s="4"/>
      <c r="XBB315" s="4"/>
      <c r="XBC315" s="4"/>
      <c r="XBD315" s="4"/>
      <c r="XBE315" s="4"/>
      <c r="XBF315" s="4"/>
      <c r="XBG315" s="4"/>
      <c r="XBH315" s="4"/>
      <c r="XBI315" s="4"/>
      <c r="XBJ315" s="4"/>
      <c r="XBK315" s="4"/>
      <c r="XBL315" s="4"/>
      <c r="XBM315" s="4"/>
      <c r="XBN315" s="4"/>
      <c r="XBO315" s="4"/>
      <c r="XBP315" s="4"/>
      <c r="XBQ315" s="4"/>
      <c r="XBR315" s="4"/>
      <c r="XBS315" s="4"/>
      <c r="XBT315" s="4"/>
      <c r="XBU315" s="4"/>
      <c r="XBV315" s="4"/>
      <c r="XBW315" s="4"/>
      <c r="XBX315" s="4"/>
      <c r="XBY315" s="4"/>
      <c r="XBZ315" s="4"/>
      <c r="XCA315" s="4"/>
      <c r="XCB315" s="4"/>
      <c r="XCC315" s="4"/>
      <c r="XCD315" s="4"/>
      <c r="XCE315" s="4"/>
      <c r="XCF315" s="4"/>
      <c r="XCG315" s="4"/>
      <c r="XCH315" s="4"/>
      <c r="XCI315" s="4"/>
      <c r="XCJ315" s="4"/>
      <c r="XCK315" s="4"/>
      <c r="XCL315" s="4"/>
      <c r="XCM315" s="4"/>
      <c r="XCN315" s="4"/>
      <c r="XCO315" s="4"/>
      <c r="XCP315" s="4"/>
      <c r="XCQ315" s="4"/>
      <c r="XCR315" s="4"/>
      <c r="XCS315" s="4"/>
      <c r="XCT315" s="4"/>
      <c r="XCU315" s="4"/>
      <c r="XCV315" s="4"/>
      <c r="XCW315" s="4"/>
      <c r="XCX315" s="4"/>
      <c r="XCY315" s="4"/>
      <c r="XCZ315" s="4"/>
      <c r="XDA315" s="4"/>
      <c r="XDB315" s="4"/>
      <c r="XDC315" s="4"/>
      <c r="XDD315" s="4"/>
      <c r="XDE315" s="4"/>
      <c r="XDF315" s="4"/>
      <c r="XDG315" s="4"/>
      <c r="XDH315" s="4"/>
      <c r="XDI315" s="4"/>
      <c r="XDJ315" s="4"/>
      <c r="XDK315" s="4"/>
      <c r="XDL315" s="4"/>
      <c r="XDM315" s="4"/>
      <c r="XDN315" s="4"/>
      <c r="XDO315" s="4"/>
      <c r="XDP315" s="4"/>
      <c r="XDQ315" s="4"/>
      <c r="XDR315" s="4"/>
      <c r="XDS315" s="4"/>
      <c r="XDT315" s="4"/>
      <c r="XDU315" s="4"/>
      <c r="XDV315" s="4"/>
      <c r="XDW315" s="4"/>
      <c r="XDX315" s="4"/>
      <c r="XDY315" s="4"/>
      <c r="XDZ315" s="4"/>
      <c r="XEA315" s="4"/>
      <c r="XEB315" s="4"/>
      <c r="XEC315" s="4"/>
      <c r="XED315" s="4"/>
      <c r="XEE315" s="4"/>
      <c r="XEF315" s="4"/>
      <c r="XEG315" s="4"/>
      <c r="XEH315" s="4"/>
      <c r="XEI315" s="4"/>
      <c r="XEJ315" s="4"/>
      <c r="XEK315" s="4"/>
      <c r="XEL315" s="4"/>
      <c r="XEM315" s="4"/>
      <c r="XEN315" s="4"/>
      <c r="XEO315" s="4"/>
      <c r="XEP315" s="4"/>
      <c r="XEQ315" s="4"/>
      <c r="XER315" s="4"/>
      <c r="XES315" s="4"/>
    </row>
    <row r="316" spans="26:16373" x14ac:dyDescent="0.35">
      <c r="Z316"/>
      <c r="AA316"/>
    </row>
    <row r="317" spans="26:16373" x14ac:dyDescent="0.35"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  <c r="NC317" s="4"/>
      <c r="ND317" s="4"/>
      <c r="NE317" s="4"/>
      <c r="NF317" s="4"/>
      <c r="NG317" s="4"/>
      <c r="NH317" s="4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4"/>
      <c r="NU317" s="4"/>
      <c r="NV317" s="4"/>
      <c r="NW317" s="4"/>
      <c r="NX317" s="4"/>
      <c r="NY317" s="4"/>
      <c r="NZ317" s="4"/>
      <c r="OA317" s="4"/>
      <c r="OB317" s="4"/>
      <c r="OC317" s="4"/>
      <c r="OD317" s="4"/>
      <c r="OE317" s="4"/>
      <c r="OF317" s="4"/>
      <c r="OG317" s="4"/>
      <c r="OH317" s="4"/>
      <c r="OI317" s="4"/>
      <c r="OJ317" s="4"/>
      <c r="OK317" s="4"/>
      <c r="OL317" s="4"/>
      <c r="OM317" s="4"/>
      <c r="ON317" s="4"/>
      <c r="OO317" s="4"/>
      <c r="OP317" s="4"/>
      <c r="OQ317" s="4"/>
      <c r="OR317" s="4"/>
      <c r="OS317" s="4"/>
      <c r="OT317" s="4"/>
      <c r="OU317" s="4"/>
      <c r="OV317" s="4"/>
      <c r="OW317" s="4"/>
      <c r="OX317" s="4"/>
      <c r="OY317" s="4"/>
      <c r="OZ317" s="4"/>
      <c r="PA317" s="4"/>
      <c r="PB317" s="4"/>
      <c r="PC317" s="4"/>
      <c r="PD317" s="4"/>
      <c r="PE317" s="4"/>
      <c r="PF317" s="4"/>
      <c r="PG317" s="4"/>
      <c r="PH317" s="4"/>
      <c r="PI317" s="4"/>
      <c r="PJ317" s="4"/>
      <c r="PK317" s="4"/>
      <c r="PL317" s="4"/>
      <c r="PM317" s="4"/>
      <c r="PN317" s="4"/>
      <c r="PO317" s="4"/>
      <c r="PP317" s="4"/>
      <c r="PQ317" s="4"/>
      <c r="PR317" s="4"/>
      <c r="PS317" s="4"/>
      <c r="PT317" s="4"/>
      <c r="PU317" s="4"/>
      <c r="PV317" s="4"/>
      <c r="PW317" s="4"/>
      <c r="PX317" s="4"/>
      <c r="PY317" s="4"/>
      <c r="PZ317" s="4"/>
      <c r="QA317" s="4"/>
      <c r="QB317" s="4"/>
      <c r="QC317" s="4"/>
      <c r="QD317" s="4"/>
      <c r="QE317" s="4"/>
      <c r="QF317" s="4"/>
      <c r="QG317" s="4"/>
      <c r="QH317" s="4"/>
      <c r="QI317" s="4"/>
      <c r="QJ317" s="4"/>
      <c r="QK317" s="4"/>
      <c r="QL317" s="4"/>
      <c r="QM317" s="4"/>
      <c r="QN317" s="4"/>
      <c r="QO317" s="4"/>
      <c r="QP317" s="4"/>
      <c r="QQ317" s="4"/>
      <c r="QR317" s="4"/>
      <c r="QS317" s="4"/>
      <c r="QT317" s="4"/>
      <c r="QU317" s="4"/>
      <c r="QV317" s="4"/>
      <c r="QW317" s="4"/>
      <c r="QX317" s="4"/>
      <c r="QY317" s="4"/>
      <c r="QZ317" s="4"/>
      <c r="RA317" s="4"/>
      <c r="RB317" s="4"/>
      <c r="RC317" s="4"/>
      <c r="RD317" s="4"/>
      <c r="RE317" s="4"/>
      <c r="RF317" s="4"/>
      <c r="RG317" s="4"/>
      <c r="RH317" s="4"/>
      <c r="RI317" s="4"/>
      <c r="RJ317" s="4"/>
      <c r="RK317" s="4"/>
      <c r="RL317" s="4"/>
      <c r="RM317" s="4"/>
      <c r="RN317" s="4"/>
      <c r="RO317" s="4"/>
      <c r="RP317" s="4"/>
      <c r="RQ317" s="4"/>
      <c r="RR317" s="4"/>
      <c r="RS317" s="4"/>
      <c r="RT317" s="4"/>
      <c r="RU317" s="4"/>
      <c r="RV317" s="4"/>
      <c r="RW317" s="4"/>
      <c r="RX317" s="4"/>
      <c r="RY317" s="4"/>
      <c r="RZ317" s="4"/>
      <c r="SA317" s="4"/>
      <c r="SB317" s="4"/>
      <c r="SC317" s="4"/>
      <c r="SD317" s="4"/>
      <c r="SE317" s="4"/>
      <c r="SF317" s="4"/>
      <c r="SG317" s="4"/>
      <c r="SH317" s="4"/>
      <c r="SI317" s="4"/>
      <c r="SJ317" s="4"/>
      <c r="SK317" s="4"/>
      <c r="SL317" s="4"/>
      <c r="SM317" s="4"/>
      <c r="SN317" s="4"/>
      <c r="SO317" s="4"/>
      <c r="SP317" s="4"/>
      <c r="SQ317" s="4"/>
      <c r="SR317" s="4"/>
      <c r="SS317" s="4"/>
      <c r="ST317" s="4"/>
      <c r="SU317" s="4"/>
      <c r="SV317" s="4"/>
      <c r="SW317" s="4"/>
      <c r="SX317" s="4"/>
      <c r="SY317" s="4"/>
      <c r="SZ317" s="4"/>
      <c r="TA317" s="4"/>
      <c r="TB317" s="4"/>
      <c r="TC317" s="4"/>
      <c r="TD317" s="4"/>
      <c r="TE317" s="4"/>
      <c r="TF317" s="4"/>
      <c r="TG317" s="4"/>
      <c r="TH317" s="4"/>
      <c r="TI317" s="4"/>
      <c r="TJ317" s="4"/>
      <c r="TK317" s="4"/>
      <c r="TL317" s="4"/>
      <c r="TM317" s="4"/>
      <c r="TN317" s="4"/>
      <c r="TO317" s="4"/>
      <c r="TP317" s="4"/>
      <c r="TQ317" s="4"/>
      <c r="TR317" s="4"/>
      <c r="TS317" s="4"/>
      <c r="TT317" s="4"/>
      <c r="TU317" s="4"/>
      <c r="TV317" s="4"/>
      <c r="TW317" s="4"/>
      <c r="TX317" s="4"/>
      <c r="TY317" s="4"/>
      <c r="TZ317" s="4"/>
      <c r="UA317" s="4"/>
      <c r="UB317" s="4"/>
      <c r="UC317" s="4"/>
      <c r="UD317" s="4"/>
      <c r="UE317" s="4"/>
      <c r="UF317" s="4"/>
      <c r="UG317" s="4"/>
      <c r="UH317" s="4"/>
      <c r="UI317" s="4"/>
      <c r="UJ317" s="4"/>
      <c r="UK317" s="4"/>
      <c r="UL317" s="4"/>
      <c r="UM317" s="4"/>
      <c r="UN317" s="4"/>
      <c r="UO317" s="4"/>
      <c r="UP317" s="4"/>
      <c r="UQ317" s="4"/>
      <c r="UR317" s="4"/>
      <c r="US317" s="4"/>
      <c r="UT317" s="4"/>
      <c r="UU317" s="4"/>
      <c r="UV317" s="4"/>
      <c r="UW317" s="4"/>
      <c r="UX317" s="4"/>
      <c r="UY317" s="4"/>
      <c r="UZ317" s="4"/>
      <c r="VA317" s="4"/>
      <c r="VB317" s="4"/>
      <c r="VC317" s="4"/>
      <c r="VD317" s="4"/>
      <c r="VE317" s="4"/>
      <c r="VF317" s="4"/>
      <c r="VG317" s="4"/>
      <c r="VH317" s="4"/>
      <c r="VI317" s="4"/>
      <c r="VJ317" s="4"/>
      <c r="VK317" s="4"/>
      <c r="VL317" s="4"/>
      <c r="VM317" s="4"/>
      <c r="VN317" s="4"/>
      <c r="VO317" s="4"/>
      <c r="VP317" s="4"/>
      <c r="VQ317" s="4"/>
      <c r="VR317" s="4"/>
      <c r="VS317" s="4"/>
      <c r="VT317" s="4"/>
      <c r="VU317" s="4"/>
      <c r="VV317" s="4"/>
      <c r="VW317" s="4"/>
      <c r="VX317" s="4"/>
      <c r="VY317" s="4"/>
      <c r="VZ317" s="4"/>
      <c r="WA317" s="4"/>
      <c r="WB317" s="4"/>
      <c r="WC317" s="4"/>
      <c r="WD317" s="4"/>
      <c r="WE317" s="4"/>
      <c r="WF317" s="4"/>
      <c r="WG317" s="4"/>
      <c r="WH317" s="4"/>
      <c r="WI317" s="4"/>
      <c r="WJ317" s="4"/>
      <c r="WK317" s="4"/>
      <c r="WL317" s="4"/>
      <c r="WM317" s="4"/>
      <c r="WN317" s="4"/>
      <c r="WO317" s="4"/>
      <c r="WP317" s="4"/>
      <c r="WQ317" s="4"/>
      <c r="WR317" s="4"/>
      <c r="WS317" s="4"/>
      <c r="WT317" s="4"/>
      <c r="WU317" s="4"/>
      <c r="WV317" s="4"/>
      <c r="WW317" s="4"/>
      <c r="WX317" s="4"/>
      <c r="WY317" s="4"/>
      <c r="WZ317" s="4"/>
      <c r="XA317" s="4"/>
      <c r="XB317" s="4"/>
      <c r="XC317" s="4"/>
      <c r="XD317" s="4"/>
      <c r="XE317" s="4"/>
      <c r="XF317" s="4"/>
      <c r="XG317" s="4"/>
      <c r="XH317" s="4"/>
      <c r="XI317" s="4"/>
      <c r="XJ317" s="4"/>
      <c r="XK317" s="4"/>
      <c r="XL317" s="4"/>
      <c r="XM317" s="4"/>
      <c r="XN317" s="4"/>
      <c r="XO317" s="4"/>
      <c r="XP317" s="4"/>
      <c r="XQ317" s="4"/>
      <c r="XR317" s="4"/>
      <c r="XS317" s="4"/>
      <c r="XT317" s="4"/>
      <c r="XU317" s="4"/>
      <c r="XV317" s="4"/>
      <c r="XW317" s="4"/>
      <c r="XX317" s="4"/>
      <c r="XY317" s="4"/>
      <c r="XZ317" s="4"/>
      <c r="YA317" s="4"/>
      <c r="YB317" s="4"/>
      <c r="YC317" s="4"/>
      <c r="YD317" s="4"/>
      <c r="YE317" s="4"/>
      <c r="YF317" s="4"/>
      <c r="YG317" s="4"/>
      <c r="YH317" s="4"/>
      <c r="YI317" s="4"/>
      <c r="YJ317" s="4"/>
      <c r="YK317" s="4"/>
      <c r="YL317" s="4"/>
      <c r="YM317" s="4"/>
      <c r="YN317" s="4"/>
      <c r="YO317" s="4"/>
      <c r="YP317" s="4"/>
      <c r="YQ317" s="4"/>
      <c r="YR317" s="4"/>
      <c r="YS317" s="4"/>
      <c r="YT317" s="4"/>
      <c r="YU317" s="4"/>
      <c r="YV317" s="4"/>
      <c r="YW317" s="4"/>
      <c r="YX317" s="4"/>
      <c r="YY317" s="4"/>
      <c r="YZ317" s="4"/>
      <c r="ZA317" s="4"/>
      <c r="ZB317" s="4"/>
      <c r="ZC317" s="4"/>
      <c r="ZD317" s="4"/>
      <c r="ZE317" s="4"/>
      <c r="ZF317" s="4"/>
      <c r="ZG317" s="4"/>
      <c r="ZH317" s="4"/>
      <c r="ZI317" s="4"/>
      <c r="ZJ317" s="4"/>
      <c r="ZK317" s="4"/>
      <c r="ZL317" s="4"/>
      <c r="ZM317" s="4"/>
      <c r="ZN317" s="4"/>
      <c r="ZO317" s="4"/>
      <c r="ZP317" s="4"/>
      <c r="ZQ317" s="4"/>
      <c r="ZR317" s="4"/>
      <c r="ZS317" s="4"/>
      <c r="ZT317" s="4"/>
      <c r="ZU317" s="4"/>
      <c r="ZV317" s="4"/>
      <c r="ZW317" s="4"/>
      <c r="ZX317" s="4"/>
      <c r="ZY317" s="4"/>
      <c r="ZZ317" s="4"/>
      <c r="AAA317" s="4"/>
      <c r="AAB317" s="4"/>
      <c r="AAC317" s="4"/>
      <c r="AAD317" s="4"/>
      <c r="AAE317" s="4"/>
      <c r="AAF317" s="4"/>
      <c r="AAG317" s="4"/>
      <c r="AAH317" s="4"/>
      <c r="AAI317" s="4"/>
      <c r="AAJ317" s="4"/>
      <c r="AAK317" s="4"/>
      <c r="AAL317" s="4"/>
      <c r="AAM317" s="4"/>
      <c r="AAN317" s="4"/>
      <c r="AAO317" s="4"/>
      <c r="AAP317" s="4"/>
      <c r="AAQ317" s="4"/>
      <c r="AAR317" s="4"/>
      <c r="AAS317" s="4"/>
      <c r="AAT317" s="4"/>
      <c r="AAU317" s="4"/>
      <c r="AAV317" s="4"/>
      <c r="AAW317" s="4"/>
      <c r="AAX317" s="4"/>
      <c r="AAY317" s="4"/>
      <c r="AAZ317" s="4"/>
      <c r="ABA317" s="4"/>
      <c r="ABB317" s="4"/>
      <c r="ABC317" s="4"/>
      <c r="ABD317" s="4"/>
      <c r="ABE317" s="4"/>
      <c r="ABF317" s="4"/>
      <c r="ABG317" s="4"/>
      <c r="ABH317" s="4"/>
      <c r="ABI317" s="4"/>
      <c r="ABJ317" s="4"/>
      <c r="ABK317" s="4"/>
      <c r="ABL317" s="4"/>
      <c r="ABM317" s="4"/>
      <c r="ABN317" s="4"/>
      <c r="ABO317" s="4"/>
      <c r="ABP317" s="4"/>
      <c r="ABQ317" s="4"/>
      <c r="ABR317" s="4"/>
      <c r="ABS317" s="4"/>
      <c r="ABT317" s="4"/>
      <c r="ABU317" s="4"/>
      <c r="ABV317" s="4"/>
      <c r="ABW317" s="4"/>
      <c r="ABX317" s="4"/>
      <c r="ABY317" s="4"/>
      <c r="ABZ317" s="4"/>
      <c r="ACA317" s="4"/>
      <c r="ACB317" s="4"/>
      <c r="ACC317" s="4"/>
      <c r="ACD317" s="4"/>
      <c r="ACE317" s="4"/>
      <c r="ACF317" s="4"/>
      <c r="ACG317" s="4"/>
      <c r="ACH317" s="4"/>
      <c r="ACI317" s="4"/>
      <c r="ACJ317" s="4"/>
      <c r="ACK317" s="4"/>
      <c r="ACL317" s="4"/>
      <c r="ACM317" s="4"/>
      <c r="ACN317" s="4"/>
      <c r="ACO317" s="4"/>
      <c r="ACP317" s="4"/>
      <c r="ACQ317" s="4"/>
      <c r="ACR317" s="4"/>
      <c r="ACS317" s="4"/>
      <c r="ACT317" s="4"/>
      <c r="ACU317" s="4"/>
      <c r="ACV317" s="4"/>
      <c r="ACW317" s="4"/>
      <c r="ACX317" s="4"/>
      <c r="ACY317" s="4"/>
      <c r="ACZ317" s="4"/>
      <c r="ADA317" s="4"/>
      <c r="ADB317" s="4"/>
      <c r="ADC317" s="4"/>
      <c r="ADD317" s="4"/>
      <c r="ADE317" s="4"/>
      <c r="ADF317" s="4"/>
      <c r="ADG317" s="4"/>
      <c r="ADH317" s="4"/>
      <c r="ADI317" s="4"/>
      <c r="ADJ317" s="4"/>
      <c r="ADK317" s="4"/>
      <c r="ADL317" s="4"/>
      <c r="ADM317" s="4"/>
      <c r="ADN317" s="4"/>
      <c r="ADO317" s="4"/>
      <c r="ADP317" s="4"/>
      <c r="ADQ317" s="4"/>
      <c r="ADR317" s="4"/>
      <c r="ADS317" s="4"/>
      <c r="ADT317" s="4"/>
      <c r="ADU317" s="4"/>
      <c r="ADV317" s="4"/>
      <c r="ADW317" s="4"/>
      <c r="ADX317" s="4"/>
      <c r="ADY317" s="4"/>
      <c r="ADZ317" s="4"/>
      <c r="AEA317" s="4"/>
      <c r="AEB317" s="4"/>
      <c r="AEC317" s="4"/>
      <c r="AED317" s="4"/>
      <c r="AEE317" s="4"/>
      <c r="AEF317" s="4"/>
      <c r="AEG317" s="4"/>
      <c r="AEH317" s="4"/>
      <c r="AEI317" s="4"/>
      <c r="AEJ317" s="4"/>
      <c r="AEK317" s="4"/>
      <c r="AEL317" s="4"/>
      <c r="AEM317" s="4"/>
      <c r="AEN317" s="4"/>
      <c r="AEO317" s="4"/>
      <c r="AEP317" s="4"/>
      <c r="AEQ317" s="4"/>
      <c r="AER317" s="4"/>
      <c r="AES317" s="4"/>
      <c r="AET317" s="4"/>
      <c r="AEU317" s="4"/>
      <c r="AEV317" s="4"/>
      <c r="AEW317" s="4"/>
      <c r="AEX317" s="4"/>
      <c r="AEY317" s="4"/>
      <c r="AEZ317" s="4"/>
      <c r="AFA317" s="4"/>
      <c r="AFB317" s="4"/>
      <c r="AFC317" s="4"/>
      <c r="AFD317" s="4"/>
      <c r="AFE317" s="4"/>
      <c r="AFF317" s="4"/>
      <c r="AFG317" s="4"/>
      <c r="AFH317" s="4"/>
      <c r="AFI317" s="4"/>
      <c r="AFJ317" s="4"/>
      <c r="AFK317" s="4"/>
      <c r="AFL317" s="4"/>
      <c r="AFM317" s="4"/>
      <c r="AFN317" s="4"/>
      <c r="AFO317" s="4"/>
      <c r="AFP317" s="4"/>
      <c r="AFQ317" s="4"/>
      <c r="AFR317" s="4"/>
      <c r="AFS317" s="4"/>
      <c r="AFT317" s="4"/>
      <c r="AFU317" s="4"/>
      <c r="AFV317" s="4"/>
      <c r="AFW317" s="4"/>
      <c r="AFX317" s="4"/>
      <c r="AFY317" s="4"/>
      <c r="AFZ317" s="4"/>
      <c r="AGA317" s="4"/>
      <c r="AGB317" s="4"/>
      <c r="AGC317" s="4"/>
      <c r="AGD317" s="4"/>
      <c r="AGE317" s="4"/>
      <c r="AGF317" s="4"/>
      <c r="AGG317" s="4"/>
      <c r="AGH317" s="4"/>
      <c r="AGI317" s="4"/>
      <c r="AGJ317" s="4"/>
      <c r="AGK317" s="4"/>
      <c r="AGL317" s="4"/>
      <c r="AGM317" s="4"/>
      <c r="AGN317" s="4"/>
      <c r="AGO317" s="4"/>
      <c r="AGP317" s="4"/>
      <c r="AGQ317" s="4"/>
      <c r="AGR317" s="4"/>
      <c r="AGS317" s="4"/>
      <c r="AGT317" s="4"/>
      <c r="AGU317" s="4"/>
      <c r="AGV317" s="4"/>
      <c r="AGW317" s="4"/>
      <c r="AGX317" s="4"/>
      <c r="AGY317" s="4"/>
      <c r="AGZ317" s="4"/>
      <c r="AHA317" s="4"/>
      <c r="AHB317" s="4"/>
      <c r="AHC317" s="4"/>
      <c r="AHD317" s="4"/>
      <c r="AHE317" s="4"/>
      <c r="AHF317" s="4"/>
      <c r="AHG317" s="4"/>
      <c r="AHH317" s="4"/>
      <c r="AHI317" s="4"/>
      <c r="AHJ317" s="4"/>
      <c r="AHK317" s="4"/>
      <c r="AHL317" s="4"/>
      <c r="AHM317" s="4"/>
      <c r="AHN317" s="4"/>
      <c r="AHO317" s="4"/>
      <c r="AHP317" s="4"/>
      <c r="AHQ317" s="4"/>
      <c r="AHR317" s="4"/>
      <c r="AHS317" s="4"/>
      <c r="AHT317" s="4"/>
      <c r="AHU317" s="4"/>
      <c r="AHV317" s="4"/>
      <c r="AHW317" s="4"/>
      <c r="AHX317" s="4"/>
      <c r="AHY317" s="4"/>
      <c r="AHZ317" s="4"/>
      <c r="AIA317" s="4"/>
      <c r="AIB317" s="4"/>
      <c r="AIC317" s="4"/>
      <c r="AID317" s="4"/>
      <c r="AIE317" s="4"/>
      <c r="AIF317" s="4"/>
      <c r="AIG317" s="4"/>
      <c r="AIH317" s="4"/>
      <c r="AII317" s="4"/>
      <c r="AIJ317" s="4"/>
      <c r="AIK317" s="4"/>
      <c r="AIL317" s="4"/>
      <c r="AIM317" s="4"/>
      <c r="AIN317" s="4"/>
      <c r="AIO317" s="4"/>
      <c r="AIP317" s="4"/>
      <c r="AIQ317" s="4"/>
      <c r="AIR317" s="4"/>
      <c r="AIS317" s="4"/>
      <c r="AIT317" s="4"/>
      <c r="AIU317" s="4"/>
      <c r="AIV317" s="4"/>
      <c r="AIW317" s="4"/>
      <c r="AIX317" s="4"/>
      <c r="AIY317" s="4"/>
      <c r="AIZ317" s="4"/>
      <c r="AJA317" s="4"/>
      <c r="AJB317" s="4"/>
      <c r="AJC317" s="4"/>
      <c r="AJD317" s="4"/>
      <c r="AJE317" s="4"/>
      <c r="AJF317" s="4"/>
      <c r="AJG317" s="4"/>
      <c r="AJH317" s="4"/>
      <c r="AJI317" s="4"/>
      <c r="AJJ317" s="4"/>
      <c r="AJK317" s="4"/>
      <c r="AJL317" s="4"/>
      <c r="AJM317" s="4"/>
      <c r="AJN317" s="4"/>
      <c r="AJO317" s="4"/>
      <c r="AJP317" s="4"/>
      <c r="AJQ317" s="4"/>
      <c r="AJR317" s="4"/>
      <c r="AJS317" s="4"/>
      <c r="AJT317" s="4"/>
      <c r="AJU317" s="4"/>
      <c r="AJV317" s="4"/>
      <c r="AJW317" s="4"/>
      <c r="AJX317" s="4"/>
      <c r="AJY317" s="4"/>
      <c r="AJZ317" s="4"/>
      <c r="AKA317" s="4"/>
      <c r="AKB317" s="4"/>
      <c r="AKC317" s="4"/>
      <c r="AKD317" s="4"/>
      <c r="AKE317" s="4"/>
      <c r="AKF317" s="4"/>
      <c r="AKG317" s="4"/>
      <c r="AKH317" s="4"/>
      <c r="AKI317" s="4"/>
      <c r="AKJ317" s="4"/>
      <c r="AKK317" s="4"/>
      <c r="AKL317" s="4"/>
      <c r="AKM317" s="4"/>
      <c r="AKN317" s="4"/>
      <c r="AKO317" s="4"/>
      <c r="AKP317" s="4"/>
      <c r="AKQ317" s="4"/>
      <c r="AKR317" s="4"/>
      <c r="AKS317" s="4"/>
      <c r="AKT317" s="4"/>
      <c r="AKU317" s="4"/>
      <c r="AKV317" s="4"/>
      <c r="AKW317" s="4"/>
      <c r="AKX317" s="4"/>
      <c r="AKY317" s="4"/>
      <c r="AKZ317" s="4"/>
      <c r="ALA317" s="4"/>
      <c r="ALB317" s="4"/>
      <c r="ALC317" s="4"/>
      <c r="ALD317" s="4"/>
      <c r="ALE317" s="4"/>
      <c r="ALF317" s="4"/>
      <c r="ALG317" s="4"/>
      <c r="ALH317" s="4"/>
      <c r="ALI317" s="4"/>
      <c r="ALJ317" s="4"/>
      <c r="ALK317" s="4"/>
      <c r="ALL317" s="4"/>
      <c r="ALM317" s="4"/>
      <c r="ALN317" s="4"/>
      <c r="ALO317" s="4"/>
      <c r="ALP317" s="4"/>
      <c r="ALQ317" s="4"/>
      <c r="ALR317" s="4"/>
      <c r="ALS317" s="4"/>
      <c r="ALT317" s="4"/>
      <c r="ALU317" s="4"/>
      <c r="ALV317" s="4"/>
      <c r="ALW317" s="4"/>
      <c r="ALX317" s="4"/>
      <c r="ALY317" s="4"/>
      <c r="ALZ317" s="4"/>
      <c r="AMA317" s="4"/>
      <c r="AMB317" s="4"/>
      <c r="AMC317" s="4"/>
      <c r="AMD317" s="4"/>
      <c r="AME317" s="4"/>
      <c r="AMF317" s="4"/>
      <c r="AMG317" s="4"/>
      <c r="AMH317" s="4"/>
      <c r="AMI317" s="4"/>
      <c r="AMJ317" s="4"/>
      <c r="AMK317" s="4"/>
      <c r="AML317" s="4"/>
      <c r="AMM317" s="4"/>
      <c r="AMN317" s="4"/>
      <c r="AMO317" s="4"/>
      <c r="AMP317" s="4"/>
      <c r="AMQ317" s="4"/>
      <c r="AMR317" s="4"/>
      <c r="AMS317" s="4"/>
      <c r="AMT317" s="4"/>
      <c r="AMU317" s="4"/>
      <c r="AMV317" s="4"/>
      <c r="AMW317" s="4"/>
      <c r="AMX317" s="4"/>
      <c r="AMY317" s="4"/>
      <c r="AMZ317" s="4"/>
      <c r="ANA317" s="4"/>
      <c r="ANB317" s="4"/>
      <c r="ANC317" s="4"/>
      <c r="AND317" s="4"/>
      <c r="ANE317" s="4"/>
      <c r="ANF317" s="4"/>
      <c r="ANG317" s="4"/>
      <c r="ANH317" s="4"/>
      <c r="ANI317" s="4"/>
      <c r="ANJ317" s="4"/>
      <c r="ANK317" s="4"/>
      <c r="ANL317" s="4"/>
      <c r="ANM317" s="4"/>
      <c r="ANN317" s="4"/>
      <c r="ANO317" s="4"/>
      <c r="ANP317" s="4"/>
      <c r="ANQ317" s="4"/>
      <c r="ANR317" s="4"/>
      <c r="ANS317" s="4"/>
      <c r="ANT317" s="4"/>
      <c r="ANU317" s="4"/>
      <c r="ANV317" s="4"/>
      <c r="ANW317" s="4"/>
      <c r="ANX317" s="4"/>
      <c r="ANY317" s="4"/>
      <c r="ANZ317" s="4"/>
      <c r="AOA317" s="4"/>
      <c r="AOB317" s="4"/>
      <c r="AOC317" s="4"/>
      <c r="AOD317" s="4"/>
      <c r="AOE317" s="4"/>
      <c r="AOF317" s="4"/>
      <c r="AOG317" s="4"/>
      <c r="AOH317" s="4"/>
      <c r="AOI317" s="4"/>
      <c r="AOJ317" s="4"/>
      <c r="AOK317" s="4"/>
      <c r="AOL317" s="4"/>
      <c r="AOM317" s="4"/>
      <c r="AON317" s="4"/>
      <c r="AOO317" s="4"/>
      <c r="AOP317" s="4"/>
      <c r="AOQ317" s="4"/>
      <c r="AOR317" s="4"/>
      <c r="AOS317" s="4"/>
      <c r="AOT317" s="4"/>
      <c r="AOU317" s="4"/>
      <c r="AOV317" s="4"/>
      <c r="AOW317" s="4"/>
      <c r="AOX317" s="4"/>
      <c r="AOY317" s="4"/>
      <c r="AOZ317" s="4"/>
      <c r="APA317" s="4"/>
      <c r="APB317" s="4"/>
      <c r="APC317" s="4"/>
      <c r="APD317" s="4"/>
      <c r="APE317" s="4"/>
      <c r="APF317" s="4"/>
      <c r="APG317" s="4"/>
      <c r="APH317" s="4"/>
      <c r="API317" s="4"/>
      <c r="APJ317" s="4"/>
      <c r="APK317" s="4"/>
      <c r="APL317" s="4"/>
      <c r="APM317" s="4"/>
      <c r="APN317" s="4"/>
      <c r="APO317" s="4"/>
      <c r="APP317" s="4"/>
      <c r="APQ317" s="4"/>
      <c r="APR317" s="4"/>
      <c r="APS317" s="4"/>
      <c r="APT317" s="4"/>
      <c r="APU317" s="4"/>
      <c r="APV317" s="4"/>
      <c r="APW317" s="4"/>
      <c r="APX317" s="4"/>
      <c r="APY317" s="4"/>
      <c r="APZ317" s="4"/>
      <c r="AQA317" s="4"/>
      <c r="AQB317" s="4"/>
      <c r="AQC317" s="4"/>
      <c r="AQD317" s="4"/>
      <c r="AQE317" s="4"/>
      <c r="AQF317" s="4"/>
      <c r="AQG317" s="4"/>
      <c r="AQH317" s="4"/>
      <c r="AQI317" s="4"/>
      <c r="AQJ317" s="4"/>
      <c r="AQK317" s="4"/>
      <c r="AQL317" s="4"/>
      <c r="AQM317" s="4"/>
      <c r="AQN317" s="4"/>
      <c r="AQO317" s="4"/>
      <c r="AQP317" s="4"/>
      <c r="AQQ317" s="4"/>
      <c r="AQR317" s="4"/>
      <c r="AQS317" s="4"/>
      <c r="AQT317" s="4"/>
      <c r="AQU317" s="4"/>
      <c r="AQV317" s="4"/>
      <c r="AQW317" s="4"/>
      <c r="AQX317" s="4"/>
      <c r="AQY317" s="4"/>
      <c r="AQZ317" s="4"/>
      <c r="ARA317" s="4"/>
      <c r="ARB317" s="4"/>
      <c r="ARC317" s="4"/>
      <c r="ARD317" s="4"/>
      <c r="ARE317" s="4"/>
      <c r="ARF317" s="4"/>
      <c r="ARG317" s="4"/>
      <c r="ARH317" s="4"/>
      <c r="ARI317" s="4"/>
      <c r="ARJ317" s="4"/>
      <c r="ARK317" s="4"/>
      <c r="ARL317" s="4"/>
      <c r="ARM317" s="4"/>
      <c r="ARN317" s="4"/>
      <c r="ARO317" s="4"/>
      <c r="ARP317" s="4"/>
      <c r="ARQ317" s="4"/>
      <c r="ARR317" s="4"/>
      <c r="ARS317" s="4"/>
      <c r="ART317" s="4"/>
      <c r="ARU317" s="4"/>
      <c r="ARV317" s="4"/>
      <c r="ARW317" s="4"/>
      <c r="ARX317" s="4"/>
      <c r="ARY317" s="4"/>
      <c r="ARZ317" s="4"/>
      <c r="ASA317" s="4"/>
      <c r="ASB317" s="4"/>
      <c r="ASC317" s="4"/>
      <c r="ASD317" s="4"/>
      <c r="ASE317" s="4"/>
      <c r="ASF317" s="4"/>
      <c r="ASG317" s="4"/>
      <c r="ASH317" s="4"/>
      <c r="ASI317" s="4"/>
      <c r="ASJ317" s="4"/>
      <c r="ASK317" s="4"/>
      <c r="ASL317" s="4"/>
      <c r="ASM317" s="4"/>
      <c r="ASN317" s="4"/>
      <c r="ASO317" s="4"/>
      <c r="ASP317" s="4"/>
      <c r="ASQ317" s="4"/>
      <c r="ASR317" s="4"/>
      <c r="ASS317" s="4"/>
      <c r="AST317" s="4"/>
      <c r="ASU317" s="4"/>
      <c r="ASV317" s="4"/>
      <c r="ASW317" s="4"/>
      <c r="ASX317" s="4"/>
      <c r="ASY317" s="4"/>
      <c r="ASZ317" s="4"/>
      <c r="ATA317" s="4"/>
      <c r="ATB317" s="4"/>
      <c r="ATC317" s="4"/>
      <c r="ATD317" s="4"/>
      <c r="ATE317" s="4"/>
      <c r="ATF317" s="4"/>
      <c r="ATG317" s="4"/>
      <c r="ATH317" s="4"/>
      <c r="ATI317" s="4"/>
      <c r="ATJ317" s="4"/>
      <c r="ATK317" s="4"/>
      <c r="ATL317" s="4"/>
      <c r="ATM317" s="4"/>
      <c r="ATN317" s="4"/>
      <c r="ATO317" s="4"/>
      <c r="ATP317" s="4"/>
      <c r="ATQ317" s="4"/>
      <c r="ATR317" s="4"/>
      <c r="ATS317" s="4"/>
      <c r="ATT317" s="4"/>
      <c r="ATU317" s="4"/>
      <c r="ATV317" s="4"/>
      <c r="ATW317" s="4"/>
      <c r="ATX317" s="4"/>
      <c r="ATY317" s="4"/>
      <c r="ATZ317" s="4"/>
      <c r="AUA317" s="4"/>
      <c r="AUB317" s="4"/>
      <c r="AUC317" s="4"/>
      <c r="AUD317" s="4"/>
      <c r="AUE317" s="4"/>
      <c r="AUF317" s="4"/>
      <c r="AUG317" s="4"/>
      <c r="AUH317" s="4"/>
      <c r="AUI317" s="4"/>
      <c r="AUJ317" s="4"/>
      <c r="AUK317" s="4"/>
      <c r="AUL317" s="4"/>
      <c r="AUM317" s="4"/>
      <c r="AUN317" s="4"/>
      <c r="AUO317" s="4"/>
      <c r="AUP317" s="4"/>
      <c r="AUQ317" s="4"/>
      <c r="AUR317" s="4"/>
      <c r="AUS317" s="4"/>
      <c r="AUT317" s="4"/>
      <c r="AUU317" s="4"/>
      <c r="AUV317" s="4"/>
      <c r="AUW317" s="4"/>
      <c r="AUX317" s="4"/>
      <c r="AUY317" s="4"/>
      <c r="AUZ317" s="4"/>
      <c r="AVA317" s="4"/>
      <c r="AVB317" s="4"/>
      <c r="AVC317" s="4"/>
      <c r="AVD317" s="4"/>
      <c r="AVE317" s="4"/>
      <c r="AVF317" s="4"/>
      <c r="AVG317" s="4"/>
      <c r="AVH317" s="4"/>
      <c r="AVI317" s="4"/>
      <c r="AVJ317" s="4"/>
      <c r="AVK317" s="4"/>
      <c r="AVL317" s="4"/>
      <c r="AVM317" s="4"/>
      <c r="AVN317" s="4"/>
      <c r="AVO317" s="4"/>
      <c r="AVP317" s="4"/>
      <c r="AVQ317" s="4"/>
      <c r="AVR317" s="4"/>
      <c r="AVS317" s="4"/>
      <c r="AVT317" s="4"/>
      <c r="AVU317" s="4"/>
      <c r="AVV317" s="4"/>
      <c r="AVW317" s="4"/>
      <c r="AVX317" s="4"/>
      <c r="AVY317" s="4"/>
      <c r="AVZ317" s="4"/>
      <c r="AWA317" s="4"/>
      <c r="AWB317" s="4"/>
      <c r="AWC317" s="4"/>
      <c r="AWD317" s="4"/>
      <c r="AWE317" s="4"/>
      <c r="AWF317" s="4"/>
      <c r="AWG317" s="4"/>
      <c r="AWH317" s="4"/>
      <c r="AWI317" s="4"/>
      <c r="AWJ317" s="4"/>
      <c r="AWK317" s="4"/>
      <c r="AWL317" s="4"/>
      <c r="AWM317" s="4"/>
      <c r="AWN317" s="4"/>
      <c r="AWO317" s="4"/>
      <c r="AWP317" s="4"/>
      <c r="AWQ317" s="4"/>
      <c r="AWR317" s="4"/>
      <c r="AWS317" s="4"/>
      <c r="AWT317" s="4"/>
      <c r="AWU317" s="4"/>
      <c r="AWV317" s="4"/>
      <c r="AWW317" s="4"/>
      <c r="AWX317" s="4"/>
      <c r="AWY317" s="4"/>
      <c r="AWZ317" s="4"/>
      <c r="AXA317" s="4"/>
      <c r="AXB317" s="4"/>
      <c r="AXC317" s="4"/>
      <c r="AXD317" s="4"/>
      <c r="AXE317" s="4"/>
      <c r="AXF317" s="4"/>
      <c r="AXG317" s="4"/>
      <c r="AXH317" s="4"/>
      <c r="AXI317" s="4"/>
      <c r="AXJ317" s="4"/>
      <c r="AXK317" s="4"/>
      <c r="AXL317" s="4"/>
      <c r="AXM317" s="4"/>
      <c r="AXN317" s="4"/>
      <c r="AXO317" s="4"/>
      <c r="AXP317" s="4"/>
      <c r="AXQ317" s="4"/>
      <c r="AXR317" s="4"/>
      <c r="AXS317" s="4"/>
      <c r="AXT317" s="4"/>
      <c r="AXU317" s="4"/>
      <c r="AXV317" s="4"/>
      <c r="AXW317" s="4"/>
      <c r="AXX317" s="4"/>
      <c r="AXY317" s="4"/>
      <c r="AXZ317" s="4"/>
      <c r="AYA317" s="4"/>
      <c r="AYB317" s="4"/>
      <c r="AYC317" s="4"/>
      <c r="AYD317" s="4"/>
      <c r="AYE317" s="4"/>
      <c r="AYF317" s="4"/>
      <c r="AYG317" s="4"/>
      <c r="AYH317" s="4"/>
      <c r="AYI317" s="4"/>
      <c r="AYJ317" s="4"/>
      <c r="AYK317" s="4"/>
      <c r="AYL317" s="4"/>
      <c r="AYM317" s="4"/>
      <c r="AYN317" s="4"/>
      <c r="AYO317" s="4"/>
      <c r="AYP317" s="4"/>
      <c r="AYQ317" s="4"/>
      <c r="AYR317" s="4"/>
      <c r="AYS317" s="4"/>
      <c r="AYT317" s="4"/>
      <c r="AYU317" s="4"/>
      <c r="AYV317" s="4"/>
      <c r="AYW317" s="4"/>
      <c r="AYX317" s="4"/>
      <c r="AYY317" s="4"/>
      <c r="AYZ317" s="4"/>
      <c r="AZA317" s="4"/>
      <c r="AZB317" s="4"/>
      <c r="AZC317" s="4"/>
      <c r="AZD317" s="4"/>
      <c r="AZE317" s="4"/>
      <c r="AZF317" s="4"/>
      <c r="AZG317" s="4"/>
      <c r="AZH317" s="4"/>
      <c r="AZI317" s="4"/>
      <c r="AZJ317" s="4"/>
      <c r="AZK317" s="4"/>
      <c r="AZL317" s="4"/>
      <c r="AZM317" s="4"/>
      <c r="AZN317" s="4"/>
      <c r="AZO317" s="4"/>
      <c r="AZP317" s="4"/>
      <c r="AZQ317" s="4"/>
      <c r="AZR317" s="4"/>
      <c r="AZS317" s="4"/>
      <c r="AZT317" s="4"/>
      <c r="AZU317" s="4"/>
      <c r="AZV317" s="4"/>
      <c r="AZW317" s="4"/>
      <c r="AZX317" s="4"/>
      <c r="AZY317" s="4"/>
      <c r="AZZ317" s="4"/>
      <c r="BAA317" s="4"/>
      <c r="BAB317" s="4"/>
      <c r="BAC317" s="4"/>
      <c r="BAD317" s="4"/>
      <c r="BAE317" s="4"/>
      <c r="BAF317" s="4"/>
      <c r="BAG317" s="4"/>
      <c r="BAH317" s="4"/>
      <c r="BAI317" s="4"/>
      <c r="BAJ317" s="4"/>
      <c r="BAK317" s="4"/>
      <c r="BAL317" s="4"/>
      <c r="BAM317" s="4"/>
      <c r="BAN317" s="4"/>
      <c r="BAO317" s="4"/>
      <c r="BAP317" s="4"/>
      <c r="BAQ317" s="4"/>
      <c r="BAR317" s="4"/>
      <c r="BAS317" s="4"/>
      <c r="BAT317" s="4"/>
      <c r="BAU317" s="4"/>
      <c r="BAV317" s="4"/>
      <c r="BAW317" s="4"/>
      <c r="BAX317" s="4"/>
      <c r="BAY317" s="4"/>
      <c r="BAZ317" s="4"/>
      <c r="BBA317" s="4"/>
      <c r="BBB317" s="4"/>
      <c r="BBC317" s="4"/>
      <c r="BBD317" s="4"/>
      <c r="BBE317" s="4"/>
      <c r="BBF317" s="4"/>
      <c r="BBG317" s="4"/>
      <c r="BBH317" s="4"/>
      <c r="BBI317" s="4"/>
      <c r="BBJ317" s="4"/>
      <c r="BBK317" s="4"/>
      <c r="BBL317" s="4"/>
      <c r="BBM317" s="4"/>
      <c r="BBN317" s="4"/>
      <c r="BBO317" s="4"/>
      <c r="BBP317" s="4"/>
      <c r="BBQ317" s="4"/>
      <c r="BBR317" s="4"/>
      <c r="BBS317" s="4"/>
      <c r="BBT317" s="4"/>
      <c r="BBU317" s="4"/>
      <c r="BBV317" s="4"/>
      <c r="BBW317" s="4"/>
      <c r="BBX317" s="4"/>
      <c r="BBY317" s="4"/>
      <c r="BBZ317" s="4"/>
      <c r="BCA317" s="4"/>
      <c r="BCB317" s="4"/>
      <c r="BCC317" s="4"/>
      <c r="BCD317" s="4"/>
      <c r="BCE317" s="4"/>
      <c r="BCF317" s="4"/>
      <c r="BCG317" s="4"/>
      <c r="BCH317" s="4"/>
      <c r="BCI317" s="4"/>
      <c r="BCJ317" s="4"/>
      <c r="BCK317" s="4"/>
      <c r="BCL317" s="4"/>
      <c r="BCM317" s="4"/>
      <c r="BCN317" s="4"/>
      <c r="BCO317" s="4"/>
      <c r="BCP317" s="4"/>
      <c r="BCQ317" s="4"/>
      <c r="BCR317" s="4"/>
      <c r="BCS317" s="4"/>
      <c r="BCT317" s="4"/>
      <c r="BCU317" s="4"/>
      <c r="BCV317" s="4"/>
      <c r="BCW317" s="4"/>
      <c r="BCX317" s="4"/>
      <c r="BCY317" s="4"/>
      <c r="BCZ317" s="4"/>
      <c r="BDA317" s="4"/>
      <c r="BDB317" s="4"/>
      <c r="BDC317" s="4"/>
      <c r="BDD317" s="4"/>
      <c r="BDE317" s="4"/>
      <c r="BDF317" s="4"/>
      <c r="BDG317" s="4"/>
      <c r="BDH317" s="4"/>
      <c r="BDI317" s="4"/>
      <c r="BDJ317" s="4"/>
      <c r="BDK317" s="4"/>
      <c r="BDL317" s="4"/>
      <c r="BDM317" s="4"/>
      <c r="BDN317" s="4"/>
      <c r="BDO317" s="4"/>
      <c r="BDP317" s="4"/>
      <c r="BDQ317" s="4"/>
      <c r="BDR317" s="4"/>
      <c r="BDS317" s="4"/>
      <c r="BDT317" s="4"/>
      <c r="BDU317" s="4"/>
      <c r="BDV317" s="4"/>
      <c r="BDW317" s="4"/>
      <c r="BDX317" s="4"/>
      <c r="BDY317" s="4"/>
      <c r="BDZ317" s="4"/>
      <c r="BEA317" s="4"/>
      <c r="BEB317" s="4"/>
      <c r="BEC317" s="4"/>
      <c r="BED317" s="4"/>
      <c r="BEE317" s="4"/>
      <c r="BEF317" s="4"/>
      <c r="BEG317" s="4"/>
      <c r="BEH317" s="4"/>
      <c r="BEI317" s="4"/>
      <c r="BEJ317" s="4"/>
      <c r="BEK317" s="4"/>
      <c r="BEL317" s="4"/>
      <c r="BEM317" s="4"/>
      <c r="BEN317" s="4"/>
      <c r="BEO317" s="4"/>
      <c r="BEP317" s="4"/>
      <c r="BEQ317" s="4"/>
      <c r="BER317" s="4"/>
      <c r="BES317" s="4"/>
      <c r="BET317" s="4"/>
      <c r="BEU317" s="4"/>
      <c r="BEV317" s="4"/>
      <c r="BEW317" s="4"/>
      <c r="BEX317" s="4"/>
      <c r="BEY317" s="4"/>
      <c r="BEZ317" s="4"/>
      <c r="BFA317" s="4"/>
      <c r="BFB317" s="4"/>
      <c r="BFC317" s="4"/>
      <c r="BFD317" s="4"/>
      <c r="BFE317" s="4"/>
      <c r="BFF317" s="4"/>
      <c r="BFG317" s="4"/>
      <c r="BFH317" s="4"/>
      <c r="BFI317" s="4"/>
      <c r="BFJ317" s="4"/>
      <c r="BFK317" s="4"/>
      <c r="BFL317" s="4"/>
      <c r="BFM317" s="4"/>
      <c r="BFN317" s="4"/>
      <c r="BFO317" s="4"/>
      <c r="BFP317" s="4"/>
      <c r="BFQ317" s="4"/>
      <c r="BFR317" s="4"/>
      <c r="BFS317" s="4"/>
      <c r="BFT317" s="4"/>
      <c r="BFU317" s="4"/>
      <c r="BFV317" s="4"/>
      <c r="BFW317" s="4"/>
      <c r="BFX317" s="4"/>
      <c r="BFY317" s="4"/>
      <c r="BFZ317" s="4"/>
      <c r="BGA317" s="4"/>
      <c r="BGB317" s="4"/>
      <c r="BGC317" s="4"/>
      <c r="BGD317" s="4"/>
      <c r="BGE317" s="4"/>
      <c r="BGF317" s="4"/>
      <c r="BGG317" s="4"/>
      <c r="BGH317" s="4"/>
      <c r="BGI317" s="4"/>
      <c r="BGJ317" s="4"/>
      <c r="BGK317" s="4"/>
      <c r="BGL317" s="4"/>
      <c r="BGM317" s="4"/>
      <c r="BGN317" s="4"/>
      <c r="BGO317" s="4"/>
      <c r="BGP317" s="4"/>
      <c r="BGQ317" s="4"/>
      <c r="BGR317" s="4"/>
      <c r="BGS317" s="4"/>
      <c r="BGT317" s="4"/>
      <c r="BGU317" s="4"/>
      <c r="BGV317" s="4"/>
      <c r="BGW317" s="4"/>
      <c r="BGX317" s="4"/>
      <c r="BGY317" s="4"/>
      <c r="BGZ317" s="4"/>
      <c r="BHA317" s="4"/>
      <c r="BHB317" s="4"/>
      <c r="BHC317" s="4"/>
      <c r="BHD317" s="4"/>
      <c r="BHE317" s="4"/>
      <c r="BHF317" s="4"/>
      <c r="BHG317" s="4"/>
      <c r="BHH317" s="4"/>
      <c r="BHI317" s="4"/>
      <c r="BHJ317" s="4"/>
      <c r="BHK317" s="4"/>
      <c r="BHL317" s="4"/>
      <c r="BHM317" s="4"/>
      <c r="BHN317" s="4"/>
      <c r="BHO317" s="4"/>
      <c r="BHP317" s="4"/>
      <c r="BHQ317" s="4"/>
      <c r="BHR317" s="4"/>
      <c r="BHS317" s="4"/>
      <c r="BHT317" s="4"/>
      <c r="BHU317" s="4"/>
      <c r="BHV317" s="4"/>
      <c r="BHW317" s="4"/>
      <c r="BHX317" s="4"/>
      <c r="BHY317" s="4"/>
      <c r="BHZ317" s="4"/>
      <c r="BIA317" s="4"/>
      <c r="BIB317" s="4"/>
      <c r="BIC317" s="4"/>
      <c r="BID317" s="4"/>
      <c r="BIE317" s="4"/>
      <c r="BIF317" s="4"/>
      <c r="BIG317" s="4"/>
      <c r="BIH317" s="4"/>
      <c r="BII317" s="4"/>
      <c r="BIJ317" s="4"/>
      <c r="BIK317" s="4"/>
      <c r="BIL317" s="4"/>
      <c r="BIM317" s="4"/>
      <c r="BIN317" s="4"/>
      <c r="BIO317" s="4"/>
      <c r="BIP317" s="4"/>
      <c r="BIQ317" s="4"/>
      <c r="BIR317" s="4"/>
      <c r="BIS317" s="4"/>
      <c r="BIT317" s="4"/>
      <c r="BIU317" s="4"/>
      <c r="BIV317" s="4"/>
      <c r="BIW317" s="4"/>
      <c r="BIX317" s="4"/>
      <c r="BIY317" s="4"/>
      <c r="BIZ317" s="4"/>
      <c r="BJA317" s="4"/>
      <c r="BJB317" s="4"/>
      <c r="BJC317" s="4"/>
      <c r="BJD317" s="4"/>
      <c r="BJE317" s="4"/>
      <c r="BJF317" s="4"/>
      <c r="BJG317" s="4"/>
      <c r="BJH317" s="4"/>
      <c r="BJI317" s="4"/>
      <c r="BJJ317" s="4"/>
      <c r="BJK317" s="4"/>
      <c r="BJL317" s="4"/>
      <c r="BJM317" s="4"/>
      <c r="BJN317" s="4"/>
      <c r="BJO317" s="4"/>
      <c r="BJP317" s="4"/>
      <c r="BJQ317" s="4"/>
      <c r="BJR317" s="4"/>
      <c r="BJS317" s="4"/>
      <c r="BJT317" s="4"/>
      <c r="BJU317" s="4"/>
      <c r="BJV317" s="4"/>
      <c r="BJW317" s="4"/>
      <c r="BJX317" s="4"/>
      <c r="BJY317" s="4"/>
      <c r="BJZ317" s="4"/>
      <c r="BKA317" s="4"/>
      <c r="BKB317" s="4"/>
      <c r="BKC317" s="4"/>
      <c r="BKD317" s="4"/>
      <c r="BKE317" s="4"/>
      <c r="BKF317" s="4"/>
      <c r="BKG317" s="4"/>
      <c r="BKH317" s="4"/>
      <c r="BKI317" s="4"/>
      <c r="BKJ317" s="4"/>
      <c r="BKK317" s="4"/>
      <c r="BKL317" s="4"/>
      <c r="BKM317" s="4"/>
      <c r="BKN317" s="4"/>
      <c r="BKO317" s="4"/>
      <c r="BKP317" s="4"/>
      <c r="BKQ317" s="4"/>
      <c r="BKR317" s="4"/>
      <c r="BKS317" s="4"/>
      <c r="BKT317" s="4"/>
      <c r="BKU317" s="4"/>
      <c r="BKV317" s="4"/>
      <c r="BKW317" s="4"/>
      <c r="BKX317" s="4"/>
      <c r="BKY317" s="4"/>
      <c r="BKZ317" s="4"/>
      <c r="BLA317" s="4"/>
      <c r="BLB317" s="4"/>
      <c r="BLC317" s="4"/>
      <c r="BLD317" s="4"/>
      <c r="BLE317" s="4"/>
      <c r="BLF317" s="4"/>
      <c r="BLG317" s="4"/>
      <c r="BLH317" s="4"/>
      <c r="BLI317" s="4"/>
      <c r="BLJ317" s="4"/>
      <c r="BLK317" s="4"/>
      <c r="BLL317" s="4"/>
      <c r="BLM317" s="4"/>
      <c r="BLN317" s="4"/>
      <c r="BLO317" s="4"/>
      <c r="BLP317" s="4"/>
      <c r="BLQ317" s="4"/>
      <c r="BLR317" s="4"/>
      <c r="BLS317" s="4"/>
      <c r="BLT317" s="4"/>
      <c r="BLU317" s="4"/>
      <c r="BLV317" s="4"/>
      <c r="BLW317" s="4"/>
      <c r="BLX317" s="4"/>
      <c r="BLY317" s="4"/>
      <c r="BLZ317" s="4"/>
      <c r="BMA317" s="4"/>
      <c r="BMB317" s="4"/>
      <c r="BMC317" s="4"/>
      <c r="BMD317" s="4"/>
      <c r="BME317" s="4"/>
      <c r="BMF317" s="4"/>
      <c r="BMG317" s="4"/>
      <c r="BMH317" s="4"/>
      <c r="BMI317" s="4"/>
      <c r="BMJ317" s="4"/>
      <c r="BMK317" s="4"/>
      <c r="BML317" s="4"/>
      <c r="BMM317" s="4"/>
      <c r="BMN317" s="4"/>
      <c r="BMO317" s="4"/>
      <c r="BMP317" s="4"/>
      <c r="BMQ317" s="4"/>
      <c r="BMR317" s="4"/>
      <c r="BMS317" s="4"/>
      <c r="BMT317" s="4"/>
      <c r="BMU317" s="4"/>
      <c r="BMV317" s="4"/>
      <c r="BMW317" s="4"/>
      <c r="BMX317" s="4"/>
      <c r="BMY317" s="4"/>
      <c r="BMZ317" s="4"/>
      <c r="BNA317" s="4"/>
      <c r="BNB317" s="4"/>
      <c r="BNC317" s="4"/>
      <c r="BND317" s="4"/>
      <c r="BNE317" s="4"/>
      <c r="BNF317" s="4"/>
      <c r="BNG317" s="4"/>
      <c r="BNH317" s="4"/>
      <c r="BNI317" s="4"/>
      <c r="BNJ317" s="4"/>
      <c r="BNK317" s="4"/>
      <c r="BNL317" s="4"/>
      <c r="BNM317" s="4"/>
      <c r="BNN317" s="4"/>
      <c r="BNO317" s="4"/>
      <c r="BNP317" s="4"/>
      <c r="BNQ317" s="4"/>
      <c r="BNR317" s="4"/>
      <c r="BNS317" s="4"/>
      <c r="BNT317" s="4"/>
      <c r="BNU317" s="4"/>
      <c r="BNV317" s="4"/>
      <c r="BNW317" s="4"/>
      <c r="BNX317" s="4"/>
      <c r="BNY317" s="4"/>
      <c r="BNZ317" s="4"/>
      <c r="BOA317" s="4"/>
      <c r="BOB317" s="4"/>
      <c r="BOC317" s="4"/>
      <c r="BOD317" s="4"/>
      <c r="BOE317" s="4"/>
      <c r="BOF317" s="4"/>
      <c r="BOG317" s="4"/>
      <c r="BOH317" s="4"/>
      <c r="BOI317" s="4"/>
      <c r="BOJ317" s="4"/>
      <c r="BOK317" s="4"/>
      <c r="BOL317" s="4"/>
      <c r="BOM317" s="4"/>
      <c r="BON317" s="4"/>
      <c r="BOO317" s="4"/>
      <c r="BOP317" s="4"/>
      <c r="BOQ317" s="4"/>
      <c r="BOR317" s="4"/>
      <c r="BOS317" s="4"/>
      <c r="BOT317" s="4"/>
      <c r="BOU317" s="4"/>
      <c r="BOV317" s="4"/>
      <c r="BOW317" s="4"/>
      <c r="BOX317" s="4"/>
      <c r="BOY317" s="4"/>
      <c r="BOZ317" s="4"/>
      <c r="BPA317" s="4"/>
      <c r="BPB317" s="4"/>
      <c r="BPC317" s="4"/>
      <c r="BPD317" s="4"/>
      <c r="BPE317" s="4"/>
      <c r="BPF317" s="4"/>
      <c r="BPG317" s="4"/>
      <c r="BPH317" s="4"/>
      <c r="BPI317" s="4"/>
      <c r="BPJ317" s="4"/>
      <c r="BPK317" s="4"/>
      <c r="BPL317" s="4"/>
      <c r="BPM317" s="4"/>
      <c r="BPN317" s="4"/>
      <c r="BPO317" s="4"/>
      <c r="BPP317" s="4"/>
      <c r="BPQ317" s="4"/>
      <c r="BPR317" s="4"/>
      <c r="BPS317" s="4"/>
      <c r="BPT317" s="4"/>
      <c r="BPU317" s="4"/>
      <c r="BPV317" s="4"/>
      <c r="BPW317" s="4"/>
      <c r="BPX317" s="4"/>
      <c r="BPY317" s="4"/>
      <c r="BPZ317" s="4"/>
      <c r="BQA317" s="4"/>
      <c r="BQB317" s="4"/>
      <c r="BQC317" s="4"/>
      <c r="BQD317" s="4"/>
      <c r="BQE317" s="4"/>
      <c r="BQF317" s="4"/>
      <c r="BQG317" s="4"/>
      <c r="BQH317" s="4"/>
      <c r="BQI317" s="4"/>
      <c r="BQJ317" s="4"/>
      <c r="BQK317" s="4"/>
      <c r="BQL317" s="4"/>
      <c r="BQM317" s="4"/>
      <c r="BQN317" s="4"/>
      <c r="BQO317" s="4"/>
      <c r="BQP317" s="4"/>
      <c r="BQQ317" s="4"/>
      <c r="BQR317" s="4"/>
      <c r="BQS317" s="4"/>
      <c r="BQT317" s="4"/>
      <c r="BQU317" s="4"/>
      <c r="BQV317" s="4"/>
      <c r="BQW317" s="4"/>
      <c r="BQX317" s="4"/>
      <c r="BQY317" s="4"/>
      <c r="BQZ317" s="4"/>
      <c r="BRA317" s="4"/>
      <c r="BRB317" s="4"/>
      <c r="BRC317" s="4"/>
      <c r="BRD317" s="4"/>
      <c r="BRE317" s="4"/>
      <c r="BRF317" s="4"/>
      <c r="BRG317" s="4"/>
      <c r="BRH317" s="4"/>
      <c r="BRI317" s="4"/>
      <c r="BRJ317" s="4"/>
      <c r="BRK317" s="4"/>
      <c r="BRL317" s="4"/>
      <c r="BRM317" s="4"/>
      <c r="BRN317" s="4"/>
      <c r="BRO317" s="4"/>
      <c r="BRP317" s="4"/>
      <c r="BRQ317" s="4"/>
      <c r="BRR317" s="4"/>
      <c r="BRS317" s="4"/>
      <c r="BRT317" s="4"/>
      <c r="BRU317" s="4"/>
      <c r="BRV317" s="4"/>
      <c r="BRW317" s="4"/>
      <c r="BRX317" s="4"/>
      <c r="BRY317" s="4"/>
      <c r="BRZ317" s="4"/>
      <c r="BSA317" s="4"/>
      <c r="BSB317" s="4"/>
      <c r="BSC317" s="4"/>
      <c r="BSD317" s="4"/>
      <c r="BSE317" s="4"/>
      <c r="BSF317" s="4"/>
      <c r="BSG317" s="4"/>
      <c r="BSH317" s="4"/>
      <c r="BSI317" s="4"/>
      <c r="BSJ317" s="4"/>
      <c r="BSK317" s="4"/>
      <c r="BSL317" s="4"/>
      <c r="BSM317" s="4"/>
      <c r="BSN317" s="4"/>
      <c r="BSO317" s="4"/>
      <c r="BSP317" s="4"/>
      <c r="BSQ317" s="4"/>
      <c r="BSR317" s="4"/>
      <c r="BSS317" s="4"/>
      <c r="BST317" s="4"/>
      <c r="BSU317" s="4"/>
      <c r="BSV317" s="4"/>
      <c r="BSW317" s="4"/>
      <c r="BSX317" s="4"/>
      <c r="BSY317" s="4"/>
      <c r="BSZ317" s="4"/>
      <c r="BTA317" s="4"/>
      <c r="BTB317" s="4"/>
      <c r="BTC317" s="4"/>
      <c r="BTD317" s="4"/>
      <c r="BTE317" s="4"/>
      <c r="BTF317" s="4"/>
      <c r="BTG317" s="4"/>
      <c r="BTH317" s="4"/>
      <c r="BTI317" s="4"/>
      <c r="BTJ317" s="4"/>
      <c r="BTK317" s="4"/>
      <c r="BTL317" s="4"/>
      <c r="BTM317" s="4"/>
      <c r="BTN317" s="4"/>
      <c r="BTO317" s="4"/>
      <c r="BTP317" s="4"/>
      <c r="BTQ317" s="4"/>
      <c r="BTR317" s="4"/>
      <c r="BTS317" s="4"/>
      <c r="BTT317" s="4"/>
      <c r="BTU317" s="4"/>
      <c r="BTV317" s="4"/>
      <c r="BTW317" s="4"/>
      <c r="BTX317" s="4"/>
      <c r="BTY317" s="4"/>
      <c r="BTZ317" s="4"/>
      <c r="BUA317" s="4"/>
      <c r="BUB317" s="4"/>
      <c r="BUC317" s="4"/>
      <c r="BUD317" s="4"/>
      <c r="BUE317" s="4"/>
      <c r="BUF317" s="4"/>
      <c r="BUG317" s="4"/>
      <c r="BUH317" s="4"/>
      <c r="BUI317" s="4"/>
      <c r="BUJ317" s="4"/>
      <c r="BUK317" s="4"/>
      <c r="BUL317" s="4"/>
      <c r="BUM317" s="4"/>
      <c r="BUN317" s="4"/>
      <c r="BUO317" s="4"/>
      <c r="BUP317" s="4"/>
      <c r="BUQ317" s="4"/>
      <c r="BUR317" s="4"/>
      <c r="BUS317" s="4"/>
      <c r="BUT317" s="4"/>
      <c r="BUU317" s="4"/>
      <c r="BUV317" s="4"/>
      <c r="BUW317" s="4"/>
      <c r="BUX317" s="4"/>
      <c r="BUY317" s="4"/>
      <c r="BUZ317" s="4"/>
      <c r="BVA317" s="4"/>
      <c r="BVB317" s="4"/>
      <c r="BVC317" s="4"/>
      <c r="BVD317" s="4"/>
      <c r="BVE317" s="4"/>
      <c r="BVF317" s="4"/>
      <c r="BVG317" s="4"/>
      <c r="BVH317" s="4"/>
      <c r="BVI317" s="4"/>
      <c r="BVJ317" s="4"/>
      <c r="BVK317" s="4"/>
      <c r="BVL317" s="4"/>
      <c r="BVM317" s="4"/>
      <c r="BVN317" s="4"/>
      <c r="BVO317" s="4"/>
      <c r="BVP317" s="4"/>
      <c r="BVQ317" s="4"/>
      <c r="BVR317" s="4"/>
      <c r="BVS317" s="4"/>
      <c r="BVT317" s="4"/>
      <c r="BVU317" s="4"/>
      <c r="BVV317" s="4"/>
      <c r="BVW317" s="4"/>
      <c r="BVX317" s="4"/>
      <c r="BVY317" s="4"/>
      <c r="BVZ317" s="4"/>
      <c r="BWA317" s="4"/>
      <c r="BWB317" s="4"/>
      <c r="BWC317" s="4"/>
      <c r="BWD317" s="4"/>
      <c r="BWE317" s="4"/>
      <c r="BWF317" s="4"/>
      <c r="BWG317" s="4"/>
      <c r="BWH317" s="4"/>
      <c r="BWI317" s="4"/>
      <c r="BWJ317" s="4"/>
      <c r="BWK317" s="4"/>
      <c r="BWL317" s="4"/>
      <c r="BWM317" s="4"/>
      <c r="BWN317" s="4"/>
      <c r="BWO317" s="4"/>
      <c r="BWP317" s="4"/>
      <c r="BWQ317" s="4"/>
      <c r="BWR317" s="4"/>
      <c r="BWS317" s="4"/>
      <c r="BWT317" s="4"/>
      <c r="BWU317" s="4"/>
      <c r="BWV317" s="4"/>
      <c r="BWW317" s="4"/>
      <c r="BWX317" s="4"/>
      <c r="BWY317" s="4"/>
      <c r="BWZ317" s="4"/>
      <c r="BXA317" s="4"/>
      <c r="BXB317" s="4"/>
      <c r="BXC317" s="4"/>
      <c r="BXD317" s="4"/>
      <c r="BXE317" s="4"/>
      <c r="BXF317" s="4"/>
      <c r="BXG317" s="4"/>
      <c r="BXH317" s="4"/>
      <c r="BXI317" s="4"/>
      <c r="BXJ317" s="4"/>
      <c r="BXK317" s="4"/>
      <c r="BXL317" s="4"/>
      <c r="BXM317" s="4"/>
      <c r="BXN317" s="4"/>
      <c r="BXO317" s="4"/>
      <c r="BXP317" s="4"/>
      <c r="BXQ317" s="4"/>
      <c r="BXR317" s="4"/>
      <c r="BXS317" s="4"/>
      <c r="BXT317" s="4"/>
      <c r="BXU317" s="4"/>
      <c r="BXV317" s="4"/>
      <c r="BXW317" s="4"/>
      <c r="BXX317" s="4"/>
      <c r="BXY317" s="4"/>
      <c r="BXZ317" s="4"/>
      <c r="BYA317" s="4"/>
      <c r="BYB317" s="4"/>
      <c r="BYC317" s="4"/>
      <c r="BYD317" s="4"/>
      <c r="BYE317" s="4"/>
      <c r="BYF317" s="4"/>
      <c r="BYG317" s="4"/>
      <c r="BYH317" s="4"/>
      <c r="BYI317" s="4"/>
      <c r="BYJ317" s="4"/>
      <c r="BYK317" s="4"/>
      <c r="BYL317" s="4"/>
      <c r="BYM317" s="4"/>
      <c r="BYN317" s="4"/>
      <c r="BYO317" s="4"/>
      <c r="BYP317" s="4"/>
      <c r="BYQ317" s="4"/>
      <c r="BYR317" s="4"/>
      <c r="BYS317" s="4"/>
      <c r="BYT317" s="4"/>
      <c r="BYU317" s="4"/>
      <c r="BYV317" s="4"/>
      <c r="BYW317" s="4"/>
      <c r="BYX317" s="4"/>
      <c r="BYY317" s="4"/>
      <c r="BYZ317" s="4"/>
      <c r="BZA317" s="4"/>
      <c r="BZB317" s="4"/>
      <c r="BZC317" s="4"/>
      <c r="BZD317" s="4"/>
      <c r="BZE317" s="4"/>
      <c r="BZF317" s="4"/>
      <c r="BZG317" s="4"/>
      <c r="BZH317" s="4"/>
      <c r="BZI317" s="4"/>
      <c r="BZJ317" s="4"/>
      <c r="BZK317" s="4"/>
      <c r="BZL317" s="4"/>
      <c r="BZM317" s="4"/>
      <c r="BZN317" s="4"/>
      <c r="BZO317" s="4"/>
      <c r="BZP317" s="4"/>
      <c r="BZQ317" s="4"/>
      <c r="BZR317" s="4"/>
      <c r="BZS317" s="4"/>
      <c r="BZT317" s="4"/>
      <c r="BZU317" s="4"/>
      <c r="BZV317" s="4"/>
      <c r="BZW317" s="4"/>
      <c r="BZX317" s="4"/>
      <c r="BZY317" s="4"/>
      <c r="BZZ317" s="4"/>
      <c r="CAA317" s="4"/>
      <c r="CAB317" s="4"/>
      <c r="CAC317" s="4"/>
      <c r="CAD317" s="4"/>
      <c r="CAE317" s="4"/>
      <c r="CAF317" s="4"/>
      <c r="CAG317" s="4"/>
      <c r="CAH317" s="4"/>
      <c r="CAI317" s="4"/>
      <c r="CAJ317" s="4"/>
      <c r="CAK317" s="4"/>
      <c r="CAL317" s="4"/>
      <c r="CAM317" s="4"/>
      <c r="CAN317" s="4"/>
      <c r="CAO317" s="4"/>
      <c r="CAP317" s="4"/>
      <c r="CAQ317" s="4"/>
      <c r="CAR317" s="4"/>
      <c r="CAS317" s="4"/>
      <c r="CAT317" s="4"/>
      <c r="CAU317" s="4"/>
      <c r="CAV317" s="4"/>
      <c r="CAW317" s="4"/>
      <c r="CAX317" s="4"/>
      <c r="CAY317" s="4"/>
      <c r="CAZ317" s="4"/>
      <c r="CBA317" s="4"/>
      <c r="CBB317" s="4"/>
      <c r="CBC317" s="4"/>
      <c r="CBD317" s="4"/>
      <c r="CBE317" s="4"/>
      <c r="CBF317" s="4"/>
      <c r="CBG317" s="4"/>
      <c r="CBH317" s="4"/>
      <c r="CBI317" s="4"/>
      <c r="CBJ317" s="4"/>
      <c r="CBK317" s="4"/>
      <c r="CBL317" s="4"/>
      <c r="CBM317" s="4"/>
      <c r="CBN317" s="4"/>
      <c r="CBO317" s="4"/>
      <c r="CBP317" s="4"/>
      <c r="CBQ317" s="4"/>
      <c r="CBR317" s="4"/>
      <c r="CBS317" s="4"/>
      <c r="CBT317" s="4"/>
      <c r="CBU317" s="4"/>
      <c r="CBV317" s="4"/>
      <c r="CBW317" s="4"/>
      <c r="CBX317" s="4"/>
      <c r="CBY317" s="4"/>
      <c r="CBZ317" s="4"/>
      <c r="CCA317" s="4"/>
      <c r="CCB317" s="4"/>
      <c r="CCC317" s="4"/>
      <c r="CCD317" s="4"/>
      <c r="CCE317" s="4"/>
      <c r="CCF317" s="4"/>
      <c r="CCG317" s="4"/>
      <c r="CCH317" s="4"/>
      <c r="CCI317" s="4"/>
      <c r="CCJ317" s="4"/>
      <c r="CCK317" s="4"/>
      <c r="CCL317" s="4"/>
      <c r="CCM317" s="4"/>
      <c r="CCN317" s="4"/>
      <c r="CCO317" s="4"/>
      <c r="CCP317" s="4"/>
      <c r="CCQ317" s="4"/>
      <c r="CCR317" s="4"/>
      <c r="CCS317" s="4"/>
      <c r="CCT317" s="4"/>
      <c r="CCU317" s="4"/>
      <c r="CCV317" s="4"/>
      <c r="CCW317" s="4"/>
      <c r="CCX317" s="4"/>
      <c r="CCY317" s="4"/>
      <c r="CCZ317" s="4"/>
      <c r="CDA317" s="4"/>
      <c r="CDB317" s="4"/>
      <c r="CDC317" s="4"/>
      <c r="CDD317" s="4"/>
      <c r="CDE317" s="4"/>
      <c r="CDF317" s="4"/>
      <c r="CDG317" s="4"/>
      <c r="CDH317" s="4"/>
      <c r="CDI317" s="4"/>
      <c r="CDJ317" s="4"/>
      <c r="CDK317" s="4"/>
      <c r="CDL317" s="4"/>
      <c r="CDM317" s="4"/>
      <c r="CDN317" s="4"/>
      <c r="CDO317" s="4"/>
      <c r="CDP317" s="4"/>
      <c r="CDQ317" s="4"/>
      <c r="CDR317" s="4"/>
      <c r="CDS317" s="4"/>
      <c r="CDT317" s="4"/>
      <c r="CDU317" s="4"/>
      <c r="CDV317" s="4"/>
      <c r="CDW317" s="4"/>
      <c r="CDX317" s="4"/>
      <c r="CDY317" s="4"/>
      <c r="CDZ317" s="4"/>
      <c r="CEA317" s="4"/>
      <c r="CEB317" s="4"/>
      <c r="CEC317" s="4"/>
      <c r="CED317" s="4"/>
      <c r="CEE317" s="4"/>
      <c r="CEF317" s="4"/>
      <c r="CEG317" s="4"/>
      <c r="CEH317" s="4"/>
      <c r="CEI317" s="4"/>
      <c r="CEJ317" s="4"/>
      <c r="CEK317" s="4"/>
      <c r="CEL317" s="4"/>
      <c r="CEM317" s="4"/>
      <c r="CEN317" s="4"/>
      <c r="CEO317" s="4"/>
      <c r="CEP317" s="4"/>
      <c r="CEQ317" s="4"/>
      <c r="CER317" s="4"/>
      <c r="CES317" s="4"/>
      <c r="CET317" s="4"/>
      <c r="CEU317" s="4"/>
      <c r="CEV317" s="4"/>
      <c r="CEW317" s="4"/>
      <c r="CEX317" s="4"/>
      <c r="CEY317" s="4"/>
      <c r="CEZ317" s="4"/>
      <c r="CFA317" s="4"/>
      <c r="CFB317" s="4"/>
      <c r="CFC317" s="4"/>
      <c r="CFD317" s="4"/>
      <c r="CFE317" s="4"/>
      <c r="CFF317" s="4"/>
      <c r="CFG317" s="4"/>
      <c r="CFH317" s="4"/>
      <c r="CFI317" s="4"/>
      <c r="CFJ317" s="4"/>
      <c r="CFK317" s="4"/>
      <c r="CFL317" s="4"/>
      <c r="CFM317" s="4"/>
      <c r="CFN317" s="4"/>
      <c r="CFO317" s="4"/>
      <c r="CFP317" s="4"/>
      <c r="CFQ317" s="4"/>
      <c r="CFR317" s="4"/>
      <c r="CFS317" s="4"/>
      <c r="CFT317" s="4"/>
      <c r="CFU317" s="4"/>
      <c r="CFV317" s="4"/>
      <c r="CFW317" s="4"/>
      <c r="CFX317" s="4"/>
      <c r="CFY317" s="4"/>
      <c r="CFZ317" s="4"/>
      <c r="CGA317" s="4"/>
      <c r="CGB317" s="4"/>
      <c r="CGC317" s="4"/>
      <c r="CGD317" s="4"/>
      <c r="CGE317" s="4"/>
      <c r="CGF317" s="4"/>
      <c r="CGG317" s="4"/>
      <c r="CGH317" s="4"/>
      <c r="CGI317" s="4"/>
      <c r="CGJ317" s="4"/>
      <c r="CGK317" s="4"/>
      <c r="CGL317" s="4"/>
      <c r="CGM317" s="4"/>
      <c r="CGN317" s="4"/>
      <c r="CGO317" s="4"/>
      <c r="CGP317" s="4"/>
      <c r="CGQ317" s="4"/>
      <c r="CGR317" s="4"/>
      <c r="CGS317" s="4"/>
      <c r="CGT317" s="4"/>
      <c r="CGU317" s="4"/>
      <c r="CGV317" s="4"/>
      <c r="CGW317" s="4"/>
      <c r="CGX317" s="4"/>
      <c r="CGY317" s="4"/>
      <c r="CGZ317" s="4"/>
      <c r="CHA317" s="4"/>
      <c r="CHB317" s="4"/>
      <c r="CHC317" s="4"/>
      <c r="CHD317" s="4"/>
      <c r="CHE317" s="4"/>
      <c r="CHF317" s="4"/>
      <c r="CHG317" s="4"/>
      <c r="CHH317" s="4"/>
      <c r="CHI317" s="4"/>
      <c r="CHJ317" s="4"/>
      <c r="CHK317" s="4"/>
      <c r="CHL317" s="4"/>
      <c r="CHM317" s="4"/>
      <c r="CHN317" s="4"/>
      <c r="CHO317" s="4"/>
      <c r="CHP317" s="4"/>
      <c r="CHQ317" s="4"/>
      <c r="CHR317" s="4"/>
      <c r="CHS317" s="4"/>
      <c r="CHT317" s="4"/>
      <c r="CHU317" s="4"/>
      <c r="CHV317" s="4"/>
      <c r="CHW317" s="4"/>
      <c r="CHX317" s="4"/>
      <c r="CHY317" s="4"/>
      <c r="CHZ317" s="4"/>
      <c r="CIA317" s="4"/>
      <c r="CIB317" s="4"/>
      <c r="CIC317" s="4"/>
      <c r="CID317" s="4"/>
      <c r="CIE317" s="4"/>
      <c r="CIF317" s="4"/>
      <c r="CIG317" s="4"/>
      <c r="CIH317" s="4"/>
      <c r="CII317" s="4"/>
      <c r="CIJ317" s="4"/>
      <c r="CIK317" s="4"/>
      <c r="CIL317" s="4"/>
      <c r="CIM317" s="4"/>
      <c r="CIN317" s="4"/>
      <c r="CIO317" s="4"/>
      <c r="CIP317" s="4"/>
      <c r="CIQ317" s="4"/>
      <c r="CIR317" s="4"/>
      <c r="CIS317" s="4"/>
      <c r="CIT317" s="4"/>
      <c r="CIU317" s="4"/>
      <c r="CIV317" s="4"/>
      <c r="CIW317" s="4"/>
      <c r="CIX317" s="4"/>
      <c r="CIY317" s="4"/>
      <c r="CIZ317" s="4"/>
      <c r="CJA317" s="4"/>
      <c r="CJB317" s="4"/>
      <c r="CJC317" s="4"/>
      <c r="CJD317" s="4"/>
      <c r="CJE317" s="4"/>
      <c r="CJF317" s="4"/>
      <c r="CJG317" s="4"/>
      <c r="CJH317" s="4"/>
      <c r="CJI317" s="4"/>
      <c r="CJJ317" s="4"/>
      <c r="CJK317" s="4"/>
      <c r="CJL317" s="4"/>
      <c r="CJM317" s="4"/>
      <c r="CJN317" s="4"/>
      <c r="CJO317" s="4"/>
      <c r="CJP317" s="4"/>
      <c r="CJQ317" s="4"/>
      <c r="CJR317" s="4"/>
      <c r="CJS317" s="4"/>
      <c r="CJT317" s="4"/>
      <c r="CJU317" s="4"/>
      <c r="CJV317" s="4"/>
      <c r="CJW317" s="4"/>
      <c r="CJX317" s="4"/>
      <c r="CJY317" s="4"/>
      <c r="CJZ317" s="4"/>
      <c r="CKA317" s="4"/>
      <c r="CKB317" s="4"/>
      <c r="CKC317" s="4"/>
      <c r="CKD317" s="4"/>
      <c r="CKE317" s="4"/>
      <c r="CKF317" s="4"/>
      <c r="CKG317" s="4"/>
      <c r="CKH317" s="4"/>
      <c r="CKI317" s="4"/>
      <c r="CKJ317" s="4"/>
      <c r="CKK317" s="4"/>
      <c r="CKL317" s="4"/>
      <c r="CKM317" s="4"/>
      <c r="CKN317" s="4"/>
      <c r="CKO317" s="4"/>
      <c r="CKP317" s="4"/>
      <c r="CKQ317" s="4"/>
      <c r="CKR317" s="4"/>
      <c r="CKS317" s="4"/>
      <c r="CKT317" s="4"/>
      <c r="CKU317" s="4"/>
      <c r="CKV317" s="4"/>
      <c r="CKW317" s="4"/>
      <c r="CKX317" s="4"/>
      <c r="CKY317" s="4"/>
      <c r="CKZ317" s="4"/>
      <c r="CLA317" s="4"/>
      <c r="CLB317" s="4"/>
      <c r="CLC317" s="4"/>
      <c r="CLD317" s="4"/>
      <c r="CLE317" s="4"/>
      <c r="CLF317" s="4"/>
      <c r="CLG317" s="4"/>
      <c r="CLH317" s="4"/>
      <c r="CLI317" s="4"/>
      <c r="CLJ317" s="4"/>
      <c r="CLK317" s="4"/>
      <c r="CLL317" s="4"/>
      <c r="CLM317" s="4"/>
      <c r="CLN317" s="4"/>
      <c r="CLO317" s="4"/>
      <c r="CLP317" s="4"/>
      <c r="CLQ317" s="4"/>
      <c r="CLR317" s="4"/>
      <c r="CLS317" s="4"/>
      <c r="CLT317" s="4"/>
      <c r="CLU317" s="4"/>
      <c r="CLV317" s="4"/>
      <c r="CLW317" s="4"/>
      <c r="CLX317" s="4"/>
      <c r="CLY317" s="4"/>
      <c r="CLZ317" s="4"/>
      <c r="CMA317" s="4"/>
      <c r="CMB317" s="4"/>
      <c r="CMC317" s="4"/>
      <c r="CMD317" s="4"/>
      <c r="CME317" s="4"/>
      <c r="CMF317" s="4"/>
      <c r="CMG317" s="4"/>
      <c r="CMH317" s="4"/>
      <c r="CMI317" s="4"/>
      <c r="CMJ317" s="4"/>
      <c r="CMK317" s="4"/>
      <c r="CML317" s="4"/>
      <c r="CMM317" s="4"/>
      <c r="CMN317" s="4"/>
      <c r="CMO317" s="4"/>
      <c r="CMP317" s="4"/>
      <c r="CMQ317" s="4"/>
      <c r="CMR317" s="4"/>
      <c r="CMS317" s="4"/>
      <c r="CMT317" s="4"/>
      <c r="CMU317" s="4"/>
      <c r="CMV317" s="4"/>
      <c r="CMW317" s="4"/>
      <c r="CMX317" s="4"/>
      <c r="CMY317" s="4"/>
      <c r="CMZ317" s="4"/>
      <c r="CNA317" s="4"/>
      <c r="CNB317" s="4"/>
      <c r="CNC317" s="4"/>
      <c r="CND317" s="4"/>
      <c r="CNE317" s="4"/>
      <c r="CNF317" s="4"/>
      <c r="CNG317" s="4"/>
      <c r="CNH317" s="4"/>
      <c r="CNI317" s="4"/>
      <c r="CNJ317" s="4"/>
      <c r="CNK317" s="4"/>
      <c r="CNL317" s="4"/>
      <c r="CNM317" s="4"/>
      <c r="CNN317" s="4"/>
      <c r="CNO317" s="4"/>
      <c r="CNP317" s="4"/>
      <c r="CNQ317" s="4"/>
      <c r="CNR317" s="4"/>
      <c r="CNS317" s="4"/>
      <c r="CNT317" s="4"/>
      <c r="CNU317" s="4"/>
      <c r="CNV317" s="4"/>
      <c r="CNW317" s="4"/>
      <c r="CNX317" s="4"/>
      <c r="CNY317" s="4"/>
      <c r="CNZ317" s="4"/>
      <c r="COA317" s="4"/>
      <c r="COB317" s="4"/>
      <c r="COC317" s="4"/>
      <c r="COD317" s="4"/>
      <c r="COE317" s="4"/>
      <c r="COF317" s="4"/>
      <c r="COG317" s="4"/>
      <c r="COH317" s="4"/>
      <c r="COI317" s="4"/>
      <c r="COJ317" s="4"/>
      <c r="COK317" s="4"/>
      <c r="COL317" s="4"/>
      <c r="COM317" s="4"/>
      <c r="CON317" s="4"/>
      <c r="COO317" s="4"/>
      <c r="COP317" s="4"/>
      <c r="COQ317" s="4"/>
      <c r="COR317" s="4"/>
      <c r="COS317" s="4"/>
      <c r="COT317" s="4"/>
      <c r="COU317" s="4"/>
      <c r="COV317" s="4"/>
      <c r="COW317" s="4"/>
      <c r="COX317" s="4"/>
      <c r="COY317" s="4"/>
      <c r="COZ317" s="4"/>
      <c r="CPA317" s="4"/>
      <c r="CPB317" s="4"/>
      <c r="CPC317" s="4"/>
      <c r="CPD317" s="4"/>
      <c r="CPE317" s="4"/>
      <c r="CPF317" s="4"/>
      <c r="CPG317" s="4"/>
      <c r="CPH317" s="4"/>
      <c r="CPI317" s="4"/>
      <c r="CPJ317" s="4"/>
      <c r="CPK317" s="4"/>
      <c r="CPL317" s="4"/>
      <c r="CPM317" s="4"/>
      <c r="CPN317" s="4"/>
      <c r="CPO317" s="4"/>
      <c r="CPP317" s="4"/>
      <c r="CPQ317" s="4"/>
      <c r="CPR317" s="4"/>
      <c r="CPS317" s="4"/>
      <c r="CPT317" s="4"/>
      <c r="CPU317" s="4"/>
      <c r="CPV317" s="4"/>
      <c r="CPW317" s="4"/>
      <c r="CPX317" s="4"/>
      <c r="CPY317" s="4"/>
      <c r="CPZ317" s="4"/>
      <c r="CQA317" s="4"/>
      <c r="CQB317" s="4"/>
      <c r="CQC317" s="4"/>
      <c r="CQD317" s="4"/>
      <c r="CQE317" s="4"/>
      <c r="CQF317" s="4"/>
      <c r="CQG317" s="4"/>
      <c r="CQH317" s="4"/>
      <c r="CQI317" s="4"/>
      <c r="CQJ317" s="4"/>
      <c r="CQK317" s="4"/>
      <c r="CQL317" s="4"/>
      <c r="CQM317" s="4"/>
      <c r="CQN317" s="4"/>
      <c r="CQO317" s="4"/>
      <c r="CQP317" s="4"/>
      <c r="CQQ317" s="4"/>
      <c r="CQR317" s="4"/>
      <c r="CQS317" s="4"/>
      <c r="CQT317" s="4"/>
      <c r="CQU317" s="4"/>
      <c r="CQV317" s="4"/>
      <c r="CQW317" s="4"/>
      <c r="CQX317" s="4"/>
      <c r="CQY317" s="4"/>
      <c r="CQZ317" s="4"/>
      <c r="CRA317" s="4"/>
      <c r="CRB317" s="4"/>
      <c r="CRC317" s="4"/>
      <c r="CRD317" s="4"/>
      <c r="CRE317" s="4"/>
      <c r="CRF317" s="4"/>
      <c r="CRG317" s="4"/>
      <c r="CRH317" s="4"/>
      <c r="CRI317" s="4"/>
      <c r="CRJ317" s="4"/>
      <c r="CRK317" s="4"/>
      <c r="CRL317" s="4"/>
      <c r="CRM317" s="4"/>
      <c r="CRN317" s="4"/>
      <c r="CRO317" s="4"/>
      <c r="CRP317" s="4"/>
      <c r="CRQ317" s="4"/>
      <c r="CRR317" s="4"/>
      <c r="CRS317" s="4"/>
      <c r="CRT317" s="4"/>
      <c r="CRU317" s="4"/>
      <c r="CRV317" s="4"/>
      <c r="CRW317" s="4"/>
      <c r="CRX317" s="4"/>
      <c r="CRY317" s="4"/>
      <c r="CRZ317" s="4"/>
      <c r="CSA317" s="4"/>
      <c r="CSB317" s="4"/>
      <c r="CSC317" s="4"/>
      <c r="CSD317" s="4"/>
      <c r="CSE317" s="4"/>
      <c r="CSF317" s="4"/>
      <c r="CSG317" s="4"/>
      <c r="CSH317" s="4"/>
      <c r="CSI317" s="4"/>
      <c r="CSJ317" s="4"/>
      <c r="CSK317" s="4"/>
      <c r="CSL317" s="4"/>
      <c r="CSM317" s="4"/>
      <c r="CSN317" s="4"/>
      <c r="CSO317" s="4"/>
      <c r="CSP317" s="4"/>
      <c r="CSQ317" s="4"/>
      <c r="CSR317" s="4"/>
      <c r="CSS317" s="4"/>
      <c r="CST317" s="4"/>
      <c r="CSU317" s="4"/>
      <c r="CSV317" s="4"/>
      <c r="CSW317" s="4"/>
      <c r="CSX317" s="4"/>
      <c r="CSY317" s="4"/>
      <c r="CSZ317" s="4"/>
      <c r="CTA317" s="4"/>
      <c r="CTB317" s="4"/>
      <c r="CTC317" s="4"/>
      <c r="CTD317" s="4"/>
      <c r="CTE317" s="4"/>
      <c r="CTF317" s="4"/>
      <c r="CTG317" s="4"/>
      <c r="CTH317" s="4"/>
      <c r="CTI317" s="4"/>
      <c r="CTJ317" s="4"/>
      <c r="CTK317" s="4"/>
      <c r="CTL317" s="4"/>
      <c r="CTM317" s="4"/>
      <c r="CTN317" s="4"/>
      <c r="CTO317" s="4"/>
      <c r="CTP317" s="4"/>
      <c r="CTQ317" s="4"/>
      <c r="CTR317" s="4"/>
      <c r="CTS317" s="4"/>
      <c r="CTT317" s="4"/>
      <c r="CTU317" s="4"/>
      <c r="CTV317" s="4"/>
      <c r="CTW317" s="4"/>
      <c r="CTX317" s="4"/>
      <c r="CTY317" s="4"/>
      <c r="CTZ317" s="4"/>
      <c r="CUA317" s="4"/>
      <c r="CUB317" s="4"/>
      <c r="CUC317" s="4"/>
      <c r="CUD317" s="4"/>
      <c r="CUE317" s="4"/>
      <c r="CUF317" s="4"/>
      <c r="CUG317" s="4"/>
      <c r="CUH317" s="4"/>
      <c r="CUI317" s="4"/>
      <c r="CUJ317" s="4"/>
      <c r="CUK317" s="4"/>
      <c r="CUL317" s="4"/>
      <c r="CUM317" s="4"/>
      <c r="CUN317" s="4"/>
      <c r="CUO317" s="4"/>
      <c r="CUP317" s="4"/>
      <c r="CUQ317" s="4"/>
      <c r="CUR317" s="4"/>
      <c r="CUS317" s="4"/>
      <c r="CUT317" s="4"/>
      <c r="CUU317" s="4"/>
      <c r="CUV317" s="4"/>
      <c r="CUW317" s="4"/>
      <c r="CUX317" s="4"/>
      <c r="CUY317" s="4"/>
      <c r="CUZ317" s="4"/>
      <c r="CVA317" s="4"/>
      <c r="CVB317" s="4"/>
      <c r="CVC317" s="4"/>
      <c r="CVD317" s="4"/>
      <c r="CVE317" s="4"/>
      <c r="CVF317" s="4"/>
      <c r="CVG317" s="4"/>
      <c r="CVH317" s="4"/>
      <c r="CVI317" s="4"/>
      <c r="CVJ317" s="4"/>
      <c r="CVK317" s="4"/>
      <c r="CVL317" s="4"/>
      <c r="CVM317" s="4"/>
      <c r="CVN317" s="4"/>
      <c r="CVO317" s="4"/>
      <c r="CVP317" s="4"/>
      <c r="CVQ317" s="4"/>
      <c r="CVR317" s="4"/>
      <c r="CVS317" s="4"/>
      <c r="CVT317" s="4"/>
      <c r="CVU317" s="4"/>
      <c r="CVV317" s="4"/>
      <c r="CVW317" s="4"/>
      <c r="CVX317" s="4"/>
      <c r="CVY317" s="4"/>
      <c r="CVZ317" s="4"/>
      <c r="CWA317" s="4"/>
      <c r="CWB317" s="4"/>
      <c r="CWC317" s="4"/>
      <c r="CWD317" s="4"/>
      <c r="CWE317" s="4"/>
      <c r="CWF317" s="4"/>
      <c r="CWG317" s="4"/>
      <c r="CWH317" s="4"/>
      <c r="CWI317" s="4"/>
      <c r="CWJ317" s="4"/>
      <c r="CWK317" s="4"/>
      <c r="CWL317" s="4"/>
      <c r="CWM317" s="4"/>
      <c r="CWN317" s="4"/>
      <c r="CWO317" s="4"/>
      <c r="CWP317" s="4"/>
      <c r="CWQ317" s="4"/>
      <c r="CWR317" s="4"/>
      <c r="CWS317" s="4"/>
      <c r="CWT317" s="4"/>
      <c r="CWU317" s="4"/>
      <c r="CWV317" s="4"/>
      <c r="CWW317" s="4"/>
      <c r="CWX317" s="4"/>
      <c r="CWY317" s="4"/>
      <c r="CWZ317" s="4"/>
      <c r="CXA317" s="4"/>
      <c r="CXB317" s="4"/>
      <c r="CXC317" s="4"/>
      <c r="CXD317" s="4"/>
      <c r="CXE317" s="4"/>
      <c r="CXF317" s="4"/>
      <c r="CXG317" s="4"/>
      <c r="CXH317" s="4"/>
      <c r="CXI317" s="4"/>
      <c r="CXJ317" s="4"/>
      <c r="CXK317" s="4"/>
      <c r="CXL317" s="4"/>
      <c r="CXM317" s="4"/>
      <c r="CXN317" s="4"/>
      <c r="CXO317" s="4"/>
      <c r="CXP317" s="4"/>
      <c r="CXQ317" s="4"/>
      <c r="CXR317" s="4"/>
      <c r="CXS317" s="4"/>
      <c r="CXT317" s="4"/>
      <c r="CXU317" s="4"/>
      <c r="CXV317" s="4"/>
      <c r="CXW317" s="4"/>
      <c r="CXX317" s="4"/>
      <c r="CXY317" s="4"/>
      <c r="CXZ317" s="4"/>
      <c r="CYA317" s="4"/>
      <c r="CYB317" s="4"/>
      <c r="CYC317" s="4"/>
      <c r="CYD317" s="4"/>
      <c r="CYE317" s="4"/>
      <c r="CYF317" s="4"/>
      <c r="CYG317" s="4"/>
      <c r="CYH317" s="4"/>
      <c r="CYI317" s="4"/>
      <c r="CYJ317" s="4"/>
      <c r="CYK317" s="4"/>
      <c r="CYL317" s="4"/>
      <c r="CYM317" s="4"/>
      <c r="CYN317" s="4"/>
      <c r="CYO317" s="4"/>
      <c r="CYP317" s="4"/>
      <c r="CYQ317" s="4"/>
      <c r="CYR317" s="4"/>
      <c r="CYS317" s="4"/>
      <c r="CYT317" s="4"/>
      <c r="CYU317" s="4"/>
      <c r="CYV317" s="4"/>
      <c r="CYW317" s="4"/>
      <c r="CYX317" s="4"/>
      <c r="CYY317" s="4"/>
      <c r="CYZ317" s="4"/>
      <c r="CZA317" s="4"/>
      <c r="CZB317" s="4"/>
      <c r="CZC317" s="4"/>
      <c r="CZD317" s="4"/>
      <c r="CZE317" s="4"/>
      <c r="CZF317" s="4"/>
      <c r="CZG317" s="4"/>
      <c r="CZH317" s="4"/>
      <c r="CZI317" s="4"/>
      <c r="CZJ317" s="4"/>
      <c r="CZK317" s="4"/>
      <c r="CZL317" s="4"/>
      <c r="CZM317" s="4"/>
      <c r="CZN317" s="4"/>
      <c r="CZO317" s="4"/>
      <c r="CZP317" s="4"/>
      <c r="CZQ317" s="4"/>
      <c r="CZR317" s="4"/>
      <c r="CZS317" s="4"/>
      <c r="CZT317" s="4"/>
      <c r="CZU317" s="4"/>
      <c r="CZV317" s="4"/>
      <c r="CZW317" s="4"/>
      <c r="CZX317" s="4"/>
      <c r="CZY317" s="4"/>
      <c r="CZZ317" s="4"/>
      <c r="DAA317" s="4"/>
      <c r="DAB317" s="4"/>
      <c r="DAC317" s="4"/>
      <c r="DAD317" s="4"/>
      <c r="DAE317" s="4"/>
      <c r="DAF317" s="4"/>
      <c r="DAG317" s="4"/>
      <c r="DAH317" s="4"/>
      <c r="DAI317" s="4"/>
      <c r="DAJ317" s="4"/>
      <c r="DAK317" s="4"/>
      <c r="DAL317" s="4"/>
      <c r="DAM317" s="4"/>
      <c r="DAN317" s="4"/>
      <c r="DAO317" s="4"/>
      <c r="DAP317" s="4"/>
      <c r="DAQ317" s="4"/>
      <c r="DAR317" s="4"/>
      <c r="DAS317" s="4"/>
      <c r="DAT317" s="4"/>
      <c r="DAU317" s="4"/>
      <c r="DAV317" s="4"/>
      <c r="DAW317" s="4"/>
      <c r="DAX317" s="4"/>
      <c r="DAY317" s="4"/>
      <c r="DAZ317" s="4"/>
      <c r="DBA317" s="4"/>
      <c r="DBB317" s="4"/>
      <c r="DBC317" s="4"/>
      <c r="DBD317" s="4"/>
      <c r="DBE317" s="4"/>
      <c r="DBF317" s="4"/>
      <c r="DBG317" s="4"/>
      <c r="DBH317" s="4"/>
      <c r="DBI317" s="4"/>
      <c r="DBJ317" s="4"/>
      <c r="DBK317" s="4"/>
      <c r="DBL317" s="4"/>
      <c r="DBM317" s="4"/>
      <c r="DBN317" s="4"/>
      <c r="DBO317" s="4"/>
      <c r="DBP317" s="4"/>
      <c r="DBQ317" s="4"/>
      <c r="DBR317" s="4"/>
      <c r="DBS317" s="4"/>
      <c r="DBT317" s="4"/>
      <c r="DBU317" s="4"/>
      <c r="DBV317" s="4"/>
      <c r="DBW317" s="4"/>
      <c r="DBX317" s="4"/>
      <c r="DBY317" s="4"/>
      <c r="DBZ317" s="4"/>
      <c r="DCA317" s="4"/>
      <c r="DCB317" s="4"/>
      <c r="DCC317" s="4"/>
      <c r="DCD317" s="4"/>
      <c r="DCE317" s="4"/>
      <c r="DCF317" s="4"/>
      <c r="DCG317" s="4"/>
      <c r="DCH317" s="4"/>
      <c r="DCI317" s="4"/>
      <c r="DCJ317" s="4"/>
      <c r="DCK317" s="4"/>
      <c r="DCL317" s="4"/>
      <c r="DCM317" s="4"/>
      <c r="DCN317" s="4"/>
      <c r="DCO317" s="4"/>
      <c r="DCP317" s="4"/>
      <c r="DCQ317" s="4"/>
      <c r="DCR317" s="4"/>
      <c r="DCS317" s="4"/>
      <c r="DCT317" s="4"/>
      <c r="DCU317" s="4"/>
      <c r="DCV317" s="4"/>
      <c r="DCW317" s="4"/>
      <c r="DCX317" s="4"/>
      <c r="DCY317" s="4"/>
      <c r="DCZ317" s="4"/>
      <c r="DDA317" s="4"/>
      <c r="DDB317" s="4"/>
      <c r="DDC317" s="4"/>
      <c r="DDD317" s="4"/>
      <c r="DDE317" s="4"/>
      <c r="DDF317" s="4"/>
      <c r="DDG317" s="4"/>
      <c r="DDH317" s="4"/>
      <c r="DDI317" s="4"/>
      <c r="DDJ317" s="4"/>
      <c r="DDK317" s="4"/>
      <c r="DDL317" s="4"/>
      <c r="DDM317" s="4"/>
      <c r="DDN317" s="4"/>
      <c r="DDO317" s="4"/>
      <c r="DDP317" s="4"/>
      <c r="DDQ317" s="4"/>
      <c r="DDR317" s="4"/>
      <c r="DDS317" s="4"/>
      <c r="DDT317" s="4"/>
      <c r="DDU317" s="4"/>
      <c r="DDV317" s="4"/>
      <c r="DDW317" s="4"/>
      <c r="DDX317" s="4"/>
      <c r="DDY317" s="4"/>
      <c r="DDZ317" s="4"/>
      <c r="DEA317" s="4"/>
      <c r="DEB317" s="4"/>
      <c r="DEC317" s="4"/>
      <c r="DED317" s="4"/>
      <c r="DEE317" s="4"/>
      <c r="DEF317" s="4"/>
      <c r="DEG317" s="4"/>
      <c r="DEH317" s="4"/>
      <c r="DEI317" s="4"/>
      <c r="DEJ317" s="4"/>
      <c r="DEK317" s="4"/>
      <c r="DEL317" s="4"/>
      <c r="DEM317" s="4"/>
      <c r="DEN317" s="4"/>
      <c r="DEO317" s="4"/>
      <c r="DEP317" s="4"/>
      <c r="DEQ317" s="4"/>
      <c r="DER317" s="4"/>
      <c r="DES317" s="4"/>
      <c r="DET317" s="4"/>
      <c r="DEU317" s="4"/>
      <c r="DEV317" s="4"/>
      <c r="DEW317" s="4"/>
      <c r="DEX317" s="4"/>
      <c r="DEY317" s="4"/>
      <c r="DEZ317" s="4"/>
      <c r="DFA317" s="4"/>
      <c r="DFB317" s="4"/>
      <c r="DFC317" s="4"/>
      <c r="DFD317" s="4"/>
      <c r="DFE317" s="4"/>
      <c r="DFF317" s="4"/>
      <c r="DFG317" s="4"/>
      <c r="DFH317" s="4"/>
      <c r="DFI317" s="4"/>
      <c r="DFJ317" s="4"/>
      <c r="DFK317" s="4"/>
      <c r="DFL317" s="4"/>
      <c r="DFM317" s="4"/>
      <c r="DFN317" s="4"/>
      <c r="DFO317" s="4"/>
      <c r="DFP317" s="4"/>
      <c r="DFQ317" s="4"/>
      <c r="DFR317" s="4"/>
      <c r="DFS317" s="4"/>
      <c r="DFT317" s="4"/>
      <c r="DFU317" s="4"/>
      <c r="DFV317" s="4"/>
      <c r="DFW317" s="4"/>
      <c r="DFX317" s="4"/>
      <c r="DFY317" s="4"/>
      <c r="DFZ317" s="4"/>
      <c r="DGA317" s="4"/>
      <c r="DGB317" s="4"/>
      <c r="DGC317" s="4"/>
      <c r="DGD317" s="4"/>
      <c r="DGE317" s="4"/>
      <c r="DGF317" s="4"/>
      <c r="DGG317" s="4"/>
      <c r="DGH317" s="4"/>
      <c r="DGI317" s="4"/>
      <c r="DGJ317" s="4"/>
      <c r="DGK317" s="4"/>
      <c r="DGL317" s="4"/>
      <c r="DGM317" s="4"/>
      <c r="DGN317" s="4"/>
      <c r="DGO317" s="4"/>
      <c r="DGP317" s="4"/>
      <c r="DGQ317" s="4"/>
      <c r="DGR317" s="4"/>
      <c r="DGS317" s="4"/>
      <c r="DGT317" s="4"/>
      <c r="DGU317" s="4"/>
      <c r="DGV317" s="4"/>
      <c r="DGW317" s="4"/>
      <c r="DGX317" s="4"/>
      <c r="DGY317" s="4"/>
      <c r="DGZ317" s="4"/>
      <c r="DHA317" s="4"/>
      <c r="DHB317" s="4"/>
      <c r="DHC317" s="4"/>
      <c r="DHD317" s="4"/>
      <c r="DHE317" s="4"/>
      <c r="DHF317" s="4"/>
      <c r="DHG317" s="4"/>
      <c r="DHH317" s="4"/>
      <c r="DHI317" s="4"/>
      <c r="DHJ317" s="4"/>
      <c r="DHK317" s="4"/>
      <c r="DHL317" s="4"/>
      <c r="DHM317" s="4"/>
      <c r="DHN317" s="4"/>
      <c r="DHO317" s="4"/>
      <c r="DHP317" s="4"/>
      <c r="DHQ317" s="4"/>
      <c r="DHR317" s="4"/>
      <c r="DHS317" s="4"/>
      <c r="DHT317" s="4"/>
      <c r="DHU317" s="4"/>
      <c r="DHV317" s="4"/>
      <c r="DHW317" s="4"/>
      <c r="DHX317" s="4"/>
      <c r="DHY317" s="4"/>
      <c r="DHZ317" s="4"/>
      <c r="DIA317" s="4"/>
      <c r="DIB317" s="4"/>
      <c r="DIC317" s="4"/>
      <c r="DID317" s="4"/>
      <c r="DIE317" s="4"/>
      <c r="DIF317" s="4"/>
      <c r="DIG317" s="4"/>
      <c r="DIH317" s="4"/>
      <c r="DII317" s="4"/>
      <c r="DIJ317" s="4"/>
      <c r="DIK317" s="4"/>
      <c r="DIL317" s="4"/>
      <c r="DIM317" s="4"/>
      <c r="DIN317" s="4"/>
      <c r="DIO317" s="4"/>
      <c r="DIP317" s="4"/>
      <c r="DIQ317" s="4"/>
      <c r="DIR317" s="4"/>
      <c r="DIS317" s="4"/>
      <c r="DIT317" s="4"/>
      <c r="DIU317" s="4"/>
      <c r="DIV317" s="4"/>
      <c r="DIW317" s="4"/>
      <c r="DIX317" s="4"/>
      <c r="DIY317" s="4"/>
      <c r="DIZ317" s="4"/>
      <c r="DJA317" s="4"/>
      <c r="DJB317" s="4"/>
      <c r="DJC317" s="4"/>
      <c r="DJD317" s="4"/>
      <c r="DJE317" s="4"/>
      <c r="DJF317" s="4"/>
      <c r="DJG317" s="4"/>
      <c r="DJH317" s="4"/>
      <c r="DJI317" s="4"/>
      <c r="DJJ317" s="4"/>
      <c r="DJK317" s="4"/>
      <c r="DJL317" s="4"/>
      <c r="DJM317" s="4"/>
      <c r="DJN317" s="4"/>
      <c r="DJO317" s="4"/>
      <c r="DJP317" s="4"/>
      <c r="DJQ317" s="4"/>
      <c r="DJR317" s="4"/>
      <c r="DJS317" s="4"/>
      <c r="DJT317" s="4"/>
      <c r="DJU317" s="4"/>
      <c r="DJV317" s="4"/>
      <c r="DJW317" s="4"/>
      <c r="DJX317" s="4"/>
      <c r="DJY317" s="4"/>
      <c r="DJZ317" s="4"/>
      <c r="DKA317" s="4"/>
      <c r="DKB317" s="4"/>
      <c r="DKC317" s="4"/>
      <c r="DKD317" s="4"/>
      <c r="DKE317" s="4"/>
      <c r="DKF317" s="4"/>
      <c r="DKG317" s="4"/>
      <c r="DKH317" s="4"/>
      <c r="DKI317" s="4"/>
      <c r="DKJ317" s="4"/>
      <c r="DKK317" s="4"/>
      <c r="DKL317" s="4"/>
      <c r="DKM317" s="4"/>
      <c r="DKN317" s="4"/>
      <c r="DKO317" s="4"/>
      <c r="DKP317" s="4"/>
      <c r="DKQ317" s="4"/>
      <c r="DKR317" s="4"/>
      <c r="DKS317" s="4"/>
      <c r="DKT317" s="4"/>
      <c r="DKU317" s="4"/>
      <c r="DKV317" s="4"/>
      <c r="DKW317" s="4"/>
      <c r="DKX317" s="4"/>
      <c r="DKY317" s="4"/>
      <c r="DKZ317" s="4"/>
      <c r="DLA317" s="4"/>
      <c r="DLB317" s="4"/>
      <c r="DLC317" s="4"/>
      <c r="DLD317" s="4"/>
      <c r="DLE317" s="4"/>
      <c r="DLF317" s="4"/>
      <c r="DLG317" s="4"/>
      <c r="DLH317" s="4"/>
      <c r="DLI317" s="4"/>
      <c r="DLJ317" s="4"/>
      <c r="DLK317" s="4"/>
      <c r="DLL317" s="4"/>
      <c r="DLM317" s="4"/>
      <c r="DLN317" s="4"/>
      <c r="DLO317" s="4"/>
      <c r="DLP317" s="4"/>
      <c r="DLQ317" s="4"/>
      <c r="DLR317" s="4"/>
      <c r="DLS317" s="4"/>
      <c r="DLT317" s="4"/>
      <c r="DLU317" s="4"/>
      <c r="DLV317" s="4"/>
      <c r="DLW317" s="4"/>
      <c r="DLX317" s="4"/>
      <c r="DLY317" s="4"/>
      <c r="DLZ317" s="4"/>
      <c r="DMA317" s="4"/>
      <c r="DMB317" s="4"/>
      <c r="DMC317" s="4"/>
      <c r="DMD317" s="4"/>
      <c r="DME317" s="4"/>
      <c r="DMF317" s="4"/>
      <c r="DMG317" s="4"/>
      <c r="DMH317" s="4"/>
      <c r="DMI317" s="4"/>
      <c r="DMJ317" s="4"/>
      <c r="DMK317" s="4"/>
      <c r="DML317" s="4"/>
      <c r="DMM317" s="4"/>
      <c r="DMN317" s="4"/>
      <c r="DMO317" s="4"/>
      <c r="DMP317" s="4"/>
      <c r="DMQ317" s="4"/>
      <c r="DMR317" s="4"/>
      <c r="DMS317" s="4"/>
      <c r="DMT317" s="4"/>
      <c r="DMU317" s="4"/>
      <c r="DMV317" s="4"/>
      <c r="DMW317" s="4"/>
      <c r="DMX317" s="4"/>
      <c r="DMY317" s="4"/>
      <c r="DMZ317" s="4"/>
      <c r="DNA317" s="4"/>
      <c r="DNB317" s="4"/>
      <c r="DNC317" s="4"/>
      <c r="DND317" s="4"/>
      <c r="DNE317" s="4"/>
      <c r="DNF317" s="4"/>
      <c r="DNG317" s="4"/>
      <c r="DNH317" s="4"/>
      <c r="DNI317" s="4"/>
      <c r="DNJ317" s="4"/>
      <c r="DNK317" s="4"/>
      <c r="DNL317" s="4"/>
      <c r="DNM317" s="4"/>
      <c r="DNN317" s="4"/>
      <c r="DNO317" s="4"/>
      <c r="DNP317" s="4"/>
      <c r="DNQ317" s="4"/>
      <c r="DNR317" s="4"/>
      <c r="DNS317" s="4"/>
      <c r="DNT317" s="4"/>
      <c r="DNU317" s="4"/>
      <c r="DNV317" s="4"/>
      <c r="DNW317" s="4"/>
      <c r="DNX317" s="4"/>
      <c r="DNY317" s="4"/>
      <c r="DNZ317" s="4"/>
      <c r="DOA317" s="4"/>
      <c r="DOB317" s="4"/>
      <c r="DOC317" s="4"/>
      <c r="DOD317" s="4"/>
      <c r="DOE317" s="4"/>
      <c r="DOF317" s="4"/>
      <c r="DOG317" s="4"/>
      <c r="DOH317" s="4"/>
      <c r="DOI317" s="4"/>
      <c r="DOJ317" s="4"/>
      <c r="DOK317" s="4"/>
      <c r="DOL317" s="4"/>
      <c r="DOM317" s="4"/>
      <c r="DON317" s="4"/>
      <c r="DOO317" s="4"/>
      <c r="DOP317" s="4"/>
      <c r="DOQ317" s="4"/>
      <c r="DOR317" s="4"/>
      <c r="DOS317" s="4"/>
      <c r="DOT317" s="4"/>
      <c r="DOU317" s="4"/>
      <c r="DOV317" s="4"/>
      <c r="DOW317" s="4"/>
      <c r="DOX317" s="4"/>
      <c r="DOY317" s="4"/>
      <c r="DOZ317" s="4"/>
      <c r="DPA317" s="4"/>
      <c r="DPB317" s="4"/>
      <c r="DPC317" s="4"/>
      <c r="DPD317" s="4"/>
      <c r="DPE317" s="4"/>
      <c r="DPF317" s="4"/>
      <c r="DPG317" s="4"/>
      <c r="DPH317" s="4"/>
      <c r="DPI317" s="4"/>
      <c r="DPJ317" s="4"/>
      <c r="DPK317" s="4"/>
      <c r="DPL317" s="4"/>
      <c r="DPM317" s="4"/>
      <c r="DPN317" s="4"/>
      <c r="DPO317" s="4"/>
      <c r="DPP317" s="4"/>
      <c r="DPQ317" s="4"/>
      <c r="DPR317" s="4"/>
      <c r="DPS317" s="4"/>
      <c r="DPT317" s="4"/>
      <c r="DPU317" s="4"/>
      <c r="DPV317" s="4"/>
      <c r="DPW317" s="4"/>
      <c r="DPX317" s="4"/>
      <c r="DPY317" s="4"/>
      <c r="DPZ317" s="4"/>
      <c r="DQA317" s="4"/>
      <c r="DQB317" s="4"/>
      <c r="DQC317" s="4"/>
      <c r="DQD317" s="4"/>
      <c r="DQE317" s="4"/>
      <c r="DQF317" s="4"/>
      <c r="DQG317" s="4"/>
      <c r="DQH317" s="4"/>
      <c r="DQI317" s="4"/>
      <c r="DQJ317" s="4"/>
      <c r="DQK317" s="4"/>
      <c r="DQL317" s="4"/>
      <c r="DQM317" s="4"/>
      <c r="DQN317" s="4"/>
      <c r="DQO317" s="4"/>
      <c r="DQP317" s="4"/>
      <c r="DQQ317" s="4"/>
      <c r="DQR317" s="4"/>
      <c r="DQS317" s="4"/>
      <c r="DQT317" s="4"/>
      <c r="DQU317" s="4"/>
      <c r="DQV317" s="4"/>
      <c r="DQW317" s="4"/>
      <c r="DQX317" s="4"/>
      <c r="DQY317" s="4"/>
      <c r="DQZ317" s="4"/>
      <c r="DRA317" s="4"/>
      <c r="DRB317" s="4"/>
      <c r="DRC317" s="4"/>
      <c r="DRD317" s="4"/>
      <c r="DRE317" s="4"/>
      <c r="DRF317" s="4"/>
      <c r="DRG317" s="4"/>
      <c r="DRH317" s="4"/>
      <c r="DRI317" s="4"/>
      <c r="DRJ317" s="4"/>
      <c r="DRK317" s="4"/>
      <c r="DRL317" s="4"/>
      <c r="DRM317" s="4"/>
      <c r="DRN317" s="4"/>
      <c r="DRO317" s="4"/>
      <c r="DRP317" s="4"/>
      <c r="DRQ317" s="4"/>
      <c r="DRR317" s="4"/>
      <c r="DRS317" s="4"/>
      <c r="DRT317" s="4"/>
      <c r="DRU317" s="4"/>
      <c r="DRV317" s="4"/>
      <c r="DRW317" s="4"/>
      <c r="DRX317" s="4"/>
      <c r="DRY317" s="4"/>
      <c r="DRZ317" s="4"/>
      <c r="DSA317" s="4"/>
      <c r="DSB317" s="4"/>
      <c r="DSC317" s="4"/>
      <c r="DSD317" s="4"/>
      <c r="DSE317" s="4"/>
      <c r="DSF317" s="4"/>
      <c r="DSG317" s="4"/>
      <c r="DSH317" s="4"/>
      <c r="DSI317" s="4"/>
      <c r="DSJ317" s="4"/>
      <c r="DSK317" s="4"/>
      <c r="DSL317" s="4"/>
      <c r="DSM317" s="4"/>
      <c r="DSN317" s="4"/>
      <c r="DSO317" s="4"/>
      <c r="DSP317" s="4"/>
      <c r="DSQ317" s="4"/>
      <c r="DSR317" s="4"/>
      <c r="DSS317" s="4"/>
      <c r="DST317" s="4"/>
      <c r="DSU317" s="4"/>
      <c r="DSV317" s="4"/>
      <c r="DSW317" s="4"/>
      <c r="DSX317" s="4"/>
      <c r="DSY317" s="4"/>
      <c r="DSZ317" s="4"/>
      <c r="DTA317" s="4"/>
      <c r="DTB317" s="4"/>
      <c r="DTC317" s="4"/>
      <c r="DTD317" s="4"/>
      <c r="DTE317" s="4"/>
      <c r="DTF317" s="4"/>
      <c r="DTG317" s="4"/>
      <c r="DTH317" s="4"/>
      <c r="DTI317" s="4"/>
      <c r="DTJ317" s="4"/>
      <c r="DTK317" s="4"/>
      <c r="DTL317" s="4"/>
      <c r="DTM317" s="4"/>
      <c r="DTN317" s="4"/>
      <c r="DTO317" s="4"/>
      <c r="DTP317" s="4"/>
      <c r="DTQ317" s="4"/>
      <c r="DTR317" s="4"/>
      <c r="DTS317" s="4"/>
      <c r="DTT317" s="4"/>
      <c r="DTU317" s="4"/>
      <c r="DTV317" s="4"/>
      <c r="DTW317" s="4"/>
      <c r="DTX317" s="4"/>
      <c r="DTY317" s="4"/>
      <c r="DTZ317" s="4"/>
      <c r="DUA317" s="4"/>
      <c r="DUB317" s="4"/>
      <c r="DUC317" s="4"/>
      <c r="DUD317" s="4"/>
      <c r="DUE317" s="4"/>
      <c r="DUF317" s="4"/>
      <c r="DUG317" s="4"/>
      <c r="DUH317" s="4"/>
      <c r="DUI317" s="4"/>
      <c r="DUJ317" s="4"/>
      <c r="DUK317" s="4"/>
      <c r="DUL317" s="4"/>
      <c r="DUM317" s="4"/>
      <c r="DUN317" s="4"/>
      <c r="DUO317" s="4"/>
      <c r="DUP317" s="4"/>
      <c r="DUQ317" s="4"/>
      <c r="DUR317" s="4"/>
      <c r="DUS317" s="4"/>
      <c r="DUT317" s="4"/>
      <c r="DUU317" s="4"/>
      <c r="DUV317" s="4"/>
      <c r="DUW317" s="4"/>
      <c r="DUX317" s="4"/>
      <c r="DUY317" s="4"/>
      <c r="DUZ317" s="4"/>
      <c r="DVA317" s="4"/>
      <c r="DVB317" s="4"/>
      <c r="DVC317" s="4"/>
      <c r="DVD317" s="4"/>
      <c r="DVE317" s="4"/>
      <c r="DVF317" s="4"/>
      <c r="DVG317" s="4"/>
      <c r="DVH317" s="4"/>
      <c r="DVI317" s="4"/>
      <c r="DVJ317" s="4"/>
      <c r="DVK317" s="4"/>
      <c r="DVL317" s="4"/>
      <c r="DVM317" s="4"/>
      <c r="DVN317" s="4"/>
      <c r="DVO317" s="4"/>
      <c r="DVP317" s="4"/>
      <c r="DVQ317" s="4"/>
      <c r="DVR317" s="4"/>
      <c r="DVS317" s="4"/>
      <c r="DVT317" s="4"/>
      <c r="DVU317" s="4"/>
      <c r="DVV317" s="4"/>
      <c r="DVW317" s="4"/>
      <c r="DVX317" s="4"/>
      <c r="DVY317" s="4"/>
      <c r="DVZ317" s="4"/>
      <c r="DWA317" s="4"/>
      <c r="DWB317" s="4"/>
      <c r="DWC317" s="4"/>
      <c r="DWD317" s="4"/>
      <c r="DWE317" s="4"/>
      <c r="DWF317" s="4"/>
      <c r="DWG317" s="4"/>
      <c r="DWH317" s="4"/>
      <c r="DWI317" s="4"/>
      <c r="DWJ317" s="4"/>
      <c r="DWK317" s="4"/>
      <c r="DWL317" s="4"/>
      <c r="DWM317" s="4"/>
      <c r="DWN317" s="4"/>
      <c r="DWO317" s="4"/>
      <c r="DWP317" s="4"/>
      <c r="DWQ317" s="4"/>
      <c r="DWR317" s="4"/>
      <c r="DWS317" s="4"/>
      <c r="DWT317" s="4"/>
      <c r="DWU317" s="4"/>
      <c r="DWV317" s="4"/>
      <c r="DWW317" s="4"/>
      <c r="DWX317" s="4"/>
      <c r="DWY317" s="4"/>
      <c r="DWZ317" s="4"/>
      <c r="DXA317" s="4"/>
      <c r="DXB317" s="4"/>
      <c r="DXC317" s="4"/>
      <c r="DXD317" s="4"/>
      <c r="DXE317" s="4"/>
      <c r="DXF317" s="4"/>
      <c r="DXG317" s="4"/>
      <c r="DXH317" s="4"/>
      <c r="DXI317" s="4"/>
      <c r="DXJ317" s="4"/>
      <c r="DXK317" s="4"/>
      <c r="DXL317" s="4"/>
      <c r="DXM317" s="4"/>
      <c r="DXN317" s="4"/>
      <c r="DXO317" s="4"/>
      <c r="DXP317" s="4"/>
      <c r="DXQ317" s="4"/>
      <c r="DXR317" s="4"/>
      <c r="DXS317" s="4"/>
      <c r="DXT317" s="4"/>
      <c r="DXU317" s="4"/>
      <c r="DXV317" s="4"/>
      <c r="DXW317" s="4"/>
      <c r="DXX317" s="4"/>
      <c r="DXY317" s="4"/>
      <c r="DXZ317" s="4"/>
      <c r="DYA317" s="4"/>
      <c r="DYB317" s="4"/>
      <c r="DYC317" s="4"/>
      <c r="DYD317" s="4"/>
      <c r="DYE317" s="4"/>
      <c r="DYF317" s="4"/>
      <c r="DYG317" s="4"/>
      <c r="DYH317" s="4"/>
      <c r="DYI317" s="4"/>
      <c r="DYJ317" s="4"/>
      <c r="DYK317" s="4"/>
      <c r="DYL317" s="4"/>
      <c r="DYM317" s="4"/>
      <c r="DYN317" s="4"/>
      <c r="DYO317" s="4"/>
      <c r="DYP317" s="4"/>
      <c r="DYQ317" s="4"/>
      <c r="DYR317" s="4"/>
      <c r="DYS317" s="4"/>
      <c r="DYT317" s="4"/>
      <c r="DYU317" s="4"/>
      <c r="DYV317" s="4"/>
      <c r="DYW317" s="4"/>
      <c r="DYX317" s="4"/>
      <c r="DYY317" s="4"/>
      <c r="DYZ317" s="4"/>
      <c r="DZA317" s="4"/>
      <c r="DZB317" s="4"/>
      <c r="DZC317" s="4"/>
      <c r="DZD317" s="4"/>
      <c r="DZE317" s="4"/>
      <c r="DZF317" s="4"/>
      <c r="DZG317" s="4"/>
      <c r="DZH317" s="4"/>
      <c r="DZI317" s="4"/>
      <c r="DZJ317" s="4"/>
      <c r="DZK317" s="4"/>
      <c r="DZL317" s="4"/>
      <c r="DZM317" s="4"/>
      <c r="DZN317" s="4"/>
      <c r="DZO317" s="4"/>
      <c r="DZP317" s="4"/>
      <c r="DZQ317" s="4"/>
      <c r="DZR317" s="4"/>
      <c r="DZS317" s="4"/>
      <c r="DZT317" s="4"/>
      <c r="DZU317" s="4"/>
      <c r="DZV317" s="4"/>
      <c r="DZW317" s="4"/>
      <c r="DZX317" s="4"/>
      <c r="DZY317" s="4"/>
      <c r="DZZ317" s="4"/>
      <c r="EAA317" s="4"/>
      <c r="EAB317" s="4"/>
      <c r="EAC317" s="4"/>
      <c r="EAD317" s="4"/>
      <c r="EAE317" s="4"/>
      <c r="EAF317" s="4"/>
      <c r="EAG317" s="4"/>
      <c r="EAH317" s="4"/>
      <c r="EAI317" s="4"/>
      <c r="EAJ317" s="4"/>
      <c r="EAK317" s="4"/>
      <c r="EAL317" s="4"/>
      <c r="EAM317" s="4"/>
      <c r="EAN317" s="4"/>
      <c r="EAO317" s="4"/>
      <c r="EAP317" s="4"/>
      <c r="EAQ317" s="4"/>
      <c r="EAR317" s="4"/>
      <c r="EAS317" s="4"/>
      <c r="EAT317" s="4"/>
      <c r="EAU317" s="4"/>
      <c r="EAV317" s="4"/>
      <c r="EAW317" s="4"/>
      <c r="EAX317" s="4"/>
      <c r="EAY317" s="4"/>
      <c r="EAZ317" s="4"/>
      <c r="EBA317" s="4"/>
      <c r="EBB317" s="4"/>
      <c r="EBC317" s="4"/>
      <c r="EBD317" s="4"/>
      <c r="EBE317" s="4"/>
      <c r="EBF317" s="4"/>
      <c r="EBG317" s="4"/>
      <c r="EBH317" s="4"/>
      <c r="EBI317" s="4"/>
      <c r="EBJ317" s="4"/>
      <c r="EBK317" s="4"/>
      <c r="EBL317" s="4"/>
      <c r="EBM317" s="4"/>
      <c r="EBN317" s="4"/>
      <c r="EBO317" s="4"/>
      <c r="EBP317" s="4"/>
      <c r="EBQ317" s="4"/>
      <c r="EBR317" s="4"/>
      <c r="EBS317" s="4"/>
      <c r="EBT317" s="4"/>
      <c r="EBU317" s="4"/>
      <c r="EBV317" s="4"/>
      <c r="EBW317" s="4"/>
      <c r="EBX317" s="4"/>
      <c r="EBY317" s="4"/>
      <c r="EBZ317" s="4"/>
      <c r="ECA317" s="4"/>
      <c r="ECB317" s="4"/>
      <c r="ECC317" s="4"/>
      <c r="ECD317" s="4"/>
      <c r="ECE317" s="4"/>
      <c r="ECF317" s="4"/>
      <c r="ECG317" s="4"/>
      <c r="ECH317" s="4"/>
      <c r="ECI317" s="4"/>
      <c r="ECJ317" s="4"/>
      <c r="ECK317" s="4"/>
      <c r="ECL317" s="4"/>
      <c r="ECM317" s="4"/>
      <c r="ECN317" s="4"/>
      <c r="ECO317" s="4"/>
      <c r="ECP317" s="4"/>
      <c r="ECQ317" s="4"/>
      <c r="ECR317" s="4"/>
      <c r="ECS317" s="4"/>
      <c r="ECT317" s="4"/>
      <c r="ECU317" s="4"/>
      <c r="ECV317" s="4"/>
      <c r="ECW317" s="4"/>
      <c r="ECX317" s="4"/>
      <c r="ECY317" s="4"/>
      <c r="ECZ317" s="4"/>
      <c r="EDA317" s="4"/>
      <c r="EDB317" s="4"/>
      <c r="EDC317" s="4"/>
      <c r="EDD317" s="4"/>
      <c r="EDE317" s="4"/>
      <c r="EDF317" s="4"/>
      <c r="EDG317" s="4"/>
      <c r="EDH317" s="4"/>
      <c r="EDI317" s="4"/>
      <c r="EDJ317" s="4"/>
      <c r="EDK317" s="4"/>
      <c r="EDL317" s="4"/>
      <c r="EDM317" s="4"/>
      <c r="EDN317" s="4"/>
      <c r="EDO317" s="4"/>
      <c r="EDP317" s="4"/>
      <c r="EDQ317" s="4"/>
      <c r="EDR317" s="4"/>
      <c r="EDS317" s="4"/>
      <c r="EDT317" s="4"/>
      <c r="EDU317" s="4"/>
      <c r="EDV317" s="4"/>
      <c r="EDW317" s="4"/>
      <c r="EDX317" s="4"/>
      <c r="EDY317" s="4"/>
      <c r="EDZ317" s="4"/>
      <c r="EEA317" s="4"/>
      <c r="EEB317" s="4"/>
      <c r="EEC317" s="4"/>
      <c r="EED317" s="4"/>
      <c r="EEE317" s="4"/>
      <c r="EEF317" s="4"/>
      <c r="EEG317" s="4"/>
      <c r="EEH317" s="4"/>
      <c r="EEI317" s="4"/>
      <c r="EEJ317" s="4"/>
      <c r="EEK317" s="4"/>
      <c r="EEL317" s="4"/>
      <c r="EEM317" s="4"/>
      <c r="EEN317" s="4"/>
      <c r="EEO317" s="4"/>
      <c r="EEP317" s="4"/>
      <c r="EEQ317" s="4"/>
      <c r="EER317" s="4"/>
      <c r="EES317" s="4"/>
      <c r="EET317" s="4"/>
      <c r="EEU317" s="4"/>
      <c r="EEV317" s="4"/>
      <c r="EEW317" s="4"/>
      <c r="EEX317" s="4"/>
      <c r="EEY317" s="4"/>
      <c r="EEZ317" s="4"/>
      <c r="EFA317" s="4"/>
      <c r="EFB317" s="4"/>
      <c r="EFC317" s="4"/>
      <c r="EFD317" s="4"/>
      <c r="EFE317" s="4"/>
      <c r="EFF317" s="4"/>
      <c r="EFG317" s="4"/>
      <c r="EFH317" s="4"/>
      <c r="EFI317" s="4"/>
      <c r="EFJ317" s="4"/>
      <c r="EFK317" s="4"/>
      <c r="EFL317" s="4"/>
      <c r="EFM317" s="4"/>
      <c r="EFN317" s="4"/>
      <c r="EFO317" s="4"/>
      <c r="EFP317" s="4"/>
      <c r="EFQ317" s="4"/>
      <c r="EFR317" s="4"/>
      <c r="EFS317" s="4"/>
      <c r="EFT317" s="4"/>
      <c r="EFU317" s="4"/>
      <c r="EFV317" s="4"/>
      <c r="EFW317" s="4"/>
      <c r="EFX317" s="4"/>
      <c r="EFY317" s="4"/>
      <c r="EFZ317" s="4"/>
      <c r="EGA317" s="4"/>
      <c r="EGB317" s="4"/>
      <c r="EGC317" s="4"/>
      <c r="EGD317" s="4"/>
      <c r="EGE317" s="4"/>
      <c r="EGF317" s="4"/>
      <c r="EGG317" s="4"/>
      <c r="EGH317" s="4"/>
      <c r="EGI317" s="4"/>
      <c r="EGJ317" s="4"/>
      <c r="EGK317" s="4"/>
      <c r="EGL317" s="4"/>
      <c r="EGM317" s="4"/>
      <c r="EGN317" s="4"/>
      <c r="EGO317" s="4"/>
      <c r="EGP317" s="4"/>
      <c r="EGQ317" s="4"/>
      <c r="EGR317" s="4"/>
      <c r="EGS317" s="4"/>
      <c r="EGT317" s="4"/>
      <c r="EGU317" s="4"/>
      <c r="EGV317" s="4"/>
      <c r="EGW317" s="4"/>
      <c r="EGX317" s="4"/>
      <c r="EGY317" s="4"/>
      <c r="EGZ317" s="4"/>
      <c r="EHA317" s="4"/>
      <c r="EHB317" s="4"/>
      <c r="EHC317" s="4"/>
      <c r="EHD317" s="4"/>
      <c r="EHE317" s="4"/>
      <c r="EHF317" s="4"/>
      <c r="EHG317" s="4"/>
      <c r="EHH317" s="4"/>
      <c r="EHI317" s="4"/>
      <c r="EHJ317" s="4"/>
      <c r="EHK317" s="4"/>
      <c r="EHL317" s="4"/>
      <c r="EHM317" s="4"/>
      <c r="EHN317" s="4"/>
      <c r="EHO317" s="4"/>
      <c r="EHP317" s="4"/>
      <c r="EHQ317" s="4"/>
      <c r="EHR317" s="4"/>
      <c r="EHS317" s="4"/>
      <c r="EHT317" s="4"/>
      <c r="EHU317" s="4"/>
      <c r="EHV317" s="4"/>
      <c r="EHW317" s="4"/>
      <c r="EHX317" s="4"/>
      <c r="EHY317" s="4"/>
      <c r="EHZ317" s="4"/>
      <c r="EIA317" s="4"/>
      <c r="EIB317" s="4"/>
      <c r="EIC317" s="4"/>
      <c r="EID317" s="4"/>
      <c r="EIE317" s="4"/>
      <c r="EIF317" s="4"/>
      <c r="EIG317" s="4"/>
      <c r="EIH317" s="4"/>
      <c r="EII317" s="4"/>
      <c r="EIJ317" s="4"/>
      <c r="EIK317" s="4"/>
      <c r="EIL317" s="4"/>
      <c r="EIM317" s="4"/>
      <c r="EIN317" s="4"/>
      <c r="EIO317" s="4"/>
      <c r="EIP317" s="4"/>
      <c r="EIQ317" s="4"/>
      <c r="EIR317" s="4"/>
      <c r="EIS317" s="4"/>
      <c r="EIT317" s="4"/>
      <c r="EIU317" s="4"/>
      <c r="EIV317" s="4"/>
      <c r="EIW317" s="4"/>
      <c r="EIX317" s="4"/>
      <c r="EIY317" s="4"/>
      <c r="EIZ317" s="4"/>
      <c r="EJA317" s="4"/>
      <c r="EJB317" s="4"/>
      <c r="EJC317" s="4"/>
      <c r="EJD317" s="4"/>
      <c r="EJE317" s="4"/>
      <c r="EJF317" s="4"/>
      <c r="EJG317" s="4"/>
      <c r="EJH317" s="4"/>
      <c r="EJI317" s="4"/>
      <c r="EJJ317" s="4"/>
      <c r="EJK317" s="4"/>
      <c r="EJL317" s="4"/>
      <c r="EJM317" s="4"/>
      <c r="EJN317" s="4"/>
      <c r="EJO317" s="4"/>
      <c r="EJP317" s="4"/>
      <c r="EJQ317" s="4"/>
      <c r="EJR317" s="4"/>
      <c r="EJS317" s="4"/>
      <c r="EJT317" s="4"/>
      <c r="EJU317" s="4"/>
      <c r="EJV317" s="4"/>
      <c r="EJW317" s="4"/>
      <c r="EJX317" s="4"/>
      <c r="EJY317" s="4"/>
      <c r="EJZ317" s="4"/>
      <c r="EKA317" s="4"/>
      <c r="EKB317" s="4"/>
      <c r="EKC317" s="4"/>
      <c r="EKD317" s="4"/>
      <c r="EKE317" s="4"/>
      <c r="EKF317" s="4"/>
      <c r="EKG317" s="4"/>
      <c r="EKH317" s="4"/>
      <c r="EKI317" s="4"/>
      <c r="EKJ317" s="4"/>
      <c r="EKK317" s="4"/>
      <c r="EKL317" s="4"/>
      <c r="EKM317" s="4"/>
      <c r="EKN317" s="4"/>
      <c r="EKO317" s="4"/>
      <c r="EKP317" s="4"/>
      <c r="EKQ317" s="4"/>
      <c r="EKR317" s="4"/>
      <c r="EKS317" s="4"/>
      <c r="EKT317" s="4"/>
      <c r="EKU317" s="4"/>
      <c r="EKV317" s="4"/>
      <c r="EKW317" s="4"/>
      <c r="EKX317" s="4"/>
      <c r="EKY317" s="4"/>
      <c r="EKZ317" s="4"/>
      <c r="ELA317" s="4"/>
      <c r="ELB317" s="4"/>
      <c r="ELC317" s="4"/>
      <c r="ELD317" s="4"/>
      <c r="ELE317" s="4"/>
      <c r="ELF317" s="4"/>
      <c r="ELG317" s="4"/>
      <c r="ELH317" s="4"/>
      <c r="ELI317" s="4"/>
      <c r="ELJ317" s="4"/>
      <c r="ELK317" s="4"/>
      <c r="ELL317" s="4"/>
      <c r="ELM317" s="4"/>
      <c r="ELN317" s="4"/>
      <c r="ELO317" s="4"/>
      <c r="ELP317" s="4"/>
      <c r="ELQ317" s="4"/>
      <c r="ELR317" s="4"/>
      <c r="ELS317" s="4"/>
      <c r="ELT317" s="4"/>
      <c r="ELU317" s="4"/>
      <c r="ELV317" s="4"/>
      <c r="ELW317" s="4"/>
      <c r="ELX317" s="4"/>
      <c r="ELY317" s="4"/>
      <c r="ELZ317" s="4"/>
      <c r="EMA317" s="4"/>
      <c r="EMB317" s="4"/>
      <c r="EMC317" s="4"/>
      <c r="EMD317" s="4"/>
      <c r="EME317" s="4"/>
      <c r="EMF317" s="4"/>
      <c r="EMG317" s="4"/>
      <c r="EMH317" s="4"/>
      <c r="EMI317" s="4"/>
      <c r="EMJ317" s="4"/>
      <c r="EMK317" s="4"/>
      <c r="EML317" s="4"/>
      <c r="EMM317" s="4"/>
      <c r="EMN317" s="4"/>
      <c r="EMO317" s="4"/>
      <c r="EMP317" s="4"/>
      <c r="EMQ317" s="4"/>
      <c r="EMR317" s="4"/>
      <c r="EMS317" s="4"/>
      <c r="EMT317" s="4"/>
      <c r="EMU317" s="4"/>
      <c r="EMV317" s="4"/>
      <c r="EMW317" s="4"/>
      <c r="EMX317" s="4"/>
      <c r="EMY317" s="4"/>
      <c r="EMZ317" s="4"/>
      <c r="ENA317" s="4"/>
      <c r="ENB317" s="4"/>
      <c r="ENC317" s="4"/>
      <c r="END317" s="4"/>
      <c r="ENE317" s="4"/>
      <c r="ENF317" s="4"/>
      <c r="ENG317" s="4"/>
      <c r="ENH317" s="4"/>
      <c r="ENI317" s="4"/>
      <c r="ENJ317" s="4"/>
      <c r="ENK317" s="4"/>
      <c r="ENL317" s="4"/>
      <c r="ENM317" s="4"/>
      <c r="ENN317" s="4"/>
      <c r="ENO317" s="4"/>
      <c r="ENP317" s="4"/>
      <c r="ENQ317" s="4"/>
      <c r="ENR317" s="4"/>
      <c r="ENS317" s="4"/>
      <c r="ENT317" s="4"/>
      <c r="ENU317" s="4"/>
      <c r="ENV317" s="4"/>
      <c r="ENW317" s="4"/>
      <c r="ENX317" s="4"/>
      <c r="ENY317" s="4"/>
      <c r="ENZ317" s="4"/>
      <c r="EOA317" s="4"/>
      <c r="EOB317" s="4"/>
      <c r="EOC317" s="4"/>
      <c r="EOD317" s="4"/>
      <c r="EOE317" s="4"/>
      <c r="EOF317" s="4"/>
      <c r="EOG317" s="4"/>
      <c r="EOH317" s="4"/>
      <c r="EOI317" s="4"/>
      <c r="EOJ317" s="4"/>
      <c r="EOK317" s="4"/>
      <c r="EOL317" s="4"/>
      <c r="EOM317" s="4"/>
      <c r="EON317" s="4"/>
      <c r="EOO317" s="4"/>
      <c r="EOP317" s="4"/>
      <c r="EOQ317" s="4"/>
      <c r="EOR317" s="4"/>
      <c r="EOS317" s="4"/>
      <c r="EOT317" s="4"/>
      <c r="EOU317" s="4"/>
      <c r="EOV317" s="4"/>
      <c r="EOW317" s="4"/>
      <c r="EOX317" s="4"/>
      <c r="EOY317" s="4"/>
      <c r="EOZ317" s="4"/>
      <c r="EPA317" s="4"/>
      <c r="EPB317" s="4"/>
      <c r="EPC317" s="4"/>
      <c r="EPD317" s="4"/>
      <c r="EPE317" s="4"/>
      <c r="EPF317" s="4"/>
      <c r="EPG317" s="4"/>
      <c r="EPH317" s="4"/>
      <c r="EPI317" s="4"/>
      <c r="EPJ317" s="4"/>
      <c r="EPK317" s="4"/>
      <c r="EPL317" s="4"/>
      <c r="EPM317" s="4"/>
      <c r="EPN317" s="4"/>
      <c r="EPO317" s="4"/>
      <c r="EPP317" s="4"/>
      <c r="EPQ317" s="4"/>
      <c r="EPR317" s="4"/>
      <c r="EPS317" s="4"/>
      <c r="EPT317" s="4"/>
      <c r="EPU317" s="4"/>
      <c r="EPV317" s="4"/>
      <c r="EPW317" s="4"/>
      <c r="EPX317" s="4"/>
      <c r="EPY317" s="4"/>
      <c r="EPZ317" s="4"/>
      <c r="EQA317" s="4"/>
      <c r="EQB317" s="4"/>
      <c r="EQC317" s="4"/>
      <c r="EQD317" s="4"/>
      <c r="EQE317" s="4"/>
      <c r="EQF317" s="4"/>
      <c r="EQG317" s="4"/>
      <c r="EQH317" s="4"/>
      <c r="EQI317" s="4"/>
      <c r="EQJ317" s="4"/>
      <c r="EQK317" s="4"/>
      <c r="EQL317" s="4"/>
      <c r="EQM317" s="4"/>
      <c r="EQN317" s="4"/>
      <c r="EQO317" s="4"/>
      <c r="EQP317" s="4"/>
      <c r="EQQ317" s="4"/>
      <c r="EQR317" s="4"/>
      <c r="EQS317" s="4"/>
      <c r="EQT317" s="4"/>
      <c r="EQU317" s="4"/>
      <c r="EQV317" s="4"/>
      <c r="EQW317" s="4"/>
      <c r="EQX317" s="4"/>
      <c r="EQY317" s="4"/>
      <c r="EQZ317" s="4"/>
      <c r="ERA317" s="4"/>
      <c r="ERB317" s="4"/>
      <c r="ERC317" s="4"/>
      <c r="ERD317" s="4"/>
      <c r="ERE317" s="4"/>
      <c r="ERF317" s="4"/>
      <c r="ERG317" s="4"/>
      <c r="ERH317" s="4"/>
      <c r="ERI317" s="4"/>
      <c r="ERJ317" s="4"/>
      <c r="ERK317" s="4"/>
      <c r="ERL317" s="4"/>
      <c r="ERM317" s="4"/>
      <c r="ERN317" s="4"/>
      <c r="ERO317" s="4"/>
      <c r="ERP317" s="4"/>
      <c r="ERQ317" s="4"/>
      <c r="ERR317" s="4"/>
      <c r="ERS317" s="4"/>
      <c r="ERT317" s="4"/>
      <c r="ERU317" s="4"/>
      <c r="ERV317" s="4"/>
      <c r="ERW317" s="4"/>
      <c r="ERX317" s="4"/>
      <c r="ERY317" s="4"/>
      <c r="ERZ317" s="4"/>
      <c r="ESA317" s="4"/>
      <c r="ESB317" s="4"/>
      <c r="ESC317" s="4"/>
      <c r="ESD317" s="4"/>
      <c r="ESE317" s="4"/>
      <c r="ESF317" s="4"/>
      <c r="ESG317" s="4"/>
      <c r="ESH317" s="4"/>
      <c r="ESI317" s="4"/>
      <c r="ESJ317" s="4"/>
      <c r="ESK317" s="4"/>
      <c r="ESL317" s="4"/>
      <c r="ESM317" s="4"/>
      <c r="ESN317" s="4"/>
      <c r="ESO317" s="4"/>
      <c r="ESP317" s="4"/>
      <c r="ESQ317" s="4"/>
      <c r="ESR317" s="4"/>
      <c r="ESS317" s="4"/>
      <c r="EST317" s="4"/>
      <c r="ESU317" s="4"/>
      <c r="ESV317" s="4"/>
      <c r="ESW317" s="4"/>
      <c r="ESX317" s="4"/>
      <c r="ESY317" s="4"/>
      <c r="ESZ317" s="4"/>
      <c r="ETA317" s="4"/>
      <c r="ETB317" s="4"/>
      <c r="ETC317" s="4"/>
      <c r="ETD317" s="4"/>
      <c r="ETE317" s="4"/>
      <c r="ETF317" s="4"/>
      <c r="ETG317" s="4"/>
      <c r="ETH317" s="4"/>
      <c r="ETI317" s="4"/>
      <c r="ETJ317" s="4"/>
      <c r="ETK317" s="4"/>
      <c r="ETL317" s="4"/>
      <c r="ETM317" s="4"/>
      <c r="ETN317" s="4"/>
      <c r="ETO317" s="4"/>
      <c r="ETP317" s="4"/>
      <c r="ETQ317" s="4"/>
      <c r="ETR317" s="4"/>
      <c r="ETS317" s="4"/>
      <c r="ETT317" s="4"/>
      <c r="ETU317" s="4"/>
      <c r="ETV317" s="4"/>
      <c r="ETW317" s="4"/>
      <c r="ETX317" s="4"/>
      <c r="ETY317" s="4"/>
      <c r="ETZ317" s="4"/>
      <c r="EUA317" s="4"/>
      <c r="EUB317" s="4"/>
      <c r="EUC317" s="4"/>
      <c r="EUD317" s="4"/>
      <c r="EUE317" s="4"/>
      <c r="EUF317" s="4"/>
      <c r="EUG317" s="4"/>
      <c r="EUH317" s="4"/>
      <c r="EUI317" s="4"/>
      <c r="EUJ317" s="4"/>
      <c r="EUK317" s="4"/>
      <c r="EUL317" s="4"/>
      <c r="EUM317" s="4"/>
      <c r="EUN317" s="4"/>
      <c r="EUO317" s="4"/>
      <c r="EUP317" s="4"/>
      <c r="EUQ317" s="4"/>
      <c r="EUR317" s="4"/>
      <c r="EUS317" s="4"/>
      <c r="EUT317" s="4"/>
      <c r="EUU317" s="4"/>
      <c r="EUV317" s="4"/>
      <c r="EUW317" s="4"/>
      <c r="EUX317" s="4"/>
      <c r="EUY317" s="4"/>
      <c r="EUZ317" s="4"/>
      <c r="EVA317" s="4"/>
      <c r="EVB317" s="4"/>
      <c r="EVC317" s="4"/>
      <c r="EVD317" s="4"/>
      <c r="EVE317" s="4"/>
      <c r="EVF317" s="4"/>
      <c r="EVG317" s="4"/>
      <c r="EVH317" s="4"/>
      <c r="EVI317" s="4"/>
      <c r="EVJ317" s="4"/>
      <c r="EVK317" s="4"/>
      <c r="EVL317" s="4"/>
      <c r="EVM317" s="4"/>
      <c r="EVN317" s="4"/>
      <c r="EVO317" s="4"/>
      <c r="EVP317" s="4"/>
      <c r="EVQ317" s="4"/>
      <c r="EVR317" s="4"/>
      <c r="EVS317" s="4"/>
      <c r="EVT317" s="4"/>
      <c r="EVU317" s="4"/>
      <c r="EVV317" s="4"/>
      <c r="EVW317" s="4"/>
      <c r="EVX317" s="4"/>
      <c r="EVY317" s="4"/>
      <c r="EVZ317" s="4"/>
      <c r="EWA317" s="4"/>
      <c r="EWB317" s="4"/>
      <c r="EWC317" s="4"/>
      <c r="EWD317" s="4"/>
      <c r="EWE317" s="4"/>
      <c r="EWF317" s="4"/>
      <c r="EWG317" s="4"/>
      <c r="EWH317" s="4"/>
      <c r="EWI317" s="4"/>
      <c r="EWJ317" s="4"/>
      <c r="EWK317" s="4"/>
      <c r="EWL317" s="4"/>
      <c r="EWM317" s="4"/>
      <c r="EWN317" s="4"/>
      <c r="EWO317" s="4"/>
      <c r="EWP317" s="4"/>
      <c r="EWQ317" s="4"/>
      <c r="EWR317" s="4"/>
      <c r="EWS317" s="4"/>
      <c r="EWT317" s="4"/>
      <c r="EWU317" s="4"/>
      <c r="EWV317" s="4"/>
      <c r="EWW317" s="4"/>
      <c r="EWX317" s="4"/>
      <c r="EWY317" s="4"/>
      <c r="EWZ317" s="4"/>
      <c r="EXA317" s="4"/>
      <c r="EXB317" s="4"/>
      <c r="EXC317" s="4"/>
      <c r="EXD317" s="4"/>
      <c r="EXE317" s="4"/>
      <c r="EXF317" s="4"/>
      <c r="EXG317" s="4"/>
      <c r="EXH317" s="4"/>
      <c r="EXI317" s="4"/>
      <c r="EXJ317" s="4"/>
      <c r="EXK317" s="4"/>
      <c r="EXL317" s="4"/>
      <c r="EXM317" s="4"/>
      <c r="EXN317" s="4"/>
      <c r="EXO317" s="4"/>
      <c r="EXP317" s="4"/>
      <c r="EXQ317" s="4"/>
      <c r="EXR317" s="4"/>
      <c r="EXS317" s="4"/>
      <c r="EXT317" s="4"/>
      <c r="EXU317" s="4"/>
      <c r="EXV317" s="4"/>
      <c r="EXW317" s="4"/>
      <c r="EXX317" s="4"/>
      <c r="EXY317" s="4"/>
      <c r="EXZ317" s="4"/>
      <c r="EYA317" s="4"/>
      <c r="EYB317" s="4"/>
      <c r="EYC317" s="4"/>
      <c r="EYD317" s="4"/>
      <c r="EYE317" s="4"/>
      <c r="EYF317" s="4"/>
      <c r="EYG317" s="4"/>
      <c r="EYH317" s="4"/>
      <c r="EYI317" s="4"/>
      <c r="EYJ317" s="4"/>
      <c r="EYK317" s="4"/>
      <c r="EYL317" s="4"/>
      <c r="EYM317" s="4"/>
      <c r="EYN317" s="4"/>
      <c r="EYO317" s="4"/>
      <c r="EYP317" s="4"/>
      <c r="EYQ317" s="4"/>
      <c r="EYR317" s="4"/>
      <c r="EYS317" s="4"/>
      <c r="EYT317" s="4"/>
      <c r="EYU317" s="4"/>
      <c r="EYV317" s="4"/>
      <c r="EYW317" s="4"/>
      <c r="EYX317" s="4"/>
      <c r="EYY317" s="4"/>
      <c r="EYZ317" s="4"/>
      <c r="EZA317" s="4"/>
      <c r="EZB317" s="4"/>
      <c r="EZC317" s="4"/>
      <c r="EZD317" s="4"/>
      <c r="EZE317" s="4"/>
      <c r="EZF317" s="4"/>
      <c r="EZG317" s="4"/>
      <c r="EZH317" s="4"/>
      <c r="EZI317" s="4"/>
      <c r="EZJ317" s="4"/>
      <c r="EZK317" s="4"/>
      <c r="EZL317" s="4"/>
      <c r="EZM317" s="4"/>
      <c r="EZN317" s="4"/>
      <c r="EZO317" s="4"/>
      <c r="EZP317" s="4"/>
      <c r="EZQ317" s="4"/>
      <c r="EZR317" s="4"/>
      <c r="EZS317" s="4"/>
      <c r="EZT317" s="4"/>
      <c r="EZU317" s="4"/>
      <c r="EZV317" s="4"/>
      <c r="EZW317" s="4"/>
      <c r="EZX317" s="4"/>
      <c r="EZY317" s="4"/>
      <c r="EZZ317" s="4"/>
      <c r="FAA317" s="4"/>
      <c r="FAB317" s="4"/>
      <c r="FAC317" s="4"/>
      <c r="FAD317" s="4"/>
      <c r="FAE317" s="4"/>
      <c r="FAF317" s="4"/>
      <c r="FAG317" s="4"/>
      <c r="FAH317" s="4"/>
      <c r="FAI317" s="4"/>
      <c r="FAJ317" s="4"/>
      <c r="FAK317" s="4"/>
      <c r="FAL317" s="4"/>
      <c r="FAM317" s="4"/>
      <c r="FAN317" s="4"/>
      <c r="FAO317" s="4"/>
      <c r="FAP317" s="4"/>
      <c r="FAQ317" s="4"/>
      <c r="FAR317" s="4"/>
      <c r="FAS317" s="4"/>
      <c r="FAT317" s="4"/>
      <c r="FAU317" s="4"/>
      <c r="FAV317" s="4"/>
      <c r="FAW317" s="4"/>
      <c r="FAX317" s="4"/>
      <c r="FAY317" s="4"/>
      <c r="FAZ317" s="4"/>
      <c r="FBA317" s="4"/>
      <c r="FBB317" s="4"/>
      <c r="FBC317" s="4"/>
      <c r="FBD317" s="4"/>
      <c r="FBE317" s="4"/>
      <c r="FBF317" s="4"/>
      <c r="FBG317" s="4"/>
      <c r="FBH317" s="4"/>
      <c r="FBI317" s="4"/>
      <c r="FBJ317" s="4"/>
      <c r="FBK317" s="4"/>
      <c r="FBL317" s="4"/>
      <c r="FBM317" s="4"/>
      <c r="FBN317" s="4"/>
      <c r="FBO317" s="4"/>
      <c r="FBP317" s="4"/>
      <c r="FBQ317" s="4"/>
      <c r="FBR317" s="4"/>
      <c r="FBS317" s="4"/>
      <c r="FBT317" s="4"/>
      <c r="FBU317" s="4"/>
      <c r="FBV317" s="4"/>
      <c r="FBW317" s="4"/>
      <c r="FBX317" s="4"/>
      <c r="FBY317" s="4"/>
      <c r="FBZ317" s="4"/>
      <c r="FCA317" s="4"/>
      <c r="FCB317" s="4"/>
      <c r="FCC317" s="4"/>
      <c r="FCD317" s="4"/>
      <c r="FCE317" s="4"/>
      <c r="FCF317" s="4"/>
      <c r="FCG317" s="4"/>
      <c r="FCH317" s="4"/>
      <c r="FCI317" s="4"/>
      <c r="FCJ317" s="4"/>
      <c r="FCK317" s="4"/>
      <c r="FCL317" s="4"/>
      <c r="FCM317" s="4"/>
      <c r="FCN317" s="4"/>
      <c r="FCO317" s="4"/>
      <c r="FCP317" s="4"/>
      <c r="FCQ317" s="4"/>
      <c r="FCR317" s="4"/>
      <c r="FCS317" s="4"/>
      <c r="FCT317" s="4"/>
      <c r="FCU317" s="4"/>
      <c r="FCV317" s="4"/>
      <c r="FCW317" s="4"/>
      <c r="FCX317" s="4"/>
      <c r="FCY317" s="4"/>
      <c r="FCZ317" s="4"/>
      <c r="FDA317" s="4"/>
      <c r="FDB317" s="4"/>
      <c r="FDC317" s="4"/>
      <c r="FDD317" s="4"/>
      <c r="FDE317" s="4"/>
      <c r="FDF317" s="4"/>
      <c r="FDG317" s="4"/>
      <c r="FDH317" s="4"/>
      <c r="FDI317" s="4"/>
      <c r="FDJ317" s="4"/>
      <c r="FDK317" s="4"/>
      <c r="FDL317" s="4"/>
      <c r="FDM317" s="4"/>
      <c r="FDN317" s="4"/>
      <c r="FDO317" s="4"/>
      <c r="FDP317" s="4"/>
      <c r="FDQ317" s="4"/>
      <c r="FDR317" s="4"/>
      <c r="FDS317" s="4"/>
      <c r="FDT317" s="4"/>
      <c r="FDU317" s="4"/>
      <c r="FDV317" s="4"/>
      <c r="FDW317" s="4"/>
      <c r="FDX317" s="4"/>
      <c r="FDY317" s="4"/>
      <c r="FDZ317" s="4"/>
      <c r="FEA317" s="4"/>
      <c r="FEB317" s="4"/>
      <c r="FEC317" s="4"/>
      <c r="FED317" s="4"/>
      <c r="FEE317" s="4"/>
      <c r="FEF317" s="4"/>
      <c r="FEG317" s="4"/>
      <c r="FEH317" s="4"/>
      <c r="FEI317" s="4"/>
      <c r="FEJ317" s="4"/>
      <c r="FEK317" s="4"/>
      <c r="FEL317" s="4"/>
      <c r="FEM317" s="4"/>
      <c r="FEN317" s="4"/>
      <c r="FEO317" s="4"/>
      <c r="FEP317" s="4"/>
      <c r="FEQ317" s="4"/>
      <c r="FER317" s="4"/>
      <c r="FES317" s="4"/>
      <c r="FET317" s="4"/>
      <c r="FEU317" s="4"/>
      <c r="FEV317" s="4"/>
      <c r="FEW317" s="4"/>
      <c r="FEX317" s="4"/>
      <c r="FEY317" s="4"/>
      <c r="FEZ317" s="4"/>
      <c r="FFA317" s="4"/>
      <c r="FFB317" s="4"/>
      <c r="FFC317" s="4"/>
      <c r="FFD317" s="4"/>
      <c r="FFE317" s="4"/>
      <c r="FFF317" s="4"/>
      <c r="FFG317" s="4"/>
      <c r="FFH317" s="4"/>
      <c r="FFI317" s="4"/>
      <c r="FFJ317" s="4"/>
      <c r="FFK317" s="4"/>
      <c r="FFL317" s="4"/>
      <c r="FFM317" s="4"/>
      <c r="FFN317" s="4"/>
      <c r="FFO317" s="4"/>
      <c r="FFP317" s="4"/>
      <c r="FFQ317" s="4"/>
      <c r="FFR317" s="4"/>
      <c r="FFS317" s="4"/>
      <c r="FFT317" s="4"/>
      <c r="FFU317" s="4"/>
      <c r="FFV317" s="4"/>
      <c r="FFW317" s="4"/>
      <c r="FFX317" s="4"/>
      <c r="FFY317" s="4"/>
      <c r="FFZ317" s="4"/>
      <c r="FGA317" s="4"/>
      <c r="FGB317" s="4"/>
      <c r="FGC317" s="4"/>
      <c r="FGD317" s="4"/>
      <c r="FGE317" s="4"/>
      <c r="FGF317" s="4"/>
      <c r="FGG317" s="4"/>
      <c r="FGH317" s="4"/>
      <c r="FGI317" s="4"/>
      <c r="FGJ317" s="4"/>
      <c r="FGK317" s="4"/>
      <c r="FGL317" s="4"/>
      <c r="FGM317" s="4"/>
      <c r="FGN317" s="4"/>
      <c r="FGO317" s="4"/>
      <c r="FGP317" s="4"/>
      <c r="FGQ317" s="4"/>
      <c r="FGR317" s="4"/>
      <c r="FGS317" s="4"/>
      <c r="FGT317" s="4"/>
      <c r="FGU317" s="4"/>
      <c r="FGV317" s="4"/>
      <c r="FGW317" s="4"/>
      <c r="FGX317" s="4"/>
      <c r="FGY317" s="4"/>
      <c r="FGZ317" s="4"/>
      <c r="FHA317" s="4"/>
      <c r="FHB317" s="4"/>
      <c r="FHC317" s="4"/>
      <c r="FHD317" s="4"/>
      <c r="FHE317" s="4"/>
      <c r="FHF317" s="4"/>
      <c r="FHG317" s="4"/>
      <c r="FHH317" s="4"/>
      <c r="FHI317" s="4"/>
      <c r="FHJ317" s="4"/>
      <c r="FHK317" s="4"/>
      <c r="FHL317" s="4"/>
      <c r="FHM317" s="4"/>
      <c r="FHN317" s="4"/>
      <c r="FHO317" s="4"/>
      <c r="FHP317" s="4"/>
      <c r="FHQ317" s="4"/>
      <c r="FHR317" s="4"/>
      <c r="FHS317" s="4"/>
      <c r="FHT317" s="4"/>
      <c r="FHU317" s="4"/>
      <c r="FHV317" s="4"/>
      <c r="FHW317" s="4"/>
      <c r="FHX317" s="4"/>
      <c r="FHY317" s="4"/>
      <c r="FHZ317" s="4"/>
      <c r="FIA317" s="4"/>
      <c r="FIB317" s="4"/>
      <c r="FIC317" s="4"/>
      <c r="FID317" s="4"/>
      <c r="FIE317" s="4"/>
      <c r="FIF317" s="4"/>
      <c r="FIG317" s="4"/>
      <c r="FIH317" s="4"/>
      <c r="FII317" s="4"/>
      <c r="FIJ317" s="4"/>
      <c r="FIK317" s="4"/>
      <c r="FIL317" s="4"/>
      <c r="FIM317" s="4"/>
      <c r="FIN317" s="4"/>
      <c r="FIO317" s="4"/>
      <c r="FIP317" s="4"/>
      <c r="FIQ317" s="4"/>
      <c r="FIR317" s="4"/>
      <c r="FIS317" s="4"/>
      <c r="FIT317" s="4"/>
      <c r="FIU317" s="4"/>
      <c r="FIV317" s="4"/>
      <c r="FIW317" s="4"/>
      <c r="FIX317" s="4"/>
      <c r="FIY317" s="4"/>
      <c r="FIZ317" s="4"/>
      <c r="FJA317" s="4"/>
      <c r="FJB317" s="4"/>
      <c r="FJC317" s="4"/>
      <c r="FJD317" s="4"/>
      <c r="FJE317" s="4"/>
      <c r="FJF317" s="4"/>
      <c r="FJG317" s="4"/>
      <c r="FJH317" s="4"/>
      <c r="FJI317" s="4"/>
      <c r="FJJ317" s="4"/>
      <c r="FJK317" s="4"/>
      <c r="FJL317" s="4"/>
      <c r="FJM317" s="4"/>
      <c r="FJN317" s="4"/>
      <c r="FJO317" s="4"/>
      <c r="FJP317" s="4"/>
      <c r="FJQ317" s="4"/>
      <c r="FJR317" s="4"/>
      <c r="FJS317" s="4"/>
      <c r="FJT317" s="4"/>
      <c r="FJU317" s="4"/>
      <c r="FJV317" s="4"/>
      <c r="FJW317" s="4"/>
      <c r="FJX317" s="4"/>
      <c r="FJY317" s="4"/>
      <c r="FJZ317" s="4"/>
      <c r="FKA317" s="4"/>
      <c r="FKB317" s="4"/>
      <c r="FKC317" s="4"/>
      <c r="FKD317" s="4"/>
      <c r="FKE317" s="4"/>
      <c r="FKF317" s="4"/>
      <c r="FKG317" s="4"/>
      <c r="FKH317" s="4"/>
      <c r="FKI317" s="4"/>
      <c r="FKJ317" s="4"/>
      <c r="FKK317" s="4"/>
      <c r="FKL317" s="4"/>
      <c r="FKM317" s="4"/>
      <c r="FKN317" s="4"/>
      <c r="FKO317" s="4"/>
      <c r="FKP317" s="4"/>
      <c r="FKQ317" s="4"/>
      <c r="FKR317" s="4"/>
      <c r="FKS317" s="4"/>
      <c r="FKT317" s="4"/>
      <c r="FKU317" s="4"/>
      <c r="FKV317" s="4"/>
      <c r="FKW317" s="4"/>
      <c r="FKX317" s="4"/>
      <c r="FKY317" s="4"/>
      <c r="FKZ317" s="4"/>
      <c r="FLA317" s="4"/>
      <c r="FLB317" s="4"/>
      <c r="FLC317" s="4"/>
      <c r="FLD317" s="4"/>
      <c r="FLE317" s="4"/>
      <c r="FLF317" s="4"/>
      <c r="FLG317" s="4"/>
      <c r="FLH317" s="4"/>
      <c r="FLI317" s="4"/>
      <c r="FLJ317" s="4"/>
      <c r="FLK317" s="4"/>
      <c r="FLL317" s="4"/>
      <c r="FLM317" s="4"/>
      <c r="FLN317" s="4"/>
      <c r="FLO317" s="4"/>
      <c r="FLP317" s="4"/>
      <c r="FLQ317" s="4"/>
      <c r="FLR317" s="4"/>
      <c r="FLS317" s="4"/>
      <c r="FLT317" s="4"/>
      <c r="FLU317" s="4"/>
      <c r="FLV317" s="4"/>
      <c r="FLW317" s="4"/>
      <c r="FLX317" s="4"/>
      <c r="FLY317" s="4"/>
      <c r="FLZ317" s="4"/>
      <c r="FMA317" s="4"/>
      <c r="FMB317" s="4"/>
      <c r="FMC317" s="4"/>
      <c r="FMD317" s="4"/>
      <c r="FME317" s="4"/>
      <c r="FMF317" s="4"/>
      <c r="FMG317" s="4"/>
      <c r="FMH317" s="4"/>
      <c r="FMI317" s="4"/>
      <c r="FMJ317" s="4"/>
      <c r="FMK317" s="4"/>
      <c r="FML317" s="4"/>
      <c r="FMM317" s="4"/>
      <c r="FMN317" s="4"/>
      <c r="FMO317" s="4"/>
      <c r="FMP317" s="4"/>
      <c r="FMQ317" s="4"/>
      <c r="FMR317" s="4"/>
      <c r="FMS317" s="4"/>
      <c r="FMT317" s="4"/>
      <c r="FMU317" s="4"/>
      <c r="FMV317" s="4"/>
      <c r="FMW317" s="4"/>
      <c r="FMX317" s="4"/>
      <c r="FMY317" s="4"/>
      <c r="FMZ317" s="4"/>
      <c r="FNA317" s="4"/>
      <c r="FNB317" s="4"/>
      <c r="FNC317" s="4"/>
      <c r="FND317" s="4"/>
      <c r="FNE317" s="4"/>
      <c r="FNF317" s="4"/>
      <c r="FNG317" s="4"/>
      <c r="FNH317" s="4"/>
      <c r="FNI317" s="4"/>
      <c r="FNJ317" s="4"/>
      <c r="FNK317" s="4"/>
      <c r="FNL317" s="4"/>
      <c r="FNM317" s="4"/>
      <c r="FNN317" s="4"/>
      <c r="FNO317" s="4"/>
      <c r="FNP317" s="4"/>
      <c r="FNQ317" s="4"/>
      <c r="FNR317" s="4"/>
      <c r="FNS317" s="4"/>
      <c r="FNT317" s="4"/>
      <c r="FNU317" s="4"/>
      <c r="FNV317" s="4"/>
      <c r="FNW317" s="4"/>
      <c r="FNX317" s="4"/>
      <c r="FNY317" s="4"/>
      <c r="FNZ317" s="4"/>
      <c r="FOA317" s="4"/>
      <c r="FOB317" s="4"/>
      <c r="FOC317" s="4"/>
      <c r="FOD317" s="4"/>
      <c r="FOE317" s="4"/>
      <c r="FOF317" s="4"/>
      <c r="FOG317" s="4"/>
      <c r="FOH317" s="4"/>
      <c r="FOI317" s="4"/>
      <c r="FOJ317" s="4"/>
      <c r="FOK317" s="4"/>
      <c r="FOL317" s="4"/>
      <c r="FOM317" s="4"/>
      <c r="FON317" s="4"/>
      <c r="FOO317" s="4"/>
      <c r="FOP317" s="4"/>
      <c r="FOQ317" s="4"/>
      <c r="FOR317" s="4"/>
      <c r="FOS317" s="4"/>
      <c r="FOT317" s="4"/>
      <c r="FOU317" s="4"/>
      <c r="FOV317" s="4"/>
      <c r="FOW317" s="4"/>
      <c r="FOX317" s="4"/>
      <c r="FOY317" s="4"/>
      <c r="FOZ317" s="4"/>
      <c r="FPA317" s="4"/>
      <c r="FPB317" s="4"/>
      <c r="FPC317" s="4"/>
      <c r="FPD317" s="4"/>
      <c r="FPE317" s="4"/>
      <c r="FPF317" s="4"/>
      <c r="FPG317" s="4"/>
      <c r="FPH317" s="4"/>
      <c r="FPI317" s="4"/>
      <c r="FPJ317" s="4"/>
      <c r="FPK317" s="4"/>
      <c r="FPL317" s="4"/>
      <c r="FPM317" s="4"/>
      <c r="FPN317" s="4"/>
      <c r="FPO317" s="4"/>
      <c r="FPP317" s="4"/>
      <c r="FPQ317" s="4"/>
      <c r="FPR317" s="4"/>
      <c r="FPS317" s="4"/>
      <c r="FPT317" s="4"/>
      <c r="FPU317" s="4"/>
      <c r="FPV317" s="4"/>
      <c r="FPW317" s="4"/>
      <c r="FPX317" s="4"/>
      <c r="FPY317" s="4"/>
      <c r="FPZ317" s="4"/>
      <c r="FQA317" s="4"/>
      <c r="FQB317" s="4"/>
      <c r="FQC317" s="4"/>
      <c r="FQD317" s="4"/>
      <c r="FQE317" s="4"/>
      <c r="FQF317" s="4"/>
      <c r="FQG317" s="4"/>
      <c r="FQH317" s="4"/>
      <c r="FQI317" s="4"/>
      <c r="FQJ317" s="4"/>
      <c r="FQK317" s="4"/>
      <c r="FQL317" s="4"/>
      <c r="FQM317" s="4"/>
      <c r="FQN317" s="4"/>
      <c r="FQO317" s="4"/>
      <c r="FQP317" s="4"/>
      <c r="FQQ317" s="4"/>
      <c r="FQR317" s="4"/>
      <c r="FQS317" s="4"/>
      <c r="FQT317" s="4"/>
      <c r="FQU317" s="4"/>
      <c r="FQV317" s="4"/>
      <c r="FQW317" s="4"/>
      <c r="FQX317" s="4"/>
      <c r="FQY317" s="4"/>
      <c r="FQZ317" s="4"/>
      <c r="FRA317" s="4"/>
      <c r="FRB317" s="4"/>
      <c r="FRC317" s="4"/>
      <c r="FRD317" s="4"/>
      <c r="FRE317" s="4"/>
      <c r="FRF317" s="4"/>
      <c r="FRG317" s="4"/>
      <c r="FRH317" s="4"/>
      <c r="FRI317" s="4"/>
      <c r="FRJ317" s="4"/>
      <c r="FRK317" s="4"/>
      <c r="FRL317" s="4"/>
      <c r="FRM317" s="4"/>
      <c r="FRN317" s="4"/>
      <c r="FRO317" s="4"/>
      <c r="FRP317" s="4"/>
      <c r="FRQ317" s="4"/>
      <c r="FRR317" s="4"/>
      <c r="FRS317" s="4"/>
      <c r="FRT317" s="4"/>
      <c r="FRU317" s="4"/>
      <c r="FRV317" s="4"/>
      <c r="FRW317" s="4"/>
      <c r="FRX317" s="4"/>
      <c r="FRY317" s="4"/>
      <c r="FRZ317" s="4"/>
      <c r="FSA317" s="4"/>
      <c r="FSB317" s="4"/>
      <c r="FSC317" s="4"/>
      <c r="FSD317" s="4"/>
      <c r="FSE317" s="4"/>
      <c r="FSF317" s="4"/>
      <c r="FSG317" s="4"/>
      <c r="FSH317" s="4"/>
      <c r="FSI317" s="4"/>
      <c r="FSJ317" s="4"/>
      <c r="FSK317" s="4"/>
      <c r="FSL317" s="4"/>
      <c r="FSM317" s="4"/>
      <c r="FSN317" s="4"/>
      <c r="FSO317" s="4"/>
      <c r="FSP317" s="4"/>
      <c r="FSQ317" s="4"/>
      <c r="FSR317" s="4"/>
      <c r="FSS317" s="4"/>
      <c r="FST317" s="4"/>
      <c r="FSU317" s="4"/>
      <c r="FSV317" s="4"/>
      <c r="FSW317" s="4"/>
      <c r="FSX317" s="4"/>
      <c r="FSY317" s="4"/>
      <c r="FSZ317" s="4"/>
      <c r="FTA317" s="4"/>
      <c r="FTB317" s="4"/>
      <c r="FTC317" s="4"/>
      <c r="FTD317" s="4"/>
      <c r="FTE317" s="4"/>
      <c r="FTF317" s="4"/>
      <c r="FTG317" s="4"/>
      <c r="FTH317" s="4"/>
      <c r="FTI317" s="4"/>
      <c r="FTJ317" s="4"/>
      <c r="FTK317" s="4"/>
      <c r="FTL317" s="4"/>
      <c r="FTM317" s="4"/>
      <c r="FTN317" s="4"/>
      <c r="FTO317" s="4"/>
      <c r="FTP317" s="4"/>
      <c r="FTQ317" s="4"/>
      <c r="FTR317" s="4"/>
      <c r="FTS317" s="4"/>
      <c r="FTT317" s="4"/>
      <c r="FTU317" s="4"/>
      <c r="FTV317" s="4"/>
      <c r="FTW317" s="4"/>
      <c r="FTX317" s="4"/>
      <c r="FTY317" s="4"/>
      <c r="FTZ317" s="4"/>
      <c r="FUA317" s="4"/>
      <c r="FUB317" s="4"/>
      <c r="FUC317" s="4"/>
      <c r="FUD317" s="4"/>
      <c r="FUE317" s="4"/>
      <c r="FUF317" s="4"/>
      <c r="FUG317" s="4"/>
      <c r="FUH317" s="4"/>
      <c r="FUI317" s="4"/>
      <c r="FUJ317" s="4"/>
      <c r="FUK317" s="4"/>
      <c r="FUL317" s="4"/>
      <c r="FUM317" s="4"/>
      <c r="FUN317" s="4"/>
      <c r="FUO317" s="4"/>
      <c r="FUP317" s="4"/>
      <c r="FUQ317" s="4"/>
      <c r="FUR317" s="4"/>
      <c r="FUS317" s="4"/>
      <c r="FUT317" s="4"/>
      <c r="FUU317" s="4"/>
      <c r="FUV317" s="4"/>
      <c r="FUW317" s="4"/>
      <c r="FUX317" s="4"/>
      <c r="FUY317" s="4"/>
      <c r="FUZ317" s="4"/>
      <c r="FVA317" s="4"/>
      <c r="FVB317" s="4"/>
      <c r="FVC317" s="4"/>
      <c r="FVD317" s="4"/>
      <c r="FVE317" s="4"/>
      <c r="FVF317" s="4"/>
      <c r="FVG317" s="4"/>
      <c r="FVH317" s="4"/>
      <c r="FVI317" s="4"/>
      <c r="FVJ317" s="4"/>
      <c r="FVK317" s="4"/>
      <c r="FVL317" s="4"/>
      <c r="FVM317" s="4"/>
      <c r="FVN317" s="4"/>
      <c r="FVO317" s="4"/>
      <c r="FVP317" s="4"/>
      <c r="FVQ317" s="4"/>
      <c r="FVR317" s="4"/>
      <c r="FVS317" s="4"/>
      <c r="FVT317" s="4"/>
      <c r="FVU317" s="4"/>
      <c r="FVV317" s="4"/>
      <c r="FVW317" s="4"/>
      <c r="FVX317" s="4"/>
      <c r="FVY317" s="4"/>
      <c r="FVZ317" s="4"/>
      <c r="FWA317" s="4"/>
      <c r="FWB317" s="4"/>
      <c r="FWC317" s="4"/>
      <c r="FWD317" s="4"/>
      <c r="FWE317" s="4"/>
      <c r="FWF317" s="4"/>
      <c r="FWG317" s="4"/>
      <c r="FWH317" s="4"/>
      <c r="FWI317" s="4"/>
      <c r="FWJ317" s="4"/>
      <c r="FWK317" s="4"/>
      <c r="FWL317" s="4"/>
      <c r="FWM317" s="4"/>
      <c r="FWN317" s="4"/>
      <c r="FWO317" s="4"/>
      <c r="FWP317" s="4"/>
      <c r="FWQ317" s="4"/>
      <c r="FWR317" s="4"/>
      <c r="FWS317" s="4"/>
      <c r="FWT317" s="4"/>
      <c r="FWU317" s="4"/>
      <c r="FWV317" s="4"/>
      <c r="FWW317" s="4"/>
      <c r="FWX317" s="4"/>
      <c r="FWY317" s="4"/>
      <c r="FWZ317" s="4"/>
      <c r="FXA317" s="4"/>
      <c r="FXB317" s="4"/>
      <c r="FXC317" s="4"/>
      <c r="FXD317" s="4"/>
      <c r="FXE317" s="4"/>
      <c r="FXF317" s="4"/>
      <c r="FXG317" s="4"/>
      <c r="FXH317" s="4"/>
      <c r="FXI317" s="4"/>
      <c r="FXJ317" s="4"/>
      <c r="FXK317" s="4"/>
      <c r="FXL317" s="4"/>
      <c r="FXM317" s="4"/>
      <c r="FXN317" s="4"/>
      <c r="FXO317" s="4"/>
      <c r="FXP317" s="4"/>
      <c r="FXQ317" s="4"/>
      <c r="FXR317" s="4"/>
      <c r="FXS317" s="4"/>
      <c r="FXT317" s="4"/>
      <c r="FXU317" s="4"/>
      <c r="FXV317" s="4"/>
      <c r="FXW317" s="4"/>
      <c r="FXX317" s="4"/>
      <c r="FXY317" s="4"/>
      <c r="FXZ317" s="4"/>
      <c r="FYA317" s="4"/>
      <c r="FYB317" s="4"/>
      <c r="FYC317" s="4"/>
      <c r="FYD317" s="4"/>
      <c r="FYE317" s="4"/>
      <c r="FYF317" s="4"/>
      <c r="FYG317" s="4"/>
      <c r="FYH317" s="4"/>
      <c r="FYI317" s="4"/>
      <c r="FYJ317" s="4"/>
      <c r="FYK317" s="4"/>
      <c r="FYL317" s="4"/>
      <c r="FYM317" s="4"/>
      <c r="FYN317" s="4"/>
      <c r="FYO317" s="4"/>
      <c r="FYP317" s="4"/>
      <c r="FYQ317" s="4"/>
      <c r="FYR317" s="4"/>
      <c r="FYS317" s="4"/>
      <c r="FYT317" s="4"/>
      <c r="FYU317" s="4"/>
      <c r="FYV317" s="4"/>
      <c r="FYW317" s="4"/>
      <c r="FYX317" s="4"/>
      <c r="FYY317" s="4"/>
      <c r="FYZ317" s="4"/>
      <c r="FZA317" s="4"/>
      <c r="FZB317" s="4"/>
      <c r="FZC317" s="4"/>
      <c r="FZD317" s="4"/>
      <c r="FZE317" s="4"/>
      <c r="FZF317" s="4"/>
      <c r="FZG317" s="4"/>
      <c r="FZH317" s="4"/>
      <c r="FZI317" s="4"/>
      <c r="FZJ317" s="4"/>
      <c r="FZK317" s="4"/>
      <c r="FZL317" s="4"/>
      <c r="FZM317" s="4"/>
      <c r="FZN317" s="4"/>
      <c r="FZO317" s="4"/>
      <c r="FZP317" s="4"/>
      <c r="FZQ317" s="4"/>
      <c r="FZR317" s="4"/>
      <c r="FZS317" s="4"/>
      <c r="FZT317" s="4"/>
      <c r="FZU317" s="4"/>
      <c r="FZV317" s="4"/>
      <c r="FZW317" s="4"/>
      <c r="FZX317" s="4"/>
      <c r="FZY317" s="4"/>
      <c r="FZZ317" s="4"/>
      <c r="GAA317" s="4"/>
      <c r="GAB317" s="4"/>
      <c r="GAC317" s="4"/>
      <c r="GAD317" s="4"/>
      <c r="GAE317" s="4"/>
      <c r="GAF317" s="4"/>
      <c r="GAG317" s="4"/>
      <c r="GAH317" s="4"/>
      <c r="GAI317" s="4"/>
      <c r="GAJ317" s="4"/>
      <c r="GAK317" s="4"/>
      <c r="GAL317" s="4"/>
      <c r="GAM317" s="4"/>
      <c r="GAN317" s="4"/>
      <c r="GAO317" s="4"/>
      <c r="GAP317" s="4"/>
      <c r="GAQ317" s="4"/>
      <c r="GAR317" s="4"/>
      <c r="GAS317" s="4"/>
      <c r="GAT317" s="4"/>
      <c r="GAU317" s="4"/>
      <c r="GAV317" s="4"/>
      <c r="GAW317" s="4"/>
      <c r="GAX317" s="4"/>
      <c r="GAY317" s="4"/>
      <c r="GAZ317" s="4"/>
      <c r="GBA317" s="4"/>
      <c r="GBB317" s="4"/>
      <c r="GBC317" s="4"/>
      <c r="GBD317" s="4"/>
      <c r="GBE317" s="4"/>
      <c r="GBF317" s="4"/>
      <c r="GBG317" s="4"/>
      <c r="GBH317" s="4"/>
      <c r="GBI317" s="4"/>
      <c r="GBJ317" s="4"/>
      <c r="GBK317" s="4"/>
      <c r="GBL317" s="4"/>
      <c r="GBM317" s="4"/>
      <c r="GBN317" s="4"/>
      <c r="GBO317" s="4"/>
      <c r="GBP317" s="4"/>
      <c r="GBQ317" s="4"/>
      <c r="GBR317" s="4"/>
      <c r="GBS317" s="4"/>
      <c r="GBT317" s="4"/>
      <c r="GBU317" s="4"/>
      <c r="GBV317" s="4"/>
      <c r="GBW317" s="4"/>
      <c r="GBX317" s="4"/>
      <c r="GBY317" s="4"/>
      <c r="GBZ317" s="4"/>
      <c r="GCA317" s="4"/>
      <c r="GCB317" s="4"/>
      <c r="GCC317" s="4"/>
      <c r="GCD317" s="4"/>
      <c r="GCE317" s="4"/>
      <c r="GCF317" s="4"/>
      <c r="GCG317" s="4"/>
      <c r="GCH317" s="4"/>
      <c r="GCI317" s="4"/>
      <c r="GCJ317" s="4"/>
      <c r="GCK317" s="4"/>
      <c r="GCL317" s="4"/>
      <c r="GCM317" s="4"/>
      <c r="GCN317" s="4"/>
      <c r="GCO317" s="4"/>
      <c r="GCP317" s="4"/>
      <c r="GCQ317" s="4"/>
      <c r="GCR317" s="4"/>
      <c r="GCS317" s="4"/>
      <c r="GCT317" s="4"/>
      <c r="GCU317" s="4"/>
      <c r="GCV317" s="4"/>
      <c r="GCW317" s="4"/>
      <c r="GCX317" s="4"/>
      <c r="GCY317" s="4"/>
      <c r="GCZ317" s="4"/>
      <c r="GDA317" s="4"/>
      <c r="GDB317" s="4"/>
      <c r="GDC317" s="4"/>
      <c r="GDD317" s="4"/>
      <c r="GDE317" s="4"/>
      <c r="GDF317" s="4"/>
      <c r="GDG317" s="4"/>
      <c r="GDH317" s="4"/>
      <c r="GDI317" s="4"/>
      <c r="GDJ317" s="4"/>
      <c r="GDK317" s="4"/>
      <c r="GDL317" s="4"/>
      <c r="GDM317" s="4"/>
      <c r="GDN317" s="4"/>
      <c r="GDO317" s="4"/>
      <c r="GDP317" s="4"/>
      <c r="GDQ317" s="4"/>
      <c r="GDR317" s="4"/>
      <c r="GDS317" s="4"/>
      <c r="GDT317" s="4"/>
      <c r="GDU317" s="4"/>
      <c r="GDV317" s="4"/>
      <c r="GDW317" s="4"/>
      <c r="GDX317" s="4"/>
      <c r="GDY317" s="4"/>
      <c r="GDZ317" s="4"/>
      <c r="GEA317" s="4"/>
      <c r="GEB317" s="4"/>
      <c r="GEC317" s="4"/>
      <c r="GED317" s="4"/>
      <c r="GEE317" s="4"/>
      <c r="GEF317" s="4"/>
      <c r="GEG317" s="4"/>
      <c r="GEH317" s="4"/>
      <c r="GEI317" s="4"/>
      <c r="GEJ317" s="4"/>
      <c r="GEK317" s="4"/>
      <c r="GEL317" s="4"/>
      <c r="GEM317" s="4"/>
      <c r="GEN317" s="4"/>
      <c r="GEO317" s="4"/>
      <c r="GEP317" s="4"/>
      <c r="GEQ317" s="4"/>
      <c r="GER317" s="4"/>
      <c r="GES317" s="4"/>
      <c r="GET317" s="4"/>
      <c r="GEU317" s="4"/>
      <c r="GEV317" s="4"/>
      <c r="GEW317" s="4"/>
      <c r="GEX317" s="4"/>
      <c r="GEY317" s="4"/>
      <c r="GEZ317" s="4"/>
      <c r="GFA317" s="4"/>
      <c r="GFB317" s="4"/>
      <c r="GFC317" s="4"/>
      <c r="GFD317" s="4"/>
      <c r="GFE317" s="4"/>
      <c r="GFF317" s="4"/>
      <c r="GFG317" s="4"/>
      <c r="GFH317" s="4"/>
      <c r="GFI317" s="4"/>
      <c r="GFJ317" s="4"/>
      <c r="GFK317" s="4"/>
      <c r="GFL317" s="4"/>
      <c r="GFM317" s="4"/>
      <c r="GFN317" s="4"/>
      <c r="GFO317" s="4"/>
      <c r="GFP317" s="4"/>
      <c r="GFQ317" s="4"/>
      <c r="GFR317" s="4"/>
      <c r="GFS317" s="4"/>
      <c r="GFT317" s="4"/>
      <c r="GFU317" s="4"/>
      <c r="GFV317" s="4"/>
      <c r="GFW317" s="4"/>
      <c r="GFX317" s="4"/>
      <c r="GFY317" s="4"/>
      <c r="GFZ317" s="4"/>
      <c r="GGA317" s="4"/>
      <c r="GGB317" s="4"/>
      <c r="GGC317" s="4"/>
      <c r="GGD317" s="4"/>
      <c r="GGE317" s="4"/>
      <c r="GGF317" s="4"/>
      <c r="GGG317" s="4"/>
      <c r="GGH317" s="4"/>
      <c r="GGI317" s="4"/>
      <c r="GGJ317" s="4"/>
      <c r="GGK317" s="4"/>
      <c r="GGL317" s="4"/>
      <c r="GGM317" s="4"/>
      <c r="GGN317" s="4"/>
      <c r="GGO317" s="4"/>
      <c r="GGP317" s="4"/>
      <c r="GGQ317" s="4"/>
      <c r="GGR317" s="4"/>
      <c r="GGS317" s="4"/>
      <c r="GGT317" s="4"/>
      <c r="GGU317" s="4"/>
      <c r="GGV317" s="4"/>
      <c r="GGW317" s="4"/>
      <c r="GGX317" s="4"/>
      <c r="GGY317" s="4"/>
      <c r="GGZ317" s="4"/>
      <c r="GHA317" s="4"/>
      <c r="GHB317" s="4"/>
      <c r="GHC317" s="4"/>
      <c r="GHD317" s="4"/>
      <c r="GHE317" s="4"/>
      <c r="GHF317" s="4"/>
      <c r="GHG317" s="4"/>
      <c r="GHH317" s="4"/>
      <c r="GHI317" s="4"/>
      <c r="GHJ317" s="4"/>
      <c r="GHK317" s="4"/>
      <c r="GHL317" s="4"/>
      <c r="GHM317" s="4"/>
      <c r="GHN317" s="4"/>
      <c r="GHO317" s="4"/>
      <c r="GHP317" s="4"/>
      <c r="GHQ317" s="4"/>
      <c r="GHR317" s="4"/>
      <c r="GHS317" s="4"/>
      <c r="GHT317" s="4"/>
      <c r="GHU317" s="4"/>
      <c r="GHV317" s="4"/>
      <c r="GHW317" s="4"/>
      <c r="GHX317" s="4"/>
      <c r="GHY317" s="4"/>
      <c r="GHZ317" s="4"/>
      <c r="GIA317" s="4"/>
      <c r="GIB317" s="4"/>
      <c r="GIC317" s="4"/>
      <c r="GID317" s="4"/>
      <c r="GIE317" s="4"/>
      <c r="GIF317" s="4"/>
      <c r="GIG317" s="4"/>
      <c r="GIH317" s="4"/>
      <c r="GII317" s="4"/>
      <c r="GIJ317" s="4"/>
      <c r="GIK317" s="4"/>
      <c r="GIL317" s="4"/>
      <c r="GIM317" s="4"/>
      <c r="GIN317" s="4"/>
      <c r="GIO317" s="4"/>
      <c r="GIP317" s="4"/>
      <c r="GIQ317" s="4"/>
      <c r="GIR317" s="4"/>
      <c r="GIS317" s="4"/>
      <c r="GIT317" s="4"/>
      <c r="GIU317" s="4"/>
      <c r="GIV317" s="4"/>
      <c r="GIW317" s="4"/>
      <c r="GIX317" s="4"/>
      <c r="GIY317" s="4"/>
      <c r="GIZ317" s="4"/>
      <c r="GJA317" s="4"/>
      <c r="GJB317" s="4"/>
      <c r="GJC317" s="4"/>
      <c r="GJD317" s="4"/>
      <c r="GJE317" s="4"/>
      <c r="GJF317" s="4"/>
      <c r="GJG317" s="4"/>
      <c r="GJH317" s="4"/>
      <c r="GJI317" s="4"/>
      <c r="GJJ317" s="4"/>
      <c r="GJK317" s="4"/>
      <c r="GJL317" s="4"/>
      <c r="GJM317" s="4"/>
      <c r="GJN317" s="4"/>
      <c r="GJO317" s="4"/>
      <c r="GJP317" s="4"/>
      <c r="GJQ317" s="4"/>
      <c r="GJR317" s="4"/>
      <c r="GJS317" s="4"/>
      <c r="GJT317" s="4"/>
      <c r="GJU317" s="4"/>
      <c r="GJV317" s="4"/>
      <c r="GJW317" s="4"/>
      <c r="GJX317" s="4"/>
      <c r="GJY317" s="4"/>
      <c r="GJZ317" s="4"/>
      <c r="GKA317" s="4"/>
      <c r="GKB317" s="4"/>
      <c r="GKC317" s="4"/>
      <c r="GKD317" s="4"/>
      <c r="GKE317" s="4"/>
      <c r="GKF317" s="4"/>
      <c r="GKG317" s="4"/>
      <c r="GKH317" s="4"/>
      <c r="GKI317" s="4"/>
      <c r="GKJ317" s="4"/>
      <c r="GKK317" s="4"/>
      <c r="GKL317" s="4"/>
      <c r="GKM317" s="4"/>
      <c r="GKN317" s="4"/>
      <c r="GKO317" s="4"/>
      <c r="GKP317" s="4"/>
      <c r="GKQ317" s="4"/>
      <c r="GKR317" s="4"/>
      <c r="GKS317" s="4"/>
      <c r="GKT317" s="4"/>
      <c r="GKU317" s="4"/>
      <c r="GKV317" s="4"/>
      <c r="GKW317" s="4"/>
      <c r="GKX317" s="4"/>
      <c r="GKY317" s="4"/>
      <c r="GKZ317" s="4"/>
      <c r="GLA317" s="4"/>
      <c r="GLB317" s="4"/>
      <c r="GLC317" s="4"/>
      <c r="GLD317" s="4"/>
      <c r="GLE317" s="4"/>
      <c r="GLF317" s="4"/>
      <c r="GLG317" s="4"/>
      <c r="GLH317" s="4"/>
      <c r="GLI317" s="4"/>
      <c r="GLJ317" s="4"/>
      <c r="GLK317" s="4"/>
      <c r="GLL317" s="4"/>
      <c r="GLM317" s="4"/>
      <c r="GLN317" s="4"/>
      <c r="GLO317" s="4"/>
      <c r="GLP317" s="4"/>
      <c r="GLQ317" s="4"/>
      <c r="GLR317" s="4"/>
      <c r="GLS317" s="4"/>
      <c r="GLT317" s="4"/>
      <c r="GLU317" s="4"/>
      <c r="GLV317" s="4"/>
      <c r="GLW317" s="4"/>
      <c r="GLX317" s="4"/>
      <c r="GLY317" s="4"/>
      <c r="GLZ317" s="4"/>
      <c r="GMA317" s="4"/>
      <c r="GMB317" s="4"/>
      <c r="GMC317" s="4"/>
      <c r="GMD317" s="4"/>
      <c r="GME317" s="4"/>
      <c r="GMF317" s="4"/>
      <c r="GMG317" s="4"/>
      <c r="GMH317" s="4"/>
      <c r="GMI317" s="4"/>
      <c r="GMJ317" s="4"/>
      <c r="GMK317" s="4"/>
      <c r="GML317" s="4"/>
      <c r="GMM317" s="4"/>
      <c r="GMN317" s="4"/>
      <c r="GMO317" s="4"/>
      <c r="GMP317" s="4"/>
      <c r="GMQ317" s="4"/>
      <c r="GMR317" s="4"/>
      <c r="GMS317" s="4"/>
      <c r="GMT317" s="4"/>
      <c r="GMU317" s="4"/>
      <c r="GMV317" s="4"/>
      <c r="GMW317" s="4"/>
      <c r="GMX317" s="4"/>
      <c r="GMY317" s="4"/>
      <c r="GMZ317" s="4"/>
      <c r="GNA317" s="4"/>
      <c r="GNB317" s="4"/>
      <c r="GNC317" s="4"/>
      <c r="GND317" s="4"/>
      <c r="GNE317" s="4"/>
      <c r="GNF317" s="4"/>
      <c r="GNG317" s="4"/>
      <c r="GNH317" s="4"/>
      <c r="GNI317" s="4"/>
      <c r="GNJ317" s="4"/>
      <c r="GNK317" s="4"/>
      <c r="GNL317" s="4"/>
      <c r="GNM317" s="4"/>
      <c r="GNN317" s="4"/>
      <c r="GNO317" s="4"/>
      <c r="GNP317" s="4"/>
      <c r="GNQ317" s="4"/>
      <c r="GNR317" s="4"/>
      <c r="GNS317" s="4"/>
      <c r="GNT317" s="4"/>
      <c r="GNU317" s="4"/>
      <c r="GNV317" s="4"/>
      <c r="GNW317" s="4"/>
      <c r="GNX317" s="4"/>
      <c r="GNY317" s="4"/>
      <c r="GNZ317" s="4"/>
      <c r="GOA317" s="4"/>
      <c r="GOB317" s="4"/>
      <c r="GOC317" s="4"/>
      <c r="GOD317" s="4"/>
      <c r="GOE317" s="4"/>
      <c r="GOF317" s="4"/>
      <c r="GOG317" s="4"/>
      <c r="GOH317" s="4"/>
      <c r="GOI317" s="4"/>
      <c r="GOJ317" s="4"/>
      <c r="GOK317" s="4"/>
      <c r="GOL317" s="4"/>
      <c r="GOM317" s="4"/>
      <c r="GON317" s="4"/>
      <c r="GOO317" s="4"/>
      <c r="GOP317" s="4"/>
      <c r="GOQ317" s="4"/>
      <c r="GOR317" s="4"/>
      <c r="GOS317" s="4"/>
      <c r="GOT317" s="4"/>
      <c r="GOU317" s="4"/>
      <c r="GOV317" s="4"/>
      <c r="GOW317" s="4"/>
      <c r="GOX317" s="4"/>
      <c r="GOY317" s="4"/>
      <c r="GOZ317" s="4"/>
      <c r="GPA317" s="4"/>
      <c r="GPB317" s="4"/>
      <c r="GPC317" s="4"/>
      <c r="GPD317" s="4"/>
      <c r="GPE317" s="4"/>
      <c r="GPF317" s="4"/>
      <c r="GPG317" s="4"/>
      <c r="GPH317" s="4"/>
      <c r="GPI317" s="4"/>
      <c r="GPJ317" s="4"/>
      <c r="GPK317" s="4"/>
      <c r="GPL317" s="4"/>
      <c r="GPM317" s="4"/>
      <c r="GPN317" s="4"/>
      <c r="GPO317" s="4"/>
      <c r="GPP317" s="4"/>
      <c r="GPQ317" s="4"/>
      <c r="GPR317" s="4"/>
      <c r="GPS317" s="4"/>
      <c r="GPT317" s="4"/>
      <c r="GPU317" s="4"/>
      <c r="GPV317" s="4"/>
      <c r="GPW317" s="4"/>
      <c r="GPX317" s="4"/>
      <c r="GPY317" s="4"/>
      <c r="GPZ317" s="4"/>
      <c r="GQA317" s="4"/>
      <c r="GQB317" s="4"/>
      <c r="GQC317" s="4"/>
      <c r="GQD317" s="4"/>
      <c r="GQE317" s="4"/>
      <c r="GQF317" s="4"/>
      <c r="GQG317" s="4"/>
      <c r="GQH317" s="4"/>
      <c r="GQI317" s="4"/>
      <c r="GQJ317" s="4"/>
      <c r="GQK317" s="4"/>
      <c r="GQL317" s="4"/>
      <c r="GQM317" s="4"/>
      <c r="GQN317" s="4"/>
      <c r="GQO317" s="4"/>
      <c r="GQP317" s="4"/>
      <c r="GQQ317" s="4"/>
      <c r="GQR317" s="4"/>
      <c r="GQS317" s="4"/>
      <c r="GQT317" s="4"/>
      <c r="GQU317" s="4"/>
      <c r="GQV317" s="4"/>
      <c r="GQW317" s="4"/>
      <c r="GQX317" s="4"/>
      <c r="GQY317" s="4"/>
      <c r="GQZ317" s="4"/>
      <c r="GRA317" s="4"/>
      <c r="GRB317" s="4"/>
      <c r="GRC317" s="4"/>
      <c r="GRD317" s="4"/>
      <c r="GRE317" s="4"/>
      <c r="GRF317" s="4"/>
      <c r="GRG317" s="4"/>
      <c r="GRH317" s="4"/>
      <c r="GRI317" s="4"/>
      <c r="GRJ317" s="4"/>
      <c r="GRK317" s="4"/>
      <c r="GRL317" s="4"/>
      <c r="GRM317" s="4"/>
      <c r="GRN317" s="4"/>
      <c r="GRO317" s="4"/>
      <c r="GRP317" s="4"/>
      <c r="GRQ317" s="4"/>
      <c r="GRR317" s="4"/>
      <c r="GRS317" s="4"/>
      <c r="GRT317" s="4"/>
      <c r="GRU317" s="4"/>
      <c r="GRV317" s="4"/>
      <c r="GRW317" s="4"/>
      <c r="GRX317" s="4"/>
      <c r="GRY317" s="4"/>
      <c r="GRZ317" s="4"/>
      <c r="GSA317" s="4"/>
      <c r="GSB317" s="4"/>
      <c r="GSC317" s="4"/>
      <c r="GSD317" s="4"/>
      <c r="GSE317" s="4"/>
      <c r="GSF317" s="4"/>
      <c r="GSG317" s="4"/>
      <c r="GSH317" s="4"/>
      <c r="GSI317" s="4"/>
      <c r="GSJ317" s="4"/>
      <c r="GSK317" s="4"/>
      <c r="GSL317" s="4"/>
      <c r="GSM317" s="4"/>
      <c r="GSN317" s="4"/>
      <c r="GSO317" s="4"/>
      <c r="GSP317" s="4"/>
      <c r="GSQ317" s="4"/>
      <c r="GSR317" s="4"/>
      <c r="GSS317" s="4"/>
      <c r="GST317" s="4"/>
      <c r="GSU317" s="4"/>
      <c r="GSV317" s="4"/>
      <c r="GSW317" s="4"/>
      <c r="GSX317" s="4"/>
      <c r="GSY317" s="4"/>
      <c r="GSZ317" s="4"/>
      <c r="GTA317" s="4"/>
      <c r="GTB317" s="4"/>
      <c r="GTC317" s="4"/>
      <c r="GTD317" s="4"/>
      <c r="GTE317" s="4"/>
      <c r="GTF317" s="4"/>
      <c r="GTG317" s="4"/>
      <c r="GTH317" s="4"/>
      <c r="GTI317" s="4"/>
      <c r="GTJ317" s="4"/>
      <c r="GTK317" s="4"/>
      <c r="GTL317" s="4"/>
      <c r="GTM317" s="4"/>
      <c r="GTN317" s="4"/>
      <c r="GTO317" s="4"/>
      <c r="GTP317" s="4"/>
      <c r="GTQ317" s="4"/>
      <c r="GTR317" s="4"/>
      <c r="GTS317" s="4"/>
      <c r="GTT317" s="4"/>
      <c r="GTU317" s="4"/>
      <c r="GTV317" s="4"/>
      <c r="GTW317" s="4"/>
      <c r="GTX317" s="4"/>
      <c r="GTY317" s="4"/>
      <c r="GTZ317" s="4"/>
      <c r="GUA317" s="4"/>
      <c r="GUB317" s="4"/>
      <c r="GUC317" s="4"/>
      <c r="GUD317" s="4"/>
      <c r="GUE317" s="4"/>
      <c r="GUF317" s="4"/>
      <c r="GUG317" s="4"/>
      <c r="GUH317" s="4"/>
      <c r="GUI317" s="4"/>
      <c r="GUJ317" s="4"/>
      <c r="GUK317" s="4"/>
      <c r="GUL317" s="4"/>
      <c r="GUM317" s="4"/>
      <c r="GUN317" s="4"/>
      <c r="GUO317" s="4"/>
      <c r="GUP317" s="4"/>
      <c r="GUQ317" s="4"/>
      <c r="GUR317" s="4"/>
      <c r="GUS317" s="4"/>
      <c r="GUT317" s="4"/>
      <c r="GUU317" s="4"/>
      <c r="GUV317" s="4"/>
      <c r="GUW317" s="4"/>
      <c r="GUX317" s="4"/>
      <c r="GUY317" s="4"/>
      <c r="GUZ317" s="4"/>
      <c r="GVA317" s="4"/>
      <c r="GVB317" s="4"/>
      <c r="GVC317" s="4"/>
      <c r="GVD317" s="4"/>
      <c r="GVE317" s="4"/>
      <c r="GVF317" s="4"/>
      <c r="GVG317" s="4"/>
      <c r="GVH317" s="4"/>
      <c r="GVI317" s="4"/>
      <c r="GVJ317" s="4"/>
      <c r="GVK317" s="4"/>
      <c r="GVL317" s="4"/>
      <c r="GVM317" s="4"/>
      <c r="GVN317" s="4"/>
      <c r="GVO317" s="4"/>
      <c r="GVP317" s="4"/>
      <c r="GVQ317" s="4"/>
      <c r="GVR317" s="4"/>
      <c r="GVS317" s="4"/>
      <c r="GVT317" s="4"/>
      <c r="GVU317" s="4"/>
      <c r="GVV317" s="4"/>
      <c r="GVW317" s="4"/>
      <c r="GVX317" s="4"/>
      <c r="GVY317" s="4"/>
      <c r="GVZ317" s="4"/>
      <c r="GWA317" s="4"/>
      <c r="GWB317" s="4"/>
      <c r="GWC317" s="4"/>
      <c r="GWD317" s="4"/>
      <c r="GWE317" s="4"/>
      <c r="GWF317" s="4"/>
      <c r="GWG317" s="4"/>
      <c r="GWH317" s="4"/>
      <c r="GWI317" s="4"/>
      <c r="GWJ317" s="4"/>
      <c r="GWK317" s="4"/>
      <c r="GWL317" s="4"/>
      <c r="GWM317" s="4"/>
      <c r="GWN317" s="4"/>
      <c r="GWO317" s="4"/>
      <c r="GWP317" s="4"/>
      <c r="GWQ317" s="4"/>
      <c r="GWR317" s="4"/>
      <c r="GWS317" s="4"/>
      <c r="GWT317" s="4"/>
      <c r="GWU317" s="4"/>
      <c r="GWV317" s="4"/>
      <c r="GWW317" s="4"/>
      <c r="GWX317" s="4"/>
      <c r="GWY317" s="4"/>
      <c r="GWZ317" s="4"/>
      <c r="GXA317" s="4"/>
      <c r="GXB317" s="4"/>
      <c r="GXC317" s="4"/>
      <c r="GXD317" s="4"/>
      <c r="GXE317" s="4"/>
      <c r="GXF317" s="4"/>
      <c r="GXG317" s="4"/>
      <c r="GXH317" s="4"/>
      <c r="GXI317" s="4"/>
      <c r="GXJ317" s="4"/>
      <c r="GXK317" s="4"/>
      <c r="GXL317" s="4"/>
      <c r="GXM317" s="4"/>
      <c r="GXN317" s="4"/>
      <c r="GXO317" s="4"/>
      <c r="GXP317" s="4"/>
      <c r="GXQ317" s="4"/>
      <c r="GXR317" s="4"/>
      <c r="GXS317" s="4"/>
      <c r="GXT317" s="4"/>
      <c r="GXU317" s="4"/>
      <c r="GXV317" s="4"/>
      <c r="GXW317" s="4"/>
      <c r="GXX317" s="4"/>
      <c r="GXY317" s="4"/>
      <c r="GXZ317" s="4"/>
      <c r="GYA317" s="4"/>
      <c r="GYB317" s="4"/>
      <c r="GYC317" s="4"/>
      <c r="GYD317" s="4"/>
      <c r="GYE317" s="4"/>
      <c r="GYF317" s="4"/>
      <c r="GYG317" s="4"/>
      <c r="GYH317" s="4"/>
      <c r="GYI317" s="4"/>
      <c r="GYJ317" s="4"/>
      <c r="GYK317" s="4"/>
      <c r="GYL317" s="4"/>
      <c r="GYM317" s="4"/>
      <c r="GYN317" s="4"/>
      <c r="GYO317" s="4"/>
      <c r="GYP317" s="4"/>
      <c r="GYQ317" s="4"/>
      <c r="GYR317" s="4"/>
      <c r="GYS317" s="4"/>
      <c r="GYT317" s="4"/>
      <c r="GYU317" s="4"/>
      <c r="GYV317" s="4"/>
      <c r="GYW317" s="4"/>
      <c r="GYX317" s="4"/>
      <c r="GYY317" s="4"/>
      <c r="GYZ317" s="4"/>
      <c r="GZA317" s="4"/>
      <c r="GZB317" s="4"/>
      <c r="GZC317" s="4"/>
      <c r="GZD317" s="4"/>
      <c r="GZE317" s="4"/>
      <c r="GZF317" s="4"/>
      <c r="GZG317" s="4"/>
      <c r="GZH317" s="4"/>
      <c r="GZI317" s="4"/>
      <c r="GZJ317" s="4"/>
      <c r="GZK317" s="4"/>
      <c r="GZL317" s="4"/>
      <c r="GZM317" s="4"/>
      <c r="GZN317" s="4"/>
      <c r="GZO317" s="4"/>
      <c r="GZP317" s="4"/>
      <c r="GZQ317" s="4"/>
      <c r="GZR317" s="4"/>
      <c r="GZS317" s="4"/>
      <c r="GZT317" s="4"/>
      <c r="GZU317" s="4"/>
      <c r="GZV317" s="4"/>
      <c r="GZW317" s="4"/>
      <c r="GZX317" s="4"/>
      <c r="GZY317" s="4"/>
      <c r="GZZ317" s="4"/>
      <c r="HAA317" s="4"/>
      <c r="HAB317" s="4"/>
      <c r="HAC317" s="4"/>
      <c r="HAD317" s="4"/>
      <c r="HAE317" s="4"/>
      <c r="HAF317" s="4"/>
      <c r="HAG317" s="4"/>
      <c r="HAH317" s="4"/>
      <c r="HAI317" s="4"/>
      <c r="HAJ317" s="4"/>
      <c r="HAK317" s="4"/>
      <c r="HAL317" s="4"/>
      <c r="HAM317" s="4"/>
      <c r="HAN317" s="4"/>
      <c r="HAO317" s="4"/>
      <c r="HAP317" s="4"/>
      <c r="HAQ317" s="4"/>
      <c r="HAR317" s="4"/>
      <c r="HAS317" s="4"/>
      <c r="HAT317" s="4"/>
      <c r="HAU317" s="4"/>
      <c r="HAV317" s="4"/>
      <c r="HAW317" s="4"/>
      <c r="HAX317" s="4"/>
      <c r="HAY317" s="4"/>
      <c r="HAZ317" s="4"/>
      <c r="HBA317" s="4"/>
      <c r="HBB317" s="4"/>
      <c r="HBC317" s="4"/>
      <c r="HBD317" s="4"/>
      <c r="HBE317" s="4"/>
      <c r="HBF317" s="4"/>
      <c r="HBG317" s="4"/>
      <c r="HBH317" s="4"/>
      <c r="HBI317" s="4"/>
      <c r="HBJ317" s="4"/>
      <c r="HBK317" s="4"/>
      <c r="HBL317" s="4"/>
      <c r="HBM317" s="4"/>
      <c r="HBN317" s="4"/>
      <c r="HBO317" s="4"/>
      <c r="HBP317" s="4"/>
      <c r="HBQ317" s="4"/>
      <c r="HBR317" s="4"/>
      <c r="HBS317" s="4"/>
      <c r="HBT317" s="4"/>
      <c r="HBU317" s="4"/>
      <c r="HBV317" s="4"/>
      <c r="HBW317" s="4"/>
      <c r="HBX317" s="4"/>
      <c r="HBY317" s="4"/>
      <c r="HBZ317" s="4"/>
      <c r="HCA317" s="4"/>
      <c r="HCB317" s="4"/>
      <c r="HCC317" s="4"/>
      <c r="HCD317" s="4"/>
      <c r="HCE317" s="4"/>
      <c r="HCF317" s="4"/>
      <c r="HCG317" s="4"/>
      <c r="HCH317" s="4"/>
      <c r="HCI317" s="4"/>
      <c r="HCJ317" s="4"/>
      <c r="HCK317" s="4"/>
      <c r="HCL317" s="4"/>
      <c r="HCM317" s="4"/>
      <c r="HCN317" s="4"/>
      <c r="HCO317" s="4"/>
      <c r="HCP317" s="4"/>
      <c r="HCQ317" s="4"/>
      <c r="HCR317" s="4"/>
      <c r="HCS317" s="4"/>
      <c r="HCT317" s="4"/>
      <c r="HCU317" s="4"/>
      <c r="HCV317" s="4"/>
      <c r="HCW317" s="4"/>
      <c r="HCX317" s="4"/>
      <c r="HCY317" s="4"/>
      <c r="HCZ317" s="4"/>
      <c r="HDA317" s="4"/>
      <c r="HDB317" s="4"/>
      <c r="HDC317" s="4"/>
      <c r="HDD317" s="4"/>
      <c r="HDE317" s="4"/>
      <c r="HDF317" s="4"/>
      <c r="HDG317" s="4"/>
      <c r="HDH317" s="4"/>
      <c r="HDI317" s="4"/>
      <c r="HDJ317" s="4"/>
      <c r="HDK317" s="4"/>
      <c r="HDL317" s="4"/>
      <c r="HDM317" s="4"/>
      <c r="HDN317" s="4"/>
      <c r="HDO317" s="4"/>
      <c r="HDP317" s="4"/>
      <c r="HDQ317" s="4"/>
      <c r="HDR317" s="4"/>
      <c r="HDS317" s="4"/>
      <c r="HDT317" s="4"/>
      <c r="HDU317" s="4"/>
      <c r="HDV317" s="4"/>
      <c r="HDW317" s="4"/>
      <c r="HDX317" s="4"/>
      <c r="HDY317" s="4"/>
      <c r="HDZ317" s="4"/>
      <c r="HEA317" s="4"/>
      <c r="HEB317" s="4"/>
      <c r="HEC317" s="4"/>
      <c r="HED317" s="4"/>
      <c r="HEE317" s="4"/>
      <c r="HEF317" s="4"/>
      <c r="HEG317" s="4"/>
      <c r="HEH317" s="4"/>
      <c r="HEI317" s="4"/>
      <c r="HEJ317" s="4"/>
      <c r="HEK317" s="4"/>
      <c r="HEL317" s="4"/>
      <c r="HEM317" s="4"/>
      <c r="HEN317" s="4"/>
      <c r="HEO317" s="4"/>
      <c r="HEP317" s="4"/>
      <c r="HEQ317" s="4"/>
      <c r="HER317" s="4"/>
      <c r="HES317" s="4"/>
      <c r="HET317" s="4"/>
      <c r="HEU317" s="4"/>
      <c r="HEV317" s="4"/>
      <c r="HEW317" s="4"/>
      <c r="HEX317" s="4"/>
      <c r="HEY317" s="4"/>
      <c r="HEZ317" s="4"/>
      <c r="HFA317" s="4"/>
      <c r="HFB317" s="4"/>
      <c r="HFC317" s="4"/>
      <c r="HFD317" s="4"/>
      <c r="HFE317" s="4"/>
      <c r="HFF317" s="4"/>
      <c r="HFG317" s="4"/>
      <c r="HFH317" s="4"/>
      <c r="HFI317" s="4"/>
      <c r="HFJ317" s="4"/>
      <c r="HFK317" s="4"/>
      <c r="HFL317" s="4"/>
      <c r="HFM317" s="4"/>
      <c r="HFN317" s="4"/>
      <c r="HFO317" s="4"/>
      <c r="HFP317" s="4"/>
      <c r="HFQ317" s="4"/>
      <c r="HFR317" s="4"/>
      <c r="HFS317" s="4"/>
      <c r="HFT317" s="4"/>
      <c r="HFU317" s="4"/>
      <c r="HFV317" s="4"/>
      <c r="HFW317" s="4"/>
      <c r="HFX317" s="4"/>
      <c r="HFY317" s="4"/>
      <c r="HFZ317" s="4"/>
      <c r="HGA317" s="4"/>
      <c r="HGB317" s="4"/>
      <c r="HGC317" s="4"/>
      <c r="HGD317" s="4"/>
      <c r="HGE317" s="4"/>
      <c r="HGF317" s="4"/>
      <c r="HGG317" s="4"/>
      <c r="HGH317" s="4"/>
      <c r="HGI317" s="4"/>
      <c r="HGJ317" s="4"/>
      <c r="HGK317" s="4"/>
      <c r="HGL317" s="4"/>
      <c r="HGM317" s="4"/>
      <c r="HGN317" s="4"/>
      <c r="HGO317" s="4"/>
      <c r="HGP317" s="4"/>
      <c r="HGQ317" s="4"/>
      <c r="HGR317" s="4"/>
      <c r="HGS317" s="4"/>
      <c r="HGT317" s="4"/>
      <c r="HGU317" s="4"/>
      <c r="HGV317" s="4"/>
      <c r="HGW317" s="4"/>
      <c r="HGX317" s="4"/>
      <c r="HGY317" s="4"/>
      <c r="HGZ317" s="4"/>
      <c r="HHA317" s="4"/>
      <c r="HHB317" s="4"/>
      <c r="HHC317" s="4"/>
      <c r="HHD317" s="4"/>
      <c r="HHE317" s="4"/>
      <c r="HHF317" s="4"/>
      <c r="HHG317" s="4"/>
      <c r="HHH317" s="4"/>
      <c r="HHI317" s="4"/>
      <c r="HHJ317" s="4"/>
      <c r="HHK317" s="4"/>
      <c r="HHL317" s="4"/>
      <c r="HHM317" s="4"/>
      <c r="HHN317" s="4"/>
      <c r="HHO317" s="4"/>
      <c r="HHP317" s="4"/>
      <c r="HHQ317" s="4"/>
      <c r="HHR317" s="4"/>
      <c r="HHS317" s="4"/>
      <c r="HHT317" s="4"/>
      <c r="HHU317" s="4"/>
      <c r="HHV317" s="4"/>
      <c r="HHW317" s="4"/>
      <c r="HHX317" s="4"/>
      <c r="HHY317" s="4"/>
      <c r="HHZ317" s="4"/>
      <c r="HIA317" s="4"/>
      <c r="HIB317" s="4"/>
      <c r="HIC317" s="4"/>
      <c r="HID317" s="4"/>
      <c r="HIE317" s="4"/>
      <c r="HIF317" s="4"/>
      <c r="HIG317" s="4"/>
      <c r="HIH317" s="4"/>
      <c r="HII317" s="4"/>
      <c r="HIJ317" s="4"/>
      <c r="HIK317" s="4"/>
      <c r="HIL317" s="4"/>
      <c r="HIM317" s="4"/>
      <c r="HIN317" s="4"/>
      <c r="HIO317" s="4"/>
      <c r="HIP317" s="4"/>
      <c r="HIQ317" s="4"/>
      <c r="HIR317" s="4"/>
      <c r="HIS317" s="4"/>
      <c r="HIT317" s="4"/>
      <c r="HIU317" s="4"/>
      <c r="HIV317" s="4"/>
      <c r="HIW317" s="4"/>
      <c r="HIX317" s="4"/>
      <c r="HIY317" s="4"/>
      <c r="HIZ317" s="4"/>
      <c r="HJA317" s="4"/>
      <c r="HJB317" s="4"/>
      <c r="HJC317" s="4"/>
      <c r="HJD317" s="4"/>
      <c r="HJE317" s="4"/>
      <c r="HJF317" s="4"/>
      <c r="HJG317" s="4"/>
      <c r="HJH317" s="4"/>
      <c r="HJI317" s="4"/>
      <c r="HJJ317" s="4"/>
      <c r="HJK317" s="4"/>
      <c r="HJL317" s="4"/>
      <c r="HJM317" s="4"/>
      <c r="HJN317" s="4"/>
      <c r="HJO317" s="4"/>
      <c r="HJP317" s="4"/>
      <c r="HJQ317" s="4"/>
      <c r="HJR317" s="4"/>
      <c r="HJS317" s="4"/>
      <c r="HJT317" s="4"/>
      <c r="HJU317" s="4"/>
      <c r="HJV317" s="4"/>
      <c r="HJW317" s="4"/>
      <c r="HJX317" s="4"/>
      <c r="HJY317" s="4"/>
      <c r="HJZ317" s="4"/>
      <c r="HKA317" s="4"/>
      <c r="HKB317" s="4"/>
      <c r="HKC317" s="4"/>
      <c r="HKD317" s="4"/>
      <c r="HKE317" s="4"/>
      <c r="HKF317" s="4"/>
      <c r="HKG317" s="4"/>
      <c r="HKH317" s="4"/>
      <c r="HKI317" s="4"/>
      <c r="HKJ317" s="4"/>
      <c r="HKK317" s="4"/>
      <c r="HKL317" s="4"/>
      <c r="HKM317" s="4"/>
      <c r="HKN317" s="4"/>
      <c r="HKO317" s="4"/>
      <c r="HKP317" s="4"/>
      <c r="HKQ317" s="4"/>
      <c r="HKR317" s="4"/>
      <c r="HKS317" s="4"/>
      <c r="HKT317" s="4"/>
      <c r="HKU317" s="4"/>
      <c r="HKV317" s="4"/>
      <c r="HKW317" s="4"/>
      <c r="HKX317" s="4"/>
      <c r="HKY317" s="4"/>
      <c r="HKZ317" s="4"/>
      <c r="HLA317" s="4"/>
      <c r="HLB317" s="4"/>
      <c r="HLC317" s="4"/>
      <c r="HLD317" s="4"/>
      <c r="HLE317" s="4"/>
      <c r="HLF317" s="4"/>
      <c r="HLG317" s="4"/>
      <c r="HLH317" s="4"/>
      <c r="HLI317" s="4"/>
      <c r="HLJ317" s="4"/>
      <c r="HLK317" s="4"/>
      <c r="HLL317" s="4"/>
      <c r="HLM317" s="4"/>
      <c r="HLN317" s="4"/>
      <c r="HLO317" s="4"/>
      <c r="HLP317" s="4"/>
      <c r="HLQ317" s="4"/>
      <c r="HLR317" s="4"/>
      <c r="HLS317" s="4"/>
      <c r="HLT317" s="4"/>
      <c r="HLU317" s="4"/>
      <c r="HLV317" s="4"/>
      <c r="HLW317" s="4"/>
      <c r="HLX317" s="4"/>
      <c r="HLY317" s="4"/>
      <c r="HLZ317" s="4"/>
      <c r="HMA317" s="4"/>
      <c r="HMB317" s="4"/>
      <c r="HMC317" s="4"/>
      <c r="HMD317" s="4"/>
      <c r="HME317" s="4"/>
      <c r="HMF317" s="4"/>
      <c r="HMG317" s="4"/>
      <c r="HMH317" s="4"/>
      <c r="HMI317" s="4"/>
      <c r="HMJ317" s="4"/>
      <c r="HMK317" s="4"/>
      <c r="HML317" s="4"/>
      <c r="HMM317" s="4"/>
      <c r="HMN317" s="4"/>
      <c r="HMO317" s="4"/>
      <c r="HMP317" s="4"/>
      <c r="HMQ317" s="4"/>
      <c r="HMR317" s="4"/>
      <c r="HMS317" s="4"/>
      <c r="HMT317" s="4"/>
      <c r="HMU317" s="4"/>
      <c r="HMV317" s="4"/>
      <c r="HMW317" s="4"/>
      <c r="HMX317" s="4"/>
      <c r="HMY317" s="4"/>
      <c r="HMZ317" s="4"/>
      <c r="HNA317" s="4"/>
      <c r="HNB317" s="4"/>
      <c r="HNC317" s="4"/>
      <c r="HND317" s="4"/>
      <c r="HNE317" s="4"/>
      <c r="HNF317" s="4"/>
      <c r="HNG317" s="4"/>
      <c r="HNH317" s="4"/>
      <c r="HNI317" s="4"/>
      <c r="HNJ317" s="4"/>
      <c r="HNK317" s="4"/>
      <c r="HNL317" s="4"/>
      <c r="HNM317" s="4"/>
      <c r="HNN317" s="4"/>
      <c r="HNO317" s="4"/>
      <c r="HNP317" s="4"/>
      <c r="HNQ317" s="4"/>
      <c r="HNR317" s="4"/>
      <c r="HNS317" s="4"/>
      <c r="HNT317" s="4"/>
      <c r="HNU317" s="4"/>
      <c r="HNV317" s="4"/>
      <c r="HNW317" s="4"/>
      <c r="HNX317" s="4"/>
      <c r="HNY317" s="4"/>
      <c r="HNZ317" s="4"/>
      <c r="HOA317" s="4"/>
      <c r="HOB317" s="4"/>
      <c r="HOC317" s="4"/>
      <c r="HOD317" s="4"/>
      <c r="HOE317" s="4"/>
      <c r="HOF317" s="4"/>
      <c r="HOG317" s="4"/>
      <c r="HOH317" s="4"/>
      <c r="HOI317" s="4"/>
      <c r="HOJ317" s="4"/>
      <c r="HOK317" s="4"/>
      <c r="HOL317" s="4"/>
      <c r="HOM317" s="4"/>
      <c r="HON317" s="4"/>
      <c r="HOO317" s="4"/>
      <c r="HOP317" s="4"/>
      <c r="HOQ317" s="4"/>
      <c r="HOR317" s="4"/>
      <c r="HOS317" s="4"/>
      <c r="HOT317" s="4"/>
      <c r="HOU317" s="4"/>
      <c r="HOV317" s="4"/>
      <c r="HOW317" s="4"/>
      <c r="HOX317" s="4"/>
      <c r="HOY317" s="4"/>
      <c r="HOZ317" s="4"/>
      <c r="HPA317" s="4"/>
      <c r="HPB317" s="4"/>
      <c r="HPC317" s="4"/>
      <c r="HPD317" s="4"/>
      <c r="HPE317" s="4"/>
      <c r="HPF317" s="4"/>
      <c r="HPG317" s="4"/>
      <c r="HPH317" s="4"/>
      <c r="HPI317" s="4"/>
      <c r="HPJ317" s="4"/>
      <c r="HPK317" s="4"/>
      <c r="HPL317" s="4"/>
      <c r="HPM317" s="4"/>
      <c r="HPN317" s="4"/>
      <c r="HPO317" s="4"/>
      <c r="HPP317" s="4"/>
      <c r="HPQ317" s="4"/>
      <c r="HPR317" s="4"/>
      <c r="HPS317" s="4"/>
      <c r="HPT317" s="4"/>
      <c r="HPU317" s="4"/>
      <c r="HPV317" s="4"/>
      <c r="HPW317" s="4"/>
      <c r="HPX317" s="4"/>
      <c r="HPY317" s="4"/>
      <c r="HPZ317" s="4"/>
      <c r="HQA317" s="4"/>
      <c r="HQB317" s="4"/>
      <c r="HQC317" s="4"/>
      <c r="HQD317" s="4"/>
      <c r="HQE317" s="4"/>
      <c r="HQF317" s="4"/>
      <c r="HQG317" s="4"/>
      <c r="HQH317" s="4"/>
      <c r="HQI317" s="4"/>
      <c r="HQJ317" s="4"/>
      <c r="HQK317" s="4"/>
      <c r="HQL317" s="4"/>
      <c r="HQM317" s="4"/>
      <c r="HQN317" s="4"/>
      <c r="HQO317" s="4"/>
      <c r="HQP317" s="4"/>
      <c r="HQQ317" s="4"/>
      <c r="HQR317" s="4"/>
      <c r="HQS317" s="4"/>
      <c r="HQT317" s="4"/>
      <c r="HQU317" s="4"/>
      <c r="HQV317" s="4"/>
      <c r="HQW317" s="4"/>
      <c r="HQX317" s="4"/>
      <c r="HQY317" s="4"/>
      <c r="HQZ317" s="4"/>
      <c r="HRA317" s="4"/>
      <c r="HRB317" s="4"/>
      <c r="HRC317" s="4"/>
      <c r="HRD317" s="4"/>
      <c r="HRE317" s="4"/>
      <c r="HRF317" s="4"/>
      <c r="HRG317" s="4"/>
      <c r="HRH317" s="4"/>
      <c r="HRI317" s="4"/>
      <c r="HRJ317" s="4"/>
      <c r="HRK317" s="4"/>
      <c r="HRL317" s="4"/>
      <c r="HRM317" s="4"/>
      <c r="HRN317" s="4"/>
      <c r="HRO317" s="4"/>
      <c r="HRP317" s="4"/>
      <c r="HRQ317" s="4"/>
      <c r="HRR317" s="4"/>
      <c r="HRS317" s="4"/>
      <c r="HRT317" s="4"/>
      <c r="HRU317" s="4"/>
      <c r="HRV317" s="4"/>
      <c r="HRW317" s="4"/>
      <c r="HRX317" s="4"/>
      <c r="HRY317" s="4"/>
      <c r="HRZ317" s="4"/>
      <c r="HSA317" s="4"/>
      <c r="HSB317" s="4"/>
      <c r="HSC317" s="4"/>
      <c r="HSD317" s="4"/>
      <c r="HSE317" s="4"/>
      <c r="HSF317" s="4"/>
      <c r="HSG317" s="4"/>
      <c r="HSH317" s="4"/>
      <c r="HSI317" s="4"/>
      <c r="HSJ317" s="4"/>
      <c r="HSK317" s="4"/>
      <c r="HSL317" s="4"/>
      <c r="HSM317" s="4"/>
      <c r="HSN317" s="4"/>
      <c r="HSO317" s="4"/>
      <c r="HSP317" s="4"/>
      <c r="HSQ317" s="4"/>
      <c r="HSR317" s="4"/>
      <c r="HSS317" s="4"/>
      <c r="HST317" s="4"/>
      <c r="HSU317" s="4"/>
      <c r="HSV317" s="4"/>
      <c r="HSW317" s="4"/>
      <c r="HSX317" s="4"/>
      <c r="HSY317" s="4"/>
      <c r="HSZ317" s="4"/>
      <c r="HTA317" s="4"/>
      <c r="HTB317" s="4"/>
      <c r="HTC317" s="4"/>
      <c r="HTD317" s="4"/>
      <c r="HTE317" s="4"/>
      <c r="HTF317" s="4"/>
      <c r="HTG317" s="4"/>
      <c r="HTH317" s="4"/>
      <c r="HTI317" s="4"/>
      <c r="HTJ317" s="4"/>
      <c r="HTK317" s="4"/>
      <c r="HTL317" s="4"/>
      <c r="HTM317" s="4"/>
      <c r="HTN317" s="4"/>
      <c r="HTO317" s="4"/>
      <c r="HTP317" s="4"/>
      <c r="HTQ317" s="4"/>
      <c r="HTR317" s="4"/>
      <c r="HTS317" s="4"/>
      <c r="HTT317" s="4"/>
      <c r="HTU317" s="4"/>
      <c r="HTV317" s="4"/>
      <c r="HTW317" s="4"/>
      <c r="HTX317" s="4"/>
      <c r="HTY317" s="4"/>
      <c r="HTZ317" s="4"/>
      <c r="HUA317" s="4"/>
      <c r="HUB317" s="4"/>
      <c r="HUC317" s="4"/>
      <c r="HUD317" s="4"/>
      <c r="HUE317" s="4"/>
      <c r="HUF317" s="4"/>
      <c r="HUG317" s="4"/>
      <c r="HUH317" s="4"/>
      <c r="HUI317" s="4"/>
      <c r="HUJ317" s="4"/>
      <c r="HUK317" s="4"/>
      <c r="HUL317" s="4"/>
      <c r="HUM317" s="4"/>
      <c r="HUN317" s="4"/>
      <c r="HUO317" s="4"/>
      <c r="HUP317" s="4"/>
      <c r="HUQ317" s="4"/>
      <c r="HUR317" s="4"/>
      <c r="HUS317" s="4"/>
      <c r="HUT317" s="4"/>
      <c r="HUU317" s="4"/>
      <c r="HUV317" s="4"/>
      <c r="HUW317" s="4"/>
      <c r="HUX317" s="4"/>
      <c r="HUY317" s="4"/>
      <c r="HUZ317" s="4"/>
      <c r="HVA317" s="4"/>
      <c r="HVB317" s="4"/>
      <c r="HVC317" s="4"/>
      <c r="HVD317" s="4"/>
      <c r="HVE317" s="4"/>
      <c r="HVF317" s="4"/>
      <c r="HVG317" s="4"/>
      <c r="HVH317" s="4"/>
      <c r="HVI317" s="4"/>
      <c r="HVJ317" s="4"/>
      <c r="HVK317" s="4"/>
      <c r="HVL317" s="4"/>
      <c r="HVM317" s="4"/>
      <c r="HVN317" s="4"/>
      <c r="HVO317" s="4"/>
      <c r="HVP317" s="4"/>
      <c r="HVQ317" s="4"/>
      <c r="HVR317" s="4"/>
      <c r="HVS317" s="4"/>
      <c r="HVT317" s="4"/>
      <c r="HVU317" s="4"/>
      <c r="HVV317" s="4"/>
      <c r="HVW317" s="4"/>
      <c r="HVX317" s="4"/>
      <c r="HVY317" s="4"/>
      <c r="HVZ317" s="4"/>
      <c r="HWA317" s="4"/>
      <c r="HWB317" s="4"/>
      <c r="HWC317" s="4"/>
      <c r="HWD317" s="4"/>
      <c r="HWE317" s="4"/>
      <c r="HWF317" s="4"/>
      <c r="HWG317" s="4"/>
      <c r="HWH317" s="4"/>
      <c r="HWI317" s="4"/>
      <c r="HWJ317" s="4"/>
      <c r="HWK317" s="4"/>
      <c r="HWL317" s="4"/>
      <c r="HWM317" s="4"/>
      <c r="HWN317" s="4"/>
      <c r="HWO317" s="4"/>
      <c r="HWP317" s="4"/>
      <c r="HWQ317" s="4"/>
      <c r="HWR317" s="4"/>
      <c r="HWS317" s="4"/>
      <c r="HWT317" s="4"/>
      <c r="HWU317" s="4"/>
      <c r="HWV317" s="4"/>
      <c r="HWW317" s="4"/>
      <c r="HWX317" s="4"/>
      <c r="HWY317" s="4"/>
      <c r="HWZ317" s="4"/>
      <c r="HXA317" s="4"/>
      <c r="HXB317" s="4"/>
      <c r="HXC317" s="4"/>
      <c r="HXD317" s="4"/>
      <c r="HXE317" s="4"/>
      <c r="HXF317" s="4"/>
      <c r="HXG317" s="4"/>
      <c r="HXH317" s="4"/>
      <c r="HXI317" s="4"/>
      <c r="HXJ317" s="4"/>
      <c r="HXK317" s="4"/>
      <c r="HXL317" s="4"/>
      <c r="HXM317" s="4"/>
      <c r="HXN317" s="4"/>
      <c r="HXO317" s="4"/>
      <c r="HXP317" s="4"/>
      <c r="HXQ317" s="4"/>
      <c r="HXR317" s="4"/>
      <c r="HXS317" s="4"/>
      <c r="HXT317" s="4"/>
      <c r="HXU317" s="4"/>
      <c r="HXV317" s="4"/>
      <c r="HXW317" s="4"/>
      <c r="HXX317" s="4"/>
      <c r="HXY317" s="4"/>
      <c r="HXZ317" s="4"/>
      <c r="HYA317" s="4"/>
      <c r="HYB317" s="4"/>
      <c r="HYC317" s="4"/>
      <c r="HYD317" s="4"/>
      <c r="HYE317" s="4"/>
      <c r="HYF317" s="4"/>
      <c r="HYG317" s="4"/>
      <c r="HYH317" s="4"/>
      <c r="HYI317" s="4"/>
      <c r="HYJ317" s="4"/>
      <c r="HYK317" s="4"/>
      <c r="HYL317" s="4"/>
      <c r="HYM317" s="4"/>
      <c r="HYN317" s="4"/>
      <c r="HYO317" s="4"/>
      <c r="HYP317" s="4"/>
      <c r="HYQ317" s="4"/>
      <c r="HYR317" s="4"/>
      <c r="HYS317" s="4"/>
      <c r="HYT317" s="4"/>
      <c r="HYU317" s="4"/>
      <c r="HYV317" s="4"/>
      <c r="HYW317" s="4"/>
      <c r="HYX317" s="4"/>
      <c r="HYY317" s="4"/>
      <c r="HYZ317" s="4"/>
      <c r="HZA317" s="4"/>
      <c r="HZB317" s="4"/>
      <c r="HZC317" s="4"/>
      <c r="HZD317" s="4"/>
      <c r="HZE317" s="4"/>
      <c r="HZF317" s="4"/>
      <c r="HZG317" s="4"/>
      <c r="HZH317" s="4"/>
      <c r="HZI317" s="4"/>
      <c r="HZJ317" s="4"/>
      <c r="HZK317" s="4"/>
      <c r="HZL317" s="4"/>
      <c r="HZM317" s="4"/>
      <c r="HZN317" s="4"/>
      <c r="HZO317" s="4"/>
      <c r="HZP317" s="4"/>
      <c r="HZQ317" s="4"/>
      <c r="HZR317" s="4"/>
      <c r="HZS317" s="4"/>
      <c r="HZT317" s="4"/>
      <c r="HZU317" s="4"/>
      <c r="HZV317" s="4"/>
      <c r="HZW317" s="4"/>
      <c r="HZX317" s="4"/>
      <c r="HZY317" s="4"/>
      <c r="HZZ317" s="4"/>
      <c r="IAA317" s="4"/>
      <c r="IAB317" s="4"/>
      <c r="IAC317" s="4"/>
      <c r="IAD317" s="4"/>
      <c r="IAE317" s="4"/>
      <c r="IAF317" s="4"/>
      <c r="IAG317" s="4"/>
      <c r="IAH317" s="4"/>
      <c r="IAI317" s="4"/>
      <c r="IAJ317" s="4"/>
      <c r="IAK317" s="4"/>
      <c r="IAL317" s="4"/>
      <c r="IAM317" s="4"/>
      <c r="IAN317" s="4"/>
      <c r="IAO317" s="4"/>
      <c r="IAP317" s="4"/>
      <c r="IAQ317" s="4"/>
      <c r="IAR317" s="4"/>
      <c r="IAS317" s="4"/>
      <c r="IAT317" s="4"/>
      <c r="IAU317" s="4"/>
      <c r="IAV317" s="4"/>
      <c r="IAW317" s="4"/>
      <c r="IAX317" s="4"/>
      <c r="IAY317" s="4"/>
      <c r="IAZ317" s="4"/>
      <c r="IBA317" s="4"/>
      <c r="IBB317" s="4"/>
      <c r="IBC317" s="4"/>
      <c r="IBD317" s="4"/>
      <c r="IBE317" s="4"/>
      <c r="IBF317" s="4"/>
      <c r="IBG317" s="4"/>
      <c r="IBH317" s="4"/>
      <c r="IBI317" s="4"/>
      <c r="IBJ317" s="4"/>
      <c r="IBK317" s="4"/>
      <c r="IBL317" s="4"/>
      <c r="IBM317" s="4"/>
      <c r="IBN317" s="4"/>
      <c r="IBO317" s="4"/>
      <c r="IBP317" s="4"/>
      <c r="IBQ317" s="4"/>
      <c r="IBR317" s="4"/>
      <c r="IBS317" s="4"/>
      <c r="IBT317" s="4"/>
      <c r="IBU317" s="4"/>
      <c r="IBV317" s="4"/>
      <c r="IBW317" s="4"/>
      <c r="IBX317" s="4"/>
      <c r="IBY317" s="4"/>
      <c r="IBZ317" s="4"/>
      <c r="ICA317" s="4"/>
      <c r="ICB317" s="4"/>
      <c r="ICC317" s="4"/>
      <c r="ICD317" s="4"/>
      <c r="ICE317" s="4"/>
      <c r="ICF317" s="4"/>
      <c r="ICG317" s="4"/>
      <c r="ICH317" s="4"/>
      <c r="ICI317" s="4"/>
      <c r="ICJ317" s="4"/>
      <c r="ICK317" s="4"/>
      <c r="ICL317" s="4"/>
      <c r="ICM317" s="4"/>
      <c r="ICN317" s="4"/>
      <c r="ICO317" s="4"/>
      <c r="ICP317" s="4"/>
      <c r="ICQ317" s="4"/>
      <c r="ICR317" s="4"/>
      <c r="ICS317" s="4"/>
      <c r="ICT317" s="4"/>
      <c r="ICU317" s="4"/>
      <c r="ICV317" s="4"/>
      <c r="ICW317" s="4"/>
      <c r="ICX317" s="4"/>
      <c r="ICY317" s="4"/>
      <c r="ICZ317" s="4"/>
      <c r="IDA317" s="4"/>
      <c r="IDB317" s="4"/>
      <c r="IDC317" s="4"/>
      <c r="IDD317" s="4"/>
      <c r="IDE317" s="4"/>
      <c r="IDF317" s="4"/>
      <c r="IDG317" s="4"/>
      <c r="IDH317" s="4"/>
      <c r="IDI317" s="4"/>
      <c r="IDJ317" s="4"/>
      <c r="IDK317" s="4"/>
      <c r="IDL317" s="4"/>
      <c r="IDM317" s="4"/>
      <c r="IDN317" s="4"/>
      <c r="IDO317" s="4"/>
      <c r="IDP317" s="4"/>
      <c r="IDQ317" s="4"/>
      <c r="IDR317" s="4"/>
      <c r="IDS317" s="4"/>
      <c r="IDT317" s="4"/>
      <c r="IDU317" s="4"/>
      <c r="IDV317" s="4"/>
      <c r="IDW317" s="4"/>
      <c r="IDX317" s="4"/>
      <c r="IDY317" s="4"/>
      <c r="IDZ317" s="4"/>
      <c r="IEA317" s="4"/>
      <c r="IEB317" s="4"/>
      <c r="IEC317" s="4"/>
      <c r="IED317" s="4"/>
      <c r="IEE317" s="4"/>
      <c r="IEF317" s="4"/>
      <c r="IEG317" s="4"/>
      <c r="IEH317" s="4"/>
      <c r="IEI317" s="4"/>
      <c r="IEJ317" s="4"/>
      <c r="IEK317" s="4"/>
      <c r="IEL317" s="4"/>
      <c r="IEM317" s="4"/>
      <c r="IEN317" s="4"/>
      <c r="IEO317" s="4"/>
      <c r="IEP317" s="4"/>
      <c r="IEQ317" s="4"/>
      <c r="IER317" s="4"/>
      <c r="IES317" s="4"/>
      <c r="IET317" s="4"/>
      <c r="IEU317" s="4"/>
      <c r="IEV317" s="4"/>
      <c r="IEW317" s="4"/>
      <c r="IEX317" s="4"/>
      <c r="IEY317" s="4"/>
      <c r="IEZ317" s="4"/>
      <c r="IFA317" s="4"/>
      <c r="IFB317" s="4"/>
      <c r="IFC317" s="4"/>
      <c r="IFD317" s="4"/>
      <c r="IFE317" s="4"/>
      <c r="IFF317" s="4"/>
      <c r="IFG317" s="4"/>
      <c r="IFH317" s="4"/>
      <c r="IFI317" s="4"/>
      <c r="IFJ317" s="4"/>
      <c r="IFK317" s="4"/>
      <c r="IFL317" s="4"/>
      <c r="IFM317" s="4"/>
      <c r="IFN317" s="4"/>
      <c r="IFO317" s="4"/>
      <c r="IFP317" s="4"/>
      <c r="IFQ317" s="4"/>
      <c r="IFR317" s="4"/>
      <c r="IFS317" s="4"/>
      <c r="IFT317" s="4"/>
      <c r="IFU317" s="4"/>
      <c r="IFV317" s="4"/>
      <c r="IFW317" s="4"/>
      <c r="IFX317" s="4"/>
      <c r="IFY317" s="4"/>
      <c r="IFZ317" s="4"/>
      <c r="IGA317" s="4"/>
      <c r="IGB317" s="4"/>
      <c r="IGC317" s="4"/>
      <c r="IGD317" s="4"/>
      <c r="IGE317" s="4"/>
      <c r="IGF317" s="4"/>
      <c r="IGG317" s="4"/>
      <c r="IGH317" s="4"/>
      <c r="IGI317" s="4"/>
      <c r="IGJ317" s="4"/>
      <c r="IGK317" s="4"/>
      <c r="IGL317" s="4"/>
      <c r="IGM317" s="4"/>
      <c r="IGN317" s="4"/>
      <c r="IGO317" s="4"/>
      <c r="IGP317" s="4"/>
      <c r="IGQ317" s="4"/>
      <c r="IGR317" s="4"/>
      <c r="IGS317" s="4"/>
      <c r="IGT317" s="4"/>
      <c r="IGU317" s="4"/>
      <c r="IGV317" s="4"/>
      <c r="IGW317" s="4"/>
      <c r="IGX317" s="4"/>
      <c r="IGY317" s="4"/>
      <c r="IGZ317" s="4"/>
      <c r="IHA317" s="4"/>
      <c r="IHB317" s="4"/>
      <c r="IHC317" s="4"/>
      <c r="IHD317" s="4"/>
      <c r="IHE317" s="4"/>
      <c r="IHF317" s="4"/>
      <c r="IHG317" s="4"/>
      <c r="IHH317" s="4"/>
      <c r="IHI317" s="4"/>
      <c r="IHJ317" s="4"/>
      <c r="IHK317" s="4"/>
      <c r="IHL317" s="4"/>
      <c r="IHM317" s="4"/>
      <c r="IHN317" s="4"/>
      <c r="IHO317" s="4"/>
      <c r="IHP317" s="4"/>
      <c r="IHQ317" s="4"/>
      <c r="IHR317" s="4"/>
      <c r="IHS317" s="4"/>
      <c r="IHT317" s="4"/>
      <c r="IHU317" s="4"/>
      <c r="IHV317" s="4"/>
      <c r="IHW317" s="4"/>
      <c r="IHX317" s="4"/>
      <c r="IHY317" s="4"/>
      <c r="IHZ317" s="4"/>
      <c r="IIA317" s="4"/>
      <c r="IIB317" s="4"/>
      <c r="IIC317" s="4"/>
      <c r="IID317" s="4"/>
      <c r="IIE317" s="4"/>
      <c r="IIF317" s="4"/>
      <c r="IIG317" s="4"/>
      <c r="IIH317" s="4"/>
      <c r="III317" s="4"/>
      <c r="IIJ317" s="4"/>
      <c r="IIK317" s="4"/>
      <c r="IIL317" s="4"/>
      <c r="IIM317" s="4"/>
      <c r="IIN317" s="4"/>
      <c r="IIO317" s="4"/>
      <c r="IIP317" s="4"/>
      <c r="IIQ317" s="4"/>
      <c r="IIR317" s="4"/>
      <c r="IIS317" s="4"/>
      <c r="IIT317" s="4"/>
      <c r="IIU317" s="4"/>
      <c r="IIV317" s="4"/>
      <c r="IIW317" s="4"/>
      <c r="IIX317" s="4"/>
      <c r="IIY317" s="4"/>
      <c r="IIZ317" s="4"/>
      <c r="IJA317" s="4"/>
      <c r="IJB317" s="4"/>
      <c r="IJC317" s="4"/>
      <c r="IJD317" s="4"/>
      <c r="IJE317" s="4"/>
      <c r="IJF317" s="4"/>
      <c r="IJG317" s="4"/>
      <c r="IJH317" s="4"/>
      <c r="IJI317" s="4"/>
      <c r="IJJ317" s="4"/>
      <c r="IJK317" s="4"/>
      <c r="IJL317" s="4"/>
      <c r="IJM317" s="4"/>
      <c r="IJN317" s="4"/>
      <c r="IJO317" s="4"/>
      <c r="IJP317" s="4"/>
      <c r="IJQ317" s="4"/>
      <c r="IJR317" s="4"/>
      <c r="IJS317" s="4"/>
      <c r="IJT317" s="4"/>
      <c r="IJU317" s="4"/>
      <c r="IJV317" s="4"/>
      <c r="IJW317" s="4"/>
      <c r="IJX317" s="4"/>
      <c r="IJY317" s="4"/>
      <c r="IJZ317" s="4"/>
      <c r="IKA317" s="4"/>
      <c r="IKB317" s="4"/>
      <c r="IKC317" s="4"/>
      <c r="IKD317" s="4"/>
      <c r="IKE317" s="4"/>
      <c r="IKF317" s="4"/>
      <c r="IKG317" s="4"/>
      <c r="IKH317" s="4"/>
      <c r="IKI317" s="4"/>
      <c r="IKJ317" s="4"/>
      <c r="IKK317" s="4"/>
      <c r="IKL317" s="4"/>
      <c r="IKM317" s="4"/>
      <c r="IKN317" s="4"/>
      <c r="IKO317" s="4"/>
      <c r="IKP317" s="4"/>
      <c r="IKQ317" s="4"/>
      <c r="IKR317" s="4"/>
      <c r="IKS317" s="4"/>
      <c r="IKT317" s="4"/>
      <c r="IKU317" s="4"/>
      <c r="IKV317" s="4"/>
      <c r="IKW317" s="4"/>
      <c r="IKX317" s="4"/>
      <c r="IKY317" s="4"/>
      <c r="IKZ317" s="4"/>
      <c r="ILA317" s="4"/>
      <c r="ILB317" s="4"/>
      <c r="ILC317" s="4"/>
      <c r="ILD317" s="4"/>
      <c r="ILE317" s="4"/>
      <c r="ILF317" s="4"/>
      <c r="ILG317" s="4"/>
      <c r="ILH317" s="4"/>
      <c r="ILI317" s="4"/>
      <c r="ILJ317" s="4"/>
      <c r="ILK317" s="4"/>
      <c r="ILL317" s="4"/>
      <c r="ILM317" s="4"/>
      <c r="ILN317" s="4"/>
      <c r="ILO317" s="4"/>
      <c r="ILP317" s="4"/>
      <c r="ILQ317" s="4"/>
      <c r="ILR317" s="4"/>
      <c r="ILS317" s="4"/>
      <c r="ILT317" s="4"/>
      <c r="ILU317" s="4"/>
      <c r="ILV317" s="4"/>
      <c r="ILW317" s="4"/>
      <c r="ILX317" s="4"/>
      <c r="ILY317" s="4"/>
      <c r="ILZ317" s="4"/>
      <c r="IMA317" s="4"/>
      <c r="IMB317" s="4"/>
      <c r="IMC317" s="4"/>
      <c r="IMD317" s="4"/>
      <c r="IME317" s="4"/>
      <c r="IMF317" s="4"/>
      <c r="IMG317" s="4"/>
      <c r="IMH317" s="4"/>
      <c r="IMI317" s="4"/>
      <c r="IMJ317" s="4"/>
      <c r="IMK317" s="4"/>
      <c r="IML317" s="4"/>
      <c r="IMM317" s="4"/>
      <c r="IMN317" s="4"/>
      <c r="IMO317" s="4"/>
      <c r="IMP317" s="4"/>
      <c r="IMQ317" s="4"/>
      <c r="IMR317" s="4"/>
      <c r="IMS317" s="4"/>
      <c r="IMT317" s="4"/>
      <c r="IMU317" s="4"/>
      <c r="IMV317" s="4"/>
      <c r="IMW317" s="4"/>
      <c r="IMX317" s="4"/>
      <c r="IMY317" s="4"/>
      <c r="IMZ317" s="4"/>
      <c r="INA317" s="4"/>
      <c r="INB317" s="4"/>
      <c r="INC317" s="4"/>
      <c r="IND317" s="4"/>
      <c r="INE317" s="4"/>
      <c r="INF317" s="4"/>
      <c r="ING317" s="4"/>
      <c r="INH317" s="4"/>
      <c r="INI317" s="4"/>
      <c r="INJ317" s="4"/>
      <c r="INK317" s="4"/>
      <c r="INL317" s="4"/>
      <c r="INM317" s="4"/>
      <c r="INN317" s="4"/>
      <c r="INO317" s="4"/>
      <c r="INP317" s="4"/>
      <c r="INQ317" s="4"/>
      <c r="INR317" s="4"/>
      <c r="INS317" s="4"/>
      <c r="INT317" s="4"/>
      <c r="INU317" s="4"/>
      <c r="INV317" s="4"/>
      <c r="INW317" s="4"/>
      <c r="INX317" s="4"/>
      <c r="INY317" s="4"/>
      <c r="INZ317" s="4"/>
      <c r="IOA317" s="4"/>
      <c r="IOB317" s="4"/>
      <c r="IOC317" s="4"/>
      <c r="IOD317" s="4"/>
      <c r="IOE317" s="4"/>
      <c r="IOF317" s="4"/>
      <c r="IOG317" s="4"/>
      <c r="IOH317" s="4"/>
      <c r="IOI317" s="4"/>
      <c r="IOJ317" s="4"/>
      <c r="IOK317" s="4"/>
      <c r="IOL317" s="4"/>
      <c r="IOM317" s="4"/>
      <c r="ION317" s="4"/>
      <c r="IOO317" s="4"/>
      <c r="IOP317" s="4"/>
      <c r="IOQ317" s="4"/>
      <c r="IOR317" s="4"/>
      <c r="IOS317" s="4"/>
      <c r="IOT317" s="4"/>
      <c r="IOU317" s="4"/>
      <c r="IOV317" s="4"/>
      <c r="IOW317" s="4"/>
      <c r="IOX317" s="4"/>
      <c r="IOY317" s="4"/>
      <c r="IOZ317" s="4"/>
      <c r="IPA317" s="4"/>
      <c r="IPB317" s="4"/>
      <c r="IPC317" s="4"/>
      <c r="IPD317" s="4"/>
      <c r="IPE317" s="4"/>
      <c r="IPF317" s="4"/>
      <c r="IPG317" s="4"/>
      <c r="IPH317" s="4"/>
      <c r="IPI317" s="4"/>
      <c r="IPJ317" s="4"/>
      <c r="IPK317" s="4"/>
      <c r="IPL317" s="4"/>
      <c r="IPM317" s="4"/>
      <c r="IPN317" s="4"/>
      <c r="IPO317" s="4"/>
      <c r="IPP317" s="4"/>
      <c r="IPQ317" s="4"/>
      <c r="IPR317" s="4"/>
      <c r="IPS317" s="4"/>
      <c r="IPT317" s="4"/>
      <c r="IPU317" s="4"/>
      <c r="IPV317" s="4"/>
      <c r="IPW317" s="4"/>
      <c r="IPX317" s="4"/>
      <c r="IPY317" s="4"/>
      <c r="IPZ317" s="4"/>
      <c r="IQA317" s="4"/>
      <c r="IQB317" s="4"/>
      <c r="IQC317" s="4"/>
      <c r="IQD317" s="4"/>
      <c r="IQE317" s="4"/>
      <c r="IQF317" s="4"/>
      <c r="IQG317" s="4"/>
      <c r="IQH317" s="4"/>
      <c r="IQI317" s="4"/>
      <c r="IQJ317" s="4"/>
      <c r="IQK317" s="4"/>
      <c r="IQL317" s="4"/>
      <c r="IQM317" s="4"/>
      <c r="IQN317" s="4"/>
      <c r="IQO317" s="4"/>
      <c r="IQP317" s="4"/>
      <c r="IQQ317" s="4"/>
      <c r="IQR317" s="4"/>
      <c r="IQS317" s="4"/>
      <c r="IQT317" s="4"/>
      <c r="IQU317" s="4"/>
      <c r="IQV317" s="4"/>
      <c r="IQW317" s="4"/>
      <c r="IQX317" s="4"/>
      <c r="IQY317" s="4"/>
      <c r="IQZ317" s="4"/>
      <c r="IRA317" s="4"/>
      <c r="IRB317" s="4"/>
      <c r="IRC317" s="4"/>
      <c r="IRD317" s="4"/>
      <c r="IRE317" s="4"/>
      <c r="IRF317" s="4"/>
      <c r="IRG317" s="4"/>
      <c r="IRH317" s="4"/>
      <c r="IRI317" s="4"/>
      <c r="IRJ317" s="4"/>
      <c r="IRK317" s="4"/>
      <c r="IRL317" s="4"/>
      <c r="IRM317" s="4"/>
      <c r="IRN317" s="4"/>
      <c r="IRO317" s="4"/>
      <c r="IRP317" s="4"/>
      <c r="IRQ317" s="4"/>
      <c r="IRR317" s="4"/>
      <c r="IRS317" s="4"/>
      <c r="IRT317" s="4"/>
      <c r="IRU317" s="4"/>
      <c r="IRV317" s="4"/>
      <c r="IRW317" s="4"/>
      <c r="IRX317" s="4"/>
      <c r="IRY317" s="4"/>
      <c r="IRZ317" s="4"/>
      <c r="ISA317" s="4"/>
      <c r="ISB317" s="4"/>
      <c r="ISC317" s="4"/>
      <c r="ISD317" s="4"/>
      <c r="ISE317" s="4"/>
      <c r="ISF317" s="4"/>
      <c r="ISG317" s="4"/>
      <c r="ISH317" s="4"/>
      <c r="ISI317" s="4"/>
      <c r="ISJ317" s="4"/>
      <c r="ISK317" s="4"/>
      <c r="ISL317" s="4"/>
      <c r="ISM317" s="4"/>
      <c r="ISN317" s="4"/>
      <c r="ISO317" s="4"/>
      <c r="ISP317" s="4"/>
      <c r="ISQ317" s="4"/>
      <c r="ISR317" s="4"/>
      <c r="ISS317" s="4"/>
      <c r="IST317" s="4"/>
      <c r="ISU317" s="4"/>
      <c r="ISV317" s="4"/>
      <c r="ISW317" s="4"/>
      <c r="ISX317" s="4"/>
      <c r="ISY317" s="4"/>
      <c r="ISZ317" s="4"/>
      <c r="ITA317" s="4"/>
      <c r="ITB317" s="4"/>
      <c r="ITC317" s="4"/>
      <c r="ITD317" s="4"/>
      <c r="ITE317" s="4"/>
      <c r="ITF317" s="4"/>
      <c r="ITG317" s="4"/>
      <c r="ITH317" s="4"/>
      <c r="ITI317" s="4"/>
      <c r="ITJ317" s="4"/>
      <c r="ITK317" s="4"/>
      <c r="ITL317" s="4"/>
      <c r="ITM317" s="4"/>
      <c r="ITN317" s="4"/>
      <c r="ITO317" s="4"/>
      <c r="ITP317" s="4"/>
      <c r="ITQ317" s="4"/>
      <c r="ITR317" s="4"/>
      <c r="ITS317" s="4"/>
      <c r="ITT317" s="4"/>
      <c r="ITU317" s="4"/>
      <c r="ITV317" s="4"/>
      <c r="ITW317" s="4"/>
      <c r="ITX317" s="4"/>
      <c r="ITY317" s="4"/>
      <c r="ITZ317" s="4"/>
      <c r="IUA317" s="4"/>
      <c r="IUB317" s="4"/>
      <c r="IUC317" s="4"/>
      <c r="IUD317" s="4"/>
      <c r="IUE317" s="4"/>
      <c r="IUF317" s="4"/>
      <c r="IUG317" s="4"/>
      <c r="IUH317" s="4"/>
      <c r="IUI317" s="4"/>
      <c r="IUJ317" s="4"/>
      <c r="IUK317" s="4"/>
      <c r="IUL317" s="4"/>
      <c r="IUM317" s="4"/>
      <c r="IUN317" s="4"/>
      <c r="IUO317" s="4"/>
      <c r="IUP317" s="4"/>
      <c r="IUQ317" s="4"/>
      <c r="IUR317" s="4"/>
      <c r="IUS317" s="4"/>
      <c r="IUT317" s="4"/>
      <c r="IUU317" s="4"/>
      <c r="IUV317" s="4"/>
      <c r="IUW317" s="4"/>
      <c r="IUX317" s="4"/>
      <c r="IUY317" s="4"/>
      <c r="IUZ317" s="4"/>
      <c r="IVA317" s="4"/>
      <c r="IVB317" s="4"/>
      <c r="IVC317" s="4"/>
      <c r="IVD317" s="4"/>
      <c r="IVE317" s="4"/>
      <c r="IVF317" s="4"/>
      <c r="IVG317" s="4"/>
      <c r="IVH317" s="4"/>
      <c r="IVI317" s="4"/>
      <c r="IVJ317" s="4"/>
      <c r="IVK317" s="4"/>
      <c r="IVL317" s="4"/>
      <c r="IVM317" s="4"/>
      <c r="IVN317" s="4"/>
      <c r="IVO317" s="4"/>
      <c r="IVP317" s="4"/>
      <c r="IVQ317" s="4"/>
      <c r="IVR317" s="4"/>
      <c r="IVS317" s="4"/>
      <c r="IVT317" s="4"/>
      <c r="IVU317" s="4"/>
      <c r="IVV317" s="4"/>
      <c r="IVW317" s="4"/>
      <c r="IVX317" s="4"/>
      <c r="IVY317" s="4"/>
      <c r="IVZ317" s="4"/>
      <c r="IWA317" s="4"/>
      <c r="IWB317" s="4"/>
      <c r="IWC317" s="4"/>
      <c r="IWD317" s="4"/>
      <c r="IWE317" s="4"/>
      <c r="IWF317" s="4"/>
      <c r="IWG317" s="4"/>
      <c r="IWH317" s="4"/>
      <c r="IWI317" s="4"/>
      <c r="IWJ317" s="4"/>
      <c r="IWK317" s="4"/>
      <c r="IWL317" s="4"/>
      <c r="IWM317" s="4"/>
      <c r="IWN317" s="4"/>
      <c r="IWO317" s="4"/>
      <c r="IWP317" s="4"/>
      <c r="IWQ317" s="4"/>
      <c r="IWR317" s="4"/>
      <c r="IWS317" s="4"/>
      <c r="IWT317" s="4"/>
      <c r="IWU317" s="4"/>
      <c r="IWV317" s="4"/>
      <c r="IWW317" s="4"/>
      <c r="IWX317" s="4"/>
      <c r="IWY317" s="4"/>
      <c r="IWZ317" s="4"/>
      <c r="IXA317" s="4"/>
      <c r="IXB317" s="4"/>
      <c r="IXC317" s="4"/>
      <c r="IXD317" s="4"/>
      <c r="IXE317" s="4"/>
      <c r="IXF317" s="4"/>
      <c r="IXG317" s="4"/>
      <c r="IXH317" s="4"/>
      <c r="IXI317" s="4"/>
      <c r="IXJ317" s="4"/>
      <c r="IXK317" s="4"/>
      <c r="IXL317" s="4"/>
      <c r="IXM317" s="4"/>
      <c r="IXN317" s="4"/>
      <c r="IXO317" s="4"/>
      <c r="IXP317" s="4"/>
      <c r="IXQ317" s="4"/>
      <c r="IXR317" s="4"/>
      <c r="IXS317" s="4"/>
      <c r="IXT317" s="4"/>
      <c r="IXU317" s="4"/>
      <c r="IXV317" s="4"/>
      <c r="IXW317" s="4"/>
      <c r="IXX317" s="4"/>
      <c r="IXY317" s="4"/>
      <c r="IXZ317" s="4"/>
      <c r="IYA317" s="4"/>
      <c r="IYB317" s="4"/>
      <c r="IYC317" s="4"/>
      <c r="IYD317" s="4"/>
      <c r="IYE317" s="4"/>
      <c r="IYF317" s="4"/>
      <c r="IYG317" s="4"/>
      <c r="IYH317" s="4"/>
      <c r="IYI317" s="4"/>
      <c r="IYJ317" s="4"/>
      <c r="IYK317" s="4"/>
      <c r="IYL317" s="4"/>
      <c r="IYM317" s="4"/>
      <c r="IYN317" s="4"/>
      <c r="IYO317" s="4"/>
      <c r="IYP317" s="4"/>
      <c r="IYQ317" s="4"/>
      <c r="IYR317" s="4"/>
      <c r="IYS317" s="4"/>
      <c r="IYT317" s="4"/>
      <c r="IYU317" s="4"/>
      <c r="IYV317" s="4"/>
      <c r="IYW317" s="4"/>
      <c r="IYX317" s="4"/>
      <c r="IYY317" s="4"/>
      <c r="IYZ317" s="4"/>
      <c r="IZA317" s="4"/>
      <c r="IZB317" s="4"/>
      <c r="IZC317" s="4"/>
      <c r="IZD317" s="4"/>
      <c r="IZE317" s="4"/>
      <c r="IZF317" s="4"/>
      <c r="IZG317" s="4"/>
      <c r="IZH317" s="4"/>
      <c r="IZI317" s="4"/>
      <c r="IZJ317" s="4"/>
      <c r="IZK317" s="4"/>
      <c r="IZL317" s="4"/>
      <c r="IZM317" s="4"/>
      <c r="IZN317" s="4"/>
      <c r="IZO317" s="4"/>
      <c r="IZP317" s="4"/>
      <c r="IZQ317" s="4"/>
      <c r="IZR317" s="4"/>
      <c r="IZS317" s="4"/>
      <c r="IZT317" s="4"/>
      <c r="IZU317" s="4"/>
      <c r="IZV317" s="4"/>
      <c r="IZW317" s="4"/>
      <c r="IZX317" s="4"/>
      <c r="IZY317" s="4"/>
      <c r="IZZ317" s="4"/>
      <c r="JAA317" s="4"/>
      <c r="JAB317" s="4"/>
      <c r="JAC317" s="4"/>
      <c r="JAD317" s="4"/>
      <c r="JAE317" s="4"/>
      <c r="JAF317" s="4"/>
      <c r="JAG317" s="4"/>
      <c r="JAH317" s="4"/>
      <c r="JAI317" s="4"/>
      <c r="JAJ317" s="4"/>
      <c r="JAK317" s="4"/>
      <c r="JAL317" s="4"/>
      <c r="JAM317" s="4"/>
      <c r="JAN317" s="4"/>
      <c r="JAO317" s="4"/>
      <c r="JAP317" s="4"/>
      <c r="JAQ317" s="4"/>
      <c r="JAR317" s="4"/>
      <c r="JAS317" s="4"/>
      <c r="JAT317" s="4"/>
      <c r="JAU317" s="4"/>
      <c r="JAV317" s="4"/>
      <c r="JAW317" s="4"/>
      <c r="JAX317" s="4"/>
      <c r="JAY317" s="4"/>
      <c r="JAZ317" s="4"/>
      <c r="JBA317" s="4"/>
      <c r="JBB317" s="4"/>
      <c r="JBC317" s="4"/>
      <c r="JBD317" s="4"/>
      <c r="JBE317" s="4"/>
      <c r="JBF317" s="4"/>
      <c r="JBG317" s="4"/>
      <c r="JBH317" s="4"/>
      <c r="JBI317" s="4"/>
      <c r="JBJ317" s="4"/>
      <c r="JBK317" s="4"/>
      <c r="JBL317" s="4"/>
      <c r="JBM317" s="4"/>
      <c r="JBN317" s="4"/>
      <c r="JBO317" s="4"/>
      <c r="JBP317" s="4"/>
      <c r="JBQ317" s="4"/>
      <c r="JBR317" s="4"/>
      <c r="JBS317" s="4"/>
      <c r="JBT317" s="4"/>
      <c r="JBU317" s="4"/>
      <c r="JBV317" s="4"/>
      <c r="JBW317" s="4"/>
      <c r="JBX317" s="4"/>
      <c r="JBY317" s="4"/>
      <c r="JBZ317" s="4"/>
      <c r="JCA317" s="4"/>
      <c r="JCB317" s="4"/>
      <c r="JCC317" s="4"/>
      <c r="JCD317" s="4"/>
      <c r="JCE317" s="4"/>
      <c r="JCF317" s="4"/>
      <c r="JCG317" s="4"/>
      <c r="JCH317" s="4"/>
      <c r="JCI317" s="4"/>
      <c r="JCJ317" s="4"/>
      <c r="JCK317" s="4"/>
      <c r="JCL317" s="4"/>
      <c r="JCM317" s="4"/>
      <c r="JCN317" s="4"/>
      <c r="JCO317" s="4"/>
      <c r="JCP317" s="4"/>
      <c r="JCQ317" s="4"/>
      <c r="JCR317" s="4"/>
      <c r="JCS317" s="4"/>
      <c r="JCT317" s="4"/>
      <c r="JCU317" s="4"/>
      <c r="JCV317" s="4"/>
      <c r="JCW317" s="4"/>
      <c r="JCX317" s="4"/>
      <c r="JCY317" s="4"/>
      <c r="JCZ317" s="4"/>
      <c r="JDA317" s="4"/>
      <c r="JDB317" s="4"/>
      <c r="JDC317" s="4"/>
      <c r="JDD317" s="4"/>
      <c r="JDE317" s="4"/>
      <c r="JDF317" s="4"/>
      <c r="JDG317" s="4"/>
      <c r="JDH317" s="4"/>
      <c r="JDI317" s="4"/>
      <c r="JDJ317" s="4"/>
      <c r="JDK317" s="4"/>
      <c r="JDL317" s="4"/>
      <c r="JDM317" s="4"/>
      <c r="JDN317" s="4"/>
      <c r="JDO317" s="4"/>
      <c r="JDP317" s="4"/>
      <c r="JDQ317" s="4"/>
      <c r="JDR317" s="4"/>
      <c r="JDS317" s="4"/>
      <c r="JDT317" s="4"/>
      <c r="JDU317" s="4"/>
      <c r="JDV317" s="4"/>
      <c r="JDW317" s="4"/>
      <c r="JDX317" s="4"/>
      <c r="JDY317" s="4"/>
      <c r="JDZ317" s="4"/>
      <c r="JEA317" s="4"/>
      <c r="JEB317" s="4"/>
      <c r="JEC317" s="4"/>
      <c r="JED317" s="4"/>
      <c r="JEE317" s="4"/>
      <c r="JEF317" s="4"/>
      <c r="JEG317" s="4"/>
      <c r="JEH317" s="4"/>
      <c r="JEI317" s="4"/>
      <c r="JEJ317" s="4"/>
      <c r="JEK317" s="4"/>
      <c r="JEL317" s="4"/>
      <c r="JEM317" s="4"/>
      <c r="JEN317" s="4"/>
      <c r="JEO317" s="4"/>
      <c r="JEP317" s="4"/>
      <c r="JEQ317" s="4"/>
      <c r="JER317" s="4"/>
      <c r="JES317" s="4"/>
      <c r="JET317" s="4"/>
      <c r="JEU317" s="4"/>
      <c r="JEV317" s="4"/>
      <c r="JEW317" s="4"/>
      <c r="JEX317" s="4"/>
      <c r="JEY317" s="4"/>
      <c r="JEZ317" s="4"/>
      <c r="JFA317" s="4"/>
      <c r="JFB317" s="4"/>
      <c r="JFC317" s="4"/>
      <c r="JFD317" s="4"/>
      <c r="JFE317" s="4"/>
      <c r="JFF317" s="4"/>
      <c r="JFG317" s="4"/>
      <c r="JFH317" s="4"/>
      <c r="JFI317" s="4"/>
      <c r="JFJ317" s="4"/>
      <c r="JFK317" s="4"/>
      <c r="JFL317" s="4"/>
      <c r="JFM317" s="4"/>
      <c r="JFN317" s="4"/>
      <c r="JFO317" s="4"/>
      <c r="JFP317" s="4"/>
      <c r="JFQ317" s="4"/>
      <c r="JFR317" s="4"/>
      <c r="JFS317" s="4"/>
      <c r="JFT317" s="4"/>
      <c r="JFU317" s="4"/>
      <c r="JFV317" s="4"/>
      <c r="JFW317" s="4"/>
      <c r="JFX317" s="4"/>
      <c r="JFY317" s="4"/>
      <c r="JFZ317" s="4"/>
      <c r="JGA317" s="4"/>
      <c r="JGB317" s="4"/>
      <c r="JGC317" s="4"/>
      <c r="JGD317" s="4"/>
      <c r="JGE317" s="4"/>
      <c r="JGF317" s="4"/>
      <c r="JGG317" s="4"/>
      <c r="JGH317" s="4"/>
      <c r="JGI317" s="4"/>
      <c r="JGJ317" s="4"/>
      <c r="JGK317" s="4"/>
      <c r="JGL317" s="4"/>
      <c r="JGM317" s="4"/>
      <c r="JGN317" s="4"/>
      <c r="JGO317" s="4"/>
      <c r="JGP317" s="4"/>
      <c r="JGQ317" s="4"/>
      <c r="JGR317" s="4"/>
      <c r="JGS317" s="4"/>
      <c r="JGT317" s="4"/>
      <c r="JGU317" s="4"/>
      <c r="JGV317" s="4"/>
      <c r="JGW317" s="4"/>
      <c r="JGX317" s="4"/>
      <c r="JGY317" s="4"/>
      <c r="JGZ317" s="4"/>
      <c r="JHA317" s="4"/>
      <c r="JHB317" s="4"/>
      <c r="JHC317" s="4"/>
      <c r="JHD317" s="4"/>
      <c r="JHE317" s="4"/>
      <c r="JHF317" s="4"/>
      <c r="JHG317" s="4"/>
      <c r="JHH317" s="4"/>
      <c r="JHI317" s="4"/>
      <c r="JHJ317" s="4"/>
      <c r="JHK317" s="4"/>
      <c r="JHL317" s="4"/>
      <c r="JHM317" s="4"/>
      <c r="JHN317" s="4"/>
      <c r="JHO317" s="4"/>
      <c r="JHP317" s="4"/>
      <c r="JHQ317" s="4"/>
      <c r="JHR317" s="4"/>
      <c r="JHS317" s="4"/>
      <c r="JHT317" s="4"/>
      <c r="JHU317" s="4"/>
      <c r="JHV317" s="4"/>
      <c r="JHW317" s="4"/>
      <c r="JHX317" s="4"/>
      <c r="JHY317" s="4"/>
      <c r="JHZ317" s="4"/>
      <c r="JIA317" s="4"/>
      <c r="JIB317" s="4"/>
      <c r="JIC317" s="4"/>
      <c r="JID317" s="4"/>
      <c r="JIE317" s="4"/>
      <c r="JIF317" s="4"/>
      <c r="JIG317" s="4"/>
      <c r="JIH317" s="4"/>
      <c r="JII317" s="4"/>
      <c r="JIJ317" s="4"/>
      <c r="JIK317" s="4"/>
      <c r="JIL317" s="4"/>
      <c r="JIM317" s="4"/>
      <c r="JIN317" s="4"/>
      <c r="JIO317" s="4"/>
      <c r="JIP317" s="4"/>
      <c r="JIQ317" s="4"/>
      <c r="JIR317" s="4"/>
      <c r="JIS317" s="4"/>
      <c r="JIT317" s="4"/>
      <c r="JIU317" s="4"/>
      <c r="JIV317" s="4"/>
      <c r="JIW317" s="4"/>
      <c r="JIX317" s="4"/>
      <c r="JIY317" s="4"/>
      <c r="JIZ317" s="4"/>
      <c r="JJA317" s="4"/>
      <c r="JJB317" s="4"/>
      <c r="JJC317" s="4"/>
      <c r="JJD317" s="4"/>
      <c r="JJE317" s="4"/>
      <c r="JJF317" s="4"/>
      <c r="JJG317" s="4"/>
      <c r="JJH317" s="4"/>
      <c r="JJI317" s="4"/>
      <c r="JJJ317" s="4"/>
      <c r="JJK317" s="4"/>
      <c r="JJL317" s="4"/>
      <c r="JJM317" s="4"/>
      <c r="JJN317" s="4"/>
      <c r="JJO317" s="4"/>
      <c r="JJP317" s="4"/>
      <c r="JJQ317" s="4"/>
      <c r="JJR317" s="4"/>
      <c r="JJS317" s="4"/>
      <c r="JJT317" s="4"/>
      <c r="JJU317" s="4"/>
      <c r="JJV317" s="4"/>
      <c r="JJW317" s="4"/>
      <c r="JJX317" s="4"/>
      <c r="JJY317" s="4"/>
      <c r="JJZ317" s="4"/>
      <c r="JKA317" s="4"/>
      <c r="JKB317" s="4"/>
      <c r="JKC317" s="4"/>
      <c r="JKD317" s="4"/>
      <c r="JKE317" s="4"/>
      <c r="JKF317" s="4"/>
      <c r="JKG317" s="4"/>
      <c r="JKH317" s="4"/>
      <c r="JKI317" s="4"/>
      <c r="JKJ317" s="4"/>
      <c r="JKK317" s="4"/>
      <c r="JKL317" s="4"/>
      <c r="JKM317" s="4"/>
      <c r="JKN317" s="4"/>
      <c r="JKO317" s="4"/>
      <c r="JKP317" s="4"/>
      <c r="JKQ317" s="4"/>
      <c r="JKR317" s="4"/>
      <c r="JKS317" s="4"/>
      <c r="JKT317" s="4"/>
      <c r="JKU317" s="4"/>
      <c r="JKV317" s="4"/>
      <c r="JKW317" s="4"/>
      <c r="JKX317" s="4"/>
      <c r="JKY317" s="4"/>
      <c r="JKZ317" s="4"/>
      <c r="JLA317" s="4"/>
      <c r="JLB317" s="4"/>
      <c r="JLC317" s="4"/>
      <c r="JLD317" s="4"/>
      <c r="JLE317" s="4"/>
      <c r="JLF317" s="4"/>
      <c r="JLG317" s="4"/>
      <c r="JLH317" s="4"/>
      <c r="JLI317" s="4"/>
      <c r="JLJ317" s="4"/>
      <c r="JLK317" s="4"/>
      <c r="JLL317" s="4"/>
      <c r="JLM317" s="4"/>
      <c r="JLN317" s="4"/>
      <c r="JLO317" s="4"/>
      <c r="JLP317" s="4"/>
      <c r="JLQ317" s="4"/>
      <c r="JLR317" s="4"/>
      <c r="JLS317" s="4"/>
      <c r="JLT317" s="4"/>
      <c r="JLU317" s="4"/>
      <c r="JLV317" s="4"/>
      <c r="JLW317" s="4"/>
      <c r="JLX317" s="4"/>
      <c r="JLY317" s="4"/>
      <c r="JLZ317" s="4"/>
      <c r="JMA317" s="4"/>
      <c r="JMB317" s="4"/>
      <c r="JMC317" s="4"/>
      <c r="JMD317" s="4"/>
      <c r="JME317" s="4"/>
      <c r="JMF317" s="4"/>
      <c r="JMG317" s="4"/>
      <c r="JMH317" s="4"/>
      <c r="JMI317" s="4"/>
      <c r="JMJ317" s="4"/>
      <c r="JMK317" s="4"/>
      <c r="JML317" s="4"/>
      <c r="JMM317" s="4"/>
      <c r="JMN317" s="4"/>
      <c r="JMO317" s="4"/>
      <c r="JMP317" s="4"/>
      <c r="JMQ317" s="4"/>
      <c r="JMR317" s="4"/>
      <c r="JMS317" s="4"/>
      <c r="JMT317" s="4"/>
      <c r="JMU317" s="4"/>
      <c r="JMV317" s="4"/>
      <c r="JMW317" s="4"/>
      <c r="JMX317" s="4"/>
      <c r="JMY317" s="4"/>
      <c r="JMZ317" s="4"/>
      <c r="JNA317" s="4"/>
      <c r="JNB317" s="4"/>
      <c r="JNC317" s="4"/>
      <c r="JND317" s="4"/>
      <c r="JNE317" s="4"/>
      <c r="JNF317" s="4"/>
      <c r="JNG317" s="4"/>
      <c r="JNH317" s="4"/>
      <c r="JNI317" s="4"/>
      <c r="JNJ317" s="4"/>
      <c r="JNK317" s="4"/>
      <c r="JNL317" s="4"/>
      <c r="JNM317" s="4"/>
      <c r="JNN317" s="4"/>
      <c r="JNO317" s="4"/>
      <c r="JNP317" s="4"/>
      <c r="JNQ317" s="4"/>
      <c r="JNR317" s="4"/>
      <c r="JNS317" s="4"/>
      <c r="JNT317" s="4"/>
      <c r="JNU317" s="4"/>
      <c r="JNV317" s="4"/>
      <c r="JNW317" s="4"/>
      <c r="JNX317" s="4"/>
      <c r="JNY317" s="4"/>
      <c r="JNZ317" s="4"/>
      <c r="JOA317" s="4"/>
      <c r="JOB317" s="4"/>
      <c r="JOC317" s="4"/>
      <c r="JOD317" s="4"/>
      <c r="JOE317" s="4"/>
      <c r="JOF317" s="4"/>
      <c r="JOG317" s="4"/>
      <c r="JOH317" s="4"/>
      <c r="JOI317" s="4"/>
      <c r="JOJ317" s="4"/>
      <c r="JOK317" s="4"/>
      <c r="JOL317" s="4"/>
      <c r="JOM317" s="4"/>
      <c r="JON317" s="4"/>
      <c r="JOO317" s="4"/>
      <c r="JOP317" s="4"/>
      <c r="JOQ317" s="4"/>
      <c r="JOR317" s="4"/>
      <c r="JOS317" s="4"/>
      <c r="JOT317" s="4"/>
      <c r="JOU317" s="4"/>
      <c r="JOV317" s="4"/>
      <c r="JOW317" s="4"/>
      <c r="JOX317" s="4"/>
      <c r="JOY317" s="4"/>
      <c r="JOZ317" s="4"/>
      <c r="JPA317" s="4"/>
      <c r="JPB317" s="4"/>
      <c r="JPC317" s="4"/>
      <c r="JPD317" s="4"/>
      <c r="JPE317" s="4"/>
      <c r="JPF317" s="4"/>
      <c r="JPG317" s="4"/>
      <c r="JPH317" s="4"/>
      <c r="JPI317" s="4"/>
      <c r="JPJ317" s="4"/>
      <c r="JPK317" s="4"/>
      <c r="JPL317" s="4"/>
      <c r="JPM317" s="4"/>
      <c r="JPN317" s="4"/>
      <c r="JPO317" s="4"/>
      <c r="JPP317" s="4"/>
      <c r="JPQ317" s="4"/>
      <c r="JPR317" s="4"/>
      <c r="JPS317" s="4"/>
      <c r="JPT317" s="4"/>
      <c r="JPU317" s="4"/>
      <c r="JPV317" s="4"/>
      <c r="JPW317" s="4"/>
      <c r="JPX317" s="4"/>
      <c r="JPY317" s="4"/>
      <c r="JPZ317" s="4"/>
      <c r="JQA317" s="4"/>
      <c r="JQB317" s="4"/>
      <c r="JQC317" s="4"/>
      <c r="JQD317" s="4"/>
      <c r="JQE317" s="4"/>
      <c r="JQF317" s="4"/>
      <c r="JQG317" s="4"/>
      <c r="JQH317" s="4"/>
      <c r="JQI317" s="4"/>
      <c r="JQJ317" s="4"/>
      <c r="JQK317" s="4"/>
      <c r="JQL317" s="4"/>
      <c r="JQM317" s="4"/>
      <c r="JQN317" s="4"/>
      <c r="JQO317" s="4"/>
      <c r="JQP317" s="4"/>
      <c r="JQQ317" s="4"/>
      <c r="JQR317" s="4"/>
      <c r="JQS317" s="4"/>
      <c r="JQT317" s="4"/>
      <c r="JQU317" s="4"/>
      <c r="JQV317" s="4"/>
      <c r="JQW317" s="4"/>
      <c r="JQX317" s="4"/>
      <c r="JQY317" s="4"/>
      <c r="JQZ317" s="4"/>
      <c r="JRA317" s="4"/>
      <c r="JRB317" s="4"/>
      <c r="JRC317" s="4"/>
      <c r="JRD317" s="4"/>
      <c r="JRE317" s="4"/>
      <c r="JRF317" s="4"/>
      <c r="JRG317" s="4"/>
      <c r="JRH317" s="4"/>
      <c r="JRI317" s="4"/>
      <c r="JRJ317" s="4"/>
      <c r="JRK317" s="4"/>
      <c r="JRL317" s="4"/>
      <c r="JRM317" s="4"/>
      <c r="JRN317" s="4"/>
      <c r="JRO317" s="4"/>
      <c r="JRP317" s="4"/>
      <c r="JRQ317" s="4"/>
      <c r="JRR317" s="4"/>
      <c r="JRS317" s="4"/>
      <c r="JRT317" s="4"/>
      <c r="JRU317" s="4"/>
      <c r="JRV317" s="4"/>
      <c r="JRW317" s="4"/>
      <c r="JRX317" s="4"/>
      <c r="JRY317" s="4"/>
      <c r="JRZ317" s="4"/>
      <c r="JSA317" s="4"/>
      <c r="JSB317" s="4"/>
      <c r="JSC317" s="4"/>
      <c r="JSD317" s="4"/>
      <c r="JSE317" s="4"/>
      <c r="JSF317" s="4"/>
      <c r="JSG317" s="4"/>
      <c r="JSH317" s="4"/>
      <c r="JSI317" s="4"/>
      <c r="JSJ317" s="4"/>
      <c r="JSK317" s="4"/>
      <c r="JSL317" s="4"/>
      <c r="JSM317" s="4"/>
      <c r="JSN317" s="4"/>
      <c r="JSO317" s="4"/>
      <c r="JSP317" s="4"/>
      <c r="JSQ317" s="4"/>
      <c r="JSR317" s="4"/>
      <c r="JSS317" s="4"/>
      <c r="JST317" s="4"/>
      <c r="JSU317" s="4"/>
      <c r="JSV317" s="4"/>
      <c r="JSW317" s="4"/>
      <c r="JSX317" s="4"/>
      <c r="JSY317" s="4"/>
      <c r="JSZ317" s="4"/>
      <c r="JTA317" s="4"/>
      <c r="JTB317" s="4"/>
      <c r="JTC317" s="4"/>
      <c r="JTD317" s="4"/>
      <c r="JTE317" s="4"/>
      <c r="JTF317" s="4"/>
      <c r="JTG317" s="4"/>
      <c r="JTH317" s="4"/>
      <c r="JTI317" s="4"/>
      <c r="JTJ317" s="4"/>
      <c r="JTK317" s="4"/>
      <c r="JTL317" s="4"/>
      <c r="JTM317" s="4"/>
      <c r="JTN317" s="4"/>
      <c r="JTO317" s="4"/>
      <c r="JTP317" s="4"/>
      <c r="JTQ317" s="4"/>
      <c r="JTR317" s="4"/>
      <c r="JTS317" s="4"/>
      <c r="JTT317" s="4"/>
      <c r="JTU317" s="4"/>
      <c r="JTV317" s="4"/>
      <c r="JTW317" s="4"/>
      <c r="JTX317" s="4"/>
      <c r="JTY317" s="4"/>
      <c r="JTZ317" s="4"/>
      <c r="JUA317" s="4"/>
      <c r="JUB317" s="4"/>
      <c r="JUC317" s="4"/>
      <c r="JUD317" s="4"/>
      <c r="JUE317" s="4"/>
      <c r="JUF317" s="4"/>
      <c r="JUG317" s="4"/>
      <c r="JUH317" s="4"/>
      <c r="JUI317" s="4"/>
      <c r="JUJ317" s="4"/>
      <c r="JUK317" s="4"/>
      <c r="JUL317" s="4"/>
      <c r="JUM317" s="4"/>
      <c r="JUN317" s="4"/>
      <c r="JUO317" s="4"/>
      <c r="JUP317" s="4"/>
      <c r="JUQ317" s="4"/>
      <c r="JUR317" s="4"/>
      <c r="JUS317" s="4"/>
      <c r="JUT317" s="4"/>
      <c r="JUU317" s="4"/>
      <c r="JUV317" s="4"/>
      <c r="JUW317" s="4"/>
      <c r="JUX317" s="4"/>
      <c r="JUY317" s="4"/>
      <c r="JUZ317" s="4"/>
      <c r="JVA317" s="4"/>
      <c r="JVB317" s="4"/>
      <c r="JVC317" s="4"/>
      <c r="JVD317" s="4"/>
      <c r="JVE317" s="4"/>
      <c r="JVF317" s="4"/>
      <c r="JVG317" s="4"/>
      <c r="JVH317" s="4"/>
      <c r="JVI317" s="4"/>
      <c r="JVJ317" s="4"/>
      <c r="JVK317" s="4"/>
      <c r="JVL317" s="4"/>
      <c r="JVM317" s="4"/>
      <c r="JVN317" s="4"/>
      <c r="JVO317" s="4"/>
      <c r="JVP317" s="4"/>
      <c r="JVQ317" s="4"/>
      <c r="JVR317" s="4"/>
      <c r="JVS317" s="4"/>
      <c r="JVT317" s="4"/>
      <c r="JVU317" s="4"/>
      <c r="JVV317" s="4"/>
      <c r="JVW317" s="4"/>
      <c r="JVX317" s="4"/>
      <c r="JVY317" s="4"/>
      <c r="JVZ317" s="4"/>
      <c r="JWA317" s="4"/>
      <c r="JWB317" s="4"/>
      <c r="JWC317" s="4"/>
      <c r="JWD317" s="4"/>
      <c r="JWE317" s="4"/>
      <c r="JWF317" s="4"/>
      <c r="JWG317" s="4"/>
      <c r="JWH317" s="4"/>
      <c r="JWI317" s="4"/>
      <c r="JWJ317" s="4"/>
      <c r="JWK317" s="4"/>
      <c r="JWL317" s="4"/>
      <c r="JWM317" s="4"/>
      <c r="JWN317" s="4"/>
      <c r="JWO317" s="4"/>
      <c r="JWP317" s="4"/>
      <c r="JWQ317" s="4"/>
      <c r="JWR317" s="4"/>
      <c r="JWS317" s="4"/>
      <c r="JWT317" s="4"/>
      <c r="JWU317" s="4"/>
      <c r="JWV317" s="4"/>
      <c r="JWW317" s="4"/>
      <c r="JWX317" s="4"/>
      <c r="JWY317" s="4"/>
      <c r="JWZ317" s="4"/>
      <c r="JXA317" s="4"/>
      <c r="JXB317" s="4"/>
      <c r="JXC317" s="4"/>
      <c r="JXD317" s="4"/>
      <c r="JXE317" s="4"/>
      <c r="JXF317" s="4"/>
      <c r="JXG317" s="4"/>
      <c r="JXH317" s="4"/>
      <c r="JXI317" s="4"/>
      <c r="JXJ317" s="4"/>
      <c r="JXK317" s="4"/>
      <c r="JXL317" s="4"/>
      <c r="JXM317" s="4"/>
      <c r="JXN317" s="4"/>
      <c r="JXO317" s="4"/>
      <c r="JXP317" s="4"/>
      <c r="JXQ317" s="4"/>
      <c r="JXR317" s="4"/>
      <c r="JXS317" s="4"/>
      <c r="JXT317" s="4"/>
      <c r="JXU317" s="4"/>
      <c r="JXV317" s="4"/>
      <c r="JXW317" s="4"/>
      <c r="JXX317" s="4"/>
      <c r="JXY317" s="4"/>
      <c r="JXZ317" s="4"/>
      <c r="JYA317" s="4"/>
      <c r="JYB317" s="4"/>
      <c r="JYC317" s="4"/>
      <c r="JYD317" s="4"/>
      <c r="JYE317" s="4"/>
      <c r="JYF317" s="4"/>
      <c r="JYG317" s="4"/>
      <c r="JYH317" s="4"/>
      <c r="JYI317" s="4"/>
      <c r="JYJ317" s="4"/>
      <c r="JYK317" s="4"/>
      <c r="JYL317" s="4"/>
      <c r="JYM317" s="4"/>
      <c r="JYN317" s="4"/>
      <c r="JYO317" s="4"/>
      <c r="JYP317" s="4"/>
      <c r="JYQ317" s="4"/>
      <c r="JYR317" s="4"/>
      <c r="JYS317" s="4"/>
      <c r="JYT317" s="4"/>
      <c r="JYU317" s="4"/>
      <c r="JYV317" s="4"/>
      <c r="JYW317" s="4"/>
      <c r="JYX317" s="4"/>
      <c r="JYY317" s="4"/>
      <c r="JYZ317" s="4"/>
      <c r="JZA317" s="4"/>
      <c r="JZB317" s="4"/>
      <c r="JZC317" s="4"/>
      <c r="JZD317" s="4"/>
      <c r="JZE317" s="4"/>
      <c r="JZF317" s="4"/>
      <c r="JZG317" s="4"/>
      <c r="JZH317" s="4"/>
      <c r="JZI317" s="4"/>
      <c r="JZJ317" s="4"/>
      <c r="JZK317" s="4"/>
      <c r="JZL317" s="4"/>
      <c r="JZM317" s="4"/>
      <c r="JZN317" s="4"/>
      <c r="JZO317" s="4"/>
      <c r="JZP317" s="4"/>
      <c r="JZQ317" s="4"/>
      <c r="JZR317" s="4"/>
      <c r="JZS317" s="4"/>
      <c r="JZT317" s="4"/>
      <c r="JZU317" s="4"/>
      <c r="JZV317" s="4"/>
      <c r="JZW317" s="4"/>
      <c r="JZX317" s="4"/>
      <c r="JZY317" s="4"/>
      <c r="JZZ317" s="4"/>
      <c r="KAA317" s="4"/>
      <c r="KAB317" s="4"/>
      <c r="KAC317" s="4"/>
      <c r="KAD317" s="4"/>
      <c r="KAE317" s="4"/>
      <c r="KAF317" s="4"/>
      <c r="KAG317" s="4"/>
      <c r="KAH317" s="4"/>
      <c r="KAI317" s="4"/>
      <c r="KAJ317" s="4"/>
      <c r="KAK317" s="4"/>
      <c r="KAL317" s="4"/>
      <c r="KAM317" s="4"/>
      <c r="KAN317" s="4"/>
      <c r="KAO317" s="4"/>
      <c r="KAP317" s="4"/>
      <c r="KAQ317" s="4"/>
      <c r="KAR317" s="4"/>
      <c r="KAS317" s="4"/>
      <c r="KAT317" s="4"/>
      <c r="KAU317" s="4"/>
      <c r="KAV317" s="4"/>
      <c r="KAW317" s="4"/>
      <c r="KAX317" s="4"/>
      <c r="KAY317" s="4"/>
      <c r="KAZ317" s="4"/>
      <c r="KBA317" s="4"/>
      <c r="KBB317" s="4"/>
      <c r="KBC317" s="4"/>
      <c r="KBD317" s="4"/>
      <c r="KBE317" s="4"/>
      <c r="KBF317" s="4"/>
      <c r="KBG317" s="4"/>
      <c r="KBH317" s="4"/>
      <c r="KBI317" s="4"/>
      <c r="KBJ317" s="4"/>
      <c r="KBK317" s="4"/>
      <c r="KBL317" s="4"/>
      <c r="KBM317" s="4"/>
      <c r="KBN317" s="4"/>
      <c r="KBO317" s="4"/>
      <c r="KBP317" s="4"/>
      <c r="KBQ317" s="4"/>
      <c r="KBR317" s="4"/>
      <c r="KBS317" s="4"/>
      <c r="KBT317" s="4"/>
      <c r="KBU317" s="4"/>
      <c r="KBV317" s="4"/>
      <c r="KBW317" s="4"/>
      <c r="KBX317" s="4"/>
      <c r="KBY317" s="4"/>
      <c r="KBZ317" s="4"/>
      <c r="KCA317" s="4"/>
      <c r="KCB317" s="4"/>
      <c r="KCC317" s="4"/>
      <c r="KCD317" s="4"/>
      <c r="KCE317" s="4"/>
      <c r="KCF317" s="4"/>
      <c r="KCG317" s="4"/>
      <c r="KCH317" s="4"/>
      <c r="KCI317" s="4"/>
      <c r="KCJ317" s="4"/>
      <c r="KCK317" s="4"/>
      <c r="KCL317" s="4"/>
      <c r="KCM317" s="4"/>
      <c r="KCN317" s="4"/>
      <c r="KCO317" s="4"/>
      <c r="KCP317" s="4"/>
      <c r="KCQ317" s="4"/>
      <c r="KCR317" s="4"/>
      <c r="KCS317" s="4"/>
      <c r="KCT317" s="4"/>
      <c r="KCU317" s="4"/>
      <c r="KCV317" s="4"/>
      <c r="KCW317" s="4"/>
      <c r="KCX317" s="4"/>
      <c r="KCY317" s="4"/>
      <c r="KCZ317" s="4"/>
      <c r="KDA317" s="4"/>
      <c r="KDB317" s="4"/>
      <c r="KDC317" s="4"/>
      <c r="KDD317" s="4"/>
      <c r="KDE317" s="4"/>
      <c r="KDF317" s="4"/>
      <c r="KDG317" s="4"/>
      <c r="KDH317" s="4"/>
      <c r="KDI317" s="4"/>
      <c r="KDJ317" s="4"/>
      <c r="KDK317" s="4"/>
      <c r="KDL317" s="4"/>
      <c r="KDM317" s="4"/>
      <c r="KDN317" s="4"/>
      <c r="KDO317" s="4"/>
      <c r="KDP317" s="4"/>
      <c r="KDQ317" s="4"/>
      <c r="KDR317" s="4"/>
      <c r="KDS317" s="4"/>
      <c r="KDT317" s="4"/>
      <c r="KDU317" s="4"/>
      <c r="KDV317" s="4"/>
      <c r="KDW317" s="4"/>
      <c r="KDX317" s="4"/>
      <c r="KDY317" s="4"/>
      <c r="KDZ317" s="4"/>
      <c r="KEA317" s="4"/>
      <c r="KEB317" s="4"/>
      <c r="KEC317" s="4"/>
      <c r="KED317" s="4"/>
      <c r="KEE317" s="4"/>
      <c r="KEF317" s="4"/>
      <c r="KEG317" s="4"/>
      <c r="KEH317" s="4"/>
      <c r="KEI317" s="4"/>
      <c r="KEJ317" s="4"/>
      <c r="KEK317" s="4"/>
      <c r="KEL317" s="4"/>
      <c r="KEM317" s="4"/>
      <c r="KEN317" s="4"/>
      <c r="KEO317" s="4"/>
      <c r="KEP317" s="4"/>
      <c r="KEQ317" s="4"/>
      <c r="KER317" s="4"/>
      <c r="KES317" s="4"/>
      <c r="KET317" s="4"/>
      <c r="KEU317" s="4"/>
      <c r="KEV317" s="4"/>
      <c r="KEW317" s="4"/>
      <c r="KEX317" s="4"/>
      <c r="KEY317" s="4"/>
      <c r="KEZ317" s="4"/>
      <c r="KFA317" s="4"/>
      <c r="KFB317" s="4"/>
      <c r="KFC317" s="4"/>
      <c r="KFD317" s="4"/>
      <c r="KFE317" s="4"/>
      <c r="KFF317" s="4"/>
      <c r="KFG317" s="4"/>
      <c r="KFH317" s="4"/>
      <c r="KFI317" s="4"/>
      <c r="KFJ317" s="4"/>
      <c r="KFK317" s="4"/>
      <c r="KFL317" s="4"/>
      <c r="KFM317" s="4"/>
      <c r="KFN317" s="4"/>
      <c r="KFO317" s="4"/>
      <c r="KFP317" s="4"/>
      <c r="KFQ317" s="4"/>
      <c r="KFR317" s="4"/>
      <c r="KFS317" s="4"/>
      <c r="KFT317" s="4"/>
      <c r="KFU317" s="4"/>
      <c r="KFV317" s="4"/>
      <c r="KFW317" s="4"/>
      <c r="KFX317" s="4"/>
      <c r="KFY317" s="4"/>
      <c r="KFZ317" s="4"/>
      <c r="KGA317" s="4"/>
      <c r="KGB317" s="4"/>
      <c r="KGC317" s="4"/>
      <c r="KGD317" s="4"/>
      <c r="KGE317" s="4"/>
      <c r="KGF317" s="4"/>
      <c r="KGG317" s="4"/>
      <c r="KGH317" s="4"/>
      <c r="KGI317" s="4"/>
      <c r="KGJ317" s="4"/>
      <c r="KGK317" s="4"/>
      <c r="KGL317" s="4"/>
      <c r="KGM317" s="4"/>
      <c r="KGN317" s="4"/>
      <c r="KGO317" s="4"/>
      <c r="KGP317" s="4"/>
      <c r="KGQ317" s="4"/>
      <c r="KGR317" s="4"/>
      <c r="KGS317" s="4"/>
      <c r="KGT317" s="4"/>
      <c r="KGU317" s="4"/>
      <c r="KGV317" s="4"/>
      <c r="KGW317" s="4"/>
      <c r="KGX317" s="4"/>
      <c r="KGY317" s="4"/>
      <c r="KGZ317" s="4"/>
      <c r="KHA317" s="4"/>
      <c r="KHB317" s="4"/>
      <c r="KHC317" s="4"/>
      <c r="KHD317" s="4"/>
      <c r="KHE317" s="4"/>
      <c r="KHF317" s="4"/>
      <c r="KHG317" s="4"/>
      <c r="KHH317" s="4"/>
      <c r="KHI317" s="4"/>
      <c r="KHJ317" s="4"/>
      <c r="KHK317" s="4"/>
      <c r="KHL317" s="4"/>
      <c r="KHM317" s="4"/>
      <c r="KHN317" s="4"/>
      <c r="KHO317" s="4"/>
      <c r="KHP317" s="4"/>
      <c r="KHQ317" s="4"/>
      <c r="KHR317" s="4"/>
      <c r="KHS317" s="4"/>
      <c r="KHT317" s="4"/>
      <c r="KHU317" s="4"/>
      <c r="KHV317" s="4"/>
      <c r="KHW317" s="4"/>
      <c r="KHX317" s="4"/>
      <c r="KHY317" s="4"/>
      <c r="KHZ317" s="4"/>
      <c r="KIA317" s="4"/>
      <c r="KIB317" s="4"/>
      <c r="KIC317" s="4"/>
      <c r="KID317" s="4"/>
      <c r="KIE317" s="4"/>
      <c r="KIF317" s="4"/>
      <c r="KIG317" s="4"/>
      <c r="KIH317" s="4"/>
      <c r="KII317" s="4"/>
      <c r="KIJ317" s="4"/>
      <c r="KIK317" s="4"/>
      <c r="KIL317" s="4"/>
      <c r="KIM317" s="4"/>
      <c r="KIN317" s="4"/>
      <c r="KIO317" s="4"/>
      <c r="KIP317" s="4"/>
      <c r="KIQ317" s="4"/>
      <c r="KIR317" s="4"/>
      <c r="KIS317" s="4"/>
      <c r="KIT317" s="4"/>
      <c r="KIU317" s="4"/>
      <c r="KIV317" s="4"/>
      <c r="KIW317" s="4"/>
      <c r="KIX317" s="4"/>
      <c r="KIY317" s="4"/>
      <c r="KIZ317" s="4"/>
      <c r="KJA317" s="4"/>
      <c r="KJB317" s="4"/>
      <c r="KJC317" s="4"/>
      <c r="KJD317" s="4"/>
      <c r="KJE317" s="4"/>
      <c r="KJF317" s="4"/>
      <c r="KJG317" s="4"/>
      <c r="KJH317" s="4"/>
      <c r="KJI317" s="4"/>
      <c r="KJJ317" s="4"/>
      <c r="KJK317" s="4"/>
      <c r="KJL317" s="4"/>
      <c r="KJM317" s="4"/>
      <c r="KJN317" s="4"/>
      <c r="KJO317" s="4"/>
      <c r="KJP317" s="4"/>
      <c r="KJQ317" s="4"/>
      <c r="KJR317" s="4"/>
      <c r="KJS317" s="4"/>
      <c r="KJT317" s="4"/>
      <c r="KJU317" s="4"/>
      <c r="KJV317" s="4"/>
      <c r="KJW317" s="4"/>
      <c r="KJX317" s="4"/>
      <c r="KJY317" s="4"/>
      <c r="KJZ317" s="4"/>
      <c r="KKA317" s="4"/>
      <c r="KKB317" s="4"/>
      <c r="KKC317" s="4"/>
      <c r="KKD317" s="4"/>
      <c r="KKE317" s="4"/>
      <c r="KKF317" s="4"/>
      <c r="KKG317" s="4"/>
      <c r="KKH317" s="4"/>
      <c r="KKI317" s="4"/>
      <c r="KKJ317" s="4"/>
      <c r="KKK317" s="4"/>
      <c r="KKL317" s="4"/>
      <c r="KKM317" s="4"/>
      <c r="KKN317" s="4"/>
      <c r="KKO317" s="4"/>
      <c r="KKP317" s="4"/>
      <c r="KKQ317" s="4"/>
      <c r="KKR317" s="4"/>
      <c r="KKS317" s="4"/>
      <c r="KKT317" s="4"/>
      <c r="KKU317" s="4"/>
      <c r="KKV317" s="4"/>
      <c r="KKW317" s="4"/>
      <c r="KKX317" s="4"/>
      <c r="KKY317" s="4"/>
      <c r="KKZ317" s="4"/>
      <c r="KLA317" s="4"/>
      <c r="KLB317" s="4"/>
      <c r="KLC317" s="4"/>
      <c r="KLD317" s="4"/>
      <c r="KLE317" s="4"/>
      <c r="KLF317" s="4"/>
      <c r="KLG317" s="4"/>
      <c r="KLH317" s="4"/>
      <c r="KLI317" s="4"/>
      <c r="KLJ317" s="4"/>
      <c r="KLK317" s="4"/>
      <c r="KLL317" s="4"/>
      <c r="KLM317" s="4"/>
      <c r="KLN317" s="4"/>
      <c r="KLO317" s="4"/>
      <c r="KLP317" s="4"/>
      <c r="KLQ317" s="4"/>
      <c r="KLR317" s="4"/>
      <c r="KLS317" s="4"/>
      <c r="KLT317" s="4"/>
      <c r="KLU317" s="4"/>
      <c r="KLV317" s="4"/>
      <c r="KLW317" s="4"/>
      <c r="KLX317" s="4"/>
      <c r="KLY317" s="4"/>
      <c r="KLZ317" s="4"/>
      <c r="KMA317" s="4"/>
      <c r="KMB317" s="4"/>
      <c r="KMC317" s="4"/>
      <c r="KMD317" s="4"/>
      <c r="KME317" s="4"/>
      <c r="KMF317" s="4"/>
      <c r="KMG317" s="4"/>
      <c r="KMH317" s="4"/>
      <c r="KMI317" s="4"/>
      <c r="KMJ317" s="4"/>
      <c r="KMK317" s="4"/>
      <c r="KML317" s="4"/>
      <c r="KMM317" s="4"/>
      <c r="KMN317" s="4"/>
      <c r="KMO317" s="4"/>
      <c r="KMP317" s="4"/>
      <c r="KMQ317" s="4"/>
      <c r="KMR317" s="4"/>
      <c r="KMS317" s="4"/>
      <c r="KMT317" s="4"/>
      <c r="KMU317" s="4"/>
      <c r="KMV317" s="4"/>
      <c r="KMW317" s="4"/>
      <c r="KMX317" s="4"/>
      <c r="KMY317" s="4"/>
      <c r="KMZ317" s="4"/>
      <c r="KNA317" s="4"/>
      <c r="KNB317" s="4"/>
      <c r="KNC317" s="4"/>
      <c r="KND317" s="4"/>
      <c r="KNE317" s="4"/>
      <c r="KNF317" s="4"/>
      <c r="KNG317" s="4"/>
      <c r="KNH317" s="4"/>
      <c r="KNI317" s="4"/>
      <c r="KNJ317" s="4"/>
      <c r="KNK317" s="4"/>
      <c r="KNL317" s="4"/>
      <c r="KNM317" s="4"/>
      <c r="KNN317" s="4"/>
      <c r="KNO317" s="4"/>
      <c r="KNP317" s="4"/>
      <c r="KNQ317" s="4"/>
      <c r="KNR317" s="4"/>
      <c r="KNS317" s="4"/>
      <c r="KNT317" s="4"/>
      <c r="KNU317" s="4"/>
      <c r="KNV317" s="4"/>
      <c r="KNW317" s="4"/>
      <c r="KNX317" s="4"/>
      <c r="KNY317" s="4"/>
      <c r="KNZ317" s="4"/>
      <c r="KOA317" s="4"/>
      <c r="KOB317" s="4"/>
      <c r="KOC317" s="4"/>
      <c r="KOD317" s="4"/>
      <c r="KOE317" s="4"/>
      <c r="KOF317" s="4"/>
      <c r="KOG317" s="4"/>
      <c r="KOH317" s="4"/>
      <c r="KOI317" s="4"/>
      <c r="KOJ317" s="4"/>
      <c r="KOK317" s="4"/>
      <c r="KOL317" s="4"/>
      <c r="KOM317" s="4"/>
      <c r="KON317" s="4"/>
      <c r="KOO317" s="4"/>
      <c r="KOP317" s="4"/>
      <c r="KOQ317" s="4"/>
      <c r="KOR317" s="4"/>
      <c r="KOS317" s="4"/>
      <c r="KOT317" s="4"/>
      <c r="KOU317" s="4"/>
      <c r="KOV317" s="4"/>
      <c r="KOW317" s="4"/>
      <c r="KOX317" s="4"/>
      <c r="KOY317" s="4"/>
      <c r="KOZ317" s="4"/>
      <c r="KPA317" s="4"/>
      <c r="KPB317" s="4"/>
      <c r="KPC317" s="4"/>
      <c r="KPD317" s="4"/>
      <c r="KPE317" s="4"/>
      <c r="KPF317" s="4"/>
      <c r="KPG317" s="4"/>
      <c r="KPH317" s="4"/>
      <c r="KPI317" s="4"/>
      <c r="KPJ317" s="4"/>
      <c r="KPK317" s="4"/>
      <c r="KPL317" s="4"/>
      <c r="KPM317" s="4"/>
      <c r="KPN317" s="4"/>
      <c r="KPO317" s="4"/>
      <c r="KPP317" s="4"/>
      <c r="KPQ317" s="4"/>
      <c r="KPR317" s="4"/>
      <c r="KPS317" s="4"/>
      <c r="KPT317" s="4"/>
      <c r="KPU317" s="4"/>
      <c r="KPV317" s="4"/>
      <c r="KPW317" s="4"/>
      <c r="KPX317" s="4"/>
      <c r="KPY317" s="4"/>
      <c r="KPZ317" s="4"/>
      <c r="KQA317" s="4"/>
      <c r="KQB317" s="4"/>
      <c r="KQC317" s="4"/>
      <c r="KQD317" s="4"/>
      <c r="KQE317" s="4"/>
      <c r="KQF317" s="4"/>
      <c r="KQG317" s="4"/>
      <c r="KQH317" s="4"/>
      <c r="KQI317" s="4"/>
      <c r="KQJ317" s="4"/>
      <c r="KQK317" s="4"/>
      <c r="KQL317" s="4"/>
      <c r="KQM317" s="4"/>
      <c r="KQN317" s="4"/>
      <c r="KQO317" s="4"/>
      <c r="KQP317" s="4"/>
      <c r="KQQ317" s="4"/>
      <c r="KQR317" s="4"/>
      <c r="KQS317" s="4"/>
      <c r="KQT317" s="4"/>
      <c r="KQU317" s="4"/>
      <c r="KQV317" s="4"/>
      <c r="KQW317" s="4"/>
      <c r="KQX317" s="4"/>
      <c r="KQY317" s="4"/>
      <c r="KQZ317" s="4"/>
      <c r="KRA317" s="4"/>
      <c r="KRB317" s="4"/>
      <c r="KRC317" s="4"/>
      <c r="KRD317" s="4"/>
      <c r="KRE317" s="4"/>
      <c r="KRF317" s="4"/>
      <c r="KRG317" s="4"/>
      <c r="KRH317" s="4"/>
      <c r="KRI317" s="4"/>
      <c r="KRJ317" s="4"/>
      <c r="KRK317" s="4"/>
      <c r="KRL317" s="4"/>
      <c r="KRM317" s="4"/>
      <c r="KRN317" s="4"/>
      <c r="KRO317" s="4"/>
      <c r="KRP317" s="4"/>
      <c r="KRQ317" s="4"/>
      <c r="KRR317" s="4"/>
      <c r="KRS317" s="4"/>
      <c r="KRT317" s="4"/>
      <c r="KRU317" s="4"/>
      <c r="KRV317" s="4"/>
      <c r="KRW317" s="4"/>
      <c r="KRX317" s="4"/>
      <c r="KRY317" s="4"/>
      <c r="KRZ317" s="4"/>
      <c r="KSA317" s="4"/>
      <c r="KSB317" s="4"/>
      <c r="KSC317" s="4"/>
      <c r="KSD317" s="4"/>
      <c r="KSE317" s="4"/>
      <c r="KSF317" s="4"/>
      <c r="KSG317" s="4"/>
      <c r="KSH317" s="4"/>
      <c r="KSI317" s="4"/>
      <c r="KSJ317" s="4"/>
      <c r="KSK317" s="4"/>
      <c r="KSL317" s="4"/>
      <c r="KSM317" s="4"/>
      <c r="KSN317" s="4"/>
      <c r="KSO317" s="4"/>
      <c r="KSP317" s="4"/>
      <c r="KSQ317" s="4"/>
      <c r="KSR317" s="4"/>
      <c r="KSS317" s="4"/>
      <c r="KST317" s="4"/>
      <c r="KSU317" s="4"/>
      <c r="KSV317" s="4"/>
      <c r="KSW317" s="4"/>
      <c r="KSX317" s="4"/>
      <c r="KSY317" s="4"/>
      <c r="KSZ317" s="4"/>
      <c r="KTA317" s="4"/>
      <c r="KTB317" s="4"/>
      <c r="KTC317" s="4"/>
      <c r="KTD317" s="4"/>
      <c r="KTE317" s="4"/>
      <c r="KTF317" s="4"/>
      <c r="KTG317" s="4"/>
      <c r="KTH317" s="4"/>
      <c r="KTI317" s="4"/>
      <c r="KTJ317" s="4"/>
      <c r="KTK317" s="4"/>
      <c r="KTL317" s="4"/>
      <c r="KTM317" s="4"/>
      <c r="KTN317" s="4"/>
      <c r="KTO317" s="4"/>
      <c r="KTP317" s="4"/>
      <c r="KTQ317" s="4"/>
      <c r="KTR317" s="4"/>
      <c r="KTS317" s="4"/>
      <c r="KTT317" s="4"/>
      <c r="KTU317" s="4"/>
      <c r="KTV317" s="4"/>
      <c r="KTW317" s="4"/>
      <c r="KTX317" s="4"/>
      <c r="KTY317" s="4"/>
      <c r="KTZ317" s="4"/>
      <c r="KUA317" s="4"/>
      <c r="KUB317" s="4"/>
      <c r="KUC317" s="4"/>
      <c r="KUD317" s="4"/>
      <c r="KUE317" s="4"/>
      <c r="KUF317" s="4"/>
      <c r="KUG317" s="4"/>
      <c r="KUH317" s="4"/>
      <c r="KUI317" s="4"/>
      <c r="KUJ317" s="4"/>
      <c r="KUK317" s="4"/>
      <c r="KUL317" s="4"/>
      <c r="KUM317" s="4"/>
      <c r="KUN317" s="4"/>
      <c r="KUO317" s="4"/>
      <c r="KUP317" s="4"/>
      <c r="KUQ317" s="4"/>
      <c r="KUR317" s="4"/>
      <c r="KUS317" s="4"/>
      <c r="KUT317" s="4"/>
      <c r="KUU317" s="4"/>
      <c r="KUV317" s="4"/>
      <c r="KUW317" s="4"/>
      <c r="KUX317" s="4"/>
      <c r="KUY317" s="4"/>
      <c r="KUZ317" s="4"/>
      <c r="KVA317" s="4"/>
      <c r="KVB317" s="4"/>
      <c r="KVC317" s="4"/>
      <c r="KVD317" s="4"/>
      <c r="KVE317" s="4"/>
      <c r="KVF317" s="4"/>
      <c r="KVG317" s="4"/>
      <c r="KVH317" s="4"/>
      <c r="KVI317" s="4"/>
      <c r="KVJ317" s="4"/>
      <c r="KVK317" s="4"/>
      <c r="KVL317" s="4"/>
      <c r="KVM317" s="4"/>
      <c r="KVN317" s="4"/>
      <c r="KVO317" s="4"/>
      <c r="KVP317" s="4"/>
      <c r="KVQ317" s="4"/>
      <c r="KVR317" s="4"/>
      <c r="KVS317" s="4"/>
      <c r="KVT317" s="4"/>
      <c r="KVU317" s="4"/>
      <c r="KVV317" s="4"/>
      <c r="KVW317" s="4"/>
      <c r="KVX317" s="4"/>
      <c r="KVY317" s="4"/>
      <c r="KVZ317" s="4"/>
      <c r="KWA317" s="4"/>
      <c r="KWB317" s="4"/>
      <c r="KWC317" s="4"/>
      <c r="KWD317" s="4"/>
      <c r="KWE317" s="4"/>
      <c r="KWF317" s="4"/>
      <c r="KWG317" s="4"/>
      <c r="KWH317" s="4"/>
      <c r="KWI317" s="4"/>
      <c r="KWJ317" s="4"/>
      <c r="KWK317" s="4"/>
      <c r="KWL317" s="4"/>
      <c r="KWM317" s="4"/>
      <c r="KWN317" s="4"/>
      <c r="KWO317" s="4"/>
      <c r="KWP317" s="4"/>
      <c r="KWQ317" s="4"/>
      <c r="KWR317" s="4"/>
      <c r="KWS317" s="4"/>
      <c r="KWT317" s="4"/>
      <c r="KWU317" s="4"/>
      <c r="KWV317" s="4"/>
      <c r="KWW317" s="4"/>
      <c r="KWX317" s="4"/>
      <c r="KWY317" s="4"/>
      <c r="KWZ317" s="4"/>
      <c r="KXA317" s="4"/>
      <c r="KXB317" s="4"/>
      <c r="KXC317" s="4"/>
      <c r="KXD317" s="4"/>
      <c r="KXE317" s="4"/>
      <c r="KXF317" s="4"/>
      <c r="KXG317" s="4"/>
      <c r="KXH317" s="4"/>
      <c r="KXI317" s="4"/>
      <c r="KXJ317" s="4"/>
      <c r="KXK317" s="4"/>
      <c r="KXL317" s="4"/>
      <c r="KXM317" s="4"/>
      <c r="KXN317" s="4"/>
      <c r="KXO317" s="4"/>
      <c r="KXP317" s="4"/>
      <c r="KXQ317" s="4"/>
      <c r="KXR317" s="4"/>
      <c r="KXS317" s="4"/>
      <c r="KXT317" s="4"/>
      <c r="KXU317" s="4"/>
      <c r="KXV317" s="4"/>
      <c r="KXW317" s="4"/>
      <c r="KXX317" s="4"/>
      <c r="KXY317" s="4"/>
      <c r="KXZ317" s="4"/>
      <c r="KYA317" s="4"/>
      <c r="KYB317" s="4"/>
      <c r="KYC317" s="4"/>
      <c r="KYD317" s="4"/>
      <c r="KYE317" s="4"/>
      <c r="KYF317" s="4"/>
      <c r="KYG317" s="4"/>
      <c r="KYH317" s="4"/>
      <c r="KYI317" s="4"/>
      <c r="KYJ317" s="4"/>
      <c r="KYK317" s="4"/>
      <c r="KYL317" s="4"/>
      <c r="KYM317" s="4"/>
      <c r="KYN317" s="4"/>
      <c r="KYO317" s="4"/>
      <c r="KYP317" s="4"/>
      <c r="KYQ317" s="4"/>
      <c r="KYR317" s="4"/>
      <c r="KYS317" s="4"/>
      <c r="KYT317" s="4"/>
      <c r="KYU317" s="4"/>
      <c r="KYV317" s="4"/>
      <c r="KYW317" s="4"/>
      <c r="KYX317" s="4"/>
      <c r="KYY317" s="4"/>
      <c r="KYZ317" s="4"/>
      <c r="KZA317" s="4"/>
      <c r="KZB317" s="4"/>
      <c r="KZC317" s="4"/>
      <c r="KZD317" s="4"/>
      <c r="KZE317" s="4"/>
      <c r="KZF317" s="4"/>
      <c r="KZG317" s="4"/>
      <c r="KZH317" s="4"/>
      <c r="KZI317" s="4"/>
      <c r="KZJ317" s="4"/>
      <c r="KZK317" s="4"/>
      <c r="KZL317" s="4"/>
      <c r="KZM317" s="4"/>
      <c r="KZN317" s="4"/>
      <c r="KZO317" s="4"/>
      <c r="KZP317" s="4"/>
      <c r="KZQ317" s="4"/>
      <c r="KZR317" s="4"/>
      <c r="KZS317" s="4"/>
      <c r="KZT317" s="4"/>
      <c r="KZU317" s="4"/>
      <c r="KZV317" s="4"/>
      <c r="KZW317" s="4"/>
      <c r="KZX317" s="4"/>
      <c r="KZY317" s="4"/>
      <c r="KZZ317" s="4"/>
      <c r="LAA317" s="4"/>
      <c r="LAB317" s="4"/>
      <c r="LAC317" s="4"/>
      <c r="LAD317" s="4"/>
      <c r="LAE317" s="4"/>
      <c r="LAF317" s="4"/>
      <c r="LAG317" s="4"/>
      <c r="LAH317" s="4"/>
      <c r="LAI317" s="4"/>
      <c r="LAJ317" s="4"/>
      <c r="LAK317" s="4"/>
      <c r="LAL317" s="4"/>
      <c r="LAM317" s="4"/>
      <c r="LAN317" s="4"/>
      <c r="LAO317" s="4"/>
      <c r="LAP317" s="4"/>
      <c r="LAQ317" s="4"/>
      <c r="LAR317" s="4"/>
      <c r="LAS317" s="4"/>
      <c r="LAT317" s="4"/>
      <c r="LAU317" s="4"/>
      <c r="LAV317" s="4"/>
      <c r="LAW317" s="4"/>
      <c r="LAX317" s="4"/>
      <c r="LAY317" s="4"/>
      <c r="LAZ317" s="4"/>
      <c r="LBA317" s="4"/>
      <c r="LBB317" s="4"/>
      <c r="LBC317" s="4"/>
      <c r="LBD317" s="4"/>
      <c r="LBE317" s="4"/>
      <c r="LBF317" s="4"/>
      <c r="LBG317" s="4"/>
      <c r="LBH317" s="4"/>
      <c r="LBI317" s="4"/>
      <c r="LBJ317" s="4"/>
      <c r="LBK317" s="4"/>
      <c r="LBL317" s="4"/>
      <c r="LBM317" s="4"/>
      <c r="LBN317" s="4"/>
      <c r="LBO317" s="4"/>
      <c r="LBP317" s="4"/>
      <c r="LBQ317" s="4"/>
      <c r="LBR317" s="4"/>
      <c r="LBS317" s="4"/>
      <c r="LBT317" s="4"/>
      <c r="LBU317" s="4"/>
      <c r="LBV317" s="4"/>
      <c r="LBW317" s="4"/>
      <c r="LBX317" s="4"/>
      <c r="LBY317" s="4"/>
      <c r="LBZ317" s="4"/>
      <c r="LCA317" s="4"/>
      <c r="LCB317" s="4"/>
      <c r="LCC317" s="4"/>
      <c r="LCD317" s="4"/>
      <c r="LCE317" s="4"/>
      <c r="LCF317" s="4"/>
      <c r="LCG317" s="4"/>
      <c r="LCH317" s="4"/>
      <c r="LCI317" s="4"/>
      <c r="LCJ317" s="4"/>
      <c r="LCK317" s="4"/>
      <c r="LCL317" s="4"/>
      <c r="LCM317" s="4"/>
      <c r="LCN317" s="4"/>
      <c r="LCO317" s="4"/>
      <c r="LCP317" s="4"/>
      <c r="LCQ317" s="4"/>
      <c r="LCR317" s="4"/>
      <c r="LCS317" s="4"/>
      <c r="LCT317" s="4"/>
      <c r="LCU317" s="4"/>
      <c r="LCV317" s="4"/>
      <c r="LCW317" s="4"/>
      <c r="LCX317" s="4"/>
      <c r="LCY317" s="4"/>
      <c r="LCZ317" s="4"/>
      <c r="LDA317" s="4"/>
      <c r="LDB317" s="4"/>
      <c r="LDC317" s="4"/>
      <c r="LDD317" s="4"/>
      <c r="LDE317" s="4"/>
      <c r="LDF317" s="4"/>
      <c r="LDG317" s="4"/>
      <c r="LDH317" s="4"/>
      <c r="LDI317" s="4"/>
      <c r="LDJ317" s="4"/>
      <c r="LDK317" s="4"/>
      <c r="LDL317" s="4"/>
      <c r="LDM317" s="4"/>
      <c r="LDN317" s="4"/>
      <c r="LDO317" s="4"/>
      <c r="LDP317" s="4"/>
      <c r="LDQ317" s="4"/>
      <c r="LDR317" s="4"/>
      <c r="LDS317" s="4"/>
      <c r="LDT317" s="4"/>
      <c r="LDU317" s="4"/>
      <c r="LDV317" s="4"/>
      <c r="LDW317" s="4"/>
      <c r="LDX317" s="4"/>
      <c r="LDY317" s="4"/>
      <c r="LDZ317" s="4"/>
      <c r="LEA317" s="4"/>
      <c r="LEB317" s="4"/>
      <c r="LEC317" s="4"/>
      <c r="LED317" s="4"/>
      <c r="LEE317" s="4"/>
      <c r="LEF317" s="4"/>
      <c r="LEG317" s="4"/>
      <c r="LEH317" s="4"/>
      <c r="LEI317" s="4"/>
      <c r="LEJ317" s="4"/>
      <c r="LEK317" s="4"/>
      <c r="LEL317" s="4"/>
      <c r="LEM317" s="4"/>
      <c r="LEN317" s="4"/>
      <c r="LEO317" s="4"/>
      <c r="LEP317" s="4"/>
      <c r="LEQ317" s="4"/>
      <c r="LER317" s="4"/>
      <c r="LES317" s="4"/>
      <c r="LET317" s="4"/>
      <c r="LEU317" s="4"/>
      <c r="LEV317" s="4"/>
      <c r="LEW317" s="4"/>
      <c r="LEX317" s="4"/>
      <c r="LEY317" s="4"/>
      <c r="LEZ317" s="4"/>
      <c r="LFA317" s="4"/>
      <c r="LFB317" s="4"/>
      <c r="LFC317" s="4"/>
      <c r="LFD317" s="4"/>
      <c r="LFE317" s="4"/>
      <c r="LFF317" s="4"/>
      <c r="LFG317" s="4"/>
      <c r="LFH317" s="4"/>
      <c r="LFI317" s="4"/>
      <c r="LFJ317" s="4"/>
      <c r="LFK317" s="4"/>
      <c r="LFL317" s="4"/>
      <c r="LFM317" s="4"/>
      <c r="LFN317" s="4"/>
      <c r="LFO317" s="4"/>
      <c r="LFP317" s="4"/>
      <c r="LFQ317" s="4"/>
      <c r="LFR317" s="4"/>
      <c r="LFS317" s="4"/>
      <c r="LFT317" s="4"/>
      <c r="LFU317" s="4"/>
      <c r="LFV317" s="4"/>
      <c r="LFW317" s="4"/>
      <c r="LFX317" s="4"/>
      <c r="LFY317" s="4"/>
      <c r="LFZ317" s="4"/>
      <c r="LGA317" s="4"/>
      <c r="LGB317" s="4"/>
      <c r="LGC317" s="4"/>
      <c r="LGD317" s="4"/>
      <c r="LGE317" s="4"/>
      <c r="LGF317" s="4"/>
      <c r="LGG317" s="4"/>
      <c r="LGH317" s="4"/>
      <c r="LGI317" s="4"/>
      <c r="LGJ317" s="4"/>
      <c r="LGK317" s="4"/>
      <c r="LGL317" s="4"/>
      <c r="LGM317" s="4"/>
      <c r="LGN317" s="4"/>
      <c r="LGO317" s="4"/>
      <c r="LGP317" s="4"/>
      <c r="LGQ317" s="4"/>
      <c r="LGR317" s="4"/>
      <c r="LGS317" s="4"/>
      <c r="LGT317" s="4"/>
      <c r="LGU317" s="4"/>
      <c r="LGV317" s="4"/>
      <c r="LGW317" s="4"/>
      <c r="LGX317" s="4"/>
      <c r="LGY317" s="4"/>
      <c r="LGZ317" s="4"/>
      <c r="LHA317" s="4"/>
      <c r="LHB317" s="4"/>
      <c r="LHC317" s="4"/>
      <c r="LHD317" s="4"/>
      <c r="LHE317" s="4"/>
      <c r="LHF317" s="4"/>
      <c r="LHG317" s="4"/>
      <c r="LHH317" s="4"/>
      <c r="LHI317" s="4"/>
      <c r="LHJ317" s="4"/>
      <c r="LHK317" s="4"/>
      <c r="LHL317" s="4"/>
      <c r="LHM317" s="4"/>
      <c r="LHN317" s="4"/>
      <c r="LHO317" s="4"/>
      <c r="LHP317" s="4"/>
      <c r="LHQ317" s="4"/>
      <c r="LHR317" s="4"/>
      <c r="LHS317" s="4"/>
      <c r="LHT317" s="4"/>
      <c r="LHU317" s="4"/>
      <c r="LHV317" s="4"/>
      <c r="LHW317" s="4"/>
      <c r="LHX317" s="4"/>
      <c r="LHY317" s="4"/>
      <c r="LHZ317" s="4"/>
      <c r="LIA317" s="4"/>
      <c r="LIB317" s="4"/>
      <c r="LIC317" s="4"/>
      <c r="LID317" s="4"/>
      <c r="LIE317" s="4"/>
      <c r="LIF317" s="4"/>
      <c r="LIG317" s="4"/>
      <c r="LIH317" s="4"/>
      <c r="LII317" s="4"/>
      <c r="LIJ317" s="4"/>
      <c r="LIK317" s="4"/>
      <c r="LIL317" s="4"/>
      <c r="LIM317" s="4"/>
      <c r="LIN317" s="4"/>
      <c r="LIO317" s="4"/>
      <c r="LIP317" s="4"/>
      <c r="LIQ317" s="4"/>
      <c r="LIR317" s="4"/>
      <c r="LIS317" s="4"/>
      <c r="LIT317" s="4"/>
      <c r="LIU317" s="4"/>
      <c r="LIV317" s="4"/>
      <c r="LIW317" s="4"/>
      <c r="LIX317" s="4"/>
      <c r="LIY317" s="4"/>
      <c r="LIZ317" s="4"/>
      <c r="LJA317" s="4"/>
      <c r="LJB317" s="4"/>
      <c r="LJC317" s="4"/>
      <c r="LJD317" s="4"/>
      <c r="LJE317" s="4"/>
      <c r="LJF317" s="4"/>
      <c r="LJG317" s="4"/>
      <c r="LJH317" s="4"/>
      <c r="LJI317" s="4"/>
      <c r="LJJ317" s="4"/>
      <c r="LJK317" s="4"/>
      <c r="LJL317" s="4"/>
      <c r="LJM317" s="4"/>
      <c r="LJN317" s="4"/>
      <c r="LJO317" s="4"/>
      <c r="LJP317" s="4"/>
      <c r="LJQ317" s="4"/>
      <c r="LJR317" s="4"/>
      <c r="LJS317" s="4"/>
      <c r="LJT317" s="4"/>
      <c r="LJU317" s="4"/>
      <c r="LJV317" s="4"/>
      <c r="LJW317" s="4"/>
      <c r="LJX317" s="4"/>
      <c r="LJY317" s="4"/>
      <c r="LJZ317" s="4"/>
      <c r="LKA317" s="4"/>
      <c r="LKB317" s="4"/>
      <c r="LKC317" s="4"/>
      <c r="LKD317" s="4"/>
      <c r="LKE317" s="4"/>
      <c r="LKF317" s="4"/>
      <c r="LKG317" s="4"/>
      <c r="LKH317" s="4"/>
      <c r="LKI317" s="4"/>
      <c r="LKJ317" s="4"/>
      <c r="LKK317" s="4"/>
      <c r="LKL317" s="4"/>
      <c r="LKM317" s="4"/>
      <c r="LKN317" s="4"/>
      <c r="LKO317" s="4"/>
      <c r="LKP317" s="4"/>
      <c r="LKQ317" s="4"/>
      <c r="LKR317" s="4"/>
      <c r="LKS317" s="4"/>
      <c r="LKT317" s="4"/>
      <c r="LKU317" s="4"/>
      <c r="LKV317" s="4"/>
      <c r="LKW317" s="4"/>
      <c r="LKX317" s="4"/>
      <c r="LKY317" s="4"/>
      <c r="LKZ317" s="4"/>
      <c r="LLA317" s="4"/>
      <c r="LLB317" s="4"/>
      <c r="LLC317" s="4"/>
      <c r="LLD317" s="4"/>
      <c r="LLE317" s="4"/>
      <c r="LLF317" s="4"/>
      <c r="LLG317" s="4"/>
      <c r="LLH317" s="4"/>
      <c r="LLI317" s="4"/>
      <c r="LLJ317" s="4"/>
      <c r="LLK317" s="4"/>
      <c r="LLL317" s="4"/>
      <c r="LLM317" s="4"/>
      <c r="LLN317" s="4"/>
      <c r="LLO317" s="4"/>
      <c r="LLP317" s="4"/>
      <c r="LLQ317" s="4"/>
      <c r="LLR317" s="4"/>
      <c r="LLS317" s="4"/>
      <c r="LLT317" s="4"/>
      <c r="LLU317" s="4"/>
      <c r="LLV317" s="4"/>
      <c r="LLW317" s="4"/>
      <c r="LLX317" s="4"/>
      <c r="LLY317" s="4"/>
      <c r="LLZ317" s="4"/>
      <c r="LMA317" s="4"/>
      <c r="LMB317" s="4"/>
      <c r="LMC317" s="4"/>
      <c r="LMD317" s="4"/>
      <c r="LME317" s="4"/>
      <c r="LMF317" s="4"/>
      <c r="LMG317" s="4"/>
      <c r="LMH317" s="4"/>
      <c r="LMI317" s="4"/>
      <c r="LMJ317" s="4"/>
      <c r="LMK317" s="4"/>
      <c r="LML317" s="4"/>
      <c r="LMM317" s="4"/>
      <c r="LMN317" s="4"/>
      <c r="LMO317" s="4"/>
      <c r="LMP317" s="4"/>
      <c r="LMQ317" s="4"/>
      <c r="LMR317" s="4"/>
      <c r="LMS317" s="4"/>
      <c r="LMT317" s="4"/>
      <c r="LMU317" s="4"/>
      <c r="LMV317" s="4"/>
      <c r="LMW317" s="4"/>
      <c r="LMX317" s="4"/>
      <c r="LMY317" s="4"/>
      <c r="LMZ317" s="4"/>
      <c r="LNA317" s="4"/>
      <c r="LNB317" s="4"/>
      <c r="LNC317" s="4"/>
      <c r="LND317" s="4"/>
      <c r="LNE317" s="4"/>
      <c r="LNF317" s="4"/>
      <c r="LNG317" s="4"/>
      <c r="LNH317" s="4"/>
      <c r="LNI317" s="4"/>
      <c r="LNJ317" s="4"/>
      <c r="LNK317" s="4"/>
      <c r="LNL317" s="4"/>
      <c r="LNM317" s="4"/>
      <c r="LNN317" s="4"/>
      <c r="LNO317" s="4"/>
      <c r="LNP317" s="4"/>
      <c r="LNQ317" s="4"/>
      <c r="LNR317" s="4"/>
      <c r="LNS317" s="4"/>
      <c r="LNT317" s="4"/>
      <c r="LNU317" s="4"/>
      <c r="LNV317" s="4"/>
      <c r="LNW317" s="4"/>
      <c r="LNX317" s="4"/>
      <c r="LNY317" s="4"/>
      <c r="LNZ317" s="4"/>
      <c r="LOA317" s="4"/>
      <c r="LOB317" s="4"/>
      <c r="LOC317" s="4"/>
      <c r="LOD317" s="4"/>
      <c r="LOE317" s="4"/>
      <c r="LOF317" s="4"/>
      <c r="LOG317" s="4"/>
      <c r="LOH317" s="4"/>
      <c r="LOI317" s="4"/>
      <c r="LOJ317" s="4"/>
      <c r="LOK317" s="4"/>
      <c r="LOL317" s="4"/>
      <c r="LOM317" s="4"/>
      <c r="LON317" s="4"/>
      <c r="LOO317" s="4"/>
      <c r="LOP317" s="4"/>
      <c r="LOQ317" s="4"/>
      <c r="LOR317" s="4"/>
      <c r="LOS317" s="4"/>
      <c r="LOT317" s="4"/>
      <c r="LOU317" s="4"/>
      <c r="LOV317" s="4"/>
      <c r="LOW317" s="4"/>
      <c r="LOX317" s="4"/>
      <c r="LOY317" s="4"/>
      <c r="LOZ317" s="4"/>
      <c r="LPA317" s="4"/>
      <c r="LPB317" s="4"/>
      <c r="LPC317" s="4"/>
      <c r="LPD317" s="4"/>
      <c r="LPE317" s="4"/>
      <c r="LPF317" s="4"/>
      <c r="LPG317" s="4"/>
      <c r="LPH317" s="4"/>
      <c r="LPI317" s="4"/>
      <c r="LPJ317" s="4"/>
      <c r="LPK317" s="4"/>
      <c r="LPL317" s="4"/>
      <c r="LPM317" s="4"/>
      <c r="LPN317" s="4"/>
      <c r="LPO317" s="4"/>
      <c r="LPP317" s="4"/>
      <c r="LPQ317" s="4"/>
      <c r="LPR317" s="4"/>
      <c r="LPS317" s="4"/>
      <c r="LPT317" s="4"/>
      <c r="LPU317" s="4"/>
      <c r="LPV317" s="4"/>
      <c r="LPW317" s="4"/>
      <c r="LPX317" s="4"/>
      <c r="LPY317" s="4"/>
      <c r="LPZ317" s="4"/>
      <c r="LQA317" s="4"/>
      <c r="LQB317" s="4"/>
      <c r="LQC317" s="4"/>
      <c r="LQD317" s="4"/>
      <c r="LQE317" s="4"/>
      <c r="LQF317" s="4"/>
      <c r="LQG317" s="4"/>
      <c r="LQH317" s="4"/>
      <c r="LQI317" s="4"/>
      <c r="LQJ317" s="4"/>
      <c r="LQK317" s="4"/>
      <c r="LQL317" s="4"/>
      <c r="LQM317" s="4"/>
      <c r="LQN317" s="4"/>
      <c r="LQO317" s="4"/>
      <c r="LQP317" s="4"/>
      <c r="LQQ317" s="4"/>
      <c r="LQR317" s="4"/>
      <c r="LQS317" s="4"/>
      <c r="LQT317" s="4"/>
      <c r="LQU317" s="4"/>
      <c r="LQV317" s="4"/>
      <c r="LQW317" s="4"/>
      <c r="LQX317" s="4"/>
      <c r="LQY317" s="4"/>
      <c r="LQZ317" s="4"/>
      <c r="LRA317" s="4"/>
      <c r="LRB317" s="4"/>
      <c r="LRC317" s="4"/>
      <c r="LRD317" s="4"/>
      <c r="LRE317" s="4"/>
      <c r="LRF317" s="4"/>
      <c r="LRG317" s="4"/>
      <c r="LRH317" s="4"/>
      <c r="LRI317" s="4"/>
      <c r="LRJ317" s="4"/>
      <c r="LRK317" s="4"/>
      <c r="LRL317" s="4"/>
      <c r="LRM317" s="4"/>
      <c r="LRN317" s="4"/>
      <c r="LRO317" s="4"/>
      <c r="LRP317" s="4"/>
      <c r="LRQ317" s="4"/>
      <c r="LRR317" s="4"/>
      <c r="LRS317" s="4"/>
      <c r="LRT317" s="4"/>
      <c r="LRU317" s="4"/>
      <c r="LRV317" s="4"/>
      <c r="LRW317" s="4"/>
      <c r="LRX317" s="4"/>
      <c r="LRY317" s="4"/>
      <c r="LRZ317" s="4"/>
      <c r="LSA317" s="4"/>
      <c r="LSB317" s="4"/>
      <c r="LSC317" s="4"/>
      <c r="LSD317" s="4"/>
      <c r="LSE317" s="4"/>
      <c r="LSF317" s="4"/>
      <c r="LSG317" s="4"/>
      <c r="LSH317" s="4"/>
      <c r="LSI317" s="4"/>
      <c r="LSJ317" s="4"/>
      <c r="LSK317" s="4"/>
      <c r="LSL317" s="4"/>
      <c r="LSM317" s="4"/>
      <c r="LSN317" s="4"/>
      <c r="LSO317" s="4"/>
      <c r="LSP317" s="4"/>
      <c r="LSQ317" s="4"/>
      <c r="LSR317" s="4"/>
      <c r="LSS317" s="4"/>
      <c r="LST317" s="4"/>
      <c r="LSU317" s="4"/>
      <c r="LSV317" s="4"/>
      <c r="LSW317" s="4"/>
      <c r="LSX317" s="4"/>
      <c r="LSY317" s="4"/>
      <c r="LSZ317" s="4"/>
      <c r="LTA317" s="4"/>
      <c r="LTB317" s="4"/>
      <c r="LTC317" s="4"/>
      <c r="LTD317" s="4"/>
      <c r="LTE317" s="4"/>
      <c r="LTF317" s="4"/>
      <c r="LTG317" s="4"/>
      <c r="LTH317" s="4"/>
      <c r="LTI317" s="4"/>
      <c r="LTJ317" s="4"/>
      <c r="LTK317" s="4"/>
      <c r="LTL317" s="4"/>
      <c r="LTM317" s="4"/>
      <c r="LTN317" s="4"/>
      <c r="LTO317" s="4"/>
      <c r="LTP317" s="4"/>
      <c r="LTQ317" s="4"/>
      <c r="LTR317" s="4"/>
      <c r="LTS317" s="4"/>
      <c r="LTT317" s="4"/>
      <c r="LTU317" s="4"/>
      <c r="LTV317" s="4"/>
      <c r="LTW317" s="4"/>
      <c r="LTX317" s="4"/>
      <c r="LTY317" s="4"/>
      <c r="LTZ317" s="4"/>
      <c r="LUA317" s="4"/>
      <c r="LUB317" s="4"/>
      <c r="LUC317" s="4"/>
      <c r="LUD317" s="4"/>
      <c r="LUE317" s="4"/>
      <c r="LUF317" s="4"/>
      <c r="LUG317" s="4"/>
      <c r="LUH317" s="4"/>
      <c r="LUI317" s="4"/>
      <c r="LUJ317" s="4"/>
      <c r="LUK317" s="4"/>
      <c r="LUL317" s="4"/>
      <c r="LUM317" s="4"/>
      <c r="LUN317" s="4"/>
      <c r="LUO317" s="4"/>
      <c r="LUP317" s="4"/>
      <c r="LUQ317" s="4"/>
      <c r="LUR317" s="4"/>
      <c r="LUS317" s="4"/>
      <c r="LUT317" s="4"/>
      <c r="LUU317" s="4"/>
      <c r="LUV317" s="4"/>
      <c r="LUW317" s="4"/>
      <c r="LUX317" s="4"/>
      <c r="LUY317" s="4"/>
      <c r="LUZ317" s="4"/>
      <c r="LVA317" s="4"/>
      <c r="LVB317" s="4"/>
      <c r="LVC317" s="4"/>
      <c r="LVD317" s="4"/>
      <c r="LVE317" s="4"/>
      <c r="LVF317" s="4"/>
      <c r="LVG317" s="4"/>
      <c r="LVH317" s="4"/>
      <c r="LVI317" s="4"/>
      <c r="LVJ317" s="4"/>
      <c r="LVK317" s="4"/>
      <c r="LVL317" s="4"/>
      <c r="LVM317" s="4"/>
      <c r="LVN317" s="4"/>
      <c r="LVO317" s="4"/>
      <c r="LVP317" s="4"/>
      <c r="LVQ317" s="4"/>
      <c r="LVR317" s="4"/>
      <c r="LVS317" s="4"/>
      <c r="LVT317" s="4"/>
      <c r="LVU317" s="4"/>
      <c r="LVV317" s="4"/>
      <c r="LVW317" s="4"/>
      <c r="LVX317" s="4"/>
      <c r="LVY317" s="4"/>
      <c r="LVZ317" s="4"/>
      <c r="LWA317" s="4"/>
      <c r="LWB317" s="4"/>
      <c r="LWC317" s="4"/>
      <c r="LWD317" s="4"/>
      <c r="LWE317" s="4"/>
      <c r="LWF317" s="4"/>
      <c r="LWG317" s="4"/>
      <c r="LWH317" s="4"/>
      <c r="LWI317" s="4"/>
      <c r="LWJ317" s="4"/>
      <c r="LWK317" s="4"/>
      <c r="LWL317" s="4"/>
      <c r="LWM317" s="4"/>
      <c r="LWN317" s="4"/>
      <c r="LWO317" s="4"/>
      <c r="LWP317" s="4"/>
      <c r="LWQ317" s="4"/>
      <c r="LWR317" s="4"/>
      <c r="LWS317" s="4"/>
      <c r="LWT317" s="4"/>
      <c r="LWU317" s="4"/>
      <c r="LWV317" s="4"/>
      <c r="LWW317" s="4"/>
      <c r="LWX317" s="4"/>
      <c r="LWY317" s="4"/>
      <c r="LWZ317" s="4"/>
      <c r="LXA317" s="4"/>
      <c r="LXB317" s="4"/>
      <c r="LXC317" s="4"/>
      <c r="LXD317" s="4"/>
      <c r="LXE317" s="4"/>
      <c r="LXF317" s="4"/>
      <c r="LXG317" s="4"/>
      <c r="LXH317" s="4"/>
      <c r="LXI317" s="4"/>
      <c r="LXJ317" s="4"/>
      <c r="LXK317" s="4"/>
      <c r="LXL317" s="4"/>
      <c r="LXM317" s="4"/>
      <c r="LXN317" s="4"/>
      <c r="LXO317" s="4"/>
      <c r="LXP317" s="4"/>
      <c r="LXQ317" s="4"/>
      <c r="LXR317" s="4"/>
      <c r="LXS317" s="4"/>
      <c r="LXT317" s="4"/>
      <c r="LXU317" s="4"/>
      <c r="LXV317" s="4"/>
      <c r="LXW317" s="4"/>
      <c r="LXX317" s="4"/>
      <c r="LXY317" s="4"/>
      <c r="LXZ317" s="4"/>
      <c r="LYA317" s="4"/>
      <c r="LYB317" s="4"/>
      <c r="LYC317" s="4"/>
      <c r="LYD317" s="4"/>
      <c r="LYE317" s="4"/>
      <c r="LYF317" s="4"/>
      <c r="LYG317" s="4"/>
      <c r="LYH317" s="4"/>
      <c r="LYI317" s="4"/>
      <c r="LYJ317" s="4"/>
      <c r="LYK317" s="4"/>
      <c r="LYL317" s="4"/>
      <c r="LYM317" s="4"/>
      <c r="LYN317" s="4"/>
      <c r="LYO317" s="4"/>
      <c r="LYP317" s="4"/>
      <c r="LYQ317" s="4"/>
      <c r="LYR317" s="4"/>
      <c r="LYS317" s="4"/>
      <c r="LYT317" s="4"/>
      <c r="LYU317" s="4"/>
      <c r="LYV317" s="4"/>
      <c r="LYW317" s="4"/>
      <c r="LYX317" s="4"/>
      <c r="LYY317" s="4"/>
      <c r="LYZ317" s="4"/>
      <c r="LZA317" s="4"/>
      <c r="LZB317" s="4"/>
      <c r="LZC317" s="4"/>
      <c r="LZD317" s="4"/>
      <c r="LZE317" s="4"/>
      <c r="LZF317" s="4"/>
      <c r="LZG317" s="4"/>
      <c r="LZH317" s="4"/>
      <c r="LZI317" s="4"/>
      <c r="LZJ317" s="4"/>
      <c r="LZK317" s="4"/>
      <c r="LZL317" s="4"/>
      <c r="LZM317" s="4"/>
      <c r="LZN317" s="4"/>
      <c r="LZO317" s="4"/>
      <c r="LZP317" s="4"/>
      <c r="LZQ317" s="4"/>
      <c r="LZR317" s="4"/>
      <c r="LZS317" s="4"/>
      <c r="LZT317" s="4"/>
      <c r="LZU317" s="4"/>
      <c r="LZV317" s="4"/>
      <c r="LZW317" s="4"/>
      <c r="LZX317" s="4"/>
      <c r="LZY317" s="4"/>
      <c r="LZZ317" s="4"/>
      <c r="MAA317" s="4"/>
      <c r="MAB317" s="4"/>
      <c r="MAC317" s="4"/>
      <c r="MAD317" s="4"/>
      <c r="MAE317" s="4"/>
      <c r="MAF317" s="4"/>
      <c r="MAG317" s="4"/>
      <c r="MAH317" s="4"/>
      <c r="MAI317" s="4"/>
      <c r="MAJ317" s="4"/>
      <c r="MAK317" s="4"/>
      <c r="MAL317" s="4"/>
      <c r="MAM317" s="4"/>
      <c r="MAN317" s="4"/>
      <c r="MAO317" s="4"/>
      <c r="MAP317" s="4"/>
      <c r="MAQ317" s="4"/>
      <c r="MAR317" s="4"/>
      <c r="MAS317" s="4"/>
      <c r="MAT317" s="4"/>
      <c r="MAU317" s="4"/>
      <c r="MAV317" s="4"/>
      <c r="MAW317" s="4"/>
      <c r="MAX317" s="4"/>
      <c r="MAY317" s="4"/>
      <c r="MAZ317" s="4"/>
      <c r="MBA317" s="4"/>
      <c r="MBB317" s="4"/>
      <c r="MBC317" s="4"/>
      <c r="MBD317" s="4"/>
      <c r="MBE317" s="4"/>
      <c r="MBF317" s="4"/>
      <c r="MBG317" s="4"/>
      <c r="MBH317" s="4"/>
      <c r="MBI317" s="4"/>
      <c r="MBJ317" s="4"/>
      <c r="MBK317" s="4"/>
      <c r="MBL317" s="4"/>
      <c r="MBM317" s="4"/>
      <c r="MBN317" s="4"/>
      <c r="MBO317" s="4"/>
      <c r="MBP317" s="4"/>
      <c r="MBQ317" s="4"/>
      <c r="MBR317" s="4"/>
      <c r="MBS317" s="4"/>
      <c r="MBT317" s="4"/>
      <c r="MBU317" s="4"/>
      <c r="MBV317" s="4"/>
      <c r="MBW317" s="4"/>
      <c r="MBX317" s="4"/>
      <c r="MBY317" s="4"/>
      <c r="MBZ317" s="4"/>
      <c r="MCA317" s="4"/>
      <c r="MCB317" s="4"/>
      <c r="MCC317" s="4"/>
      <c r="MCD317" s="4"/>
      <c r="MCE317" s="4"/>
      <c r="MCF317" s="4"/>
      <c r="MCG317" s="4"/>
      <c r="MCH317" s="4"/>
      <c r="MCI317" s="4"/>
      <c r="MCJ317" s="4"/>
      <c r="MCK317" s="4"/>
      <c r="MCL317" s="4"/>
      <c r="MCM317" s="4"/>
      <c r="MCN317" s="4"/>
      <c r="MCO317" s="4"/>
      <c r="MCP317" s="4"/>
      <c r="MCQ317" s="4"/>
      <c r="MCR317" s="4"/>
      <c r="MCS317" s="4"/>
      <c r="MCT317" s="4"/>
      <c r="MCU317" s="4"/>
      <c r="MCV317" s="4"/>
      <c r="MCW317" s="4"/>
      <c r="MCX317" s="4"/>
      <c r="MCY317" s="4"/>
      <c r="MCZ317" s="4"/>
      <c r="MDA317" s="4"/>
      <c r="MDB317" s="4"/>
      <c r="MDC317" s="4"/>
      <c r="MDD317" s="4"/>
      <c r="MDE317" s="4"/>
      <c r="MDF317" s="4"/>
      <c r="MDG317" s="4"/>
      <c r="MDH317" s="4"/>
      <c r="MDI317" s="4"/>
      <c r="MDJ317" s="4"/>
      <c r="MDK317" s="4"/>
      <c r="MDL317" s="4"/>
      <c r="MDM317" s="4"/>
      <c r="MDN317" s="4"/>
      <c r="MDO317" s="4"/>
      <c r="MDP317" s="4"/>
      <c r="MDQ317" s="4"/>
      <c r="MDR317" s="4"/>
      <c r="MDS317" s="4"/>
      <c r="MDT317" s="4"/>
      <c r="MDU317" s="4"/>
      <c r="MDV317" s="4"/>
      <c r="MDW317" s="4"/>
      <c r="MDX317" s="4"/>
      <c r="MDY317" s="4"/>
      <c r="MDZ317" s="4"/>
      <c r="MEA317" s="4"/>
      <c r="MEB317" s="4"/>
      <c r="MEC317" s="4"/>
      <c r="MED317" s="4"/>
      <c r="MEE317" s="4"/>
      <c r="MEF317" s="4"/>
      <c r="MEG317" s="4"/>
      <c r="MEH317" s="4"/>
      <c r="MEI317" s="4"/>
      <c r="MEJ317" s="4"/>
      <c r="MEK317" s="4"/>
      <c r="MEL317" s="4"/>
      <c r="MEM317" s="4"/>
      <c r="MEN317" s="4"/>
      <c r="MEO317" s="4"/>
      <c r="MEP317" s="4"/>
      <c r="MEQ317" s="4"/>
      <c r="MER317" s="4"/>
      <c r="MES317" s="4"/>
      <c r="MET317" s="4"/>
      <c r="MEU317" s="4"/>
      <c r="MEV317" s="4"/>
      <c r="MEW317" s="4"/>
      <c r="MEX317" s="4"/>
      <c r="MEY317" s="4"/>
      <c r="MEZ317" s="4"/>
      <c r="MFA317" s="4"/>
      <c r="MFB317" s="4"/>
      <c r="MFC317" s="4"/>
      <c r="MFD317" s="4"/>
      <c r="MFE317" s="4"/>
      <c r="MFF317" s="4"/>
      <c r="MFG317" s="4"/>
      <c r="MFH317" s="4"/>
      <c r="MFI317" s="4"/>
      <c r="MFJ317" s="4"/>
      <c r="MFK317" s="4"/>
      <c r="MFL317" s="4"/>
      <c r="MFM317" s="4"/>
      <c r="MFN317" s="4"/>
      <c r="MFO317" s="4"/>
      <c r="MFP317" s="4"/>
      <c r="MFQ317" s="4"/>
      <c r="MFR317" s="4"/>
      <c r="MFS317" s="4"/>
      <c r="MFT317" s="4"/>
      <c r="MFU317" s="4"/>
      <c r="MFV317" s="4"/>
      <c r="MFW317" s="4"/>
      <c r="MFX317" s="4"/>
      <c r="MFY317" s="4"/>
      <c r="MFZ317" s="4"/>
      <c r="MGA317" s="4"/>
      <c r="MGB317" s="4"/>
      <c r="MGC317" s="4"/>
      <c r="MGD317" s="4"/>
      <c r="MGE317" s="4"/>
      <c r="MGF317" s="4"/>
      <c r="MGG317" s="4"/>
      <c r="MGH317" s="4"/>
      <c r="MGI317" s="4"/>
      <c r="MGJ317" s="4"/>
      <c r="MGK317" s="4"/>
      <c r="MGL317" s="4"/>
      <c r="MGM317" s="4"/>
      <c r="MGN317" s="4"/>
      <c r="MGO317" s="4"/>
      <c r="MGP317" s="4"/>
      <c r="MGQ317" s="4"/>
      <c r="MGR317" s="4"/>
      <c r="MGS317" s="4"/>
      <c r="MGT317" s="4"/>
      <c r="MGU317" s="4"/>
      <c r="MGV317" s="4"/>
      <c r="MGW317" s="4"/>
      <c r="MGX317" s="4"/>
      <c r="MGY317" s="4"/>
      <c r="MGZ317" s="4"/>
      <c r="MHA317" s="4"/>
      <c r="MHB317" s="4"/>
      <c r="MHC317" s="4"/>
      <c r="MHD317" s="4"/>
      <c r="MHE317" s="4"/>
      <c r="MHF317" s="4"/>
      <c r="MHG317" s="4"/>
      <c r="MHH317" s="4"/>
      <c r="MHI317" s="4"/>
      <c r="MHJ317" s="4"/>
      <c r="MHK317" s="4"/>
      <c r="MHL317" s="4"/>
      <c r="MHM317" s="4"/>
      <c r="MHN317" s="4"/>
      <c r="MHO317" s="4"/>
      <c r="MHP317" s="4"/>
      <c r="MHQ317" s="4"/>
      <c r="MHR317" s="4"/>
      <c r="MHS317" s="4"/>
      <c r="MHT317" s="4"/>
      <c r="MHU317" s="4"/>
      <c r="MHV317" s="4"/>
      <c r="MHW317" s="4"/>
      <c r="MHX317" s="4"/>
      <c r="MHY317" s="4"/>
      <c r="MHZ317" s="4"/>
      <c r="MIA317" s="4"/>
      <c r="MIB317" s="4"/>
      <c r="MIC317" s="4"/>
      <c r="MID317" s="4"/>
      <c r="MIE317" s="4"/>
      <c r="MIF317" s="4"/>
      <c r="MIG317" s="4"/>
      <c r="MIH317" s="4"/>
      <c r="MII317" s="4"/>
      <c r="MIJ317" s="4"/>
      <c r="MIK317" s="4"/>
      <c r="MIL317" s="4"/>
      <c r="MIM317" s="4"/>
      <c r="MIN317" s="4"/>
      <c r="MIO317" s="4"/>
      <c r="MIP317" s="4"/>
      <c r="MIQ317" s="4"/>
      <c r="MIR317" s="4"/>
      <c r="MIS317" s="4"/>
      <c r="MIT317" s="4"/>
      <c r="MIU317" s="4"/>
      <c r="MIV317" s="4"/>
      <c r="MIW317" s="4"/>
      <c r="MIX317" s="4"/>
      <c r="MIY317" s="4"/>
      <c r="MIZ317" s="4"/>
      <c r="MJA317" s="4"/>
      <c r="MJB317" s="4"/>
      <c r="MJC317" s="4"/>
      <c r="MJD317" s="4"/>
      <c r="MJE317" s="4"/>
      <c r="MJF317" s="4"/>
      <c r="MJG317" s="4"/>
      <c r="MJH317" s="4"/>
      <c r="MJI317" s="4"/>
      <c r="MJJ317" s="4"/>
      <c r="MJK317" s="4"/>
      <c r="MJL317" s="4"/>
      <c r="MJM317" s="4"/>
      <c r="MJN317" s="4"/>
      <c r="MJO317" s="4"/>
      <c r="MJP317" s="4"/>
      <c r="MJQ317" s="4"/>
      <c r="MJR317" s="4"/>
      <c r="MJS317" s="4"/>
      <c r="MJT317" s="4"/>
      <c r="MJU317" s="4"/>
      <c r="MJV317" s="4"/>
      <c r="MJW317" s="4"/>
      <c r="MJX317" s="4"/>
      <c r="MJY317" s="4"/>
      <c r="MJZ317" s="4"/>
      <c r="MKA317" s="4"/>
      <c r="MKB317" s="4"/>
      <c r="MKC317" s="4"/>
      <c r="MKD317" s="4"/>
      <c r="MKE317" s="4"/>
      <c r="MKF317" s="4"/>
      <c r="MKG317" s="4"/>
      <c r="MKH317" s="4"/>
      <c r="MKI317" s="4"/>
      <c r="MKJ317" s="4"/>
      <c r="MKK317" s="4"/>
      <c r="MKL317" s="4"/>
      <c r="MKM317" s="4"/>
      <c r="MKN317" s="4"/>
      <c r="MKO317" s="4"/>
      <c r="MKP317" s="4"/>
      <c r="MKQ317" s="4"/>
      <c r="MKR317" s="4"/>
      <c r="MKS317" s="4"/>
      <c r="MKT317" s="4"/>
      <c r="MKU317" s="4"/>
      <c r="MKV317" s="4"/>
      <c r="MKW317" s="4"/>
      <c r="MKX317" s="4"/>
      <c r="MKY317" s="4"/>
      <c r="MKZ317" s="4"/>
      <c r="MLA317" s="4"/>
      <c r="MLB317" s="4"/>
      <c r="MLC317" s="4"/>
      <c r="MLD317" s="4"/>
      <c r="MLE317" s="4"/>
      <c r="MLF317" s="4"/>
      <c r="MLG317" s="4"/>
      <c r="MLH317" s="4"/>
      <c r="MLI317" s="4"/>
      <c r="MLJ317" s="4"/>
      <c r="MLK317" s="4"/>
      <c r="MLL317" s="4"/>
      <c r="MLM317" s="4"/>
      <c r="MLN317" s="4"/>
      <c r="MLO317" s="4"/>
      <c r="MLP317" s="4"/>
      <c r="MLQ317" s="4"/>
      <c r="MLR317" s="4"/>
      <c r="MLS317" s="4"/>
      <c r="MLT317" s="4"/>
      <c r="MLU317" s="4"/>
      <c r="MLV317" s="4"/>
      <c r="MLW317" s="4"/>
      <c r="MLX317" s="4"/>
      <c r="MLY317" s="4"/>
      <c r="MLZ317" s="4"/>
      <c r="MMA317" s="4"/>
      <c r="MMB317" s="4"/>
      <c r="MMC317" s="4"/>
      <c r="MMD317" s="4"/>
      <c r="MME317" s="4"/>
      <c r="MMF317" s="4"/>
      <c r="MMG317" s="4"/>
      <c r="MMH317" s="4"/>
      <c r="MMI317" s="4"/>
      <c r="MMJ317" s="4"/>
      <c r="MMK317" s="4"/>
      <c r="MML317" s="4"/>
      <c r="MMM317" s="4"/>
      <c r="MMN317" s="4"/>
      <c r="MMO317" s="4"/>
      <c r="MMP317" s="4"/>
      <c r="MMQ317" s="4"/>
      <c r="MMR317" s="4"/>
      <c r="MMS317" s="4"/>
      <c r="MMT317" s="4"/>
      <c r="MMU317" s="4"/>
      <c r="MMV317" s="4"/>
      <c r="MMW317" s="4"/>
      <c r="MMX317" s="4"/>
      <c r="MMY317" s="4"/>
      <c r="MMZ317" s="4"/>
      <c r="MNA317" s="4"/>
      <c r="MNB317" s="4"/>
      <c r="MNC317" s="4"/>
      <c r="MND317" s="4"/>
      <c r="MNE317" s="4"/>
      <c r="MNF317" s="4"/>
      <c r="MNG317" s="4"/>
      <c r="MNH317" s="4"/>
      <c r="MNI317" s="4"/>
      <c r="MNJ317" s="4"/>
      <c r="MNK317" s="4"/>
      <c r="MNL317" s="4"/>
      <c r="MNM317" s="4"/>
      <c r="MNN317" s="4"/>
      <c r="MNO317" s="4"/>
      <c r="MNP317" s="4"/>
      <c r="MNQ317" s="4"/>
      <c r="MNR317" s="4"/>
      <c r="MNS317" s="4"/>
      <c r="MNT317" s="4"/>
      <c r="MNU317" s="4"/>
      <c r="MNV317" s="4"/>
      <c r="MNW317" s="4"/>
      <c r="MNX317" s="4"/>
      <c r="MNY317" s="4"/>
      <c r="MNZ317" s="4"/>
      <c r="MOA317" s="4"/>
      <c r="MOB317" s="4"/>
      <c r="MOC317" s="4"/>
      <c r="MOD317" s="4"/>
      <c r="MOE317" s="4"/>
      <c r="MOF317" s="4"/>
      <c r="MOG317" s="4"/>
      <c r="MOH317" s="4"/>
      <c r="MOI317" s="4"/>
      <c r="MOJ317" s="4"/>
      <c r="MOK317" s="4"/>
      <c r="MOL317" s="4"/>
      <c r="MOM317" s="4"/>
      <c r="MON317" s="4"/>
      <c r="MOO317" s="4"/>
      <c r="MOP317" s="4"/>
      <c r="MOQ317" s="4"/>
      <c r="MOR317" s="4"/>
      <c r="MOS317" s="4"/>
      <c r="MOT317" s="4"/>
      <c r="MOU317" s="4"/>
      <c r="MOV317" s="4"/>
      <c r="MOW317" s="4"/>
      <c r="MOX317" s="4"/>
      <c r="MOY317" s="4"/>
      <c r="MOZ317" s="4"/>
      <c r="MPA317" s="4"/>
      <c r="MPB317" s="4"/>
      <c r="MPC317" s="4"/>
      <c r="MPD317" s="4"/>
      <c r="MPE317" s="4"/>
      <c r="MPF317" s="4"/>
      <c r="MPG317" s="4"/>
      <c r="MPH317" s="4"/>
      <c r="MPI317" s="4"/>
      <c r="MPJ317" s="4"/>
      <c r="MPK317" s="4"/>
      <c r="MPL317" s="4"/>
      <c r="MPM317" s="4"/>
      <c r="MPN317" s="4"/>
      <c r="MPO317" s="4"/>
      <c r="MPP317" s="4"/>
      <c r="MPQ317" s="4"/>
      <c r="MPR317" s="4"/>
      <c r="MPS317" s="4"/>
      <c r="MPT317" s="4"/>
      <c r="MPU317" s="4"/>
      <c r="MPV317" s="4"/>
      <c r="MPW317" s="4"/>
      <c r="MPX317" s="4"/>
      <c r="MPY317" s="4"/>
      <c r="MPZ317" s="4"/>
      <c r="MQA317" s="4"/>
      <c r="MQB317" s="4"/>
      <c r="MQC317" s="4"/>
      <c r="MQD317" s="4"/>
      <c r="MQE317" s="4"/>
      <c r="MQF317" s="4"/>
      <c r="MQG317" s="4"/>
      <c r="MQH317" s="4"/>
      <c r="MQI317" s="4"/>
      <c r="MQJ317" s="4"/>
      <c r="MQK317" s="4"/>
      <c r="MQL317" s="4"/>
      <c r="MQM317" s="4"/>
      <c r="MQN317" s="4"/>
      <c r="MQO317" s="4"/>
      <c r="MQP317" s="4"/>
      <c r="MQQ317" s="4"/>
      <c r="MQR317" s="4"/>
      <c r="MQS317" s="4"/>
      <c r="MQT317" s="4"/>
      <c r="MQU317" s="4"/>
      <c r="MQV317" s="4"/>
      <c r="MQW317" s="4"/>
      <c r="MQX317" s="4"/>
      <c r="MQY317" s="4"/>
      <c r="MQZ317" s="4"/>
      <c r="MRA317" s="4"/>
      <c r="MRB317" s="4"/>
      <c r="MRC317" s="4"/>
      <c r="MRD317" s="4"/>
      <c r="MRE317" s="4"/>
      <c r="MRF317" s="4"/>
      <c r="MRG317" s="4"/>
      <c r="MRH317" s="4"/>
      <c r="MRI317" s="4"/>
      <c r="MRJ317" s="4"/>
      <c r="MRK317" s="4"/>
      <c r="MRL317" s="4"/>
      <c r="MRM317" s="4"/>
      <c r="MRN317" s="4"/>
      <c r="MRO317" s="4"/>
      <c r="MRP317" s="4"/>
      <c r="MRQ317" s="4"/>
      <c r="MRR317" s="4"/>
      <c r="MRS317" s="4"/>
      <c r="MRT317" s="4"/>
      <c r="MRU317" s="4"/>
      <c r="MRV317" s="4"/>
      <c r="MRW317" s="4"/>
      <c r="MRX317" s="4"/>
      <c r="MRY317" s="4"/>
      <c r="MRZ317" s="4"/>
      <c r="MSA317" s="4"/>
      <c r="MSB317" s="4"/>
      <c r="MSC317" s="4"/>
      <c r="MSD317" s="4"/>
      <c r="MSE317" s="4"/>
      <c r="MSF317" s="4"/>
      <c r="MSG317" s="4"/>
      <c r="MSH317" s="4"/>
      <c r="MSI317" s="4"/>
      <c r="MSJ317" s="4"/>
      <c r="MSK317" s="4"/>
      <c r="MSL317" s="4"/>
      <c r="MSM317" s="4"/>
      <c r="MSN317" s="4"/>
      <c r="MSO317" s="4"/>
      <c r="MSP317" s="4"/>
      <c r="MSQ317" s="4"/>
      <c r="MSR317" s="4"/>
      <c r="MSS317" s="4"/>
      <c r="MST317" s="4"/>
      <c r="MSU317" s="4"/>
      <c r="MSV317" s="4"/>
      <c r="MSW317" s="4"/>
      <c r="MSX317" s="4"/>
      <c r="MSY317" s="4"/>
      <c r="MSZ317" s="4"/>
      <c r="MTA317" s="4"/>
      <c r="MTB317" s="4"/>
      <c r="MTC317" s="4"/>
      <c r="MTD317" s="4"/>
      <c r="MTE317" s="4"/>
      <c r="MTF317" s="4"/>
      <c r="MTG317" s="4"/>
      <c r="MTH317" s="4"/>
      <c r="MTI317" s="4"/>
      <c r="MTJ317" s="4"/>
      <c r="MTK317" s="4"/>
      <c r="MTL317" s="4"/>
      <c r="MTM317" s="4"/>
      <c r="MTN317" s="4"/>
      <c r="MTO317" s="4"/>
      <c r="MTP317" s="4"/>
      <c r="MTQ317" s="4"/>
      <c r="MTR317" s="4"/>
      <c r="MTS317" s="4"/>
      <c r="MTT317" s="4"/>
      <c r="MTU317" s="4"/>
      <c r="MTV317" s="4"/>
      <c r="MTW317" s="4"/>
      <c r="MTX317" s="4"/>
      <c r="MTY317" s="4"/>
      <c r="MTZ317" s="4"/>
      <c r="MUA317" s="4"/>
      <c r="MUB317" s="4"/>
      <c r="MUC317" s="4"/>
      <c r="MUD317" s="4"/>
      <c r="MUE317" s="4"/>
      <c r="MUF317" s="4"/>
      <c r="MUG317" s="4"/>
      <c r="MUH317" s="4"/>
      <c r="MUI317" s="4"/>
      <c r="MUJ317" s="4"/>
      <c r="MUK317" s="4"/>
      <c r="MUL317" s="4"/>
      <c r="MUM317" s="4"/>
      <c r="MUN317" s="4"/>
      <c r="MUO317" s="4"/>
      <c r="MUP317" s="4"/>
      <c r="MUQ317" s="4"/>
      <c r="MUR317" s="4"/>
      <c r="MUS317" s="4"/>
      <c r="MUT317" s="4"/>
      <c r="MUU317" s="4"/>
      <c r="MUV317" s="4"/>
      <c r="MUW317" s="4"/>
      <c r="MUX317" s="4"/>
      <c r="MUY317" s="4"/>
      <c r="MUZ317" s="4"/>
      <c r="MVA317" s="4"/>
      <c r="MVB317" s="4"/>
      <c r="MVC317" s="4"/>
      <c r="MVD317" s="4"/>
      <c r="MVE317" s="4"/>
      <c r="MVF317" s="4"/>
      <c r="MVG317" s="4"/>
      <c r="MVH317" s="4"/>
      <c r="MVI317" s="4"/>
      <c r="MVJ317" s="4"/>
      <c r="MVK317" s="4"/>
      <c r="MVL317" s="4"/>
      <c r="MVM317" s="4"/>
      <c r="MVN317" s="4"/>
      <c r="MVO317" s="4"/>
      <c r="MVP317" s="4"/>
      <c r="MVQ317" s="4"/>
      <c r="MVR317" s="4"/>
      <c r="MVS317" s="4"/>
      <c r="MVT317" s="4"/>
      <c r="MVU317" s="4"/>
      <c r="MVV317" s="4"/>
      <c r="MVW317" s="4"/>
      <c r="MVX317" s="4"/>
      <c r="MVY317" s="4"/>
      <c r="MVZ317" s="4"/>
      <c r="MWA317" s="4"/>
      <c r="MWB317" s="4"/>
      <c r="MWC317" s="4"/>
      <c r="MWD317" s="4"/>
      <c r="MWE317" s="4"/>
      <c r="MWF317" s="4"/>
      <c r="MWG317" s="4"/>
      <c r="MWH317" s="4"/>
      <c r="MWI317" s="4"/>
      <c r="MWJ317" s="4"/>
      <c r="MWK317" s="4"/>
      <c r="MWL317" s="4"/>
      <c r="MWM317" s="4"/>
      <c r="MWN317" s="4"/>
      <c r="MWO317" s="4"/>
      <c r="MWP317" s="4"/>
      <c r="MWQ317" s="4"/>
      <c r="MWR317" s="4"/>
      <c r="MWS317" s="4"/>
      <c r="MWT317" s="4"/>
      <c r="MWU317" s="4"/>
      <c r="MWV317" s="4"/>
      <c r="MWW317" s="4"/>
      <c r="MWX317" s="4"/>
      <c r="MWY317" s="4"/>
      <c r="MWZ317" s="4"/>
      <c r="MXA317" s="4"/>
      <c r="MXB317" s="4"/>
      <c r="MXC317" s="4"/>
      <c r="MXD317" s="4"/>
      <c r="MXE317" s="4"/>
      <c r="MXF317" s="4"/>
      <c r="MXG317" s="4"/>
      <c r="MXH317" s="4"/>
      <c r="MXI317" s="4"/>
      <c r="MXJ317" s="4"/>
      <c r="MXK317" s="4"/>
      <c r="MXL317" s="4"/>
      <c r="MXM317" s="4"/>
      <c r="MXN317" s="4"/>
      <c r="MXO317" s="4"/>
      <c r="MXP317" s="4"/>
      <c r="MXQ317" s="4"/>
      <c r="MXR317" s="4"/>
      <c r="MXS317" s="4"/>
      <c r="MXT317" s="4"/>
      <c r="MXU317" s="4"/>
      <c r="MXV317" s="4"/>
      <c r="MXW317" s="4"/>
      <c r="MXX317" s="4"/>
      <c r="MXY317" s="4"/>
      <c r="MXZ317" s="4"/>
      <c r="MYA317" s="4"/>
      <c r="MYB317" s="4"/>
      <c r="MYC317" s="4"/>
      <c r="MYD317" s="4"/>
      <c r="MYE317" s="4"/>
      <c r="MYF317" s="4"/>
      <c r="MYG317" s="4"/>
      <c r="MYH317" s="4"/>
      <c r="MYI317" s="4"/>
      <c r="MYJ317" s="4"/>
      <c r="MYK317" s="4"/>
      <c r="MYL317" s="4"/>
      <c r="MYM317" s="4"/>
      <c r="MYN317" s="4"/>
      <c r="MYO317" s="4"/>
      <c r="MYP317" s="4"/>
      <c r="MYQ317" s="4"/>
      <c r="MYR317" s="4"/>
      <c r="MYS317" s="4"/>
      <c r="MYT317" s="4"/>
      <c r="MYU317" s="4"/>
      <c r="MYV317" s="4"/>
      <c r="MYW317" s="4"/>
      <c r="MYX317" s="4"/>
      <c r="MYY317" s="4"/>
      <c r="MYZ317" s="4"/>
      <c r="MZA317" s="4"/>
      <c r="MZB317" s="4"/>
      <c r="MZC317" s="4"/>
      <c r="MZD317" s="4"/>
      <c r="MZE317" s="4"/>
      <c r="MZF317" s="4"/>
      <c r="MZG317" s="4"/>
      <c r="MZH317" s="4"/>
      <c r="MZI317" s="4"/>
      <c r="MZJ317" s="4"/>
      <c r="MZK317" s="4"/>
      <c r="MZL317" s="4"/>
      <c r="MZM317" s="4"/>
      <c r="MZN317" s="4"/>
      <c r="MZO317" s="4"/>
      <c r="MZP317" s="4"/>
      <c r="MZQ317" s="4"/>
      <c r="MZR317" s="4"/>
      <c r="MZS317" s="4"/>
      <c r="MZT317" s="4"/>
      <c r="MZU317" s="4"/>
      <c r="MZV317" s="4"/>
      <c r="MZW317" s="4"/>
      <c r="MZX317" s="4"/>
      <c r="MZY317" s="4"/>
      <c r="MZZ317" s="4"/>
      <c r="NAA317" s="4"/>
      <c r="NAB317" s="4"/>
      <c r="NAC317" s="4"/>
      <c r="NAD317" s="4"/>
      <c r="NAE317" s="4"/>
      <c r="NAF317" s="4"/>
      <c r="NAG317" s="4"/>
      <c r="NAH317" s="4"/>
      <c r="NAI317" s="4"/>
      <c r="NAJ317" s="4"/>
      <c r="NAK317" s="4"/>
      <c r="NAL317" s="4"/>
      <c r="NAM317" s="4"/>
      <c r="NAN317" s="4"/>
      <c r="NAO317" s="4"/>
      <c r="NAP317" s="4"/>
      <c r="NAQ317" s="4"/>
      <c r="NAR317" s="4"/>
      <c r="NAS317" s="4"/>
      <c r="NAT317" s="4"/>
      <c r="NAU317" s="4"/>
      <c r="NAV317" s="4"/>
      <c r="NAW317" s="4"/>
      <c r="NAX317" s="4"/>
      <c r="NAY317" s="4"/>
      <c r="NAZ317" s="4"/>
      <c r="NBA317" s="4"/>
      <c r="NBB317" s="4"/>
      <c r="NBC317" s="4"/>
      <c r="NBD317" s="4"/>
      <c r="NBE317" s="4"/>
      <c r="NBF317" s="4"/>
      <c r="NBG317" s="4"/>
      <c r="NBH317" s="4"/>
      <c r="NBI317" s="4"/>
      <c r="NBJ317" s="4"/>
      <c r="NBK317" s="4"/>
      <c r="NBL317" s="4"/>
      <c r="NBM317" s="4"/>
      <c r="NBN317" s="4"/>
      <c r="NBO317" s="4"/>
      <c r="NBP317" s="4"/>
      <c r="NBQ317" s="4"/>
      <c r="NBR317" s="4"/>
      <c r="NBS317" s="4"/>
      <c r="NBT317" s="4"/>
      <c r="NBU317" s="4"/>
      <c r="NBV317" s="4"/>
      <c r="NBW317" s="4"/>
      <c r="NBX317" s="4"/>
      <c r="NBY317" s="4"/>
      <c r="NBZ317" s="4"/>
      <c r="NCA317" s="4"/>
      <c r="NCB317" s="4"/>
      <c r="NCC317" s="4"/>
      <c r="NCD317" s="4"/>
      <c r="NCE317" s="4"/>
      <c r="NCF317" s="4"/>
      <c r="NCG317" s="4"/>
      <c r="NCH317" s="4"/>
      <c r="NCI317" s="4"/>
      <c r="NCJ317" s="4"/>
      <c r="NCK317" s="4"/>
      <c r="NCL317" s="4"/>
      <c r="NCM317" s="4"/>
      <c r="NCN317" s="4"/>
      <c r="NCO317" s="4"/>
      <c r="NCP317" s="4"/>
      <c r="NCQ317" s="4"/>
      <c r="NCR317" s="4"/>
      <c r="NCS317" s="4"/>
      <c r="NCT317" s="4"/>
      <c r="NCU317" s="4"/>
      <c r="NCV317" s="4"/>
      <c r="NCW317" s="4"/>
      <c r="NCX317" s="4"/>
      <c r="NCY317" s="4"/>
      <c r="NCZ317" s="4"/>
      <c r="NDA317" s="4"/>
      <c r="NDB317" s="4"/>
      <c r="NDC317" s="4"/>
      <c r="NDD317" s="4"/>
      <c r="NDE317" s="4"/>
      <c r="NDF317" s="4"/>
      <c r="NDG317" s="4"/>
      <c r="NDH317" s="4"/>
      <c r="NDI317" s="4"/>
      <c r="NDJ317" s="4"/>
      <c r="NDK317" s="4"/>
      <c r="NDL317" s="4"/>
      <c r="NDM317" s="4"/>
      <c r="NDN317" s="4"/>
      <c r="NDO317" s="4"/>
      <c r="NDP317" s="4"/>
      <c r="NDQ317" s="4"/>
      <c r="NDR317" s="4"/>
      <c r="NDS317" s="4"/>
      <c r="NDT317" s="4"/>
      <c r="NDU317" s="4"/>
      <c r="NDV317" s="4"/>
      <c r="NDW317" s="4"/>
      <c r="NDX317" s="4"/>
      <c r="NDY317" s="4"/>
      <c r="NDZ317" s="4"/>
      <c r="NEA317" s="4"/>
      <c r="NEB317" s="4"/>
      <c r="NEC317" s="4"/>
      <c r="NED317" s="4"/>
      <c r="NEE317" s="4"/>
      <c r="NEF317" s="4"/>
      <c r="NEG317" s="4"/>
      <c r="NEH317" s="4"/>
      <c r="NEI317" s="4"/>
      <c r="NEJ317" s="4"/>
      <c r="NEK317" s="4"/>
      <c r="NEL317" s="4"/>
      <c r="NEM317" s="4"/>
      <c r="NEN317" s="4"/>
      <c r="NEO317" s="4"/>
      <c r="NEP317" s="4"/>
      <c r="NEQ317" s="4"/>
      <c r="NER317" s="4"/>
      <c r="NES317" s="4"/>
      <c r="NET317" s="4"/>
      <c r="NEU317" s="4"/>
      <c r="NEV317" s="4"/>
      <c r="NEW317" s="4"/>
      <c r="NEX317" s="4"/>
      <c r="NEY317" s="4"/>
      <c r="NEZ317" s="4"/>
      <c r="NFA317" s="4"/>
      <c r="NFB317" s="4"/>
      <c r="NFC317" s="4"/>
      <c r="NFD317" s="4"/>
      <c r="NFE317" s="4"/>
      <c r="NFF317" s="4"/>
      <c r="NFG317" s="4"/>
      <c r="NFH317" s="4"/>
      <c r="NFI317" s="4"/>
      <c r="NFJ317" s="4"/>
      <c r="NFK317" s="4"/>
      <c r="NFL317" s="4"/>
      <c r="NFM317" s="4"/>
      <c r="NFN317" s="4"/>
      <c r="NFO317" s="4"/>
      <c r="NFP317" s="4"/>
      <c r="NFQ317" s="4"/>
      <c r="NFR317" s="4"/>
      <c r="NFS317" s="4"/>
      <c r="NFT317" s="4"/>
      <c r="NFU317" s="4"/>
      <c r="NFV317" s="4"/>
      <c r="NFW317" s="4"/>
      <c r="NFX317" s="4"/>
      <c r="NFY317" s="4"/>
      <c r="NFZ317" s="4"/>
      <c r="NGA317" s="4"/>
      <c r="NGB317" s="4"/>
      <c r="NGC317" s="4"/>
      <c r="NGD317" s="4"/>
      <c r="NGE317" s="4"/>
      <c r="NGF317" s="4"/>
      <c r="NGG317" s="4"/>
      <c r="NGH317" s="4"/>
      <c r="NGI317" s="4"/>
      <c r="NGJ317" s="4"/>
      <c r="NGK317" s="4"/>
      <c r="NGL317" s="4"/>
      <c r="NGM317" s="4"/>
      <c r="NGN317" s="4"/>
      <c r="NGO317" s="4"/>
      <c r="NGP317" s="4"/>
      <c r="NGQ317" s="4"/>
      <c r="NGR317" s="4"/>
      <c r="NGS317" s="4"/>
      <c r="NGT317" s="4"/>
      <c r="NGU317" s="4"/>
      <c r="NGV317" s="4"/>
      <c r="NGW317" s="4"/>
      <c r="NGX317" s="4"/>
      <c r="NGY317" s="4"/>
      <c r="NGZ317" s="4"/>
      <c r="NHA317" s="4"/>
      <c r="NHB317" s="4"/>
      <c r="NHC317" s="4"/>
      <c r="NHD317" s="4"/>
      <c r="NHE317" s="4"/>
      <c r="NHF317" s="4"/>
      <c r="NHG317" s="4"/>
      <c r="NHH317" s="4"/>
      <c r="NHI317" s="4"/>
      <c r="NHJ317" s="4"/>
      <c r="NHK317" s="4"/>
      <c r="NHL317" s="4"/>
      <c r="NHM317" s="4"/>
      <c r="NHN317" s="4"/>
      <c r="NHO317" s="4"/>
      <c r="NHP317" s="4"/>
      <c r="NHQ317" s="4"/>
      <c r="NHR317" s="4"/>
      <c r="NHS317" s="4"/>
      <c r="NHT317" s="4"/>
      <c r="NHU317" s="4"/>
      <c r="NHV317" s="4"/>
      <c r="NHW317" s="4"/>
      <c r="NHX317" s="4"/>
      <c r="NHY317" s="4"/>
      <c r="NHZ317" s="4"/>
      <c r="NIA317" s="4"/>
      <c r="NIB317" s="4"/>
      <c r="NIC317" s="4"/>
      <c r="NID317" s="4"/>
      <c r="NIE317" s="4"/>
      <c r="NIF317" s="4"/>
      <c r="NIG317" s="4"/>
      <c r="NIH317" s="4"/>
      <c r="NII317" s="4"/>
      <c r="NIJ317" s="4"/>
      <c r="NIK317" s="4"/>
      <c r="NIL317" s="4"/>
      <c r="NIM317" s="4"/>
      <c r="NIN317" s="4"/>
      <c r="NIO317" s="4"/>
      <c r="NIP317" s="4"/>
      <c r="NIQ317" s="4"/>
      <c r="NIR317" s="4"/>
      <c r="NIS317" s="4"/>
      <c r="NIT317" s="4"/>
      <c r="NIU317" s="4"/>
      <c r="NIV317" s="4"/>
      <c r="NIW317" s="4"/>
      <c r="NIX317" s="4"/>
      <c r="NIY317" s="4"/>
      <c r="NIZ317" s="4"/>
      <c r="NJA317" s="4"/>
      <c r="NJB317" s="4"/>
      <c r="NJC317" s="4"/>
      <c r="NJD317" s="4"/>
      <c r="NJE317" s="4"/>
      <c r="NJF317" s="4"/>
      <c r="NJG317" s="4"/>
      <c r="NJH317" s="4"/>
      <c r="NJI317" s="4"/>
      <c r="NJJ317" s="4"/>
      <c r="NJK317" s="4"/>
      <c r="NJL317" s="4"/>
      <c r="NJM317" s="4"/>
      <c r="NJN317" s="4"/>
      <c r="NJO317" s="4"/>
      <c r="NJP317" s="4"/>
      <c r="NJQ317" s="4"/>
      <c r="NJR317" s="4"/>
      <c r="NJS317" s="4"/>
      <c r="NJT317" s="4"/>
      <c r="NJU317" s="4"/>
      <c r="NJV317" s="4"/>
      <c r="NJW317" s="4"/>
      <c r="NJX317" s="4"/>
      <c r="NJY317" s="4"/>
      <c r="NJZ317" s="4"/>
      <c r="NKA317" s="4"/>
      <c r="NKB317" s="4"/>
      <c r="NKC317" s="4"/>
      <c r="NKD317" s="4"/>
      <c r="NKE317" s="4"/>
      <c r="NKF317" s="4"/>
      <c r="NKG317" s="4"/>
      <c r="NKH317" s="4"/>
      <c r="NKI317" s="4"/>
      <c r="NKJ317" s="4"/>
      <c r="NKK317" s="4"/>
      <c r="NKL317" s="4"/>
      <c r="NKM317" s="4"/>
      <c r="NKN317" s="4"/>
      <c r="NKO317" s="4"/>
      <c r="NKP317" s="4"/>
      <c r="NKQ317" s="4"/>
      <c r="NKR317" s="4"/>
      <c r="NKS317" s="4"/>
      <c r="NKT317" s="4"/>
      <c r="NKU317" s="4"/>
      <c r="NKV317" s="4"/>
      <c r="NKW317" s="4"/>
      <c r="NKX317" s="4"/>
      <c r="NKY317" s="4"/>
      <c r="NKZ317" s="4"/>
      <c r="NLA317" s="4"/>
      <c r="NLB317" s="4"/>
      <c r="NLC317" s="4"/>
      <c r="NLD317" s="4"/>
      <c r="NLE317" s="4"/>
      <c r="NLF317" s="4"/>
      <c r="NLG317" s="4"/>
      <c r="NLH317" s="4"/>
      <c r="NLI317" s="4"/>
      <c r="NLJ317" s="4"/>
      <c r="NLK317" s="4"/>
      <c r="NLL317" s="4"/>
      <c r="NLM317" s="4"/>
      <c r="NLN317" s="4"/>
      <c r="NLO317" s="4"/>
      <c r="NLP317" s="4"/>
      <c r="NLQ317" s="4"/>
      <c r="NLR317" s="4"/>
      <c r="NLS317" s="4"/>
      <c r="NLT317" s="4"/>
      <c r="NLU317" s="4"/>
      <c r="NLV317" s="4"/>
      <c r="NLW317" s="4"/>
      <c r="NLX317" s="4"/>
      <c r="NLY317" s="4"/>
      <c r="NLZ317" s="4"/>
      <c r="NMA317" s="4"/>
      <c r="NMB317" s="4"/>
      <c r="NMC317" s="4"/>
      <c r="NMD317" s="4"/>
      <c r="NME317" s="4"/>
      <c r="NMF317" s="4"/>
      <c r="NMG317" s="4"/>
      <c r="NMH317" s="4"/>
      <c r="NMI317" s="4"/>
      <c r="NMJ317" s="4"/>
      <c r="NMK317" s="4"/>
      <c r="NML317" s="4"/>
      <c r="NMM317" s="4"/>
      <c r="NMN317" s="4"/>
      <c r="NMO317" s="4"/>
      <c r="NMP317" s="4"/>
      <c r="NMQ317" s="4"/>
      <c r="NMR317" s="4"/>
      <c r="NMS317" s="4"/>
      <c r="NMT317" s="4"/>
      <c r="NMU317" s="4"/>
      <c r="NMV317" s="4"/>
      <c r="NMW317" s="4"/>
      <c r="NMX317" s="4"/>
      <c r="NMY317" s="4"/>
      <c r="NMZ317" s="4"/>
      <c r="NNA317" s="4"/>
      <c r="NNB317" s="4"/>
      <c r="NNC317" s="4"/>
      <c r="NND317" s="4"/>
      <c r="NNE317" s="4"/>
      <c r="NNF317" s="4"/>
      <c r="NNG317" s="4"/>
      <c r="NNH317" s="4"/>
      <c r="NNI317" s="4"/>
      <c r="NNJ317" s="4"/>
      <c r="NNK317" s="4"/>
      <c r="NNL317" s="4"/>
      <c r="NNM317" s="4"/>
      <c r="NNN317" s="4"/>
      <c r="NNO317" s="4"/>
      <c r="NNP317" s="4"/>
      <c r="NNQ317" s="4"/>
      <c r="NNR317" s="4"/>
      <c r="NNS317" s="4"/>
      <c r="NNT317" s="4"/>
      <c r="NNU317" s="4"/>
      <c r="NNV317" s="4"/>
      <c r="NNW317" s="4"/>
      <c r="NNX317" s="4"/>
      <c r="NNY317" s="4"/>
      <c r="NNZ317" s="4"/>
      <c r="NOA317" s="4"/>
      <c r="NOB317" s="4"/>
      <c r="NOC317" s="4"/>
      <c r="NOD317" s="4"/>
      <c r="NOE317" s="4"/>
      <c r="NOF317" s="4"/>
      <c r="NOG317" s="4"/>
      <c r="NOH317" s="4"/>
      <c r="NOI317" s="4"/>
      <c r="NOJ317" s="4"/>
      <c r="NOK317" s="4"/>
      <c r="NOL317" s="4"/>
      <c r="NOM317" s="4"/>
      <c r="NON317" s="4"/>
      <c r="NOO317" s="4"/>
      <c r="NOP317" s="4"/>
      <c r="NOQ317" s="4"/>
      <c r="NOR317" s="4"/>
      <c r="NOS317" s="4"/>
      <c r="NOT317" s="4"/>
      <c r="NOU317" s="4"/>
      <c r="NOV317" s="4"/>
      <c r="NOW317" s="4"/>
      <c r="NOX317" s="4"/>
      <c r="NOY317" s="4"/>
      <c r="NOZ317" s="4"/>
      <c r="NPA317" s="4"/>
      <c r="NPB317" s="4"/>
      <c r="NPC317" s="4"/>
      <c r="NPD317" s="4"/>
      <c r="NPE317" s="4"/>
      <c r="NPF317" s="4"/>
      <c r="NPG317" s="4"/>
      <c r="NPH317" s="4"/>
      <c r="NPI317" s="4"/>
      <c r="NPJ317" s="4"/>
      <c r="NPK317" s="4"/>
      <c r="NPL317" s="4"/>
      <c r="NPM317" s="4"/>
      <c r="NPN317" s="4"/>
      <c r="NPO317" s="4"/>
      <c r="NPP317" s="4"/>
      <c r="NPQ317" s="4"/>
      <c r="NPR317" s="4"/>
      <c r="NPS317" s="4"/>
      <c r="NPT317" s="4"/>
      <c r="NPU317" s="4"/>
      <c r="NPV317" s="4"/>
      <c r="NPW317" s="4"/>
      <c r="NPX317" s="4"/>
      <c r="NPY317" s="4"/>
      <c r="NPZ317" s="4"/>
      <c r="NQA317" s="4"/>
      <c r="NQB317" s="4"/>
      <c r="NQC317" s="4"/>
      <c r="NQD317" s="4"/>
      <c r="NQE317" s="4"/>
      <c r="NQF317" s="4"/>
      <c r="NQG317" s="4"/>
      <c r="NQH317" s="4"/>
      <c r="NQI317" s="4"/>
      <c r="NQJ317" s="4"/>
      <c r="NQK317" s="4"/>
      <c r="NQL317" s="4"/>
      <c r="NQM317" s="4"/>
      <c r="NQN317" s="4"/>
      <c r="NQO317" s="4"/>
      <c r="NQP317" s="4"/>
      <c r="NQQ317" s="4"/>
      <c r="NQR317" s="4"/>
      <c r="NQS317" s="4"/>
      <c r="NQT317" s="4"/>
      <c r="NQU317" s="4"/>
      <c r="NQV317" s="4"/>
      <c r="NQW317" s="4"/>
      <c r="NQX317" s="4"/>
      <c r="NQY317" s="4"/>
      <c r="NQZ317" s="4"/>
      <c r="NRA317" s="4"/>
      <c r="NRB317" s="4"/>
      <c r="NRC317" s="4"/>
      <c r="NRD317" s="4"/>
      <c r="NRE317" s="4"/>
      <c r="NRF317" s="4"/>
      <c r="NRG317" s="4"/>
      <c r="NRH317" s="4"/>
      <c r="NRI317" s="4"/>
      <c r="NRJ317" s="4"/>
      <c r="NRK317" s="4"/>
      <c r="NRL317" s="4"/>
      <c r="NRM317" s="4"/>
      <c r="NRN317" s="4"/>
      <c r="NRO317" s="4"/>
      <c r="NRP317" s="4"/>
      <c r="NRQ317" s="4"/>
      <c r="NRR317" s="4"/>
      <c r="NRS317" s="4"/>
      <c r="NRT317" s="4"/>
      <c r="NRU317" s="4"/>
      <c r="NRV317" s="4"/>
      <c r="NRW317" s="4"/>
      <c r="NRX317" s="4"/>
      <c r="NRY317" s="4"/>
      <c r="NRZ317" s="4"/>
      <c r="NSA317" s="4"/>
      <c r="NSB317" s="4"/>
      <c r="NSC317" s="4"/>
      <c r="NSD317" s="4"/>
      <c r="NSE317" s="4"/>
      <c r="NSF317" s="4"/>
      <c r="NSG317" s="4"/>
      <c r="NSH317" s="4"/>
      <c r="NSI317" s="4"/>
      <c r="NSJ317" s="4"/>
      <c r="NSK317" s="4"/>
      <c r="NSL317" s="4"/>
      <c r="NSM317" s="4"/>
      <c r="NSN317" s="4"/>
      <c r="NSO317" s="4"/>
      <c r="NSP317" s="4"/>
      <c r="NSQ317" s="4"/>
      <c r="NSR317" s="4"/>
      <c r="NSS317" s="4"/>
      <c r="NST317" s="4"/>
      <c r="NSU317" s="4"/>
      <c r="NSV317" s="4"/>
      <c r="NSW317" s="4"/>
      <c r="NSX317" s="4"/>
      <c r="NSY317" s="4"/>
      <c r="NSZ317" s="4"/>
      <c r="NTA317" s="4"/>
      <c r="NTB317" s="4"/>
      <c r="NTC317" s="4"/>
      <c r="NTD317" s="4"/>
      <c r="NTE317" s="4"/>
      <c r="NTF317" s="4"/>
      <c r="NTG317" s="4"/>
      <c r="NTH317" s="4"/>
      <c r="NTI317" s="4"/>
      <c r="NTJ317" s="4"/>
      <c r="NTK317" s="4"/>
      <c r="NTL317" s="4"/>
      <c r="NTM317" s="4"/>
      <c r="NTN317" s="4"/>
      <c r="NTO317" s="4"/>
      <c r="NTP317" s="4"/>
      <c r="NTQ317" s="4"/>
      <c r="NTR317" s="4"/>
      <c r="NTS317" s="4"/>
      <c r="NTT317" s="4"/>
      <c r="NTU317" s="4"/>
      <c r="NTV317" s="4"/>
      <c r="NTW317" s="4"/>
      <c r="NTX317" s="4"/>
      <c r="NTY317" s="4"/>
      <c r="NTZ317" s="4"/>
      <c r="NUA317" s="4"/>
      <c r="NUB317" s="4"/>
      <c r="NUC317" s="4"/>
      <c r="NUD317" s="4"/>
      <c r="NUE317" s="4"/>
      <c r="NUF317" s="4"/>
      <c r="NUG317" s="4"/>
      <c r="NUH317" s="4"/>
      <c r="NUI317" s="4"/>
      <c r="NUJ317" s="4"/>
      <c r="NUK317" s="4"/>
      <c r="NUL317" s="4"/>
      <c r="NUM317" s="4"/>
      <c r="NUN317" s="4"/>
      <c r="NUO317" s="4"/>
      <c r="NUP317" s="4"/>
      <c r="NUQ317" s="4"/>
      <c r="NUR317" s="4"/>
      <c r="NUS317" s="4"/>
      <c r="NUT317" s="4"/>
      <c r="NUU317" s="4"/>
      <c r="NUV317" s="4"/>
      <c r="NUW317" s="4"/>
      <c r="NUX317" s="4"/>
      <c r="NUY317" s="4"/>
      <c r="NUZ317" s="4"/>
      <c r="NVA317" s="4"/>
      <c r="NVB317" s="4"/>
      <c r="NVC317" s="4"/>
      <c r="NVD317" s="4"/>
      <c r="NVE317" s="4"/>
      <c r="NVF317" s="4"/>
      <c r="NVG317" s="4"/>
      <c r="NVH317" s="4"/>
      <c r="NVI317" s="4"/>
      <c r="NVJ317" s="4"/>
      <c r="NVK317" s="4"/>
      <c r="NVL317" s="4"/>
      <c r="NVM317" s="4"/>
      <c r="NVN317" s="4"/>
      <c r="NVO317" s="4"/>
      <c r="NVP317" s="4"/>
      <c r="NVQ317" s="4"/>
      <c r="NVR317" s="4"/>
      <c r="NVS317" s="4"/>
      <c r="NVT317" s="4"/>
      <c r="NVU317" s="4"/>
      <c r="NVV317" s="4"/>
      <c r="NVW317" s="4"/>
      <c r="NVX317" s="4"/>
      <c r="NVY317" s="4"/>
      <c r="NVZ317" s="4"/>
      <c r="NWA317" s="4"/>
      <c r="NWB317" s="4"/>
      <c r="NWC317" s="4"/>
      <c r="NWD317" s="4"/>
      <c r="NWE317" s="4"/>
      <c r="NWF317" s="4"/>
      <c r="NWG317" s="4"/>
      <c r="NWH317" s="4"/>
      <c r="NWI317" s="4"/>
      <c r="NWJ317" s="4"/>
      <c r="NWK317" s="4"/>
      <c r="NWL317" s="4"/>
      <c r="NWM317" s="4"/>
      <c r="NWN317" s="4"/>
      <c r="NWO317" s="4"/>
      <c r="NWP317" s="4"/>
      <c r="NWQ317" s="4"/>
      <c r="NWR317" s="4"/>
      <c r="NWS317" s="4"/>
      <c r="NWT317" s="4"/>
      <c r="NWU317" s="4"/>
      <c r="NWV317" s="4"/>
      <c r="NWW317" s="4"/>
      <c r="NWX317" s="4"/>
      <c r="NWY317" s="4"/>
      <c r="NWZ317" s="4"/>
      <c r="NXA317" s="4"/>
      <c r="NXB317" s="4"/>
      <c r="NXC317" s="4"/>
      <c r="NXD317" s="4"/>
      <c r="NXE317" s="4"/>
      <c r="NXF317" s="4"/>
      <c r="NXG317" s="4"/>
      <c r="NXH317" s="4"/>
      <c r="NXI317" s="4"/>
      <c r="NXJ317" s="4"/>
      <c r="NXK317" s="4"/>
      <c r="NXL317" s="4"/>
      <c r="NXM317" s="4"/>
      <c r="NXN317" s="4"/>
      <c r="NXO317" s="4"/>
      <c r="NXP317" s="4"/>
      <c r="NXQ317" s="4"/>
      <c r="NXR317" s="4"/>
      <c r="NXS317" s="4"/>
      <c r="NXT317" s="4"/>
      <c r="NXU317" s="4"/>
      <c r="NXV317" s="4"/>
      <c r="NXW317" s="4"/>
      <c r="NXX317" s="4"/>
      <c r="NXY317" s="4"/>
      <c r="NXZ317" s="4"/>
      <c r="NYA317" s="4"/>
      <c r="NYB317" s="4"/>
      <c r="NYC317" s="4"/>
      <c r="NYD317" s="4"/>
      <c r="NYE317" s="4"/>
      <c r="NYF317" s="4"/>
      <c r="NYG317" s="4"/>
      <c r="NYH317" s="4"/>
      <c r="NYI317" s="4"/>
      <c r="NYJ317" s="4"/>
      <c r="NYK317" s="4"/>
      <c r="NYL317" s="4"/>
      <c r="NYM317" s="4"/>
      <c r="NYN317" s="4"/>
      <c r="NYO317" s="4"/>
      <c r="NYP317" s="4"/>
      <c r="NYQ317" s="4"/>
      <c r="NYR317" s="4"/>
      <c r="NYS317" s="4"/>
      <c r="NYT317" s="4"/>
      <c r="NYU317" s="4"/>
      <c r="NYV317" s="4"/>
      <c r="NYW317" s="4"/>
      <c r="NYX317" s="4"/>
      <c r="NYY317" s="4"/>
      <c r="NYZ317" s="4"/>
      <c r="NZA317" s="4"/>
      <c r="NZB317" s="4"/>
      <c r="NZC317" s="4"/>
      <c r="NZD317" s="4"/>
      <c r="NZE317" s="4"/>
      <c r="NZF317" s="4"/>
      <c r="NZG317" s="4"/>
      <c r="NZH317" s="4"/>
      <c r="NZI317" s="4"/>
      <c r="NZJ317" s="4"/>
      <c r="NZK317" s="4"/>
      <c r="NZL317" s="4"/>
      <c r="NZM317" s="4"/>
      <c r="NZN317" s="4"/>
      <c r="NZO317" s="4"/>
      <c r="NZP317" s="4"/>
      <c r="NZQ317" s="4"/>
      <c r="NZR317" s="4"/>
      <c r="NZS317" s="4"/>
      <c r="NZT317" s="4"/>
      <c r="NZU317" s="4"/>
      <c r="NZV317" s="4"/>
      <c r="NZW317" s="4"/>
      <c r="NZX317" s="4"/>
      <c r="NZY317" s="4"/>
      <c r="NZZ317" s="4"/>
      <c r="OAA317" s="4"/>
      <c r="OAB317" s="4"/>
      <c r="OAC317" s="4"/>
      <c r="OAD317" s="4"/>
      <c r="OAE317" s="4"/>
      <c r="OAF317" s="4"/>
      <c r="OAG317" s="4"/>
      <c r="OAH317" s="4"/>
      <c r="OAI317" s="4"/>
      <c r="OAJ317" s="4"/>
      <c r="OAK317" s="4"/>
      <c r="OAL317" s="4"/>
      <c r="OAM317" s="4"/>
      <c r="OAN317" s="4"/>
      <c r="OAO317" s="4"/>
      <c r="OAP317" s="4"/>
      <c r="OAQ317" s="4"/>
      <c r="OAR317" s="4"/>
      <c r="OAS317" s="4"/>
      <c r="OAT317" s="4"/>
      <c r="OAU317" s="4"/>
      <c r="OAV317" s="4"/>
      <c r="OAW317" s="4"/>
      <c r="OAX317" s="4"/>
      <c r="OAY317" s="4"/>
      <c r="OAZ317" s="4"/>
      <c r="OBA317" s="4"/>
      <c r="OBB317" s="4"/>
      <c r="OBC317" s="4"/>
      <c r="OBD317" s="4"/>
      <c r="OBE317" s="4"/>
      <c r="OBF317" s="4"/>
      <c r="OBG317" s="4"/>
      <c r="OBH317" s="4"/>
      <c r="OBI317" s="4"/>
      <c r="OBJ317" s="4"/>
      <c r="OBK317" s="4"/>
      <c r="OBL317" s="4"/>
      <c r="OBM317" s="4"/>
      <c r="OBN317" s="4"/>
      <c r="OBO317" s="4"/>
      <c r="OBP317" s="4"/>
      <c r="OBQ317" s="4"/>
      <c r="OBR317" s="4"/>
      <c r="OBS317" s="4"/>
      <c r="OBT317" s="4"/>
      <c r="OBU317" s="4"/>
      <c r="OBV317" s="4"/>
      <c r="OBW317" s="4"/>
      <c r="OBX317" s="4"/>
      <c r="OBY317" s="4"/>
      <c r="OBZ317" s="4"/>
      <c r="OCA317" s="4"/>
      <c r="OCB317" s="4"/>
      <c r="OCC317" s="4"/>
      <c r="OCD317" s="4"/>
      <c r="OCE317" s="4"/>
      <c r="OCF317" s="4"/>
      <c r="OCG317" s="4"/>
      <c r="OCH317" s="4"/>
      <c r="OCI317" s="4"/>
      <c r="OCJ317" s="4"/>
      <c r="OCK317" s="4"/>
      <c r="OCL317" s="4"/>
      <c r="OCM317" s="4"/>
      <c r="OCN317" s="4"/>
      <c r="OCO317" s="4"/>
      <c r="OCP317" s="4"/>
      <c r="OCQ317" s="4"/>
      <c r="OCR317" s="4"/>
      <c r="OCS317" s="4"/>
      <c r="OCT317" s="4"/>
      <c r="OCU317" s="4"/>
      <c r="OCV317" s="4"/>
      <c r="OCW317" s="4"/>
      <c r="OCX317" s="4"/>
      <c r="OCY317" s="4"/>
      <c r="OCZ317" s="4"/>
      <c r="ODA317" s="4"/>
      <c r="ODB317" s="4"/>
      <c r="ODC317" s="4"/>
      <c r="ODD317" s="4"/>
      <c r="ODE317" s="4"/>
      <c r="ODF317" s="4"/>
      <c r="ODG317" s="4"/>
      <c r="ODH317" s="4"/>
      <c r="ODI317" s="4"/>
      <c r="ODJ317" s="4"/>
      <c r="ODK317" s="4"/>
      <c r="ODL317" s="4"/>
      <c r="ODM317" s="4"/>
      <c r="ODN317" s="4"/>
      <c r="ODO317" s="4"/>
      <c r="ODP317" s="4"/>
      <c r="ODQ317" s="4"/>
      <c r="ODR317" s="4"/>
      <c r="ODS317" s="4"/>
      <c r="ODT317" s="4"/>
      <c r="ODU317" s="4"/>
      <c r="ODV317" s="4"/>
      <c r="ODW317" s="4"/>
      <c r="ODX317" s="4"/>
      <c r="ODY317" s="4"/>
      <c r="ODZ317" s="4"/>
      <c r="OEA317" s="4"/>
      <c r="OEB317" s="4"/>
      <c r="OEC317" s="4"/>
      <c r="OED317" s="4"/>
      <c r="OEE317" s="4"/>
      <c r="OEF317" s="4"/>
      <c r="OEG317" s="4"/>
      <c r="OEH317" s="4"/>
      <c r="OEI317" s="4"/>
      <c r="OEJ317" s="4"/>
      <c r="OEK317" s="4"/>
      <c r="OEL317" s="4"/>
      <c r="OEM317" s="4"/>
      <c r="OEN317" s="4"/>
      <c r="OEO317" s="4"/>
      <c r="OEP317" s="4"/>
      <c r="OEQ317" s="4"/>
      <c r="OER317" s="4"/>
      <c r="OES317" s="4"/>
      <c r="OET317" s="4"/>
      <c r="OEU317" s="4"/>
      <c r="OEV317" s="4"/>
      <c r="OEW317" s="4"/>
      <c r="OEX317" s="4"/>
      <c r="OEY317" s="4"/>
      <c r="OEZ317" s="4"/>
      <c r="OFA317" s="4"/>
      <c r="OFB317" s="4"/>
      <c r="OFC317" s="4"/>
      <c r="OFD317" s="4"/>
      <c r="OFE317" s="4"/>
      <c r="OFF317" s="4"/>
      <c r="OFG317" s="4"/>
      <c r="OFH317" s="4"/>
      <c r="OFI317" s="4"/>
      <c r="OFJ317" s="4"/>
      <c r="OFK317" s="4"/>
      <c r="OFL317" s="4"/>
      <c r="OFM317" s="4"/>
      <c r="OFN317" s="4"/>
      <c r="OFO317" s="4"/>
      <c r="OFP317" s="4"/>
      <c r="OFQ317" s="4"/>
      <c r="OFR317" s="4"/>
      <c r="OFS317" s="4"/>
      <c r="OFT317" s="4"/>
      <c r="OFU317" s="4"/>
      <c r="OFV317" s="4"/>
      <c r="OFW317" s="4"/>
      <c r="OFX317" s="4"/>
      <c r="OFY317" s="4"/>
      <c r="OFZ317" s="4"/>
      <c r="OGA317" s="4"/>
      <c r="OGB317" s="4"/>
      <c r="OGC317" s="4"/>
      <c r="OGD317" s="4"/>
      <c r="OGE317" s="4"/>
      <c r="OGF317" s="4"/>
      <c r="OGG317" s="4"/>
      <c r="OGH317" s="4"/>
      <c r="OGI317" s="4"/>
      <c r="OGJ317" s="4"/>
      <c r="OGK317" s="4"/>
      <c r="OGL317" s="4"/>
      <c r="OGM317" s="4"/>
      <c r="OGN317" s="4"/>
      <c r="OGO317" s="4"/>
      <c r="OGP317" s="4"/>
      <c r="OGQ317" s="4"/>
      <c r="OGR317" s="4"/>
      <c r="OGS317" s="4"/>
      <c r="OGT317" s="4"/>
      <c r="OGU317" s="4"/>
      <c r="OGV317" s="4"/>
      <c r="OGW317" s="4"/>
      <c r="OGX317" s="4"/>
      <c r="OGY317" s="4"/>
      <c r="OGZ317" s="4"/>
      <c r="OHA317" s="4"/>
      <c r="OHB317" s="4"/>
      <c r="OHC317" s="4"/>
      <c r="OHD317" s="4"/>
      <c r="OHE317" s="4"/>
      <c r="OHF317" s="4"/>
      <c r="OHG317" s="4"/>
      <c r="OHH317" s="4"/>
      <c r="OHI317" s="4"/>
      <c r="OHJ317" s="4"/>
      <c r="OHK317" s="4"/>
      <c r="OHL317" s="4"/>
      <c r="OHM317" s="4"/>
      <c r="OHN317" s="4"/>
      <c r="OHO317" s="4"/>
      <c r="OHP317" s="4"/>
      <c r="OHQ317" s="4"/>
      <c r="OHR317" s="4"/>
      <c r="OHS317" s="4"/>
      <c r="OHT317" s="4"/>
      <c r="OHU317" s="4"/>
      <c r="OHV317" s="4"/>
      <c r="OHW317" s="4"/>
      <c r="OHX317" s="4"/>
      <c r="OHY317" s="4"/>
      <c r="OHZ317" s="4"/>
      <c r="OIA317" s="4"/>
      <c r="OIB317" s="4"/>
      <c r="OIC317" s="4"/>
      <c r="OID317" s="4"/>
      <c r="OIE317" s="4"/>
      <c r="OIF317" s="4"/>
      <c r="OIG317" s="4"/>
      <c r="OIH317" s="4"/>
      <c r="OII317" s="4"/>
      <c r="OIJ317" s="4"/>
      <c r="OIK317" s="4"/>
      <c r="OIL317" s="4"/>
      <c r="OIM317" s="4"/>
      <c r="OIN317" s="4"/>
      <c r="OIO317" s="4"/>
      <c r="OIP317" s="4"/>
      <c r="OIQ317" s="4"/>
      <c r="OIR317" s="4"/>
      <c r="OIS317" s="4"/>
      <c r="OIT317" s="4"/>
      <c r="OIU317" s="4"/>
      <c r="OIV317" s="4"/>
      <c r="OIW317" s="4"/>
      <c r="OIX317" s="4"/>
      <c r="OIY317" s="4"/>
      <c r="OIZ317" s="4"/>
      <c r="OJA317" s="4"/>
      <c r="OJB317" s="4"/>
      <c r="OJC317" s="4"/>
      <c r="OJD317" s="4"/>
      <c r="OJE317" s="4"/>
      <c r="OJF317" s="4"/>
      <c r="OJG317" s="4"/>
      <c r="OJH317" s="4"/>
      <c r="OJI317" s="4"/>
      <c r="OJJ317" s="4"/>
      <c r="OJK317" s="4"/>
      <c r="OJL317" s="4"/>
      <c r="OJM317" s="4"/>
      <c r="OJN317" s="4"/>
      <c r="OJO317" s="4"/>
      <c r="OJP317" s="4"/>
      <c r="OJQ317" s="4"/>
      <c r="OJR317" s="4"/>
      <c r="OJS317" s="4"/>
      <c r="OJT317" s="4"/>
      <c r="OJU317" s="4"/>
      <c r="OJV317" s="4"/>
      <c r="OJW317" s="4"/>
      <c r="OJX317" s="4"/>
      <c r="OJY317" s="4"/>
      <c r="OJZ317" s="4"/>
      <c r="OKA317" s="4"/>
      <c r="OKB317" s="4"/>
      <c r="OKC317" s="4"/>
      <c r="OKD317" s="4"/>
      <c r="OKE317" s="4"/>
      <c r="OKF317" s="4"/>
      <c r="OKG317" s="4"/>
      <c r="OKH317" s="4"/>
      <c r="OKI317" s="4"/>
      <c r="OKJ317" s="4"/>
      <c r="OKK317" s="4"/>
      <c r="OKL317" s="4"/>
      <c r="OKM317" s="4"/>
      <c r="OKN317" s="4"/>
      <c r="OKO317" s="4"/>
      <c r="OKP317" s="4"/>
      <c r="OKQ317" s="4"/>
      <c r="OKR317" s="4"/>
      <c r="OKS317" s="4"/>
      <c r="OKT317" s="4"/>
      <c r="OKU317" s="4"/>
      <c r="OKV317" s="4"/>
      <c r="OKW317" s="4"/>
      <c r="OKX317" s="4"/>
      <c r="OKY317" s="4"/>
      <c r="OKZ317" s="4"/>
      <c r="OLA317" s="4"/>
      <c r="OLB317" s="4"/>
      <c r="OLC317" s="4"/>
      <c r="OLD317" s="4"/>
      <c r="OLE317" s="4"/>
      <c r="OLF317" s="4"/>
      <c r="OLG317" s="4"/>
      <c r="OLH317" s="4"/>
      <c r="OLI317" s="4"/>
      <c r="OLJ317" s="4"/>
      <c r="OLK317" s="4"/>
      <c r="OLL317" s="4"/>
      <c r="OLM317" s="4"/>
      <c r="OLN317" s="4"/>
      <c r="OLO317" s="4"/>
      <c r="OLP317" s="4"/>
      <c r="OLQ317" s="4"/>
      <c r="OLR317" s="4"/>
      <c r="OLS317" s="4"/>
      <c r="OLT317" s="4"/>
      <c r="OLU317" s="4"/>
      <c r="OLV317" s="4"/>
      <c r="OLW317" s="4"/>
      <c r="OLX317" s="4"/>
      <c r="OLY317" s="4"/>
      <c r="OLZ317" s="4"/>
      <c r="OMA317" s="4"/>
      <c r="OMB317" s="4"/>
      <c r="OMC317" s="4"/>
      <c r="OMD317" s="4"/>
      <c r="OME317" s="4"/>
      <c r="OMF317" s="4"/>
      <c r="OMG317" s="4"/>
      <c r="OMH317" s="4"/>
      <c r="OMI317" s="4"/>
      <c r="OMJ317" s="4"/>
      <c r="OMK317" s="4"/>
      <c r="OML317" s="4"/>
      <c r="OMM317" s="4"/>
      <c r="OMN317" s="4"/>
      <c r="OMO317" s="4"/>
      <c r="OMP317" s="4"/>
      <c r="OMQ317" s="4"/>
      <c r="OMR317" s="4"/>
      <c r="OMS317" s="4"/>
      <c r="OMT317" s="4"/>
      <c r="OMU317" s="4"/>
      <c r="OMV317" s="4"/>
      <c r="OMW317" s="4"/>
      <c r="OMX317" s="4"/>
      <c r="OMY317" s="4"/>
      <c r="OMZ317" s="4"/>
      <c r="ONA317" s="4"/>
      <c r="ONB317" s="4"/>
      <c r="ONC317" s="4"/>
      <c r="OND317" s="4"/>
      <c r="ONE317" s="4"/>
      <c r="ONF317" s="4"/>
      <c r="ONG317" s="4"/>
      <c r="ONH317" s="4"/>
      <c r="ONI317" s="4"/>
      <c r="ONJ317" s="4"/>
      <c r="ONK317" s="4"/>
      <c r="ONL317" s="4"/>
      <c r="ONM317" s="4"/>
      <c r="ONN317" s="4"/>
      <c r="ONO317" s="4"/>
      <c r="ONP317" s="4"/>
      <c r="ONQ317" s="4"/>
      <c r="ONR317" s="4"/>
      <c r="ONS317" s="4"/>
      <c r="ONT317" s="4"/>
      <c r="ONU317" s="4"/>
      <c r="ONV317" s="4"/>
      <c r="ONW317" s="4"/>
      <c r="ONX317" s="4"/>
      <c r="ONY317" s="4"/>
      <c r="ONZ317" s="4"/>
      <c r="OOA317" s="4"/>
      <c r="OOB317" s="4"/>
      <c r="OOC317" s="4"/>
      <c r="OOD317" s="4"/>
      <c r="OOE317" s="4"/>
      <c r="OOF317" s="4"/>
      <c r="OOG317" s="4"/>
      <c r="OOH317" s="4"/>
      <c r="OOI317" s="4"/>
      <c r="OOJ317" s="4"/>
      <c r="OOK317" s="4"/>
      <c r="OOL317" s="4"/>
      <c r="OOM317" s="4"/>
      <c r="OON317" s="4"/>
      <c r="OOO317" s="4"/>
      <c r="OOP317" s="4"/>
      <c r="OOQ317" s="4"/>
      <c r="OOR317" s="4"/>
      <c r="OOS317" s="4"/>
      <c r="OOT317" s="4"/>
      <c r="OOU317" s="4"/>
      <c r="OOV317" s="4"/>
      <c r="OOW317" s="4"/>
      <c r="OOX317" s="4"/>
      <c r="OOY317" s="4"/>
      <c r="OOZ317" s="4"/>
      <c r="OPA317" s="4"/>
      <c r="OPB317" s="4"/>
      <c r="OPC317" s="4"/>
      <c r="OPD317" s="4"/>
      <c r="OPE317" s="4"/>
      <c r="OPF317" s="4"/>
      <c r="OPG317" s="4"/>
      <c r="OPH317" s="4"/>
      <c r="OPI317" s="4"/>
      <c r="OPJ317" s="4"/>
      <c r="OPK317" s="4"/>
      <c r="OPL317" s="4"/>
      <c r="OPM317" s="4"/>
      <c r="OPN317" s="4"/>
      <c r="OPO317" s="4"/>
      <c r="OPP317" s="4"/>
      <c r="OPQ317" s="4"/>
      <c r="OPR317" s="4"/>
      <c r="OPS317" s="4"/>
      <c r="OPT317" s="4"/>
      <c r="OPU317" s="4"/>
      <c r="OPV317" s="4"/>
      <c r="OPW317" s="4"/>
      <c r="OPX317" s="4"/>
      <c r="OPY317" s="4"/>
      <c r="OPZ317" s="4"/>
      <c r="OQA317" s="4"/>
      <c r="OQB317" s="4"/>
      <c r="OQC317" s="4"/>
      <c r="OQD317" s="4"/>
      <c r="OQE317" s="4"/>
      <c r="OQF317" s="4"/>
      <c r="OQG317" s="4"/>
      <c r="OQH317" s="4"/>
      <c r="OQI317" s="4"/>
      <c r="OQJ317" s="4"/>
      <c r="OQK317" s="4"/>
      <c r="OQL317" s="4"/>
      <c r="OQM317" s="4"/>
      <c r="OQN317" s="4"/>
      <c r="OQO317" s="4"/>
      <c r="OQP317" s="4"/>
      <c r="OQQ317" s="4"/>
      <c r="OQR317" s="4"/>
      <c r="OQS317" s="4"/>
      <c r="OQT317" s="4"/>
      <c r="OQU317" s="4"/>
      <c r="OQV317" s="4"/>
      <c r="OQW317" s="4"/>
      <c r="OQX317" s="4"/>
      <c r="OQY317" s="4"/>
      <c r="OQZ317" s="4"/>
      <c r="ORA317" s="4"/>
      <c r="ORB317" s="4"/>
      <c r="ORC317" s="4"/>
      <c r="ORD317" s="4"/>
      <c r="ORE317" s="4"/>
      <c r="ORF317" s="4"/>
      <c r="ORG317" s="4"/>
      <c r="ORH317" s="4"/>
      <c r="ORI317" s="4"/>
      <c r="ORJ317" s="4"/>
      <c r="ORK317" s="4"/>
      <c r="ORL317" s="4"/>
      <c r="ORM317" s="4"/>
      <c r="ORN317" s="4"/>
      <c r="ORO317" s="4"/>
      <c r="ORP317" s="4"/>
      <c r="ORQ317" s="4"/>
      <c r="ORR317" s="4"/>
      <c r="ORS317" s="4"/>
      <c r="ORT317" s="4"/>
      <c r="ORU317" s="4"/>
      <c r="ORV317" s="4"/>
      <c r="ORW317" s="4"/>
      <c r="ORX317" s="4"/>
      <c r="ORY317" s="4"/>
      <c r="ORZ317" s="4"/>
      <c r="OSA317" s="4"/>
      <c r="OSB317" s="4"/>
      <c r="OSC317" s="4"/>
      <c r="OSD317" s="4"/>
      <c r="OSE317" s="4"/>
      <c r="OSF317" s="4"/>
      <c r="OSG317" s="4"/>
      <c r="OSH317" s="4"/>
      <c r="OSI317" s="4"/>
      <c r="OSJ317" s="4"/>
      <c r="OSK317" s="4"/>
      <c r="OSL317" s="4"/>
      <c r="OSM317" s="4"/>
      <c r="OSN317" s="4"/>
      <c r="OSO317" s="4"/>
      <c r="OSP317" s="4"/>
      <c r="OSQ317" s="4"/>
      <c r="OSR317" s="4"/>
      <c r="OSS317" s="4"/>
      <c r="OST317" s="4"/>
      <c r="OSU317" s="4"/>
      <c r="OSV317" s="4"/>
      <c r="OSW317" s="4"/>
      <c r="OSX317" s="4"/>
      <c r="OSY317" s="4"/>
      <c r="OSZ317" s="4"/>
      <c r="OTA317" s="4"/>
      <c r="OTB317" s="4"/>
      <c r="OTC317" s="4"/>
      <c r="OTD317" s="4"/>
      <c r="OTE317" s="4"/>
      <c r="OTF317" s="4"/>
      <c r="OTG317" s="4"/>
      <c r="OTH317" s="4"/>
      <c r="OTI317" s="4"/>
      <c r="OTJ317" s="4"/>
      <c r="OTK317" s="4"/>
      <c r="OTL317" s="4"/>
      <c r="OTM317" s="4"/>
      <c r="OTN317" s="4"/>
      <c r="OTO317" s="4"/>
      <c r="OTP317" s="4"/>
      <c r="OTQ317" s="4"/>
      <c r="OTR317" s="4"/>
      <c r="OTS317" s="4"/>
      <c r="OTT317" s="4"/>
      <c r="OTU317" s="4"/>
      <c r="OTV317" s="4"/>
      <c r="OTW317" s="4"/>
      <c r="OTX317" s="4"/>
      <c r="OTY317" s="4"/>
      <c r="OTZ317" s="4"/>
      <c r="OUA317" s="4"/>
      <c r="OUB317" s="4"/>
      <c r="OUC317" s="4"/>
      <c r="OUD317" s="4"/>
      <c r="OUE317" s="4"/>
      <c r="OUF317" s="4"/>
      <c r="OUG317" s="4"/>
      <c r="OUH317" s="4"/>
      <c r="OUI317" s="4"/>
      <c r="OUJ317" s="4"/>
      <c r="OUK317" s="4"/>
      <c r="OUL317" s="4"/>
      <c r="OUM317" s="4"/>
      <c r="OUN317" s="4"/>
      <c r="OUO317" s="4"/>
      <c r="OUP317" s="4"/>
      <c r="OUQ317" s="4"/>
      <c r="OUR317" s="4"/>
      <c r="OUS317" s="4"/>
      <c r="OUT317" s="4"/>
      <c r="OUU317" s="4"/>
      <c r="OUV317" s="4"/>
      <c r="OUW317" s="4"/>
      <c r="OUX317" s="4"/>
      <c r="OUY317" s="4"/>
      <c r="OUZ317" s="4"/>
      <c r="OVA317" s="4"/>
      <c r="OVB317" s="4"/>
      <c r="OVC317" s="4"/>
      <c r="OVD317" s="4"/>
      <c r="OVE317" s="4"/>
      <c r="OVF317" s="4"/>
      <c r="OVG317" s="4"/>
      <c r="OVH317" s="4"/>
      <c r="OVI317" s="4"/>
      <c r="OVJ317" s="4"/>
      <c r="OVK317" s="4"/>
      <c r="OVL317" s="4"/>
      <c r="OVM317" s="4"/>
      <c r="OVN317" s="4"/>
      <c r="OVO317" s="4"/>
      <c r="OVP317" s="4"/>
      <c r="OVQ317" s="4"/>
      <c r="OVR317" s="4"/>
      <c r="OVS317" s="4"/>
      <c r="OVT317" s="4"/>
      <c r="OVU317" s="4"/>
      <c r="OVV317" s="4"/>
      <c r="OVW317" s="4"/>
      <c r="OVX317" s="4"/>
      <c r="OVY317" s="4"/>
      <c r="OVZ317" s="4"/>
      <c r="OWA317" s="4"/>
      <c r="OWB317" s="4"/>
      <c r="OWC317" s="4"/>
      <c r="OWD317" s="4"/>
      <c r="OWE317" s="4"/>
      <c r="OWF317" s="4"/>
      <c r="OWG317" s="4"/>
      <c r="OWH317" s="4"/>
      <c r="OWI317" s="4"/>
      <c r="OWJ317" s="4"/>
      <c r="OWK317" s="4"/>
      <c r="OWL317" s="4"/>
      <c r="OWM317" s="4"/>
      <c r="OWN317" s="4"/>
      <c r="OWO317" s="4"/>
      <c r="OWP317" s="4"/>
      <c r="OWQ317" s="4"/>
      <c r="OWR317" s="4"/>
      <c r="OWS317" s="4"/>
      <c r="OWT317" s="4"/>
      <c r="OWU317" s="4"/>
      <c r="OWV317" s="4"/>
      <c r="OWW317" s="4"/>
      <c r="OWX317" s="4"/>
      <c r="OWY317" s="4"/>
      <c r="OWZ317" s="4"/>
      <c r="OXA317" s="4"/>
      <c r="OXB317" s="4"/>
      <c r="OXC317" s="4"/>
      <c r="OXD317" s="4"/>
      <c r="OXE317" s="4"/>
      <c r="OXF317" s="4"/>
      <c r="OXG317" s="4"/>
      <c r="OXH317" s="4"/>
      <c r="OXI317" s="4"/>
      <c r="OXJ317" s="4"/>
      <c r="OXK317" s="4"/>
      <c r="OXL317" s="4"/>
      <c r="OXM317" s="4"/>
      <c r="OXN317" s="4"/>
      <c r="OXO317" s="4"/>
      <c r="OXP317" s="4"/>
      <c r="OXQ317" s="4"/>
      <c r="OXR317" s="4"/>
      <c r="OXS317" s="4"/>
      <c r="OXT317" s="4"/>
      <c r="OXU317" s="4"/>
      <c r="OXV317" s="4"/>
      <c r="OXW317" s="4"/>
      <c r="OXX317" s="4"/>
      <c r="OXY317" s="4"/>
      <c r="OXZ317" s="4"/>
      <c r="OYA317" s="4"/>
      <c r="OYB317" s="4"/>
      <c r="OYC317" s="4"/>
      <c r="OYD317" s="4"/>
      <c r="OYE317" s="4"/>
      <c r="OYF317" s="4"/>
      <c r="OYG317" s="4"/>
      <c r="OYH317" s="4"/>
      <c r="OYI317" s="4"/>
      <c r="OYJ317" s="4"/>
      <c r="OYK317" s="4"/>
      <c r="OYL317" s="4"/>
      <c r="OYM317" s="4"/>
      <c r="OYN317" s="4"/>
      <c r="OYO317" s="4"/>
      <c r="OYP317" s="4"/>
      <c r="OYQ317" s="4"/>
      <c r="OYR317" s="4"/>
      <c r="OYS317" s="4"/>
      <c r="OYT317" s="4"/>
      <c r="OYU317" s="4"/>
      <c r="OYV317" s="4"/>
      <c r="OYW317" s="4"/>
      <c r="OYX317" s="4"/>
      <c r="OYY317" s="4"/>
      <c r="OYZ317" s="4"/>
      <c r="OZA317" s="4"/>
      <c r="OZB317" s="4"/>
      <c r="OZC317" s="4"/>
      <c r="OZD317" s="4"/>
      <c r="OZE317" s="4"/>
      <c r="OZF317" s="4"/>
      <c r="OZG317" s="4"/>
      <c r="OZH317" s="4"/>
      <c r="OZI317" s="4"/>
      <c r="OZJ317" s="4"/>
      <c r="OZK317" s="4"/>
      <c r="OZL317" s="4"/>
      <c r="OZM317" s="4"/>
      <c r="OZN317" s="4"/>
      <c r="OZO317" s="4"/>
      <c r="OZP317" s="4"/>
      <c r="OZQ317" s="4"/>
      <c r="OZR317" s="4"/>
      <c r="OZS317" s="4"/>
      <c r="OZT317" s="4"/>
      <c r="OZU317" s="4"/>
      <c r="OZV317" s="4"/>
      <c r="OZW317" s="4"/>
      <c r="OZX317" s="4"/>
      <c r="OZY317" s="4"/>
      <c r="OZZ317" s="4"/>
      <c r="PAA317" s="4"/>
      <c r="PAB317" s="4"/>
      <c r="PAC317" s="4"/>
      <c r="PAD317" s="4"/>
      <c r="PAE317" s="4"/>
      <c r="PAF317" s="4"/>
      <c r="PAG317" s="4"/>
      <c r="PAH317" s="4"/>
      <c r="PAI317" s="4"/>
      <c r="PAJ317" s="4"/>
      <c r="PAK317" s="4"/>
      <c r="PAL317" s="4"/>
      <c r="PAM317" s="4"/>
      <c r="PAN317" s="4"/>
      <c r="PAO317" s="4"/>
      <c r="PAP317" s="4"/>
      <c r="PAQ317" s="4"/>
      <c r="PAR317" s="4"/>
      <c r="PAS317" s="4"/>
      <c r="PAT317" s="4"/>
      <c r="PAU317" s="4"/>
      <c r="PAV317" s="4"/>
      <c r="PAW317" s="4"/>
      <c r="PAX317" s="4"/>
      <c r="PAY317" s="4"/>
      <c r="PAZ317" s="4"/>
      <c r="PBA317" s="4"/>
      <c r="PBB317" s="4"/>
      <c r="PBC317" s="4"/>
      <c r="PBD317" s="4"/>
      <c r="PBE317" s="4"/>
      <c r="PBF317" s="4"/>
      <c r="PBG317" s="4"/>
      <c r="PBH317" s="4"/>
      <c r="PBI317" s="4"/>
      <c r="PBJ317" s="4"/>
      <c r="PBK317" s="4"/>
      <c r="PBL317" s="4"/>
      <c r="PBM317" s="4"/>
      <c r="PBN317" s="4"/>
      <c r="PBO317" s="4"/>
      <c r="PBP317" s="4"/>
      <c r="PBQ317" s="4"/>
      <c r="PBR317" s="4"/>
      <c r="PBS317" s="4"/>
      <c r="PBT317" s="4"/>
      <c r="PBU317" s="4"/>
      <c r="PBV317" s="4"/>
      <c r="PBW317" s="4"/>
      <c r="PBX317" s="4"/>
      <c r="PBY317" s="4"/>
      <c r="PBZ317" s="4"/>
      <c r="PCA317" s="4"/>
      <c r="PCB317" s="4"/>
      <c r="PCC317" s="4"/>
      <c r="PCD317" s="4"/>
      <c r="PCE317" s="4"/>
      <c r="PCF317" s="4"/>
      <c r="PCG317" s="4"/>
      <c r="PCH317" s="4"/>
      <c r="PCI317" s="4"/>
      <c r="PCJ317" s="4"/>
      <c r="PCK317" s="4"/>
      <c r="PCL317" s="4"/>
      <c r="PCM317" s="4"/>
      <c r="PCN317" s="4"/>
      <c r="PCO317" s="4"/>
      <c r="PCP317" s="4"/>
      <c r="PCQ317" s="4"/>
      <c r="PCR317" s="4"/>
      <c r="PCS317" s="4"/>
      <c r="PCT317" s="4"/>
      <c r="PCU317" s="4"/>
      <c r="PCV317" s="4"/>
      <c r="PCW317" s="4"/>
      <c r="PCX317" s="4"/>
      <c r="PCY317" s="4"/>
      <c r="PCZ317" s="4"/>
      <c r="PDA317" s="4"/>
      <c r="PDB317" s="4"/>
      <c r="PDC317" s="4"/>
      <c r="PDD317" s="4"/>
      <c r="PDE317" s="4"/>
      <c r="PDF317" s="4"/>
      <c r="PDG317" s="4"/>
      <c r="PDH317" s="4"/>
      <c r="PDI317" s="4"/>
      <c r="PDJ317" s="4"/>
      <c r="PDK317" s="4"/>
      <c r="PDL317" s="4"/>
      <c r="PDM317" s="4"/>
      <c r="PDN317" s="4"/>
      <c r="PDO317" s="4"/>
      <c r="PDP317" s="4"/>
      <c r="PDQ317" s="4"/>
      <c r="PDR317" s="4"/>
      <c r="PDS317" s="4"/>
      <c r="PDT317" s="4"/>
      <c r="PDU317" s="4"/>
      <c r="PDV317" s="4"/>
      <c r="PDW317" s="4"/>
      <c r="PDX317" s="4"/>
      <c r="PDY317" s="4"/>
      <c r="PDZ317" s="4"/>
      <c r="PEA317" s="4"/>
      <c r="PEB317" s="4"/>
      <c r="PEC317" s="4"/>
      <c r="PED317" s="4"/>
      <c r="PEE317" s="4"/>
      <c r="PEF317" s="4"/>
      <c r="PEG317" s="4"/>
      <c r="PEH317" s="4"/>
      <c r="PEI317" s="4"/>
      <c r="PEJ317" s="4"/>
      <c r="PEK317" s="4"/>
      <c r="PEL317" s="4"/>
      <c r="PEM317" s="4"/>
      <c r="PEN317" s="4"/>
      <c r="PEO317" s="4"/>
      <c r="PEP317" s="4"/>
      <c r="PEQ317" s="4"/>
      <c r="PER317" s="4"/>
      <c r="PES317" s="4"/>
      <c r="PET317" s="4"/>
      <c r="PEU317" s="4"/>
      <c r="PEV317" s="4"/>
      <c r="PEW317" s="4"/>
      <c r="PEX317" s="4"/>
      <c r="PEY317" s="4"/>
      <c r="PEZ317" s="4"/>
      <c r="PFA317" s="4"/>
      <c r="PFB317" s="4"/>
      <c r="PFC317" s="4"/>
      <c r="PFD317" s="4"/>
      <c r="PFE317" s="4"/>
      <c r="PFF317" s="4"/>
      <c r="PFG317" s="4"/>
      <c r="PFH317" s="4"/>
      <c r="PFI317" s="4"/>
      <c r="PFJ317" s="4"/>
      <c r="PFK317" s="4"/>
      <c r="PFL317" s="4"/>
      <c r="PFM317" s="4"/>
      <c r="PFN317" s="4"/>
      <c r="PFO317" s="4"/>
      <c r="PFP317" s="4"/>
      <c r="PFQ317" s="4"/>
      <c r="PFR317" s="4"/>
      <c r="PFS317" s="4"/>
      <c r="PFT317" s="4"/>
      <c r="PFU317" s="4"/>
      <c r="PFV317" s="4"/>
      <c r="PFW317" s="4"/>
      <c r="PFX317" s="4"/>
      <c r="PFY317" s="4"/>
      <c r="PFZ317" s="4"/>
      <c r="PGA317" s="4"/>
      <c r="PGB317" s="4"/>
      <c r="PGC317" s="4"/>
      <c r="PGD317" s="4"/>
      <c r="PGE317" s="4"/>
      <c r="PGF317" s="4"/>
      <c r="PGG317" s="4"/>
      <c r="PGH317" s="4"/>
      <c r="PGI317" s="4"/>
      <c r="PGJ317" s="4"/>
      <c r="PGK317" s="4"/>
      <c r="PGL317" s="4"/>
      <c r="PGM317" s="4"/>
      <c r="PGN317" s="4"/>
      <c r="PGO317" s="4"/>
      <c r="PGP317" s="4"/>
      <c r="PGQ317" s="4"/>
      <c r="PGR317" s="4"/>
      <c r="PGS317" s="4"/>
      <c r="PGT317" s="4"/>
      <c r="PGU317" s="4"/>
      <c r="PGV317" s="4"/>
      <c r="PGW317" s="4"/>
      <c r="PGX317" s="4"/>
      <c r="PGY317" s="4"/>
      <c r="PGZ317" s="4"/>
      <c r="PHA317" s="4"/>
      <c r="PHB317" s="4"/>
      <c r="PHC317" s="4"/>
      <c r="PHD317" s="4"/>
      <c r="PHE317" s="4"/>
      <c r="PHF317" s="4"/>
      <c r="PHG317" s="4"/>
      <c r="PHH317" s="4"/>
      <c r="PHI317" s="4"/>
      <c r="PHJ317" s="4"/>
      <c r="PHK317" s="4"/>
      <c r="PHL317" s="4"/>
      <c r="PHM317" s="4"/>
      <c r="PHN317" s="4"/>
      <c r="PHO317" s="4"/>
      <c r="PHP317" s="4"/>
      <c r="PHQ317" s="4"/>
      <c r="PHR317" s="4"/>
      <c r="PHS317" s="4"/>
      <c r="PHT317" s="4"/>
      <c r="PHU317" s="4"/>
      <c r="PHV317" s="4"/>
      <c r="PHW317" s="4"/>
      <c r="PHX317" s="4"/>
      <c r="PHY317" s="4"/>
      <c r="PHZ317" s="4"/>
      <c r="PIA317" s="4"/>
      <c r="PIB317" s="4"/>
      <c r="PIC317" s="4"/>
      <c r="PID317" s="4"/>
      <c r="PIE317" s="4"/>
      <c r="PIF317" s="4"/>
      <c r="PIG317" s="4"/>
      <c r="PIH317" s="4"/>
      <c r="PII317" s="4"/>
      <c r="PIJ317" s="4"/>
      <c r="PIK317" s="4"/>
      <c r="PIL317" s="4"/>
      <c r="PIM317" s="4"/>
      <c r="PIN317" s="4"/>
      <c r="PIO317" s="4"/>
      <c r="PIP317" s="4"/>
      <c r="PIQ317" s="4"/>
      <c r="PIR317" s="4"/>
      <c r="PIS317" s="4"/>
      <c r="PIT317" s="4"/>
      <c r="PIU317" s="4"/>
      <c r="PIV317" s="4"/>
      <c r="PIW317" s="4"/>
      <c r="PIX317" s="4"/>
      <c r="PIY317" s="4"/>
      <c r="PIZ317" s="4"/>
      <c r="PJA317" s="4"/>
      <c r="PJB317" s="4"/>
      <c r="PJC317" s="4"/>
      <c r="PJD317" s="4"/>
      <c r="PJE317" s="4"/>
      <c r="PJF317" s="4"/>
      <c r="PJG317" s="4"/>
      <c r="PJH317" s="4"/>
      <c r="PJI317" s="4"/>
      <c r="PJJ317" s="4"/>
      <c r="PJK317" s="4"/>
      <c r="PJL317" s="4"/>
      <c r="PJM317" s="4"/>
      <c r="PJN317" s="4"/>
      <c r="PJO317" s="4"/>
      <c r="PJP317" s="4"/>
      <c r="PJQ317" s="4"/>
      <c r="PJR317" s="4"/>
      <c r="PJS317" s="4"/>
      <c r="PJT317" s="4"/>
      <c r="PJU317" s="4"/>
      <c r="PJV317" s="4"/>
      <c r="PJW317" s="4"/>
      <c r="PJX317" s="4"/>
      <c r="PJY317" s="4"/>
      <c r="PJZ317" s="4"/>
      <c r="PKA317" s="4"/>
      <c r="PKB317" s="4"/>
      <c r="PKC317" s="4"/>
      <c r="PKD317" s="4"/>
      <c r="PKE317" s="4"/>
      <c r="PKF317" s="4"/>
      <c r="PKG317" s="4"/>
      <c r="PKH317" s="4"/>
      <c r="PKI317" s="4"/>
      <c r="PKJ317" s="4"/>
      <c r="PKK317" s="4"/>
      <c r="PKL317" s="4"/>
      <c r="PKM317" s="4"/>
      <c r="PKN317" s="4"/>
      <c r="PKO317" s="4"/>
      <c r="PKP317" s="4"/>
      <c r="PKQ317" s="4"/>
      <c r="PKR317" s="4"/>
      <c r="PKS317" s="4"/>
      <c r="PKT317" s="4"/>
      <c r="PKU317" s="4"/>
      <c r="PKV317" s="4"/>
      <c r="PKW317" s="4"/>
      <c r="PKX317" s="4"/>
      <c r="PKY317" s="4"/>
      <c r="PKZ317" s="4"/>
      <c r="PLA317" s="4"/>
      <c r="PLB317" s="4"/>
      <c r="PLC317" s="4"/>
      <c r="PLD317" s="4"/>
      <c r="PLE317" s="4"/>
      <c r="PLF317" s="4"/>
      <c r="PLG317" s="4"/>
      <c r="PLH317" s="4"/>
      <c r="PLI317" s="4"/>
      <c r="PLJ317" s="4"/>
      <c r="PLK317" s="4"/>
      <c r="PLL317" s="4"/>
      <c r="PLM317" s="4"/>
      <c r="PLN317" s="4"/>
      <c r="PLO317" s="4"/>
      <c r="PLP317" s="4"/>
      <c r="PLQ317" s="4"/>
      <c r="PLR317" s="4"/>
      <c r="PLS317" s="4"/>
      <c r="PLT317" s="4"/>
      <c r="PLU317" s="4"/>
      <c r="PLV317" s="4"/>
      <c r="PLW317" s="4"/>
      <c r="PLX317" s="4"/>
      <c r="PLY317" s="4"/>
      <c r="PLZ317" s="4"/>
      <c r="PMA317" s="4"/>
      <c r="PMB317" s="4"/>
      <c r="PMC317" s="4"/>
      <c r="PMD317" s="4"/>
      <c r="PME317" s="4"/>
      <c r="PMF317" s="4"/>
      <c r="PMG317" s="4"/>
      <c r="PMH317" s="4"/>
      <c r="PMI317" s="4"/>
      <c r="PMJ317" s="4"/>
      <c r="PMK317" s="4"/>
      <c r="PML317" s="4"/>
      <c r="PMM317" s="4"/>
      <c r="PMN317" s="4"/>
      <c r="PMO317" s="4"/>
      <c r="PMP317" s="4"/>
      <c r="PMQ317" s="4"/>
      <c r="PMR317" s="4"/>
      <c r="PMS317" s="4"/>
      <c r="PMT317" s="4"/>
      <c r="PMU317" s="4"/>
      <c r="PMV317" s="4"/>
      <c r="PMW317" s="4"/>
      <c r="PMX317" s="4"/>
      <c r="PMY317" s="4"/>
      <c r="PMZ317" s="4"/>
      <c r="PNA317" s="4"/>
      <c r="PNB317" s="4"/>
      <c r="PNC317" s="4"/>
      <c r="PND317" s="4"/>
      <c r="PNE317" s="4"/>
      <c r="PNF317" s="4"/>
      <c r="PNG317" s="4"/>
      <c r="PNH317" s="4"/>
      <c r="PNI317" s="4"/>
      <c r="PNJ317" s="4"/>
      <c r="PNK317" s="4"/>
      <c r="PNL317" s="4"/>
      <c r="PNM317" s="4"/>
      <c r="PNN317" s="4"/>
      <c r="PNO317" s="4"/>
      <c r="PNP317" s="4"/>
      <c r="PNQ317" s="4"/>
      <c r="PNR317" s="4"/>
      <c r="PNS317" s="4"/>
      <c r="PNT317" s="4"/>
      <c r="PNU317" s="4"/>
      <c r="PNV317" s="4"/>
      <c r="PNW317" s="4"/>
      <c r="PNX317" s="4"/>
      <c r="PNY317" s="4"/>
      <c r="PNZ317" s="4"/>
      <c r="POA317" s="4"/>
      <c r="POB317" s="4"/>
      <c r="POC317" s="4"/>
      <c r="POD317" s="4"/>
      <c r="POE317" s="4"/>
      <c r="POF317" s="4"/>
      <c r="POG317" s="4"/>
      <c r="POH317" s="4"/>
      <c r="POI317" s="4"/>
      <c r="POJ317" s="4"/>
      <c r="POK317" s="4"/>
      <c r="POL317" s="4"/>
      <c r="POM317" s="4"/>
      <c r="PON317" s="4"/>
      <c r="POO317" s="4"/>
      <c r="POP317" s="4"/>
      <c r="POQ317" s="4"/>
      <c r="POR317" s="4"/>
      <c r="POS317" s="4"/>
      <c r="POT317" s="4"/>
      <c r="POU317" s="4"/>
      <c r="POV317" s="4"/>
      <c r="POW317" s="4"/>
      <c r="POX317" s="4"/>
      <c r="POY317" s="4"/>
      <c r="POZ317" s="4"/>
      <c r="PPA317" s="4"/>
      <c r="PPB317" s="4"/>
      <c r="PPC317" s="4"/>
      <c r="PPD317" s="4"/>
      <c r="PPE317" s="4"/>
      <c r="PPF317" s="4"/>
      <c r="PPG317" s="4"/>
      <c r="PPH317" s="4"/>
      <c r="PPI317" s="4"/>
      <c r="PPJ317" s="4"/>
      <c r="PPK317" s="4"/>
      <c r="PPL317" s="4"/>
      <c r="PPM317" s="4"/>
      <c r="PPN317" s="4"/>
      <c r="PPO317" s="4"/>
      <c r="PPP317" s="4"/>
      <c r="PPQ317" s="4"/>
      <c r="PPR317" s="4"/>
      <c r="PPS317" s="4"/>
      <c r="PPT317" s="4"/>
      <c r="PPU317" s="4"/>
      <c r="PPV317" s="4"/>
      <c r="PPW317" s="4"/>
      <c r="PPX317" s="4"/>
      <c r="PPY317" s="4"/>
      <c r="PPZ317" s="4"/>
      <c r="PQA317" s="4"/>
      <c r="PQB317" s="4"/>
      <c r="PQC317" s="4"/>
      <c r="PQD317" s="4"/>
      <c r="PQE317" s="4"/>
      <c r="PQF317" s="4"/>
      <c r="PQG317" s="4"/>
      <c r="PQH317" s="4"/>
      <c r="PQI317" s="4"/>
      <c r="PQJ317" s="4"/>
      <c r="PQK317" s="4"/>
      <c r="PQL317" s="4"/>
      <c r="PQM317" s="4"/>
      <c r="PQN317" s="4"/>
      <c r="PQO317" s="4"/>
      <c r="PQP317" s="4"/>
      <c r="PQQ317" s="4"/>
      <c r="PQR317" s="4"/>
      <c r="PQS317" s="4"/>
      <c r="PQT317" s="4"/>
      <c r="PQU317" s="4"/>
      <c r="PQV317" s="4"/>
      <c r="PQW317" s="4"/>
      <c r="PQX317" s="4"/>
      <c r="PQY317" s="4"/>
      <c r="PQZ317" s="4"/>
      <c r="PRA317" s="4"/>
      <c r="PRB317" s="4"/>
      <c r="PRC317" s="4"/>
      <c r="PRD317" s="4"/>
      <c r="PRE317" s="4"/>
      <c r="PRF317" s="4"/>
      <c r="PRG317" s="4"/>
      <c r="PRH317" s="4"/>
      <c r="PRI317" s="4"/>
      <c r="PRJ317" s="4"/>
      <c r="PRK317" s="4"/>
      <c r="PRL317" s="4"/>
      <c r="PRM317" s="4"/>
      <c r="PRN317" s="4"/>
      <c r="PRO317" s="4"/>
      <c r="PRP317" s="4"/>
      <c r="PRQ317" s="4"/>
      <c r="PRR317" s="4"/>
      <c r="PRS317" s="4"/>
      <c r="PRT317" s="4"/>
      <c r="PRU317" s="4"/>
      <c r="PRV317" s="4"/>
      <c r="PRW317" s="4"/>
      <c r="PRX317" s="4"/>
      <c r="PRY317" s="4"/>
      <c r="PRZ317" s="4"/>
      <c r="PSA317" s="4"/>
      <c r="PSB317" s="4"/>
      <c r="PSC317" s="4"/>
      <c r="PSD317" s="4"/>
      <c r="PSE317" s="4"/>
      <c r="PSF317" s="4"/>
      <c r="PSG317" s="4"/>
      <c r="PSH317" s="4"/>
      <c r="PSI317" s="4"/>
      <c r="PSJ317" s="4"/>
      <c r="PSK317" s="4"/>
      <c r="PSL317" s="4"/>
      <c r="PSM317" s="4"/>
      <c r="PSN317" s="4"/>
      <c r="PSO317" s="4"/>
      <c r="PSP317" s="4"/>
      <c r="PSQ317" s="4"/>
      <c r="PSR317" s="4"/>
      <c r="PSS317" s="4"/>
      <c r="PST317" s="4"/>
      <c r="PSU317" s="4"/>
      <c r="PSV317" s="4"/>
      <c r="PSW317" s="4"/>
      <c r="PSX317" s="4"/>
      <c r="PSY317" s="4"/>
      <c r="PSZ317" s="4"/>
      <c r="PTA317" s="4"/>
      <c r="PTB317" s="4"/>
      <c r="PTC317" s="4"/>
      <c r="PTD317" s="4"/>
      <c r="PTE317" s="4"/>
      <c r="PTF317" s="4"/>
      <c r="PTG317" s="4"/>
      <c r="PTH317" s="4"/>
      <c r="PTI317" s="4"/>
      <c r="PTJ317" s="4"/>
      <c r="PTK317" s="4"/>
      <c r="PTL317" s="4"/>
      <c r="PTM317" s="4"/>
      <c r="PTN317" s="4"/>
      <c r="PTO317" s="4"/>
      <c r="PTP317" s="4"/>
      <c r="PTQ317" s="4"/>
      <c r="PTR317" s="4"/>
      <c r="PTS317" s="4"/>
      <c r="PTT317" s="4"/>
      <c r="PTU317" s="4"/>
      <c r="PTV317" s="4"/>
      <c r="PTW317" s="4"/>
      <c r="PTX317" s="4"/>
      <c r="PTY317" s="4"/>
      <c r="PTZ317" s="4"/>
      <c r="PUA317" s="4"/>
      <c r="PUB317" s="4"/>
      <c r="PUC317" s="4"/>
      <c r="PUD317" s="4"/>
      <c r="PUE317" s="4"/>
      <c r="PUF317" s="4"/>
      <c r="PUG317" s="4"/>
      <c r="PUH317" s="4"/>
      <c r="PUI317" s="4"/>
      <c r="PUJ317" s="4"/>
      <c r="PUK317" s="4"/>
      <c r="PUL317" s="4"/>
      <c r="PUM317" s="4"/>
      <c r="PUN317" s="4"/>
      <c r="PUO317" s="4"/>
      <c r="PUP317" s="4"/>
      <c r="PUQ317" s="4"/>
      <c r="PUR317" s="4"/>
      <c r="PUS317" s="4"/>
      <c r="PUT317" s="4"/>
      <c r="PUU317" s="4"/>
      <c r="PUV317" s="4"/>
      <c r="PUW317" s="4"/>
      <c r="PUX317" s="4"/>
      <c r="PUY317" s="4"/>
      <c r="PUZ317" s="4"/>
      <c r="PVA317" s="4"/>
      <c r="PVB317" s="4"/>
      <c r="PVC317" s="4"/>
      <c r="PVD317" s="4"/>
      <c r="PVE317" s="4"/>
      <c r="PVF317" s="4"/>
      <c r="PVG317" s="4"/>
      <c r="PVH317" s="4"/>
      <c r="PVI317" s="4"/>
      <c r="PVJ317" s="4"/>
      <c r="PVK317" s="4"/>
      <c r="PVL317" s="4"/>
      <c r="PVM317" s="4"/>
      <c r="PVN317" s="4"/>
      <c r="PVO317" s="4"/>
      <c r="PVP317" s="4"/>
      <c r="PVQ317" s="4"/>
      <c r="PVR317" s="4"/>
      <c r="PVS317" s="4"/>
      <c r="PVT317" s="4"/>
      <c r="PVU317" s="4"/>
      <c r="PVV317" s="4"/>
      <c r="PVW317" s="4"/>
      <c r="PVX317" s="4"/>
      <c r="PVY317" s="4"/>
      <c r="PVZ317" s="4"/>
      <c r="PWA317" s="4"/>
      <c r="PWB317" s="4"/>
      <c r="PWC317" s="4"/>
      <c r="PWD317" s="4"/>
      <c r="PWE317" s="4"/>
      <c r="PWF317" s="4"/>
      <c r="PWG317" s="4"/>
      <c r="PWH317" s="4"/>
      <c r="PWI317" s="4"/>
      <c r="PWJ317" s="4"/>
      <c r="PWK317" s="4"/>
      <c r="PWL317" s="4"/>
      <c r="PWM317" s="4"/>
      <c r="PWN317" s="4"/>
      <c r="PWO317" s="4"/>
      <c r="PWP317" s="4"/>
      <c r="PWQ317" s="4"/>
      <c r="PWR317" s="4"/>
      <c r="PWS317" s="4"/>
      <c r="PWT317" s="4"/>
      <c r="PWU317" s="4"/>
      <c r="PWV317" s="4"/>
      <c r="PWW317" s="4"/>
      <c r="PWX317" s="4"/>
      <c r="PWY317" s="4"/>
      <c r="PWZ317" s="4"/>
      <c r="PXA317" s="4"/>
      <c r="PXB317" s="4"/>
      <c r="PXC317" s="4"/>
      <c r="PXD317" s="4"/>
      <c r="PXE317" s="4"/>
      <c r="PXF317" s="4"/>
      <c r="PXG317" s="4"/>
      <c r="PXH317" s="4"/>
      <c r="PXI317" s="4"/>
      <c r="PXJ317" s="4"/>
      <c r="PXK317" s="4"/>
      <c r="PXL317" s="4"/>
      <c r="PXM317" s="4"/>
      <c r="PXN317" s="4"/>
      <c r="PXO317" s="4"/>
      <c r="PXP317" s="4"/>
      <c r="PXQ317" s="4"/>
      <c r="PXR317" s="4"/>
      <c r="PXS317" s="4"/>
      <c r="PXT317" s="4"/>
      <c r="PXU317" s="4"/>
      <c r="PXV317" s="4"/>
      <c r="PXW317" s="4"/>
      <c r="PXX317" s="4"/>
      <c r="PXY317" s="4"/>
      <c r="PXZ317" s="4"/>
      <c r="PYA317" s="4"/>
      <c r="PYB317" s="4"/>
      <c r="PYC317" s="4"/>
      <c r="PYD317" s="4"/>
      <c r="PYE317" s="4"/>
      <c r="PYF317" s="4"/>
      <c r="PYG317" s="4"/>
      <c r="PYH317" s="4"/>
      <c r="PYI317" s="4"/>
      <c r="PYJ317" s="4"/>
      <c r="PYK317" s="4"/>
      <c r="PYL317" s="4"/>
      <c r="PYM317" s="4"/>
      <c r="PYN317" s="4"/>
      <c r="PYO317" s="4"/>
      <c r="PYP317" s="4"/>
      <c r="PYQ317" s="4"/>
      <c r="PYR317" s="4"/>
      <c r="PYS317" s="4"/>
      <c r="PYT317" s="4"/>
      <c r="PYU317" s="4"/>
      <c r="PYV317" s="4"/>
      <c r="PYW317" s="4"/>
      <c r="PYX317" s="4"/>
      <c r="PYY317" s="4"/>
      <c r="PYZ317" s="4"/>
      <c r="PZA317" s="4"/>
      <c r="PZB317" s="4"/>
      <c r="PZC317" s="4"/>
      <c r="PZD317" s="4"/>
      <c r="PZE317" s="4"/>
      <c r="PZF317" s="4"/>
      <c r="PZG317" s="4"/>
      <c r="PZH317" s="4"/>
      <c r="PZI317" s="4"/>
      <c r="PZJ317" s="4"/>
      <c r="PZK317" s="4"/>
      <c r="PZL317" s="4"/>
      <c r="PZM317" s="4"/>
      <c r="PZN317" s="4"/>
      <c r="PZO317" s="4"/>
      <c r="PZP317" s="4"/>
      <c r="PZQ317" s="4"/>
      <c r="PZR317" s="4"/>
      <c r="PZS317" s="4"/>
      <c r="PZT317" s="4"/>
      <c r="PZU317" s="4"/>
      <c r="PZV317" s="4"/>
      <c r="PZW317" s="4"/>
      <c r="PZX317" s="4"/>
      <c r="PZY317" s="4"/>
      <c r="PZZ317" s="4"/>
      <c r="QAA317" s="4"/>
      <c r="QAB317" s="4"/>
      <c r="QAC317" s="4"/>
      <c r="QAD317" s="4"/>
      <c r="QAE317" s="4"/>
      <c r="QAF317" s="4"/>
      <c r="QAG317" s="4"/>
      <c r="QAH317" s="4"/>
      <c r="QAI317" s="4"/>
      <c r="QAJ317" s="4"/>
      <c r="QAK317" s="4"/>
      <c r="QAL317" s="4"/>
      <c r="QAM317" s="4"/>
      <c r="QAN317" s="4"/>
      <c r="QAO317" s="4"/>
      <c r="QAP317" s="4"/>
      <c r="QAQ317" s="4"/>
      <c r="QAR317" s="4"/>
      <c r="QAS317" s="4"/>
      <c r="QAT317" s="4"/>
      <c r="QAU317" s="4"/>
      <c r="QAV317" s="4"/>
      <c r="QAW317" s="4"/>
      <c r="QAX317" s="4"/>
      <c r="QAY317" s="4"/>
      <c r="QAZ317" s="4"/>
      <c r="QBA317" s="4"/>
      <c r="QBB317" s="4"/>
      <c r="QBC317" s="4"/>
      <c r="QBD317" s="4"/>
      <c r="QBE317" s="4"/>
      <c r="QBF317" s="4"/>
      <c r="QBG317" s="4"/>
      <c r="QBH317" s="4"/>
      <c r="QBI317" s="4"/>
      <c r="QBJ317" s="4"/>
      <c r="QBK317" s="4"/>
      <c r="QBL317" s="4"/>
      <c r="QBM317" s="4"/>
      <c r="QBN317" s="4"/>
      <c r="QBO317" s="4"/>
      <c r="QBP317" s="4"/>
      <c r="QBQ317" s="4"/>
      <c r="QBR317" s="4"/>
      <c r="QBS317" s="4"/>
      <c r="QBT317" s="4"/>
      <c r="QBU317" s="4"/>
      <c r="QBV317" s="4"/>
      <c r="QBW317" s="4"/>
      <c r="QBX317" s="4"/>
      <c r="QBY317" s="4"/>
      <c r="QBZ317" s="4"/>
      <c r="QCA317" s="4"/>
      <c r="QCB317" s="4"/>
      <c r="QCC317" s="4"/>
      <c r="QCD317" s="4"/>
      <c r="QCE317" s="4"/>
      <c r="QCF317" s="4"/>
      <c r="QCG317" s="4"/>
      <c r="QCH317" s="4"/>
      <c r="QCI317" s="4"/>
      <c r="QCJ317" s="4"/>
      <c r="QCK317" s="4"/>
      <c r="QCL317" s="4"/>
      <c r="QCM317" s="4"/>
      <c r="QCN317" s="4"/>
      <c r="QCO317" s="4"/>
      <c r="QCP317" s="4"/>
      <c r="QCQ317" s="4"/>
      <c r="QCR317" s="4"/>
      <c r="QCS317" s="4"/>
      <c r="QCT317" s="4"/>
      <c r="QCU317" s="4"/>
      <c r="QCV317" s="4"/>
      <c r="QCW317" s="4"/>
      <c r="QCX317" s="4"/>
      <c r="QCY317" s="4"/>
      <c r="QCZ317" s="4"/>
      <c r="QDA317" s="4"/>
      <c r="QDB317" s="4"/>
      <c r="QDC317" s="4"/>
      <c r="QDD317" s="4"/>
      <c r="QDE317" s="4"/>
      <c r="QDF317" s="4"/>
      <c r="QDG317" s="4"/>
      <c r="QDH317" s="4"/>
      <c r="QDI317" s="4"/>
      <c r="QDJ317" s="4"/>
      <c r="QDK317" s="4"/>
      <c r="QDL317" s="4"/>
      <c r="QDM317" s="4"/>
      <c r="QDN317" s="4"/>
      <c r="QDO317" s="4"/>
      <c r="QDP317" s="4"/>
      <c r="QDQ317" s="4"/>
      <c r="QDR317" s="4"/>
      <c r="QDS317" s="4"/>
      <c r="QDT317" s="4"/>
      <c r="QDU317" s="4"/>
      <c r="QDV317" s="4"/>
      <c r="QDW317" s="4"/>
      <c r="QDX317" s="4"/>
      <c r="QDY317" s="4"/>
      <c r="QDZ317" s="4"/>
      <c r="QEA317" s="4"/>
      <c r="QEB317" s="4"/>
      <c r="QEC317" s="4"/>
      <c r="QED317" s="4"/>
      <c r="QEE317" s="4"/>
      <c r="QEF317" s="4"/>
      <c r="QEG317" s="4"/>
      <c r="QEH317" s="4"/>
      <c r="QEI317" s="4"/>
      <c r="QEJ317" s="4"/>
      <c r="QEK317" s="4"/>
      <c r="QEL317" s="4"/>
      <c r="QEM317" s="4"/>
      <c r="QEN317" s="4"/>
      <c r="QEO317" s="4"/>
      <c r="QEP317" s="4"/>
      <c r="QEQ317" s="4"/>
      <c r="QER317" s="4"/>
      <c r="QES317" s="4"/>
      <c r="QET317" s="4"/>
      <c r="QEU317" s="4"/>
      <c r="QEV317" s="4"/>
      <c r="QEW317" s="4"/>
      <c r="QEX317" s="4"/>
      <c r="QEY317" s="4"/>
      <c r="QEZ317" s="4"/>
      <c r="QFA317" s="4"/>
      <c r="QFB317" s="4"/>
      <c r="QFC317" s="4"/>
      <c r="QFD317" s="4"/>
      <c r="QFE317" s="4"/>
      <c r="QFF317" s="4"/>
      <c r="QFG317" s="4"/>
      <c r="QFH317" s="4"/>
      <c r="QFI317" s="4"/>
      <c r="QFJ317" s="4"/>
      <c r="QFK317" s="4"/>
      <c r="QFL317" s="4"/>
      <c r="QFM317" s="4"/>
      <c r="QFN317" s="4"/>
      <c r="QFO317" s="4"/>
      <c r="QFP317" s="4"/>
      <c r="QFQ317" s="4"/>
      <c r="QFR317" s="4"/>
      <c r="QFS317" s="4"/>
      <c r="QFT317" s="4"/>
      <c r="QFU317" s="4"/>
      <c r="QFV317" s="4"/>
      <c r="QFW317" s="4"/>
      <c r="QFX317" s="4"/>
      <c r="QFY317" s="4"/>
      <c r="QFZ317" s="4"/>
      <c r="QGA317" s="4"/>
      <c r="QGB317" s="4"/>
      <c r="QGC317" s="4"/>
      <c r="QGD317" s="4"/>
      <c r="QGE317" s="4"/>
      <c r="QGF317" s="4"/>
      <c r="QGG317" s="4"/>
      <c r="QGH317" s="4"/>
      <c r="QGI317" s="4"/>
      <c r="QGJ317" s="4"/>
      <c r="QGK317" s="4"/>
      <c r="QGL317" s="4"/>
      <c r="QGM317" s="4"/>
      <c r="QGN317" s="4"/>
      <c r="QGO317" s="4"/>
      <c r="QGP317" s="4"/>
      <c r="QGQ317" s="4"/>
      <c r="QGR317" s="4"/>
      <c r="QGS317" s="4"/>
      <c r="QGT317" s="4"/>
      <c r="QGU317" s="4"/>
      <c r="QGV317" s="4"/>
      <c r="QGW317" s="4"/>
      <c r="QGX317" s="4"/>
      <c r="QGY317" s="4"/>
      <c r="QGZ317" s="4"/>
      <c r="QHA317" s="4"/>
      <c r="QHB317" s="4"/>
      <c r="QHC317" s="4"/>
      <c r="QHD317" s="4"/>
      <c r="QHE317" s="4"/>
      <c r="QHF317" s="4"/>
      <c r="QHG317" s="4"/>
      <c r="QHH317" s="4"/>
      <c r="QHI317" s="4"/>
      <c r="QHJ317" s="4"/>
      <c r="QHK317" s="4"/>
      <c r="QHL317" s="4"/>
      <c r="QHM317" s="4"/>
      <c r="QHN317" s="4"/>
      <c r="QHO317" s="4"/>
      <c r="QHP317" s="4"/>
      <c r="QHQ317" s="4"/>
      <c r="QHR317" s="4"/>
      <c r="QHS317" s="4"/>
      <c r="QHT317" s="4"/>
      <c r="QHU317" s="4"/>
      <c r="QHV317" s="4"/>
      <c r="QHW317" s="4"/>
      <c r="QHX317" s="4"/>
      <c r="QHY317" s="4"/>
      <c r="QHZ317" s="4"/>
      <c r="QIA317" s="4"/>
      <c r="QIB317" s="4"/>
      <c r="QIC317" s="4"/>
      <c r="QID317" s="4"/>
      <c r="QIE317" s="4"/>
      <c r="QIF317" s="4"/>
      <c r="QIG317" s="4"/>
      <c r="QIH317" s="4"/>
      <c r="QII317" s="4"/>
      <c r="QIJ317" s="4"/>
      <c r="QIK317" s="4"/>
      <c r="QIL317" s="4"/>
      <c r="QIM317" s="4"/>
      <c r="QIN317" s="4"/>
      <c r="QIO317" s="4"/>
      <c r="QIP317" s="4"/>
      <c r="QIQ317" s="4"/>
      <c r="QIR317" s="4"/>
      <c r="QIS317" s="4"/>
      <c r="QIT317" s="4"/>
      <c r="QIU317" s="4"/>
      <c r="QIV317" s="4"/>
      <c r="QIW317" s="4"/>
      <c r="QIX317" s="4"/>
      <c r="QIY317" s="4"/>
      <c r="QIZ317" s="4"/>
      <c r="QJA317" s="4"/>
      <c r="QJB317" s="4"/>
      <c r="QJC317" s="4"/>
      <c r="QJD317" s="4"/>
      <c r="QJE317" s="4"/>
      <c r="QJF317" s="4"/>
      <c r="QJG317" s="4"/>
      <c r="QJH317" s="4"/>
      <c r="QJI317" s="4"/>
      <c r="QJJ317" s="4"/>
      <c r="QJK317" s="4"/>
      <c r="QJL317" s="4"/>
      <c r="QJM317" s="4"/>
      <c r="QJN317" s="4"/>
      <c r="QJO317" s="4"/>
      <c r="QJP317" s="4"/>
      <c r="QJQ317" s="4"/>
      <c r="QJR317" s="4"/>
      <c r="QJS317" s="4"/>
      <c r="QJT317" s="4"/>
      <c r="QJU317" s="4"/>
      <c r="QJV317" s="4"/>
      <c r="QJW317" s="4"/>
      <c r="QJX317" s="4"/>
      <c r="QJY317" s="4"/>
      <c r="QJZ317" s="4"/>
      <c r="QKA317" s="4"/>
      <c r="QKB317" s="4"/>
      <c r="QKC317" s="4"/>
      <c r="QKD317" s="4"/>
      <c r="QKE317" s="4"/>
      <c r="QKF317" s="4"/>
      <c r="QKG317" s="4"/>
      <c r="QKH317" s="4"/>
      <c r="QKI317" s="4"/>
      <c r="QKJ317" s="4"/>
      <c r="QKK317" s="4"/>
      <c r="QKL317" s="4"/>
      <c r="QKM317" s="4"/>
      <c r="QKN317" s="4"/>
      <c r="QKO317" s="4"/>
      <c r="QKP317" s="4"/>
      <c r="QKQ317" s="4"/>
      <c r="QKR317" s="4"/>
      <c r="QKS317" s="4"/>
      <c r="QKT317" s="4"/>
      <c r="QKU317" s="4"/>
      <c r="QKV317" s="4"/>
      <c r="QKW317" s="4"/>
      <c r="QKX317" s="4"/>
      <c r="QKY317" s="4"/>
      <c r="QKZ317" s="4"/>
      <c r="QLA317" s="4"/>
      <c r="QLB317" s="4"/>
      <c r="QLC317" s="4"/>
      <c r="QLD317" s="4"/>
      <c r="QLE317" s="4"/>
      <c r="QLF317" s="4"/>
      <c r="QLG317" s="4"/>
      <c r="QLH317" s="4"/>
      <c r="QLI317" s="4"/>
      <c r="QLJ317" s="4"/>
      <c r="QLK317" s="4"/>
      <c r="QLL317" s="4"/>
      <c r="QLM317" s="4"/>
      <c r="QLN317" s="4"/>
      <c r="QLO317" s="4"/>
      <c r="QLP317" s="4"/>
      <c r="QLQ317" s="4"/>
      <c r="QLR317" s="4"/>
      <c r="QLS317" s="4"/>
      <c r="QLT317" s="4"/>
      <c r="QLU317" s="4"/>
      <c r="QLV317" s="4"/>
      <c r="QLW317" s="4"/>
      <c r="QLX317" s="4"/>
      <c r="QLY317" s="4"/>
      <c r="QLZ317" s="4"/>
      <c r="QMA317" s="4"/>
      <c r="QMB317" s="4"/>
      <c r="QMC317" s="4"/>
      <c r="QMD317" s="4"/>
      <c r="QME317" s="4"/>
      <c r="QMF317" s="4"/>
      <c r="QMG317" s="4"/>
      <c r="QMH317" s="4"/>
      <c r="QMI317" s="4"/>
      <c r="QMJ317" s="4"/>
      <c r="QMK317" s="4"/>
      <c r="QML317" s="4"/>
      <c r="QMM317" s="4"/>
      <c r="QMN317" s="4"/>
      <c r="QMO317" s="4"/>
      <c r="QMP317" s="4"/>
      <c r="QMQ317" s="4"/>
      <c r="QMR317" s="4"/>
      <c r="QMS317" s="4"/>
      <c r="QMT317" s="4"/>
      <c r="QMU317" s="4"/>
      <c r="QMV317" s="4"/>
      <c r="QMW317" s="4"/>
      <c r="QMX317" s="4"/>
      <c r="QMY317" s="4"/>
      <c r="QMZ317" s="4"/>
      <c r="QNA317" s="4"/>
      <c r="QNB317" s="4"/>
      <c r="QNC317" s="4"/>
      <c r="QND317" s="4"/>
      <c r="QNE317" s="4"/>
      <c r="QNF317" s="4"/>
      <c r="QNG317" s="4"/>
      <c r="QNH317" s="4"/>
      <c r="QNI317" s="4"/>
      <c r="QNJ317" s="4"/>
      <c r="QNK317" s="4"/>
      <c r="QNL317" s="4"/>
      <c r="QNM317" s="4"/>
      <c r="QNN317" s="4"/>
      <c r="QNO317" s="4"/>
      <c r="QNP317" s="4"/>
      <c r="QNQ317" s="4"/>
      <c r="QNR317" s="4"/>
      <c r="QNS317" s="4"/>
      <c r="QNT317" s="4"/>
      <c r="QNU317" s="4"/>
      <c r="QNV317" s="4"/>
      <c r="QNW317" s="4"/>
      <c r="QNX317" s="4"/>
      <c r="QNY317" s="4"/>
      <c r="QNZ317" s="4"/>
      <c r="QOA317" s="4"/>
      <c r="QOB317" s="4"/>
      <c r="QOC317" s="4"/>
      <c r="QOD317" s="4"/>
      <c r="QOE317" s="4"/>
      <c r="QOF317" s="4"/>
      <c r="QOG317" s="4"/>
      <c r="QOH317" s="4"/>
      <c r="QOI317" s="4"/>
      <c r="QOJ317" s="4"/>
      <c r="QOK317" s="4"/>
      <c r="QOL317" s="4"/>
      <c r="QOM317" s="4"/>
      <c r="QON317" s="4"/>
      <c r="QOO317" s="4"/>
      <c r="QOP317" s="4"/>
      <c r="QOQ317" s="4"/>
      <c r="QOR317" s="4"/>
      <c r="QOS317" s="4"/>
      <c r="QOT317" s="4"/>
      <c r="QOU317" s="4"/>
      <c r="QOV317" s="4"/>
      <c r="QOW317" s="4"/>
      <c r="QOX317" s="4"/>
      <c r="QOY317" s="4"/>
      <c r="QOZ317" s="4"/>
      <c r="QPA317" s="4"/>
      <c r="QPB317" s="4"/>
      <c r="QPC317" s="4"/>
      <c r="QPD317" s="4"/>
      <c r="QPE317" s="4"/>
      <c r="QPF317" s="4"/>
      <c r="QPG317" s="4"/>
      <c r="QPH317" s="4"/>
      <c r="QPI317" s="4"/>
      <c r="QPJ317" s="4"/>
      <c r="QPK317" s="4"/>
      <c r="QPL317" s="4"/>
      <c r="QPM317" s="4"/>
      <c r="QPN317" s="4"/>
      <c r="QPO317" s="4"/>
      <c r="QPP317" s="4"/>
      <c r="QPQ317" s="4"/>
      <c r="QPR317" s="4"/>
      <c r="QPS317" s="4"/>
      <c r="QPT317" s="4"/>
      <c r="QPU317" s="4"/>
      <c r="QPV317" s="4"/>
      <c r="QPW317" s="4"/>
      <c r="QPX317" s="4"/>
      <c r="QPY317" s="4"/>
      <c r="QPZ317" s="4"/>
      <c r="QQA317" s="4"/>
      <c r="QQB317" s="4"/>
      <c r="QQC317" s="4"/>
      <c r="QQD317" s="4"/>
      <c r="QQE317" s="4"/>
      <c r="QQF317" s="4"/>
      <c r="QQG317" s="4"/>
      <c r="QQH317" s="4"/>
      <c r="QQI317" s="4"/>
      <c r="QQJ317" s="4"/>
      <c r="QQK317" s="4"/>
      <c r="QQL317" s="4"/>
      <c r="QQM317" s="4"/>
      <c r="QQN317" s="4"/>
      <c r="QQO317" s="4"/>
      <c r="QQP317" s="4"/>
      <c r="QQQ317" s="4"/>
      <c r="QQR317" s="4"/>
      <c r="QQS317" s="4"/>
      <c r="QQT317" s="4"/>
      <c r="QQU317" s="4"/>
      <c r="QQV317" s="4"/>
      <c r="QQW317" s="4"/>
      <c r="QQX317" s="4"/>
      <c r="QQY317" s="4"/>
      <c r="QQZ317" s="4"/>
      <c r="QRA317" s="4"/>
      <c r="QRB317" s="4"/>
      <c r="QRC317" s="4"/>
      <c r="QRD317" s="4"/>
      <c r="QRE317" s="4"/>
      <c r="QRF317" s="4"/>
      <c r="QRG317" s="4"/>
      <c r="QRH317" s="4"/>
      <c r="QRI317" s="4"/>
      <c r="QRJ317" s="4"/>
      <c r="QRK317" s="4"/>
      <c r="QRL317" s="4"/>
      <c r="QRM317" s="4"/>
      <c r="QRN317" s="4"/>
      <c r="QRO317" s="4"/>
      <c r="QRP317" s="4"/>
      <c r="QRQ317" s="4"/>
      <c r="QRR317" s="4"/>
      <c r="QRS317" s="4"/>
      <c r="QRT317" s="4"/>
      <c r="QRU317" s="4"/>
      <c r="QRV317" s="4"/>
      <c r="QRW317" s="4"/>
      <c r="QRX317" s="4"/>
      <c r="QRY317" s="4"/>
      <c r="QRZ317" s="4"/>
      <c r="QSA317" s="4"/>
      <c r="QSB317" s="4"/>
      <c r="QSC317" s="4"/>
      <c r="QSD317" s="4"/>
      <c r="QSE317" s="4"/>
      <c r="QSF317" s="4"/>
      <c r="QSG317" s="4"/>
      <c r="QSH317" s="4"/>
      <c r="QSI317" s="4"/>
      <c r="QSJ317" s="4"/>
      <c r="QSK317" s="4"/>
      <c r="QSL317" s="4"/>
      <c r="QSM317" s="4"/>
      <c r="QSN317" s="4"/>
      <c r="QSO317" s="4"/>
      <c r="QSP317" s="4"/>
      <c r="QSQ317" s="4"/>
      <c r="QSR317" s="4"/>
      <c r="QSS317" s="4"/>
      <c r="QST317" s="4"/>
      <c r="QSU317" s="4"/>
      <c r="QSV317" s="4"/>
      <c r="QSW317" s="4"/>
      <c r="QSX317" s="4"/>
      <c r="QSY317" s="4"/>
      <c r="QSZ317" s="4"/>
      <c r="QTA317" s="4"/>
      <c r="QTB317" s="4"/>
      <c r="QTC317" s="4"/>
      <c r="QTD317" s="4"/>
      <c r="QTE317" s="4"/>
      <c r="QTF317" s="4"/>
      <c r="QTG317" s="4"/>
      <c r="QTH317" s="4"/>
      <c r="QTI317" s="4"/>
      <c r="QTJ317" s="4"/>
      <c r="QTK317" s="4"/>
      <c r="QTL317" s="4"/>
      <c r="QTM317" s="4"/>
      <c r="QTN317" s="4"/>
      <c r="QTO317" s="4"/>
      <c r="QTP317" s="4"/>
      <c r="QTQ317" s="4"/>
      <c r="QTR317" s="4"/>
      <c r="QTS317" s="4"/>
      <c r="QTT317" s="4"/>
      <c r="QTU317" s="4"/>
      <c r="QTV317" s="4"/>
      <c r="QTW317" s="4"/>
      <c r="QTX317" s="4"/>
      <c r="QTY317" s="4"/>
      <c r="QTZ317" s="4"/>
      <c r="QUA317" s="4"/>
      <c r="QUB317" s="4"/>
      <c r="QUC317" s="4"/>
      <c r="QUD317" s="4"/>
      <c r="QUE317" s="4"/>
      <c r="QUF317" s="4"/>
      <c r="QUG317" s="4"/>
      <c r="QUH317" s="4"/>
      <c r="QUI317" s="4"/>
      <c r="QUJ317" s="4"/>
      <c r="QUK317" s="4"/>
      <c r="QUL317" s="4"/>
      <c r="QUM317" s="4"/>
      <c r="QUN317" s="4"/>
      <c r="QUO317" s="4"/>
      <c r="QUP317" s="4"/>
      <c r="QUQ317" s="4"/>
      <c r="QUR317" s="4"/>
      <c r="QUS317" s="4"/>
      <c r="QUT317" s="4"/>
      <c r="QUU317" s="4"/>
      <c r="QUV317" s="4"/>
      <c r="QUW317" s="4"/>
      <c r="QUX317" s="4"/>
      <c r="QUY317" s="4"/>
      <c r="QUZ317" s="4"/>
      <c r="QVA317" s="4"/>
      <c r="QVB317" s="4"/>
      <c r="QVC317" s="4"/>
      <c r="QVD317" s="4"/>
      <c r="QVE317" s="4"/>
      <c r="QVF317" s="4"/>
      <c r="QVG317" s="4"/>
      <c r="QVH317" s="4"/>
      <c r="QVI317" s="4"/>
      <c r="QVJ317" s="4"/>
      <c r="QVK317" s="4"/>
      <c r="QVL317" s="4"/>
      <c r="QVM317" s="4"/>
      <c r="QVN317" s="4"/>
      <c r="QVO317" s="4"/>
      <c r="QVP317" s="4"/>
      <c r="QVQ317" s="4"/>
      <c r="QVR317" s="4"/>
      <c r="QVS317" s="4"/>
      <c r="QVT317" s="4"/>
      <c r="QVU317" s="4"/>
      <c r="QVV317" s="4"/>
      <c r="QVW317" s="4"/>
      <c r="QVX317" s="4"/>
      <c r="QVY317" s="4"/>
      <c r="QVZ317" s="4"/>
      <c r="QWA317" s="4"/>
      <c r="QWB317" s="4"/>
      <c r="QWC317" s="4"/>
      <c r="QWD317" s="4"/>
      <c r="QWE317" s="4"/>
      <c r="QWF317" s="4"/>
      <c r="QWG317" s="4"/>
      <c r="QWH317" s="4"/>
      <c r="QWI317" s="4"/>
      <c r="QWJ317" s="4"/>
      <c r="QWK317" s="4"/>
      <c r="QWL317" s="4"/>
      <c r="QWM317" s="4"/>
      <c r="QWN317" s="4"/>
      <c r="QWO317" s="4"/>
      <c r="QWP317" s="4"/>
      <c r="QWQ317" s="4"/>
      <c r="QWR317" s="4"/>
      <c r="QWS317" s="4"/>
      <c r="QWT317" s="4"/>
      <c r="QWU317" s="4"/>
      <c r="QWV317" s="4"/>
      <c r="QWW317" s="4"/>
      <c r="QWX317" s="4"/>
      <c r="QWY317" s="4"/>
      <c r="QWZ317" s="4"/>
      <c r="QXA317" s="4"/>
      <c r="QXB317" s="4"/>
      <c r="QXC317" s="4"/>
      <c r="QXD317" s="4"/>
      <c r="QXE317" s="4"/>
      <c r="QXF317" s="4"/>
      <c r="QXG317" s="4"/>
      <c r="QXH317" s="4"/>
      <c r="QXI317" s="4"/>
      <c r="QXJ317" s="4"/>
      <c r="QXK317" s="4"/>
      <c r="QXL317" s="4"/>
      <c r="QXM317" s="4"/>
      <c r="QXN317" s="4"/>
      <c r="QXO317" s="4"/>
      <c r="QXP317" s="4"/>
      <c r="QXQ317" s="4"/>
      <c r="QXR317" s="4"/>
      <c r="QXS317" s="4"/>
      <c r="QXT317" s="4"/>
      <c r="QXU317" s="4"/>
      <c r="QXV317" s="4"/>
      <c r="QXW317" s="4"/>
      <c r="QXX317" s="4"/>
      <c r="QXY317" s="4"/>
      <c r="QXZ317" s="4"/>
      <c r="QYA317" s="4"/>
      <c r="QYB317" s="4"/>
      <c r="QYC317" s="4"/>
      <c r="QYD317" s="4"/>
      <c r="QYE317" s="4"/>
      <c r="QYF317" s="4"/>
      <c r="QYG317" s="4"/>
      <c r="QYH317" s="4"/>
      <c r="QYI317" s="4"/>
      <c r="QYJ317" s="4"/>
      <c r="QYK317" s="4"/>
      <c r="QYL317" s="4"/>
      <c r="QYM317" s="4"/>
      <c r="QYN317" s="4"/>
      <c r="QYO317" s="4"/>
      <c r="QYP317" s="4"/>
      <c r="QYQ317" s="4"/>
      <c r="QYR317" s="4"/>
      <c r="QYS317" s="4"/>
      <c r="QYT317" s="4"/>
      <c r="QYU317" s="4"/>
      <c r="QYV317" s="4"/>
      <c r="QYW317" s="4"/>
      <c r="QYX317" s="4"/>
      <c r="QYY317" s="4"/>
      <c r="QYZ317" s="4"/>
      <c r="QZA317" s="4"/>
      <c r="QZB317" s="4"/>
      <c r="QZC317" s="4"/>
      <c r="QZD317" s="4"/>
      <c r="QZE317" s="4"/>
      <c r="QZF317" s="4"/>
      <c r="QZG317" s="4"/>
      <c r="QZH317" s="4"/>
      <c r="QZI317" s="4"/>
      <c r="QZJ317" s="4"/>
      <c r="QZK317" s="4"/>
      <c r="QZL317" s="4"/>
      <c r="QZM317" s="4"/>
      <c r="QZN317" s="4"/>
      <c r="QZO317" s="4"/>
      <c r="QZP317" s="4"/>
      <c r="QZQ317" s="4"/>
      <c r="QZR317" s="4"/>
      <c r="QZS317" s="4"/>
      <c r="QZT317" s="4"/>
      <c r="QZU317" s="4"/>
      <c r="QZV317" s="4"/>
      <c r="QZW317" s="4"/>
      <c r="QZX317" s="4"/>
      <c r="QZY317" s="4"/>
      <c r="QZZ317" s="4"/>
      <c r="RAA317" s="4"/>
      <c r="RAB317" s="4"/>
      <c r="RAC317" s="4"/>
      <c r="RAD317" s="4"/>
      <c r="RAE317" s="4"/>
      <c r="RAF317" s="4"/>
      <c r="RAG317" s="4"/>
      <c r="RAH317" s="4"/>
      <c r="RAI317" s="4"/>
      <c r="RAJ317" s="4"/>
      <c r="RAK317" s="4"/>
      <c r="RAL317" s="4"/>
      <c r="RAM317" s="4"/>
      <c r="RAN317" s="4"/>
      <c r="RAO317" s="4"/>
      <c r="RAP317" s="4"/>
      <c r="RAQ317" s="4"/>
      <c r="RAR317" s="4"/>
      <c r="RAS317" s="4"/>
      <c r="RAT317" s="4"/>
      <c r="RAU317" s="4"/>
      <c r="RAV317" s="4"/>
      <c r="RAW317" s="4"/>
      <c r="RAX317" s="4"/>
      <c r="RAY317" s="4"/>
      <c r="RAZ317" s="4"/>
      <c r="RBA317" s="4"/>
      <c r="RBB317" s="4"/>
      <c r="RBC317" s="4"/>
      <c r="RBD317" s="4"/>
      <c r="RBE317" s="4"/>
      <c r="RBF317" s="4"/>
      <c r="RBG317" s="4"/>
      <c r="RBH317" s="4"/>
      <c r="RBI317" s="4"/>
      <c r="RBJ317" s="4"/>
      <c r="RBK317" s="4"/>
      <c r="RBL317" s="4"/>
      <c r="RBM317" s="4"/>
      <c r="RBN317" s="4"/>
      <c r="RBO317" s="4"/>
      <c r="RBP317" s="4"/>
      <c r="RBQ317" s="4"/>
      <c r="RBR317" s="4"/>
      <c r="RBS317" s="4"/>
      <c r="RBT317" s="4"/>
      <c r="RBU317" s="4"/>
      <c r="RBV317" s="4"/>
      <c r="RBW317" s="4"/>
      <c r="RBX317" s="4"/>
      <c r="RBY317" s="4"/>
      <c r="RBZ317" s="4"/>
      <c r="RCA317" s="4"/>
      <c r="RCB317" s="4"/>
      <c r="RCC317" s="4"/>
      <c r="RCD317" s="4"/>
      <c r="RCE317" s="4"/>
      <c r="RCF317" s="4"/>
      <c r="RCG317" s="4"/>
      <c r="RCH317" s="4"/>
      <c r="RCI317" s="4"/>
      <c r="RCJ317" s="4"/>
      <c r="RCK317" s="4"/>
      <c r="RCL317" s="4"/>
      <c r="RCM317" s="4"/>
      <c r="RCN317" s="4"/>
      <c r="RCO317" s="4"/>
      <c r="RCP317" s="4"/>
      <c r="RCQ317" s="4"/>
      <c r="RCR317" s="4"/>
      <c r="RCS317" s="4"/>
      <c r="RCT317" s="4"/>
      <c r="RCU317" s="4"/>
      <c r="RCV317" s="4"/>
      <c r="RCW317" s="4"/>
      <c r="RCX317" s="4"/>
      <c r="RCY317" s="4"/>
      <c r="RCZ317" s="4"/>
      <c r="RDA317" s="4"/>
      <c r="RDB317" s="4"/>
      <c r="RDC317" s="4"/>
      <c r="RDD317" s="4"/>
      <c r="RDE317" s="4"/>
      <c r="RDF317" s="4"/>
      <c r="RDG317" s="4"/>
      <c r="RDH317" s="4"/>
      <c r="RDI317" s="4"/>
      <c r="RDJ317" s="4"/>
      <c r="RDK317" s="4"/>
      <c r="RDL317" s="4"/>
      <c r="RDM317" s="4"/>
      <c r="RDN317" s="4"/>
      <c r="RDO317" s="4"/>
      <c r="RDP317" s="4"/>
      <c r="RDQ317" s="4"/>
      <c r="RDR317" s="4"/>
      <c r="RDS317" s="4"/>
      <c r="RDT317" s="4"/>
      <c r="RDU317" s="4"/>
      <c r="RDV317" s="4"/>
      <c r="RDW317" s="4"/>
      <c r="RDX317" s="4"/>
      <c r="RDY317" s="4"/>
      <c r="RDZ317" s="4"/>
      <c r="REA317" s="4"/>
      <c r="REB317" s="4"/>
      <c r="REC317" s="4"/>
      <c r="RED317" s="4"/>
      <c r="REE317" s="4"/>
      <c r="REF317" s="4"/>
      <c r="REG317" s="4"/>
      <c r="REH317" s="4"/>
      <c r="REI317" s="4"/>
      <c r="REJ317" s="4"/>
      <c r="REK317" s="4"/>
      <c r="REL317" s="4"/>
      <c r="REM317" s="4"/>
      <c r="REN317" s="4"/>
      <c r="REO317" s="4"/>
      <c r="REP317" s="4"/>
      <c r="REQ317" s="4"/>
      <c r="RER317" s="4"/>
      <c r="RES317" s="4"/>
      <c r="RET317" s="4"/>
      <c r="REU317" s="4"/>
      <c r="REV317" s="4"/>
      <c r="REW317" s="4"/>
      <c r="REX317" s="4"/>
      <c r="REY317" s="4"/>
      <c r="REZ317" s="4"/>
      <c r="RFA317" s="4"/>
      <c r="RFB317" s="4"/>
      <c r="RFC317" s="4"/>
      <c r="RFD317" s="4"/>
      <c r="RFE317" s="4"/>
      <c r="RFF317" s="4"/>
      <c r="RFG317" s="4"/>
      <c r="RFH317" s="4"/>
      <c r="RFI317" s="4"/>
      <c r="RFJ317" s="4"/>
      <c r="RFK317" s="4"/>
      <c r="RFL317" s="4"/>
      <c r="RFM317" s="4"/>
      <c r="RFN317" s="4"/>
      <c r="RFO317" s="4"/>
      <c r="RFP317" s="4"/>
      <c r="RFQ317" s="4"/>
      <c r="RFR317" s="4"/>
      <c r="RFS317" s="4"/>
      <c r="RFT317" s="4"/>
      <c r="RFU317" s="4"/>
      <c r="RFV317" s="4"/>
      <c r="RFW317" s="4"/>
      <c r="RFX317" s="4"/>
      <c r="RFY317" s="4"/>
      <c r="RFZ317" s="4"/>
      <c r="RGA317" s="4"/>
      <c r="RGB317" s="4"/>
      <c r="RGC317" s="4"/>
      <c r="RGD317" s="4"/>
      <c r="RGE317" s="4"/>
      <c r="RGF317" s="4"/>
      <c r="RGG317" s="4"/>
      <c r="RGH317" s="4"/>
      <c r="RGI317" s="4"/>
      <c r="RGJ317" s="4"/>
      <c r="RGK317" s="4"/>
      <c r="RGL317" s="4"/>
      <c r="RGM317" s="4"/>
      <c r="RGN317" s="4"/>
      <c r="RGO317" s="4"/>
      <c r="RGP317" s="4"/>
      <c r="RGQ317" s="4"/>
      <c r="RGR317" s="4"/>
      <c r="RGS317" s="4"/>
      <c r="RGT317" s="4"/>
      <c r="RGU317" s="4"/>
      <c r="RGV317" s="4"/>
      <c r="RGW317" s="4"/>
      <c r="RGX317" s="4"/>
      <c r="RGY317" s="4"/>
      <c r="RGZ317" s="4"/>
      <c r="RHA317" s="4"/>
      <c r="RHB317" s="4"/>
      <c r="RHC317" s="4"/>
      <c r="RHD317" s="4"/>
      <c r="RHE317" s="4"/>
      <c r="RHF317" s="4"/>
      <c r="RHG317" s="4"/>
      <c r="RHH317" s="4"/>
      <c r="RHI317" s="4"/>
      <c r="RHJ317" s="4"/>
      <c r="RHK317" s="4"/>
      <c r="RHL317" s="4"/>
      <c r="RHM317" s="4"/>
      <c r="RHN317" s="4"/>
      <c r="RHO317" s="4"/>
      <c r="RHP317" s="4"/>
      <c r="RHQ317" s="4"/>
      <c r="RHR317" s="4"/>
      <c r="RHS317" s="4"/>
      <c r="RHT317" s="4"/>
      <c r="RHU317" s="4"/>
      <c r="RHV317" s="4"/>
      <c r="RHW317" s="4"/>
      <c r="RHX317" s="4"/>
      <c r="RHY317" s="4"/>
      <c r="RHZ317" s="4"/>
      <c r="RIA317" s="4"/>
      <c r="RIB317" s="4"/>
      <c r="RIC317" s="4"/>
      <c r="RID317" s="4"/>
      <c r="RIE317" s="4"/>
      <c r="RIF317" s="4"/>
      <c r="RIG317" s="4"/>
      <c r="RIH317" s="4"/>
      <c r="RII317" s="4"/>
      <c r="RIJ317" s="4"/>
      <c r="RIK317" s="4"/>
      <c r="RIL317" s="4"/>
      <c r="RIM317" s="4"/>
      <c r="RIN317" s="4"/>
      <c r="RIO317" s="4"/>
      <c r="RIP317" s="4"/>
      <c r="RIQ317" s="4"/>
      <c r="RIR317" s="4"/>
      <c r="RIS317" s="4"/>
      <c r="RIT317" s="4"/>
      <c r="RIU317" s="4"/>
      <c r="RIV317" s="4"/>
      <c r="RIW317" s="4"/>
      <c r="RIX317" s="4"/>
      <c r="RIY317" s="4"/>
      <c r="RIZ317" s="4"/>
      <c r="RJA317" s="4"/>
      <c r="RJB317" s="4"/>
      <c r="RJC317" s="4"/>
      <c r="RJD317" s="4"/>
      <c r="RJE317" s="4"/>
      <c r="RJF317" s="4"/>
      <c r="RJG317" s="4"/>
      <c r="RJH317" s="4"/>
      <c r="RJI317" s="4"/>
      <c r="RJJ317" s="4"/>
      <c r="RJK317" s="4"/>
      <c r="RJL317" s="4"/>
      <c r="RJM317" s="4"/>
      <c r="RJN317" s="4"/>
      <c r="RJO317" s="4"/>
      <c r="RJP317" s="4"/>
      <c r="RJQ317" s="4"/>
      <c r="RJR317" s="4"/>
      <c r="RJS317" s="4"/>
      <c r="RJT317" s="4"/>
      <c r="RJU317" s="4"/>
      <c r="RJV317" s="4"/>
      <c r="RJW317" s="4"/>
      <c r="RJX317" s="4"/>
      <c r="RJY317" s="4"/>
      <c r="RJZ317" s="4"/>
      <c r="RKA317" s="4"/>
      <c r="RKB317" s="4"/>
      <c r="RKC317" s="4"/>
      <c r="RKD317" s="4"/>
      <c r="RKE317" s="4"/>
      <c r="RKF317" s="4"/>
      <c r="RKG317" s="4"/>
      <c r="RKH317" s="4"/>
      <c r="RKI317" s="4"/>
      <c r="RKJ317" s="4"/>
      <c r="RKK317" s="4"/>
      <c r="RKL317" s="4"/>
      <c r="RKM317" s="4"/>
      <c r="RKN317" s="4"/>
      <c r="RKO317" s="4"/>
      <c r="RKP317" s="4"/>
      <c r="RKQ317" s="4"/>
      <c r="RKR317" s="4"/>
      <c r="RKS317" s="4"/>
      <c r="RKT317" s="4"/>
      <c r="RKU317" s="4"/>
      <c r="RKV317" s="4"/>
      <c r="RKW317" s="4"/>
      <c r="RKX317" s="4"/>
      <c r="RKY317" s="4"/>
      <c r="RKZ317" s="4"/>
      <c r="RLA317" s="4"/>
      <c r="RLB317" s="4"/>
      <c r="RLC317" s="4"/>
      <c r="RLD317" s="4"/>
      <c r="RLE317" s="4"/>
      <c r="RLF317" s="4"/>
      <c r="RLG317" s="4"/>
      <c r="RLH317" s="4"/>
      <c r="RLI317" s="4"/>
      <c r="RLJ317" s="4"/>
      <c r="RLK317" s="4"/>
      <c r="RLL317" s="4"/>
      <c r="RLM317" s="4"/>
      <c r="RLN317" s="4"/>
      <c r="RLO317" s="4"/>
      <c r="RLP317" s="4"/>
      <c r="RLQ317" s="4"/>
      <c r="RLR317" s="4"/>
      <c r="RLS317" s="4"/>
      <c r="RLT317" s="4"/>
      <c r="RLU317" s="4"/>
      <c r="RLV317" s="4"/>
      <c r="RLW317" s="4"/>
      <c r="RLX317" s="4"/>
      <c r="RLY317" s="4"/>
      <c r="RLZ317" s="4"/>
      <c r="RMA317" s="4"/>
      <c r="RMB317" s="4"/>
      <c r="RMC317" s="4"/>
      <c r="RMD317" s="4"/>
      <c r="RME317" s="4"/>
      <c r="RMF317" s="4"/>
      <c r="RMG317" s="4"/>
      <c r="RMH317" s="4"/>
      <c r="RMI317" s="4"/>
      <c r="RMJ317" s="4"/>
      <c r="RMK317" s="4"/>
      <c r="RML317" s="4"/>
      <c r="RMM317" s="4"/>
      <c r="RMN317" s="4"/>
      <c r="RMO317" s="4"/>
      <c r="RMP317" s="4"/>
      <c r="RMQ317" s="4"/>
      <c r="RMR317" s="4"/>
      <c r="RMS317" s="4"/>
      <c r="RMT317" s="4"/>
      <c r="RMU317" s="4"/>
      <c r="RMV317" s="4"/>
      <c r="RMW317" s="4"/>
      <c r="RMX317" s="4"/>
      <c r="RMY317" s="4"/>
      <c r="RMZ317" s="4"/>
      <c r="RNA317" s="4"/>
      <c r="RNB317" s="4"/>
      <c r="RNC317" s="4"/>
      <c r="RND317" s="4"/>
      <c r="RNE317" s="4"/>
      <c r="RNF317" s="4"/>
      <c r="RNG317" s="4"/>
      <c r="RNH317" s="4"/>
      <c r="RNI317" s="4"/>
      <c r="RNJ317" s="4"/>
      <c r="RNK317" s="4"/>
      <c r="RNL317" s="4"/>
      <c r="RNM317" s="4"/>
      <c r="RNN317" s="4"/>
      <c r="RNO317" s="4"/>
      <c r="RNP317" s="4"/>
      <c r="RNQ317" s="4"/>
      <c r="RNR317" s="4"/>
      <c r="RNS317" s="4"/>
      <c r="RNT317" s="4"/>
      <c r="RNU317" s="4"/>
      <c r="RNV317" s="4"/>
      <c r="RNW317" s="4"/>
      <c r="RNX317" s="4"/>
      <c r="RNY317" s="4"/>
      <c r="RNZ317" s="4"/>
      <c r="ROA317" s="4"/>
      <c r="ROB317" s="4"/>
      <c r="ROC317" s="4"/>
      <c r="ROD317" s="4"/>
      <c r="ROE317" s="4"/>
      <c r="ROF317" s="4"/>
      <c r="ROG317" s="4"/>
      <c r="ROH317" s="4"/>
      <c r="ROI317" s="4"/>
      <c r="ROJ317" s="4"/>
      <c r="ROK317" s="4"/>
      <c r="ROL317" s="4"/>
      <c r="ROM317" s="4"/>
      <c r="RON317" s="4"/>
      <c r="ROO317" s="4"/>
      <c r="ROP317" s="4"/>
      <c r="ROQ317" s="4"/>
      <c r="ROR317" s="4"/>
      <c r="ROS317" s="4"/>
      <c r="ROT317" s="4"/>
      <c r="ROU317" s="4"/>
      <c r="ROV317" s="4"/>
      <c r="ROW317" s="4"/>
      <c r="ROX317" s="4"/>
      <c r="ROY317" s="4"/>
      <c r="ROZ317" s="4"/>
      <c r="RPA317" s="4"/>
      <c r="RPB317" s="4"/>
      <c r="RPC317" s="4"/>
      <c r="RPD317" s="4"/>
      <c r="RPE317" s="4"/>
      <c r="RPF317" s="4"/>
      <c r="RPG317" s="4"/>
      <c r="RPH317" s="4"/>
      <c r="RPI317" s="4"/>
      <c r="RPJ317" s="4"/>
      <c r="RPK317" s="4"/>
      <c r="RPL317" s="4"/>
      <c r="RPM317" s="4"/>
      <c r="RPN317" s="4"/>
      <c r="RPO317" s="4"/>
      <c r="RPP317" s="4"/>
      <c r="RPQ317" s="4"/>
      <c r="RPR317" s="4"/>
      <c r="RPS317" s="4"/>
      <c r="RPT317" s="4"/>
      <c r="RPU317" s="4"/>
      <c r="RPV317" s="4"/>
      <c r="RPW317" s="4"/>
      <c r="RPX317" s="4"/>
      <c r="RPY317" s="4"/>
      <c r="RPZ317" s="4"/>
      <c r="RQA317" s="4"/>
      <c r="RQB317" s="4"/>
      <c r="RQC317" s="4"/>
      <c r="RQD317" s="4"/>
      <c r="RQE317" s="4"/>
      <c r="RQF317" s="4"/>
      <c r="RQG317" s="4"/>
      <c r="RQH317" s="4"/>
      <c r="RQI317" s="4"/>
      <c r="RQJ317" s="4"/>
      <c r="RQK317" s="4"/>
      <c r="RQL317" s="4"/>
      <c r="RQM317" s="4"/>
      <c r="RQN317" s="4"/>
      <c r="RQO317" s="4"/>
      <c r="RQP317" s="4"/>
      <c r="RQQ317" s="4"/>
      <c r="RQR317" s="4"/>
      <c r="RQS317" s="4"/>
      <c r="RQT317" s="4"/>
      <c r="RQU317" s="4"/>
      <c r="RQV317" s="4"/>
      <c r="RQW317" s="4"/>
      <c r="RQX317" s="4"/>
      <c r="RQY317" s="4"/>
      <c r="RQZ317" s="4"/>
      <c r="RRA317" s="4"/>
      <c r="RRB317" s="4"/>
      <c r="RRC317" s="4"/>
      <c r="RRD317" s="4"/>
      <c r="RRE317" s="4"/>
      <c r="RRF317" s="4"/>
      <c r="RRG317" s="4"/>
      <c r="RRH317" s="4"/>
      <c r="RRI317" s="4"/>
      <c r="RRJ317" s="4"/>
      <c r="RRK317" s="4"/>
      <c r="RRL317" s="4"/>
      <c r="RRM317" s="4"/>
      <c r="RRN317" s="4"/>
      <c r="RRO317" s="4"/>
      <c r="RRP317" s="4"/>
      <c r="RRQ317" s="4"/>
      <c r="RRR317" s="4"/>
      <c r="RRS317" s="4"/>
      <c r="RRT317" s="4"/>
      <c r="RRU317" s="4"/>
      <c r="RRV317" s="4"/>
      <c r="RRW317" s="4"/>
      <c r="RRX317" s="4"/>
      <c r="RRY317" s="4"/>
      <c r="RRZ317" s="4"/>
      <c r="RSA317" s="4"/>
      <c r="RSB317" s="4"/>
      <c r="RSC317" s="4"/>
      <c r="RSD317" s="4"/>
      <c r="RSE317" s="4"/>
      <c r="RSF317" s="4"/>
      <c r="RSG317" s="4"/>
      <c r="RSH317" s="4"/>
      <c r="RSI317" s="4"/>
      <c r="RSJ317" s="4"/>
      <c r="RSK317" s="4"/>
      <c r="RSL317" s="4"/>
      <c r="RSM317" s="4"/>
      <c r="RSN317" s="4"/>
      <c r="RSO317" s="4"/>
      <c r="RSP317" s="4"/>
      <c r="RSQ317" s="4"/>
      <c r="RSR317" s="4"/>
      <c r="RSS317" s="4"/>
      <c r="RST317" s="4"/>
      <c r="RSU317" s="4"/>
      <c r="RSV317" s="4"/>
      <c r="RSW317" s="4"/>
      <c r="RSX317" s="4"/>
      <c r="RSY317" s="4"/>
      <c r="RSZ317" s="4"/>
      <c r="RTA317" s="4"/>
      <c r="RTB317" s="4"/>
      <c r="RTC317" s="4"/>
      <c r="RTD317" s="4"/>
      <c r="RTE317" s="4"/>
      <c r="RTF317" s="4"/>
      <c r="RTG317" s="4"/>
      <c r="RTH317" s="4"/>
      <c r="RTI317" s="4"/>
      <c r="RTJ317" s="4"/>
      <c r="RTK317" s="4"/>
      <c r="RTL317" s="4"/>
      <c r="RTM317" s="4"/>
      <c r="RTN317" s="4"/>
      <c r="RTO317" s="4"/>
      <c r="RTP317" s="4"/>
      <c r="RTQ317" s="4"/>
      <c r="RTR317" s="4"/>
      <c r="RTS317" s="4"/>
      <c r="RTT317" s="4"/>
      <c r="RTU317" s="4"/>
      <c r="RTV317" s="4"/>
      <c r="RTW317" s="4"/>
      <c r="RTX317" s="4"/>
      <c r="RTY317" s="4"/>
      <c r="RTZ317" s="4"/>
      <c r="RUA317" s="4"/>
      <c r="RUB317" s="4"/>
      <c r="RUC317" s="4"/>
      <c r="RUD317" s="4"/>
      <c r="RUE317" s="4"/>
      <c r="RUF317" s="4"/>
      <c r="RUG317" s="4"/>
      <c r="RUH317" s="4"/>
      <c r="RUI317" s="4"/>
      <c r="RUJ317" s="4"/>
      <c r="RUK317" s="4"/>
      <c r="RUL317" s="4"/>
      <c r="RUM317" s="4"/>
      <c r="RUN317" s="4"/>
      <c r="RUO317" s="4"/>
      <c r="RUP317" s="4"/>
      <c r="RUQ317" s="4"/>
      <c r="RUR317" s="4"/>
      <c r="RUS317" s="4"/>
      <c r="RUT317" s="4"/>
      <c r="RUU317" s="4"/>
      <c r="RUV317" s="4"/>
      <c r="RUW317" s="4"/>
      <c r="RUX317" s="4"/>
      <c r="RUY317" s="4"/>
      <c r="RUZ317" s="4"/>
      <c r="RVA317" s="4"/>
      <c r="RVB317" s="4"/>
      <c r="RVC317" s="4"/>
      <c r="RVD317" s="4"/>
      <c r="RVE317" s="4"/>
      <c r="RVF317" s="4"/>
      <c r="RVG317" s="4"/>
      <c r="RVH317" s="4"/>
      <c r="RVI317" s="4"/>
      <c r="RVJ317" s="4"/>
      <c r="RVK317" s="4"/>
      <c r="RVL317" s="4"/>
      <c r="RVM317" s="4"/>
      <c r="RVN317" s="4"/>
      <c r="RVO317" s="4"/>
      <c r="RVP317" s="4"/>
      <c r="RVQ317" s="4"/>
      <c r="RVR317" s="4"/>
      <c r="RVS317" s="4"/>
      <c r="RVT317" s="4"/>
      <c r="RVU317" s="4"/>
      <c r="RVV317" s="4"/>
      <c r="RVW317" s="4"/>
      <c r="RVX317" s="4"/>
      <c r="RVY317" s="4"/>
      <c r="RVZ317" s="4"/>
      <c r="RWA317" s="4"/>
      <c r="RWB317" s="4"/>
      <c r="RWC317" s="4"/>
      <c r="RWD317" s="4"/>
      <c r="RWE317" s="4"/>
      <c r="RWF317" s="4"/>
      <c r="RWG317" s="4"/>
      <c r="RWH317" s="4"/>
      <c r="RWI317" s="4"/>
      <c r="RWJ317" s="4"/>
      <c r="RWK317" s="4"/>
      <c r="RWL317" s="4"/>
      <c r="RWM317" s="4"/>
      <c r="RWN317" s="4"/>
      <c r="RWO317" s="4"/>
      <c r="RWP317" s="4"/>
      <c r="RWQ317" s="4"/>
      <c r="RWR317" s="4"/>
      <c r="RWS317" s="4"/>
      <c r="RWT317" s="4"/>
      <c r="RWU317" s="4"/>
      <c r="RWV317" s="4"/>
      <c r="RWW317" s="4"/>
      <c r="RWX317" s="4"/>
      <c r="RWY317" s="4"/>
      <c r="RWZ317" s="4"/>
      <c r="RXA317" s="4"/>
      <c r="RXB317" s="4"/>
      <c r="RXC317" s="4"/>
      <c r="RXD317" s="4"/>
      <c r="RXE317" s="4"/>
      <c r="RXF317" s="4"/>
      <c r="RXG317" s="4"/>
      <c r="RXH317" s="4"/>
      <c r="RXI317" s="4"/>
      <c r="RXJ317" s="4"/>
      <c r="RXK317" s="4"/>
      <c r="RXL317" s="4"/>
      <c r="RXM317" s="4"/>
      <c r="RXN317" s="4"/>
      <c r="RXO317" s="4"/>
      <c r="RXP317" s="4"/>
      <c r="RXQ317" s="4"/>
      <c r="RXR317" s="4"/>
      <c r="RXS317" s="4"/>
      <c r="RXT317" s="4"/>
      <c r="RXU317" s="4"/>
      <c r="RXV317" s="4"/>
      <c r="RXW317" s="4"/>
      <c r="RXX317" s="4"/>
      <c r="RXY317" s="4"/>
      <c r="RXZ317" s="4"/>
      <c r="RYA317" s="4"/>
      <c r="RYB317" s="4"/>
      <c r="RYC317" s="4"/>
      <c r="RYD317" s="4"/>
      <c r="RYE317" s="4"/>
      <c r="RYF317" s="4"/>
      <c r="RYG317" s="4"/>
      <c r="RYH317" s="4"/>
      <c r="RYI317" s="4"/>
      <c r="RYJ317" s="4"/>
      <c r="RYK317" s="4"/>
      <c r="RYL317" s="4"/>
      <c r="RYM317" s="4"/>
      <c r="RYN317" s="4"/>
      <c r="RYO317" s="4"/>
      <c r="RYP317" s="4"/>
      <c r="RYQ317" s="4"/>
      <c r="RYR317" s="4"/>
      <c r="RYS317" s="4"/>
      <c r="RYT317" s="4"/>
      <c r="RYU317" s="4"/>
      <c r="RYV317" s="4"/>
      <c r="RYW317" s="4"/>
      <c r="RYX317" s="4"/>
      <c r="RYY317" s="4"/>
      <c r="RYZ317" s="4"/>
      <c r="RZA317" s="4"/>
      <c r="RZB317" s="4"/>
      <c r="RZC317" s="4"/>
      <c r="RZD317" s="4"/>
      <c r="RZE317" s="4"/>
      <c r="RZF317" s="4"/>
      <c r="RZG317" s="4"/>
      <c r="RZH317" s="4"/>
      <c r="RZI317" s="4"/>
      <c r="RZJ317" s="4"/>
      <c r="RZK317" s="4"/>
      <c r="RZL317" s="4"/>
      <c r="RZM317" s="4"/>
      <c r="RZN317" s="4"/>
      <c r="RZO317" s="4"/>
      <c r="RZP317" s="4"/>
      <c r="RZQ317" s="4"/>
      <c r="RZR317" s="4"/>
      <c r="RZS317" s="4"/>
      <c r="RZT317" s="4"/>
      <c r="RZU317" s="4"/>
      <c r="RZV317" s="4"/>
      <c r="RZW317" s="4"/>
      <c r="RZX317" s="4"/>
      <c r="RZY317" s="4"/>
      <c r="RZZ317" s="4"/>
      <c r="SAA317" s="4"/>
      <c r="SAB317" s="4"/>
      <c r="SAC317" s="4"/>
      <c r="SAD317" s="4"/>
      <c r="SAE317" s="4"/>
      <c r="SAF317" s="4"/>
      <c r="SAG317" s="4"/>
      <c r="SAH317" s="4"/>
      <c r="SAI317" s="4"/>
      <c r="SAJ317" s="4"/>
      <c r="SAK317" s="4"/>
      <c r="SAL317" s="4"/>
      <c r="SAM317" s="4"/>
      <c r="SAN317" s="4"/>
      <c r="SAO317" s="4"/>
      <c r="SAP317" s="4"/>
      <c r="SAQ317" s="4"/>
      <c r="SAR317" s="4"/>
      <c r="SAS317" s="4"/>
      <c r="SAT317" s="4"/>
      <c r="SAU317" s="4"/>
      <c r="SAV317" s="4"/>
      <c r="SAW317" s="4"/>
      <c r="SAX317" s="4"/>
      <c r="SAY317" s="4"/>
      <c r="SAZ317" s="4"/>
      <c r="SBA317" s="4"/>
      <c r="SBB317" s="4"/>
      <c r="SBC317" s="4"/>
      <c r="SBD317" s="4"/>
      <c r="SBE317" s="4"/>
      <c r="SBF317" s="4"/>
      <c r="SBG317" s="4"/>
      <c r="SBH317" s="4"/>
      <c r="SBI317" s="4"/>
      <c r="SBJ317" s="4"/>
      <c r="SBK317" s="4"/>
      <c r="SBL317" s="4"/>
      <c r="SBM317" s="4"/>
      <c r="SBN317" s="4"/>
      <c r="SBO317" s="4"/>
      <c r="SBP317" s="4"/>
      <c r="SBQ317" s="4"/>
      <c r="SBR317" s="4"/>
      <c r="SBS317" s="4"/>
      <c r="SBT317" s="4"/>
      <c r="SBU317" s="4"/>
      <c r="SBV317" s="4"/>
      <c r="SBW317" s="4"/>
      <c r="SBX317" s="4"/>
      <c r="SBY317" s="4"/>
      <c r="SBZ317" s="4"/>
      <c r="SCA317" s="4"/>
      <c r="SCB317" s="4"/>
      <c r="SCC317" s="4"/>
      <c r="SCD317" s="4"/>
      <c r="SCE317" s="4"/>
      <c r="SCF317" s="4"/>
      <c r="SCG317" s="4"/>
      <c r="SCH317" s="4"/>
      <c r="SCI317" s="4"/>
      <c r="SCJ317" s="4"/>
      <c r="SCK317" s="4"/>
      <c r="SCL317" s="4"/>
      <c r="SCM317" s="4"/>
      <c r="SCN317" s="4"/>
      <c r="SCO317" s="4"/>
      <c r="SCP317" s="4"/>
      <c r="SCQ317" s="4"/>
      <c r="SCR317" s="4"/>
      <c r="SCS317" s="4"/>
      <c r="SCT317" s="4"/>
      <c r="SCU317" s="4"/>
      <c r="SCV317" s="4"/>
      <c r="SCW317" s="4"/>
      <c r="SCX317" s="4"/>
      <c r="SCY317" s="4"/>
      <c r="SCZ317" s="4"/>
      <c r="SDA317" s="4"/>
      <c r="SDB317" s="4"/>
      <c r="SDC317" s="4"/>
      <c r="SDD317" s="4"/>
      <c r="SDE317" s="4"/>
      <c r="SDF317" s="4"/>
      <c r="SDG317" s="4"/>
      <c r="SDH317" s="4"/>
      <c r="SDI317" s="4"/>
      <c r="SDJ317" s="4"/>
      <c r="SDK317" s="4"/>
      <c r="SDL317" s="4"/>
      <c r="SDM317" s="4"/>
      <c r="SDN317" s="4"/>
      <c r="SDO317" s="4"/>
      <c r="SDP317" s="4"/>
      <c r="SDQ317" s="4"/>
      <c r="SDR317" s="4"/>
      <c r="SDS317" s="4"/>
      <c r="SDT317" s="4"/>
      <c r="SDU317" s="4"/>
      <c r="SDV317" s="4"/>
      <c r="SDW317" s="4"/>
      <c r="SDX317" s="4"/>
      <c r="SDY317" s="4"/>
      <c r="SDZ317" s="4"/>
      <c r="SEA317" s="4"/>
      <c r="SEB317" s="4"/>
      <c r="SEC317" s="4"/>
      <c r="SED317" s="4"/>
      <c r="SEE317" s="4"/>
      <c r="SEF317" s="4"/>
      <c r="SEG317" s="4"/>
      <c r="SEH317" s="4"/>
      <c r="SEI317" s="4"/>
      <c r="SEJ317" s="4"/>
      <c r="SEK317" s="4"/>
      <c r="SEL317" s="4"/>
      <c r="SEM317" s="4"/>
      <c r="SEN317" s="4"/>
      <c r="SEO317" s="4"/>
      <c r="SEP317" s="4"/>
      <c r="SEQ317" s="4"/>
      <c r="SER317" s="4"/>
      <c r="SES317" s="4"/>
      <c r="SET317" s="4"/>
      <c r="SEU317" s="4"/>
      <c r="SEV317" s="4"/>
      <c r="SEW317" s="4"/>
      <c r="SEX317" s="4"/>
      <c r="SEY317" s="4"/>
      <c r="SEZ317" s="4"/>
      <c r="SFA317" s="4"/>
      <c r="SFB317" s="4"/>
      <c r="SFC317" s="4"/>
      <c r="SFD317" s="4"/>
      <c r="SFE317" s="4"/>
      <c r="SFF317" s="4"/>
      <c r="SFG317" s="4"/>
      <c r="SFH317" s="4"/>
      <c r="SFI317" s="4"/>
      <c r="SFJ317" s="4"/>
      <c r="SFK317" s="4"/>
      <c r="SFL317" s="4"/>
      <c r="SFM317" s="4"/>
      <c r="SFN317" s="4"/>
      <c r="SFO317" s="4"/>
      <c r="SFP317" s="4"/>
      <c r="SFQ317" s="4"/>
      <c r="SFR317" s="4"/>
      <c r="SFS317" s="4"/>
      <c r="SFT317" s="4"/>
      <c r="SFU317" s="4"/>
      <c r="SFV317" s="4"/>
      <c r="SFW317" s="4"/>
      <c r="SFX317" s="4"/>
      <c r="SFY317" s="4"/>
      <c r="SFZ317" s="4"/>
      <c r="SGA317" s="4"/>
      <c r="SGB317" s="4"/>
      <c r="SGC317" s="4"/>
      <c r="SGD317" s="4"/>
      <c r="SGE317" s="4"/>
      <c r="SGF317" s="4"/>
      <c r="SGG317" s="4"/>
      <c r="SGH317" s="4"/>
      <c r="SGI317" s="4"/>
      <c r="SGJ317" s="4"/>
      <c r="SGK317" s="4"/>
      <c r="SGL317" s="4"/>
      <c r="SGM317" s="4"/>
      <c r="SGN317" s="4"/>
      <c r="SGO317" s="4"/>
      <c r="SGP317" s="4"/>
      <c r="SGQ317" s="4"/>
      <c r="SGR317" s="4"/>
      <c r="SGS317" s="4"/>
      <c r="SGT317" s="4"/>
      <c r="SGU317" s="4"/>
      <c r="SGV317" s="4"/>
      <c r="SGW317" s="4"/>
      <c r="SGX317" s="4"/>
      <c r="SGY317" s="4"/>
      <c r="SGZ317" s="4"/>
      <c r="SHA317" s="4"/>
      <c r="SHB317" s="4"/>
      <c r="SHC317" s="4"/>
      <c r="SHD317" s="4"/>
      <c r="SHE317" s="4"/>
      <c r="SHF317" s="4"/>
      <c r="SHG317" s="4"/>
      <c r="SHH317" s="4"/>
      <c r="SHI317" s="4"/>
      <c r="SHJ317" s="4"/>
      <c r="SHK317" s="4"/>
      <c r="SHL317" s="4"/>
      <c r="SHM317" s="4"/>
      <c r="SHN317" s="4"/>
      <c r="SHO317" s="4"/>
      <c r="SHP317" s="4"/>
      <c r="SHQ317" s="4"/>
      <c r="SHR317" s="4"/>
      <c r="SHS317" s="4"/>
      <c r="SHT317" s="4"/>
      <c r="SHU317" s="4"/>
      <c r="SHV317" s="4"/>
      <c r="SHW317" s="4"/>
      <c r="SHX317" s="4"/>
      <c r="SHY317" s="4"/>
      <c r="SHZ317" s="4"/>
      <c r="SIA317" s="4"/>
      <c r="SIB317" s="4"/>
      <c r="SIC317" s="4"/>
      <c r="SID317" s="4"/>
      <c r="SIE317" s="4"/>
      <c r="SIF317" s="4"/>
      <c r="SIG317" s="4"/>
      <c r="SIH317" s="4"/>
      <c r="SII317" s="4"/>
      <c r="SIJ317" s="4"/>
      <c r="SIK317" s="4"/>
      <c r="SIL317" s="4"/>
      <c r="SIM317" s="4"/>
      <c r="SIN317" s="4"/>
      <c r="SIO317" s="4"/>
      <c r="SIP317" s="4"/>
      <c r="SIQ317" s="4"/>
      <c r="SIR317" s="4"/>
      <c r="SIS317" s="4"/>
      <c r="SIT317" s="4"/>
      <c r="SIU317" s="4"/>
      <c r="SIV317" s="4"/>
      <c r="SIW317" s="4"/>
      <c r="SIX317" s="4"/>
      <c r="SIY317" s="4"/>
      <c r="SIZ317" s="4"/>
      <c r="SJA317" s="4"/>
      <c r="SJB317" s="4"/>
      <c r="SJC317" s="4"/>
      <c r="SJD317" s="4"/>
      <c r="SJE317" s="4"/>
      <c r="SJF317" s="4"/>
      <c r="SJG317" s="4"/>
      <c r="SJH317" s="4"/>
      <c r="SJI317" s="4"/>
      <c r="SJJ317" s="4"/>
      <c r="SJK317" s="4"/>
      <c r="SJL317" s="4"/>
      <c r="SJM317" s="4"/>
      <c r="SJN317" s="4"/>
      <c r="SJO317" s="4"/>
      <c r="SJP317" s="4"/>
      <c r="SJQ317" s="4"/>
      <c r="SJR317" s="4"/>
      <c r="SJS317" s="4"/>
      <c r="SJT317" s="4"/>
      <c r="SJU317" s="4"/>
      <c r="SJV317" s="4"/>
      <c r="SJW317" s="4"/>
      <c r="SJX317" s="4"/>
      <c r="SJY317" s="4"/>
      <c r="SJZ317" s="4"/>
      <c r="SKA317" s="4"/>
      <c r="SKB317" s="4"/>
      <c r="SKC317" s="4"/>
      <c r="SKD317" s="4"/>
      <c r="SKE317" s="4"/>
      <c r="SKF317" s="4"/>
      <c r="SKG317" s="4"/>
      <c r="SKH317" s="4"/>
      <c r="SKI317" s="4"/>
      <c r="SKJ317" s="4"/>
      <c r="SKK317" s="4"/>
      <c r="SKL317" s="4"/>
      <c r="SKM317" s="4"/>
      <c r="SKN317" s="4"/>
      <c r="SKO317" s="4"/>
      <c r="SKP317" s="4"/>
      <c r="SKQ317" s="4"/>
      <c r="SKR317" s="4"/>
      <c r="SKS317" s="4"/>
      <c r="SKT317" s="4"/>
      <c r="SKU317" s="4"/>
      <c r="SKV317" s="4"/>
      <c r="SKW317" s="4"/>
      <c r="SKX317" s="4"/>
      <c r="SKY317" s="4"/>
      <c r="SKZ317" s="4"/>
      <c r="SLA317" s="4"/>
      <c r="SLB317" s="4"/>
      <c r="SLC317" s="4"/>
      <c r="SLD317" s="4"/>
      <c r="SLE317" s="4"/>
      <c r="SLF317" s="4"/>
      <c r="SLG317" s="4"/>
      <c r="SLH317" s="4"/>
      <c r="SLI317" s="4"/>
      <c r="SLJ317" s="4"/>
      <c r="SLK317" s="4"/>
      <c r="SLL317" s="4"/>
      <c r="SLM317" s="4"/>
      <c r="SLN317" s="4"/>
      <c r="SLO317" s="4"/>
      <c r="SLP317" s="4"/>
      <c r="SLQ317" s="4"/>
      <c r="SLR317" s="4"/>
      <c r="SLS317" s="4"/>
      <c r="SLT317" s="4"/>
      <c r="SLU317" s="4"/>
      <c r="SLV317" s="4"/>
      <c r="SLW317" s="4"/>
      <c r="SLX317" s="4"/>
      <c r="SLY317" s="4"/>
      <c r="SLZ317" s="4"/>
      <c r="SMA317" s="4"/>
      <c r="SMB317" s="4"/>
      <c r="SMC317" s="4"/>
      <c r="SMD317" s="4"/>
      <c r="SME317" s="4"/>
      <c r="SMF317" s="4"/>
      <c r="SMG317" s="4"/>
      <c r="SMH317" s="4"/>
      <c r="SMI317" s="4"/>
      <c r="SMJ317" s="4"/>
      <c r="SMK317" s="4"/>
      <c r="SML317" s="4"/>
      <c r="SMM317" s="4"/>
      <c r="SMN317" s="4"/>
      <c r="SMO317" s="4"/>
      <c r="SMP317" s="4"/>
      <c r="SMQ317" s="4"/>
      <c r="SMR317" s="4"/>
      <c r="SMS317" s="4"/>
      <c r="SMT317" s="4"/>
      <c r="SMU317" s="4"/>
      <c r="SMV317" s="4"/>
      <c r="SMW317" s="4"/>
      <c r="SMX317" s="4"/>
      <c r="SMY317" s="4"/>
      <c r="SMZ317" s="4"/>
      <c r="SNA317" s="4"/>
      <c r="SNB317" s="4"/>
      <c r="SNC317" s="4"/>
      <c r="SND317" s="4"/>
      <c r="SNE317" s="4"/>
      <c r="SNF317" s="4"/>
      <c r="SNG317" s="4"/>
      <c r="SNH317" s="4"/>
      <c r="SNI317" s="4"/>
      <c r="SNJ317" s="4"/>
      <c r="SNK317" s="4"/>
      <c r="SNL317" s="4"/>
      <c r="SNM317" s="4"/>
      <c r="SNN317" s="4"/>
      <c r="SNO317" s="4"/>
      <c r="SNP317" s="4"/>
      <c r="SNQ317" s="4"/>
      <c r="SNR317" s="4"/>
      <c r="SNS317" s="4"/>
      <c r="SNT317" s="4"/>
      <c r="SNU317" s="4"/>
      <c r="SNV317" s="4"/>
      <c r="SNW317" s="4"/>
      <c r="SNX317" s="4"/>
      <c r="SNY317" s="4"/>
      <c r="SNZ317" s="4"/>
      <c r="SOA317" s="4"/>
      <c r="SOB317" s="4"/>
      <c r="SOC317" s="4"/>
      <c r="SOD317" s="4"/>
      <c r="SOE317" s="4"/>
      <c r="SOF317" s="4"/>
      <c r="SOG317" s="4"/>
      <c r="SOH317" s="4"/>
      <c r="SOI317" s="4"/>
      <c r="SOJ317" s="4"/>
      <c r="SOK317" s="4"/>
      <c r="SOL317" s="4"/>
      <c r="SOM317" s="4"/>
      <c r="SON317" s="4"/>
      <c r="SOO317" s="4"/>
      <c r="SOP317" s="4"/>
      <c r="SOQ317" s="4"/>
      <c r="SOR317" s="4"/>
      <c r="SOS317" s="4"/>
      <c r="SOT317" s="4"/>
      <c r="SOU317" s="4"/>
      <c r="SOV317" s="4"/>
      <c r="SOW317" s="4"/>
      <c r="SOX317" s="4"/>
      <c r="SOY317" s="4"/>
      <c r="SOZ317" s="4"/>
      <c r="SPA317" s="4"/>
      <c r="SPB317" s="4"/>
      <c r="SPC317" s="4"/>
      <c r="SPD317" s="4"/>
      <c r="SPE317" s="4"/>
      <c r="SPF317" s="4"/>
      <c r="SPG317" s="4"/>
      <c r="SPH317" s="4"/>
      <c r="SPI317" s="4"/>
      <c r="SPJ317" s="4"/>
      <c r="SPK317" s="4"/>
      <c r="SPL317" s="4"/>
      <c r="SPM317" s="4"/>
      <c r="SPN317" s="4"/>
      <c r="SPO317" s="4"/>
      <c r="SPP317" s="4"/>
      <c r="SPQ317" s="4"/>
      <c r="SPR317" s="4"/>
      <c r="SPS317" s="4"/>
      <c r="SPT317" s="4"/>
      <c r="SPU317" s="4"/>
      <c r="SPV317" s="4"/>
      <c r="SPW317" s="4"/>
      <c r="SPX317" s="4"/>
      <c r="SPY317" s="4"/>
      <c r="SPZ317" s="4"/>
      <c r="SQA317" s="4"/>
      <c r="SQB317" s="4"/>
      <c r="SQC317" s="4"/>
      <c r="SQD317" s="4"/>
      <c r="SQE317" s="4"/>
      <c r="SQF317" s="4"/>
      <c r="SQG317" s="4"/>
      <c r="SQH317" s="4"/>
      <c r="SQI317" s="4"/>
      <c r="SQJ317" s="4"/>
      <c r="SQK317" s="4"/>
      <c r="SQL317" s="4"/>
      <c r="SQM317" s="4"/>
      <c r="SQN317" s="4"/>
      <c r="SQO317" s="4"/>
      <c r="SQP317" s="4"/>
      <c r="SQQ317" s="4"/>
      <c r="SQR317" s="4"/>
      <c r="SQS317" s="4"/>
      <c r="SQT317" s="4"/>
      <c r="SQU317" s="4"/>
      <c r="SQV317" s="4"/>
      <c r="SQW317" s="4"/>
      <c r="SQX317" s="4"/>
      <c r="SQY317" s="4"/>
      <c r="SQZ317" s="4"/>
      <c r="SRA317" s="4"/>
      <c r="SRB317" s="4"/>
      <c r="SRC317" s="4"/>
      <c r="SRD317" s="4"/>
      <c r="SRE317" s="4"/>
      <c r="SRF317" s="4"/>
      <c r="SRG317" s="4"/>
      <c r="SRH317" s="4"/>
      <c r="SRI317" s="4"/>
      <c r="SRJ317" s="4"/>
      <c r="SRK317" s="4"/>
      <c r="SRL317" s="4"/>
      <c r="SRM317" s="4"/>
      <c r="SRN317" s="4"/>
      <c r="SRO317" s="4"/>
      <c r="SRP317" s="4"/>
      <c r="SRQ317" s="4"/>
      <c r="SRR317" s="4"/>
      <c r="SRS317" s="4"/>
      <c r="SRT317" s="4"/>
      <c r="SRU317" s="4"/>
      <c r="SRV317" s="4"/>
      <c r="SRW317" s="4"/>
      <c r="SRX317" s="4"/>
      <c r="SRY317" s="4"/>
      <c r="SRZ317" s="4"/>
      <c r="SSA317" s="4"/>
      <c r="SSB317" s="4"/>
      <c r="SSC317" s="4"/>
      <c r="SSD317" s="4"/>
      <c r="SSE317" s="4"/>
      <c r="SSF317" s="4"/>
      <c r="SSG317" s="4"/>
      <c r="SSH317" s="4"/>
      <c r="SSI317" s="4"/>
      <c r="SSJ317" s="4"/>
      <c r="SSK317" s="4"/>
      <c r="SSL317" s="4"/>
      <c r="SSM317" s="4"/>
      <c r="SSN317" s="4"/>
      <c r="SSO317" s="4"/>
      <c r="SSP317" s="4"/>
      <c r="SSQ317" s="4"/>
      <c r="SSR317" s="4"/>
      <c r="SSS317" s="4"/>
      <c r="SST317" s="4"/>
      <c r="SSU317" s="4"/>
      <c r="SSV317" s="4"/>
      <c r="SSW317" s="4"/>
      <c r="SSX317" s="4"/>
      <c r="SSY317" s="4"/>
      <c r="SSZ317" s="4"/>
      <c r="STA317" s="4"/>
      <c r="STB317" s="4"/>
      <c r="STC317" s="4"/>
      <c r="STD317" s="4"/>
      <c r="STE317" s="4"/>
      <c r="STF317" s="4"/>
      <c r="STG317" s="4"/>
      <c r="STH317" s="4"/>
      <c r="STI317" s="4"/>
      <c r="STJ317" s="4"/>
      <c r="STK317" s="4"/>
      <c r="STL317" s="4"/>
      <c r="STM317" s="4"/>
      <c r="STN317" s="4"/>
      <c r="STO317" s="4"/>
      <c r="STP317" s="4"/>
      <c r="STQ317" s="4"/>
      <c r="STR317" s="4"/>
      <c r="STS317" s="4"/>
      <c r="STT317" s="4"/>
      <c r="STU317" s="4"/>
      <c r="STV317" s="4"/>
      <c r="STW317" s="4"/>
      <c r="STX317" s="4"/>
      <c r="STY317" s="4"/>
      <c r="STZ317" s="4"/>
      <c r="SUA317" s="4"/>
      <c r="SUB317" s="4"/>
      <c r="SUC317" s="4"/>
      <c r="SUD317" s="4"/>
      <c r="SUE317" s="4"/>
      <c r="SUF317" s="4"/>
      <c r="SUG317" s="4"/>
      <c r="SUH317" s="4"/>
      <c r="SUI317" s="4"/>
      <c r="SUJ317" s="4"/>
      <c r="SUK317" s="4"/>
      <c r="SUL317" s="4"/>
      <c r="SUM317" s="4"/>
      <c r="SUN317" s="4"/>
      <c r="SUO317" s="4"/>
      <c r="SUP317" s="4"/>
      <c r="SUQ317" s="4"/>
      <c r="SUR317" s="4"/>
      <c r="SUS317" s="4"/>
      <c r="SUT317" s="4"/>
      <c r="SUU317" s="4"/>
      <c r="SUV317" s="4"/>
      <c r="SUW317" s="4"/>
      <c r="SUX317" s="4"/>
      <c r="SUY317" s="4"/>
      <c r="SUZ317" s="4"/>
      <c r="SVA317" s="4"/>
      <c r="SVB317" s="4"/>
      <c r="SVC317" s="4"/>
      <c r="SVD317" s="4"/>
      <c r="SVE317" s="4"/>
      <c r="SVF317" s="4"/>
      <c r="SVG317" s="4"/>
      <c r="SVH317" s="4"/>
      <c r="SVI317" s="4"/>
      <c r="SVJ317" s="4"/>
      <c r="SVK317" s="4"/>
      <c r="SVL317" s="4"/>
      <c r="SVM317" s="4"/>
      <c r="SVN317" s="4"/>
      <c r="SVO317" s="4"/>
      <c r="SVP317" s="4"/>
      <c r="SVQ317" s="4"/>
      <c r="SVR317" s="4"/>
      <c r="SVS317" s="4"/>
      <c r="SVT317" s="4"/>
      <c r="SVU317" s="4"/>
      <c r="SVV317" s="4"/>
      <c r="SVW317" s="4"/>
      <c r="SVX317" s="4"/>
      <c r="SVY317" s="4"/>
      <c r="SVZ317" s="4"/>
      <c r="SWA317" s="4"/>
      <c r="SWB317" s="4"/>
      <c r="SWC317" s="4"/>
      <c r="SWD317" s="4"/>
      <c r="SWE317" s="4"/>
      <c r="SWF317" s="4"/>
      <c r="SWG317" s="4"/>
      <c r="SWH317" s="4"/>
      <c r="SWI317" s="4"/>
      <c r="SWJ317" s="4"/>
      <c r="SWK317" s="4"/>
      <c r="SWL317" s="4"/>
      <c r="SWM317" s="4"/>
      <c r="SWN317" s="4"/>
      <c r="SWO317" s="4"/>
      <c r="SWP317" s="4"/>
      <c r="SWQ317" s="4"/>
      <c r="SWR317" s="4"/>
      <c r="SWS317" s="4"/>
      <c r="SWT317" s="4"/>
      <c r="SWU317" s="4"/>
      <c r="SWV317" s="4"/>
      <c r="SWW317" s="4"/>
      <c r="SWX317" s="4"/>
      <c r="SWY317" s="4"/>
      <c r="SWZ317" s="4"/>
      <c r="SXA317" s="4"/>
      <c r="SXB317" s="4"/>
      <c r="SXC317" s="4"/>
      <c r="SXD317" s="4"/>
      <c r="SXE317" s="4"/>
      <c r="SXF317" s="4"/>
      <c r="SXG317" s="4"/>
      <c r="SXH317" s="4"/>
      <c r="SXI317" s="4"/>
      <c r="SXJ317" s="4"/>
      <c r="SXK317" s="4"/>
      <c r="SXL317" s="4"/>
      <c r="SXM317" s="4"/>
      <c r="SXN317" s="4"/>
      <c r="SXO317" s="4"/>
      <c r="SXP317" s="4"/>
      <c r="SXQ317" s="4"/>
      <c r="SXR317" s="4"/>
      <c r="SXS317" s="4"/>
      <c r="SXT317" s="4"/>
      <c r="SXU317" s="4"/>
      <c r="SXV317" s="4"/>
      <c r="SXW317" s="4"/>
      <c r="SXX317" s="4"/>
      <c r="SXY317" s="4"/>
      <c r="SXZ317" s="4"/>
      <c r="SYA317" s="4"/>
      <c r="SYB317" s="4"/>
      <c r="SYC317" s="4"/>
      <c r="SYD317" s="4"/>
      <c r="SYE317" s="4"/>
      <c r="SYF317" s="4"/>
      <c r="SYG317" s="4"/>
      <c r="SYH317" s="4"/>
      <c r="SYI317" s="4"/>
      <c r="SYJ317" s="4"/>
      <c r="SYK317" s="4"/>
      <c r="SYL317" s="4"/>
      <c r="SYM317" s="4"/>
      <c r="SYN317" s="4"/>
      <c r="SYO317" s="4"/>
      <c r="SYP317" s="4"/>
      <c r="SYQ317" s="4"/>
      <c r="SYR317" s="4"/>
      <c r="SYS317" s="4"/>
      <c r="SYT317" s="4"/>
      <c r="SYU317" s="4"/>
      <c r="SYV317" s="4"/>
      <c r="SYW317" s="4"/>
      <c r="SYX317" s="4"/>
      <c r="SYY317" s="4"/>
      <c r="SYZ317" s="4"/>
      <c r="SZA317" s="4"/>
      <c r="SZB317" s="4"/>
      <c r="SZC317" s="4"/>
      <c r="SZD317" s="4"/>
      <c r="SZE317" s="4"/>
      <c r="SZF317" s="4"/>
      <c r="SZG317" s="4"/>
      <c r="SZH317" s="4"/>
      <c r="SZI317" s="4"/>
      <c r="SZJ317" s="4"/>
      <c r="SZK317" s="4"/>
      <c r="SZL317" s="4"/>
      <c r="SZM317" s="4"/>
      <c r="SZN317" s="4"/>
      <c r="SZO317" s="4"/>
      <c r="SZP317" s="4"/>
      <c r="SZQ317" s="4"/>
      <c r="SZR317" s="4"/>
      <c r="SZS317" s="4"/>
      <c r="SZT317" s="4"/>
      <c r="SZU317" s="4"/>
      <c r="SZV317" s="4"/>
      <c r="SZW317" s="4"/>
      <c r="SZX317" s="4"/>
      <c r="SZY317" s="4"/>
      <c r="SZZ317" s="4"/>
      <c r="TAA317" s="4"/>
      <c r="TAB317" s="4"/>
      <c r="TAC317" s="4"/>
      <c r="TAD317" s="4"/>
      <c r="TAE317" s="4"/>
      <c r="TAF317" s="4"/>
      <c r="TAG317" s="4"/>
      <c r="TAH317" s="4"/>
      <c r="TAI317" s="4"/>
      <c r="TAJ317" s="4"/>
      <c r="TAK317" s="4"/>
      <c r="TAL317" s="4"/>
      <c r="TAM317" s="4"/>
      <c r="TAN317" s="4"/>
      <c r="TAO317" s="4"/>
      <c r="TAP317" s="4"/>
      <c r="TAQ317" s="4"/>
      <c r="TAR317" s="4"/>
      <c r="TAS317" s="4"/>
      <c r="TAT317" s="4"/>
      <c r="TAU317" s="4"/>
      <c r="TAV317" s="4"/>
      <c r="TAW317" s="4"/>
      <c r="TAX317" s="4"/>
      <c r="TAY317" s="4"/>
      <c r="TAZ317" s="4"/>
      <c r="TBA317" s="4"/>
      <c r="TBB317" s="4"/>
      <c r="TBC317" s="4"/>
      <c r="TBD317" s="4"/>
      <c r="TBE317" s="4"/>
      <c r="TBF317" s="4"/>
      <c r="TBG317" s="4"/>
      <c r="TBH317" s="4"/>
      <c r="TBI317" s="4"/>
      <c r="TBJ317" s="4"/>
      <c r="TBK317" s="4"/>
      <c r="TBL317" s="4"/>
      <c r="TBM317" s="4"/>
      <c r="TBN317" s="4"/>
      <c r="TBO317" s="4"/>
      <c r="TBP317" s="4"/>
      <c r="TBQ317" s="4"/>
      <c r="TBR317" s="4"/>
      <c r="TBS317" s="4"/>
      <c r="TBT317" s="4"/>
      <c r="TBU317" s="4"/>
      <c r="TBV317" s="4"/>
      <c r="TBW317" s="4"/>
      <c r="TBX317" s="4"/>
      <c r="TBY317" s="4"/>
      <c r="TBZ317" s="4"/>
      <c r="TCA317" s="4"/>
      <c r="TCB317" s="4"/>
      <c r="TCC317" s="4"/>
      <c r="TCD317" s="4"/>
      <c r="TCE317" s="4"/>
      <c r="TCF317" s="4"/>
      <c r="TCG317" s="4"/>
      <c r="TCH317" s="4"/>
      <c r="TCI317" s="4"/>
      <c r="TCJ317" s="4"/>
      <c r="TCK317" s="4"/>
      <c r="TCL317" s="4"/>
      <c r="TCM317" s="4"/>
      <c r="TCN317" s="4"/>
      <c r="TCO317" s="4"/>
      <c r="TCP317" s="4"/>
      <c r="TCQ317" s="4"/>
      <c r="TCR317" s="4"/>
      <c r="TCS317" s="4"/>
      <c r="TCT317" s="4"/>
      <c r="TCU317" s="4"/>
      <c r="TCV317" s="4"/>
      <c r="TCW317" s="4"/>
      <c r="TCX317" s="4"/>
      <c r="TCY317" s="4"/>
      <c r="TCZ317" s="4"/>
      <c r="TDA317" s="4"/>
      <c r="TDB317" s="4"/>
      <c r="TDC317" s="4"/>
      <c r="TDD317" s="4"/>
      <c r="TDE317" s="4"/>
      <c r="TDF317" s="4"/>
      <c r="TDG317" s="4"/>
      <c r="TDH317" s="4"/>
      <c r="TDI317" s="4"/>
      <c r="TDJ317" s="4"/>
      <c r="TDK317" s="4"/>
      <c r="TDL317" s="4"/>
      <c r="TDM317" s="4"/>
      <c r="TDN317" s="4"/>
      <c r="TDO317" s="4"/>
      <c r="TDP317" s="4"/>
      <c r="TDQ317" s="4"/>
      <c r="TDR317" s="4"/>
      <c r="TDS317" s="4"/>
      <c r="TDT317" s="4"/>
      <c r="TDU317" s="4"/>
      <c r="TDV317" s="4"/>
      <c r="TDW317" s="4"/>
      <c r="TDX317" s="4"/>
      <c r="TDY317" s="4"/>
      <c r="TDZ317" s="4"/>
      <c r="TEA317" s="4"/>
      <c r="TEB317" s="4"/>
      <c r="TEC317" s="4"/>
      <c r="TED317" s="4"/>
      <c r="TEE317" s="4"/>
      <c r="TEF317" s="4"/>
      <c r="TEG317" s="4"/>
      <c r="TEH317" s="4"/>
      <c r="TEI317" s="4"/>
      <c r="TEJ317" s="4"/>
      <c r="TEK317" s="4"/>
      <c r="TEL317" s="4"/>
      <c r="TEM317" s="4"/>
      <c r="TEN317" s="4"/>
      <c r="TEO317" s="4"/>
      <c r="TEP317" s="4"/>
      <c r="TEQ317" s="4"/>
      <c r="TER317" s="4"/>
      <c r="TES317" s="4"/>
      <c r="TET317" s="4"/>
      <c r="TEU317" s="4"/>
      <c r="TEV317" s="4"/>
      <c r="TEW317" s="4"/>
      <c r="TEX317" s="4"/>
      <c r="TEY317" s="4"/>
      <c r="TEZ317" s="4"/>
      <c r="TFA317" s="4"/>
      <c r="TFB317" s="4"/>
      <c r="TFC317" s="4"/>
      <c r="TFD317" s="4"/>
      <c r="TFE317" s="4"/>
      <c r="TFF317" s="4"/>
      <c r="TFG317" s="4"/>
      <c r="TFH317" s="4"/>
      <c r="TFI317" s="4"/>
      <c r="TFJ317" s="4"/>
      <c r="TFK317" s="4"/>
      <c r="TFL317" s="4"/>
      <c r="TFM317" s="4"/>
      <c r="TFN317" s="4"/>
      <c r="TFO317" s="4"/>
      <c r="TFP317" s="4"/>
      <c r="TFQ317" s="4"/>
      <c r="TFR317" s="4"/>
      <c r="TFS317" s="4"/>
      <c r="TFT317" s="4"/>
      <c r="TFU317" s="4"/>
      <c r="TFV317" s="4"/>
      <c r="TFW317" s="4"/>
      <c r="TFX317" s="4"/>
      <c r="TFY317" s="4"/>
      <c r="TFZ317" s="4"/>
      <c r="TGA317" s="4"/>
      <c r="TGB317" s="4"/>
      <c r="TGC317" s="4"/>
      <c r="TGD317" s="4"/>
      <c r="TGE317" s="4"/>
      <c r="TGF317" s="4"/>
      <c r="TGG317" s="4"/>
      <c r="TGH317" s="4"/>
      <c r="TGI317" s="4"/>
      <c r="TGJ317" s="4"/>
      <c r="TGK317" s="4"/>
      <c r="TGL317" s="4"/>
      <c r="TGM317" s="4"/>
      <c r="TGN317" s="4"/>
      <c r="TGO317" s="4"/>
      <c r="TGP317" s="4"/>
      <c r="TGQ317" s="4"/>
      <c r="TGR317" s="4"/>
      <c r="TGS317" s="4"/>
      <c r="TGT317" s="4"/>
      <c r="TGU317" s="4"/>
      <c r="TGV317" s="4"/>
      <c r="TGW317" s="4"/>
      <c r="TGX317" s="4"/>
      <c r="TGY317" s="4"/>
      <c r="TGZ317" s="4"/>
      <c r="THA317" s="4"/>
      <c r="THB317" s="4"/>
      <c r="THC317" s="4"/>
      <c r="THD317" s="4"/>
      <c r="THE317" s="4"/>
      <c r="THF317" s="4"/>
      <c r="THG317" s="4"/>
      <c r="THH317" s="4"/>
      <c r="THI317" s="4"/>
      <c r="THJ317" s="4"/>
      <c r="THK317" s="4"/>
      <c r="THL317" s="4"/>
      <c r="THM317" s="4"/>
      <c r="THN317" s="4"/>
      <c r="THO317" s="4"/>
      <c r="THP317" s="4"/>
      <c r="THQ317" s="4"/>
      <c r="THR317" s="4"/>
      <c r="THS317" s="4"/>
      <c r="THT317" s="4"/>
      <c r="THU317" s="4"/>
      <c r="THV317" s="4"/>
      <c r="THW317" s="4"/>
      <c r="THX317" s="4"/>
      <c r="THY317" s="4"/>
      <c r="THZ317" s="4"/>
      <c r="TIA317" s="4"/>
      <c r="TIB317" s="4"/>
      <c r="TIC317" s="4"/>
      <c r="TID317" s="4"/>
      <c r="TIE317" s="4"/>
      <c r="TIF317" s="4"/>
      <c r="TIG317" s="4"/>
      <c r="TIH317" s="4"/>
      <c r="TII317" s="4"/>
      <c r="TIJ317" s="4"/>
      <c r="TIK317" s="4"/>
      <c r="TIL317" s="4"/>
      <c r="TIM317" s="4"/>
      <c r="TIN317" s="4"/>
      <c r="TIO317" s="4"/>
      <c r="TIP317" s="4"/>
      <c r="TIQ317" s="4"/>
      <c r="TIR317" s="4"/>
      <c r="TIS317" s="4"/>
      <c r="TIT317" s="4"/>
      <c r="TIU317" s="4"/>
      <c r="TIV317" s="4"/>
      <c r="TIW317" s="4"/>
      <c r="TIX317" s="4"/>
      <c r="TIY317" s="4"/>
      <c r="TIZ317" s="4"/>
      <c r="TJA317" s="4"/>
      <c r="TJB317" s="4"/>
      <c r="TJC317" s="4"/>
      <c r="TJD317" s="4"/>
      <c r="TJE317" s="4"/>
      <c r="TJF317" s="4"/>
      <c r="TJG317" s="4"/>
      <c r="TJH317" s="4"/>
      <c r="TJI317" s="4"/>
      <c r="TJJ317" s="4"/>
      <c r="TJK317" s="4"/>
      <c r="TJL317" s="4"/>
      <c r="TJM317" s="4"/>
      <c r="TJN317" s="4"/>
      <c r="TJO317" s="4"/>
      <c r="TJP317" s="4"/>
      <c r="TJQ317" s="4"/>
      <c r="TJR317" s="4"/>
      <c r="TJS317" s="4"/>
      <c r="TJT317" s="4"/>
      <c r="TJU317" s="4"/>
      <c r="TJV317" s="4"/>
      <c r="TJW317" s="4"/>
      <c r="TJX317" s="4"/>
      <c r="TJY317" s="4"/>
      <c r="TJZ317" s="4"/>
      <c r="TKA317" s="4"/>
      <c r="TKB317" s="4"/>
      <c r="TKC317" s="4"/>
      <c r="TKD317" s="4"/>
      <c r="TKE317" s="4"/>
      <c r="TKF317" s="4"/>
      <c r="TKG317" s="4"/>
      <c r="TKH317" s="4"/>
      <c r="TKI317" s="4"/>
      <c r="TKJ317" s="4"/>
      <c r="TKK317" s="4"/>
      <c r="TKL317" s="4"/>
      <c r="TKM317" s="4"/>
      <c r="TKN317" s="4"/>
      <c r="TKO317" s="4"/>
      <c r="TKP317" s="4"/>
      <c r="TKQ317" s="4"/>
      <c r="TKR317" s="4"/>
      <c r="TKS317" s="4"/>
      <c r="TKT317" s="4"/>
      <c r="TKU317" s="4"/>
      <c r="TKV317" s="4"/>
      <c r="TKW317" s="4"/>
      <c r="TKX317" s="4"/>
      <c r="TKY317" s="4"/>
      <c r="TKZ317" s="4"/>
      <c r="TLA317" s="4"/>
      <c r="TLB317" s="4"/>
      <c r="TLC317" s="4"/>
      <c r="TLD317" s="4"/>
      <c r="TLE317" s="4"/>
      <c r="TLF317" s="4"/>
      <c r="TLG317" s="4"/>
      <c r="TLH317" s="4"/>
      <c r="TLI317" s="4"/>
      <c r="TLJ317" s="4"/>
      <c r="TLK317" s="4"/>
      <c r="TLL317" s="4"/>
      <c r="TLM317" s="4"/>
      <c r="TLN317" s="4"/>
      <c r="TLO317" s="4"/>
      <c r="TLP317" s="4"/>
      <c r="TLQ317" s="4"/>
      <c r="TLR317" s="4"/>
      <c r="TLS317" s="4"/>
      <c r="TLT317" s="4"/>
      <c r="TLU317" s="4"/>
      <c r="TLV317" s="4"/>
      <c r="TLW317" s="4"/>
      <c r="TLX317" s="4"/>
      <c r="TLY317" s="4"/>
      <c r="TLZ317" s="4"/>
      <c r="TMA317" s="4"/>
      <c r="TMB317" s="4"/>
      <c r="TMC317" s="4"/>
      <c r="TMD317" s="4"/>
      <c r="TME317" s="4"/>
      <c r="TMF317" s="4"/>
      <c r="TMG317" s="4"/>
      <c r="TMH317" s="4"/>
      <c r="TMI317" s="4"/>
      <c r="TMJ317" s="4"/>
      <c r="TMK317" s="4"/>
      <c r="TML317" s="4"/>
      <c r="TMM317" s="4"/>
      <c r="TMN317" s="4"/>
      <c r="TMO317" s="4"/>
      <c r="TMP317" s="4"/>
      <c r="TMQ317" s="4"/>
      <c r="TMR317" s="4"/>
      <c r="TMS317" s="4"/>
      <c r="TMT317" s="4"/>
      <c r="TMU317" s="4"/>
      <c r="TMV317" s="4"/>
      <c r="TMW317" s="4"/>
      <c r="TMX317" s="4"/>
      <c r="TMY317" s="4"/>
      <c r="TMZ317" s="4"/>
      <c r="TNA317" s="4"/>
      <c r="TNB317" s="4"/>
      <c r="TNC317" s="4"/>
      <c r="TND317" s="4"/>
      <c r="TNE317" s="4"/>
      <c r="TNF317" s="4"/>
      <c r="TNG317" s="4"/>
      <c r="TNH317" s="4"/>
      <c r="TNI317" s="4"/>
      <c r="TNJ317" s="4"/>
      <c r="TNK317" s="4"/>
      <c r="TNL317" s="4"/>
      <c r="TNM317" s="4"/>
      <c r="TNN317" s="4"/>
      <c r="TNO317" s="4"/>
      <c r="TNP317" s="4"/>
      <c r="TNQ317" s="4"/>
      <c r="TNR317" s="4"/>
      <c r="TNS317" s="4"/>
      <c r="TNT317" s="4"/>
      <c r="TNU317" s="4"/>
      <c r="TNV317" s="4"/>
      <c r="TNW317" s="4"/>
      <c r="TNX317" s="4"/>
      <c r="TNY317" s="4"/>
      <c r="TNZ317" s="4"/>
      <c r="TOA317" s="4"/>
      <c r="TOB317" s="4"/>
      <c r="TOC317" s="4"/>
      <c r="TOD317" s="4"/>
      <c r="TOE317" s="4"/>
      <c r="TOF317" s="4"/>
      <c r="TOG317" s="4"/>
      <c r="TOH317" s="4"/>
      <c r="TOI317" s="4"/>
      <c r="TOJ317" s="4"/>
      <c r="TOK317" s="4"/>
      <c r="TOL317" s="4"/>
      <c r="TOM317" s="4"/>
      <c r="TON317" s="4"/>
      <c r="TOO317" s="4"/>
      <c r="TOP317" s="4"/>
      <c r="TOQ317" s="4"/>
      <c r="TOR317" s="4"/>
      <c r="TOS317" s="4"/>
      <c r="TOT317" s="4"/>
      <c r="TOU317" s="4"/>
      <c r="TOV317" s="4"/>
      <c r="TOW317" s="4"/>
      <c r="TOX317" s="4"/>
      <c r="TOY317" s="4"/>
      <c r="TOZ317" s="4"/>
      <c r="TPA317" s="4"/>
      <c r="TPB317" s="4"/>
      <c r="TPC317" s="4"/>
      <c r="TPD317" s="4"/>
      <c r="TPE317" s="4"/>
      <c r="TPF317" s="4"/>
      <c r="TPG317" s="4"/>
      <c r="TPH317" s="4"/>
      <c r="TPI317" s="4"/>
      <c r="TPJ317" s="4"/>
      <c r="TPK317" s="4"/>
      <c r="TPL317" s="4"/>
      <c r="TPM317" s="4"/>
      <c r="TPN317" s="4"/>
      <c r="TPO317" s="4"/>
      <c r="TPP317" s="4"/>
      <c r="TPQ317" s="4"/>
      <c r="TPR317" s="4"/>
      <c r="TPS317" s="4"/>
      <c r="TPT317" s="4"/>
      <c r="TPU317" s="4"/>
      <c r="TPV317" s="4"/>
      <c r="TPW317" s="4"/>
      <c r="TPX317" s="4"/>
      <c r="TPY317" s="4"/>
      <c r="TPZ317" s="4"/>
      <c r="TQA317" s="4"/>
      <c r="TQB317" s="4"/>
      <c r="TQC317" s="4"/>
      <c r="TQD317" s="4"/>
      <c r="TQE317" s="4"/>
      <c r="TQF317" s="4"/>
      <c r="TQG317" s="4"/>
      <c r="TQH317" s="4"/>
      <c r="TQI317" s="4"/>
      <c r="TQJ317" s="4"/>
      <c r="TQK317" s="4"/>
      <c r="TQL317" s="4"/>
      <c r="TQM317" s="4"/>
      <c r="TQN317" s="4"/>
      <c r="TQO317" s="4"/>
      <c r="TQP317" s="4"/>
      <c r="TQQ317" s="4"/>
      <c r="TQR317" s="4"/>
      <c r="TQS317" s="4"/>
      <c r="TQT317" s="4"/>
      <c r="TQU317" s="4"/>
      <c r="TQV317" s="4"/>
      <c r="TQW317" s="4"/>
      <c r="TQX317" s="4"/>
      <c r="TQY317" s="4"/>
      <c r="TQZ317" s="4"/>
      <c r="TRA317" s="4"/>
      <c r="TRB317" s="4"/>
      <c r="TRC317" s="4"/>
      <c r="TRD317" s="4"/>
      <c r="TRE317" s="4"/>
      <c r="TRF317" s="4"/>
      <c r="TRG317" s="4"/>
      <c r="TRH317" s="4"/>
      <c r="TRI317" s="4"/>
      <c r="TRJ317" s="4"/>
      <c r="TRK317" s="4"/>
      <c r="TRL317" s="4"/>
      <c r="TRM317" s="4"/>
      <c r="TRN317" s="4"/>
      <c r="TRO317" s="4"/>
      <c r="TRP317" s="4"/>
      <c r="TRQ317" s="4"/>
      <c r="TRR317" s="4"/>
      <c r="TRS317" s="4"/>
      <c r="TRT317" s="4"/>
      <c r="TRU317" s="4"/>
      <c r="TRV317" s="4"/>
      <c r="TRW317" s="4"/>
      <c r="TRX317" s="4"/>
      <c r="TRY317" s="4"/>
      <c r="TRZ317" s="4"/>
      <c r="TSA317" s="4"/>
      <c r="TSB317" s="4"/>
      <c r="TSC317" s="4"/>
      <c r="TSD317" s="4"/>
      <c r="TSE317" s="4"/>
      <c r="TSF317" s="4"/>
      <c r="TSG317" s="4"/>
      <c r="TSH317" s="4"/>
      <c r="TSI317" s="4"/>
      <c r="TSJ317" s="4"/>
      <c r="TSK317" s="4"/>
      <c r="TSL317" s="4"/>
      <c r="TSM317" s="4"/>
      <c r="TSN317" s="4"/>
      <c r="TSO317" s="4"/>
      <c r="TSP317" s="4"/>
      <c r="TSQ317" s="4"/>
      <c r="TSR317" s="4"/>
      <c r="TSS317" s="4"/>
      <c r="TST317" s="4"/>
      <c r="TSU317" s="4"/>
      <c r="TSV317" s="4"/>
      <c r="TSW317" s="4"/>
      <c r="TSX317" s="4"/>
      <c r="TSY317" s="4"/>
      <c r="TSZ317" s="4"/>
      <c r="TTA317" s="4"/>
      <c r="TTB317" s="4"/>
      <c r="TTC317" s="4"/>
      <c r="TTD317" s="4"/>
      <c r="TTE317" s="4"/>
      <c r="TTF317" s="4"/>
      <c r="TTG317" s="4"/>
      <c r="TTH317" s="4"/>
      <c r="TTI317" s="4"/>
      <c r="TTJ317" s="4"/>
      <c r="TTK317" s="4"/>
      <c r="TTL317" s="4"/>
      <c r="TTM317" s="4"/>
      <c r="TTN317" s="4"/>
      <c r="TTO317" s="4"/>
      <c r="TTP317" s="4"/>
      <c r="TTQ317" s="4"/>
      <c r="TTR317" s="4"/>
      <c r="TTS317" s="4"/>
      <c r="TTT317" s="4"/>
      <c r="TTU317" s="4"/>
      <c r="TTV317" s="4"/>
      <c r="TTW317" s="4"/>
      <c r="TTX317" s="4"/>
      <c r="TTY317" s="4"/>
      <c r="TTZ317" s="4"/>
      <c r="TUA317" s="4"/>
      <c r="TUB317" s="4"/>
      <c r="TUC317" s="4"/>
      <c r="TUD317" s="4"/>
      <c r="TUE317" s="4"/>
      <c r="TUF317" s="4"/>
      <c r="TUG317" s="4"/>
      <c r="TUH317" s="4"/>
      <c r="TUI317" s="4"/>
      <c r="TUJ317" s="4"/>
      <c r="TUK317" s="4"/>
      <c r="TUL317" s="4"/>
      <c r="TUM317" s="4"/>
      <c r="TUN317" s="4"/>
      <c r="TUO317" s="4"/>
      <c r="TUP317" s="4"/>
      <c r="TUQ317" s="4"/>
      <c r="TUR317" s="4"/>
      <c r="TUS317" s="4"/>
      <c r="TUT317" s="4"/>
      <c r="TUU317" s="4"/>
      <c r="TUV317" s="4"/>
      <c r="TUW317" s="4"/>
      <c r="TUX317" s="4"/>
      <c r="TUY317" s="4"/>
      <c r="TUZ317" s="4"/>
      <c r="TVA317" s="4"/>
      <c r="TVB317" s="4"/>
      <c r="TVC317" s="4"/>
      <c r="TVD317" s="4"/>
      <c r="TVE317" s="4"/>
      <c r="TVF317" s="4"/>
      <c r="TVG317" s="4"/>
      <c r="TVH317" s="4"/>
      <c r="TVI317" s="4"/>
      <c r="TVJ317" s="4"/>
      <c r="TVK317" s="4"/>
      <c r="TVL317" s="4"/>
      <c r="TVM317" s="4"/>
      <c r="TVN317" s="4"/>
      <c r="TVO317" s="4"/>
      <c r="TVP317" s="4"/>
      <c r="TVQ317" s="4"/>
      <c r="TVR317" s="4"/>
      <c r="TVS317" s="4"/>
      <c r="TVT317" s="4"/>
      <c r="TVU317" s="4"/>
      <c r="TVV317" s="4"/>
      <c r="TVW317" s="4"/>
      <c r="TVX317" s="4"/>
      <c r="TVY317" s="4"/>
      <c r="TVZ317" s="4"/>
      <c r="TWA317" s="4"/>
      <c r="TWB317" s="4"/>
      <c r="TWC317" s="4"/>
      <c r="TWD317" s="4"/>
      <c r="TWE317" s="4"/>
      <c r="TWF317" s="4"/>
      <c r="TWG317" s="4"/>
      <c r="TWH317" s="4"/>
      <c r="TWI317" s="4"/>
      <c r="TWJ317" s="4"/>
      <c r="TWK317" s="4"/>
      <c r="TWL317" s="4"/>
      <c r="TWM317" s="4"/>
      <c r="TWN317" s="4"/>
      <c r="TWO317" s="4"/>
      <c r="TWP317" s="4"/>
      <c r="TWQ317" s="4"/>
      <c r="TWR317" s="4"/>
      <c r="TWS317" s="4"/>
      <c r="TWT317" s="4"/>
      <c r="TWU317" s="4"/>
      <c r="TWV317" s="4"/>
      <c r="TWW317" s="4"/>
      <c r="TWX317" s="4"/>
      <c r="TWY317" s="4"/>
      <c r="TWZ317" s="4"/>
      <c r="TXA317" s="4"/>
      <c r="TXB317" s="4"/>
      <c r="TXC317" s="4"/>
      <c r="TXD317" s="4"/>
      <c r="TXE317" s="4"/>
      <c r="TXF317" s="4"/>
      <c r="TXG317" s="4"/>
      <c r="TXH317" s="4"/>
      <c r="TXI317" s="4"/>
      <c r="TXJ317" s="4"/>
      <c r="TXK317" s="4"/>
      <c r="TXL317" s="4"/>
      <c r="TXM317" s="4"/>
      <c r="TXN317" s="4"/>
      <c r="TXO317" s="4"/>
      <c r="TXP317" s="4"/>
      <c r="TXQ317" s="4"/>
      <c r="TXR317" s="4"/>
      <c r="TXS317" s="4"/>
      <c r="TXT317" s="4"/>
      <c r="TXU317" s="4"/>
      <c r="TXV317" s="4"/>
      <c r="TXW317" s="4"/>
      <c r="TXX317" s="4"/>
      <c r="TXY317" s="4"/>
      <c r="TXZ317" s="4"/>
      <c r="TYA317" s="4"/>
      <c r="TYB317" s="4"/>
      <c r="TYC317" s="4"/>
      <c r="TYD317" s="4"/>
      <c r="TYE317" s="4"/>
      <c r="TYF317" s="4"/>
      <c r="TYG317" s="4"/>
      <c r="TYH317" s="4"/>
      <c r="TYI317" s="4"/>
      <c r="TYJ317" s="4"/>
      <c r="TYK317" s="4"/>
      <c r="TYL317" s="4"/>
      <c r="TYM317" s="4"/>
      <c r="TYN317" s="4"/>
      <c r="TYO317" s="4"/>
      <c r="TYP317" s="4"/>
      <c r="TYQ317" s="4"/>
      <c r="TYR317" s="4"/>
      <c r="TYS317" s="4"/>
      <c r="TYT317" s="4"/>
      <c r="TYU317" s="4"/>
      <c r="TYV317" s="4"/>
      <c r="TYW317" s="4"/>
      <c r="TYX317" s="4"/>
      <c r="TYY317" s="4"/>
      <c r="TYZ317" s="4"/>
      <c r="TZA317" s="4"/>
      <c r="TZB317" s="4"/>
      <c r="TZC317" s="4"/>
      <c r="TZD317" s="4"/>
      <c r="TZE317" s="4"/>
      <c r="TZF317" s="4"/>
      <c r="TZG317" s="4"/>
      <c r="TZH317" s="4"/>
      <c r="TZI317" s="4"/>
      <c r="TZJ317" s="4"/>
      <c r="TZK317" s="4"/>
      <c r="TZL317" s="4"/>
      <c r="TZM317" s="4"/>
      <c r="TZN317" s="4"/>
      <c r="TZO317" s="4"/>
      <c r="TZP317" s="4"/>
      <c r="TZQ317" s="4"/>
      <c r="TZR317" s="4"/>
      <c r="TZS317" s="4"/>
      <c r="TZT317" s="4"/>
      <c r="TZU317" s="4"/>
      <c r="TZV317" s="4"/>
      <c r="TZW317" s="4"/>
      <c r="TZX317" s="4"/>
      <c r="TZY317" s="4"/>
      <c r="TZZ317" s="4"/>
      <c r="UAA317" s="4"/>
      <c r="UAB317" s="4"/>
      <c r="UAC317" s="4"/>
      <c r="UAD317" s="4"/>
      <c r="UAE317" s="4"/>
      <c r="UAF317" s="4"/>
      <c r="UAG317" s="4"/>
      <c r="UAH317" s="4"/>
      <c r="UAI317" s="4"/>
      <c r="UAJ317" s="4"/>
      <c r="UAK317" s="4"/>
      <c r="UAL317" s="4"/>
      <c r="UAM317" s="4"/>
      <c r="UAN317" s="4"/>
      <c r="UAO317" s="4"/>
      <c r="UAP317" s="4"/>
      <c r="UAQ317" s="4"/>
      <c r="UAR317" s="4"/>
      <c r="UAS317" s="4"/>
      <c r="UAT317" s="4"/>
      <c r="UAU317" s="4"/>
      <c r="UAV317" s="4"/>
      <c r="UAW317" s="4"/>
      <c r="UAX317" s="4"/>
      <c r="UAY317" s="4"/>
      <c r="UAZ317" s="4"/>
      <c r="UBA317" s="4"/>
      <c r="UBB317" s="4"/>
      <c r="UBC317" s="4"/>
      <c r="UBD317" s="4"/>
      <c r="UBE317" s="4"/>
      <c r="UBF317" s="4"/>
      <c r="UBG317" s="4"/>
      <c r="UBH317" s="4"/>
      <c r="UBI317" s="4"/>
      <c r="UBJ317" s="4"/>
      <c r="UBK317" s="4"/>
      <c r="UBL317" s="4"/>
      <c r="UBM317" s="4"/>
      <c r="UBN317" s="4"/>
      <c r="UBO317" s="4"/>
      <c r="UBP317" s="4"/>
      <c r="UBQ317" s="4"/>
      <c r="UBR317" s="4"/>
      <c r="UBS317" s="4"/>
      <c r="UBT317" s="4"/>
      <c r="UBU317" s="4"/>
      <c r="UBV317" s="4"/>
      <c r="UBW317" s="4"/>
      <c r="UBX317" s="4"/>
      <c r="UBY317" s="4"/>
      <c r="UBZ317" s="4"/>
      <c r="UCA317" s="4"/>
      <c r="UCB317" s="4"/>
      <c r="UCC317" s="4"/>
      <c r="UCD317" s="4"/>
      <c r="UCE317" s="4"/>
      <c r="UCF317" s="4"/>
      <c r="UCG317" s="4"/>
      <c r="UCH317" s="4"/>
      <c r="UCI317" s="4"/>
      <c r="UCJ317" s="4"/>
      <c r="UCK317" s="4"/>
      <c r="UCL317" s="4"/>
      <c r="UCM317" s="4"/>
      <c r="UCN317" s="4"/>
      <c r="UCO317" s="4"/>
      <c r="UCP317" s="4"/>
      <c r="UCQ317" s="4"/>
      <c r="UCR317" s="4"/>
      <c r="UCS317" s="4"/>
      <c r="UCT317" s="4"/>
      <c r="UCU317" s="4"/>
      <c r="UCV317" s="4"/>
      <c r="UCW317" s="4"/>
      <c r="UCX317" s="4"/>
      <c r="UCY317" s="4"/>
      <c r="UCZ317" s="4"/>
      <c r="UDA317" s="4"/>
      <c r="UDB317" s="4"/>
      <c r="UDC317" s="4"/>
      <c r="UDD317" s="4"/>
      <c r="UDE317" s="4"/>
      <c r="UDF317" s="4"/>
      <c r="UDG317" s="4"/>
      <c r="UDH317" s="4"/>
      <c r="UDI317" s="4"/>
      <c r="UDJ317" s="4"/>
      <c r="UDK317" s="4"/>
      <c r="UDL317" s="4"/>
      <c r="UDM317" s="4"/>
      <c r="UDN317" s="4"/>
      <c r="UDO317" s="4"/>
      <c r="UDP317" s="4"/>
      <c r="UDQ317" s="4"/>
      <c r="UDR317" s="4"/>
      <c r="UDS317" s="4"/>
      <c r="UDT317" s="4"/>
      <c r="UDU317" s="4"/>
      <c r="UDV317" s="4"/>
      <c r="UDW317" s="4"/>
      <c r="UDX317" s="4"/>
      <c r="UDY317" s="4"/>
      <c r="UDZ317" s="4"/>
      <c r="UEA317" s="4"/>
      <c r="UEB317" s="4"/>
      <c r="UEC317" s="4"/>
      <c r="UED317" s="4"/>
      <c r="UEE317" s="4"/>
      <c r="UEF317" s="4"/>
      <c r="UEG317" s="4"/>
      <c r="UEH317" s="4"/>
      <c r="UEI317" s="4"/>
      <c r="UEJ317" s="4"/>
      <c r="UEK317" s="4"/>
      <c r="UEL317" s="4"/>
      <c r="UEM317" s="4"/>
      <c r="UEN317" s="4"/>
      <c r="UEO317" s="4"/>
      <c r="UEP317" s="4"/>
      <c r="UEQ317" s="4"/>
      <c r="UER317" s="4"/>
      <c r="UES317" s="4"/>
      <c r="UET317" s="4"/>
      <c r="UEU317" s="4"/>
      <c r="UEV317" s="4"/>
      <c r="UEW317" s="4"/>
      <c r="UEX317" s="4"/>
      <c r="UEY317" s="4"/>
      <c r="UEZ317" s="4"/>
      <c r="UFA317" s="4"/>
      <c r="UFB317" s="4"/>
      <c r="UFC317" s="4"/>
      <c r="UFD317" s="4"/>
      <c r="UFE317" s="4"/>
      <c r="UFF317" s="4"/>
      <c r="UFG317" s="4"/>
      <c r="UFH317" s="4"/>
      <c r="UFI317" s="4"/>
      <c r="UFJ317" s="4"/>
      <c r="UFK317" s="4"/>
      <c r="UFL317" s="4"/>
      <c r="UFM317" s="4"/>
      <c r="UFN317" s="4"/>
      <c r="UFO317" s="4"/>
      <c r="UFP317" s="4"/>
      <c r="UFQ317" s="4"/>
      <c r="UFR317" s="4"/>
      <c r="UFS317" s="4"/>
      <c r="UFT317" s="4"/>
      <c r="UFU317" s="4"/>
      <c r="UFV317" s="4"/>
      <c r="UFW317" s="4"/>
      <c r="UFX317" s="4"/>
      <c r="UFY317" s="4"/>
      <c r="UFZ317" s="4"/>
      <c r="UGA317" s="4"/>
      <c r="UGB317" s="4"/>
      <c r="UGC317" s="4"/>
      <c r="UGD317" s="4"/>
      <c r="UGE317" s="4"/>
      <c r="UGF317" s="4"/>
      <c r="UGG317" s="4"/>
      <c r="UGH317" s="4"/>
      <c r="UGI317" s="4"/>
      <c r="UGJ317" s="4"/>
      <c r="UGK317" s="4"/>
      <c r="UGL317" s="4"/>
      <c r="UGM317" s="4"/>
      <c r="UGN317" s="4"/>
      <c r="UGO317" s="4"/>
      <c r="UGP317" s="4"/>
      <c r="UGQ317" s="4"/>
      <c r="UGR317" s="4"/>
      <c r="UGS317" s="4"/>
      <c r="UGT317" s="4"/>
      <c r="UGU317" s="4"/>
      <c r="UGV317" s="4"/>
      <c r="UGW317" s="4"/>
      <c r="UGX317" s="4"/>
      <c r="UGY317" s="4"/>
      <c r="UGZ317" s="4"/>
      <c r="UHA317" s="4"/>
      <c r="UHB317" s="4"/>
      <c r="UHC317" s="4"/>
      <c r="UHD317" s="4"/>
      <c r="UHE317" s="4"/>
      <c r="UHF317" s="4"/>
      <c r="UHG317" s="4"/>
      <c r="UHH317" s="4"/>
      <c r="UHI317" s="4"/>
      <c r="UHJ317" s="4"/>
      <c r="UHK317" s="4"/>
      <c r="UHL317" s="4"/>
      <c r="UHM317" s="4"/>
      <c r="UHN317" s="4"/>
      <c r="UHO317" s="4"/>
      <c r="UHP317" s="4"/>
      <c r="UHQ317" s="4"/>
      <c r="UHR317" s="4"/>
      <c r="UHS317" s="4"/>
      <c r="UHT317" s="4"/>
      <c r="UHU317" s="4"/>
      <c r="UHV317" s="4"/>
      <c r="UHW317" s="4"/>
      <c r="UHX317" s="4"/>
      <c r="UHY317" s="4"/>
      <c r="UHZ317" s="4"/>
      <c r="UIA317" s="4"/>
      <c r="UIB317" s="4"/>
      <c r="UIC317" s="4"/>
      <c r="UID317" s="4"/>
      <c r="UIE317" s="4"/>
      <c r="UIF317" s="4"/>
      <c r="UIG317" s="4"/>
      <c r="UIH317" s="4"/>
      <c r="UII317" s="4"/>
      <c r="UIJ317" s="4"/>
      <c r="UIK317" s="4"/>
      <c r="UIL317" s="4"/>
      <c r="UIM317" s="4"/>
      <c r="UIN317" s="4"/>
      <c r="UIO317" s="4"/>
      <c r="UIP317" s="4"/>
      <c r="UIQ317" s="4"/>
      <c r="UIR317" s="4"/>
      <c r="UIS317" s="4"/>
      <c r="UIT317" s="4"/>
      <c r="UIU317" s="4"/>
      <c r="UIV317" s="4"/>
      <c r="UIW317" s="4"/>
      <c r="UIX317" s="4"/>
      <c r="UIY317" s="4"/>
      <c r="UIZ317" s="4"/>
      <c r="UJA317" s="4"/>
      <c r="UJB317" s="4"/>
      <c r="UJC317" s="4"/>
      <c r="UJD317" s="4"/>
      <c r="UJE317" s="4"/>
      <c r="UJF317" s="4"/>
      <c r="UJG317" s="4"/>
      <c r="UJH317" s="4"/>
      <c r="UJI317" s="4"/>
      <c r="UJJ317" s="4"/>
      <c r="UJK317" s="4"/>
      <c r="UJL317" s="4"/>
      <c r="UJM317" s="4"/>
      <c r="UJN317" s="4"/>
      <c r="UJO317" s="4"/>
      <c r="UJP317" s="4"/>
      <c r="UJQ317" s="4"/>
      <c r="UJR317" s="4"/>
      <c r="UJS317" s="4"/>
      <c r="UJT317" s="4"/>
      <c r="UJU317" s="4"/>
      <c r="UJV317" s="4"/>
      <c r="UJW317" s="4"/>
      <c r="UJX317" s="4"/>
      <c r="UJY317" s="4"/>
      <c r="UJZ317" s="4"/>
      <c r="UKA317" s="4"/>
      <c r="UKB317" s="4"/>
      <c r="UKC317" s="4"/>
      <c r="UKD317" s="4"/>
      <c r="UKE317" s="4"/>
      <c r="UKF317" s="4"/>
      <c r="UKG317" s="4"/>
      <c r="UKH317" s="4"/>
      <c r="UKI317" s="4"/>
      <c r="UKJ317" s="4"/>
      <c r="UKK317" s="4"/>
      <c r="UKL317" s="4"/>
      <c r="UKM317" s="4"/>
      <c r="UKN317" s="4"/>
      <c r="UKO317" s="4"/>
      <c r="UKP317" s="4"/>
      <c r="UKQ317" s="4"/>
      <c r="UKR317" s="4"/>
      <c r="UKS317" s="4"/>
      <c r="UKT317" s="4"/>
      <c r="UKU317" s="4"/>
      <c r="UKV317" s="4"/>
      <c r="UKW317" s="4"/>
      <c r="UKX317" s="4"/>
      <c r="UKY317" s="4"/>
      <c r="UKZ317" s="4"/>
      <c r="ULA317" s="4"/>
      <c r="ULB317" s="4"/>
      <c r="ULC317" s="4"/>
      <c r="ULD317" s="4"/>
      <c r="ULE317" s="4"/>
      <c r="ULF317" s="4"/>
      <c r="ULG317" s="4"/>
      <c r="ULH317" s="4"/>
      <c r="ULI317" s="4"/>
      <c r="ULJ317" s="4"/>
      <c r="ULK317" s="4"/>
      <c r="ULL317" s="4"/>
      <c r="ULM317" s="4"/>
      <c r="ULN317" s="4"/>
      <c r="ULO317" s="4"/>
      <c r="ULP317" s="4"/>
      <c r="ULQ317" s="4"/>
      <c r="ULR317" s="4"/>
      <c r="ULS317" s="4"/>
      <c r="ULT317" s="4"/>
      <c r="ULU317" s="4"/>
      <c r="ULV317" s="4"/>
      <c r="ULW317" s="4"/>
      <c r="ULX317" s="4"/>
      <c r="ULY317" s="4"/>
      <c r="ULZ317" s="4"/>
      <c r="UMA317" s="4"/>
      <c r="UMB317" s="4"/>
      <c r="UMC317" s="4"/>
      <c r="UMD317" s="4"/>
      <c r="UME317" s="4"/>
      <c r="UMF317" s="4"/>
      <c r="UMG317" s="4"/>
      <c r="UMH317" s="4"/>
      <c r="UMI317" s="4"/>
      <c r="UMJ317" s="4"/>
      <c r="UMK317" s="4"/>
      <c r="UML317" s="4"/>
      <c r="UMM317" s="4"/>
      <c r="UMN317" s="4"/>
      <c r="UMO317" s="4"/>
      <c r="UMP317" s="4"/>
      <c r="UMQ317" s="4"/>
      <c r="UMR317" s="4"/>
      <c r="UMS317" s="4"/>
      <c r="UMT317" s="4"/>
      <c r="UMU317" s="4"/>
      <c r="UMV317" s="4"/>
      <c r="UMW317" s="4"/>
      <c r="UMX317" s="4"/>
      <c r="UMY317" s="4"/>
      <c r="UMZ317" s="4"/>
      <c r="UNA317" s="4"/>
      <c r="UNB317" s="4"/>
      <c r="UNC317" s="4"/>
      <c r="UND317" s="4"/>
      <c r="UNE317" s="4"/>
      <c r="UNF317" s="4"/>
      <c r="UNG317" s="4"/>
      <c r="UNH317" s="4"/>
      <c r="UNI317" s="4"/>
      <c r="UNJ317" s="4"/>
      <c r="UNK317" s="4"/>
      <c r="UNL317" s="4"/>
      <c r="UNM317" s="4"/>
      <c r="UNN317" s="4"/>
      <c r="UNO317" s="4"/>
      <c r="UNP317" s="4"/>
      <c r="UNQ317" s="4"/>
      <c r="UNR317" s="4"/>
      <c r="UNS317" s="4"/>
      <c r="UNT317" s="4"/>
      <c r="UNU317" s="4"/>
      <c r="UNV317" s="4"/>
      <c r="UNW317" s="4"/>
      <c r="UNX317" s="4"/>
      <c r="UNY317" s="4"/>
      <c r="UNZ317" s="4"/>
      <c r="UOA317" s="4"/>
      <c r="UOB317" s="4"/>
      <c r="UOC317" s="4"/>
      <c r="UOD317" s="4"/>
      <c r="UOE317" s="4"/>
      <c r="UOF317" s="4"/>
      <c r="UOG317" s="4"/>
      <c r="UOH317" s="4"/>
      <c r="UOI317" s="4"/>
      <c r="UOJ317" s="4"/>
      <c r="UOK317" s="4"/>
      <c r="UOL317" s="4"/>
      <c r="UOM317" s="4"/>
      <c r="UON317" s="4"/>
      <c r="UOO317" s="4"/>
      <c r="UOP317" s="4"/>
      <c r="UOQ317" s="4"/>
      <c r="UOR317" s="4"/>
      <c r="UOS317" s="4"/>
      <c r="UOT317" s="4"/>
      <c r="UOU317" s="4"/>
      <c r="UOV317" s="4"/>
      <c r="UOW317" s="4"/>
      <c r="UOX317" s="4"/>
      <c r="UOY317" s="4"/>
      <c r="UOZ317" s="4"/>
      <c r="UPA317" s="4"/>
      <c r="UPB317" s="4"/>
      <c r="UPC317" s="4"/>
      <c r="UPD317" s="4"/>
      <c r="UPE317" s="4"/>
      <c r="UPF317" s="4"/>
      <c r="UPG317" s="4"/>
      <c r="UPH317" s="4"/>
      <c r="UPI317" s="4"/>
      <c r="UPJ317" s="4"/>
      <c r="UPK317" s="4"/>
      <c r="UPL317" s="4"/>
      <c r="UPM317" s="4"/>
      <c r="UPN317" s="4"/>
      <c r="UPO317" s="4"/>
      <c r="UPP317" s="4"/>
      <c r="UPQ317" s="4"/>
      <c r="UPR317" s="4"/>
      <c r="UPS317" s="4"/>
      <c r="UPT317" s="4"/>
      <c r="UPU317" s="4"/>
      <c r="UPV317" s="4"/>
      <c r="UPW317" s="4"/>
      <c r="UPX317" s="4"/>
      <c r="UPY317" s="4"/>
      <c r="UPZ317" s="4"/>
      <c r="UQA317" s="4"/>
      <c r="UQB317" s="4"/>
      <c r="UQC317" s="4"/>
      <c r="UQD317" s="4"/>
      <c r="UQE317" s="4"/>
      <c r="UQF317" s="4"/>
      <c r="UQG317" s="4"/>
      <c r="UQH317" s="4"/>
      <c r="UQI317" s="4"/>
      <c r="UQJ317" s="4"/>
      <c r="UQK317" s="4"/>
      <c r="UQL317" s="4"/>
      <c r="UQM317" s="4"/>
      <c r="UQN317" s="4"/>
      <c r="UQO317" s="4"/>
      <c r="UQP317" s="4"/>
      <c r="UQQ317" s="4"/>
      <c r="UQR317" s="4"/>
      <c r="UQS317" s="4"/>
      <c r="UQT317" s="4"/>
      <c r="UQU317" s="4"/>
      <c r="UQV317" s="4"/>
      <c r="UQW317" s="4"/>
      <c r="UQX317" s="4"/>
      <c r="UQY317" s="4"/>
      <c r="UQZ317" s="4"/>
      <c r="URA317" s="4"/>
      <c r="URB317" s="4"/>
      <c r="URC317" s="4"/>
      <c r="URD317" s="4"/>
      <c r="URE317" s="4"/>
      <c r="URF317" s="4"/>
      <c r="URG317" s="4"/>
      <c r="URH317" s="4"/>
      <c r="URI317" s="4"/>
      <c r="URJ317" s="4"/>
      <c r="URK317" s="4"/>
      <c r="URL317" s="4"/>
      <c r="URM317" s="4"/>
      <c r="URN317" s="4"/>
      <c r="URO317" s="4"/>
      <c r="URP317" s="4"/>
      <c r="URQ317" s="4"/>
      <c r="URR317" s="4"/>
      <c r="URS317" s="4"/>
      <c r="URT317" s="4"/>
      <c r="URU317" s="4"/>
      <c r="URV317" s="4"/>
      <c r="URW317" s="4"/>
      <c r="URX317" s="4"/>
      <c r="URY317" s="4"/>
      <c r="URZ317" s="4"/>
      <c r="USA317" s="4"/>
      <c r="USB317" s="4"/>
      <c r="USC317" s="4"/>
      <c r="USD317" s="4"/>
      <c r="USE317" s="4"/>
      <c r="USF317" s="4"/>
      <c r="USG317" s="4"/>
      <c r="USH317" s="4"/>
      <c r="USI317" s="4"/>
      <c r="USJ317" s="4"/>
      <c r="USK317" s="4"/>
      <c r="USL317" s="4"/>
      <c r="USM317" s="4"/>
      <c r="USN317" s="4"/>
      <c r="USO317" s="4"/>
      <c r="USP317" s="4"/>
      <c r="USQ317" s="4"/>
      <c r="USR317" s="4"/>
      <c r="USS317" s="4"/>
      <c r="UST317" s="4"/>
      <c r="USU317" s="4"/>
      <c r="USV317" s="4"/>
      <c r="USW317" s="4"/>
      <c r="USX317" s="4"/>
      <c r="USY317" s="4"/>
      <c r="USZ317" s="4"/>
      <c r="UTA317" s="4"/>
      <c r="UTB317" s="4"/>
      <c r="UTC317" s="4"/>
      <c r="UTD317" s="4"/>
      <c r="UTE317" s="4"/>
      <c r="UTF317" s="4"/>
      <c r="UTG317" s="4"/>
      <c r="UTH317" s="4"/>
      <c r="UTI317" s="4"/>
      <c r="UTJ317" s="4"/>
      <c r="UTK317" s="4"/>
      <c r="UTL317" s="4"/>
      <c r="UTM317" s="4"/>
      <c r="UTN317" s="4"/>
      <c r="UTO317" s="4"/>
      <c r="UTP317" s="4"/>
      <c r="UTQ317" s="4"/>
      <c r="UTR317" s="4"/>
      <c r="UTS317" s="4"/>
      <c r="UTT317" s="4"/>
      <c r="UTU317" s="4"/>
      <c r="UTV317" s="4"/>
      <c r="UTW317" s="4"/>
      <c r="UTX317" s="4"/>
      <c r="UTY317" s="4"/>
      <c r="UTZ317" s="4"/>
      <c r="UUA317" s="4"/>
      <c r="UUB317" s="4"/>
      <c r="UUC317" s="4"/>
      <c r="UUD317" s="4"/>
      <c r="UUE317" s="4"/>
      <c r="UUF317" s="4"/>
      <c r="UUG317" s="4"/>
      <c r="UUH317" s="4"/>
      <c r="UUI317" s="4"/>
      <c r="UUJ317" s="4"/>
      <c r="UUK317" s="4"/>
      <c r="UUL317" s="4"/>
      <c r="UUM317" s="4"/>
      <c r="UUN317" s="4"/>
      <c r="UUO317" s="4"/>
      <c r="UUP317" s="4"/>
      <c r="UUQ317" s="4"/>
      <c r="UUR317" s="4"/>
      <c r="UUS317" s="4"/>
      <c r="UUT317" s="4"/>
      <c r="UUU317" s="4"/>
      <c r="UUV317" s="4"/>
      <c r="UUW317" s="4"/>
      <c r="UUX317" s="4"/>
      <c r="UUY317" s="4"/>
      <c r="UUZ317" s="4"/>
      <c r="UVA317" s="4"/>
      <c r="UVB317" s="4"/>
      <c r="UVC317" s="4"/>
      <c r="UVD317" s="4"/>
      <c r="UVE317" s="4"/>
      <c r="UVF317" s="4"/>
      <c r="UVG317" s="4"/>
      <c r="UVH317" s="4"/>
      <c r="UVI317" s="4"/>
      <c r="UVJ317" s="4"/>
      <c r="UVK317" s="4"/>
      <c r="UVL317" s="4"/>
      <c r="UVM317" s="4"/>
      <c r="UVN317" s="4"/>
      <c r="UVO317" s="4"/>
      <c r="UVP317" s="4"/>
      <c r="UVQ317" s="4"/>
      <c r="UVR317" s="4"/>
      <c r="UVS317" s="4"/>
      <c r="UVT317" s="4"/>
      <c r="UVU317" s="4"/>
      <c r="UVV317" s="4"/>
      <c r="UVW317" s="4"/>
      <c r="UVX317" s="4"/>
      <c r="UVY317" s="4"/>
      <c r="UVZ317" s="4"/>
      <c r="UWA317" s="4"/>
      <c r="UWB317" s="4"/>
      <c r="UWC317" s="4"/>
      <c r="UWD317" s="4"/>
      <c r="UWE317" s="4"/>
      <c r="UWF317" s="4"/>
      <c r="UWG317" s="4"/>
      <c r="UWH317" s="4"/>
      <c r="UWI317" s="4"/>
      <c r="UWJ317" s="4"/>
      <c r="UWK317" s="4"/>
      <c r="UWL317" s="4"/>
      <c r="UWM317" s="4"/>
      <c r="UWN317" s="4"/>
      <c r="UWO317" s="4"/>
      <c r="UWP317" s="4"/>
      <c r="UWQ317" s="4"/>
      <c r="UWR317" s="4"/>
      <c r="UWS317" s="4"/>
      <c r="UWT317" s="4"/>
      <c r="UWU317" s="4"/>
      <c r="UWV317" s="4"/>
      <c r="UWW317" s="4"/>
      <c r="UWX317" s="4"/>
      <c r="UWY317" s="4"/>
      <c r="UWZ317" s="4"/>
      <c r="UXA317" s="4"/>
      <c r="UXB317" s="4"/>
      <c r="UXC317" s="4"/>
      <c r="UXD317" s="4"/>
      <c r="UXE317" s="4"/>
      <c r="UXF317" s="4"/>
      <c r="UXG317" s="4"/>
      <c r="UXH317" s="4"/>
      <c r="UXI317" s="4"/>
      <c r="UXJ317" s="4"/>
      <c r="UXK317" s="4"/>
      <c r="UXL317" s="4"/>
      <c r="UXM317" s="4"/>
      <c r="UXN317" s="4"/>
      <c r="UXO317" s="4"/>
      <c r="UXP317" s="4"/>
      <c r="UXQ317" s="4"/>
      <c r="UXR317" s="4"/>
      <c r="UXS317" s="4"/>
      <c r="UXT317" s="4"/>
      <c r="UXU317" s="4"/>
      <c r="UXV317" s="4"/>
      <c r="UXW317" s="4"/>
      <c r="UXX317" s="4"/>
      <c r="UXY317" s="4"/>
      <c r="UXZ317" s="4"/>
      <c r="UYA317" s="4"/>
      <c r="UYB317" s="4"/>
      <c r="UYC317" s="4"/>
      <c r="UYD317" s="4"/>
      <c r="UYE317" s="4"/>
      <c r="UYF317" s="4"/>
      <c r="UYG317" s="4"/>
      <c r="UYH317" s="4"/>
      <c r="UYI317" s="4"/>
      <c r="UYJ317" s="4"/>
      <c r="UYK317" s="4"/>
      <c r="UYL317" s="4"/>
      <c r="UYM317" s="4"/>
      <c r="UYN317" s="4"/>
      <c r="UYO317" s="4"/>
      <c r="UYP317" s="4"/>
      <c r="UYQ317" s="4"/>
      <c r="UYR317" s="4"/>
      <c r="UYS317" s="4"/>
      <c r="UYT317" s="4"/>
      <c r="UYU317" s="4"/>
      <c r="UYV317" s="4"/>
      <c r="UYW317" s="4"/>
      <c r="UYX317" s="4"/>
      <c r="UYY317" s="4"/>
      <c r="UYZ317" s="4"/>
      <c r="UZA317" s="4"/>
      <c r="UZB317" s="4"/>
      <c r="UZC317" s="4"/>
      <c r="UZD317" s="4"/>
      <c r="UZE317" s="4"/>
      <c r="UZF317" s="4"/>
      <c r="UZG317" s="4"/>
      <c r="UZH317" s="4"/>
      <c r="UZI317" s="4"/>
      <c r="UZJ317" s="4"/>
      <c r="UZK317" s="4"/>
      <c r="UZL317" s="4"/>
      <c r="UZM317" s="4"/>
      <c r="UZN317" s="4"/>
      <c r="UZO317" s="4"/>
      <c r="UZP317" s="4"/>
      <c r="UZQ317" s="4"/>
      <c r="UZR317" s="4"/>
      <c r="UZS317" s="4"/>
      <c r="UZT317" s="4"/>
      <c r="UZU317" s="4"/>
      <c r="UZV317" s="4"/>
      <c r="UZW317" s="4"/>
      <c r="UZX317" s="4"/>
      <c r="UZY317" s="4"/>
      <c r="UZZ317" s="4"/>
      <c r="VAA317" s="4"/>
      <c r="VAB317" s="4"/>
      <c r="VAC317" s="4"/>
      <c r="VAD317" s="4"/>
      <c r="VAE317" s="4"/>
      <c r="VAF317" s="4"/>
      <c r="VAG317" s="4"/>
      <c r="VAH317" s="4"/>
      <c r="VAI317" s="4"/>
      <c r="VAJ317" s="4"/>
      <c r="VAK317" s="4"/>
      <c r="VAL317" s="4"/>
      <c r="VAM317" s="4"/>
      <c r="VAN317" s="4"/>
      <c r="VAO317" s="4"/>
      <c r="VAP317" s="4"/>
      <c r="VAQ317" s="4"/>
      <c r="VAR317" s="4"/>
      <c r="VAS317" s="4"/>
      <c r="VAT317" s="4"/>
      <c r="VAU317" s="4"/>
      <c r="VAV317" s="4"/>
      <c r="VAW317" s="4"/>
      <c r="VAX317" s="4"/>
      <c r="VAY317" s="4"/>
      <c r="VAZ317" s="4"/>
      <c r="VBA317" s="4"/>
      <c r="VBB317" s="4"/>
      <c r="VBC317" s="4"/>
      <c r="VBD317" s="4"/>
      <c r="VBE317" s="4"/>
      <c r="VBF317" s="4"/>
      <c r="VBG317" s="4"/>
      <c r="VBH317" s="4"/>
      <c r="VBI317" s="4"/>
      <c r="VBJ317" s="4"/>
      <c r="VBK317" s="4"/>
      <c r="VBL317" s="4"/>
      <c r="VBM317" s="4"/>
      <c r="VBN317" s="4"/>
      <c r="VBO317" s="4"/>
      <c r="VBP317" s="4"/>
      <c r="VBQ317" s="4"/>
      <c r="VBR317" s="4"/>
      <c r="VBS317" s="4"/>
      <c r="VBT317" s="4"/>
      <c r="VBU317" s="4"/>
      <c r="VBV317" s="4"/>
      <c r="VBW317" s="4"/>
      <c r="VBX317" s="4"/>
      <c r="VBY317" s="4"/>
      <c r="VBZ317" s="4"/>
      <c r="VCA317" s="4"/>
      <c r="VCB317" s="4"/>
      <c r="VCC317" s="4"/>
      <c r="VCD317" s="4"/>
      <c r="VCE317" s="4"/>
      <c r="VCF317" s="4"/>
      <c r="VCG317" s="4"/>
      <c r="VCH317" s="4"/>
      <c r="VCI317" s="4"/>
      <c r="VCJ317" s="4"/>
      <c r="VCK317" s="4"/>
      <c r="VCL317" s="4"/>
      <c r="VCM317" s="4"/>
      <c r="VCN317" s="4"/>
      <c r="VCO317" s="4"/>
      <c r="VCP317" s="4"/>
      <c r="VCQ317" s="4"/>
      <c r="VCR317" s="4"/>
      <c r="VCS317" s="4"/>
      <c r="VCT317" s="4"/>
      <c r="VCU317" s="4"/>
      <c r="VCV317" s="4"/>
      <c r="VCW317" s="4"/>
      <c r="VCX317" s="4"/>
      <c r="VCY317" s="4"/>
      <c r="VCZ317" s="4"/>
      <c r="VDA317" s="4"/>
      <c r="VDB317" s="4"/>
      <c r="VDC317" s="4"/>
      <c r="VDD317" s="4"/>
      <c r="VDE317" s="4"/>
      <c r="VDF317" s="4"/>
      <c r="VDG317" s="4"/>
      <c r="VDH317" s="4"/>
      <c r="VDI317" s="4"/>
      <c r="VDJ317" s="4"/>
      <c r="VDK317" s="4"/>
      <c r="VDL317" s="4"/>
      <c r="VDM317" s="4"/>
      <c r="VDN317" s="4"/>
      <c r="VDO317" s="4"/>
      <c r="VDP317" s="4"/>
      <c r="VDQ317" s="4"/>
      <c r="VDR317" s="4"/>
      <c r="VDS317" s="4"/>
      <c r="VDT317" s="4"/>
      <c r="VDU317" s="4"/>
      <c r="VDV317" s="4"/>
      <c r="VDW317" s="4"/>
      <c r="VDX317" s="4"/>
      <c r="VDY317" s="4"/>
      <c r="VDZ317" s="4"/>
      <c r="VEA317" s="4"/>
      <c r="VEB317" s="4"/>
      <c r="VEC317" s="4"/>
      <c r="VED317" s="4"/>
      <c r="VEE317" s="4"/>
      <c r="VEF317" s="4"/>
      <c r="VEG317" s="4"/>
      <c r="VEH317" s="4"/>
      <c r="VEI317" s="4"/>
      <c r="VEJ317" s="4"/>
      <c r="VEK317" s="4"/>
      <c r="VEL317" s="4"/>
      <c r="VEM317" s="4"/>
      <c r="VEN317" s="4"/>
      <c r="VEO317" s="4"/>
      <c r="VEP317" s="4"/>
      <c r="VEQ317" s="4"/>
      <c r="VER317" s="4"/>
      <c r="VES317" s="4"/>
      <c r="VET317" s="4"/>
      <c r="VEU317" s="4"/>
      <c r="VEV317" s="4"/>
      <c r="VEW317" s="4"/>
      <c r="VEX317" s="4"/>
      <c r="VEY317" s="4"/>
      <c r="VEZ317" s="4"/>
      <c r="VFA317" s="4"/>
      <c r="VFB317" s="4"/>
      <c r="VFC317" s="4"/>
      <c r="VFD317" s="4"/>
      <c r="VFE317" s="4"/>
      <c r="VFF317" s="4"/>
      <c r="VFG317" s="4"/>
      <c r="VFH317" s="4"/>
      <c r="VFI317" s="4"/>
      <c r="VFJ317" s="4"/>
      <c r="VFK317" s="4"/>
      <c r="VFL317" s="4"/>
      <c r="VFM317" s="4"/>
      <c r="VFN317" s="4"/>
      <c r="VFO317" s="4"/>
      <c r="VFP317" s="4"/>
      <c r="VFQ317" s="4"/>
      <c r="VFR317" s="4"/>
      <c r="VFS317" s="4"/>
      <c r="VFT317" s="4"/>
      <c r="VFU317" s="4"/>
      <c r="VFV317" s="4"/>
      <c r="VFW317" s="4"/>
      <c r="VFX317" s="4"/>
      <c r="VFY317" s="4"/>
      <c r="VFZ317" s="4"/>
      <c r="VGA317" s="4"/>
      <c r="VGB317" s="4"/>
      <c r="VGC317" s="4"/>
      <c r="VGD317" s="4"/>
      <c r="VGE317" s="4"/>
      <c r="VGF317" s="4"/>
      <c r="VGG317" s="4"/>
      <c r="VGH317" s="4"/>
      <c r="VGI317" s="4"/>
      <c r="VGJ317" s="4"/>
      <c r="VGK317" s="4"/>
      <c r="VGL317" s="4"/>
      <c r="VGM317" s="4"/>
      <c r="VGN317" s="4"/>
      <c r="VGO317" s="4"/>
      <c r="VGP317" s="4"/>
      <c r="VGQ317" s="4"/>
      <c r="VGR317" s="4"/>
      <c r="VGS317" s="4"/>
      <c r="VGT317" s="4"/>
      <c r="VGU317" s="4"/>
      <c r="VGV317" s="4"/>
      <c r="VGW317" s="4"/>
      <c r="VGX317" s="4"/>
      <c r="VGY317" s="4"/>
      <c r="VGZ317" s="4"/>
      <c r="VHA317" s="4"/>
      <c r="VHB317" s="4"/>
      <c r="VHC317" s="4"/>
      <c r="VHD317" s="4"/>
      <c r="VHE317" s="4"/>
      <c r="VHF317" s="4"/>
      <c r="VHG317" s="4"/>
      <c r="VHH317" s="4"/>
      <c r="VHI317" s="4"/>
      <c r="VHJ317" s="4"/>
      <c r="VHK317" s="4"/>
      <c r="VHL317" s="4"/>
      <c r="VHM317" s="4"/>
      <c r="VHN317" s="4"/>
      <c r="VHO317" s="4"/>
      <c r="VHP317" s="4"/>
      <c r="VHQ317" s="4"/>
      <c r="VHR317" s="4"/>
      <c r="VHS317" s="4"/>
      <c r="VHT317" s="4"/>
      <c r="VHU317" s="4"/>
      <c r="VHV317" s="4"/>
      <c r="VHW317" s="4"/>
      <c r="VHX317" s="4"/>
      <c r="VHY317" s="4"/>
      <c r="VHZ317" s="4"/>
      <c r="VIA317" s="4"/>
      <c r="VIB317" s="4"/>
      <c r="VIC317" s="4"/>
      <c r="VID317" s="4"/>
      <c r="VIE317" s="4"/>
      <c r="VIF317" s="4"/>
      <c r="VIG317" s="4"/>
      <c r="VIH317" s="4"/>
      <c r="VII317" s="4"/>
      <c r="VIJ317" s="4"/>
      <c r="VIK317" s="4"/>
      <c r="VIL317" s="4"/>
      <c r="VIM317" s="4"/>
      <c r="VIN317" s="4"/>
      <c r="VIO317" s="4"/>
      <c r="VIP317" s="4"/>
      <c r="VIQ317" s="4"/>
      <c r="VIR317" s="4"/>
      <c r="VIS317" s="4"/>
      <c r="VIT317" s="4"/>
      <c r="VIU317" s="4"/>
      <c r="VIV317" s="4"/>
      <c r="VIW317" s="4"/>
      <c r="VIX317" s="4"/>
      <c r="VIY317" s="4"/>
      <c r="VIZ317" s="4"/>
      <c r="VJA317" s="4"/>
      <c r="VJB317" s="4"/>
      <c r="VJC317" s="4"/>
      <c r="VJD317" s="4"/>
      <c r="VJE317" s="4"/>
      <c r="VJF317" s="4"/>
      <c r="VJG317" s="4"/>
      <c r="VJH317" s="4"/>
      <c r="VJI317" s="4"/>
      <c r="VJJ317" s="4"/>
      <c r="VJK317" s="4"/>
      <c r="VJL317" s="4"/>
      <c r="VJM317" s="4"/>
      <c r="VJN317" s="4"/>
      <c r="VJO317" s="4"/>
      <c r="VJP317" s="4"/>
      <c r="VJQ317" s="4"/>
      <c r="VJR317" s="4"/>
      <c r="VJS317" s="4"/>
      <c r="VJT317" s="4"/>
      <c r="VJU317" s="4"/>
      <c r="VJV317" s="4"/>
      <c r="VJW317" s="4"/>
      <c r="VJX317" s="4"/>
      <c r="VJY317" s="4"/>
      <c r="VJZ317" s="4"/>
      <c r="VKA317" s="4"/>
      <c r="VKB317" s="4"/>
      <c r="VKC317" s="4"/>
      <c r="VKD317" s="4"/>
      <c r="VKE317" s="4"/>
      <c r="VKF317" s="4"/>
      <c r="VKG317" s="4"/>
      <c r="VKH317" s="4"/>
      <c r="VKI317" s="4"/>
      <c r="VKJ317" s="4"/>
      <c r="VKK317" s="4"/>
      <c r="VKL317" s="4"/>
      <c r="VKM317" s="4"/>
      <c r="VKN317" s="4"/>
      <c r="VKO317" s="4"/>
      <c r="VKP317" s="4"/>
      <c r="VKQ317" s="4"/>
      <c r="VKR317" s="4"/>
      <c r="VKS317" s="4"/>
      <c r="VKT317" s="4"/>
      <c r="VKU317" s="4"/>
      <c r="VKV317" s="4"/>
      <c r="VKW317" s="4"/>
      <c r="VKX317" s="4"/>
      <c r="VKY317" s="4"/>
      <c r="VKZ317" s="4"/>
      <c r="VLA317" s="4"/>
      <c r="VLB317" s="4"/>
      <c r="VLC317" s="4"/>
      <c r="VLD317" s="4"/>
      <c r="VLE317" s="4"/>
      <c r="VLF317" s="4"/>
      <c r="VLG317" s="4"/>
      <c r="VLH317" s="4"/>
      <c r="VLI317" s="4"/>
      <c r="VLJ317" s="4"/>
      <c r="VLK317" s="4"/>
      <c r="VLL317" s="4"/>
      <c r="VLM317" s="4"/>
      <c r="VLN317" s="4"/>
      <c r="VLO317" s="4"/>
      <c r="VLP317" s="4"/>
      <c r="VLQ317" s="4"/>
      <c r="VLR317" s="4"/>
      <c r="VLS317" s="4"/>
      <c r="VLT317" s="4"/>
      <c r="VLU317" s="4"/>
      <c r="VLV317" s="4"/>
      <c r="VLW317" s="4"/>
      <c r="VLX317" s="4"/>
      <c r="VLY317" s="4"/>
      <c r="VLZ317" s="4"/>
      <c r="VMA317" s="4"/>
      <c r="VMB317" s="4"/>
      <c r="VMC317" s="4"/>
      <c r="VMD317" s="4"/>
      <c r="VME317" s="4"/>
      <c r="VMF317" s="4"/>
      <c r="VMG317" s="4"/>
      <c r="VMH317" s="4"/>
      <c r="VMI317" s="4"/>
      <c r="VMJ317" s="4"/>
      <c r="VMK317" s="4"/>
      <c r="VML317" s="4"/>
      <c r="VMM317" s="4"/>
      <c r="VMN317" s="4"/>
      <c r="VMO317" s="4"/>
      <c r="VMP317" s="4"/>
      <c r="VMQ317" s="4"/>
      <c r="VMR317" s="4"/>
      <c r="VMS317" s="4"/>
      <c r="VMT317" s="4"/>
      <c r="VMU317" s="4"/>
      <c r="VMV317" s="4"/>
      <c r="VMW317" s="4"/>
      <c r="VMX317" s="4"/>
      <c r="VMY317" s="4"/>
      <c r="VMZ317" s="4"/>
      <c r="VNA317" s="4"/>
      <c r="VNB317" s="4"/>
      <c r="VNC317" s="4"/>
      <c r="VND317" s="4"/>
      <c r="VNE317" s="4"/>
      <c r="VNF317" s="4"/>
      <c r="VNG317" s="4"/>
      <c r="VNH317" s="4"/>
      <c r="VNI317" s="4"/>
      <c r="VNJ317" s="4"/>
      <c r="VNK317" s="4"/>
      <c r="VNL317" s="4"/>
      <c r="VNM317" s="4"/>
      <c r="VNN317" s="4"/>
      <c r="VNO317" s="4"/>
      <c r="VNP317" s="4"/>
      <c r="VNQ317" s="4"/>
      <c r="VNR317" s="4"/>
      <c r="VNS317" s="4"/>
      <c r="VNT317" s="4"/>
      <c r="VNU317" s="4"/>
      <c r="VNV317" s="4"/>
      <c r="VNW317" s="4"/>
      <c r="VNX317" s="4"/>
      <c r="VNY317" s="4"/>
      <c r="VNZ317" s="4"/>
      <c r="VOA317" s="4"/>
      <c r="VOB317" s="4"/>
      <c r="VOC317" s="4"/>
      <c r="VOD317" s="4"/>
      <c r="VOE317" s="4"/>
      <c r="VOF317" s="4"/>
      <c r="VOG317" s="4"/>
      <c r="VOH317" s="4"/>
      <c r="VOI317" s="4"/>
      <c r="VOJ317" s="4"/>
      <c r="VOK317" s="4"/>
      <c r="VOL317" s="4"/>
      <c r="VOM317" s="4"/>
      <c r="VON317" s="4"/>
      <c r="VOO317" s="4"/>
      <c r="VOP317" s="4"/>
      <c r="VOQ317" s="4"/>
      <c r="VOR317" s="4"/>
      <c r="VOS317" s="4"/>
      <c r="VOT317" s="4"/>
      <c r="VOU317" s="4"/>
      <c r="VOV317" s="4"/>
      <c r="VOW317" s="4"/>
      <c r="VOX317" s="4"/>
      <c r="VOY317" s="4"/>
      <c r="VOZ317" s="4"/>
      <c r="VPA317" s="4"/>
      <c r="VPB317" s="4"/>
      <c r="VPC317" s="4"/>
      <c r="VPD317" s="4"/>
      <c r="VPE317" s="4"/>
      <c r="VPF317" s="4"/>
      <c r="VPG317" s="4"/>
      <c r="VPH317" s="4"/>
      <c r="VPI317" s="4"/>
      <c r="VPJ317" s="4"/>
      <c r="VPK317" s="4"/>
      <c r="VPL317" s="4"/>
      <c r="VPM317" s="4"/>
      <c r="VPN317" s="4"/>
      <c r="VPO317" s="4"/>
      <c r="VPP317" s="4"/>
      <c r="VPQ317" s="4"/>
      <c r="VPR317" s="4"/>
      <c r="VPS317" s="4"/>
      <c r="VPT317" s="4"/>
      <c r="VPU317" s="4"/>
      <c r="VPV317" s="4"/>
      <c r="VPW317" s="4"/>
      <c r="VPX317" s="4"/>
      <c r="VPY317" s="4"/>
      <c r="VPZ317" s="4"/>
      <c r="VQA317" s="4"/>
      <c r="VQB317" s="4"/>
      <c r="VQC317" s="4"/>
      <c r="VQD317" s="4"/>
      <c r="VQE317" s="4"/>
      <c r="VQF317" s="4"/>
      <c r="VQG317" s="4"/>
      <c r="VQH317" s="4"/>
      <c r="VQI317" s="4"/>
      <c r="VQJ317" s="4"/>
      <c r="VQK317" s="4"/>
      <c r="VQL317" s="4"/>
      <c r="VQM317" s="4"/>
      <c r="VQN317" s="4"/>
      <c r="VQO317" s="4"/>
      <c r="VQP317" s="4"/>
      <c r="VQQ317" s="4"/>
      <c r="VQR317" s="4"/>
      <c r="VQS317" s="4"/>
      <c r="VQT317" s="4"/>
      <c r="VQU317" s="4"/>
      <c r="VQV317" s="4"/>
      <c r="VQW317" s="4"/>
      <c r="VQX317" s="4"/>
      <c r="VQY317" s="4"/>
      <c r="VQZ317" s="4"/>
      <c r="VRA317" s="4"/>
      <c r="VRB317" s="4"/>
      <c r="VRC317" s="4"/>
      <c r="VRD317" s="4"/>
      <c r="VRE317" s="4"/>
      <c r="VRF317" s="4"/>
      <c r="VRG317" s="4"/>
      <c r="VRH317" s="4"/>
      <c r="VRI317" s="4"/>
      <c r="VRJ317" s="4"/>
      <c r="VRK317" s="4"/>
      <c r="VRL317" s="4"/>
      <c r="VRM317" s="4"/>
      <c r="VRN317" s="4"/>
      <c r="VRO317" s="4"/>
      <c r="VRP317" s="4"/>
      <c r="VRQ317" s="4"/>
      <c r="VRR317" s="4"/>
      <c r="VRS317" s="4"/>
      <c r="VRT317" s="4"/>
      <c r="VRU317" s="4"/>
      <c r="VRV317" s="4"/>
      <c r="VRW317" s="4"/>
      <c r="VRX317" s="4"/>
      <c r="VRY317" s="4"/>
      <c r="VRZ317" s="4"/>
      <c r="VSA317" s="4"/>
      <c r="VSB317" s="4"/>
      <c r="VSC317" s="4"/>
      <c r="VSD317" s="4"/>
      <c r="VSE317" s="4"/>
      <c r="VSF317" s="4"/>
      <c r="VSG317" s="4"/>
      <c r="VSH317" s="4"/>
      <c r="VSI317" s="4"/>
      <c r="VSJ317" s="4"/>
      <c r="VSK317" s="4"/>
      <c r="VSL317" s="4"/>
      <c r="VSM317" s="4"/>
      <c r="VSN317" s="4"/>
      <c r="VSO317" s="4"/>
      <c r="VSP317" s="4"/>
      <c r="VSQ317" s="4"/>
      <c r="VSR317" s="4"/>
      <c r="VSS317" s="4"/>
      <c r="VST317" s="4"/>
      <c r="VSU317" s="4"/>
      <c r="VSV317" s="4"/>
      <c r="VSW317" s="4"/>
      <c r="VSX317" s="4"/>
      <c r="VSY317" s="4"/>
      <c r="VSZ317" s="4"/>
      <c r="VTA317" s="4"/>
      <c r="VTB317" s="4"/>
      <c r="VTC317" s="4"/>
      <c r="VTD317" s="4"/>
      <c r="VTE317" s="4"/>
      <c r="VTF317" s="4"/>
      <c r="VTG317" s="4"/>
      <c r="VTH317" s="4"/>
      <c r="VTI317" s="4"/>
      <c r="VTJ317" s="4"/>
      <c r="VTK317" s="4"/>
      <c r="VTL317" s="4"/>
      <c r="VTM317" s="4"/>
      <c r="VTN317" s="4"/>
      <c r="VTO317" s="4"/>
      <c r="VTP317" s="4"/>
      <c r="VTQ317" s="4"/>
      <c r="VTR317" s="4"/>
      <c r="VTS317" s="4"/>
      <c r="VTT317" s="4"/>
      <c r="VTU317" s="4"/>
      <c r="VTV317" s="4"/>
      <c r="VTW317" s="4"/>
      <c r="VTX317" s="4"/>
      <c r="VTY317" s="4"/>
      <c r="VTZ317" s="4"/>
      <c r="VUA317" s="4"/>
      <c r="VUB317" s="4"/>
      <c r="VUC317" s="4"/>
      <c r="VUD317" s="4"/>
      <c r="VUE317" s="4"/>
      <c r="VUF317" s="4"/>
      <c r="VUG317" s="4"/>
      <c r="VUH317" s="4"/>
      <c r="VUI317" s="4"/>
      <c r="VUJ317" s="4"/>
      <c r="VUK317" s="4"/>
      <c r="VUL317" s="4"/>
      <c r="VUM317" s="4"/>
      <c r="VUN317" s="4"/>
      <c r="VUO317" s="4"/>
      <c r="VUP317" s="4"/>
      <c r="VUQ317" s="4"/>
      <c r="VUR317" s="4"/>
      <c r="VUS317" s="4"/>
      <c r="VUT317" s="4"/>
      <c r="VUU317" s="4"/>
      <c r="VUV317" s="4"/>
      <c r="VUW317" s="4"/>
      <c r="VUX317" s="4"/>
      <c r="VUY317" s="4"/>
      <c r="VUZ317" s="4"/>
      <c r="VVA317" s="4"/>
      <c r="VVB317" s="4"/>
      <c r="VVC317" s="4"/>
      <c r="VVD317" s="4"/>
      <c r="VVE317" s="4"/>
      <c r="VVF317" s="4"/>
      <c r="VVG317" s="4"/>
      <c r="VVH317" s="4"/>
      <c r="VVI317" s="4"/>
      <c r="VVJ317" s="4"/>
      <c r="VVK317" s="4"/>
      <c r="VVL317" s="4"/>
      <c r="VVM317" s="4"/>
      <c r="VVN317" s="4"/>
      <c r="VVO317" s="4"/>
      <c r="VVP317" s="4"/>
      <c r="VVQ317" s="4"/>
      <c r="VVR317" s="4"/>
      <c r="VVS317" s="4"/>
      <c r="VVT317" s="4"/>
      <c r="VVU317" s="4"/>
      <c r="VVV317" s="4"/>
      <c r="VVW317" s="4"/>
      <c r="VVX317" s="4"/>
      <c r="VVY317" s="4"/>
      <c r="VVZ317" s="4"/>
      <c r="VWA317" s="4"/>
      <c r="VWB317" s="4"/>
      <c r="VWC317" s="4"/>
      <c r="VWD317" s="4"/>
      <c r="VWE317" s="4"/>
      <c r="VWF317" s="4"/>
      <c r="VWG317" s="4"/>
      <c r="VWH317" s="4"/>
      <c r="VWI317" s="4"/>
      <c r="VWJ317" s="4"/>
      <c r="VWK317" s="4"/>
      <c r="VWL317" s="4"/>
      <c r="VWM317" s="4"/>
      <c r="VWN317" s="4"/>
      <c r="VWO317" s="4"/>
      <c r="VWP317" s="4"/>
      <c r="VWQ317" s="4"/>
      <c r="VWR317" s="4"/>
      <c r="VWS317" s="4"/>
      <c r="VWT317" s="4"/>
      <c r="VWU317" s="4"/>
      <c r="VWV317" s="4"/>
      <c r="VWW317" s="4"/>
      <c r="VWX317" s="4"/>
      <c r="VWY317" s="4"/>
      <c r="VWZ317" s="4"/>
      <c r="VXA317" s="4"/>
      <c r="VXB317" s="4"/>
      <c r="VXC317" s="4"/>
      <c r="VXD317" s="4"/>
      <c r="VXE317" s="4"/>
      <c r="VXF317" s="4"/>
      <c r="VXG317" s="4"/>
      <c r="VXH317" s="4"/>
      <c r="VXI317" s="4"/>
      <c r="VXJ317" s="4"/>
      <c r="VXK317" s="4"/>
      <c r="VXL317" s="4"/>
      <c r="VXM317" s="4"/>
      <c r="VXN317" s="4"/>
      <c r="VXO317" s="4"/>
      <c r="VXP317" s="4"/>
      <c r="VXQ317" s="4"/>
      <c r="VXR317" s="4"/>
      <c r="VXS317" s="4"/>
      <c r="VXT317" s="4"/>
      <c r="VXU317" s="4"/>
      <c r="VXV317" s="4"/>
      <c r="VXW317" s="4"/>
      <c r="VXX317" s="4"/>
      <c r="VXY317" s="4"/>
      <c r="VXZ317" s="4"/>
      <c r="VYA317" s="4"/>
      <c r="VYB317" s="4"/>
      <c r="VYC317" s="4"/>
      <c r="VYD317" s="4"/>
      <c r="VYE317" s="4"/>
      <c r="VYF317" s="4"/>
      <c r="VYG317" s="4"/>
      <c r="VYH317" s="4"/>
      <c r="VYI317" s="4"/>
      <c r="VYJ317" s="4"/>
      <c r="VYK317" s="4"/>
      <c r="VYL317" s="4"/>
      <c r="VYM317" s="4"/>
      <c r="VYN317" s="4"/>
      <c r="VYO317" s="4"/>
      <c r="VYP317" s="4"/>
      <c r="VYQ317" s="4"/>
      <c r="VYR317" s="4"/>
      <c r="VYS317" s="4"/>
      <c r="VYT317" s="4"/>
      <c r="VYU317" s="4"/>
      <c r="VYV317" s="4"/>
      <c r="VYW317" s="4"/>
      <c r="VYX317" s="4"/>
      <c r="VYY317" s="4"/>
      <c r="VYZ317" s="4"/>
      <c r="VZA317" s="4"/>
      <c r="VZB317" s="4"/>
      <c r="VZC317" s="4"/>
      <c r="VZD317" s="4"/>
      <c r="VZE317" s="4"/>
      <c r="VZF317" s="4"/>
      <c r="VZG317" s="4"/>
      <c r="VZH317" s="4"/>
      <c r="VZI317" s="4"/>
      <c r="VZJ317" s="4"/>
      <c r="VZK317" s="4"/>
      <c r="VZL317" s="4"/>
      <c r="VZM317" s="4"/>
      <c r="VZN317" s="4"/>
      <c r="VZO317" s="4"/>
      <c r="VZP317" s="4"/>
      <c r="VZQ317" s="4"/>
      <c r="VZR317" s="4"/>
      <c r="VZS317" s="4"/>
      <c r="VZT317" s="4"/>
      <c r="VZU317" s="4"/>
      <c r="VZV317" s="4"/>
      <c r="VZW317" s="4"/>
      <c r="VZX317" s="4"/>
      <c r="VZY317" s="4"/>
      <c r="VZZ317" s="4"/>
      <c r="WAA317" s="4"/>
      <c r="WAB317" s="4"/>
      <c r="WAC317" s="4"/>
      <c r="WAD317" s="4"/>
      <c r="WAE317" s="4"/>
      <c r="WAF317" s="4"/>
      <c r="WAG317" s="4"/>
      <c r="WAH317" s="4"/>
      <c r="WAI317" s="4"/>
      <c r="WAJ317" s="4"/>
      <c r="WAK317" s="4"/>
      <c r="WAL317" s="4"/>
      <c r="WAM317" s="4"/>
      <c r="WAN317" s="4"/>
      <c r="WAO317" s="4"/>
      <c r="WAP317" s="4"/>
      <c r="WAQ317" s="4"/>
      <c r="WAR317" s="4"/>
      <c r="WAS317" s="4"/>
      <c r="WAT317" s="4"/>
      <c r="WAU317" s="4"/>
      <c r="WAV317" s="4"/>
      <c r="WAW317" s="4"/>
      <c r="WAX317" s="4"/>
      <c r="WAY317" s="4"/>
      <c r="WAZ317" s="4"/>
      <c r="WBA317" s="4"/>
      <c r="WBB317" s="4"/>
      <c r="WBC317" s="4"/>
      <c r="WBD317" s="4"/>
      <c r="WBE317" s="4"/>
      <c r="WBF317" s="4"/>
      <c r="WBG317" s="4"/>
      <c r="WBH317" s="4"/>
      <c r="WBI317" s="4"/>
      <c r="WBJ317" s="4"/>
      <c r="WBK317" s="4"/>
      <c r="WBL317" s="4"/>
      <c r="WBM317" s="4"/>
      <c r="WBN317" s="4"/>
      <c r="WBO317" s="4"/>
      <c r="WBP317" s="4"/>
      <c r="WBQ317" s="4"/>
      <c r="WBR317" s="4"/>
      <c r="WBS317" s="4"/>
      <c r="WBT317" s="4"/>
      <c r="WBU317" s="4"/>
      <c r="WBV317" s="4"/>
      <c r="WBW317" s="4"/>
      <c r="WBX317" s="4"/>
      <c r="WBY317" s="4"/>
      <c r="WBZ317" s="4"/>
      <c r="WCA317" s="4"/>
      <c r="WCB317" s="4"/>
      <c r="WCC317" s="4"/>
      <c r="WCD317" s="4"/>
      <c r="WCE317" s="4"/>
      <c r="WCF317" s="4"/>
      <c r="WCG317" s="4"/>
      <c r="WCH317" s="4"/>
      <c r="WCI317" s="4"/>
      <c r="WCJ317" s="4"/>
      <c r="WCK317" s="4"/>
      <c r="WCL317" s="4"/>
      <c r="WCM317" s="4"/>
      <c r="WCN317" s="4"/>
      <c r="WCO317" s="4"/>
      <c r="WCP317" s="4"/>
      <c r="WCQ317" s="4"/>
      <c r="WCR317" s="4"/>
      <c r="WCS317" s="4"/>
      <c r="WCT317" s="4"/>
      <c r="WCU317" s="4"/>
      <c r="WCV317" s="4"/>
      <c r="WCW317" s="4"/>
      <c r="WCX317" s="4"/>
      <c r="WCY317" s="4"/>
      <c r="WCZ317" s="4"/>
      <c r="WDA317" s="4"/>
      <c r="WDB317" s="4"/>
      <c r="WDC317" s="4"/>
      <c r="WDD317" s="4"/>
      <c r="WDE317" s="4"/>
      <c r="WDF317" s="4"/>
      <c r="WDG317" s="4"/>
      <c r="WDH317" s="4"/>
      <c r="WDI317" s="4"/>
      <c r="WDJ317" s="4"/>
      <c r="WDK317" s="4"/>
      <c r="WDL317" s="4"/>
      <c r="WDM317" s="4"/>
      <c r="WDN317" s="4"/>
      <c r="WDO317" s="4"/>
      <c r="WDP317" s="4"/>
      <c r="WDQ317" s="4"/>
      <c r="WDR317" s="4"/>
      <c r="WDS317" s="4"/>
      <c r="WDT317" s="4"/>
      <c r="WDU317" s="4"/>
      <c r="WDV317" s="4"/>
      <c r="WDW317" s="4"/>
      <c r="WDX317" s="4"/>
      <c r="WDY317" s="4"/>
      <c r="WDZ317" s="4"/>
      <c r="WEA317" s="4"/>
      <c r="WEB317" s="4"/>
      <c r="WEC317" s="4"/>
      <c r="WED317" s="4"/>
      <c r="WEE317" s="4"/>
      <c r="WEF317" s="4"/>
      <c r="WEG317" s="4"/>
      <c r="WEH317" s="4"/>
      <c r="WEI317" s="4"/>
      <c r="WEJ317" s="4"/>
      <c r="WEK317" s="4"/>
      <c r="WEL317" s="4"/>
      <c r="WEM317" s="4"/>
      <c r="WEN317" s="4"/>
      <c r="WEO317" s="4"/>
      <c r="WEP317" s="4"/>
      <c r="WEQ317" s="4"/>
      <c r="WER317" s="4"/>
      <c r="WES317" s="4"/>
      <c r="WET317" s="4"/>
      <c r="WEU317" s="4"/>
      <c r="WEV317" s="4"/>
      <c r="WEW317" s="4"/>
      <c r="WEX317" s="4"/>
      <c r="WEY317" s="4"/>
      <c r="WEZ317" s="4"/>
      <c r="WFA317" s="4"/>
      <c r="WFB317" s="4"/>
      <c r="WFC317" s="4"/>
      <c r="WFD317" s="4"/>
      <c r="WFE317" s="4"/>
      <c r="WFF317" s="4"/>
      <c r="WFG317" s="4"/>
      <c r="WFH317" s="4"/>
      <c r="WFI317" s="4"/>
      <c r="WFJ317" s="4"/>
      <c r="WFK317" s="4"/>
      <c r="WFL317" s="4"/>
      <c r="WFM317" s="4"/>
      <c r="WFN317" s="4"/>
      <c r="WFO317" s="4"/>
      <c r="WFP317" s="4"/>
      <c r="WFQ317" s="4"/>
      <c r="WFR317" s="4"/>
      <c r="WFS317" s="4"/>
      <c r="WFT317" s="4"/>
      <c r="WFU317" s="4"/>
      <c r="WFV317" s="4"/>
      <c r="WFW317" s="4"/>
      <c r="WFX317" s="4"/>
      <c r="WFY317" s="4"/>
      <c r="WFZ317" s="4"/>
      <c r="WGA317" s="4"/>
      <c r="WGB317" s="4"/>
      <c r="WGC317" s="4"/>
      <c r="WGD317" s="4"/>
      <c r="WGE317" s="4"/>
      <c r="WGF317" s="4"/>
      <c r="WGG317" s="4"/>
      <c r="WGH317" s="4"/>
      <c r="WGI317" s="4"/>
      <c r="WGJ317" s="4"/>
      <c r="WGK317" s="4"/>
      <c r="WGL317" s="4"/>
      <c r="WGM317" s="4"/>
      <c r="WGN317" s="4"/>
      <c r="WGO317" s="4"/>
      <c r="WGP317" s="4"/>
      <c r="WGQ317" s="4"/>
      <c r="WGR317" s="4"/>
      <c r="WGS317" s="4"/>
      <c r="WGT317" s="4"/>
      <c r="WGU317" s="4"/>
      <c r="WGV317" s="4"/>
      <c r="WGW317" s="4"/>
      <c r="WGX317" s="4"/>
      <c r="WGY317" s="4"/>
      <c r="WGZ317" s="4"/>
      <c r="WHA317" s="4"/>
      <c r="WHB317" s="4"/>
      <c r="WHC317" s="4"/>
      <c r="WHD317" s="4"/>
      <c r="WHE317" s="4"/>
      <c r="WHF317" s="4"/>
      <c r="WHG317" s="4"/>
      <c r="WHH317" s="4"/>
      <c r="WHI317" s="4"/>
      <c r="WHJ317" s="4"/>
      <c r="WHK317" s="4"/>
      <c r="WHL317" s="4"/>
      <c r="WHM317" s="4"/>
      <c r="WHN317" s="4"/>
      <c r="WHO317" s="4"/>
      <c r="WHP317" s="4"/>
      <c r="WHQ317" s="4"/>
      <c r="WHR317" s="4"/>
      <c r="WHS317" s="4"/>
      <c r="WHT317" s="4"/>
      <c r="WHU317" s="4"/>
      <c r="WHV317" s="4"/>
      <c r="WHW317" s="4"/>
      <c r="WHX317" s="4"/>
      <c r="WHY317" s="4"/>
      <c r="WHZ317" s="4"/>
      <c r="WIA317" s="4"/>
      <c r="WIB317" s="4"/>
      <c r="WIC317" s="4"/>
      <c r="WID317" s="4"/>
      <c r="WIE317" s="4"/>
      <c r="WIF317" s="4"/>
      <c r="WIG317" s="4"/>
      <c r="WIH317" s="4"/>
      <c r="WII317" s="4"/>
      <c r="WIJ317" s="4"/>
      <c r="WIK317" s="4"/>
      <c r="WIL317" s="4"/>
      <c r="WIM317" s="4"/>
      <c r="WIN317" s="4"/>
      <c r="WIO317" s="4"/>
      <c r="WIP317" s="4"/>
      <c r="WIQ317" s="4"/>
      <c r="WIR317" s="4"/>
      <c r="WIS317" s="4"/>
      <c r="WIT317" s="4"/>
      <c r="WIU317" s="4"/>
      <c r="WIV317" s="4"/>
      <c r="WIW317" s="4"/>
      <c r="WIX317" s="4"/>
      <c r="WIY317" s="4"/>
      <c r="WIZ317" s="4"/>
      <c r="WJA317" s="4"/>
      <c r="WJB317" s="4"/>
      <c r="WJC317" s="4"/>
      <c r="WJD317" s="4"/>
      <c r="WJE317" s="4"/>
      <c r="WJF317" s="4"/>
      <c r="WJG317" s="4"/>
      <c r="WJH317" s="4"/>
      <c r="WJI317" s="4"/>
      <c r="WJJ317" s="4"/>
      <c r="WJK317" s="4"/>
      <c r="WJL317" s="4"/>
      <c r="WJM317" s="4"/>
      <c r="WJN317" s="4"/>
      <c r="WJO317" s="4"/>
      <c r="WJP317" s="4"/>
      <c r="WJQ317" s="4"/>
      <c r="WJR317" s="4"/>
      <c r="WJS317" s="4"/>
      <c r="WJT317" s="4"/>
      <c r="WJU317" s="4"/>
      <c r="WJV317" s="4"/>
      <c r="WJW317" s="4"/>
      <c r="WJX317" s="4"/>
      <c r="WJY317" s="4"/>
      <c r="WJZ317" s="4"/>
      <c r="WKA317" s="4"/>
      <c r="WKB317" s="4"/>
      <c r="WKC317" s="4"/>
      <c r="WKD317" s="4"/>
      <c r="WKE317" s="4"/>
      <c r="WKF317" s="4"/>
      <c r="WKG317" s="4"/>
      <c r="WKH317" s="4"/>
      <c r="WKI317" s="4"/>
      <c r="WKJ317" s="4"/>
      <c r="WKK317" s="4"/>
      <c r="WKL317" s="4"/>
      <c r="WKM317" s="4"/>
      <c r="WKN317" s="4"/>
      <c r="WKO317" s="4"/>
      <c r="WKP317" s="4"/>
      <c r="WKQ317" s="4"/>
      <c r="WKR317" s="4"/>
      <c r="WKS317" s="4"/>
      <c r="WKT317" s="4"/>
      <c r="WKU317" s="4"/>
      <c r="WKV317" s="4"/>
      <c r="WKW317" s="4"/>
      <c r="WKX317" s="4"/>
      <c r="WKY317" s="4"/>
      <c r="WKZ317" s="4"/>
      <c r="WLA317" s="4"/>
      <c r="WLB317" s="4"/>
      <c r="WLC317" s="4"/>
      <c r="WLD317" s="4"/>
      <c r="WLE317" s="4"/>
      <c r="WLF317" s="4"/>
      <c r="WLG317" s="4"/>
      <c r="WLH317" s="4"/>
      <c r="WLI317" s="4"/>
      <c r="WLJ317" s="4"/>
      <c r="WLK317" s="4"/>
      <c r="WLL317" s="4"/>
      <c r="WLM317" s="4"/>
      <c r="WLN317" s="4"/>
      <c r="WLO317" s="4"/>
      <c r="WLP317" s="4"/>
      <c r="WLQ317" s="4"/>
      <c r="WLR317" s="4"/>
      <c r="WLS317" s="4"/>
      <c r="WLT317" s="4"/>
      <c r="WLU317" s="4"/>
      <c r="WLV317" s="4"/>
      <c r="WLW317" s="4"/>
      <c r="WLX317" s="4"/>
      <c r="WLY317" s="4"/>
      <c r="WLZ317" s="4"/>
      <c r="WMA317" s="4"/>
      <c r="WMB317" s="4"/>
      <c r="WMC317" s="4"/>
      <c r="WMD317" s="4"/>
      <c r="WME317" s="4"/>
      <c r="WMF317" s="4"/>
      <c r="WMG317" s="4"/>
      <c r="WMH317" s="4"/>
      <c r="WMI317" s="4"/>
      <c r="WMJ317" s="4"/>
      <c r="WMK317" s="4"/>
      <c r="WML317" s="4"/>
      <c r="WMM317" s="4"/>
      <c r="WMN317" s="4"/>
      <c r="WMO317" s="4"/>
      <c r="WMP317" s="4"/>
      <c r="WMQ317" s="4"/>
      <c r="WMR317" s="4"/>
      <c r="WMS317" s="4"/>
      <c r="WMT317" s="4"/>
      <c r="WMU317" s="4"/>
      <c r="WMV317" s="4"/>
      <c r="WMW317" s="4"/>
      <c r="WMX317" s="4"/>
      <c r="WMY317" s="4"/>
      <c r="WMZ317" s="4"/>
      <c r="WNA317" s="4"/>
      <c r="WNB317" s="4"/>
      <c r="WNC317" s="4"/>
      <c r="WND317" s="4"/>
      <c r="WNE317" s="4"/>
      <c r="WNF317" s="4"/>
      <c r="WNG317" s="4"/>
      <c r="WNH317" s="4"/>
      <c r="WNI317" s="4"/>
      <c r="WNJ317" s="4"/>
      <c r="WNK317" s="4"/>
      <c r="WNL317" s="4"/>
      <c r="WNM317" s="4"/>
      <c r="WNN317" s="4"/>
      <c r="WNO317" s="4"/>
      <c r="WNP317" s="4"/>
      <c r="WNQ317" s="4"/>
      <c r="WNR317" s="4"/>
      <c r="WNS317" s="4"/>
      <c r="WNT317" s="4"/>
      <c r="WNU317" s="4"/>
      <c r="WNV317" s="4"/>
      <c r="WNW317" s="4"/>
      <c r="WNX317" s="4"/>
      <c r="WNY317" s="4"/>
      <c r="WNZ317" s="4"/>
      <c r="WOA317" s="4"/>
      <c r="WOB317" s="4"/>
      <c r="WOC317" s="4"/>
      <c r="WOD317" s="4"/>
      <c r="WOE317" s="4"/>
      <c r="WOF317" s="4"/>
      <c r="WOG317" s="4"/>
      <c r="WOH317" s="4"/>
      <c r="WOI317" s="4"/>
      <c r="WOJ317" s="4"/>
      <c r="WOK317" s="4"/>
      <c r="WOL317" s="4"/>
      <c r="WOM317" s="4"/>
      <c r="WON317" s="4"/>
      <c r="WOO317" s="4"/>
      <c r="WOP317" s="4"/>
      <c r="WOQ317" s="4"/>
      <c r="WOR317" s="4"/>
      <c r="WOS317" s="4"/>
      <c r="WOT317" s="4"/>
      <c r="WOU317" s="4"/>
      <c r="WOV317" s="4"/>
      <c r="WOW317" s="4"/>
      <c r="WOX317" s="4"/>
      <c r="WOY317" s="4"/>
      <c r="WOZ317" s="4"/>
      <c r="WPA317" s="4"/>
      <c r="WPB317" s="4"/>
      <c r="WPC317" s="4"/>
      <c r="WPD317" s="4"/>
      <c r="WPE317" s="4"/>
      <c r="WPF317" s="4"/>
      <c r="WPG317" s="4"/>
      <c r="WPH317" s="4"/>
      <c r="WPI317" s="4"/>
      <c r="WPJ317" s="4"/>
      <c r="WPK317" s="4"/>
      <c r="WPL317" s="4"/>
      <c r="WPM317" s="4"/>
      <c r="WPN317" s="4"/>
      <c r="WPO317" s="4"/>
      <c r="WPP317" s="4"/>
      <c r="WPQ317" s="4"/>
      <c r="WPR317" s="4"/>
      <c r="WPS317" s="4"/>
      <c r="WPT317" s="4"/>
      <c r="WPU317" s="4"/>
      <c r="WPV317" s="4"/>
      <c r="WPW317" s="4"/>
      <c r="WPX317" s="4"/>
      <c r="WPY317" s="4"/>
      <c r="WPZ317" s="4"/>
      <c r="WQA317" s="4"/>
      <c r="WQB317" s="4"/>
      <c r="WQC317" s="4"/>
      <c r="WQD317" s="4"/>
      <c r="WQE317" s="4"/>
      <c r="WQF317" s="4"/>
      <c r="WQG317" s="4"/>
      <c r="WQH317" s="4"/>
      <c r="WQI317" s="4"/>
      <c r="WQJ317" s="4"/>
      <c r="WQK317" s="4"/>
      <c r="WQL317" s="4"/>
      <c r="WQM317" s="4"/>
      <c r="WQN317" s="4"/>
      <c r="WQO317" s="4"/>
      <c r="WQP317" s="4"/>
      <c r="WQQ317" s="4"/>
      <c r="WQR317" s="4"/>
      <c r="WQS317" s="4"/>
      <c r="WQT317" s="4"/>
      <c r="WQU317" s="4"/>
      <c r="WQV317" s="4"/>
      <c r="WQW317" s="4"/>
      <c r="WQX317" s="4"/>
      <c r="WQY317" s="4"/>
      <c r="WQZ317" s="4"/>
      <c r="WRA317" s="4"/>
      <c r="WRB317" s="4"/>
      <c r="WRC317" s="4"/>
      <c r="WRD317" s="4"/>
      <c r="WRE317" s="4"/>
      <c r="WRF317" s="4"/>
      <c r="WRG317" s="4"/>
      <c r="WRH317" s="4"/>
      <c r="WRI317" s="4"/>
      <c r="WRJ317" s="4"/>
      <c r="WRK317" s="4"/>
      <c r="WRL317" s="4"/>
      <c r="WRM317" s="4"/>
      <c r="WRN317" s="4"/>
      <c r="WRO317" s="4"/>
      <c r="WRP317" s="4"/>
      <c r="WRQ317" s="4"/>
      <c r="WRR317" s="4"/>
      <c r="WRS317" s="4"/>
      <c r="WRT317" s="4"/>
      <c r="WRU317" s="4"/>
      <c r="WRV317" s="4"/>
      <c r="WRW317" s="4"/>
      <c r="WRX317" s="4"/>
      <c r="WRY317" s="4"/>
      <c r="WRZ317" s="4"/>
      <c r="WSA317" s="4"/>
      <c r="WSB317" s="4"/>
      <c r="WSC317" s="4"/>
      <c r="WSD317" s="4"/>
      <c r="WSE317" s="4"/>
      <c r="WSF317" s="4"/>
      <c r="WSG317" s="4"/>
      <c r="WSH317" s="4"/>
      <c r="WSI317" s="4"/>
      <c r="WSJ317" s="4"/>
      <c r="WSK317" s="4"/>
      <c r="WSL317" s="4"/>
      <c r="WSM317" s="4"/>
      <c r="WSN317" s="4"/>
      <c r="WSO317" s="4"/>
      <c r="WSP317" s="4"/>
      <c r="WSQ317" s="4"/>
      <c r="WSR317" s="4"/>
      <c r="WSS317" s="4"/>
      <c r="WST317" s="4"/>
      <c r="WSU317" s="4"/>
      <c r="WSV317" s="4"/>
      <c r="WSW317" s="4"/>
      <c r="WSX317" s="4"/>
      <c r="WSY317" s="4"/>
      <c r="WSZ317" s="4"/>
      <c r="WTA317" s="4"/>
      <c r="WTB317" s="4"/>
      <c r="WTC317" s="4"/>
      <c r="WTD317" s="4"/>
      <c r="WTE317" s="4"/>
      <c r="WTF317" s="4"/>
      <c r="WTG317" s="4"/>
      <c r="WTH317" s="4"/>
      <c r="WTI317" s="4"/>
      <c r="WTJ317" s="4"/>
      <c r="WTK317" s="4"/>
      <c r="WTL317" s="4"/>
      <c r="WTM317" s="4"/>
      <c r="WTN317" s="4"/>
      <c r="WTO317" s="4"/>
      <c r="WTP317" s="4"/>
      <c r="WTQ317" s="4"/>
      <c r="WTR317" s="4"/>
      <c r="WTS317" s="4"/>
      <c r="WTT317" s="4"/>
      <c r="WTU317" s="4"/>
      <c r="WTV317" s="4"/>
      <c r="WTW317" s="4"/>
      <c r="WTX317" s="4"/>
      <c r="WTY317" s="4"/>
      <c r="WTZ317" s="4"/>
      <c r="WUA317" s="4"/>
      <c r="WUB317" s="4"/>
      <c r="WUC317" s="4"/>
      <c r="WUD317" s="4"/>
      <c r="WUE317" s="4"/>
      <c r="WUF317" s="4"/>
      <c r="WUG317" s="4"/>
      <c r="WUH317" s="4"/>
      <c r="WUI317" s="4"/>
      <c r="WUJ317" s="4"/>
      <c r="WUK317" s="4"/>
      <c r="WUL317" s="4"/>
      <c r="WUM317" s="4"/>
      <c r="WUN317" s="4"/>
      <c r="WUO317" s="4"/>
      <c r="WUP317" s="4"/>
      <c r="WUQ317" s="4"/>
      <c r="WUR317" s="4"/>
      <c r="WUS317" s="4"/>
      <c r="WUT317" s="4"/>
      <c r="WUU317" s="4"/>
      <c r="WUV317" s="4"/>
      <c r="WUW317" s="4"/>
      <c r="WUX317" s="4"/>
      <c r="WUY317" s="4"/>
      <c r="WUZ317" s="4"/>
      <c r="WVA317" s="4"/>
      <c r="WVB317" s="4"/>
      <c r="WVC317" s="4"/>
      <c r="WVD317" s="4"/>
      <c r="WVE317" s="4"/>
      <c r="WVF317" s="4"/>
      <c r="WVG317" s="4"/>
      <c r="WVH317" s="4"/>
      <c r="WVI317" s="4"/>
      <c r="WVJ317" s="4"/>
      <c r="WVK317" s="4"/>
      <c r="WVL317" s="4"/>
      <c r="WVM317" s="4"/>
      <c r="WVN317" s="4"/>
      <c r="WVO317" s="4"/>
      <c r="WVP317" s="4"/>
      <c r="WVQ317" s="4"/>
      <c r="WVR317" s="4"/>
      <c r="WVS317" s="4"/>
      <c r="WVT317" s="4"/>
      <c r="WVU317" s="4"/>
      <c r="WVV317" s="4"/>
      <c r="WVW317" s="4"/>
      <c r="WVX317" s="4"/>
      <c r="WVY317" s="4"/>
      <c r="WVZ317" s="4"/>
      <c r="WWA317" s="4"/>
      <c r="WWB317" s="4"/>
      <c r="WWC317" s="4"/>
      <c r="WWD317" s="4"/>
      <c r="WWE317" s="4"/>
      <c r="WWF317" s="4"/>
      <c r="WWG317" s="4"/>
      <c r="WWH317" s="4"/>
      <c r="WWI317" s="4"/>
      <c r="WWJ317" s="4"/>
      <c r="WWK317" s="4"/>
      <c r="WWL317" s="4"/>
      <c r="WWM317" s="4"/>
      <c r="WWN317" s="4"/>
      <c r="WWO317" s="4"/>
      <c r="WWP317" s="4"/>
      <c r="WWQ317" s="4"/>
      <c r="WWR317" s="4"/>
      <c r="WWS317" s="4"/>
      <c r="WWT317" s="4"/>
      <c r="WWU317" s="4"/>
      <c r="WWV317" s="4"/>
      <c r="WWW317" s="4"/>
      <c r="WWX317" s="4"/>
      <c r="WWY317" s="4"/>
      <c r="WWZ317" s="4"/>
      <c r="WXA317" s="4"/>
      <c r="WXB317" s="4"/>
      <c r="WXC317" s="4"/>
      <c r="WXD317" s="4"/>
      <c r="WXE317" s="4"/>
      <c r="WXF317" s="4"/>
      <c r="WXG317" s="4"/>
      <c r="WXH317" s="4"/>
      <c r="WXI317" s="4"/>
      <c r="WXJ317" s="4"/>
      <c r="WXK317" s="4"/>
      <c r="WXL317" s="4"/>
      <c r="WXM317" s="4"/>
      <c r="WXN317" s="4"/>
      <c r="WXO317" s="4"/>
      <c r="WXP317" s="4"/>
      <c r="WXQ317" s="4"/>
      <c r="WXR317" s="4"/>
      <c r="WXS317" s="4"/>
      <c r="WXT317" s="4"/>
      <c r="WXU317" s="4"/>
      <c r="WXV317" s="4"/>
      <c r="WXW317" s="4"/>
      <c r="WXX317" s="4"/>
      <c r="WXY317" s="4"/>
      <c r="WXZ317" s="4"/>
      <c r="WYA317" s="4"/>
      <c r="WYB317" s="4"/>
      <c r="WYC317" s="4"/>
      <c r="WYD317" s="4"/>
      <c r="WYE317" s="4"/>
      <c r="WYF317" s="4"/>
      <c r="WYG317" s="4"/>
      <c r="WYH317" s="4"/>
      <c r="WYI317" s="4"/>
      <c r="WYJ317" s="4"/>
      <c r="WYK317" s="4"/>
      <c r="WYL317" s="4"/>
      <c r="WYM317" s="4"/>
      <c r="WYN317" s="4"/>
      <c r="WYO317" s="4"/>
      <c r="WYP317" s="4"/>
      <c r="WYQ317" s="4"/>
      <c r="WYR317" s="4"/>
      <c r="WYS317" s="4"/>
      <c r="WYT317" s="4"/>
      <c r="WYU317" s="4"/>
      <c r="WYV317" s="4"/>
      <c r="WYW317" s="4"/>
      <c r="WYX317" s="4"/>
      <c r="WYY317" s="4"/>
      <c r="WYZ317" s="4"/>
      <c r="WZA317" s="4"/>
      <c r="WZB317" s="4"/>
      <c r="WZC317" s="4"/>
      <c r="WZD317" s="4"/>
      <c r="WZE317" s="4"/>
      <c r="WZF317" s="4"/>
      <c r="WZG317" s="4"/>
      <c r="WZH317" s="4"/>
      <c r="WZI317" s="4"/>
      <c r="WZJ317" s="4"/>
      <c r="WZK317" s="4"/>
      <c r="WZL317" s="4"/>
      <c r="WZM317" s="4"/>
      <c r="WZN317" s="4"/>
      <c r="WZO317" s="4"/>
      <c r="WZP317" s="4"/>
      <c r="WZQ317" s="4"/>
      <c r="WZR317" s="4"/>
      <c r="WZS317" s="4"/>
      <c r="WZT317" s="4"/>
      <c r="WZU317" s="4"/>
      <c r="WZV317" s="4"/>
      <c r="WZW317" s="4"/>
      <c r="WZX317" s="4"/>
      <c r="WZY317" s="4"/>
      <c r="WZZ317" s="4"/>
      <c r="XAA317" s="4"/>
      <c r="XAB317" s="4"/>
      <c r="XAC317" s="4"/>
      <c r="XAD317" s="4"/>
      <c r="XAE317" s="4"/>
      <c r="XAF317" s="4"/>
      <c r="XAG317" s="4"/>
      <c r="XAH317" s="4"/>
      <c r="XAI317" s="4"/>
      <c r="XAJ317" s="4"/>
      <c r="XAK317" s="4"/>
      <c r="XAL317" s="4"/>
      <c r="XAM317" s="4"/>
      <c r="XAN317" s="4"/>
      <c r="XAO317" s="4"/>
      <c r="XAP317" s="4"/>
      <c r="XAQ317" s="4"/>
      <c r="XAR317" s="4"/>
      <c r="XAS317" s="4"/>
      <c r="XAT317" s="4"/>
      <c r="XAU317" s="4"/>
      <c r="XAV317" s="4"/>
      <c r="XAW317" s="4"/>
      <c r="XAX317" s="4"/>
      <c r="XAY317" s="4"/>
      <c r="XAZ317" s="4"/>
      <c r="XBA317" s="4"/>
      <c r="XBB317" s="4"/>
      <c r="XBC317" s="4"/>
      <c r="XBD317" s="4"/>
      <c r="XBE317" s="4"/>
      <c r="XBF317" s="4"/>
      <c r="XBG317" s="4"/>
      <c r="XBH317" s="4"/>
      <c r="XBI317" s="4"/>
      <c r="XBJ317" s="4"/>
      <c r="XBK317" s="4"/>
      <c r="XBL317" s="4"/>
      <c r="XBM317" s="4"/>
      <c r="XBN317" s="4"/>
      <c r="XBO317" s="4"/>
      <c r="XBP317" s="4"/>
      <c r="XBQ317" s="4"/>
      <c r="XBR317" s="4"/>
      <c r="XBS317" s="4"/>
      <c r="XBT317" s="4"/>
      <c r="XBU317" s="4"/>
      <c r="XBV317" s="4"/>
      <c r="XBW317" s="4"/>
      <c r="XBX317" s="4"/>
      <c r="XBY317" s="4"/>
      <c r="XBZ317" s="4"/>
      <c r="XCA317" s="4"/>
      <c r="XCB317" s="4"/>
      <c r="XCC317" s="4"/>
      <c r="XCD317" s="4"/>
      <c r="XCE317" s="4"/>
      <c r="XCF317" s="4"/>
      <c r="XCG317" s="4"/>
      <c r="XCH317" s="4"/>
      <c r="XCI317" s="4"/>
      <c r="XCJ317" s="4"/>
      <c r="XCK317" s="4"/>
      <c r="XCL317" s="4"/>
      <c r="XCM317" s="4"/>
      <c r="XCN317" s="4"/>
      <c r="XCO317" s="4"/>
      <c r="XCP317" s="4"/>
      <c r="XCQ317" s="4"/>
      <c r="XCR317" s="4"/>
      <c r="XCS317" s="4"/>
      <c r="XCT317" s="4"/>
      <c r="XCU317" s="4"/>
      <c r="XCV317" s="4"/>
      <c r="XCW317" s="4"/>
      <c r="XCX317" s="4"/>
      <c r="XCY317" s="4"/>
      <c r="XCZ317" s="4"/>
      <c r="XDA317" s="4"/>
      <c r="XDB317" s="4"/>
      <c r="XDC317" s="4"/>
      <c r="XDD317" s="4"/>
      <c r="XDE317" s="4"/>
      <c r="XDF317" s="4"/>
      <c r="XDG317" s="4"/>
      <c r="XDH317" s="4"/>
      <c r="XDI317" s="4"/>
      <c r="XDJ317" s="4"/>
      <c r="XDK317" s="4"/>
      <c r="XDL317" s="4"/>
      <c r="XDM317" s="4"/>
      <c r="XDN317" s="4"/>
      <c r="XDO317" s="4"/>
      <c r="XDP317" s="4"/>
      <c r="XDQ317" s="4"/>
      <c r="XDR317" s="4"/>
      <c r="XDS317" s="4"/>
      <c r="XDT317" s="4"/>
      <c r="XDU317" s="4"/>
      <c r="XDV317" s="4"/>
      <c r="XDW317" s="4"/>
      <c r="XDX317" s="4"/>
      <c r="XDY317" s="4"/>
      <c r="XDZ317" s="4"/>
      <c r="XEA317" s="4"/>
      <c r="XEB317" s="4"/>
      <c r="XEC317" s="4"/>
      <c r="XED317" s="4"/>
      <c r="XEE317" s="4"/>
      <c r="XEF317" s="4"/>
      <c r="XEG317" s="4"/>
      <c r="XEH317" s="4"/>
      <c r="XEI317" s="4"/>
      <c r="XEJ317" s="4"/>
      <c r="XEK317" s="4"/>
      <c r="XEL317" s="4"/>
      <c r="XEM317" s="4"/>
      <c r="XEN317" s="4"/>
      <c r="XEO317" s="4"/>
      <c r="XEP317" s="4"/>
      <c r="XEQ317" s="4"/>
      <c r="XER317" s="4"/>
      <c r="XES317" s="4"/>
    </row>
    <row r="318" spans="26:16373" x14ac:dyDescent="0.35">
      <c r="Z318"/>
      <c r="AA318"/>
    </row>
    <row r="319" spans="26:16373" x14ac:dyDescent="0.35">
      <c r="Z319"/>
      <c r="AA319"/>
    </row>
    <row r="320" spans="26:16373" x14ac:dyDescent="0.35">
      <c r="Z320"/>
      <c r="AA320"/>
    </row>
    <row r="321" spans="26:16373" x14ac:dyDescent="0.35">
      <c r="Z321"/>
      <c r="AA321"/>
    </row>
    <row r="322" spans="26:16373" x14ac:dyDescent="0.35">
      <c r="Z322"/>
      <c r="AA322"/>
    </row>
    <row r="323" spans="26:16373" x14ac:dyDescent="0.35">
      <c r="Z323"/>
      <c r="AA323"/>
    </row>
    <row r="324" spans="26:16373" x14ac:dyDescent="0.35"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  <c r="NC324" s="4"/>
      <c r="ND324" s="4"/>
      <c r="NE324" s="4"/>
      <c r="NF324" s="4"/>
      <c r="NG324" s="4"/>
      <c r="NH324" s="4"/>
      <c r="NI324" s="4"/>
      <c r="NJ324" s="4"/>
      <c r="NK324" s="4"/>
      <c r="NL324" s="4"/>
      <c r="NM324" s="4"/>
      <c r="NN324" s="4"/>
      <c r="NO324" s="4"/>
      <c r="NP324" s="4"/>
      <c r="NQ324" s="4"/>
      <c r="NR324" s="4"/>
      <c r="NS324" s="4"/>
      <c r="NT324" s="4"/>
      <c r="NU324" s="4"/>
      <c r="NV324" s="4"/>
      <c r="NW324" s="4"/>
      <c r="NX324" s="4"/>
      <c r="NY324" s="4"/>
      <c r="NZ324" s="4"/>
      <c r="OA324" s="4"/>
      <c r="OB324" s="4"/>
      <c r="OC324" s="4"/>
      <c r="OD324" s="4"/>
      <c r="OE324" s="4"/>
      <c r="OF324" s="4"/>
      <c r="OG324" s="4"/>
      <c r="OH324" s="4"/>
      <c r="OI324" s="4"/>
      <c r="OJ324" s="4"/>
      <c r="OK324" s="4"/>
      <c r="OL324" s="4"/>
      <c r="OM324" s="4"/>
      <c r="ON324" s="4"/>
      <c r="OO324" s="4"/>
      <c r="OP324" s="4"/>
      <c r="OQ324" s="4"/>
      <c r="OR324" s="4"/>
      <c r="OS324" s="4"/>
      <c r="OT324" s="4"/>
      <c r="OU324" s="4"/>
      <c r="OV324" s="4"/>
      <c r="OW324" s="4"/>
      <c r="OX324" s="4"/>
      <c r="OY324" s="4"/>
      <c r="OZ324" s="4"/>
      <c r="PA324" s="4"/>
      <c r="PB324" s="4"/>
      <c r="PC324" s="4"/>
      <c r="PD324" s="4"/>
      <c r="PE324" s="4"/>
      <c r="PF324" s="4"/>
      <c r="PG324" s="4"/>
      <c r="PH324" s="4"/>
      <c r="PI324" s="4"/>
      <c r="PJ324" s="4"/>
      <c r="PK324" s="4"/>
      <c r="PL324" s="4"/>
      <c r="PM324" s="4"/>
      <c r="PN324" s="4"/>
      <c r="PO324" s="4"/>
      <c r="PP324" s="4"/>
      <c r="PQ324" s="4"/>
      <c r="PR324" s="4"/>
      <c r="PS324" s="4"/>
      <c r="PT324" s="4"/>
      <c r="PU324" s="4"/>
      <c r="PV324" s="4"/>
      <c r="PW324" s="4"/>
      <c r="PX324" s="4"/>
      <c r="PY324" s="4"/>
      <c r="PZ324" s="4"/>
      <c r="QA324" s="4"/>
      <c r="QB324" s="4"/>
      <c r="QC324" s="4"/>
      <c r="QD324" s="4"/>
      <c r="QE324" s="4"/>
      <c r="QF324" s="4"/>
      <c r="QG324" s="4"/>
      <c r="QH324" s="4"/>
      <c r="QI324" s="4"/>
      <c r="QJ324" s="4"/>
      <c r="QK324" s="4"/>
      <c r="QL324" s="4"/>
      <c r="QM324" s="4"/>
      <c r="QN324" s="4"/>
      <c r="QO324" s="4"/>
      <c r="QP324" s="4"/>
      <c r="QQ324" s="4"/>
      <c r="QR324" s="4"/>
      <c r="QS324" s="4"/>
      <c r="QT324" s="4"/>
      <c r="QU324" s="4"/>
      <c r="QV324" s="4"/>
      <c r="QW324" s="4"/>
      <c r="QX324" s="4"/>
      <c r="QY324" s="4"/>
      <c r="QZ324" s="4"/>
      <c r="RA324" s="4"/>
      <c r="RB324" s="4"/>
      <c r="RC324" s="4"/>
      <c r="RD324" s="4"/>
      <c r="RE324" s="4"/>
      <c r="RF324" s="4"/>
      <c r="RG324" s="4"/>
      <c r="RH324" s="4"/>
      <c r="RI324" s="4"/>
      <c r="RJ324" s="4"/>
      <c r="RK324" s="4"/>
      <c r="RL324" s="4"/>
      <c r="RM324" s="4"/>
      <c r="RN324" s="4"/>
      <c r="RO324" s="4"/>
      <c r="RP324" s="4"/>
      <c r="RQ324" s="4"/>
      <c r="RR324" s="4"/>
      <c r="RS324" s="4"/>
      <c r="RT324" s="4"/>
      <c r="RU324" s="4"/>
      <c r="RV324" s="4"/>
      <c r="RW324" s="4"/>
      <c r="RX324" s="4"/>
      <c r="RY324" s="4"/>
      <c r="RZ324" s="4"/>
      <c r="SA324" s="4"/>
      <c r="SB324" s="4"/>
      <c r="SC324" s="4"/>
      <c r="SD324" s="4"/>
      <c r="SE324" s="4"/>
      <c r="SF324" s="4"/>
      <c r="SG324" s="4"/>
      <c r="SH324" s="4"/>
      <c r="SI324" s="4"/>
      <c r="SJ324" s="4"/>
      <c r="SK324" s="4"/>
      <c r="SL324" s="4"/>
      <c r="SM324" s="4"/>
      <c r="SN324" s="4"/>
      <c r="SO324" s="4"/>
      <c r="SP324" s="4"/>
      <c r="SQ324" s="4"/>
      <c r="SR324" s="4"/>
      <c r="SS324" s="4"/>
      <c r="ST324" s="4"/>
      <c r="SU324" s="4"/>
      <c r="SV324" s="4"/>
      <c r="SW324" s="4"/>
      <c r="SX324" s="4"/>
      <c r="SY324" s="4"/>
      <c r="SZ324" s="4"/>
      <c r="TA324" s="4"/>
      <c r="TB324" s="4"/>
      <c r="TC324" s="4"/>
      <c r="TD324" s="4"/>
      <c r="TE324" s="4"/>
      <c r="TF324" s="4"/>
      <c r="TG324" s="4"/>
      <c r="TH324" s="4"/>
      <c r="TI324" s="4"/>
      <c r="TJ324" s="4"/>
      <c r="TK324" s="4"/>
      <c r="TL324" s="4"/>
      <c r="TM324" s="4"/>
      <c r="TN324" s="4"/>
      <c r="TO324" s="4"/>
      <c r="TP324" s="4"/>
      <c r="TQ324" s="4"/>
      <c r="TR324" s="4"/>
      <c r="TS324" s="4"/>
      <c r="TT324" s="4"/>
      <c r="TU324" s="4"/>
      <c r="TV324" s="4"/>
      <c r="TW324" s="4"/>
      <c r="TX324" s="4"/>
      <c r="TY324" s="4"/>
      <c r="TZ324" s="4"/>
      <c r="UA324" s="4"/>
      <c r="UB324" s="4"/>
      <c r="UC324" s="4"/>
      <c r="UD324" s="4"/>
      <c r="UE324" s="4"/>
      <c r="UF324" s="4"/>
      <c r="UG324" s="4"/>
      <c r="UH324" s="4"/>
      <c r="UI324" s="4"/>
      <c r="UJ324" s="4"/>
      <c r="UK324" s="4"/>
      <c r="UL324" s="4"/>
      <c r="UM324" s="4"/>
      <c r="UN324" s="4"/>
      <c r="UO324" s="4"/>
      <c r="UP324" s="4"/>
      <c r="UQ324" s="4"/>
      <c r="UR324" s="4"/>
      <c r="US324" s="4"/>
      <c r="UT324" s="4"/>
      <c r="UU324" s="4"/>
      <c r="UV324" s="4"/>
      <c r="UW324" s="4"/>
      <c r="UX324" s="4"/>
      <c r="UY324" s="4"/>
      <c r="UZ324" s="4"/>
      <c r="VA324" s="4"/>
      <c r="VB324" s="4"/>
      <c r="VC324" s="4"/>
      <c r="VD324" s="4"/>
      <c r="VE324" s="4"/>
      <c r="VF324" s="4"/>
      <c r="VG324" s="4"/>
      <c r="VH324" s="4"/>
      <c r="VI324" s="4"/>
      <c r="VJ324" s="4"/>
      <c r="VK324" s="4"/>
      <c r="VL324" s="4"/>
      <c r="VM324" s="4"/>
      <c r="VN324" s="4"/>
      <c r="VO324" s="4"/>
      <c r="VP324" s="4"/>
      <c r="VQ324" s="4"/>
      <c r="VR324" s="4"/>
      <c r="VS324" s="4"/>
      <c r="VT324" s="4"/>
      <c r="VU324" s="4"/>
      <c r="VV324" s="4"/>
      <c r="VW324" s="4"/>
      <c r="VX324" s="4"/>
      <c r="VY324" s="4"/>
      <c r="VZ324" s="4"/>
      <c r="WA324" s="4"/>
      <c r="WB324" s="4"/>
      <c r="WC324" s="4"/>
      <c r="WD324" s="4"/>
      <c r="WE324" s="4"/>
      <c r="WF324" s="4"/>
      <c r="WG324" s="4"/>
      <c r="WH324" s="4"/>
      <c r="WI324" s="4"/>
      <c r="WJ324" s="4"/>
      <c r="WK324" s="4"/>
      <c r="WL324" s="4"/>
      <c r="WM324" s="4"/>
      <c r="WN324" s="4"/>
      <c r="WO324" s="4"/>
      <c r="WP324" s="4"/>
      <c r="WQ324" s="4"/>
      <c r="WR324" s="4"/>
      <c r="WS324" s="4"/>
      <c r="WT324" s="4"/>
      <c r="WU324" s="4"/>
      <c r="WV324" s="4"/>
      <c r="WW324" s="4"/>
      <c r="WX324" s="4"/>
      <c r="WY324" s="4"/>
      <c r="WZ324" s="4"/>
      <c r="XA324" s="4"/>
      <c r="XB324" s="4"/>
      <c r="XC324" s="4"/>
      <c r="XD324" s="4"/>
      <c r="XE324" s="4"/>
      <c r="XF324" s="4"/>
      <c r="XG324" s="4"/>
      <c r="XH324" s="4"/>
      <c r="XI324" s="4"/>
      <c r="XJ324" s="4"/>
      <c r="XK324" s="4"/>
      <c r="XL324" s="4"/>
      <c r="XM324" s="4"/>
      <c r="XN324" s="4"/>
      <c r="XO324" s="4"/>
      <c r="XP324" s="4"/>
      <c r="XQ324" s="4"/>
      <c r="XR324" s="4"/>
      <c r="XS324" s="4"/>
      <c r="XT324" s="4"/>
      <c r="XU324" s="4"/>
      <c r="XV324" s="4"/>
      <c r="XW324" s="4"/>
      <c r="XX324" s="4"/>
      <c r="XY324" s="4"/>
      <c r="XZ324" s="4"/>
      <c r="YA324" s="4"/>
      <c r="YB324" s="4"/>
      <c r="YC324" s="4"/>
      <c r="YD324" s="4"/>
      <c r="YE324" s="4"/>
      <c r="YF324" s="4"/>
      <c r="YG324" s="4"/>
      <c r="YH324" s="4"/>
      <c r="YI324" s="4"/>
      <c r="YJ324" s="4"/>
      <c r="YK324" s="4"/>
      <c r="YL324" s="4"/>
      <c r="YM324" s="4"/>
      <c r="YN324" s="4"/>
      <c r="YO324" s="4"/>
      <c r="YP324" s="4"/>
      <c r="YQ324" s="4"/>
      <c r="YR324" s="4"/>
      <c r="YS324" s="4"/>
      <c r="YT324" s="4"/>
      <c r="YU324" s="4"/>
      <c r="YV324" s="4"/>
      <c r="YW324" s="4"/>
      <c r="YX324" s="4"/>
      <c r="YY324" s="4"/>
      <c r="YZ324" s="4"/>
      <c r="ZA324" s="4"/>
      <c r="ZB324" s="4"/>
      <c r="ZC324" s="4"/>
      <c r="ZD324" s="4"/>
      <c r="ZE324" s="4"/>
      <c r="ZF324" s="4"/>
      <c r="ZG324" s="4"/>
      <c r="ZH324" s="4"/>
      <c r="ZI324" s="4"/>
      <c r="ZJ324" s="4"/>
      <c r="ZK324" s="4"/>
      <c r="ZL324" s="4"/>
      <c r="ZM324" s="4"/>
      <c r="ZN324" s="4"/>
      <c r="ZO324" s="4"/>
      <c r="ZP324" s="4"/>
      <c r="ZQ324" s="4"/>
      <c r="ZR324" s="4"/>
      <c r="ZS324" s="4"/>
      <c r="ZT324" s="4"/>
      <c r="ZU324" s="4"/>
      <c r="ZV324" s="4"/>
      <c r="ZW324" s="4"/>
      <c r="ZX324" s="4"/>
      <c r="ZY324" s="4"/>
      <c r="ZZ324" s="4"/>
      <c r="AAA324" s="4"/>
      <c r="AAB324" s="4"/>
      <c r="AAC324" s="4"/>
      <c r="AAD324" s="4"/>
      <c r="AAE324" s="4"/>
      <c r="AAF324" s="4"/>
      <c r="AAG324" s="4"/>
      <c r="AAH324" s="4"/>
      <c r="AAI324" s="4"/>
      <c r="AAJ324" s="4"/>
      <c r="AAK324" s="4"/>
      <c r="AAL324" s="4"/>
      <c r="AAM324" s="4"/>
      <c r="AAN324" s="4"/>
      <c r="AAO324" s="4"/>
      <c r="AAP324" s="4"/>
      <c r="AAQ324" s="4"/>
      <c r="AAR324" s="4"/>
      <c r="AAS324" s="4"/>
      <c r="AAT324" s="4"/>
      <c r="AAU324" s="4"/>
      <c r="AAV324" s="4"/>
      <c r="AAW324" s="4"/>
      <c r="AAX324" s="4"/>
      <c r="AAY324" s="4"/>
      <c r="AAZ324" s="4"/>
      <c r="ABA324" s="4"/>
      <c r="ABB324" s="4"/>
      <c r="ABC324" s="4"/>
      <c r="ABD324" s="4"/>
      <c r="ABE324" s="4"/>
      <c r="ABF324" s="4"/>
      <c r="ABG324" s="4"/>
      <c r="ABH324" s="4"/>
      <c r="ABI324" s="4"/>
      <c r="ABJ324" s="4"/>
      <c r="ABK324" s="4"/>
      <c r="ABL324" s="4"/>
      <c r="ABM324" s="4"/>
      <c r="ABN324" s="4"/>
      <c r="ABO324" s="4"/>
      <c r="ABP324" s="4"/>
      <c r="ABQ324" s="4"/>
      <c r="ABR324" s="4"/>
      <c r="ABS324" s="4"/>
      <c r="ABT324" s="4"/>
      <c r="ABU324" s="4"/>
      <c r="ABV324" s="4"/>
      <c r="ABW324" s="4"/>
      <c r="ABX324" s="4"/>
      <c r="ABY324" s="4"/>
      <c r="ABZ324" s="4"/>
      <c r="ACA324" s="4"/>
      <c r="ACB324" s="4"/>
      <c r="ACC324" s="4"/>
      <c r="ACD324" s="4"/>
      <c r="ACE324" s="4"/>
      <c r="ACF324" s="4"/>
      <c r="ACG324" s="4"/>
      <c r="ACH324" s="4"/>
      <c r="ACI324" s="4"/>
      <c r="ACJ324" s="4"/>
      <c r="ACK324" s="4"/>
      <c r="ACL324" s="4"/>
      <c r="ACM324" s="4"/>
      <c r="ACN324" s="4"/>
      <c r="ACO324" s="4"/>
      <c r="ACP324" s="4"/>
      <c r="ACQ324" s="4"/>
      <c r="ACR324" s="4"/>
      <c r="ACS324" s="4"/>
      <c r="ACT324" s="4"/>
      <c r="ACU324" s="4"/>
      <c r="ACV324" s="4"/>
      <c r="ACW324" s="4"/>
      <c r="ACX324" s="4"/>
      <c r="ACY324" s="4"/>
      <c r="ACZ324" s="4"/>
      <c r="ADA324" s="4"/>
      <c r="ADB324" s="4"/>
      <c r="ADC324" s="4"/>
      <c r="ADD324" s="4"/>
      <c r="ADE324" s="4"/>
      <c r="ADF324" s="4"/>
      <c r="ADG324" s="4"/>
      <c r="ADH324" s="4"/>
      <c r="ADI324" s="4"/>
      <c r="ADJ324" s="4"/>
      <c r="ADK324" s="4"/>
      <c r="ADL324" s="4"/>
      <c r="ADM324" s="4"/>
      <c r="ADN324" s="4"/>
      <c r="ADO324" s="4"/>
      <c r="ADP324" s="4"/>
      <c r="ADQ324" s="4"/>
      <c r="ADR324" s="4"/>
      <c r="ADS324" s="4"/>
      <c r="ADT324" s="4"/>
      <c r="ADU324" s="4"/>
      <c r="ADV324" s="4"/>
      <c r="ADW324" s="4"/>
      <c r="ADX324" s="4"/>
      <c r="ADY324" s="4"/>
      <c r="ADZ324" s="4"/>
      <c r="AEA324" s="4"/>
      <c r="AEB324" s="4"/>
      <c r="AEC324" s="4"/>
      <c r="AED324" s="4"/>
      <c r="AEE324" s="4"/>
      <c r="AEF324" s="4"/>
      <c r="AEG324" s="4"/>
      <c r="AEH324" s="4"/>
      <c r="AEI324" s="4"/>
      <c r="AEJ324" s="4"/>
      <c r="AEK324" s="4"/>
      <c r="AEL324" s="4"/>
      <c r="AEM324" s="4"/>
      <c r="AEN324" s="4"/>
      <c r="AEO324" s="4"/>
      <c r="AEP324" s="4"/>
      <c r="AEQ324" s="4"/>
      <c r="AER324" s="4"/>
      <c r="AES324" s="4"/>
      <c r="AET324" s="4"/>
      <c r="AEU324" s="4"/>
      <c r="AEV324" s="4"/>
      <c r="AEW324" s="4"/>
      <c r="AEX324" s="4"/>
      <c r="AEY324" s="4"/>
      <c r="AEZ324" s="4"/>
      <c r="AFA324" s="4"/>
      <c r="AFB324" s="4"/>
      <c r="AFC324" s="4"/>
      <c r="AFD324" s="4"/>
      <c r="AFE324" s="4"/>
      <c r="AFF324" s="4"/>
      <c r="AFG324" s="4"/>
      <c r="AFH324" s="4"/>
      <c r="AFI324" s="4"/>
      <c r="AFJ324" s="4"/>
      <c r="AFK324" s="4"/>
      <c r="AFL324" s="4"/>
      <c r="AFM324" s="4"/>
      <c r="AFN324" s="4"/>
      <c r="AFO324" s="4"/>
      <c r="AFP324" s="4"/>
      <c r="AFQ324" s="4"/>
      <c r="AFR324" s="4"/>
      <c r="AFS324" s="4"/>
      <c r="AFT324" s="4"/>
      <c r="AFU324" s="4"/>
      <c r="AFV324" s="4"/>
      <c r="AFW324" s="4"/>
      <c r="AFX324" s="4"/>
      <c r="AFY324" s="4"/>
      <c r="AFZ324" s="4"/>
      <c r="AGA324" s="4"/>
      <c r="AGB324" s="4"/>
      <c r="AGC324" s="4"/>
      <c r="AGD324" s="4"/>
      <c r="AGE324" s="4"/>
      <c r="AGF324" s="4"/>
      <c r="AGG324" s="4"/>
      <c r="AGH324" s="4"/>
      <c r="AGI324" s="4"/>
      <c r="AGJ324" s="4"/>
      <c r="AGK324" s="4"/>
      <c r="AGL324" s="4"/>
      <c r="AGM324" s="4"/>
      <c r="AGN324" s="4"/>
      <c r="AGO324" s="4"/>
      <c r="AGP324" s="4"/>
      <c r="AGQ324" s="4"/>
      <c r="AGR324" s="4"/>
      <c r="AGS324" s="4"/>
      <c r="AGT324" s="4"/>
      <c r="AGU324" s="4"/>
      <c r="AGV324" s="4"/>
      <c r="AGW324" s="4"/>
      <c r="AGX324" s="4"/>
      <c r="AGY324" s="4"/>
      <c r="AGZ324" s="4"/>
      <c r="AHA324" s="4"/>
      <c r="AHB324" s="4"/>
      <c r="AHC324" s="4"/>
      <c r="AHD324" s="4"/>
      <c r="AHE324" s="4"/>
      <c r="AHF324" s="4"/>
      <c r="AHG324" s="4"/>
      <c r="AHH324" s="4"/>
      <c r="AHI324" s="4"/>
      <c r="AHJ324" s="4"/>
      <c r="AHK324" s="4"/>
      <c r="AHL324" s="4"/>
      <c r="AHM324" s="4"/>
      <c r="AHN324" s="4"/>
      <c r="AHO324" s="4"/>
      <c r="AHP324" s="4"/>
      <c r="AHQ324" s="4"/>
      <c r="AHR324" s="4"/>
      <c r="AHS324" s="4"/>
      <c r="AHT324" s="4"/>
      <c r="AHU324" s="4"/>
      <c r="AHV324" s="4"/>
      <c r="AHW324" s="4"/>
      <c r="AHX324" s="4"/>
      <c r="AHY324" s="4"/>
      <c r="AHZ324" s="4"/>
      <c r="AIA324" s="4"/>
      <c r="AIB324" s="4"/>
      <c r="AIC324" s="4"/>
      <c r="AID324" s="4"/>
      <c r="AIE324" s="4"/>
      <c r="AIF324" s="4"/>
      <c r="AIG324" s="4"/>
      <c r="AIH324" s="4"/>
      <c r="AII324" s="4"/>
      <c r="AIJ324" s="4"/>
      <c r="AIK324" s="4"/>
      <c r="AIL324" s="4"/>
      <c r="AIM324" s="4"/>
      <c r="AIN324" s="4"/>
      <c r="AIO324" s="4"/>
      <c r="AIP324" s="4"/>
      <c r="AIQ324" s="4"/>
      <c r="AIR324" s="4"/>
      <c r="AIS324" s="4"/>
      <c r="AIT324" s="4"/>
      <c r="AIU324" s="4"/>
      <c r="AIV324" s="4"/>
      <c r="AIW324" s="4"/>
      <c r="AIX324" s="4"/>
      <c r="AIY324" s="4"/>
      <c r="AIZ324" s="4"/>
      <c r="AJA324" s="4"/>
      <c r="AJB324" s="4"/>
      <c r="AJC324" s="4"/>
      <c r="AJD324" s="4"/>
      <c r="AJE324" s="4"/>
      <c r="AJF324" s="4"/>
      <c r="AJG324" s="4"/>
      <c r="AJH324" s="4"/>
      <c r="AJI324" s="4"/>
      <c r="AJJ324" s="4"/>
      <c r="AJK324" s="4"/>
      <c r="AJL324" s="4"/>
      <c r="AJM324" s="4"/>
      <c r="AJN324" s="4"/>
      <c r="AJO324" s="4"/>
      <c r="AJP324" s="4"/>
      <c r="AJQ324" s="4"/>
      <c r="AJR324" s="4"/>
      <c r="AJS324" s="4"/>
      <c r="AJT324" s="4"/>
      <c r="AJU324" s="4"/>
      <c r="AJV324" s="4"/>
      <c r="AJW324" s="4"/>
      <c r="AJX324" s="4"/>
      <c r="AJY324" s="4"/>
      <c r="AJZ324" s="4"/>
      <c r="AKA324" s="4"/>
      <c r="AKB324" s="4"/>
      <c r="AKC324" s="4"/>
      <c r="AKD324" s="4"/>
      <c r="AKE324" s="4"/>
      <c r="AKF324" s="4"/>
      <c r="AKG324" s="4"/>
      <c r="AKH324" s="4"/>
      <c r="AKI324" s="4"/>
      <c r="AKJ324" s="4"/>
      <c r="AKK324" s="4"/>
      <c r="AKL324" s="4"/>
      <c r="AKM324" s="4"/>
      <c r="AKN324" s="4"/>
      <c r="AKO324" s="4"/>
      <c r="AKP324" s="4"/>
      <c r="AKQ324" s="4"/>
      <c r="AKR324" s="4"/>
      <c r="AKS324" s="4"/>
      <c r="AKT324" s="4"/>
      <c r="AKU324" s="4"/>
      <c r="AKV324" s="4"/>
      <c r="AKW324" s="4"/>
      <c r="AKX324" s="4"/>
      <c r="AKY324" s="4"/>
      <c r="AKZ324" s="4"/>
      <c r="ALA324" s="4"/>
      <c r="ALB324" s="4"/>
      <c r="ALC324" s="4"/>
      <c r="ALD324" s="4"/>
      <c r="ALE324" s="4"/>
      <c r="ALF324" s="4"/>
      <c r="ALG324" s="4"/>
      <c r="ALH324" s="4"/>
      <c r="ALI324" s="4"/>
      <c r="ALJ324" s="4"/>
      <c r="ALK324" s="4"/>
      <c r="ALL324" s="4"/>
      <c r="ALM324" s="4"/>
      <c r="ALN324" s="4"/>
      <c r="ALO324" s="4"/>
      <c r="ALP324" s="4"/>
      <c r="ALQ324" s="4"/>
      <c r="ALR324" s="4"/>
      <c r="ALS324" s="4"/>
      <c r="ALT324" s="4"/>
      <c r="ALU324" s="4"/>
      <c r="ALV324" s="4"/>
      <c r="ALW324" s="4"/>
      <c r="ALX324" s="4"/>
      <c r="ALY324" s="4"/>
      <c r="ALZ324" s="4"/>
      <c r="AMA324" s="4"/>
      <c r="AMB324" s="4"/>
      <c r="AMC324" s="4"/>
      <c r="AMD324" s="4"/>
      <c r="AME324" s="4"/>
      <c r="AMF324" s="4"/>
      <c r="AMG324" s="4"/>
      <c r="AMH324" s="4"/>
      <c r="AMI324" s="4"/>
      <c r="AMJ324" s="4"/>
      <c r="AMK324" s="4"/>
      <c r="AML324" s="4"/>
      <c r="AMM324" s="4"/>
      <c r="AMN324" s="4"/>
      <c r="AMO324" s="4"/>
      <c r="AMP324" s="4"/>
      <c r="AMQ324" s="4"/>
      <c r="AMR324" s="4"/>
      <c r="AMS324" s="4"/>
      <c r="AMT324" s="4"/>
      <c r="AMU324" s="4"/>
      <c r="AMV324" s="4"/>
      <c r="AMW324" s="4"/>
      <c r="AMX324" s="4"/>
      <c r="AMY324" s="4"/>
      <c r="AMZ324" s="4"/>
      <c r="ANA324" s="4"/>
      <c r="ANB324" s="4"/>
      <c r="ANC324" s="4"/>
      <c r="AND324" s="4"/>
      <c r="ANE324" s="4"/>
      <c r="ANF324" s="4"/>
      <c r="ANG324" s="4"/>
      <c r="ANH324" s="4"/>
      <c r="ANI324" s="4"/>
      <c r="ANJ324" s="4"/>
      <c r="ANK324" s="4"/>
      <c r="ANL324" s="4"/>
      <c r="ANM324" s="4"/>
      <c r="ANN324" s="4"/>
      <c r="ANO324" s="4"/>
      <c r="ANP324" s="4"/>
      <c r="ANQ324" s="4"/>
      <c r="ANR324" s="4"/>
      <c r="ANS324" s="4"/>
      <c r="ANT324" s="4"/>
      <c r="ANU324" s="4"/>
      <c r="ANV324" s="4"/>
      <c r="ANW324" s="4"/>
      <c r="ANX324" s="4"/>
      <c r="ANY324" s="4"/>
      <c r="ANZ324" s="4"/>
      <c r="AOA324" s="4"/>
      <c r="AOB324" s="4"/>
      <c r="AOC324" s="4"/>
      <c r="AOD324" s="4"/>
      <c r="AOE324" s="4"/>
      <c r="AOF324" s="4"/>
      <c r="AOG324" s="4"/>
      <c r="AOH324" s="4"/>
      <c r="AOI324" s="4"/>
      <c r="AOJ324" s="4"/>
      <c r="AOK324" s="4"/>
      <c r="AOL324" s="4"/>
      <c r="AOM324" s="4"/>
      <c r="AON324" s="4"/>
      <c r="AOO324" s="4"/>
      <c r="AOP324" s="4"/>
      <c r="AOQ324" s="4"/>
      <c r="AOR324" s="4"/>
      <c r="AOS324" s="4"/>
      <c r="AOT324" s="4"/>
      <c r="AOU324" s="4"/>
      <c r="AOV324" s="4"/>
      <c r="AOW324" s="4"/>
      <c r="AOX324" s="4"/>
      <c r="AOY324" s="4"/>
      <c r="AOZ324" s="4"/>
      <c r="APA324" s="4"/>
      <c r="APB324" s="4"/>
      <c r="APC324" s="4"/>
      <c r="APD324" s="4"/>
      <c r="APE324" s="4"/>
      <c r="APF324" s="4"/>
      <c r="APG324" s="4"/>
      <c r="APH324" s="4"/>
      <c r="API324" s="4"/>
      <c r="APJ324" s="4"/>
      <c r="APK324" s="4"/>
      <c r="APL324" s="4"/>
      <c r="APM324" s="4"/>
      <c r="APN324" s="4"/>
      <c r="APO324" s="4"/>
      <c r="APP324" s="4"/>
      <c r="APQ324" s="4"/>
      <c r="APR324" s="4"/>
      <c r="APS324" s="4"/>
      <c r="APT324" s="4"/>
      <c r="APU324" s="4"/>
      <c r="APV324" s="4"/>
      <c r="APW324" s="4"/>
      <c r="APX324" s="4"/>
      <c r="APY324" s="4"/>
      <c r="APZ324" s="4"/>
      <c r="AQA324" s="4"/>
      <c r="AQB324" s="4"/>
      <c r="AQC324" s="4"/>
      <c r="AQD324" s="4"/>
      <c r="AQE324" s="4"/>
      <c r="AQF324" s="4"/>
      <c r="AQG324" s="4"/>
      <c r="AQH324" s="4"/>
      <c r="AQI324" s="4"/>
      <c r="AQJ324" s="4"/>
      <c r="AQK324" s="4"/>
      <c r="AQL324" s="4"/>
      <c r="AQM324" s="4"/>
      <c r="AQN324" s="4"/>
      <c r="AQO324" s="4"/>
      <c r="AQP324" s="4"/>
      <c r="AQQ324" s="4"/>
      <c r="AQR324" s="4"/>
      <c r="AQS324" s="4"/>
      <c r="AQT324" s="4"/>
      <c r="AQU324" s="4"/>
      <c r="AQV324" s="4"/>
      <c r="AQW324" s="4"/>
      <c r="AQX324" s="4"/>
      <c r="AQY324" s="4"/>
      <c r="AQZ324" s="4"/>
      <c r="ARA324" s="4"/>
      <c r="ARB324" s="4"/>
      <c r="ARC324" s="4"/>
      <c r="ARD324" s="4"/>
      <c r="ARE324" s="4"/>
      <c r="ARF324" s="4"/>
      <c r="ARG324" s="4"/>
      <c r="ARH324" s="4"/>
      <c r="ARI324" s="4"/>
      <c r="ARJ324" s="4"/>
      <c r="ARK324" s="4"/>
      <c r="ARL324" s="4"/>
      <c r="ARM324" s="4"/>
      <c r="ARN324" s="4"/>
      <c r="ARO324" s="4"/>
      <c r="ARP324" s="4"/>
      <c r="ARQ324" s="4"/>
      <c r="ARR324" s="4"/>
      <c r="ARS324" s="4"/>
      <c r="ART324" s="4"/>
      <c r="ARU324" s="4"/>
      <c r="ARV324" s="4"/>
      <c r="ARW324" s="4"/>
      <c r="ARX324" s="4"/>
      <c r="ARY324" s="4"/>
      <c r="ARZ324" s="4"/>
      <c r="ASA324" s="4"/>
      <c r="ASB324" s="4"/>
      <c r="ASC324" s="4"/>
      <c r="ASD324" s="4"/>
      <c r="ASE324" s="4"/>
      <c r="ASF324" s="4"/>
      <c r="ASG324" s="4"/>
      <c r="ASH324" s="4"/>
      <c r="ASI324" s="4"/>
      <c r="ASJ324" s="4"/>
      <c r="ASK324" s="4"/>
      <c r="ASL324" s="4"/>
      <c r="ASM324" s="4"/>
      <c r="ASN324" s="4"/>
      <c r="ASO324" s="4"/>
      <c r="ASP324" s="4"/>
      <c r="ASQ324" s="4"/>
      <c r="ASR324" s="4"/>
      <c r="ASS324" s="4"/>
      <c r="AST324" s="4"/>
      <c r="ASU324" s="4"/>
      <c r="ASV324" s="4"/>
      <c r="ASW324" s="4"/>
      <c r="ASX324" s="4"/>
      <c r="ASY324" s="4"/>
      <c r="ASZ324" s="4"/>
      <c r="ATA324" s="4"/>
      <c r="ATB324" s="4"/>
      <c r="ATC324" s="4"/>
      <c r="ATD324" s="4"/>
      <c r="ATE324" s="4"/>
      <c r="ATF324" s="4"/>
      <c r="ATG324" s="4"/>
      <c r="ATH324" s="4"/>
      <c r="ATI324" s="4"/>
      <c r="ATJ324" s="4"/>
      <c r="ATK324" s="4"/>
      <c r="ATL324" s="4"/>
      <c r="ATM324" s="4"/>
      <c r="ATN324" s="4"/>
      <c r="ATO324" s="4"/>
      <c r="ATP324" s="4"/>
      <c r="ATQ324" s="4"/>
      <c r="ATR324" s="4"/>
      <c r="ATS324" s="4"/>
      <c r="ATT324" s="4"/>
      <c r="ATU324" s="4"/>
      <c r="ATV324" s="4"/>
      <c r="ATW324" s="4"/>
      <c r="ATX324" s="4"/>
      <c r="ATY324" s="4"/>
      <c r="ATZ324" s="4"/>
      <c r="AUA324" s="4"/>
      <c r="AUB324" s="4"/>
      <c r="AUC324" s="4"/>
      <c r="AUD324" s="4"/>
      <c r="AUE324" s="4"/>
      <c r="AUF324" s="4"/>
      <c r="AUG324" s="4"/>
      <c r="AUH324" s="4"/>
      <c r="AUI324" s="4"/>
      <c r="AUJ324" s="4"/>
      <c r="AUK324" s="4"/>
      <c r="AUL324" s="4"/>
      <c r="AUM324" s="4"/>
      <c r="AUN324" s="4"/>
      <c r="AUO324" s="4"/>
      <c r="AUP324" s="4"/>
      <c r="AUQ324" s="4"/>
      <c r="AUR324" s="4"/>
      <c r="AUS324" s="4"/>
      <c r="AUT324" s="4"/>
      <c r="AUU324" s="4"/>
      <c r="AUV324" s="4"/>
      <c r="AUW324" s="4"/>
      <c r="AUX324" s="4"/>
      <c r="AUY324" s="4"/>
      <c r="AUZ324" s="4"/>
      <c r="AVA324" s="4"/>
      <c r="AVB324" s="4"/>
      <c r="AVC324" s="4"/>
      <c r="AVD324" s="4"/>
      <c r="AVE324" s="4"/>
      <c r="AVF324" s="4"/>
      <c r="AVG324" s="4"/>
      <c r="AVH324" s="4"/>
      <c r="AVI324" s="4"/>
      <c r="AVJ324" s="4"/>
      <c r="AVK324" s="4"/>
      <c r="AVL324" s="4"/>
      <c r="AVM324" s="4"/>
      <c r="AVN324" s="4"/>
      <c r="AVO324" s="4"/>
      <c r="AVP324" s="4"/>
      <c r="AVQ324" s="4"/>
      <c r="AVR324" s="4"/>
      <c r="AVS324" s="4"/>
      <c r="AVT324" s="4"/>
      <c r="AVU324" s="4"/>
      <c r="AVV324" s="4"/>
      <c r="AVW324" s="4"/>
      <c r="AVX324" s="4"/>
      <c r="AVY324" s="4"/>
      <c r="AVZ324" s="4"/>
      <c r="AWA324" s="4"/>
      <c r="AWB324" s="4"/>
      <c r="AWC324" s="4"/>
      <c r="AWD324" s="4"/>
      <c r="AWE324" s="4"/>
      <c r="AWF324" s="4"/>
      <c r="AWG324" s="4"/>
      <c r="AWH324" s="4"/>
      <c r="AWI324" s="4"/>
      <c r="AWJ324" s="4"/>
      <c r="AWK324" s="4"/>
      <c r="AWL324" s="4"/>
      <c r="AWM324" s="4"/>
      <c r="AWN324" s="4"/>
      <c r="AWO324" s="4"/>
      <c r="AWP324" s="4"/>
      <c r="AWQ324" s="4"/>
      <c r="AWR324" s="4"/>
      <c r="AWS324" s="4"/>
      <c r="AWT324" s="4"/>
      <c r="AWU324" s="4"/>
      <c r="AWV324" s="4"/>
      <c r="AWW324" s="4"/>
      <c r="AWX324" s="4"/>
      <c r="AWY324" s="4"/>
      <c r="AWZ324" s="4"/>
      <c r="AXA324" s="4"/>
      <c r="AXB324" s="4"/>
      <c r="AXC324" s="4"/>
      <c r="AXD324" s="4"/>
      <c r="AXE324" s="4"/>
      <c r="AXF324" s="4"/>
      <c r="AXG324" s="4"/>
      <c r="AXH324" s="4"/>
      <c r="AXI324" s="4"/>
      <c r="AXJ324" s="4"/>
      <c r="AXK324" s="4"/>
      <c r="AXL324" s="4"/>
      <c r="AXM324" s="4"/>
      <c r="AXN324" s="4"/>
      <c r="AXO324" s="4"/>
      <c r="AXP324" s="4"/>
      <c r="AXQ324" s="4"/>
      <c r="AXR324" s="4"/>
      <c r="AXS324" s="4"/>
      <c r="AXT324" s="4"/>
      <c r="AXU324" s="4"/>
      <c r="AXV324" s="4"/>
      <c r="AXW324" s="4"/>
      <c r="AXX324" s="4"/>
      <c r="AXY324" s="4"/>
      <c r="AXZ324" s="4"/>
      <c r="AYA324" s="4"/>
      <c r="AYB324" s="4"/>
      <c r="AYC324" s="4"/>
      <c r="AYD324" s="4"/>
      <c r="AYE324" s="4"/>
      <c r="AYF324" s="4"/>
      <c r="AYG324" s="4"/>
      <c r="AYH324" s="4"/>
      <c r="AYI324" s="4"/>
      <c r="AYJ324" s="4"/>
      <c r="AYK324" s="4"/>
      <c r="AYL324" s="4"/>
      <c r="AYM324" s="4"/>
      <c r="AYN324" s="4"/>
      <c r="AYO324" s="4"/>
      <c r="AYP324" s="4"/>
      <c r="AYQ324" s="4"/>
      <c r="AYR324" s="4"/>
      <c r="AYS324" s="4"/>
      <c r="AYT324" s="4"/>
      <c r="AYU324" s="4"/>
      <c r="AYV324" s="4"/>
      <c r="AYW324" s="4"/>
      <c r="AYX324" s="4"/>
      <c r="AYY324" s="4"/>
      <c r="AYZ324" s="4"/>
      <c r="AZA324" s="4"/>
      <c r="AZB324" s="4"/>
      <c r="AZC324" s="4"/>
      <c r="AZD324" s="4"/>
      <c r="AZE324" s="4"/>
      <c r="AZF324" s="4"/>
      <c r="AZG324" s="4"/>
      <c r="AZH324" s="4"/>
      <c r="AZI324" s="4"/>
      <c r="AZJ324" s="4"/>
      <c r="AZK324" s="4"/>
      <c r="AZL324" s="4"/>
      <c r="AZM324" s="4"/>
      <c r="AZN324" s="4"/>
      <c r="AZO324" s="4"/>
      <c r="AZP324" s="4"/>
      <c r="AZQ324" s="4"/>
      <c r="AZR324" s="4"/>
      <c r="AZS324" s="4"/>
      <c r="AZT324" s="4"/>
      <c r="AZU324" s="4"/>
      <c r="AZV324" s="4"/>
      <c r="AZW324" s="4"/>
      <c r="AZX324" s="4"/>
      <c r="AZY324" s="4"/>
      <c r="AZZ324" s="4"/>
      <c r="BAA324" s="4"/>
      <c r="BAB324" s="4"/>
      <c r="BAC324" s="4"/>
      <c r="BAD324" s="4"/>
      <c r="BAE324" s="4"/>
      <c r="BAF324" s="4"/>
      <c r="BAG324" s="4"/>
      <c r="BAH324" s="4"/>
      <c r="BAI324" s="4"/>
      <c r="BAJ324" s="4"/>
      <c r="BAK324" s="4"/>
      <c r="BAL324" s="4"/>
      <c r="BAM324" s="4"/>
      <c r="BAN324" s="4"/>
      <c r="BAO324" s="4"/>
      <c r="BAP324" s="4"/>
      <c r="BAQ324" s="4"/>
      <c r="BAR324" s="4"/>
      <c r="BAS324" s="4"/>
      <c r="BAT324" s="4"/>
      <c r="BAU324" s="4"/>
      <c r="BAV324" s="4"/>
      <c r="BAW324" s="4"/>
      <c r="BAX324" s="4"/>
      <c r="BAY324" s="4"/>
      <c r="BAZ324" s="4"/>
      <c r="BBA324" s="4"/>
      <c r="BBB324" s="4"/>
      <c r="BBC324" s="4"/>
      <c r="BBD324" s="4"/>
      <c r="BBE324" s="4"/>
      <c r="BBF324" s="4"/>
      <c r="BBG324" s="4"/>
      <c r="BBH324" s="4"/>
      <c r="BBI324" s="4"/>
      <c r="BBJ324" s="4"/>
      <c r="BBK324" s="4"/>
      <c r="BBL324" s="4"/>
      <c r="BBM324" s="4"/>
      <c r="BBN324" s="4"/>
      <c r="BBO324" s="4"/>
      <c r="BBP324" s="4"/>
      <c r="BBQ324" s="4"/>
      <c r="BBR324" s="4"/>
      <c r="BBS324" s="4"/>
      <c r="BBT324" s="4"/>
      <c r="BBU324" s="4"/>
      <c r="BBV324" s="4"/>
      <c r="BBW324" s="4"/>
      <c r="BBX324" s="4"/>
      <c r="BBY324" s="4"/>
      <c r="BBZ324" s="4"/>
      <c r="BCA324" s="4"/>
      <c r="BCB324" s="4"/>
      <c r="BCC324" s="4"/>
      <c r="BCD324" s="4"/>
      <c r="BCE324" s="4"/>
      <c r="BCF324" s="4"/>
      <c r="BCG324" s="4"/>
      <c r="BCH324" s="4"/>
      <c r="BCI324" s="4"/>
      <c r="BCJ324" s="4"/>
      <c r="BCK324" s="4"/>
      <c r="BCL324" s="4"/>
      <c r="BCM324" s="4"/>
      <c r="BCN324" s="4"/>
      <c r="BCO324" s="4"/>
      <c r="BCP324" s="4"/>
      <c r="BCQ324" s="4"/>
      <c r="BCR324" s="4"/>
      <c r="BCS324" s="4"/>
      <c r="BCT324" s="4"/>
      <c r="BCU324" s="4"/>
      <c r="BCV324" s="4"/>
      <c r="BCW324" s="4"/>
      <c r="BCX324" s="4"/>
      <c r="BCY324" s="4"/>
      <c r="BCZ324" s="4"/>
      <c r="BDA324" s="4"/>
      <c r="BDB324" s="4"/>
      <c r="BDC324" s="4"/>
      <c r="BDD324" s="4"/>
      <c r="BDE324" s="4"/>
      <c r="BDF324" s="4"/>
      <c r="BDG324" s="4"/>
      <c r="BDH324" s="4"/>
      <c r="BDI324" s="4"/>
      <c r="BDJ324" s="4"/>
      <c r="BDK324" s="4"/>
      <c r="BDL324" s="4"/>
      <c r="BDM324" s="4"/>
      <c r="BDN324" s="4"/>
      <c r="BDO324" s="4"/>
      <c r="BDP324" s="4"/>
      <c r="BDQ324" s="4"/>
      <c r="BDR324" s="4"/>
      <c r="BDS324" s="4"/>
      <c r="BDT324" s="4"/>
      <c r="BDU324" s="4"/>
      <c r="BDV324" s="4"/>
      <c r="BDW324" s="4"/>
      <c r="BDX324" s="4"/>
      <c r="BDY324" s="4"/>
      <c r="BDZ324" s="4"/>
      <c r="BEA324" s="4"/>
      <c r="BEB324" s="4"/>
      <c r="BEC324" s="4"/>
      <c r="BED324" s="4"/>
      <c r="BEE324" s="4"/>
      <c r="BEF324" s="4"/>
      <c r="BEG324" s="4"/>
      <c r="BEH324" s="4"/>
      <c r="BEI324" s="4"/>
      <c r="BEJ324" s="4"/>
      <c r="BEK324" s="4"/>
      <c r="BEL324" s="4"/>
      <c r="BEM324" s="4"/>
      <c r="BEN324" s="4"/>
      <c r="BEO324" s="4"/>
      <c r="BEP324" s="4"/>
      <c r="BEQ324" s="4"/>
      <c r="BER324" s="4"/>
      <c r="BES324" s="4"/>
      <c r="BET324" s="4"/>
      <c r="BEU324" s="4"/>
      <c r="BEV324" s="4"/>
      <c r="BEW324" s="4"/>
      <c r="BEX324" s="4"/>
      <c r="BEY324" s="4"/>
      <c r="BEZ324" s="4"/>
      <c r="BFA324" s="4"/>
      <c r="BFB324" s="4"/>
      <c r="BFC324" s="4"/>
      <c r="BFD324" s="4"/>
      <c r="BFE324" s="4"/>
      <c r="BFF324" s="4"/>
      <c r="BFG324" s="4"/>
      <c r="BFH324" s="4"/>
      <c r="BFI324" s="4"/>
      <c r="BFJ324" s="4"/>
      <c r="BFK324" s="4"/>
      <c r="BFL324" s="4"/>
      <c r="BFM324" s="4"/>
      <c r="BFN324" s="4"/>
      <c r="BFO324" s="4"/>
      <c r="BFP324" s="4"/>
      <c r="BFQ324" s="4"/>
      <c r="BFR324" s="4"/>
      <c r="BFS324" s="4"/>
      <c r="BFT324" s="4"/>
      <c r="BFU324" s="4"/>
      <c r="BFV324" s="4"/>
      <c r="BFW324" s="4"/>
      <c r="BFX324" s="4"/>
      <c r="BFY324" s="4"/>
      <c r="BFZ324" s="4"/>
      <c r="BGA324" s="4"/>
      <c r="BGB324" s="4"/>
      <c r="BGC324" s="4"/>
      <c r="BGD324" s="4"/>
      <c r="BGE324" s="4"/>
      <c r="BGF324" s="4"/>
      <c r="BGG324" s="4"/>
      <c r="BGH324" s="4"/>
      <c r="BGI324" s="4"/>
      <c r="BGJ324" s="4"/>
      <c r="BGK324" s="4"/>
      <c r="BGL324" s="4"/>
      <c r="BGM324" s="4"/>
      <c r="BGN324" s="4"/>
      <c r="BGO324" s="4"/>
      <c r="BGP324" s="4"/>
      <c r="BGQ324" s="4"/>
      <c r="BGR324" s="4"/>
      <c r="BGS324" s="4"/>
      <c r="BGT324" s="4"/>
      <c r="BGU324" s="4"/>
      <c r="BGV324" s="4"/>
      <c r="BGW324" s="4"/>
      <c r="BGX324" s="4"/>
      <c r="BGY324" s="4"/>
      <c r="BGZ324" s="4"/>
      <c r="BHA324" s="4"/>
      <c r="BHB324" s="4"/>
      <c r="BHC324" s="4"/>
      <c r="BHD324" s="4"/>
      <c r="BHE324" s="4"/>
      <c r="BHF324" s="4"/>
      <c r="BHG324" s="4"/>
      <c r="BHH324" s="4"/>
      <c r="BHI324" s="4"/>
      <c r="BHJ324" s="4"/>
      <c r="BHK324" s="4"/>
      <c r="BHL324" s="4"/>
      <c r="BHM324" s="4"/>
      <c r="BHN324" s="4"/>
      <c r="BHO324" s="4"/>
      <c r="BHP324" s="4"/>
      <c r="BHQ324" s="4"/>
      <c r="BHR324" s="4"/>
      <c r="BHS324" s="4"/>
      <c r="BHT324" s="4"/>
      <c r="BHU324" s="4"/>
      <c r="BHV324" s="4"/>
      <c r="BHW324" s="4"/>
      <c r="BHX324" s="4"/>
      <c r="BHY324" s="4"/>
      <c r="BHZ324" s="4"/>
      <c r="BIA324" s="4"/>
      <c r="BIB324" s="4"/>
      <c r="BIC324" s="4"/>
      <c r="BID324" s="4"/>
      <c r="BIE324" s="4"/>
      <c r="BIF324" s="4"/>
      <c r="BIG324" s="4"/>
      <c r="BIH324" s="4"/>
      <c r="BII324" s="4"/>
      <c r="BIJ324" s="4"/>
      <c r="BIK324" s="4"/>
      <c r="BIL324" s="4"/>
      <c r="BIM324" s="4"/>
      <c r="BIN324" s="4"/>
      <c r="BIO324" s="4"/>
      <c r="BIP324" s="4"/>
      <c r="BIQ324" s="4"/>
      <c r="BIR324" s="4"/>
      <c r="BIS324" s="4"/>
      <c r="BIT324" s="4"/>
      <c r="BIU324" s="4"/>
      <c r="BIV324" s="4"/>
      <c r="BIW324" s="4"/>
      <c r="BIX324" s="4"/>
      <c r="BIY324" s="4"/>
      <c r="BIZ324" s="4"/>
      <c r="BJA324" s="4"/>
      <c r="BJB324" s="4"/>
      <c r="BJC324" s="4"/>
      <c r="BJD324" s="4"/>
      <c r="BJE324" s="4"/>
      <c r="BJF324" s="4"/>
      <c r="BJG324" s="4"/>
      <c r="BJH324" s="4"/>
      <c r="BJI324" s="4"/>
      <c r="BJJ324" s="4"/>
      <c r="BJK324" s="4"/>
      <c r="BJL324" s="4"/>
      <c r="BJM324" s="4"/>
      <c r="BJN324" s="4"/>
      <c r="BJO324" s="4"/>
      <c r="BJP324" s="4"/>
      <c r="BJQ324" s="4"/>
      <c r="BJR324" s="4"/>
      <c r="BJS324" s="4"/>
      <c r="BJT324" s="4"/>
      <c r="BJU324" s="4"/>
      <c r="BJV324" s="4"/>
      <c r="BJW324" s="4"/>
      <c r="BJX324" s="4"/>
      <c r="BJY324" s="4"/>
      <c r="BJZ324" s="4"/>
      <c r="BKA324" s="4"/>
      <c r="BKB324" s="4"/>
      <c r="BKC324" s="4"/>
      <c r="BKD324" s="4"/>
      <c r="BKE324" s="4"/>
      <c r="BKF324" s="4"/>
      <c r="BKG324" s="4"/>
      <c r="BKH324" s="4"/>
      <c r="BKI324" s="4"/>
      <c r="BKJ324" s="4"/>
      <c r="BKK324" s="4"/>
      <c r="BKL324" s="4"/>
      <c r="BKM324" s="4"/>
      <c r="BKN324" s="4"/>
      <c r="BKO324" s="4"/>
      <c r="BKP324" s="4"/>
      <c r="BKQ324" s="4"/>
      <c r="BKR324" s="4"/>
      <c r="BKS324" s="4"/>
      <c r="BKT324" s="4"/>
      <c r="BKU324" s="4"/>
      <c r="BKV324" s="4"/>
      <c r="BKW324" s="4"/>
      <c r="BKX324" s="4"/>
      <c r="BKY324" s="4"/>
      <c r="BKZ324" s="4"/>
      <c r="BLA324" s="4"/>
      <c r="BLB324" s="4"/>
      <c r="BLC324" s="4"/>
      <c r="BLD324" s="4"/>
      <c r="BLE324" s="4"/>
      <c r="BLF324" s="4"/>
      <c r="BLG324" s="4"/>
      <c r="BLH324" s="4"/>
      <c r="BLI324" s="4"/>
      <c r="BLJ324" s="4"/>
      <c r="BLK324" s="4"/>
      <c r="BLL324" s="4"/>
      <c r="BLM324" s="4"/>
      <c r="BLN324" s="4"/>
      <c r="BLO324" s="4"/>
      <c r="BLP324" s="4"/>
      <c r="BLQ324" s="4"/>
      <c r="BLR324" s="4"/>
      <c r="BLS324" s="4"/>
      <c r="BLT324" s="4"/>
      <c r="BLU324" s="4"/>
      <c r="BLV324" s="4"/>
      <c r="BLW324" s="4"/>
      <c r="BLX324" s="4"/>
      <c r="BLY324" s="4"/>
      <c r="BLZ324" s="4"/>
      <c r="BMA324" s="4"/>
      <c r="BMB324" s="4"/>
      <c r="BMC324" s="4"/>
      <c r="BMD324" s="4"/>
      <c r="BME324" s="4"/>
      <c r="BMF324" s="4"/>
      <c r="BMG324" s="4"/>
      <c r="BMH324" s="4"/>
      <c r="BMI324" s="4"/>
      <c r="BMJ324" s="4"/>
      <c r="BMK324" s="4"/>
      <c r="BML324" s="4"/>
      <c r="BMM324" s="4"/>
      <c r="BMN324" s="4"/>
      <c r="BMO324" s="4"/>
      <c r="BMP324" s="4"/>
      <c r="BMQ324" s="4"/>
      <c r="BMR324" s="4"/>
      <c r="BMS324" s="4"/>
      <c r="BMT324" s="4"/>
      <c r="BMU324" s="4"/>
      <c r="BMV324" s="4"/>
      <c r="BMW324" s="4"/>
      <c r="BMX324" s="4"/>
      <c r="BMY324" s="4"/>
      <c r="BMZ324" s="4"/>
      <c r="BNA324" s="4"/>
      <c r="BNB324" s="4"/>
      <c r="BNC324" s="4"/>
      <c r="BND324" s="4"/>
      <c r="BNE324" s="4"/>
      <c r="BNF324" s="4"/>
      <c r="BNG324" s="4"/>
      <c r="BNH324" s="4"/>
      <c r="BNI324" s="4"/>
      <c r="BNJ324" s="4"/>
      <c r="BNK324" s="4"/>
      <c r="BNL324" s="4"/>
      <c r="BNM324" s="4"/>
      <c r="BNN324" s="4"/>
      <c r="BNO324" s="4"/>
      <c r="BNP324" s="4"/>
      <c r="BNQ324" s="4"/>
      <c r="BNR324" s="4"/>
      <c r="BNS324" s="4"/>
      <c r="BNT324" s="4"/>
      <c r="BNU324" s="4"/>
      <c r="BNV324" s="4"/>
      <c r="BNW324" s="4"/>
      <c r="BNX324" s="4"/>
      <c r="BNY324" s="4"/>
      <c r="BNZ324" s="4"/>
      <c r="BOA324" s="4"/>
      <c r="BOB324" s="4"/>
      <c r="BOC324" s="4"/>
      <c r="BOD324" s="4"/>
      <c r="BOE324" s="4"/>
      <c r="BOF324" s="4"/>
      <c r="BOG324" s="4"/>
      <c r="BOH324" s="4"/>
      <c r="BOI324" s="4"/>
      <c r="BOJ324" s="4"/>
      <c r="BOK324" s="4"/>
      <c r="BOL324" s="4"/>
      <c r="BOM324" s="4"/>
      <c r="BON324" s="4"/>
      <c r="BOO324" s="4"/>
      <c r="BOP324" s="4"/>
      <c r="BOQ324" s="4"/>
      <c r="BOR324" s="4"/>
      <c r="BOS324" s="4"/>
      <c r="BOT324" s="4"/>
      <c r="BOU324" s="4"/>
      <c r="BOV324" s="4"/>
      <c r="BOW324" s="4"/>
      <c r="BOX324" s="4"/>
      <c r="BOY324" s="4"/>
      <c r="BOZ324" s="4"/>
      <c r="BPA324" s="4"/>
      <c r="BPB324" s="4"/>
      <c r="BPC324" s="4"/>
      <c r="BPD324" s="4"/>
      <c r="BPE324" s="4"/>
      <c r="BPF324" s="4"/>
      <c r="BPG324" s="4"/>
      <c r="BPH324" s="4"/>
      <c r="BPI324" s="4"/>
      <c r="BPJ324" s="4"/>
      <c r="BPK324" s="4"/>
      <c r="BPL324" s="4"/>
      <c r="BPM324" s="4"/>
      <c r="BPN324" s="4"/>
      <c r="BPO324" s="4"/>
      <c r="BPP324" s="4"/>
      <c r="BPQ324" s="4"/>
      <c r="BPR324" s="4"/>
      <c r="BPS324" s="4"/>
      <c r="BPT324" s="4"/>
      <c r="BPU324" s="4"/>
      <c r="BPV324" s="4"/>
      <c r="BPW324" s="4"/>
      <c r="BPX324" s="4"/>
      <c r="BPY324" s="4"/>
      <c r="BPZ324" s="4"/>
      <c r="BQA324" s="4"/>
      <c r="BQB324" s="4"/>
      <c r="BQC324" s="4"/>
      <c r="BQD324" s="4"/>
      <c r="BQE324" s="4"/>
      <c r="BQF324" s="4"/>
      <c r="BQG324" s="4"/>
      <c r="BQH324" s="4"/>
      <c r="BQI324" s="4"/>
      <c r="BQJ324" s="4"/>
      <c r="BQK324" s="4"/>
      <c r="BQL324" s="4"/>
      <c r="BQM324" s="4"/>
      <c r="BQN324" s="4"/>
      <c r="BQO324" s="4"/>
      <c r="BQP324" s="4"/>
      <c r="BQQ324" s="4"/>
      <c r="BQR324" s="4"/>
      <c r="BQS324" s="4"/>
      <c r="BQT324" s="4"/>
      <c r="BQU324" s="4"/>
      <c r="BQV324" s="4"/>
      <c r="BQW324" s="4"/>
      <c r="BQX324" s="4"/>
      <c r="BQY324" s="4"/>
      <c r="BQZ324" s="4"/>
      <c r="BRA324" s="4"/>
      <c r="BRB324" s="4"/>
      <c r="BRC324" s="4"/>
      <c r="BRD324" s="4"/>
      <c r="BRE324" s="4"/>
      <c r="BRF324" s="4"/>
      <c r="BRG324" s="4"/>
      <c r="BRH324" s="4"/>
      <c r="BRI324" s="4"/>
      <c r="BRJ324" s="4"/>
      <c r="BRK324" s="4"/>
      <c r="BRL324" s="4"/>
      <c r="BRM324" s="4"/>
      <c r="BRN324" s="4"/>
      <c r="BRO324" s="4"/>
      <c r="BRP324" s="4"/>
      <c r="BRQ324" s="4"/>
      <c r="BRR324" s="4"/>
      <c r="BRS324" s="4"/>
      <c r="BRT324" s="4"/>
      <c r="BRU324" s="4"/>
      <c r="BRV324" s="4"/>
      <c r="BRW324" s="4"/>
      <c r="BRX324" s="4"/>
      <c r="BRY324" s="4"/>
      <c r="BRZ324" s="4"/>
      <c r="BSA324" s="4"/>
      <c r="BSB324" s="4"/>
      <c r="BSC324" s="4"/>
      <c r="BSD324" s="4"/>
      <c r="BSE324" s="4"/>
      <c r="BSF324" s="4"/>
      <c r="BSG324" s="4"/>
      <c r="BSH324" s="4"/>
      <c r="BSI324" s="4"/>
      <c r="BSJ324" s="4"/>
      <c r="BSK324" s="4"/>
      <c r="BSL324" s="4"/>
      <c r="BSM324" s="4"/>
      <c r="BSN324" s="4"/>
      <c r="BSO324" s="4"/>
      <c r="BSP324" s="4"/>
      <c r="BSQ324" s="4"/>
      <c r="BSR324" s="4"/>
      <c r="BSS324" s="4"/>
      <c r="BST324" s="4"/>
      <c r="BSU324" s="4"/>
      <c r="BSV324" s="4"/>
      <c r="BSW324" s="4"/>
      <c r="BSX324" s="4"/>
      <c r="BSY324" s="4"/>
      <c r="BSZ324" s="4"/>
      <c r="BTA324" s="4"/>
      <c r="BTB324" s="4"/>
      <c r="BTC324" s="4"/>
      <c r="BTD324" s="4"/>
      <c r="BTE324" s="4"/>
      <c r="BTF324" s="4"/>
      <c r="BTG324" s="4"/>
      <c r="BTH324" s="4"/>
      <c r="BTI324" s="4"/>
      <c r="BTJ324" s="4"/>
      <c r="BTK324" s="4"/>
      <c r="BTL324" s="4"/>
      <c r="BTM324" s="4"/>
      <c r="BTN324" s="4"/>
      <c r="BTO324" s="4"/>
      <c r="BTP324" s="4"/>
      <c r="BTQ324" s="4"/>
      <c r="BTR324" s="4"/>
      <c r="BTS324" s="4"/>
      <c r="BTT324" s="4"/>
      <c r="BTU324" s="4"/>
      <c r="BTV324" s="4"/>
      <c r="BTW324" s="4"/>
      <c r="BTX324" s="4"/>
      <c r="BTY324" s="4"/>
      <c r="BTZ324" s="4"/>
      <c r="BUA324" s="4"/>
      <c r="BUB324" s="4"/>
      <c r="BUC324" s="4"/>
      <c r="BUD324" s="4"/>
      <c r="BUE324" s="4"/>
      <c r="BUF324" s="4"/>
      <c r="BUG324" s="4"/>
      <c r="BUH324" s="4"/>
      <c r="BUI324" s="4"/>
      <c r="BUJ324" s="4"/>
      <c r="BUK324" s="4"/>
      <c r="BUL324" s="4"/>
      <c r="BUM324" s="4"/>
      <c r="BUN324" s="4"/>
      <c r="BUO324" s="4"/>
      <c r="BUP324" s="4"/>
      <c r="BUQ324" s="4"/>
      <c r="BUR324" s="4"/>
      <c r="BUS324" s="4"/>
      <c r="BUT324" s="4"/>
      <c r="BUU324" s="4"/>
      <c r="BUV324" s="4"/>
      <c r="BUW324" s="4"/>
      <c r="BUX324" s="4"/>
      <c r="BUY324" s="4"/>
      <c r="BUZ324" s="4"/>
      <c r="BVA324" s="4"/>
      <c r="BVB324" s="4"/>
      <c r="BVC324" s="4"/>
      <c r="BVD324" s="4"/>
      <c r="BVE324" s="4"/>
      <c r="BVF324" s="4"/>
      <c r="BVG324" s="4"/>
      <c r="BVH324" s="4"/>
      <c r="BVI324" s="4"/>
      <c r="BVJ324" s="4"/>
      <c r="BVK324" s="4"/>
      <c r="BVL324" s="4"/>
      <c r="BVM324" s="4"/>
      <c r="BVN324" s="4"/>
      <c r="BVO324" s="4"/>
      <c r="BVP324" s="4"/>
      <c r="BVQ324" s="4"/>
      <c r="BVR324" s="4"/>
      <c r="BVS324" s="4"/>
      <c r="BVT324" s="4"/>
      <c r="BVU324" s="4"/>
      <c r="BVV324" s="4"/>
      <c r="BVW324" s="4"/>
      <c r="BVX324" s="4"/>
      <c r="BVY324" s="4"/>
      <c r="BVZ324" s="4"/>
      <c r="BWA324" s="4"/>
      <c r="BWB324" s="4"/>
      <c r="BWC324" s="4"/>
      <c r="BWD324" s="4"/>
      <c r="BWE324" s="4"/>
      <c r="BWF324" s="4"/>
      <c r="BWG324" s="4"/>
      <c r="BWH324" s="4"/>
      <c r="BWI324" s="4"/>
      <c r="BWJ324" s="4"/>
      <c r="BWK324" s="4"/>
      <c r="BWL324" s="4"/>
      <c r="BWM324" s="4"/>
      <c r="BWN324" s="4"/>
      <c r="BWO324" s="4"/>
      <c r="BWP324" s="4"/>
      <c r="BWQ324" s="4"/>
      <c r="BWR324" s="4"/>
      <c r="BWS324" s="4"/>
      <c r="BWT324" s="4"/>
      <c r="BWU324" s="4"/>
      <c r="BWV324" s="4"/>
      <c r="BWW324" s="4"/>
      <c r="BWX324" s="4"/>
      <c r="BWY324" s="4"/>
      <c r="BWZ324" s="4"/>
      <c r="BXA324" s="4"/>
      <c r="BXB324" s="4"/>
      <c r="BXC324" s="4"/>
      <c r="BXD324" s="4"/>
      <c r="BXE324" s="4"/>
      <c r="BXF324" s="4"/>
      <c r="BXG324" s="4"/>
      <c r="BXH324" s="4"/>
      <c r="BXI324" s="4"/>
      <c r="BXJ324" s="4"/>
      <c r="BXK324" s="4"/>
      <c r="BXL324" s="4"/>
      <c r="BXM324" s="4"/>
      <c r="BXN324" s="4"/>
      <c r="BXO324" s="4"/>
      <c r="BXP324" s="4"/>
      <c r="BXQ324" s="4"/>
      <c r="BXR324" s="4"/>
      <c r="BXS324" s="4"/>
      <c r="BXT324" s="4"/>
      <c r="BXU324" s="4"/>
      <c r="BXV324" s="4"/>
      <c r="BXW324" s="4"/>
      <c r="BXX324" s="4"/>
      <c r="BXY324" s="4"/>
      <c r="BXZ324" s="4"/>
      <c r="BYA324" s="4"/>
      <c r="BYB324" s="4"/>
      <c r="BYC324" s="4"/>
      <c r="BYD324" s="4"/>
      <c r="BYE324" s="4"/>
      <c r="BYF324" s="4"/>
      <c r="BYG324" s="4"/>
      <c r="BYH324" s="4"/>
      <c r="BYI324" s="4"/>
      <c r="BYJ324" s="4"/>
      <c r="BYK324" s="4"/>
      <c r="BYL324" s="4"/>
      <c r="BYM324" s="4"/>
      <c r="BYN324" s="4"/>
      <c r="BYO324" s="4"/>
      <c r="BYP324" s="4"/>
      <c r="BYQ324" s="4"/>
      <c r="BYR324" s="4"/>
      <c r="BYS324" s="4"/>
      <c r="BYT324" s="4"/>
      <c r="BYU324" s="4"/>
      <c r="BYV324" s="4"/>
      <c r="BYW324" s="4"/>
      <c r="BYX324" s="4"/>
      <c r="BYY324" s="4"/>
      <c r="BYZ324" s="4"/>
      <c r="BZA324" s="4"/>
      <c r="BZB324" s="4"/>
      <c r="BZC324" s="4"/>
      <c r="BZD324" s="4"/>
      <c r="BZE324" s="4"/>
      <c r="BZF324" s="4"/>
      <c r="BZG324" s="4"/>
      <c r="BZH324" s="4"/>
      <c r="BZI324" s="4"/>
      <c r="BZJ324" s="4"/>
      <c r="BZK324" s="4"/>
      <c r="BZL324" s="4"/>
      <c r="BZM324" s="4"/>
      <c r="BZN324" s="4"/>
      <c r="BZO324" s="4"/>
      <c r="BZP324" s="4"/>
      <c r="BZQ324" s="4"/>
      <c r="BZR324" s="4"/>
      <c r="BZS324" s="4"/>
      <c r="BZT324" s="4"/>
      <c r="BZU324" s="4"/>
      <c r="BZV324" s="4"/>
      <c r="BZW324" s="4"/>
      <c r="BZX324" s="4"/>
      <c r="BZY324" s="4"/>
      <c r="BZZ324" s="4"/>
      <c r="CAA324" s="4"/>
      <c r="CAB324" s="4"/>
      <c r="CAC324" s="4"/>
      <c r="CAD324" s="4"/>
      <c r="CAE324" s="4"/>
      <c r="CAF324" s="4"/>
      <c r="CAG324" s="4"/>
      <c r="CAH324" s="4"/>
      <c r="CAI324" s="4"/>
      <c r="CAJ324" s="4"/>
      <c r="CAK324" s="4"/>
      <c r="CAL324" s="4"/>
      <c r="CAM324" s="4"/>
      <c r="CAN324" s="4"/>
      <c r="CAO324" s="4"/>
      <c r="CAP324" s="4"/>
      <c r="CAQ324" s="4"/>
      <c r="CAR324" s="4"/>
      <c r="CAS324" s="4"/>
      <c r="CAT324" s="4"/>
      <c r="CAU324" s="4"/>
      <c r="CAV324" s="4"/>
      <c r="CAW324" s="4"/>
      <c r="CAX324" s="4"/>
      <c r="CAY324" s="4"/>
      <c r="CAZ324" s="4"/>
      <c r="CBA324" s="4"/>
      <c r="CBB324" s="4"/>
      <c r="CBC324" s="4"/>
      <c r="CBD324" s="4"/>
      <c r="CBE324" s="4"/>
      <c r="CBF324" s="4"/>
      <c r="CBG324" s="4"/>
      <c r="CBH324" s="4"/>
      <c r="CBI324" s="4"/>
      <c r="CBJ324" s="4"/>
      <c r="CBK324" s="4"/>
      <c r="CBL324" s="4"/>
      <c r="CBM324" s="4"/>
      <c r="CBN324" s="4"/>
      <c r="CBO324" s="4"/>
      <c r="CBP324" s="4"/>
      <c r="CBQ324" s="4"/>
      <c r="CBR324" s="4"/>
      <c r="CBS324" s="4"/>
      <c r="CBT324" s="4"/>
      <c r="CBU324" s="4"/>
      <c r="CBV324" s="4"/>
      <c r="CBW324" s="4"/>
      <c r="CBX324" s="4"/>
      <c r="CBY324" s="4"/>
      <c r="CBZ324" s="4"/>
      <c r="CCA324" s="4"/>
      <c r="CCB324" s="4"/>
      <c r="CCC324" s="4"/>
      <c r="CCD324" s="4"/>
      <c r="CCE324" s="4"/>
      <c r="CCF324" s="4"/>
      <c r="CCG324" s="4"/>
      <c r="CCH324" s="4"/>
      <c r="CCI324" s="4"/>
      <c r="CCJ324" s="4"/>
      <c r="CCK324" s="4"/>
      <c r="CCL324" s="4"/>
      <c r="CCM324" s="4"/>
      <c r="CCN324" s="4"/>
      <c r="CCO324" s="4"/>
      <c r="CCP324" s="4"/>
      <c r="CCQ324" s="4"/>
      <c r="CCR324" s="4"/>
      <c r="CCS324" s="4"/>
      <c r="CCT324" s="4"/>
      <c r="CCU324" s="4"/>
      <c r="CCV324" s="4"/>
      <c r="CCW324" s="4"/>
      <c r="CCX324" s="4"/>
      <c r="CCY324" s="4"/>
      <c r="CCZ324" s="4"/>
      <c r="CDA324" s="4"/>
      <c r="CDB324" s="4"/>
      <c r="CDC324" s="4"/>
      <c r="CDD324" s="4"/>
      <c r="CDE324" s="4"/>
      <c r="CDF324" s="4"/>
      <c r="CDG324" s="4"/>
      <c r="CDH324" s="4"/>
      <c r="CDI324" s="4"/>
      <c r="CDJ324" s="4"/>
      <c r="CDK324" s="4"/>
      <c r="CDL324" s="4"/>
      <c r="CDM324" s="4"/>
      <c r="CDN324" s="4"/>
      <c r="CDO324" s="4"/>
      <c r="CDP324" s="4"/>
      <c r="CDQ324" s="4"/>
      <c r="CDR324" s="4"/>
      <c r="CDS324" s="4"/>
      <c r="CDT324" s="4"/>
      <c r="CDU324" s="4"/>
      <c r="CDV324" s="4"/>
      <c r="CDW324" s="4"/>
      <c r="CDX324" s="4"/>
      <c r="CDY324" s="4"/>
      <c r="CDZ324" s="4"/>
      <c r="CEA324" s="4"/>
      <c r="CEB324" s="4"/>
      <c r="CEC324" s="4"/>
      <c r="CED324" s="4"/>
      <c r="CEE324" s="4"/>
      <c r="CEF324" s="4"/>
      <c r="CEG324" s="4"/>
      <c r="CEH324" s="4"/>
      <c r="CEI324" s="4"/>
      <c r="CEJ324" s="4"/>
      <c r="CEK324" s="4"/>
      <c r="CEL324" s="4"/>
      <c r="CEM324" s="4"/>
      <c r="CEN324" s="4"/>
      <c r="CEO324" s="4"/>
      <c r="CEP324" s="4"/>
      <c r="CEQ324" s="4"/>
      <c r="CER324" s="4"/>
      <c r="CES324" s="4"/>
      <c r="CET324" s="4"/>
      <c r="CEU324" s="4"/>
      <c r="CEV324" s="4"/>
      <c r="CEW324" s="4"/>
      <c r="CEX324" s="4"/>
      <c r="CEY324" s="4"/>
      <c r="CEZ324" s="4"/>
      <c r="CFA324" s="4"/>
      <c r="CFB324" s="4"/>
      <c r="CFC324" s="4"/>
      <c r="CFD324" s="4"/>
      <c r="CFE324" s="4"/>
      <c r="CFF324" s="4"/>
      <c r="CFG324" s="4"/>
      <c r="CFH324" s="4"/>
      <c r="CFI324" s="4"/>
      <c r="CFJ324" s="4"/>
      <c r="CFK324" s="4"/>
      <c r="CFL324" s="4"/>
      <c r="CFM324" s="4"/>
      <c r="CFN324" s="4"/>
      <c r="CFO324" s="4"/>
      <c r="CFP324" s="4"/>
      <c r="CFQ324" s="4"/>
      <c r="CFR324" s="4"/>
      <c r="CFS324" s="4"/>
      <c r="CFT324" s="4"/>
      <c r="CFU324" s="4"/>
      <c r="CFV324" s="4"/>
      <c r="CFW324" s="4"/>
      <c r="CFX324" s="4"/>
      <c r="CFY324" s="4"/>
      <c r="CFZ324" s="4"/>
      <c r="CGA324" s="4"/>
      <c r="CGB324" s="4"/>
      <c r="CGC324" s="4"/>
      <c r="CGD324" s="4"/>
      <c r="CGE324" s="4"/>
      <c r="CGF324" s="4"/>
      <c r="CGG324" s="4"/>
      <c r="CGH324" s="4"/>
      <c r="CGI324" s="4"/>
      <c r="CGJ324" s="4"/>
      <c r="CGK324" s="4"/>
      <c r="CGL324" s="4"/>
      <c r="CGM324" s="4"/>
      <c r="CGN324" s="4"/>
      <c r="CGO324" s="4"/>
      <c r="CGP324" s="4"/>
      <c r="CGQ324" s="4"/>
      <c r="CGR324" s="4"/>
      <c r="CGS324" s="4"/>
      <c r="CGT324" s="4"/>
      <c r="CGU324" s="4"/>
      <c r="CGV324" s="4"/>
      <c r="CGW324" s="4"/>
      <c r="CGX324" s="4"/>
      <c r="CGY324" s="4"/>
      <c r="CGZ324" s="4"/>
      <c r="CHA324" s="4"/>
      <c r="CHB324" s="4"/>
      <c r="CHC324" s="4"/>
      <c r="CHD324" s="4"/>
      <c r="CHE324" s="4"/>
      <c r="CHF324" s="4"/>
      <c r="CHG324" s="4"/>
      <c r="CHH324" s="4"/>
      <c r="CHI324" s="4"/>
      <c r="CHJ324" s="4"/>
      <c r="CHK324" s="4"/>
      <c r="CHL324" s="4"/>
      <c r="CHM324" s="4"/>
      <c r="CHN324" s="4"/>
      <c r="CHO324" s="4"/>
      <c r="CHP324" s="4"/>
      <c r="CHQ324" s="4"/>
      <c r="CHR324" s="4"/>
      <c r="CHS324" s="4"/>
      <c r="CHT324" s="4"/>
      <c r="CHU324" s="4"/>
      <c r="CHV324" s="4"/>
      <c r="CHW324" s="4"/>
      <c r="CHX324" s="4"/>
      <c r="CHY324" s="4"/>
      <c r="CHZ324" s="4"/>
      <c r="CIA324" s="4"/>
      <c r="CIB324" s="4"/>
      <c r="CIC324" s="4"/>
      <c r="CID324" s="4"/>
      <c r="CIE324" s="4"/>
      <c r="CIF324" s="4"/>
      <c r="CIG324" s="4"/>
      <c r="CIH324" s="4"/>
      <c r="CII324" s="4"/>
      <c r="CIJ324" s="4"/>
      <c r="CIK324" s="4"/>
      <c r="CIL324" s="4"/>
      <c r="CIM324" s="4"/>
      <c r="CIN324" s="4"/>
      <c r="CIO324" s="4"/>
      <c r="CIP324" s="4"/>
      <c r="CIQ324" s="4"/>
      <c r="CIR324" s="4"/>
      <c r="CIS324" s="4"/>
      <c r="CIT324" s="4"/>
      <c r="CIU324" s="4"/>
      <c r="CIV324" s="4"/>
      <c r="CIW324" s="4"/>
      <c r="CIX324" s="4"/>
      <c r="CIY324" s="4"/>
      <c r="CIZ324" s="4"/>
      <c r="CJA324" s="4"/>
      <c r="CJB324" s="4"/>
      <c r="CJC324" s="4"/>
      <c r="CJD324" s="4"/>
      <c r="CJE324" s="4"/>
      <c r="CJF324" s="4"/>
      <c r="CJG324" s="4"/>
      <c r="CJH324" s="4"/>
      <c r="CJI324" s="4"/>
      <c r="CJJ324" s="4"/>
      <c r="CJK324" s="4"/>
      <c r="CJL324" s="4"/>
      <c r="CJM324" s="4"/>
      <c r="CJN324" s="4"/>
      <c r="CJO324" s="4"/>
      <c r="CJP324" s="4"/>
      <c r="CJQ324" s="4"/>
      <c r="CJR324" s="4"/>
      <c r="CJS324" s="4"/>
      <c r="CJT324" s="4"/>
      <c r="CJU324" s="4"/>
      <c r="CJV324" s="4"/>
      <c r="CJW324" s="4"/>
      <c r="CJX324" s="4"/>
      <c r="CJY324" s="4"/>
      <c r="CJZ324" s="4"/>
      <c r="CKA324" s="4"/>
      <c r="CKB324" s="4"/>
      <c r="CKC324" s="4"/>
      <c r="CKD324" s="4"/>
      <c r="CKE324" s="4"/>
      <c r="CKF324" s="4"/>
      <c r="CKG324" s="4"/>
      <c r="CKH324" s="4"/>
      <c r="CKI324" s="4"/>
      <c r="CKJ324" s="4"/>
      <c r="CKK324" s="4"/>
      <c r="CKL324" s="4"/>
      <c r="CKM324" s="4"/>
      <c r="CKN324" s="4"/>
      <c r="CKO324" s="4"/>
      <c r="CKP324" s="4"/>
      <c r="CKQ324" s="4"/>
      <c r="CKR324" s="4"/>
      <c r="CKS324" s="4"/>
      <c r="CKT324" s="4"/>
      <c r="CKU324" s="4"/>
      <c r="CKV324" s="4"/>
      <c r="CKW324" s="4"/>
      <c r="CKX324" s="4"/>
      <c r="CKY324" s="4"/>
      <c r="CKZ324" s="4"/>
      <c r="CLA324" s="4"/>
      <c r="CLB324" s="4"/>
      <c r="CLC324" s="4"/>
      <c r="CLD324" s="4"/>
      <c r="CLE324" s="4"/>
      <c r="CLF324" s="4"/>
      <c r="CLG324" s="4"/>
      <c r="CLH324" s="4"/>
      <c r="CLI324" s="4"/>
      <c r="CLJ324" s="4"/>
      <c r="CLK324" s="4"/>
      <c r="CLL324" s="4"/>
      <c r="CLM324" s="4"/>
      <c r="CLN324" s="4"/>
      <c r="CLO324" s="4"/>
      <c r="CLP324" s="4"/>
      <c r="CLQ324" s="4"/>
      <c r="CLR324" s="4"/>
      <c r="CLS324" s="4"/>
      <c r="CLT324" s="4"/>
      <c r="CLU324" s="4"/>
      <c r="CLV324" s="4"/>
      <c r="CLW324" s="4"/>
      <c r="CLX324" s="4"/>
      <c r="CLY324" s="4"/>
      <c r="CLZ324" s="4"/>
      <c r="CMA324" s="4"/>
      <c r="CMB324" s="4"/>
      <c r="CMC324" s="4"/>
      <c r="CMD324" s="4"/>
      <c r="CME324" s="4"/>
      <c r="CMF324" s="4"/>
      <c r="CMG324" s="4"/>
      <c r="CMH324" s="4"/>
      <c r="CMI324" s="4"/>
      <c r="CMJ324" s="4"/>
      <c r="CMK324" s="4"/>
      <c r="CML324" s="4"/>
      <c r="CMM324" s="4"/>
      <c r="CMN324" s="4"/>
      <c r="CMO324" s="4"/>
      <c r="CMP324" s="4"/>
      <c r="CMQ324" s="4"/>
      <c r="CMR324" s="4"/>
      <c r="CMS324" s="4"/>
      <c r="CMT324" s="4"/>
      <c r="CMU324" s="4"/>
      <c r="CMV324" s="4"/>
      <c r="CMW324" s="4"/>
      <c r="CMX324" s="4"/>
      <c r="CMY324" s="4"/>
      <c r="CMZ324" s="4"/>
      <c r="CNA324" s="4"/>
      <c r="CNB324" s="4"/>
      <c r="CNC324" s="4"/>
      <c r="CND324" s="4"/>
      <c r="CNE324" s="4"/>
      <c r="CNF324" s="4"/>
      <c r="CNG324" s="4"/>
      <c r="CNH324" s="4"/>
      <c r="CNI324" s="4"/>
      <c r="CNJ324" s="4"/>
      <c r="CNK324" s="4"/>
      <c r="CNL324" s="4"/>
      <c r="CNM324" s="4"/>
      <c r="CNN324" s="4"/>
      <c r="CNO324" s="4"/>
      <c r="CNP324" s="4"/>
      <c r="CNQ324" s="4"/>
      <c r="CNR324" s="4"/>
      <c r="CNS324" s="4"/>
      <c r="CNT324" s="4"/>
      <c r="CNU324" s="4"/>
      <c r="CNV324" s="4"/>
      <c r="CNW324" s="4"/>
      <c r="CNX324" s="4"/>
      <c r="CNY324" s="4"/>
      <c r="CNZ324" s="4"/>
      <c r="COA324" s="4"/>
      <c r="COB324" s="4"/>
      <c r="COC324" s="4"/>
      <c r="COD324" s="4"/>
      <c r="COE324" s="4"/>
      <c r="COF324" s="4"/>
      <c r="COG324" s="4"/>
      <c r="COH324" s="4"/>
      <c r="COI324" s="4"/>
      <c r="COJ324" s="4"/>
      <c r="COK324" s="4"/>
      <c r="COL324" s="4"/>
      <c r="COM324" s="4"/>
      <c r="CON324" s="4"/>
      <c r="COO324" s="4"/>
      <c r="COP324" s="4"/>
      <c r="COQ324" s="4"/>
      <c r="COR324" s="4"/>
      <c r="COS324" s="4"/>
      <c r="COT324" s="4"/>
      <c r="COU324" s="4"/>
      <c r="COV324" s="4"/>
      <c r="COW324" s="4"/>
      <c r="COX324" s="4"/>
      <c r="COY324" s="4"/>
      <c r="COZ324" s="4"/>
      <c r="CPA324" s="4"/>
      <c r="CPB324" s="4"/>
      <c r="CPC324" s="4"/>
      <c r="CPD324" s="4"/>
      <c r="CPE324" s="4"/>
      <c r="CPF324" s="4"/>
      <c r="CPG324" s="4"/>
      <c r="CPH324" s="4"/>
      <c r="CPI324" s="4"/>
      <c r="CPJ324" s="4"/>
      <c r="CPK324" s="4"/>
      <c r="CPL324" s="4"/>
      <c r="CPM324" s="4"/>
      <c r="CPN324" s="4"/>
      <c r="CPO324" s="4"/>
      <c r="CPP324" s="4"/>
      <c r="CPQ324" s="4"/>
      <c r="CPR324" s="4"/>
      <c r="CPS324" s="4"/>
      <c r="CPT324" s="4"/>
      <c r="CPU324" s="4"/>
      <c r="CPV324" s="4"/>
      <c r="CPW324" s="4"/>
      <c r="CPX324" s="4"/>
      <c r="CPY324" s="4"/>
      <c r="CPZ324" s="4"/>
      <c r="CQA324" s="4"/>
      <c r="CQB324" s="4"/>
      <c r="CQC324" s="4"/>
      <c r="CQD324" s="4"/>
      <c r="CQE324" s="4"/>
      <c r="CQF324" s="4"/>
      <c r="CQG324" s="4"/>
      <c r="CQH324" s="4"/>
      <c r="CQI324" s="4"/>
      <c r="CQJ324" s="4"/>
      <c r="CQK324" s="4"/>
      <c r="CQL324" s="4"/>
      <c r="CQM324" s="4"/>
      <c r="CQN324" s="4"/>
      <c r="CQO324" s="4"/>
      <c r="CQP324" s="4"/>
      <c r="CQQ324" s="4"/>
      <c r="CQR324" s="4"/>
      <c r="CQS324" s="4"/>
      <c r="CQT324" s="4"/>
      <c r="CQU324" s="4"/>
      <c r="CQV324" s="4"/>
      <c r="CQW324" s="4"/>
      <c r="CQX324" s="4"/>
      <c r="CQY324" s="4"/>
      <c r="CQZ324" s="4"/>
      <c r="CRA324" s="4"/>
      <c r="CRB324" s="4"/>
      <c r="CRC324" s="4"/>
      <c r="CRD324" s="4"/>
      <c r="CRE324" s="4"/>
      <c r="CRF324" s="4"/>
      <c r="CRG324" s="4"/>
      <c r="CRH324" s="4"/>
      <c r="CRI324" s="4"/>
      <c r="CRJ324" s="4"/>
      <c r="CRK324" s="4"/>
      <c r="CRL324" s="4"/>
      <c r="CRM324" s="4"/>
      <c r="CRN324" s="4"/>
      <c r="CRO324" s="4"/>
      <c r="CRP324" s="4"/>
      <c r="CRQ324" s="4"/>
      <c r="CRR324" s="4"/>
      <c r="CRS324" s="4"/>
      <c r="CRT324" s="4"/>
      <c r="CRU324" s="4"/>
      <c r="CRV324" s="4"/>
      <c r="CRW324" s="4"/>
      <c r="CRX324" s="4"/>
      <c r="CRY324" s="4"/>
      <c r="CRZ324" s="4"/>
      <c r="CSA324" s="4"/>
      <c r="CSB324" s="4"/>
      <c r="CSC324" s="4"/>
      <c r="CSD324" s="4"/>
      <c r="CSE324" s="4"/>
      <c r="CSF324" s="4"/>
      <c r="CSG324" s="4"/>
      <c r="CSH324" s="4"/>
      <c r="CSI324" s="4"/>
      <c r="CSJ324" s="4"/>
      <c r="CSK324" s="4"/>
      <c r="CSL324" s="4"/>
      <c r="CSM324" s="4"/>
      <c r="CSN324" s="4"/>
      <c r="CSO324" s="4"/>
      <c r="CSP324" s="4"/>
      <c r="CSQ324" s="4"/>
      <c r="CSR324" s="4"/>
      <c r="CSS324" s="4"/>
      <c r="CST324" s="4"/>
      <c r="CSU324" s="4"/>
      <c r="CSV324" s="4"/>
      <c r="CSW324" s="4"/>
      <c r="CSX324" s="4"/>
      <c r="CSY324" s="4"/>
      <c r="CSZ324" s="4"/>
      <c r="CTA324" s="4"/>
      <c r="CTB324" s="4"/>
      <c r="CTC324" s="4"/>
      <c r="CTD324" s="4"/>
      <c r="CTE324" s="4"/>
      <c r="CTF324" s="4"/>
      <c r="CTG324" s="4"/>
      <c r="CTH324" s="4"/>
      <c r="CTI324" s="4"/>
      <c r="CTJ324" s="4"/>
      <c r="CTK324" s="4"/>
      <c r="CTL324" s="4"/>
      <c r="CTM324" s="4"/>
      <c r="CTN324" s="4"/>
      <c r="CTO324" s="4"/>
      <c r="CTP324" s="4"/>
      <c r="CTQ324" s="4"/>
      <c r="CTR324" s="4"/>
      <c r="CTS324" s="4"/>
      <c r="CTT324" s="4"/>
      <c r="CTU324" s="4"/>
      <c r="CTV324" s="4"/>
      <c r="CTW324" s="4"/>
      <c r="CTX324" s="4"/>
      <c r="CTY324" s="4"/>
      <c r="CTZ324" s="4"/>
      <c r="CUA324" s="4"/>
      <c r="CUB324" s="4"/>
      <c r="CUC324" s="4"/>
      <c r="CUD324" s="4"/>
      <c r="CUE324" s="4"/>
      <c r="CUF324" s="4"/>
      <c r="CUG324" s="4"/>
      <c r="CUH324" s="4"/>
      <c r="CUI324" s="4"/>
      <c r="CUJ324" s="4"/>
      <c r="CUK324" s="4"/>
      <c r="CUL324" s="4"/>
      <c r="CUM324" s="4"/>
      <c r="CUN324" s="4"/>
      <c r="CUO324" s="4"/>
      <c r="CUP324" s="4"/>
      <c r="CUQ324" s="4"/>
      <c r="CUR324" s="4"/>
      <c r="CUS324" s="4"/>
      <c r="CUT324" s="4"/>
      <c r="CUU324" s="4"/>
      <c r="CUV324" s="4"/>
      <c r="CUW324" s="4"/>
      <c r="CUX324" s="4"/>
      <c r="CUY324" s="4"/>
      <c r="CUZ324" s="4"/>
      <c r="CVA324" s="4"/>
      <c r="CVB324" s="4"/>
      <c r="CVC324" s="4"/>
      <c r="CVD324" s="4"/>
      <c r="CVE324" s="4"/>
      <c r="CVF324" s="4"/>
      <c r="CVG324" s="4"/>
      <c r="CVH324" s="4"/>
      <c r="CVI324" s="4"/>
      <c r="CVJ324" s="4"/>
      <c r="CVK324" s="4"/>
      <c r="CVL324" s="4"/>
      <c r="CVM324" s="4"/>
      <c r="CVN324" s="4"/>
      <c r="CVO324" s="4"/>
      <c r="CVP324" s="4"/>
      <c r="CVQ324" s="4"/>
      <c r="CVR324" s="4"/>
      <c r="CVS324" s="4"/>
      <c r="CVT324" s="4"/>
      <c r="CVU324" s="4"/>
      <c r="CVV324" s="4"/>
      <c r="CVW324" s="4"/>
      <c r="CVX324" s="4"/>
      <c r="CVY324" s="4"/>
      <c r="CVZ324" s="4"/>
      <c r="CWA324" s="4"/>
      <c r="CWB324" s="4"/>
      <c r="CWC324" s="4"/>
      <c r="CWD324" s="4"/>
      <c r="CWE324" s="4"/>
      <c r="CWF324" s="4"/>
      <c r="CWG324" s="4"/>
      <c r="CWH324" s="4"/>
      <c r="CWI324" s="4"/>
      <c r="CWJ324" s="4"/>
      <c r="CWK324" s="4"/>
      <c r="CWL324" s="4"/>
      <c r="CWM324" s="4"/>
      <c r="CWN324" s="4"/>
      <c r="CWO324" s="4"/>
      <c r="CWP324" s="4"/>
      <c r="CWQ324" s="4"/>
      <c r="CWR324" s="4"/>
      <c r="CWS324" s="4"/>
      <c r="CWT324" s="4"/>
      <c r="CWU324" s="4"/>
      <c r="CWV324" s="4"/>
      <c r="CWW324" s="4"/>
      <c r="CWX324" s="4"/>
      <c r="CWY324" s="4"/>
      <c r="CWZ324" s="4"/>
      <c r="CXA324" s="4"/>
      <c r="CXB324" s="4"/>
      <c r="CXC324" s="4"/>
      <c r="CXD324" s="4"/>
      <c r="CXE324" s="4"/>
      <c r="CXF324" s="4"/>
      <c r="CXG324" s="4"/>
      <c r="CXH324" s="4"/>
      <c r="CXI324" s="4"/>
      <c r="CXJ324" s="4"/>
      <c r="CXK324" s="4"/>
      <c r="CXL324" s="4"/>
      <c r="CXM324" s="4"/>
      <c r="CXN324" s="4"/>
      <c r="CXO324" s="4"/>
      <c r="CXP324" s="4"/>
      <c r="CXQ324" s="4"/>
      <c r="CXR324" s="4"/>
      <c r="CXS324" s="4"/>
      <c r="CXT324" s="4"/>
      <c r="CXU324" s="4"/>
      <c r="CXV324" s="4"/>
      <c r="CXW324" s="4"/>
      <c r="CXX324" s="4"/>
      <c r="CXY324" s="4"/>
      <c r="CXZ324" s="4"/>
      <c r="CYA324" s="4"/>
      <c r="CYB324" s="4"/>
      <c r="CYC324" s="4"/>
      <c r="CYD324" s="4"/>
      <c r="CYE324" s="4"/>
      <c r="CYF324" s="4"/>
      <c r="CYG324" s="4"/>
      <c r="CYH324" s="4"/>
      <c r="CYI324" s="4"/>
      <c r="CYJ324" s="4"/>
      <c r="CYK324" s="4"/>
      <c r="CYL324" s="4"/>
      <c r="CYM324" s="4"/>
      <c r="CYN324" s="4"/>
      <c r="CYO324" s="4"/>
      <c r="CYP324" s="4"/>
      <c r="CYQ324" s="4"/>
      <c r="CYR324" s="4"/>
      <c r="CYS324" s="4"/>
      <c r="CYT324" s="4"/>
      <c r="CYU324" s="4"/>
      <c r="CYV324" s="4"/>
      <c r="CYW324" s="4"/>
      <c r="CYX324" s="4"/>
      <c r="CYY324" s="4"/>
      <c r="CYZ324" s="4"/>
      <c r="CZA324" s="4"/>
      <c r="CZB324" s="4"/>
      <c r="CZC324" s="4"/>
      <c r="CZD324" s="4"/>
      <c r="CZE324" s="4"/>
      <c r="CZF324" s="4"/>
      <c r="CZG324" s="4"/>
      <c r="CZH324" s="4"/>
      <c r="CZI324" s="4"/>
      <c r="CZJ324" s="4"/>
      <c r="CZK324" s="4"/>
      <c r="CZL324" s="4"/>
      <c r="CZM324" s="4"/>
      <c r="CZN324" s="4"/>
      <c r="CZO324" s="4"/>
      <c r="CZP324" s="4"/>
      <c r="CZQ324" s="4"/>
      <c r="CZR324" s="4"/>
      <c r="CZS324" s="4"/>
      <c r="CZT324" s="4"/>
      <c r="CZU324" s="4"/>
      <c r="CZV324" s="4"/>
      <c r="CZW324" s="4"/>
      <c r="CZX324" s="4"/>
      <c r="CZY324" s="4"/>
      <c r="CZZ324" s="4"/>
      <c r="DAA324" s="4"/>
      <c r="DAB324" s="4"/>
      <c r="DAC324" s="4"/>
      <c r="DAD324" s="4"/>
      <c r="DAE324" s="4"/>
      <c r="DAF324" s="4"/>
      <c r="DAG324" s="4"/>
      <c r="DAH324" s="4"/>
      <c r="DAI324" s="4"/>
      <c r="DAJ324" s="4"/>
      <c r="DAK324" s="4"/>
      <c r="DAL324" s="4"/>
      <c r="DAM324" s="4"/>
      <c r="DAN324" s="4"/>
      <c r="DAO324" s="4"/>
      <c r="DAP324" s="4"/>
      <c r="DAQ324" s="4"/>
      <c r="DAR324" s="4"/>
      <c r="DAS324" s="4"/>
      <c r="DAT324" s="4"/>
      <c r="DAU324" s="4"/>
      <c r="DAV324" s="4"/>
      <c r="DAW324" s="4"/>
      <c r="DAX324" s="4"/>
      <c r="DAY324" s="4"/>
      <c r="DAZ324" s="4"/>
      <c r="DBA324" s="4"/>
      <c r="DBB324" s="4"/>
      <c r="DBC324" s="4"/>
      <c r="DBD324" s="4"/>
      <c r="DBE324" s="4"/>
      <c r="DBF324" s="4"/>
      <c r="DBG324" s="4"/>
      <c r="DBH324" s="4"/>
      <c r="DBI324" s="4"/>
      <c r="DBJ324" s="4"/>
      <c r="DBK324" s="4"/>
      <c r="DBL324" s="4"/>
      <c r="DBM324" s="4"/>
      <c r="DBN324" s="4"/>
      <c r="DBO324" s="4"/>
      <c r="DBP324" s="4"/>
      <c r="DBQ324" s="4"/>
      <c r="DBR324" s="4"/>
      <c r="DBS324" s="4"/>
      <c r="DBT324" s="4"/>
      <c r="DBU324" s="4"/>
      <c r="DBV324" s="4"/>
      <c r="DBW324" s="4"/>
      <c r="DBX324" s="4"/>
      <c r="DBY324" s="4"/>
      <c r="DBZ324" s="4"/>
      <c r="DCA324" s="4"/>
      <c r="DCB324" s="4"/>
      <c r="DCC324" s="4"/>
      <c r="DCD324" s="4"/>
      <c r="DCE324" s="4"/>
      <c r="DCF324" s="4"/>
      <c r="DCG324" s="4"/>
      <c r="DCH324" s="4"/>
      <c r="DCI324" s="4"/>
      <c r="DCJ324" s="4"/>
      <c r="DCK324" s="4"/>
      <c r="DCL324" s="4"/>
      <c r="DCM324" s="4"/>
      <c r="DCN324" s="4"/>
      <c r="DCO324" s="4"/>
      <c r="DCP324" s="4"/>
      <c r="DCQ324" s="4"/>
      <c r="DCR324" s="4"/>
      <c r="DCS324" s="4"/>
      <c r="DCT324" s="4"/>
      <c r="DCU324" s="4"/>
      <c r="DCV324" s="4"/>
      <c r="DCW324" s="4"/>
      <c r="DCX324" s="4"/>
      <c r="DCY324" s="4"/>
      <c r="DCZ324" s="4"/>
      <c r="DDA324" s="4"/>
      <c r="DDB324" s="4"/>
      <c r="DDC324" s="4"/>
      <c r="DDD324" s="4"/>
      <c r="DDE324" s="4"/>
      <c r="DDF324" s="4"/>
      <c r="DDG324" s="4"/>
      <c r="DDH324" s="4"/>
      <c r="DDI324" s="4"/>
      <c r="DDJ324" s="4"/>
      <c r="DDK324" s="4"/>
      <c r="DDL324" s="4"/>
      <c r="DDM324" s="4"/>
      <c r="DDN324" s="4"/>
      <c r="DDO324" s="4"/>
      <c r="DDP324" s="4"/>
      <c r="DDQ324" s="4"/>
      <c r="DDR324" s="4"/>
      <c r="DDS324" s="4"/>
      <c r="DDT324" s="4"/>
      <c r="DDU324" s="4"/>
      <c r="DDV324" s="4"/>
      <c r="DDW324" s="4"/>
      <c r="DDX324" s="4"/>
      <c r="DDY324" s="4"/>
      <c r="DDZ324" s="4"/>
      <c r="DEA324" s="4"/>
      <c r="DEB324" s="4"/>
      <c r="DEC324" s="4"/>
      <c r="DED324" s="4"/>
      <c r="DEE324" s="4"/>
      <c r="DEF324" s="4"/>
      <c r="DEG324" s="4"/>
      <c r="DEH324" s="4"/>
      <c r="DEI324" s="4"/>
      <c r="DEJ324" s="4"/>
      <c r="DEK324" s="4"/>
      <c r="DEL324" s="4"/>
      <c r="DEM324" s="4"/>
      <c r="DEN324" s="4"/>
      <c r="DEO324" s="4"/>
      <c r="DEP324" s="4"/>
      <c r="DEQ324" s="4"/>
      <c r="DER324" s="4"/>
      <c r="DES324" s="4"/>
      <c r="DET324" s="4"/>
      <c r="DEU324" s="4"/>
      <c r="DEV324" s="4"/>
      <c r="DEW324" s="4"/>
      <c r="DEX324" s="4"/>
      <c r="DEY324" s="4"/>
      <c r="DEZ324" s="4"/>
      <c r="DFA324" s="4"/>
      <c r="DFB324" s="4"/>
      <c r="DFC324" s="4"/>
      <c r="DFD324" s="4"/>
      <c r="DFE324" s="4"/>
      <c r="DFF324" s="4"/>
      <c r="DFG324" s="4"/>
      <c r="DFH324" s="4"/>
      <c r="DFI324" s="4"/>
      <c r="DFJ324" s="4"/>
      <c r="DFK324" s="4"/>
      <c r="DFL324" s="4"/>
      <c r="DFM324" s="4"/>
      <c r="DFN324" s="4"/>
      <c r="DFO324" s="4"/>
      <c r="DFP324" s="4"/>
      <c r="DFQ324" s="4"/>
      <c r="DFR324" s="4"/>
      <c r="DFS324" s="4"/>
      <c r="DFT324" s="4"/>
      <c r="DFU324" s="4"/>
      <c r="DFV324" s="4"/>
      <c r="DFW324" s="4"/>
      <c r="DFX324" s="4"/>
      <c r="DFY324" s="4"/>
      <c r="DFZ324" s="4"/>
      <c r="DGA324" s="4"/>
      <c r="DGB324" s="4"/>
      <c r="DGC324" s="4"/>
      <c r="DGD324" s="4"/>
      <c r="DGE324" s="4"/>
      <c r="DGF324" s="4"/>
      <c r="DGG324" s="4"/>
      <c r="DGH324" s="4"/>
      <c r="DGI324" s="4"/>
      <c r="DGJ324" s="4"/>
      <c r="DGK324" s="4"/>
      <c r="DGL324" s="4"/>
      <c r="DGM324" s="4"/>
      <c r="DGN324" s="4"/>
      <c r="DGO324" s="4"/>
      <c r="DGP324" s="4"/>
      <c r="DGQ324" s="4"/>
      <c r="DGR324" s="4"/>
      <c r="DGS324" s="4"/>
      <c r="DGT324" s="4"/>
      <c r="DGU324" s="4"/>
      <c r="DGV324" s="4"/>
      <c r="DGW324" s="4"/>
      <c r="DGX324" s="4"/>
      <c r="DGY324" s="4"/>
      <c r="DGZ324" s="4"/>
      <c r="DHA324" s="4"/>
      <c r="DHB324" s="4"/>
      <c r="DHC324" s="4"/>
      <c r="DHD324" s="4"/>
      <c r="DHE324" s="4"/>
      <c r="DHF324" s="4"/>
      <c r="DHG324" s="4"/>
      <c r="DHH324" s="4"/>
      <c r="DHI324" s="4"/>
      <c r="DHJ324" s="4"/>
      <c r="DHK324" s="4"/>
      <c r="DHL324" s="4"/>
      <c r="DHM324" s="4"/>
      <c r="DHN324" s="4"/>
      <c r="DHO324" s="4"/>
      <c r="DHP324" s="4"/>
      <c r="DHQ324" s="4"/>
      <c r="DHR324" s="4"/>
      <c r="DHS324" s="4"/>
      <c r="DHT324" s="4"/>
      <c r="DHU324" s="4"/>
      <c r="DHV324" s="4"/>
      <c r="DHW324" s="4"/>
      <c r="DHX324" s="4"/>
      <c r="DHY324" s="4"/>
      <c r="DHZ324" s="4"/>
      <c r="DIA324" s="4"/>
      <c r="DIB324" s="4"/>
      <c r="DIC324" s="4"/>
      <c r="DID324" s="4"/>
      <c r="DIE324" s="4"/>
      <c r="DIF324" s="4"/>
      <c r="DIG324" s="4"/>
      <c r="DIH324" s="4"/>
      <c r="DII324" s="4"/>
      <c r="DIJ324" s="4"/>
      <c r="DIK324" s="4"/>
      <c r="DIL324" s="4"/>
      <c r="DIM324" s="4"/>
      <c r="DIN324" s="4"/>
      <c r="DIO324" s="4"/>
      <c r="DIP324" s="4"/>
      <c r="DIQ324" s="4"/>
      <c r="DIR324" s="4"/>
      <c r="DIS324" s="4"/>
      <c r="DIT324" s="4"/>
      <c r="DIU324" s="4"/>
      <c r="DIV324" s="4"/>
      <c r="DIW324" s="4"/>
      <c r="DIX324" s="4"/>
      <c r="DIY324" s="4"/>
      <c r="DIZ324" s="4"/>
      <c r="DJA324" s="4"/>
      <c r="DJB324" s="4"/>
      <c r="DJC324" s="4"/>
      <c r="DJD324" s="4"/>
      <c r="DJE324" s="4"/>
      <c r="DJF324" s="4"/>
      <c r="DJG324" s="4"/>
      <c r="DJH324" s="4"/>
      <c r="DJI324" s="4"/>
      <c r="DJJ324" s="4"/>
      <c r="DJK324" s="4"/>
      <c r="DJL324" s="4"/>
      <c r="DJM324" s="4"/>
      <c r="DJN324" s="4"/>
      <c r="DJO324" s="4"/>
      <c r="DJP324" s="4"/>
      <c r="DJQ324" s="4"/>
      <c r="DJR324" s="4"/>
      <c r="DJS324" s="4"/>
      <c r="DJT324" s="4"/>
      <c r="DJU324" s="4"/>
      <c r="DJV324" s="4"/>
      <c r="DJW324" s="4"/>
      <c r="DJX324" s="4"/>
      <c r="DJY324" s="4"/>
      <c r="DJZ324" s="4"/>
      <c r="DKA324" s="4"/>
      <c r="DKB324" s="4"/>
      <c r="DKC324" s="4"/>
      <c r="DKD324" s="4"/>
      <c r="DKE324" s="4"/>
      <c r="DKF324" s="4"/>
      <c r="DKG324" s="4"/>
      <c r="DKH324" s="4"/>
      <c r="DKI324" s="4"/>
      <c r="DKJ324" s="4"/>
      <c r="DKK324" s="4"/>
      <c r="DKL324" s="4"/>
      <c r="DKM324" s="4"/>
      <c r="DKN324" s="4"/>
      <c r="DKO324" s="4"/>
      <c r="DKP324" s="4"/>
      <c r="DKQ324" s="4"/>
      <c r="DKR324" s="4"/>
      <c r="DKS324" s="4"/>
      <c r="DKT324" s="4"/>
      <c r="DKU324" s="4"/>
      <c r="DKV324" s="4"/>
      <c r="DKW324" s="4"/>
      <c r="DKX324" s="4"/>
      <c r="DKY324" s="4"/>
      <c r="DKZ324" s="4"/>
      <c r="DLA324" s="4"/>
      <c r="DLB324" s="4"/>
      <c r="DLC324" s="4"/>
      <c r="DLD324" s="4"/>
      <c r="DLE324" s="4"/>
      <c r="DLF324" s="4"/>
      <c r="DLG324" s="4"/>
      <c r="DLH324" s="4"/>
      <c r="DLI324" s="4"/>
      <c r="DLJ324" s="4"/>
      <c r="DLK324" s="4"/>
      <c r="DLL324" s="4"/>
      <c r="DLM324" s="4"/>
      <c r="DLN324" s="4"/>
      <c r="DLO324" s="4"/>
      <c r="DLP324" s="4"/>
      <c r="DLQ324" s="4"/>
      <c r="DLR324" s="4"/>
      <c r="DLS324" s="4"/>
      <c r="DLT324" s="4"/>
      <c r="DLU324" s="4"/>
      <c r="DLV324" s="4"/>
      <c r="DLW324" s="4"/>
      <c r="DLX324" s="4"/>
      <c r="DLY324" s="4"/>
      <c r="DLZ324" s="4"/>
      <c r="DMA324" s="4"/>
      <c r="DMB324" s="4"/>
      <c r="DMC324" s="4"/>
      <c r="DMD324" s="4"/>
      <c r="DME324" s="4"/>
      <c r="DMF324" s="4"/>
      <c r="DMG324" s="4"/>
      <c r="DMH324" s="4"/>
      <c r="DMI324" s="4"/>
      <c r="DMJ324" s="4"/>
      <c r="DMK324" s="4"/>
      <c r="DML324" s="4"/>
      <c r="DMM324" s="4"/>
      <c r="DMN324" s="4"/>
      <c r="DMO324" s="4"/>
      <c r="DMP324" s="4"/>
      <c r="DMQ324" s="4"/>
      <c r="DMR324" s="4"/>
      <c r="DMS324" s="4"/>
      <c r="DMT324" s="4"/>
      <c r="DMU324" s="4"/>
      <c r="DMV324" s="4"/>
      <c r="DMW324" s="4"/>
      <c r="DMX324" s="4"/>
      <c r="DMY324" s="4"/>
      <c r="DMZ324" s="4"/>
      <c r="DNA324" s="4"/>
      <c r="DNB324" s="4"/>
      <c r="DNC324" s="4"/>
      <c r="DND324" s="4"/>
      <c r="DNE324" s="4"/>
      <c r="DNF324" s="4"/>
      <c r="DNG324" s="4"/>
      <c r="DNH324" s="4"/>
      <c r="DNI324" s="4"/>
      <c r="DNJ324" s="4"/>
      <c r="DNK324" s="4"/>
      <c r="DNL324" s="4"/>
      <c r="DNM324" s="4"/>
      <c r="DNN324" s="4"/>
      <c r="DNO324" s="4"/>
      <c r="DNP324" s="4"/>
      <c r="DNQ324" s="4"/>
      <c r="DNR324" s="4"/>
      <c r="DNS324" s="4"/>
      <c r="DNT324" s="4"/>
      <c r="DNU324" s="4"/>
      <c r="DNV324" s="4"/>
      <c r="DNW324" s="4"/>
      <c r="DNX324" s="4"/>
      <c r="DNY324" s="4"/>
      <c r="DNZ324" s="4"/>
      <c r="DOA324" s="4"/>
      <c r="DOB324" s="4"/>
      <c r="DOC324" s="4"/>
      <c r="DOD324" s="4"/>
      <c r="DOE324" s="4"/>
      <c r="DOF324" s="4"/>
      <c r="DOG324" s="4"/>
      <c r="DOH324" s="4"/>
      <c r="DOI324" s="4"/>
      <c r="DOJ324" s="4"/>
      <c r="DOK324" s="4"/>
      <c r="DOL324" s="4"/>
      <c r="DOM324" s="4"/>
      <c r="DON324" s="4"/>
      <c r="DOO324" s="4"/>
      <c r="DOP324" s="4"/>
      <c r="DOQ324" s="4"/>
      <c r="DOR324" s="4"/>
      <c r="DOS324" s="4"/>
      <c r="DOT324" s="4"/>
      <c r="DOU324" s="4"/>
      <c r="DOV324" s="4"/>
      <c r="DOW324" s="4"/>
      <c r="DOX324" s="4"/>
      <c r="DOY324" s="4"/>
      <c r="DOZ324" s="4"/>
      <c r="DPA324" s="4"/>
      <c r="DPB324" s="4"/>
      <c r="DPC324" s="4"/>
      <c r="DPD324" s="4"/>
      <c r="DPE324" s="4"/>
      <c r="DPF324" s="4"/>
      <c r="DPG324" s="4"/>
      <c r="DPH324" s="4"/>
      <c r="DPI324" s="4"/>
      <c r="DPJ324" s="4"/>
      <c r="DPK324" s="4"/>
      <c r="DPL324" s="4"/>
      <c r="DPM324" s="4"/>
      <c r="DPN324" s="4"/>
      <c r="DPO324" s="4"/>
      <c r="DPP324" s="4"/>
      <c r="DPQ324" s="4"/>
      <c r="DPR324" s="4"/>
      <c r="DPS324" s="4"/>
      <c r="DPT324" s="4"/>
      <c r="DPU324" s="4"/>
      <c r="DPV324" s="4"/>
      <c r="DPW324" s="4"/>
      <c r="DPX324" s="4"/>
      <c r="DPY324" s="4"/>
      <c r="DPZ324" s="4"/>
      <c r="DQA324" s="4"/>
      <c r="DQB324" s="4"/>
      <c r="DQC324" s="4"/>
      <c r="DQD324" s="4"/>
      <c r="DQE324" s="4"/>
      <c r="DQF324" s="4"/>
      <c r="DQG324" s="4"/>
      <c r="DQH324" s="4"/>
      <c r="DQI324" s="4"/>
      <c r="DQJ324" s="4"/>
      <c r="DQK324" s="4"/>
      <c r="DQL324" s="4"/>
      <c r="DQM324" s="4"/>
      <c r="DQN324" s="4"/>
      <c r="DQO324" s="4"/>
      <c r="DQP324" s="4"/>
      <c r="DQQ324" s="4"/>
      <c r="DQR324" s="4"/>
      <c r="DQS324" s="4"/>
      <c r="DQT324" s="4"/>
      <c r="DQU324" s="4"/>
      <c r="DQV324" s="4"/>
      <c r="DQW324" s="4"/>
      <c r="DQX324" s="4"/>
      <c r="DQY324" s="4"/>
      <c r="DQZ324" s="4"/>
      <c r="DRA324" s="4"/>
      <c r="DRB324" s="4"/>
      <c r="DRC324" s="4"/>
      <c r="DRD324" s="4"/>
      <c r="DRE324" s="4"/>
      <c r="DRF324" s="4"/>
      <c r="DRG324" s="4"/>
      <c r="DRH324" s="4"/>
      <c r="DRI324" s="4"/>
      <c r="DRJ324" s="4"/>
      <c r="DRK324" s="4"/>
      <c r="DRL324" s="4"/>
      <c r="DRM324" s="4"/>
      <c r="DRN324" s="4"/>
      <c r="DRO324" s="4"/>
      <c r="DRP324" s="4"/>
      <c r="DRQ324" s="4"/>
      <c r="DRR324" s="4"/>
      <c r="DRS324" s="4"/>
      <c r="DRT324" s="4"/>
      <c r="DRU324" s="4"/>
      <c r="DRV324" s="4"/>
      <c r="DRW324" s="4"/>
      <c r="DRX324" s="4"/>
      <c r="DRY324" s="4"/>
      <c r="DRZ324" s="4"/>
      <c r="DSA324" s="4"/>
      <c r="DSB324" s="4"/>
      <c r="DSC324" s="4"/>
      <c r="DSD324" s="4"/>
      <c r="DSE324" s="4"/>
      <c r="DSF324" s="4"/>
      <c r="DSG324" s="4"/>
      <c r="DSH324" s="4"/>
      <c r="DSI324" s="4"/>
      <c r="DSJ324" s="4"/>
      <c r="DSK324" s="4"/>
      <c r="DSL324" s="4"/>
      <c r="DSM324" s="4"/>
      <c r="DSN324" s="4"/>
      <c r="DSO324" s="4"/>
      <c r="DSP324" s="4"/>
      <c r="DSQ324" s="4"/>
      <c r="DSR324" s="4"/>
      <c r="DSS324" s="4"/>
      <c r="DST324" s="4"/>
      <c r="DSU324" s="4"/>
      <c r="DSV324" s="4"/>
      <c r="DSW324" s="4"/>
      <c r="DSX324" s="4"/>
      <c r="DSY324" s="4"/>
      <c r="DSZ324" s="4"/>
      <c r="DTA324" s="4"/>
      <c r="DTB324" s="4"/>
      <c r="DTC324" s="4"/>
      <c r="DTD324" s="4"/>
      <c r="DTE324" s="4"/>
      <c r="DTF324" s="4"/>
      <c r="DTG324" s="4"/>
      <c r="DTH324" s="4"/>
      <c r="DTI324" s="4"/>
      <c r="DTJ324" s="4"/>
      <c r="DTK324" s="4"/>
      <c r="DTL324" s="4"/>
      <c r="DTM324" s="4"/>
      <c r="DTN324" s="4"/>
      <c r="DTO324" s="4"/>
      <c r="DTP324" s="4"/>
      <c r="DTQ324" s="4"/>
      <c r="DTR324" s="4"/>
      <c r="DTS324" s="4"/>
      <c r="DTT324" s="4"/>
      <c r="DTU324" s="4"/>
      <c r="DTV324" s="4"/>
      <c r="DTW324" s="4"/>
      <c r="DTX324" s="4"/>
      <c r="DTY324" s="4"/>
      <c r="DTZ324" s="4"/>
      <c r="DUA324" s="4"/>
      <c r="DUB324" s="4"/>
      <c r="DUC324" s="4"/>
      <c r="DUD324" s="4"/>
      <c r="DUE324" s="4"/>
      <c r="DUF324" s="4"/>
      <c r="DUG324" s="4"/>
      <c r="DUH324" s="4"/>
      <c r="DUI324" s="4"/>
      <c r="DUJ324" s="4"/>
      <c r="DUK324" s="4"/>
      <c r="DUL324" s="4"/>
      <c r="DUM324" s="4"/>
      <c r="DUN324" s="4"/>
      <c r="DUO324" s="4"/>
      <c r="DUP324" s="4"/>
      <c r="DUQ324" s="4"/>
      <c r="DUR324" s="4"/>
      <c r="DUS324" s="4"/>
      <c r="DUT324" s="4"/>
      <c r="DUU324" s="4"/>
      <c r="DUV324" s="4"/>
      <c r="DUW324" s="4"/>
      <c r="DUX324" s="4"/>
      <c r="DUY324" s="4"/>
      <c r="DUZ324" s="4"/>
      <c r="DVA324" s="4"/>
      <c r="DVB324" s="4"/>
      <c r="DVC324" s="4"/>
      <c r="DVD324" s="4"/>
      <c r="DVE324" s="4"/>
      <c r="DVF324" s="4"/>
      <c r="DVG324" s="4"/>
      <c r="DVH324" s="4"/>
      <c r="DVI324" s="4"/>
      <c r="DVJ324" s="4"/>
      <c r="DVK324" s="4"/>
      <c r="DVL324" s="4"/>
      <c r="DVM324" s="4"/>
      <c r="DVN324" s="4"/>
      <c r="DVO324" s="4"/>
      <c r="DVP324" s="4"/>
      <c r="DVQ324" s="4"/>
      <c r="DVR324" s="4"/>
      <c r="DVS324" s="4"/>
      <c r="DVT324" s="4"/>
      <c r="DVU324" s="4"/>
      <c r="DVV324" s="4"/>
      <c r="DVW324" s="4"/>
      <c r="DVX324" s="4"/>
      <c r="DVY324" s="4"/>
      <c r="DVZ324" s="4"/>
      <c r="DWA324" s="4"/>
      <c r="DWB324" s="4"/>
      <c r="DWC324" s="4"/>
      <c r="DWD324" s="4"/>
      <c r="DWE324" s="4"/>
      <c r="DWF324" s="4"/>
      <c r="DWG324" s="4"/>
      <c r="DWH324" s="4"/>
      <c r="DWI324" s="4"/>
      <c r="DWJ324" s="4"/>
      <c r="DWK324" s="4"/>
      <c r="DWL324" s="4"/>
      <c r="DWM324" s="4"/>
      <c r="DWN324" s="4"/>
      <c r="DWO324" s="4"/>
      <c r="DWP324" s="4"/>
      <c r="DWQ324" s="4"/>
      <c r="DWR324" s="4"/>
      <c r="DWS324" s="4"/>
      <c r="DWT324" s="4"/>
      <c r="DWU324" s="4"/>
      <c r="DWV324" s="4"/>
      <c r="DWW324" s="4"/>
      <c r="DWX324" s="4"/>
      <c r="DWY324" s="4"/>
      <c r="DWZ324" s="4"/>
      <c r="DXA324" s="4"/>
      <c r="DXB324" s="4"/>
      <c r="DXC324" s="4"/>
      <c r="DXD324" s="4"/>
      <c r="DXE324" s="4"/>
      <c r="DXF324" s="4"/>
      <c r="DXG324" s="4"/>
      <c r="DXH324" s="4"/>
      <c r="DXI324" s="4"/>
      <c r="DXJ324" s="4"/>
      <c r="DXK324" s="4"/>
      <c r="DXL324" s="4"/>
      <c r="DXM324" s="4"/>
      <c r="DXN324" s="4"/>
      <c r="DXO324" s="4"/>
      <c r="DXP324" s="4"/>
      <c r="DXQ324" s="4"/>
      <c r="DXR324" s="4"/>
      <c r="DXS324" s="4"/>
      <c r="DXT324" s="4"/>
      <c r="DXU324" s="4"/>
      <c r="DXV324" s="4"/>
      <c r="DXW324" s="4"/>
      <c r="DXX324" s="4"/>
      <c r="DXY324" s="4"/>
      <c r="DXZ324" s="4"/>
      <c r="DYA324" s="4"/>
      <c r="DYB324" s="4"/>
      <c r="DYC324" s="4"/>
      <c r="DYD324" s="4"/>
      <c r="DYE324" s="4"/>
      <c r="DYF324" s="4"/>
      <c r="DYG324" s="4"/>
      <c r="DYH324" s="4"/>
      <c r="DYI324" s="4"/>
      <c r="DYJ324" s="4"/>
      <c r="DYK324" s="4"/>
      <c r="DYL324" s="4"/>
      <c r="DYM324" s="4"/>
      <c r="DYN324" s="4"/>
      <c r="DYO324" s="4"/>
      <c r="DYP324" s="4"/>
      <c r="DYQ324" s="4"/>
      <c r="DYR324" s="4"/>
      <c r="DYS324" s="4"/>
      <c r="DYT324" s="4"/>
      <c r="DYU324" s="4"/>
      <c r="DYV324" s="4"/>
      <c r="DYW324" s="4"/>
      <c r="DYX324" s="4"/>
      <c r="DYY324" s="4"/>
      <c r="DYZ324" s="4"/>
      <c r="DZA324" s="4"/>
      <c r="DZB324" s="4"/>
      <c r="DZC324" s="4"/>
      <c r="DZD324" s="4"/>
      <c r="DZE324" s="4"/>
      <c r="DZF324" s="4"/>
      <c r="DZG324" s="4"/>
      <c r="DZH324" s="4"/>
      <c r="DZI324" s="4"/>
      <c r="DZJ324" s="4"/>
      <c r="DZK324" s="4"/>
      <c r="DZL324" s="4"/>
      <c r="DZM324" s="4"/>
      <c r="DZN324" s="4"/>
      <c r="DZO324" s="4"/>
      <c r="DZP324" s="4"/>
      <c r="DZQ324" s="4"/>
      <c r="DZR324" s="4"/>
      <c r="DZS324" s="4"/>
      <c r="DZT324" s="4"/>
      <c r="DZU324" s="4"/>
      <c r="DZV324" s="4"/>
      <c r="DZW324" s="4"/>
      <c r="DZX324" s="4"/>
      <c r="DZY324" s="4"/>
      <c r="DZZ324" s="4"/>
      <c r="EAA324" s="4"/>
      <c r="EAB324" s="4"/>
      <c r="EAC324" s="4"/>
      <c r="EAD324" s="4"/>
      <c r="EAE324" s="4"/>
      <c r="EAF324" s="4"/>
      <c r="EAG324" s="4"/>
      <c r="EAH324" s="4"/>
      <c r="EAI324" s="4"/>
      <c r="EAJ324" s="4"/>
      <c r="EAK324" s="4"/>
      <c r="EAL324" s="4"/>
      <c r="EAM324" s="4"/>
      <c r="EAN324" s="4"/>
      <c r="EAO324" s="4"/>
      <c r="EAP324" s="4"/>
      <c r="EAQ324" s="4"/>
      <c r="EAR324" s="4"/>
      <c r="EAS324" s="4"/>
      <c r="EAT324" s="4"/>
      <c r="EAU324" s="4"/>
      <c r="EAV324" s="4"/>
      <c r="EAW324" s="4"/>
      <c r="EAX324" s="4"/>
      <c r="EAY324" s="4"/>
      <c r="EAZ324" s="4"/>
      <c r="EBA324" s="4"/>
      <c r="EBB324" s="4"/>
      <c r="EBC324" s="4"/>
      <c r="EBD324" s="4"/>
      <c r="EBE324" s="4"/>
      <c r="EBF324" s="4"/>
      <c r="EBG324" s="4"/>
      <c r="EBH324" s="4"/>
      <c r="EBI324" s="4"/>
      <c r="EBJ324" s="4"/>
      <c r="EBK324" s="4"/>
      <c r="EBL324" s="4"/>
      <c r="EBM324" s="4"/>
      <c r="EBN324" s="4"/>
      <c r="EBO324" s="4"/>
      <c r="EBP324" s="4"/>
      <c r="EBQ324" s="4"/>
      <c r="EBR324" s="4"/>
      <c r="EBS324" s="4"/>
      <c r="EBT324" s="4"/>
      <c r="EBU324" s="4"/>
      <c r="EBV324" s="4"/>
      <c r="EBW324" s="4"/>
      <c r="EBX324" s="4"/>
      <c r="EBY324" s="4"/>
      <c r="EBZ324" s="4"/>
      <c r="ECA324" s="4"/>
      <c r="ECB324" s="4"/>
      <c r="ECC324" s="4"/>
      <c r="ECD324" s="4"/>
      <c r="ECE324" s="4"/>
      <c r="ECF324" s="4"/>
      <c r="ECG324" s="4"/>
      <c r="ECH324" s="4"/>
      <c r="ECI324" s="4"/>
      <c r="ECJ324" s="4"/>
      <c r="ECK324" s="4"/>
      <c r="ECL324" s="4"/>
      <c r="ECM324" s="4"/>
      <c r="ECN324" s="4"/>
      <c r="ECO324" s="4"/>
      <c r="ECP324" s="4"/>
      <c r="ECQ324" s="4"/>
      <c r="ECR324" s="4"/>
      <c r="ECS324" s="4"/>
      <c r="ECT324" s="4"/>
      <c r="ECU324" s="4"/>
      <c r="ECV324" s="4"/>
      <c r="ECW324" s="4"/>
      <c r="ECX324" s="4"/>
      <c r="ECY324" s="4"/>
      <c r="ECZ324" s="4"/>
      <c r="EDA324" s="4"/>
      <c r="EDB324" s="4"/>
      <c r="EDC324" s="4"/>
      <c r="EDD324" s="4"/>
      <c r="EDE324" s="4"/>
      <c r="EDF324" s="4"/>
      <c r="EDG324" s="4"/>
      <c r="EDH324" s="4"/>
      <c r="EDI324" s="4"/>
      <c r="EDJ324" s="4"/>
      <c r="EDK324" s="4"/>
      <c r="EDL324" s="4"/>
      <c r="EDM324" s="4"/>
      <c r="EDN324" s="4"/>
      <c r="EDO324" s="4"/>
      <c r="EDP324" s="4"/>
      <c r="EDQ324" s="4"/>
      <c r="EDR324" s="4"/>
      <c r="EDS324" s="4"/>
      <c r="EDT324" s="4"/>
      <c r="EDU324" s="4"/>
      <c r="EDV324" s="4"/>
      <c r="EDW324" s="4"/>
      <c r="EDX324" s="4"/>
      <c r="EDY324" s="4"/>
      <c r="EDZ324" s="4"/>
      <c r="EEA324" s="4"/>
      <c r="EEB324" s="4"/>
      <c r="EEC324" s="4"/>
      <c r="EED324" s="4"/>
      <c r="EEE324" s="4"/>
      <c r="EEF324" s="4"/>
      <c r="EEG324" s="4"/>
      <c r="EEH324" s="4"/>
      <c r="EEI324" s="4"/>
      <c r="EEJ324" s="4"/>
      <c r="EEK324" s="4"/>
      <c r="EEL324" s="4"/>
      <c r="EEM324" s="4"/>
      <c r="EEN324" s="4"/>
      <c r="EEO324" s="4"/>
      <c r="EEP324" s="4"/>
      <c r="EEQ324" s="4"/>
      <c r="EER324" s="4"/>
      <c r="EES324" s="4"/>
      <c r="EET324" s="4"/>
      <c r="EEU324" s="4"/>
      <c r="EEV324" s="4"/>
      <c r="EEW324" s="4"/>
      <c r="EEX324" s="4"/>
      <c r="EEY324" s="4"/>
      <c r="EEZ324" s="4"/>
      <c r="EFA324" s="4"/>
      <c r="EFB324" s="4"/>
      <c r="EFC324" s="4"/>
      <c r="EFD324" s="4"/>
      <c r="EFE324" s="4"/>
      <c r="EFF324" s="4"/>
      <c r="EFG324" s="4"/>
      <c r="EFH324" s="4"/>
      <c r="EFI324" s="4"/>
      <c r="EFJ324" s="4"/>
      <c r="EFK324" s="4"/>
      <c r="EFL324" s="4"/>
      <c r="EFM324" s="4"/>
      <c r="EFN324" s="4"/>
      <c r="EFO324" s="4"/>
      <c r="EFP324" s="4"/>
      <c r="EFQ324" s="4"/>
      <c r="EFR324" s="4"/>
      <c r="EFS324" s="4"/>
      <c r="EFT324" s="4"/>
      <c r="EFU324" s="4"/>
      <c r="EFV324" s="4"/>
      <c r="EFW324" s="4"/>
      <c r="EFX324" s="4"/>
      <c r="EFY324" s="4"/>
      <c r="EFZ324" s="4"/>
      <c r="EGA324" s="4"/>
      <c r="EGB324" s="4"/>
      <c r="EGC324" s="4"/>
      <c r="EGD324" s="4"/>
      <c r="EGE324" s="4"/>
      <c r="EGF324" s="4"/>
      <c r="EGG324" s="4"/>
      <c r="EGH324" s="4"/>
      <c r="EGI324" s="4"/>
      <c r="EGJ324" s="4"/>
      <c r="EGK324" s="4"/>
      <c r="EGL324" s="4"/>
      <c r="EGM324" s="4"/>
      <c r="EGN324" s="4"/>
      <c r="EGO324" s="4"/>
      <c r="EGP324" s="4"/>
      <c r="EGQ324" s="4"/>
      <c r="EGR324" s="4"/>
      <c r="EGS324" s="4"/>
      <c r="EGT324" s="4"/>
      <c r="EGU324" s="4"/>
      <c r="EGV324" s="4"/>
      <c r="EGW324" s="4"/>
      <c r="EGX324" s="4"/>
      <c r="EGY324" s="4"/>
      <c r="EGZ324" s="4"/>
      <c r="EHA324" s="4"/>
      <c r="EHB324" s="4"/>
      <c r="EHC324" s="4"/>
      <c r="EHD324" s="4"/>
      <c r="EHE324" s="4"/>
      <c r="EHF324" s="4"/>
      <c r="EHG324" s="4"/>
      <c r="EHH324" s="4"/>
      <c r="EHI324" s="4"/>
      <c r="EHJ324" s="4"/>
      <c r="EHK324" s="4"/>
      <c r="EHL324" s="4"/>
      <c r="EHM324" s="4"/>
      <c r="EHN324" s="4"/>
      <c r="EHO324" s="4"/>
      <c r="EHP324" s="4"/>
      <c r="EHQ324" s="4"/>
      <c r="EHR324" s="4"/>
      <c r="EHS324" s="4"/>
      <c r="EHT324" s="4"/>
      <c r="EHU324" s="4"/>
      <c r="EHV324" s="4"/>
      <c r="EHW324" s="4"/>
      <c r="EHX324" s="4"/>
      <c r="EHY324" s="4"/>
      <c r="EHZ324" s="4"/>
      <c r="EIA324" s="4"/>
      <c r="EIB324" s="4"/>
      <c r="EIC324" s="4"/>
      <c r="EID324" s="4"/>
      <c r="EIE324" s="4"/>
      <c r="EIF324" s="4"/>
      <c r="EIG324" s="4"/>
      <c r="EIH324" s="4"/>
      <c r="EII324" s="4"/>
      <c r="EIJ324" s="4"/>
      <c r="EIK324" s="4"/>
      <c r="EIL324" s="4"/>
      <c r="EIM324" s="4"/>
      <c r="EIN324" s="4"/>
      <c r="EIO324" s="4"/>
      <c r="EIP324" s="4"/>
      <c r="EIQ324" s="4"/>
      <c r="EIR324" s="4"/>
      <c r="EIS324" s="4"/>
      <c r="EIT324" s="4"/>
      <c r="EIU324" s="4"/>
      <c r="EIV324" s="4"/>
      <c r="EIW324" s="4"/>
      <c r="EIX324" s="4"/>
      <c r="EIY324" s="4"/>
      <c r="EIZ324" s="4"/>
      <c r="EJA324" s="4"/>
      <c r="EJB324" s="4"/>
      <c r="EJC324" s="4"/>
      <c r="EJD324" s="4"/>
      <c r="EJE324" s="4"/>
      <c r="EJF324" s="4"/>
      <c r="EJG324" s="4"/>
      <c r="EJH324" s="4"/>
      <c r="EJI324" s="4"/>
      <c r="EJJ324" s="4"/>
      <c r="EJK324" s="4"/>
      <c r="EJL324" s="4"/>
      <c r="EJM324" s="4"/>
      <c r="EJN324" s="4"/>
      <c r="EJO324" s="4"/>
      <c r="EJP324" s="4"/>
      <c r="EJQ324" s="4"/>
      <c r="EJR324" s="4"/>
      <c r="EJS324" s="4"/>
      <c r="EJT324" s="4"/>
      <c r="EJU324" s="4"/>
      <c r="EJV324" s="4"/>
      <c r="EJW324" s="4"/>
      <c r="EJX324" s="4"/>
      <c r="EJY324" s="4"/>
      <c r="EJZ324" s="4"/>
      <c r="EKA324" s="4"/>
      <c r="EKB324" s="4"/>
      <c r="EKC324" s="4"/>
      <c r="EKD324" s="4"/>
      <c r="EKE324" s="4"/>
      <c r="EKF324" s="4"/>
      <c r="EKG324" s="4"/>
      <c r="EKH324" s="4"/>
      <c r="EKI324" s="4"/>
      <c r="EKJ324" s="4"/>
      <c r="EKK324" s="4"/>
      <c r="EKL324" s="4"/>
      <c r="EKM324" s="4"/>
      <c r="EKN324" s="4"/>
      <c r="EKO324" s="4"/>
      <c r="EKP324" s="4"/>
      <c r="EKQ324" s="4"/>
      <c r="EKR324" s="4"/>
      <c r="EKS324" s="4"/>
      <c r="EKT324" s="4"/>
      <c r="EKU324" s="4"/>
      <c r="EKV324" s="4"/>
      <c r="EKW324" s="4"/>
      <c r="EKX324" s="4"/>
      <c r="EKY324" s="4"/>
      <c r="EKZ324" s="4"/>
      <c r="ELA324" s="4"/>
      <c r="ELB324" s="4"/>
      <c r="ELC324" s="4"/>
      <c r="ELD324" s="4"/>
      <c r="ELE324" s="4"/>
      <c r="ELF324" s="4"/>
      <c r="ELG324" s="4"/>
      <c r="ELH324" s="4"/>
      <c r="ELI324" s="4"/>
      <c r="ELJ324" s="4"/>
      <c r="ELK324" s="4"/>
      <c r="ELL324" s="4"/>
      <c r="ELM324" s="4"/>
      <c r="ELN324" s="4"/>
      <c r="ELO324" s="4"/>
      <c r="ELP324" s="4"/>
      <c r="ELQ324" s="4"/>
      <c r="ELR324" s="4"/>
      <c r="ELS324" s="4"/>
      <c r="ELT324" s="4"/>
      <c r="ELU324" s="4"/>
      <c r="ELV324" s="4"/>
      <c r="ELW324" s="4"/>
      <c r="ELX324" s="4"/>
      <c r="ELY324" s="4"/>
      <c r="ELZ324" s="4"/>
      <c r="EMA324" s="4"/>
      <c r="EMB324" s="4"/>
      <c r="EMC324" s="4"/>
      <c r="EMD324" s="4"/>
      <c r="EME324" s="4"/>
      <c r="EMF324" s="4"/>
      <c r="EMG324" s="4"/>
      <c r="EMH324" s="4"/>
      <c r="EMI324" s="4"/>
      <c r="EMJ324" s="4"/>
      <c r="EMK324" s="4"/>
      <c r="EML324" s="4"/>
      <c r="EMM324" s="4"/>
      <c r="EMN324" s="4"/>
      <c r="EMO324" s="4"/>
      <c r="EMP324" s="4"/>
      <c r="EMQ324" s="4"/>
      <c r="EMR324" s="4"/>
      <c r="EMS324" s="4"/>
      <c r="EMT324" s="4"/>
      <c r="EMU324" s="4"/>
      <c r="EMV324" s="4"/>
      <c r="EMW324" s="4"/>
      <c r="EMX324" s="4"/>
      <c r="EMY324" s="4"/>
      <c r="EMZ324" s="4"/>
      <c r="ENA324" s="4"/>
      <c r="ENB324" s="4"/>
      <c r="ENC324" s="4"/>
      <c r="END324" s="4"/>
      <c r="ENE324" s="4"/>
      <c r="ENF324" s="4"/>
      <c r="ENG324" s="4"/>
      <c r="ENH324" s="4"/>
      <c r="ENI324" s="4"/>
      <c r="ENJ324" s="4"/>
      <c r="ENK324" s="4"/>
      <c r="ENL324" s="4"/>
      <c r="ENM324" s="4"/>
      <c r="ENN324" s="4"/>
      <c r="ENO324" s="4"/>
      <c r="ENP324" s="4"/>
      <c r="ENQ324" s="4"/>
      <c r="ENR324" s="4"/>
      <c r="ENS324" s="4"/>
      <c r="ENT324" s="4"/>
      <c r="ENU324" s="4"/>
      <c r="ENV324" s="4"/>
      <c r="ENW324" s="4"/>
      <c r="ENX324" s="4"/>
      <c r="ENY324" s="4"/>
      <c r="ENZ324" s="4"/>
      <c r="EOA324" s="4"/>
      <c r="EOB324" s="4"/>
      <c r="EOC324" s="4"/>
      <c r="EOD324" s="4"/>
      <c r="EOE324" s="4"/>
      <c r="EOF324" s="4"/>
      <c r="EOG324" s="4"/>
      <c r="EOH324" s="4"/>
      <c r="EOI324" s="4"/>
      <c r="EOJ324" s="4"/>
      <c r="EOK324" s="4"/>
      <c r="EOL324" s="4"/>
      <c r="EOM324" s="4"/>
      <c r="EON324" s="4"/>
      <c r="EOO324" s="4"/>
      <c r="EOP324" s="4"/>
      <c r="EOQ324" s="4"/>
      <c r="EOR324" s="4"/>
      <c r="EOS324" s="4"/>
      <c r="EOT324" s="4"/>
      <c r="EOU324" s="4"/>
      <c r="EOV324" s="4"/>
      <c r="EOW324" s="4"/>
      <c r="EOX324" s="4"/>
      <c r="EOY324" s="4"/>
      <c r="EOZ324" s="4"/>
      <c r="EPA324" s="4"/>
      <c r="EPB324" s="4"/>
      <c r="EPC324" s="4"/>
      <c r="EPD324" s="4"/>
      <c r="EPE324" s="4"/>
      <c r="EPF324" s="4"/>
      <c r="EPG324" s="4"/>
      <c r="EPH324" s="4"/>
      <c r="EPI324" s="4"/>
      <c r="EPJ324" s="4"/>
      <c r="EPK324" s="4"/>
      <c r="EPL324" s="4"/>
      <c r="EPM324" s="4"/>
      <c r="EPN324" s="4"/>
      <c r="EPO324" s="4"/>
      <c r="EPP324" s="4"/>
      <c r="EPQ324" s="4"/>
      <c r="EPR324" s="4"/>
      <c r="EPS324" s="4"/>
      <c r="EPT324" s="4"/>
      <c r="EPU324" s="4"/>
      <c r="EPV324" s="4"/>
      <c r="EPW324" s="4"/>
      <c r="EPX324" s="4"/>
      <c r="EPY324" s="4"/>
      <c r="EPZ324" s="4"/>
      <c r="EQA324" s="4"/>
      <c r="EQB324" s="4"/>
      <c r="EQC324" s="4"/>
      <c r="EQD324" s="4"/>
      <c r="EQE324" s="4"/>
      <c r="EQF324" s="4"/>
      <c r="EQG324" s="4"/>
      <c r="EQH324" s="4"/>
      <c r="EQI324" s="4"/>
      <c r="EQJ324" s="4"/>
      <c r="EQK324" s="4"/>
      <c r="EQL324" s="4"/>
      <c r="EQM324" s="4"/>
      <c r="EQN324" s="4"/>
      <c r="EQO324" s="4"/>
      <c r="EQP324" s="4"/>
      <c r="EQQ324" s="4"/>
      <c r="EQR324" s="4"/>
      <c r="EQS324" s="4"/>
      <c r="EQT324" s="4"/>
      <c r="EQU324" s="4"/>
      <c r="EQV324" s="4"/>
      <c r="EQW324" s="4"/>
      <c r="EQX324" s="4"/>
      <c r="EQY324" s="4"/>
      <c r="EQZ324" s="4"/>
      <c r="ERA324" s="4"/>
      <c r="ERB324" s="4"/>
      <c r="ERC324" s="4"/>
      <c r="ERD324" s="4"/>
      <c r="ERE324" s="4"/>
      <c r="ERF324" s="4"/>
      <c r="ERG324" s="4"/>
      <c r="ERH324" s="4"/>
      <c r="ERI324" s="4"/>
      <c r="ERJ324" s="4"/>
      <c r="ERK324" s="4"/>
      <c r="ERL324" s="4"/>
      <c r="ERM324" s="4"/>
      <c r="ERN324" s="4"/>
      <c r="ERO324" s="4"/>
      <c r="ERP324" s="4"/>
      <c r="ERQ324" s="4"/>
      <c r="ERR324" s="4"/>
      <c r="ERS324" s="4"/>
      <c r="ERT324" s="4"/>
      <c r="ERU324" s="4"/>
      <c r="ERV324" s="4"/>
      <c r="ERW324" s="4"/>
      <c r="ERX324" s="4"/>
      <c r="ERY324" s="4"/>
      <c r="ERZ324" s="4"/>
      <c r="ESA324" s="4"/>
      <c r="ESB324" s="4"/>
      <c r="ESC324" s="4"/>
      <c r="ESD324" s="4"/>
      <c r="ESE324" s="4"/>
      <c r="ESF324" s="4"/>
      <c r="ESG324" s="4"/>
      <c r="ESH324" s="4"/>
      <c r="ESI324" s="4"/>
      <c r="ESJ324" s="4"/>
      <c r="ESK324" s="4"/>
      <c r="ESL324" s="4"/>
      <c r="ESM324" s="4"/>
      <c r="ESN324" s="4"/>
      <c r="ESO324" s="4"/>
      <c r="ESP324" s="4"/>
      <c r="ESQ324" s="4"/>
      <c r="ESR324" s="4"/>
      <c r="ESS324" s="4"/>
      <c r="EST324" s="4"/>
      <c r="ESU324" s="4"/>
      <c r="ESV324" s="4"/>
      <c r="ESW324" s="4"/>
      <c r="ESX324" s="4"/>
      <c r="ESY324" s="4"/>
      <c r="ESZ324" s="4"/>
      <c r="ETA324" s="4"/>
      <c r="ETB324" s="4"/>
      <c r="ETC324" s="4"/>
      <c r="ETD324" s="4"/>
      <c r="ETE324" s="4"/>
      <c r="ETF324" s="4"/>
      <c r="ETG324" s="4"/>
      <c r="ETH324" s="4"/>
      <c r="ETI324" s="4"/>
      <c r="ETJ324" s="4"/>
      <c r="ETK324" s="4"/>
      <c r="ETL324" s="4"/>
      <c r="ETM324" s="4"/>
      <c r="ETN324" s="4"/>
      <c r="ETO324" s="4"/>
      <c r="ETP324" s="4"/>
      <c r="ETQ324" s="4"/>
      <c r="ETR324" s="4"/>
      <c r="ETS324" s="4"/>
      <c r="ETT324" s="4"/>
      <c r="ETU324" s="4"/>
      <c r="ETV324" s="4"/>
      <c r="ETW324" s="4"/>
      <c r="ETX324" s="4"/>
      <c r="ETY324" s="4"/>
      <c r="ETZ324" s="4"/>
      <c r="EUA324" s="4"/>
      <c r="EUB324" s="4"/>
      <c r="EUC324" s="4"/>
      <c r="EUD324" s="4"/>
      <c r="EUE324" s="4"/>
      <c r="EUF324" s="4"/>
      <c r="EUG324" s="4"/>
      <c r="EUH324" s="4"/>
      <c r="EUI324" s="4"/>
      <c r="EUJ324" s="4"/>
      <c r="EUK324" s="4"/>
      <c r="EUL324" s="4"/>
      <c r="EUM324" s="4"/>
      <c r="EUN324" s="4"/>
      <c r="EUO324" s="4"/>
      <c r="EUP324" s="4"/>
      <c r="EUQ324" s="4"/>
      <c r="EUR324" s="4"/>
      <c r="EUS324" s="4"/>
      <c r="EUT324" s="4"/>
      <c r="EUU324" s="4"/>
      <c r="EUV324" s="4"/>
      <c r="EUW324" s="4"/>
      <c r="EUX324" s="4"/>
      <c r="EUY324" s="4"/>
      <c r="EUZ324" s="4"/>
      <c r="EVA324" s="4"/>
      <c r="EVB324" s="4"/>
      <c r="EVC324" s="4"/>
      <c r="EVD324" s="4"/>
      <c r="EVE324" s="4"/>
      <c r="EVF324" s="4"/>
      <c r="EVG324" s="4"/>
      <c r="EVH324" s="4"/>
      <c r="EVI324" s="4"/>
      <c r="EVJ324" s="4"/>
      <c r="EVK324" s="4"/>
      <c r="EVL324" s="4"/>
      <c r="EVM324" s="4"/>
      <c r="EVN324" s="4"/>
      <c r="EVO324" s="4"/>
      <c r="EVP324" s="4"/>
      <c r="EVQ324" s="4"/>
      <c r="EVR324" s="4"/>
      <c r="EVS324" s="4"/>
      <c r="EVT324" s="4"/>
      <c r="EVU324" s="4"/>
      <c r="EVV324" s="4"/>
      <c r="EVW324" s="4"/>
      <c r="EVX324" s="4"/>
      <c r="EVY324" s="4"/>
      <c r="EVZ324" s="4"/>
      <c r="EWA324" s="4"/>
      <c r="EWB324" s="4"/>
      <c r="EWC324" s="4"/>
      <c r="EWD324" s="4"/>
      <c r="EWE324" s="4"/>
      <c r="EWF324" s="4"/>
      <c r="EWG324" s="4"/>
      <c r="EWH324" s="4"/>
      <c r="EWI324" s="4"/>
      <c r="EWJ324" s="4"/>
      <c r="EWK324" s="4"/>
      <c r="EWL324" s="4"/>
      <c r="EWM324" s="4"/>
      <c r="EWN324" s="4"/>
      <c r="EWO324" s="4"/>
      <c r="EWP324" s="4"/>
      <c r="EWQ324" s="4"/>
      <c r="EWR324" s="4"/>
      <c r="EWS324" s="4"/>
      <c r="EWT324" s="4"/>
      <c r="EWU324" s="4"/>
      <c r="EWV324" s="4"/>
      <c r="EWW324" s="4"/>
      <c r="EWX324" s="4"/>
      <c r="EWY324" s="4"/>
      <c r="EWZ324" s="4"/>
      <c r="EXA324" s="4"/>
      <c r="EXB324" s="4"/>
      <c r="EXC324" s="4"/>
      <c r="EXD324" s="4"/>
      <c r="EXE324" s="4"/>
      <c r="EXF324" s="4"/>
      <c r="EXG324" s="4"/>
      <c r="EXH324" s="4"/>
      <c r="EXI324" s="4"/>
      <c r="EXJ324" s="4"/>
      <c r="EXK324" s="4"/>
      <c r="EXL324" s="4"/>
      <c r="EXM324" s="4"/>
      <c r="EXN324" s="4"/>
      <c r="EXO324" s="4"/>
      <c r="EXP324" s="4"/>
      <c r="EXQ324" s="4"/>
      <c r="EXR324" s="4"/>
      <c r="EXS324" s="4"/>
      <c r="EXT324" s="4"/>
      <c r="EXU324" s="4"/>
      <c r="EXV324" s="4"/>
      <c r="EXW324" s="4"/>
      <c r="EXX324" s="4"/>
      <c r="EXY324" s="4"/>
      <c r="EXZ324" s="4"/>
      <c r="EYA324" s="4"/>
      <c r="EYB324" s="4"/>
      <c r="EYC324" s="4"/>
      <c r="EYD324" s="4"/>
      <c r="EYE324" s="4"/>
      <c r="EYF324" s="4"/>
      <c r="EYG324" s="4"/>
      <c r="EYH324" s="4"/>
      <c r="EYI324" s="4"/>
      <c r="EYJ324" s="4"/>
      <c r="EYK324" s="4"/>
      <c r="EYL324" s="4"/>
      <c r="EYM324" s="4"/>
      <c r="EYN324" s="4"/>
      <c r="EYO324" s="4"/>
      <c r="EYP324" s="4"/>
      <c r="EYQ324" s="4"/>
      <c r="EYR324" s="4"/>
      <c r="EYS324" s="4"/>
      <c r="EYT324" s="4"/>
      <c r="EYU324" s="4"/>
      <c r="EYV324" s="4"/>
      <c r="EYW324" s="4"/>
      <c r="EYX324" s="4"/>
      <c r="EYY324" s="4"/>
      <c r="EYZ324" s="4"/>
      <c r="EZA324" s="4"/>
      <c r="EZB324" s="4"/>
      <c r="EZC324" s="4"/>
      <c r="EZD324" s="4"/>
      <c r="EZE324" s="4"/>
      <c r="EZF324" s="4"/>
      <c r="EZG324" s="4"/>
      <c r="EZH324" s="4"/>
      <c r="EZI324" s="4"/>
      <c r="EZJ324" s="4"/>
      <c r="EZK324" s="4"/>
      <c r="EZL324" s="4"/>
      <c r="EZM324" s="4"/>
      <c r="EZN324" s="4"/>
      <c r="EZO324" s="4"/>
      <c r="EZP324" s="4"/>
      <c r="EZQ324" s="4"/>
      <c r="EZR324" s="4"/>
      <c r="EZS324" s="4"/>
      <c r="EZT324" s="4"/>
      <c r="EZU324" s="4"/>
      <c r="EZV324" s="4"/>
      <c r="EZW324" s="4"/>
      <c r="EZX324" s="4"/>
      <c r="EZY324" s="4"/>
      <c r="EZZ324" s="4"/>
      <c r="FAA324" s="4"/>
      <c r="FAB324" s="4"/>
      <c r="FAC324" s="4"/>
      <c r="FAD324" s="4"/>
      <c r="FAE324" s="4"/>
      <c r="FAF324" s="4"/>
      <c r="FAG324" s="4"/>
      <c r="FAH324" s="4"/>
      <c r="FAI324" s="4"/>
      <c r="FAJ324" s="4"/>
      <c r="FAK324" s="4"/>
      <c r="FAL324" s="4"/>
      <c r="FAM324" s="4"/>
      <c r="FAN324" s="4"/>
      <c r="FAO324" s="4"/>
      <c r="FAP324" s="4"/>
      <c r="FAQ324" s="4"/>
      <c r="FAR324" s="4"/>
      <c r="FAS324" s="4"/>
      <c r="FAT324" s="4"/>
      <c r="FAU324" s="4"/>
      <c r="FAV324" s="4"/>
      <c r="FAW324" s="4"/>
      <c r="FAX324" s="4"/>
      <c r="FAY324" s="4"/>
      <c r="FAZ324" s="4"/>
      <c r="FBA324" s="4"/>
      <c r="FBB324" s="4"/>
      <c r="FBC324" s="4"/>
      <c r="FBD324" s="4"/>
      <c r="FBE324" s="4"/>
      <c r="FBF324" s="4"/>
      <c r="FBG324" s="4"/>
      <c r="FBH324" s="4"/>
      <c r="FBI324" s="4"/>
      <c r="FBJ324" s="4"/>
      <c r="FBK324" s="4"/>
      <c r="FBL324" s="4"/>
      <c r="FBM324" s="4"/>
      <c r="FBN324" s="4"/>
      <c r="FBO324" s="4"/>
      <c r="FBP324" s="4"/>
      <c r="FBQ324" s="4"/>
      <c r="FBR324" s="4"/>
      <c r="FBS324" s="4"/>
      <c r="FBT324" s="4"/>
      <c r="FBU324" s="4"/>
      <c r="FBV324" s="4"/>
      <c r="FBW324" s="4"/>
      <c r="FBX324" s="4"/>
      <c r="FBY324" s="4"/>
      <c r="FBZ324" s="4"/>
      <c r="FCA324" s="4"/>
      <c r="FCB324" s="4"/>
      <c r="FCC324" s="4"/>
      <c r="FCD324" s="4"/>
      <c r="FCE324" s="4"/>
      <c r="FCF324" s="4"/>
      <c r="FCG324" s="4"/>
      <c r="FCH324" s="4"/>
      <c r="FCI324" s="4"/>
      <c r="FCJ324" s="4"/>
      <c r="FCK324" s="4"/>
      <c r="FCL324" s="4"/>
      <c r="FCM324" s="4"/>
      <c r="FCN324" s="4"/>
      <c r="FCO324" s="4"/>
      <c r="FCP324" s="4"/>
      <c r="FCQ324" s="4"/>
      <c r="FCR324" s="4"/>
      <c r="FCS324" s="4"/>
      <c r="FCT324" s="4"/>
      <c r="FCU324" s="4"/>
      <c r="FCV324" s="4"/>
      <c r="FCW324" s="4"/>
      <c r="FCX324" s="4"/>
      <c r="FCY324" s="4"/>
      <c r="FCZ324" s="4"/>
      <c r="FDA324" s="4"/>
      <c r="FDB324" s="4"/>
      <c r="FDC324" s="4"/>
      <c r="FDD324" s="4"/>
      <c r="FDE324" s="4"/>
      <c r="FDF324" s="4"/>
      <c r="FDG324" s="4"/>
      <c r="FDH324" s="4"/>
      <c r="FDI324" s="4"/>
      <c r="FDJ324" s="4"/>
      <c r="FDK324" s="4"/>
      <c r="FDL324" s="4"/>
      <c r="FDM324" s="4"/>
      <c r="FDN324" s="4"/>
      <c r="FDO324" s="4"/>
      <c r="FDP324" s="4"/>
      <c r="FDQ324" s="4"/>
      <c r="FDR324" s="4"/>
      <c r="FDS324" s="4"/>
      <c r="FDT324" s="4"/>
      <c r="FDU324" s="4"/>
      <c r="FDV324" s="4"/>
      <c r="FDW324" s="4"/>
      <c r="FDX324" s="4"/>
      <c r="FDY324" s="4"/>
      <c r="FDZ324" s="4"/>
      <c r="FEA324" s="4"/>
      <c r="FEB324" s="4"/>
      <c r="FEC324" s="4"/>
      <c r="FED324" s="4"/>
      <c r="FEE324" s="4"/>
      <c r="FEF324" s="4"/>
      <c r="FEG324" s="4"/>
      <c r="FEH324" s="4"/>
      <c r="FEI324" s="4"/>
      <c r="FEJ324" s="4"/>
      <c r="FEK324" s="4"/>
      <c r="FEL324" s="4"/>
      <c r="FEM324" s="4"/>
      <c r="FEN324" s="4"/>
      <c r="FEO324" s="4"/>
      <c r="FEP324" s="4"/>
      <c r="FEQ324" s="4"/>
      <c r="FER324" s="4"/>
      <c r="FES324" s="4"/>
      <c r="FET324" s="4"/>
      <c r="FEU324" s="4"/>
      <c r="FEV324" s="4"/>
      <c r="FEW324" s="4"/>
      <c r="FEX324" s="4"/>
      <c r="FEY324" s="4"/>
      <c r="FEZ324" s="4"/>
      <c r="FFA324" s="4"/>
      <c r="FFB324" s="4"/>
      <c r="FFC324" s="4"/>
      <c r="FFD324" s="4"/>
      <c r="FFE324" s="4"/>
      <c r="FFF324" s="4"/>
      <c r="FFG324" s="4"/>
      <c r="FFH324" s="4"/>
      <c r="FFI324" s="4"/>
      <c r="FFJ324" s="4"/>
      <c r="FFK324" s="4"/>
      <c r="FFL324" s="4"/>
      <c r="FFM324" s="4"/>
      <c r="FFN324" s="4"/>
      <c r="FFO324" s="4"/>
      <c r="FFP324" s="4"/>
      <c r="FFQ324" s="4"/>
      <c r="FFR324" s="4"/>
      <c r="FFS324" s="4"/>
      <c r="FFT324" s="4"/>
      <c r="FFU324" s="4"/>
      <c r="FFV324" s="4"/>
      <c r="FFW324" s="4"/>
      <c r="FFX324" s="4"/>
      <c r="FFY324" s="4"/>
      <c r="FFZ324" s="4"/>
      <c r="FGA324" s="4"/>
      <c r="FGB324" s="4"/>
      <c r="FGC324" s="4"/>
      <c r="FGD324" s="4"/>
      <c r="FGE324" s="4"/>
      <c r="FGF324" s="4"/>
      <c r="FGG324" s="4"/>
      <c r="FGH324" s="4"/>
      <c r="FGI324" s="4"/>
      <c r="FGJ324" s="4"/>
      <c r="FGK324" s="4"/>
      <c r="FGL324" s="4"/>
      <c r="FGM324" s="4"/>
      <c r="FGN324" s="4"/>
      <c r="FGO324" s="4"/>
      <c r="FGP324" s="4"/>
      <c r="FGQ324" s="4"/>
      <c r="FGR324" s="4"/>
      <c r="FGS324" s="4"/>
      <c r="FGT324" s="4"/>
      <c r="FGU324" s="4"/>
      <c r="FGV324" s="4"/>
      <c r="FGW324" s="4"/>
      <c r="FGX324" s="4"/>
      <c r="FGY324" s="4"/>
      <c r="FGZ324" s="4"/>
      <c r="FHA324" s="4"/>
      <c r="FHB324" s="4"/>
      <c r="FHC324" s="4"/>
      <c r="FHD324" s="4"/>
      <c r="FHE324" s="4"/>
      <c r="FHF324" s="4"/>
      <c r="FHG324" s="4"/>
      <c r="FHH324" s="4"/>
      <c r="FHI324" s="4"/>
      <c r="FHJ324" s="4"/>
      <c r="FHK324" s="4"/>
      <c r="FHL324" s="4"/>
      <c r="FHM324" s="4"/>
      <c r="FHN324" s="4"/>
      <c r="FHO324" s="4"/>
      <c r="FHP324" s="4"/>
      <c r="FHQ324" s="4"/>
      <c r="FHR324" s="4"/>
      <c r="FHS324" s="4"/>
      <c r="FHT324" s="4"/>
      <c r="FHU324" s="4"/>
      <c r="FHV324" s="4"/>
      <c r="FHW324" s="4"/>
      <c r="FHX324" s="4"/>
      <c r="FHY324" s="4"/>
      <c r="FHZ324" s="4"/>
      <c r="FIA324" s="4"/>
      <c r="FIB324" s="4"/>
      <c r="FIC324" s="4"/>
      <c r="FID324" s="4"/>
      <c r="FIE324" s="4"/>
      <c r="FIF324" s="4"/>
      <c r="FIG324" s="4"/>
      <c r="FIH324" s="4"/>
      <c r="FII324" s="4"/>
      <c r="FIJ324" s="4"/>
      <c r="FIK324" s="4"/>
      <c r="FIL324" s="4"/>
      <c r="FIM324" s="4"/>
      <c r="FIN324" s="4"/>
      <c r="FIO324" s="4"/>
      <c r="FIP324" s="4"/>
      <c r="FIQ324" s="4"/>
      <c r="FIR324" s="4"/>
      <c r="FIS324" s="4"/>
      <c r="FIT324" s="4"/>
      <c r="FIU324" s="4"/>
      <c r="FIV324" s="4"/>
      <c r="FIW324" s="4"/>
      <c r="FIX324" s="4"/>
      <c r="FIY324" s="4"/>
      <c r="FIZ324" s="4"/>
      <c r="FJA324" s="4"/>
      <c r="FJB324" s="4"/>
      <c r="FJC324" s="4"/>
      <c r="FJD324" s="4"/>
      <c r="FJE324" s="4"/>
      <c r="FJF324" s="4"/>
      <c r="FJG324" s="4"/>
      <c r="FJH324" s="4"/>
      <c r="FJI324" s="4"/>
      <c r="FJJ324" s="4"/>
      <c r="FJK324" s="4"/>
      <c r="FJL324" s="4"/>
      <c r="FJM324" s="4"/>
      <c r="FJN324" s="4"/>
      <c r="FJO324" s="4"/>
      <c r="FJP324" s="4"/>
      <c r="FJQ324" s="4"/>
      <c r="FJR324" s="4"/>
      <c r="FJS324" s="4"/>
      <c r="FJT324" s="4"/>
      <c r="FJU324" s="4"/>
      <c r="FJV324" s="4"/>
      <c r="FJW324" s="4"/>
      <c r="FJX324" s="4"/>
      <c r="FJY324" s="4"/>
      <c r="FJZ324" s="4"/>
      <c r="FKA324" s="4"/>
      <c r="FKB324" s="4"/>
      <c r="FKC324" s="4"/>
      <c r="FKD324" s="4"/>
      <c r="FKE324" s="4"/>
      <c r="FKF324" s="4"/>
      <c r="FKG324" s="4"/>
      <c r="FKH324" s="4"/>
      <c r="FKI324" s="4"/>
      <c r="FKJ324" s="4"/>
      <c r="FKK324" s="4"/>
      <c r="FKL324" s="4"/>
      <c r="FKM324" s="4"/>
      <c r="FKN324" s="4"/>
      <c r="FKO324" s="4"/>
      <c r="FKP324" s="4"/>
      <c r="FKQ324" s="4"/>
      <c r="FKR324" s="4"/>
      <c r="FKS324" s="4"/>
      <c r="FKT324" s="4"/>
      <c r="FKU324" s="4"/>
      <c r="FKV324" s="4"/>
      <c r="FKW324" s="4"/>
      <c r="FKX324" s="4"/>
      <c r="FKY324" s="4"/>
      <c r="FKZ324" s="4"/>
      <c r="FLA324" s="4"/>
      <c r="FLB324" s="4"/>
      <c r="FLC324" s="4"/>
      <c r="FLD324" s="4"/>
      <c r="FLE324" s="4"/>
      <c r="FLF324" s="4"/>
      <c r="FLG324" s="4"/>
      <c r="FLH324" s="4"/>
      <c r="FLI324" s="4"/>
      <c r="FLJ324" s="4"/>
      <c r="FLK324" s="4"/>
      <c r="FLL324" s="4"/>
      <c r="FLM324" s="4"/>
      <c r="FLN324" s="4"/>
      <c r="FLO324" s="4"/>
      <c r="FLP324" s="4"/>
      <c r="FLQ324" s="4"/>
      <c r="FLR324" s="4"/>
      <c r="FLS324" s="4"/>
      <c r="FLT324" s="4"/>
      <c r="FLU324" s="4"/>
      <c r="FLV324" s="4"/>
      <c r="FLW324" s="4"/>
      <c r="FLX324" s="4"/>
      <c r="FLY324" s="4"/>
      <c r="FLZ324" s="4"/>
      <c r="FMA324" s="4"/>
      <c r="FMB324" s="4"/>
      <c r="FMC324" s="4"/>
      <c r="FMD324" s="4"/>
      <c r="FME324" s="4"/>
      <c r="FMF324" s="4"/>
      <c r="FMG324" s="4"/>
      <c r="FMH324" s="4"/>
      <c r="FMI324" s="4"/>
      <c r="FMJ324" s="4"/>
      <c r="FMK324" s="4"/>
      <c r="FML324" s="4"/>
      <c r="FMM324" s="4"/>
      <c r="FMN324" s="4"/>
      <c r="FMO324" s="4"/>
      <c r="FMP324" s="4"/>
      <c r="FMQ324" s="4"/>
      <c r="FMR324" s="4"/>
      <c r="FMS324" s="4"/>
      <c r="FMT324" s="4"/>
      <c r="FMU324" s="4"/>
      <c r="FMV324" s="4"/>
      <c r="FMW324" s="4"/>
      <c r="FMX324" s="4"/>
      <c r="FMY324" s="4"/>
      <c r="FMZ324" s="4"/>
      <c r="FNA324" s="4"/>
      <c r="FNB324" s="4"/>
      <c r="FNC324" s="4"/>
      <c r="FND324" s="4"/>
      <c r="FNE324" s="4"/>
      <c r="FNF324" s="4"/>
      <c r="FNG324" s="4"/>
      <c r="FNH324" s="4"/>
      <c r="FNI324" s="4"/>
      <c r="FNJ324" s="4"/>
      <c r="FNK324" s="4"/>
      <c r="FNL324" s="4"/>
      <c r="FNM324" s="4"/>
      <c r="FNN324" s="4"/>
      <c r="FNO324" s="4"/>
      <c r="FNP324" s="4"/>
      <c r="FNQ324" s="4"/>
      <c r="FNR324" s="4"/>
      <c r="FNS324" s="4"/>
      <c r="FNT324" s="4"/>
      <c r="FNU324" s="4"/>
      <c r="FNV324" s="4"/>
      <c r="FNW324" s="4"/>
      <c r="FNX324" s="4"/>
      <c r="FNY324" s="4"/>
      <c r="FNZ324" s="4"/>
      <c r="FOA324" s="4"/>
      <c r="FOB324" s="4"/>
      <c r="FOC324" s="4"/>
      <c r="FOD324" s="4"/>
      <c r="FOE324" s="4"/>
      <c r="FOF324" s="4"/>
      <c r="FOG324" s="4"/>
      <c r="FOH324" s="4"/>
      <c r="FOI324" s="4"/>
      <c r="FOJ324" s="4"/>
      <c r="FOK324" s="4"/>
      <c r="FOL324" s="4"/>
      <c r="FOM324" s="4"/>
      <c r="FON324" s="4"/>
      <c r="FOO324" s="4"/>
      <c r="FOP324" s="4"/>
      <c r="FOQ324" s="4"/>
      <c r="FOR324" s="4"/>
      <c r="FOS324" s="4"/>
      <c r="FOT324" s="4"/>
      <c r="FOU324" s="4"/>
      <c r="FOV324" s="4"/>
      <c r="FOW324" s="4"/>
      <c r="FOX324" s="4"/>
      <c r="FOY324" s="4"/>
      <c r="FOZ324" s="4"/>
      <c r="FPA324" s="4"/>
      <c r="FPB324" s="4"/>
      <c r="FPC324" s="4"/>
      <c r="FPD324" s="4"/>
      <c r="FPE324" s="4"/>
      <c r="FPF324" s="4"/>
      <c r="FPG324" s="4"/>
      <c r="FPH324" s="4"/>
      <c r="FPI324" s="4"/>
      <c r="FPJ324" s="4"/>
      <c r="FPK324" s="4"/>
      <c r="FPL324" s="4"/>
      <c r="FPM324" s="4"/>
      <c r="FPN324" s="4"/>
      <c r="FPO324" s="4"/>
      <c r="FPP324" s="4"/>
      <c r="FPQ324" s="4"/>
      <c r="FPR324" s="4"/>
      <c r="FPS324" s="4"/>
      <c r="FPT324" s="4"/>
      <c r="FPU324" s="4"/>
      <c r="FPV324" s="4"/>
      <c r="FPW324" s="4"/>
      <c r="FPX324" s="4"/>
      <c r="FPY324" s="4"/>
      <c r="FPZ324" s="4"/>
      <c r="FQA324" s="4"/>
      <c r="FQB324" s="4"/>
      <c r="FQC324" s="4"/>
      <c r="FQD324" s="4"/>
      <c r="FQE324" s="4"/>
      <c r="FQF324" s="4"/>
      <c r="FQG324" s="4"/>
      <c r="FQH324" s="4"/>
      <c r="FQI324" s="4"/>
      <c r="FQJ324" s="4"/>
      <c r="FQK324" s="4"/>
      <c r="FQL324" s="4"/>
      <c r="FQM324" s="4"/>
      <c r="FQN324" s="4"/>
      <c r="FQO324" s="4"/>
      <c r="FQP324" s="4"/>
      <c r="FQQ324" s="4"/>
      <c r="FQR324" s="4"/>
      <c r="FQS324" s="4"/>
      <c r="FQT324" s="4"/>
      <c r="FQU324" s="4"/>
      <c r="FQV324" s="4"/>
      <c r="FQW324" s="4"/>
      <c r="FQX324" s="4"/>
      <c r="FQY324" s="4"/>
      <c r="FQZ324" s="4"/>
      <c r="FRA324" s="4"/>
      <c r="FRB324" s="4"/>
      <c r="FRC324" s="4"/>
      <c r="FRD324" s="4"/>
      <c r="FRE324" s="4"/>
      <c r="FRF324" s="4"/>
      <c r="FRG324" s="4"/>
      <c r="FRH324" s="4"/>
      <c r="FRI324" s="4"/>
      <c r="FRJ324" s="4"/>
      <c r="FRK324" s="4"/>
      <c r="FRL324" s="4"/>
      <c r="FRM324" s="4"/>
      <c r="FRN324" s="4"/>
      <c r="FRO324" s="4"/>
      <c r="FRP324" s="4"/>
      <c r="FRQ324" s="4"/>
      <c r="FRR324" s="4"/>
      <c r="FRS324" s="4"/>
      <c r="FRT324" s="4"/>
      <c r="FRU324" s="4"/>
      <c r="FRV324" s="4"/>
      <c r="FRW324" s="4"/>
      <c r="FRX324" s="4"/>
      <c r="FRY324" s="4"/>
      <c r="FRZ324" s="4"/>
      <c r="FSA324" s="4"/>
      <c r="FSB324" s="4"/>
      <c r="FSC324" s="4"/>
      <c r="FSD324" s="4"/>
      <c r="FSE324" s="4"/>
      <c r="FSF324" s="4"/>
      <c r="FSG324" s="4"/>
      <c r="FSH324" s="4"/>
      <c r="FSI324" s="4"/>
      <c r="FSJ324" s="4"/>
      <c r="FSK324" s="4"/>
      <c r="FSL324" s="4"/>
      <c r="FSM324" s="4"/>
      <c r="FSN324" s="4"/>
      <c r="FSO324" s="4"/>
      <c r="FSP324" s="4"/>
      <c r="FSQ324" s="4"/>
      <c r="FSR324" s="4"/>
      <c r="FSS324" s="4"/>
      <c r="FST324" s="4"/>
      <c r="FSU324" s="4"/>
      <c r="FSV324" s="4"/>
      <c r="FSW324" s="4"/>
      <c r="FSX324" s="4"/>
      <c r="FSY324" s="4"/>
      <c r="FSZ324" s="4"/>
      <c r="FTA324" s="4"/>
      <c r="FTB324" s="4"/>
      <c r="FTC324" s="4"/>
      <c r="FTD324" s="4"/>
      <c r="FTE324" s="4"/>
      <c r="FTF324" s="4"/>
      <c r="FTG324" s="4"/>
      <c r="FTH324" s="4"/>
      <c r="FTI324" s="4"/>
      <c r="FTJ324" s="4"/>
      <c r="FTK324" s="4"/>
      <c r="FTL324" s="4"/>
      <c r="FTM324" s="4"/>
      <c r="FTN324" s="4"/>
      <c r="FTO324" s="4"/>
      <c r="FTP324" s="4"/>
      <c r="FTQ324" s="4"/>
      <c r="FTR324" s="4"/>
      <c r="FTS324" s="4"/>
      <c r="FTT324" s="4"/>
      <c r="FTU324" s="4"/>
      <c r="FTV324" s="4"/>
      <c r="FTW324" s="4"/>
      <c r="FTX324" s="4"/>
      <c r="FTY324" s="4"/>
      <c r="FTZ324" s="4"/>
      <c r="FUA324" s="4"/>
      <c r="FUB324" s="4"/>
      <c r="FUC324" s="4"/>
      <c r="FUD324" s="4"/>
      <c r="FUE324" s="4"/>
      <c r="FUF324" s="4"/>
      <c r="FUG324" s="4"/>
      <c r="FUH324" s="4"/>
      <c r="FUI324" s="4"/>
      <c r="FUJ324" s="4"/>
      <c r="FUK324" s="4"/>
      <c r="FUL324" s="4"/>
      <c r="FUM324" s="4"/>
      <c r="FUN324" s="4"/>
      <c r="FUO324" s="4"/>
      <c r="FUP324" s="4"/>
      <c r="FUQ324" s="4"/>
      <c r="FUR324" s="4"/>
      <c r="FUS324" s="4"/>
      <c r="FUT324" s="4"/>
      <c r="FUU324" s="4"/>
      <c r="FUV324" s="4"/>
      <c r="FUW324" s="4"/>
      <c r="FUX324" s="4"/>
      <c r="FUY324" s="4"/>
      <c r="FUZ324" s="4"/>
      <c r="FVA324" s="4"/>
      <c r="FVB324" s="4"/>
      <c r="FVC324" s="4"/>
      <c r="FVD324" s="4"/>
      <c r="FVE324" s="4"/>
      <c r="FVF324" s="4"/>
      <c r="FVG324" s="4"/>
      <c r="FVH324" s="4"/>
      <c r="FVI324" s="4"/>
      <c r="FVJ324" s="4"/>
      <c r="FVK324" s="4"/>
      <c r="FVL324" s="4"/>
      <c r="FVM324" s="4"/>
      <c r="FVN324" s="4"/>
      <c r="FVO324" s="4"/>
      <c r="FVP324" s="4"/>
      <c r="FVQ324" s="4"/>
      <c r="FVR324" s="4"/>
      <c r="FVS324" s="4"/>
      <c r="FVT324" s="4"/>
      <c r="FVU324" s="4"/>
      <c r="FVV324" s="4"/>
      <c r="FVW324" s="4"/>
      <c r="FVX324" s="4"/>
      <c r="FVY324" s="4"/>
      <c r="FVZ324" s="4"/>
      <c r="FWA324" s="4"/>
      <c r="FWB324" s="4"/>
      <c r="FWC324" s="4"/>
      <c r="FWD324" s="4"/>
      <c r="FWE324" s="4"/>
      <c r="FWF324" s="4"/>
      <c r="FWG324" s="4"/>
      <c r="FWH324" s="4"/>
      <c r="FWI324" s="4"/>
      <c r="FWJ324" s="4"/>
      <c r="FWK324" s="4"/>
      <c r="FWL324" s="4"/>
      <c r="FWM324" s="4"/>
      <c r="FWN324" s="4"/>
      <c r="FWO324" s="4"/>
      <c r="FWP324" s="4"/>
      <c r="FWQ324" s="4"/>
      <c r="FWR324" s="4"/>
      <c r="FWS324" s="4"/>
      <c r="FWT324" s="4"/>
      <c r="FWU324" s="4"/>
      <c r="FWV324" s="4"/>
      <c r="FWW324" s="4"/>
      <c r="FWX324" s="4"/>
      <c r="FWY324" s="4"/>
      <c r="FWZ324" s="4"/>
      <c r="FXA324" s="4"/>
      <c r="FXB324" s="4"/>
      <c r="FXC324" s="4"/>
      <c r="FXD324" s="4"/>
      <c r="FXE324" s="4"/>
      <c r="FXF324" s="4"/>
      <c r="FXG324" s="4"/>
      <c r="FXH324" s="4"/>
      <c r="FXI324" s="4"/>
      <c r="FXJ324" s="4"/>
      <c r="FXK324" s="4"/>
      <c r="FXL324" s="4"/>
      <c r="FXM324" s="4"/>
      <c r="FXN324" s="4"/>
      <c r="FXO324" s="4"/>
      <c r="FXP324" s="4"/>
      <c r="FXQ324" s="4"/>
      <c r="FXR324" s="4"/>
      <c r="FXS324" s="4"/>
      <c r="FXT324" s="4"/>
      <c r="FXU324" s="4"/>
      <c r="FXV324" s="4"/>
      <c r="FXW324" s="4"/>
      <c r="FXX324" s="4"/>
      <c r="FXY324" s="4"/>
      <c r="FXZ324" s="4"/>
      <c r="FYA324" s="4"/>
      <c r="FYB324" s="4"/>
      <c r="FYC324" s="4"/>
      <c r="FYD324" s="4"/>
      <c r="FYE324" s="4"/>
      <c r="FYF324" s="4"/>
      <c r="FYG324" s="4"/>
      <c r="FYH324" s="4"/>
      <c r="FYI324" s="4"/>
      <c r="FYJ324" s="4"/>
      <c r="FYK324" s="4"/>
      <c r="FYL324" s="4"/>
      <c r="FYM324" s="4"/>
      <c r="FYN324" s="4"/>
      <c r="FYO324" s="4"/>
      <c r="FYP324" s="4"/>
      <c r="FYQ324" s="4"/>
      <c r="FYR324" s="4"/>
      <c r="FYS324" s="4"/>
      <c r="FYT324" s="4"/>
      <c r="FYU324" s="4"/>
      <c r="FYV324" s="4"/>
      <c r="FYW324" s="4"/>
      <c r="FYX324" s="4"/>
      <c r="FYY324" s="4"/>
      <c r="FYZ324" s="4"/>
      <c r="FZA324" s="4"/>
      <c r="FZB324" s="4"/>
      <c r="FZC324" s="4"/>
      <c r="FZD324" s="4"/>
      <c r="FZE324" s="4"/>
      <c r="FZF324" s="4"/>
      <c r="FZG324" s="4"/>
      <c r="FZH324" s="4"/>
      <c r="FZI324" s="4"/>
      <c r="FZJ324" s="4"/>
      <c r="FZK324" s="4"/>
      <c r="FZL324" s="4"/>
      <c r="FZM324" s="4"/>
      <c r="FZN324" s="4"/>
      <c r="FZO324" s="4"/>
      <c r="FZP324" s="4"/>
      <c r="FZQ324" s="4"/>
      <c r="FZR324" s="4"/>
      <c r="FZS324" s="4"/>
      <c r="FZT324" s="4"/>
      <c r="FZU324" s="4"/>
      <c r="FZV324" s="4"/>
      <c r="FZW324" s="4"/>
      <c r="FZX324" s="4"/>
      <c r="FZY324" s="4"/>
      <c r="FZZ324" s="4"/>
      <c r="GAA324" s="4"/>
      <c r="GAB324" s="4"/>
      <c r="GAC324" s="4"/>
      <c r="GAD324" s="4"/>
      <c r="GAE324" s="4"/>
      <c r="GAF324" s="4"/>
      <c r="GAG324" s="4"/>
      <c r="GAH324" s="4"/>
      <c r="GAI324" s="4"/>
      <c r="GAJ324" s="4"/>
      <c r="GAK324" s="4"/>
      <c r="GAL324" s="4"/>
      <c r="GAM324" s="4"/>
      <c r="GAN324" s="4"/>
      <c r="GAO324" s="4"/>
      <c r="GAP324" s="4"/>
      <c r="GAQ324" s="4"/>
      <c r="GAR324" s="4"/>
      <c r="GAS324" s="4"/>
      <c r="GAT324" s="4"/>
      <c r="GAU324" s="4"/>
      <c r="GAV324" s="4"/>
      <c r="GAW324" s="4"/>
      <c r="GAX324" s="4"/>
      <c r="GAY324" s="4"/>
      <c r="GAZ324" s="4"/>
      <c r="GBA324" s="4"/>
      <c r="GBB324" s="4"/>
      <c r="GBC324" s="4"/>
      <c r="GBD324" s="4"/>
      <c r="GBE324" s="4"/>
      <c r="GBF324" s="4"/>
      <c r="GBG324" s="4"/>
      <c r="GBH324" s="4"/>
      <c r="GBI324" s="4"/>
      <c r="GBJ324" s="4"/>
      <c r="GBK324" s="4"/>
      <c r="GBL324" s="4"/>
      <c r="GBM324" s="4"/>
      <c r="GBN324" s="4"/>
      <c r="GBO324" s="4"/>
      <c r="GBP324" s="4"/>
      <c r="GBQ324" s="4"/>
      <c r="GBR324" s="4"/>
      <c r="GBS324" s="4"/>
      <c r="GBT324" s="4"/>
      <c r="GBU324" s="4"/>
      <c r="GBV324" s="4"/>
      <c r="GBW324" s="4"/>
      <c r="GBX324" s="4"/>
      <c r="GBY324" s="4"/>
      <c r="GBZ324" s="4"/>
      <c r="GCA324" s="4"/>
      <c r="GCB324" s="4"/>
      <c r="GCC324" s="4"/>
      <c r="GCD324" s="4"/>
      <c r="GCE324" s="4"/>
      <c r="GCF324" s="4"/>
      <c r="GCG324" s="4"/>
      <c r="GCH324" s="4"/>
      <c r="GCI324" s="4"/>
      <c r="GCJ324" s="4"/>
      <c r="GCK324" s="4"/>
      <c r="GCL324" s="4"/>
      <c r="GCM324" s="4"/>
      <c r="GCN324" s="4"/>
      <c r="GCO324" s="4"/>
      <c r="GCP324" s="4"/>
      <c r="GCQ324" s="4"/>
      <c r="GCR324" s="4"/>
      <c r="GCS324" s="4"/>
      <c r="GCT324" s="4"/>
      <c r="GCU324" s="4"/>
      <c r="GCV324" s="4"/>
      <c r="GCW324" s="4"/>
      <c r="GCX324" s="4"/>
      <c r="GCY324" s="4"/>
      <c r="GCZ324" s="4"/>
      <c r="GDA324" s="4"/>
      <c r="GDB324" s="4"/>
      <c r="GDC324" s="4"/>
      <c r="GDD324" s="4"/>
      <c r="GDE324" s="4"/>
      <c r="GDF324" s="4"/>
      <c r="GDG324" s="4"/>
      <c r="GDH324" s="4"/>
      <c r="GDI324" s="4"/>
      <c r="GDJ324" s="4"/>
      <c r="GDK324" s="4"/>
      <c r="GDL324" s="4"/>
      <c r="GDM324" s="4"/>
      <c r="GDN324" s="4"/>
      <c r="GDO324" s="4"/>
      <c r="GDP324" s="4"/>
      <c r="GDQ324" s="4"/>
      <c r="GDR324" s="4"/>
      <c r="GDS324" s="4"/>
      <c r="GDT324" s="4"/>
      <c r="GDU324" s="4"/>
      <c r="GDV324" s="4"/>
      <c r="GDW324" s="4"/>
      <c r="GDX324" s="4"/>
      <c r="GDY324" s="4"/>
      <c r="GDZ324" s="4"/>
      <c r="GEA324" s="4"/>
      <c r="GEB324" s="4"/>
      <c r="GEC324" s="4"/>
      <c r="GED324" s="4"/>
      <c r="GEE324" s="4"/>
      <c r="GEF324" s="4"/>
      <c r="GEG324" s="4"/>
      <c r="GEH324" s="4"/>
      <c r="GEI324" s="4"/>
      <c r="GEJ324" s="4"/>
      <c r="GEK324" s="4"/>
      <c r="GEL324" s="4"/>
      <c r="GEM324" s="4"/>
      <c r="GEN324" s="4"/>
      <c r="GEO324" s="4"/>
      <c r="GEP324" s="4"/>
      <c r="GEQ324" s="4"/>
      <c r="GER324" s="4"/>
      <c r="GES324" s="4"/>
      <c r="GET324" s="4"/>
      <c r="GEU324" s="4"/>
      <c r="GEV324" s="4"/>
      <c r="GEW324" s="4"/>
      <c r="GEX324" s="4"/>
      <c r="GEY324" s="4"/>
      <c r="GEZ324" s="4"/>
      <c r="GFA324" s="4"/>
      <c r="GFB324" s="4"/>
      <c r="GFC324" s="4"/>
      <c r="GFD324" s="4"/>
      <c r="GFE324" s="4"/>
      <c r="GFF324" s="4"/>
      <c r="GFG324" s="4"/>
      <c r="GFH324" s="4"/>
      <c r="GFI324" s="4"/>
      <c r="GFJ324" s="4"/>
      <c r="GFK324" s="4"/>
      <c r="GFL324" s="4"/>
      <c r="GFM324" s="4"/>
      <c r="GFN324" s="4"/>
      <c r="GFO324" s="4"/>
      <c r="GFP324" s="4"/>
      <c r="GFQ324" s="4"/>
      <c r="GFR324" s="4"/>
      <c r="GFS324" s="4"/>
      <c r="GFT324" s="4"/>
      <c r="GFU324" s="4"/>
      <c r="GFV324" s="4"/>
      <c r="GFW324" s="4"/>
      <c r="GFX324" s="4"/>
      <c r="GFY324" s="4"/>
      <c r="GFZ324" s="4"/>
      <c r="GGA324" s="4"/>
      <c r="GGB324" s="4"/>
      <c r="GGC324" s="4"/>
      <c r="GGD324" s="4"/>
      <c r="GGE324" s="4"/>
      <c r="GGF324" s="4"/>
      <c r="GGG324" s="4"/>
      <c r="GGH324" s="4"/>
      <c r="GGI324" s="4"/>
      <c r="GGJ324" s="4"/>
      <c r="GGK324" s="4"/>
      <c r="GGL324" s="4"/>
      <c r="GGM324" s="4"/>
      <c r="GGN324" s="4"/>
      <c r="GGO324" s="4"/>
      <c r="GGP324" s="4"/>
      <c r="GGQ324" s="4"/>
      <c r="GGR324" s="4"/>
      <c r="GGS324" s="4"/>
      <c r="GGT324" s="4"/>
      <c r="GGU324" s="4"/>
      <c r="GGV324" s="4"/>
      <c r="GGW324" s="4"/>
      <c r="GGX324" s="4"/>
      <c r="GGY324" s="4"/>
      <c r="GGZ324" s="4"/>
      <c r="GHA324" s="4"/>
      <c r="GHB324" s="4"/>
      <c r="GHC324" s="4"/>
      <c r="GHD324" s="4"/>
      <c r="GHE324" s="4"/>
      <c r="GHF324" s="4"/>
      <c r="GHG324" s="4"/>
      <c r="GHH324" s="4"/>
      <c r="GHI324" s="4"/>
      <c r="GHJ324" s="4"/>
      <c r="GHK324" s="4"/>
      <c r="GHL324" s="4"/>
      <c r="GHM324" s="4"/>
      <c r="GHN324" s="4"/>
      <c r="GHO324" s="4"/>
      <c r="GHP324" s="4"/>
      <c r="GHQ324" s="4"/>
      <c r="GHR324" s="4"/>
      <c r="GHS324" s="4"/>
      <c r="GHT324" s="4"/>
      <c r="GHU324" s="4"/>
      <c r="GHV324" s="4"/>
      <c r="GHW324" s="4"/>
      <c r="GHX324" s="4"/>
      <c r="GHY324" s="4"/>
      <c r="GHZ324" s="4"/>
      <c r="GIA324" s="4"/>
      <c r="GIB324" s="4"/>
      <c r="GIC324" s="4"/>
      <c r="GID324" s="4"/>
      <c r="GIE324" s="4"/>
      <c r="GIF324" s="4"/>
      <c r="GIG324" s="4"/>
      <c r="GIH324" s="4"/>
      <c r="GII324" s="4"/>
      <c r="GIJ324" s="4"/>
      <c r="GIK324" s="4"/>
      <c r="GIL324" s="4"/>
      <c r="GIM324" s="4"/>
      <c r="GIN324" s="4"/>
      <c r="GIO324" s="4"/>
      <c r="GIP324" s="4"/>
      <c r="GIQ324" s="4"/>
      <c r="GIR324" s="4"/>
      <c r="GIS324" s="4"/>
      <c r="GIT324" s="4"/>
      <c r="GIU324" s="4"/>
      <c r="GIV324" s="4"/>
      <c r="GIW324" s="4"/>
      <c r="GIX324" s="4"/>
      <c r="GIY324" s="4"/>
      <c r="GIZ324" s="4"/>
      <c r="GJA324" s="4"/>
      <c r="GJB324" s="4"/>
      <c r="GJC324" s="4"/>
      <c r="GJD324" s="4"/>
      <c r="GJE324" s="4"/>
      <c r="GJF324" s="4"/>
      <c r="GJG324" s="4"/>
      <c r="GJH324" s="4"/>
      <c r="GJI324" s="4"/>
      <c r="GJJ324" s="4"/>
      <c r="GJK324" s="4"/>
      <c r="GJL324" s="4"/>
      <c r="GJM324" s="4"/>
      <c r="GJN324" s="4"/>
      <c r="GJO324" s="4"/>
      <c r="GJP324" s="4"/>
      <c r="GJQ324" s="4"/>
      <c r="GJR324" s="4"/>
      <c r="GJS324" s="4"/>
      <c r="GJT324" s="4"/>
      <c r="GJU324" s="4"/>
      <c r="GJV324" s="4"/>
      <c r="GJW324" s="4"/>
      <c r="GJX324" s="4"/>
      <c r="GJY324" s="4"/>
      <c r="GJZ324" s="4"/>
      <c r="GKA324" s="4"/>
      <c r="GKB324" s="4"/>
      <c r="GKC324" s="4"/>
      <c r="GKD324" s="4"/>
      <c r="GKE324" s="4"/>
      <c r="GKF324" s="4"/>
      <c r="GKG324" s="4"/>
      <c r="GKH324" s="4"/>
      <c r="GKI324" s="4"/>
      <c r="GKJ324" s="4"/>
      <c r="GKK324" s="4"/>
      <c r="GKL324" s="4"/>
      <c r="GKM324" s="4"/>
      <c r="GKN324" s="4"/>
      <c r="GKO324" s="4"/>
      <c r="GKP324" s="4"/>
      <c r="GKQ324" s="4"/>
      <c r="GKR324" s="4"/>
      <c r="GKS324" s="4"/>
      <c r="GKT324" s="4"/>
      <c r="GKU324" s="4"/>
      <c r="GKV324" s="4"/>
      <c r="GKW324" s="4"/>
      <c r="GKX324" s="4"/>
      <c r="GKY324" s="4"/>
      <c r="GKZ324" s="4"/>
      <c r="GLA324" s="4"/>
      <c r="GLB324" s="4"/>
      <c r="GLC324" s="4"/>
      <c r="GLD324" s="4"/>
      <c r="GLE324" s="4"/>
      <c r="GLF324" s="4"/>
      <c r="GLG324" s="4"/>
      <c r="GLH324" s="4"/>
      <c r="GLI324" s="4"/>
      <c r="GLJ324" s="4"/>
      <c r="GLK324" s="4"/>
      <c r="GLL324" s="4"/>
      <c r="GLM324" s="4"/>
      <c r="GLN324" s="4"/>
      <c r="GLO324" s="4"/>
      <c r="GLP324" s="4"/>
      <c r="GLQ324" s="4"/>
      <c r="GLR324" s="4"/>
      <c r="GLS324" s="4"/>
      <c r="GLT324" s="4"/>
      <c r="GLU324" s="4"/>
      <c r="GLV324" s="4"/>
      <c r="GLW324" s="4"/>
      <c r="GLX324" s="4"/>
      <c r="GLY324" s="4"/>
      <c r="GLZ324" s="4"/>
      <c r="GMA324" s="4"/>
      <c r="GMB324" s="4"/>
      <c r="GMC324" s="4"/>
      <c r="GMD324" s="4"/>
      <c r="GME324" s="4"/>
      <c r="GMF324" s="4"/>
      <c r="GMG324" s="4"/>
      <c r="GMH324" s="4"/>
      <c r="GMI324" s="4"/>
      <c r="GMJ324" s="4"/>
      <c r="GMK324" s="4"/>
      <c r="GML324" s="4"/>
      <c r="GMM324" s="4"/>
      <c r="GMN324" s="4"/>
      <c r="GMO324" s="4"/>
      <c r="GMP324" s="4"/>
      <c r="GMQ324" s="4"/>
      <c r="GMR324" s="4"/>
      <c r="GMS324" s="4"/>
      <c r="GMT324" s="4"/>
      <c r="GMU324" s="4"/>
      <c r="GMV324" s="4"/>
      <c r="GMW324" s="4"/>
      <c r="GMX324" s="4"/>
      <c r="GMY324" s="4"/>
      <c r="GMZ324" s="4"/>
      <c r="GNA324" s="4"/>
      <c r="GNB324" s="4"/>
      <c r="GNC324" s="4"/>
      <c r="GND324" s="4"/>
      <c r="GNE324" s="4"/>
      <c r="GNF324" s="4"/>
      <c r="GNG324" s="4"/>
      <c r="GNH324" s="4"/>
      <c r="GNI324" s="4"/>
      <c r="GNJ324" s="4"/>
      <c r="GNK324" s="4"/>
      <c r="GNL324" s="4"/>
      <c r="GNM324" s="4"/>
      <c r="GNN324" s="4"/>
      <c r="GNO324" s="4"/>
      <c r="GNP324" s="4"/>
      <c r="GNQ324" s="4"/>
      <c r="GNR324" s="4"/>
      <c r="GNS324" s="4"/>
      <c r="GNT324" s="4"/>
      <c r="GNU324" s="4"/>
      <c r="GNV324" s="4"/>
      <c r="GNW324" s="4"/>
      <c r="GNX324" s="4"/>
      <c r="GNY324" s="4"/>
      <c r="GNZ324" s="4"/>
      <c r="GOA324" s="4"/>
      <c r="GOB324" s="4"/>
      <c r="GOC324" s="4"/>
      <c r="GOD324" s="4"/>
      <c r="GOE324" s="4"/>
      <c r="GOF324" s="4"/>
      <c r="GOG324" s="4"/>
      <c r="GOH324" s="4"/>
      <c r="GOI324" s="4"/>
      <c r="GOJ324" s="4"/>
      <c r="GOK324" s="4"/>
      <c r="GOL324" s="4"/>
      <c r="GOM324" s="4"/>
      <c r="GON324" s="4"/>
      <c r="GOO324" s="4"/>
      <c r="GOP324" s="4"/>
      <c r="GOQ324" s="4"/>
      <c r="GOR324" s="4"/>
      <c r="GOS324" s="4"/>
      <c r="GOT324" s="4"/>
      <c r="GOU324" s="4"/>
      <c r="GOV324" s="4"/>
      <c r="GOW324" s="4"/>
      <c r="GOX324" s="4"/>
      <c r="GOY324" s="4"/>
      <c r="GOZ324" s="4"/>
      <c r="GPA324" s="4"/>
      <c r="GPB324" s="4"/>
      <c r="GPC324" s="4"/>
      <c r="GPD324" s="4"/>
      <c r="GPE324" s="4"/>
      <c r="GPF324" s="4"/>
      <c r="GPG324" s="4"/>
      <c r="GPH324" s="4"/>
      <c r="GPI324" s="4"/>
      <c r="GPJ324" s="4"/>
      <c r="GPK324" s="4"/>
      <c r="GPL324" s="4"/>
      <c r="GPM324" s="4"/>
      <c r="GPN324" s="4"/>
      <c r="GPO324" s="4"/>
      <c r="GPP324" s="4"/>
      <c r="GPQ324" s="4"/>
      <c r="GPR324" s="4"/>
      <c r="GPS324" s="4"/>
      <c r="GPT324" s="4"/>
      <c r="GPU324" s="4"/>
      <c r="GPV324" s="4"/>
      <c r="GPW324" s="4"/>
      <c r="GPX324" s="4"/>
      <c r="GPY324" s="4"/>
      <c r="GPZ324" s="4"/>
      <c r="GQA324" s="4"/>
      <c r="GQB324" s="4"/>
      <c r="GQC324" s="4"/>
      <c r="GQD324" s="4"/>
      <c r="GQE324" s="4"/>
      <c r="GQF324" s="4"/>
      <c r="GQG324" s="4"/>
      <c r="GQH324" s="4"/>
      <c r="GQI324" s="4"/>
      <c r="GQJ324" s="4"/>
      <c r="GQK324" s="4"/>
      <c r="GQL324" s="4"/>
      <c r="GQM324" s="4"/>
      <c r="GQN324" s="4"/>
      <c r="GQO324" s="4"/>
      <c r="GQP324" s="4"/>
      <c r="GQQ324" s="4"/>
      <c r="GQR324" s="4"/>
      <c r="GQS324" s="4"/>
      <c r="GQT324" s="4"/>
      <c r="GQU324" s="4"/>
      <c r="GQV324" s="4"/>
      <c r="GQW324" s="4"/>
      <c r="GQX324" s="4"/>
      <c r="GQY324" s="4"/>
      <c r="GQZ324" s="4"/>
      <c r="GRA324" s="4"/>
      <c r="GRB324" s="4"/>
      <c r="GRC324" s="4"/>
      <c r="GRD324" s="4"/>
      <c r="GRE324" s="4"/>
      <c r="GRF324" s="4"/>
      <c r="GRG324" s="4"/>
      <c r="GRH324" s="4"/>
      <c r="GRI324" s="4"/>
      <c r="GRJ324" s="4"/>
      <c r="GRK324" s="4"/>
      <c r="GRL324" s="4"/>
      <c r="GRM324" s="4"/>
      <c r="GRN324" s="4"/>
      <c r="GRO324" s="4"/>
      <c r="GRP324" s="4"/>
      <c r="GRQ324" s="4"/>
      <c r="GRR324" s="4"/>
      <c r="GRS324" s="4"/>
      <c r="GRT324" s="4"/>
      <c r="GRU324" s="4"/>
      <c r="GRV324" s="4"/>
      <c r="GRW324" s="4"/>
      <c r="GRX324" s="4"/>
      <c r="GRY324" s="4"/>
      <c r="GRZ324" s="4"/>
      <c r="GSA324" s="4"/>
      <c r="GSB324" s="4"/>
      <c r="GSC324" s="4"/>
      <c r="GSD324" s="4"/>
      <c r="GSE324" s="4"/>
      <c r="GSF324" s="4"/>
      <c r="GSG324" s="4"/>
      <c r="GSH324" s="4"/>
      <c r="GSI324" s="4"/>
      <c r="GSJ324" s="4"/>
      <c r="GSK324" s="4"/>
      <c r="GSL324" s="4"/>
      <c r="GSM324" s="4"/>
      <c r="GSN324" s="4"/>
      <c r="GSO324" s="4"/>
      <c r="GSP324" s="4"/>
      <c r="GSQ324" s="4"/>
      <c r="GSR324" s="4"/>
      <c r="GSS324" s="4"/>
      <c r="GST324" s="4"/>
      <c r="GSU324" s="4"/>
      <c r="GSV324" s="4"/>
      <c r="GSW324" s="4"/>
      <c r="GSX324" s="4"/>
      <c r="GSY324" s="4"/>
      <c r="GSZ324" s="4"/>
      <c r="GTA324" s="4"/>
      <c r="GTB324" s="4"/>
      <c r="GTC324" s="4"/>
      <c r="GTD324" s="4"/>
      <c r="GTE324" s="4"/>
      <c r="GTF324" s="4"/>
      <c r="GTG324" s="4"/>
      <c r="GTH324" s="4"/>
      <c r="GTI324" s="4"/>
      <c r="GTJ324" s="4"/>
      <c r="GTK324" s="4"/>
      <c r="GTL324" s="4"/>
      <c r="GTM324" s="4"/>
      <c r="GTN324" s="4"/>
      <c r="GTO324" s="4"/>
      <c r="GTP324" s="4"/>
      <c r="GTQ324" s="4"/>
      <c r="GTR324" s="4"/>
      <c r="GTS324" s="4"/>
      <c r="GTT324" s="4"/>
      <c r="GTU324" s="4"/>
      <c r="GTV324" s="4"/>
      <c r="GTW324" s="4"/>
      <c r="GTX324" s="4"/>
      <c r="GTY324" s="4"/>
      <c r="GTZ324" s="4"/>
      <c r="GUA324" s="4"/>
      <c r="GUB324" s="4"/>
      <c r="GUC324" s="4"/>
      <c r="GUD324" s="4"/>
      <c r="GUE324" s="4"/>
      <c r="GUF324" s="4"/>
      <c r="GUG324" s="4"/>
      <c r="GUH324" s="4"/>
      <c r="GUI324" s="4"/>
      <c r="GUJ324" s="4"/>
      <c r="GUK324" s="4"/>
      <c r="GUL324" s="4"/>
      <c r="GUM324" s="4"/>
      <c r="GUN324" s="4"/>
      <c r="GUO324" s="4"/>
      <c r="GUP324" s="4"/>
      <c r="GUQ324" s="4"/>
      <c r="GUR324" s="4"/>
      <c r="GUS324" s="4"/>
      <c r="GUT324" s="4"/>
      <c r="GUU324" s="4"/>
      <c r="GUV324" s="4"/>
      <c r="GUW324" s="4"/>
      <c r="GUX324" s="4"/>
      <c r="GUY324" s="4"/>
      <c r="GUZ324" s="4"/>
      <c r="GVA324" s="4"/>
      <c r="GVB324" s="4"/>
      <c r="GVC324" s="4"/>
      <c r="GVD324" s="4"/>
      <c r="GVE324" s="4"/>
      <c r="GVF324" s="4"/>
      <c r="GVG324" s="4"/>
      <c r="GVH324" s="4"/>
      <c r="GVI324" s="4"/>
      <c r="GVJ324" s="4"/>
      <c r="GVK324" s="4"/>
      <c r="GVL324" s="4"/>
      <c r="GVM324" s="4"/>
      <c r="GVN324" s="4"/>
      <c r="GVO324" s="4"/>
      <c r="GVP324" s="4"/>
      <c r="GVQ324" s="4"/>
      <c r="GVR324" s="4"/>
      <c r="GVS324" s="4"/>
      <c r="GVT324" s="4"/>
      <c r="GVU324" s="4"/>
      <c r="GVV324" s="4"/>
      <c r="GVW324" s="4"/>
      <c r="GVX324" s="4"/>
      <c r="GVY324" s="4"/>
      <c r="GVZ324" s="4"/>
      <c r="GWA324" s="4"/>
      <c r="GWB324" s="4"/>
      <c r="GWC324" s="4"/>
      <c r="GWD324" s="4"/>
      <c r="GWE324" s="4"/>
      <c r="GWF324" s="4"/>
      <c r="GWG324" s="4"/>
      <c r="GWH324" s="4"/>
      <c r="GWI324" s="4"/>
      <c r="GWJ324" s="4"/>
      <c r="GWK324" s="4"/>
      <c r="GWL324" s="4"/>
      <c r="GWM324" s="4"/>
      <c r="GWN324" s="4"/>
      <c r="GWO324" s="4"/>
      <c r="GWP324" s="4"/>
      <c r="GWQ324" s="4"/>
      <c r="GWR324" s="4"/>
      <c r="GWS324" s="4"/>
      <c r="GWT324" s="4"/>
      <c r="GWU324" s="4"/>
      <c r="GWV324" s="4"/>
      <c r="GWW324" s="4"/>
      <c r="GWX324" s="4"/>
      <c r="GWY324" s="4"/>
      <c r="GWZ324" s="4"/>
      <c r="GXA324" s="4"/>
      <c r="GXB324" s="4"/>
      <c r="GXC324" s="4"/>
      <c r="GXD324" s="4"/>
      <c r="GXE324" s="4"/>
      <c r="GXF324" s="4"/>
      <c r="GXG324" s="4"/>
      <c r="GXH324" s="4"/>
      <c r="GXI324" s="4"/>
      <c r="GXJ324" s="4"/>
      <c r="GXK324" s="4"/>
      <c r="GXL324" s="4"/>
      <c r="GXM324" s="4"/>
      <c r="GXN324" s="4"/>
      <c r="GXO324" s="4"/>
      <c r="GXP324" s="4"/>
      <c r="GXQ324" s="4"/>
      <c r="GXR324" s="4"/>
      <c r="GXS324" s="4"/>
      <c r="GXT324" s="4"/>
      <c r="GXU324" s="4"/>
      <c r="GXV324" s="4"/>
      <c r="GXW324" s="4"/>
      <c r="GXX324" s="4"/>
      <c r="GXY324" s="4"/>
      <c r="GXZ324" s="4"/>
      <c r="GYA324" s="4"/>
      <c r="GYB324" s="4"/>
      <c r="GYC324" s="4"/>
      <c r="GYD324" s="4"/>
      <c r="GYE324" s="4"/>
      <c r="GYF324" s="4"/>
      <c r="GYG324" s="4"/>
      <c r="GYH324" s="4"/>
      <c r="GYI324" s="4"/>
      <c r="GYJ324" s="4"/>
      <c r="GYK324" s="4"/>
      <c r="GYL324" s="4"/>
      <c r="GYM324" s="4"/>
      <c r="GYN324" s="4"/>
      <c r="GYO324" s="4"/>
      <c r="GYP324" s="4"/>
      <c r="GYQ324" s="4"/>
      <c r="GYR324" s="4"/>
      <c r="GYS324" s="4"/>
      <c r="GYT324" s="4"/>
      <c r="GYU324" s="4"/>
      <c r="GYV324" s="4"/>
      <c r="GYW324" s="4"/>
      <c r="GYX324" s="4"/>
      <c r="GYY324" s="4"/>
      <c r="GYZ324" s="4"/>
      <c r="GZA324" s="4"/>
      <c r="GZB324" s="4"/>
      <c r="GZC324" s="4"/>
      <c r="GZD324" s="4"/>
      <c r="GZE324" s="4"/>
      <c r="GZF324" s="4"/>
      <c r="GZG324" s="4"/>
      <c r="GZH324" s="4"/>
      <c r="GZI324" s="4"/>
      <c r="GZJ324" s="4"/>
      <c r="GZK324" s="4"/>
      <c r="GZL324" s="4"/>
      <c r="GZM324" s="4"/>
      <c r="GZN324" s="4"/>
      <c r="GZO324" s="4"/>
      <c r="GZP324" s="4"/>
      <c r="GZQ324" s="4"/>
      <c r="GZR324" s="4"/>
      <c r="GZS324" s="4"/>
      <c r="GZT324" s="4"/>
      <c r="GZU324" s="4"/>
      <c r="GZV324" s="4"/>
      <c r="GZW324" s="4"/>
      <c r="GZX324" s="4"/>
      <c r="GZY324" s="4"/>
      <c r="GZZ324" s="4"/>
      <c r="HAA324" s="4"/>
      <c r="HAB324" s="4"/>
      <c r="HAC324" s="4"/>
      <c r="HAD324" s="4"/>
      <c r="HAE324" s="4"/>
      <c r="HAF324" s="4"/>
      <c r="HAG324" s="4"/>
      <c r="HAH324" s="4"/>
      <c r="HAI324" s="4"/>
      <c r="HAJ324" s="4"/>
      <c r="HAK324" s="4"/>
      <c r="HAL324" s="4"/>
      <c r="HAM324" s="4"/>
      <c r="HAN324" s="4"/>
      <c r="HAO324" s="4"/>
      <c r="HAP324" s="4"/>
      <c r="HAQ324" s="4"/>
      <c r="HAR324" s="4"/>
      <c r="HAS324" s="4"/>
      <c r="HAT324" s="4"/>
      <c r="HAU324" s="4"/>
      <c r="HAV324" s="4"/>
      <c r="HAW324" s="4"/>
      <c r="HAX324" s="4"/>
      <c r="HAY324" s="4"/>
      <c r="HAZ324" s="4"/>
      <c r="HBA324" s="4"/>
      <c r="HBB324" s="4"/>
      <c r="HBC324" s="4"/>
      <c r="HBD324" s="4"/>
      <c r="HBE324" s="4"/>
      <c r="HBF324" s="4"/>
      <c r="HBG324" s="4"/>
      <c r="HBH324" s="4"/>
      <c r="HBI324" s="4"/>
      <c r="HBJ324" s="4"/>
      <c r="HBK324" s="4"/>
      <c r="HBL324" s="4"/>
      <c r="HBM324" s="4"/>
      <c r="HBN324" s="4"/>
      <c r="HBO324" s="4"/>
      <c r="HBP324" s="4"/>
      <c r="HBQ324" s="4"/>
      <c r="HBR324" s="4"/>
      <c r="HBS324" s="4"/>
      <c r="HBT324" s="4"/>
      <c r="HBU324" s="4"/>
      <c r="HBV324" s="4"/>
      <c r="HBW324" s="4"/>
      <c r="HBX324" s="4"/>
      <c r="HBY324" s="4"/>
      <c r="HBZ324" s="4"/>
      <c r="HCA324" s="4"/>
      <c r="HCB324" s="4"/>
      <c r="HCC324" s="4"/>
      <c r="HCD324" s="4"/>
      <c r="HCE324" s="4"/>
      <c r="HCF324" s="4"/>
      <c r="HCG324" s="4"/>
      <c r="HCH324" s="4"/>
      <c r="HCI324" s="4"/>
      <c r="HCJ324" s="4"/>
      <c r="HCK324" s="4"/>
      <c r="HCL324" s="4"/>
      <c r="HCM324" s="4"/>
      <c r="HCN324" s="4"/>
      <c r="HCO324" s="4"/>
      <c r="HCP324" s="4"/>
      <c r="HCQ324" s="4"/>
      <c r="HCR324" s="4"/>
      <c r="HCS324" s="4"/>
      <c r="HCT324" s="4"/>
      <c r="HCU324" s="4"/>
      <c r="HCV324" s="4"/>
      <c r="HCW324" s="4"/>
      <c r="HCX324" s="4"/>
      <c r="HCY324" s="4"/>
      <c r="HCZ324" s="4"/>
      <c r="HDA324" s="4"/>
      <c r="HDB324" s="4"/>
      <c r="HDC324" s="4"/>
      <c r="HDD324" s="4"/>
      <c r="HDE324" s="4"/>
      <c r="HDF324" s="4"/>
      <c r="HDG324" s="4"/>
      <c r="HDH324" s="4"/>
      <c r="HDI324" s="4"/>
      <c r="HDJ324" s="4"/>
      <c r="HDK324" s="4"/>
      <c r="HDL324" s="4"/>
      <c r="HDM324" s="4"/>
      <c r="HDN324" s="4"/>
      <c r="HDO324" s="4"/>
      <c r="HDP324" s="4"/>
      <c r="HDQ324" s="4"/>
      <c r="HDR324" s="4"/>
      <c r="HDS324" s="4"/>
      <c r="HDT324" s="4"/>
      <c r="HDU324" s="4"/>
      <c r="HDV324" s="4"/>
      <c r="HDW324" s="4"/>
      <c r="HDX324" s="4"/>
      <c r="HDY324" s="4"/>
      <c r="HDZ324" s="4"/>
      <c r="HEA324" s="4"/>
      <c r="HEB324" s="4"/>
      <c r="HEC324" s="4"/>
      <c r="HED324" s="4"/>
      <c r="HEE324" s="4"/>
      <c r="HEF324" s="4"/>
      <c r="HEG324" s="4"/>
      <c r="HEH324" s="4"/>
      <c r="HEI324" s="4"/>
      <c r="HEJ324" s="4"/>
      <c r="HEK324" s="4"/>
      <c r="HEL324" s="4"/>
      <c r="HEM324" s="4"/>
      <c r="HEN324" s="4"/>
      <c r="HEO324" s="4"/>
      <c r="HEP324" s="4"/>
      <c r="HEQ324" s="4"/>
      <c r="HER324" s="4"/>
      <c r="HES324" s="4"/>
      <c r="HET324" s="4"/>
      <c r="HEU324" s="4"/>
      <c r="HEV324" s="4"/>
      <c r="HEW324" s="4"/>
      <c r="HEX324" s="4"/>
      <c r="HEY324" s="4"/>
      <c r="HEZ324" s="4"/>
      <c r="HFA324" s="4"/>
      <c r="HFB324" s="4"/>
      <c r="HFC324" s="4"/>
      <c r="HFD324" s="4"/>
      <c r="HFE324" s="4"/>
      <c r="HFF324" s="4"/>
      <c r="HFG324" s="4"/>
      <c r="HFH324" s="4"/>
      <c r="HFI324" s="4"/>
      <c r="HFJ324" s="4"/>
      <c r="HFK324" s="4"/>
      <c r="HFL324" s="4"/>
      <c r="HFM324" s="4"/>
      <c r="HFN324" s="4"/>
      <c r="HFO324" s="4"/>
      <c r="HFP324" s="4"/>
      <c r="HFQ324" s="4"/>
      <c r="HFR324" s="4"/>
      <c r="HFS324" s="4"/>
      <c r="HFT324" s="4"/>
      <c r="HFU324" s="4"/>
      <c r="HFV324" s="4"/>
      <c r="HFW324" s="4"/>
      <c r="HFX324" s="4"/>
      <c r="HFY324" s="4"/>
      <c r="HFZ324" s="4"/>
      <c r="HGA324" s="4"/>
      <c r="HGB324" s="4"/>
      <c r="HGC324" s="4"/>
      <c r="HGD324" s="4"/>
      <c r="HGE324" s="4"/>
      <c r="HGF324" s="4"/>
      <c r="HGG324" s="4"/>
      <c r="HGH324" s="4"/>
      <c r="HGI324" s="4"/>
      <c r="HGJ324" s="4"/>
      <c r="HGK324" s="4"/>
      <c r="HGL324" s="4"/>
      <c r="HGM324" s="4"/>
      <c r="HGN324" s="4"/>
      <c r="HGO324" s="4"/>
      <c r="HGP324" s="4"/>
      <c r="HGQ324" s="4"/>
      <c r="HGR324" s="4"/>
      <c r="HGS324" s="4"/>
      <c r="HGT324" s="4"/>
      <c r="HGU324" s="4"/>
      <c r="HGV324" s="4"/>
      <c r="HGW324" s="4"/>
      <c r="HGX324" s="4"/>
      <c r="HGY324" s="4"/>
      <c r="HGZ324" s="4"/>
      <c r="HHA324" s="4"/>
      <c r="HHB324" s="4"/>
      <c r="HHC324" s="4"/>
      <c r="HHD324" s="4"/>
      <c r="HHE324" s="4"/>
      <c r="HHF324" s="4"/>
      <c r="HHG324" s="4"/>
      <c r="HHH324" s="4"/>
      <c r="HHI324" s="4"/>
      <c r="HHJ324" s="4"/>
      <c r="HHK324" s="4"/>
      <c r="HHL324" s="4"/>
      <c r="HHM324" s="4"/>
      <c r="HHN324" s="4"/>
      <c r="HHO324" s="4"/>
      <c r="HHP324" s="4"/>
      <c r="HHQ324" s="4"/>
      <c r="HHR324" s="4"/>
      <c r="HHS324" s="4"/>
      <c r="HHT324" s="4"/>
      <c r="HHU324" s="4"/>
      <c r="HHV324" s="4"/>
      <c r="HHW324" s="4"/>
      <c r="HHX324" s="4"/>
      <c r="HHY324" s="4"/>
      <c r="HHZ324" s="4"/>
      <c r="HIA324" s="4"/>
      <c r="HIB324" s="4"/>
      <c r="HIC324" s="4"/>
      <c r="HID324" s="4"/>
      <c r="HIE324" s="4"/>
      <c r="HIF324" s="4"/>
      <c r="HIG324" s="4"/>
      <c r="HIH324" s="4"/>
      <c r="HII324" s="4"/>
      <c r="HIJ324" s="4"/>
      <c r="HIK324" s="4"/>
      <c r="HIL324" s="4"/>
      <c r="HIM324" s="4"/>
      <c r="HIN324" s="4"/>
      <c r="HIO324" s="4"/>
      <c r="HIP324" s="4"/>
      <c r="HIQ324" s="4"/>
      <c r="HIR324" s="4"/>
      <c r="HIS324" s="4"/>
      <c r="HIT324" s="4"/>
      <c r="HIU324" s="4"/>
      <c r="HIV324" s="4"/>
      <c r="HIW324" s="4"/>
      <c r="HIX324" s="4"/>
      <c r="HIY324" s="4"/>
      <c r="HIZ324" s="4"/>
      <c r="HJA324" s="4"/>
      <c r="HJB324" s="4"/>
      <c r="HJC324" s="4"/>
      <c r="HJD324" s="4"/>
      <c r="HJE324" s="4"/>
      <c r="HJF324" s="4"/>
      <c r="HJG324" s="4"/>
      <c r="HJH324" s="4"/>
      <c r="HJI324" s="4"/>
      <c r="HJJ324" s="4"/>
      <c r="HJK324" s="4"/>
      <c r="HJL324" s="4"/>
      <c r="HJM324" s="4"/>
      <c r="HJN324" s="4"/>
      <c r="HJO324" s="4"/>
      <c r="HJP324" s="4"/>
      <c r="HJQ324" s="4"/>
      <c r="HJR324" s="4"/>
      <c r="HJS324" s="4"/>
      <c r="HJT324" s="4"/>
      <c r="HJU324" s="4"/>
      <c r="HJV324" s="4"/>
      <c r="HJW324" s="4"/>
      <c r="HJX324" s="4"/>
      <c r="HJY324" s="4"/>
      <c r="HJZ324" s="4"/>
      <c r="HKA324" s="4"/>
      <c r="HKB324" s="4"/>
      <c r="HKC324" s="4"/>
      <c r="HKD324" s="4"/>
      <c r="HKE324" s="4"/>
      <c r="HKF324" s="4"/>
      <c r="HKG324" s="4"/>
      <c r="HKH324" s="4"/>
      <c r="HKI324" s="4"/>
      <c r="HKJ324" s="4"/>
      <c r="HKK324" s="4"/>
      <c r="HKL324" s="4"/>
      <c r="HKM324" s="4"/>
      <c r="HKN324" s="4"/>
      <c r="HKO324" s="4"/>
      <c r="HKP324" s="4"/>
      <c r="HKQ324" s="4"/>
      <c r="HKR324" s="4"/>
      <c r="HKS324" s="4"/>
      <c r="HKT324" s="4"/>
      <c r="HKU324" s="4"/>
      <c r="HKV324" s="4"/>
      <c r="HKW324" s="4"/>
      <c r="HKX324" s="4"/>
      <c r="HKY324" s="4"/>
      <c r="HKZ324" s="4"/>
      <c r="HLA324" s="4"/>
      <c r="HLB324" s="4"/>
      <c r="HLC324" s="4"/>
      <c r="HLD324" s="4"/>
      <c r="HLE324" s="4"/>
      <c r="HLF324" s="4"/>
      <c r="HLG324" s="4"/>
      <c r="HLH324" s="4"/>
      <c r="HLI324" s="4"/>
      <c r="HLJ324" s="4"/>
      <c r="HLK324" s="4"/>
      <c r="HLL324" s="4"/>
      <c r="HLM324" s="4"/>
      <c r="HLN324" s="4"/>
      <c r="HLO324" s="4"/>
      <c r="HLP324" s="4"/>
      <c r="HLQ324" s="4"/>
      <c r="HLR324" s="4"/>
      <c r="HLS324" s="4"/>
      <c r="HLT324" s="4"/>
      <c r="HLU324" s="4"/>
      <c r="HLV324" s="4"/>
      <c r="HLW324" s="4"/>
      <c r="HLX324" s="4"/>
      <c r="HLY324" s="4"/>
      <c r="HLZ324" s="4"/>
      <c r="HMA324" s="4"/>
      <c r="HMB324" s="4"/>
      <c r="HMC324" s="4"/>
      <c r="HMD324" s="4"/>
      <c r="HME324" s="4"/>
      <c r="HMF324" s="4"/>
      <c r="HMG324" s="4"/>
      <c r="HMH324" s="4"/>
      <c r="HMI324" s="4"/>
      <c r="HMJ324" s="4"/>
      <c r="HMK324" s="4"/>
      <c r="HML324" s="4"/>
      <c r="HMM324" s="4"/>
      <c r="HMN324" s="4"/>
      <c r="HMO324" s="4"/>
      <c r="HMP324" s="4"/>
      <c r="HMQ324" s="4"/>
      <c r="HMR324" s="4"/>
      <c r="HMS324" s="4"/>
      <c r="HMT324" s="4"/>
      <c r="HMU324" s="4"/>
      <c r="HMV324" s="4"/>
      <c r="HMW324" s="4"/>
      <c r="HMX324" s="4"/>
      <c r="HMY324" s="4"/>
      <c r="HMZ324" s="4"/>
      <c r="HNA324" s="4"/>
      <c r="HNB324" s="4"/>
      <c r="HNC324" s="4"/>
      <c r="HND324" s="4"/>
      <c r="HNE324" s="4"/>
      <c r="HNF324" s="4"/>
      <c r="HNG324" s="4"/>
      <c r="HNH324" s="4"/>
      <c r="HNI324" s="4"/>
      <c r="HNJ324" s="4"/>
      <c r="HNK324" s="4"/>
      <c r="HNL324" s="4"/>
      <c r="HNM324" s="4"/>
      <c r="HNN324" s="4"/>
      <c r="HNO324" s="4"/>
      <c r="HNP324" s="4"/>
      <c r="HNQ324" s="4"/>
      <c r="HNR324" s="4"/>
      <c r="HNS324" s="4"/>
      <c r="HNT324" s="4"/>
      <c r="HNU324" s="4"/>
      <c r="HNV324" s="4"/>
      <c r="HNW324" s="4"/>
      <c r="HNX324" s="4"/>
      <c r="HNY324" s="4"/>
      <c r="HNZ324" s="4"/>
      <c r="HOA324" s="4"/>
      <c r="HOB324" s="4"/>
      <c r="HOC324" s="4"/>
      <c r="HOD324" s="4"/>
      <c r="HOE324" s="4"/>
      <c r="HOF324" s="4"/>
      <c r="HOG324" s="4"/>
      <c r="HOH324" s="4"/>
      <c r="HOI324" s="4"/>
      <c r="HOJ324" s="4"/>
      <c r="HOK324" s="4"/>
      <c r="HOL324" s="4"/>
      <c r="HOM324" s="4"/>
      <c r="HON324" s="4"/>
      <c r="HOO324" s="4"/>
      <c r="HOP324" s="4"/>
      <c r="HOQ324" s="4"/>
      <c r="HOR324" s="4"/>
      <c r="HOS324" s="4"/>
      <c r="HOT324" s="4"/>
      <c r="HOU324" s="4"/>
      <c r="HOV324" s="4"/>
      <c r="HOW324" s="4"/>
      <c r="HOX324" s="4"/>
      <c r="HOY324" s="4"/>
      <c r="HOZ324" s="4"/>
      <c r="HPA324" s="4"/>
      <c r="HPB324" s="4"/>
      <c r="HPC324" s="4"/>
      <c r="HPD324" s="4"/>
      <c r="HPE324" s="4"/>
      <c r="HPF324" s="4"/>
      <c r="HPG324" s="4"/>
      <c r="HPH324" s="4"/>
      <c r="HPI324" s="4"/>
      <c r="HPJ324" s="4"/>
      <c r="HPK324" s="4"/>
      <c r="HPL324" s="4"/>
      <c r="HPM324" s="4"/>
      <c r="HPN324" s="4"/>
      <c r="HPO324" s="4"/>
      <c r="HPP324" s="4"/>
      <c r="HPQ324" s="4"/>
      <c r="HPR324" s="4"/>
      <c r="HPS324" s="4"/>
      <c r="HPT324" s="4"/>
      <c r="HPU324" s="4"/>
      <c r="HPV324" s="4"/>
      <c r="HPW324" s="4"/>
      <c r="HPX324" s="4"/>
      <c r="HPY324" s="4"/>
      <c r="HPZ324" s="4"/>
      <c r="HQA324" s="4"/>
      <c r="HQB324" s="4"/>
      <c r="HQC324" s="4"/>
      <c r="HQD324" s="4"/>
      <c r="HQE324" s="4"/>
      <c r="HQF324" s="4"/>
      <c r="HQG324" s="4"/>
      <c r="HQH324" s="4"/>
      <c r="HQI324" s="4"/>
      <c r="HQJ324" s="4"/>
      <c r="HQK324" s="4"/>
      <c r="HQL324" s="4"/>
      <c r="HQM324" s="4"/>
      <c r="HQN324" s="4"/>
      <c r="HQO324" s="4"/>
      <c r="HQP324" s="4"/>
      <c r="HQQ324" s="4"/>
      <c r="HQR324" s="4"/>
      <c r="HQS324" s="4"/>
      <c r="HQT324" s="4"/>
      <c r="HQU324" s="4"/>
      <c r="HQV324" s="4"/>
      <c r="HQW324" s="4"/>
      <c r="HQX324" s="4"/>
      <c r="HQY324" s="4"/>
      <c r="HQZ324" s="4"/>
      <c r="HRA324" s="4"/>
      <c r="HRB324" s="4"/>
      <c r="HRC324" s="4"/>
      <c r="HRD324" s="4"/>
      <c r="HRE324" s="4"/>
      <c r="HRF324" s="4"/>
      <c r="HRG324" s="4"/>
      <c r="HRH324" s="4"/>
      <c r="HRI324" s="4"/>
      <c r="HRJ324" s="4"/>
      <c r="HRK324" s="4"/>
      <c r="HRL324" s="4"/>
      <c r="HRM324" s="4"/>
      <c r="HRN324" s="4"/>
      <c r="HRO324" s="4"/>
      <c r="HRP324" s="4"/>
      <c r="HRQ324" s="4"/>
      <c r="HRR324" s="4"/>
      <c r="HRS324" s="4"/>
      <c r="HRT324" s="4"/>
      <c r="HRU324" s="4"/>
      <c r="HRV324" s="4"/>
      <c r="HRW324" s="4"/>
      <c r="HRX324" s="4"/>
      <c r="HRY324" s="4"/>
      <c r="HRZ324" s="4"/>
      <c r="HSA324" s="4"/>
      <c r="HSB324" s="4"/>
      <c r="HSC324" s="4"/>
      <c r="HSD324" s="4"/>
      <c r="HSE324" s="4"/>
      <c r="HSF324" s="4"/>
      <c r="HSG324" s="4"/>
      <c r="HSH324" s="4"/>
      <c r="HSI324" s="4"/>
      <c r="HSJ324" s="4"/>
      <c r="HSK324" s="4"/>
      <c r="HSL324" s="4"/>
      <c r="HSM324" s="4"/>
      <c r="HSN324" s="4"/>
      <c r="HSO324" s="4"/>
      <c r="HSP324" s="4"/>
      <c r="HSQ324" s="4"/>
      <c r="HSR324" s="4"/>
      <c r="HSS324" s="4"/>
      <c r="HST324" s="4"/>
      <c r="HSU324" s="4"/>
      <c r="HSV324" s="4"/>
      <c r="HSW324" s="4"/>
      <c r="HSX324" s="4"/>
      <c r="HSY324" s="4"/>
      <c r="HSZ324" s="4"/>
      <c r="HTA324" s="4"/>
      <c r="HTB324" s="4"/>
      <c r="HTC324" s="4"/>
      <c r="HTD324" s="4"/>
      <c r="HTE324" s="4"/>
      <c r="HTF324" s="4"/>
      <c r="HTG324" s="4"/>
      <c r="HTH324" s="4"/>
      <c r="HTI324" s="4"/>
      <c r="HTJ324" s="4"/>
      <c r="HTK324" s="4"/>
      <c r="HTL324" s="4"/>
      <c r="HTM324" s="4"/>
      <c r="HTN324" s="4"/>
      <c r="HTO324" s="4"/>
      <c r="HTP324" s="4"/>
      <c r="HTQ324" s="4"/>
      <c r="HTR324" s="4"/>
      <c r="HTS324" s="4"/>
      <c r="HTT324" s="4"/>
      <c r="HTU324" s="4"/>
      <c r="HTV324" s="4"/>
      <c r="HTW324" s="4"/>
      <c r="HTX324" s="4"/>
      <c r="HTY324" s="4"/>
      <c r="HTZ324" s="4"/>
      <c r="HUA324" s="4"/>
      <c r="HUB324" s="4"/>
      <c r="HUC324" s="4"/>
      <c r="HUD324" s="4"/>
      <c r="HUE324" s="4"/>
      <c r="HUF324" s="4"/>
      <c r="HUG324" s="4"/>
      <c r="HUH324" s="4"/>
      <c r="HUI324" s="4"/>
      <c r="HUJ324" s="4"/>
      <c r="HUK324" s="4"/>
      <c r="HUL324" s="4"/>
      <c r="HUM324" s="4"/>
      <c r="HUN324" s="4"/>
      <c r="HUO324" s="4"/>
      <c r="HUP324" s="4"/>
      <c r="HUQ324" s="4"/>
      <c r="HUR324" s="4"/>
      <c r="HUS324" s="4"/>
      <c r="HUT324" s="4"/>
      <c r="HUU324" s="4"/>
      <c r="HUV324" s="4"/>
      <c r="HUW324" s="4"/>
      <c r="HUX324" s="4"/>
      <c r="HUY324" s="4"/>
      <c r="HUZ324" s="4"/>
      <c r="HVA324" s="4"/>
      <c r="HVB324" s="4"/>
      <c r="HVC324" s="4"/>
      <c r="HVD324" s="4"/>
      <c r="HVE324" s="4"/>
      <c r="HVF324" s="4"/>
      <c r="HVG324" s="4"/>
      <c r="HVH324" s="4"/>
      <c r="HVI324" s="4"/>
      <c r="HVJ324" s="4"/>
      <c r="HVK324" s="4"/>
      <c r="HVL324" s="4"/>
      <c r="HVM324" s="4"/>
      <c r="HVN324" s="4"/>
      <c r="HVO324" s="4"/>
      <c r="HVP324" s="4"/>
      <c r="HVQ324" s="4"/>
      <c r="HVR324" s="4"/>
      <c r="HVS324" s="4"/>
      <c r="HVT324" s="4"/>
      <c r="HVU324" s="4"/>
      <c r="HVV324" s="4"/>
      <c r="HVW324" s="4"/>
      <c r="HVX324" s="4"/>
      <c r="HVY324" s="4"/>
      <c r="HVZ324" s="4"/>
      <c r="HWA324" s="4"/>
      <c r="HWB324" s="4"/>
      <c r="HWC324" s="4"/>
      <c r="HWD324" s="4"/>
      <c r="HWE324" s="4"/>
      <c r="HWF324" s="4"/>
      <c r="HWG324" s="4"/>
      <c r="HWH324" s="4"/>
      <c r="HWI324" s="4"/>
      <c r="HWJ324" s="4"/>
      <c r="HWK324" s="4"/>
      <c r="HWL324" s="4"/>
      <c r="HWM324" s="4"/>
      <c r="HWN324" s="4"/>
      <c r="HWO324" s="4"/>
      <c r="HWP324" s="4"/>
      <c r="HWQ324" s="4"/>
      <c r="HWR324" s="4"/>
      <c r="HWS324" s="4"/>
      <c r="HWT324" s="4"/>
      <c r="HWU324" s="4"/>
      <c r="HWV324" s="4"/>
      <c r="HWW324" s="4"/>
      <c r="HWX324" s="4"/>
      <c r="HWY324" s="4"/>
      <c r="HWZ324" s="4"/>
      <c r="HXA324" s="4"/>
      <c r="HXB324" s="4"/>
      <c r="HXC324" s="4"/>
      <c r="HXD324" s="4"/>
      <c r="HXE324" s="4"/>
      <c r="HXF324" s="4"/>
      <c r="HXG324" s="4"/>
      <c r="HXH324" s="4"/>
      <c r="HXI324" s="4"/>
      <c r="HXJ324" s="4"/>
      <c r="HXK324" s="4"/>
      <c r="HXL324" s="4"/>
      <c r="HXM324" s="4"/>
      <c r="HXN324" s="4"/>
      <c r="HXO324" s="4"/>
      <c r="HXP324" s="4"/>
      <c r="HXQ324" s="4"/>
      <c r="HXR324" s="4"/>
      <c r="HXS324" s="4"/>
      <c r="HXT324" s="4"/>
      <c r="HXU324" s="4"/>
      <c r="HXV324" s="4"/>
      <c r="HXW324" s="4"/>
      <c r="HXX324" s="4"/>
      <c r="HXY324" s="4"/>
      <c r="HXZ324" s="4"/>
      <c r="HYA324" s="4"/>
      <c r="HYB324" s="4"/>
      <c r="HYC324" s="4"/>
      <c r="HYD324" s="4"/>
      <c r="HYE324" s="4"/>
      <c r="HYF324" s="4"/>
      <c r="HYG324" s="4"/>
      <c r="HYH324" s="4"/>
      <c r="HYI324" s="4"/>
      <c r="HYJ324" s="4"/>
      <c r="HYK324" s="4"/>
      <c r="HYL324" s="4"/>
      <c r="HYM324" s="4"/>
      <c r="HYN324" s="4"/>
      <c r="HYO324" s="4"/>
      <c r="HYP324" s="4"/>
      <c r="HYQ324" s="4"/>
      <c r="HYR324" s="4"/>
      <c r="HYS324" s="4"/>
      <c r="HYT324" s="4"/>
      <c r="HYU324" s="4"/>
      <c r="HYV324" s="4"/>
      <c r="HYW324" s="4"/>
      <c r="HYX324" s="4"/>
      <c r="HYY324" s="4"/>
      <c r="HYZ324" s="4"/>
      <c r="HZA324" s="4"/>
      <c r="HZB324" s="4"/>
      <c r="HZC324" s="4"/>
      <c r="HZD324" s="4"/>
      <c r="HZE324" s="4"/>
      <c r="HZF324" s="4"/>
      <c r="HZG324" s="4"/>
      <c r="HZH324" s="4"/>
      <c r="HZI324" s="4"/>
      <c r="HZJ324" s="4"/>
      <c r="HZK324" s="4"/>
      <c r="HZL324" s="4"/>
      <c r="HZM324" s="4"/>
      <c r="HZN324" s="4"/>
      <c r="HZO324" s="4"/>
      <c r="HZP324" s="4"/>
      <c r="HZQ324" s="4"/>
      <c r="HZR324" s="4"/>
      <c r="HZS324" s="4"/>
      <c r="HZT324" s="4"/>
      <c r="HZU324" s="4"/>
      <c r="HZV324" s="4"/>
      <c r="HZW324" s="4"/>
      <c r="HZX324" s="4"/>
      <c r="HZY324" s="4"/>
      <c r="HZZ324" s="4"/>
      <c r="IAA324" s="4"/>
      <c r="IAB324" s="4"/>
      <c r="IAC324" s="4"/>
      <c r="IAD324" s="4"/>
      <c r="IAE324" s="4"/>
      <c r="IAF324" s="4"/>
      <c r="IAG324" s="4"/>
      <c r="IAH324" s="4"/>
      <c r="IAI324" s="4"/>
      <c r="IAJ324" s="4"/>
      <c r="IAK324" s="4"/>
      <c r="IAL324" s="4"/>
      <c r="IAM324" s="4"/>
      <c r="IAN324" s="4"/>
      <c r="IAO324" s="4"/>
      <c r="IAP324" s="4"/>
      <c r="IAQ324" s="4"/>
      <c r="IAR324" s="4"/>
      <c r="IAS324" s="4"/>
      <c r="IAT324" s="4"/>
      <c r="IAU324" s="4"/>
      <c r="IAV324" s="4"/>
      <c r="IAW324" s="4"/>
      <c r="IAX324" s="4"/>
      <c r="IAY324" s="4"/>
      <c r="IAZ324" s="4"/>
      <c r="IBA324" s="4"/>
      <c r="IBB324" s="4"/>
      <c r="IBC324" s="4"/>
      <c r="IBD324" s="4"/>
      <c r="IBE324" s="4"/>
      <c r="IBF324" s="4"/>
      <c r="IBG324" s="4"/>
      <c r="IBH324" s="4"/>
      <c r="IBI324" s="4"/>
      <c r="IBJ324" s="4"/>
      <c r="IBK324" s="4"/>
      <c r="IBL324" s="4"/>
      <c r="IBM324" s="4"/>
      <c r="IBN324" s="4"/>
      <c r="IBO324" s="4"/>
      <c r="IBP324" s="4"/>
      <c r="IBQ324" s="4"/>
      <c r="IBR324" s="4"/>
      <c r="IBS324" s="4"/>
      <c r="IBT324" s="4"/>
      <c r="IBU324" s="4"/>
      <c r="IBV324" s="4"/>
      <c r="IBW324" s="4"/>
      <c r="IBX324" s="4"/>
      <c r="IBY324" s="4"/>
      <c r="IBZ324" s="4"/>
      <c r="ICA324" s="4"/>
      <c r="ICB324" s="4"/>
      <c r="ICC324" s="4"/>
      <c r="ICD324" s="4"/>
      <c r="ICE324" s="4"/>
      <c r="ICF324" s="4"/>
      <c r="ICG324" s="4"/>
      <c r="ICH324" s="4"/>
      <c r="ICI324" s="4"/>
      <c r="ICJ324" s="4"/>
      <c r="ICK324" s="4"/>
      <c r="ICL324" s="4"/>
      <c r="ICM324" s="4"/>
      <c r="ICN324" s="4"/>
      <c r="ICO324" s="4"/>
      <c r="ICP324" s="4"/>
      <c r="ICQ324" s="4"/>
      <c r="ICR324" s="4"/>
      <c r="ICS324" s="4"/>
      <c r="ICT324" s="4"/>
      <c r="ICU324" s="4"/>
      <c r="ICV324" s="4"/>
      <c r="ICW324" s="4"/>
      <c r="ICX324" s="4"/>
      <c r="ICY324" s="4"/>
      <c r="ICZ324" s="4"/>
      <c r="IDA324" s="4"/>
      <c r="IDB324" s="4"/>
      <c r="IDC324" s="4"/>
      <c r="IDD324" s="4"/>
      <c r="IDE324" s="4"/>
      <c r="IDF324" s="4"/>
      <c r="IDG324" s="4"/>
      <c r="IDH324" s="4"/>
      <c r="IDI324" s="4"/>
      <c r="IDJ324" s="4"/>
      <c r="IDK324" s="4"/>
      <c r="IDL324" s="4"/>
      <c r="IDM324" s="4"/>
      <c r="IDN324" s="4"/>
      <c r="IDO324" s="4"/>
      <c r="IDP324" s="4"/>
      <c r="IDQ324" s="4"/>
      <c r="IDR324" s="4"/>
      <c r="IDS324" s="4"/>
      <c r="IDT324" s="4"/>
      <c r="IDU324" s="4"/>
      <c r="IDV324" s="4"/>
      <c r="IDW324" s="4"/>
      <c r="IDX324" s="4"/>
      <c r="IDY324" s="4"/>
      <c r="IDZ324" s="4"/>
      <c r="IEA324" s="4"/>
      <c r="IEB324" s="4"/>
      <c r="IEC324" s="4"/>
      <c r="IED324" s="4"/>
      <c r="IEE324" s="4"/>
      <c r="IEF324" s="4"/>
      <c r="IEG324" s="4"/>
      <c r="IEH324" s="4"/>
      <c r="IEI324" s="4"/>
      <c r="IEJ324" s="4"/>
      <c r="IEK324" s="4"/>
      <c r="IEL324" s="4"/>
      <c r="IEM324" s="4"/>
      <c r="IEN324" s="4"/>
      <c r="IEO324" s="4"/>
      <c r="IEP324" s="4"/>
      <c r="IEQ324" s="4"/>
      <c r="IER324" s="4"/>
      <c r="IES324" s="4"/>
      <c r="IET324" s="4"/>
      <c r="IEU324" s="4"/>
      <c r="IEV324" s="4"/>
      <c r="IEW324" s="4"/>
      <c r="IEX324" s="4"/>
      <c r="IEY324" s="4"/>
      <c r="IEZ324" s="4"/>
      <c r="IFA324" s="4"/>
      <c r="IFB324" s="4"/>
      <c r="IFC324" s="4"/>
      <c r="IFD324" s="4"/>
      <c r="IFE324" s="4"/>
      <c r="IFF324" s="4"/>
      <c r="IFG324" s="4"/>
      <c r="IFH324" s="4"/>
      <c r="IFI324" s="4"/>
      <c r="IFJ324" s="4"/>
      <c r="IFK324" s="4"/>
      <c r="IFL324" s="4"/>
      <c r="IFM324" s="4"/>
      <c r="IFN324" s="4"/>
      <c r="IFO324" s="4"/>
      <c r="IFP324" s="4"/>
      <c r="IFQ324" s="4"/>
      <c r="IFR324" s="4"/>
      <c r="IFS324" s="4"/>
      <c r="IFT324" s="4"/>
      <c r="IFU324" s="4"/>
      <c r="IFV324" s="4"/>
      <c r="IFW324" s="4"/>
      <c r="IFX324" s="4"/>
      <c r="IFY324" s="4"/>
      <c r="IFZ324" s="4"/>
      <c r="IGA324" s="4"/>
      <c r="IGB324" s="4"/>
      <c r="IGC324" s="4"/>
      <c r="IGD324" s="4"/>
      <c r="IGE324" s="4"/>
      <c r="IGF324" s="4"/>
      <c r="IGG324" s="4"/>
      <c r="IGH324" s="4"/>
      <c r="IGI324" s="4"/>
      <c r="IGJ324" s="4"/>
      <c r="IGK324" s="4"/>
      <c r="IGL324" s="4"/>
      <c r="IGM324" s="4"/>
      <c r="IGN324" s="4"/>
      <c r="IGO324" s="4"/>
      <c r="IGP324" s="4"/>
      <c r="IGQ324" s="4"/>
      <c r="IGR324" s="4"/>
      <c r="IGS324" s="4"/>
      <c r="IGT324" s="4"/>
      <c r="IGU324" s="4"/>
      <c r="IGV324" s="4"/>
      <c r="IGW324" s="4"/>
      <c r="IGX324" s="4"/>
      <c r="IGY324" s="4"/>
      <c r="IGZ324" s="4"/>
      <c r="IHA324" s="4"/>
      <c r="IHB324" s="4"/>
      <c r="IHC324" s="4"/>
      <c r="IHD324" s="4"/>
      <c r="IHE324" s="4"/>
      <c r="IHF324" s="4"/>
      <c r="IHG324" s="4"/>
      <c r="IHH324" s="4"/>
      <c r="IHI324" s="4"/>
      <c r="IHJ324" s="4"/>
      <c r="IHK324" s="4"/>
      <c r="IHL324" s="4"/>
      <c r="IHM324" s="4"/>
      <c r="IHN324" s="4"/>
      <c r="IHO324" s="4"/>
      <c r="IHP324" s="4"/>
      <c r="IHQ324" s="4"/>
      <c r="IHR324" s="4"/>
      <c r="IHS324" s="4"/>
      <c r="IHT324" s="4"/>
      <c r="IHU324" s="4"/>
      <c r="IHV324" s="4"/>
      <c r="IHW324" s="4"/>
      <c r="IHX324" s="4"/>
      <c r="IHY324" s="4"/>
      <c r="IHZ324" s="4"/>
      <c r="IIA324" s="4"/>
      <c r="IIB324" s="4"/>
      <c r="IIC324" s="4"/>
      <c r="IID324" s="4"/>
      <c r="IIE324" s="4"/>
      <c r="IIF324" s="4"/>
      <c r="IIG324" s="4"/>
      <c r="IIH324" s="4"/>
      <c r="III324" s="4"/>
      <c r="IIJ324" s="4"/>
      <c r="IIK324" s="4"/>
      <c r="IIL324" s="4"/>
      <c r="IIM324" s="4"/>
      <c r="IIN324" s="4"/>
      <c r="IIO324" s="4"/>
      <c r="IIP324" s="4"/>
      <c r="IIQ324" s="4"/>
      <c r="IIR324" s="4"/>
      <c r="IIS324" s="4"/>
      <c r="IIT324" s="4"/>
      <c r="IIU324" s="4"/>
      <c r="IIV324" s="4"/>
      <c r="IIW324" s="4"/>
      <c r="IIX324" s="4"/>
      <c r="IIY324" s="4"/>
      <c r="IIZ324" s="4"/>
      <c r="IJA324" s="4"/>
      <c r="IJB324" s="4"/>
      <c r="IJC324" s="4"/>
      <c r="IJD324" s="4"/>
      <c r="IJE324" s="4"/>
      <c r="IJF324" s="4"/>
      <c r="IJG324" s="4"/>
      <c r="IJH324" s="4"/>
      <c r="IJI324" s="4"/>
      <c r="IJJ324" s="4"/>
      <c r="IJK324" s="4"/>
      <c r="IJL324" s="4"/>
      <c r="IJM324" s="4"/>
      <c r="IJN324" s="4"/>
      <c r="IJO324" s="4"/>
      <c r="IJP324" s="4"/>
      <c r="IJQ324" s="4"/>
      <c r="IJR324" s="4"/>
      <c r="IJS324" s="4"/>
      <c r="IJT324" s="4"/>
      <c r="IJU324" s="4"/>
      <c r="IJV324" s="4"/>
      <c r="IJW324" s="4"/>
      <c r="IJX324" s="4"/>
      <c r="IJY324" s="4"/>
      <c r="IJZ324" s="4"/>
      <c r="IKA324" s="4"/>
      <c r="IKB324" s="4"/>
      <c r="IKC324" s="4"/>
      <c r="IKD324" s="4"/>
      <c r="IKE324" s="4"/>
      <c r="IKF324" s="4"/>
      <c r="IKG324" s="4"/>
      <c r="IKH324" s="4"/>
      <c r="IKI324" s="4"/>
      <c r="IKJ324" s="4"/>
      <c r="IKK324" s="4"/>
      <c r="IKL324" s="4"/>
      <c r="IKM324" s="4"/>
      <c r="IKN324" s="4"/>
      <c r="IKO324" s="4"/>
      <c r="IKP324" s="4"/>
      <c r="IKQ324" s="4"/>
      <c r="IKR324" s="4"/>
      <c r="IKS324" s="4"/>
      <c r="IKT324" s="4"/>
      <c r="IKU324" s="4"/>
      <c r="IKV324" s="4"/>
      <c r="IKW324" s="4"/>
      <c r="IKX324" s="4"/>
      <c r="IKY324" s="4"/>
      <c r="IKZ324" s="4"/>
      <c r="ILA324" s="4"/>
      <c r="ILB324" s="4"/>
      <c r="ILC324" s="4"/>
      <c r="ILD324" s="4"/>
      <c r="ILE324" s="4"/>
      <c r="ILF324" s="4"/>
      <c r="ILG324" s="4"/>
      <c r="ILH324" s="4"/>
      <c r="ILI324" s="4"/>
      <c r="ILJ324" s="4"/>
      <c r="ILK324" s="4"/>
      <c r="ILL324" s="4"/>
      <c r="ILM324" s="4"/>
      <c r="ILN324" s="4"/>
      <c r="ILO324" s="4"/>
      <c r="ILP324" s="4"/>
      <c r="ILQ324" s="4"/>
      <c r="ILR324" s="4"/>
      <c r="ILS324" s="4"/>
      <c r="ILT324" s="4"/>
      <c r="ILU324" s="4"/>
      <c r="ILV324" s="4"/>
      <c r="ILW324" s="4"/>
      <c r="ILX324" s="4"/>
      <c r="ILY324" s="4"/>
      <c r="ILZ324" s="4"/>
      <c r="IMA324" s="4"/>
      <c r="IMB324" s="4"/>
      <c r="IMC324" s="4"/>
      <c r="IMD324" s="4"/>
      <c r="IME324" s="4"/>
      <c r="IMF324" s="4"/>
      <c r="IMG324" s="4"/>
      <c r="IMH324" s="4"/>
      <c r="IMI324" s="4"/>
      <c r="IMJ324" s="4"/>
      <c r="IMK324" s="4"/>
      <c r="IML324" s="4"/>
      <c r="IMM324" s="4"/>
      <c r="IMN324" s="4"/>
      <c r="IMO324" s="4"/>
      <c r="IMP324" s="4"/>
      <c r="IMQ324" s="4"/>
      <c r="IMR324" s="4"/>
      <c r="IMS324" s="4"/>
      <c r="IMT324" s="4"/>
      <c r="IMU324" s="4"/>
      <c r="IMV324" s="4"/>
      <c r="IMW324" s="4"/>
      <c r="IMX324" s="4"/>
      <c r="IMY324" s="4"/>
      <c r="IMZ324" s="4"/>
      <c r="INA324" s="4"/>
      <c r="INB324" s="4"/>
      <c r="INC324" s="4"/>
      <c r="IND324" s="4"/>
      <c r="INE324" s="4"/>
      <c r="INF324" s="4"/>
      <c r="ING324" s="4"/>
      <c r="INH324" s="4"/>
      <c r="INI324" s="4"/>
      <c r="INJ324" s="4"/>
      <c r="INK324" s="4"/>
      <c r="INL324" s="4"/>
      <c r="INM324" s="4"/>
      <c r="INN324" s="4"/>
      <c r="INO324" s="4"/>
      <c r="INP324" s="4"/>
      <c r="INQ324" s="4"/>
      <c r="INR324" s="4"/>
      <c r="INS324" s="4"/>
      <c r="INT324" s="4"/>
      <c r="INU324" s="4"/>
      <c r="INV324" s="4"/>
      <c r="INW324" s="4"/>
      <c r="INX324" s="4"/>
      <c r="INY324" s="4"/>
      <c r="INZ324" s="4"/>
      <c r="IOA324" s="4"/>
      <c r="IOB324" s="4"/>
      <c r="IOC324" s="4"/>
      <c r="IOD324" s="4"/>
      <c r="IOE324" s="4"/>
      <c r="IOF324" s="4"/>
      <c r="IOG324" s="4"/>
      <c r="IOH324" s="4"/>
      <c r="IOI324" s="4"/>
      <c r="IOJ324" s="4"/>
      <c r="IOK324" s="4"/>
      <c r="IOL324" s="4"/>
      <c r="IOM324" s="4"/>
      <c r="ION324" s="4"/>
      <c r="IOO324" s="4"/>
      <c r="IOP324" s="4"/>
      <c r="IOQ324" s="4"/>
      <c r="IOR324" s="4"/>
      <c r="IOS324" s="4"/>
      <c r="IOT324" s="4"/>
      <c r="IOU324" s="4"/>
      <c r="IOV324" s="4"/>
      <c r="IOW324" s="4"/>
      <c r="IOX324" s="4"/>
      <c r="IOY324" s="4"/>
      <c r="IOZ324" s="4"/>
      <c r="IPA324" s="4"/>
      <c r="IPB324" s="4"/>
      <c r="IPC324" s="4"/>
      <c r="IPD324" s="4"/>
      <c r="IPE324" s="4"/>
      <c r="IPF324" s="4"/>
      <c r="IPG324" s="4"/>
      <c r="IPH324" s="4"/>
      <c r="IPI324" s="4"/>
      <c r="IPJ324" s="4"/>
      <c r="IPK324" s="4"/>
      <c r="IPL324" s="4"/>
      <c r="IPM324" s="4"/>
      <c r="IPN324" s="4"/>
      <c r="IPO324" s="4"/>
      <c r="IPP324" s="4"/>
      <c r="IPQ324" s="4"/>
      <c r="IPR324" s="4"/>
      <c r="IPS324" s="4"/>
      <c r="IPT324" s="4"/>
      <c r="IPU324" s="4"/>
      <c r="IPV324" s="4"/>
      <c r="IPW324" s="4"/>
      <c r="IPX324" s="4"/>
      <c r="IPY324" s="4"/>
      <c r="IPZ324" s="4"/>
      <c r="IQA324" s="4"/>
      <c r="IQB324" s="4"/>
      <c r="IQC324" s="4"/>
      <c r="IQD324" s="4"/>
      <c r="IQE324" s="4"/>
      <c r="IQF324" s="4"/>
      <c r="IQG324" s="4"/>
      <c r="IQH324" s="4"/>
      <c r="IQI324" s="4"/>
      <c r="IQJ324" s="4"/>
      <c r="IQK324" s="4"/>
      <c r="IQL324" s="4"/>
      <c r="IQM324" s="4"/>
      <c r="IQN324" s="4"/>
      <c r="IQO324" s="4"/>
      <c r="IQP324" s="4"/>
      <c r="IQQ324" s="4"/>
      <c r="IQR324" s="4"/>
      <c r="IQS324" s="4"/>
      <c r="IQT324" s="4"/>
      <c r="IQU324" s="4"/>
      <c r="IQV324" s="4"/>
      <c r="IQW324" s="4"/>
      <c r="IQX324" s="4"/>
      <c r="IQY324" s="4"/>
      <c r="IQZ324" s="4"/>
      <c r="IRA324" s="4"/>
      <c r="IRB324" s="4"/>
      <c r="IRC324" s="4"/>
      <c r="IRD324" s="4"/>
      <c r="IRE324" s="4"/>
      <c r="IRF324" s="4"/>
      <c r="IRG324" s="4"/>
      <c r="IRH324" s="4"/>
      <c r="IRI324" s="4"/>
      <c r="IRJ324" s="4"/>
      <c r="IRK324" s="4"/>
      <c r="IRL324" s="4"/>
      <c r="IRM324" s="4"/>
      <c r="IRN324" s="4"/>
      <c r="IRO324" s="4"/>
      <c r="IRP324" s="4"/>
      <c r="IRQ324" s="4"/>
      <c r="IRR324" s="4"/>
      <c r="IRS324" s="4"/>
      <c r="IRT324" s="4"/>
      <c r="IRU324" s="4"/>
      <c r="IRV324" s="4"/>
      <c r="IRW324" s="4"/>
      <c r="IRX324" s="4"/>
      <c r="IRY324" s="4"/>
      <c r="IRZ324" s="4"/>
      <c r="ISA324" s="4"/>
      <c r="ISB324" s="4"/>
      <c r="ISC324" s="4"/>
      <c r="ISD324" s="4"/>
      <c r="ISE324" s="4"/>
      <c r="ISF324" s="4"/>
      <c r="ISG324" s="4"/>
      <c r="ISH324" s="4"/>
      <c r="ISI324" s="4"/>
      <c r="ISJ324" s="4"/>
      <c r="ISK324" s="4"/>
      <c r="ISL324" s="4"/>
      <c r="ISM324" s="4"/>
      <c r="ISN324" s="4"/>
      <c r="ISO324" s="4"/>
      <c r="ISP324" s="4"/>
      <c r="ISQ324" s="4"/>
      <c r="ISR324" s="4"/>
      <c r="ISS324" s="4"/>
      <c r="IST324" s="4"/>
      <c r="ISU324" s="4"/>
      <c r="ISV324" s="4"/>
      <c r="ISW324" s="4"/>
      <c r="ISX324" s="4"/>
      <c r="ISY324" s="4"/>
      <c r="ISZ324" s="4"/>
      <c r="ITA324" s="4"/>
      <c r="ITB324" s="4"/>
      <c r="ITC324" s="4"/>
      <c r="ITD324" s="4"/>
      <c r="ITE324" s="4"/>
      <c r="ITF324" s="4"/>
      <c r="ITG324" s="4"/>
      <c r="ITH324" s="4"/>
      <c r="ITI324" s="4"/>
      <c r="ITJ324" s="4"/>
      <c r="ITK324" s="4"/>
      <c r="ITL324" s="4"/>
      <c r="ITM324" s="4"/>
      <c r="ITN324" s="4"/>
      <c r="ITO324" s="4"/>
      <c r="ITP324" s="4"/>
      <c r="ITQ324" s="4"/>
      <c r="ITR324" s="4"/>
      <c r="ITS324" s="4"/>
      <c r="ITT324" s="4"/>
      <c r="ITU324" s="4"/>
      <c r="ITV324" s="4"/>
      <c r="ITW324" s="4"/>
      <c r="ITX324" s="4"/>
      <c r="ITY324" s="4"/>
      <c r="ITZ324" s="4"/>
      <c r="IUA324" s="4"/>
      <c r="IUB324" s="4"/>
      <c r="IUC324" s="4"/>
      <c r="IUD324" s="4"/>
      <c r="IUE324" s="4"/>
      <c r="IUF324" s="4"/>
      <c r="IUG324" s="4"/>
      <c r="IUH324" s="4"/>
      <c r="IUI324" s="4"/>
      <c r="IUJ324" s="4"/>
      <c r="IUK324" s="4"/>
      <c r="IUL324" s="4"/>
      <c r="IUM324" s="4"/>
      <c r="IUN324" s="4"/>
      <c r="IUO324" s="4"/>
      <c r="IUP324" s="4"/>
      <c r="IUQ324" s="4"/>
      <c r="IUR324" s="4"/>
      <c r="IUS324" s="4"/>
      <c r="IUT324" s="4"/>
      <c r="IUU324" s="4"/>
      <c r="IUV324" s="4"/>
      <c r="IUW324" s="4"/>
      <c r="IUX324" s="4"/>
      <c r="IUY324" s="4"/>
      <c r="IUZ324" s="4"/>
      <c r="IVA324" s="4"/>
      <c r="IVB324" s="4"/>
      <c r="IVC324" s="4"/>
      <c r="IVD324" s="4"/>
      <c r="IVE324" s="4"/>
      <c r="IVF324" s="4"/>
      <c r="IVG324" s="4"/>
      <c r="IVH324" s="4"/>
      <c r="IVI324" s="4"/>
      <c r="IVJ324" s="4"/>
      <c r="IVK324" s="4"/>
      <c r="IVL324" s="4"/>
      <c r="IVM324" s="4"/>
      <c r="IVN324" s="4"/>
      <c r="IVO324" s="4"/>
      <c r="IVP324" s="4"/>
      <c r="IVQ324" s="4"/>
      <c r="IVR324" s="4"/>
      <c r="IVS324" s="4"/>
      <c r="IVT324" s="4"/>
      <c r="IVU324" s="4"/>
      <c r="IVV324" s="4"/>
      <c r="IVW324" s="4"/>
      <c r="IVX324" s="4"/>
      <c r="IVY324" s="4"/>
      <c r="IVZ324" s="4"/>
      <c r="IWA324" s="4"/>
      <c r="IWB324" s="4"/>
      <c r="IWC324" s="4"/>
      <c r="IWD324" s="4"/>
      <c r="IWE324" s="4"/>
      <c r="IWF324" s="4"/>
      <c r="IWG324" s="4"/>
      <c r="IWH324" s="4"/>
      <c r="IWI324" s="4"/>
      <c r="IWJ324" s="4"/>
      <c r="IWK324" s="4"/>
      <c r="IWL324" s="4"/>
      <c r="IWM324" s="4"/>
      <c r="IWN324" s="4"/>
      <c r="IWO324" s="4"/>
      <c r="IWP324" s="4"/>
      <c r="IWQ324" s="4"/>
      <c r="IWR324" s="4"/>
      <c r="IWS324" s="4"/>
      <c r="IWT324" s="4"/>
      <c r="IWU324" s="4"/>
      <c r="IWV324" s="4"/>
      <c r="IWW324" s="4"/>
      <c r="IWX324" s="4"/>
      <c r="IWY324" s="4"/>
      <c r="IWZ324" s="4"/>
      <c r="IXA324" s="4"/>
      <c r="IXB324" s="4"/>
      <c r="IXC324" s="4"/>
      <c r="IXD324" s="4"/>
      <c r="IXE324" s="4"/>
      <c r="IXF324" s="4"/>
      <c r="IXG324" s="4"/>
      <c r="IXH324" s="4"/>
      <c r="IXI324" s="4"/>
      <c r="IXJ324" s="4"/>
      <c r="IXK324" s="4"/>
      <c r="IXL324" s="4"/>
      <c r="IXM324" s="4"/>
      <c r="IXN324" s="4"/>
      <c r="IXO324" s="4"/>
      <c r="IXP324" s="4"/>
      <c r="IXQ324" s="4"/>
      <c r="IXR324" s="4"/>
      <c r="IXS324" s="4"/>
      <c r="IXT324" s="4"/>
      <c r="IXU324" s="4"/>
      <c r="IXV324" s="4"/>
      <c r="IXW324" s="4"/>
      <c r="IXX324" s="4"/>
      <c r="IXY324" s="4"/>
      <c r="IXZ324" s="4"/>
      <c r="IYA324" s="4"/>
      <c r="IYB324" s="4"/>
      <c r="IYC324" s="4"/>
      <c r="IYD324" s="4"/>
      <c r="IYE324" s="4"/>
      <c r="IYF324" s="4"/>
      <c r="IYG324" s="4"/>
      <c r="IYH324" s="4"/>
      <c r="IYI324" s="4"/>
      <c r="IYJ324" s="4"/>
      <c r="IYK324" s="4"/>
      <c r="IYL324" s="4"/>
      <c r="IYM324" s="4"/>
      <c r="IYN324" s="4"/>
      <c r="IYO324" s="4"/>
      <c r="IYP324" s="4"/>
      <c r="IYQ324" s="4"/>
      <c r="IYR324" s="4"/>
      <c r="IYS324" s="4"/>
      <c r="IYT324" s="4"/>
      <c r="IYU324" s="4"/>
      <c r="IYV324" s="4"/>
      <c r="IYW324" s="4"/>
      <c r="IYX324" s="4"/>
      <c r="IYY324" s="4"/>
      <c r="IYZ324" s="4"/>
      <c r="IZA324" s="4"/>
      <c r="IZB324" s="4"/>
      <c r="IZC324" s="4"/>
      <c r="IZD324" s="4"/>
      <c r="IZE324" s="4"/>
      <c r="IZF324" s="4"/>
      <c r="IZG324" s="4"/>
      <c r="IZH324" s="4"/>
      <c r="IZI324" s="4"/>
      <c r="IZJ324" s="4"/>
      <c r="IZK324" s="4"/>
      <c r="IZL324" s="4"/>
      <c r="IZM324" s="4"/>
      <c r="IZN324" s="4"/>
      <c r="IZO324" s="4"/>
      <c r="IZP324" s="4"/>
      <c r="IZQ324" s="4"/>
      <c r="IZR324" s="4"/>
      <c r="IZS324" s="4"/>
      <c r="IZT324" s="4"/>
      <c r="IZU324" s="4"/>
      <c r="IZV324" s="4"/>
      <c r="IZW324" s="4"/>
      <c r="IZX324" s="4"/>
      <c r="IZY324" s="4"/>
      <c r="IZZ324" s="4"/>
      <c r="JAA324" s="4"/>
      <c r="JAB324" s="4"/>
      <c r="JAC324" s="4"/>
      <c r="JAD324" s="4"/>
      <c r="JAE324" s="4"/>
      <c r="JAF324" s="4"/>
      <c r="JAG324" s="4"/>
      <c r="JAH324" s="4"/>
      <c r="JAI324" s="4"/>
      <c r="JAJ324" s="4"/>
      <c r="JAK324" s="4"/>
      <c r="JAL324" s="4"/>
      <c r="JAM324" s="4"/>
      <c r="JAN324" s="4"/>
      <c r="JAO324" s="4"/>
      <c r="JAP324" s="4"/>
      <c r="JAQ324" s="4"/>
      <c r="JAR324" s="4"/>
      <c r="JAS324" s="4"/>
      <c r="JAT324" s="4"/>
      <c r="JAU324" s="4"/>
      <c r="JAV324" s="4"/>
      <c r="JAW324" s="4"/>
      <c r="JAX324" s="4"/>
      <c r="JAY324" s="4"/>
      <c r="JAZ324" s="4"/>
      <c r="JBA324" s="4"/>
      <c r="JBB324" s="4"/>
      <c r="JBC324" s="4"/>
      <c r="JBD324" s="4"/>
      <c r="JBE324" s="4"/>
      <c r="JBF324" s="4"/>
      <c r="JBG324" s="4"/>
      <c r="JBH324" s="4"/>
      <c r="JBI324" s="4"/>
      <c r="JBJ324" s="4"/>
      <c r="JBK324" s="4"/>
      <c r="JBL324" s="4"/>
      <c r="JBM324" s="4"/>
      <c r="JBN324" s="4"/>
      <c r="JBO324" s="4"/>
      <c r="JBP324" s="4"/>
      <c r="JBQ324" s="4"/>
      <c r="JBR324" s="4"/>
      <c r="JBS324" s="4"/>
      <c r="JBT324" s="4"/>
      <c r="JBU324" s="4"/>
      <c r="JBV324" s="4"/>
      <c r="JBW324" s="4"/>
      <c r="JBX324" s="4"/>
      <c r="JBY324" s="4"/>
      <c r="JBZ324" s="4"/>
      <c r="JCA324" s="4"/>
      <c r="JCB324" s="4"/>
      <c r="JCC324" s="4"/>
      <c r="JCD324" s="4"/>
      <c r="JCE324" s="4"/>
      <c r="JCF324" s="4"/>
      <c r="JCG324" s="4"/>
      <c r="JCH324" s="4"/>
      <c r="JCI324" s="4"/>
      <c r="JCJ324" s="4"/>
      <c r="JCK324" s="4"/>
      <c r="JCL324" s="4"/>
      <c r="JCM324" s="4"/>
      <c r="JCN324" s="4"/>
      <c r="JCO324" s="4"/>
      <c r="JCP324" s="4"/>
      <c r="JCQ324" s="4"/>
      <c r="JCR324" s="4"/>
      <c r="JCS324" s="4"/>
      <c r="JCT324" s="4"/>
      <c r="JCU324" s="4"/>
      <c r="JCV324" s="4"/>
      <c r="JCW324" s="4"/>
      <c r="JCX324" s="4"/>
      <c r="JCY324" s="4"/>
      <c r="JCZ324" s="4"/>
      <c r="JDA324" s="4"/>
      <c r="JDB324" s="4"/>
      <c r="JDC324" s="4"/>
      <c r="JDD324" s="4"/>
      <c r="JDE324" s="4"/>
      <c r="JDF324" s="4"/>
      <c r="JDG324" s="4"/>
      <c r="JDH324" s="4"/>
      <c r="JDI324" s="4"/>
      <c r="JDJ324" s="4"/>
      <c r="JDK324" s="4"/>
      <c r="JDL324" s="4"/>
      <c r="JDM324" s="4"/>
      <c r="JDN324" s="4"/>
      <c r="JDO324" s="4"/>
      <c r="JDP324" s="4"/>
      <c r="JDQ324" s="4"/>
      <c r="JDR324" s="4"/>
      <c r="JDS324" s="4"/>
      <c r="JDT324" s="4"/>
      <c r="JDU324" s="4"/>
      <c r="JDV324" s="4"/>
      <c r="JDW324" s="4"/>
      <c r="JDX324" s="4"/>
      <c r="JDY324" s="4"/>
      <c r="JDZ324" s="4"/>
      <c r="JEA324" s="4"/>
      <c r="JEB324" s="4"/>
      <c r="JEC324" s="4"/>
      <c r="JED324" s="4"/>
      <c r="JEE324" s="4"/>
      <c r="JEF324" s="4"/>
      <c r="JEG324" s="4"/>
      <c r="JEH324" s="4"/>
      <c r="JEI324" s="4"/>
      <c r="JEJ324" s="4"/>
      <c r="JEK324" s="4"/>
      <c r="JEL324" s="4"/>
      <c r="JEM324" s="4"/>
      <c r="JEN324" s="4"/>
      <c r="JEO324" s="4"/>
      <c r="JEP324" s="4"/>
      <c r="JEQ324" s="4"/>
      <c r="JER324" s="4"/>
      <c r="JES324" s="4"/>
      <c r="JET324" s="4"/>
      <c r="JEU324" s="4"/>
      <c r="JEV324" s="4"/>
      <c r="JEW324" s="4"/>
      <c r="JEX324" s="4"/>
      <c r="JEY324" s="4"/>
      <c r="JEZ324" s="4"/>
      <c r="JFA324" s="4"/>
      <c r="JFB324" s="4"/>
      <c r="JFC324" s="4"/>
      <c r="JFD324" s="4"/>
      <c r="JFE324" s="4"/>
      <c r="JFF324" s="4"/>
      <c r="JFG324" s="4"/>
      <c r="JFH324" s="4"/>
      <c r="JFI324" s="4"/>
      <c r="JFJ324" s="4"/>
      <c r="JFK324" s="4"/>
      <c r="JFL324" s="4"/>
      <c r="JFM324" s="4"/>
      <c r="JFN324" s="4"/>
      <c r="JFO324" s="4"/>
      <c r="JFP324" s="4"/>
      <c r="JFQ324" s="4"/>
      <c r="JFR324" s="4"/>
      <c r="JFS324" s="4"/>
      <c r="JFT324" s="4"/>
      <c r="JFU324" s="4"/>
      <c r="JFV324" s="4"/>
      <c r="JFW324" s="4"/>
      <c r="JFX324" s="4"/>
      <c r="JFY324" s="4"/>
      <c r="JFZ324" s="4"/>
      <c r="JGA324" s="4"/>
      <c r="JGB324" s="4"/>
      <c r="JGC324" s="4"/>
      <c r="JGD324" s="4"/>
      <c r="JGE324" s="4"/>
      <c r="JGF324" s="4"/>
      <c r="JGG324" s="4"/>
      <c r="JGH324" s="4"/>
      <c r="JGI324" s="4"/>
      <c r="JGJ324" s="4"/>
      <c r="JGK324" s="4"/>
      <c r="JGL324" s="4"/>
      <c r="JGM324" s="4"/>
      <c r="JGN324" s="4"/>
      <c r="JGO324" s="4"/>
      <c r="JGP324" s="4"/>
      <c r="JGQ324" s="4"/>
      <c r="JGR324" s="4"/>
      <c r="JGS324" s="4"/>
      <c r="JGT324" s="4"/>
      <c r="JGU324" s="4"/>
      <c r="JGV324" s="4"/>
      <c r="JGW324" s="4"/>
      <c r="JGX324" s="4"/>
      <c r="JGY324" s="4"/>
      <c r="JGZ324" s="4"/>
      <c r="JHA324" s="4"/>
      <c r="JHB324" s="4"/>
      <c r="JHC324" s="4"/>
      <c r="JHD324" s="4"/>
      <c r="JHE324" s="4"/>
      <c r="JHF324" s="4"/>
      <c r="JHG324" s="4"/>
      <c r="JHH324" s="4"/>
      <c r="JHI324" s="4"/>
      <c r="JHJ324" s="4"/>
      <c r="JHK324" s="4"/>
      <c r="JHL324" s="4"/>
      <c r="JHM324" s="4"/>
      <c r="JHN324" s="4"/>
      <c r="JHO324" s="4"/>
      <c r="JHP324" s="4"/>
      <c r="JHQ324" s="4"/>
      <c r="JHR324" s="4"/>
      <c r="JHS324" s="4"/>
      <c r="JHT324" s="4"/>
      <c r="JHU324" s="4"/>
      <c r="JHV324" s="4"/>
      <c r="JHW324" s="4"/>
      <c r="JHX324" s="4"/>
      <c r="JHY324" s="4"/>
      <c r="JHZ324" s="4"/>
      <c r="JIA324" s="4"/>
      <c r="JIB324" s="4"/>
      <c r="JIC324" s="4"/>
      <c r="JID324" s="4"/>
      <c r="JIE324" s="4"/>
      <c r="JIF324" s="4"/>
      <c r="JIG324" s="4"/>
      <c r="JIH324" s="4"/>
      <c r="JII324" s="4"/>
      <c r="JIJ324" s="4"/>
      <c r="JIK324" s="4"/>
      <c r="JIL324" s="4"/>
      <c r="JIM324" s="4"/>
      <c r="JIN324" s="4"/>
      <c r="JIO324" s="4"/>
      <c r="JIP324" s="4"/>
      <c r="JIQ324" s="4"/>
      <c r="JIR324" s="4"/>
      <c r="JIS324" s="4"/>
      <c r="JIT324" s="4"/>
      <c r="JIU324" s="4"/>
      <c r="JIV324" s="4"/>
      <c r="JIW324" s="4"/>
      <c r="JIX324" s="4"/>
      <c r="JIY324" s="4"/>
      <c r="JIZ324" s="4"/>
      <c r="JJA324" s="4"/>
      <c r="JJB324" s="4"/>
      <c r="JJC324" s="4"/>
      <c r="JJD324" s="4"/>
      <c r="JJE324" s="4"/>
      <c r="JJF324" s="4"/>
      <c r="JJG324" s="4"/>
      <c r="JJH324" s="4"/>
      <c r="JJI324" s="4"/>
      <c r="JJJ324" s="4"/>
      <c r="JJK324" s="4"/>
      <c r="JJL324" s="4"/>
      <c r="JJM324" s="4"/>
      <c r="JJN324" s="4"/>
      <c r="JJO324" s="4"/>
      <c r="JJP324" s="4"/>
      <c r="JJQ324" s="4"/>
      <c r="JJR324" s="4"/>
      <c r="JJS324" s="4"/>
      <c r="JJT324" s="4"/>
      <c r="JJU324" s="4"/>
      <c r="JJV324" s="4"/>
      <c r="JJW324" s="4"/>
      <c r="JJX324" s="4"/>
      <c r="JJY324" s="4"/>
      <c r="JJZ324" s="4"/>
      <c r="JKA324" s="4"/>
      <c r="JKB324" s="4"/>
      <c r="JKC324" s="4"/>
      <c r="JKD324" s="4"/>
      <c r="JKE324" s="4"/>
      <c r="JKF324" s="4"/>
      <c r="JKG324" s="4"/>
      <c r="JKH324" s="4"/>
      <c r="JKI324" s="4"/>
      <c r="JKJ324" s="4"/>
      <c r="JKK324" s="4"/>
      <c r="JKL324" s="4"/>
      <c r="JKM324" s="4"/>
      <c r="JKN324" s="4"/>
      <c r="JKO324" s="4"/>
      <c r="JKP324" s="4"/>
      <c r="JKQ324" s="4"/>
      <c r="JKR324" s="4"/>
      <c r="JKS324" s="4"/>
      <c r="JKT324" s="4"/>
      <c r="JKU324" s="4"/>
      <c r="JKV324" s="4"/>
      <c r="JKW324" s="4"/>
      <c r="JKX324" s="4"/>
      <c r="JKY324" s="4"/>
      <c r="JKZ324" s="4"/>
      <c r="JLA324" s="4"/>
      <c r="JLB324" s="4"/>
      <c r="JLC324" s="4"/>
      <c r="JLD324" s="4"/>
      <c r="JLE324" s="4"/>
      <c r="JLF324" s="4"/>
      <c r="JLG324" s="4"/>
      <c r="JLH324" s="4"/>
      <c r="JLI324" s="4"/>
      <c r="JLJ324" s="4"/>
      <c r="JLK324" s="4"/>
      <c r="JLL324" s="4"/>
      <c r="JLM324" s="4"/>
      <c r="JLN324" s="4"/>
      <c r="JLO324" s="4"/>
      <c r="JLP324" s="4"/>
      <c r="JLQ324" s="4"/>
      <c r="JLR324" s="4"/>
      <c r="JLS324" s="4"/>
      <c r="JLT324" s="4"/>
      <c r="JLU324" s="4"/>
      <c r="JLV324" s="4"/>
      <c r="JLW324" s="4"/>
      <c r="JLX324" s="4"/>
      <c r="JLY324" s="4"/>
      <c r="JLZ324" s="4"/>
      <c r="JMA324" s="4"/>
      <c r="JMB324" s="4"/>
      <c r="JMC324" s="4"/>
      <c r="JMD324" s="4"/>
      <c r="JME324" s="4"/>
      <c r="JMF324" s="4"/>
      <c r="JMG324" s="4"/>
      <c r="JMH324" s="4"/>
      <c r="JMI324" s="4"/>
      <c r="JMJ324" s="4"/>
      <c r="JMK324" s="4"/>
      <c r="JML324" s="4"/>
      <c r="JMM324" s="4"/>
      <c r="JMN324" s="4"/>
      <c r="JMO324" s="4"/>
      <c r="JMP324" s="4"/>
      <c r="JMQ324" s="4"/>
      <c r="JMR324" s="4"/>
      <c r="JMS324" s="4"/>
      <c r="JMT324" s="4"/>
      <c r="JMU324" s="4"/>
      <c r="JMV324" s="4"/>
      <c r="JMW324" s="4"/>
      <c r="JMX324" s="4"/>
      <c r="JMY324" s="4"/>
      <c r="JMZ324" s="4"/>
      <c r="JNA324" s="4"/>
      <c r="JNB324" s="4"/>
      <c r="JNC324" s="4"/>
      <c r="JND324" s="4"/>
      <c r="JNE324" s="4"/>
      <c r="JNF324" s="4"/>
      <c r="JNG324" s="4"/>
      <c r="JNH324" s="4"/>
      <c r="JNI324" s="4"/>
      <c r="JNJ324" s="4"/>
      <c r="JNK324" s="4"/>
      <c r="JNL324" s="4"/>
      <c r="JNM324" s="4"/>
      <c r="JNN324" s="4"/>
      <c r="JNO324" s="4"/>
      <c r="JNP324" s="4"/>
      <c r="JNQ324" s="4"/>
      <c r="JNR324" s="4"/>
      <c r="JNS324" s="4"/>
      <c r="JNT324" s="4"/>
      <c r="JNU324" s="4"/>
      <c r="JNV324" s="4"/>
      <c r="JNW324" s="4"/>
      <c r="JNX324" s="4"/>
      <c r="JNY324" s="4"/>
      <c r="JNZ324" s="4"/>
      <c r="JOA324" s="4"/>
      <c r="JOB324" s="4"/>
      <c r="JOC324" s="4"/>
      <c r="JOD324" s="4"/>
      <c r="JOE324" s="4"/>
      <c r="JOF324" s="4"/>
      <c r="JOG324" s="4"/>
      <c r="JOH324" s="4"/>
      <c r="JOI324" s="4"/>
      <c r="JOJ324" s="4"/>
      <c r="JOK324" s="4"/>
      <c r="JOL324" s="4"/>
      <c r="JOM324" s="4"/>
      <c r="JON324" s="4"/>
      <c r="JOO324" s="4"/>
      <c r="JOP324" s="4"/>
      <c r="JOQ324" s="4"/>
      <c r="JOR324" s="4"/>
      <c r="JOS324" s="4"/>
      <c r="JOT324" s="4"/>
      <c r="JOU324" s="4"/>
      <c r="JOV324" s="4"/>
      <c r="JOW324" s="4"/>
      <c r="JOX324" s="4"/>
      <c r="JOY324" s="4"/>
      <c r="JOZ324" s="4"/>
      <c r="JPA324" s="4"/>
      <c r="JPB324" s="4"/>
      <c r="JPC324" s="4"/>
      <c r="JPD324" s="4"/>
      <c r="JPE324" s="4"/>
      <c r="JPF324" s="4"/>
      <c r="JPG324" s="4"/>
      <c r="JPH324" s="4"/>
      <c r="JPI324" s="4"/>
      <c r="JPJ324" s="4"/>
      <c r="JPK324" s="4"/>
      <c r="JPL324" s="4"/>
      <c r="JPM324" s="4"/>
      <c r="JPN324" s="4"/>
      <c r="JPO324" s="4"/>
      <c r="JPP324" s="4"/>
      <c r="JPQ324" s="4"/>
      <c r="JPR324" s="4"/>
      <c r="JPS324" s="4"/>
      <c r="JPT324" s="4"/>
      <c r="JPU324" s="4"/>
      <c r="JPV324" s="4"/>
      <c r="JPW324" s="4"/>
      <c r="JPX324" s="4"/>
      <c r="JPY324" s="4"/>
      <c r="JPZ324" s="4"/>
      <c r="JQA324" s="4"/>
      <c r="JQB324" s="4"/>
      <c r="JQC324" s="4"/>
      <c r="JQD324" s="4"/>
      <c r="JQE324" s="4"/>
      <c r="JQF324" s="4"/>
      <c r="JQG324" s="4"/>
      <c r="JQH324" s="4"/>
      <c r="JQI324" s="4"/>
      <c r="JQJ324" s="4"/>
      <c r="JQK324" s="4"/>
      <c r="JQL324" s="4"/>
      <c r="JQM324" s="4"/>
      <c r="JQN324" s="4"/>
      <c r="JQO324" s="4"/>
      <c r="JQP324" s="4"/>
      <c r="JQQ324" s="4"/>
      <c r="JQR324" s="4"/>
      <c r="JQS324" s="4"/>
      <c r="JQT324" s="4"/>
      <c r="JQU324" s="4"/>
      <c r="JQV324" s="4"/>
      <c r="JQW324" s="4"/>
      <c r="JQX324" s="4"/>
      <c r="JQY324" s="4"/>
      <c r="JQZ324" s="4"/>
      <c r="JRA324" s="4"/>
      <c r="JRB324" s="4"/>
      <c r="JRC324" s="4"/>
      <c r="JRD324" s="4"/>
      <c r="JRE324" s="4"/>
      <c r="JRF324" s="4"/>
      <c r="JRG324" s="4"/>
      <c r="JRH324" s="4"/>
      <c r="JRI324" s="4"/>
      <c r="JRJ324" s="4"/>
      <c r="JRK324" s="4"/>
      <c r="JRL324" s="4"/>
      <c r="JRM324" s="4"/>
      <c r="JRN324" s="4"/>
      <c r="JRO324" s="4"/>
      <c r="JRP324" s="4"/>
      <c r="JRQ324" s="4"/>
      <c r="JRR324" s="4"/>
      <c r="JRS324" s="4"/>
      <c r="JRT324" s="4"/>
      <c r="JRU324" s="4"/>
      <c r="JRV324" s="4"/>
      <c r="JRW324" s="4"/>
      <c r="JRX324" s="4"/>
      <c r="JRY324" s="4"/>
      <c r="JRZ324" s="4"/>
      <c r="JSA324" s="4"/>
      <c r="JSB324" s="4"/>
      <c r="JSC324" s="4"/>
      <c r="JSD324" s="4"/>
      <c r="JSE324" s="4"/>
      <c r="JSF324" s="4"/>
      <c r="JSG324" s="4"/>
      <c r="JSH324" s="4"/>
      <c r="JSI324" s="4"/>
      <c r="JSJ324" s="4"/>
      <c r="JSK324" s="4"/>
      <c r="JSL324" s="4"/>
      <c r="JSM324" s="4"/>
      <c r="JSN324" s="4"/>
      <c r="JSO324" s="4"/>
      <c r="JSP324" s="4"/>
      <c r="JSQ324" s="4"/>
      <c r="JSR324" s="4"/>
      <c r="JSS324" s="4"/>
      <c r="JST324" s="4"/>
      <c r="JSU324" s="4"/>
      <c r="JSV324" s="4"/>
      <c r="JSW324" s="4"/>
      <c r="JSX324" s="4"/>
      <c r="JSY324" s="4"/>
      <c r="JSZ324" s="4"/>
      <c r="JTA324" s="4"/>
      <c r="JTB324" s="4"/>
      <c r="JTC324" s="4"/>
      <c r="JTD324" s="4"/>
      <c r="JTE324" s="4"/>
      <c r="JTF324" s="4"/>
      <c r="JTG324" s="4"/>
      <c r="JTH324" s="4"/>
      <c r="JTI324" s="4"/>
      <c r="JTJ324" s="4"/>
      <c r="JTK324" s="4"/>
      <c r="JTL324" s="4"/>
      <c r="JTM324" s="4"/>
      <c r="JTN324" s="4"/>
      <c r="JTO324" s="4"/>
      <c r="JTP324" s="4"/>
      <c r="JTQ324" s="4"/>
      <c r="JTR324" s="4"/>
      <c r="JTS324" s="4"/>
      <c r="JTT324" s="4"/>
      <c r="JTU324" s="4"/>
      <c r="JTV324" s="4"/>
      <c r="JTW324" s="4"/>
      <c r="JTX324" s="4"/>
      <c r="JTY324" s="4"/>
      <c r="JTZ324" s="4"/>
      <c r="JUA324" s="4"/>
      <c r="JUB324" s="4"/>
      <c r="JUC324" s="4"/>
      <c r="JUD324" s="4"/>
      <c r="JUE324" s="4"/>
      <c r="JUF324" s="4"/>
      <c r="JUG324" s="4"/>
      <c r="JUH324" s="4"/>
      <c r="JUI324" s="4"/>
      <c r="JUJ324" s="4"/>
      <c r="JUK324" s="4"/>
      <c r="JUL324" s="4"/>
      <c r="JUM324" s="4"/>
      <c r="JUN324" s="4"/>
      <c r="JUO324" s="4"/>
      <c r="JUP324" s="4"/>
      <c r="JUQ324" s="4"/>
      <c r="JUR324" s="4"/>
      <c r="JUS324" s="4"/>
      <c r="JUT324" s="4"/>
      <c r="JUU324" s="4"/>
      <c r="JUV324" s="4"/>
      <c r="JUW324" s="4"/>
      <c r="JUX324" s="4"/>
      <c r="JUY324" s="4"/>
      <c r="JUZ324" s="4"/>
      <c r="JVA324" s="4"/>
      <c r="JVB324" s="4"/>
      <c r="JVC324" s="4"/>
      <c r="JVD324" s="4"/>
      <c r="JVE324" s="4"/>
      <c r="JVF324" s="4"/>
      <c r="JVG324" s="4"/>
      <c r="JVH324" s="4"/>
      <c r="JVI324" s="4"/>
      <c r="JVJ324" s="4"/>
      <c r="JVK324" s="4"/>
      <c r="JVL324" s="4"/>
      <c r="JVM324" s="4"/>
      <c r="JVN324" s="4"/>
      <c r="JVO324" s="4"/>
      <c r="JVP324" s="4"/>
      <c r="JVQ324" s="4"/>
      <c r="JVR324" s="4"/>
      <c r="JVS324" s="4"/>
      <c r="JVT324" s="4"/>
      <c r="JVU324" s="4"/>
      <c r="JVV324" s="4"/>
      <c r="JVW324" s="4"/>
      <c r="JVX324" s="4"/>
      <c r="JVY324" s="4"/>
      <c r="JVZ324" s="4"/>
      <c r="JWA324" s="4"/>
      <c r="JWB324" s="4"/>
      <c r="JWC324" s="4"/>
      <c r="JWD324" s="4"/>
      <c r="JWE324" s="4"/>
      <c r="JWF324" s="4"/>
      <c r="JWG324" s="4"/>
      <c r="JWH324" s="4"/>
      <c r="JWI324" s="4"/>
      <c r="JWJ324" s="4"/>
      <c r="JWK324" s="4"/>
      <c r="JWL324" s="4"/>
      <c r="JWM324" s="4"/>
      <c r="JWN324" s="4"/>
      <c r="JWO324" s="4"/>
      <c r="JWP324" s="4"/>
      <c r="JWQ324" s="4"/>
      <c r="JWR324" s="4"/>
      <c r="JWS324" s="4"/>
      <c r="JWT324" s="4"/>
      <c r="JWU324" s="4"/>
      <c r="JWV324" s="4"/>
      <c r="JWW324" s="4"/>
      <c r="JWX324" s="4"/>
      <c r="JWY324" s="4"/>
      <c r="JWZ324" s="4"/>
      <c r="JXA324" s="4"/>
      <c r="JXB324" s="4"/>
      <c r="JXC324" s="4"/>
      <c r="JXD324" s="4"/>
      <c r="JXE324" s="4"/>
      <c r="JXF324" s="4"/>
      <c r="JXG324" s="4"/>
      <c r="JXH324" s="4"/>
      <c r="JXI324" s="4"/>
      <c r="JXJ324" s="4"/>
      <c r="JXK324" s="4"/>
      <c r="JXL324" s="4"/>
      <c r="JXM324" s="4"/>
      <c r="JXN324" s="4"/>
      <c r="JXO324" s="4"/>
      <c r="JXP324" s="4"/>
      <c r="JXQ324" s="4"/>
      <c r="JXR324" s="4"/>
      <c r="JXS324" s="4"/>
      <c r="JXT324" s="4"/>
      <c r="JXU324" s="4"/>
      <c r="JXV324" s="4"/>
      <c r="JXW324" s="4"/>
      <c r="JXX324" s="4"/>
      <c r="JXY324" s="4"/>
      <c r="JXZ324" s="4"/>
      <c r="JYA324" s="4"/>
      <c r="JYB324" s="4"/>
      <c r="JYC324" s="4"/>
      <c r="JYD324" s="4"/>
      <c r="JYE324" s="4"/>
      <c r="JYF324" s="4"/>
      <c r="JYG324" s="4"/>
      <c r="JYH324" s="4"/>
      <c r="JYI324" s="4"/>
      <c r="JYJ324" s="4"/>
      <c r="JYK324" s="4"/>
      <c r="JYL324" s="4"/>
      <c r="JYM324" s="4"/>
      <c r="JYN324" s="4"/>
      <c r="JYO324" s="4"/>
      <c r="JYP324" s="4"/>
      <c r="JYQ324" s="4"/>
      <c r="JYR324" s="4"/>
      <c r="JYS324" s="4"/>
      <c r="JYT324" s="4"/>
      <c r="JYU324" s="4"/>
      <c r="JYV324" s="4"/>
      <c r="JYW324" s="4"/>
      <c r="JYX324" s="4"/>
      <c r="JYY324" s="4"/>
      <c r="JYZ324" s="4"/>
      <c r="JZA324" s="4"/>
      <c r="JZB324" s="4"/>
      <c r="JZC324" s="4"/>
      <c r="JZD324" s="4"/>
      <c r="JZE324" s="4"/>
      <c r="JZF324" s="4"/>
      <c r="JZG324" s="4"/>
      <c r="JZH324" s="4"/>
      <c r="JZI324" s="4"/>
      <c r="JZJ324" s="4"/>
      <c r="JZK324" s="4"/>
      <c r="JZL324" s="4"/>
      <c r="JZM324" s="4"/>
      <c r="JZN324" s="4"/>
      <c r="JZO324" s="4"/>
      <c r="JZP324" s="4"/>
      <c r="JZQ324" s="4"/>
      <c r="JZR324" s="4"/>
      <c r="JZS324" s="4"/>
      <c r="JZT324" s="4"/>
      <c r="JZU324" s="4"/>
      <c r="JZV324" s="4"/>
      <c r="JZW324" s="4"/>
      <c r="JZX324" s="4"/>
      <c r="JZY324" s="4"/>
      <c r="JZZ324" s="4"/>
      <c r="KAA324" s="4"/>
      <c r="KAB324" s="4"/>
      <c r="KAC324" s="4"/>
      <c r="KAD324" s="4"/>
      <c r="KAE324" s="4"/>
      <c r="KAF324" s="4"/>
      <c r="KAG324" s="4"/>
      <c r="KAH324" s="4"/>
      <c r="KAI324" s="4"/>
      <c r="KAJ324" s="4"/>
      <c r="KAK324" s="4"/>
      <c r="KAL324" s="4"/>
      <c r="KAM324" s="4"/>
      <c r="KAN324" s="4"/>
      <c r="KAO324" s="4"/>
      <c r="KAP324" s="4"/>
      <c r="KAQ324" s="4"/>
      <c r="KAR324" s="4"/>
      <c r="KAS324" s="4"/>
      <c r="KAT324" s="4"/>
      <c r="KAU324" s="4"/>
      <c r="KAV324" s="4"/>
      <c r="KAW324" s="4"/>
      <c r="KAX324" s="4"/>
      <c r="KAY324" s="4"/>
      <c r="KAZ324" s="4"/>
      <c r="KBA324" s="4"/>
      <c r="KBB324" s="4"/>
      <c r="KBC324" s="4"/>
      <c r="KBD324" s="4"/>
      <c r="KBE324" s="4"/>
      <c r="KBF324" s="4"/>
      <c r="KBG324" s="4"/>
      <c r="KBH324" s="4"/>
      <c r="KBI324" s="4"/>
      <c r="KBJ324" s="4"/>
      <c r="KBK324" s="4"/>
      <c r="KBL324" s="4"/>
      <c r="KBM324" s="4"/>
      <c r="KBN324" s="4"/>
      <c r="KBO324" s="4"/>
      <c r="KBP324" s="4"/>
      <c r="KBQ324" s="4"/>
      <c r="KBR324" s="4"/>
      <c r="KBS324" s="4"/>
      <c r="KBT324" s="4"/>
      <c r="KBU324" s="4"/>
      <c r="KBV324" s="4"/>
      <c r="KBW324" s="4"/>
      <c r="KBX324" s="4"/>
      <c r="KBY324" s="4"/>
      <c r="KBZ324" s="4"/>
      <c r="KCA324" s="4"/>
      <c r="KCB324" s="4"/>
      <c r="KCC324" s="4"/>
      <c r="KCD324" s="4"/>
      <c r="KCE324" s="4"/>
      <c r="KCF324" s="4"/>
      <c r="KCG324" s="4"/>
      <c r="KCH324" s="4"/>
      <c r="KCI324" s="4"/>
      <c r="KCJ324" s="4"/>
      <c r="KCK324" s="4"/>
      <c r="KCL324" s="4"/>
      <c r="KCM324" s="4"/>
      <c r="KCN324" s="4"/>
      <c r="KCO324" s="4"/>
      <c r="KCP324" s="4"/>
      <c r="KCQ324" s="4"/>
      <c r="KCR324" s="4"/>
      <c r="KCS324" s="4"/>
      <c r="KCT324" s="4"/>
      <c r="KCU324" s="4"/>
      <c r="KCV324" s="4"/>
      <c r="KCW324" s="4"/>
      <c r="KCX324" s="4"/>
      <c r="KCY324" s="4"/>
      <c r="KCZ324" s="4"/>
      <c r="KDA324" s="4"/>
      <c r="KDB324" s="4"/>
      <c r="KDC324" s="4"/>
      <c r="KDD324" s="4"/>
      <c r="KDE324" s="4"/>
      <c r="KDF324" s="4"/>
      <c r="KDG324" s="4"/>
      <c r="KDH324" s="4"/>
      <c r="KDI324" s="4"/>
      <c r="KDJ324" s="4"/>
      <c r="KDK324" s="4"/>
      <c r="KDL324" s="4"/>
      <c r="KDM324" s="4"/>
      <c r="KDN324" s="4"/>
      <c r="KDO324" s="4"/>
      <c r="KDP324" s="4"/>
      <c r="KDQ324" s="4"/>
      <c r="KDR324" s="4"/>
      <c r="KDS324" s="4"/>
      <c r="KDT324" s="4"/>
      <c r="KDU324" s="4"/>
      <c r="KDV324" s="4"/>
      <c r="KDW324" s="4"/>
      <c r="KDX324" s="4"/>
      <c r="KDY324" s="4"/>
      <c r="KDZ324" s="4"/>
      <c r="KEA324" s="4"/>
      <c r="KEB324" s="4"/>
      <c r="KEC324" s="4"/>
      <c r="KED324" s="4"/>
      <c r="KEE324" s="4"/>
      <c r="KEF324" s="4"/>
      <c r="KEG324" s="4"/>
      <c r="KEH324" s="4"/>
      <c r="KEI324" s="4"/>
      <c r="KEJ324" s="4"/>
      <c r="KEK324" s="4"/>
      <c r="KEL324" s="4"/>
      <c r="KEM324" s="4"/>
      <c r="KEN324" s="4"/>
      <c r="KEO324" s="4"/>
      <c r="KEP324" s="4"/>
      <c r="KEQ324" s="4"/>
      <c r="KER324" s="4"/>
      <c r="KES324" s="4"/>
      <c r="KET324" s="4"/>
      <c r="KEU324" s="4"/>
      <c r="KEV324" s="4"/>
      <c r="KEW324" s="4"/>
      <c r="KEX324" s="4"/>
      <c r="KEY324" s="4"/>
      <c r="KEZ324" s="4"/>
      <c r="KFA324" s="4"/>
      <c r="KFB324" s="4"/>
      <c r="KFC324" s="4"/>
      <c r="KFD324" s="4"/>
      <c r="KFE324" s="4"/>
      <c r="KFF324" s="4"/>
      <c r="KFG324" s="4"/>
      <c r="KFH324" s="4"/>
      <c r="KFI324" s="4"/>
      <c r="KFJ324" s="4"/>
      <c r="KFK324" s="4"/>
      <c r="KFL324" s="4"/>
      <c r="KFM324" s="4"/>
      <c r="KFN324" s="4"/>
      <c r="KFO324" s="4"/>
      <c r="KFP324" s="4"/>
      <c r="KFQ324" s="4"/>
      <c r="KFR324" s="4"/>
      <c r="KFS324" s="4"/>
      <c r="KFT324" s="4"/>
      <c r="KFU324" s="4"/>
      <c r="KFV324" s="4"/>
      <c r="KFW324" s="4"/>
      <c r="KFX324" s="4"/>
      <c r="KFY324" s="4"/>
      <c r="KFZ324" s="4"/>
      <c r="KGA324" s="4"/>
      <c r="KGB324" s="4"/>
      <c r="KGC324" s="4"/>
      <c r="KGD324" s="4"/>
      <c r="KGE324" s="4"/>
      <c r="KGF324" s="4"/>
      <c r="KGG324" s="4"/>
      <c r="KGH324" s="4"/>
      <c r="KGI324" s="4"/>
      <c r="KGJ324" s="4"/>
      <c r="KGK324" s="4"/>
      <c r="KGL324" s="4"/>
      <c r="KGM324" s="4"/>
      <c r="KGN324" s="4"/>
      <c r="KGO324" s="4"/>
      <c r="KGP324" s="4"/>
      <c r="KGQ324" s="4"/>
      <c r="KGR324" s="4"/>
      <c r="KGS324" s="4"/>
      <c r="KGT324" s="4"/>
      <c r="KGU324" s="4"/>
      <c r="KGV324" s="4"/>
      <c r="KGW324" s="4"/>
      <c r="KGX324" s="4"/>
      <c r="KGY324" s="4"/>
      <c r="KGZ324" s="4"/>
      <c r="KHA324" s="4"/>
      <c r="KHB324" s="4"/>
      <c r="KHC324" s="4"/>
      <c r="KHD324" s="4"/>
      <c r="KHE324" s="4"/>
      <c r="KHF324" s="4"/>
      <c r="KHG324" s="4"/>
      <c r="KHH324" s="4"/>
      <c r="KHI324" s="4"/>
      <c r="KHJ324" s="4"/>
      <c r="KHK324" s="4"/>
      <c r="KHL324" s="4"/>
      <c r="KHM324" s="4"/>
      <c r="KHN324" s="4"/>
      <c r="KHO324" s="4"/>
      <c r="KHP324" s="4"/>
      <c r="KHQ324" s="4"/>
      <c r="KHR324" s="4"/>
      <c r="KHS324" s="4"/>
      <c r="KHT324" s="4"/>
      <c r="KHU324" s="4"/>
      <c r="KHV324" s="4"/>
      <c r="KHW324" s="4"/>
      <c r="KHX324" s="4"/>
      <c r="KHY324" s="4"/>
      <c r="KHZ324" s="4"/>
      <c r="KIA324" s="4"/>
      <c r="KIB324" s="4"/>
      <c r="KIC324" s="4"/>
      <c r="KID324" s="4"/>
      <c r="KIE324" s="4"/>
      <c r="KIF324" s="4"/>
      <c r="KIG324" s="4"/>
      <c r="KIH324" s="4"/>
      <c r="KII324" s="4"/>
      <c r="KIJ324" s="4"/>
      <c r="KIK324" s="4"/>
      <c r="KIL324" s="4"/>
      <c r="KIM324" s="4"/>
      <c r="KIN324" s="4"/>
      <c r="KIO324" s="4"/>
      <c r="KIP324" s="4"/>
      <c r="KIQ324" s="4"/>
      <c r="KIR324" s="4"/>
      <c r="KIS324" s="4"/>
      <c r="KIT324" s="4"/>
      <c r="KIU324" s="4"/>
      <c r="KIV324" s="4"/>
      <c r="KIW324" s="4"/>
      <c r="KIX324" s="4"/>
      <c r="KIY324" s="4"/>
      <c r="KIZ324" s="4"/>
      <c r="KJA324" s="4"/>
      <c r="KJB324" s="4"/>
      <c r="KJC324" s="4"/>
      <c r="KJD324" s="4"/>
      <c r="KJE324" s="4"/>
      <c r="KJF324" s="4"/>
      <c r="KJG324" s="4"/>
      <c r="KJH324" s="4"/>
      <c r="KJI324" s="4"/>
      <c r="KJJ324" s="4"/>
      <c r="KJK324" s="4"/>
      <c r="KJL324" s="4"/>
      <c r="KJM324" s="4"/>
      <c r="KJN324" s="4"/>
      <c r="KJO324" s="4"/>
      <c r="KJP324" s="4"/>
      <c r="KJQ324" s="4"/>
      <c r="KJR324" s="4"/>
      <c r="KJS324" s="4"/>
      <c r="KJT324" s="4"/>
      <c r="KJU324" s="4"/>
      <c r="KJV324" s="4"/>
      <c r="KJW324" s="4"/>
      <c r="KJX324" s="4"/>
      <c r="KJY324" s="4"/>
      <c r="KJZ324" s="4"/>
      <c r="KKA324" s="4"/>
      <c r="KKB324" s="4"/>
      <c r="KKC324" s="4"/>
      <c r="KKD324" s="4"/>
      <c r="KKE324" s="4"/>
      <c r="KKF324" s="4"/>
      <c r="KKG324" s="4"/>
      <c r="KKH324" s="4"/>
      <c r="KKI324" s="4"/>
      <c r="KKJ324" s="4"/>
      <c r="KKK324" s="4"/>
      <c r="KKL324" s="4"/>
      <c r="KKM324" s="4"/>
      <c r="KKN324" s="4"/>
      <c r="KKO324" s="4"/>
      <c r="KKP324" s="4"/>
      <c r="KKQ324" s="4"/>
      <c r="KKR324" s="4"/>
      <c r="KKS324" s="4"/>
      <c r="KKT324" s="4"/>
      <c r="KKU324" s="4"/>
      <c r="KKV324" s="4"/>
      <c r="KKW324" s="4"/>
      <c r="KKX324" s="4"/>
      <c r="KKY324" s="4"/>
      <c r="KKZ324" s="4"/>
      <c r="KLA324" s="4"/>
      <c r="KLB324" s="4"/>
      <c r="KLC324" s="4"/>
      <c r="KLD324" s="4"/>
      <c r="KLE324" s="4"/>
      <c r="KLF324" s="4"/>
      <c r="KLG324" s="4"/>
      <c r="KLH324" s="4"/>
      <c r="KLI324" s="4"/>
      <c r="KLJ324" s="4"/>
      <c r="KLK324" s="4"/>
      <c r="KLL324" s="4"/>
      <c r="KLM324" s="4"/>
      <c r="KLN324" s="4"/>
      <c r="KLO324" s="4"/>
      <c r="KLP324" s="4"/>
      <c r="KLQ324" s="4"/>
      <c r="KLR324" s="4"/>
      <c r="KLS324" s="4"/>
      <c r="KLT324" s="4"/>
      <c r="KLU324" s="4"/>
      <c r="KLV324" s="4"/>
      <c r="KLW324" s="4"/>
      <c r="KLX324" s="4"/>
      <c r="KLY324" s="4"/>
      <c r="KLZ324" s="4"/>
      <c r="KMA324" s="4"/>
      <c r="KMB324" s="4"/>
      <c r="KMC324" s="4"/>
      <c r="KMD324" s="4"/>
      <c r="KME324" s="4"/>
      <c r="KMF324" s="4"/>
      <c r="KMG324" s="4"/>
      <c r="KMH324" s="4"/>
      <c r="KMI324" s="4"/>
      <c r="KMJ324" s="4"/>
      <c r="KMK324" s="4"/>
      <c r="KML324" s="4"/>
      <c r="KMM324" s="4"/>
      <c r="KMN324" s="4"/>
      <c r="KMO324" s="4"/>
      <c r="KMP324" s="4"/>
      <c r="KMQ324" s="4"/>
      <c r="KMR324" s="4"/>
      <c r="KMS324" s="4"/>
      <c r="KMT324" s="4"/>
      <c r="KMU324" s="4"/>
      <c r="KMV324" s="4"/>
      <c r="KMW324" s="4"/>
      <c r="KMX324" s="4"/>
      <c r="KMY324" s="4"/>
      <c r="KMZ324" s="4"/>
      <c r="KNA324" s="4"/>
      <c r="KNB324" s="4"/>
      <c r="KNC324" s="4"/>
      <c r="KND324" s="4"/>
      <c r="KNE324" s="4"/>
      <c r="KNF324" s="4"/>
      <c r="KNG324" s="4"/>
      <c r="KNH324" s="4"/>
      <c r="KNI324" s="4"/>
      <c r="KNJ324" s="4"/>
      <c r="KNK324" s="4"/>
      <c r="KNL324" s="4"/>
      <c r="KNM324" s="4"/>
      <c r="KNN324" s="4"/>
      <c r="KNO324" s="4"/>
      <c r="KNP324" s="4"/>
      <c r="KNQ324" s="4"/>
      <c r="KNR324" s="4"/>
      <c r="KNS324" s="4"/>
      <c r="KNT324" s="4"/>
      <c r="KNU324" s="4"/>
      <c r="KNV324" s="4"/>
      <c r="KNW324" s="4"/>
      <c r="KNX324" s="4"/>
      <c r="KNY324" s="4"/>
      <c r="KNZ324" s="4"/>
      <c r="KOA324" s="4"/>
      <c r="KOB324" s="4"/>
      <c r="KOC324" s="4"/>
      <c r="KOD324" s="4"/>
      <c r="KOE324" s="4"/>
      <c r="KOF324" s="4"/>
      <c r="KOG324" s="4"/>
      <c r="KOH324" s="4"/>
      <c r="KOI324" s="4"/>
      <c r="KOJ324" s="4"/>
      <c r="KOK324" s="4"/>
      <c r="KOL324" s="4"/>
      <c r="KOM324" s="4"/>
      <c r="KON324" s="4"/>
      <c r="KOO324" s="4"/>
      <c r="KOP324" s="4"/>
      <c r="KOQ324" s="4"/>
      <c r="KOR324" s="4"/>
      <c r="KOS324" s="4"/>
      <c r="KOT324" s="4"/>
      <c r="KOU324" s="4"/>
      <c r="KOV324" s="4"/>
      <c r="KOW324" s="4"/>
      <c r="KOX324" s="4"/>
      <c r="KOY324" s="4"/>
      <c r="KOZ324" s="4"/>
      <c r="KPA324" s="4"/>
      <c r="KPB324" s="4"/>
      <c r="KPC324" s="4"/>
      <c r="KPD324" s="4"/>
      <c r="KPE324" s="4"/>
      <c r="KPF324" s="4"/>
      <c r="KPG324" s="4"/>
      <c r="KPH324" s="4"/>
      <c r="KPI324" s="4"/>
      <c r="KPJ324" s="4"/>
      <c r="KPK324" s="4"/>
      <c r="KPL324" s="4"/>
      <c r="KPM324" s="4"/>
      <c r="KPN324" s="4"/>
      <c r="KPO324" s="4"/>
      <c r="KPP324" s="4"/>
      <c r="KPQ324" s="4"/>
      <c r="KPR324" s="4"/>
      <c r="KPS324" s="4"/>
      <c r="KPT324" s="4"/>
      <c r="KPU324" s="4"/>
      <c r="KPV324" s="4"/>
      <c r="KPW324" s="4"/>
      <c r="KPX324" s="4"/>
      <c r="KPY324" s="4"/>
      <c r="KPZ324" s="4"/>
      <c r="KQA324" s="4"/>
      <c r="KQB324" s="4"/>
      <c r="KQC324" s="4"/>
      <c r="KQD324" s="4"/>
      <c r="KQE324" s="4"/>
      <c r="KQF324" s="4"/>
      <c r="KQG324" s="4"/>
      <c r="KQH324" s="4"/>
      <c r="KQI324" s="4"/>
      <c r="KQJ324" s="4"/>
      <c r="KQK324" s="4"/>
      <c r="KQL324" s="4"/>
      <c r="KQM324" s="4"/>
      <c r="KQN324" s="4"/>
      <c r="KQO324" s="4"/>
      <c r="KQP324" s="4"/>
      <c r="KQQ324" s="4"/>
      <c r="KQR324" s="4"/>
      <c r="KQS324" s="4"/>
      <c r="KQT324" s="4"/>
      <c r="KQU324" s="4"/>
      <c r="KQV324" s="4"/>
      <c r="KQW324" s="4"/>
      <c r="KQX324" s="4"/>
      <c r="KQY324" s="4"/>
      <c r="KQZ324" s="4"/>
      <c r="KRA324" s="4"/>
      <c r="KRB324" s="4"/>
      <c r="KRC324" s="4"/>
      <c r="KRD324" s="4"/>
      <c r="KRE324" s="4"/>
      <c r="KRF324" s="4"/>
      <c r="KRG324" s="4"/>
      <c r="KRH324" s="4"/>
      <c r="KRI324" s="4"/>
      <c r="KRJ324" s="4"/>
      <c r="KRK324" s="4"/>
      <c r="KRL324" s="4"/>
      <c r="KRM324" s="4"/>
      <c r="KRN324" s="4"/>
      <c r="KRO324" s="4"/>
      <c r="KRP324" s="4"/>
      <c r="KRQ324" s="4"/>
      <c r="KRR324" s="4"/>
      <c r="KRS324" s="4"/>
      <c r="KRT324" s="4"/>
      <c r="KRU324" s="4"/>
      <c r="KRV324" s="4"/>
      <c r="KRW324" s="4"/>
      <c r="KRX324" s="4"/>
      <c r="KRY324" s="4"/>
      <c r="KRZ324" s="4"/>
      <c r="KSA324" s="4"/>
      <c r="KSB324" s="4"/>
      <c r="KSC324" s="4"/>
      <c r="KSD324" s="4"/>
      <c r="KSE324" s="4"/>
      <c r="KSF324" s="4"/>
      <c r="KSG324" s="4"/>
      <c r="KSH324" s="4"/>
      <c r="KSI324" s="4"/>
      <c r="KSJ324" s="4"/>
      <c r="KSK324" s="4"/>
      <c r="KSL324" s="4"/>
      <c r="KSM324" s="4"/>
      <c r="KSN324" s="4"/>
      <c r="KSO324" s="4"/>
      <c r="KSP324" s="4"/>
      <c r="KSQ324" s="4"/>
      <c r="KSR324" s="4"/>
      <c r="KSS324" s="4"/>
      <c r="KST324" s="4"/>
      <c r="KSU324" s="4"/>
      <c r="KSV324" s="4"/>
      <c r="KSW324" s="4"/>
      <c r="KSX324" s="4"/>
      <c r="KSY324" s="4"/>
      <c r="KSZ324" s="4"/>
      <c r="KTA324" s="4"/>
      <c r="KTB324" s="4"/>
      <c r="KTC324" s="4"/>
      <c r="KTD324" s="4"/>
      <c r="KTE324" s="4"/>
      <c r="KTF324" s="4"/>
      <c r="KTG324" s="4"/>
      <c r="KTH324" s="4"/>
      <c r="KTI324" s="4"/>
      <c r="KTJ324" s="4"/>
      <c r="KTK324" s="4"/>
      <c r="KTL324" s="4"/>
      <c r="KTM324" s="4"/>
      <c r="KTN324" s="4"/>
      <c r="KTO324" s="4"/>
      <c r="KTP324" s="4"/>
      <c r="KTQ324" s="4"/>
      <c r="KTR324" s="4"/>
      <c r="KTS324" s="4"/>
      <c r="KTT324" s="4"/>
      <c r="KTU324" s="4"/>
      <c r="KTV324" s="4"/>
      <c r="KTW324" s="4"/>
      <c r="KTX324" s="4"/>
      <c r="KTY324" s="4"/>
      <c r="KTZ324" s="4"/>
      <c r="KUA324" s="4"/>
      <c r="KUB324" s="4"/>
      <c r="KUC324" s="4"/>
      <c r="KUD324" s="4"/>
      <c r="KUE324" s="4"/>
      <c r="KUF324" s="4"/>
      <c r="KUG324" s="4"/>
      <c r="KUH324" s="4"/>
      <c r="KUI324" s="4"/>
      <c r="KUJ324" s="4"/>
      <c r="KUK324" s="4"/>
      <c r="KUL324" s="4"/>
      <c r="KUM324" s="4"/>
      <c r="KUN324" s="4"/>
      <c r="KUO324" s="4"/>
      <c r="KUP324" s="4"/>
      <c r="KUQ324" s="4"/>
      <c r="KUR324" s="4"/>
      <c r="KUS324" s="4"/>
      <c r="KUT324" s="4"/>
      <c r="KUU324" s="4"/>
      <c r="KUV324" s="4"/>
      <c r="KUW324" s="4"/>
      <c r="KUX324" s="4"/>
      <c r="KUY324" s="4"/>
      <c r="KUZ324" s="4"/>
      <c r="KVA324" s="4"/>
      <c r="KVB324" s="4"/>
      <c r="KVC324" s="4"/>
      <c r="KVD324" s="4"/>
      <c r="KVE324" s="4"/>
      <c r="KVF324" s="4"/>
      <c r="KVG324" s="4"/>
      <c r="KVH324" s="4"/>
      <c r="KVI324" s="4"/>
      <c r="KVJ324" s="4"/>
      <c r="KVK324" s="4"/>
      <c r="KVL324" s="4"/>
      <c r="KVM324" s="4"/>
      <c r="KVN324" s="4"/>
      <c r="KVO324" s="4"/>
      <c r="KVP324" s="4"/>
      <c r="KVQ324" s="4"/>
      <c r="KVR324" s="4"/>
      <c r="KVS324" s="4"/>
      <c r="KVT324" s="4"/>
      <c r="KVU324" s="4"/>
      <c r="KVV324" s="4"/>
      <c r="KVW324" s="4"/>
      <c r="KVX324" s="4"/>
      <c r="KVY324" s="4"/>
      <c r="KVZ324" s="4"/>
      <c r="KWA324" s="4"/>
      <c r="KWB324" s="4"/>
      <c r="KWC324" s="4"/>
      <c r="KWD324" s="4"/>
      <c r="KWE324" s="4"/>
      <c r="KWF324" s="4"/>
      <c r="KWG324" s="4"/>
      <c r="KWH324" s="4"/>
      <c r="KWI324" s="4"/>
      <c r="KWJ324" s="4"/>
      <c r="KWK324" s="4"/>
      <c r="KWL324" s="4"/>
      <c r="KWM324" s="4"/>
      <c r="KWN324" s="4"/>
      <c r="KWO324" s="4"/>
      <c r="KWP324" s="4"/>
      <c r="KWQ324" s="4"/>
      <c r="KWR324" s="4"/>
      <c r="KWS324" s="4"/>
      <c r="KWT324" s="4"/>
      <c r="KWU324" s="4"/>
      <c r="KWV324" s="4"/>
      <c r="KWW324" s="4"/>
      <c r="KWX324" s="4"/>
      <c r="KWY324" s="4"/>
      <c r="KWZ324" s="4"/>
      <c r="KXA324" s="4"/>
      <c r="KXB324" s="4"/>
      <c r="KXC324" s="4"/>
      <c r="KXD324" s="4"/>
      <c r="KXE324" s="4"/>
      <c r="KXF324" s="4"/>
      <c r="KXG324" s="4"/>
      <c r="KXH324" s="4"/>
      <c r="KXI324" s="4"/>
      <c r="KXJ324" s="4"/>
      <c r="KXK324" s="4"/>
      <c r="KXL324" s="4"/>
      <c r="KXM324" s="4"/>
      <c r="KXN324" s="4"/>
      <c r="KXO324" s="4"/>
      <c r="KXP324" s="4"/>
      <c r="KXQ324" s="4"/>
      <c r="KXR324" s="4"/>
      <c r="KXS324" s="4"/>
      <c r="KXT324" s="4"/>
      <c r="KXU324" s="4"/>
      <c r="KXV324" s="4"/>
      <c r="KXW324" s="4"/>
      <c r="KXX324" s="4"/>
      <c r="KXY324" s="4"/>
      <c r="KXZ324" s="4"/>
      <c r="KYA324" s="4"/>
      <c r="KYB324" s="4"/>
      <c r="KYC324" s="4"/>
      <c r="KYD324" s="4"/>
      <c r="KYE324" s="4"/>
      <c r="KYF324" s="4"/>
      <c r="KYG324" s="4"/>
      <c r="KYH324" s="4"/>
      <c r="KYI324" s="4"/>
      <c r="KYJ324" s="4"/>
      <c r="KYK324" s="4"/>
      <c r="KYL324" s="4"/>
      <c r="KYM324" s="4"/>
      <c r="KYN324" s="4"/>
      <c r="KYO324" s="4"/>
      <c r="KYP324" s="4"/>
      <c r="KYQ324" s="4"/>
      <c r="KYR324" s="4"/>
      <c r="KYS324" s="4"/>
      <c r="KYT324" s="4"/>
      <c r="KYU324" s="4"/>
      <c r="KYV324" s="4"/>
      <c r="KYW324" s="4"/>
      <c r="KYX324" s="4"/>
      <c r="KYY324" s="4"/>
      <c r="KYZ324" s="4"/>
      <c r="KZA324" s="4"/>
      <c r="KZB324" s="4"/>
      <c r="KZC324" s="4"/>
      <c r="KZD324" s="4"/>
      <c r="KZE324" s="4"/>
      <c r="KZF324" s="4"/>
      <c r="KZG324" s="4"/>
      <c r="KZH324" s="4"/>
      <c r="KZI324" s="4"/>
      <c r="KZJ324" s="4"/>
      <c r="KZK324" s="4"/>
      <c r="KZL324" s="4"/>
      <c r="KZM324" s="4"/>
      <c r="KZN324" s="4"/>
      <c r="KZO324" s="4"/>
      <c r="KZP324" s="4"/>
      <c r="KZQ324" s="4"/>
      <c r="KZR324" s="4"/>
      <c r="KZS324" s="4"/>
      <c r="KZT324" s="4"/>
      <c r="KZU324" s="4"/>
      <c r="KZV324" s="4"/>
      <c r="KZW324" s="4"/>
      <c r="KZX324" s="4"/>
      <c r="KZY324" s="4"/>
      <c r="KZZ324" s="4"/>
      <c r="LAA324" s="4"/>
      <c r="LAB324" s="4"/>
      <c r="LAC324" s="4"/>
      <c r="LAD324" s="4"/>
      <c r="LAE324" s="4"/>
      <c r="LAF324" s="4"/>
      <c r="LAG324" s="4"/>
      <c r="LAH324" s="4"/>
      <c r="LAI324" s="4"/>
      <c r="LAJ324" s="4"/>
      <c r="LAK324" s="4"/>
      <c r="LAL324" s="4"/>
      <c r="LAM324" s="4"/>
      <c r="LAN324" s="4"/>
      <c r="LAO324" s="4"/>
      <c r="LAP324" s="4"/>
      <c r="LAQ324" s="4"/>
      <c r="LAR324" s="4"/>
      <c r="LAS324" s="4"/>
      <c r="LAT324" s="4"/>
      <c r="LAU324" s="4"/>
      <c r="LAV324" s="4"/>
      <c r="LAW324" s="4"/>
      <c r="LAX324" s="4"/>
      <c r="LAY324" s="4"/>
      <c r="LAZ324" s="4"/>
      <c r="LBA324" s="4"/>
      <c r="LBB324" s="4"/>
      <c r="LBC324" s="4"/>
      <c r="LBD324" s="4"/>
      <c r="LBE324" s="4"/>
      <c r="LBF324" s="4"/>
      <c r="LBG324" s="4"/>
      <c r="LBH324" s="4"/>
      <c r="LBI324" s="4"/>
      <c r="LBJ324" s="4"/>
      <c r="LBK324" s="4"/>
      <c r="LBL324" s="4"/>
      <c r="LBM324" s="4"/>
      <c r="LBN324" s="4"/>
      <c r="LBO324" s="4"/>
      <c r="LBP324" s="4"/>
      <c r="LBQ324" s="4"/>
      <c r="LBR324" s="4"/>
      <c r="LBS324" s="4"/>
      <c r="LBT324" s="4"/>
      <c r="LBU324" s="4"/>
      <c r="LBV324" s="4"/>
      <c r="LBW324" s="4"/>
      <c r="LBX324" s="4"/>
      <c r="LBY324" s="4"/>
      <c r="LBZ324" s="4"/>
      <c r="LCA324" s="4"/>
      <c r="LCB324" s="4"/>
      <c r="LCC324" s="4"/>
      <c r="LCD324" s="4"/>
      <c r="LCE324" s="4"/>
      <c r="LCF324" s="4"/>
      <c r="LCG324" s="4"/>
      <c r="LCH324" s="4"/>
      <c r="LCI324" s="4"/>
      <c r="LCJ324" s="4"/>
      <c r="LCK324" s="4"/>
      <c r="LCL324" s="4"/>
      <c r="LCM324" s="4"/>
      <c r="LCN324" s="4"/>
      <c r="LCO324" s="4"/>
      <c r="LCP324" s="4"/>
      <c r="LCQ324" s="4"/>
      <c r="LCR324" s="4"/>
      <c r="LCS324" s="4"/>
      <c r="LCT324" s="4"/>
      <c r="LCU324" s="4"/>
      <c r="LCV324" s="4"/>
      <c r="LCW324" s="4"/>
      <c r="LCX324" s="4"/>
      <c r="LCY324" s="4"/>
      <c r="LCZ324" s="4"/>
      <c r="LDA324" s="4"/>
      <c r="LDB324" s="4"/>
      <c r="LDC324" s="4"/>
      <c r="LDD324" s="4"/>
      <c r="LDE324" s="4"/>
      <c r="LDF324" s="4"/>
      <c r="LDG324" s="4"/>
      <c r="LDH324" s="4"/>
      <c r="LDI324" s="4"/>
      <c r="LDJ324" s="4"/>
      <c r="LDK324" s="4"/>
      <c r="LDL324" s="4"/>
      <c r="LDM324" s="4"/>
      <c r="LDN324" s="4"/>
      <c r="LDO324" s="4"/>
      <c r="LDP324" s="4"/>
      <c r="LDQ324" s="4"/>
      <c r="LDR324" s="4"/>
      <c r="LDS324" s="4"/>
      <c r="LDT324" s="4"/>
      <c r="LDU324" s="4"/>
      <c r="LDV324" s="4"/>
      <c r="LDW324" s="4"/>
      <c r="LDX324" s="4"/>
      <c r="LDY324" s="4"/>
      <c r="LDZ324" s="4"/>
      <c r="LEA324" s="4"/>
      <c r="LEB324" s="4"/>
      <c r="LEC324" s="4"/>
      <c r="LED324" s="4"/>
      <c r="LEE324" s="4"/>
      <c r="LEF324" s="4"/>
      <c r="LEG324" s="4"/>
      <c r="LEH324" s="4"/>
      <c r="LEI324" s="4"/>
      <c r="LEJ324" s="4"/>
      <c r="LEK324" s="4"/>
      <c r="LEL324" s="4"/>
      <c r="LEM324" s="4"/>
      <c r="LEN324" s="4"/>
      <c r="LEO324" s="4"/>
      <c r="LEP324" s="4"/>
      <c r="LEQ324" s="4"/>
      <c r="LER324" s="4"/>
      <c r="LES324" s="4"/>
      <c r="LET324" s="4"/>
      <c r="LEU324" s="4"/>
      <c r="LEV324" s="4"/>
      <c r="LEW324" s="4"/>
      <c r="LEX324" s="4"/>
      <c r="LEY324" s="4"/>
      <c r="LEZ324" s="4"/>
      <c r="LFA324" s="4"/>
      <c r="LFB324" s="4"/>
      <c r="LFC324" s="4"/>
      <c r="LFD324" s="4"/>
      <c r="LFE324" s="4"/>
      <c r="LFF324" s="4"/>
      <c r="LFG324" s="4"/>
      <c r="LFH324" s="4"/>
      <c r="LFI324" s="4"/>
      <c r="LFJ324" s="4"/>
      <c r="LFK324" s="4"/>
      <c r="LFL324" s="4"/>
      <c r="LFM324" s="4"/>
      <c r="LFN324" s="4"/>
      <c r="LFO324" s="4"/>
      <c r="LFP324" s="4"/>
      <c r="LFQ324" s="4"/>
      <c r="LFR324" s="4"/>
      <c r="LFS324" s="4"/>
      <c r="LFT324" s="4"/>
      <c r="LFU324" s="4"/>
      <c r="LFV324" s="4"/>
      <c r="LFW324" s="4"/>
      <c r="LFX324" s="4"/>
      <c r="LFY324" s="4"/>
      <c r="LFZ324" s="4"/>
      <c r="LGA324" s="4"/>
      <c r="LGB324" s="4"/>
      <c r="LGC324" s="4"/>
      <c r="LGD324" s="4"/>
      <c r="LGE324" s="4"/>
      <c r="LGF324" s="4"/>
      <c r="LGG324" s="4"/>
      <c r="LGH324" s="4"/>
      <c r="LGI324" s="4"/>
      <c r="LGJ324" s="4"/>
      <c r="LGK324" s="4"/>
      <c r="LGL324" s="4"/>
      <c r="LGM324" s="4"/>
      <c r="LGN324" s="4"/>
      <c r="LGO324" s="4"/>
      <c r="LGP324" s="4"/>
      <c r="LGQ324" s="4"/>
      <c r="LGR324" s="4"/>
      <c r="LGS324" s="4"/>
      <c r="LGT324" s="4"/>
      <c r="LGU324" s="4"/>
      <c r="LGV324" s="4"/>
      <c r="LGW324" s="4"/>
      <c r="LGX324" s="4"/>
      <c r="LGY324" s="4"/>
      <c r="LGZ324" s="4"/>
      <c r="LHA324" s="4"/>
      <c r="LHB324" s="4"/>
      <c r="LHC324" s="4"/>
      <c r="LHD324" s="4"/>
      <c r="LHE324" s="4"/>
      <c r="LHF324" s="4"/>
      <c r="LHG324" s="4"/>
      <c r="LHH324" s="4"/>
      <c r="LHI324" s="4"/>
      <c r="LHJ324" s="4"/>
      <c r="LHK324" s="4"/>
      <c r="LHL324" s="4"/>
      <c r="LHM324" s="4"/>
      <c r="LHN324" s="4"/>
      <c r="LHO324" s="4"/>
      <c r="LHP324" s="4"/>
      <c r="LHQ324" s="4"/>
      <c r="LHR324" s="4"/>
      <c r="LHS324" s="4"/>
      <c r="LHT324" s="4"/>
      <c r="LHU324" s="4"/>
      <c r="LHV324" s="4"/>
      <c r="LHW324" s="4"/>
      <c r="LHX324" s="4"/>
      <c r="LHY324" s="4"/>
      <c r="LHZ324" s="4"/>
      <c r="LIA324" s="4"/>
      <c r="LIB324" s="4"/>
      <c r="LIC324" s="4"/>
      <c r="LID324" s="4"/>
      <c r="LIE324" s="4"/>
      <c r="LIF324" s="4"/>
      <c r="LIG324" s="4"/>
      <c r="LIH324" s="4"/>
      <c r="LII324" s="4"/>
      <c r="LIJ324" s="4"/>
      <c r="LIK324" s="4"/>
      <c r="LIL324" s="4"/>
      <c r="LIM324" s="4"/>
      <c r="LIN324" s="4"/>
      <c r="LIO324" s="4"/>
      <c r="LIP324" s="4"/>
      <c r="LIQ324" s="4"/>
      <c r="LIR324" s="4"/>
      <c r="LIS324" s="4"/>
      <c r="LIT324" s="4"/>
      <c r="LIU324" s="4"/>
      <c r="LIV324" s="4"/>
      <c r="LIW324" s="4"/>
      <c r="LIX324" s="4"/>
      <c r="LIY324" s="4"/>
      <c r="LIZ324" s="4"/>
      <c r="LJA324" s="4"/>
      <c r="LJB324" s="4"/>
      <c r="LJC324" s="4"/>
      <c r="LJD324" s="4"/>
      <c r="LJE324" s="4"/>
      <c r="LJF324" s="4"/>
      <c r="LJG324" s="4"/>
      <c r="LJH324" s="4"/>
      <c r="LJI324" s="4"/>
      <c r="LJJ324" s="4"/>
      <c r="LJK324" s="4"/>
      <c r="LJL324" s="4"/>
      <c r="LJM324" s="4"/>
      <c r="LJN324" s="4"/>
      <c r="LJO324" s="4"/>
      <c r="LJP324" s="4"/>
      <c r="LJQ324" s="4"/>
      <c r="LJR324" s="4"/>
      <c r="LJS324" s="4"/>
      <c r="LJT324" s="4"/>
      <c r="LJU324" s="4"/>
      <c r="LJV324" s="4"/>
      <c r="LJW324" s="4"/>
      <c r="LJX324" s="4"/>
      <c r="LJY324" s="4"/>
      <c r="LJZ324" s="4"/>
      <c r="LKA324" s="4"/>
      <c r="LKB324" s="4"/>
      <c r="LKC324" s="4"/>
      <c r="LKD324" s="4"/>
      <c r="LKE324" s="4"/>
      <c r="LKF324" s="4"/>
      <c r="LKG324" s="4"/>
      <c r="LKH324" s="4"/>
      <c r="LKI324" s="4"/>
      <c r="LKJ324" s="4"/>
      <c r="LKK324" s="4"/>
      <c r="LKL324" s="4"/>
      <c r="LKM324" s="4"/>
      <c r="LKN324" s="4"/>
      <c r="LKO324" s="4"/>
      <c r="LKP324" s="4"/>
      <c r="LKQ324" s="4"/>
      <c r="LKR324" s="4"/>
      <c r="LKS324" s="4"/>
      <c r="LKT324" s="4"/>
      <c r="LKU324" s="4"/>
      <c r="LKV324" s="4"/>
      <c r="LKW324" s="4"/>
      <c r="LKX324" s="4"/>
      <c r="LKY324" s="4"/>
      <c r="LKZ324" s="4"/>
      <c r="LLA324" s="4"/>
      <c r="LLB324" s="4"/>
      <c r="LLC324" s="4"/>
      <c r="LLD324" s="4"/>
      <c r="LLE324" s="4"/>
      <c r="LLF324" s="4"/>
      <c r="LLG324" s="4"/>
      <c r="LLH324" s="4"/>
      <c r="LLI324" s="4"/>
      <c r="LLJ324" s="4"/>
      <c r="LLK324" s="4"/>
      <c r="LLL324" s="4"/>
      <c r="LLM324" s="4"/>
      <c r="LLN324" s="4"/>
      <c r="LLO324" s="4"/>
      <c r="LLP324" s="4"/>
      <c r="LLQ324" s="4"/>
      <c r="LLR324" s="4"/>
      <c r="LLS324" s="4"/>
      <c r="LLT324" s="4"/>
      <c r="LLU324" s="4"/>
      <c r="LLV324" s="4"/>
      <c r="LLW324" s="4"/>
      <c r="LLX324" s="4"/>
      <c r="LLY324" s="4"/>
      <c r="LLZ324" s="4"/>
      <c r="LMA324" s="4"/>
      <c r="LMB324" s="4"/>
      <c r="LMC324" s="4"/>
      <c r="LMD324" s="4"/>
      <c r="LME324" s="4"/>
      <c r="LMF324" s="4"/>
      <c r="LMG324" s="4"/>
      <c r="LMH324" s="4"/>
      <c r="LMI324" s="4"/>
      <c r="LMJ324" s="4"/>
      <c r="LMK324" s="4"/>
      <c r="LML324" s="4"/>
      <c r="LMM324" s="4"/>
      <c r="LMN324" s="4"/>
      <c r="LMO324" s="4"/>
      <c r="LMP324" s="4"/>
      <c r="LMQ324" s="4"/>
      <c r="LMR324" s="4"/>
      <c r="LMS324" s="4"/>
      <c r="LMT324" s="4"/>
      <c r="LMU324" s="4"/>
      <c r="LMV324" s="4"/>
      <c r="LMW324" s="4"/>
      <c r="LMX324" s="4"/>
      <c r="LMY324" s="4"/>
      <c r="LMZ324" s="4"/>
      <c r="LNA324" s="4"/>
      <c r="LNB324" s="4"/>
      <c r="LNC324" s="4"/>
      <c r="LND324" s="4"/>
      <c r="LNE324" s="4"/>
      <c r="LNF324" s="4"/>
      <c r="LNG324" s="4"/>
      <c r="LNH324" s="4"/>
      <c r="LNI324" s="4"/>
      <c r="LNJ324" s="4"/>
      <c r="LNK324" s="4"/>
      <c r="LNL324" s="4"/>
      <c r="LNM324" s="4"/>
      <c r="LNN324" s="4"/>
      <c r="LNO324" s="4"/>
      <c r="LNP324" s="4"/>
      <c r="LNQ324" s="4"/>
      <c r="LNR324" s="4"/>
      <c r="LNS324" s="4"/>
      <c r="LNT324" s="4"/>
      <c r="LNU324" s="4"/>
      <c r="LNV324" s="4"/>
      <c r="LNW324" s="4"/>
      <c r="LNX324" s="4"/>
      <c r="LNY324" s="4"/>
      <c r="LNZ324" s="4"/>
      <c r="LOA324" s="4"/>
      <c r="LOB324" s="4"/>
      <c r="LOC324" s="4"/>
      <c r="LOD324" s="4"/>
      <c r="LOE324" s="4"/>
      <c r="LOF324" s="4"/>
      <c r="LOG324" s="4"/>
      <c r="LOH324" s="4"/>
      <c r="LOI324" s="4"/>
      <c r="LOJ324" s="4"/>
      <c r="LOK324" s="4"/>
      <c r="LOL324" s="4"/>
      <c r="LOM324" s="4"/>
      <c r="LON324" s="4"/>
      <c r="LOO324" s="4"/>
      <c r="LOP324" s="4"/>
      <c r="LOQ324" s="4"/>
      <c r="LOR324" s="4"/>
      <c r="LOS324" s="4"/>
      <c r="LOT324" s="4"/>
      <c r="LOU324" s="4"/>
      <c r="LOV324" s="4"/>
      <c r="LOW324" s="4"/>
      <c r="LOX324" s="4"/>
      <c r="LOY324" s="4"/>
      <c r="LOZ324" s="4"/>
      <c r="LPA324" s="4"/>
      <c r="LPB324" s="4"/>
      <c r="LPC324" s="4"/>
      <c r="LPD324" s="4"/>
      <c r="LPE324" s="4"/>
      <c r="LPF324" s="4"/>
      <c r="LPG324" s="4"/>
      <c r="LPH324" s="4"/>
      <c r="LPI324" s="4"/>
      <c r="LPJ324" s="4"/>
      <c r="LPK324" s="4"/>
      <c r="LPL324" s="4"/>
      <c r="LPM324" s="4"/>
      <c r="LPN324" s="4"/>
      <c r="LPO324" s="4"/>
      <c r="LPP324" s="4"/>
      <c r="LPQ324" s="4"/>
      <c r="LPR324" s="4"/>
      <c r="LPS324" s="4"/>
      <c r="LPT324" s="4"/>
      <c r="LPU324" s="4"/>
      <c r="LPV324" s="4"/>
      <c r="LPW324" s="4"/>
      <c r="LPX324" s="4"/>
      <c r="LPY324" s="4"/>
      <c r="LPZ324" s="4"/>
      <c r="LQA324" s="4"/>
      <c r="LQB324" s="4"/>
      <c r="LQC324" s="4"/>
      <c r="LQD324" s="4"/>
      <c r="LQE324" s="4"/>
      <c r="LQF324" s="4"/>
      <c r="LQG324" s="4"/>
      <c r="LQH324" s="4"/>
      <c r="LQI324" s="4"/>
      <c r="LQJ324" s="4"/>
      <c r="LQK324" s="4"/>
      <c r="LQL324" s="4"/>
      <c r="LQM324" s="4"/>
      <c r="LQN324" s="4"/>
      <c r="LQO324" s="4"/>
      <c r="LQP324" s="4"/>
      <c r="LQQ324" s="4"/>
      <c r="LQR324" s="4"/>
      <c r="LQS324" s="4"/>
      <c r="LQT324" s="4"/>
      <c r="LQU324" s="4"/>
      <c r="LQV324" s="4"/>
      <c r="LQW324" s="4"/>
      <c r="LQX324" s="4"/>
      <c r="LQY324" s="4"/>
      <c r="LQZ324" s="4"/>
      <c r="LRA324" s="4"/>
      <c r="LRB324" s="4"/>
      <c r="LRC324" s="4"/>
      <c r="LRD324" s="4"/>
      <c r="LRE324" s="4"/>
      <c r="LRF324" s="4"/>
      <c r="LRG324" s="4"/>
      <c r="LRH324" s="4"/>
      <c r="LRI324" s="4"/>
      <c r="LRJ324" s="4"/>
      <c r="LRK324" s="4"/>
      <c r="LRL324" s="4"/>
      <c r="LRM324" s="4"/>
      <c r="LRN324" s="4"/>
      <c r="LRO324" s="4"/>
      <c r="LRP324" s="4"/>
      <c r="LRQ324" s="4"/>
      <c r="LRR324" s="4"/>
      <c r="LRS324" s="4"/>
      <c r="LRT324" s="4"/>
      <c r="LRU324" s="4"/>
      <c r="LRV324" s="4"/>
      <c r="LRW324" s="4"/>
      <c r="LRX324" s="4"/>
      <c r="LRY324" s="4"/>
      <c r="LRZ324" s="4"/>
      <c r="LSA324" s="4"/>
      <c r="LSB324" s="4"/>
      <c r="LSC324" s="4"/>
      <c r="LSD324" s="4"/>
      <c r="LSE324" s="4"/>
      <c r="LSF324" s="4"/>
      <c r="LSG324" s="4"/>
      <c r="LSH324" s="4"/>
      <c r="LSI324" s="4"/>
      <c r="LSJ324" s="4"/>
      <c r="LSK324" s="4"/>
      <c r="LSL324" s="4"/>
      <c r="LSM324" s="4"/>
      <c r="LSN324" s="4"/>
      <c r="LSO324" s="4"/>
      <c r="LSP324" s="4"/>
      <c r="LSQ324" s="4"/>
      <c r="LSR324" s="4"/>
      <c r="LSS324" s="4"/>
      <c r="LST324" s="4"/>
      <c r="LSU324" s="4"/>
      <c r="LSV324" s="4"/>
      <c r="LSW324" s="4"/>
      <c r="LSX324" s="4"/>
      <c r="LSY324" s="4"/>
      <c r="LSZ324" s="4"/>
      <c r="LTA324" s="4"/>
      <c r="LTB324" s="4"/>
      <c r="LTC324" s="4"/>
      <c r="LTD324" s="4"/>
      <c r="LTE324" s="4"/>
      <c r="LTF324" s="4"/>
      <c r="LTG324" s="4"/>
      <c r="LTH324" s="4"/>
      <c r="LTI324" s="4"/>
      <c r="LTJ324" s="4"/>
      <c r="LTK324" s="4"/>
      <c r="LTL324" s="4"/>
      <c r="LTM324" s="4"/>
      <c r="LTN324" s="4"/>
      <c r="LTO324" s="4"/>
      <c r="LTP324" s="4"/>
      <c r="LTQ324" s="4"/>
      <c r="LTR324" s="4"/>
      <c r="LTS324" s="4"/>
      <c r="LTT324" s="4"/>
      <c r="LTU324" s="4"/>
      <c r="LTV324" s="4"/>
      <c r="LTW324" s="4"/>
      <c r="LTX324" s="4"/>
      <c r="LTY324" s="4"/>
      <c r="LTZ324" s="4"/>
      <c r="LUA324" s="4"/>
      <c r="LUB324" s="4"/>
      <c r="LUC324" s="4"/>
      <c r="LUD324" s="4"/>
      <c r="LUE324" s="4"/>
      <c r="LUF324" s="4"/>
      <c r="LUG324" s="4"/>
      <c r="LUH324" s="4"/>
      <c r="LUI324" s="4"/>
      <c r="LUJ324" s="4"/>
      <c r="LUK324" s="4"/>
      <c r="LUL324" s="4"/>
      <c r="LUM324" s="4"/>
      <c r="LUN324" s="4"/>
      <c r="LUO324" s="4"/>
      <c r="LUP324" s="4"/>
      <c r="LUQ324" s="4"/>
      <c r="LUR324" s="4"/>
      <c r="LUS324" s="4"/>
      <c r="LUT324" s="4"/>
      <c r="LUU324" s="4"/>
      <c r="LUV324" s="4"/>
      <c r="LUW324" s="4"/>
      <c r="LUX324" s="4"/>
      <c r="LUY324" s="4"/>
      <c r="LUZ324" s="4"/>
      <c r="LVA324" s="4"/>
      <c r="LVB324" s="4"/>
      <c r="LVC324" s="4"/>
      <c r="LVD324" s="4"/>
      <c r="LVE324" s="4"/>
      <c r="LVF324" s="4"/>
      <c r="LVG324" s="4"/>
      <c r="LVH324" s="4"/>
      <c r="LVI324" s="4"/>
      <c r="LVJ324" s="4"/>
      <c r="LVK324" s="4"/>
      <c r="LVL324" s="4"/>
      <c r="LVM324" s="4"/>
      <c r="LVN324" s="4"/>
      <c r="LVO324" s="4"/>
      <c r="LVP324" s="4"/>
      <c r="LVQ324" s="4"/>
      <c r="LVR324" s="4"/>
      <c r="LVS324" s="4"/>
      <c r="LVT324" s="4"/>
      <c r="LVU324" s="4"/>
      <c r="LVV324" s="4"/>
      <c r="LVW324" s="4"/>
      <c r="LVX324" s="4"/>
      <c r="LVY324" s="4"/>
      <c r="LVZ324" s="4"/>
      <c r="LWA324" s="4"/>
      <c r="LWB324" s="4"/>
      <c r="LWC324" s="4"/>
      <c r="LWD324" s="4"/>
      <c r="LWE324" s="4"/>
      <c r="LWF324" s="4"/>
      <c r="LWG324" s="4"/>
      <c r="LWH324" s="4"/>
      <c r="LWI324" s="4"/>
      <c r="LWJ324" s="4"/>
      <c r="LWK324" s="4"/>
      <c r="LWL324" s="4"/>
      <c r="LWM324" s="4"/>
      <c r="LWN324" s="4"/>
      <c r="LWO324" s="4"/>
      <c r="LWP324" s="4"/>
      <c r="LWQ324" s="4"/>
      <c r="LWR324" s="4"/>
      <c r="LWS324" s="4"/>
      <c r="LWT324" s="4"/>
      <c r="LWU324" s="4"/>
      <c r="LWV324" s="4"/>
      <c r="LWW324" s="4"/>
      <c r="LWX324" s="4"/>
      <c r="LWY324" s="4"/>
      <c r="LWZ324" s="4"/>
      <c r="LXA324" s="4"/>
      <c r="LXB324" s="4"/>
      <c r="LXC324" s="4"/>
      <c r="LXD324" s="4"/>
      <c r="LXE324" s="4"/>
      <c r="LXF324" s="4"/>
      <c r="LXG324" s="4"/>
      <c r="LXH324" s="4"/>
      <c r="LXI324" s="4"/>
      <c r="LXJ324" s="4"/>
      <c r="LXK324" s="4"/>
      <c r="LXL324" s="4"/>
      <c r="LXM324" s="4"/>
      <c r="LXN324" s="4"/>
      <c r="LXO324" s="4"/>
      <c r="LXP324" s="4"/>
      <c r="LXQ324" s="4"/>
      <c r="LXR324" s="4"/>
      <c r="LXS324" s="4"/>
      <c r="LXT324" s="4"/>
      <c r="LXU324" s="4"/>
      <c r="LXV324" s="4"/>
      <c r="LXW324" s="4"/>
      <c r="LXX324" s="4"/>
      <c r="LXY324" s="4"/>
      <c r="LXZ324" s="4"/>
      <c r="LYA324" s="4"/>
      <c r="LYB324" s="4"/>
      <c r="LYC324" s="4"/>
      <c r="LYD324" s="4"/>
      <c r="LYE324" s="4"/>
      <c r="LYF324" s="4"/>
      <c r="LYG324" s="4"/>
      <c r="LYH324" s="4"/>
      <c r="LYI324" s="4"/>
      <c r="LYJ324" s="4"/>
      <c r="LYK324" s="4"/>
      <c r="LYL324" s="4"/>
      <c r="LYM324" s="4"/>
      <c r="LYN324" s="4"/>
      <c r="LYO324" s="4"/>
      <c r="LYP324" s="4"/>
      <c r="LYQ324" s="4"/>
      <c r="LYR324" s="4"/>
      <c r="LYS324" s="4"/>
      <c r="LYT324" s="4"/>
      <c r="LYU324" s="4"/>
      <c r="LYV324" s="4"/>
      <c r="LYW324" s="4"/>
      <c r="LYX324" s="4"/>
      <c r="LYY324" s="4"/>
      <c r="LYZ324" s="4"/>
      <c r="LZA324" s="4"/>
      <c r="LZB324" s="4"/>
      <c r="LZC324" s="4"/>
      <c r="LZD324" s="4"/>
      <c r="LZE324" s="4"/>
      <c r="LZF324" s="4"/>
      <c r="LZG324" s="4"/>
      <c r="LZH324" s="4"/>
      <c r="LZI324" s="4"/>
      <c r="LZJ324" s="4"/>
      <c r="LZK324" s="4"/>
      <c r="LZL324" s="4"/>
      <c r="LZM324" s="4"/>
      <c r="LZN324" s="4"/>
      <c r="LZO324" s="4"/>
      <c r="LZP324" s="4"/>
      <c r="LZQ324" s="4"/>
      <c r="LZR324" s="4"/>
      <c r="LZS324" s="4"/>
      <c r="LZT324" s="4"/>
      <c r="LZU324" s="4"/>
      <c r="LZV324" s="4"/>
      <c r="LZW324" s="4"/>
      <c r="LZX324" s="4"/>
      <c r="LZY324" s="4"/>
      <c r="LZZ324" s="4"/>
      <c r="MAA324" s="4"/>
      <c r="MAB324" s="4"/>
      <c r="MAC324" s="4"/>
      <c r="MAD324" s="4"/>
      <c r="MAE324" s="4"/>
      <c r="MAF324" s="4"/>
      <c r="MAG324" s="4"/>
      <c r="MAH324" s="4"/>
      <c r="MAI324" s="4"/>
      <c r="MAJ324" s="4"/>
      <c r="MAK324" s="4"/>
      <c r="MAL324" s="4"/>
      <c r="MAM324" s="4"/>
      <c r="MAN324" s="4"/>
      <c r="MAO324" s="4"/>
      <c r="MAP324" s="4"/>
      <c r="MAQ324" s="4"/>
      <c r="MAR324" s="4"/>
      <c r="MAS324" s="4"/>
      <c r="MAT324" s="4"/>
      <c r="MAU324" s="4"/>
      <c r="MAV324" s="4"/>
      <c r="MAW324" s="4"/>
      <c r="MAX324" s="4"/>
      <c r="MAY324" s="4"/>
      <c r="MAZ324" s="4"/>
      <c r="MBA324" s="4"/>
      <c r="MBB324" s="4"/>
      <c r="MBC324" s="4"/>
      <c r="MBD324" s="4"/>
      <c r="MBE324" s="4"/>
      <c r="MBF324" s="4"/>
      <c r="MBG324" s="4"/>
      <c r="MBH324" s="4"/>
      <c r="MBI324" s="4"/>
      <c r="MBJ324" s="4"/>
      <c r="MBK324" s="4"/>
      <c r="MBL324" s="4"/>
      <c r="MBM324" s="4"/>
      <c r="MBN324" s="4"/>
      <c r="MBO324" s="4"/>
      <c r="MBP324" s="4"/>
      <c r="MBQ324" s="4"/>
      <c r="MBR324" s="4"/>
      <c r="MBS324" s="4"/>
      <c r="MBT324" s="4"/>
      <c r="MBU324" s="4"/>
      <c r="MBV324" s="4"/>
      <c r="MBW324" s="4"/>
      <c r="MBX324" s="4"/>
      <c r="MBY324" s="4"/>
      <c r="MBZ324" s="4"/>
      <c r="MCA324" s="4"/>
      <c r="MCB324" s="4"/>
      <c r="MCC324" s="4"/>
      <c r="MCD324" s="4"/>
      <c r="MCE324" s="4"/>
      <c r="MCF324" s="4"/>
      <c r="MCG324" s="4"/>
      <c r="MCH324" s="4"/>
      <c r="MCI324" s="4"/>
      <c r="MCJ324" s="4"/>
      <c r="MCK324" s="4"/>
      <c r="MCL324" s="4"/>
      <c r="MCM324" s="4"/>
      <c r="MCN324" s="4"/>
      <c r="MCO324" s="4"/>
      <c r="MCP324" s="4"/>
      <c r="MCQ324" s="4"/>
      <c r="MCR324" s="4"/>
      <c r="MCS324" s="4"/>
      <c r="MCT324" s="4"/>
      <c r="MCU324" s="4"/>
      <c r="MCV324" s="4"/>
      <c r="MCW324" s="4"/>
      <c r="MCX324" s="4"/>
      <c r="MCY324" s="4"/>
      <c r="MCZ324" s="4"/>
      <c r="MDA324" s="4"/>
      <c r="MDB324" s="4"/>
      <c r="MDC324" s="4"/>
      <c r="MDD324" s="4"/>
      <c r="MDE324" s="4"/>
      <c r="MDF324" s="4"/>
      <c r="MDG324" s="4"/>
      <c r="MDH324" s="4"/>
      <c r="MDI324" s="4"/>
      <c r="MDJ324" s="4"/>
      <c r="MDK324" s="4"/>
      <c r="MDL324" s="4"/>
      <c r="MDM324" s="4"/>
      <c r="MDN324" s="4"/>
      <c r="MDO324" s="4"/>
      <c r="MDP324" s="4"/>
      <c r="MDQ324" s="4"/>
      <c r="MDR324" s="4"/>
      <c r="MDS324" s="4"/>
      <c r="MDT324" s="4"/>
      <c r="MDU324" s="4"/>
      <c r="MDV324" s="4"/>
      <c r="MDW324" s="4"/>
      <c r="MDX324" s="4"/>
      <c r="MDY324" s="4"/>
      <c r="MDZ324" s="4"/>
      <c r="MEA324" s="4"/>
      <c r="MEB324" s="4"/>
      <c r="MEC324" s="4"/>
      <c r="MED324" s="4"/>
      <c r="MEE324" s="4"/>
      <c r="MEF324" s="4"/>
      <c r="MEG324" s="4"/>
      <c r="MEH324" s="4"/>
      <c r="MEI324" s="4"/>
      <c r="MEJ324" s="4"/>
      <c r="MEK324" s="4"/>
      <c r="MEL324" s="4"/>
      <c r="MEM324" s="4"/>
      <c r="MEN324" s="4"/>
      <c r="MEO324" s="4"/>
      <c r="MEP324" s="4"/>
      <c r="MEQ324" s="4"/>
      <c r="MER324" s="4"/>
      <c r="MES324" s="4"/>
      <c r="MET324" s="4"/>
      <c r="MEU324" s="4"/>
      <c r="MEV324" s="4"/>
      <c r="MEW324" s="4"/>
      <c r="MEX324" s="4"/>
      <c r="MEY324" s="4"/>
      <c r="MEZ324" s="4"/>
      <c r="MFA324" s="4"/>
      <c r="MFB324" s="4"/>
      <c r="MFC324" s="4"/>
      <c r="MFD324" s="4"/>
      <c r="MFE324" s="4"/>
      <c r="MFF324" s="4"/>
      <c r="MFG324" s="4"/>
      <c r="MFH324" s="4"/>
      <c r="MFI324" s="4"/>
      <c r="MFJ324" s="4"/>
      <c r="MFK324" s="4"/>
      <c r="MFL324" s="4"/>
      <c r="MFM324" s="4"/>
      <c r="MFN324" s="4"/>
      <c r="MFO324" s="4"/>
      <c r="MFP324" s="4"/>
      <c r="MFQ324" s="4"/>
      <c r="MFR324" s="4"/>
      <c r="MFS324" s="4"/>
      <c r="MFT324" s="4"/>
      <c r="MFU324" s="4"/>
      <c r="MFV324" s="4"/>
      <c r="MFW324" s="4"/>
      <c r="MFX324" s="4"/>
      <c r="MFY324" s="4"/>
      <c r="MFZ324" s="4"/>
      <c r="MGA324" s="4"/>
      <c r="MGB324" s="4"/>
      <c r="MGC324" s="4"/>
      <c r="MGD324" s="4"/>
      <c r="MGE324" s="4"/>
      <c r="MGF324" s="4"/>
      <c r="MGG324" s="4"/>
      <c r="MGH324" s="4"/>
      <c r="MGI324" s="4"/>
      <c r="MGJ324" s="4"/>
      <c r="MGK324" s="4"/>
      <c r="MGL324" s="4"/>
      <c r="MGM324" s="4"/>
      <c r="MGN324" s="4"/>
      <c r="MGO324" s="4"/>
      <c r="MGP324" s="4"/>
      <c r="MGQ324" s="4"/>
      <c r="MGR324" s="4"/>
      <c r="MGS324" s="4"/>
      <c r="MGT324" s="4"/>
      <c r="MGU324" s="4"/>
      <c r="MGV324" s="4"/>
      <c r="MGW324" s="4"/>
      <c r="MGX324" s="4"/>
      <c r="MGY324" s="4"/>
      <c r="MGZ324" s="4"/>
      <c r="MHA324" s="4"/>
      <c r="MHB324" s="4"/>
      <c r="MHC324" s="4"/>
      <c r="MHD324" s="4"/>
      <c r="MHE324" s="4"/>
      <c r="MHF324" s="4"/>
      <c r="MHG324" s="4"/>
      <c r="MHH324" s="4"/>
      <c r="MHI324" s="4"/>
      <c r="MHJ324" s="4"/>
      <c r="MHK324" s="4"/>
      <c r="MHL324" s="4"/>
      <c r="MHM324" s="4"/>
      <c r="MHN324" s="4"/>
      <c r="MHO324" s="4"/>
      <c r="MHP324" s="4"/>
      <c r="MHQ324" s="4"/>
      <c r="MHR324" s="4"/>
      <c r="MHS324" s="4"/>
      <c r="MHT324" s="4"/>
      <c r="MHU324" s="4"/>
      <c r="MHV324" s="4"/>
      <c r="MHW324" s="4"/>
      <c r="MHX324" s="4"/>
      <c r="MHY324" s="4"/>
      <c r="MHZ324" s="4"/>
      <c r="MIA324" s="4"/>
      <c r="MIB324" s="4"/>
      <c r="MIC324" s="4"/>
      <c r="MID324" s="4"/>
      <c r="MIE324" s="4"/>
      <c r="MIF324" s="4"/>
      <c r="MIG324" s="4"/>
      <c r="MIH324" s="4"/>
      <c r="MII324" s="4"/>
      <c r="MIJ324" s="4"/>
      <c r="MIK324" s="4"/>
      <c r="MIL324" s="4"/>
      <c r="MIM324" s="4"/>
      <c r="MIN324" s="4"/>
      <c r="MIO324" s="4"/>
      <c r="MIP324" s="4"/>
      <c r="MIQ324" s="4"/>
      <c r="MIR324" s="4"/>
      <c r="MIS324" s="4"/>
      <c r="MIT324" s="4"/>
      <c r="MIU324" s="4"/>
      <c r="MIV324" s="4"/>
      <c r="MIW324" s="4"/>
      <c r="MIX324" s="4"/>
      <c r="MIY324" s="4"/>
      <c r="MIZ324" s="4"/>
      <c r="MJA324" s="4"/>
      <c r="MJB324" s="4"/>
      <c r="MJC324" s="4"/>
      <c r="MJD324" s="4"/>
      <c r="MJE324" s="4"/>
      <c r="MJF324" s="4"/>
      <c r="MJG324" s="4"/>
      <c r="MJH324" s="4"/>
      <c r="MJI324" s="4"/>
      <c r="MJJ324" s="4"/>
      <c r="MJK324" s="4"/>
      <c r="MJL324" s="4"/>
      <c r="MJM324" s="4"/>
      <c r="MJN324" s="4"/>
      <c r="MJO324" s="4"/>
      <c r="MJP324" s="4"/>
      <c r="MJQ324" s="4"/>
      <c r="MJR324" s="4"/>
      <c r="MJS324" s="4"/>
      <c r="MJT324" s="4"/>
      <c r="MJU324" s="4"/>
      <c r="MJV324" s="4"/>
      <c r="MJW324" s="4"/>
      <c r="MJX324" s="4"/>
      <c r="MJY324" s="4"/>
      <c r="MJZ324" s="4"/>
      <c r="MKA324" s="4"/>
      <c r="MKB324" s="4"/>
      <c r="MKC324" s="4"/>
      <c r="MKD324" s="4"/>
      <c r="MKE324" s="4"/>
      <c r="MKF324" s="4"/>
      <c r="MKG324" s="4"/>
      <c r="MKH324" s="4"/>
      <c r="MKI324" s="4"/>
      <c r="MKJ324" s="4"/>
      <c r="MKK324" s="4"/>
      <c r="MKL324" s="4"/>
      <c r="MKM324" s="4"/>
      <c r="MKN324" s="4"/>
      <c r="MKO324" s="4"/>
      <c r="MKP324" s="4"/>
      <c r="MKQ324" s="4"/>
      <c r="MKR324" s="4"/>
      <c r="MKS324" s="4"/>
      <c r="MKT324" s="4"/>
      <c r="MKU324" s="4"/>
      <c r="MKV324" s="4"/>
      <c r="MKW324" s="4"/>
      <c r="MKX324" s="4"/>
      <c r="MKY324" s="4"/>
      <c r="MKZ324" s="4"/>
      <c r="MLA324" s="4"/>
      <c r="MLB324" s="4"/>
      <c r="MLC324" s="4"/>
      <c r="MLD324" s="4"/>
      <c r="MLE324" s="4"/>
      <c r="MLF324" s="4"/>
      <c r="MLG324" s="4"/>
      <c r="MLH324" s="4"/>
      <c r="MLI324" s="4"/>
      <c r="MLJ324" s="4"/>
      <c r="MLK324" s="4"/>
      <c r="MLL324" s="4"/>
      <c r="MLM324" s="4"/>
      <c r="MLN324" s="4"/>
      <c r="MLO324" s="4"/>
      <c r="MLP324" s="4"/>
      <c r="MLQ324" s="4"/>
      <c r="MLR324" s="4"/>
      <c r="MLS324" s="4"/>
      <c r="MLT324" s="4"/>
      <c r="MLU324" s="4"/>
      <c r="MLV324" s="4"/>
      <c r="MLW324" s="4"/>
      <c r="MLX324" s="4"/>
      <c r="MLY324" s="4"/>
      <c r="MLZ324" s="4"/>
      <c r="MMA324" s="4"/>
      <c r="MMB324" s="4"/>
      <c r="MMC324" s="4"/>
      <c r="MMD324" s="4"/>
      <c r="MME324" s="4"/>
      <c r="MMF324" s="4"/>
      <c r="MMG324" s="4"/>
      <c r="MMH324" s="4"/>
      <c r="MMI324" s="4"/>
      <c r="MMJ324" s="4"/>
      <c r="MMK324" s="4"/>
      <c r="MML324" s="4"/>
      <c r="MMM324" s="4"/>
      <c r="MMN324" s="4"/>
      <c r="MMO324" s="4"/>
      <c r="MMP324" s="4"/>
      <c r="MMQ324" s="4"/>
      <c r="MMR324" s="4"/>
      <c r="MMS324" s="4"/>
      <c r="MMT324" s="4"/>
      <c r="MMU324" s="4"/>
      <c r="MMV324" s="4"/>
      <c r="MMW324" s="4"/>
      <c r="MMX324" s="4"/>
      <c r="MMY324" s="4"/>
      <c r="MMZ324" s="4"/>
      <c r="MNA324" s="4"/>
      <c r="MNB324" s="4"/>
      <c r="MNC324" s="4"/>
      <c r="MND324" s="4"/>
      <c r="MNE324" s="4"/>
      <c r="MNF324" s="4"/>
      <c r="MNG324" s="4"/>
      <c r="MNH324" s="4"/>
      <c r="MNI324" s="4"/>
      <c r="MNJ324" s="4"/>
      <c r="MNK324" s="4"/>
      <c r="MNL324" s="4"/>
      <c r="MNM324" s="4"/>
      <c r="MNN324" s="4"/>
      <c r="MNO324" s="4"/>
      <c r="MNP324" s="4"/>
      <c r="MNQ324" s="4"/>
      <c r="MNR324" s="4"/>
      <c r="MNS324" s="4"/>
      <c r="MNT324" s="4"/>
      <c r="MNU324" s="4"/>
      <c r="MNV324" s="4"/>
      <c r="MNW324" s="4"/>
      <c r="MNX324" s="4"/>
      <c r="MNY324" s="4"/>
      <c r="MNZ324" s="4"/>
      <c r="MOA324" s="4"/>
      <c r="MOB324" s="4"/>
      <c r="MOC324" s="4"/>
      <c r="MOD324" s="4"/>
      <c r="MOE324" s="4"/>
      <c r="MOF324" s="4"/>
      <c r="MOG324" s="4"/>
      <c r="MOH324" s="4"/>
      <c r="MOI324" s="4"/>
      <c r="MOJ324" s="4"/>
      <c r="MOK324" s="4"/>
      <c r="MOL324" s="4"/>
      <c r="MOM324" s="4"/>
      <c r="MON324" s="4"/>
      <c r="MOO324" s="4"/>
      <c r="MOP324" s="4"/>
      <c r="MOQ324" s="4"/>
      <c r="MOR324" s="4"/>
      <c r="MOS324" s="4"/>
      <c r="MOT324" s="4"/>
      <c r="MOU324" s="4"/>
      <c r="MOV324" s="4"/>
      <c r="MOW324" s="4"/>
      <c r="MOX324" s="4"/>
      <c r="MOY324" s="4"/>
      <c r="MOZ324" s="4"/>
      <c r="MPA324" s="4"/>
      <c r="MPB324" s="4"/>
      <c r="MPC324" s="4"/>
      <c r="MPD324" s="4"/>
      <c r="MPE324" s="4"/>
      <c r="MPF324" s="4"/>
      <c r="MPG324" s="4"/>
      <c r="MPH324" s="4"/>
      <c r="MPI324" s="4"/>
      <c r="MPJ324" s="4"/>
      <c r="MPK324" s="4"/>
      <c r="MPL324" s="4"/>
      <c r="MPM324" s="4"/>
      <c r="MPN324" s="4"/>
      <c r="MPO324" s="4"/>
      <c r="MPP324" s="4"/>
      <c r="MPQ324" s="4"/>
      <c r="MPR324" s="4"/>
      <c r="MPS324" s="4"/>
      <c r="MPT324" s="4"/>
      <c r="MPU324" s="4"/>
      <c r="MPV324" s="4"/>
      <c r="MPW324" s="4"/>
      <c r="MPX324" s="4"/>
      <c r="MPY324" s="4"/>
      <c r="MPZ324" s="4"/>
      <c r="MQA324" s="4"/>
      <c r="MQB324" s="4"/>
      <c r="MQC324" s="4"/>
      <c r="MQD324" s="4"/>
      <c r="MQE324" s="4"/>
      <c r="MQF324" s="4"/>
      <c r="MQG324" s="4"/>
      <c r="MQH324" s="4"/>
      <c r="MQI324" s="4"/>
      <c r="MQJ324" s="4"/>
      <c r="MQK324" s="4"/>
      <c r="MQL324" s="4"/>
      <c r="MQM324" s="4"/>
      <c r="MQN324" s="4"/>
      <c r="MQO324" s="4"/>
      <c r="MQP324" s="4"/>
      <c r="MQQ324" s="4"/>
      <c r="MQR324" s="4"/>
      <c r="MQS324" s="4"/>
      <c r="MQT324" s="4"/>
      <c r="MQU324" s="4"/>
      <c r="MQV324" s="4"/>
      <c r="MQW324" s="4"/>
      <c r="MQX324" s="4"/>
      <c r="MQY324" s="4"/>
      <c r="MQZ324" s="4"/>
      <c r="MRA324" s="4"/>
      <c r="MRB324" s="4"/>
      <c r="MRC324" s="4"/>
      <c r="MRD324" s="4"/>
      <c r="MRE324" s="4"/>
      <c r="MRF324" s="4"/>
      <c r="MRG324" s="4"/>
      <c r="MRH324" s="4"/>
      <c r="MRI324" s="4"/>
      <c r="MRJ324" s="4"/>
      <c r="MRK324" s="4"/>
      <c r="MRL324" s="4"/>
      <c r="MRM324" s="4"/>
      <c r="MRN324" s="4"/>
      <c r="MRO324" s="4"/>
      <c r="MRP324" s="4"/>
      <c r="MRQ324" s="4"/>
      <c r="MRR324" s="4"/>
      <c r="MRS324" s="4"/>
      <c r="MRT324" s="4"/>
      <c r="MRU324" s="4"/>
      <c r="MRV324" s="4"/>
      <c r="MRW324" s="4"/>
      <c r="MRX324" s="4"/>
      <c r="MRY324" s="4"/>
      <c r="MRZ324" s="4"/>
      <c r="MSA324" s="4"/>
      <c r="MSB324" s="4"/>
      <c r="MSC324" s="4"/>
      <c r="MSD324" s="4"/>
      <c r="MSE324" s="4"/>
      <c r="MSF324" s="4"/>
      <c r="MSG324" s="4"/>
      <c r="MSH324" s="4"/>
      <c r="MSI324" s="4"/>
      <c r="MSJ324" s="4"/>
      <c r="MSK324" s="4"/>
      <c r="MSL324" s="4"/>
      <c r="MSM324" s="4"/>
      <c r="MSN324" s="4"/>
      <c r="MSO324" s="4"/>
      <c r="MSP324" s="4"/>
      <c r="MSQ324" s="4"/>
      <c r="MSR324" s="4"/>
      <c r="MSS324" s="4"/>
      <c r="MST324" s="4"/>
      <c r="MSU324" s="4"/>
      <c r="MSV324" s="4"/>
      <c r="MSW324" s="4"/>
      <c r="MSX324" s="4"/>
      <c r="MSY324" s="4"/>
      <c r="MSZ324" s="4"/>
      <c r="MTA324" s="4"/>
      <c r="MTB324" s="4"/>
      <c r="MTC324" s="4"/>
      <c r="MTD324" s="4"/>
      <c r="MTE324" s="4"/>
      <c r="MTF324" s="4"/>
      <c r="MTG324" s="4"/>
      <c r="MTH324" s="4"/>
      <c r="MTI324" s="4"/>
      <c r="MTJ324" s="4"/>
      <c r="MTK324" s="4"/>
      <c r="MTL324" s="4"/>
      <c r="MTM324" s="4"/>
      <c r="MTN324" s="4"/>
      <c r="MTO324" s="4"/>
      <c r="MTP324" s="4"/>
      <c r="MTQ324" s="4"/>
      <c r="MTR324" s="4"/>
      <c r="MTS324" s="4"/>
      <c r="MTT324" s="4"/>
      <c r="MTU324" s="4"/>
      <c r="MTV324" s="4"/>
      <c r="MTW324" s="4"/>
      <c r="MTX324" s="4"/>
      <c r="MTY324" s="4"/>
      <c r="MTZ324" s="4"/>
      <c r="MUA324" s="4"/>
      <c r="MUB324" s="4"/>
      <c r="MUC324" s="4"/>
      <c r="MUD324" s="4"/>
      <c r="MUE324" s="4"/>
      <c r="MUF324" s="4"/>
      <c r="MUG324" s="4"/>
      <c r="MUH324" s="4"/>
      <c r="MUI324" s="4"/>
      <c r="MUJ324" s="4"/>
      <c r="MUK324" s="4"/>
      <c r="MUL324" s="4"/>
      <c r="MUM324" s="4"/>
      <c r="MUN324" s="4"/>
      <c r="MUO324" s="4"/>
      <c r="MUP324" s="4"/>
      <c r="MUQ324" s="4"/>
      <c r="MUR324" s="4"/>
      <c r="MUS324" s="4"/>
      <c r="MUT324" s="4"/>
      <c r="MUU324" s="4"/>
      <c r="MUV324" s="4"/>
      <c r="MUW324" s="4"/>
      <c r="MUX324" s="4"/>
      <c r="MUY324" s="4"/>
      <c r="MUZ324" s="4"/>
      <c r="MVA324" s="4"/>
      <c r="MVB324" s="4"/>
      <c r="MVC324" s="4"/>
      <c r="MVD324" s="4"/>
      <c r="MVE324" s="4"/>
      <c r="MVF324" s="4"/>
      <c r="MVG324" s="4"/>
      <c r="MVH324" s="4"/>
      <c r="MVI324" s="4"/>
      <c r="MVJ324" s="4"/>
      <c r="MVK324" s="4"/>
      <c r="MVL324" s="4"/>
      <c r="MVM324" s="4"/>
      <c r="MVN324" s="4"/>
      <c r="MVO324" s="4"/>
      <c r="MVP324" s="4"/>
      <c r="MVQ324" s="4"/>
      <c r="MVR324" s="4"/>
      <c r="MVS324" s="4"/>
      <c r="MVT324" s="4"/>
      <c r="MVU324" s="4"/>
      <c r="MVV324" s="4"/>
      <c r="MVW324" s="4"/>
      <c r="MVX324" s="4"/>
      <c r="MVY324" s="4"/>
      <c r="MVZ324" s="4"/>
      <c r="MWA324" s="4"/>
      <c r="MWB324" s="4"/>
      <c r="MWC324" s="4"/>
      <c r="MWD324" s="4"/>
      <c r="MWE324" s="4"/>
      <c r="MWF324" s="4"/>
      <c r="MWG324" s="4"/>
      <c r="MWH324" s="4"/>
      <c r="MWI324" s="4"/>
      <c r="MWJ324" s="4"/>
      <c r="MWK324" s="4"/>
      <c r="MWL324" s="4"/>
      <c r="MWM324" s="4"/>
      <c r="MWN324" s="4"/>
      <c r="MWO324" s="4"/>
      <c r="MWP324" s="4"/>
      <c r="MWQ324" s="4"/>
      <c r="MWR324" s="4"/>
      <c r="MWS324" s="4"/>
      <c r="MWT324" s="4"/>
      <c r="MWU324" s="4"/>
      <c r="MWV324" s="4"/>
      <c r="MWW324" s="4"/>
      <c r="MWX324" s="4"/>
      <c r="MWY324" s="4"/>
      <c r="MWZ324" s="4"/>
      <c r="MXA324" s="4"/>
      <c r="MXB324" s="4"/>
      <c r="MXC324" s="4"/>
      <c r="MXD324" s="4"/>
      <c r="MXE324" s="4"/>
      <c r="MXF324" s="4"/>
      <c r="MXG324" s="4"/>
      <c r="MXH324" s="4"/>
      <c r="MXI324" s="4"/>
      <c r="MXJ324" s="4"/>
      <c r="MXK324" s="4"/>
      <c r="MXL324" s="4"/>
      <c r="MXM324" s="4"/>
      <c r="MXN324" s="4"/>
      <c r="MXO324" s="4"/>
      <c r="MXP324" s="4"/>
      <c r="MXQ324" s="4"/>
      <c r="MXR324" s="4"/>
      <c r="MXS324" s="4"/>
      <c r="MXT324" s="4"/>
      <c r="MXU324" s="4"/>
      <c r="MXV324" s="4"/>
      <c r="MXW324" s="4"/>
      <c r="MXX324" s="4"/>
      <c r="MXY324" s="4"/>
      <c r="MXZ324" s="4"/>
      <c r="MYA324" s="4"/>
      <c r="MYB324" s="4"/>
      <c r="MYC324" s="4"/>
      <c r="MYD324" s="4"/>
      <c r="MYE324" s="4"/>
      <c r="MYF324" s="4"/>
      <c r="MYG324" s="4"/>
      <c r="MYH324" s="4"/>
      <c r="MYI324" s="4"/>
      <c r="MYJ324" s="4"/>
      <c r="MYK324" s="4"/>
      <c r="MYL324" s="4"/>
      <c r="MYM324" s="4"/>
      <c r="MYN324" s="4"/>
      <c r="MYO324" s="4"/>
      <c r="MYP324" s="4"/>
      <c r="MYQ324" s="4"/>
      <c r="MYR324" s="4"/>
      <c r="MYS324" s="4"/>
      <c r="MYT324" s="4"/>
      <c r="MYU324" s="4"/>
      <c r="MYV324" s="4"/>
      <c r="MYW324" s="4"/>
      <c r="MYX324" s="4"/>
      <c r="MYY324" s="4"/>
      <c r="MYZ324" s="4"/>
      <c r="MZA324" s="4"/>
      <c r="MZB324" s="4"/>
      <c r="MZC324" s="4"/>
      <c r="MZD324" s="4"/>
      <c r="MZE324" s="4"/>
      <c r="MZF324" s="4"/>
      <c r="MZG324" s="4"/>
      <c r="MZH324" s="4"/>
      <c r="MZI324" s="4"/>
      <c r="MZJ324" s="4"/>
      <c r="MZK324" s="4"/>
      <c r="MZL324" s="4"/>
      <c r="MZM324" s="4"/>
      <c r="MZN324" s="4"/>
      <c r="MZO324" s="4"/>
      <c r="MZP324" s="4"/>
      <c r="MZQ324" s="4"/>
      <c r="MZR324" s="4"/>
      <c r="MZS324" s="4"/>
      <c r="MZT324" s="4"/>
      <c r="MZU324" s="4"/>
      <c r="MZV324" s="4"/>
      <c r="MZW324" s="4"/>
      <c r="MZX324" s="4"/>
      <c r="MZY324" s="4"/>
      <c r="MZZ324" s="4"/>
      <c r="NAA324" s="4"/>
      <c r="NAB324" s="4"/>
      <c r="NAC324" s="4"/>
      <c r="NAD324" s="4"/>
      <c r="NAE324" s="4"/>
      <c r="NAF324" s="4"/>
      <c r="NAG324" s="4"/>
      <c r="NAH324" s="4"/>
      <c r="NAI324" s="4"/>
      <c r="NAJ324" s="4"/>
      <c r="NAK324" s="4"/>
      <c r="NAL324" s="4"/>
      <c r="NAM324" s="4"/>
      <c r="NAN324" s="4"/>
      <c r="NAO324" s="4"/>
      <c r="NAP324" s="4"/>
      <c r="NAQ324" s="4"/>
      <c r="NAR324" s="4"/>
      <c r="NAS324" s="4"/>
      <c r="NAT324" s="4"/>
      <c r="NAU324" s="4"/>
      <c r="NAV324" s="4"/>
      <c r="NAW324" s="4"/>
      <c r="NAX324" s="4"/>
      <c r="NAY324" s="4"/>
      <c r="NAZ324" s="4"/>
      <c r="NBA324" s="4"/>
      <c r="NBB324" s="4"/>
      <c r="NBC324" s="4"/>
      <c r="NBD324" s="4"/>
      <c r="NBE324" s="4"/>
      <c r="NBF324" s="4"/>
      <c r="NBG324" s="4"/>
      <c r="NBH324" s="4"/>
      <c r="NBI324" s="4"/>
      <c r="NBJ324" s="4"/>
      <c r="NBK324" s="4"/>
      <c r="NBL324" s="4"/>
      <c r="NBM324" s="4"/>
      <c r="NBN324" s="4"/>
      <c r="NBO324" s="4"/>
      <c r="NBP324" s="4"/>
      <c r="NBQ324" s="4"/>
      <c r="NBR324" s="4"/>
      <c r="NBS324" s="4"/>
      <c r="NBT324" s="4"/>
      <c r="NBU324" s="4"/>
      <c r="NBV324" s="4"/>
      <c r="NBW324" s="4"/>
      <c r="NBX324" s="4"/>
      <c r="NBY324" s="4"/>
      <c r="NBZ324" s="4"/>
      <c r="NCA324" s="4"/>
      <c r="NCB324" s="4"/>
      <c r="NCC324" s="4"/>
      <c r="NCD324" s="4"/>
      <c r="NCE324" s="4"/>
      <c r="NCF324" s="4"/>
      <c r="NCG324" s="4"/>
      <c r="NCH324" s="4"/>
      <c r="NCI324" s="4"/>
      <c r="NCJ324" s="4"/>
      <c r="NCK324" s="4"/>
      <c r="NCL324" s="4"/>
      <c r="NCM324" s="4"/>
      <c r="NCN324" s="4"/>
      <c r="NCO324" s="4"/>
      <c r="NCP324" s="4"/>
      <c r="NCQ324" s="4"/>
      <c r="NCR324" s="4"/>
      <c r="NCS324" s="4"/>
      <c r="NCT324" s="4"/>
      <c r="NCU324" s="4"/>
      <c r="NCV324" s="4"/>
      <c r="NCW324" s="4"/>
      <c r="NCX324" s="4"/>
      <c r="NCY324" s="4"/>
      <c r="NCZ324" s="4"/>
      <c r="NDA324" s="4"/>
      <c r="NDB324" s="4"/>
      <c r="NDC324" s="4"/>
      <c r="NDD324" s="4"/>
      <c r="NDE324" s="4"/>
      <c r="NDF324" s="4"/>
      <c r="NDG324" s="4"/>
      <c r="NDH324" s="4"/>
      <c r="NDI324" s="4"/>
      <c r="NDJ324" s="4"/>
      <c r="NDK324" s="4"/>
      <c r="NDL324" s="4"/>
      <c r="NDM324" s="4"/>
      <c r="NDN324" s="4"/>
      <c r="NDO324" s="4"/>
      <c r="NDP324" s="4"/>
      <c r="NDQ324" s="4"/>
      <c r="NDR324" s="4"/>
      <c r="NDS324" s="4"/>
      <c r="NDT324" s="4"/>
      <c r="NDU324" s="4"/>
      <c r="NDV324" s="4"/>
      <c r="NDW324" s="4"/>
      <c r="NDX324" s="4"/>
      <c r="NDY324" s="4"/>
      <c r="NDZ324" s="4"/>
      <c r="NEA324" s="4"/>
      <c r="NEB324" s="4"/>
      <c r="NEC324" s="4"/>
      <c r="NED324" s="4"/>
      <c r="NEE324" s="4"/>
      <c r="NEF324" s="4"/>
      <c r="NEG324" s="4"/>
      <c r="NEH324" s="4"/>
      <c r="NEI324" s="4"/>
      <c r="NEJ324" s="4"/>
      <c r="NEK324" s="4"/>
      <c r="NEL324" s="4"/>
      <c r="NEM324" s="4"/>
      <c r="NEN324" s="4"/>
      <c r="NEO324" s="4"/>
      <c r="NEP324" s="4"/>
      <c r="NEQ324" s="4"/>
      <c r="NER324" s="4"/>
      <c r="NES324" s="4"/>
      <c r="NET324" s="4"/>
      <c r="NEU324" s="4"/>
      <c r="NEV324" s="4"/>
      <c r="NEW324" s="4"/>
      <c r="NEX324" s="4"/>
      <c r="NEY324" s="4"/>
      <c r="NEZ324" s="4"/>
      <c r="NFA324" s="4"/>
      <c r="NFB324" s="4"/>
      <c r="NFC324" s="4"/>
      <c r="NFD324" s="4"/>
      <c r="NFE324" s="4"/>
      <c r="NFF324" s="4"/>
      <c r="NFG324" s="4"/>
      <c r="NFH324" s="4"/>
      <c r="NFI324" s="4"/>
      <c r="NFJ324" s="4"/>
      <c r="NFK324" s="4"/>
      <c r="NFL324" s="4"/>
      <c r="NFM324" s="4"/>
      <c r="NFN324" s="4"/>
      <c r="NFO324" s="4"/>
      <c r="NFP324" s="4"/>
      <c r="NFQ324" s="4"/>
      <c r="NFR324" s="4"/>
      <c r="NFS324" s="4"/>
      <c r="NFT324" s="4"/>
      <c r="NFU324" s="4"/>
      <c r="NFV324" s="4"/>
      <c r="NFW324" s="4"/>
      <c r="NFX324" s="4"/>
      <c r="NFY324" s="4"/>
      <c r="NFZ324" s="4"/>
      <c r="NGA324" s="4"/>
      <c r="NGB324" s="4"/>
      <c r="NGC324" s="4"/>
      <c r="NGD324" s="4"/>
      <c r="NGE324" s="4"/>
      <c r="NGF324" s="4"/>
      <c r="NGG324" s="4"/>
      <c r="NGH324" s="4"/>
      <c r="NGI324" s="4"/>
      <c r="NGJ324" s="4"/>
      <c r="NGK324" s="4"/>
      <c r="NGL324" s="4"/>
      <c r="NGM324" s="4"/>
      <c r="NGN324" s="4"/>
      <c r="NGO324" s="4"/>
      <c r="NGP324" s="4"/>
      <c r="NGQ324" s="4"/>
      <c r="NGR324" s="4"/>
      <c r="NGS324" s="4"/>
      <c r="NGT324" s="4"/>
      <c r="NGU324" s="4"/>
      <c r="NGV324" s="4"/>
      <c r="NGW324" s="4"/>
      <c r="NGX324" s="4"/>
      <c r="NGY324" s="4"/>
      <c r="NGZ324" s="4"/>
      <c r="NHA324" s="4"/>
      <c r="NHB324" s="4"/>
      <c r="NHC324" s="4"/>
      <c r="NHD324" s="4"/>
      <c r="NHE324" s="4"/>
      <c r="NHF324" s="4"/>
      <c r="NHG324" s="4"/>
      <c r="NHH324" s="4"/>
      <c r="NHI324" s="4"/>
      <c r="NHJ324" s="4"/>
      <c r="NHK324" s="4"/>
      <c r="NHL324" s="4"/>
      <c r="NHM324" s="4"/>
      <c r="NHN324" s="4"/>
      <c r="NHO324" s="4"/>
      <c r="NHP324" s="4"/>
      <c r="NHQ324" s="4"/>
      <c r="NHR324" s="4"/>
      <c r="NHS324" s="4"/>
      <c r="NHT324" s="4"/>
      <c r="NHU324" s="4"/>
      <c r="NHV324" s="4"/>
      <c r="NHW324" s="4"/>
      <c r="NHX324" s="4"/>
      <c r="NHY324" s="4"/>
      <c r="NHZ324" s="4"/>
      <c r="NIA324" s="4"/>
      <c r="NIB324" s="4"/>
      <c r="NIC324" s="4"/>
      <c r="NID324" s="4"/>
      <c r="NIE324" s="4"/>
      <c r="NIF324" s="4"/>
      <c r="NIG324" s="4"/>
      <c r="NIH324" s="4"/>
      <c r="NII324" s="4"/>
      <c r="NIJ324" s="4"/>
      <c r="NIK324" s="4"/>
      <c r="NIL324" s="4"/>
      <c r="NIM324" s="4"/>
      <c r="NIN324" s="4"/>
      <c r="NIO324" s="4"/>
      <c r="NIP324" s="4"/>
      <c r="NIQ324" s="4"/>
      <c r="NIR324" s="4"/>
      <c r="NIS324" s="4"/>
      <c r="NIT324" s="4"/>
      <c r="NIU324" s="4"/>
      <c r="NIV324" s="4"/>
      <c r="NIW324" s="4"/>
      <c r="NIX324" s="4"/>
      <c r="NIY324" s="4"/>
      <c r="NIZ324" s="4"/>
      <c r="NJA324" s="4"/>
      <c r="NJB324" s="4"/>
      <c r="NJC324" s="4"/>
      <c r="NJD324" s="4"/>
      <c r="NJE324" s="4"/>
      <c r="NJF324" s="4"/>
      <c r="NJG324" s="4"/>
      <c r="NJH324" s="4"/>
      <c r="NJI324" s="4"/>
      <c r="NJJ324" s="4"/>
      <c r="NJK324" s="4"/>
      <c r="NJL324" s="4"/>
      <c r="NJM324" s="4"/>
      <c r="NJN324" s="4"/>
      <c r="NJO324" s="4"/>
      <c r="NJP324" s="4"/>
      <c r="NJQ324" s="4"/>
      <c r="NJR324" s="4"/>
      <c r="NJS324" s="4"/>
      <c r="NJT324" s="4"/>
      <c r="NJU324" s="4"/>
      <c r="NJV324" s="4"/>
      <c r="NJW324" s="4"/>
      <c r="NJX324" s="4"/>
      <c r="NJY324" s="4"/>
      <c r="NJZ324" s="4"/>
      <c r="NKA324" s="4"/>
      <c r="NKB324" s="4"/>
      <c r="NKC324" s="4"/>
      <c r="NKD324" s="4"/>
      <c r="NKE324" s="4"/>
      <c r="NKF324" s="4"/>
      <c r="NKG324" s="4"/>
      <c r="NKH324" s="4"/>
      <c r="NKI324" s="4"/>
      <c r="NKJ324" s="4"/>
      <c r="NKK324" s="4"/>
      <c r="NKL324" s="4"/>
      <c r="NKM324" s="4"/>
      <c r="NKN324" s="4"/>
      <c r="NKO324" s="4"/>
      <c r="NKP324" s="4"/>
      <c r="NKQ324" s="4"/>
      <c r="NKR324" s="4"/>
      <c r="NKS324" s="4"/>
      <c r="NKT324" s="4"/>
      <c r="NKU324" s="4"/>
      <c r="NKV324" s="4"/>
      <c r="NKW324" s="4"/>
      <c r="NKX324" s="4"/>
      <c r="NKY324" s="4"/>
      <c r="NKZ324" s="4"/>
      <c r="NLA324" s="4"/>
      <c r="NLB324" s="4"/>
      <c r="NLC324" s="4"/>
      <c r="NLD324" s="4"/>
      <c r="NLE324" s="4"/>
      <c r="NLF324" s="4"/>
      <c r="NLG324" s="4"/>
      <c r="NLH324" s="4"/>
      <c r="NLI324" s="4"/>
      <c r="NLJ324" s="4"/>
      <c r="NLK324" s="4"/>
      <c r="NLL324" s="4"/>
      <c r="NLM324" s="4"/>
      <c r="NLN324" s="4"/>
      <c r="NLO324" s="4"/>
      <c r="NLP324" s="4"/>
      <c r="NLQ324" s="4"/>
      <c r="NLR324" s="4"/>
      <c r="NLS324" s="4"/>
      <c r="NLT324" s="4"/>
      <c r="NLU324" s="4"/>
      <c r="NLV324" s="4"/>
      <c r="NLW324" s="4"/>
      <c r="NLX324" s="4"/>
      <c r="NLY324" s="4"/>
      <c r="NLZ324" s="4"/>
      <c r="NMA324" s="4"/>
      <c r="NMB324" s="4"/>
      <c r="NMC324" s="4"/>
      <c r="NMD324" s="4"/>
      <c r="NME324" s="4"/>
      <c r="NMF324" s="4"/>
      <c r="NMG324" s="4"/>
      <c r="NMH324" s="4"/>
      <c r="NMI324" s="4"/>
      <c r="NMJ324" s="4"/>
      <c r="NMK324" s="4"/>
      <c r="NML324" s="4"/>
      <c r="NMM324" s="4"/>
      <c r="NMN324" s="4"/>
      <c r="NMO324" s="4"/>
      <c r="NMP324" s="4"/>
      <c r="NMQ324" s="4"/>
      <c r="NMR324" s="4"/>
      <c r="NMS324" s="4"/>
      <c r="NMT324" s="4"/>
      <c r="NMU324" s="4"/>
      <c r="NMV324" s="4"/>
      <c r="NMW324" s="4"/>
      <c r="NMX324" s="4"/>
      <c r="NMY324" s="4"/>
      <c r="NMZ324" s="4"/>
      <c r="NNA324" s="4"/>
      <c r="NNB324" s="4"/>
      <c r="NNC324" s="4"/>
      <c r="NND324" s="4"/>
      <c r="NNE324" s="4"/>
      <c r="NNF324" s="4"/>
      <c r="NNG324" s="4"/>
      <c r="NNH324" s="4"/>
      <c r="NNI324" s="4"/>
      <c r="NNJ324" s="4"/>
      <c r="NNK324" s="4"/>
      <c r="NNL324" s="4"/>
      <c r="NNM324" s="4"/>
      <c r="NNN324" s="4"/>
      <c r="NNO324" s="4"/>
      <c r="NNP324" s="4"/>
      <c r="NNQ324" s="4"/>
      <c r="NNR324" s="4"/>
      <c r="NNS324" s="4"/>
      <c r="NNT324" s="4"/>
      <c r="NNU324" s="4"/>
      <c r="NNV324" s="4"/>
      <c r="NNW324" s="4"/>
      <c r="NNX324" s="4"/>
      <c r="NNY324" s="4"/>
      <c r="NNZ324" s="4"/>
      <c r="NOA324" s="4"/>
      <c r="NOB324" s="4"/>
      <c r="NOC324" s="4"/>
      <c r="NOD324" s="4"/>
      <c r="NOE324" s="4"/>
      <c r="NOF324" s="4"/>
      <c r="NOG324" s="4"/>
      <c r="NOH324" s="4"/>
      <c r="NOI324" s="4"/>
      <c r="NOJ324" s="4"/>
      <c r="NOK324" s="4"/>
      <c r="NOL324" s="4"/>
      <c r="NOM324" s="4"/>
      <c r="NON324" s="4"/>
      <c r="NOO324" s="4"/>
      <c r="NOP324" s="4"/>
      <c r="NOQ324" s="4"/>
      <c r="NOR324" s="4"/>
      <c r="NOS324" s="4"/>
      <c r="NOT324" s="4"/>
      <c r="NOU324" s="4"/>
      <c r="NOV324" s="4"/>
      <c r="NOW324" s="4"/>
      <c r="NOX324" s="4"/>
      <c r="NOY324" s="4"/>
      <c r="NOZ324" s="4"/>
      <c r="NPA324" s="4"/>
      <c r="NPB324" s="4"/>
      <c r="NPC324" s="4"/>
      <c r="NPD324" s="4"/>
      <c r="NPE324" s="4"/>
      <c r="NPF324" s="4"/>
      <c r="NPG324" s="4"/>
      <c r="NPH324" s="4"/>
      <c r="NPI324" s="4"/>
      <c r="NPJ324" s="4"/>
      <c r="NPK324" s="4"/>
      <c r="NPL324" s="4"/>
      <c r="NPM324" s="4"/>
      <c r="NPN324" s="4"/>
      <c r="NPO324" s="4"/>
      <c r="NPP324" s="4"/>
      <c r="NPQ324" s="4"/>
      <c r="NPR324" s="4"/>
      <c r="NPS324" s="4"/>
      <c r="NPT324" s="4"/>
      <c r="NPU324" s="4"/>
      <c r="NPV324" s="4"/>
      <c r="NPW324" s="4"/>
      <c r="NPX324" s="4"/>
      <c r="NPY324" s="4"/>
      <c r="NPZ324" s="4"/>
      <c r="NQA324" s="4"/>
      <c r="NQB324" s="4"/>
      <c r="NQC324" s="4"/>
      <c r="NQD324" s="4"/>
      <c r="NQE324" s="4"/>
      <c r="NQF324" s="4"/>
      <c r="NQG324" s="4"/>
      <c r="NQH324" s="4"/>
      <c r="NQI324" s="4"/>
      <c r="NQJ324" s="4"/>
      <c r="NQK324" s="4"/>
      <c r="NQL324" s="4"/>
      <c r="NQM324" s="4"/>
      <c r="NQN324" s="4"/>
      <c r="NQO324" s="4"/>
      <c r="NQP324" s="4"/>
      <c r="NQQ324" s="4"/>
      <c r="NQR324" s="4"/>
      <c r="NQS324" s="4"/>
      <c r="NQT324" s="4"/>
      <c r="NQU324" s="4"/>
      <c r="NQV324" s="4"/>
      <c r="NQW324" s="4"/>
      <c r="NQX324" s="4"/>
      <c r="NQY324" s="4"/>
      <c r="NQZ324" s="4"/>
      <c r="NRA324" s="4"/>
      <c r="NRB324" s="4"/>
      <c r="NRC324" s="4"/>
      <c r="NRD324" s="4"/>
      <c r="NRE324" s="4"/>
      <c r="NRF324" s="4"/>
      <c r="NRG324" s="4"/>
      <c r="NRH324" s="4"/>
      <c r="NRI324" s="4"/>
      <c r="NRJ324" s="4"/>
      <c r="NRK324" s="4"/>
      <c r="NRL324" s="4"/>
      <c r="NRM324" s="4"/>
      <c r="NRN324" s="4"/>
      <c r="NRO324" s="4"/>
      <c r="NRP324" s="4"/>
      <c r="NRQ324" s="4"/>
      <c r="NRR324" s="4"/>
      <c r="NRS324" s="4"/>
      <c r="NRT324" s="4"/>
      <c r="NRU324" s="4"/>
      <c r="NRV324" s="4"/>
      <c r="NRW324" s="4"/>
      <c r="NRX324" s="4"/>
      <c r="NRY324" s="4"/>
      <c r="NRZ324" s="4"/>
      <c r="NSA324" s="4"/>
      <c r="NSB324" s="4"/>
      <c r="NSC324" s="4"/>
      <c r="NSD324" s="4"/>
      <c r="NSE324" s="4"/>
      <c r="NSF324" s="4"/>
      <c r="NSG324" s="4"/>
      <c r="NSH324" s="4"/>
      <c r="NSI324" s="4"/>
      <c r="NSJ324" s="4"/>
      <c r="NSK324" s="4"/>
      <c r="NSL324" s="4"/>
      <c r="NSM324" s="4"/>
      <c r="NSN324" s="4"/>
      <c r="NSO324" s="4"/>
      <c r="NSP324" s="4"/>
      <c r="NSQ324" s="4"/>
      <c r="NSR324" s="4"/>
      <c r="NSS324" s="4"/>
      <c r="NST324" s="4"/>
      <c r="NSU324" s="4"/>
      <c r="NSV324" s="4"/>
      <c r="NSW324" s="4"/>
      <c r="NSX324" s="4"/>
      <c r="NSY324" s="4"/>
      <c r="NSZ324" s="4"/>
      <c r="NTA324" s="4"/>
      <c r="NTB324" s="4"/>
      <c r="NTC324" s="4"/>
      <c r="NTD324" s="4"/>
      <c r="NTE324" s="4"/>
      <c r="NTF324" s="4"/>
      <c r="NTG324" s="4"/>
      <c r="NTH324" s="4"/>
      <c r="NTI324" s="4"/>
      <c r="NTJ324" s="4"/>
      <c r="NTK324" s="4"/>
      <c r="NTL324" s="4"/>
      <c r="NTM324" s="4"/>
      <c r="NTN324" s="4"/>
      <c r="NTO324" s="4"/>
      <c r="NTP324" s="4"/>
      <c r="NTQ324" s="4"/>
      <c r="NTR324" s="4"/>
      <c r="NTS324" s="4"/>
      <c r="NTT324" s="4"/>
      <c r="NTU324" s="4"/>
      <c r="NTV324" s="4"/>
      <c r="NTW324" s="4"/>
      <c r="NTX324" s="4"/>
      <c r="NTY324" s="4"/>
      <c r="NTZ324" s="4"/>
      <c r="NUA324" s="4"/>
      <c r="NUB324" s="4"/>
      <c r="NUC324" s="4"/>
      <c r="NUD324" s="4"/>
      <c r="NUE324" s="4"/>
      <c r="NUF324" s="4"/>
      <c r="NUG324" s="4"/>
      <c r="NUH324" s="4"/>
      <c r="NUI324" s="4"/>
      <c r="NUJ324" s="4"/>
      <c r="NUK324" s="4"/>
      <c r="NUL324" s="4"/>
      <c r="NUM324" s="4"/>
      <c r="NUN324" s="4"/>
      <c r="NUO324" s="4"/>
      <c r="NUP324" s="4"/>
      <c r="NUQ324" s="4"/>
      <c r="NUR324" s="4"/>
      <c r="NUS324" s="4"/>
      <c r="NUT324" s="4"/>
      <c r="NUU324" s="4"/>
      <c r="NUV324" s="4"/>
      <c r="NUW324" s="4"/>
      <c r="NUX324" s="4"/>
      <c r="NUY324" s="4"/>
      <c r="NUZ324" s="4"/>
      <c r="NVA324" s="4"/>
      <c r="NVB324" s="4"/>
      <c r="NVC324" s="4"/>
      <c r="NVD324" s="4"/>
      <c r="NVE324" s="4"/>
      <c r="NVF324" s="4"/>
      <c r="NVG324" s="4"/>
      <c r="NVH324" s="4"/>
      <c r="NVI324" s="4"/>
      <c r="NVJ324" s="4"/>
      <c r="NVK324" s="4"/>
      <c r="NVL324" s="4"/>
      <c r="NVM324" s="4"/>
      <c r="NVN324" s="4"/>
      <c r="NVO324" s="4"/>
      <c r="NVP324" s="4"/>
      <c r="NVQ324" s="4"/>
      <c r="NVR324" s="4"/>
      <c r="NVS324" s="4"/>
      <c r="NVT324" s="4"/>
      <c r="NVU324" s="4"/>
      <c r="NVV324" s="4"/>
      <c r="NVW324" s="4"/>
      <c r="NVX324" s="4"/>
      <c r="NVY324" s="4"/>
      <c r="NVZ324" s="4"/>
      <c r="NWA324" s="4"/>
      <c r="NWB324" s="4"/>
      <c r="NWC324" s="4"/>
      <c r="NWD324" s="4"/>
      <c r="NWE324" s="4"/>
      <c r="NWF324" s="4"/>
      <c r="NWG324" s="4"/>
      <c r="NWH324" s="4"/>
      <c r="NWI324" s="4"/>
      <c r="NWJ324" s="4"/>
      <c r="NWK324" s="4"/>
      <c r="NWL324" s="4"/>
      <c r="NWM324" s="4"/>
      <c r="NWN324" s="4"/>
      <c r="NWO324" s="4"/>
      <c r="NWP324" s="4"/>
      <c r="NWQ324" s="4"/>
      <c r="NWR324" s="4"/>
      <c r="NWS324" s="4"/>
      <c r="NWT324" s="4"/>
      <c r="NWU324" s="4"/>
      <c r="NWV324" s="4"/>
      <c r="NWW324" s="4"/>
      <c r="NWX324" s="4"/>
      <c r="NWY324" s="4"/>
      <c r="NWZ324" s="4"/>
      <c r="NXA324" s="4"/>
      <c r="NXB324" s="4"/>
      <c r="NXC324" s="4"/>
      <c r="NXD324" s="4"/>
      <c r="NXE324" s="4"/>
      <c r="NXF324" s="4"/>
      <c r="NXG324" s="4"/>
      <c r="NXH324" s="4"/>
      <c r="NXI324" s="4"/>
      <c r="NXJ324" s="4"/>
      <c r="NXK324" s="4"/>
      <c r="NXL324" s="4"/>
      <c r="NXM324" s="4"/>
      <c r="NXN324" s="4"/>
      <c r="NXO324" s="4"/>
      <c r="NXP324" s="4"/>
      <c r="NXQ324" s="4"/>
      <c r="NXR324" s="4"/>
      <c r="NXS324" s="4"/>
      <c r="NXT324" s="4"/>
      <c r="NXU324" s="4"/>
      <c r="NXV324" s="4"/>
      <c r="NXW324" s="4"/>
      <c r="NXX324" s="4"/>
      <c r="NXY324" s="4"/>
      <c r="NXZ324" s="4"/>
      <c r="NYA324" s="4"/>
      <c r="NYB324" s="4"/>
      <c r="NYC324" s="4"/>
      <c r="NYD324" s="4"/>
      <c r="NYE324" s="4"/>
      <c r="NYF324" s="4"/>
      <c r="NYG324" s="4"/>
      <c r="NYH324" s="4"/>
      <c r="NYI324" s="4"/>
      <c r="NYJ324" s="4"/>
      <c r="NYK324" s="4"/>
      <c r="NYL324" s="4"/>
      <c r="NYM324" s="4"/>
      <c r="NYN324" s="4"/>
      <c r="NYO324" s="4"/>
      <c r="NYP324" s="4"/>
      <c r="NYQ324" s="4"/>
      <c r="NYR324" s="4"/>
      <c r="NYS324" s="4"/>
      <c r="NYT324" s="4"/>
      <c r="NYU324" s="4"/>
      <c r="NYV324" s="4"/>
      <c r="NYW324" s="4"/>
      <c r="NYX324" s="4"/>
      <c r="NYY324" s="4"/>
      <c r="NYZ324" s="4"/>
      <c r="NZA324" s="4"/>
      <c r="NZB324" s="4"/>
      <c r="NZC324" s="4"/>
      <c r="NZD324" s="4"/>
      <c r="NZE324" s="4"/>
      <c r="NZF324" s="4"/>
      <c r="NZG324" s="4"/>
      <c r="NZH324" s="4"/>
      <c r="NZI324" s="4"/>
      <c r="NZJ324" s="4"/>
      <c r="NZK324" s="4"/>
      <c r="NZL324" s="4"/>
      <c r="NZM324" s="4"/>
      <c r="NZN324" s="4"/>
      <c r="NZO324" s="4"/>
      <c r="NZP324" s="4"/>
      <c r="NZQ324" s="4"/>
      <c r="NZR324" s="4"/>
      <c r="NZS324" s="4"/>
      <c r="NZT324" s="4"/>
      <c r="NZU324" s="4"/>
      <c r="NZV324" s="4"/>
      <c r="NZW324" s="4"/>
      <c r="NZX324" s="4"/>
      <c r="NZY324" s="4"/>
      <c r="NZZ324" s="4"/>
      <c r="OAA324" s="4"/>
      <c r="OAB324" s="4"/>
      <c r="OAC324" s="4"/>
      <c r="OAD324" s="4"/>
      <c r="OAE324" s="4"/>
      <c r="OAF324" s="4"/>
      <c r="OAG324" s="4"/>
      <c r="OAH324" s="4"/>
      <c r="OAI324" s="4"/>
      <c r="OAJ324" s="4"/>
      <c r="OAK324" s="4"/>
      <c r="OAL324" s="4"/>
      <c r="OAM324" s="4"/>
      <c r="OAN324" s="4"/>
      <c r="OAO324" s="4"/>
      <c r="OAP324" s="4"/>
      <c r="OAQ324" s="4"/>
      <c r="OAR324" s="4"/>
      <c r="OAS324" s="4"/>
      <c r="OAT324" s="4"/>
      <c r="OAU324" s="4"/>
      <c r="OAV324" s="4"/>
      <c r="OAW324" s="4"/>
      <c r="OAX324" s="4"/>
      <c r="OAY324" s="4"/>
      <c r="OAZ324" s="4"/>
      <c r="OBA324" s="4"/>
      <c r="OBB324" s="4"/>
      <c r="OBC324" s="4"/>
      <c r="OBD324" s="4"/>
      <c r="OBE324" s="4"/>
      <c r="OBF324" s="4"/>
      <c r="OBG324" s="4"/>
      <c r="OBH324" s="4"/>
      <c r="OBI324" s="4"/>
      <c r="OBJ324" s="4"/>
      <c r="OBK324" s="4"/>
      <c r="OBL324" s="4"/>
      <c r="OBM324" s="4"/>
      <c r="OBN324" s="4"/>
      <c r="OBO324" s="4"/>
      <c r="OBP324" s="4"/>
      <c r="OBQ324" s="4"/>
      <c r="OBR324" s="4"/>
      <c r="OBS324" s="4"/>
      <c r="OBT324" s="4"/>
      <c r="OBU324" s="4"/>
      <c r="OBV324" s="4"/>
      <c r="OBW324" s="4"/>
      <c r="OBX324" s="4"/>
      <c r="OBY324" s="4"/>
      <c r="OBZ324" s="4"/>
      <c r="OCA324" s="4"/>
      <c r="OCB324" s="4"/>
      <c r="OCC324" s="4"/>
      <c r="OCD324" s="4"/>
      <c r="OCE324" s="4"/>
      <c r="OCF324" s="4"/>
      <c r="OCG324" s="4"/>
      <c r="OCH324" s="4"/>
      <c r="OCI324" s="4"/>
      <c r="OCJ324" s="4"/>
      <c r="OCK324" s="4"/>
      <c r="OCL324" s="4"/>
      <c r="OCM324" s="4"/>
      <c r="OCN324" s="4"/>
      <c r="OCO324" s="4"/>
      <c r="OCP324" s="4"/>
      <c r="OCQ324" s="4"/>
      <c r="OCR324" s="4"/>
      <c r="OCS324" s="4"/>
      <c r="OCT324" s="4"/>
      <c r="OCU324" s="4"/>
      <c r="OCV324" s="4"/>
      <c r="OCW324" s="4"/>
      <c r="OCX324" s="4"/>
      <c r="OCY324" s="4"/>
      <c r="OCZ324" s="4"/>
      <c r="ODA324" s="4"/>
      <c r="ODB324" s="4"/>
      <c r="ODC324" s="4"/>
      <c r="ODD324" s="4"/>
      <c r="ODE324" s="4"/>
      <c r="ODF324" s="4"/>
      <c r="ODG324" s="4"/>
      <c r="ODH324" s="4"/>
      <c r="ODI324" s="4"/>
      <c r="ODJ324" s="4"/>
      <c r="ODK324" s="4"/>
      <c r="ODL324" s="4"/>
      <c r="ODM324" s="4"/>
      <c r="ODN324" s="4"/>
      <c r="ODO324" s="4"/>
      <c r="ODP324" s="4"/>
      <c r="ODQ324" s="4"/>
      <c r="ODR324" s="4"/>
      <c r="ODS324" s="4"/>
      <c r="ODT324" s="4"/>
      <c r="ODU324" s="4"/>
      <c r="ODV324" s="4"/>
      <c r="ODW324" s="4"/>
      <c r="ODX324" s="4"/>
      <c r="ODY324" s="4"/>
      <c r="ODZ324" s="4"/>
      <c r="OEA324" s="4"/>
      <c r="OEB324" s="4"/>
      <c r="OEC324" s="4"/>
      <c r="OED324" s="4"/>
      <c r="OEE324" s="4"/>
      <c r="OEF324" s="4"/>
      <c r="OEG324" s="4"/>
      <c r="OEH324" s="4"/>
      <c r="OEI324" s="4"/>
      <c r="OEJ324" s="4"/>
      <c r="OEK324" s="4"/>
      <c r="OEL324" s="4"/>
      <c r="OEM324" s="4"/>
      <c r="OEN324" s="4"/>
      <c r="OEO324" s="4"/>
      <c r="OEP324" s="4"/>
      <c r="OEQ324" s="4"/>
      <c r="OER324" s="4"/>
      <c r="OES324" s="4"/>
      <c r="OET324" s="4"/>
      <c r="OEU324" s="4"/>
      <c r="OEV324" s="4"/>
      <c r="OEW324" s="4"/>
      <c r="OEX324" s="4"/>
      <c r="OEY324" s="4"/>
      <c r="OEZ324" s="4"/>
      <c r="OFA324" s="4"/>
      <c r="OFB324" s="4"/>
      <c r="OFC324" s="4"/>
      <c r="OFD324" s="4"/>
      <c r="OFE324" s="4"/>
      <c r="OFF324" s="4"/>
      <c r="OFG324" s="4"/>
      <c r="OFH324" s="4"/>
      <c r="OFI324" s="4"/>
      <c r="OFJ324" s="4"/>
      <c r="OFK324" s="4"/>
      <c r="OFL324" s="4"/>
      <c r="OFM324" s="4"/>
      <c r="OFN324" s="4"/>
      <c r="OFO324" s="4"/>
      <c r="OFP324" s="4"/>
      <c r="OFQ324" s="4"/>
      <c r="OFR324" s="4"/>
      <c r="OFS324" s="4"/>
      <c r="OFT324" s="4"/>
      <c r="OFU324" s="4"/>
      <c r="OFV324" s="4"/>
      <c r="OFW324" s="4"/>
      <c r="OFX324" s="4"/>
      <c r="OFY324" s="4"/>
      <c r="OFZ324" s="4"/>
      <c r="OGA324" s="4"/>
      <c r="OGB324" s="4"/>
      <c r="OGC324" s="4"/>
      <c r="OGD324" s="4"/>
      <c r="OGE324" s="4"/>
      <c r="OGF324" s="4"/>
      <c r="OGG324" s="4"/>
      <c r="OGH324" s="4"/>
      <c r="OGI324" s="4"/>
      <c r="OGJ324" s="4"/>
      <c r="OGK324" s="4"/>
      <c r="OGL324" s="4"/>
      <c r="OGM324" s="4"/>
      <c r="OGN324" s="4"/>
      <c r="OGO324" s="4"/>
      <c r="OGP324" s="4"/>
      <c r="OGQ324" s="4"/>
      <c r="OGR324" s="4"/>
      <c r="OGS324" s="4"/>
      <c r="OGT324" s="4"/>
      <c r="OGU324" s="4"/>
      <c r="OGV324" s="4"/>
      <c r="OGW324" s="4"/>
      <c r="OGX324" s="4"/>
      <c r="OGY324" s="4"/>
      <c r="OGZ324" s="4"/>
      <c r="OHA324" s="4"/>
      <c r="OHB324" s="4"/>
      <c r="OHC324" s="4"/>
      <c r="OHD324" s="4"/>
      <c r="OHE324" s="4"/>
      <c r="OHF324" s="4"/>
      <c r="OHG324" s="4"/>
      <c r="OHH324" s="4"/>
      <c r="OHI324" s="4"/>
      <c r="OHJ324" s="4"/>
      <c r="OHK324" s="4"/>
      <c r="OHL324" s="4"/>
      <c r="OHM324" s="4"/>
      <c r="OHN324" s="4"/>
      <c r="OHO324" s="4"/>
      <c r="OHP324" s="4"/>
      <c r="OHQ324" s="4"/>
      <c r="OHR324" s="4"/>
      <c r="OHS324" s="4"/>
      <c r="OHT324" s="4"/>
      <c r="OHU324" s="4"/>
      <c r="OHV324" s="4"/>
      <c r="OHW324" s="4"/>
      <c r="OHX324" s="4"/>
      <c r="OHY324" s="4"/>
      <c r="OHZ324" s="4"/>
      <c r="OIA324" s="4"/>
      <c r="OIB324" s="4"/>
      <c r="OIC324" s="4"/>
      <c r="OID324" s="4"/>
      <c r="OIE324" s="4"/>
      <c r="OIF324" s="4"/>
      <c r="OIG324" s="4"/>
      <c r="OIH324" s="4"/>
      <c r="OII324" s="4"/>
      <c r="OIJ324" s="4"/>
      <c r="OIK324" s="4"/>
      <c r="OIL324" s="4"/>
      <c r="OIM324" s="4"/>
      <c r="OIN324" s="4"/>
      <c r="OIO324" s="4"/>
      <c r="OIP324" s="4"/>
      <c r="OIQ324" s="4"/>
      <c r="OIR324" s="4"/>
      <c r="OIS324" s="4"/>
      <c r="OIT324" s="4"/>
      <c r="OIU324" s="4"/>
      <c r="OIV324" s="4"/>
      <c r="OIW324" s="4"/>
      <c r="OIX324" s="4"/>
      <c r="OIY324" s="4"/>
      <c r="OIZ324" s="4"/>
      <c r="OJA324" s="4"/>
      <c r="OJB324" s="4"/>
      <c r="OJC324" s="4"/>
      <c r="OJD324" s="4"/>
      <c r="OJE324" s="4"/>
      <c r="OJF324" s="4"/>
      <c r="OJG324" s="4"/>
      <c r="OJH324" s="4"/>
      <c r="OJI324" s="4"/>
      <c r="OJJ324" s="4"/>
      <c r="OJK324" s="4"/>
      <c r="OJL324" s="4"/>
      <c r="OJM324" s="4"/>
      <c r="OJN324" s="4"/>
      <c r="OJO324" s="4"/>
      <c r="OJP324" s="4"/>
      <c r="OJQ324" s="4"/>
      <c r="OJR324" s="4"/>
      <c r="OJS324" s="4"/>
      <c r="OJT324" s="4"/>
      <c r="OJU324" s="4"/>
      <c r="OJV324" s="4"/>
      <c r="OJW324" s="4"/>
      <c r="OJX324" s="4"/>
      <c r="OJY324" s="4"/>
      <c r="OJZ324" s="4"/>
      <c r="OKA324" s="4"/>
      <c r="OKB324" s="4"/>
      <c r="OKC324" s="4"/>
      <c r="OKD324" s="4"/>
      <c r="OKE324" s="4"/>
      <c r="OKF324" s="4"/>
      <c r="OKG324" s="4"/>
      <c r="OKH324" s="4"/>
      <c r="OKI324" s="4"/>
      <c r="OKJ324" s="4"/>
      <c r="OKK324" s="4"/>
      <c r="OKL324" s="4"/>
      <c r="OKM324" s="4"/>
      <c r="OKN324" s="4"/>
      <c r="OKO324" s="4"/>
      <c r="OKP324" s="4"/>
      <c r="OKQ324" s="4"/>
      <c r="OKR324" s="4"/>
      <c r="OKS324" s="4"/>
      <c r="OKT324" s="4"/>
      <c r="OKU324" s="4"/>
      <c r="OKV324" s="4"/>
      <c r="OKW324" s="4"/>
      <c r="OKX324" s="4"/>
      <c r="OKY324" s="4"/>
      <c r="OKZ324" s="4"/>
      <c r="OLA324" s="4"/>
      <c r="OLB324" s="4"/>
      <c r="OLC324" s="4"/>
      <c r="OLD324" s="4"/>
      <c r="OLE324" s="4"/>
      <c r="OLF324" s="4"/>
      <c r="OLG324" s="4"/>
      <c r="OLH324" s="4"/>
      <c r="OLI324" s="4"/>
      <c r="OLJ324" s="4"/>
      <c r="OLK324" s="4"/>
      <c r="OLL324" s="4"/>
      <c r="OLM324" s="4"/>
      <c r="OLN324" s="4"/>
      <c r="OLO324" s="4"/>
      <c r="OLP324" s="4"/>
      <c r="OLQ324" s="4"/>
      <c r="OLR324" s="4"/>
      <c r="OLS324" s="4"/>
      <c r="OLT324" s="4"/>
      <c r="OLU324" s="4"/>
      <c r="OLV324" s="4"/>
      <c r="OLW324" s="4"/>
      <c r="OLX324" s="4"/>
      <c r="OLY324" s="4"/>
      <c r="OLZ324" s="4"/>
      <c r="OMA324" s="4"/>
      <c r="OMB324" s="4"/>
      <c r="OMC324" s="4"/>
      <c r="OMD324" s="4"/>
      <c r="OME324" s="4"/>
      <c r="OMF324" s="4"/>
      <c r="OMG324" s="4"/>
      <c r="OMH324" s="4"/>
      <c r="OMI324" s="4"/>
      <c r="OMJ324" s="4"/>
      <c r="OMK324" s="4"/>
      <c r="OML324" s="4"/>
      <c r="OMM324" s="4"/>
      <c r="OMN324" s="4"/>
      <c r="OMO324" s="4"/>
      <c r="OMP324" s="4"/>
      <c r="OMQ324" s="4"/>
      <c r="OMR324" s="4"/>
      <c r="OMS324" s="4"/>
      <c r="OMT324" s="4"/>
      <c r="OMU324" s="4"/>
      <c r="OMV324" s="4"/>
      <c r="OMW324" s="4"/>
      <c r="OMX324" s="4"/>
      <c r="OMY324" s="4"/>
      <c r="OMZ324" s="4"/>
      <c r="ONA324" s="4"/>
      <c r="ONB324" s="4"/>
      <c r="ONC324" s="4"/>
      <c r="OND324" s="4"/>
      <c r="ONE324" s="4"/>
      <c r="ONF324" s="4"/>
      <c r="ONG324" s="4"/>
      <c r="ONH324" s="4"/>
      <c r="ONI324" s="4"/>
      <c r="ONJ324" s="4"/>
      <c r="ONK324" s="4"/>
      <c r="ONL324" s="4"/>
      <c r="ONM324" s="4"/>
      <c r="ONN324" s="4"/>
      <c r="ONO324" s="4"/>
      <c r="ONP324" s="4"/>
      <c r="ONQ324" s="4"/>
      <c r="ONR324" s="4"/>
      <c r="ONS324" s="4"/>
      <c r="ONT324" s="4"/>
      <c r="ONU324" s="4"/>
      <c r="ONV324" s="4"/>
      <c r="ONW324" s="4"/>
      <c r="ONX324" s="4"/>
      <c r="ONY324" s="4"/>
      <c r="ONZ324" s="4"/>
      <c r="OOA324" s="4"/>
      <c r="OOB324" s="4"/>
      <c r="OOC324" s="4"/>
      <c r="OOD324" s="4"/>
      <c r="OOE324" s="4"/>
      <c r="OOF324" s="4"/>
      <c r="OOG324" s="4"/>
      <c r="OOH324" s="4"/>
      <c r="OOI324" s="4"/>
      <c r="OOJ324" s="4"/>
      <c r="OOK324" s="4"/>
      <c r="OOL324" s="4"/>
      <c r="OOM324" s="4"/>
      <c r="OON324" s="4"/>
      <c r="OOO324" s="4"/>
      <c r="OOP324" s="4"/>
      <c r="OOQ324" s="4"/>
      <c r="OOR324" s="4"/>
      <c r="OOS324" s="4"/>
      <c r="OOT324" s="4"/>
      <c r="OOU324" s="4"/>
      <c r="OOV324" s="4"/>
      <c r="OOW324" s="4"/>
      <c r="OOX324" s="4"/>
      <c r="OOY324" s="4"/>
      <c r="OOZ324" s="4"/>
      <c r="OPA324" s="4"/>
      <c r="OPB324" s="4"/>
      <c r="OPC324" s="4"/>
      <c r="OPD324" s="4"/>
      <c r="OPE324" s="4"/>
      <c r="OPF324" s="4"/>
      <c r="OPG324" s="4"/>
      <c r="OPH324" s="4"/>
      <c r="OPI324" s="4"/>
      <c r="OPJ324" s="4"/>
      <c r="OPK324" s="4"/>
      <c r="OPL324" s="4"/>
      <c r="OPM324" s="4"/>
      <c r="OPN324" s="4"/>
      <c r="OPO324" s="4"/>
      <c r="OPP324" s="4"/>
      <c r="OPQ324" s="4"/>
      <c r="OPR324" s="4"/>
      <c r="OPS324" s="4"/>
      <c r="OPT324" s="4"/>
      <c r="OPU324" s="4"/>
      <c r="OPV324" s="4"/>
      <c r="OPW324" s="4"/>
      <c r="OPX324" s="4"/>
      <c r="OPY324" s="4"/>
      <c r="OPZ324" s="4"/>
      <c r="OQA324" s="4"/>
      <c r="OQB324" s="4"/>
      <c r="OQC324" s="4"/>
      <c r="OQD324" s="4"/>
      <c r="OQE324" s="4"/>
      <c r="OQF324" s="4"/>
      <c r="OQG324" s="4"/>
      <c r="OQH324" s="4"/>
      <c r="OQI324" s="4"/>
      <c r="OQJ324" s="4"/>
      <c r="OQK324" s="4"/>
      <c r="OQL324" s="4"/>
      <c r="OQM324" s="4"/>
      <c r="OQN324" s="4"/>
      <c r="OQO324" s="4"/>
      <c r="OQP324" s="4"/>
      <c r="OQQ324" s="4"/>
      <c r="OQR324" s="4"/>
      <c r="OQS324" s="4"/>
      <c r="OQT324" s="4"/>
      <c r="OQU324" s="4"/>
      <c r="OQV324" s="4"/>
      <c r="OQW324" s="4"/>
      <c r="OQX324" s="4"/>
      <c r="OQY324" s="4"/>
      <c r="OQZ324" s="4"/>
      <c r="ORA324" s="4"/>
      <c r="ORB324" s="4"/>
      <c r="ORC324" s="4"/>
      <c r="ORD324" s="4"/>
      <c r="ORE324" s="4"/>
      <c r="ORF324" s="4"/>
      <c r="ORG324" s="4"/>
      <c r="ORH324" s="4"/>
      <c r="ORI324" s="4"/>
      <c r="ORJ324" s="4"/>
      <c r="ORK324" s="4"/>
      <c r="ORL324" s="4"/>
      <c r="ORM324" s="4"/>
      <c r="ORN324" s="4"/>
      <c r="ORO324" s="4"/>
      <c r="ORP324" s="4"/>
      <c r="ORQ324" s="4"/>
      <c r="ORR324" s="4"/>
      <c r="ORS324" s="4"/>
      <c r="ORT324" s="4"/>
      <c r="ORU324" s="4"/>
      <c r="ORV324" s="4"/>
      <c r="ORW324" s="4"/>
      <c r="ORX324" s="4"/>
      <c r="ORY324" s="4"/>
      <c r="ORZ324" s="4"/>
      <c r="OSA324" s="4"/>
      <c r="OSB324" s="4"/>
      <c r="OSC324" s="4"/>
      <c r="OSD324" s="4"/>
      <c r="OSE324" s="4"/>
      <c r="OSF324" s="4"/>
      <c r="OSG324" s="4"/>
      <c r="OSH324" s="4"/>
      <c r="OSI324" s="4"/>
      <c r="OSJ324" s="4"/>
      <c r="OSK324" s="4"/>
      <c r="OSL324" s="4"/>
      <c r="OSM324" s="4"/>
      <c r="OSN324" s="4"/>
      <c r="OSO324" s="4"/>
      <c r="OSP324" s="4"/>
      <c r="OSQ324" s="4"/>
      <c r="OSR324" s="4"/>
      <c r="OSS324" s="4"/>
      <c r="OST324" s="4"/>
      <c r="OSU324" s="4"/>
      <c r="OSV324" s="4"/>
      <c r="OSW324" s="4"/>
      <c r="OSX324" s="4"/>
      <c r="OSY324" s="4"/>
      <c r="OSZ324" s="4"/>
      <c r="OTA324" s="4"/>
      <c r="OTB324" s="4"/>
      <c r="OTC324" s="4"/>
      <c r="OTD324" s="4"/>
      <c r="OTE324" s="4"/>
      <c r="OTF324" s="4"/>
      <c r="OTG324" s="4"/>
      <c r="OTH324" s="4"/>
      <c r="OTI324" s="4"/>
      <c r="OTJ324" s="4"/>
      <c r="OTK324" s="4"/>
      <c r="OTL324" s="4"/>
      <c r="OTM324" s="4"/>
      <c r="OTN324" s="4"/>
      <c r="OTO324" s="4"/>
      <c r="OTP324" s="4"/>
      <c r="OTQ324" s="4"/>
      <c r="OTR324" s="4"/>
      <c r="OTS324" s="4"/>
      <c r="OTT324" s="4"/>
      <c r="OTU324" s="4"/>
      <c r="OTV324" s="4"/>
      <c r="OTW324" s="4"/>
      <c r="OTX324" s="4"/>
      <c r="OTY324" s="4"/>
      <c r="OTZ324" s="4"/>
      <c r="OUA324" s="4"/>
      <c r="OUB324" s="4"/>
      <c r="OUC324" s="4"/>
      <c r="OUD324" s="4"/>
      <c r="OUE324" s="4"/>
      <c r="OUF324" s="4"/>
      <c r="OUG324" s="4"/>
      <c r="OUH324" s="4"/>
      <c r="OUI324" s="4"/>
      <c r="OUJ324" s="4"/>
      <c r="OUK324" s="4"/>
      <c r="OUL324" s="4"/>
      <c r="OUM324" s="4"/>
      <c r="OUN324" s="4"/>
      <c r="OUO324" s="4"/>
      <c r="OUP324" s="4"/>
      <c r="OUQ324" s="4"/>
      <c r="OUR324" s="4"/>
      <c r="OUS324" s="4"/>
      <c r="OUT324" s="4"/>
      <c r="OUU324" s="4"/>
      <c r="OUV324" s="4"/>
      <c r="OUW324" s="4"/>
      <c r="OUX324" s="4"/>
      <c r="OUY324" s="4"/>
      <c r="OUZ324" s="4"/>
      <c r="OVA324" s="4"/>
      <c r="OVB324" s="4"/>
      <c r="OVC324" s="4"/>
      <c r="OVD324" s="4"/>
      <c r="OVE324" s="4"/>
      <c r="OVF324" s="4"/>
      <c r="OVG324" s="4"/>
      <c r="OVH324" s="4"/>
      <c r="OVI324" s="4"/>
      <c r="OVJ324" s="4"/>
      <c r="OVK324" s="4"/>
      <c r="OVL324" s="4"/>
      <c r="OVM324" s="4"/>
      <c r="OVN324" s="4"/>
      <c r="OVO324" s="4"/>
      <c r="OVP324" s="4"/>
      <c r="OVQ324" s="4"/>
      <c r="OVR324" s="4"/>
      <c r="OVS324" s="4"/>
      <c r="OVT324" s="4"/>
      <c r="OVU324" s="4"/>
      <c r="OVV324" s="4"/>
      <c r="OVW324" s="4"/>
      <c r="OVX324" s="4"/>
      <c r="OVY324" s="4"/>
      <c r="OVZ324" s="4"/>
      <c r="OWA324" s="4"/>
      <c r="OWB324" s="4"/>
      <c r="OWC324" s="4"/>
      <c r="OWD324" s="4"/>
      <c r="OWE324" s="4"/>
      <c r="OWF324" s="4"/>
      <c r="OWG324" s="4"/>
      <c r="OWH324" s="4"/>
      <c r="OWI324" s="4"/>
      <c r="OWJ324" s="4"/>
      <c r="OWK324" s="4"/>
      <c r="OWL324" s="4"/>
      <c r="OWM324" s="4"/>
      <c r="OWN324" s="4"/>
      <c r="OWO324" s="4"/>
      <c r="OWP324" s="4"/>
      <c r="OWQ324" s="4"/>
      <c r="OWR324" s="4"/>
      <c r="OWS324" s="4"/>
      <c r="OWT324" s="4"/>
      <c r="OWU324" s="4"/>
      <c r="OWV324" s="4"/>
      <c r="OWW324" s="4"/>
      <c r="OWX324" s="4"/>
      <c r="OWY324" s="4"/>
      <c r="OWZ324" s="4"/>
      <c r="OXA324" s="4"/>
      <c r="OXB324" s="4"/>
      <c r="OXC324" s="4"/>
      <c r="OXD324" s="4"/>
      <c r="OXE324" s="4"/>
      <c r="OXF324" s="4"/>
      <c r="OXG324" s="4"/>
      <c r="OXH324" s="4"/>
      <c r="OXI324" s="4"/>
      <c r="OXJ324" s="4"/>
      <c r="OXK324" s="4"/>
      <c r="OXL324" s="4"/>
      <c r="OXM324" s="4"/>
      <c r="OXN324" s="4"/>
      <c r="OXO324" s="4"/>
      <c r="OXP324" s="4"/>
      <c r="OXQ324" s="4"/>
      <c r="OXR324" s="4"/>
      <c r="OXS324" s="4"/>
      <c r="OXT324" s="4"/>
      <c r="OXU324" s="4"/>
      <c r="OXV324" s="4"/>
      <c r="OXW324" s="4"/>
      <c r="OXX324" s="4"/>
      <c r="OXY324" s="4"/>
      <c r="OXZ324" s="4"/>
      <c r="OYA324" s="4"/>
      <c r="OYB324" s="4"/>
      <c r="OYC324" s="4"/>
      <c r="OYD324" s="4"/>
      <c r="OYE324" s="4"/>
      <c r="OYF324" s="4"/>
      <c r="OYG324" s="4"/>
      <c r="OYH324" s="4"/>
      <c r="OYI324" s="4"/>
      <c r="OYJ324" s="4"/>
      <c r="OYK324" s="4"/>
      <c r="OYL324" s="4"/>
      <c r="OYM324" s="4"/>
      <c r="OYN324" s="4"/>
      <c r="OYO324" s="4"/>
      <c r="OYP324" s="4"/>
      <c r="OYQ324" s="4"/>
      <c r="OYR324" s="4"/>
      <c r="OYS324" s="4"/>
      <c r="OYT324" s="4"/>
      <c r="OYU324" s="4"/>
      <c r="OYV324" s="4"/>
      <c r="OYW324" s="4"/>
      <c r="OYX324" s="4"/>
      <c r="OYY324" s="4"/>
      <c r="OYZ324" s="4"/>
      <c r="OZA324" s="4"/>
      <c r="OZB324" s="4"/>
      <c r="OZC324" s="4"/>
      <c r="OZD324" s="4"/>
      <c r="OZE324" s="4"/>
      <c r="OZF324" s="4"/>
      <c r="OZG324" s="4"/>
      <c r="OZH324" s="4"/>
      <c r="OZI324" s="4"/>
      <c r="OZJ324" s="4"/>
      <c r="OZK324" s="4"/>
      <c r="OZL324" s="4"/>
      <c r="OZM324" s="4"/>
      <c r="OZN324" s="4"/>
      <c r="OZO324" s="4"/>
      <c r="OZP324" s="4"/>
      <c r="OZQ324" s="4"/>
      <c r="OZR324" s="4"/>
      <c r="OZS324" s="4"/>
      <c r="OZT324" s="4"/>
      <c r="OZU324" s="4"/>
      <c r="OZV324" s="4"/>
      <c r="OZW324" s="4"/>
      <c r="OZX324" s="4"/>
      <c r="OZY324" s="4"/>
      <c r="OZZ324" s="4"/>
      <c r="PAA324" s="4"/>
      <c r="PAB324" s="4"/>
      <c r="PAC324" s="4"/>
      <c r="PAD324" s="4"/>
      <c r="PAE324" s="4"/>
      <c r="PAF324" s="4"/>
      <c r="PAG324" s="4"/>
      <c r="PAH324" s="4"/>
      <c r="PAI324" s="4"/>
      <c r="PAJ324" s="4"/>
      <c r="PAK324" s="4"/>
      <c r="PAL324" s="4"/>
      <c r="PAM324" s="4"/>
      <c r="PAN324" s="4"/>
      <c r="PAO324" s="4"/>
      <c r="PAP324" s="4"/>
      <c r="PAQ324" s="4"/>
      <c r="PAR324" s="4"/>
      <c r="PAS324" s="4"/>
      <c r="PAT324" s="4"/>
      <c r="PAU324" s="4"/>
      <c r="PAV324" s="4"/>
      <c r="PAW324" s="4"/>
      <c r="PAX324" s="4"/>
      <c r="PAY324" s="4"/>
      <c r="PAZ324" s="4"/>
      <c r="PBA324" s="4"/>
      <c r="PBB324" s="4"/>
      <c r="PBC324" s="4"/>
      <c r="PBD324" s="4"/>
      <c r="PBE324" s="4"/>
      <c r="PBF324" s="4"/>
      <c r="PBG324" s="4"/>
      <c r="PBH324" s="4"/>
      <c r="PBI324" s="4"/>
      <c r="PBJ324" s="4"/>
      <c r="PBK324" s="4"/>
      <c r="PBL324" s="4"/>
      <c r="PBM324" s="4"/>
      <c r="PBN324" s="4"/>
      <c r="PBO324" s="4"/>
      <c r="PBP324" s="4"/>
      <c r="PBQ324" s="4"/>
      <c r="PBR324" s="4"/>
      <c r="PBS324" s="4"/>
      <c r="PBT324" s="4"/>
      <c r="PBU324" s="4"/>
      <c r="PBV324" s="4"/>
      <c r="PBW324" s="4"/>
      <c r="PBX324" s="4"/>
      <c r="PBY324" s="4"/>
      <c r="PBZ324" s="4"/>
      <c r="PCA324" s="4"/>
      <c r="PCB324" s="4"/>
      <c r="PCC324" s="4"/>
      <c r="PCD324" s="4"/>
      <c r="PCE324" s="4"/>
      <c r="PCF324" s="4"/>
      <c r="PCG324" s="4"/>
      <c r="PCH324" s="4"/>
      <c r="PCI324" s="4"/>
      <c r="PCJ324" s="4"/>
      <c r="PCK324" s="4"/>
      <c r="PCL324" s="4"/>
      <c r="PCM324" s="4"/>
      <c r="PCN324" s="4"/>
      <c r="PCO324" s="4"/>
      <c r="PCP324" s="4"/>
      <c r="PCQ324" s="4"/>
      <c r="PCR324" s="4"/>
      <c r="PCS324" s="4"/>
      <c r="PCT324" s="4"/>
      <c r="PCU324" s="4"/>
      <c r="PCV324" s="4"/>
      <c r="PCW324" s="4"/>
      <c r="PCX324" s="4"/>
      <c r="PCY324" s="4"/>
      <c r="PCZ324" s="4"/>
      <c r="PDA324" s="4"/>
      <c r="PDB324" s="4"/>
      <c r="PDC324" s="4"/>
      <c r="PDD324" s="4"/>
      <c r="PDE324" s="4"/>
      <c r="PDF324" s="4"/>
      <c r="PDG324" s="4"/>
      <c r="PDH324" s="4"/>
      <c r="PDI324" s="4"/>
      <c r="PDJ324" s="4"/>
      <c r="PDK324" s="4"/>
      <c r="PDL324" s="4"/>
      <c r="PDM324" s="4"/>
      <c r="PDN324" s="4"/>
      <c r="PDO324" s="4"/>
      <c r="PDP324" s="4"/>
      <c r="PDQ324" s="4"/>
      <c r="PDR324" s="4"/>
      <c r="PDS324" s="4"/>
      <c r="PDT324" s="4"/>
      <c r="PDU324" s="4"/>
      <c r="PDV324" s="4"/>
      <c r="PDW324" s="4"/>
      <c r="PDX324" s="4"/>
      <c r="PDY324" s="4"/>
      <c r="PDZ324" s="4"/>
      <c r="PEA324" s="4"/>
      <c r="PEB324" s="4"/>
      <c r="PEC324" s="4"/>
      <c r="PED324" s="4"/>
      <c r="PEE324" s="4"/>
      <c r="PEF324" s="4"/>
      <c r="PEG324" s="4"/>
      <c r="PEH324" s="4"/>
      <c r="PEI324" s="4"/>
      <c r="PEJ324" s="4"/>
      <c r="PEK324" s="4"/>
      <c r="PEL324" s="4"/>
      <c r="PEM324" s="4"/>
      <c r="PEN324" s="4"/>
      <c r="PEO324" s="4"/>
      <c r="PEP324" s="4"/>
      <c r="PEQ324" s="4"/>
      <c r="PER324" s="4"/>
      <c r="PES324" s="4"/>
      <c r="PET324" s="4"/>
      <c r="PEU324" s="4"/>
      <c r="PEV324" s="4"/>
      <c r="PEW324" s="4"/>
      <c r="PEX324" s="4"/>
      <c r="PEY324" s="4"/>
      <c r="PEZ324" s="4"/>
      <c r="PFA324" s="4"/>
      <c r="PFB324" s="4"/>
      <c r="PFC324" s="4"/>
      <c r="PFD324" s="4"/>
      <c r="PFE324" s="4"/>
      <c r="PFF324" s="4"/>
      <c r="PFG324" s="4"/>
      <c r="PFH324" s="4"/>
      <c r="PFI324" s="4"/>
      <c r="PFJ324" s="4"/>
      <c r="PFK324" s="4"/>
      <c r="PFL324" s="4"/>
      <c r="PFM324" s="4"/>
      <c r="PFN324" s="4"/>
      <c r="PFO324" s="4"/>
      <c r="PFP324" s="4"/>
      <c r="PFQ324" s="4"/>
      <c r="PFR324" s="4"/>
      <c r="PFS324" s="4"/>
      <c r="PFT324" s="4"/>
      <c r="PFU324" s="4"/>
      <c r="PFV324" s="4"/>
      <c r="PFW324" s="4"/>
      <c r="PFX324" s="4"/>
      <c r="PFY324" s="4"/>
      <c r="PFZ324" s="4"/>
      <c r="PGA324" s="4"/>
      <c r="PGB324" s="4"/>
      <c r="PGC324" s="4"/>
      <c r="PGD324" s="4"/>
      <c r="PGE324" s="4"/>
      <c r="PGF324" s="4"/>
      <c r="PGG324" s="4"/>
      <c r="PGH324" s="4"/>
      <c r="PGI324" s="4"/>
      <c r="PGJ324" s="4"/>
      <c r="PGK324" s="4"/>
      <c r="PGL324" s="4"/>
      <c r="PGM324" s="4"/>
      <c r="PGN324" s="4"/>
      <c r="PGO324" s="4"/>
      <c r="PGP324" s="4"/>
      <c r="PGQ324" s="4"/>
      <c r="PGR324" s="4"/>
      <c r="PGS324" s="4"/>
      <c r="PGT324" s="4"/>
      <c r="PGU324" s="4"/>
      <c r="PGV324" s="4"/>
      <c r="PGW324" s="4"/>
      <c r="PGX324" s="4"/>
      <c r="PGY324" s="4"/>
      <c r="PGZ324" s="4"/>
      <c r="PHA324" s="4"/>
      <c r="PHB324" s="4"/>
      <c r="PHC324" s="4"/>
      <c r="PHD324" s="4"/>
      <c r="PHE324" s="4"/>
      <c r="PHF324" s="4"/>
      <c r="PHG324" s="4"/>
      <c r="PHH324" s="4"/>
      <c r="PHI324" s="4"/>
      <c r="PHJ324" s="4"/>
      <c r="PHK324" s="4"/>
      <c r="PHL324" s="4"/>
      <c r="PHM324" s="4"/>
      <c r="PHN324" s="4"/>
      <c r="PHO324" s="4"/>
      <c r="PHP324" s="4"/>
      <c r="PHQ324" s="4"/>
      <c r="PHR324" s="4"/>
      <c r="PHS324" s="4"/>
      <c r="PHT324" s="4"/>
      <c r="PHU324" s="4"/>
      <c r="PHV324" s="4"/>
      <c r="PHW324" s="4"/>
      <c r="PHX324" s="4"/>
      <c r="PHY324" s="4"/>
      <c r="PHZ324" s="4"/>
      <c r="PIA324" s="4"/>
      <c r="PIB324" s="4"/>
      <c r="PIC324" s="4"/>
      <c r="PID324" s="4"/>
      <c r="PIE324" s="4"/>
      <c r="PIF324" s="4"/>
      <c r="PIG324" s="4"/>
      <c r="PIH324" s="4"/>
      <c r="PII324" s="4"/>
      <c r="PIJ324" s="4"/>
      <c r="PIK324" s="4"/>
      <c r="PIL324" s="4"/>
      <c r="PIM324" s="4"/>
      <c r="PIN324" s="4"/>
      <c r="PIO324" s="4"/>
      <c r="PIP324" s="4"/>
      <c r="PIQ324" s="4"/>
      <c r="PIR324" s="4"/>
      <c r="PIS324" s="4"/>
      <c r="PIT324" s="4"/>
      <c r="PIU324" s="4"/>
      <c r="PIV324" s="4"/>
      <c r="PIW324" s="4"/>
      <c r="PIX324" s="4"/>
      <c r="PIY324" s="4"/>
      <c r="PIZ324" s="4"/>
      <c r="PJA324" s="4"/>
      <c r="PJB324" s="4"/>
      <c r="PJC324" s="4"/>
      <c r="PJD324" s="4"/>
      <c r="PJE324" s="4"/>
      <c r="PJF324" s="4"/>
      <c r="PJG324" s="4"/>
      <c r="PJH324" s="4"/>
      <c r="PJI324" s="4"/>
      <c r="PJJ324" s="4"/>
      <c r="PJK324" s="4"/>
      <c r="PJL324" s="4"/>
      <c r="PJM324" s="4"/>
      <c r="PJN324" s="4"/>
      <c r="PJO324" s="4"/>
      <c r="PJP324" s="4"/>
      <c r="PJQ324" s="4"/>
      <c r="PJR324" s="4"/>
      <c r="PJS324" s="4"/>
      <c r="PJT324" s="4"/>
      <c r="PJU324" s="4"/>
      <c r="PJV324" s="4"/>
      <c r="PJW324" s="4"/>
      <c r="PJX324" s="4"/>
      <c r="PJY324" s="4"/>
      <c r="PJZ324" s="4"/>
      <c r="PKA324" s="4"/>
      <c r="PKB324" s="4"/>
      <c r="PKC324" s="4"/>
      <c r="PKD324" s="4"/>
      <c r="PKE324" s="4"/>
      <c r="PKF324" s="4"/>
      <c r="PKG324" s="4"/>
      <c r="PKH324" s="4"/>
      <c r="PKI324" s="4"/>
      <c r="PKJ324" s="4"/>
      <c r="PKK324" s="4"/>
      <c r="PKL324" s="4"/>
      <c r="PKM324" s="4"/>
      <c r="PKN324" s="4"/>
      <c r="PKO324" s="4"/>
      <c r="PKP324" s="4"/>
      <c r="PKQ324" s="4"/>
      <c r="PKR324" s="4"/>
      <c r="PKS324" s="4"/>
      <c r="PKT324" s="4"/>
      <c r="PKU324" s="4"/>
      <c r="PKV324" s="4"/>
      <c r="PKW324" s="4"/>
      <c r="PKX324" s="4"/>
      <c r="PKY324" s="4"/>
      <c r="PKZ324" s="4"/>
      <c r="PLA324" s="4"/>
      <c r="PLB324" s="4"/>
      <c r="PLC324" s="4"/>
      <c r="PLD324" s="4"/>
      <c r="PLE324" s="4"/>
      <c r="PLF324" s="4"/>
      <c r="PLG324" s="4"/>
      <c r="PLH324" s="4"/>
      <c r="PLI324" s="4"/>
      <c r="PLJ324" s="4"/>
      <c r="PLK324" s="4"/>
      <c r="PLL324" s="4"/>
      <c r="PLM324" s="4"/>
      <c r="PLN324" s="4"/>
      <c r="PLO324" s="4"/>
      <c r="PLP324" s="4"/>
      <c r="PLQ324" s="4"/>
      <c r="PLR324" s="4"/>
      <c r="PLS324" s="4"/>
      <c r="PLT324" s="4"/>
      <c r="PLU324" s="4"/>
      <c r="PLV324" s="4"/>
      <c r="PLW324" s="4"/>
      <c r="PLX324" s="4"/>
      <c r="PLY324" s="4"/>
      <c r="PLZ324" s="4"/>
      <c r="PMA324" s="4"/>
      <c r="PMB324" s="4"/>
      <c r="PMC324" s="4"/>
      <c r="PMD324" s="4"/>
      <c r="PME324" s="4"/>
      <c r="PMF324" s="4"/>
      <c r="PMG324" s="4"/>
      <c r="PMH324" s="4"/>
      <c r="PMI324" s="4"/>
      <c r="PMJ324" s="4"/>
      <c r="PMK324" s="4"/>
      <c r="PML324" s="4"/>
      <c r="PMM324" s="4"/>
      <c r="PMN324" s="4"/>
      <c r="PMO324" s="4"/>
      <c r="PMP324" s="4"/>
      <c r="PMQ324" s="4"/>
      <c r="PMR324" s="4"/>
      <c r="PMS324" s="4"/>
      <c r="PMT324" s="4"/>
      <c r="PMU324" s="4"/>
      <c r="PMV324" s="4"/>
      <c r="PMW324" s="4"/>
      <c r="PMX324" s="4"/>
      <c r="PMY324" s="4"/>
      <c r="PMZ324" s="4"/>
      <c r="PNA324" s="4"/>
      <c r="PNB324" s="4"/>
      <c r="PNC324" s="4"/>
      <c r="PND324" s="4"/>
      <c r="PNE324" s="4"/>
      <c r="PNF324" s="4"/>
      <c r="PNG324" s="4"/>
      <c r="PNH324" s="4"/>
      <c r="PNI324" s="4"/>
      <c r="PNJ324" s="4"/>
      <c r="PNK324" s="4"/>
      <c r="PNL324" s="4"/>
      <c r="PNM324" s="4"/>
      <c r="PNN324" s="4"/>
      <c r="PNO324" s="4"/>
      <c r="PNP324" s="4"/>
      <c r="PNQ324" s="4"/>
      <c r="PNR324" s="4"/>
      <c r="PNS324" s="4"/>
      <c r="PNT324" s="4"/>
      <c r="PNU324" s="4"/>
      <c r="PNV324" s="4"/>
      <c r="PNW324" s="4"/>
      <c r="PNX324" s="4"/>
      <c r="PNY324" s="4"/>
      <c r="PNZ324" s="4"/>
      <c r="POA324" s="4"/>
      <c r="POB324" s="4"/>
      <c r="POC324" s="4"/>
      <c r="POD324" s="4"/>
      <c r="POE324" s="4"/>
      <c r="POF324" s="4"/>
      <c r="POG324" s="4"/>
      <c r="POH324" s="4"/>
      <c r="POI324" s="4"/>
      <c r="POJ324" s="4"/>
      <c r="POK324" s="4"/>
      <c r="POL324" s="4"/>
      <c r="POM324" s="4"/>
      <c r="PON324" s="4"/>
      <c r="POO324" s="4"/>
      <c r="POP324" s="4"/>
      <c r="POQ324" s="4"/>
      <c r="POR324" s="4"/>
      <c r="POS324" s="4"/>
      <c r="POT324" s="4"/>
      <c r="POU324" s="4"/>
      <c r="POV324" s="4"/>
      <c r="POW324" s="4"/>
      <c r="POX324" s="4"/>
      <c r="POY324" s="4"/>
      <c r="POZ324" s="4"/>
      <c r="PPA324" s="4"/>
      <c r="PPB324" s="4"/>
      <c r="PPC324" s="4"/>
      <c r="PPD324" s="4"/>
      <c r="PPE324" s="4"/>
      <c r="PPF324" s="4"/>
      <c r="PPG324" s="4"/>
      <c r="PPH324" s="4"/>
      <c r="PPI324" s="4"/>
      <c r="PPJ324" s="4"/>
      <c r="PPK324" s="4"/>
      <c r="PPL324" s="4"/>
      <c r="PPM324" s="4"/>
      <c r="PPN324" s="4"/>
      <c r="PPO324" s="4"/>
      <c r="PPP324" s="4"/>
      <c r="PPQ324" s="4"/>
      <c r="PPR324" s="4"/>
      <c r="PPS324" s="4"/>
      <c r="PPT324" s="4"/>
      <c r="PPU324" s="4"/>
      <c r="PPV324" s="4"/>
      <c r="PPW324" s="4"/>
      <c r="PPX324" s="4"/>
      <c r="PPY324" s="4"/>
      <c r="PPZ324" s="4"/>
      <c r="PQA324" s="4"/>
      <c r="PQB324" s="4"/>
      <c r="PQC324" s="4"/>
      <c r="PQD324" s="4"/>
      <c r="PQE324" s="4"/>
      <c r="PQF324" s="4"/>
      <c r="PQG324" s="4"/>
      <c r="PQH324" s="4"/>
      <c r="PQI324" s="4"/>
      <c r="PQJ324" s="4"/>
      <c r="PQK324" s="4"/>
      <c r="PQL324" s="4"/>
      <c r="PQM324" s="4"/>
      <c r="PQN324" s="4"/>
      <c r="PQO324" s="4"/>
      <c r="PQP324" s="4"/>
      <c r="PQQ324" s="4"/>
      <c r="PQR324" s="4"/>
      <c r="PQS324" s="4"/>
      <c r="PQT324" s="4"/>
      <c r="PQU324" s="4"/>
      <c r="PQV324" s="4"/>
      <c r="PQW324" s="4"/>
      <c r="PQX324" s="4"/>
      <c r="PQY324" s="4"/>
      <c r="PQZ324" s="4"/>
      <c r="PRA324" s="4"/>
      <c r="PRB324" s="4"/>
      <c r="PRC324" s="4"/>
      <c r="PRD324" s="4"/>
      <c r="PRE324" s="4"/>
      <c r="PRF324" s="4"/>
      <c r="PRG324" s="4"/>
      <c r="PRH324" s="4"/>
      <c r="PRI324" s="4"/>
      <c r="PRJ324" s="4"/>
      <c r="PRK324" s="4"/>
      <c r="PRL324" s="4"/>
      <c r="PRM324" s="4"/>
      <c r="PRN324" s="4"/>
      <c r="PRO324" s="4"/>
      <c r="PRP324" s="4"/>
      <c r="PRQ324" s="4"/>
      <c r="PRR324" s="4"/>
      <c r="PRS324" s="4"/>
      <c r="PRT324" s="4"/>
      <c r="PRU324" s="4"/>
      <c r="PRV324" s="4"/>
      <c r="PRW324" s="4"/>
      <c r="PRX324" s="4"/>
      <c r="PRY324" s="4"/>
      <c r="PRZ324" s="4"/>
      <c r="PSA324" s="4"/>
      <c r="PSB324" s="4"/>
      <c r="PSC324" s="4"/>
      <c r="PSD324" s="4"/>
      <c r="PSE324" s="4"/>
      <c r="PSF324" s="4"/>
      <c r="PSG324" s="4"/>
      <c r="PSH324" s="4"/>
      <c r="PSI324" s="4"/>
      <c r="PSJ324" s="4"/>
      <c r="PSK324" s="4"/>
      <c r="PSL324" s="4"/>
      <c r="PSM324" s="4"/>
      <c r="PSN324" s="4"/>
      <c r="PSO324" s="4"/>
      <c r="PSP324" s="4"/>
      <c r="PSQ324" s="4"/>
      <c r="PSR324" s="4"/>
      <c r="PSS324" s="4"/>
      <c r="PST324" s="4"/>
      <c r="PSU324" s="4"/>
      <c r="PSV324" s="4"/>
      <c r="PSW324" s="4"/>
      <c r="PSX324" s="4"/>
      <c r="PSY324" s="4"/>
      <c r="PSZ324" s="4"/>
      <c r="PTA324" s="4"/>
      <c r="PTB324" s="4"/>
      <c r="PTC324" s="4"/>
      <c r="PTD324" s="4"/>
      <c r="PTE324" s="4"/>
      <c r="PTF324" s="4"/>
      <c r="PTG324" s="4"/>
      <c r="PTH324" s="4"/>
      <c r="PTI324" s="4"/>
      <c r="PTJ324" s="4"/>
      <c r="PTK324" s="4"/>
      <c r="PTL324" s="4"/>
      <c r="PTM324" s="4"/>
      <c r="PTN324" s="4"/>
      <c r="PTO324" s="4"/>
      <c r="PTP324" s="4"/>
      <c r="PTQ324" s="4"/>
      <c r="PTR324" s="4"/>
      <c r="PTS324" s="4"/>
      <c r="PTT324" s="4"/>
      <c r="PTU324" s="4"/>
      <c r="PTV324" s="4"/>
      <c r="PTW324" s="4"/>
      <c r="PTX324" s="4"/>
      <c r="PTY324" s="4"/>
      <c r="PTZ324" s="4"/>
      <c r="PUA324" s="4"/>
      <c r="PUB324" s="4"/>
      <c r="PUC324" s="4"/>
      <c r="PUD324" s="4"/>
      <c r="PUE324" s="4"/>
      <c r="PUF324" s="4"/>
      <c r="PUG324" s="4"/>
      <c r="PUH324" s="4"/>
      <c r="PUI324" s="4"/>
      <c r="PUJ324" s="4"/>
      <c r="PUK324" s="4"/>
      <c r="PUL324" s="4"/>
      <c r="PUM324" s="4"/>
      <c r="PUN324" s="4"/>
      <c r="PUO324" s="4"/>
      <c r="PUP324" s="4"/>
      <c r="PUQ324" s="4"/>
      <c r="PUR324" s="4"/>
      <c r="PUS324" s="4"/>
      <c r="PUT324" s="4"/>
      <c r="PUU324" s="4"/>
      <c r="PUV324" s="4"/>
      <c r="PUW324" s="4"/>
      <c r="PUX324" s="4"/>
      <c r="PUY324" s="4"/>
      <c r="PUZ324" s="4"/>
      <c r="PVA324" s="4"/>
      <c r="PVB324" s="4"/>
      <c r="PVC324" s="4"/>
      <c r="PVD324" s="4"/>
      <c r="PVE324" s="4"/>
      <c r="PVF324" s="4"/>
      <c r="PVG324" s="4"/>
      <c r="PVH324" s="4"/>
      <c r="PVI324" s="4"/>
      <c r="PVJ324" s="4"/>
      <c r="PVK324" s="4"/>
      <c r="PVL324" s="4"/>
      <c r="PVM324" s="4"/>
      <c r="PVN324" s="4"/>
      <c r="PVO324" s="4"/>
      <c r="PVP324" s="4"/>
      <c r="PVQ324" s="4"/>
      <c r="PVR324" s="4"/>
      <c r="PVS324" s="4"/>
      <c r="PVT324" s="4"/>
      <c r="PVU324" s="4"/>
      <c r="PVV324" s="4"/>
      <c r="PVW324" s="4"/>
      <c r="PVX324" s="4"/>
      <c r="PVY324" s="4"/>
      <c r="PVZ324" s="4"/>
      <c r="PWA324" s="4"/>
      <c r="PWB324" s="4"/>
      <c r="PWC324" s="4"/>
      <c r="PWD324" s="4"/>
      <c r="PWE324" s="4"/>
      <c r="PWF324" s="4"/>
      <c r="PWG324" s="4"/>
      <c r="PWH324" s="4"/>
      <c r="PWI324" s="4"/>
      <c r="PWJ324" s="4"/>
      <c r="PWK324" s="4"/>
      <c r="PWL324" s="4"/>
      <c r="PWM324" s="4"/>
      <c r="PWN324" s="4"/>
      <c r="PWO324" s="4"/>
      <c r="PWP324" s="4"/>
      <c r="PWQ324" s="4"/>
      <c r="PWR324" s="4"/>
      <c r="PWS324" s="4"/>
      <c r="PWT324" s="4"/>
      <c r="PWU324" s="4"/>
      <c r="PWV324" s="4"/>
      <c r="PWW324" s="4"/>
      <c r="PWX324" s="4"/>
      <c r="PWY324" s="4"/>
      <c r="PWZ324" s="4"/>
      <c r="PXA324" s="4"/>
      <c r="PXB324" s="4"/>
      <c r="PXC324" s="4"/>
      <c r="PXD324" s="4"/>
      <c r="PXE324" s="4"/>
      <c r="PXF324" s="4"/>
      <c r="PXG324" s="4"/>
      <c r="PXH324" s="4"/>
      <c r="PXI324" s="4"/>
      <c r="PXJ324" s="4"/>
      <c r="PXK324" s="4"/>
      <c r="PXL324" s="4"/>
      <c r="PXM324" s="4"/>
      <c r="PXN324" s="4"/>
      <c r="PXO324" s="4"/>
      <c r="PXP324" s="4"/>
      <c r="PXQ324" s="4"/>
      <c r="PXR324" s="4"/>
      <c r="PXS324" s="4"/>
      <c r="PXT324" s="4"/>
      <c r="PXU324" s="4"/>
      <c r="PXV324" s="4"/>
      <c r="PXW324" s="4"/>
      <c r="PXX324" s="4"/>
      <c r="PXY324" s="4"/>
      <c r="PXZ324" s="4"/>
      <c r="PYA324" s="4"/>
      <c r="PYB324" s="4"/>
      <c r="PYC324" s="4"/>
      <c r="PYD324" s="4"/>
      <c r="PYE324" s="4"/>
      <c r="PYF324" s="4"/>
      <c r="PYG324" s="4"/>
      <c r="PYH324" s="4"/>
      <c r="PYI324" s="4"/>
      <c r="PYJ324" s="4"/>
      <c r="PYK324" s="4"/>
      <c r="PYL324" s="4"/>
      <c r="PYM324" s="4"/>
      <c r="PYN324" s="4"/>
      <c r="PYO324" s="4"/>
      <c r="PYP324" s="4"/>
      <c r="PYQ324" s="4"/>
      <c r="PYR324" s="4"/>
      <c r="PYS324" s="4"/>
      <c r="PYT324" s="4"/>
      <c r="PYU324" s="4"/>
      <c r="PYV324" s="4"/>
      <c r="PYW324" s="4"/>
      <c r="PYX324" s="4"/>
      <c r="PYY324" s="4"/>
      <c r="PYZ324" s="4"/>
      <c r="PZA324" s="4"/>
      <c r="PZB324" s="4"/>
      <c r="PZC324" s="4"/>
      <c r="PZD324" s="4"/>
      <c r="PZE324" s="4"/>
      <c r="PZF324" s="4"/>
      <c r="PZG324" s="4"/>
      <c r="PZH324" s="4"/>
      <c r="PZI324" s="4"/>
      <c r="PZJ324" s="4"/>
      <c r="PZK324" s="4"/>
      <c r="PZL324" s="4"/>
      <c r="PZM324" s="4"/>
      <c r="PZN324" s="4"/>
      <c r="PZO324" s="4"/>
      <c r="PZP324" s="4"/>
      <c r="PZQ324" s="4"/>
      <c r="PZR324" s="4"/>
      <c r="PZS324" s="4"/>
      <c r="PZT324" s="4"/>
      <c r="PZU324" s="4"/>
      <c r="PZV324" s="4"/>
      <c r="PZW324" s="4"/>
      <c r="PZX324" s="4"/>
      <c r="PZY324" s="4"/>
      <c r="PZZ324" s="4"/>
      <c r="QAA324" s="4"/>
      <c r="QAB324" s="4"/>
      <c r="QAC324" s="4"/>
      <c r="QAD324" s="4"/>
      <c r="QAE324" s="4"/>
      <c r="QAF324" s="4"/>
      <c r="QAG324" s="4"/>
      <c r="QAH324" s="4"/>
      <c r="QAI324" s="4"/>
      <c r="QAJ324" s="4"/>
      <c r="QAK324" s="4"/>
      <c r="QAL324" s="4"/>
      <c r="QAM324" s="4"/>
      <c r="QAN324" s="4"/>
      <c r="QAO324" s="4"/>
      <c r="QAP324" s="4"/>
      <c r="QAQ324" s="4"/>
      <c r="QAR324" s="4"/>
      <c r="QAS324" s="4"/>
      <c r="QAT324" s="4"/>
      <c r="QAU324" s="4"/>
      <c r="QAV324" s="4"/>
      <c r="QAW324" s="4"/>
      <c r="QAX324" s="4"/>
      <c r="QAY324" s="4"/>
      <c r="QAZ324" s="4"/>
      <c r="QBA324" s="4"/>
      <c r="QBB324" s="4"/>
      <c r="QBC324" s="4"/>
      <c r="QBD324" s="4"/>
      <c r="QBE324" s="4"/>
      <c r="QBF324" s="4"/>
      <c r="QBG324" s="4"/>
      <c r="QBH324" s="4"/>
      <c r="QBI324" s="4"/>
      <c r="QBJ324" s="4"/>
      <c r="QBK324" s="4"/>
      <c r="QBL324" s="4"/>
      <c r="QBM324" s="4"/>
      <c r="QBN324" s="4"/>
      <c r="QBO324" s="4"/>
      <c r="QBP324" s="4"/>
      <c r="QBQ324" s="4"/>
      <c r="QBR324" s="4"/>
      <c r="QBS324" s="4"/>
      <c r="QBT324" s="4"/>
      <c r="QBU324" s="4"/>
      <c r="QBV324" s="4"/>
      <c r="QBW324" s="4"/>
      <c r="QBX324" s="4"/>
      <c r="QBY324" s="4"/>
      <c r="QBZ324" s="4"/>
      <c r="QCA324" s="4"/>
      <c r="QCB324" s="4"/>
      <c r="QCC324" s="4"/>
      <c r="QCD324" s="4"/>
      <c r="QCE324" s="4"/>
      <c r="QCF324" s="4"/>
      <c r="QCG324" s="4"/>
      <c r="QCH324" s="4"/>
      <c r="QCI324" s="4"/>
      <c r="QCJ324" s="4"/>
      <c r="QCK324" s="4"/>
      <c r="QCL324" s="4"/>
      <c r="QCM324" s="4"/>
      <c r="QCN324" s="4"/>
      <c r="QCO324" s="4"/>
      <c r="QCP324" s="4"/>
      <c r="QCQ324" s="4"/>
      <c r="QCR324" s="4"/>
      <c r="QCS324" s="4"/>
      <c r="QCT324" s="4"/>
      <c r="QCU324" s="4"/>
      <c r="QCV324" s="4"/>
      <c r="QCW324" s="4"/>
      <c r="QCX324" s="4"/>
      <c r="QCY324" s="4"/>
      <c r="QCZ324" s="4"/>
      <c r="QDA324" s="4"/>
      <c r="QDB324" s="4"/>
      <c r="QDC324" s="4"/>
      <c r="QDD324" s="4"/>
      <c r="QDE324" s="4"/>
      <c r="QDF324" s="4"/>
      <c r="QDG324" s="4"/>
      <c r="QDH324" s="4"/>
      <c r="QDI324" s="4"/>
      <c r="QDJ324" s="4"/>
      <c r="QDK324" s="4"/>
      <c r="QDL324" s="4"/>
      <c r="QDM324" s="4"/>
      <c r="QDN324" s="4"/>
      <c r="QDO324" s="4"/>
      <c r="QDP324" s="4"/>
      <c r="QDQ324" s="4"/>
      <c r="QDR324" s="4"/>
      <c r="QDS324" s="4"/>
      <c r="QDT324" s="4"/>
      <c r="QDU324" s="4"/>
      <c r="QDV324" s="4"/>
      <c r="QDW324" s="4"/>
      <c r="QDX324" s="4"/>
      <c r="QDY324" s="4"/>
      <c r="QDZ324" s="4"/>
      <c r="QEA324" s="4"/>
      <c r="QEB324" s="4"/>
      <c r="QEC324" s="4"/>
      <c r="QED324" s="4"/>
      <c r="QEE324" s="4"/>
      <c r="QEF324" s="4"/>
      <c r="QEG324" s="4"/>
      <c r="QEH324" s="4"/>
      <c r="QEI324" s="4"/>
      <c r="QEJ324" s="4"/>
      <c r="QEK324" s="4"/>
      <c r="QEL324" s="4"/>
      <c r="QEM324" s="4"/>
      <c r="QEN324" s="4"/>
      <c r="QEO324" s="4"/>
      <c r="QEP324" s="4"/>
      <c r="QEQ324" s="4"/>
      <c r="QER324" s="4"/>
      <c r="QES324" s="4"/>
      <c r="QET324" s="4"/>
      <c r="QEU324" s="4"/>
      <c r="QEV324" s="4"/>
      <c r="QEW324" s="4"/>
      <c r="QEX324" s="4"/>
      <c r="QEY324" s="4"/>
      <c r="QEZ324" s="4"/>
      <c r="QFA324" s="4"/>
      <c r="QFB324" s="4"/>
      <c r="QFC324" s="4"/>
      <c r="QFD324" s="4"/>
      <c r="QFE324" s="4"/>
      <c r="QFF324" s="4"/>
      <c r="QFG324" s="4"/>
      <c r="QFH324" s="4"/>
      <c r="QFI324" s="4"/>
      <c r="QFJ324" s="4"/>
      <c r="QFK324" s="4"/>
      <c r="QFL324" s="4"/>
      <c r="QFM324" s="4"/>
      <c r="QFN324" s="4"/>
      <c r="QFO324" s="4"/>
      <c r="QFP324" s="4"/>
      <c r="QFQ324" s="4"/>
      <c r="QFR324" s="4"/>
      <c r="QFS324" s="4"/>
      <c r="QFT324" s="4"/>
      <c r="QFU324" s="4"/>
      <c r="QFV324" s="4"/>
      <c r="QFW324" s="4"/>
      <c r="QFX324" s="4"/>
      <c r="QFY324" s="4"/>
      <c r="QFZ324" s="4"/>
      <c r="QGA324" s="4"/>
      <c r="QGB324" s="4"/>
      <c r="QGC324" s="4"/>
      <c r="QGD324" s="4"/>
      <c r="QGE324" s="4"/>
      <c r="QGF324" s="4"/>
      <c r="QGG324" s="4"/>
      <c r="QGH324" s="4"/>
      <c r="QGI324" s="4"/>
      <c r="QGJ324" s="4"/>
      <c r="QGK324" s="4"/>
      <c r="QGL324" s="4"/>
      <c r="QGM324" s="4"/>
      <c r="QGN324" s="4"/>
      <c r="QGO324" s="4"/>
      <c r="QGP324" s="4"/>
      <c r="QGQ324" s="4"/>
      <c r="QGR324" s="4"/>
      <c r="QGS324" s="4"/>
      <c r="QGT324" s="4"/>
      <c r="QGU324" s="4"/>
      <c r="QGV324" s="4"/>
      <c r="QGW324" s="4"/>
      <c r="QGX324" s="4"/>
      <c r="QGY324" s="4"/>
      <c r="QGZ324" s="4"/>
      <c r="QHA324" s="4"/>
      <c r="QHB324" s="4"/>
      <c r="QHC324" s="4"/>
      <c r="QHD324" s="4"/>
      <c r="QHE324" s="4"/>
      <c r="QHF324" s="4"/>
      <c r="QHG324" s="4"/>
      <c r="QHH324" s="4"/>
      <c r="QHI324" s="4"/>
      <c r="QHJ324" s="4"/>
      <c r="QHK324" s="4"/>
      <c r="QHL324" s="4"/>
      <c r="QHM324" s="4"/>
      <c r="QHN324" s="4"/>
      <c r="QHO324" s="4"/>
      <c r="QHP324" s="4"/>
      <c r="QHQ324" s="4"/>
      <c r="QHR324" s="4"/>
      <c r="QHS324" s="4"/>
      <c r="QHT324" s="4"/>
      <c r="QHU324" s="4"/>
      <c r="QHV324" s="4"/>
      <c r="QHW324" s="4"/>
      <c r="QHX324" s="4"/>
      <c r="QHY324" s="4"/>
      <c r="QHZ324" s="4"/>
      <c r="QIA324" s="4"/>
      <c r="QIB324" s="4"/>
      <c r="QIC324" s="4"/>
      <c r="QID324" s="4"/>
      <c r="QIE324" s="4"/>
      <c r="QIF324" s="4"/>
      <c r="QIG324" s="4"/>
      <c r="QIH324" s="4"/>
      <c r="QII324" s="4"/>
      <c r="QIJ324" s="4"/>
      <c r="QIK324" s="4"/>
      <c r="QIL324" s="4"/>
      <c r="QIM324" s="4"/>
      <c r="QIN324" s="4"/>
      <c r="QIO324" s="4"/>
      <c r="QIP324" s="4"/>
      <c r="QIQ324" s="4"/>
      <c r="QIR324" s="4"/>
      <c r="QIS324" s="4"/>
      <c r="QIT324" s="4"/>
      <c r="QIU324" s="4"/>
      <c r="QIV324" s="4"/>
      <c r="QIW324" s="4"/>
      <c r="QIX324" s="4"/>
      <c r="QIY324" s="4"/>
      <c r="QIZ324" s="4"/>
      <c r="QJA324" s="4"/>
      <c r="QJB324" s="4"/>
      <c r="QJC324" s="4"/>
      <c r="QJD324" s="4"/>
      <c r="QJE324" s="4"/>
      <c r="QJF324" s="4"/>
      <c r="QJG324" s="4"/>
      <c r="QJH324" s="4"/>
      <c r="QJI324" s="4"/>
      <c r="QJJ324" s="4"/>
      <c r="QJK324" s="4"/>
      <c r="QJL324" s="4"/>
      <c r="QJM324" s="4"/>
      <c r="QJN324" s="4"/>
      <c r="QJO324" s="4"/>
      <c r="QJP324" s="4"/>
      <c r="QJQ324" s="4"/>
      <c r="QJR324" s="4"/>
      <c r="QJS324" s="4"/>
      <c r="QJT324" s="4"/>
      <c r="QJU324" s="4"/>
      <c r="QJV324" s="4"/>
      <c r="QJW324" s="4"/>
      <c r="QJX324" s="4"/>
      <c r="QJY324" s="4"/>
      <c r="QJZ324" s="4"/>
      <c r="QKA324" s="4"/>
      <c r="QKB324" s="4"/>
      <c r="QKC324" s="4"/>
      <c r="QKD324" s="4"/>
      <c r="QKE324" s="4"/>
      <c r="QKF324" s="4"/>
      <c r="QKG324" s="4"/>
      <c r="QKH324" s="4"/>
      <c r="QKI324" s="4"/>
      <c r="QKJ324" s="4"/>
      <c r="QKK324" s="4"/>
      <c r="QKL324" s="4"/>
      <c r="QKM324" s="4"/>
      <c r="QKN324" s="4"/>
      <c r="QKO324" s="4"/>
      <c r="QKP324" s="4"/>
      <c r="QKQ324" s="4"/>
      <c r="QKR324" s="4"/>
      <c r="QKS324" s="4"/>
      <c r="QKT324" s="4"/>
      <c r="QKU324" s="4"/>
      <c r="QKV324" s="4"/>
      <c r="QKW324" s="4"/>
      <c r="QKX324" s="4"/>
      <c r="QKY324" s="4"/>
      <c r="QKZ324" s="4"/>
      <c r="QLA324" s="4"/>
      <c r="QLB324" s="4"/>
      <c r="QLC324" s="4"/>
      <c r="QLD324" s="4"/>
      <c r="QLE324" s="4"/>
      <c r="QLF324" s="4"/>
      <c r="QLG324" s="4"/>
      <c r="QLH324" s="4"/>
      <c r="QLI324" s="4"/>
      <c r="QLJ324" s="4"/>
      <c r="QLK324" s="4"/>
      <c r="QLL324" s="4"/>
      <c r="QLM324" s="4"/>
      <c r="QLN324" s="4"/>
      <c r="QLO324" s="4"/>
      <c r="QLP324" s="4"/>
      <c r="QLQ324" s="4"/>
      <c r="QLR324" s="4"/>
      <c r="QLS324" s="4"/>
      <c r="QLT324" s="4"/>
      <c r="QLU324" s="4"/>
      <c r="QLV324" s="4"/>
      <c r="QLW324" s="4"/>
      <c r="QLX324" s="4"/>
      <c r="QLY324" s="4"/>
      <c r="QLZ324" s="4"/>
      <c r="QMA324" s="4"/>
      <c r="QMB324" s="4"/>
      <c r="QMC324" s="4"/>
      <c r="QMD324" s="4"/>
      <c r="QME324" s="4"/>
      <c r="QMF324" s="4"/>
      <c r="QMG324" s="4"/>
      <c r="QMH324" s="4"/>
      <c r="QMI324" s="4"/>
      <c r="QMJ324" s="4"/>
      <c r="QMK324" s="4"/>
      <c r="QML324" s="4"/>
      <c r="QMM324" s="4"/>
      <c r="QMN324" s="4"/>
      <c r="QMO324" s="4"/>
      <c r="QMP324" s="4"/>
      <c r="QMQ324" s="4"/>
      <c r="QMR324" s="4"/>
      <c r="QMS324" s="4"/>
      <c r="QMT324" s="4"/>
      <c r="QMU324" s="4"/>
      <c r="QMV324" s="4"/>
      <c r="QMW324" s="4"/>
      <c r="QMX324" s="4"/>
      <c r="QMY324" s="4"/>
      <c r="QMZ324" s="4"/>
      <c r="QNA324" s="4"/>
      <c r="QNB324" s="4"/>
      <c r="QNC324" s="4"/>
      <c r="QND324" s="4"/>
      <c r="QNE324" s="4"/>
      <c r="QNF324" s="4"/>
      <c r="QNG324" s="4"/>
      <c r="QNH324" s="4"/>
      <c r="QNI324" s="4"/>
      <c r="QNJ324" s="4"/>
      <c r="QNK324" s="4"/>
      <c r="QNL324" s="4"/>
      <c r="QNM324" s="4"/>
      <c r="QNN324" s="4"/>
      <c r="QNO324" s="4"/>
      <c r="QNP324" s="4"/>
      <c r="QNQ324" s="4"/>
      <c r="QNR324" s="4"/>
      <c r="QNS324" s="4"/>
      <c r="QNT324" s="4"/>
      <c r="QNU324" s="4"/>
      <c r="QNV324" s="4"/>
      <c r="QNW324" s="4"/>
      <c r="QNX324" s="4"/>
      <c r="QNY324" s="4"/>
      <c r="QNZ324" s="4"/>
      <c r="QOA324" s="4"/>
      <c r="QOB324" s="4"/>
      <c r="QOC324" s="4"/>
      <c r="QOD324" s="4"/>
      <c r="QOE324" s="4"/>
      <c r="QOF324" s="4"/>
      <c r="QOG324" s="4"/>
      <c r="QOH324" s="4"/>
      <c r="QOI324" s="4"/>
      <c r="QOJ324" s="4"/>
      <c r="QOK324" s="4"/>
      <c r="QOL324" s="4"/>
      <c r="QOM324" s="4"/>
      <c r="QON324" s="4"/>
      <c r="QOO324" s="4"/>
      <c r="QOP324" s="4"/>
      <c r="QOQ324" s="4"/>
      <c r="QOR324" s="4"/>
      <c r="QOS324" s="4"/>
      <c r="QOT324" s="4"/>
      <c r="QOU324" s="4"/>
      <c r="QOV324" s="4"/>
      <c r="QOW324" s="4"/>
      <c r="QOX324" s="4"/>
      <c r="QOY324" s="4"/>
      <c r="QOZ324" s="4"/>
      <c r="QPA324" s="4"/>
      <c r="QPB324" s="4"/>
      <c r="QPC324" s="4"/>
      <c r="QPD324" s="4"/>
      <c r="QPE324" s="4"/>
      <c r="QPF324" s="4"/>
      <c r="QPG324" s="4"/>
      <c r="QPH324" s="4"/>
      <c r="QPI324" s="4"/>
      <c r="QPJ324" s="4"/>
      <c r="QPK324" s="4"/>
      <c r="QPL324" s="4"/>
      <c r="QPM324" s="4"/>
      <c r="QPN324" s="4"/>
      <c r="QPO324" s="4"/>
      <c r="QPP324" s="4"/>
      <c r="QPQ324" s="4"/>
      <c r="QPR324" s="4"/>
      <c r="QPS324" s="4"/>
      <c r="QPT324" s="4"/>
      <c r="QPU324" s="4"/>
      <c r="QPV324" s="4"/>
      <c r="QPW324" s="4"/>
      <c r="QPX324" s="4"/>
      <c r="QPY324" s="4"/>
      <c r="QPZ324" s="4"/>
      <c r="QQA324" s="4"/>
      <c r="QQB324" s="4"/>
      <c r="QQC324" s="4"/>
      <c r="QQD324" s="4"/>
      <c r="QQE324" s="4"/>
      <c r="QQF324" s="4"/>
      <c r="QQG324" s="4"/>
      <c r="QQH324" s="4"/>
      <c r="QQI324" s="4"/>
      <c r="QQJ324" s="4"/>
      <c r="QQK324" s="4"/>
      <c r="QQL324" s="4"/>
      <c r="QQM324" s="4"/>
      <c r="QQN324" s="4"/>
      <c r="QQO324" s="4"/>
      <c r="QQP324" s="4"/>
      <c r="QQQ324" s="4"/>
      <c r="QQR324" s="4"/>
      <c r="QQS324" s="4"/>
      <c r="QQT324" s="4"/>
      <c r="QQU324" s="4"/>
      <c r="QQV324" s="4"/>
      <c r="QQW324" s="4"/>
      <c r="QQX324" s="4"/>
      <c r="QQY324" s="4"/>
      <c r="QQZ324" s="4"/>
      <c r="QRA324" s="4"/>
      <c r="QRB324" s="4"/>
      <c r="QRC324" s="4"/>
      <c r="QRD324" s="4"/>
      <c r="QRE324" s="4"/>
      <c r="QRF324" s="4"/>
      <c r="QRG324" s="4"/>
      <c r="QRH324" s="4"/>
      <c r="QRI324" s="4"/>
      <c r="QRJ324" s="4"/>
      <c r="QRK324" s="4"/>
      <c r="QRL324" s="4"/>
      <c r="QRM324" s="4"/>
      <c r="QRN324" s="4"/>
      <c r="QRO324" s="4"/>
      <c r="QRP324" s="4"/>
      <c r="QRQ324" s="4"/>
      <c r="QRR324" s="4"/>
      <c r="QRS324" s="4"/>
      <c r="QRT324" s="4"/>
      <c r="QRU324" s="4"/>
      <c r="QRV324" s="4"/>
      <c r="QRW324" s="4"/>
      <c r="QRX324" s="4"/>
      <c r="QRY324" s="4"/>
      <c r="QRZ324" s="4"/>
      <c r="QSA324" s="4"/>
      <c r="QSB324" s="4"/>
      <c r="QSC324" s="4"/>
      <c r="QSD324" s="4"/>
      <c r="QSE324" s="4"/>
      <c r="QSF324" s="4"/>
      <c r="QSG324" s="4"/>
      <c r="QSH324" s="4"/>
      <c r="QSI324" s="4"/>
      <c r="QSJ324" s="4"/>
      <c r="QSK324" s="4"/>
      <c r="QSL324" s="4"/>
      <c r="QSM324" s="4"/>
      <c r="QSN324" s="4"/>
      <c r="QSO324" s="4"/>
      <c r="QSP324" s="4"/>
      <c r="QSQ324" s="4"/>
      <c r="QSR324" s="4"/>
      <c r="QSS324" s="4"/>
      <c r="QST324" s="4"/>
      <c r="QSU324" s="4"/>
      <c r="QSV324" s="4"/>
      <c r="QSW324" s="4"/>
      <c r="QSX324" s="4"/>
      <c r="QSY324" s="4"/>
      <c r="QSZ324" s="4"/>
      <c r="QTA324" s="4"/>
      <c r="QTB324" s="4"/>
      <c r="QTC324" s="4"/>
      <c r="QTD324" s="4"/>
      <c r="QTE324" s="4"/>
      <c r="QTF324" s="4"/>
      <c r="QTG324" s="4"/>
      <c r="QTH324" s="4"/>
      <c r="QTI324" s="4"/>
      <c r="QTJ324" s="4"/>
      <c r="QTK324" s="4"/>
      <c r="QTL324" s="4"/>
      <c r="QTM324" s="4"/>
      <c r="QTN324" s="4"/>
      <c r="QTO324" s="4"/>
      <c r="QTP324" s="4"/>
      <c r="QTQ324" s="4"/>
      <c r="QTR324" s="4"/>
      <c r="QTS324" s="4"/>
      <c r="QTT324" s="4"/>
      <c r="QTU324" s="4"/>
      <c r="QTV324" s="4"/>
      <c r="QTW324" s="4"/>
      <c r="QTX324" s="4"/>
      <c r="QTY324" s="4"/>
      <c r="QTZ324" s="4"/>
      <c r="QUA324" s="4"/>
      <c r="QUB324" s="4"/>
      <c r="QUC324" s="4"/>
      <c r="QUD324" s="4"/>
      <c r="QUE324" s="4"/>
      <c r="QUF324" s="4"/>
      <c r="QUG324" s="4"/>
      <c r="QUH324" s="4"/>
      <c r="QUI324" s="4"/>
      <c r="QUJ324" s="4"/>
      <c r="QUK324" s="4"/>
      <c r="QUL324" s="4"/>
      <c r="QUM324" s="4"/>
      <c r="QUN324" s="4"/>
      <c r="QUO324" s="4"/>
      <c r="QUP324" s="4"/>
      <c r="QUQ324" s="4"/>
      <c r="QUR324" s="4"/>
      <c r="QUS324" s="4"/>
      <c r="QUT324" s="4"/>
      <c r="QUU324" s="4"/>
      <c r="QUV324" s="4"/>
      <c r="QUW324" s="4"/>
      <c r="QUX324" s="4"/>
      <c r="QUY324" s="4"/>
      <c r="QUZ324" s="4"/>
      <c r="QVA324" s="4"/>
      <c r="QVB324" s="4"/>
      <c r="QVC324" s="4"/>
      <c r="QVD324" s="4"/>
      <c r="QVE324" s="4"/>
      <c r="QVF324" s="4"/>
      <c r="QVG324" s="4"/>
      <c r="QVH324" s="4"/>
      <c r="QVI324" s="4"/>
      <c r="QVJ324" s="4"/>
      <c r="QVK324" s="4"/>
      <c r="QVL324" s="4"/>
      <c r="QVM324" s="4"/>
      <c r="QVN324" s="4"/>
      <c r="QVO324" s="4"/>
      <c r="QVP324" s="4"/>
      <c r="QVQ324" s="4"/>
      <c r="QVR324" s="4"/>
      <c r="QVS324" s="4"/>
      <c r="QVT324" s="4"/>
      <c r="QVU324" s="4"/>
      <c r="QVV324" s="4"/>
      <c r="QVW324" s="4"/>
      <c r="QVX324" s="4"/>
      <c r="QVY324" s="4"/>
      <c r="QVZ324" s="4"/>
      <c r="QWA324" s="4"/>
      <c r="QWB324" s="4"/>
      <c r="QWC324" s="4"/>
      <c r="QWD324" s="4"/>
      <c r="QWE324" s="4"/>
      <c r="QWF324" s="4"/>
      <c r="QWG324" s="4"/>
      <c r="QWH324" s="4"/>
      <c r="QWI324" s="4"/>
      <c r="QWJ324" s="4"/>
      <c r="QWK324" s="4"/>
      <c r="QWL324" s="4"/>
      <c r="QWM324" s="4"/>
      <c r="QWN324" s="4"/>
      <c r="QWO324" s="4"/>
      <c r="QWP324" s="4"/>
      <c r="QWQ324" s="4"/>
      <c r="QWR324" s="4"/>
      <c r="QWS324" s="4"/>
      <c r="QWT324" s="4"/>
      <c r="QWU324" s="4"/>
      <c r="QWV324" s="4"/>
      <c r="QWW324" s="4"/>
      <c r="QWX324" s="4"/>
      <c r="QWY324" s="4"/>
      <c r="QWZ324" s="4"/>
      <c r="QXA324" s="4"/>
      <c r="QXB324" s="4"/>
      <c r="QXC324" s="4"/>
      <c r="QXD324" s="4"/>
      <c r="QXE324" s="4"/>
      <c r="QXF324" s="4"/>
      <c r="QXG324" s="4"/>
      <c r="QXH324" s="4"/>
      <c r="QXI324" s="4"/>
      <c r="QXJ324" s="4"/>
      <c r="QXK324" s="4"/>
      <c r="QXL324" s="4"/>
      <c r="QXM324" s="4"/>
      <c r="QXN324" s="4"/>
      <c r="QXO324" s="4"/>
      <c r="QXP324" s="4"/>
      <c r="QXQ324" s="4"/>
      <c r="QXR324" s="4"/>
      <c r="QXS324" s="4"/>
      <c r="QXT324" s="4"/>
      <c r="QXU324" s="4"/>
      <c r="QXV324" s="4"/>
      <c r="QXW324" s="4"/>
      <c r="QXX324" s="4"/>
      <c r="QXY324" s="4"/>
      <c r="QXZ324" s="4"/>
      <c r="QYA324" s="4"/>
      <c r="QYB324" s="4"/>
      <c r="QYC324" s="4"/>
      <c r="QYD324" s="4"/>
      <c r="QYE324" s="4"/>
      <c r="QYF324" s="4"/>
      <c r="QYG324" s="4"/>
      <c r="QYH324" s="4"/>
      <c r="QYI324" s="4"/>
      <c r="QYJ324" s="4"/>
      <c r="QYK324" s="4"/>
      <c r="QYL324" s="4"/>
      <c r="QYM324" s="4"/>
      <c r="QYN324" s="4"/>
      <c r="QYO324" s="4"/>
      <c r="QYP324" s="4"/>
      <c r="QYQ324" s="4"/>
      <c r="QYR324" s="4"/>
      <c r="QYS324" s="4"/>
      <c r="QYT324" s="4"/>
      <c r="QYU324" s="4"/>
      <c r="QYV324" s="4"/>
      <c r="QYW324" s="4"/>
      <c r="QYX324" s="4"/>
      <c r="QYY324" s="4"/>
      <c r="QYZ324" s="4"/>
      <c r="QZA324" s="4"/>
      <c r="QZB324" s="4"/>
      <c r="QZC324" s="4"/>
      <c r="QZD324" s="4"/>
      <c r="QZE324" s="4"/>
      <c r="QZF324" s="4"/>
      <c r="QZG324" s="4"/>
      <c r="QZH324" s="4"/>
      <c r="QZI324" s="4"/>
      <c r="QZJ324" s="4"/>
      <c r="QZK324" s="4"/>
      <c r="QZL324" s="4"/>
      <c r="QZM324" s="4"/>
      <c r="QZN324" s="4"/>
      <c r="QZO324" s="4"/>
      <c r="QZP324" s="4"/>
      <c r="QZQ324" s="4"/>
      <c r="QZR324" s="4"/>
      <c r="QZS324" s="4"/>
      <c r="QZT324" s="4"/>
      <c r="QZU324" s="4"/>
      <c r="QZV324" s="4"/>
      <c r="QZW324" s="4"/>
      <c r="QZX324" s="4"/>
      <c r="QZY324" s="4"/>
      <c r="QZZ324" s="4"/>
      <c r="RAA324" s="4"/>
      <c r="RAB324" s="4"/>
      <c r="RAC324" s="4"/>
      <c r="RAD324" s="4"/>
      <c r="RAE324" s="4"/>
      <c r="RAF324" s="4"/>
      <c r="RAG324" s="4"/>
      <c r="RAH324" s="4"/>
      <c r="RAI324" s="4"/>
      <c r="RAJ324" s="4"/>
      <c r="RAK324" s="4"/>
      <c r="RAL324" s="4"/>
      <c r="RAM324" s="4"/>
      <c r="RAN324" s="4"/>
      <c r="RAO324" s="4"/>
      <c r="RAP324" s="4"/>
      <c r="RAQ324" s="4"/>
      <c r="RAR324" s="4"/>
      <c r="RAS324" s="4"/>
      <c r="RAT324" s="4"/>
      <c r="RAU324" s="4"/>
      <c r="RAV324" s="4"/>
      <c r="RAW324" s="4"/>
      <c r="RAX324" s="4"/>
      <c r="RAY324" s="4"/>
      <c r="RAZ324" s="4"/>
      <c r="RBA324" s="4"/>
      <c r="RBB324" s="4"/>
      <c r="RBC324" s="4"/>
      <c r="RBD324" s="4"/>
      <c r="RBE324" s="4"/>
      <c r="RBF324" s="4"/>
      <c r="RBG324" s="4"/>
      <c r="RBH324" s="4"/>
      <c r="RBI324" s="4"/>
      <c r="RBJ324" s="4"/>
      <c r="RBK324" s="4"/>
      <c r="RBL324" s="4"/>
      <c r="RBM324" s="4"/>
      <c r="RBN324" s="4"/>
      <c r="RBO324" s="4"/>
      <c r="RBP324" s="4"/>
      <c r="RBQ324" s="4"/>
      <c r="RBR324" s="4"/>
      <c r="RBS324" s="4"/>
      <c r="RBT324" s="4"/>
      <c r="RBU324" s="4"/>
      <c r="RBV324" s="4"/>
      <c r="RBW324" s="4"/>
      <c r="RBX324" s="4"/>
      <c r="RBY324" s="4"/>
      <c r="RBZ324" s="4"/>
      <c r="RCA324" s="4"/>
      <c r="RCB324" s="4"/>
      <c r="RCC324" s="4"/>
      <c r="RCD324" s="4"/>
      <c r="RCE324" s="4"/>
      <c r="RCF324" s="4"/>
      <c r="RCG324" s="4"/>
      <c r="RCH324" s="4"/>
      <c r="RCI324" s="4"/>
      <c r="RCJ324" s="4"/>
      <c r="RCK324" s="4"/>
      <c r="RCL324" s="4"/>
      <c r="RCM324" s="4"/>
      <c r="RCN324" s="4"/>
      <c r="RCO324" s="4"/>
      <c r="RCP324" s="4"/>
      <c r="RCQ324" s="4"/>
      <c r="RCR324" s="4"/>
      <c r="RCS324" s="4"/>
      <c r="RCT324" s="4"/>
      <c r="RCU324" s="4"/>
      <c r="RCV324" s="4"/>
      <c r="RCW324" s="4"/>
      <c r="RCX324" s="4"/>
      <c r="RCY324" s="4"/>
      <c r="RCZ324" s="4"/>
      <c r="RDA324" s="4"/>
      <c r="RDB324" s="4"/>
      <c r="RDC324" s="4"/>
      <c r="RDD324" s="4"/>
      <c r="RDE324" s="4"/>
      <c r="RDF324" s="4"/>
      <c r="RDG324" s="4"/>
      <c r="RDH324" s="4"/>
      <c r="RDI324" s="4"/>
      <c r="RDJ324" s="4"/>
      <c r="RDK324" s="4"/>
      <c r="RDL324" s="4"/>
      <c r="RDM324" s="4"/>
      <c r="RDN324" s="4"/>
      <c r="RDO324" s="4"/>
      <c r="RDP324" s="4"/>
      <c r="RDQ324" s="4"/>
      <c r="RDR324" s="4"/>
      <c r="RDS324" s="4"/>
      <c r="RDT324" s="4"/>
      <c r="RDU324" s="4"/>
      <c r="RDV324" s="4"/>
      <c r="RDW324" s="4"/>
      <c r="RDX324" s="4"/>
      <c r="RDY324" s="4"/>
      <c r="RDZ324" s="4"/>
      <c r="REA324" s="4"/>
      <c r="REB324" s="4"/>
      <c r="REC324" s="4"/>
      <c r="RED324" s="4"/>
      <c r="REE324" s="4"/>
      <c r="REF324" s="4"/>
      <c r="REG324" s="4"/>
      <c r="REH324" s="4"/>
      <c r="REI324" s="4"/>
      <c r="REJ324" s="4"/>
      <c r="REK324" s="4"/>
      <c r="REL324" s="4"/>
      <c r="REM324" s="4"/>
      <c r="REN324" s="4"/>
      <c r="REO324" s="4"/>
      <c r="REP324" s="4"/>
      <c r="REQ324" s="4"/>
      <c r="RER324" s="4"/>
      <c r="RES324" s="4"/>
      <c r="RET324" s="4"/>
      <c r="REU324" s="4"/>
      <c r="REV324" s="4"/>
      <c r="REW324" s="4"/>
      <c r="REX324" s="4"/>
      <c r="REY324" s="4"/>
      <c r="REZ324" s="4"/>
      <c r="RFA324" s="4"/>
      <c r="RFB324" s="4"/>
      <c r="RFC324" s="4"/>
      <c r="RFD324" s="4"/>
      <c r="RFE324" s="4"/>
      <c r="RFF324" s="4"/>
      <c r="RFG324" s="4"/>
      <c r="RFH324" s="4"/>
      <c r="RFI324" s="4"/>
      <c r="RFJ324" s="4"/>
      <c r="RFK324" s="4"/>
      <c r="RFL324" s="4"/>
      <c r="RFM324" s="4"/>
      <c r="RFN324" s="4"/>
      <c r="RFO324" s="4"/>
      <c r="RFP324" s="4"/>
      <c r="RFQ324" s="4"/>
      <c r="RFR324" s="4"/>
      <c r="RFS324" s="4"/>
      <c r="RFT324" s="4"/>
      <c r="RFU324" s="4"/>
      <c r="RFV324" s="4"/>
      <c r="RFW324" s="4"/>
      <c r="RFX324" s="4"/>
      <c r="RFY324" s="4"/>
      <c r="RFZ324" s="4"/>
      <c r="RGA324" s="4"/>
      <c r="RGB324" s="4"/>
      <c r="RGC324" s="4"/>
      <c r="RGD324" s="4"/>
      <c r="RGE324" s="4"/>
      <c r="RGF324" s="4"/>
      <c r="RGG324" s="4"/>
      <c r="RGH324" s="4"/>
      <c r="RGI324" s="4"/>
      <c r="RGJ324" s="4"/>
      <c r="RGK324" s="4"/>
      <c r="RGL324" s="4"/>
      <c r="RGM324" s="4"/>
      <c r="RGN324" s="4"/>
      <c r="RGO324" s="4"/>
      <c r="RGP324" s="4"/>
      <c r="RGQ324" s="4"/>
      <c r="RGR324" s="4"/>
      <c r="RGS324" s="4"/>
      <c r="RGT324" s="4"/>
      <c r="RGU324" s="4"/>
      <c r="RGV324" s="4"/>
      <c r="RGW324" s="4"/>
      <c r="RGX324" s="4"/>
      <c r="RGY324" s="4"/>
      <c r="RGZ324" s="4"/>
      <c r="RHA324" s="4"/>
      <c r="RHB324" s="4"/>
      <c r="RHC324" s="4"/>
      <c r="RHD324" s="4"/>
      <c r="RHE324" s="4"/>
      <c r="RHF324" s="4"/>
      <c r="RHG324" s="4"/>
      <c r="RHH324" s="4"/>
      <c r="RHI324" s="4"/>
      <c r="RHJ324" s="4"/>
      <c r="RHK324" s="4"/>
      <c r="RHL324" s="4"/>
      <c r="RHM324" s="4"/>
      <c r="RHN324" s="4"/>
      <c r="RHO324" s="4"/>
      <c r="RHP324" s="4"/>
      <c r="RHQ324" s="4"/>
      <c r="RHR324" s="4"/>
      <c r="RHS324" s="4"/>
      <c r="RHT324" s="4"/>
      <c r="RHU324" s="4"/>
      <c r="RHV324" s="4"/>
      <c r="RHW324" s="4"/>
      <c r="RHX324" s="4"/>
      <c r="RHY324" s="4"/>
      <c r="RHZ324" s="4"/>
      <c r="RIA324" s="4"/>
      <c r="RIB324" s="4"/>
      <c r="RIC324" s="4"/>
      <c r="RID324" s="4"/>
      <c r="RIE324" s="4"/>
      <c r="RIF324" s="4"/>
      <c r="RIG324" s="4"/>
      <c r="RIH324" s="4"/>
      <c r="RII324" s="4"/>
      <c r="RIJ324" s="4"/>
      <c r="RIK324" s="4"/>
      <c r="RIL324" s="4"/>
      <c r="RIM324" s="4"/>
      <c r="RIN324" s="4"/>
      <c r="RIO324" s="4"/>
      <c r="RIP324" s="4"/>
      <c r="RIQ324" s="4"/>
      <c r="RIR324" s="4"/>
      <c r="RIS324" s="4"/>
      <c r="RIT324" s="4"/>
      <c r="RIU324" s="4"/>
      <c r="RIV324" s="4"/>
      <c r="RIW324" s="4"/>
      <c r="RIX324" s="4"/>
      <c r="RIY324" s="4"/>
      <c r="RIZ324" s="4"/>
      <c r="RJA324" s="4"/>
      <c r="RJB324" s="4"/>
      <c r="RJC324" s="4"/>
      <c r="RJD324" s="4"/>
      <c r="RJE324" s="4"/>
      <c r="RJF324" s="4"/>
      <c r="RJG324" s="4"/>
      <c r="RJH324" s="4"/>
      <c r="RJI324" s="4"/>
      <c r="RJJ324" s="4"/>
      <c r="RJK324" s="4"/>
      <c r="RJL324" s="4"/>
      <c r="RJM324" s="4"/>
      <c r="RJN324" s="4"/>
      <c r="RJO324" s="4"/>
      <c r="RJP324" s="4"/>
      <c r="RJQ324" s="4"/>
      <c r="RJR324" s="4"/>
      <c r="RJS324" s="4"/>
      <c r="RJT324" s="4"/>
      <c r="RJU324" s="4"/>
      <c r="RJV324" s="4"/>
      <c r="RJW324" s="4"/>
      <c r="RJX324" s="4"/>
      <c r="RJY324" s="4"/>
      <c r="RJZ324" s="4"/>
      <c r="RKA324" s="4"/>
      <c r="RKB324" s="4"/>
      <c r="RKC324" s="4"/>
      <c r="RKD324" s="4"/>
      <c r="RKE324" s="4"/>
      <c r="RKF324" s="4"/>
      <c r="RKG324" s="4"/>
      <c r="RKH324" s="4"/>
      <c r="RKI324" s="4"/>
      <c r="RKJ324" s="4"/>
      <c r="RKK324" s="4"/>
      <c r="RKL324" s="4"/>
      <c r="RKM324" s="4"/>
      <c r="RKN324" s="4"/>
      <c r="RKO324" s="4"/>
      <c r="RKP324" s="4"/>
      <c r="RKQ324" s="4"/>
      <c r="RKR324" s="4"/>
      <c r="RKS324" s="4"/>
      <c r="RKT324" s="4"/>
      <c r="RKU324" s="4"/>
      <c r="RKV324" s="4"/>
      <c r="RKW324" s="4"/>
      <c r="RKX324" s="4"/>
      <c r="RKY324" s="4"/>
      <c r="RKZ324" s="4"/>
      <c r="RLA324" s="4"/>
      <c r="RLB324" s="4"/>
      <c r="RLC324" s="4"/>
      <c r="RLD324" s="4"/>
      <c r="RLE324" s="4"/>
      <c r="RLF324" s="4"/>
      <c r="RLG324" s="4"/>
      <c r="RLH324" s="4"/>
      <c r="RLI324" s="4"/>
      <c r="RLJ324" s="4"/>
      <c r="RLK324" s="4"/>
      <c r="RLL324" s="4"/>
      <c r="RLM324" s="4"/>
      <c r="RLN324" s="4"/>
      <c r="RLO324" s="4"/>
      <c r="RLP324" s="4"/>
      <c r="RLQ324" s="4"/>
      <c r="RLR324" s="4"/>
      <c r="RLS324" s="4"/>
      <c r="RLT324" s="4"/>
      <c r="RLU324" s="4"/>
      <c r="RLV324" s="4"/>
      <c r="RLW324" s="4"/>
      <c r="RLX324" s="4"/>
      <c r="RLY324" s="4"/>
      <c r="RLZ324" s="4"/>
      <c r="RMA324" s="4"/>
      <c r="RMB324" s="4"/>
      <c r="RMC324" s="4"/>
      <c r="RMD324" s="4"/>
      <c r="RME324" s="4"/>
      <c r="RMF324" s="4"/>
      <c r="RMG324" s="4"/>
      <c r="RMH324" s="4"/>
      <c r="RMI324" s="4"/>
      <c r="RMJ324" s="4"/>
      <c r="RMK324" s="4"/>
      <c r="RML324" s="4"/>
      <c r="RMM324" s="4"/>
      <c r="RMN324" s="4"/>
      <c r="RMO324" s="4"/>
      <c r="RMP324" s="4"/>
      <c r="RMQ324" s="4"/>
      <c r="RMR324" s="4"/>
      <c r="RMS324" s="4"/>
      <c r="RMT324" s="4"/>
      <c r="RMU324" s="4"/>
      <c r="RMV324" s="4"/>
      <c r="RMW324" s="4"/>
      <c r="RMX324" s="4"/>
      <c r="RMY324" s="4"/>
      <c r="RMZ324" s="4"/>
      <c r="RNA324" s="4"/>
      <c r="RNB324" s="4"/>
      <c r="RNC324" s="4"/>
      <c r="RND324" s="4"/>
      <c r="RNE324" s="4"/>
      <c r="RNF324" s="4"/>
      <c r="RNG324" s="4"/>
      <c r="RNH324" s="4"/>
      <c r="RNI324" s="4"/>
      <c r="RNJ324" s="4"/>
      <c r="RNK324" s="4"/>
      <c r="RNL324" s="4"/>
      <c r="RNM324" s="4"/>
      <c r="RNN324" s="4"/>
      <c r="RNO324" s="4"/>
      <c r="RNP324" s="4"/>
      <c r="RNQ324" s="4"/>
      <c r="RNR324" s="4"/>
      <c r="RNS324" s="4"/>
      <c r="RNT324" s="4"/>
      <c r="RNU324" s="4"/>
      <c r="RNV324" s="4"/>
      <c r="RNW324" s="4"/>
      <c r="RNX324" s="4"/>
      <c r="RNY324" s="4"/>
      <c r="RNZ324" s="4"/>
      <c r="ROA324" s="4"/>
      <c r="ROB324" s="4"/>
      <c r="ROC324" s="4"/>
      <c r="ROD324" s="4"/>
      <c r="ROE324" s="4"/>
      <c r="ROF324" s="4"/>
      <c r="ROG324" s="4"/>
      <c r="ROH324" s="4"/>
      <c r="ROI324" s="4"/>
      <c r="ROJ324" s="4"/>
      <c r="ROK324" s="4"/>
      <c r="ROL324" s="4"/>
      <c r="ROM324" s="4"/>
      <c r="RON324" s="4"/>
      <c r="ROO324" s="4"/>
      <c r="ROP324" s="4"/>
      <c r="ROQ324" s="4"/>
      <c r="ROR324" s="4"/>
      <c r="ROS324" s="4"/>
      <c r="ROT324" s="4"/>
      <c r="ROU324" s="4"/>
      <c r="ROV324" s="4"/>
      <c r="ROW324" s="4"/>
      <c r="ROX324" s="4"/>
      <c r="ROY324" s="4"/>
      <c r="ROZ324" s="4"/>
      <c r="RPA324" s="4"/>
      <c r="RPB324" s="4"/>
      <c r="RPC324" s="4"/>
      <c r="RPD324" s="4"/>
      <c r="RPE324" s="4"/>
      <c r="RPF324" s="4"/>
      <c r="RPG324" s="4"/>
      <c r="RPH324" s="4"/>
      <c r="RPI324" s="4"/>
      <c r="RPJ324" s="4"/>
      <c r="RPK324" s="4"/>
      <c r="RPL324" s="4"/>
      <c r="RPM324" s="4"/>
      <c r="RPN324" s="4"/>
      <c r="RPO324" s="4"/>
      <c r="RPP324" s="4"/>
      <c r="RPQ324" s="4"/>
      <c r="RPR324" s="4"/>
      <c r="RPS324" s="4"/>
      <c r="RPT324" s="4"/>
      <c r="RPU324" s="4"/>
      <c r="RPV324" s="4"/>
      <c r="RPW324" s="4"/>
      <c r="RPX324" s="4"/>
      <c r="RPY324" s="4"/>
      <c r="RPZ324" s="4"/>
      <c r="RQA324" s="4"/>
      <c r="RQB324" s="4"/>
      <c r="RQC324" s="4"/>
      <c r="RQD324" s="4"/>
      <c r="RQE324" s="4"/>
      <c r="RQF324" s="4"/>
      <c r="RQG324" s="4"/>
      <c r="RQH324" s="4"/>
      <c r="RQI324" s="4"/>
      <c r="RQJ324" s="4"/>
      <c r="RQK324" s="4"/>
      <c r="RQL324" s="4"/>
      <c r="RQM324" s="4"/>
      <c r="RQN324" s="4"/>
      <c r="RQO324" s="4"/>
      <c r="RQP324" s="4"/>
      <c r="RQQ324" s="4"/>
      <c r="RQR324" s="4"/>
      <c r="RQS324" s="4"/>
      <c r="RQT324" s="4"/>
      <c r="RQU324" s="4"/>
      <c r="RQV324" s="4"/>
      <c r="RQW324" s="4"/>
      <c r="RQX324" s="4"/>
      <c r="RQY324" s="4"/>
      <c r="RQZ324" s="4"/>
      <c r="RRA324" s="4"/>
      <c r="RRB324" s="4"/>
      <c r="RRC324" s="4"/>
      <c r="RRD324" s="4"/>
      <c r="RRE324" s="4"/>
      <c r="RRF324" s="4"/>
      <c r="RRG324" s="4"/>
      <c r="RRH324" s="4"/>
      <c r="RRI324" s="4"/>
      <c r="RRJ324" s="4"/>
      <c r="RRK324" s="4"/>
      <c r="RRL324" s="4"/>
      <c r="RRM324" s="4"/>
      <c r="RRN324" s="4"/>
      <c r="RRO324" s="4"/>
      <c r="RRP324" s="4"/>
      <c r="RRQ324" s="4"/>
      <c r="RRR324" s="4"/>
      <c r="RRS324" s="4"/>
      <c r="RRT324" s="4"/>
      <c r="RRU324" s="4"/>
      <c r="RRV324" s="4"/>
      <c r="RRW324" s="4"/>
      <c r="RRX324" s="4"/>
      <c r="RRY324" s="4"/>
      <c r="RRZ324" s="4"/>
      <c r="RSA324" s="4"/>
      <c r="RSB324" s="4"/>
      <c r="RSC324" s="4"/>
      <c r="RSD324" s="4"/>
      <c r="RSE324" s="4"/>
      <c r="RSF324" s="4"/>
      <c r="RSG324" s="4"/>
      <c r="RSH324" s="4"/>
      <c r="RSI324" s="4"/>
      <c r="RSJ324" s="4"/>
      <c r="RSK324" s="4"/>
      <c r="RSL324" s="4"/>
      <c r="RSM324" s="4"/>
      <c r="RSN324" s="4"/>
      <c r="RSO324" s="4"/>
      <c r="RSP324" s="4"/>
      <c r="RSQ324" s="4"/>
      <c r="RSR324" s="4"/>
      <c r="RSS324" s="4"/>
      <c r="RST324" s="4"/>
      <c r="RSU324" s="4"/>
      <c r="RSV324" s="4"/>
      <c r="RSW324" s="4"/>
      <c r="RSX324" s="4"/>
      <c r="RSY324" s="4"/>
      <c r="RSZ324" s="4"/>
      <c r="RTA324" s="4"/>
      <c r="RTB324" s="4"/>
      <c r="RTC324" s="4"/>
      <c r="RTD324" s="4"/>
      <c r="RTE324" s="4"/>
      <c r="RTF324" s="4"/>
      <c r="RTG324" s="4"/>
      <c r="RTH324" s="4"/>
      <c r="RTI324" s="4"/>
      <c r="RTJ324" s="4"/>
      <c r="RTK324" s="4"/>
      <c r="RTL324" s="4"/>
      <c r="RTM324" s="4"/>
      <c r="RTN324" s="4"/>
      <c r="RTO324" s="4"/>
      <c r="RTP324" s="4"/>
      <c r="RTQ324" s="4"/>
      <c r="RTR324" s="4"/>
      <c r="RTS324" s="4"/>
      <c r="RTT324" s="4"/>
      <c r="RTU324" s="4"/>
      <c r="RTV324" s="4"/>
      <c r="RTW324" s="4"/>
      <c r="RTX324" s="4"/>
      <c r="RTY324" s="4"/>
      <c r="RTZ324" s="4"/>
      <c r="RUA324" s="4"/>
      <c r="RUB324" s="4"/>
      <c r="RUC324" s="4"/>
      <c r="RUD324" s="4"/>
      <c r="RUE324" s="4"/>
      <c r="RUF324" s="4"/>
      <c r="RUG324" s="4"/>
      <c r="RUH324" s="4"/>
      <c r="RUI324" s="4"/>
      <c r="RUJ324" s="4"/>
      <c r="RUK324" s="4"/>
      <c r="RUL324" s="4"/>
      <c r="RUM324" s="4"/>
      <c r="RUN324" s="4"/>
      <c r="RUO324" s="4"/>
      <c r="RUP324" s="4"/>
      <c r="RUQ324" s="4"/>
      <c r="RUR324" s="4"/>
      <c r="RUS324" s="4"/>
      <c r="RUT324" s="4"/>
      <c r="RUU324" s="4"/>
      <c r="RUV324" s="4"/>
      <c r="RUW324" s="4"/>
      <c r="RUX324" s="4"/>
      <c r="RUY324" s="4"/>
      <c r="RUZ324" s="4"/>
      <c r="RVA324" s="4"/>
      <c r="RVB324" s="4"/>
      <c r="RVC324" s="4"/>
      <c r="RVD324" s="4"/>
      <c r="RVE324" s="4"/>
      <c r="RVF324" s="4"/>
      <c r="RVG324" s="4"/>
      <c r="RVH324" s="4"/>
      <c r="RVI324" s="4"/>
      <c r="RVJ324" s="4"/>
      <c r="RVK324" s="4"/>
      <c r="RVL324" s="4"/>
      <c r="RVM324" s="4"/>
      <c r="RVN324" s="4"/>
      <c r="RVO324" s="4"/>
      <c r="RVP324" s="4"/>
      <c r="RVQ324" s="4"/>
      <c r="RVR324" s="4"/>
      <c r="RVS324" s="4"/>
      <c r="RVT324" s="4"/>
      <c r="RVU324" s="4"/>
      <c r="RVV324" s="4"/>
      <c r="RVW324" s="4"/>
      <c r="RVX324" s="4"/>
      <c r="RVY324" s="4"/>
      <c r="RVZ324" s="4"/>
      <c r="RWA324" s="4"/>
      <c r="RWB324" s="4"/>
      <c r="RWC324" s="4"/>
      <c r="RWD324" s="4"/>
      <c r="RWE324" s="4"/>
      <c r="RWF324" s="4"/>
      <c r="RWG324" s="4"/>
      <c r="RWH324" s="4"/>
      <c r="RWI324" s="4"/>
      <c r="RWJ324" s="4"/>
      <c r="RWK324" s="4"/>
      <c r="RWL324" s="4"/>
      <c r="RWM324" s="4"/>
      <c r="RWN324" s="4"/>
      <c r="RWO324" s="4"/>
      <c r="RWP324" s="4"/>
      <c r="RWQ324" s="4"/>
      <c r="RWR324" s="4"/>
      <c r="RWS324" s="4"/>
      <c r="RWT324" s="4"/>
      <c r="RWU324" s="4"/>
      <c r="RWV324" s="4"/>
      <c r="RWW324" s="4"/>
      <c r="RWX324" s="4"/>
      <c r="RWY324" s="4"/>
      <c r="RWZ324" s="4"/>
      <c r="RXA324" s="4"/>
      <c r="RXB324" s="4"/>
      <c r="RXC324" s="4"/>
      <c r="RXD324" s="4"/>
      <c r="RXE324" s="4"/>
      <c r="RXF324" s="4"/>
      <c r="RXG324" s="4"/>
      <c r="RXH324" s="4"/>
      <c r="RXI324" s="4"/>
      <c r="RXJ324" s="4"/>
      <c r="RXK324" s="4"/>
      <c r="RXL324" s="4"/>
      <c r="RXM324" s="4"/>
      <c r="RXN324" s="4"/>
      <c r="RXO324" s="4"/>
      <c r="RXP324" s="4"/>
      <c r="RXQ324" s="4"/>
      <c r="RXR324" s="4"/>
      <c r="RXS324" s="4"/>
      <c r="RXT324" s="4"/>
      <c r="RXU324" s="4"/>
      <c r="RXV324" s="4"/>
      <c r="RXW324" s="4"/>
      <c r="RXX324" s="4"/>
      <c r="RXY324" s="4"/>
      <c r="RXZ324" s="4"/>
      <c r="RYA324" s="4"/>
      <c r="RYB324" s="4"/>
      <c r="RYC324" s="4"/>
      <c r="RYD324" s="4"/>
      <c r="RYE324" s="4"/>
      <c r="RYF324" s="4"/>
      <c r="RYG324" s="4"/>
      <c r="RYH324" s="4"/>
      <c r="RYI324" s="4"/>
      <c r="RYJ324" s="4"/>
      <c r="RYK324" s="4"/>
      <c r="RYL324" s="4"/>
      <c r="RYM324" s="4"/>
      <c r="RYN324" s="4"/>
      <c r="RYO324" s="4"/>
      <c r="RYP324" s="4"/>
      <c r="RYQ324" s="4"/>
      <c r="RYR324" s="4"/>
      <c r="RYS324" s="4"/>
      <c r="RYT324" s="4"/>
      <c r="RYU324" s="4"/>
      <c r="RYV324" s="4"/>
      <c r="RYW324" s="4"/>
      <c r="RYX324" s="4"/>
      <c r="RYY324" s="4"/>
      <c r="RYZ324" s="4"/>
      <c r="RZA324" s="4"/>
      <c r="RZB324" s="4"/>
      <c r="RZC324" s="4"/>
      <c r="RZD324" s="4"/>
      <c r="RZE324" s="4"/>
      <c r="RZF324" s="4"/>
      <c r="RZG324" s="4"/>
      <c r="RZH324" s="4"/>
      <c r="RZI324" s="4"/>
      <c r="RZJ324" s="4"/>
      <c r="RZK324" s="4"/>
      <c r="RZL324" s="4"/>
      <c r="RZM324" s="4"/>
      <c r="RZN324" s="4"/>
      <c r="RZO324" s="4"/>
      <c r="RZP324" s="4"/>
      <c r="RZQ324" s="4"/>
      <c r="RZR324" s="4"/>
      <c r="RZS324" s="4"/>
      <c r="RZT324" s="4"/>
      <c r="RZU324" s="4"/>
      <c r="RZV324" s="4"/>
      <c r="RZW324" s="4"/>
      <c r="RZX324" s="4"/>
      <c r="RZY324" s="4"/>
      <c r="RZZ324" s="4"/>
      <c r="SAA324" s="4"/>
      <c r="SAB324" s="4"/>
      <c r="SAC324" s="4"/>
      <c r="SAD324" s="4"/>
      <c r="SAE324" s="4"/>
      <c r="SAF324" s="4"/>
      <c r="SAG324" s="4"/>
      <c r="SAH324" s="4"/>
      <c r="SAI324" s="4"/>
      <c r="SAJ324" s="4"/>
      <c r="SAK324" s="4"/>
      <c r="SAL324" s="4"/>
      <c r="SAM324" s="4"/>
      <c r="SAN324" s="4"/>
      <c r="SAO324" s="4"/>
      <c r="SAP324" s="4"/>
      <c r="SAQ324" s="4"/>
      <c r="SAR324" s="4"/>
      <c r="SAS324" s="4"/>
      <c r="SAT324" s="4"/>
      <c r="SAU324" s="4"/>
      <c r="SAV324" s="4"/>
      <c r="SAW324" s="4"/>
      <c r="SAX324" s="4"/>
      <c r="SAY324" s="4"/>
      <c r="SAZ324" s="4"/>
      <c r="SBA324" s="4"/>
      <c r="SBB324" s="4"/>
      <c r="SBC324" s="4"/>
      <c r="SBD324" s="4"/>
      <c r="SBE324" s="4"/>
      <c r="SBF324" s="4"/>
      <c r="SBG324" s="4"/>
      <c r="SBH324" s="4"/>
      <c r="SBI324" s="4"/>
      <c r="SBJ324" s="4"/>
      <c r="SBK324" s="4"/>
      <c r="SBL324" s="4"/>
      <c r="SBM324" s="4"/>
      <c r="SBN324" s="4"/>
      <c r="SBO324" s="4"/>
      <c r="SBP324" s="4"/>
      <c r="SBQ324" s="4"/>
      <c r="SBR324" s="4"/>
      <c r="SBS324" s="4"/>
      <c r="SBT324" s="4"/>
      <c r="SBU324" s="4"/>
      <c r="SBV324" s="4"/>
      <c r="SBW324" s="4"/>
      <c r="SBX324" s="4"/>
      <c r="SBY324" s="4"/>
      <c r="SBZ324" s="4"/>
      <c r="SCA324" s="4"/>
      <c r="SCB324" s="4"/>
      <c r="SCC324" s="4"/>
      <c r="SCD324" s="4"/>
      <c r="SCE324" s="4"/>
      <c r="SCF324" s="4"/>
      <c r="SCG324" s="4"/>
      <c r="SCH324" s="4"/>
      <c r="SCI324" s="4"/>
      <c r="SCJ324" s="4"/>
      <c r="SCK324" s="4"/>
      <c r="SCL324" s="4"/>
      <c r="SCM324" s="4"/>
      <c r="SCN324" s="4"/>
      <c r="SCO324" s="4"/>
      <c r="SCP324" s="4"/>
      <c r="SCQ324" s="4"/>
      <c r="SCR324" s="4"/>
      <c r="SCS324" s="4"/>
      <c r="SCT324" s="4"/>
      <c r="SCU324" s="4"/>
      <c r="SCV324" s="4"/>
      <c r="SCW324" s="4"/>
      <c r="SCX324" s="4"/>
      <c r="SCY324" s="4"/>
      <c r="SCZ324" s="4"/>
      <c r="SDA324" s="4"/>
      <c r="SDB324" s="4"/>
      <c r="SDC324" s="4"/>
      <c r="SDD324" s="4"/>
      <c r="SDE324" s="4"/>
      <c r="SDF324" s="4"/>
      <c r="SDG324" s="4"/>
      <c r="SDH324" s="4"/>
      <c r="SDI324" s="4"/>
      <c r="SDJ324" s="4"/>
      <c r="SDK324" s="4"/>
      <c r="SDL324" s="4"/>
      <c r="SDM324" s="4"/>
      <c r="SDN324" s="4"/>
      <c r="SDO324" s="4"/>
      <c r="SDP324" s="4"/>
      <c r="SDQ324" s="4"/>
      <c r="SDR324" s="4"/>
      <c r="SDS324" s="4"/>
      <c r="SDT324" s="4"/>
      <c r="SDU324" s="4"/>
      <c r="SDV324" s="4"/>
      <c r="SDW324" s="4"/>
      <c r="SDX324" s="4"/>
      <c r="SDY324" s="4"/>
      <c r="SDZ324" s="4"/>
      <c r="SEA324" s="4"/>
      <c r="SEB324" s="4"/>
      <c r="SEC324" s="4"/>
      <c r="SED324" s="4"/>
      <c r="SEE324" s="4"/>
      <c r="SEF324" s="4"/>
      <c r="SEG324" s="4"/>
      <c r="SEH324" s="4"/>
      <c r="SEI324" s="4"/>
      <c r="SEJ324" s="4"/>
      <c r="SEK324" s="4"/>
      <c r="SEL324" s="4"/>
      <c r="SEM324" s="4"/>
      <c r="SEN324" s="4"/>
      <c r="SEO324" s="4"/>
      <c r="SEP324" s="4"/>
      <c r="SEQ324" s="4"/>
      <c r="SER324" s="4"/>
      <c r="SES324" s="4"/>
      <c r="SET324" s="4"/>
      <c r="SEU324" s="4"/>
      <c r="SEV324" s="4"/>
      <c r="SEW324" s="4"/>
      <c r="SEX324" s="4"/>
      <c r="SEY324" s="4"/>
      <c r="SEZ324" s="4"/>
      <c r="SFA324" s="4"/>
      <c r="SFB324" s="4"/>
      <c r="SFC324" s="4"/>
      <c r="SFD324" s="4"/>
      <c r="SFE324" s="4"/>
      <c r="SFF324" s="4"/>
      <c r="SFG324" s="4"/>
      <c r="SFH324" s="4"/>
      <c r="SFI324" s="4"/>
      <c r="SFJ324" s="4"/>
      <c r="SFK324" s="4"/>
      <c r="SFL324" s="4"/>
      <c r="SFM324" s="4"/>
      <c r="SFN324" s="4"/>
      <c r="SFO324" s="4"/>
      <c r="SFP324" s="4"/>
      <c r="SFQ324" s="4"/>
      <c r="SFR324" s="4"/>
      <c r="SFS324" s="4"/>
      <c r="SFT324" s="4"/>
      <c r="SFU324" s="4"/>
      <c r="SFV324" s="4"/>
      <c r="SFW324" s="4"/>
      <c r="SFX324" s="4"/>
      <c r="SFY324" s="4"/>
      <c r="SFZ324" s="4"/>
      <c r="SGA324" s="4"/>
      <c r="SGB324" s="4"/>
      <c r="SGC324" s="4"/>
      <c r="SGD324" s="4"/>
      <c r="SGE324" s="4"/>
      <c r="SGF324" s="4"/>
      <c r="SGG324" s="4"/>
      <c r="SGH324" s="4"/>
      <c r="SGI324" s="4"/>
      <c r="SGJ324" s="4"/>
      <c r="SGK324" s="4"/>
      <c r="SGL324" s="4"/>
      <c r="SGM324" s="4"/>
      <c r="SGN324" s="4"/>
      <c r="SGO324" s="4"/>
      <c r="SGP324" s="4"/>
      <c r="SGQ324" s="4"/>
      <c r="SGR324" s="4"/>
      <c r="SGS324" s="4"/>
      <c r="SGT324" s="4"/>
      <c r="SGU324" s="4"/>
      <c r="SGV324" s="4"/>
      <c r="SGW324" s="4"/>
      <c r="SGX324" s="4"/>
      <c r="SGY324" s="4"/>
      <c r="SGZ324" s="4"/>
      <c r="SHA324" s="4"/>
      <c r="SHB324" s="4"/>
      <c r="SHC324" s="4"/>
      <c r="SHD324" s="4"/>
      <c r="SHE324" s="4"/>
      <c r="SHF324" s="4"/>
      <c r="SHG324" s="4"/>
      <c r="SHH324" s="4"/>
      <c r="SHI324" s="4"/>
      <c r="SHJ324" s="4"/>
      <c r="SHK324" s="4"/>
      <c r="SHL324" s="4"/>
      <c r="SHM324" s="4"/>
      <c r="SHN324" s="4"/>
      <c r="SHO324" s="4"/>
      <c r="SHP324" s="4"/>
      <c r="SHQ324" s="4"/>
      <c r="SHR324" s="4"/>
      <c r="SHS324" s="4"/>
      <c r="SHT324" s="4"/>
      <c r="SHU324" s="4"/>
      <c r="SHV324" s="4"/>
      <c r="SHW324" s="4"/>
      <c r="SHX324" s="4"/>
      <c r="SHY324" s="4"/>
      <c r="SHZ324" s="4"/>
      <c r="SIA324" s="4"/>
      <c r="SIB324" s="4"/>
      <c r="SIC324" s="4"/>
      <c r="SID324" s="4"/>
      <c r="SIE324" s="4"/>
      <c r="SIF324" s="4"/>
      <c r="SIG324" s="4"/>
      <c r="SIH324" s="4"/>
      <c r="SII324" s="4"/>
      <c r="SIJ324" s="4"/>
      <c r="SIK324" s="4"/>
      <c r="SIL324" s="4"/>
      <c r="SIM324" s="4"/>
      <c r="SIN324" s="4"/>
      <c r="SIO324" s="4"/>
      <c r="SIP324" s="4"/>
      <c r="SIQ324" s="4"/>
      <c r="SIR324" s="4"/>
      <c r="SIS324" s="4"/>
      <c r="SIT324" s="4"/>
      <c r="SIU324" s="4"/>
      <c r="SIV324" s="4"/>
      <c r="SIW324" s="4"/>
      <c r="SIX324" s="4"/>
      <c r="SIY324" s="4"/>
      <c r="SIZ324" s="4"/>
      <c r="SJA324" s="4"/>
      <c r="SJB324" s="4"/>
      <c r="SJC324" s="4"/>
      <c r="SJD324" s="4"/>
      <c r="SJE324" s="4"/>
      <c r="SJF324" s="4"/>
      <c r="SJG324" s="4"/>
      <c r="SJH324" s="4"/>
      <c r="SJI324" s="4"/>
      <c r="SJJ324" s="4"/>
      <c r="SJK324" s="4"/>
      <c r="SJL324" s="4"/>
      <c r="SJM324" s="4"/>
      <c r="SJN324" s="4"/>
      <c r="SJO324" s="4"/>
      <c r="SJP324" s="4"/>
      <c r="SJQ324" s="4"/>
      <c r="SJR324" s="4"/>
      <c r="SJS324" s="4"/>
      <c r="SJT324" s="4"/>
      <c r="SJU324" s="4"/>
      <c r="SJV324" s="4"/>
      <c r="SJW324" s="4"/>
      <c r="SJX324" s="4"/>
      <c r="SJY324" s="4"/>
      <c r="SJZ324" s="4"/>
      <c r="SKA324" s="4"/>
      <c r="SKB324" s="4"/>
      <c r="SKC324" s="4"/>
      <c r="SKD324" s="4"/>
      <c r="SKE324" s="4"/>
      <c r="SKF324" s="4"/>
      <c r="SKG324" s="4"/>
      <c r="SKH324" s="4"/>
      <c r="SKI324" s="4"/>
      <c r="SKJ324" s="4"/>
      <c r="SKK324" s="4"/>
      <c r="SKL324" s="4"/>
      <c r="SKM324" s="4"/>
      <c r="SKN324" s="4"/>
      <c r="SKO324" s="4"/>
      <c r="SKP324" s="4"/>
      <c r="SKQ324" s="4"/>
      <c r="SKR324" s="4"/>
      <c r="SKS324" s="4"/>
      <c r="SKT324" s="4"/>
      <c r="SKU324" s="4"/>
      <c r="SKV324" s="4"/>
      <c r="SKW324" s="4"/>
      <c r="SKX324" s="4"/>
      <c r="SKY324" s="4"/>
      <c r="SKZ324" s="4"/>
      <c r="SLA324" s="4"/>
      <c r="SLB324" s="4"/>
      <c r="SLC324" s="4"/>
      <c r="SLD324" s="4"/>
      <c r="SLE324" s="4"/>
      <c r="SLF324" s="4"/>
      <c r="SLG324" s="4"/>
      <c r="SLH324" s="4"/>
      <c r="SLI324" s="4"/>
      <c r="SLJ324" s="4"/>
      <c r="SLK324" s="4"/>
      <c r="SLL324" s="4"/>
      <c r="SLM324" s="4"/>
      <c r="SLN324" s="4"/>
      <c r="SLO324" s="4"/>
      <c r="SLP324" s="4"/>
      <c r="SLQ324" s="4"/>
      <c r="SLR324" s="4"/>
      <c r="SLS324" s="4"/>
      <c r="SLT324" s="4"/>
      <c r="SLU324" s="4"/>
      <c r="SLV324" s="4"/>
      <c r="SLW324" s="4"/>
      <c r="SLX324" s="4"/>
      <c r="SLY324" s="4"/>
      <c r="SLZ324" s="4"/>
      <c r="SMA324" s="4"/>
      <c r="SMB324" s="4"/>
      <c r="SMC324" s="4"/>
      <c r="SMD324" s="4"/>
      <c r="SME324" s="4"/>
      <c r="SMF324" s="4"/>
      <c r="SMG324" s="4"/>
      <c r="SMH324" s="4"/>
      <c r="SMI324" s="4"/>
      <c r="SMJ324" s="4"/>
      <c r="SMK324" s="4"/>
      <c r="SML324" s="4"/>
      <c r="SMM324" s="4"/>
      <c r="SMN324" s="4"/>
      <c r="SMO324" s="4"/>
      <c r="SMP324" s="4"/>
      <c r="SMQ324" s="4"/>
      <c r="SMR324" s="4"/>
      <c r="SMS324" s="4"/>
      <c r="SMT324" s="4"/>
      <c r="SMU324" s="4"/>
      <c r="SMV324" s="4"/>
      <c r="SMW324" s="4"/>
      <c r="SMX324" s="4"/>
      <c r="SMY324" s="4"/>
      <c r="SMZ324" s="4"/>
      <c r="SNA324" s="4"/>
      <c r="SNB324" s="4"/>
      <c r="SNC324" s="4"/>
      <c r="SND324" s="4"/>
      <c r="SNE324" s="4"/>
      <c r="SNF324" s="4"/>
      <c r="SNG324" s="4"/>
      <c r="SNH324" s="4"/>
      <c r="SNI324" s="4"/>
      <c r="SNJ324" s="4"/>
      <c r="SNK324" s="4"/>
      <c r="SNL324" s="4"/>
      <c r="SNM324" s="4"/>
      <c r="SNN324" s="4"/>
      <c r="SNO324" s="4"/>
      <c r="SNP324" s="4"/>
      <c r="SNQ324" s="4"/>
      <c r="SNR324" s="4"/>
      <c r="SNS324" s="4"/>
      <c r="SNT324" s="4"/>
      <c r="SNU324" s="4"/>
      <c r="SNV324" s="4"/>
      <c r="SNW324" s="4"/>
      <c r="SNX324" s="4"/>
      <c r="SNY324" s="4"/>
      <c r="SNZ324" s="4"/>
      <c r="SOA324" s="4"/>
      <c r="SOB324" s="4"/>
      <c r="SOC324" s="4"/>
      <c r="SOD324" s="4"/>
      <c r="SOE324" s="4"/>
      <c r="SOF324" s="4"/>
      <c r="SOG324" s="4"/>
      <c r="SOH324" s="4"/>
      <c r="SOI324" s="4"/>
      <c r="SOJ324" s="4"/>
      <c r="SOK324" s="4"/>
      <c r="SOL324" s="4"/>
      <c r="SOM324" s="4"/>
      <c r="SON324" s="4"/>
      <c r="SOO324" s="4"/>
      <c r="SOP324" s="4"/>
      <c r="SOQ324" s="4"/>
      <c r="SOR324" s="4"/>
      <c r="SOS324" s="4"/>
      <c r="SOT324" s="4"/>
      <c r="SOU324" s="4"/>
      <c r="SOV324" s="4"/>
      <c r="SOW324" s="4"/>
      <c r="SOX324" s="4"/>
      <c r="SOY324" s="4"/>
      <c r="SOZ324" s="4"/>
      <c r="SPA324" s="4"/>
      <c r="SPB324" s="4"/>
      <c r="SPC324" s="4"/>
      <c r="SPD324" s="4"/>
      <c r="SPE324" s="4"/>
      <c r="SPF324" s="4"/>
      <c r="SPG324" s="4"/>
      <c r="SPH324" s="4"/>
      <c r="SPI324" s="4"/>
      <c r="SPJ324" s="4"/>
      <c r="SPK324" s="4"/>
      <c r="SPL324" s="4"/>
      <c r="SPM324" s="4"/>
      <c r="SPN324" s="4"/>
      <c r="SPO324" s="4"/>
      <c r="SPP324" s="4"/>
      <c r="SPQ324" s="4"/>
      <c r="SPR324" s="4"/>
      <c r="SPS324" s="4"/>
      <c r="SPT324" s="4"/>
      <c r="SPU324" s="4"/>
      <c r="SPV324" s="4"/>
      <c r="SPW324" s="4"/>
      <c r="SPX324" s="4"/>
      <c r="SPY324" s="4"/>
      <c r="SPZ324" s="4"/>
      <c r="SQA324" s="4"/>
      <c r="SQB324" s="4"/>
      <c r="SQC324" s="4"/>
      <c r="SQD324" s="4"/>
      <c r="SQE324" s="4"/>
      <c r="SQF324" s="4"/>
      <c r="SQG324" s="4"/>
      <c r="SQH324" s="4"/>
      <c r="SQI324" s="4"/>
      <c r="SQJ324" s="4"/>
      <c r="SQK324" s="4"/>
      <c r="SQL324" s="4"/>
      <c r="SQM324" s="4"/>
      <c r="SQN324" s="4"/>
      <c r="SQO324" s="4"/>
      <c r="SQP324" s="4"/>
      <c r="SQQ324" s="4"/>
      <c r="SQR324" s="4"/>
      <c r="SQS324" s="4"/>
      <c r="SQT324" s="4"/>
      <c r="SQU324" s="4"/>
      <c r="SQV324" s="4"/>
      <c r="SQW324" s="4"/>
      <c r="SQX324" s="4"/>
      <c r="SQY324" s="4"/>
      <c r="SQZ324" s="4"/>
      <c r="SRA324" s="4"/>
      <c r="SRB324" s="4"/>
      <c r="SRC324" s="4"/>
      <c r="SRD324" s="4"/>
      <c r="SRE324" s="4"/>
      <c r="SRF324" s="4"/>
      <c r="SRG324" s="4"/>
      <c r="SRH324" s="4"/>
      <c r="SRI324" s="4"/>
      <c r="SRJ324" s="4"/>
      <c r="SRK324" s="4"/>
      <c r="SRL324" s="4"/>
      <c r="SRM324" s="4"/>
      <c r="SRN324" s="4"/>
      <c r="SRO324" s="4"/>
      <c r="SRP324" s="4"/>
      <c r="SRQ324" s="4"/>
      <c r="SRR324" s="4"/>
      <c r="SRS324" s="4"/>
      <c r="SRT324" s="4"/>
      <c r="SRU324" s="4"/>
      <c r="SRV324" s="4"/>
      <c r="SRW324" s="4"/>
      <c r="SRX324" s="4"/>
      <c r="SRY324" s="4"/>
      <c r="SRZ324" s="4"/>
      <c r="SSA324" s="4"/>
      <c r="SSB324" s="4"/>
      <c r="SSC324" s="4"/>
      <c r="SSD324" s="4"/>
      <c r="SSE324" s="4"/>
      <c r="SSF324" s="4"/>
      <c r="SSG324" s="4"/>
      <c r="SSH324" s="4"/>
      <c r="SSI324" s="4"/>
      <c r="SSJ324" s="4"/>
      <c r="SSK324" s="4"/>
      <c r="SSL324" s="4"/>
      <c r="SSM324" s="4"/>
      <c r="SSN324" s="4"/>
      <c r="SSO324" s="4"/>
      <c r="SSP324" s="4"/>
      <c r="SSQ324" s="4"/>
      <c r="SSR324" s="4"/>
      <c r="SSS324" s="4"/>
      <c r="SST324" s="4"/>
      <c r="SSU324" s="4"/>
      <c r="SSV324" s="4"/>
      <c r="SSW324" s="4"/>
      <c r="SSX324" s="4"/>
      <c r="SSY324" s="4"/>
      <c r="SSZ324" s="4"/>
      <c r="STA324" s="4"/>
      <c r="STB324" s="4"/>
      <c r="STC324" s="4"/>
      <c r="STD324" s="4"/>
      <c r="STE324" s="4"/>
      <c r="STF324" s="4"/>
      <c r="STG324" s="4"/>
      <c r="STH324" s="4"/>
      <c r="STI324" s="4"/>
      <c r="STJ324" s="4"/>
      <c r="STK324" s="4"/>
      <c r="STL324" s="4"/>
      <c r="STM324" s="4"/>
      <c r="STN324" s="4"/>
      <c r="STO324" s="4"/>
      <c r="STP324" s="4"/>
      <c r="STQ324" s="4"/>
      <c r="STR324" s="4"/>
      <c r="STS324" s="4"/>
      <c r="STT324" s="4"/>
      <c r="STU324" s="4"/>
      <c r="STV324" s="4"/>
      <c r="STW324" s="4"/>
      <c r="STX324" s="4"/>
      <c r="STY324" s="4"/>
      <c r="STZ324" s="4"/>
      <c r="SUA324" s="4"/>
      <c r="SUB324" s="4"/>
      <c r="SUC324" s="4"/>
      <c r="SUD324" s="4"/>
      <c r="SUE324" s="4"/>
      <c r="SUF324" s="4"/>
      <c r="SUG324" s="4"/>
      <c r="SUH324" s="4"/>
      <c r="SUI324" s="4"/>
      <c r="SUJ324" s="4"/>
      <c r="SUK324" s="4"/>
      <c r="SUL324" s="4"/>
      <c r="SUM324" s="4"/>
      <c r="SUN324" s="4"/>
      <c r="SUO324" s="4"/>
      <c r="SUP324" s="4"/>
      <c r="SUQ324" s="4"/>
      <c r="SUR324" s="4"/>
      <c r="SUS324" s="4"/>
      <c r="SUT324" s="4"/>
      <c r="SUU324" s="4"/>
      <c r="SUV324" s="4"/>
      <c r="SUW324" s="4"/>
      <c r="SUX324" s="4"/>
      <c r="SUY324" s="4"/>
      <c r="SUZ324" s="4"/>
      <c r="SVA324" s="4"/>
      <c r="SVB324" s="4"/>
      <c r="SVC324" s="4"/>
      <c r="SVD324" s="4"/>
      <c r="SVE324" s="4"/>
      <c r="SVF324" s="4"/>
      <c r="SVG324" s="4"/>
      <c r="SVH324" s="4"/>
      <c r="SVI324" s="4"/>
      <c r="SVJ324" s="4"/>
      <c r="SVK324" s="4"/>
      <c r="SVL324" s="4"/>
      <c r="SVM324" s="4"/>
      <c r="SVN324" s="4"/>
      <c r="SVO324" s="4"/>
      <c r="SVP324" s="4"/>
      <c r="SVQ324" s="4"/>
      <c r="SVR324" s="4"/>
      <c r="SVS324" s="4"/>
      <c r="SVT324" s="4"/>
      <c r="SVU324" s="4"/>
      <c r="SVV324" s="4"/>
      <c r="SVW324" s="4"/>
      <c r="SVX324" s="4"/>
      <c r="SVY324" s="4"/>
      <c r="SVZ324" s="4"/>
      <c r="SWA324" s="4"/>
      <c r="SWB324" s="4"/>
      <c r="SWC324" s="4"/>
      <c r="SWD324" s="4"/>
      <c r="SWE324" s="4"/>
      <c r="SWF324" s="4"/>
      <c r="SWG324" s="4"/>
      <c r="SWH324" s="4"/>
      <c r="SWI324" s="4"/>
      <c r="SWJ324" s="4"/>
      <c r="SWK324" s="4"/>
      <c r="SWL324" s="4"/>
      <c r="SWM324" s="4"/>
      <c r="SWN324" s="4"/>
      <c r="SWO324" s="4"/>
      <c r="SWP324" s="4"/>
      <c r="SWQ324" s="4"/>
      <c r="SWR324" s="4"/>
      <c r="SWS324" s="4"/>
      <c r="SWT324" s="4"/>
      <c r="SWU324" s="4"/>
      <c r="SWV324" s="4"/>
      <c r="SWW324" s="4"/>
      <c r="SWX324" s="4"/>
      <c r="SWY324" s="4"/>
      <c r="SWZ324" s="4"/>
      <c r="SXA324" s="4"/>
      <c r="SXB324" s="4"/>
      <c r="SXC324" s="4"/>
      <c r="SXD324" s="4"/>
      <c r="SXE324" s="4"/>
      <c r="SXF324" s="4"/>
      <c r="SXG324" s="4"/>
      <c r="SXH324" s="4"/>
      <c r="SXI324" s="4"/>
      <c r="SXJ324" s="4"/>
      <c r="SXK324" s="4"/>
      <c r="SXL324" s="4"/>
      <c r="SXM324" s="4"/>
      <c r="SXN324" s="4"/>
      <c r="SXO324" s="4"/>
      <c r="SXP324" s="4"/>
      <c r="SXQ324" s="4"/>
      <c r="SXR324" s="4"/>
      <c r="SXS324" s="4"/>
      <c r="SXT324" s="4"/>
      <c r="SXU324" s="4"/>
      <c r="SXV324" s="4"/>
      <c r="SXW324" s="4"/>
      <c r="SXX324" s="4"/>
      <c r="SXY324" s="4"/>
      <c r="SXZ324" s="4"/>
      <c r="SYA324" s="4"/>
      <c r="SYB324" s="4"/>
      <c r="SYC324" s="4"/>
      <c r="SYD324" s="4"/>
      <c r="SYE324" s="4"/>
      <c r="SYF324" s="4"/>
      <c r="SYG324" s="4"/>
      <c r="SYH324" s="4"/>
      <c r="SYI324" s="4"/>
      <c r="SYJ324" s="4"/>
      <c r="SYK324" s="4"/>
      <c r="SYL324" s="4"/>
      <c r="SYM324" s="4"/>
      <c r="SYN324" s="4"/>
      <c r="SYO324" s="4"/>
      <c r="SYP324" s="4"/>
      <c r="SYQ324" s="4"/>
      <c r="SYR324" s="4"/>
      <c r="SYS324" s="4"/>
      <c r="SYT324" s="4"/>
      <c r="SYU324" s="4"/>
      <c r="SYV324" s="4"/>
      <c r="SYW324" s="4"/>
      <c r="SYX324" s="4"/>
      <c r="SYY324" s="4"/>
      <c r="SYZ324" s="4"/>
      <c r="SZA324" s="4"/>
      <c r="SZB324" s="4"/>
      <c r="SZC324" s="4"/>
      <c r="SZD324" s="4"/>
      <c r="SZE324" s="4"/>
      <c r="SZF324" s="4"/>
      <c r="SZG324" s="4"/>
      <c r="SZH324" s="4"/>
      <c r="SZI324" s="4"/>
      <c r="SZJ324" s="4"/>
      <c r="SZK324" s="4"/>
      <c r="SZL324" s="4"/>
      <c r="SZM324" s="4"/>
      <c r="SZN324" s="4"/>
      <c r="SZO324" s="4"/>
      <c r="SZP324" s="4"/>
      <c r="SZQ324" s="4"/>
      <c r="SZR324" s="4"/>
      <c r="SZS324" s="4"/>
      <c r="SZT324" s="4"/>
      <c r="SZU324" s="4"/>
      <c r="SZV324" s="4"/>
      <c r="SZW324" s="4"/>
      <c r="SZX324" s="4"/>
      <c r="SZY324" s="4"/>
      <c r="SZZ324" s="4"/>
      <c r="TAA324" s="4"/>
      <c r="TAB324" s="4"/>
      <c r="TAC324" s="4"/>
      <c r="TAD324" s="4"/>
      <c r="TAE324" s="4"/>
      <c r="TAF324" s="4"/>
      <c r="TAG324" s="4"/>
      <c r="TAH324" s="4"/>
      <c r="TAI324" s="4"/>
      <c r="TAJ324" s="4"/>
      <c r="TAK324" s="4"/>
      <c r="TAL324" s="4"/>
      <c r="TAM324" s="4"/>
      <c r="TAN324" s="4"/>
      <c r="TAO324" s="4"/>
      <c r="TAP324" s="4"/>
      <c r="TAQ324" s="4"/>
      <c r="TAR324" s="4"/>
      <c r="TAS324" s="4"/>
      <c r="TAT324" s="4"/>
      <c r="TAU324" s="4"/>
      <c r="TAV324" s="4"/>
      <c r="TAW324" s="4"/>
      <c r="TAX324" s="4"/>
      <c r="TAY324" s="4"/>
      <c r="TAZ324" s="4"/>
      <c r="TBA324" s="4"/>
      <c r="TBB324" s="4"/>
      <c r="TBC324" s="4"/>
      <c r="TBD324" s="4"/>
      <c r="TBE324" s="4"/>
      <c r="TBF324" s="4"/>
      <c r="TBG324" s="4"/>
      <c r="TBH324" s="4"/>
      <c r="TBI324" s="4"/>
      <c r="TBJ324" s="4"/>
      <c r="TBK324" s="4"/>
      <c r="TBL324" s="4"/>
      <c r="TBM324" s="4"/>
      <c r="TBN324" s="4"/>
      <c r="TBO324" s="4"/>
      <c r="TBP324" s="4"/>
      <c r="TBQ324" s="4"/>
      <c r="TBR324" s="4"/>
      <c r="TBS324" s="4"/>
      <c r="TBT324" s="4"/>
      <c r="TBU324" s="4"/>
      <c r="TBV324" s="4"/>
      <c r="TBW324" s="4"/>
      <c r="TBX324" s="4"/>
      <c r="TBY324" s="4"/>
      <c r="TBZ324" s="4"/>
      <c r="TCA324" s="4"/>
      <c r="TCB324" s="4"/>
      <c r="TCC324" s="4"/>
      <c r="TCD324" s="4"/>
      <c r="TCE324" s="4"/>
      <c r="TCF324" s="4"/>
      <c r="TCG324" s="4"/>
      <c r="TCH324" s="4"/>
      <c r="TCI324" s="4"/>
      <c r="TCJ324" s="4"/>
      <c r="TCK324" s="4"/>
      <c r="TCL324" s="4"/>
      <c r="TCM324" s="4"/>
      <c r="TCN324" s="4"/>
      <c r="TCO324" s="4"/>
      <c r="TCP324" s="4"/>
      <c r="TCQ324" s="4"/>
      <c r="TCR324" s="4"/>
      <c r="TCS324" s="4"/>
      <c r="TCT324" s="4"/>
      <c r="TCU324" s="4"/>
      <c r="TCV324" s="4"/>
      <c r="TCW324" s="4"/>
      <c r="TCX324" s="4"/>
      <c r="TCY324" s="4"/>
      <c r="TCZ324" s="4"/>
      <c r="TDA324" s="4"/>
      <c r="TDB324" s="4"/>
      <c r="TDC324" s="4"/>
      <c r="TDD324" s="4"/>
      <c r="TDE324" s="4"/>
      <c r="TDF324" s="4"/>
      <c r="TDG324" s="4"/>
      <c r="TDH324" s="4"/>
      <c r="TDI324" s="4"/>
      <c r="TDJ324" s="4"/>
      <c r="TDK324" s="4"/>
      <c r="TDL324" s="4"/>
      <c r="TDM324" s="4"/>
      <c r="TDN324" s="4"/>
      <c r="TDO324" s="4"/>
      <c r="TDP324" s="4"/>
      <c r="TDQ324" s="4"/>
      <c r="TDR324" s="4"/>
      <c r="TDS324" s="4"/>
      <c r="TDT324" s="4"/>
      <c r="TDU324" s="4"/>
      <c r="TDV324" s="4"/>
      <c r="TDW324" s="4"/>
      <c r="TDX324" s="4"/>
      <c r="TDY324" s="4"/>
      <c r="TDZ324" s="4"/>
      <c r="TEA324" s="4"/>
      <c r="TEB324" s="4"/>
      <c r="TEC324" s="4"/>
      <c r="TED324" s="4"/>
      <c r="TEE324" s="4"/>
      <c r="TEF324" s="4"/>
      <c r="TEG324" s="4"/>
      <c r="TEH324" s="4"/>
      <c r="TEI324" s="4"/>
      <c r="TEJ324" s="4"/>
      <c r="TEK324" s="4"/>
      <c r="TEL324" s="4"/>
      <c r="TEM324" s="4"/>
      <c r="TEN324" s="4"/>
      <c r="TEO324" s="4"/>
      <c r="TEP324" s="4"/>
      <c r="TEQ324" s="4"/>
      <c r="TER324" s="4"/>
      <c r="TES324" s="4"/>
      <c r="TET324" s="4"/>
      <c r="TEU324" s="4"/>
      <c r="TEV324" s="4"/>
      <c r="TEW324" s="4"/>
      <c r="TEX324" s="4"/>
      <c r="TEY324" s="4"/>
      <c r="TEZ324" s="4"/>
      <c r="TFA324" s="4"/>
      <c r="TFB324" s="4"/>
      <c r="TFC324" s="4"/>
      <c r="TFD324" s="4"/>
      <c r="TFE324" s="4"/>
      <c r="TFF324" s="4"/>
      <c r="TFG324" s="4"/>
      <c r="TFH324" s="4"/>
      <c r="TFI324" s="4"/>
      <c r="TFJ324" s="4"/>
      <c r="TFK324" s="4"/>
      <c r="TFL324" s="4"/>
      <c r="TFM324" s="4"/>
      <c r="TFN324" s="4"/>
      <c r="TFO324" s="4"/>
      <c r="TFP324" s="4"/>
      <c r="TFQ324" s="4"/>
      <c r="TFR324" s="4"/>
      <c r="TFS324" s="4"/>
      <c r="TFT324" s="4"/>
      <c r="TFU324" s="4"/>
      <c r="TFV324" s="4"/>
      <c r="TFW324" s="4"/>
      <c r="TFX324" s="4"/>
      <c r="TFY324" s="4"/>
      <c r="TFZ324" s="4"/>
      <c r="TGA324" s="4"/>
      <c r="TGB324" s="4"/>
      <c r="TGC324" s="4"/>
      <c r="TGD324" s="4"/>
      <c r="TGE324" s="4"/>
      <c r="TGF324" s="4"/>
      <c r="TGG324" s="4"/>
      <c r="TGH324" s="4"/>
      <c r="TGI324" s="4"/>
      <c r="TGJ324" s="4"/>
      <c r="TGK324" s="4"/>
      <c r="TGL324" s="4"/>
      <c r="TGM324" s="4"/>
      <c r="TGN324" s="4"/>
      <c r="TGO324" s="4"/>
      <c r="TGP324" s="4"/>
      <c r="TGQ324" s="4"/>
      <c r="TGR324" s="4"/>
      <c r="TGS324" s="4"/>
      <c r="TGT324" s="4"/>
      <c r="TGU324" s="4"/>
      <c r="TGV324" s="4"/>
      <c r="TGW324" s="4"/>
      <c r="TGX324" s="4"/>
      <c r="TGY324" s="4"/>
      <c r="TGZ324" s="4"/>
      <c r="THA324" s="4"/>
      <c r="THB324" s="4"/>
      <c r="THC324" s="4"/>
      <c r="THD324" s="4"/>
      <c r="THE324" s="4"/>
      <c r="THF324" s="4"/>
      <c r="THG324" s="4"/>
      <c r="THH324" s="4"/>
      <c r="THI324" s="4"/>
      <c r="THJ324" s="4"/>
      <c r="THK324" s="4"/>
      <c r="THL324" s="4"/>
      <c r="THM324" s="4"/>
      <c r="THN324" s="4"/>
      <c r="THO324" s="4"/>
      <c r="THP324" s="4"/>
      <c r="THQ324" s="4"/>
      <c r="THR324" s="4"/>
      <c r="THS324" s="4"/>
      <c r="THT324" s="4"/>
      <c r="THU324" s="4"/>
      <c r="THV324" s="4"/>
      <c r="THW324" s="4"/>
      <c r="THX324" s="4"/>
      <c r="THY324" s="4"/>
      <c r="THZ324" s="4"/>
      <c r="TIA324" s="4"/>
      <c r="TIB324" s="4"/>
      <c r="TIC324" s="4"/>
      <c r="TID324" s="4"/>
      <c r="TIE324" s="4"/>
      <c r="TIF324" s="4"/>
      <c r="TIG324" s="4"/>
      <c r="TIH324" s="4"/>
      <c r="TII324" s="4"/>
      <c r="TIJ324" s="4"/>
      <c r="TIK324" s="4"/>
      <c r="TIL324" s="4"/>
      <c r="TIM324" s="4"/>
      <c r="TIN324" s="4"/>
      <c r="TIO324" s="4"/>
      <c r="TIP324" s="4"/>
      <c r="TIQ324" s="4"/>
      <c r="TIR324" s="4"/>
      <c r="TIS324" s="4"/>
      <c r="TIT324" s="4"/>
      <c r="TIU324" s="4"/>
      <c r="TIV324" s="4"/>
      <c r="TIW324" s="4"/>
      <c r="TIX324" s="4"/>
      <c r="TIY324" s="4"/>
      <c r="TIZ324" s="4"/>
      <c r="TJA324" s="4"/>
      <c r="TJB324" s="4"/>
      <c r="TJC324" s="4"/>
      <c r="TJD324" s="4"/>
      <c r="TJE324" s="4"/>
      <c r="TJF324" s="4"/>
      <c r="TJG324" s="4"/>
      <c r="TJH324" s="4"/>
      <c r="TJI324" s="4"/>
      <c r="TJJ324" s="4"/>
      <c r="TJK324" s="4"/>
      <c r="TJL324" s="4"/>
      <c r="TJM324" s="4"/>
      <c r="TJN324" s="4"/>
      <c r="TJO324" s="4"/>
      <c r="TJP324" s="4"/>
      <c r="TJQ324" s="4"/>
      <c r="TJR324" s="4"/>
      <c r="TJS324" s="4"/>
      <c r="TJT324" s="4"/>
      <c r="TJU324" s="4"/>
      <c r="TJV324" s="4"/>
      <c r="TJW324" s="4"/>
      <c r="TJX324" s="4"/>
      <c r="TJY324" s="4"/>
      <c r="TJZ324" s="4"/>
      <c r="TKA324" s="4"/>
      <c r="TKB324" s="4"/>
      <c r="TKC324" s="4"/>
      <c r="TKD324" s="4"/>
      <c r="TKE324" s="4"/>
      <c r="TKF324" s="4"/>
      <c r="TKG324" s="4"/>
      <c r="TKH324" s="4"/>
      <c r="TKI324" s="4"/>
      <c r="TKJ324" s="4"/>
      <c r="TKK324" s="4"/>
      <c r="TKL324" s="4"/>
      <c r="TKM324" s="4"/>
      <c r="TKN324" s="4"/>
      <c r="TKO324" s="4"/>
      <c r="TKP324" s="4"/>
      <c r="TKQ324" s="4"/>
      <c r="TKR324" s="4"/>
      <c r="TKS324" s="4"/>
      <c r="TKT324" s="4"/>
      <c r="TKU324" s="4"/>
      <c r="TKV324" s="4"/>
      <c r="TKW324" s="4"/>
      <c r="TKX324" s="4"/>
      <c r="TKY324" s="4"/>
      <c r="TKZ324" s="4"/>
      <c r="TLA324" s="4"/>
      <c r="TLB324" s="4"/>
      <c r="TLC324" s="4"/>
      <c r="TLD324" s="4"/>
      <c r="TLE324" s="4"/>
      <c r="TLF324" s="4"/>
      <c r="TLG324" s="4"/>
      <c r="TLH324" s="4"/>
      <c r="TLI324" s="4"/>
      <c r="TLJ324" s="4"/>
      <c r="TLK324" s="4"/>
      <c r="TLL324" s="4"/>
      <c r="TLM324" s="4"/>
      <c r="TLN324" s="4"/>
      <c r="TLO324" s="4"/>
      <c r="TLP324" s="4"/>
      <c r="TLQ324" s="4"/>
      <c r="TLR324" s="4"/>
      <c r="TLS324" s="4"/>
      <c r="TLT324" s="4"/>
      <c r="TLU324" s="4"/>
      <c r="TLV324" s="4"/>
      <c r="TLW324" s="4"/>
      <c r="TLX324" s="4"/>
      <c r="TLY324" s="4"/>
      <c r="TLZ324" s="4"/>
      <c r="TMA324" s="4"/>
      <c r="TMB324" s="4"/>
      <c r="TMC324" s="4"/>
      <c r="TMD324" s="4"/>
      <c r="TME324" s="4"/>
      <c r="TMF324" s="4"/>
      <c r="TMG324" s="4"/>
      <c r="TMH324" s="4"/>
      <c r="TMI324" s="4"/>
      <c r="TMJ324" s="4"/>
      <c r="TMK324" s="4"/>
      <c r="TML324" s="4"/>
      <c r="TMM324" s="4"/>
      <c r="TMN324" s="4"/>
      <c r="TMO324" s="4"/>
      <c r="TMP324" s="4"/>
      <c r="TMQ324" s="4"/>
      <c r="TMR324" s="4"/>
      <c r="TMS324" s="4"/>
      <c r="TMT324" s="4"/>
      <c r="TMU324" s="4"/>
      <c r="TMV324" s="4"/>
      <c r="TMW324" s="4"/>
      <c r="TMX324" s="4"/>
      <c r="TMY324" s="4"/>
      <c r="TMZ324" s="4"/>
      <c r="TNA324" s="4"/>
      <c r="TNB324" s="4"/>
      <c r="TNC324" s="4"/>
      <c r="TND324" s="4"/>
      <c r="TNE324" s="4"/>
      <c r="TNF324" s="4"/>
      <c r="TNG324" s="4"/>
      <c r="TNH324" s="4"/>
      <c r="TNI324" s="4"/>
      <c r="TNJ324" s="4"/>
      <c r="TNK324" s="4"/>
      <c r="TNL324" s="4"/>
      <c r="TNM324" s="4"/>
      <c r="TNN324" s="4"/>
      <c r="TNO324" s="4"/>
      <c r="TNP324" s="4"/>
      <c r="TNQ324" s="4"/>
      <c r="TNR324" s="4"/>
      <c r="TNS324" s="4"/>
      <c r="TNT324" s="4"/>
      <c r="TNU324" s="4"/>
      <c r="TNV324" s="4"/>
      <c r="TNW324" s="4"/>
      <c r="TNX324" s="4"/>
      <c r="TNY324" s="4"/>
      <c r="TNZ324" s="4"/>
      <c r="TOA324" s="4"/>
      <c r="TOB324" s="4"/>
      <c r="TOC324" s="4"/>
      <c r="TOD324" s="4"/>
      <c r="TOE324" s="4"/>
      <c r="TOF324" s="4"/>
      <c r="TOG324" s="4"/>
      <c r="TOH324" s="4"/>
      <c r="TOI324" s="4"/>
      <c r="TOJ324" s="4"/>
      <c r="TOK324" s="4"/>
      <c r="TOL324" s="4"/>
      <c r="TOM324" s="4"/>
      <c r="TON324" s="4"/>
      <c r="TOO324" s="4"/>
      <c r="TOP324" s="4"/>
      <c r="TOQ324" s="4"/>
      <c r="TOR324" s="4"/>
      <c r="TOS324" s="4"/>
      <c r="TOT324" s="4"/>
      <c r="TOU324" s="4"/>
      <c r="TOV324" s="4"/>
      <c r="TOW324" s="4"/>
      <c r="TOX324" s="4"/>
      <c r="TOY324" s="4"/>
      <c r="TOZ324" s="4"/>
      <c r="TPA324" s="4"/>
      <c r="TPB324" s="4"/>
      <c r="TPC324" s="4"/>
      <c r="TPD324" s="4"/>
      <c r="TPE324" s="4"/>
      <c r="TPF324" s="4"/>
      <c r="TPG324" s="4"/>
      <c r="TPH324" s="4"/>
      <c r="TPI324" s="4"/>
      <c r="TPJ324" s="4"/>
      <c r="TPK324" s="4"/>
      <c r="TPL324" s="4"/>
      <c r="TPM324" s="4"/>
      <c r="TPN324" s="4"/>
      <c r="TPO324" s="4"/>
      <c r="TPP324" s="4"/>
      <c r="TPQ324" s="4"/>
      <c r="TPR324" s="4"/>
      <c r="TPS324" s="4"/>
      <c r="TPT324" s="4"/>
      <c r="TPU324" s="4"/>
      <c r="TPV324" s="4"/>
      <c r="TPW324" s="4"/>
      <c r="TPX324" s="4"/>
      <c r="TPY324" s="4"/>
      <c r="TPZ324" s="4"/>
      <c r="TQA324" s="4"/>
      <c r="TQB324" s="4"/>
      <c r="TQC324" s="4"/>
      <c r="TQD324" s="4"/>
      <c r="TQE324" s="4"/>
      <c r="TQF324" s="4"/>
      <c r="TQG324" s="4"/>
      <c r="TQH324" s="4"/>
      <c r="TQI324" s="4"/>
      <c r="TQJ324" s="4"/>
      <c r="TQK324" s="4"/>
      <c r="TQL324" s="4"/>
      <c r="TQM324" s="4"/>
      <c r="TQN324" s="4"/>
      <c r="TQO324" s="4"/>
      <c r="TQP324" s="4"/>
      <c r="TQQ324" s="4"/>
      <c r="TQR324" s="4"/>
      <c r="TQS324" s="4"/>
      <c r="TQT324" s="4"/>
      <c r="TQU324" s="4"/>
      <c r="TQV324" s="4"/>
      <c r="TQW324" s="4"/>
      <c r="TQX324" s="4"/>
      <c r="TQY324" s="4"/>
      <c r="TQZ324" s="4"/>
      <c r="TRA324" s="4"/>
      <c r="TRB324" s="4"/>
      <c r="TRC324" s="4"/>
      <c r="TRD324" s="4"/>
      <c r="TRE324" s="4"/>
      <c r="TRF324" s="4"/>
      <c r="TRG324" s="4"/>
      <c r="TRH324" s="4"/>
      <c r="TRI324" s="4"/>
      <c r="TRJ324" s="4"/>
      <c r="TRK324" s="4"/>
      <c r="TRL324" s="4"/>
      <c r="TRM324" s="4"/>
      <c r="TRN324" s="4"/>
      <c r="TRO324" s="4"/>
      <c r="TRP324" s="4"/>
      <c r="TRQ324" s="4"/>
      <c r="TRR324" s="4"/>
      <c r="TRS324" s="4"/>
      <c r="TRT324" s="4"/>
      <c r="TRU324" s="4"/>
      <c r="TRV324" s="4"/>
      <c r="TRW324" s="4"/>
      <c r="TRX324" s="4"/>
      <c r="TRY324" s="4"/>
      <c r="TRZ324" s="4"/>
      <c r="TSA324" s="4"/>
      <c r="TSB324" s="4"/>
      <c r="TSC324" s="4"/>
      <c r="TSD324" s="4"/>
      <c r="TSE324" s="4"/>
      <c r="TSF324" s="4"/>
      <c r="TSG324" s="4"/>
      <c r="TSH324" s="4"/>
      <c r="TSI324" s="4"/>
      <c r="TSJ324" s="4"/>
      <c r="TSK324" s="4"/>
      <c r="TSL324" s="4"/>
      <c r="TSM324" s="4"/>
      <c r="TSN324" s="4"/>
      <c r="TSO324" s="4"/>
      <c r="TSP324" s="4"/>
      <c r="TSQ324" s="4"/>
      <c r="TSR324" s="4"/>
      <c r="TSS324" s="4"/>
      <c r="TST324" s="4"/>
      <c r="TSU324" s="4"/>
      <c r="TSV324" s="4"/>
      <c r="TSW324" s="4"/>
      <c r="TSX324" s="4"/>
      <c r="TSY324" s="4"/>
      <c r="TSZ324" s="4"/>
      <c r="TTA324" s="4"/>
      <c r="TTB324" s="4"/>
      <c r="TTC324" s="4"/>
      <c r="TTD324" s="4"/>
      <c r="TTE324" s="4"/>
      <c r="TTF324" s="4"/>
      <c r="TTG324" s="4"/>
      <c r="TTH324" s="4"/>
      <c r="TTI324" s="4"/>
      <c r="TTJ324" s="4"/>
      <c r="TTK324" s="4"/>
      <c r="TTL324" s="4"/>
      <c r="TTM324" s="4"/>
      <c r="TTN324" s="4"/>
      <c r="TTO324" s="4"/>
      <c r="TTP324" s="4"/>
      <c r="TTQ324" s="4"/>
      <c r="TTR324" s="4"/>
      <c r="TTS324" s="4"/>
      <c r="TTT324" s="4"/>
      <c r="TTU324" s="4"/>
      <c r="TTV324" s="4"/>
      <c r="TTW324" s="4"/>
      <c r="TTX324" s="4"/>
      <c r="TTY324" s="4"/>
      <c r="TTZ324" s="4"/>
      <c r="TUA324" s="4"/>
      <c r="TUB324" s="4"/>
      <c r="TUC324" s="4"/>
      <c r="TUD324" s="4"/>
      <c r="TUE324" s="4"/>
      <c r="TUF324" s="4"/>
      <c r="TUG324" s="4"/>
      <c r="TUH324" s="4"/>
      <c r="TUI324" s="4"/>
      <c r="TUJ324" s="4"/>
      <c r="TUK324" s="4"/>
      <c r="TUL324" s="4"/>
      <c r="TUM324" s="4"/>
      <c r="TUN324" s="4"/>
      <c r="TUO324" s="4"/>
      <c r="TUP324" s="4"/>
      <c r="TUQ324" s="4"/>
      <c r="TUR324" s="4"/>
      <c r="TUS324" s="4"/>
      <c r="TUT324" s="4"/>
      <c r="TUU324" s="4"/>
      <c r="TUV324" s="4"/>
      <c r="TUW324" s="4"/>
      <c r="TUX324" s="4"/>
      <c r="TUY324" s="4"/>
      <c r="TUZ324" s="4"/>
      <c r="TVA324" s="4"/>
      <c r="TVB324" s="4"/>
      <c r="TVC324" s="4"/>
      <c r="TVD324" s="4"/>
      <c r="TVE324" s="4"/>
      <c r="TVF324" s="4"/>
      <c r="TVG324" s="4"/>
      <c r="TVH324" s="4"/>
      <c r="TVI324" s="4"/>
      <c r="TVJ324" s="4"/>
      <c r="TVK324" s="4"/>
      <c r="TVL324" s="4"/>
      <c r="TVM324" s="4"/>
      <c r="TVN324" s="4"/>
      <c r="TVO324" s="4"/>
      <c r="TVP324" s="4"/>
      <c r="TVQ324" s="4"/>
      <c r="TVR324" s="4"/>
      <c r="TVS324" s="4"/>
      <c r="TVT324" s="4"/>
      <c r="TVU324" s="4"/>
      <c r="TVV324" s="4"/>
      <c r="TVW324" s="4"/>
      <c r="TVX324" s="4"/>
      <c r="TVY324" s="4"/>
      <c r="TVZ324" s="4"/>
      <c r="TWA324" s="4"/>
      <c r="TWB324" s="4"/>
      <c r="TWC324" s="4"/>
      <c r="TWD324" s="4"/>
      <c r="TWE324" s="4"/>
      <c r="TWF324" s="4"/>
      <c r="TWG324" s="4"/>
      <c r="TWH324" s="4"/>
      <c r="TWI324" s="4"/>
      <c r="TWJ324" s="4"/>
      <c r="TWK324" s="4"/>
      <c r="TWL324" s="4"/>
      <c r="TWM324" s="4"/>
      <c r="TWN324" s="4"/>
      <c r="TWO324" s="4"/>
      <c r="TWP324" s="4"/>
      <c r="TWQ324" s="4"/>
      <c r="TWR324" s="4"/>
      <c r="TWS324" s="4"/>
      <c r="TWT324" s="4"/>
      <c r="TWU324" s="4"/>
      <c r="TWV324" s="4"/>
      <c r="TWW324" s="4"/>
      <c r="TWX324" s="4"/>
      <c r="TWY324" s="4"/>
      <c r="TWZ324" s="4"/>
      <c r="TXA324" s="4"/>
      <c r="TXB324" s="4"/>
      <c r="TXC324" s="4"/>
      <c r="TXD324" s="4"/>
      <c r="TXE324" s="4"/>
      <c r="TXF324" s="4"/>
      <c r="TXG324" s="4"/>
      <c r="TXH324" s="4"/>
      <c r="TXI324" s="4"/>
      <c r="TXJ324" s="4"/>
      <c r="TXK324" s="4"/>
      <c r="TXL324" s="4"/>
      <c r="TXM324" s="4"/>
      <c r="TXN324" s="4"/>
      <c r="TXO324" s="4"/>
      <c r="TXP324" s="4"/>
      <c r="TXQ324" s="4"/>
      <c r="TXR324" s="4"/>
      <c r="TXS324" s="4"/>
      <c r="TXT324" s="4"/>
      <c r="TXU324" s="4"/>
      <c r="TXV324" s="4"/>
      <c r="TXW324" s="4"/>
      <c r="TXX324" s="4"/>
      <c r="TXY324" s="4"/>
      <c r="TXZ324" s="4"/>
      <c r="TYA324" s="4"/>
      <c r="TYB324" s="4"/>
      <c r="TYC324" s="4"/>
      <c r="TYD324" s="4"/>
      <c r="TYE324" s="4"/>
      <c r="TYF324" s="4"/>
      <c r="TYG324" s="4"/>
      <c r="TYH324" s="4"/>
      <c r="TYI324" s="4"/>
      <c r="TYJ324" s="4"/>
      <c r="TYK324" s="4"/>
      <c r="TYL324" s="4"/>
      <c r="TYM324" s="4"/>
      <c r="TYN324" s="4"/>
      <c r="TYO324" s="4"/>
      <c r="TYP324" s="4"/>
      <c r="TYQ324" s="4"/>
      <c r="TYR324" s="4"/>
      <c r="TYS324" s="4"/>
      <c r="TYT324" s="4"/>
      <c r="TYU324" s="4"/>
      <c r="TYV324" s="4"/>
      <c r="TYW324" s="4"/>
      <c r="TYX324" s="4"/>
      <c r="TYY324" s="4"/>
      <c r="TYZ324" s="4"/>
      <c r="TZA324" s="4"/>
      <c r="TZB324" s="4"/>
      <c r="TZC324" s="4"/>
      <c r="TZD324" s="4"/>
      <c r="TZE324" s="4"/>
      <c r="TZF324" s="4"/>
      <c r="TZG324" s="4"/>
      <c r="TZH324" s="4"/>
      <c r="TZI324" s="4"/>
      <c r="TZJ324" s="4"/>
      <c r="TZK324" s="4"/>
      <c r="TZL324" s="4"/>
      <c r="TZM324" s="4"/>
      <c r="TZN324" s="4"/>
      <c r="TZO324" s="4"/>
      <c r="TZP324" s="4"/>
      <c r="TZQ324" s="4"/>
      <c r="TZR324" s="4"/>
      <c r="TZS324" s="4"/>
      <c r="TZT324" s="4"/>
      <c r="TZU324" s="4"/>
      <c r="TZV324" s="4"/>
      <c r="TZW324" s="4"/>
      <c r="TZX324" s="4"/>
      <c r="TZY324" s="4"/>
      <c r="TZZ324" s="4"/>
      <c r="UAA324" s="4"/>
      <c r="UAB324" s="4"/>
      <c r="UAC324" s="4"/>
      <c r="UAD324" s="4"/>
      <c r="UAE324" s="4"/>
      <c r="UAF324" s="4"/>
      <c r="UAG324" s="4"/>
      <c r="UAH324" s="4"/>
      <c r="UAI324" s="4"/>
      <c r="UAJ324" s="4"/>
      <c r="UAK324" s="4"/>
      <c r="UAL324" s="4"/>
      <c r="UAM324" s="4"/>
      <c r="UAN324" s="4"/>
      <c r="UAO324" s="4"/>
      <c r="UAP324" s="4"/>
      <c r="UAQ324" s="4"/>
      <c r="UAR324" s="4"/>
      <c r="UAS324" s="4"/>
      <c r="UAT324" s="4"/>
      <c r="UAU324" s="4"/>
      <c r="UAV324" s="4"/>
      <c r="UAW324" s="4"/>
      <c r="UAX324" s="4"/>
      <c r="UAY324" s="4"/>
      <c r="UAZ324" s="4"/>
      <c r="UBA324" s="4"/>
      <c r="UBB324" s="4"/>
      <c r="UBC324" s="4"/>
      <c r="UBD324" s="4"/>
      <c r="UBE324" s="4"/>
      <c r="UBF324" s="4"/>
      <c r="UBG324" s="4"/>
      <c r="UBH324" s="4"/>
      <c r="UBI324" s="4"/>
      <c r="UBJ324" s="4"/>
      <c r="UBK324" s="4"/>
      <c r="UBL324" s="4"/>
      <c r="UBM324" s="4"/>
      <c r="UBN324" s="4"/>
      <c r="UBO324" s="4"/>
      <c r="UBP324" s="4"/>
      <c r="UBQ324" s="4"/>
      <c r="UBR324" s="4"/>
      <c r="UBS324" s="4"/>
      <c r="UBT324" s="4"/>
      <c r="UBU324" s="4"/>
      <c r="UBV324" s="4"/>
      <c r="UBW324" s="4"/>
      <c r="UBX324" s="4"/>
      <c r="UBY324" s="4"/>
      <c r="UBZ324" s="4"/>
      <c r="UCA324" s="4"/>
      <c r="UCB324" s="4"/>
      <c r="UCC324" s="4"/>
      <c r="UCD324" s="4"/>
      <c r="UCE324" s="4"/>
      <c r="UCF324" s="4"/>
      <c r="UCG324" s="4"/>
      <c r="UCH324" s="4"/>
      <c r="UCI324" s="4"/>
      <c r="UCJ324" s="4"/>
      <c r="UCK324" s="4"/>
      <c r="UCL324" s="4"/>
      <c r="UCM324" s="4"/>
      <c r="UCN324" s="4"/>
      <c r="UCO324" s="4"/>
      <c r="UCP324" s="4"/>
      <c r="UCQ324" s="4"/>
      <c r="UCR324" s="4"/>
      <c r="UCS324" s="4"/>
      <c r="UCT324" s="4"/>
      <c r="UCU324" s="4"/>
      <c r="UCV324" s="4"/>
      <c r="UCW324" s="4"/>
      <c r="UCX324" s="4"/>
      <c r="UCY324" s="4"/>
      <c r="UCZ324" s="4"/>
      <c r="UDA324" s="4"/>
      <c r="UDB324" s="4"/>
      <c r="UDC324" s="4"/>
      <c r="UDD324" s="4"/>
      <c r="UDE324" s="4"/>
      <c r="UDF324" s="4"/>
      <c r="UDG324" s="4"/>
      <c r="UDH324" s="4"/>
      <c r="UDI324" s="4"/>
      <c r="UDJ324" s="4"/>
      <c r="UDK324" s="4"/>
      <c r="UDL324" s="4"/>
      <c r="UDM324" s="4"/>
      <c r="UDN324" s="4"/>
      <c r="UDO324" s="4"/>
      <c r="UDP324" s="4"/>
      <c r="UDQ324" s="4"/>
      <c r="UDR324" s="4"/>
      <c r="UDS324" s="4"/>
      <c r="UDT324" s="4"/>
      <c r="UDU324" s="4"/>
      <c r="UDV324" s="4"/>
      <c r="UDW324" s="4"/>
      <c r="UDX324" s="4"/>
      <c r="UDY324" s="4"/>
      <c r="UDZ324" s="4"/>
      <c r="UEA324" s="4"/>
      <c r="UEB324" s="4"/>
      <c r="UEC324" s="4"/>
      <c r="UED324" s="4"/>
      <c r="UEE324" s="4"/>
      <c r="UEF324" s="4"/>
      <c r="UEG324" s="4"/>
      <c r="UEH324" s="4"/>
      <c r="UEI324" s="4"/>
      <c r="UEJ324" s="4"/>
      <c r="UEK324" s="4"/>
      <c r="UEL324" s="4"/>
      <c r="UEM324" s="4"/>
      <c r="UEN324" s="4"/>
      <c r="UEO324" s="4"/>
      <c r="UEP324" s="4"/>
      <c r="UEQ324" s="4"/>
      <c r="UER324" s="4"/>
      <c r="UES324" s="4"/>
      <c r="UET324" s="4"/>
      <c r="UEU324" s="4"/>
      <c r="UEV324" s="4"/>
      <c r="UEW324" s="4"/>
      <c r="UEX324" s="4"/>
      <c r="UEY324" s="4"/>
      <c r="UEZ324" s="4"/>
      <c r="UFA324" s="4"/>
      <c r="UFB324" s="4"/>
      <c r="UFC324" s="4"/>
      <c r="UFD324" s="4"/>
      <c r="UFE324" s="4"/>
      <c r="UFF324" s="4"/>
      <c r="UFG324" s="4"/>
      <c r="UFH324" s="4"/>
      <c r="UFI324" s="4"/>
      <c r="UFJ324" s="4"/>
      <c r="UFK324" s="4"/>
      <c r="UFL324" s="4"/>
      <c r="UFM324" s="4"/>
      <c r="UFN324" s="4"/>
      <c r="UFO324" s="4"/>
      <c r="UFP324" s="4"/>
      <c r="UFQ324" s="4"/>
      <c r="UFR324" s="4"/>
      <c r="UFS324" s="4"/>
      <c r="UFT324" s="4"/>
      <c r="UFU324" s="4"/>
      <c r="UFV324" s="4"/>
      <c r="UFW324" s="4"/>
      <c r="UFX324" s="4"/>
      <c r="UFY324" s="4"/>
      <c r="UFZ324" s="4"/>
      <c r="UGA324" s="4"/>
      <c r="UGB324" s="4"/>
      <c r="UGC324" s="4"/>
      <c r="UGD324" s="4"/>
      <c r="UGE324" s="4"/>
      <c r="UGF324" s="4"/>
      <c r="UGG324" s="4"/>
      <c r="UGH324" s="4"/>
      <c r="UGI324" s="4"/>
      <c r="UGJ324" s="4"/>
      <c r="UGK324" s="4"/>
      <c r="UGL324" s="4"/>
      <c r="UGM324" s="4"/>
      <c r="UGN324" s="4"/>
      <c r="UGO324" s="4"/>
      <c r="UGP324" s="4"/>
      <c r="UGQ324" s="4"/>
      <c r="UGR324" s="4"/>
      <c r="UGS324" s="4"/>
      <c r="UGT324" s="4"/>
      <c r="UGU324" s="4"/>
      <c r="UGV324" s="4"/>
      <c r="UGW324" s="4"/>
      <c r="UGX324" s="4"/>
      <c r="UGY324" s="4"/>
      <c r="UGZ324" s="4"/>
      <c r="UHA324" s="4"/>
      <c r="UHB324" s="4"/>
      <c r="UHC324" s="4"/>
      <c r="UHD324" s="4"/>
      <c r="UHE324" s="4"/>
      <c r="UHF324" s="4"/>
      <c r="UHG324" s="4"/>
      <c r="UHH324" s="4"/>
      <c r="UHI324" s="4"/>
      <c r="UHJ324" s="4"/>
      <c r="UHK324" s="4"/>
      <c r="UHL324" s="4"/>
      <c r="UHM324" s="4"/>
      <c r="UHN324" s="4"/>
      <c r="UHO324" s="4"/>
      <c r="UHP324" s="4"/>
      <c r="UHQ324" s="4"/>
      <c r="UHR324" s="4"/>
      <c r="UHS324" s="4"/>
      <c r="UHT324" s="4"/>
      <c r="UHU324" s="4"/>
      <c r="UHV324" s="4"/>
      <c r="UHW324" s="4"/>
      <c r="UHX324" s="4"/>
      <c r="UHY324" s="4"/>
      <c r="UHZ324" s="4"/>
      <c r="UIA324" s="4"/>
      <c r="UIB324" s="4"/>
      <c r="UIC324" s="4"/>
      <c r="UID324" s="4"/>
      <c r="UIE324" s="4"/>
      <c r="UIF324" s="4"/>
      <c r="UIG324" s="4"/>
      <c r="UIH324" s="4"/>
      <c r="UII324" s="4"/>
      <c r="UIJ324" s="4"/>
      <c r="UIK324" s="4"/>
      <c r="UIL324" s="4"/>
      <c r="UIM324" s="4"/>
      <c r="UIN324" s="4"/>
      <c r="UIO324" s="4"/>
      <c r="UIP324" s="4"/>
      <c r="UIQ324" s="4"/>
      <c r="UIR324" s="4"/>
      <c r="UIS324" s="4"/>
      <c r="UIT324" s="4"/>
      <c r="UIU324" s="4"/>
      <c r="UIV324" s="4"/>
      <c r="UIW324" s="4"/>
      <c r="UIX324" s="4"/>
      <c r="UIY324" s="4"/>
      <c r="UIZ324" s="4"/>
      <c r="UJA324" s="4"/>
      <c r="UJB324" s="4"/>
      <c r="UJC324" s="4"/>
      <c r="UJD324" s="4"/>
      <c r="UJE324" s="4"/>
      <c r="UJF324" s="4"/>
      <c r="UJG324" s="4"/>
      <c r="UJH324" s="4"/>
      <c r="UJI324" s="4"/>
      <c r="UJJ324" s="4"/>
      <c r="UJK324" s="4"/>
      <c r="UJL324" s="4"/>
      <c r="UJM324" s="4"/>
      <c r="UJN324" s="4"/>
      <c r="UJO324" s="4"/>
      <c r="UJP324" s="4"/>
      <c r="UJQ324" s="4"/>
      <c r="UJR324" s="4"/>
      <c r="UJS324" s="4"/>
      <c r="UJT324" s="4"/>
      <c r="UJU324" s="4"/>
      <c r="UJV324" s="4"/>
      <c r="UJW324" s="4"/>
      <c r="UJX324" s="4"/>
      <c r="UJY324" s="4"/>
      <c r="UJZ324" s="4"/>
      <c r="UKA324" s="4"/>
      <c r="UKB324" s="4"/>
      <c r="UKC324" s="4"/>
      <c r="UKD324" s="4"/>
      <c r="UKE324" s="4"/>
      <c r="UKF324" s="4"/>
      <c r="UKG324" s="4"/>
      <c r="UKH324" s="4"/>
      <c r="UKI324" s="4"/>
      <c r="UKJ324" s="4"/>
      <c r="UKK324" s="4"/>
      <c r="UKL324" s="4"/>
      <c r="UKM324" s="4"/>
      <c r="UKN324" s="4"/>
      <c r="UKO324" s="4"/>
      <c r="UKP324" s="4"/>
      <c r="UKQ324" s="4"/>
      <c r="UKR324" s="4"/>
      <c r="UKS324" s="4"/>
      <c r="UKT324" s="4"/>
      <c r="UKU324" s="4"/>
      <c r="UKV324" s="4"/>
      <c r="UKW324" s="4"/>
      <c r="UKX324" s="4"/>
      <c r="UKY324" s="4"/>
      <c r="UKZ324" s="4"/>
      <c r="ULA324" s="4"/>
      <c r="ULB324" s="4"/>
      <c r="ULC324" s="4"/>
      <c r="ULD324" s="4"/>
      <c r="ULE324" s="4"/>
      <c r="ULF324" s="4"/>
      <c r="ULG324" s="4"/>
      <c r="ULH324" s="4"/>
      <c r="ULI324" s="4"/>
      <c r="ULJ324" s="4"/>
      <c r="ULK324" s="4"/>
      <c r="ULL324" s="4"/>
      <c r="ULM324" s="4"/>
      <c r="ULN324" s="4"/>
      <c r="ULO324" s="4"/>
      <c r="ULP324" s="4"/>
      <c r="ULQ324" s="4"/>
      <c r="ULR324" s="4"/>
      <c r="ULS324" s="4"/>
      <c r="ULT324" s="4"/>
      <c r="ULU324" s="4"/>
      <c r="ULV324" s="4"/>
      <c r="ULW324" s="4"/>
      <c r="ULX324" s="4"/>
      <c r="ULY324" s="4"/>
      <c r="ULZ324" s="4"/>
      <c r="UMA324" s="4"/>
      <c r="UMB324" s="4"/>
      <c r="UMC324" s="4"/>
      <c r="UMD324" s="4"/>
      <c r="UME324" s="4"/>
      <c r="UMF324" s="4"/>
      <c r="UMG324" s="4"/>
      <c r="UMH324" s="4"/>
      <c r="UMI324" s="4"/>
      <c r="UMJ324" s="4"/>
      <c r="UMK324" s="4"/>
      <c r="UML324" s="4"/>
      <c r="UMM324" s="4"/>
      <c r="UMN324" s="4"/>
      <c r="UMO324" s="4"/>
      <c r="UMP324" s="4"/>
      <c r="UMQ324" s="4"/>
      <c r="UMR324" s="4"/>
      <c r="UMS324" s="4"/>
      <c r="UMT324" s="4"/>
      <c r="UMU324" s="4"/>
      <c r="UMV324" s="4"/>
      <c r="UMW324" s="4"/>
      <c r="UMX324" s="4"/>
      <c r="UMY324" s="4"/>
      <c r="UMZ324" s="4"/>
      <c r="UNA324" s="4"/>
      <c r="UNB324" s="4"/>
      <c r="UNC324" s="4"/>
      <c r="UND324" s="4"/>
      <c r="UNE324" s="4"/>
      <c r="UNF324" s="4"/>
      <c r="UNG324" s="4"/>
      <c r="UNH324" s="4"/>
      <c r="UNI324" s="4"/>
      <c r="UNJ324" s="4"/>
      <c r="UNK324" s="4"/>
      <c r="UNL324" s="4"/>
      <c r="UNM324" s="4"/>
      <c r="UNN324" s="4"/>
      <c r="UNO324" s="4"/>
      <c r="UNP324" s="4"/>
      <c r="UNQ324" s="4"/>
      <c r="UNR324" s="4"/>
      <c r="UNS324" s="4"/>
      <c r="UNT324" s="4"/>
      <c r="UNU324" s="4"/>
      <c r="UNV324" s="4"/>
      <c r="UNW324" s="4"/>
      <c r="UNX324" s="4"/>
      <c r="UNY324" s="4"/>
      <c r="UNZ324" s="4"/>
      <c r="UOA324" s="4"/>
      <c r="UOB324" s="4"/>
      <c r="UOC324" s="4"/>
      <c r="UOD324" s="4"/>
      <c r="UOE324" s="4"/>
      <c r="UOF324" s="4"/>
      <c r="UOG324" s="4"/>
      <c r="UOH324" s="4"/>
      <c r="UOI324" s="4"/>
      <c r="UOJ324" s="4"/>
      <c r="UOK324" s="4"/>
      <c r="UOL324" s="4"/>
      <c r="UOM324" s="4"/>
      <c r="UON324" s="4"/>
      <c r="UOO324" s="4"/>
      <c r="UOP324" s="4"/>
      <c r="UOQ324" s="4"/>
      <c r="UOR324" s="4"/>
      <c r="UOS324" s="4"/>
      <c r="UOT324" s="4"/>
      <c r="UOU324" s="4"/>
      <c r="UOV324" s="4"/>
      <c r="UOW324" s="4"/>
      <c r="UOX324" s="4"/>
      <c r="UOY324" s="4"/>
      <c r="UOZ324" s="4"/>
      <c r="UPA324" s="4"/>
      <c r="UPB324" s="4"/>
      <c r="UPC324" s="4"/>
      <c r="UPD324" s="4"/>
      <c r="UPE324" s="4"/>
      <c r="UPF324" s="4"/>
      <c r="UPG324" s="4"/>
      <c r="UPH324" s="4"/>
      <c r="UPI324" s="4"/>
      <c r="UPJ324" s="4"/>
      <c r="UPK324" s="4"/>
      <c r="UPL324" s="4"/>
      <c r="UPM324" s="4"/>
      <c r="UPN324" s="4"/>
      <c r="UPO324" s="4"/>
      <c r="UPP324" s="4"/>
      <c r="UPQ324" s="4"/>
      <c r="UPR324" s="4"/>
      <c r="UPS324" s="4"/>
      <c r="UPT324" s="4"/>
      <c r="UPU324" s="4"/>
      <c r="UPV324" s="4"/>
      <c r="UPW324" s="4"/>
      <c r="UPX324" s="4"/>
      <c r="UPY324" s="4"/>
      <c r="UPZ324" s="4"/>
      <c r="UQA324" s="4"/>
      <c r="UQB324" s="4"/>
      <c r="UQC324" s="4"/>
      <c r="UQD324" s="4"/>
      <c r="UQE324" s="4"/>
      <c r="UQF324" s="4"/>
      <c r="UQG324" s="4"/>
      <c r="UQH324" s="4"/>
      <c r="UQI324" s="4"/>
      <c r="UQJ324" s="4"/>
      <c r="UQK324" s="4"/>
      <c r="UQL324" s="4"/>
      <c r="UQM324" s="4"/>
      <c r="UQN324" s="4"/>
      <c r="UQO324" s="4"/>
      <c r="UQP324" s="4"/>
      <c r="UQQ324" s="4"/>
      <c r="UQR324" s="4"/>
      <c r="UQS324" s="4"/>
      <c r="UQT324" s="4"/>
      <c r="UQU324" s="4"/>
      <c r="UQV324" s="4"/>
      <c r="UQW324" s="4"/>
      <c r="UQX324" s="4"/>
      <c r="UQY324" s="4"/>
      <c r="UQZ324" s="4"/>
      <c r="URA324" s="4"/>
      <c r="URB324" s="4"/>
      <c r="URC324" s="4"/>
      <c r="URD324" s="4"/>
      <c r="URE324" s="4"/>
      <c r="URF324" s="4"/>
      <c r="URG324" s="4"/>
      <c r="URH324" s="4"/>
      <c r="URI324" s="4"/>
      <c r="URJ324" s="4"/>
      <c r="URK324" s="4"/>
      <c r="URL324" s="4"/>
      <c r="URM324" s="4"/>
      <c r="URN324" s="4"/>
      <c r="URO324" s="4"/>
      <c r="URP324" s="4"/>
      <c r="URQ324" s="4"/>
      <c r="URR324" s="4"/>
      <c r="URS324" s="4"/>
      <c r="URT324" s="4"/>
      <c r="URU324" s="4"/>
      <c r="URV324" s="4"/>
      <c r="URW324" s="4"/>
      <c r="URX324" s="4"/>
      <c r="URY324" s="4"/>
      <c r="URZ324" s="4"/>
      <c r="USA324" s="4"/>
      <c r="USB324" s="4"/>
      <c r="USC324" s="4"/>
      <c r="USD324" s="4"/>
      <c r="USE324" s="4"/>
      <c r="USF324" s="4"/>
      <c r="USG324" s="4"/>
      <c r="USH324" s="4"/>
      <c r="USI324" s="4"/>
      <c r="USJ324" s="4"/>
      <c r="USK324" s="4"/>
      <c r="USL324" s="4"/>
      <c r="USM324" s="4"/>
      <c r="USN324" s="4"/>
      <c r="USO324" s="4"/>
      <c r="USP324" s="4"/>
      <c r="USQ324" s="4"/>
      <c r="USR324" s="4"/>
      <c r="USS324" s="4"/>
      <c r="UST324" s="4"/>
      <c r="USU324" s="4"/>
      <c r="USV324" s="4"/>
      <c r="USW324" s="4"/>
      <c r="USX324" s="4"/>
      <c r="USY324" s="4"/>
      <c r="USZ324" s="4"/>
      <c r="UTA324" s="4"/>
      <c r="UTB324" s="4"/>
      <c r="UTC324" s="4"/>
      <c r="UTD324" s="4"/>
      <c r="UTE324" s="4"/>
      <c r="UTF324" s="4"/>
      <c r="UTG324" s="4"/>
      <c r="UTH324" s="4"/>
      <c r="UTI324" s="4"/>
      <c r="UTJ324" s="4"/>
      <c r="UTK324" s="4"/>
      <c r="UTL324" s="4"/>
      <c r="UTM324" s="4"/>
      <c r="UTN324" s="4"/>
      <c r="UTO324" s="4"/>
      <c r="UTP324" s="4"/>
      <c r="UTQ324" s="4"/>
      <c r="UTR324" s="4"/>
      <c r="UTS324" s="4"/>
      <c r="UTT324" s="4"/>
      <c r="UTU324" s="4"/>
      <c r="UTV324" s="4"/>
      <c r="UTW324" s="4"/>
      <c r="UTX324" s="4"/>
      <c r="UTY324" s="4"/>
      <c r="UTZ324" s="4"/>
      <c r="UUA324" s="4"/>
      <c r="UUB324" s="4"/>
      <c r="UUC324" s="4"/>
      <c r="UUD324" s="4"/>
      <c r="UUE324" s="4"/>
      <c r="UUF324" s="4"/>
      <c r="UUG324" s="4"/>
      <c r="UUH324" s="4"/>
      <c r="UUI324" s="4"/>
      <c r="UUJ324" s="4"/>
      <c r="UUK324" s="4"/>
      <c r="UUL324" s="4"/>
      <c r="UUM324" s="4"/>
      <c r="UUN324" s="4"/>
      <c r="UUO324" s="4"/>
      <c r="UUP324" s="4"/>
      <c r="UUQ324" s="4"/>
      <c r="UUR324" s="4"/>
      <c r="UUS324" s="4"/>
      <c r="UUT324" s="4"/>
      <c r="UUU324" s="4"/>
      <c r="UUV324" s="4"/>
      <c r="UUW324" s="4"/>
      <c r="UUX324" s="4"/>
      <c r="UUY324" s="4"/>
      <c r="UUZ324" s="4"/>
      <c r="UVA324" s="4"/>
      <c r="UVB324" s="4"/>
      <c r="UVC324" s="4"/>
      <c r="UVD324" s="4"/>
      <c r="UVE324" s="4"/>
      <c r="UVF324" s="4"/>
      <c r="UVG324" s="4"/>
      <c r="UVH324" s="4"/>
      <c r="UVI324" s="4"/>
      <c r="UVJ324" s="4"/>
      <c r="UVK324" s="4"/>
      <c r="UVL324" s="4"/>
      <c r="UVM324" s="4"/>
      <c r="UVN324" s="4"/>
      <c r="UVO324" s="4"/>
      <c r="UVP324" s="4"/>
      <c r="UVQ324" s="4"/>
      <c r="UVR324" s="4"/>
      <c r="UVS324" s="4"/>
      <c r="UVT324" s="4"/>
      <c r="UVU324" s="4"/>
      <c r="UVV324" s="4"/>
      <c r="UVW324" s="4"/>
      <c r="UVX324" s="4"/>
      <c r="UVY324" s="4"/>
      <c r="UVZ324" s="4"/>
      <c r="UWA324" s="4"/>
      <c r="UWB324" s="4"/>
      <c r="UWC324" s="4"/>
      <c r="UWD324" s="4"/>
      <c r="UWE324" s="4"/>
      <c r="UWF324" s="4"/>
      <c r="UWG324" s="4"/>
      <c r="UWH324" s="4"/>
      <c r="UWI324" s="4"/>
      <c r="UWJ324" s="4"/>
      <c r="UWK324" s="4"/>
      <c r="UWL324" s="4"/>
      <c r="UWM324" s="4"/>
      <c r="UWN324" s="4"/>
      <c r="UWO324" s="4"/>
      <c r="UWP324" s="4"/>
      <c r="UWQ324" s="4"/>
      <c r="UWR324" s="4"/>
      <c r="UWS324" s="4"/>
      <c r="UWT324" s="4"/>
      <c r="UWU324" s="4"/>
      <c r="UWV324" s="4"/>
      <c r="UWW324" s="4"/>
      <c r="UWX324" s="4"/>
      <c r="UWY324" s="4"/>
      <c r="UWZ324" s="4"/>
      <c r="UXA324" s="4"/>
      <c r="UXB324" s="4"/>
      <c r="UXC324" s="4"/>
      <c r="UXD324" s="4"/>
      <c r="UXE324" s="4"/>
      <c r="UXF324" s="4"/>
      <c r="UXG324" s="4"/>
      <c r="UXH324" s="4"/>
      <c r="UXI324" s="4"/>
      <c r="UXJ324" s="4"/>
      <c r="UXK324" s="4"/>
      <c r="UXL324" s="4"/>
      <c r="UXM324" s="4"/>
      <c r="UXN324" s="4"/>
      <c r="UXO324" s="4"/>
      <c r="UXP324" s="4"/>
      <c r="UXQ324" s="4"/>
      <c r="UXR324" s="4"/>
      <c r="UXS324" s="4"/>
      <c r="UXT324" s="4"/>
      <c r="UXU324" s="4"/>
      <c r="UXV324" s="4"/>
      <c r="UXW324" s="4"/>
      <c r="UXX324" s="4"/>
      <c r="UXY324" s="4"/>
      <c r="UXZ324" s="4"/>
      <c r="UYA324" s="4"/>
      <c r="UYB324" s="4"/>
      <c r="UYC324" s="4"/>
      <c r="UYD324" s="4"/>
      <c r="UYE324" s="4"/>
      <c r="UYF324" s="4"/>
      <c r="UYG324" s="4"/>
      <c r="UYH324" s="4"/>
      <c r="UYI324" s="4"/>
      <c r="UYJ324" s="4"/>
      <c r="UYK324" s="4"/>
      <c r="UYL324" s="4"/>
      <c r="UYM324" s="4"/>
      <c r="UYN324" s="4"/>
      <c r="UYO324" s="4"/>
      <c r="UYP324" s="4"/>
      <c r="UYQ324" s="4"/>
      <c r="UYR324" s="4"/>
      <c r="UYS324" s="4"/>
      <c r="UYT324" s="4"/>
      <c r="UYU324" s="4"/>
      <c r="UYV324" s="4"/>
      <c r="UYW324" s="4"/>
      <c r="UYX324" s="4"/>
      <c r="UYY324" s="4"/>
      <c r="UYZ324" s="4"/>
      <c r="UZA324" s="4"/>
      <c r="UZB324" s="4"/>
      <c r="UZC324" s="4"/>
      <c r="UZD324" s="4"/>
      <c r="UZE324" s="4"/>
      <c r="UZF324" s="4"/>
      <c r="UZG324" s="4"/>
      <c r="UZH324" s="4"/>
      <c r="UZI324" s="4"/>
      <c r="UZJ324" s="4"/>
      <c r="UZK324" s="4"/>
      <c r="UZL324" s="4"/>
      <c r="UZM324" s="4"/>
      <c r="UZN324" s="4"/>
      <c r="UZO324" s="4"/>
      <c r="UZP324" s="4"/>
      <c r="UZQ324" s="4"/>
      <c r="UZR324" s="4"/>
      <c r="UZS324" s="4"/>
      <c r="UZT324" s="4"/>
      <c r="UZU324" s="4"/>
      <c r="UZV324" s="4"/>
      <c r="UZW324" s="4"/>
      <c r="UZX324" s="4"/>
      <c r="UZY324" s="4"/>
      <c r="UZZ324" s="4"/>
      <c r="VAA324" s="4"/>
      <c r="VAB324" s="4"/>
      <c r="VAC324" s="4"/>
      <c r="VAD324" s="4"/>
      <c r="VAE324" s="4"/>
      <c r="VAF324" s="4"/>
      <c r="VAG324" s="4"/>
      <c r="VAH324" s="4"/>
      <c r="VAI324" s="4"/>
      <c r="VAJ324" s="4"/>
      <c r="VAK324" s="4"/>
      <c r="VAL324" s="4"/>
      <c r="VAM324" s="4"/>
      <c r="VAN324" s="4"/>
      <c r="VAO324" s="4"/>
      <c r="VAP324" s="4"/>
      <c r="VAQ324" s="4"/>
      <c r="VAR324" s="4"/>
      <c r="VAS324" s="4"/>
      <c r="VAT324" s="4"/>
      <c r="VAU324" s="4"/>
      <c r="VAV324" s="4"/>
      <c r="VAW324" s="4"/>
      <c r="VAX324" s="4"/>
      <c r="VAY324" s="4"/>
      <c r="VAZ324" s="4"/>
      <c r="VBA324" s="4"/>
      <c r="VBB324" s="4"/>
      <c r="VBC324" s="4"/>
      <c r="VBD324" s="4"/>
      <c r="VBE324" s="4"/>
      <c r="VBF324" s="4"/>
      <c r="VBG324" s="4"/>
      <c r="VBH324" s="4"/>
      <c r="VBI324" s="4"/>
      <c r="VBJ324" s="4"/>
      <c r="VBK324" s="4"/>
      <c r="VBL324" s="4"/>
      <c r="VBM324" s="4"/>
      <c r="VBN324" s="4"/>
      <c r="VBO324" s="4"/>
      <c r="VBP324" s="4"/>
      <c r="VBQ324" s="4"/>
      <c r="VBR324" s="4"/>
      <c r="VBS324" s="4"/>
      <c r="VBT324" s="4"/>
      <c r="VBU324" s="4"/>
      <c r="VBV324" s="4"/>
      <c r="VBW324" s="4"/>
      <c r="VBX324" s="4"/>
      <c r="VBY324" s="4"/>
      <c r="VBZ324" s="4"/>
      <c r="VCA324" s="4"/>
      <c r="VCB324" s="4"/>
      <c r="VCC324" s="4"/>
      <c r="VCD324" s="4"/>
      <c r="VCE324" s="4"/>
      <c r="VCF324" s="4"/>
      <c r="VCG324" s="4"/>
      <c r="VCH324" s="4"/>
      <c r="VCI324" s="4"/>
      <c r="VCJ324" s="4"/>
      <c r="VCK324" s="4"/>
      <c r="VCL324" s="4"/>
      <c r="VCM324" s="4"/>
      <c r="VCN324" s="4"/>
      <c r="VCO324" s="4"/>
      <c r="VCP324" s="4"/>
      <c r="VCQ324" s="4"/>
      <c r="VCR324" s="4"/>
      <c r="VCS324" s="4"/>
      <c r="VCT324" s="4"/>
      <c r="VCU324" s="4"/>
      <c r="VCV324" s="4"/>
      <c r="VCW324" s="4"/>
      <c r="VCX324" s="4"/>
      <c r="VCY324" s="4"/>
      <c r="VCZ324" s="4"/>
      <c r="VDA324" s="4"/>
      <c r="VDB324" s="4"/>
      <c r="VDC324" s="4"/>
      <c r="VDD324" s="4"/>
      <c r="VDE324" s="4"/>
      <c r="VDF324" s="4"/>
      <c r="VDG324" s="4"/>
      <c r="VDH324" s="4"/>
      <c r="VDI324" s="4"/>
      <c r="VDJ324" s="4"/>
      <c r="VDK324" s="4"/>
      <c r="VDL324" s="4"/>
      <c r="VDM324" s="4"/>
      <c r="VDN324" s="4"/>
      <c r="VDO324" s="4"/>
      <c r="VDP324" s="4"/>
      <c r="VDQ324" s="4"/>
      <c r="VDR324" s="4"/>
      <c r="VDS324" s="4"/>
      <c r="VDT324" s="4"/>
      <c r="VDU324" s="4"/>
      <c r="VDV324" s="4"/>
      <c r="VDW324" s="4"/>
      <c r="VDX324" s="4"/>
      <c r="VDY324" s="4"/>
      <c r="VDZ324" s="4"/>
      <c r="VEA324" s="4"/>
      <c r="VEB324" s="4"/>
      <c r="VEC324" s="4"/>
      <c r="VED324" s="4"/>
      <c r="VEE324" s="4"/>
      <c r="VEF324" s="4"/>
      <c r="VEG324" s="4"/>
      <c r="VEH324" s="4"/>
      <c r="VEI324" s="4"/>
      <c r="VEJ324" s="4"/>
      <c r="VEK324" s="4"/>
      <c r="VEL324" s="4"/>
      <c r="VEM324" s="4"/>
      <c r="VEN324" s="4"/>
      <c r="VEO324" s="4"/>
      <c r="VEP324" s="4"/>
      <c r="VEQ324" s="4"/>
      <c r="VER324" s="4"/>
      <c r="VES324" s="4"/>
      <c r="VET324" s="4"/>
      <c r="VEU324" s="4"/>
      <c r="VEV324" s="4"/>
      <c r="VEW324" s="4"/>
      <c r="VEX324" s="4"/>
      <c r="VEY324" s="4"/>
      <c r="VEZ324" s="4"/>
      <c r="VFA324" s="4"/>
      <c r="VFB324" s="4"/>
      <c r="VFC324" s="4"/>
      <c r="VFD324" s="4"/>
      <c r="VFE324" s="4"/>
      <c r="VFF324" s="4"/>
      <c r="VFG324" s="4"/>
      <c r="VFH324" s="4"/>
      <c r="VFI324" s="4"/>
      <c r="VFJ324" s="4"/>
      <c r="VFK324" s="4"/>
      <c r="VFL324" s="4"/>
      <c r="VFM324" s="4"/>
      <c r="VFN324" s="4"/>
      <c r="VFO324" s="4"/>
      <c r="VFP324" s="4"/>
      <c r="VFQ324" s="4"/>
      <c r="VFR324" s="4"/>
      <c r="VFS324" s="4"/>
      <c r="VFT324" s="4"/>
      <c r="VFU324" s="4"/>
      <c r="VFV324" s="4"/>
      <c r="VFW324" s="4"/>
      <c r="VFX324" s="4"/>
      <c r="VFY324" s="4"/>
      <c r="VFZ324" s="4"/>
      <c r="VGA324" s="4"/>
      <c r="VGB324" s="4"/>
      <c r="VGC324" s="4"/>
      <c r="VGD324" s="4"/>
      <c r="VGE324" s="4"/>
      <c r="VGF324" s="4"/>
      <c r="VGG324" s="4"/>
      <c r="VGH324" s="4"/>
      <c r="VGI324" s="4"/>
      <c r="VGJ324" s="4"/>
      <c r="VGK324" s="4"/>
      <c r="VGL324" s="4"/>
      <c r="VGM324" s="4"/>
      <c r="VGN324" s="4"/>
      <c r="VGO324" s="4"/>
      <c r="VGP324" s="4"/>
      <c r="VGQ324" s="4"/>
      <c r="VGR324" s="4"/>
      <c r="VGS324" s="4"/>
      <c r="VGT324" s="4"/>
      <c r="VGU324" s="4"/>
      <c r="VGV324" s="4"/>
      <c r="VGW324" s="4"/>
      <c r="VGX324" s="4"/>
      <c r="VGY324" s="4"/>
      <c r="VGZ324" s="4"/>
      <c r="VHA324" s="4"/>
      <c r="VHB324" s="4"/>
      <c r="VHC324" s="4"/>
      <c r="VHD324" s="4"/>
      <c r="VHE324" s="4"/>
      <c r="VHF324" s="4"/>
      <c r="VHG324" s="4"/>
      <c r="VHH324" s="4"/>
      <c r="VHI324" s="4"/>
      <c r="VHJ324" s="4"/>
      <c r="VHK324" s="4"/>
      <c r="VHL324" s="4"/>
      <c r="VHM324" s="4"/>
      <c r="VHN324" s="4"/>
      <c r="VHO324" s="4"/>
      <c r="VHP324" s="4"/>
      <c r="VHQ324" s="4"/>
      <c r="VHR324" s="4"/>
      <c r="VHS324" s="4"/>
      <c r="VHT324" s="4"/>
      <c r="VHU324" s="4"/>
      <c r="VHV324" s="4"/>
      <c r="VHW324" s="4"/>
      <c r="VHX324" s="4"/>
      <c r="VHY324" s="4"/>
      <c r="VHZ324" s="4"/>
      <c r="VIA324" s="4"/>
      <c r="VIB324" s="4"/>
      <c r="VIC324" s="4"/>
      <c r="VID324" s="4"/>
      <c r="VIE324" s="4"/>
      <c r="VIF324" s="4"/>
      <c r="VIG324" s="4"/>
      <c r="VIH324" s="4"/>
      <c r="VII324" s="4"/>
      <c r="VIJ324" s="4"/>
      <c r="VIK324" s="4"/>
      <c r="VIL324" s="4"/>
      <c r="VIM324" s="4"/>
      <c r="VIN324" s="4"/>
      <c r="VIO324" s="4"/>
      <c r="VIP324" s="4"/>
      <c r="VIQ324" s="4"/>
      <c r="VIR324" s="4"/>
      <c r="VIS324" s="4"/>
      <c r="VIT324" s="4"/>
      <c r="VIU324" s="4"/>
      <c r="VIV324" s="4"/>
      <c r="VIW324" s="4"/>
      <c r="VIX324" s="4"/>
      <c r="VIY324" s="4"/>
      <c r="VIZ324" s="4"/>
      <c r="VJA324" s="4"/>
      <c r="VJB324" s="4"/>
      <c r="VJC324" s="4"/>
      <c r="VJD324" s="4"/>
      <c r="VJE324" s="4"/>
      <c r="VJF324" s="4"/>
      <c r="VJG324" s="4"/>
      <c r="VJH324" s="4"/>
      <c r="VJI324" s="4"/>
      <c r="VJJ324" s="4"/>
      <c r="VJK324" s="4"/>
      <c r="VJL324" s="4"/>
      <c r="VJM324" s="4"/>
      <c r="VJN324" s="4"/>
      <c r="VJO324" s="4"/>
      <c r="VJP324" s="4"/>
      <c r="VJQ324" s="4"/>
      <c r="VJR324" s="4"/>
      <c r="VJS324" s="4"/>
      <c r="VJT324" s="4"/>
      <c r="VJU324" s="4"/>
      <c r="VJV324" s="4"/>
      <c r="VJW324" s="4"/>
      <c r="VJX324" s="4"/>
      <c r="VJY324" s="4"/>
      <c r="VJZ324" s="4"/>
      <c r="VKA324" s="4"/>
      <c r="VKB324" s="4"/>
      <c r="VKC324" s="4"/>
      <c r="VKD324" s="4"/>
      <c r="VKE324" s="4"/>
      <c r="VKF324" s="4"/>
      <c r="VKG324" s="4"/>
      <c r="VKH324" s="4"/>
      <c r="VKI324" s="4"/>
      <c r="VKJ324" s="4"/>
      <c r="VKK324" s="4"/>
      <c r="VKL324" s="4"/>
      <c r="VKM324" s="4"/>
      <c r="VKN324" s="4"/>
      <c r="VKO324" s="4"/>
      <c r="VKP324" s="4"/>
      <c r="VKQ324" s="4"/>
      <c r="VKR324" s="4"/>
      <c r="VKS324" s="4"/>
      <c r="VKT324" s="4"/>
      <c r="VKU324" s="4"/>
      <c r="VKV324" s="4"/>
      <c r="VKW324" s="4"/>
      <c r="VKX324" s="4"/>
      <c r="VKY324" s="4"/>
      <c r="VKZ324" s="4"/>
      <c r="VLA324" s="4"/>
      <c r="VLB324" s="4"/>
      <c r="VLC324" s="4"/>
      <c r="VLD324" s="4"/>
      <c r="VLE324" s="4"/>
      <c r="VLF324" s="4"/>
      <c r="VLG324" s="4"/>
      <c r="VLH324" s="4"/>
      <c r="VLI324" s="4"/>
      <c r="VLJ324" s="4"/>
      <c r="VLK324" s="4"/>
      <c r="VLL324" s="4"/>
      <c r="VLM324" s="4"/>
      <c r="VLN324" s="4"/>
      <c r="VLO324" s="4"/>
      <c r="VLP324" s="4"/>
      <c r="VLQ324" s="4"/>
      <c r="VLR324" s="4"/>
      <c r="VLS324" s="4"/>
      <c r="VLT324" s="4"/>
      <c r="VLU324" s="4"/>
      <c r="VLV324" s="4"/>
      <c r="VLW324" s="4"/>
      <c r="VLX324" s="4"/>
      <c r="VLY324" s="4"/>
      <c r="VLZ324" s="4"/>
      <c r="VMA324" s="4"/>
      <c r="VMB324" s="4"/>
      <c r="VMC324" s="4"/>
      <c r="VMD324" s="4"/>
      <c r="VME324" s="4"/>
      <c r="VMF324" s="4"/>
      <c r="VMG324" s="4"/>
      <c r="VMH324" s="4"/>
      <c r="VMI324" s="4"/>
      <c r="VMJ324" s="4"/>
      <c r="VMK324" s="4"/>
      <c r="VML324" s="4"/>
      <c r="VMM324" s="4"/>
      <c r="VMN324" s="4"/>
      <c r="VMO324" s="4"/>
      <c r="VMP324" s="4"/>
      <c r="VMQ324" s="4"/>
      <c r="VMR324" s="4"/>
      <c r="VMS324" s="4"/>
      <c r="VMT324" s="4"/>
      <c r="VMU324" s="4"/>
      <c r="VMV324" s="4"/>
      <c r="VMW324" s="4"/>
      <c r="VMX324" s="4"/>
      <c r="VMY324" s="4"/>
      <c r="VMZ324" s="4"/>
      <c r="VNA324" s="4"/>
      <c r="VNB324" s="4"/>
      <c r="VNC324" s="4"/>
      <c r="VND324" s="4"/>
      <c r="VNE324" s="4"/>
      <c r="VNF324" s="4"/>
      <c r="VNG324" s="4"/>
      <c r="VNH324" s="4"/>
      <c r="VNI324" s="4"/>
      <c r="VNJ324" s="4"/>
      <c r="VNK324" s="4"/>
      <c r="VNL324" s="4"/>
      <c r="VNM324" s="4"/>
      <c r="VNN324" s="4"/>
      <c r="VNO324" s="4"/>
      <c r="VNP324" s="4"/>
      <c r="VNQ324" s="4"/>
      <c r="VNR324" s="4"/>
      <c r="VNS324" s="4"/>
      <c r="VNT324" s="4"/>
      <c r="VNU324" s="4"/>
      <c r="VNV324" s="4"/>
      <c r="VNW324" s="4"/>
      <c r="VNX324" s="4"/>
      <c r="VNY324" s="4"/>
      <c r="VNZ324" s="4"/>
      <c r="VOA324" s="4"/>
      <c r="VOB324" s="4"/>
      <c r="VOC324" s="4"/>
      <c r="VOD324" s="4"/>
      <c r="VOE324" s="4"/>
      <c r="VOF324" s="4"/>
      <c r="VOG324" s="4"/>
      <c r="VOH324" s="4"/>
      <c r="VOI324" s="4"/>
      <c r="VOJ324" s="4"/>
      <c r="VOK324" s="4"/>
      <c r="VOL324" s="4"/>
      <c r="VOM324" s="4"/>
      <c r="VON324" s="4"/>
      <c r="VOO324" s="4"/>
      <c r="VOP324" s="4"/>
      <c r="VOQ324" s="4"/>
      <c r="VOR324" s="4"/>
      <c r="VOS324" s="4"/>
      <c r="VOT324" s="4"/>
      <c r="VOU324" s="4"/>
      <c r="VOV324" s="4"/>
      <c r="VOW324" s="4"/>
      <c r="VOX324" s="4"/>
      <c r="VOY324" s="4"/>
      <c r="VOZ324" s="4"/>
      <c r="VPA324" s="4"/>
      <c r="VPB324" s="4"/>
      <c r="VPC324" s="4"/>
      <c r="VPD324" s="4"/>
      <c r="VPE324" s="4"/>
      <c r="VPF324" s="4"/>
      <c r="VPG324" s="4"/>
      <c r="VPH324" s="4"/>
      <c r="VPI324" s="4"/>
      <c r="VPJ324" s="4"/>
      <c r="VPK324" s="4"/>
      <c r="VPL324" s="4"/>
      <c r="VPM324" s="4"/>
      <c r="VPN324" s="4"/>
      <c r="VPO324" s="4"/>
      <c r="VPP324" s="4"/>
      <c r="VPQ324" s="4"/>
      <c r="VPR324" s="4"/>
      <c r="VPS324" s="4"/>
      <c r="VPT324" s="4"/>
      <c r="VPU324" s="4"/>
      <c r="VPV324" s="4"/>
      <c r="VPW324" s="4"/>
      <c r="VPX324" s="4"/>
      <c r="VPY324" s="4"/>
      <c r="VPZ324" s="4"/>
      <c r="VQA324" s="4"/>
      <c r="VQB324" s="4"/>
      <c r="VQC324" s="4"/>
      <c r="VQD324" s="4"/>
      <c r="VQE324" s="4"/>
      <c r="VQF324" s="4"/>
      <c r="VQG324" s="4"/>
      <c r="VQH324" s="4"/>
      <c r="VQI324" s="4"/>
      <c r="VQJ324" s="4"/>
      <c r="VQK324" s="4"/>
      <c r="VQL324" s="4"/>
      <c r="VQM324" s="4"/>
      <c r="VQN324" s="4"/>
      <c r="VQO324" s="4"/>
      <c r="VQP324" s="4"/>
      <c r="VQQ324" s="4"/>
      <c r="VQR324" s="4"/>
      <c r="VQS324" s="4"/>
      <c r="VQT324" s="4"/>
      <c r="VQU324" s="4"/>
      <c r="VQV324" s="4"/>
      <c r="VQW324" s="4"/>
      <c r="VQX324" s="4"/>
      <c r="VQY324" s="4"/>
      <c r="VQZ324" s="4"/>
      <c r="VRA324" s="4"/>
      <c r="VRB324" s="4"/>
      <c r="VRC324" s="4"/>
      <c r="VRD324" s="4"/>
      <c r="VRE324" s="4"/>
      <c r="VRF324" s="4"/>
      <c r="VRG324" s="4"/>
      <c r="VRH324" s="4"/>
      <c r="VRI324" s="4"/>
      <c r="VRJ324" s="4"/>
      <c r="VRK324" s="4"/>
      <c r="VRL324" s="4"/>
      <c r="VRM324" s="4"/>
      <c r="VRN324" s="4"/>
      <c r="VRO324" s="4"/>
      <c r="VRP324" s="4"/>
      <c r="VRQ324" s="4"/>
      <c r="VRR324" s="4"/>
      <c r="VRS324" s="4"/>
      <c r="VRT324" s="4"/>
      <c r="VRU324" s="4"/>
      <c r="VRV324" s="4"/>
      <c r="VRW324" s="4"/>
      <c r="VRX324" s="4"/>
      <c r="VRY324" s="4"/>
      <c r="VRZ324" s="4"/>
      <c r="VSA324" s="4"/>
      <c r="VSB324" s="4"/>
      <c r="VSC324" s="4"/>
      <c r="VSD324" s="4"/>
      <c r="VSE324" s="4"/>
      <c r="VSF324" s="4"/>
      <c r="VSG324" s="4"/>
      <c r="VSH324" s="4"/>
      <c r="VSI324" s="4"/>
      <c r="VSJ324" s="4"/>
      <c r="VSK324" s="4"/>
      <c r="VSL324" s="4"/>
      <c r="VSM324" s="4"/>
      <c r="VSN324" s="4"/>
      <c r="VSO324" s="4"/>
      <c r="VSP324" s="4"/>
      <c r="VSQ324" s="4"/>
      <c r="VSR324" s="4"/>
      <c r="VSS324" s="4"/>
      <c r="VST324" s="4"/>
      <c r="VSU324" s="4"/>
      <c r="VSV324" s="4"/>
      <c r="VSW324" s="4"/>
      <c r="VSX324" s="4"/>
      <c r="VSY324" s="4"/>
      <c r="VSZ324" s="4"/>
      <c r="VTA324" s="4"/>
      <c r="VTB324" s="4"/>
      <c r="VTC324" s="4"/>
      <c r="VTD324" s="4"/>
      <c r="VTE324" s="4"/>
      <c r="VTF324" s="4"/>
      <c r="VTG324" s="4"/>
      <c r="VTH324" s="4"/>
      <c r="VTI324" s="4"/>
      <c r="VTJ324" s="4"/>
      <c r="VTK324" s="4"/>
      <c r="VTL324" s="4"/>
      <c r="VTM324" s="4"/>
      <c r="VTN324" s="4"/>
      <c r="VTO324" s="4"/>
      <c r="VTP324" s="4"/>
      <c r="VTQ324" s="4"/>
      <c r="VTR324" s="4"/>
      <c r="VTS324" s="4"/>
      <c r="VTT324" s="4"/>
      <c r="VTU324" s="4"/>
      <c r="VTV324" s="4"/>
      <c r="VTW324" s="4"/>
      <c r="VTX324" s="4"/>
      <c r="VTY324" s="4"/>
      <c r="VTZ324" s="4"/>
      <c r="VUA324" s="4"/>
      <c r="VUB324" s="4"/>
      <c r="VUC324" s="4"/>
      <c r="VUD324" s="4"/>
      <c r="VUE324" s="4"/>
      <c r="VUF324" s="4"/>
      <c r="VUG324" s="4"/>
      <c r="VUH324" s="4"/>
      <c r="VUI324" s="4"/>
      <c r="VUJ324" s="4"/>
      <c r="VUK324" s="4"/>
      <c r="VUL324" s="4"/>
      <c r="VUM324" s="4"/>
      <c r="VUN324" s="4"/>
      <c r="VUO324" s="4"/>
      <c r="VUP324" s="4"/>
      <c r="VUQ324" s="4"/>
      <c r="VUR324" s="4"/>
      <c r="VUS324" s="4"/>
      <c r="VUT324" s="4"/>
      <c r="VUU324" s="4"/>
      <c r="VUV324" s="4"/>
      <c r="VUW324" s="4"/>
      <c r="VUX324" s="4"/>
      <c r="VUY324" s="4"/>
      <c r="VUZ324" s="4"/>
      <c r="VVA324" s="4"/>
      <c r="VVB324" s="4"/>
      <c r="VVC324" s="4"/>
      <c r="VVD324" s="4"/>
      <c r="VVE324" s="4"/>
      <c r="VVF324" s="4"/>
      <c r="VVG324" s="4"/>
      <c r="VVH324" s="4"/>
      <c r="VVI324" s="4"/>
      <c r="VVJ324" s="4"/>
      <c r="VVK324" s="4"/>
      <c r="VVL324" s="4"/>
      <c r="VVM324" s="4"/>
      <c r="VVN324" s="4"/>
      <c r="VVO324" s="4"/>
      <c r="VVP324" s="4"/>
      <c r="VVQ324" s="4"/>
      <c r="VVR324" s="4"/>
      <c r="VVS324" s="4"/>
      <c r="VVT324" s="4"/>
      <c r="VVU324" s="4"/>
      <c r="VVV324" s="4"/>
      <c r="VVW324" s="4"/>
      <c r="VVX324" s="4"/>
      <c r="VVY324" s="4"/>
      <c r="VVZ324" s="4"/>
      <c r="VWA324" s="4"/>
      <c r="VWB324" s="4"/>
      <c r="VWC324" s="4"/>
      <c r="VWD324" s="4"/>
      <c r="VWE324" s="4"/>
      <c r="VWF324" s="4"/>
      <c r="VWG324" s="4"/>
      <c r="VWH324" s="4"/>
      <c r="VWI324" s="4"/>
      <c r="VWJ324" s="4"/>
      <c r="VWK324" s="4"/>
      <c r="VWL324" s="4"/>
      <c r="VWM324" s="4"/>
      <c r="VWN324" s="4"/>
      <c r="VWO324" s="4"/>
      <c r="VWP324" s="4"/>
      <c r="VWQ324" s="4"/>
      <c r="VWR324" s="4"/>
      <c r="VWS324" s="4"/>
      <c r="VWT324" s="4"/>
      <c r="VWU324" s="4"/>
      <c r="VWV324" s="4"/>
      <c r="VWW324" s="4"/>
      <c r="VWX324" s="4"/>
      <c r="VWY324" s="4"/>
      <c r="VWZ324" s="4"/>
      <c r="VXA324" s="4"/>
      <c r="VXB324" s="4"/>
      <c r="VXC324" s="4"/>
      <c r="VXD324" s="4"/>
      <c r="VXE324" s="4"/>
      <c r="VXF324" s="4"/>
      <c r="VXG324" s="4"/>
      <c r="VXH324" s="4"/>
      <c r="VXI324" s="4"/>
      <c r="VXJ324" s="4"/>
      <c r="VXK324" s="4"/>
      <c r="VXL324" s="4"/>
      <c r="VXM324" s="4"/>
      <c r="VXN324" s="4"/>
      <c r="VXO324" s="4"/>
      <c r="VXP324" s="4"/>
      <c r="VXQ324" s="4"/>
      <c r="VXR324" s="4"/>
      <c r="VXS324" s="4"/>
      <c r="VXT324" s="4"/>
      <c r="VXU324" s="4"/>
      <c r="VXV324" s="4"/>
      <c r="VXW324" s="4"/>
      <c r="VXX324" s="4"/>
      <c r="VXY324" s="4"/>
      <c r="VXZ324" s="4"/>
      <c r="VYA324" s="4"/>
      <c r="VYB324" s="4"/>
      <c r="VYC324" s="4"/>
      <c r="VYD324" s="4"/>
      <c r="VYE324" s="4"/>
      <c r="VYF324" s="4"/>
      <c r="VYG324" s="4"/>
      <c r="VYH324" s="4"/>
      <c r="VYI324" s="4"/>
      <c r="VYJ324" s="4"/>
      <c r="VYK324" s="4"/>
      <c r="VYL324" s="4"/>
      <c r="VYM324" s="4"/>
      <c r="VYN324" s="4"/>
      <c r="VYO324" s="4"/>
      <c r="VYP324" s="4"/>
      <c r="VYQ324" s="4"/>
      <c r="VYR324" s="4"/>
      <c r="VYS324" s="4"/>
      <c r="VYT324" s="4"/>
      <c r="VYU324" s="4"/>
      <c r="VYV324" s="4"/>
      <c r="VYW324" s="4"/>
      <c r="VYX324" s="4"/>
      <c r="VYY324" s="4"/>
      <c r="VYZ324" s="4"/>
      <c r="VZA324" s="4"/>
      <c r="VZB324" s="4"/>
      <c r="VZC324" s="4"/>
      <c r="VZD324" s="4"/>
      <c r="VZE324" s="4"/>
      <c r="VZF324" s="4"/>
      <c r="VZG324" s="4"/>
      <c r="VZH324" s="4"/>
      <c r="VZI324" s="4"/>
      <c r="VZJ324" s="4"/>
      <c r="VZK324" s="4"/>
      <c r="VZL324" s="4"/>
      <c r="VZM324" s="4"/>
      <c r="VZN324" s="4"/>
      <c r="VZO324" s="4"/>
      <c r="VZP324" s="4"/>
      <c r="VZQ324" s="4"/>
      <c r="VZR324" s="4"/>
      <c r="VZS324" s="4"/>
      <c r="VZT324" s="4"/>
      <c r="VZU324" s="4"/>
      <c r="VZV324" s="4"/>
      <c r="VZW324" s="4"/>
      <c r="VZX324" s="4"/>
      <c r="VZY324" s="4"/>
      <c r="VZZ324" s="4"/>
      <c r="WAA324" s="4"/>
      <c r="WAB324" s="4"/>
      <c r="WAC324" s="4"/>
      <c r="WAD324" s="4"/>
      <c r="WAE324" s="4"/>
      <c r="WAF324" s="4"/>
      <c r="WAG324" s="4"/>
      <c r="WAH324" s="4"/>
      <c r="WAI324" s="4"/>
      <c r="WAJ324" s="4"/>
      <c r="WAK324" s="4"/>
      <c r="WAL324" s="4"/>
      <c r="WAM324" s="4"/>
      <c r="WAN324" s="4"/>
      <c r="WAO324" s="4"/>
      <c r="WAP324" s="4"/>
      <c r="WAQ324" s="4"/>
      <c r="WAR324" s="4"/>
      <c r="WAS324" s="4"/>
      <c r="WAT324" s="4"/>
      <c r="WAU324" s="4"/>
      <c r="WAV324" s="4"/>
      <c r="WAW324" s="4"/>
      <c r="WAX324" s="4"/>
      <c r="WAY324" s="4"/>
      <c r="WAZ324" s="4"/>
      <c r="WBA324" s="4"/>
      <c r="WBB324" s="4"/>
      <c r="WBC324" s="4"/>
      <c r="WBD324" s="4"/>
      <c r="WBE324" s="4"/>
      <c r="WBF324" s="4"/>
      <c r="WBG324" s="4"/>
      <c r="WBH324" s="4"/>
      <c r="WBI324" s="4"/>
      <c r="WBJ324" s="4"/>
      <c r="WBK324" s="4"/>
      <c r="WBL324" s="4"/>
      <c r="WBM324" s="4"/>
      <c r="WBN324" s="4"/>
      <c r="WBO324" s="4"/>
      <c r="WBP324" s="4"/>
      <c r="WBQ324" s="4"/>
      <c r="WBR324" s="4"/>
      <c r="WBS324" s="4"/>
      <c r="WBT324" s="4"/>
      <c r="WBU324" s="4"/>
      <c r="WBV324" s="4"/>
      <c r="WBW324" s="4"/>
      <c r="WBX324" s="4"/>
      <c r="WBY324" s="4"/>
      <c r="WBZ324" s="4"/>
      <c r="WCA324" s="4"/>
      <c r="WCB324" s="4"/>
      <c r="WCC324" s="4"/>
      <c r="WCD324" s="4"/>
      <c r="WCE324" s="4"/>
      <c r="WCF324" s="4"/>
      <c r="WCG324" s="4"/>
      <c r="WCH324" s="4"/>
      <c r="WCI324" s="4"/>
      <c r="WCJ324" s="4"/>
      <c r="WCK324" s="4"/>
      <c r="WCL324" s="4"/>
      <c r="WCM324" s="4"/>
      <c r="WCN324" s="4"/>
      <c r="WCO324" s="4"/>
      <c r="WCP324" s="4"/>
      <c r="WCQ324" s="4"/>
      <c r="WCR324" s="4"/>
      <c r="WCS324" s="4"/>
      <c r="WCT324" s="4"/>
      <c r="WCU324" s="4"/>
      <c r="WCV324" s="4"/>
      <c r="WCW324" s="4"/>
      <c r="WCX324" s="4"/>
      <c r="WCY324" s="4"/>
      <c r="WCZ324" s="4"/>
      <c r="WDA324" s="4"/>
      <c r="WDB324" s="4"/>
      <c r="WDC324" s="4"/>
      <c r="WDD324" s="4"/>
      <c r="WDE324" s="4"/>
      <c r="WDF324" s="4"/>
      <c r="WDG324" s="4"/>
      <c r="WDH324" s="4"/>
      <c r="WDI324" s="4"/>
      <c r="WDJ324" s="4"/>
      <c r="WDK324" s="4"/>
      <c r="WDL324" s="4"/>
      <c r="WDM324" s="4"/>
      <c r="WDN324" s="4"/>
      <c r="WDO324" s="4"/>
      <c r="WDP324" s="4"/>
      <c r="WDQ324" s="4"/>
      <c r="WDR324" s="4"/>
      <c r="WDS324" s="4"/>
      <c r="WDT324" s="4"/>
      <c r="WDU324" s="4"/>
      <c r="WDV324" s="4"/>
      <c r="WDW324" s="4"/>
      <c r="WDX324" s="4"/>
      <c r="WDY324" s="4"/>
      <c r="WDZ324" s="4"/>
      <c r="WEA324" s="4"/>
      <c r="WEB324" s="4"/>
      <c r="WEC324" s="4"/>
      <c r="WED324" s="4"/>
      <c r="WEE324" s="4"/>
      <c r="WEF324" s="4"/>
      <c r="WEG324" s="4"/>
      <c r="WEH324" s="4"/>
      <c r="WEI324" s="4"/>
      <c r="WEJ324" s="4"/>
      <c r="WEK324" s="4"/>
      <c r="WEL324" s="4"/>
      <c r="WEM324" s="4"/>
      <c r="WEN324" s="4"/>
      <c r="WEO324" s="4"/>
      <c r="WEP324" s="4"/>
      <c r="WEQ324" s="4"/>
      <c r="WER324" s="4"/>
      <c r="WES324" s="4"/>
      <c r="WET324" s="4"/>
      <c r="WEU324" s="4"/>
      <c r="WEV324" s="4"/>
      <c r="WEW324" s="4"/>
      <c r="WEX324" s="4"/>
      <c r="WEY324" s="4"/>
      <c r="WEZ324" s="4"/>
      <c r="WFA324" s="4"/>
      <c r="WFB324" s="4"/>
      <c r="WFC324" s="4"/>
      <c r="WFD324" s="4"/>
      <c r="WFE324" s="4"/>
      <c r="WFF324" s="4"/>
      <c r="WFG324" s="4"/>
      <c r="WFH324" s="4"/>
      <c r="WFI324" s="4"/>
      <c r="WFJ324" s="4"/>
      <c r="WFK324" s="4"/>
      <c r="WFL324" s="4"/>
      <c r="WFM324" s="4"/>
      <c r="WFN324" s="4"/>
      <c r="WFO324" s="4"/>
      <c r="WFP324" s="4"/>
      <c r="WFQ324" s="4"/>
      <c r="WFR324" s="4"/>
      <c r="WFS324" s="4"/>
      <c r="WFT324" s="4"/>
      <c r="WFU324" s="4"/>
      <c r="WFV324" s="4"/>
      <c r="WFW324" s="4"/>
      <c r="WFX324" s="4"/>
      <c r="WFY324" s="4"/>
      <c r="WFZ324" s="4"/>
      <c r="WGA324" s="4"/>
      <c r="WGB324" s="4"/>
      <c r="WGC324" s="4"/>
      <c r="WGD324" s="4"/>
      <c r="WGE324" s="4"/>
      <c r="WGF324" s="4"/>
      <c r="WGG324" s="4"/>
      <c r="WGH324" s="4"/>
      <c r="WGI324" s="4"/>
      <c r="WGJ324" s="4"/>
      <c r="WGK324" s="4"/>
      <c r="WGL324" s="4"/>
      <c r="WGM324" s="4"/>
      <c r="WGN324" s="4"/>
      <c r="WGO324" s="4"/>
      <c r="WGP324" s="4"/>
      <c r="WGQ324" s="4"/>
      <c r="WGR324" s="4"/>
      <c r="WGS324" s="4"/>
      <c r="WGT324" s="4"/>
      <c r="WGU324" s="4"/>
      <c r="WGV324" s="4"/>
      <c r="WGW324" s="4"/>
      <c r="WGX324" s="4"/>
      <c r="WGY324" s="4"/>
      <c r="WGZ324" s="4"/>
      <c r="WHA324" s="4"/>
      <c r="WHB324" s="4"/>
      <c r="WHC324" s="4"/>
      <c r="WHD324" s="4"/>
      <c r="WHE324" s="4"/>
      <c r="WHF324" s="4"/>
      <c r="WHG324" s="4"/>
      <c r="WHH324" s="4"/>
      <c r="WHI324" s="4"/>
      <c r="WHJ324" s="4"/>
      <c r="WHK324" s="4"/>
      <c r="WHL324" s="4"/>
      <c r="WHM324" s="4"/>
      <c r="WHN324" s="4"/>
      <c r="WHO324" s="4"/>
      <c r="WHP324" s="4"/>
      <c r="WHQ324" s="4"/>
      <c r="WHR324" s="4"/>
      <c r="WHS324" s="4"/>
      <c r="WHT324" s="4"/>
      <c r="WHU324" s="4"/>
      <c r="WHV324" s="4"/>
      <c r="WHW324" s="4"/>
      <c r="WHX324" s="4"/>
      <c r="WHY324" s="4"/>
      <c r="WHZ324" s="4"/>
      <c r="WIA324" s="4"/>
      <c r="WIB324" s="4"/>
      <c r="WIC324" s="4"/>
      <c r="WID324" s="4"/>
      <c r="WIE324" s="4"/>
      <c r="WIF324" s="4"/>
      <c r="WIG324" s="4"/>
      <c r="WIH324" s="4"/>
      <c r="WII324" s="4"/>
      <c r="WIJ324" s="4"/>
      <c r="WIK324" s="4"/>
      <c r="WIL324" s="4"/>
      <c r="WIM324" s="4"/>
      <c r="WIN324" s="4"/>
      <c r="WIO324" s="4"/>
      <c r="WIP324" s="4"/>
      <c r="WIQ324" s="4"/>
      <c r="WIR324" s="4"/>
      <c r="WIS324" s="4"/>
      <c r="WIT324" s="4"/>
      <c r="WIU324" s="4"/>
      <c r="WIV324" s="4"/>
      <c r="WIW324" s="4"/>
      <c r="WIX324" s="4"/>
      <c r="WIY324" s="4"/>
      <c r="WIZ324" s="4"/>
      <c r="WJA324" s="4"/>
      <c r="WJB324" s="4"/>
      <c r="WJC324" s="4"/>
      <c r="WJD324" s="4"/>
      <c r="WJE324" s="4"/>
      <c r="WJF324" s="4"/>
      <c r="WJG324" s="4"/>
      <c r="WJH324" s="4"/>
      <c r="WJI324" s="4"/>
      <c r="WJJ324" s="4"/>
      <c r="WJK324" s="4"/>
      <c r="WJL324" s="4"/>
      <c r="WJM324" s="4"/>
      <c r="WJN324" s="4"/>
      <c r="WJO324" s="4"/>
      <c r="WJP324" s="4"/>
      <c r="WJQ324" s="4"/>
      <c r="WJR324" s="4"/>
      <c r="WJS324" s="4"/>
      <c r="WJT324" s="4"/>
      <c r="WJU324" s="4"/>
      <c r="WJV324" s="4"/>
      <c r="WJW324" s="4"/>
      <c r="WJX324" s="4"/>
      <c r="WJY324" s="4"/>
      <c r="WJZ324" s="4"/>
      <c r="WKA324" s="4"/>
      <c r="WKB324" s="4"/>
      <c r="WKC324" s="4"/>
      <c r="WKD324" s="4"/>
      <c r="WKE324" s="4"/>
      <c r="WKF324" s="4"/>
      <c r="WKG324" s="4"/>
      <c r="WKH324" s="4"/>
      <c r="WKI324" s="4"/>
      <c r="WKJ324" s="4"/>
      <c r="WKK324" s="4"/>
      <c r="WKL324" s="4"/>
      <c r="WKM324" s="4"/>
      <c r="WKN324" s="4"/>
      <c r="WKO324" s="4"/>
      <c r="WKP324" s="4"/>
      <c r="WKQ324" s="4"/>
      <c r="WKR324" s="4"/>
      <c r="WKS324" s="4"/>
      <c r="WKT324" s="4"/>
      <c r="WKU324" s="4"/>
      <c r="WKV324" s="4"/>
      <c r="WKW324" s="4"/>
      <c r="WKX324" s="4"/>
      <c r="WKY324" s="4"/>
      <c r="WKZ324" s="4"/>
      <c r="WLA324" s="4"/>
      <c r="WLB324" s="4"/>
      <c r="WLC324" s="4"/>
      <c r="WLD324" s="4"/>
      <c r="WLE324" s="4"/>
      <c r="WLF324" s="4"/>
      <c r="WLG324" s="4"/>
      <c r="WLH324" s="4"/>
      <c r="WLI324" s="4"/>
      <c r="WLJ324" s="4"/>
      <c r="WLK324" s="4"/>
      <c r="WLL324" s="4"/>
      <c r="WLM324" s="4"/>
      <c r="WLN324" s="4"/>
      <c r="WLO324" s="4"/>
      <c r="WLP324" s="4"/>
      <c r="WLQ324" s="4"/>
      <c r="WLR324" s="4"/>
      <c r="WLS324" s="4"/>
      <c r="WLT324" s="4"/>
      <c r="WLU324" s="4"/>
      <c r="WLV324" s="4"/>
      <c r="WLW324" s="4"/>
      <c r="WLX324" s="4"/>
      <c r="WLY324" s="4"/>
      <c r="WLZ324" s="4"/>
      <c r="WMA324" s="4"/>
      <c r="WMB324" s="4"/>
      <c r="WMC324" s="4"/>
      <c r="WMD324" s="4"/>
      <c r="WME324" s="4"/>
      <c r="WMF324" s="4"/>
      <c r="WMG324" s="4"/>
      <c r="WMH324" s="4"/>
      <c r="WMI324" s="4"/>
      <c r="WMJ324" s="4"/>
      <c r="WMK324" s="4"/>
      <c r="WML324" s="4"/>
      <c r="WMM324" s="4"/>
      <c r="WMN324" s="4"/>
      <c r="WMO324" s="4"/>
      <c r="WMP324" s="4"/>
      <c r="WMQ324" s="4"/>
      <c r="WMR324" s="4"/>
      <c r="WMS324" s="4"/>
      <c r="WMT324" s="4"/>
      <c r="WMU324" s="4"/>
      <c r="WMV324" s="4"/>
      <c r="WMW324" s="4"/>
      <c r="WMX324" s="4"/>
      <c r="WMY324" s="4"/>
      <c r="WMZ324" s="4"/>
      <c r="WNA324" s="4"/>
      <c r="WNB324" s="4"/>
      <c r="WNC324" s="4"/>
      <c r="WND324" s="4"/>
      <c r="WNE324" s="4"/>
      <c r="WNF324" s="4"/>
      <c r="WNG324" s="4"/>
      <c r="WNH324" s="4"/>
      <c r="WNI324" s="4"/>
      <c r="WNJ324" s="4"/>
      <c r="WNK324" s="4"/>
      <c r="WNL324" s="4"/>
      <c r="WNM324" s="4"/>
      <c r="WNN324" s="4"/>
      <c r="WNO324" s="4"/>
      <c r="WNP324" s="4"/>
      <c r="WNQ324" s="4"/>
      <c r="WNR324" s="4"/>
      <c r="WNS324" s="4"/>
      <c r="WNT324" s="4"/>
      <c r="WNU324" s="4"/>
      <c r="WNV324" s="4"/>
      <c r="WNW324" s="4"/>
      <c r="WNX324" s="4"/>
      <c r="WNY324" s="4"/>
      <c r="WNZ324" s="4"/>
      <c r="WOA324" s="4"/>
      <c r="WOB324" s="4"/>
      <c r="WOC324" s="4"/>
      <c r="WOD324" s="4"/>
      <c r="WOE324" s="4"/>
      <c r="WOF324" s="4"/>
      <c r="WOG324" s="4"/>
      <c r="WOH324" s="4"/>
      <c r="WOI324" s="4"/>
      <c r="WOJ324" s="4"/>
      <c r="WOK324" s="4"/>
      <c r="WOL324" s="4"/>
      <c r="WOM324" s="4"/>
      <c r="WON324" s="4"/>
      <c r="WOO324" s="4"/>
      <c r="WOP324" s="4"/>
      <c r="WOQ324" s="4"/>
      <c r="WOR324" s="4"/>
      <c r="WOS324" s="4"/>
      <c r="WOT324" s="4"/>
      <c r="WOU324" s="4"/>
      <c r="WOV324" s="4"/>
      <c r="WOW324" s="4"/>
      <c r="WOX324" s="4"/>
      <c r="WOY324" s="4"/>
      <c r="WOZ324" s="4"/>
      <c r="WPA324" s="4"/>
      <c r="WPB324" s="4"/>
      <c r="WPC324" s="4"/>
      <c r="WPD324" s="4"/>
      <c r="WPE324" s="4"/>
      <c r="WPF324" s="4"/>
      <c r="WPG324" s="4"/>
      <c r="WPH324" s="4"/>
      <c r="WPI324" s="4"/>
      <c r="WPJ324" s="4"/>
      <c r="WPK324" s="4"/>
      <c r="WPL324" s="4"/>
      <c r="WPM324" s="4"/>
      <c r="WPN324" s="4"/>
      <c r="WPO324" s="4"/>
      <c r="WPP324" s="4"/>
      <c r="WPQ324" s="4"/>
      <c r="WPR324" s="4"/>
      <c r="WPS324" s="4"/>
      <c r="WPT324" s="4"/>
      <c r="WPU324" s="4"/>
      <c r="WPV324" s="4"/>
      <c r="WPW324" s="4"/>
      <c r="WPX324" s="4"/>
      <c r="WPY324" s="4"/>
      <c r="WPZ324" s="4"/>
      <c r="WQA324" s="4"/>
      <c r="WQB324" s="4"/>
      <c r="WQC324" s="4"/>
      <c r="WQD324" s="4"/>
      <c r="WQE324" s="4"/>
      <c r="WQF324" s="4"/>
      <c r="WQG324" s="4"/>
      <c r="WQH324" s="4"/>
      <c r="WQI324" s="4"/>
      <c r="WQJ324" s="4"/>
      <c r="WQK324" s="4"/>
      <c r="WQL324" s="4"/>
      <c r="WQM324" s="4"/>
      <c r="WQN324" s="4"/>
      <c r="WQO324" s="4"/>
      <c r="WQP324" s="4"/>
      <c r="WQQ324" s="4"/>
      <c r="WQR324" s="4"/>
      <c r="WQS324" s="4"/>
      <c r="WQT324" s="4"/>
      <c r="WQU324" s="4"/>
      <c r="WQV324" s="4"/>
      <c r="WQW324" s="4"/>
      <c r="WQX324" s="4"/>
      <c r="WQY324" s="4"/>
      <c r="WQZ324" s="4"/>
      <c r="WRA324" s="4"/>
      <c r="WRB324" s="4"/>
      <c r="WRC324" s="4"/>
      <c r="WRD324" s="4"/>
      <c r="WRE324" s="4"/>
      <c r="WRF324" s="4"/>
      <c r="WRG324" s="4"/>
      <c r="WRH324" s="4"/>
      <c r="WRI324" s="4"/>
      <c r="WRJ324" s="4"/>
      <c r="WRK324" s="4"/>
      <c r="WRL324" s="4"/>
      <c r="WRM324" s="4"/>
      <c r="WRN324" s="4"/>
      <c r="WRO324" s="4"/>
      <c r="WRP324" s="4"/>
      <c r="WRQ324" s="4"/>
      <c r="WRR324" s="4"/>
      <c r="WRS324" s="4"/>
      <c r="WRT324" s="4"/>
      <c r="WRU324" s="4"/>
      <c r="WRV324" s="4"/>
      <c r="WRW324" s="4"/>
      <c r="WRX324" s="4"/>
      <c r="WRY324" s="4"/>
      <c r="WRZ324" s="4"/>
      <c r="WSA324" s="4"/>
      <c r="WSB324" s="4"/>
      <c r="WSC324" s="4"/>
      <c r="WSD324" s="4"/>
      <c r="WSE324" s="4"/>
      <c r="WSF324" s="4"/>
      <c r="WSG324" s="4"/>
      <c r="WSH324" s="4"/>
      <c r="WSI324" s="4"/>
      <c r="WSJ324" s="4"/>
      <c r="WSK324" s="4"/>
      <c r="WSL324" s="4"/>
      <c r="WSM324" s="4"/>
      <c r="WSN324" s="4"/>
      <c r="WSO324" s="4"/>
      <c r="WSP324" s="4"/>
      <c r="WSQ324" s="4"/>
      <c r="WSR324" s="4"/>
      <c r="WSS324" s="4"/>
      <c r="WST324" s="4"/>
      <c r="WSU324" s="4"/>
      <c r="WSV324" s="4"/>
      <c r="WSW324" s="4"/>
      <c r="WSX324" s="4"/>
      <c r="WSY324" s="4"/>
      <c r="WSZ324" s="4"/>
      <c r="WTA324" s="4"/>
      <c r="WTB324" s="4"/>
      <c r="WTC324" s="4"/>
      <c r="WTD324" s="4"/>
      <c r="WTE324" s="4"/>
      <c r="WTF324" s="4"/>
      <c r="WTG324" s="4"/>
      <c r="WTH324" s="4"/>
      <c r="WTI324" s="4"/>
      <c r="WTJ324" s="4"/>
      <c r="WTK324" s="4"/>
      <c r="WTL324" s="4"/>
      <c r="WTM324" s="4"/>
      <c r="WTN324" s="4"/>
      <c r="WTO324" s="4"/>
      <c r="WTP324" s="4"/>
      <c r="WTQ324" s="4"/>
      <c r="WTR324" s="4"/>
      <c r="WTS324" s="4"/>
      <c r="WTT324" s="4"/>
      <c r="WTU324" s="4"/>
      <c r="WTV324" s="4"/>
      <c r="WTW324" s="4"/>
      <c r="WTX324" s="4"/>
      <c r="WTY324" s="4"/>
      <c r="WTZ324" s="4"/>
      <c r="WUA324" s="4"/>
      <c r="WUB324" s="4"/>
      <c r="WUC324" s="4"/>
      <c r="WUD324" s="4"/>
      <c r="WUE324" s="4"/>
      <c r="WUF324" s="4"/>
      <c r="WUG324" s="4"/>
      <c r="WUH324" s="4"/>
      <c r="WUI324" s="4"/>
      <c r="WUJ324" s="4"/>
      <c r="WUK324" s="4"/>
      <c r="WUL324" s="4"/>
      <c r="WUM324" s="4"/>
      <c r="WUN324" s="4"/>
      <c r="WUO324" s="4"/>
      <c r="WUP324" s="4"/>
      <c r="WUQ324" s="4"/>
      <c r="WUR324" s="4"/>
      <c r="WUS324" s="4"/>
      <c r="WUT324" s="4"/>
      <c r="WUU324" s="4"/>
      <c r="WUV324" s="4"/>
      <c r="WUW324" s="4"/>
      <c r="WUX324" s="4"/>
      <c r="WUY324" s="4"/>
      <c r="WUZ324" s="4"/>
      <c r="WVA324" s="4"/>
      <c r="WVB324" s="4"/>
      <c r="WVC324" s="4"/>
      <c r="WVD324" s="4"/>
      <c r="WVE324" s="4"/>
      <c r="WVF324" s="4"/>
      <c r="WVG324" s="4"/>
      <c r="WVH324" s="4"/>
      <c r="WVI324" s="4"/>
      <c r="WVJ324" s="4"/>
      <c r="WVK324" s="4"/>
      <c r="WVL324" s="4"/>
      <c r="WVM324" s="4"/>
      <c r="WVN324" s="4"/>
      <c r="WVO324" s="4"/>
      <c r="WVP324" s="4"/>
      <c r="WVQ324" s="4"/>
      <c r="WVR324" s="4"/>
      <c r="WVS324" s="4"/>
      <c r="WVT324" s="4"/>
      <c r="WVU324" s="4"/>
      <c r="WVV324" s="4"/>
      <c r="WVW324" s="4"/>
      <c r="WVX324" s="4"/>
      <c r="WVY324" s="4"/>
      <c r="WVZ324" s="4"/>
      <c r="WWA324" s="4"/>
      <c r="WWB324" s="4"/>
      <c r="WWC324" s="4"/>
      <c r="WWD324" s="4"/>
      <c r="WWE324" s="4"/>
      <c r="WWF324" s="4"/>
      <c r="WWG324" s="4"/>
      <c r="WWH324" s="4"/>
      <c r="WWI324" s="4"/>
      <c r="WWJ324" s="4"/>
      <c r="WWK324" s="4"/>
      <c r="WWL324" s="4"/>
      <c r="WWM324" s="4"/>
      <c r="WWN324" s="4"/>
      <c r="WWO324" s="4"/>
      <c r="WWP324" s="4"/>
      <c r="WWQ324" s="4"/>
      <c r="WWR324" s="4"/>
      <c r="WWS324" s="4"/>
      <c r="WWT324" s="4"/>
      <c r="WWU324" s="4"/>
      <c r="WWV324" s="4"/>
      <c r="WWW324" s="4"/>
      <c r="WWX324" s="4"/>
      <c r="WWY324" s="4"/>
      <c r="WWZ324" s="4"/>
      <c r="WXA324" s="4"/>
      <c r="WXB324" s="4"/>
      <c r="WXC324" s="4"/>
      <c r="WXD324" s="4"/>
      <c r="WXE324" s="4"/>
      <c r="WXF324" s="4"/>
      <c r="WXG324" s="4"/>
      <c r="WXH324" s="4"/>
      <c r="WXI324" s="4"/>
      <c r="WXJ324" s="4"/>
      <c r="WXK324" s="4"/>
      <c r="WXL324" s="4"/>
      <c r="WXM324" s="4"/>
      <c r="WXN324" s="4"/>
      <c r="WXO324" s="4"/>
      <c r="WXP324" s="4"/>
      <c r="WXQ324" s="4"/>
      <c r="WXR324" s="4"/>
      <c r="WXS324" s="4"/>
      <c r="WXT324" s="4"/>
      <c r="WXU324" s="4"/>
      <c r="WXV324" s="4"/>
      <c r="WXW324" s="4"/>
      <c r="WXX324" s="4"/>
      <c r="WXY324" s="4"/>
      <c r="WXZ324" s="4"/>
      <c r="WYA324" s="4"/>
      <c r="WYB324" s="4"/>
      <c r="WYC324" s="4"/>
      <c r="WYD324" s="4"/>
      <c r="WYE324" s="4"/>
      <c r="WYF324" s="4"/>
      <c r="WYG324" s="4"/>
      <c r="WYH324" s="4"/>
      <c r="WYI324" s="4"/>
      <c r="WYJ324" s="4"/>
      <c r="WYK324" s="4"/>
      <c r="WYL324" s="4"/>
      <c r="WYM324" s="4"/>
      <c r="WYN324" s="4"/>
      <c r="WYO324" s="4"/>
      <c r="WYP324" s="4"/>
      <c r="WYQ324" s="4"/>
      <c r="WYR324" s="4"/>
      <c r="WYS324" s="4"/>
      <c r="WYT324" s="4"/>
      <c r="WYU324" s="4"/>
      <c r="WYV324" s="4"/>
      <c r="WYW324" s="4"/>
      <c r="WYX324" s="4"/>
      <c r="WYY324" s="4"/>
      <c r="WYZ324" s="4"/>
      <c r="WZA324" s="4"/>
      <c r="WZB324" s="4"/>
      <c r="WZC324" s="4"/>
      <c r="WZD324" s="4"/>
      <c r="WZE324" s="4"/>
      <c r="WZF324" s="4"/>
      <c r="WZG324" s="4"/>
      <c r="WZH324" s="4"/>
      <c r="WZI324" s="4"/>
      <c r="WZJ324" s="4"/>
      <c r="WZK324" s="4"/>
      <c r="WZL324" s="4"/>
      <c r="WZM324" s="4"/>
      <c r="WZN324" s="4"/>
      <c r="WZO324" s="4"/>
      <c r="WZP324" s="4"/>
      <c r="WZQ324" s="4"/>
      <c r="WZR324" s="4"/>
      <c r="WZS324" s="4"/>
      <c r="WZT324" s="4"/>
      <c r="WZU324" s="4"/>
      <c r="WZV324" s="4"/>
      <c r="WZW324" s="4"/>
      <c r="WZX324" s="4"/>
      <c r="WZY324" s="4"/>
      <c r="WZZ324" s="4"/>
      <c r="XAA324" s="4"/>
      <c r="XAB324" s="4"/>
      <c r="XAC324" s="4"/>
      <c r="XAD324" s="4"/>
      <c r="XAE324" s="4"/>
      <c r="XAF324" s="4"/>
      <c r="XAG324" s="4"/>
      <c r="XAH324" s="4"/>
      <c r="XAI324" s="4"/>
      <c r="XAJ324" s="4"/>
      <c r="XAK324" s="4"/>
      <c r="XAL324" s="4"/>
      <c r="XAM324" s="4"/>
      <c r="XAN324" s="4"/>
      <c r="XAO324" s="4"/>
      <c r="XAP324" s="4"/>
      <c r="XAQ324" s="4"/>
      <c r="XAR324" s="4"/>
      <c r="XAS324" s="4"/>
      <c r="XAT324" s="4"/>
      <c r="XAU324" s="4"/>
      <c r="XAV324" s="4"/>
      <c r="XAW324" s="4"/>
      <c r="XAX324" s="4"/>
      <c r="XAY324" s="4"/>
      <c r="XAZ324" s="4"/>
      <c r="XBA324" s="4"/>
      <c r="XBB324" s="4"/>
      <c r="XBC324" s="4"/>
      <c r="XBD324" s="4"/>
      <c r="XBE324" s="4"/>
      <c r="XBF324" s="4"/>
      <c r="XBG324" s="4"/>
      <c r="XBH324" s="4"/>
      <c r="XBI324" s="4"/>
      <c r="XBJ324" s="4"/>
      <c r="XBK324" s="4"/>
      <c r="XBL324" s="4"/>
      <c r="XBM324" s="4"/>
      <c r="XBN324" s="4"/>
      <c r="XBO324" s="4"/>
      <c r="XBP324" s="4"/>
      <c r="XBQ324" s="4"/>
      <c r="XBR324" s="4"/>
      <c r="XBS324" s="4"/>
      <c r="XBT324" s="4"/>
      <c r="XBU324" s="4"/>
      <c r="XBV324" s="4"/>
      <c r="XBW324" s="4"/>
      <c r="XBX324" s="4"/>
      <c r="XBY324" s="4"/>
      <c r="XBZ324" s="4"/>
      <c r="XCA324" s="4"/>
      <c r="XCB324" s="4"/>
      <c r="XCC324" s="4"/>
      <c r="XCD324" s="4"/>
      <c r="XCE324" s="4"/>
      <c r="XCF324" s="4"/>
      <c r="XCG324" s="4"/>
      <c r="XCH324" s="4"/>
      <c r="XCI324" s="4"/>
      <c r="XCJ324" s="4"/>
      <c r="XCK324" s="4"/>
      <c r="XCL324" s="4"/>
      <c r="XCM324" s="4"/>
      <c r="XCN324" s="4"/>
      <c r="XCO324" s="4"/>
      <c r="XCP324" s="4"/>
      <c r="XCQ324" s="4"/>
      <c r="XCR324" s="4"/>
      <c r="XCS324" s="4"/>
      <c r="XCT324" s="4"/>
      <c r="XCU324" s="4"/>
      <c r="XCV324" s="4"/>
      <c r="XCW324" s="4"/>
      <c r="XCX324" s="4"/>
      <c r="XCY324" s="4"/>
      <c r="XCZ324" s="4"/>
      <c r="XDA324" s="4"/>
      <c r="XDB324" s="4"/>
      <c r="XDC324" s="4"/>
      <c r="XDD324" s="4"/>
      <c r="XDE324" s="4"/>
      <c r="XDF324" s="4"/>
      <c r="XDG324" s="4"/>
      <c r="XDH324" s="4"/>
      <c r="XDI324" s="4"/>
      <c r="XDJ324" s="4"/>
      <c r="XDK324" s="4"/>
      <c r="XDL324" s="4"/>
      <c r="XDM324" s="4"/>
      <c r="XDN324" s="4"/>
      <c r="XDO324" s="4"/>
      <c r="XDP324" s="4"/>
      <c r="XDQ324" s="4"/>
      <c r="XDR324" s="4"/>
      <c r="XDS324" s="4"/>
      <c r="XDT324" s="4"/>
      <c r="XDU324" s="4"/>
      <c r="XDV324" s="4"/>
      <c r="XDW324" s="4"/>
      <c r="XDX324" s="4"/>
      <c r="XDY324" s="4"/>
      <c r="XDZ324" s="4"/>
      <c r="XEA324" s="4"/>
      <c r="XEB324" s="4"/>
      <c r="XEC324" s="4"/>
      <c r="XED324" s="4"/>
      <c r="XEE324" s="4"/>
      <c r="XEF324" s="4"/>
      <c r="XEG324" s="4"/>
      <c r="XEH324" s="4"/>
      <c r="XEI324" s="4"/>
      <c r="XEJ324" s="4"/>
      <c r="XEK324" s="4"/>
      <c r="XEL324" s="4"/>
      <c r="XEM324" s="4"/>
      <c r="XEN324" s="4"/>
      <c r="XEO324" s="4"/>
      <c r="XEP324" s="4"/>
      <c r="XEQ324" s="4"/>
      <c r="XER324" s="4"/>
      <c r="XES324" s="4"/>
    </row>
    <row r="325" spans="26:16373" x14ac:dyDescent="0.35"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  <c r="NC325" s="4"/>
      <c r="ND325" s="4"/>
      <c r="NE325" s="4"/>
      <c r="NF325" s="4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4"/>
      <c r="NU325" s="4"/>
      <c r="NV325" s="4"/>
      <c r="NW325" s="4"/>
      <c r="NX325" s="4"/>
      <c r="NY325" s="4"/>
      <c r="NZ325" s="4"/>
      <c r="OA325" s="4"/>
      <c r="OB325" s="4"/>
      <c r="OC325" s="4"/>
      <c r="OD325" s="4"/>
      <c r="OE325" s="4"/>
      <c r="OF325" s="4"/>
      <c r="OG325" s="4"/>
      <c r="OH325" s="4"/>
      <c r="OI325" s="4"/>
      <c r="OJ325" s="4"/>
      <c r="OK325" s="4"/>
      <c r="OL325" s="4"/>
      <c r="OM325" s="4"/>
      <c r="ON325" s="4"/>
      <c r="OO325" s="4"/>
      <c r="OP325" s="4"/>
      <c r="OQ325" s="4"/>
      <c r="OR325" s="4"/>
      <c r="OS325" s="4"/>
      <c r="OT325" s="4"/>
      <c r="OU325" s="4"/>
      <c r="OV325" s="4"/>
      <c r="OW325" s="4"/>
      <c r="OX325" s="4"/>
      <c r="OY325" s="4"/>
      <c r="OZ325" s="4"/>
      <c r="PA325" s="4"/>
      <c r="PB325" s="4"/>
      <c r="PC325" s="4"/>
      <c r="PD325" s="4"/>
      <c r="PE325" s="4"/>
      <c r="PF325" s="4"/>
      <c r="PG325" s="4"/>
      <c r="PH325" s="4"/>
      <c r="PI325" s="4"/>
      <c r="PJ325" s="4"/>
      <c r="PK325" s="4"/>
      <c r="PL325" s="4"/>
      <c r="PM325" s="4"/>
      <c r="PN325" s="4"/>
      <c r="PO325" s="4"/>
      <c r="PP325" s="4"/>
      <c r="PQ325" s="4"/>
      <c r="PR325" s="4"/>
      <c r="PS325" s="4"/>
      <c r="PT325" s="4"/>
      <c r="PU325" s="4"/>
      <c r="PV325" s="4"/>
      <c r="PW325" s="4"/>
      <c r="PX325" s="4"/>
      <c r="PY325" s="4"/>
      <c r="PZ325" s="4"/>
      <c r="QA325" s="4"/>
      <c r="QB325" s="4"/>
      <c r="QC325" s="4"/>
      <c r="QD325" s="4"/>
      <c r="QE325" s="4"/>
      <c r="QF325" s="4"/>
      <c r="QG325" s="4"/>
      <c r="QH325" s="4"/>
      <c r="QI325" s="4"/>
      <c r="QJ325" s="4"/>
      <c r="QK325" s="4"/>
      <c r="QL325" s="4"/>
      <c r="QM325" s="4"/>
      <c r="QN325" s="4"/>
      <c r="QO325" s="4"/>
      <c r="QP325" s="4"/>
      <c r="QQ325" s="4"/>
      <c r="QR325" s="4"/>
      <c r="QS325" s="4"/>
      <c r="QT325" s="4"/>
      <c r="QU325" s="4"/>
      <c r="QV325" s="4"/>
      <c r="QW325" s="4"/>
      <c r="QX325" s="4"/>
      <c r="QY325" s="4"/>
      <c r="QZ325" s="4"/>
      <c r="RA325" s="4"/>
      <c r="RB325" s="4"/>
      <c r="RC325" s="4"/>
      <c r="RD325" s="4"/>
      <c r="RE325" s="4"/>
      <c r="RF325" s="4"/>
      <c r="RG325" s="4"/>
      <c r="RH325" s="4"/>
      <c r="RI325" s="4"/>
      <c r="RJ325" s="4"/>
      <c r="RK325" s="4"/>
      <c r="RL325" s="4"/>
      <c r="RM325" s="4"/>
      <c r="RN325" s="4"/>
      <c r="RO325" s="4"/>
      <c r="RP325" s="4"/>
      <c r="RQ325" s="4"/>
      <c r="RR325" s="4"/>
      <c r="RS325" s="4"/>
      <c r="RT325" s="4"/>
      <c r="RU325" s="4"/>
      <c r="RV325" s="4"/>
      <c r="RW325" s="4"/>
      <c r="RX325" s="4"/>
      <c r="RY325" s="4"/>
      <c r="RZ325" s="4"/>
      <c r="SA325" s="4"/>
      <c r="SB325" s="4"/>
      <c r="SC325" s="4"/>
      <c r="SD325" s="4"/>
      <c r="SE325" s="4"/>
      <c r="SF325" s="4"/>
      <c r="SG325" s="4"/>
      <c r="SH325" s="4"/>
      <c r="SI325" s="4"/>
      <c r="SJ325" s="4"/>
      <c r="SK325" s="4"/>
      <c r="SL325" s="4"/>
      <c r="SM325" s="4"/>
      <c r="SN325" s="4"/>
      <c r="SO325" s="4"/>
      <c r="SP325" s="4"/>
      <c r="SQ325" s="4"/>
      <c r="SR325" s="4"/>
      <c r="SS325" s="4"/>
      <c r="ST325" s="4"/>
      <c r="SU325" s="4"/>
      <c r="SV325" s="4"/>
      <c r="SW325" s="4"/>
      <c r="SX325" s="4"/>
      <c r="SY325" s="4"/>
      <c r="SZ325" s="4"/>
      <c r="TA325" s="4"/>
      <c r="TB325" s="4"/>
      <c r="TC325" s="4"/>
      <c r="TD325" s="4"/>
      <c r="TE325" s="4"/>
      <c r="TF325" s="4"/>
      <c r="TG325" s="4"/>
      <c r="TH325" s="4"/>
      <c r="TI325" s="4"/>
      <c r="TJ325" s="4"/>
      <c r="TK325" s="4"/>
      <c r="TL325" s="4"/>
      <c r="TM325" s="4"/>
      <c r="TN325" s="4"/>
      <c r="TO325" s="4"/>
      <c r="TP325" s="4"/>
      <c r="TQ325" s="4"/>
      <c r="TR325" s="4"/>
      <c r="TS325" s="4"/>
      <c r="TT325" s="4"/>
      <c r="TU325" s="4"/>
      <c r="TV325" s="4"/>
      <c r="TW325" s="4"/>
      <c r="TX325" s="4"/>
      <c r="TY325" s="4"/>
      <c r="TZ325" s="4"/>
      <c r="UA325" s="4"/>
      <c r="UB325" s="4"/>
      <c r="UC325" s="4"/>
      <c r="UD325" s="4"/>
      <c r="UE325" s="4"/>
      <c r="UF325" s="4"/>
      <c r="UG325" s="4"/>
      <c r="UH325" s="4"/>
      <c r="UI325" s="4"/>
      <c r="UJ325" s="4"/>
      <c r="UK325" s="4"/>
      <c r="UL325" s="4"/>
      <c r="UM325" s="4"/>
      <c r="UN325" s="4"/>
      <c r="UO325" s="4"/>
      <c r="UP325" s="4"/>
      <c r="UQ325" s="4"/>
      <c r="UR325" s="4"/>
      <c r="US325" s="4"/>
      <c r="UT325" s="4"/>
      <c r="UU325" s="4"/>
      <c r="UV325" s="4"/>
      <c r="UW325" s="4"/>
      <c r="UX325" s="4"/>
      <c r="UY325" s="4"/>
      <c r="UZ325" s="4"/>
      <c r="VA325" s="4"/>
      <c r="VB325" s="4"/>
      <c r="VC325" s="4"/>
      <c r="VD325" s="4"/>
      <c r="VE325" s="4"/>
      <c r="VF325" s="4"/>
      <c r="VG325" s="4"/>
      <c r="VH325" s="4"/>
      <c r="VI325" s="4"/>
      <c r="VJ325" s="4"/>
      <c r="VK325" s="4"/>
      <c r="VL325" s="4"/>
      <c r="VM325" s="4"/>
      <c r="VN325" s="4"/>
      <c r="VO325" s="4"/>
      <c r="VP325" s="4"/>
      <c r="VQ325" s="4"/>
      <c r="VR325" s="4"/>
      <c r="VS325" s="4"/>
      <c r="VT325" s="4"/>
      <c r="VU325" s="4"/>
      <c r="VV325" s="4"/>
      <c r="VW325" s="4"/>
      <c r="VX325" s="4"/>
      <c r="VY325" s="4"/>
      <c r="VZ325" s="4"/>
      <c r="WA325" s="4"/>
      <c r="WB325" s="4"/>
      <c r="WC325" s="4"/>
      <c r="WD325" s="4"/>
      <c r="WE325" s="4"/>
      <c r="WF325" s="4"/>
      <c r="WG325" s="4"/>
      <c r="WH325" s="4"/>
      <c r="WI325" s="4"/>
      <c r="WJ325" s="4"/>
      <c r="WK325" s="4"/>
      <c r="WL325" s="4"/>
      <c r="WM325" s="4"/>
      <c r="WN325" s="4"/>
      <c r="WO325" s="4"/>
      <c r="WP325" s="4"/>
      <c r="WQ325" s="4"/>
      <c r="WR325" s="4"/>
      <c r="WS325" s="4"/>
      <c r="WT325" s="4"/>
      <c r="WU325" s="4"/>
      <c r="WV325" s="4"/>
      <c r="WW325" s="4"/>
      <c r="WX325" s="4"/>
      <c r="WY325" s="4"/>
      <c r="WZ325" s="4"/>
      <c r="XA325" s="4"/>
      <c r="XB325" s="4"/>
      <c r="XC325" s="4"/>
      <c r="XD325" s="4"/>
      <c r="XE325" s="4"/>
      <c r="XF325" s="4"/>
      <c r="XG325" s="4"/>
      <c r="XH325" s="4"/>
      <c r="XI325" s="4"/>
      <c r="XJ325" s="4"/>
      <c r="XK325" s="4"/>
      <c r="XL325" s="4"/>
      <c r="XM325" s="4"/>
      <c r="XN325" s="4"/>
      <c r="XO325" s="4"/>
      <c r="XP325" s="4"/>
      <c r="XQ325" s="4"/>
      <c r="XR325" s="4"/>
      <c r="XS325" s="4"/>
      <c r="XT325" s="4"/>
      <c r="XU325" s="4"/>
      <c r="XV325" s="4"/>
      <c r="XW325" s="4"/>
      <c r="XX325" s="4"/>
      <c r="XY325" s="4"/>
      <c r="XZ325" s="4"/>
      <c r="YA325" s="4"/>
      <c r="YB325" s="4"/>
      <c r="YC325" s="4"/>
      <c r="YD325" s="4"/>
      <c r="YE325" s="4"/>
      <c r="YF325" s="4"/>
      <c r="YG325" s="4"/>
      <c r="YH325" s="4"/>
      <c r="YI325" s="4"/>
      <c r="YJ325" s="4"/>
      <c r="YK325" s="4"/>
      <c r="YL325" s="4"/>
      <c r="YM325" s="4"/>
      <c r="YN325" s="4"/>
      <c r="YO325" s="4"/>
      <c r="YP325" s="4"/>
      <c r="YQ325" s="4"/>
      <c r="YR325" s="4"/>
      <c r="YS325" s="4"/>
      <c r="YT325" s="4"/>
      <c r="YU325" s="4"/>
      <c r="YV325" s="4"/>
      <c r="YW325" s="4"/>
      <c r="YX325" s="4"/>
      <c r="YY325" s="4"/>
      <c r="YZ325" s="4"/>
      <c r="ZA325" s="4"/>
      <c r="ZB325" s="4"/>
      <c r="ZC325" s="4"/>
      <c r="ZD325" s="4"/>
      <c r="ZE325" s="4"/>
      <c r="ZF325" s="4"/>
      <c r="ZG325" s="4"/>
      <c r="ZH325" s="4"/>
      <c r="ZI325" s="4"/>
      <c r="ZJ325" s="4"/>
      <c r="ZK325" s="4"/>
      <c r="ZL325" s="4"/>
      <c r="ZM325" s="4"/>
      <c r="ZN325" s="4"/>
      <c r="ZO325" s="4"/>
      <c r="ZP325" s="4"/>
      <c r="ZQ325" s="4"/>
      <c r="ZR325" s="4"/>
      <c r="ZS325" s="4"/>
      <c r="ZT325" s="4"/>
      <c r="ZU325" s="4"/>
      <c r="ZV325" s="4"/>
      <c r="ZW325" s="4"/>
      <c r="ZX325" s="4"/>
      <c r="ZY325" s="4"/>
      <c r="ZZ325" s="4"/>
      <c r="AAA325" s="4"/>
      <c r="AAB325" s="4"/>
      <c r="AAC325" s="4"/>
      <c r="AAD325" s="4"/>
      <c r="AAE325" s="4"/>
      <c r="AAF325" s="4"/>
      <c r="AAG325" s="4"/>
      <c r="AAH325" s="4"/>
      <c r="AAI325" s="4"/>
      <c r="AAJ325" s="4"/>
      <c r="AAK325" s="4"/>
      <c r="AAL325" s="4"/>
      <c r="AAM325" s="4"/>
      <c r="AAN325" s="4"/>
      <c r="AAO325" s="4"/>
      <c r="AAP325" s="4"/>
      <c r="AAQ325" s="4"/>
      <c r="AAR325" s="4"/>
      <c r="AAS325" s="4"/>
      <c r="AAT325" s="4"/>
      <c r="AAU325" s="4"/>
      <c r="AAV325" s="4"/>
      <c r="AAW325" s="4"/>
      <c r="AAX325" s="4"/>
      <c r="AAY325" s="4"/>
      <c r="AAZ325" s="4"/>
      <c r="ABA325" s="4"/>
      <c r="ABB325" s="4"/>
      <c r="ABC325" s="4"/>
      <c r="ABD325" s="4"/>
      <c r="ABE325" s="4"/>
      <c r="ABF325" s="4"/>
      <c r="ABG325" s="4"/>
      <c r="ABH325" s="4"/>
      <c r="ABI325" s="4"/>
      <c r="ABJ325" s="4"/>
      <c r="ABK325" s="4"/>
      <c r="ABL325" s="4"/>
      <c r="ABM325" s="4"/>
      <c r="ABN325" s="4"/>
      <c r="ABO325" s="4"/>
      <c r="ABP325" s="4"/>
      <c r="ABQ325" s="4"/>
      <c r="ABR325" s="4"/>
      <c r="ABS325" s="4"/>
      <c r="ABT325" s="4"/>
      <c r="ABU325" s="4"/>
      <c r="ABV325" s="4"/>
      <c r="ABW325" s="4"/>
      <c r="ABX325" s="4"/>
      <c r="ABY325" s="4"/>
      <c r="ABZ325" s="4"/>
      <c r="ACA325" s="4"/>
      <c r="ACB325" s="4"/>
      <c r="ACC325" s="4"/>
      <c r="ACD325" s="4"/>
      <c r="ACE325" s="4"/>
      <c r="ACF325" s="4"/>
      <c r="ACG325" s="4"/>
      <c r="ACH325" s="4"/>
      <c r="ACI325" s="4"/>
      <c r="ACJ325" s="4"/>
      <c r="ACK325" s="4"/>
      <c r="ACL325" s="4"/>
      <c r="ACM325" s="4"/>
      <c r="ACN325" s="4"/>
      <c r="ACO325" s="4"/>
      <c r="ACP325" s="4"/>
      <c r="ACQ325" s="4"/>
      <c r="ACR325" s="4"/>
      <c r="ACS325" s="4"/>
      <c r="ACT325" s="4"/>
      <c r="ACU325" s="4"/>
      <c r="ACV325" s="4"/>
      <c r="ACW325" s="4"/>
      <c r="ACX325" s="4"/>
      <c r="ACY325" s="4"/>
      <c r="ACZ325" s="4"/>
      <c r="ADA325" s="4"/>
      <c r="ADB325" s="4"/>
      <c r="ADC325" s="4"/>
      <c r="ADD325" s="4"/>
      <c r="ADE325" s="4"/>
      <c r="ADF325" s="4"/>
      <c r="ADG325" s="4"/>
      <c r="ADH325" s="4"/>
      <c r="ADI325" s="4"/>
      <c r="ADJ325" s="4"/>
      <c r="ADK325" s="4"/>
      <c r="ADL325" s="4"/>
      <c r="ADM325" s="4"/>
      <c r="ADN325" s="4"/>
      <c r="ADO325" s="4"/>
      <c r="ADP325" s="4"/>
      <c r="ADQ325" s="4"/>
      <c r="ADR325" s="4"/>
      <c r="ADS325" s="4"/>
      <c r="ADT325" s="4"/>
      <c r="ADU325" s="4"/>
      <c r="ADV325" s="4"/>
      <c r="ADW325" s="4"/>
      <c r="ADX325" s="4"/>
      <c r="ADY325" s="4"/>
      <c r="ADZ325" s="4"/>
      <c r="AEA325" s="4"/>
      <c r="AEB325" s="4"/>
      <c r="AEC325" s="4"/>
      <c r="AED325" s="4"/>
      <c r="AEE325" s="4"/>
      <c r="AEF325" s="4"/>
      <c r="AEG325" s="4"/>
      <c r="AEH325" s="4"/>
      <c r="AEI325" s="4"/>
      <c r="AEJ325" s="4"/>
      <c r="AEK325" s="4"/>
      <c r="AEL325" s="4"/>
      <c r="AEM325" s="4"/>
      <c r="AEN325" s="4"/>
      <c r="AEO325" s="4"/>
      <c r="AEP325" s="4"/>
      <c r="AEQ325" s="4"/>
      <c r="AER325" s="4"/>
      <c r="AES325" s="4"/>
      <c r="AET325" s="4"/>
      <c r="AEU325" s="4"/>
      <c r="AEV325" s="4"/>
      <c r="AEW325" s="4"/>
      <c r="AEX325" s="4"/>
      <c r="AEY325" s="4"/>
      <c r="AEZ325" s="4"/>
      <c r="AFA325" s="4"/>
      <c r="AFB325" s="4"/>
      <c r="AFC325" s="4"/>
      <c r="AFD325" s="4"/>
      <c r="AFE325" s="4"/>
      <c r="AFF325" s="4"/>
      <c r="AFG325" s="4"/>
      <c r="AFH325" s="4"/>
      <c r="AFI325" s="4"/>
      <c r="AFJ325" s="4"/>
      <c r="AFK325" s="4"/>
      <c r="AFL325" s="4"/>
      <c r="AFM325" s="4"/>
      <c r="AFN325" s="4"/>
      <c r="AFO325" s="4"/>
      <c r="AFP325" s="4"/>
      <c r="AFQ325" s="4"/>
      <c r="AFR325" s="4"/>
      <c r="AFS325" s="4"/>
      <c r="AFT325" s="4"/>
      <c r="AFU325" s="4"/>
      <c r="AFV325" s="4"/>
      <c r="AFW325" s="4"/>
      <c r="AFX325" s="4"/>
      <c r="AFY325" s="4"/>
      <c r="AFZ325" s="4"/>
      <c r="AGA325" s="4"/>
      <c r="AGB325" s="4"/>
      <c r="AGC325" s="4"/>
      <c r="AGD325" s="4"/>
      <c r="AGE325" s="4"/>
      <c r="AGF325" s="4"/>
      <c r="AGG325" s="4"/>
      <c r="AGH325" s="4"/>
      <c r="AGI325" s="4"/>
      <c r="AGJ325" s="4"/>
      <c r="AGK325" s="4"/>
      <c r="AGL325" s="4"/>
      <c r="AGM325" s="4"/>
      <c r="AGN325" s="4"/>
      <c r="AGO325" s="4"/>
      <c r="AGP325" s="4"/>
      <c r="AGQ325" s="4"/>
      <c r="AGR325" s="4"/>
      <c r="AGS325" s="4"/>
      <c r="AGT325" s="4"/>
      <c r="AGU325" s="4"/>
      <c r="AGV325" s="4"/>
      <c r="AGW325" s="4"/>
      <c r="AGX325" s="4"/>
      <c r="AGY325" s="4"/>
      <c r="AGZ325" s="4"/>
      <c r="AHA325" s="4"/>
      <c r="AHB325" s="4"/>
      <c r="AHC325" s="4"/>
      <c r="AHD325" s="4"/>
      <c r="AHE325" s="4"/>
      <c r="AHF325" s="4"/>
      <c r="AHG325" s="4"/>
      <c r="AHH325" s="4"/>
      <c r="AHI325" s="4"/>
      <c r="AHJ325" s="4"/>
      <c r="AHK325" s="4"/>
      <c r="AHL325" s="4"/>
      <c r="AHM325" s="4"/>
      <c r="AHN325" s="4"/>
      <c r="AHO325" s="4"/>
      <c r="AHP325" s="4"/>
      <c r="AHQ325" s="4"/>
      <c r="AHR325" s="4"/>
      <c r="AHS325" s="4"/>
      <c r="AHT325" s="4"/>
      <c r="AHU325" s="4"/>
      <c r="AHV325" s="4"/>
      <c r="AHW325" s="4"/>
      <c r="AHX325" s="4"/>
      <c r="AHY325" s="4"/>
      <c r="AHZ325" s="4"/>
      <c r="AIA325" s="4"/>
      <c r="AIB325" s="4"/>
      <c r="AIC325" s="4"/>
      <c r="AID325" s="4"/>
      <c r="AIE325" s="4"/>
      <c r="AIF325" s="4"/>
      <c r="AIG325" s="4"/>
      <c r="AIH325" s="4"/>
      <c r="AII325" s="4"/>
      <c r="AIJ325" s="4"/>
      <c r="AIK325" s="4"/>
      <c r="AIL325" s="4"/>
      <c r="AIM325" s="4"/>
      <c r="AIN325" s="4"/>
      <c r="AIO325" s="4"/>
      <c r="AIP325" s="4"/>
      <c r="AIQ325" s="4"/>
      <c r="AIR325" s="4"/>
      <c r="AIS325" s="4"/>
      <c r="AIT325" s="4"/>
      <c r="AIU325" s="4"/>
      <c r="AIV325" s="4"/>
      <c r="AIW325" s="4"/>
      <c r="AIX325" s="4"/>
      <c r="AIY325" s="4"/>
      <c r="AIZ325" s="4"/>
      <c r="AJA325" s="4"/>
      <c r="AJB325" s="4"/>
      <c r="AJC325" s="4"/>
      <c r="AJD325" s="4"/>
      <c r="AJE325" s="4"/>
      <c r="AJF325" s="4"/>
      <c r="AJG325" s="4"/>
      <c r="AJH325" s="4"/>
      <c r="AJI325" s="4"/>
      <c r="AJJ325" s="4"/>
      <c r="AJK325" s="4"/>
      <c r="AJL325" s="4"/>
      <c r="AJM325" s="4"/>
      <c r="AJN325" s="4"/>
      <c r="AJO325" s="4"/>
      <c r="AJP325" s="4"/>
      <c r="AJQ325" s="4"/>
      <c r="AJR325" s="4"/>
      <c r="AJS325" s="4"/>
      <c r="AJT325" s="4"/>
      <c r="AJU325" s="4"/>
      <c r="AJV325" s="4"/>
      <c r="AJW325" s="4"/>
      <c r="AJX325" s="4"/>
      <c r="AJY325" s="4"/>
      <c r="AJZ325" s="4"/>
      <c r="AKA325" s="4"/>
      <c r="AKB325" s="4"/>
      <c r="AKC325" s="4"/>
      <c r="AKD325" s="4"/>
      <c r="AKE325" s="4"/>
      <c r="AKF325" s="4"/>
      <c r="AKG325" s="4"/>
      <c r="AKH325" s="4"/>
      <c r="AKI325" s="4"/>
      <c r="AKJ325" s="4"/>
      <c r="AKK325" s="4"/>
      <c r="AKL325" s="4"/>
      <c r="AKM325" s="4"/>
      <c r="AKN325" s="4"/>
      <c r="AKO325" s="4"/>
      <c r="AKP325" s="4"/>
      <c r="AKQ325" s="4"/>
      <c r="AKR325" s="4"/>
      <c r="AKS325" s="4"/>
      <c r="AKT325" s="4"/>
      <c r="AKU325" s="4"/>
      <c r="AKV325" s="4"/>
      <c r="AKW325" s="4"/>
      <c r="AKX325" s="4"/>
      <c r="AKY325" s="4"/>
      <c r="AKZ325" s="4"/>
      <c r="ALA325" s="4"/>
      <c r="ALB325" s="4"/>
      <c r="ALC325" s="4"/>
      <c r="ALD325" s="4"/>
      <c r="ALE325" s="4"/>
      <c r="ALF325" s="4"/>
      <c r="ALG325" s="4"/>
      <c r="ALH325" s="4"/>
      <c r="ALI325" s="4"/>
      <c r="ALJ325" s="4"/>
      <c r="ALK325" s="4"/>
      <c r="ALL325" s="4"/>
      <c r="ALM325" s="4"/>
      <c r="ALN325" s="4"/>
      <c r="ALO325" s="4"/>
      <c r="ALP325" s="4"/>
      <c r="ALQ325" s="4"/>
      <c r="ALR325" s="4"/>
      <c r="ALS325" s="4"/>
      <c r="ALT325" s="4"/>
      <c r="ALU325" s="4"/>
      <c r="ALV325" s="4"/>
      <c r="ALW325" s="4"/>
      <c r="ALX325" s="4"/>
      <c r="ALY325" s="4"/>
      <c r="ALZ325" s="4"/>
      <c r="AMA325" s="4"/>
      <c r="AMB325" s="4"/>
      <c r="AMC325" s="4"/>
      <c r="AMD325" s="4"/>
      <c r="AME325" s="4"/>
      <c r="AMF325" s="4"/>
      <c r="AMG325" s="4"/>
      <c r="AMH325" s="4"/>
      <c r="AMI325" s="4"/>
      <c r="AMJ325" s="4"/>
      <c r="AMK325" s="4"/>
      <c r="AML325" s="4"/>
      <c r="AMM325" s="4"/>
      <c r="AMN325" s="4"/>
      <c r="AMO325" s="4"/>
      <c r="AMP325" s="4"/>
      <c r="AMQ325" s="4"/>
      <c r="AMR325" s="4"/>
      <c r="AMS325" s="4"/>
      <c r="AMT325" s="4"/>
      <c r="AMU325" s="4"/>
      <c r="AMV325" s="4"/>
      <c r="AMW325" s="4"/>
      <c r="AMX325" s="4"/>
      <c r="AMY325" s="4"/>
      <c r="AMZ325" s="4"/>
      <c r="ANA325" s="4"/>
      <c r="ANB325" s="4"/>
      <c r="ANC325" s="4"/>
      <c r="AND325" s="4"/>
      <c r="ANE325" s="4"/>
      <c r="ANF325" s="4"/>
      <c r="ANG325" s="4"/>
      <c r="ANH325" s="4"/>
      <c r="ANI325" s="4"/>
      <c r="ANJ325" s="4"/>
      <c r="ANK325" s="4"/>
      <c r="ANL325" s="4"/>
      <c r="ANM325" s="4"/>
      <c r="ANN325" s="4"/>
      <c r="ANO325" s="4"/>
      <c r="ANP325" s="4"/>
      <c r="ANQ325" s="4"/>
      <c r="ANR325" s="4"/>
      <c r="ANS325" s="4"/>
      <c r="ANT325" s="4"/>
      <c r="ANU325" s="4"/>
      <c r="ANV325" s="4"/>
      <c r="ANW325" s="4"/>
      <c r="ANX325" s="4"/>
      <c r="ANY325" s="4"/>
      <c r="ANZ325" s="4"/>
      <c r="AOA325" s="4"/>
      <c r="AOB325" s="4"/>
      <c r="AOC325" s="4"/>
      <c r="AOD325" s="4"/>
      <c r="AOE325" s="4"/>
      <c r="AOF325" s="4"/>
      <c r="AOG325" s="4"/>
      <c r="AOH325" s="4"/>
      <c r="AOI325" s="4"/>
      <c r="AOJ325" s="4"/>
      <c r="AOK325" s="4"/>
      <c r="AOL325" s="4"/>
      <c r="AOM325" s="4"/>
      <c r="AON325" s="4"/>
      <c r="AOO325" s="4"/>
      <c r="AOP325" s="4"/>
      <c r="AOQ325" s="4"/>
      <c r="AOR325" s="4"/>
      <c r="AOS325" s="4"/>
      <c r="AOT325" s="4"/>
      <c r="AOU325" s="4"/>
      <c r="AOV325" s="4"/>
      <c r="AOW325" s="4"/>
      <c r="AOX325" s="4"/>
      <c r="AOY325" s="4"/>
      <c r="AOZ325" s="4"/>
      <c r="APA325" s="4"/>
      <c r="APB325" s="4"/>
      <c r="APC325" s="4"/>
      <c r="APD325" s="4"/>
      <c r="APE325" s="4"/>
      <c r="APF325" s="4"/>
      <c r="APG325" s="4"/>
      <c r="APH325" s="4"/>
      <c r="API325" s="4"/>
      <c r="APJ325" s="4"/>
      <c r="APK325" s="4"/>
      <c r="APL325" s="4"/>
      <c r="APM325" s="4"/>
      <c r="APN325" s="4"/>
      <c r="APO325" s="4"/>
      <c r="APP325" s="4"/>
      <c r="APQ325" s="4"/>
      <c r="APR325" s="4"/>
      <c r="APS325" s="4"/>
      <c r="APT325" s="4"/>
      <c r="APU325" s="4"/>
      <c r="APV325" s="4"/>
      <c r="APW325" s="4"/>
      <c r="APX325" s="4"/>
      <c r="APY325" s="4"/>
      <c r="APZ325" s="4"/>
      <c r="AQA325" s="4"/>
      <c r="AQB325" s="4"/>
      <c r="AQC325" s="4"/>
      <c r="AQD325" s="4"/>
      <c r="AQE325" s="4"/>
      <c r="AQF325" s="4"/>
      <c r="AQG325" s="4"/>
      <c r="AQH325" s="4"/>
      <c r="AQI325" s="4"/>
      <c r="AQJ325" s="4"/>
      <c r="AQK325" s="4"/>
      <c r="AQL325" s="4"/>
      <c r="AQM325" s="4"/>
      <c r="AQN325" s="4"/>
      <c r="AQO325" s="4"/>
      <c r="AQP325" s="4"/>
      <c r="AQQ325" s="4"/>
      <c r="AQR325" s="4"/>
      <c r="AQS325" s="4"/>
      <c r="AQT325" s="4"/>
      <c r="AQU325" s="4"/>
      <c r="AQV325" s="4"/>
      <c r="AQW325" s="4"/>
      <c r="AQX325" s="4"/>
      <c r="AQY325" s="4"/>
      <c r="AQZ325" s="4"/>
      <c r="ARA325" s="4"/>
      <c r="ARB325" s="4"/>
      <c r="ARC325" s="4"/>
      <c r="ARD325" s="4"/>
      <c r="ARE325" s="4"/>
      <c r="ARF325" s="4"/>
      <c r="ARG325" s="4"/>
      <c r="ARH325" s="4"/>
      <c r="ARI325" s="4"/>
      <c r="ARJ325" s="4"/>
      <c r="ARK325" s="4"/>
      <c r="ARL325" s="4"/>
      <c r="ARM325" s="4"/>
      <c r="ARN325" s="4"/>
      <c r="ARO325" s="4"/>
      <c r="ARP325" s="4"/>
      <c r="ARQ325" s="4"/>
      <c r="ARR325" s="4"/>
      <c r="ARS325" s="4"/>
      <c r="ART325" s="4"/>
      <c r="ARU325" s="4"/>
      <c r="ARV325" s="4"/>
      <c r="ARW325" s="4"/>
      <c r="ARX325" s="4"/>
      <c r="ARY325" s="4"/>
      <c r="ARZ325" s="4"/>
      <c r="ASA325" s="4"/>
      <c r="ASB325" s="4"/>
      <c r="ASC325" s="4"/>
      <c r="ASD325" s="4"/>
      <c r="ASE325" s="4"/>
      <c r="ASF325" s="4"/>
      <c r="ASG325" s="4"/>
      <c r="ASH325" s="4"/>
      <c r="ASI325" s="4"/>
      <c r="ASJ325" s="4"/>
      <c r="ASK325" s="4"/>
      <c r="ASL325" s="4"/>
      <c r="ASM325" s="4"/>
      <c r="ASN325" s="4"/>
      <c r="ASO325" s="4"/>
      <c r="ASP325" s="4"/>
      <c r="ASQ325" s="4"/>
      <c r="ASR325" s="4"/>
      <c r="ASS325" s="4"/>
      <c r="AST325" s="4"/>
      <c r="ASU325" s="4"/>
      <c r="ASV325" s="4"/>
      <c r="ASW325" s="4"/>
      <c r="ASX325" s="4"/>
      <c r="ASY325" s="4"/>
      <c r="ASZ325" s="4"/>
      <c r="ATA325" s="4"/>
      <c r="ATB325" s="4"/>
      <c r="ATC325" s="4"/>
      <c r="ATD325" s="4"/>
      <c r="ATE325" s="4"/>
      <c r="ATF325" s="4"/>
      <c r="ATG325" s="4"/>
      <c r="ATH325" s="4"/>
      <c r="ATI325" s="4"/>
      <c r="ATJ325" s="4"/>
      <c r="ATK325" s="4"/>
      <c r="ATL325" s="4"/>
      <c r="ATM325" s="4"/>
      <c r="ATN325" s="4"/>
      <c r="ATO325" s="4"/>
      <c r="ATP325" s="4"/>
      <c r="ATQ325" s="4"/>
      <c r="ATR325" s="4"/>
      <c r="ATS325" s="4"/>
      <c r="ATT325" s="4"/>
      <c r="ATU325" s="4"/>
      <c r="ATV325" s="4"/>
      <c r="ATW325" s="4"/>
      <c r="ATX325" s="4"/>
      <c r="ATY325" s="4"/>
      <c r="ATZ325" s="4"/>
      <c r="AUA325" s="4"/>
      <c r="AUB325" s="4"/>
      <c r="AUC325" s="4"/>
      <c r="AUD325" s="4"/>
      <c r="AUE325" s="4"/>
      <c r="AUF325" s="4"/>
      <c r="AUG325" s="4"/>
      <c r="AUH325" s="4"/>
      <c r="AUI325" s="4"/>
      <c r="AUJ325" s="4"/>
      <c r="AUK325" s="4"/>
      <c r="AUL325" s="4"/>
      <c r="AUM325" s="4"/>
      <c r="AUN325" s="4"/>
      <c r="AUO325" s="4"/>
      <c r="AUP325" s="4"/>
      <c r="AUQ325" s="4"/>
      <c r="AUR325" s="4"/>
      <c r="AUS325" s="4"/>
      <c r="AUT325" s="4"/>
      <c r="AUU325" s="4"/>
      <c r="AUV325" s="4"/>
      <c r="AUW325" s="4"/>
      <c r="AUX325" s="4"/>
      <c r="AUY325" s="4"/>
      <c r="AUZ325" s="4"/>
      <c r="AVA325" s="4"/>
      <c r="AVB325" s="4"/>
      <c r="AVC325" s="4"/>
      <c r="AVD325" s="4"/>
      <c r="AVE325" s="4"/>
      <c r="AVF325" s="4"/>
      <c r="AVG325" s="4"/>
      <c r="AVH325" s="4"/>
      <c r="AVI325" s="4"/>
      <c r="AVJ325" s="4"/>
      <c r="AVK325" s="4"/>
      <c r="AVL325" s="4"/>
      <c r="AVM325" s="4"/>
      <c r="AVN325" s="4"/>
      <c r="AVO325" s="4"/>
      <c r="AVP325" s="4"/>
      <c r="AVQ325" s="4"/>
      <c r="AVR325" s="4"/>
      <c r="AVS325" s="4"/>
      <c r="AVT325" s="4"/>
      <c r="AVU325" s="4"/>
      <c r="AVV325" s="4"/>
      <c r="AVW325" s="4"/>
      <c r="AVX325" s="4"/>
      <c r="AVY325" s="4"/>
      <c r="AVZ325" s="4"/>
      <c r="AWA325" s="4"/>
      <c r="AWB325" s="4"/>
      <c r="AWC325" s="4"/>
      <c r="AWD325" s="4"/>
      <c r="AWE325" s="4"/>
      <c r="AWF325" s="4"/>
      <c r="AWG325" s="4"/>
      <c r="AWH325" s="4"/>
      <c r="AWI325" s="4"/>
      <c r="AWJ325" s="4"/>
      <c r="AWK325" s="4"/>
      <c r="AWL325" s="4"/>
      <c r="AWM325" s="4"/>
      <c r="AWN325" s="4"/>
      <c r="AWO325" s="4"/>
      <c r="AWP325" s="4"/>
      <c r="AWQ325" s="4"/>
      <c r="AWR325" s="4"/>
      <c r="AWS325" s="4"/>
      <c r="AWT325" s="4"/>
      <c r="AWU325" s="4"/>
      <c r="AWV325" s="4"/>
      <c r="AWW325" s="4"/>
      <c r="AWX325" s="4"/>
      <c r="AWY325" s="4"/>
      <c r="AWZ325" s="4"/>
      <c r="AXA325" s="4"/>
      <c r="AXB325" s="4"/>
      <c r="AXC325" s="4"/>
      <c r="AXD325" s="4"/>
      <c r="AXE325" s="4"/>
      <c r="AXF325" s="4"/>
      <c r="AXG325" s="4"/>
      <c r="AXH325" s="4"/>
      <c r="AXI325" s="4"/>
      <c r="AXJ325" s="4"/>
      <c r="AXK325" s="4"/>
      <c r="AXL325" s="4"/>
      <c r="AXM325" s="4"/>
      <c r="AXN325" s="4"/>
      <c r="AXO325" s="4"/>
      <c r="AXP325" s="4"/>
      <c r="AXQ325" s="4"/>
      <c r="AXR325" s="4"/>
      <c r="AXS325" s="4"/>
      <c r="AXT325" s="4"/>
      <c r="AXU325" s="4"/>
      <c r="AXV325" s="4"/>
      <c r="AXW325" s="4"/>
      <c r="AXX325" s="4"/>
      <c r="AXY325" s="4"/>
      <c r="AXZ325" s="4"/>
      <c r="AYA325" s="4"/>
      <c r="AYB325" s="4"/>
      <c r="AYC325" s="4"/>
      <c r="AYD325" s="4"/>
      <c r="AYE325" s="4"/>
      <c r="AYF325" s="4"/>
      <c r="AYG325" s="4"/>
      <c r="AYH325" s="4"/>
      <c r="AYI325" s="4"/>
      <c r="AYJ325" s="4"/>
      <c r="AYK325" s="4"/>
      <c r="AYL325" s="4"/>
      <c r="AYM325" s="4"/>
      <c r="AYN325" s="4"/>
      <c r="AYO325" s="4"/>
      <c r="AYP325" s="4"/>
      <c r="AYQ325" s="4"/>
      <c r="AYR325" s="4"/>
      <c r="AYS325" s="4"/>
      <c r="AYT325" s="4"/>
      <c r="AYU325" s="4"/>
      <c r="AYV325" s="4"/>
      <c r="AYW325" s="4"/>
      <c r="AYX325" s="4"/>
      <c r="AYY325" s="4"/>
      <c r="AYZ325" s="4"/>
      <c r="AZA325" s="4"/>
      <c r="AZB325" s="4"/>
      <c r="AZC325" s="4"/>
      <c r="AZD325" s="4"/>
      <c r="AZE325" s="4"/>
      <c r="AZF325" s="4"/>
      <c r="AZG325" s="4"/>
      <c r="AZH325" s="4"/>
      <c r="AZI325" s="4"/>
      <c r="AZJ325" s="4"/>
      <c r="AZK325" s="4"/>
      <c r="AZL325" s="4"/>
      <c r="AZM325" s="4"/>
      <c r="AZN325" s="4"/>
      <c r="AZO325" s="4"/>
      <c r="AZP325" s="4"/>
      <c r="AZQ325" s="4"/>
      <c r="AZR325" s="4"/>
      <c r="AZS325" s="4"/>
      <c r="AZT325" s="4"/>
      <c r="AZU325" s="4"/>
      <c r="AZV325" s="4"/>
      <c r="AZW325" s="4"/>
      <c r="AZX325" s="4"/>
      <c r="AZY325" s="4"/>
      <c r="AZZ325" s="4"/>
      <c r="BAA325" s="4"/>
      <c r="BAB325" s="4"/>
      <c r="BAC325" s="4"/>
      <c r="BAD325" s="4"/>
      <c r="BAE325" s="4"/>
      <c r="BAF325" s="4"/>
      <c r="BAG325" s="4"/>
      <c r="BAH325" s="4"/>
      <c r="BAI325" s="4"/>
      <c r="BAJ325" s="4"/>
      <c r="BAK325" s="4"/>
      <c r="BAL325" s="4"/>
      <c r="BAM325" s="4"/>
      <c r="BAN325" s="4"/>
      <c r="BAO325" s="4"/>
      <c r="BAP325" s="4"/>
      <c r="BAQ325" s="4"/>
      <c r="BAR325" s="4"/>
      <c r="BAS325" s="4"/>
      <c r="BAT325" s="4"/>
      <c r="BAU325" s="4"/>
      <c r="BAV325" s="4"/>
      <c r="BAW325" s="4"/>
      <c r="BAX325" s="4"/>
      <c r="BAY325" s="4"/>
      <c r="BAZ325" s="4"/>
      <c r="BBA325" s="4"/>
      <c r="BBB325" s="4"/>
      <c r="BBC325" s="4"/>
      <c r="BBD325" s="4"/>
      <c r="BBE325" s="4"/>
      <c r="BBF325" s="4"/>
      <c r="BBG325" s="4"/>
      <c r="BBH325" s="4"/>
      <c r="BBI325" s="4"/>
      <c r="BBJ325" s="4"/>
      <c r="BBK325" s="4"/>
      <c r="BBL325" s="4"/>
      <c r="BBM325" s="4"/>
      <c r="BBN325" s="4"/>
      <c r="BBO325" s="4"/>
      <c r="BBP325" s="4"/>
      <c r="BBQ325" s="4"/>
      <c r="BBR325" s="4"/>
      <c r="BBS325" s="4"/>
      <c r="BBT325" s="4"/>
      <c r="BBU325" s="4"/>
      <c r="BBV325" s="4"/>
      <c r="BBW325" s="4"/>
      <c r="BBX325" s="4"/>
      <c r="BBY325" s="4"/>
      <c r="BBZ325" s="4"/>
      <c r="BCA325" s="4"/>
      <c r="BCB325" s="4"/>
      <c r="BCC325" s="4"/>
      <c r="BCD325" s="4"/>
      <c r="BCE325" s="4"/>
      <c r="BCF325" s="4"/>
      <c r="BCG325" s="4"/>
      <c r="BCH325" s="4"/>
      <c r="BCI325" s="4"/>
      <c r="BCJ325" s="4"/>
      <c r="BCK325" s="4"/>
      <c r="BCL325" s="4"/>
      <c r="BCM325" s="4"/>
      <c r="BCN325" s="4"/>
      <c r="BCO325" s="4"/>
      <c r="BCP325" s="4"/>
      <c r="BCQ325" s="4"/>
      <c r="BCR325" s="4"/>
      <c r="BCS325" s="4"/>
      <c r="BCT325" s="4"/>
      <c r="BCU325" s="4"/>
      <c r="BCV325" s="4"/>
      <c r="BCW325" s="4"/>
      <c r="BCX325" s="4"/>
      <c r="BCY325" s="4"/>
      <c r="BCZ325" s="4"/>
      <c r="BDA325" s="4"/>
      <c r="BDB325" s="4"/>
      <c r="BDC325" s="4"/>
      <c r="BDD325" s="4"/>
      <c r="BDE325" s="4"/>
      <c r="BDF325" s="4"/>
      <c r="BDG325" s="4"/>
      <c r="BDH325" s="4"/>
      <c r="BDI325" s="4"/>
      <c r="BDJ325" s="4"/>
      <c r="BDK325" s="4"/>
      <c r="BDL325" s="4"/>
      <c r="BDM325" s="4"/>
      <c r="BDN325" s="4"/>
      <c r="BDO325" s="4"/>
      <c r="BDP325" s="4"/>
      <c r="BDQ325" s="4"/>
      <c r="BDR325" s="4"/>
      <c r="BDS325" s="4"/>
      <c r="BDT325" s="4"/>
      <c r="BDU325" s="4"/>
      <c r="BDV325" s="4"/>
      <c r="BDW325" s="4"/>
      <c r="BDX325" s="4"/>
      <c r="BDY325" s="4"/>
      <c r="BDZ325" s="4"/>
      <c r="BEA325" s="4"/>
      <c r="BEB325" s="4"/>
      <c r="BEC325" s="4"/>
      <c r="BED325" s="4"/>
      <c r="BEE325" s="4"/>
      <c r="BEF325" s="4"/>
      <c r="BEG325" s="4"/>
      <c r="BEH325" s="4"/>
      <c r="BEI325" s="4"/>
      <c r="BEJ325" s="4"/>
      <c r="BEK325" s="4"/>
      <c r="BEL325" s="4"/>
      <c r="BEM325" s="4"/>
      <c r="BEN325" s="4"/>
      <c r="BEO325" s="4"/>
      <c r="BEP325" s="4"/>
      <c r="BEQ325" s="4"/>
      <c r="BER325" s="4"/>
      <c r="BES325" s="4"/>
      <c r="BET325" s="4"/>
      <c r="BEU325" s="4"/>
      <c r="BEV325" s="4"/>
      <c r="BEW325" s="4"/>
      <c r="BEX325" s="4"/>
      <c r="BEY325" s="4"/>
      <c r="BEZ325" s="4"/>
      <c r="BFA325" s="4"/>
      <c r="BFB325" s="4"/>
      <c r="BFC325" s="4"/>
      <c r="BFD325" s="4"/>
      <c r="BFE325" s="4"/>
      <c r="BFF325" s="4"/>
      <c r="BFG325" s="4"/>
      <c r="BFH325" s="4"/>
      <c r="BFI325" s="4"/>
      <c r="BFJ325" s="4"/>
      <c r="BFK325" s="4"/>
      <c r="BFL325" s="4"/>
      <c r="BFM325" s="4"/>
      <c r="BFN325" s="4"/>
      <c r="BFO325" s="4"/>
      <c r="BFP325" s="4"/>
      <c r="BFQ325" s="4"/>
      <c r="BFR325" s="4"/>
      <c r="BFS325" s="4"/>
      <c r="BFT325" s="4"/>
      <c r="BFU325" s="4"/>
      <c r="BFV325" s="4"/>
      <c r="BFW325" s="4"/>
      <c r="BFX325" s="4"/>
      <c r="BFY325" s="4"/>
      <c r="BFZ325" s="4"/>
      <c r="BGA325" s="4"/>
      <c r="BGB325" s="4"/>
      <c r="BGC325" s="4"/>
      <c r="BGD325" s="4"/>
      <c r="BGE325" s="4"/>
      <c r="BGF325" s="4"/>
      <c r="BGG325" s="4"/>
      <c r="BGH325" s="4"/>
      <c r="BGI325" s="4"/>
      <c r="BGJ325" s="4"/>
      <c r="BGK325" s="4"/>
      <c r="BGL325" s="4"/>
      <c r="BGM325" s="4"/>
      <c r="BGN325" s="4"/>
      <c r="BGO325" s="4"/>
      <c r="BGP325" s="4"/>
      <c r="BGQ325" s="4"/>
      <c r="BGR325" s="4"/>
      <c r="BGS325" s="4"/>
      <c r="BGT325" s="4"/>
      <c r="BGU325" s="4"/>
      <c r="BGV325" s="4"/>
      <c r="BGW325" s="4"/>
      <c r="BGX325" s="4"/>
      <c r="BGY325" s="4"/>
      <c r="BGZ325" s="4"/>
      <c r="BHA325" s="4"/>
      <c r="BHB325" s="4"/>
      <c r="BHC325" s="4"/>
      <c r="BHD325" s="4"/>
      <c r="BHE325" s="4"/>
      <c r="BHF325" s="4"/>
      <c r="BHG325" s="4"/>
      <c r="BHH325" s="4"/>
      <c r="BHI325" s="4"/>
      <c r="BHJ325" s="4"/>
      <c r="BHK325" s="4"/>
      <c r="BHL325" s="4"/>
      <c r="BHM325" s="4"/>
      <c r="BHN325" s="4"/>
      <c r="BHO325" s="4"/>
      <c r="BHP325" s="4"/>
      <c r="BHQ325" s="4"/>
      <c r="BHR325" s="4"/>
      <c r="BHS325" s="4"/>
      <c r="BHT325" s="4"/>
      <c r="BHU325" s="4"/>
      <c r="BHV325" s="4"/>
      <c r="BHW325" s="4"/>
      <c r="BHX325" s="4"/>
      <c r="BHY325" s="4"/>
      <c r="BHZ325" s="4"/>
      <c r="BIA325" s="4"/>
      <c r="BIB325" s="4"/>
      <c r="BIC325" s="4"/>
      <c r="BID325" s="4"/>
      <c r="BIE325" s="4"/>
      <c r="BIF325" s="4"/>
      <c r="BIG325" s="4"/>
      <c r="BIH325" s="4"/>
      <c r="BII325" s="4"/>
      <c r="BIJ325" s="4"/>
      <c r="BIK325" s="4"/>
      <c r="BIL325" s="4"/>
      <c r="BIM325" s="4"/>
      <c r="BIN325" s="4"/>
      <c r="BIO325" s="4"/>
      <c r="BIP325" s="4"/>
      <c r="BIQ325" s="4"/>
      <c r="BIR325" s="4"/>
      <c r="BIS325" s="4"/>
      <c r="BIT325" s="4"/>
      <c r="BIU325" s="4"/>
      <c r="BIV325" s="4"/>
      <c r="BIW325" s="4"/>
      <c r="BIX325" s="4"/>
      <c r="BIY325" s="4"/>
      <c r="BIZ325" s="4"/>
      <c r="BJA325" s="4"/>
      <c r="BJB325" s="4"/>
      <c r="BJC325" s="4"/>
      <c r="BJD325" s="4"/>
      <c r="BJE325" s="4"/>
      <c r="BJF325" s="4"/>
      <c r="BJG325" s="4"/>
      <c r="BJH325" s="4"/>
      <c r="BJI325" s="4"/>
      <c r="BJJ325" s="4"/>
      <c r="BJK325" s="4"/>
      <c r="BJL325" s="4"/>
      <c r="BJM325" s="4"/>
      <c r="BJN325" s="4"/>
      <c r="BJO325" s="4"/>
      <c r="BJP325" s="4"/>
      <c r="BJQ325" s="4"/>
      <c r="BJR325" s="4"/>
      <c r="BJS325" s="4"/>
      <c r="BJT325" s="4"/>
      <c r="BJU325" s="4"/>
      <c r="BJV325" s="4"/>
      <c r="BJW325" s="4"/>
      <c r="BJX325" s="4"/>
      <c r="BJY325" s="4"/>
      <c r="BJZ325" s="4"/>
      <c r="BKA325" s="4"/>
      <c r="BKB325" s="4"/>
      <c r="BKC325" s="4"/>
      <c r="BKD325" s="4"/>
      <c r="BKE325" s="4"/>
      <c r="BKF325" s="4"/>
      <c r="BKG325" s="4"/>
      <c r="BKH325" s="4"/>
      <c r="BKI325" s="4"/>
      <c r="BKJ325" s="4"/>
      <c r="BKK325" s="4"/>
      <c r="BKL325" s="4"/>
      <c r="BKM325" s="4"/>
      <c r="BKN325" s="4"/>
      <c r="BKO325" s="4"/>
      <c r="BKP325" s="4"/>
      <c r="BKQ325" s="4"/>
      <c r="BKR325" s="4"/>
      <c r="BKS325" s="4"/>
      <c r="BKT325" s="4"/>
      <c r="BKU325" s="4"/>
      <c r="BKV325" s="4"/>
      <c r="BKW325" s="4"/>
      <c r="BKX325" s="4"/>
      <c r="BKY325" s="4"/>
      <c r="BKZ325" s="4"/>
      <c r="BLA325" s="4"/>
      <c r="BLB325" s="4"/>
      <c r="BLC325" s="4"/>
      <c r="BLD325" s="4"/>
      <c r="BLE325" s="4"/>
      <c r="BLF325" s="4"/>
      <c r="BLG325" s="4"/>
      <c r="BLH325" s="4"/>
      <c r="BLI325" s="4"/>
      <c r="BLJ325" s="4"/>
      <c r="BLK325" s="4"/>
      <c r="BLL325" s="4"/>
      <c r="BLM325" s="4"/>
      <c r="BLN325" s="4"/>
      <c r="BLO325" s="4"/>
      <c r="BLP325" s="4"/>
      <c r="BLQ325" s="4"/>
      <c r="BLR325" s="4"/>
      <c r="BLS325" s="4"/>
      <c r="BLT325" s="4"/>
      <c r="BLU325" s="4"/>
      <c r="BLV325" s="4"/>
      <c r="BLW325" s="4"/>
      <c r="BLX325" s="4"/>
      <c r="BLY325" s="4"/>
      <c r="BLZ325" s="4"/>
      <c r="BMA325" s="4"/>
      <c r="BMB325" s="4"/>
      <c r="BMC325" s="4"/>
      <c r="BMD325" s="4"/>
      <c r="BME325" s="4"/>
      <c r="BMF325" s="4"/>
      <c r="BMG325" s="4"/>
      <c r="BMH325" s="4"/>
      <c r="BMI325" s="4"/>
      <c r="BMJ325" s="4"/>
      <c r="BMK325" s="4"/>
      <c r="BML325" s="4"/>
      <c r="BMM325" s="4"/>
      <c r="BMN325" s="4"/>
      <c r="BMO325" s="4"/>
      <c r="BMP325" s="4"/>
      <c r="BMQ325" s="4"/>
      <c r="BMR325" s="4"/>
      <c r="BMS325" s="4"/>
      <c r="BMT325" s="4"/>
      <c r="BMU325" s="4"/>
      <c r="BMV325" s="4"/>
      <c r="BMW325" s="4"/>
      <c r="BMX325" s="4"/>
      <c r="BMY325" s="4"/>
      <c r="BMZ325" s="4"/>
      <c r="BNA325" s="4"/>
      <c r="BNB325" s="4"/>
      <c r="BNC325" s="4"/>
      <c r="BND325" s="4"/>
      <c r="BNE325" s="4"/>
      <c r="BNF325" s="4"/>
      <c r="BNG325" s="4"/>
      <c r="BNH325" s="4"/>
      <c r="BNI325" s="4"/>
      <c r="BNJ325" s="4"/>
      <c r="BNK325" s="4"/>
      <c r="BNL325" s="4"/>
      <c r="BNM325" s="4"/>
      <c r="BNN325" s="4"/>
      <c r="BNO325" s="4"/>
      <c r="BNP325" s="4"/>
      <c r="BNQ325" s="4"/>
      <c r="BNR325" s="4"/>
      <c r="BNS325" s="4"/>
      <c r="BNT325" s="4"/>
      <c r="BNU325" s="4"/>
      <c r="BNV325" s="4"/>
      <c r="BNW325" s="4"/>
      <c r="BNX325" s="4"/>
      <c r="BNY325" s="4"/>
      <c r="BNZ325" s="4"/>
      <c r="BOA325" s="4"/>
      <c r="BOB325" s="4"/>
      <c r="BOC325" s="4"/>
      <c r="BOD325" s="4"/>
      <c r="BOE325" s="4"/>
      <c r="BOF325" s="4"/>
      <c r="BOG325" s="4"/>
      <c r="BOH325" s="4"/>
      <c r="BOI325" s="4"/>
      <c r="BOJ325" s="4"/>
      <c r="BOK325" s="4"/>
      <c r="BOL325" s="4"/>
      <c r="BOM325" s="4"/>
      <c r="BON325" s="4"/>
      <c r="BOO325" s="4"/>
      <c r="BOP325" s="4"/>
      <c r="BOQ325" s="4"/>
      <c r="BOR325" s="4"/>
      <c r="BOS325" s="4"/>
      <c r="BOT325" s="4"/>
      <c r="BOU325" s="4"/>
      <c r="BOV325" s="4"/>
      <c r="BOW325" s="4"/>
      <c r="BOX325" s="4"/>
      <c r="BOY325" s="4"/>
      <c r="BOZ325" s="4"/>
      <c r="BPA325" s="4"/>
      <c r="BPB325" s="4"/>
      <c r="BPC325" s="4"/>
      <c r="BPD325" s="4"/>
      <c r="BPE325" s="4"/>
      <c r="BPF325" s="4"/>
      <c r="BPG325" s="4"/>
      <c r="BPH325" s="4"/>
      <c r="BPI325" s="4"/>
      <c r="BPJ325" s="4"/>
      <c r="BPK325" s="4"/>
      <c r="BPL325" s="4"/>
      <c r="BPM325" s="4"/>
      <c r="BPN325" s="4"/>
      <c r="BPO325" s="4"/>
      <c r="BPP325" s="4"/>
      <c r="BPQ325" s="4"/>
      <c r="BPR325" s="4"/>
      <c r="BPS325" s="4"/>
      <c r="BPT325" s="4"/>
      <c r="BPU325" s="4"/>
      <c r="BPV325" s="4"/>
      <c r="BPW325" s="4"/>
      <c r="BPX325" s="4"/>
      <c r="BPY325" s="4"/>
      <c r="BPZ325" s="4"/>
      <c r="BQA325" s="4"/>
      <c r="BQB325" s="4"/>
      <c r="BQC325" s="4"/>
      <c r="BQD325" s="4"/>
      <c r="BQE325" s="4"/>
      <c r="BQF325" s="4"/>
      <c r="BQG325" s="4"/>
      <c r="BQH325" s="4"/>
      <c r="BQI325" s="4"/>
      <c r="BQJ325" s="4"/>
      <c r="BQK325" s="4"/>
      <c r="BQL325" s="4"/>
      <c r="BQM325" s="4"/>
      <c r="BQN325" s="4"/>
      <c r="BQO325" s="4"/>
      <c r="BQP325" s="4"/>
      <c r="BQQ325" s="4"/>
      <c r="BQR325" s="4"/>
      <c r="BQS325" s="4"/>
      <c r="BQT325" s="4"/>
      <c r="BQU325" s="4"/>
      <c r="BQV325" s="4"/>
      <c r="BQW325" s="4"/>
      <c r="BQX325" s="4"/>
      <c r="BQY325" s="4"/>
      <c r="BQZ325" s="4"/>
      <c r="BRA325" s="4"/>
      <c r="BRB325" s="4"/>
      <c r="BRC325" s="4"/>
      <c r="BRD325" s="4"/>
      <c r="BRE325" s="4"/>
      <c r="BRF325" s="4"/>
      <c r="BRG325" s="4"/>
      <c r="BRH325" s="4"/>
      <c r="BRI325" s="4"/>
      <c r="BRJ325" s="4"/>
      <c r="BRK325" s="4"/>
      <c r="BRL325" s="4"/>
      <c r="BRM325" s="4"/>
      <c r="BRN325" s="4"/>
      <c r="BRO325" s="4"/>
      <c r="BRP325" s="4"/>
      <c r="BRQ325" s="4"/>
      <c r="BRR325" s="4"/>
      <c r="BRS325" s="4"/>
      <c r="BRT325" s="4"/>
      <c r="BRU325" s="4"/>
      <c r="BRV325" s="4"/>
      <c r="BRW325" s="4"/>
      <c r="BRX325" s="4"/>
      <c r="BRY325" s="4"/>
      <c r="BRZ325" s="4"/>
      <c r="BSA325" s="4"/>
      <c r="BSB325" s="4"/>
      <c r="BSC325" s="4"/>
      <c r="BSD325" s="4"/>
      <c r="BSE325" s="4"/>
      <c r="BSF325" s="4"/>
      <c r="BSG325" s="4"/>
      <c r="BSH325" s="4"/>
      <c r="BSI325" s="4"/>
      <c r="BSJ325" s="4"/>
      <c r="BSK325" s="4"/>
      <c r="BSL325" s="4"/>
      <c r="BSM325" s="4"/>
      <c r="BSN325" s="4"/>
      <c r="BSO325" s="4"/>
      <c r="BSP325" s="4"/>
      <c r="BSQ325" s="4"/>
      <c r="BSR325" s="4"/>
      <c r="BSS325" s="4"/>
      <c r="BST325" s="4"/>
      <c r="BSU325" s="4"/>
      <c r="BSV325" s="4"/>
      <c r="BSW325" s="4"/>
      <c r="BSX325" s="4"/>
      <c r="BSY325" s="4"/>
      <c r="BSZ325" s="4"/>
      <c r="BTA325" s="4"/>
      <c r="BTB325" s="4"/>
      <c r="BTC325" s="4"/>
      <c r="BTD325" s="4"/>
      <c r="BTE325" s="4"/>
      <c r="BTF325" s="4"/>
      <c r="BTG325" s="4"/>
      <c r="BTH325" s="4"/>
      <c r="BTI325" s="4"/>
      <c r="BTJ325" s="4"/>
      <c r="BTK325" s="4"/>
      <c r="BTL325" s="4"/>
      <c r="BTM325" s="4"/>
      <c r="BTN325" s="4"/>
      <c r="BTO325" s="4"/>
      <c r="BTP325" s="4"/>
      <c r="BTQ325" s="4"/>
      <c r="BTR325" s="4"/>
      <c r="BTS325" s="4"/>
      <c r="BTT325" s="4"/>
      <c r="BTU325" s="4"/>
      <c r="BTV325" s="4"/>
      <c r="BTW325" s="4"/>
      <c r="BTX325" s="4"/>
      <c r="BTY325" s="4"/>
      <c r="BTZ325" s="4"/>
      <c r="BUA325" s="4"/>
      <c r="BUB325" s="4"/>
      <c r="BUC325" s="4"/>
      <c r="BUD325" s="4"/>
      <c r="BUE325" s="4"/>
      <c r="BUF325" s="4"/>
      <c r="BUG325" s="4"/>
      <c r="BUH325" s="4"/>
      <c r="BUI325" s="4"/>
      <c r="BUJ325" s="4"/>
      <c r="BUK325" s="4"/>
      <c r="BUL325" s="4"/>
      <c r="BUM325" s="4"/>
      <c r="BUN325" s="4"/>
      <c r="BUO325" s="4"/>
      <c r="BUP325" s="4"/>
      <c r="BUQ325" s="4"/>
      <c r="BUR325" s="4"/>
      <c r="BUS325" s="4"/>
      <c r="BUT325" s="4"/>
      <c r="BUU325" s="4"/>
      <c r="BUV325" s="4"/>
      <c r="BUW325" s="4"/>
      <c r="BUX325" s="4"/>
      <c r="BUY325" s="4"/>
      <c r="BUZ325" s="4"/>
      <c r="BVA325" s="4"/>
      <c r="BVB325" s="4"/>
      <c r="BVC325" s="4"/>
      <c r="BVD325" s="4"/>
      <c r="BVE325" s="4"/>
      <c r="BVF325" s="4"/>
      <c r="BVG325" s="4"/>
      <c r="BVH325" s="4"/>
      <c r="BVI325" s="4"/>
      <c r="BVJ325" s="4"/>
      <c r="BVK325" s="4"/>
      <c r="BVL325" s="4"/>
      <c r="BVM325" s="4"/>
      <c r="BVN325" s="4"/>
      <c r="BVO325" s="4"/>
      <c r="BVP325" s="4"/>
      <c r="BVQ325" s="4"/>
      <c r="BVR325" s="4"/>
      <c r="BVS325" s="4"/>
      <c r="BVT325" s="4"/>
      <c r="BVU325" s="4"/>
      <c r="BVV325" s="4"/>
      <c r="BVW325" s="4"/>
      <c r="BVX325" s="4"/>
      <c r="BVY325" s="4"/>
      <c r="BVZ325" s="4"/>
      <c r="BWA325" s="4"/>
      <c r="BWB325" s="4"/>
      <c r="BWC325" s="4"/>
      <c r="BWD325" s="4"/>
      <c r="BWE325" s="4"/>
      <c r="BWF325" s="4"/>
      <c r="BWG325" s="4"/>
      <c r="BWH325" s="4"/>
      <c r="BWI325" s="4"/>
      <c r="BWJ325" s="4"/>
      <c r="BWK325" s="4"/>
      <c r="BWL325" s="4"/>
      <c r="BWM325" s="4"/>
      <c r="BWN325" s="4"/>
      <c r="BWO325" s="4"/>
      <c r="BWP325" s="4"/>
      <c r="BWQ325" s="4"/>
      <c r="BWR325" s="4"/>
      <c r="BWS325" s="4"/>
      <c r="BWT325" s="4"/>
      <c r="BWU325" s="4"/>
      <c r="BWV325" s="4"/>
      <c r="BWW325" s="4"/>
      <c r="BWX325" s="4"/>
      <c r="BWY325" s="4"/>
      <c r="BWZ325" s="4"/>
      <c r="BXA325" s="4"/>
      <c r="BXB325" s="4"/>
      <c r="BXC325" s="4"/>
      <c r="BXD325" s="4"/>
      <c r="BXE325" s="4"/>
      <c r="BXF325" s="4"/>
      <c r="BXG325" s="4"/>
      <c r="BXH325" s="4"/>
      <c r="BXI325" s="4"/>
      <c r="BXJ325" s="4"/>
      <c r="BXK325" s="4"/>
      <c r="BXL325" s="4"/>
      <c r="BXM325" s="4"/>
      <c r="BXN325" s="4"/>
      <c r="BXO325" s="4"/>
      <c r="BXP325" s="4"/>
      <c r="BXQ325" s="4"/>
      <c r="BXR325" s="4"/>
      <c r="BXS325" s="4"/>
      <c r="BXT325" s="4"/>
      <c r="BXU325" s="4"/>
      <c r="BXV325" s="4"/>
      <c r="BXW325" s="4"/>
      <c r="BXX325" s="4"/>
      <c r="BXY325" s="4"/>
      <c r="BXZ325" s="4"/>
      <c r="BYA325" s="4"/>
      <c r="BYB325" s="4"/>
      <c r="BYC325" s="4"/>
      <c r="BYD325" s="4"/>
      <c r="BYE325" s="4"/>
      <c r="BYF325" s="4"/>
      <c r="BYG325" s="4"/>
      <c r="BYH325" s="4"/>
      <c r="BYI325" s="4"/>
      <c r="BYJ325" s="4"/>
      <c r="BYK325" s="4"/>
      <c r="BYL325" s="4"/>
      <c r="BYM325" s="4"/>
      <c r="BYN325" s="4"/>
      <c r="BYO325" s="4"/>
      <c r="BYP325" s="4"/>
      <c r="BYQ325" s="4"/>
      <c r="BYR325" s="4"/>
      <c r="BYS325" s="4"/>
      <c r="BYT325" s="4"/>
      <c r="BYU325" s="4"/>
      <c r="BYV325" s="4"/>
      <c r="BYW325" s="4"/>
      <c r="BYX325" s="4"/>
      <c r="BYY325" s="4"/>
      <c r="BYZ325" s="4"/>
      <c r="BZA325" s="4"/>
      <c r="BZB325" s="4"/>
      <c r="BZC325" s="4"/>
      <c r="BZD325" s="4"/>
      <c r="BZE325" s="4"/>
      <c r="BZF325" s="4"/>
      <c r="BZG325" s="4"/>
      <c r="BZH325" s="4"/>
      <c r="BZI325" s="4"/>
      <c r="BZJ325" s="4"/>
      <c r="BZK325" s="4"/>
      <c r="BZL325" s="4"/>
      <c r="BZM325" s="4"/>
      <c r="BZN325" s="4"/>
      <c r="BZO325" s="4"/>
      <c r="BZP325" s="4"/>
      <c r="BZQ325" s="4"/>
      <c r="BZR325" s="4"/>
      <c r="BZS325" s="4"/>
      <c r="BZT325" s="4"/>
      <c r="BZU325" s="4"/>
      <c r="BZV325" s="4"/>
      <c r="BZW325" s="4"/>
      <c r="BZX325" s="4"/>
      <c r="BZY325" s="4"/>
      <c r="BZZ325" s="4"/>
      <c r="CAA325" s="4"/>
      <c r="CAB325" s="4"/>
      <c r="CAC325" s="4"/>
      <c r="CAD325" s="4"/>
      <c r="CAE325" s="4"/>
      <c r="CAF325" s="4"/>
      <c r="CAG325" s="4"/>
      <c r="CAH325" s="4"/>
      <c r="CAI325" s="4"/>
      <c r="CAJ325" s="4"/>
      <c r="CAK325" s="4"/>
      <c r="CAL325" s="4"/>
      <c r="CAM325" s="4"/>
      <c r="CAN325" s="4"/>
      <c r="CAO325" s="4"/>
      <c r="CAP325" s="4"/>
      <c r="CAQ325" s="4"/>
      <c r="CAR325" s="4"/>
      <c r="CAS325" s="4"/>
      <c r="CAT325" s="4"/>
      <c r="CAU325" s="4"/>
      <c r="CAV325" s="4"/>
      <c r="CAW325" s="4"/>
      <c r="CAX325" s="4"/>
      <c r="CAY325" s="4"/>
      <c r="CAZ325" s="4"/>
      <c r="CBA325" s="4"/>
      <c r="CBB325" s="4"/>
      <c r="CBC325" s="4"/>
      <c r="CBD325" s="4"/>
      <c r="CBE325" s="4"/>
      <c r="CBF325" s="4"/>
      <c r="CBG325" s="4"/>
      <c r="CBH325" s="4"/>
      <c r="CBI325" s="4"/>
      <c r="CBJ325" s="4"/>
      <c r="CBK325" s="4"/>
      <c r="CBL325" s="4"/>
      <c r="CBM325" s="4"/>
      <c r="CBN325" s="4"/>
      <c r="CBO325" s="4"/>
      <c r="CBP325" s="4"/>
      <c r="CBQ325" s="4"/>
      <c r="CBR325" s="4"/>
      <c r="CBS325" s="4"/>
      <c r="CBT325" s="4"/>
      <c r="CBU325" s="4"/>
      <c r="CBV325" s="4"/>
      <c r="CBW325" s="4"/>
      <c r="CBX325" s="4"/>
      <c r="CBY325" s="4"/>
      <c r="CBZ325" s="4"/>
      <c r="CCA325" s="4"/>
      <c r="CCB325" s="4"/>
      <c r="CCC325" s="4"/>
      <c r="CCD325" s="4"/>
      <c r="CCE325" s="4"/>
      <c r="CCF325" s="4"/>
      <c r="CCG325" s="4"/>
      <c r="CCH325" s="4"/>
      <c r="CCI325" s="4"/>
      <c r="CCJ325" s="4"/>
      <c r="CCK325" s="4"/>
      <c r="CCL325" s="4"/>
      <c r="CCM325" s="4"/>
      <c r="CCN325" s="4"/>
      <c r="CCO325" s="4"/>
      <c r="CCP325" s="4"/>
      <c r="CCQ325" s="4"/>
      <c r="CCR325" s="4"/>
      <c r="CCS325" s="4"/>
      <c r="CCT325" s="4"/>
      <c r="CCU325" s="4"/>
      <c r="CCV325" s="4"/>
      <c r="CCW325" s="4"/>
      <c r="CCX325" s="4"/>
      <c r="CCY325" s="4"/>
      <c r="CCZ325" s="4"/>
      <c r="CDA325" s="4"/>
      <c r="CDB325" s="4"/>
      <c r="CDC325" s="4"/>
      <c r="CDD325" s="4"/>
      <c r="CDE325" s="4"/>
      <c r="CDF325" s="4"/>
      <c r="CDG325" s="4"/>
      <c r="CDH325" s="4"/>
      <c r="CDI325" s="4"/>
      <c r="CDJ325" s="4"/>
      <c r="CDK325" s="4"/>
      <c r="CDL325" s="4"/>
      <c r="CDM325" s="4"/>
      <c r="CDN325" s="4"/>
      <c r="CDO325" s="4"/>
      <c r="CDP325" s="4"/>
      <c r="CDQ325" s="4"/>
      <c r="CDR325" s="4"/>
      <c r="CDS325" s="4"/>
      <c r="CDT325" s="4"/>
      <c r="CDU325" s="4"/>
      <c r="CDV325" s="4"/>
      <c r="CDW325" s="4"/>
      <c r="CDX325" s="4"/>
      <c r="CDY325" s="4"/>
      <c r="CDZ325" s="4"/>
      <c r="CEA325" s="4"/>
      <c r="CEB325" s="4"/>
      <c r="CEC325" s="4"/>
      <c r="CED325" s="4"/>
      <c r="CEE325" s="4"/>
      <c r="CEF325" s="4"/>
      <c r="CEG325" s="4"/>
      <c r="CEH325" s="4"/>
      <c r="CEI325" s="4"/>
      <c r="CEJ325" s="4"/>
      <c r="CEK325" s="4"/>
      <c r="CEL325" s="4"/>
      <c r="CEM325" s="4"/>
      <c r="CEN325" s="4"/>
      <c r="CEO325" s="4"/>
      <c r="CEP325" s="4"/>
      <c r="CEQ325" s="4"/>
      <c r="CER325" s="4"/>
      <c r="CES325" s="4"/>
      <c r="CET325" s="4"/>
      <c r="CEU325" s="4"/>
      <c r="CEV325" s="4"/>
      <c r="CEW325" s="4"/>
      <c r="CEX325" s="4"/>
      <c r="CEY325" s="4"/>
      <c r="CEZ325" s="4"/>
      <c r="CFA325" s="4"/>
      <c r="CFB325" s="4"/>
      <c r="CFC325" s="4"/>
      <c r="CFD325" s="4"/>
      <c r="CFE325" s="4"/>
      <c r="CFF325" s="4"/>
      <c r="CFG325" s="4"/>
      <c r="CFH325" s="4"/>
      <c r="CFI325" s="4"/>
      <c r="CFJ325" s="4"/>
      <c r="CFK325" s="4"/>
      <c r="CFL325" s="4"/>
      <c r="CFM325" s="4"/>
      <c r="CFN325" s="4"/>
      <c r="CFO325" s="4"/>
      <c r="CFP325" s="4"/>
      <c r="CFQ325" s="4"/>
      <c r="CFR325" s="4"/>
      <c r="CFS325" s="4"/>
      <c r="CFT325" s="4"/>
      <c r="CFU325" s="4"/>
      <c r="CFV325" s="4"/>
      <c r="CFW325" s="4"/>
      <c r="CFX325" s="4"/>
      <c r="CFY325" s="4"/>
      <c r="CFZ325" s="4"/>
      <c r="CGA325" s="4"/>
      <c r="CGB325" s="4"/>
      <c r="CGC325" s="4"/>
      <c r="CGD325" s="4"/>
      <c r="CGE325" s="4"/>
      <c r="CGF325" s="4"/>
      <c r="CGG325" s="4"/>
      <c r="CGH325" s="4"/>
      <c r="CGI325" s="4"/>
      <c r="CGJ325" s="4"/>
      <c r="CGK325" s="4"/>
      <c r="CGL325" s="4"/>
      <c r="CGM325" s="4"/>
      <c r="CGN325" s="4"/>
      <c r="CGO325" s="4"/>
      <c r="CGP325" s="4"/>
      <c r="CGQ325" s="4"/>
      <c r="CGR325" s="4"/>
      <c r="CGS325" s="4"/>
      <c r="CGT325" s="4"/>
      <c r="CGU325" s="4"/>
      <c r="CGV325" s="4"/>
      <c r="CGW325" s="4"/>
      <c r="CGX325" s="4"/>
      <c r="CGY325" s="4"/>
      <c r="CGZ325" s="4"/>
      <c r="CHA325" s="4"/>
      <c r="CHB325" s="4"/>
      <c r="CHC325" s="4"/>
      <c r="CHD325" s="4"/>
      <c r="CHE325" s="4"/>
      <c r="CHF325" s="4"/>
      <c r="CHG325" s="4"/>
      <c r="CHH325" s="4"/>
      <c r="CHI325" s="4"/>
      <c r="CHJ325" s="4"/>
      <c r="CHK325" s="4"/>
      <c r="CHL325" s="4"/>
      <c r="CHM325" s="4"/>
      <c r="CHN325" s="4"/>
      <c r="CHO325" s="4"/>
      <c r="CHP325" s="4"/>
      <c r="CHQ325" s="4"/>
      <c r="CHR325" s="4"/>
      <c r="CHS325" s="4"/>
      <c r="CHT325" s="4"/>
      <c r="CHU325" s="4"/>
      <c r="CHV325" s="4"/>
      <c r="CHW325" s="4"/>
      <c r="CHX325" s="4"/>
      <c r="CHY325" s="4"/>
      <c r="CHZ325" s="4"/>
      <c r="CIA325" s="4"/>
      <c r="CIB325" s="4"/>
      <c r="CIC325" s="4"/>
      <c r="CID325" s="4"/>
      <c r="CIE325" s="4"/>
      <c r="CIF325" s="4"/>
      <c r="CIG325" s="4"/>
      <c r="CIH325" s="4"/>
      <c r="CII325" s="4"/>
      <c r="CIJ325" s="4"/>
      <c r="CIK325" s="4"/>
      <c r="CIL325" s="4"/>
      <c r="CIM325" s="4"/>
      <c r="CIN325" s="4"/>
      <c r="CIO325" s="4"/>
      <c r="CIP325" s="4"/>
      <c r="CIQ325" s="4"/>
      <c r="CIR325" s="4"/>
      <c r="CIS325" s="4"/>
      <c r="CIT325" s="4"/>
      <c r="CIU325" s="4"/>
      <c r="CIV325" s="4"/>
      <c r="CIW325" s="4"/>
      <c r="CIX325" s="4"/>
      <c r="CIY325" s="4"/>
      <c r="CIZ325" s="4"/>
      <c r="CJA325" s="4"/>
      <c r="CJB325" s="4"/>
      <c r="CJC325" s="4"/>
      <c r="CJD325" s="4"/>
      <c r="CJE325" s="4"/>
      <c r="CJF325" s="4"/>
      <c r="CJG325" s="4"/>
      <c r="CJH325" s="4"/>
      <c r="CJI325" s="4"/>
      <c r="CJJ325" s="4"/>
      <c r="CJK325" s="4"/>
      <c r="CJL325" s="4"/>
      <c r="CJM325" s="4"/>
      <c r="CJN325" s="4"/>
      <c r="CJO325" s="4"/>
      <c r="CJP325" s="4"/>
      <c r="CJQ325" s="4"/>
      <c r="CJR325" s="4"/>
      <c r="CJS325" s="4"/>
      <c r="CJT325" s="4"/>
      <c r="CJU325" s="4"/>
      <c r="CJV325" s="4"/>
      <c r="CJW325" s="4"/>
      <c r="CJX325" s="4"/>
      <c r="CJY325" s="4"/>
      <c r="CJZ325" s="4"/>
      <c r="CKA325" s="4"/>
      <c r="CKB325" s="4"/>
      <c r="CKC325" s="4"/>
      <c r="CKD325" s="4"/>
      <c r="CKE325" s="4"/>
      <c r="CKF325" s="4"/>
      <c r="CKG325" s="4"/>
      <c r="CKH325" s="4"/>
      <c r="CKI325" s="4"/>
      <c r="CKJ325" s="4"/>
      <c r="CKK325" s="4"/>
      <c r="CKL325" s="4"/>
      <c r="CKM325" s="4"/>
      <c r="CKN325" s="4"/>
      <c r="CKO325" s="4"/>
      <c r="CKP325" s="4"/>
      <c r="CKQ325" s="4"/>
      <c r="CKR325" s="4"/>
      <c r="CKS325" s="4"/>
      <c r="CKT325" s="4"/>
      <c r="CKU325" s="4"/>
      <c r="CKV325" s="4"/>
      <c r="CKW325" s="4"/>
      <c r="CKX325" s="4"/>
      <c r="CKY325" s="4"/>
      <c r="CKZ325" s="4"/>
      <c r="CLA325" s="4"/>
      <c r="CLB325" s="4"/>
      <c r="CLC325" s="4"/>
      <c r="CLD325" s="4"/>
      <c r="CLE325" s="4"/>
      <c r="CLF325" s="4"/>
      <c r="CLG325" s="4"/>
      <c r="CLH325" s="4"/>
      <c r="CLI325" s="4"/>
      <c r="CLJ325" s="4"/>
      <c r="CLK325" s="4"/>
      <c r="CLL325" s="4"/>
      <c r="CLM325" s="4"/>
      <c r="CLN325" s="4"/>
      <c r="CLO325" s="4"/>
      <c r="CLP325" s="4"/>
      <c r="CLQ325" s="4"/>
      <c r="CLR325" s="4"/>
      <c r="CLS325" s="4"/>
      <c r="CLT325" s="4"/>
      <c r="CLU325" s="4"/>
      <c r="CLV325" s="4"/>
      <c r="CLW325" s="4"/>
      <c r="CLX325" s="4"/>
      <c r="CLY325" s="4"/>
      <c r="CLZ325" s="4"/>
      <c r="CMA325" s="4"/>
      <c r="CMB325" s="4"/>
      <c r="CMC325" s="4"/>
      <c r="CMD325" s="4"/>
      <c r="CME325" s="4"/>
      <c r="CMF325" s="4"/>
      <c r="CMG325" s="4"/>
      <c r="CMH325" s="4"/>
      <c r="CMI325" s="4"/>
      <c r="CMJ325" s="4"/>
      <c r="CMK325" s="4"/>
      <c r="CML325" s="4"/>
      <c r="CMM325" s="4"/>
      <c r="CMN325" s="4"/>
      <c r="CMO325" s="4"/>
      <c r="CMP325" s="4"/>
      <c r="CMQ325" s="4"/>
      <c r="CMR325" s="4"/>
      <c r="CMS325" s="4"/>
      <c r="CMT325" s="4"/>
      <c r="CMU325" s="4"/>
      <c r="CMV325" s="4"/>
      <c r="CMW325" s="4"/>
      <c r="CMX325" s="4"/>
      <c r="CMY325" s="4"/>
      <c r="CMZ325" s="4"/>
      <c r="CNA325" s="4"/>
      <c r="CNB325" s="4"/>
      <c r="CNC325" s="4"/>
      <c r="CND325" s="4"/>
      <c r="CNE325" s="4"/>
      <c r="CNF325" s="4"/>
      <c r="CNG325" s="4"/>
      <c r="CNH325" s="4"/>
      <c r="CNI325" s="4"/>
      <c r="CNJ325" s="4"/>
      <c r="CNK325" s="4"/>
      <c r="CNL325" s="4"/>
      <c r="CNM325" s="4"/>
      <c r="CNN325" s="4"/>
      <c r="CNO325" s="4"/>
      <c r="CNP325" s="4"/>
      <c r="CNQ325" s="4"/>
      <c r="CNR325" s="4"/>
      <c r="CNS325" s="4"/>
      <c r="CNT325" s="4"/>
      <c r="CNU325" s="4"/>
      <c r="CNV325" s="4"/>
      <c r="CNW325" s="4"/>
      <c r="CNX325" s="4"/>
      <c r="CNY325" s="4"/>
      <c r="CNZ325" s="4"/>
      <c r="COA325" s="4"/>
      <c r="COB325" s="4"/>
      <c r="COC325" s="4"/>
      <c r="COD325" s="4"/>
      <c r="COE325" s="4"/>
      <c r="COF325" s="4"/>
      <c r="COG325" s="4"/>
      <c r="COH325" s="4"/>
      <c r="COI325" s="4"/>
      <c r="COJ325" s="4"/>
      <c r="COK325" s="4"/>
      <c r="COL325" s="4"/>
      <c r="COM325" s="4"/>
      <c r="CON325" s="4"/>
      <c r="COO325" s="4"/>
      <c r="COP325" s="4"/>
      <c r="COQ325" s="4"/>
      <c r="COR325" s="4"/>
      <c r="COS325" s="4"/>
      <c r="COT325" s="4"/>
      <c r="COU325" s="4"/>
      <c r="COV325" s="4"/>
      <c r="COW325" s="4"/>
      <c r="COX325" s="4"/>
      <c r="COY325" s="4"/>
      <c r="COZ325" s="4"/>
      <c r="CPA325" s="4"/>
      <c r="CPB325" s="4"/>
      <c r="CPC325" s="4"/>
      <c r="CPD325" s="4"/>
      <c r="CPE325" s="4"/>
      <c r="CPF325" s="4"/>
      <c r="CPG325" s="4"/>
      <c r="CPH325" s="4"/>
      <c r="CPI325" s="4"/>
      <c r="CPJ325" s="4"/>
      <c r="CPK325" s="4"/>
      <c r="CPL325" s="4"/>
      <c r="CPM325" s="4"/>
      <c r="CPN325" s="4"/>
      <c r="CPO325" s="4"/>
      <c r="CPP325" s="4"/>
      <c r="CPQ325" s="4"/>
      <c r="CPR325" s="4"/>
      <c r="CPS325" s="4"/>
      <c r="CPT325" s="4"/>
      <c r="CPU325" s="4"/>
      <c r="CPV325" s="4"/>
      <c r="CPW325" s="4"/>
      <c r="CPX325" s="4"/>
      <c r="CPY325" s="4"/>
      <c r="CPZ325" s="4"/>
      <c r="CQA325" s="4"/>
      <c r="CQB325" s="4"/>
      <c r="CQC325" s="4"/>
      <c r="CQD325" s="4"/>
      <c r="CQE325" s="4"/>
      <c r="CQF325" s="4"/>
      <c r="CQG325" s="4"/>
      <c r="CQH325" s="4"/>
      <c r="CQI325" s="4"/>
      <c r="CQJ325" s="4"/>
      <c r="CQK325" s="4"/>
      <c r="CQL325" s="4"/>
      <c r="CQM325" s="4"/>
      <c r="CQN325" s="4"/>
      <c r="CQO325" s="4"/>
      <c r="CQP325" s="4"/>
      <c r="CQQ325" s="4"/>
      <c r="CQR325" s="4"/>
      <c r="CQS325" s="4"/>
      <c r="CQT325" s="4"/>
      <c r="CQU325" s="4"/>
      <c r="CQV325" s="4"/>
      <c r="CQW325" s="4"/>
      <c r="CQX325" s="4"/>
      <c r="CQY325" s="4"/>
      <c r="CQZ325" s="4"/>
      <c r="CRA325" s="4"/>
      <c r="CRB325" s="4"/>
      <c r="CRC325" s="4"/>
      <c r="CRD325" s="4"/>
      <c r="CRE325" s="4"/>
      <c r="CRF325" s="4"/>
      <c r="CRG325" s="4"/>
      <c r="CRH325" s="4"/>
      <c r="CRI325" s="4"/>
      <c r="CRJ325" s="4"/>
      <c r="CRK325" s="4"/>
      <c r="CRL325" s="4"/>
      <c r="CRM325" s="4"/>
      <c r="CRN325" s="4"/>
      <c r="CRO325" s="4"/>
      <c r="CRP325" s="4"/>
      <c r="CRQ325" s="4"/>
      <c r="CRR325" s="4"/>
      <c r="CRS325" s="4"/>
      <c r="CRT325" s="4"/>
      <c r="CRU325" s="4"/>
      <c r="CRV325" s="4"/>
      <c r="CRW325" s="4"/>
      <c r="CRX325" s="4"/>
      <c r="CRY325" s="4"/>
      <c r="CRZ325" s="4"/>
      <c r="CSA325" s="4"/>
      <c r="CSB325" s="4"/>
      <c r="CSC325" s="4"/>
      <c r="CSD325" s="4"/>
      <c r="CSE325" s="4"/>
      <c r="CSF325" s="4"/>
      <c r="CSG325" s="4"/>
      <c r="CSH325" s="4"/>
      <c r="CSI325" s="4"/>
      <c r="CSJ325" s="4"/>
      <c r="CSK325" s="4"/>
      <c r="CSL325" s="4"/>
      <c r="CSM325" s="4"/>
      <c r="CSN325" s="4"/>
      <c r="CSO325" s="4"/>
      <c r="CSP325" s="4"/>
      <c r="CSQ325" s="4"/>
      <c r="CSR325" s="4"/>
      <c r="CSS325" s="4"/>
      <c r="CST325" s="4"/>
      <c r="CSU325" s="4"/>
      <c r="CSV325" s="4"/>
      <c r="CSW325" s="4"/>
      <c r="CSX325" s="4"/>
      <c r="CSY325" s="4"/>
      <c r="CSZ325" s="4"/>
      <c r="CTA325" s="4"/>
      <c r="CTB325" s="4"/>
      <c r="CTC325" s="4"/>
      <c r="CTD325" s="4"/>
      <c r="CTE325" s="4"/>
      <c r="CTF325" s="4"/>
      <c r="CTG325" s="4"/>
      <c r="CTH325" s="4"/>
      <c r="CTI325" s="4"/>
      <c r="CTJ325" s="4"/>
      <c r="CTK325" s="4"/>
      <c r="CTL325" s="4"/>
      <c r="CTM325" s="4"/>
      <c r="CTN325" s="4"/>
      <c r="CTO325" s="4"/>
      <c r="CTP325" s="4"/>
      <c r="CTQ325" s="4"/>
      <c r="CTR325" s="4"/>
      <c r="CTS325" s="4"/>
      <c r="CTT325" s="4"/>
      <c r="CTU325" s="4"/>
      <c r="CTV325" s="4"/>
      <c r="CTW325" s="4"/>
      <c r="CTX325" s="4"/>
      <c r="CTY325" s="4"/>
      <c r="CTZ325" s="4"/>
      <c r="CUA325" s="4"/>
      <c r="CUB325" s="4"/>
      <c r="CUC325" s="4"/>
      <c r="CUD325" s="4"/>
      <c r="CUE325" s="4"/>
      <c r="CUF325" s="4"/>
      <c r="CUG325" s="4"/>
      <c r="CUH325" s="4"/>
      <c r="CUI325" s="4"/>
      <c r="CUJ325" s="4"/>
      <c r="CUK325" s="4"/>
      <c r="CUL325" s="4"/>
      <c r="CUM325" s="4"/>
      <c r="CUN325" s="4"/>
      <c r="CUO325" s="4"/>
      <c r="CUP325" s="4"/>
      <c r="CUQ325" s="4"/>
      <c r="CUR325" s="4"/>
      <c r="CUS325" s="4"/>
      <c r="CUT325" s="4"/>
      <c r="CUU325" s="4"/>
      <c r="CUV325" s="4"/>
      <c r="CUW325" s="4"/>
      <c r="CUX325" s="4"/>
      <c r="CUY325" s="4"/>
      <c r="CUZ325" s="4"/>
      <c r="CVA325" s="4"/>
      <c r="CVB325" s="4"/>
      <c r="CVC325" s="4"/>
      <c r="CVD325" s="4"/>
      <c r="CVE325" s="4"/>
      <c r="CVF325" s="4"/>
      <c r="CVG325" s="4"/>
      <c r="CVH325" s="4"/>
      <c r="CVI325" s="4"/>
      <c r="CVJ325" s="4"/>
      <c r="CVK325" s="4"/>
      <c r="CVL325" s="4"/>
      <c r="CVM325" s="4"/>
      <c r="CVN325" s="4"/>
      <c r="CVO325" s="4"/>
      <c r="CVP325" s="4"/>
      <c r="CVQ325" s="4"/>
      <c r="CVR325" s="4"/>
      <c r="CVS325" s="4"/>
      <c r="CVT325" s="4"/>
      <c r="CVU325" s="4"/>
      <c r="CVV325" s="4"/>
      <c r="CVW325" s="4"/>
      <c r="CVX325" s="4"/>
      <c r="CVY325" s="4"/>
      <c r="CVZ325" s="4"/>
      <c r="CWA325" s="4"/>
      <c r="CWB325" s="4"/>
      <c r="CWC325" s="4"/>
      <c r="CWD325" s="4"/>
      <c r="CWE325" s="4"/>
      <c r="CWF325" s="4"/>
      <c r="CWG325" s="4"/>
      <c r="CWH325" s="4"/>
      <c r="CWI325" s="4"/>
      <c r="CWJ325" s="4"/>
      <c r="CWK325" s="4"/>
      <c r="CWL325" s="4"/>
      <c r="CWM325" s="4"/>
      <c r="CWN325" s="4"/>
      <c r="CWO325" s="4"/>
      <c r="CWP325" s="4"/>
      <c r="CWQ325" s="4"/>
      <c r="CWR325" s="4"/>
      <c r="CWS325" s="4"/>
      <c r="CWT325" s="4"/>
      <c r="CWU325" s="4"/>
      <c r="CWV325" s="4"/>
      <c r="CWW325" s="4"/>
      <c r="CWX325" s="4"/>
      <c r="CWY325" s="4"/>
      <c r="CWZ325" s="4"/>
      <c r="CXA325" s="4"/>
      <c r="CXB325" s="4"/>
      <c r="CXC325" s="4"/>
      <c r="CXD325" s="4"/>
      <c r="CXE325" s="4"/>
      <c r="CXF325" s="4"/>
      <c r="CXG325" s="4"/>
      <c r="CXH325" s="4"/>
      <c r="CXI325" s="4"/>
      <c r="CXJ325" s="4"/>
      <c r="CXK325" s="4"/>
      <c r="CXL325" s="4"/>
      <c r="CXM325" s="4"/>
      <c r="CXN325" s="4"/>
      <c r="CXO325" s="4"/>
      <c r="CXP325" s="4"/>
      <c r="CXQ325" s="4"/>
      <c r="CXR325" s="4"/>
      <c r="CXS325" s="4"/>
      <c r="CXT325" s="4"/>
      <c r="CXU325" s="4"/>
      <c r="CXV325" s="4"/>
      <c r="CXW325" s="4"/>
      <c r="CXX325" s="4"/>
      <c r="CXY325" s="4"/>
      <c r="CXZ325" s="4"/>
      <c r="CYA325" s="4"/>
      <c r="CYB325" s="4"/>
      <c r="CYC325" s="4"/>
      <c r="CYD325" s="4"/>
      <c r="CYE325" s="4"/>
      <c r="CYF325" s="4"/>
      <c r="CYG325" s="4"/>
      <c r="CYH325" s="4"/>
      <c r="CYI325" s="4"/>
      <c r="CYJ325" s="4"/>
      <c r="CYK325" s="4"/>
      <c r="CYL325" s="4"/>
      <c r="CYM325" s="4"/>
      <c r="CYN325" s="4"/>
      <c r="CYO325" s="4"/>
      <c r="CYP325" s="4"/>
      <c r="CYQ325" s="4"/>
      <c r="CYR325" s="4"/>
      <c r="CYS325" s="4"/>
      <c r="CYT325" s="4"/>
      <c r="CYU325" s="4"/>
      <c r="CYV325" s="4"/>
      <c r="CYW325" s="4"/>
      <c r="CYX325" s="4"/>
      <c r="CYY325" s="4"/>
      <c r="CYZ325" s="4"/>
      <c r="CZA325" s="4"/>
      <c r="CZB325" s="4"/>
      <c r="CZC325" s="4"/>
      <c r="CZD325" s="4"/>
      <c r="CZE325" s="4"/>
      <c r="CZF325" s="4"/>
      <c r="CZG325" s="4"/>
      <c r="CZH325" s="4"/>
      <c r="CZI325" s="4"/>
      <c r="CZJ325" s="4"/>
      <c r="CZK325" s="4"/>
      <c r="CZL325" s="4"/>
      <c r="CZM325" s="4"/>
      <c r="CZN325" s="4"/>
      <c r="CZO325" s="4"/>
      <c r="CZP325" s="4"/>
      <c r="CZQ325" s="4"/>
      <c r="CZR325" s="4"/>
      <c r="CZS325" s="4"/>
      <c r="CZT325" s="4"/>
      <c r="CZU325" s="4"/>
      <c r="CZV325" s="4"/>
      <c r="CZW325" s="4"/>
      <c r="CZX325" s="4"/>
      <c r="CZY325" s="4"/>
      <c r="CZZ325" s="4"/>
      <c r="DAA325" s="4"/>
      <c r="DAB325" s="4"/>
      <c r="DAC325" s="4"/>
      <c r="DAD325" s="4"/>
      <c r="DAE325" s="4"/>
      <c r="DAF325" s="4"/>
      <c r="DAG325" s="4"/>
      <c r="DAH325" s="4"/>
      <c r="DAI325" s="4"/>
      <c r="DAJ325" s="4"/>
      <c r="DAK325" s="4"/>
      <c r="DAL325" s="4"/>
      <c r="DAM325" s="4"/>
      <c r="DAN325" s="4"/>
      <c r="DAO325" s="4"/>
      <c r="DAP325" s="4"/>
      <c r="DAQ325" s="4"/>
      <c r="DAR325" s="4"/>
      <c r="DAS325" s="4"/>
      <c r="DAT325" s="4"/>
      <c r="DAU325" s="4"/>
      <c r="DAV325" s="4"/>
      <c r="DAW325" s="4"/>
      <c r="DAX325" s="4"/>
      <c r="DAY325" s="4"/>
      <c r="DAZ325" s="4"/>
      <c r="DBA325" s="4"/>
      <c r="DBB325" s="4"/>
      <c r="DBC325" s="4"/>
      <c r="DBD325" s="4"/>
      <c r="DBE325" s="4"/>
      <c r="DBF325" s="4"/>
      <c r="DBG325" s="4"/>
      <c r="DBH325" s="4"/>
      <c r="DBI325" s="4"/>
      <c r="DBJ325" s="4"/>
      <c r="DBK325" s="4"/>
      <c r="DBL325" s="4"/>
      <c r="DBM325" s="4"/>
      <c r="DBN325" s="4"/>
      <c r="DBO325" s="4"/>
      <c r="DBP325" s="4"/>
      <c r="DBQ325" s="4"/>
      <c r="DBR325" s="4"/>
      <c r="DBS325" s="4"/>
      <c r="DBT325" s="4"/>
      <c r="DBU325" s="4"/>
      <c r="DBV325" s="4"/>
      <c r="DBW325" s="4"/>
      <c r="DBX325" s="4"/>
      <c r="DBY325" s="4"/>
      <c r="DBZ325" s="4"/>
      <c r="DCA325" s="4"/>
      <c r="DCB325" s="4"/>
      <c r="DCC325" s="4"/>
      <c r="DCD325" s="4"/>
      <c r="DCE325" s="4"/>
      <c r="DCF325" s="4"/>
      <c r="DCG325" s="4"/>
      <c r="DCH325" s="4"/>
      <c r="DCI325" s="4"/>
      <c r="DCJ325" s="4"/>
      <c r="DCK325" s="4"/>
      <c r="DCL325" s="4"/>
      <c r="DCM325" s="4"/>
      <c r="DCN325" s="4"/>
      <c r="DCO325" s="4"/>
      <c r="DCP325" s="4"/>
      <c r="DCQ325" s="4"/>
      <c r="DCR325" s="4"/>
      <c r="DCS325" s="4"/>
      <c r="DCT325" s="4"/>
      <c r="DCU325" s="4"/>
      <c r="DCV325" s="4"/>
      <c r="DCW325" s="4"/>
      <c r="DCX325" s="4"/>
      <c r="DCY325" s="4"/>
      <c r="DCZ325" s="4"/>
      <c r="DDA325" s="4"/>
      <c r="DDB325" s="4"/>
      <c r="DDC325" s="4"/>
      <c r="DDD325" s="4"/>
      <c r="DDE325" s="4"/>
      <c r="DDF325" s="4"/>
      <c r="DDG325" s="4"/>
      <c r="DDH325" s="4"/>
      <c r="DDI325" s="4"/>
      <c r="DDJ325" s="4"/>
      <c r="DDK325" s="4"/>
      <c r="DDL325" s="4"/>
      <c r="DDM325" s="4"/>
      <c r="DDN325" s="4"/>
      <c r="DDO325" s="4"/>
      <c r="DDP325" s="4"/>
      <c r="DDQ325" s="4"/>
      <c r="DDR325" s="4"/>
      <c r="DDS325" s="4"/>
      <c r="DDT325" s="4"/>
      <c r="DDU325" s="4"/>
      <c r="DDV325" s="4"/>
      <c r="DDW325" s="4"/>
      <c r="DDX325" s="4"/>
      <c r="DDY325" s="4"/>
      <c r="DDZ325" s="4"/>
      <c r="DEA325" s="4"/>
      <c r="DEB325" s="4"/>
      <c r="DEC325" s="4"/>
      <c r="DED325" s="4"/>
      <c r="DEE325" s="4"/>
      <c r="DEF325" s="4"/>
      <c r="DEG325" s="4"/>
      <c r="DEH325" s="4"/>
      <c r="DEI325" s="4"/>
      <c r="DEJ325" s="4"/>
      <c r="DEK325" s="4"/>
      <c r="DEL325" s="4"/>
      <c r="DEM325" s="4"/>
      <c r="DEN325" s="4"/>
      <c r="DEO325" s="4"/>
      <c r="DEP325" s="4"/>
      <c r="DEQ325" s="4"/>
      <c r="DER325" s="4"/>
      <c r="DES325" s="4"/>
      <c r="DET325" s="4"/>
      <c r="DEU325" s="4"/>
      <c r="DEV325" s="4"/>
      <c r="DEW325" s="4"/>
      <c r="DEX325" s="4"/>
      <c r="DEY325" s="4"/>
      <c r="DEZ325" s="4"/>
      <c r="DFA325" s="4"/>
      <c r="DFB325" s="4"/>
      <c r="DFC325" s="4"/>
      <c r="DFD325" s="4"/>
      <c r="DFE325" s="4"/>
      <c r="DFF325" s="4"/>
      <c r="DFG325" s="4"/>
      <c r="DFH325" s="4"/>
      <c r="DFI325" s="4"/>
      <c r="DFJ325" s="4"/>
      <c r="DFK325" s="4"/>
      <c r="DFL325" s="4"/>
      <c r="DFM325" s="4"/>
      <c r="DFN325" s="4"/>
      <c r="DFO325" s="4"/>
      <c r="DFP325" s="4"/>
      <c r="DFQ325" s="4"/>
      <c r="DFR325" s="4"/>
      <c r="DFS325" s="4"/>
      <c r="DFT325" s="4"/>
      <c r="DFU325" s="4"/>
      <c r="DFV325" s="4"/>
      <c r="DFW325" s="4"/>
      <c r="DFX325" s="4"/>
      <c r="DFY325" s="4"/>
      <c r="DFZ325" s="4"/>
      <c r="DGA325" s="4"/>
      <c r="DGB325" s="4"/>
      <c r="DGC325" s="4"/>
      <c r="DGD325" s="4"/>
      <c r="DGE325" s="4"/>
      <c r="DGF325" s="4"/>
      <c r="DGG325" s="4"/>
      <c r="DGH325" s="4"/>
      <c r="DGI325" s="4"/>
      <c r="DGJ325" s="4"/>
      <c r="DGK325" s="4"/>
      <c r="DGL325" s="4"/>
      <c r="DGM325" s="4"/>
      <c r="DGN325" s="4"/>
      <c r="DGO325" s="4"/>
      <c r="DGP325" s="4"/>
      <c r="DGQ325" s="4"/>
      <c r="DGR325" s="4"/>
      <c r="DGS325" s="4"/>
      <c r="DGT325" s="4"/>
      <c r="DGU325" s="4"/>
      <c r="DGV325" s="4"/>
      <c r="DGW325" s="4"/>
      <c r="DGX325" s="4"/>
      <c r="DGY325" s="4"/>
      <c r="DGZ325" s="4"/>
      <c r="DHA325" s="4"/>
      <c r="DHB325" s="4"/>
      <c r="DHC325" s="4"/>
      <c r="DHD325" s="4"/>
      <c r="DHE325" s="4"/>
      <c r="DHF325" s="4"/>
      <c r="DHG325" s="4"/>
      <c r="DHH325" s="4"/>
      <c r="DHI325" s="4"/>
      <c r="DHJ325" s="4"/>
      <c r="DHK325" s="4"/>
      <c r="DHL325" s="4"/>
      <c r="DHM325" s="4"/>
      <c r="DHN325" s="4"/>
      <c r="DHO325" s="4"/>
      <c r="DHP325" s="4"/>
      <c r="DHQ325" s="4"/>
      <c r="DHR325" s="4"/>
      <c r="DHS325" s="4"/>
      <c r="DHT325" s="4"/>
      <c r="DHU325" s="4"/>
      <c r="DHV325" s="4"/>
      <c r="DHW325" s="4"/>
      <c r="DHX325" s="4"/>
      <c r="DHY325" s="4"/>
      <c r="DHZ325" s="4"/>
      <c r="DIA325" s="4"/>
      <c r="DIB325" s="4"/>
      <c r="DIC325" s="4"/>
      <c r="DID325" s="4"/>
      <c r="DIE325" s="4"/>
      <c r="DIF325" s="4"/>
      <c r="DIG325" s="4"/>
      <c r="DIH325" s="4"/>
      <c r="DII325" s="4"/>
      <c r="DIJ325" s="4"/>
      <c r="DIK325" s="4"/>
      <c r="DIL325" s="4"/>
      <c r="DIM325" s="4"/>
      <c r="DIN325" s="4"/>
      <c r="DIO325" s="4"/>
      <c r="DIP325" s="4"/>
      <c r="DIQ325" s="4"/>
      <c r="DIR325" s="4"/>
      <c r="DIS325" s="4"/>
      <c r="DIT325" s="4"/>
      <c r="DIU325" s="4"/>
      <c r="DIV325" s="4"/>
      <c r="DIW325" s="4"/>
      <c r="DIX325" s="4"/>
      <c r="DIY325" s="4"/>
      <c r="DIZ325" s="4"/>
      <c r="DJA325" s="4"/>
      <c r="DJB325" s="4"/>
      <c r="DJC325" s="4"/>
      <c r="DJD325" s="4"/>
      <c r="DJE325" s="4"/>
      <c r="DJF325" s="4"/>
      <c r="DJG325" s="4"/>
      <c r="DJH325" s="4"/>
      <c r="DJI325" s="4"/>
      <c r="DJJ325" s="4"/>
      <c r="DJK325" s="4"/>
      <c r="DJL325" s="4"/>
      <c r="DJM325" s="4"/>
      <c r="DJN325" s="4"/>
      <c r="DJO325" s="4"/>
      <c r="DJP325" s="4"/>
      <c r="DJQ325" s="4"/>
      <c r="DJR325" s="4"/>
      <c r="DJS325" s="4"/>
      <c r="DJT325" s="4"/>
      <c r="DJU325" s="4"/>
      <c r="DJV325" s="4"/>
      <c r="DJW325" s="4"/>
      <c r="DJX325" s="4"/>
      <c r="DJY325" s="4"/>
      <c r="DJZ325" s="4"/>
      <c r="DKA325" s="4"/>
      <c r="DKB325" s="4"/>
      <c r="DKC325" s="4"/>
      <c r="DKD325" s="4"/>
      <c r="DKE325" s="4"/>
      <c r="DKF325" s="4"/>
      <c r="DKG325" s="4"/>
      <c r="DKH325" s="4"/>
      <c r="DKI325" s="4"/>
      <c r="DKJ325" s="4"/>
      <c r="DKK325" s="4"/>
      <c r="DKL325" s="4"/>
      <c r="DKM325" s="4"/>
      <c r="DKN325" s="4"/>
      <c r="DKO325" s="4"/>
      <c r="DKP325" s="4"/>
      <c r="DKQ325" s="4"/>
      <c r="DKR325" s="4"/>
      <c r="DKS325" s="4"/>
      <c r="DKT325" s="4"/>
      <c r="DKU325" s="4"/>
      <c r="DKV325" s="4"/>
      <c r="DKW325" s="4"/>
      <c r="DKX325" s="4"/>
      <c r="DKY325" s="4"/>
      <c r="DKZ325" s="4"/>
      <c r="DLA325" s="4"/>
      <c r="DLB325" s="4"/>
      <c r="DLC325" s="4"/>
      <c r="DLD325" s="4"/>
      <c r="DLE325" s="4"/>
      <c r="DLF325" s="4"/>
      <c r="DLG325" s="4"/>
      <c r="DLH325" s="4"/>
      <c r="DLI325" s="4"/>
      <c r="DLJ325" s="4"/>
      <c r="DLK325" s="4"/>
      <c r="DLL325" s="4"/>
      <c r="DLM325" s="4"/>
      <c r="DLN325" s="4"/>
      <c r="DLO325" s="4"/>
      <c r="DLP325" s="4"/>
      <c r="DLQ325" s="4"/>
      <c r="DLR325" s="4"/>
      <c r="DLS325" s="4"/>
      <c r="DLT325" s="4"/>
      <c r="DLU325" s="4"/>
      <c r="DLV325" s="4"/>
      <c r="DLW325" s="4"/>
      <c r="DLX325" s="4"/>
      <c r="DLY325" s="4"/>
      <c r="DLZ325" s="4"/>
      <c r="DMA325" s="4"/>
      <c r="DMB325" s="4"/>
      <c r="DMC325" s="4"/>
      <c r="DMD325" s="4"/>
      <c r="DME325" s="4"/>
      <c r="DMF325" s="4"/>
      <c r="DMG325" s="4"/>
      <c r="DMH325" s="4"/>
      <c r="DMI325" s="4"/>
      <c r="DMJ325" s="4"/>
      <c r="DMK325" s="4"/>
      <c r="DML325" s="4"/>
      <c r="DMM325" s="4"/>
      <c r="DMN325" s="4"/>
      <c r="DMO325" s="4"/>
      <c r="DMP325" s="4"/>
      <c r="DMQ325" s="4"/>
      <c r="DMR325" s="4"/>
      <c r="DMS325" s="4"/>
      <c r="DMT325" s="4"/>
      <c r="DMU325" s="4"/>
      <c r="DMV325" s="4"/>
      <c r="DMW325" s="4"/>
      <c r="DMX325" s="4"/>
      <c r="DMY325" s="4"/>
      <c r="DMZ325" s="4"/>
      <c r="DNA325" s="4"/>
      <c r="DNB325" s="4"/>
      <c r="DNC325" s="4"/>
      <c r="DND325" s="4"/>
      <c r="DNE325" s="4"/>
      <c r="DNF325" s="4"/>
      <c r="DNG325" s="4"/>
      <c r="DNH325" s="4"/>
      <c r="DNI325" s="4"/>
      <c r="DNJ325" s="4"/>
      <c r="DNK325" s="4"/>
      <c r="DNL325" s="4"/>
      <c r="DNM325" s="4"/>
      <c r="DNN325" s="4"/>
      <c r="DNO325" s="4"/>
      <c r="DNP325" s="4"/>
      <c r="DNQ325" s="4"/>
      <c r="DNR325" s="4"/>
      <c r="DNS325" s="4"/>
      <c r="DNT325" s="4"/>
      <c r="DNU325" s="4"/>
      <c r="DNV325" s="4"/>
      <c r="DNW325" s="4"/>
      <c r="DNX325" s="4"/>
      <c r="DNY325" s="4"/>
      <c r="DNZ325" s="4"/>
      <c r="DOA325" s="4"/>
      <c r="DOB325" s="4"/>
      <c r="DOC325" s="4"/>
      <c r="DOD325" s="4"/>
      <c r="DOE325" s="4"/>
      <c r="DOF325" s="4"/>
      <c r="DOG325" s="4"/>
      <c r="DOH325" s="4"/>
      <c r="DOI325" s="4"/>
      <c r="DOJ325" s="4"/>
      <c r="DOK325" s="4"/>
      <c r="DOL325" s="4"/>
      <c r="DOM325" s="4"/>
      <c r="DON325" s="4"/>
      <c r="DOO325" s="4"/>
      <c r="DOP325" s="4"/>
      <c r="DOQ325" s="4"/>
      <c r="DOR325" s="4"/>
      <c r="DOS325" s="4"/>
      <c r="DOT325" s="4"/>
      <c r="DOU325" s="4"/>
      <c r="DOV325" s="4"/>
      <c r="DOW325" s="4"/>
      <c r="DOX325" s="4"/>
      <c r="DOY325" s="4"/>
      <c r="DOZ325" s="4"/>
      <c r="DPA325" s="4"/>
      <c r="DPB325" s="4"/>
      <c r="DPC325" s="4"/>
      <c r="DPD325" s="4"/>
      <c r="DPE325" s="4"/>
      <c r="DPF325" s="4"/>
      <c r="DPG325" s="4"/>
      <c r="DPH325" s="4"/>
      <c r="DPI325" s="4"/>
      <c r="DPJ325" s="4"/>
      <c r="DPK325" s="4"/>
      <c r="DPL325" s="4"/>
      <c r="DPM325" s="4"/>
      <c r="DPN325" s="4"/>
      <c r="DPO325" s="4"/>
      <c r="DPP325" s="4"/>
      <c r="DPQ325" s="4"/>
      <c r="DPR325" s="4"/>
      <c r="DPS325" s="4"/>
      <c r="DPT325" s="4"/>
      <c r="DPU325" s="4"/>
      <c r="DPV325" s="4"/>
      <c r="DPW325" s="4"/>
      <c r="DPX325" s="4"/>
      <c r="DPY325" s="4"/>
      <c r="DPZ325" s="4"/>
      <c r="DQA325" s="4"/>
      <c r="DQB325" s="4"/>
      <c r="DQC325" s="4"/>
      <c r="DQD325" s="4"/>
      <c r="DQE325" s="4"/>
      <c r="DQF325" s="4"/>
      <c r="DQG325" s="4"/>
      <c r="DQH325" s="4"/>
      <c r="DQI325" s="4"/>
      <c r="DQJ325" s="4"/>
      <c r="DQK325" s="4"/>
      <c r="DQL325" s="4"/>
      <c r="DQM325" s="4"/>
      <c r="DQN325" s="4"/>
      <c r="DQO325" s="4"/>
      <c r="DQP325" s="4"/>
      <c r="DQQ325" s="4"/>
      <c r="DQR325" s="4"/>
      <c r="DQS325" s="4"/>
      <c r="DQT325" s="4"/>
      <c r="DQU325" s="4"/>
      <c r="DQV325" s="4"/>
      <c r="DQW325" s="4"/>
      <c r="DQX325" s="4"/>
      <c r="DQY325" s="4"/>
      <c r="DQZ325" s="4"/>
      <c r="DRA325" s="4"/>
      <c r="DRB325" s="4"/>
      <c r="DRC325" s="4"/>
      <c r="DRD325" s="4"/>
      <c r="DRE325" s="4"/>
      <c r="DRF325" s="4"/>
      <c r="DRG325" s="4"/>
      <c r="DRH325" s="4"/>
      <c r="DRI325" s="4"/>
      <c r="DRJ325" s="4"/>
      <c r="DRK325" s="4"/>
      <c r="DRL325" s="4"/>
      <c r="DRM325" s="4"/>
      <c r="DRN325" s="4"/>
      <c r="DRO325" s="4"/>
      <c r="DRP325" s="4"/>
      <c r="DRQ325" s="4"/>
      <c r="DRR325" s="4"/>
      <c r="DRS325" s="4"/>
      <c r="DRT325" s="4"/>
      <c r="DRU325" s="4"/>
      <c r="DRV325" s="4"/>
      <c r="DRW325" s="4"/>
      <c r="DRX325" s="4"/>
      <c r="DRY325" s="4"/>
      <c r="DRZ325" s="4"/>
      <c r="DSA325" s="4"/>
      <c r="DSB325" s="4"/>
      <c r="DSC325" s="4"/>
      <c r="DSD325" s="4"/>
      <c r="DSE325" s="4"/>
      <c r="DSF325" s="4"/>
      <c r="DSG325" s="4"/>
      <c r="DSH325" s="4"/>
      <c r="DSI325" s="4"/>
      <c r="DSJ325" s="4"/>
      <c r="DSK325" s="4"/>
      <c r="DSL325" s="4"/>
      <c r="DSM325" s="4"/>
      <c r="DSN325" s="4"/>
      <c r="DSO325" s="4"/>
      <c r="DSP325" s="4"/>
      <c r="DSQ325" s="4"/>
      <c r="DSR325" s="4"/>
      <c r="DSS325" s="4"/>
      <c r="DST325" s="4"/>
      <c r="DSU325" s="4"/>
      <c r="DSV325" s="4"/>
      <c r="DSW325" s="4"/>
      <c r="DSX325" s="4"/>
      <c r="DSY325" s="4"/>
      <c r="DSZ325" s="4"/>
      <c r="DTA325" s="4"/>
      <c r="DTB325" s="4"/>
      <c r="DTC325" s="4"/>
      <c r="DTD325" s="4"/>
      <c r="DTE325" s="4"/>
      <c r="DTF325" s="4"/>
      <c r="DTG325" s="4"/>
      <c r="DTH325" s="4"/>
      <c r="DTI325" s="4"/>
      <c r="DTJ325" s="4"/>
      <c r="DTK325" s="4"/>
      <c r="DTL325" s="4"/>
      <c r="DTM325" s="4"/>
      <c r="DTN325" s="4"/>
      <c r="DTO325" s="4"/>
      <c r="DTP325" s="4"/>
      <c r="DTQ325" s="4"/>
      <c r="DTR325" s="4"/>
      <c r="DTS325" s="4"/>
      <c r="DTT325" s="4"/>
      <c r="DTU325" s="4"/>
      <c r="DTV325" s="4"/>
      <c r="DTW325" s="4"/>
      <c r="DTX325" s="4"/>
      <c r="DTY325" s="4"/>
      <c r="DTZ325" s="4"/>
      <c r="DUA325" s="4"/>
      <c r="DUB325" s="4"/>
      <c r="DUC325" s="4"/>
      <c r="DUD325" s="4"/>
      <c r="DUE325" s="4"/>
      <c r="DUF325" s="4"/>
      <c r="DUG325" s="4"/>
      <c r="DUH325" s="4"/>
      <c r="DUI325" s="4"/>
      <c r="DUJ325" s="4"/>
      <c r="DUK325" s="4"/>
      <c r="DUL325" s="4"/>
      <c r="DUM325" s="4"/>
      <c r="DUN325" s="4"/>
      <c r="DUO325" s="4"/>
      <c r="DUP325" s="4"/>
      <c r="DUQ325" s="4"/>
      <c r="DUR325" s="4"/>
      <c r="DUS325" s="4"/>
      <c r="DUT325" s="4"/>
      <c r="DUU325" s="4"/>
      <c r="DUV325" s="4"/>
      <c r="DUW325" s="4"/>
      <c r="DUX325" s="4"/>
      <c r="DUY325" s="4"/>
      <c r="DUZ325" s="4"/>
      <c r="DVA325" s="4"/>
      <c r="DVB325" s="4"/>
      <c r="DVC325" s="4"/>
      <c r="DVD325" s="4"/>
      <c r="DVE325" s="4"/>
      <c r="DVF325" s="4"/>
      <c r="DVG325" s="4"/>
      <c r="DVH325" s="4"/>
      <c r="DVI325" s="4"/>
      <c r="DVJ325" s="4"/>
      <c r="DVK325" s="4"/>
      <c r="DVL325" s="4"/>
      <c r="DVM325" s="4"/>
      <c r="DVN325" s="4"/>
      <c r="DVO325" s="4"/>
      <c r="DVP325" s="4"/>
      <c r="DVQ325" s="4"/>
      <c r="DVR325" s="4"/>
      <c r="DVS325" s="4"/>
      <c r="DVT325" s="4"/>
      <c r="DVU325" s="4"/>
      <c r="DVV325" s="4"/>
      <c r="DVW325" s="4"/>
      <c r="DVX325" s="4"/>
      <c r="DVY325" s="4"/>
      <c r="DVZ325" s="4"/>
      <c r="DWA325" s="4"/>
      <c r="DWB325" s="4"/>
      <c r="DWC325" s="4"/>
      <c r="DWD325" s="4"/>
      <c r="DWE325" s="4"/>
      <c r="DWF325" s="4"/>
      <c r="DWG325" s="4"/>
      <c r="DWH325" s="4"/>
      <c r="DWI325" s="4"/>
      <c r="DWJ325" s="4"/>
      <c r="DWK325" s="4"/>
      <c r="DWL325" s="4"/>
      <c r="DWM325" s="4"/>
      <c r="DWN325" s="4"/>
      <c r="DWO325" s="4"/>
      <c r="DWP325" s="4"/>
      <c r="DWQ325" s="4"/>
      <c r="DWR325" s="4"/>
      <c r="DWS325" s="4"/>
      <c r="DWT325" s="4"/>
      <c r="DWU325" s="4"/>
      <c r="DWV325" s="4"/>
      <c r="DWW325" s="4"/>
      <c r="DWX325" s="4"/>
      <c r="DWY325" s="4"/>
      <c r="DWZ325" s="4"/>
      <c r="DXA325" s="4"/>
      <c r="DXB325" s="4"/>
      <c r="DXC325" s="4"/>
      <c r="DXD325" s="4"/>
      <c r="DXE325" s="4"/>
      <c r="DXF325" s="4"/>
      <c r="DXG325" s="4"/>
      <c r="DXH325" s="4"/>
      <c r="DXI325" s="4"/>
      <c r="DXJ325" s="4"/>
      <c r="DXK325" s="4"/>
      <c r="DXL325" s="4"/>
      <c r="DXM325" s="4"/>
      <c r="DXN325" s="4"/>
      <c r="DXO325" s="4"/>
      <c r="DXP325" s="4"/>
      <c r="DXQ325" s="4"/>
      <c r="DXR325" s="4"/>
      <c r="DXS325" s="4"/>
      <c r="DXT325" s="4"/>
      <c r="DXU325" s="4"/>
      <c r="DXV325" s="4"/>
      <c r="DXW325" s="4"/>
      <c r="DXX325" s="4"/>
      <c r="DXY325" s="4"/>
      <c r="DXZ325" s="4"/>
      <c r="DYA325" s="4"/>
      <c r="DYB325" s="4"/>
      <c r="DYC325" s="4"/>
      <c r="DYD325" s="4"/>
      <c r="DYE325" s="4"/>
      <c r="DYF325" s="4"/>
      <c r="DYG325" s="4"/>
      <c r="DYH325" s="4"/>
      <c r="DYI325" s="4"/>
      <c r="DYJ325" s="4"/>
      <c r="DYK325" s="4"/>
      <c r="DYL325" s="4"/>
      <c r="DYM325" s="4"/>
      <c r="DYN325" s="4"/>
      <c r="DYO325" s="4"/>
      <c r="DYP325" s="4"/>
      <c r="DYQ325" s="4"/>
      <c r="DYR325" s="4"/>
      <c r="DYS325" s="4"/>
      <c r="DYT325" s="4"/>
      <c r="DYU325" s="4"/>
      <c r="DYV325" s="4"/>
      <c r="DYW325" s="4"/>
      <c r="DYX325" s="4"/>
      <c r="DYY325" s="4"/>
      <c r="DYZ325" s="4"/>
      <c r="DZA325" s="4"/>
      <c r="DZB325" s="4"/>
      <c r="DZC325" s="4"/>
      <c r="DZD325" s="4"/>
      <c r="DZE325" s="4"/>
      <c r="DZF325" s="4"/>
      <c r="DZG325" s="4"/>
      <c r="DZH325" s="4"/>
      <c r="DZI325" s="4"/>
      <c r="DZJ325" s="4"/>
      <c r="DZK325" s="4"/>
      <c r="DZL325" s="4"/>
      <c r="DZM325" s="4"/>
      <c r="DZN325" s="4"/>
      <c r="DZO325" s="4"/>
      <c r="DZP325" s="4"/>
      <c r="DZQ325" s="4"/>
      <c r="DZR325" s="4"/>
      <c r="DZS325" s="4"/>
      <c r="DZT325" s="4"/>
      <c r="DZU325" s="4"/>
      <c r="DZV325" s="4"/>
      <c r="DZW325" s="4"/>
      <c r="DZX325" s="4"/>
      <c r="DZY325" s="4"/>
      <c r="DZZ325" s="4"/>
      <c r="EAA325" s="4"/>
      <c r="EAB325" s="4"/>
      <c r="EAC325" s="4"/>
      <c r="EAD325" s="4"/>
      <c r="EAE325" s="4"/>
      <c r="EAF325" s="4"/>
      <c r="EAG325" s="4"/>
      <c r="EAH325" s="4"/>
      <c r="EAI325" s="4"/>
      <c r="EAJ325" s="4"/>
      <c r="EAK325" s="4"/>
      <c r="EAL325" s="4"/>
      <c r="EAM325" s="4"/>
      <c r="EAN325" s="4"/>
      <c r="EAO325" s="4"/>
      <c r="EAP325" s="4"/>
      <c r="EAQ325" s="4"/>
      <c r="EAR325" s="4"/>
      <c r="EAS325" s="4"/>
      <c r="EAT325" s="4"/>
      <c r="EAU325" s="4"/>
      <c r="EAV325" s="4"/>
      <c r="EAW325" s="4"/>
      <c r="EAX325" s="4"/>
      <c r="EAY325" s="4"/>
      <c r="EAZ325" s="4"/>
      <c r="EBA325" s="4"/>
      <c r="EBB325" s="4"/>
      <c r="EBC325" s="4"/>
      <c r="EBD325" s="4"/>
      <c r="EBE325" s="4"/>
      <c r="EBF325" s="4"/>
      <c r="EBG325" s="4"/>
      <c r="EBH325" s="4"/>
      <c r="EBI325" s="4"/>
      <c r="EBJ325" s="4"/>
      <c r="EBK325" s="4"/>
      <c r="EBL325" s="4"/>
      <c r="EBM325" s="4"/>
      <c r="EBN325" s="4"/>
      <c r="EBO325" s="4"/>
      <c r="EBP325" s="4"/>
      <c r="EBQ325" s="4"/>
      <c r="EBR325" s="4"/>
      <c r="EBS325" s="4"/>
      <c r="EBT325" s="4"/>
      <c r="EBU325" s="4"/>
      <c r="EBV325" s="4"/>
      <c r="EBW325" s="4"/>
      <c r="EBX325" s="4"/>
      <c r="EBY325" s="4"/>
      <c r="EBZ325" s="4"/>
      <c r="ECA325" s="4"/>
      <c r="ECB325" s="4"/>
      <c r="ECC325" s="4"/>
      <c r="ECD325" s="4"/>
      <c r="ECE325" s="4"/>
      <c r="ECF325" s="4"/>
      <c r="ECG325" s="4"/>
      <c r="ECH325" s="4"/>
      <c r="ECI325" s="4"/>
      <c r="ECJ325" s="4"/>
      <c r="ECK325" s="4"/>
      <c r="ECL325" s="4"/>
      <c r="ECM325" s="4"/>
      <c r="ECN325" s="4"/>
      <c r="ECO325" s="4"/>
      <c r="ECP325" s="4"/>
      <c r="ECQ325" s="4"/>
      <c r="ECR325" s="4"/>
      <c r="ECS325" s="4"/>
      <c r="ECT325" s="4"/>
      <c r="ECU325" s="4"/>
      <c r="ECV325" s="4"/>
      <c r="ECW325" s="4"/>
      <c r="ECX325" s="4"/>
      <c r="ECY325" s="4"/>
      <c r="ECZ325" s="4"/>
      <c r="EDA325" s="4"/>
      <c r="EDB325" s="4"/>
      <c r="EDC325" s="4"/>
      <c r="EDD325" s="4"/>
      <c r="EDE325" s="4"/>
      <c r="EDF325" s="4"/>
      <c r="EDG325" s="4"/>
      <c r="EDH325" s="4"/>
      <c r="EDI325" s="4"/>
      <c r="EDJ325" s="4"/>
      <c r="EDK325" s="4"/>
      <c r="EDL325" s="4"/>
      <c r="EDM325" s="4"/>
      <c r="EDN325" s="4"/>
      <c r="EDO325" s="4"/>
      <c r="EDP325" s="4"/>
      <c r="EDQ325" s="4"/>
      <c r="EDR325" s="4"/>
      <c r="EDS325" s="4"/>
      <c r="EDT325" s="4"/>
      <c r="EDU325" s="4"/>
      <c r="EDV325" s="4"/>
      <c r="EDW325" s="4"/>
      <c r="EDX325" s="4"/>
      <c r="EDY325" s="4"/>
      <c r="EDZ325" s="4"/>
      <c r="EEA325" s="4"/>
      <c r="EEB325" s="4"/>
      <c r="EEC325" s="4"/>
      <c r="EED325" s="4"/>
      <c r="EEE325" s="4"/>
      <c r="EEF325" s="4"/>
      <c r="EEG325" s="4"/>
      <c r="EEH325" s="4"/>
      <c r="EEI325" s="4"/>
      <c r="EEJ325" s="4"/>
      <c r="EEK325" s="4"/>
      <c r="EEL325" s="4"/>
      <c r="EEM325" s="4"/>
      <c r="EEN325" s="4"/>
      <c r="EEO325" s="4"/>
      <c r="EEP325" s="4"/>
      <c r="EEQ325" s="4"/>
      <c r="EER325" s="4"/>
      <c r="EES325" s="4"/>
      <c r="EET325" s="4"/>
      <c r="EEU325" s="4"/>
      <c r="EEV325" s="4"/>
      <c r="EEW325" s="4"/>
      <c r="EEX325" s="4"/>
      <c r="EEY325" s="4"/>
      <c r="EEZ325" s="4"/>
      <c r="EFA325" s="4"/>
      <c r="EFB325" s="4"/>
      <c r="EFC325" s="4"/>
      <c r="EFD325" s="4"/>
      <c r="EFE325" s="4"/>
      <c r="EFF325" s="4"/>
      <c r="EFG325" s="4"/>
      <c r="EFH325" s="4"/>
      <c r="EFI325" s="4"/>
      <c r="EFJ325" s="4"/>
      <c r="EFK325" s="4"/>
      <c r="EFL325" s="4"/>
      <c r="EFM325" s="4"/>
      <c r="EFN325" s="4"/>
      <c r="EFO325" s="4"/>
      <c r="EFP325" s="4"/>
      <c r="EFQ325" s="4"/>
      <c r="EFR325" s="4"/>
      <c r="EFS325" s="4"/>
      <c r="EFT325" s="4"/>
      <c r="EFU325" s="4"/>
      <c r="EFV325" s="4"/>
      <c r="EFW325" s="4"/>
      <c r="EFX325" s="4"/>
      <c r="EFY325" s="4"/>
      <c r="EFZ325" s="4"/>
      <c r="EGA325" s="4"/>
      <c r="EGB325" s="4"/>
      <c r="EGC325" s="4"/>
      <c r="EGD325" s="4"/>
      <c r="EGE325" s="4"/>
      <c r="EGF325" s="4"/>
      <c r="EGG325" s="4"/>
      <c r="EGH325" s="4"/>
      <c r="EGI325" s="4"/>
      <c r="EGJ325" s="4"/>
      <c r="EGK325" s="4"/>
      <c r="EGL325" s="4"/>
      <c r="EGM325" s="4"/>
      <c r="EGN325" s="4"/>
      <c r="EGO325" s="4"/>
      <c r="EGP325" s="4"/>
      <c r="EGQ325" s="4"/>
      <c r="EGR325" s="4"/>
      <c r="EGS325" s="4"/>
      <c r="EGT325" s="4"/>
      <c r="EGU325" s="4"/>
      <c r="EGV325" s="4"/>
      <c r="EGW325" s="4"/>
      <c r="EGX325" s="4"/>
      <c r="EGY325" s="4"/>
      <c r="EGZ325" s="4"/>
      <c r="EHA325" s="4"/>
      <c r="EHB325" s="4"/>
      <c r="EHC325" s="4"/>
      <c r="EHD325" s="4"/>
      <c r="EHE325" s="4"/>
      <c r="EHF325" s="4"/>
      <c r="EHG325" s="4"/>
      <c r="EHH325" s="4"/>
      <c r="EHI325" s="4"/>
      <c r="EHJ325" s="4"/>
      <c r="EHK325" s="4"/>
      <c r="EHL325" s="4"/>
      <c r="EHM325" s="4"/>
      <c r="EHN325" s="4"/>
      <c r="EHO325" s="4"/>
      <c r="EHP325" s="4"/>
      <c r="EHQ325" s="4"/>
      <c r="EHR325" s="4"/>
      <c r="EHS325" s="4"/>
      <c r="EHT325" s="4"/>
      <c r="EHU325" s="4"/>
      <c r="EHV325" s="4"/>
      <c r="EHW325" s="4"/>
      <c r="EHX325" s="4"/>
      <c r="EHY325" s="4"/>
      <c r="EHZ325" s="4"/>
      <c r="EIA325" s="4"/>
      <c r="EIB325" s="4"/>
      <c r="EIC325" s="4"/>
      <c r="EID325" s="4"/>
      <c r="EIE325" s="4"/>
      <c r="EIF325" s="4"/>
      <c r="EIG325" s="4"/>
      <c r="EIH325" s="4"/>
      <c r="EII325" s="4"/>
      <c r="EIJ325" s="4"/>
      <c r="EIK325" s="4"/>
      <c r="EIL325" s="4"/>
      <c r="EIM325" s="4"/>
      <c r="EIN325" s="4"/>
      <c r="EIO325" s="4"/>
      <c r="EIP325" s="4"/>
      <c r="EIQ325" s="4"/>
      <c r="EIR325" s="4"/>
      <c r="EIS325" s="4"/>
      <c r="EIT325" s="4"/>
      <c r="EIU325" s="4"/>
      <c r="EIV325" s="4"/>
      <c r="EIW325" s="4"/>
      <c r="EIX325" s="4"/>
      <c r="EIY325" s="4"/>
      <c r="EIZ325" s="4"/>
      <c r="EJA325" s="4"/>
      <c r="EJB325" s="4"/>
      <c r="EJC325" s="4"/>
      <c r="EJD325" s="4"/>
      <c r="EJE325" s="4"/>
      <c r="EJF325" s="4"/>
      <c r="EJG325" s="4"/>
      <c r="EJH325" s="4"/>
      <c r="EJI325" s="4"/>
      <c r="EJJ325" s="4"/>
      <c r="EJK325" s="4"/>
      <c r="EJL325" s="4"/>
      <c r="EJM325" s="4"/>
      <c r="EJN325" s="4"/>
      <c r="EJO325" s="4"/>
      <c r="EJP325" s="4"/>
      <c r="EJQ325" s="4"/>
      <c r="EJR325" s="4"/>
      <c r="EJS325" s="4"/>
      <c r="EJT325" s="4"/>
      <c r="EJU325" s="4"/>
      <c r="EJV325" s="4"/>
      <c r="EJW325" s="4"/>
      <c r="EJX325" s="4"/>
      <c r="EJY325" s="4"/>
      <c r="EJZ325" s="4"/>
      <c r="EKA325" s="4"/>
      <c r="EKB325" s="4"/>
      <c r="EKC325" s="4"/>
      <c r="EKD325" s="4"/>
      <c r="EKE325" s="4"/>
      <c r="EKF325" s="4"/>
      <c r="EKG325" s="4"/>
      <c r="EKH325" s="4"/>
      <c r="EKI325" s="4"/>
      <c r="EKJ325" s="4"/>
      <c r="EKK325" s="4"/>
      <c r="EKL325" s="4"/>
      <c r="EKM325" s="4"/>
      <c r="EKN325" s="4"/>
      <c r="EKO325" s="4"/>
      <c r="EKP325" s="4"/>
      <c r="EKQ325" s="4"/>
      <c r="EKR325" s="4"/>
      <c r="EKS325" s="4"/>
      <c r="EKT325" s="4"/>
      <c r="EKU325" s="4"/>
      <c r="EKV325" s="4"/>
      <c r="EKW325" s="4"/>
      <c r="EKX325" s="4"/>
      <c r="EKY325" s="4"/>
      <c r="EKZ325" s="4"/>
      <c r="ELA325" s="4"/>
      <c r="ELB325" s="4"/>
      <c r="ELC325" s="4"/>
      <c r="ELD325" s="4"/>
      <c r="ELE325" s="4"/>
      <c r="ELF325" s="4"/>
      <c r="ELG325" s="4"/>
      <c r="ELH325" s="4"/>
      <c r="ELI325" s="4"/>
      <c r="ELJ325" s="4"/>
      <c r="ELK325" s="4"/>
      <c r="ELL325" s="4"/>
      <c r="ELM325" s="4"/>
      <c r="ELN325" s="4"/>
      <c r="ELO325" s="4"/>
      <c r="ELP325" s="4"/>
      <c r="ELQ325" s="4"/>
      <c r="ELR325" s="4"/>
      <c r="ELS325" s="4"/>
      <c r="ELT325" s="4"/>
      <c r="ELU325" s="4"/>
      <c r="ELV325" s="4"/>
      <c r="ELW325" s="4"/>
      <c r="ELX325" s="4"/>
      <c r="ELY325" s="4"/>
      <c r="ELZ325" s="4"/>
      <c r="EMA325" s="4"/>
      <c r="EMB325" s="4"/>
      <c r="EMC325" s="4"/>
      <c r="EMD325" s="4"/>
      <c r="EME325" s="4"/>
      <c r="EMF325" s="4"/>
      <c r="EMG325" s="4"/>
      <c r="EMH325" s="4"/>
      <c r="EMI325" s="4"/>
      <c r="EMJ325" s="4"/>
      <c r="EMK325" s="4"/>
      <c r="EML325" s="4"/>
      <c r="EMM325" s="4"/>
      <c r="EMN325" s="4"/>
      <c r="EMO325" s="4"/>
      <c r="EMP325" s="4"/>
      <c r="EMQ325" s="4"/>
      <c r="EMR325" s="4"/>
      <c r="EMS325" s="4"/>
      <c r="EMT325" s="4"/>
      <c r="EMU325" s="4"/>
      <c r="EMV325" s="4"/>
      <c r="EMW325" s="4"/>
      <c r="EMX325" s="4"/>
      <c r="EMY325" s="4"/>
      <c r="EMZ325" s="4"/>
      <c r="ENA325" s="4"/>
      <c r="ENB325" s="4"/>
      <c r="ENC325" s="4"/>
      <c r="END325" s="4"/>
      <c r="ENE325" s="4"/>
      <c r="ENF325" s="4"/>
      <c r="ENG325" s="4"/>
      <c r="ENH325" s="4"/>
      <c r="ENI325" s="4"/>
      <c r="ENJ325" s="4"/>
      <c r="ENK325" s="4"/>
      <c r="ENL325" s="4"/>
      <c r="ENM325" s="4"/>
      <c r="ENN325" s="4"/>
      <c r="ENO325" s="4"/>
      <c r="ENP325" s="4"/>
      <c r="ENQ325" s="4"/>
      <c r="ENR325" s="4"/>
      <c r="ENS325" s="4"/>
      <c r="ENT325" s="4"/>
      <c r="ENU325" s="4"/>
      <c r="ENV325" s="4"/>
      <c r="ENW325" s="4"/>
      <c r="ENX325" s="4"/>
      <c r="ENY325" s="4"/>
      <c r="ENZ325" s="4"/>
      <c r="EOA325" s="4"/>
      <c r="EOB325" s="4"/>
      <c r="EOC325" s="4"/>
      <c r="EOD325" s="4"/>
      <c r="EOE325" s="4"/>
      <c r="EOF325" s="4"/>
      <c r="EOG325" s="4"/>
      <c r="EOH325" s="4"/>
      <c r="EOI325" s="4"/>
      <c r="EOJ325" s="4"/>
      <c r="EOK325" s="4"/>
      <c r="EOL325" s="4"/>
      <c r="EOM325" s="4"/>
      <c r="EON325" s="4"/>
      <c r="EOO325" s="4"/>
      <c r="EOP325" s="4"/>
      <c r="EOQ325" s="4"/>
      <c r="EOR325" s="4"/>
      <c r="EOS325" s="4"/>
      <c r="EOT325" s="4"/>
      <c r="EOU325" s="4"/>
      <c r="EOV325" s="4"/>
      <c r="EOW325" s="4"/>
      <c r="EOX325" s="4"/>
      <c r="EOY325" s="4"/>
      <c r="EOZ325" s="4"/>
      <c r="EPA325" s="4"/>
      <c r="EPB325" s="4"/>
      <c r="EPC325" s="4"/>
      <c r="EPD325" s="4"/>
      <c r="EPE325" s="4"/>
      <c r="EPF325" s="4"/>
      <c r="EPG325" s="4"/>
      <c r="EPH325" s="4"/>
      <c r="EPI325" s="4"/>
      <c r="EPJ325" s="4"/>
      <c r="EPK325" s="4"/>
      <c r="EPL325" s="4"/>
      <c r="EPM325" s="4"/>
      <c r="EPN325" s="4"/>
      <c r="EPO325" s="4"/>
      <c r="EPP325" s="4"/>
      <c r="EPQ325" s="4"/>
      <c r="EPR325" s="4"/>
      <c r="EPS325" s="4"/>
      <c r="EPT325" s="4"/>
      <c r="EPU325" s="4"/>
      <c r="EPV325" s="4"/>
      <c r="EPW325" s="4"/>
      <c r="EPX325" s="4"/>
      <c r="EPY325" s="4"/>
      <c r="EPZ325" s="4"/>
      <c r="EQA325" s="4"/>
      <c r="EQB325" s="4"/>
      <c r="EQC325" s="4"/>
      <c r="EQD325" s="4"/>
      <c r="EQE325" s="4"/>
      <c r="EQF325" s="4"/>
      <c r="EQG325" s="4"/>
      <c r="EQH325" s="4"/>
      <c r="EQI325" s="4"/>
      <c r="EQJ325" s="4"/>
      <c r="EQK325" s="4"/>
      <c r="EQL325" s="4"/>
      <c r="EQM325" s="4"/>
      <c r="EQN325" s="4"/>
      <c r="EQO325" s="4"/>
      <c r="EQP325" s="4"/>
      <c r="EQQ325" s="4"/>
      <c r="EQR325" s="4"/>
      <c r="EQS325" s="4"/>
      <c r="EQT325" s="4"/>
      <c r="EQU325" s="4"/>
      <c r="EQV325" s="4"/>
      <c r="EQW325" s="4"/>
      <c r="EQX325" s="4"/>
      <c r="EQY325" s="4"/>
      <c r="EQZ325" s="4"/>
      <c r="ERA325" s="4"/>
      <c r="ERB325" s="4"/>
      <c r="ERC325" s="4"/>
      <c r="ERD325" s="4"/>
      <c r="ERE325" s="4"/>
      <c r="ERF325" s="4"/>
      <c r="ERG325" s="4"/>
      <c r="ERH325" s="4"/>
      <c r="ERI325" s="4"/>
      <c r="ERJ325" s="4"/>
      <c r="ERK325" s="4"/>
      <c r="ERL325" s="4"/>
      <c r="ERM325" s="4"/>
      <c r="ERN325" s="4"/>
      <c r="ERO325" s="4"/>
      <c r="ERP325" s="4"/>
      <c r="ERQ325" s="4"/>
      <c r="ERR325" s="4"/>
      <c r="ERS325" s="4"/>
      <c r="ERT325" s="4"/>
      <c r="ERU325" s="4"/>
      <c r="ERV325" s="4"/>
      <c r="ERW325" s="4"/>
      <c r="ERX325" s="4"/>
      <c r="ERY325" s="4"/>
      <c r="ERZ325" s="4"/>
      <c r="ESA325" s="4"/>
      <c r="ESB325" s="4"/>
      <c r="ESC325" s="4"/>
      <c r="ESD325" s="4"/>
      <c r="ESE325" s="4"/>
      <c r="ESF325" s="4"/>
      <c r="ESG325" s="4"/>
      <c r="ESH325" s="4"/>
      <c r="ESI325" s="4"/>
      <c r="ESJ325" s="4"/>
      <c r="ESK325" s="4"/>
      <c r="ESL325" s="4"/>
      <c r="ESM325" s="4"/>
      <c r="ESN325" s="4"/>
      <c r="ESO325" s="4"/>
      <c r="ESP325" s="4"/>
      <c r="ESQ325" s="4"/>
      <c r="ESR325" s="4"/>
      <c r="ESS325" s="4"/>
      <c r="EST325" s="4"/>
      <c r="ESU325" s="4"/>
      <c r="ESV325" s="4"/>
      <c r="ESW325" s="4"/>
      <c r="ESX325" s="4"/>
      <c r="ESY325" s="4"/>
      <c r="ESZ325" s="4"/>
      <c r="ETA325" s="4"/>
      <c r="ETB325" s="4"/>
      <c r="ETC325" s="4"/>
      <c r="ETD325" s="4"/>
      <c r="ETE325" s="4"/>
      <c r="ETF325" s="4"/>
      <c r="ETG325" s="4"/>
      <c r="ETH325" s="4"/>
      <c r="ETI325" s="4"/>
      <c r="ETJ325" s="4"/>
      <c r="ETK325" s="4"/>
      <c r="ETL325" s="4"/>
      <c r="ETM325" s="4"/>
      <c r="ETN325" s="4"/>
      <c r="ETO325" s="4"/>
      <c r="ETP325" s="4"/>
      <c r="ETQ325" s="4"/>
      <c r="ETR325" s="4"/>
      <c r="ETS325" s="4"/>
      <c r="ETT325" s="4"/>
      <c r="ETU325" s="4"/>
      <c r="ETV325" s="4"/>
      <c r="ETW325" s="4"/>
      <c r="ETX325" s="4"/>
      <c r="ETY325" s="4"/>
      <c r="ETZ325" s="4"/>
      <c r="EUA325" s="4"/>
      <c r="EUB325" s="4"/>
      <c r="EUC325" s="4"/>
      <c r="EUD325" s="4"/>
      <c r="EUE325" s="4"/>
      <c r="EUF325" s="4"/>
      <c r="EUG325" s="4"/>
      <c r="EUH325" s="4"/>
      <c r="EUI325" s="4"/>
      <c r="EUJ325" s="4"/>
      <c r="EUK325" s="4"/>
      <c r="EUL325" s="4"/>
      <c r="EUM325" s="4"/>
      <c r="EUN325" s="4"/>
      <c r="EUO325" s="4"/>
      <c r="EUP325" s="4"/>
      <c r="EUQ325" s="4"/>
      <c r="EUR325" s="4"/>
      <c r="EUS325" s="4"/>
      <c r="EUT325" s="4"/>
      <c r="EUU325" s="4"/>
      <c r="EUV325" s="4"/>
      <c r="EUW325" s="4"/>
      <c r="EUX325" s="4"/>
      <c r="EUY325" s="4"/>
      <c r="EUZ325" s="4"/>
      <c r="EVA325" s="4"/>
      <c r="EVB325" s="4"/>
      <c r="EVC325" s="4"/>
      <c r="EVD325" s="4"/>
      <c r="EVE325" s="4"/>
      <c r="EVF325" s="4"/>
      <c r="EVG325" s="4"/>
      <c r="EVH325" s="4"/>
      <c r="EVI325" s="4"/>
      <c r="EVJ325" s="4"/>
      <c r="EVK325" s="4"/>
      <c r="EVL325" s="4"/>
      <c r="EVM325" s="4"/>
      <c r="EVN325" s="4"/>
      <c r="EVO325" s="4"/>
      <c r="EVP325" s="4"/>
      <c r="EVQ325" s="4"/>
      <c r="EVR325" s="4"/>
      <c r="EVS325" s="4"/>
      <c r="EVT325" s="4"/>
      <c r="EVU325" s="4"/>
      <c r="EVV325" s="4"/>
      <c r="EVW325" s="4"/>
      <c r="EVX325" s="4"/>
      <c r="EVY325" s="4"/>
      <c r="EVZ325" s="4"/>
      <c r="EWA325" s="4"/>
      <c r="EWB325" s="4"/>
      <c r="EWC325" s="4"/>
      <c r="EWD325" s="4"/>
      <c r="EWE325" s="4"/>
      <c r="EWF325" s="4"/>
      <c r="EWG325" s="4"/>
      <c r="EWH325" s="4"/>
      <c r="EWI325" s="4"/>
      <c r="EWJ325" s="4"/>
      <c r="EWK325" s="4"/>
      <c r="EWL325" s="4"/>
      <c r="EWM325" s="4"/>
      <c r="EWN325" s="4"/>
      <c r="EWO325" s="4"/>
      <c r="EWP325" s="4"/>
      <c r="EWQ325" s="4"/>
      <c r="EWR325" s="4"/>
      <c r="EWS325" s="4"/>
      <c r="EWT325" s="4"/>
      <c r="EWU325" s="4"/>
      <c r="EWV325" s="4"/>
      <c r="EWW325" s="4"/>
      <c r="EWX325" s="4"/>
      <c r="EWY325" s="4"/>
      <c r="EWZ325" s="4"/>
      <c r="EXA325" s="4"/>
      <c r="EXB325" s="4"/>
      <c r="EXC325" s="4"/>
      <c r="EXD325" s="4"/>
      <c r="EXE325" s="4"/>
      <c r="EXF325" s="4"/>
      <c r="EXG325" s="4"/>
      <c r="EXH325" s="4"/>
      <c r="EXI325" s="4"/>
      <c r="EXJ325" s="4"/>
      <c r="EXK325" s="4"/>
      <c r="EXL325" s="4"/>
      <c r="EXM325" s="4"/>
      <c r="EXN325" s="4"/>
      <c r="EXO325" s="4"/>
      <c r="EXP325" s="4"/>
      <c r="EXQ325" s="4"/>
      <c r="EXR325" s="4"/>
      <c r="EXS325" s="4"/>
      <c r="EXT325" s="4"/>
      <c r="EXU325" s="4"/>
      <c r="EXV325" s="4"/>
      <c r="EXW325" s="4"/>
      <c r="EXX325" s="4"/>
      <c r="EXY325" s="4"/>
      <c r="EXZ325" s="4"/>
      <c r="EYA325" s="4"/>
      <c r="EYB325" s="4"/>
      <c r="EYC325" s="4"/>
      <c r="EYD325" s="4"/>
      <c r="EYE325" s="4"/>
      <c r="EYF325" s="4"/>
      <c r="EYG325" s="4"/>
      <c r="EYH325" s="4"/>
      <c r="EYI325" s="4"/>
      <c r="EYJ325" s="4"/>
      <c r="EYK325" s="4"/>
      <c r="EYL325" s="4"/>
      <c r="EYM325" s="4"/>
      <c r="EYN325" s="4"/>
      <c r="EYO325" s="4"/>
      <c r="EYP325" s="4"/>
      <c r="EYQ325" s="4"/>
      <c r="EYR325" s="4"/>
      <c r="EYS325" s="4"/>
      <c r="EYT325" s="4"/>
      <c r="EYU325" s="4"/>
      <c r="EYV325" s="4"/>
      <c r="EYW325" s="4"/>
      <c r="EYX325" s="4"/>
      <c r="EYY325" s="4"/>
      <c r="EYZ325" s="4"/>
      <c r="EZA325" s="4"/>
      <c r="EZB325" s="4"/>
      <c r="EZC325" s="4"/>
      <c r="EZD325" s="4"/>
      <c r="EZE325" s="4"/>
      <c r="EZF325" s="4"/>
      <c r="EZG325" s="4"/>
      <c r="EZH325" s="4"/>
      <c r="EZI325" s="4"/>
      <c r="EZJ325" s="4"/>
      <c r="EZK325" s="4"/>
      <c r="EZL325" s="4"/>
      <c r="EZM325" s="4"/>
      <c r="EZN325" s="4"/>
      <c r="EZO325" s="4"/>
      <c r="EZP325" s="4"/>
      <c r="EZQ325" s="4"/>
      <c r="EZR325" s="4"/>
      <c r="EZS325" s="4"/>
      <c r="EZT325" s="4"/>
      <c r="EZU325" s="4"/>
      <c r="EZV325" s="4"/>
      <c r="EZW325" s="4"/>
      <c r="EZX325" s="4"/>
      <c r="EZY325" s="4"/>
      <c r="EZZ325" s="4"/>
      <c r="FAA325" s="4"/>
      <c r="FAB325" s="4"/>
      <c r="FAC325" s="4"/>
      <c r="FAD325" s="4"/>
      <c r="FAE325" s="4"/>
      <c r="FAF325" s="4"/>
      <c r="FAG325" s="4"/>
      <c r="FAH325" s="4"/>
      <c r="FAI325" s="4"/>
      <c r="FAJ325" s="4"/>
      <c r="FAK325" s="4"/>
      <c r="FAL325" s="4"/>
      <c r="FAM325" s="4"/>
      <c r="FAN325" s="4"/>
      <c r="FAO325" s="4"/>
      <c r="FAP325" s="4"/>
      <c r="FAQ325" s="4"/>
      <c r="FAR325" s="4"/>
      <c r="FAS325" s="4"/>
      <c r="FAT325" s="4"/>
      <c r="FAU325" s="4"/>
      <c r="FAV325" s="4"/>
      <c r="FAW325" s="4"/>
      <c r="FAX325" s="4"/>
      <c r="FAY325" s="4"/>
      <c r="FAZ325" s="4"/>
      <c r="FBA325" s="4"/>
      <c r="FBB325" s="4"/>
      <c r="FBC325" s="4"/>
      <c r="FBD325" s="4"/>
      <c r="FBE325" s="4"/>
      <c r="FBF325" s="4"/>
      <c r="FBG325" s="4"/>
      <c r="FBH325" s="4"/>
      <c r="FBI325" s="4"/>
      <c r="FBJ325" s="4"/>
      <c r="FBK325" s="4"/>
      <c r="FBL325" s="4"/>
      <c r="FBM325" s="4"/>
      <c r="FBN325" s="4"/>
      <c r="FBO325" s="4"/>
      <c r="FBP325" s="4"/>
      <c r="FBQ325" s="4"/>
      <c r="FBR325" s="4"/>
      <c r="FBS325" s="4"/>
      <c r="FBT325" s="4"/>
      <c r="FBU325" s="4"/>
      <c r="FBV325" s="4"/>
      <c r="FBW325" s="4"/>
      <c r="FBX325" s="4"/>
      <c r="FBY325" s="4"/>
      <c r="FBZ325" s="4"/>
      <c r="FCA325" s="4"/>
      <c r="FCB325" s="4"/>
      <c r="FCC325" s="4"/>
      <c r="FCD325" s="4"/>
      <c r="FCE325" s="4"/>
      <c r="FCF325" s="4"/>
      <c r="FCG325" s="4"/>
      <c r="FCH325" s="4"/>
      <c r="FCI325" s="4"/>
      <c r="FCJ325" s="4"/>
      <c r="FCK325" s="4"/>
      <c r="FCL325" s="4"/>
      <c r="FCM325" s="4"/>
      <c r="FCN325" s="4"/>
      <c r="FCO325" s="4"/>
      <c r="FCP325" s="4"/>
      <c r="FCQ325" s="4"/>
      <c r="FCR325" s="4"/>
      <c r="FCS325" s="4"/>
      <c r="FCT325" s="4"/>
      <c r="FCU325" s="4"/>
      <c r="FCV325" s="4"/>
      <c r="FCW325" s="4"/>
      <c r="FCX325" s="4"/>
      <c r="FCY325" s="4"/>
      <c r="FCZ325" s="4"/>
      <c r="FDA325" s="4"/>
      <c r="FDB325" s="4"/>
      <c r="FDC325" s="4"/>
      <c r="FDD325" s="4"/>
      <c r="FDE325" s="4"/>
      <c r="FDF325" s="4"/>
      <c r="FDG325" s="4"/>
      <c r="FDH325" s="4"/>
      <c r="FDI325" s="4"/>
      <c r="FDJ325" s="4"/>
      <c r="FDK325" s="4"/>
      <c r="FDL325" s="4"/>
      <c r="FDM325" s="4"/>
      <c r="FDN325" s="4"/>
      <c r="FDO325" s="4"/>
      <c r="FDP325" s="4"/>
      <c r="FDQ325" s="4"/>
      <c r="FDR325" s="4"/>
      <c r="FDS325" s="4"/>
      <c r="FDT325" s="4"/>
      <c r="FDU325" s="4"/>
      <c r="FDV325" s="4"/>
      <c r="FDW325" s="4"/>
      <c r="FDX325" s="4"/>
      <c r="FDY325" s="4"/>
      <c r="FDZ325" s="4"/>
      <c r="FEA325" s="4"/>
      <c r="FEB325" s="4"/>
      <c r="FEC325" s="4"/>
      <c r="FED325" s="4"/>
      <c r="FEE325" s="4"/>
      <c r="FEF325" s="4"/>
      <c r="FEG325" s="4"/>
      <c r="FEH325" s="4"/>
      <c r="FEI325" s="4"/>
      <c r="FEJ325" s="4"/>
      <c r="FEK325" s="4"/>
      <c r="FEL325" s="4"/>
      <c r="FEM325" s="4"/>
      <c r="FEN325" s="4"/>
      <c r="FEO325" s="4"/>
      <c r="FEP325" s="4"/>
      <c r="FEQ325" s="4"/>
      <c r="FER325" s="4"/>
      <c r="FES325" s="4"/>
      <c r="FET325" s="4"/>
      <c r="FEU325" s="4"/>
      <c r="FEV325" s="4"/>
      <c r="FEW325" s="4"/>
      <c r="FEX325" s="4"/>
      <c r="FEY325" s="4"/>
      <c r="FEZ325" s="4"/>
      <c r="FFA325" s="4"/>
      <c r="FFB325" s="4"/>
      <c r="FFC325" s="4"/>
      <c r="FFD325" s="4"/>
      <c r="FFE325" s="4"/>
      <c r="FFF325" s="4"/>
      <c r="FFG325" s="4"/>
      <c r="FFH325" s="4"/>
      <c r="FFI325" s="4"/>
      <c r="FFJ325" s="4"/>
      <c r="FFK325" s="4"/>
      <c r="FFL325" s="4"/>
      <c r="FFM325" s="4"/>
      <c r="FFN325" s="4"/>
      <c r="FFO325" s="4"/>
      <c r="FFP325" s="4"/>
      <c r="FFQ325" s="4"/>
      <c r="FFR325" s="4"/>
      <c r="FFS325" s="4"/>
      <c r="FFT325" s="4"/>
      <c r="FFU325" s="4"/>
      <c r="FFV325" s="4"/>
      <c r="FFW325" s="4"/>
      <c r="FFX325" s="4"/>
      <c r="FFY325" s="4"/>
      <c r="FFZ325" s="4"/>
      <c r="FGA325" s="4"/>
      <c r="FGB325" s="4"/>
      <c r="FGC325" s="4"/>
      <c r="FGD325" s="4"/>
      <c r="FGE325" s="4"/>
      <c r="FGF325" s="4"/>
      <c r="FGG325" s="4"/>
      <c r="FGH325" s="4"/>
      <c r="FGI325" s="4"/>
      <c r="FGJ325" s="4"/>
      <c r="FGK325" s="4"/>
      <c r="FGL325" s="4"/>
      <c r="FGM325" s="4"/>
      <c r="FGN325" s="4"/>
      <c r="FGO325" s="4"/>
      <c r="FGP325" s="4"/>
      <c r="FGQ325" s="4"/>
      <c r="FGR325" s="4"/>
      <c r="FGS325" s="4"/>
      <c r="FGT325" s="4"/>
      <c r="FGU325" s="4"/>
      <c r="FGV325" s="4"/>
      <c r="FGW325" s="4"/>
      <c r="FGX325" s="4"/>
      <c r="FGY325" s="4"/>
      <c r="FGZ325" s="4"/>
      <c r="FHA325" s="4"/>
      <c r="FHB325" s="4"/>
      <c r="FHC325" s="4"/>
      <c r="FHD325" s="4"/>
      <c r="FHE325" s="4"/>
      <c r="FHF325" s="4"/>
      <c r="FHG325" s="4"/>
      <c r="FHH325" s="4"/>
      <c r="FHI325" s="4"/>
      <c r="FHJ325" s="4"/>
      <c r="FHK325" s="4"/>
      <c r="FHL325" s="4"/>
      <c r="FHM325" s="4"/>
      <c r="FHN325" s="4"/>
      <c r="FHO325" s="4"/>
      <c r="FHP325" s="4"/>
      <c r="FHQ325" s="4"/>
      <c r="FHR325" s="4"/>
      <c r="FHS325" s="4"/>
      <c r="FHT325" s="4"/>
      <c r="FHU325" s="4"/>
      <c r="FHV325" s="4"/>
      <c r="FHW325" s="4"/>
      <c r="FHX325" s="4"/>
      <c r="FHY325" s="4"/>
      <c r="FHZ325" s="4"/>
      <c r="FIA325" s="4"/>
      <c r="FIB325" s="4"/>
      <c r="FIC325" s="4"/>
      <c r="FID325" s="4"/>
      <c r="FIE325" s="4"/>
      <c r="FIF325" s="4"/>
      <c r="FIG325" s="4"/>
      <c r="FIH325" s="4"/>
      <c r="FII325" s="4"/>
      <c r="FIJ325" s="4"/>
      <c r="FIK325" s="4"/>
      <c r="FIL325" s="4"/>
      <c r="FIM325" s="4"/>
      <c r="FIN325" s="4"/>
      <c r="FIO325" s="4"/>
      <c r="FIP325" s="4"/>
      <c r="FIQ325" s="4"/>
      <c r="FIR325" s="4"/>
      <c r="FIS325" s="4"/>
      <c r="FIT325" s="4"/>
      <c r="FIU325" s="4"/>
      <c r="FIV325" s="4"/>
      <c r="FIW325" s="4"/>
      <c r="FIX325" s="4"/>
      <c r="FIY325" s="4"/>
      <c r="FIZ325" s="4"/>
      <c r="FJA325" s="4"/>
      <c r="FJB325" s="4"/>
      <c r="FJC325" s="4"/>
      <c r="FJD325" s="4"/>
      <c r="FJE325" s="4"/>
      <c r="FJF325" s="4"/>
      <c r="FJG325" s="4"/>
      <c r="FJH325" s="4"/>
      <c r="FJI325" s="4"/>
      <c r="FJJ325" s="4"/>
      <c r="FJK325" s="4"/>
      <c r="FJL325" s="4"/>
      <c r="FJM325" s="4"/>
      <c r="FJN325" s="4"/>
      <c r="FJO325" s="4"/>
      <c r="FJP325" s="4"/>
      <c r="FJQ325" s="4"/>
      <c r="FJR325" s="4"/>
      <c r="FJS325" s="4"/>
      <c r="FJT325" s="4"/>
      <c r="FJU325" s="4"/>
      <c r="FJV325" s="4"/>
      <c r="FJW325" s="4"/>
      <c r="FJX325" s="4"/>
      <c r="FJY325" s="4"/>
      <c r="FJZ325" s="4"/>
      <c r="FKA325" s="4"/>
      <c r="FKB325" s="4"/>
      <c r="FKC325" s="4"/>
      <c r="FKD325" s="4"/>
      <c r="FKE325" s="4"/>
      <c r="FKF325" s="4"/>
      <c r="FKG325" s="4"/>
      <c r="FKH325" s="4"/>
      <c r="FKI325" s="4"/>
      <c r="FKJ325" s="4"/>
      <c r="FKK325" s="4"/>
      <c r="FKL325" s="4"/>
      <c r="FKM325" s="4"/>
      <c r="FKN325" s="4"/>
      <c r="FKO325" s="4"/>
      <c r="FKP325" s="4"/>
      <c r="FKQ325" s="4"/>
      <c r="FKR325" s="4"/>
      <c r="FKS325" s="4"/>
      <c r="FKT325" s="4"/>
      <c r="FKU325" s="4"/>
      <c r="FKV325" s="4"/>
      <c r="FKW325" s="4"/>
      <c r="FKX325" s="4"/>
      <c r="FKY325" s="4"/>
      <c r="FKZ325" s="4"/>
      <c r="FLA325" s="4"/>
      <c r="FLB325" s="4"/>
      <c r="FLC325" s="4"/>
      <c r="FLD325" s="4"/>
      <c r="FLE325" s="4"/>
      <c r="FLF325" s="4"/>
      <c r="FLG325" s="4"/>
      <c r="FLH325" s="4"/>
      <c r="FLI325" s="4"/>
      <c r="FLJ325" s="4"/>
      <c r="FLK325" s="4"/>
      <c r="FLL325" s="4"/>
      <c r="FLM325" s="4"/>
      <c r="FLN325" s="4"/>
      <c r="FLO325" s="4"/>
      <c r="FLP325" s="4"/>
      <c r="FLQ325" s="4"/>
      <c r="FLR325" s="4"/>
      <c r="FLS325" s="4"/>
      <c r="FLT325" s="4"/>
      <c r="FLU325" s="4"/>
      <c r="FLV325" s="4"/>
      <c r="FLW325" s="4"/>
      <c r="FLX325" s="4"/>
      <c r="FLY325" s="4"/>
      <c r="FLZ325" s="4"/>
      <c r="FMA325" s="4"/>
      <c r="FMB325" s="4"/>
      <c r="FMC325" s="4"/>
      <c r="FMD325" s="4"/>
      <c r="FME325" s="4"/>
      <c r="FMF325" s="4"/>
      <c r="FMG325" s="4"/>
      <c r="FMH325" s="4"/>
      <c r="FMI325" s="4"/>
      <c r="FMJ325" s="4"/>
      <c r="FMK325" s="4"/>
      <c r="FML325" s="4"/>
      <c r="FMM325" s="4"/>
      <c r="FMN325" s="4"/>
      <c r="FMO325" s="4"/>
      <c r="FMP325" s="4"/>
      <c r="FMQ325" s="4"/>
      <c r="FMR325" s="4"/>
      <c r="FMS325" s="4"/>
      <c r="FMT325" s="4"/>
      <c r="FMU325" s="4"/>
      <c r="FMV325" s="4"/>
      <c r="FMW325" s="4"/>
      <c r="FMX325" s="4"/>
      <c r="FMY325" s="4"/>
      <c r="FMZ325" s="4"/>
      <c r="FNA325" s="4"/>
      <c r="FNB325" s="4"/>
      <c r="FNC325" s="4"/>
      <c r="FND325" s="4"/>
      <c r="FNE325" s="4"/>
      <c r="FNF325" s="4"/>
      <c r="FNG325" s="4"/>
      <c r="FNH325" s="4"/>
      <c r="FNI325" s="4"/>
      <c r="FNJ325" s="4"/>
      <c r="FNK325" s="4"/>
      <c r="FNL325" s="4"/>
      <c r="FNM325" s="4"/>
      <c r="FNN325" s="4"/>
      <c r="FNO325" s="4"/>
      <c r="FNP325" s="4"/>
      <c r="FNQ325" s="4"/>
      <c r="FNR325" s="4"/>
      <c r="FNS325" s="4"/>
      <c r="FNT325" s="4"/>
      <c r="FNU325" s="4"/>
      <c r="FNV325" s="4"/>
      <c r="FNW325" s="4"/>
      <c r="FNX325" s="4"/>
      <c r="FNY325" s="4"/>
      <c r="FNZ325" s="4"/>
      <c r="FOA325" s="4"/>
      <c r="FOB325" s="4"/>
      <c r="FOC325" s="4"/>
      <c r="FOD325" s="4"/>
      <c r="FOE325" s="4"/>
      <c r="FOF325" s="4"/>
      <c r="FOG325" s="4"/>
      <c r="FOH325" s="4"/>
      <c r="FOI325" s="4"/>
      <c r="FOJ325" s="4"/>
      <c r="FOK325" s="4"/>
      <c r="FOL325" s="4"/>
      <c r="FOM325" s="4"/>
      <c r="FON325" s="4"/>
      <c r="FOO325" s="4"/>
      <c r="FOP325" s="4"/>
      <c r="FOQ325" s="4"/>
      <c r="FOR325" s="4"/>
      <c r="FOS325" s="4"/>
      <c r="FOT325" s="4"/>
      <c r="FOU325" s="4"/>
      <c r="FOV325" s="4"/>
      <c r="FOW325" s="4"/>
      <c r="FOX325" s="4"/>
      <c r="FOY325" s="4"/>
      <c r="FOZ325" s="4"/>
      <c r="FPA325" s="4"/>
      <c r="FPB325" s="4"/>
      <c r="FPC325" s="4"/>
      <c r="FPD325" s="4"/>
      <c r="FPE325" s="4"/>
      <c r="FPF325" s="4"/>
      <c r="FPG325" s="4"/>
      <c r="FPH325" s="4"/>
      <c r="FPI325" s="4"/>
      <c r="FPJ325" s="4"/>
      <c r="FPK325" s="4"/>
      <c r="FPL325" s="4"/>
      <c r="FPM325" s="4"/>
      <c r="FPN325" s="4"/>
      <c r="FPO325" s="4"/>
      <c r="FPP325" s="4"/>
      <c r="FPQ325" s="4"/>
      <c r="FPR325" s="4"/>
      <c r="FPS325" s="4"/>
      <c r="FPT325" s="4"/>
      <c r="FPU325" s="4"/>
      <c r="FPV325" s="4"/>
      <c r="FPW325" s="4"/>
      <c r="FPX325" s="4"/>
      <c r="FPY325" s="4"/>
      <c r="FPZ325" s="4"/>
      <c r="FQA325" s="4"/>
      <c r="FQB325" s="4"/>
      <c r="FQC325" s="4"/>
      <c r="FQD325" s="4"/>
      <c r="FQE325" s="4"/>
      <c r="FQF325" s="4"/>
      <c r="FQG325" s="4"/>
      <c r="FQH325" s="4"/>
      <c r="FQI325" s="4"/>
      <c r="FQJ325" s="4"/>
      <c r="FQK325" s="4"/>
      <c r="FQL325" s="4"/>
      <c r="FQM325" s="4"/>
      <c r="FQN325" s="4"/>
      <c r="FQO325" s="4"/>
      <c r="FQP325" s="4"/>
      <c r="FQQ325" s="4"/>
      <c r="FQR325" s="4"/>
      <c r="FQS325" s="4"/>
      <c r="FQT325" s="4"/>
      <c r="FQU325" s="4"/>
      <c r="FQV325" s="4"/>
      <c r="FQW325" s="4"/>
      <c r="FQX325" s="4"/>
      <c r="FQY325" s="4"/>
      <c r="FQZ325" s="4"/>
      <c r="FRA325" s="4"/>
      <c r="FRB325" s="4"/>
      <c r="FRC325" s="4"/>
      <c r="FRD325" s="4"/>
      <c r="FRE325" s="4"/>
      <c r="FRF325" s="4"/>
      <c r="FRG325" s="4"/>
      <c r="FRH325" s="4"/>
      <c r="FRI325" s="4"/>
      <c r="FRJ325" s="4"/>
      <c r="FRK325" s="4"/>
      <c r="FRL325" s="4"/>
      <c r="FRM325" s="4"/>
      <c r="FRN325" s="4"/>
      <c r="FRO325" s="4"/>
      <c r="FRP325" s="4"/>
      <c r="FRQ325" s="4"/>
      <c r="FRR325" s="4"/>
      <c r="FRS325" s="4"/>
      <c r="FRT325" s="4"/>
      <c r="FRU325" s="4"/>
      <c r="FRV325" s="4"/>
      <c r="FRW325" s="4"/>
      <c r="FRX325" s="4"/>
      <c r="FRY325" s="4"/>
      <c r="FRZ325" s="4"/>
      <c r="FSA325" s="4"/>
      <c r="FSB325" s="4"/>
      <c r="FSC325" s="4"/>
      <c r="FSD325" s="4"/>
      <c r="FSE325" s="4"/>
      <c r="FSF325" s="4"/>
      <c r="FSG325" s="4"/>
      <c r="FSH325" s="4"/>
      <c r="FSI325" s="4"/>
      <c r="FSJ325" s="4"/>
      <c r="FSK325" s="4"/>
      <c r="FSL325" s="4"/>
      <c r="FSM325" s="4"/>
      <c r="FSN325" s="4"/>
      <c r="FSO325" s="4"/>
      <c r="FSP325" s="4"/>
      <c r="FSQ325" s="4"/>
      <c r="FSR325" s="4"/>
      <c r="FSS325" s="4"/>
      <c r="FST325" s="4"/>
      <c r="FSU325" s="4"/>
      <c r="FSV325" s="4"/>
      <c r="FSW325" s="4"/>
      <c r="FSX325" s="4"/>
      <c r="FSY325" s="4"/>
      <c r="FSZ325" s="4"/>
      <c r="FTA325" s="4"/>
      <c r="FTB325" s="4"/>
      <c r="FTC325" s="4"/>
      <c r="FTD325" s="4"/>
      <c r="FTE325" s="4"/>
      <c r="FTF325" s="4"/>
      <c r="FTG325" s="4"/>
      <c r="FTH325" s="4"/>
      <c r="FTI325" s="4"/>
      <c r="FTJ325" s="4"/>
      <c r="FTK325" s="4"/>
      <c r="FTL325" s="4"/>
      <c r="FTM325" s="4"/>
      <c r="FTN325" s="4"/>
      <c r="FTO325" s="4"/>
      <c r="FTP325" s="4"/>
      <c r="FTQ325" s="4"/>
      <c r="FTR325" s="4"/>
      <c r="FTS325" s="4"/>
      <c r="FTT325" s="4"/>
      <c r="FTU325" s="4"/>
      <c r="FTV325" s="4"/>
      <c r="FTW325" s="4"/>
      <c r="FTX325" s="4"/>
      <c r="FTY325" s="4"/>
      <c r="FTZ325" s="4"/>
      <c r="FUA325" s="4"/>
      <c r="FUB325" s="4"/>
      <c r="FUC325" s="4"/>
      <c r="FUD325" s="4"/>
      <c r="FUE325" s="4"/>
      <c r="FUF325" s="4"/>
      <c r="FUG325" s="4"/>
      <c r="FUH325" s="4"/>
      <c r="FUI325" s="4"/>
      <c r="FUJ325" s="4"/>
      <c r="FUK325" s="4"/>
      <c r="FUL325" s="4"/>
      <c r="FUM325" s="4"/>
      <c r="FUN325" s="4"/>
      <c r="FUO325" s="4"/>
      <c r="FUP325" s="4"/>
      <c r="FUQ325" s="4"/>
      <c r="FUR325" s="4"/>
      <c r="FUS325" s="4"/>
      <c r="FUT325" s="4"/>
      <c r="FUU325" s="4"/>
      <c r="FUV325" s="4"/>
      <c r="FUW325" s="4"/>
      <c r="FUX325" s="4"/>
      <c r="FUY325" s="4"/>
      <c r="FUZ325" s="4"/>
      <c r="FVA325" s="4"/>
      <c r="FVB325" s="4"/>
      <c r="FVC325" s="4"/>
      <c r="FVD325" s="4"/>
      <c r="FVE325" s="4"/>
      <c r="FVF325" s="4"/>
      <c r="FVG325" s="4"/>
      <c r="FVH325" s="4"/>
      <c r="FVI325" s="4"/>
      <c r="FVJ325" s="4"/>
      <c r="FVK325" s="4"/>
      <c r="FVL325" s="4"/>
      <c r="FVM325" s="4"/>
      <c r="FVN325" s="4"/>
      <c r="FVO325" s="4"/>
      <c r="FVP325" s="4"/>
      <c r="FVQ325" s="4"/>
      <c r="FVR325" s="4"/>
      <c r="FVS325" s="4"/>
      <c r="FVT325" s="4"/>
      <c r="FVU325" s="4"/>
      <c r="FVV325" s="4"/>
      <c r="FVW325" s="4"/>
      <c r="FVX325" s="4"/>
      <c r="FVY325" s="4"/>
      <c r="FVZ325" s="4"/>
      <c r="FWA325" s="4"/>
      <c r="FWB325" s="4"/>
      <c r="FWC325" s="4"/>
      <c r="FWD325" s="4"/>
      <c r="FWE325" s="4"/>
      <c r="FWF325" s="4"/>
      <c r="FWG325" s="4"/>
      <c r="FWH325" s="4"/>
      <c r="FWI325" s="4"/>
      <c r="FWJ325" s="4"/>
      <c r="FWK325" s="4"/>
      <c r="FWL325" s="4"/>
      <c r="FWM325" s="4"/>
      <c r="FWN325" s="4"/>
      <c r="FWO325" s="4"/>
      <c r="FWP325" s="4"/>
      <c r="FWQ325" s="4"/>
      <c r="FWR325" s="4"/>
      <c r="FWS325" s="4"/>
      <c r="FWT325" s="4"/>
      <c r="FWU325" s="4"/>
      <c r="FWV325" s="4"/>
      <c r="FWW325" s="4"/>
      <c r="FWX325" s="4"/>
      <c r="FWY325" s="4"/>
      <c r="FWZ325" s="4"/>
      <c r="FXA325" s="4"/>
      <c r="FXB325" s="4"/>
      <c r="FXC325" s="4"/>
      <c r="FXD325" s="4"/>
      <c r="FXE325" s="4"/>
      <c r="FXF325" s="4"/>
      <c r="FXG325" s="4"/>
      <c r="FXH325" s="4"/>
      <c r="FXI325" s="4"/>
      <c r="FXJ325" s="4"/>
      <c r="FXK325" s="4"/>
      <c r="FXL325" s="4"/>
      <c r="FXM325" s="4"/>
      <c r="FXN325" s="4"/>
      <c r="FXO325" s="4"/>
      <c r="FXP325" s="4"/>
      <c r="FXQ325" s="4"/>
      <c r="FXR325" s="4"/>
      <c r="FXS325" s="4"/>
      <c r="FXT325" s="4"/>
      <c r="FXU325" s="4"/>
      <c r="FXV325" s="4"/>
      <c r="FXW325" s="4"/>
      <c r="FXX325" s="4"/>
      <c r="FXY325" s="4"/>
      <c r="FXZ325" s="4"/>
      <c r="FYA325" s="4"/>
      <c r="FYB325" s="4"/>
      <c r="FYC325" s="4"/>
      <c r="FYD325" s="4"/>
      <c r="FYE325" s="4"/>
      <c r="FYF325" s="4"/>
      <c r="FYG325" s="4"/>
      <c r="FYH325" s="4"/>
      <c r="FYI325" s="4"/>
      <c r="FYJ325" s="4"/>
      <c r="FYK325" s="4"/>
      <c r="FYL325" s="4"/>
      <c r="FYM325" s="4"/>
      <c r="FYN325" s="4"/>
      <c r="FYO325" s="4"/>
      <c r="FYP325" s="4"/>
      <c r="FYQ325" s="4"/>
      <c r="FYR325" s="4"/>
      <c r="FYS325" s="4"/>
      <c r="FYT325" s="4"/>
      <c r="FYU325" s="4"/>
      <c r="FYV325" s="4"/>
      <c r="FYW325" s="4"/>
      <c r="FYX325" s="4"/>
      <c r="FYY325" s="4"/>
      <c r="FYZ325" s="4"/>
      <c r="FZA325" s="4"/>
      <c r="FZB325" s="4"/>
      <c r="FZC325" s="4"/>
      <c r="FZD325" s="4"/>
      <c r="FZE325" s="4"/>
      <c r="FZF325" s="4"/>
      <c r="FZG325" s="4"/>
      <c r="FZH325" s="4"/>
      <c r="FZI325" s="4"/>
      <c r="FZJ325" s="4"/>
      <c r="FZK325" s="4"/>
      <c r="FZL325" s="4"/>
      <c r="FZM325" s="4"/>
      <c r="FZN325" s="4"/>
      <c r="FZO325" s="4"/>
      <c r="FZP325" s="4"/>
      <c r="FZQ325" s="4"/>
      <c r="FZR325" s="4"/>
      <c r="FZS325" s="4"/>
      <c r="FZT325" s="4"/>
      <c r="FZU325" s="4"/>
      <c r="FZV325" s="4"/>
      <c r="FZW325" s="4"/>
      <c r="FZX325" s="4"/>
      <c r="FZY325" s="4"/>
      <c r="FZZ325" s="4"/>
      <c r="GAA325" s="4"/>
      <c r="GAB325" s="4"/>
      <c r="GAC325" s="4"/>
      <c r="GAD325" s="4"/>
      <c r="GAE325" s="4"/>
      <c r="GAF325" s="4"/>
      <c r="GAG325" s="4"/>
      <c r="GAH325" s="4"/>
      <c r="GAI325" s="4"/>
      <c r="GAJ325" s="4"/>
      <c r="GAK325" s="4"/>
      <c r="GAL325" s="4"/>
      <c r="GAM325" s="4"/>
      <c r="GAN325" s="4"/>
      <c r="GAO325" s="4"/>
      <c r="GAP325" s="4"/>
      <c r="GAQ325" s="4"/>
      <c r="GAR325" s="4"/>
      <c r="GAS325" s="4"/>
      <c r="GAT325" s="4"/>
      <c r="GAU325" s="4"/>
      <c r="GAV325" s="4"/>
      <c r="GAW325" s="4"/>
      <c r="GAX325" s="4"/>
      <c r="GAY325" s="4"/>
      <c r="GAZ325" s="4"/>
      <c r="GBA325" s="4"/>
      <c r="GBB325" s="4"/>
      <c r="GBC325" s="4"/>
      <c r="GBD325" s="4"/>
      <c r="GBE325" s="4"/>
      <c r="GBF325" s="4"/>
      <c r="GBG325" s="4"/>
      <c r="GBH325" s="4"/>
      <c r="GBI325" s="4"/>
      <c r="GBJ325" s="4"/>
      <c r="GBK325" s="4"/>
      <c r="GBL325" s="4"/>
      <c r="GBM325" s="4"/>
      <c r="GBN325" s="4"/>
      <c r="GBO325" s="4"/>
      <c r="GBP325" s="4"/>
      <c r="GBQ325" s="4"/>
      <c r="GBR325" s="4"/>
      <c r="GBS325" s="4"/>
      <c r="GBT325" s="4"/>
      <c r="GBU325" s="4"/>
      <c r="GBV325" s="4"/>
      <c r="GBW325" s="4"/>
      <c r="GBX325" s="4"/>
      <c r="GBY325" s="4"/>
      <c r="GBZ325" s="4"/>
      <c r="GCA325" s="4"/>
      <c r="GCB325" s="4"/>
      <c r="GCC325" s="4"/>
      <c r="GCD325" s="4"/>
      <c r="GCE325" s="4"/>
      <c r="GCF325" s="4"/>
      <c r="GCG325" s="4"/>
      <c r="GCH325" s="4"/>
      <c r="GCI325" s="4"/>
      <c r="GCJ325" s="4"/>
      <c r="GCK325" s="4"/>
      <c r="GCL325" s="4"/>
      <c r="GCM325" s="4"/>
      <c r="GCN325" s="4"/>
      <c r="GCO325" s="4"/>
      <c r="GCP325" s="4"/>
      <c r="GCQ325" s="4"/>
      <c r="GCR325" s="4"/>
      <c r="GCS325" s="4"/>
      <c r="GCT325" s="4"/>
      <c r="GCU325" s="4"/>
      <c r="GCV325" s="4"/>
      <c r="GCW325" s="4"/>
      <c r="GCX325" s="4"/>
      <c r="GCY325" s="4"/>
      <c r="GCZ325" s="4"/>
      <c r="GDA325" s="4"/>
      <c r="GDB325" s="4"/>
      <c r="GDC325" s="4"/>
      <c r="GDD325" s="4"/>
      <c r="GDE325" s="4"/>
      <c r="GDF325" s="4"/>
      <c r="GDG325" s="4"/>
      <c r="GDH325" s="4"/>
      <c r="GDI325" s="4"/>
      <c r="GDJ325" s="4"/>
      <c r="GDK325" s="4"/>
      <c r="GDL325" s="4"/>
      <c r="GDM325" s="4"/>
      <c r="GDN325" s="4"/>
      <c r="GDO325" s="4"/>
      <c r="GDP325" s="4"/>
      <c r="GDQ325" s="4"/>
      <c r="GDR325" s="4"/>
      <c r="GDS325" s="4"/>
      <c r="GDT325" s="4"/>
      <c r="GDU325" s="4"/>
      <c r="GDV325" s="4"/>
      <c r="GDW325" s="4"/>
      <c r="GDX325" s="4"/>
      <c r="GDY325" s="4"/>
      <c r="GDZ325" s="4"/>
      <c r="GEA325" s="4"/>
      <c r="GEB325" s="4"/>
      <c r="GEC325" s="4"/>
      <c r="GED325" s="4"/>
      <c r="GEE325" s="4"/>
      <c r="GEF325" s="4"/>
      <c r="GEG325" s="4"/>
      <c r="GEH325" s="4"/>
      <c r="GEI325" s="4"/>
      <c r="GEJ325" s="4"/>
      <c r="GEK325" s="4"/>
      <c r="GEL325" s="4"/>
      <c r="GEM325" s="4"/>
      <c r="GEN325" s="4"/>
      <c r="GEO325" s="4"/>
      <c r="GEP325" s="4"/>
      <c r="GEQ325" s="4"/>
      <c r="GER325" s="4"/>
      <c r="GES325" s="4"/>
      <c r="GET325" s="4"/>
      <c r="GEU325" s="4"/>
      <c r="GEV325" s="4"/>
      <c r="GEW325" s="4"/>
      <c r="GEX325" s="4"/>
      <c r="GEY325" s="4"/>
      <c r="GEZ325" s="4"/>
      <c r="GFA325" s="4"/>
      <c r="GFB325" s="4"/>
      <c r="GFC325" s="4"/>
      <c r="GFD325" s="4"/>
      <c r="GFE325" s="4"/>
      <c r="GFF325" s="4"/>
      <c r="GFG325" s="4"/>
      <c r="GFH325" s="4"/>
      <c r="GFI325" s="4"/>
      <c r="GFJ325" s="4"/>
      <c r="GFK325" s="4"/>
      <c r="GFL325" s="4"/>
      <c r="GFM325" s="4"/>
      <c r="GFN325" s="4"/>
      <c r="GFO325" s="4"/>
      <c r="GFP325" s="4"/>
      <c r="GFQ325" s="4"/>
      <c r="GFR325" s="4"/>
      <c r="GFS325" s="4"/>
      <c r="GFT325" s="4"/>
      <c r="GFU325" s="4"/>
      <c r="GFV325" s="4"/>
      <c r="GFW325" s="4"/>
      <c r="GFX325" s="4"/>
      <c r="GFY325" s="4"/>
      <c r="GFZ325" s="4"/>
      <c r="GGA325" s="4"/>
      <c r="GGB325" s="4"/>
      <c r="GGC325" s="4"/>
      <c r="GGD325" s="4"/>
      <c r="GGE325" s="4"/>
      <c r="GGF325" s="4"/>
      <c r="GGG325" s="4"/>
      <c r="GGH325" s="4"/>
      <c r="GGI325" s="4"/>
      <c r="GGJ325" s="4"/>
      <c r="GGK325" s="4"/>
      <c r="GGL325" s="4"/>
      <c r="GGM325" s="4"/>
      <c r="GGN325" s="4"/>
      <c r="GGO325" s="4"/>
      <c r="GGP325" s="4"/>
      <c r="GGQ325" s="4"/>
      <c r="GGR325" s="4"/>
      <c r="GGS325" s="4"/>
      <c r="GGT325" s="4"/>
      <c r="GGU325" s="4"/>
      <c r="GGV325" s="4"/>
      <c r="GGW325" s="4"/>
      <c r="GGX325" s="4"/>
      <c r="GGY325" s="4"/>
      <c r="GGZ325" s="4"/>
      <c r="GHA325" s="4"/>
      <c r="GHB325" s="4"/>
      <c r="GHC325" s="4"/>
      <c r="GHD325" s="4"/>
      <c r="GHE325" s="4"/>
      <c r="GHF325" s="4"/>
      <c r="GHG325" s="4"/>
      <c r="GHH325" s="4"/>
      <c r="GHI325" s="4"/>
      <c r="GHJ325" s="4"/>
      <c r="GHK325" s="4"/>
      <c r="GHL325" s="4"/>
      <c r="GHM325" s="4"/>
      <c r="GHN325" s="4"/>
      <c r="GHO325" s="4"/>
      <c r="GHP325" s="4"/>
      <c r="GHQ325" s="4"/>
      <c r="GHR325" s="4"/>
      <c r="GHS325" s="4"/>
      <c r="GHT325" s="4"/>
      <c r="GHU325" s="4"/>
      <c r="GHV325" s="4"/>
      <c r="GHW325" s="4"/>
      <c r="GHX325" s="4"/>
      <c r="GHY325" s="4"/>
      <c r="GHZ325" s="4"/>
      <c r="GIA325" s="4"/>
      <c r="GIB325" s="4"/>
      <c r="GIC325" s="4"/>
      <c r="GID325" s="4"/>
      <c r="GIE325" s="4"/>
      <c r="GIF325" s="4"/>
      <c r="GIG325" s="4"/>
      <c r="GIH325" s="4"/>
      <c r="GII325" s="4"/>
      <c r="GIJ325" s="4"/>
      <c r="GIK325" s="4"/>
      <c r="GIL325" s="4"/>
      <c r="GIM325" s="4"/>
      <c r="GIN325" s="4"/>
      <c r="GIO325" s="4"/>
      <c r="GIP325" s="4"/>
      <c r="GIQ325" s="4"/>
      <c r="GIR325" s="4"/>
      <c r="GIS325" s="4"/>
      <c r="GIT325" s="4"/>
      <c r="GIU325" s="4"/>
      <c r="GIV325" s="4"/>
      <c r="GIW325" s="4"/>
      <c r="GIX325" s="4"/>
      <c r="GIY325" s="4"/>
      <c r="GIZ325" s="4"/>
      <c r="GJA325" s="4"/>
      <c r="GJB325" s="4"/>
      <c r="GJC325" s="4"/>
      <c r="GJD325" s="4"/>
      <c r="GJE325" s="4"/>
      <c r="GJF325" s="4"/>
      <c r="GJG325" s="4"/>
      <c r="GJH325" s="4"/>
      <c r="GJI325" s="4"/>
      <c r="GJJ325" s="4"/>
      <c r="GJK325" s="4"/>
      <c r="GJL325" s="4"/>
      <c r="GJM325" s="4"/>
      <c r="GJN325" s="4"/>
      <c r="GJO325" s="4"/>
      <c r="GJP325" s="4"/>
      <c r="GJQ325" s="4"/>
      <c r="GJR325" s="4"/>
      <c r="GJS325" s="4"/>
      <c r="GJT325" s="4"/>
      <c r="GJU325" s="4"/>
      <c r="GJV325" s="4"/>
      <c r="GJW325" s="4"/>
      <c r="GJX325" s="4"/>
      <c r="GJY325" s="4"/>
      <c r="GJZ325" s="4"/>
      <c r="GKA325" s="4"/>
      <c r="GKB325" s="4"/>
      <c r="GKC325" s="4"/>
      <c r="GKD325" s="4"/>
      <c r="GKE325" s="4"/>
      <c r="GKF325" s="4"/>
      <c r="GKG325" s="4"/>
      <c r="GKH325" s="4"/>
      <c r="GKI325" s="4"/>
      <c r="GKJ325" s="4"/>
      <c r="GKK325" s="4"/>
      <c r="GKL325" s="4"/>
      <c r="GKM325" s="4"/>
      <c r="GKN325" s="4"/>
      <c r="GKO325" s="4"/>
      <c r="GKP325" s="4"/>
      <c r="GKQ325" s="4"/>
      <c r="GKR325" s="4"/>
      <c r="GKS325" s="4"/>
      <c r="GKT325" s="4"/>
      <c r="GKU325" s="4"/>
      <c r="GKV325" s="4"/>
      <c r="GKW325" s="4"/>
      <c r="GKX325" s="4"/>
      <c r="GKY325" s="4"/>
      <c r="GKZ325" s="4"/>
      <c r="GLA325" s="4"/>
      <c r="GLB325" s="4"/>
      <c r="GLC325" s="4"/>
      <c r="GLD325" s="4"/>
      <c r="GLE325" s="4"/>
      <c r="GLF325" s="4"/>
      <c r="GLG325" s="4"/>
      <c r="GLH325" s="4"/>
      <c r="GLI325" s="4"/>
      <c r="GLJ325" s="4"/>
      <c r="GLK325" s="4"/>
      <c r="GLL325" s="4"/>
      <c r="GLM325" s="4"/>
      <c r="GLN325" s="4"/>
      <c r="GLO325" s="4"/>
      <c r="GLP325" s="4"/>
      <c r="GLQ325" s="4"/>
      <c r="GLR325" s="4"/>
      <c r="GLS325" s="4"/>
      <c r="GLT325" s="4"/>
      <c r="GLU325" s="4"/>
      <c r="GLV325" s="4"/>
      <c r="GLW325" s="4"/>
      <c r="GLX325" s="4"/>
      <c r="GLY325" s="4"/>
      <c r="GLZ325" s="4"/>
      <c r="GMA325" s="4"/>
      <c r="GMB325" s="4"/>
      <c r="GMC325" s="4"/>
      <c r="GMD325" s="4"/>
      <c r="GME325" s="4"/>
      <c r="GMF325" s="4"/>
      <c r="GMG325" s="4"/>
      <c r="GMH325" s="4"/>
      <c r="GMI325" s="4"/>
      <c r="GMJ325" s="4"/>
      <c r="GMK325" s="4"/>
      <c r="GML325" s="4"/>
      <c r="GMM325" s="4"/>
      <c r="GMN325" s="4"/>
      <c r="GMO325" s="4"/>
      <c r="GMP325" s="4"/>
      <c r="GMQ325" s="4"/>
      <c r="GMR325" s="4"/>
      <c r="GMS325" s="4"/>
      <c r="GMT325" s="4"/>
      <c r="GMU325" s="4"/>
      <c r="GMV325" s="4"/>
      <c r="GMW325" s="4"/>
      <c r="GMX325" s="4"/>
      <c r="GMY325" s="4"/>
      <c r="GMZ325" s="4"/>
      <c r="GNA325" s="4"/>
      <c r="GNB325" s="4"/>
      <c r="GNC325" s="4"/>
      <c r="GND325" s="4"/>
      <c r="GNE325" s="4"/>
      <c r="GNF325" s="4"/>
      <c r="GNG325" s="4"/>
      <c r="GNH325" s="4"/>
      <c r="GNI325" s="4"/>
      <c r="GNJ325" s="4"/>
      <c r="GNK325" s="4"/>
      <c r="GNL325" s="4"/>
      <c r="GNM325" s="4"/>
      <c r="GNN325" s="4"/>
      <c r="GNO325" s="4"/>
      <c r="GNP325" s="4"/>
      <c r="GNQ325" s="4"/>
      <c r="GNR325" s="4"/>
      <c r="GNS325" s="4"/>
      <c r="GNT325" s="4"/>
      <c r="GNU325" s="4"/>
      <c r="GNV325" s="4"/>
      <c r="GNW325" s="4"/>
      <c r="GNX325" s="4"/>
      <c r="GNY325" s="4"/>
      <c r="GNZ325" s="4"/>
      <c r="GOA325" s="4"/>
      <c r="GOB325" s="4"/>
      <c r="GOC325" s="4"/>
      <c r="GOD325" s="4"/>
      <c r="GOE325" s="4"/>
      <c r="GOF325" s="4"/>
      <c r="GOG325" s="4"/>
      <c r="GOH325" s="4"/>
      <c r="GOI325" s="4"/>
      <c r="GOJ325" s="4"/>
      <c r="GOK325" s="4"/>
      <c r="GOL325" s="4"/>
      <c r="GOM325" s="4"/>
      <c r="GON325" s="4"/>
      <c r="GOO325" s="4"/>
      <c r="GOP325" s="4"/>
      <c r="GOQ325" s="4"/>
      <c r="GOR325" s="4"/>
      <c r="GOS325" s="4"/>
      <c r="GOT325" s="4"/>
      <c r="GOU325" s="4"/>
      <c r="GOV325" s="4"/>
      <c r="GOW325" s="4"/>
      <c r="GOX325" s="4"/>
      <c r="GOY325" s="4"/>
      <c r="GOZ325" s="4"/>
      <c r="GPA325" s="4"/>
      <c r="GPB325" s="4"/>
      <c r="GPC325" s="4"/>
      <c r="GPD325" s="4"/>
      <c r="GPE325" s="4"/>
      <c r="GPF325" s="4"/>
      <c r="GPG325" s="4"/>
      <c r="GPH325" s="4"/>
      <c r="GPI325" s="4"/>
      <c r="GPJ325" s="4"/>
      <c r="GPK325" s="4"/>
      <c r="GPL325" s="4"/>
      <c r="GPM325" s="4"/>
      <c r="GPN325" s="4"/>
      <c r="GPO325" s="4"/>
      <c r="GPP325" s="4"/>
      <c r="GPQ325" s="4"/>
      <c r="GPR325" s="4"/>
      <c r="GPS325" s="4"/>
      <c r="GPT325" s="4"/>
      <c r="GPU325" s="4"/>
      <c r="GPV325" s="4"/>
      <c r="GPW325" s="4"/>
      <c r="GPX325" s="4"/>
      <c r="GPY325" s="4"/>
      <c r="GPZ325" s="4"/>
      <c r="GQA325" s="4"/>
      <c r="GQB325" s="4"/>
      <c r="GQC325" s="4"/>
      <c r="GQD325" s="4"/>
      <c r="GQE325" s="4"/>
      <c r="GQF325" s="4"/>
      <c r="GQG325" s="4"/>
      <c r="GQH325" s="4"/>
      <c r="GQI325" s="4"/>
      <c r="GQJ325" s="4"/>
      <c r="GQK325" s="4"/>
      <c r="GQL325" s="4"/>
      <c r="GQM325" s="4"/>
      <c r="GQN325" s="4"/>
      <c r="GQO325" s="4"/>
      <c r="GQP325" s="4"/>
      <c r="GQQ325" s="4"/>
      <c r="GQR325" s="4"/>
      <c r="GQS325" s="4"/>
      <c r="GQT325" s="4"/>
      <c r="GQU325" s="4"/>
      <c r="GQV325" s="4"/>
      <c r="GQW325" s="4"/>
      <c r="GQX325" s="4"/>
      <c r="GQY325" s="4"/>
      <c r="GQZ325" s="4"/>
      <c r="GRA325" s="4"/>
      <c r="GRB325" s="4"/>
      <c r="GRC325" s="4"/>
      <c r="GRD325" s="4"/>
      <c r="GRE325" s="4"/>
      <c r="GRF325" s="4"/>
      <c r="GRG325" s="4"/>
      <c r="GRH325" s="4"/>
      <c r="GRI325" s="4"/>
      <c r="GRJ325" s="4"/>
      <c r="GRK325" s="4"/>
      <c r="GRL325" s="4"/>
      <c r="GRM325" s="4"/>
      <c r="GRN325" s="4"/>
      <c r="GRO325" s="4"/>
      <c r="GRP325" s="4"/>
      <c r="GRQ325" s="4"/>
      <c r="GRR325" s="4"/>
      <c r="GRS325" s="4"/>
      <c r="GRT325" s="4"/>
      <c r="GRU325" s="4"/>
      <c r="GRV325" s="4"/>
      <c r="GRW325" s="4"/>
      <c r="GRX325" s="4"/>
      <c r="GRY325" s="4"/>
      <c r="GRZ325" s="4"/>
      <c r="GSA325" s="4"/>
      <c r="GSB325" s="4"/>
      <c r="GSC325" s="4"/>
      <c r="GSD325" s="4"/>
      <c r="GSE325" s="4"/>
      <c r="GSF325" s="4"/>
      <c r="GSG325" s="4"/>
      <c r="GSH325" s="4"/>
      <c r="GSI325" s="4"/>
      <c r="GSJ325" s="4"/>
      <c r="GSK325" s="4"/>
      <c r="GSL325" s="4"/>
      <c r="GSM325" s="4"/>
      <c r="GSN325" s="4"/>
      <c r="GSO325" s="4"/>
      <c r="GSP325" s="4"/>
      <c r="GSQ325" s="4"/>
      <c r="GSR325" s="4"/>
      <c r="GSS325" s="4"/>
      <c r="GST325" s="4"/>
      <c r="GSU325" s="4"/>
      <c r="GSV325" s="4"/>
      <c r="GSW325" s="4"/>
      <c r="GSX325" s="4"/>
      <c r="GSY325" s="4"/>
      <c r="GSZ325" s="4"/>
      <c r="GTA325" s="4"/>
      <c r="GTB325" s="4"/>
      <c r="GTC325" s="4"/>
      <c r="GTD325" s="4"/>
      <c r="GTE325" s="4"/>
      <c r="GTF325" s="4"/>
      <c r="GTG325" s="4"/>
      <c r="GTH325" s="4"/>
      <c r="GTI325" s="4"/>
      <c r="GTJ325" s="4"/>
      <c r="GTK325" s="4"/>
      <c r="GTL325" s="4"/>
      <c r="GTM325" s="4"/>
      <c r="GTN325" s="4"/>
      <c r="GTO325" s="4"/>
      <c r="GTP325" s="4"/>
      <c r="GTQ325" s="4"/>
      <c r="GTR325" s="4"/>
      <c r="GTS325" s="4"/>
      <c r="GTT325" s="4"/>
      <c r="GTU325" s="4"/>
      <c r="GTV325" s="4"/>
      <c r="GTW325" s="4"/>
      <c r="GTX325" s="4"/>
      <c r="GTY325" s="4"/>
      <c r="GTZ325" s="4"/>
      <c r="GUA325" s="4"/>
      <c r="GUB325" s="4"/>
      <c r="GUC325" s="4"/>
      <c r="GUD325" s="4"/>
      <c r="GUE325" s="4"/>
      <c r="GUF325" s="4"/>
      <c r="GUG325" s="4"/>
      <c r="GUH325" s="4"/>
      <c r="GUI325" s="4"/>
      <c r="GUJ325" s="4"/>
      <c r="GUK325" s="4"/>
      <c r="GUL325" s="4"/>
      <c r="GUM325" s="4"/>
      <c r="GUN325" s="4"/>
      <c r="GUO325" s="4"/>
      <c r="GUP325" s="4"/>
      <c r="GUQ325" s="4"/>
      <c r="GUR325" s="4"/>
      <c r="GUS325" s="4"/>
      <c r="GUT325" s="4"/>
      <c r="GUU325" s="4"/>
      <c r="GUV325" s="4"/>
      <c r="GUW325" s="4"/>
      <c r="GUX325" s="4"/>
      <c r="GUY325" s="4"/>
      <c r="GUZ325" s="4"/>
      <c r="GVA325" s="4"/>
      <c r="GVB325" s="4"/>
      <c r="GVC325" s="4"/>
      <c r="GVD325" s="4"/>
      <c r="GVE325" s="4"/>
      <c r="GVF325" s="4"/>
      <c r="GVG325" s="4"/>
      <c r="GVH325" s="4"/>
      <c r="GVI325" s="4"/>
      <c r="GVJ325" s="4"/>
      <c r="GVK325" s="4"/>
      <c r="GVL325" s="4"/>
      <c r="GVM325" s="4"/>
      <c r="GVN325" s="4"/>
      <c r="GVO325" s="4"/>
      <c r="GVP325" s="4"/>
      <c r="GVQ325" s="4"/>
      <c r="GVR325" s="4"/>
      <c r="GVS325" s="4"/>
      <c r="GVT325" s="4"/>
      <c r="GVU325" s="4"/>
      <c r="GVV325" s="4"/>
      <c r="GVW325" s="4"/>
      <c r="GVX325" s="4"/>
      <c r="GVY325" s="4"/>
      <c r="GVZ325" s="4"/>
      <c r="GWA325" s="4"/>
      <c r="GWB325" s="4"/>
      <c r="GWC325" s="4"/>
      <c r="GWD325" s="4"/>
      <c r="GWE325" s="4"/>
      <c r="GWF325" s="4"/>
      <c r="GWG325" s="4"/>
      <c r="GWH325" s="4"/>
      <c r="GWI325" s="4"/>
      <c r="GWJ325" s="4"/>
      <c r="GWK325" s="4"/>
      <c r="GWL325" s="4"/>
      <c r="GWM325" s="4"/>
      <c r="GWN325" s="4"/>
      <c r="GWO325" s="4"/>
      <c r="GWP325" s="4"/>
      <c r="GWQ325" s="4"/>
      <c r="GWR325" s="4"/>
      <c r="GWS325" s="4"/>
      <c r="GWT325" s="4"/>
      <c r="GWU325" s="4"/>
      <c r="GWV325" s="4"/>
      <c r="GWW325" s="4"/>
      <c r="GWX325" s="4"/>
      <c r="GWY325" s="4"/>
      <c r="GWZ325" s="4"/>
      <c r="GXA325" s="4"/>
      <c r="GXB325" s="4"/>
      <c r="GXC325" s="4"/>
      <c r="GXD325" s="4"/>
      <c r="GXE325" s="4"/>
      <c r="GXF325" s="4"/>
      <c r="GXG325" s="4"/>
      <c r="GXH325" s="4"/>
      <c r="GXI325" s="4"/>
      <c r="GXJ325" s="4"/>
      <c r="GXK325" s="4"/>
      <c r="GXL325" s="4"/>
      <c r="GXM325" s="4"/>
      <c r="GXN325" s="4"/>
      <c r="GXO325" s="4"/>
      <c r="GXP325" s="4"/>
      <c r="GXQ325" s="4"/>
      <c r="GXR325" s="4"/>
      <c r="GXS325" s="4"/>
      <c r="GXT325" s="4"/>
      <c r="GXU325" s="4"/>
      <c r="GXV325" s="4"/>
      <c r="GXW325" s="4"/>
      <c r="GXX325" s="4"/>
      <c r="GXY325" s="4"/>
      <c r="GXZ325" s="4"/>
      <c r="GYA325" s="4"/>
      <c r="GYB325" s="4"/>
      <c r="GYC325" s="4"/>
      <c r="GYD325" s="4"/>
      <c r="GYE325" s="4"/>
      <c r="GYF325" s="4"/>
      <c r="GYG325" s="4"/>
      <c r="GYH325" s="4"/>
      <c r="GYI325" s="4"/>
      <c r="GYJ325" s="4"/>
      <c r="GYK325" s="4"/>
      <c r="GYL325" s="4"/>
      <c r="GYM325" s="4"/>
      <c r="GYN325" s="4"/>
      <c r="GYO325" s="4"/>
      <c r="GYP325" s="4"/>
      <c r="GYQ325" s="4"/>
      <c r="GYR325" s="4"/>
      <c r="GYS325" s="4"/>
      <c r="GYT325" s="4"/>
      <c r="GYU325" s="4"/>
      <c r="GYV325" s="4"/>
      <c r="GYW325" s="4"/>
      <c r="GYX325" s="4"/>
      <c r="GYY325" s="4"/>
      <c r="GYZ325" s="4"/>
      <c r="GZA325" s="4"/>
      <c r="GZB325" s="4"/>
      <c r="GZC325" s="4"/>
      <c r="GZD325" s="4"/>
      <c r="GZE325" s="4"/>
      <c r="GZF325" s="4"/>
      <c r="GZG325" s="4"/>
      <c r="GZH325" s="4"/>
      <c r="GZI325" s="4"/>
      <c r="GZJ325" s="4"/>
      <c r="GZK325" s="4"/>
      <c r="GZL325" s="4"/>
      <c r="GZM325" s="4"/>
      <c r="GZN325" s="4"/>
      <c r="GZO325" s="4"/>
      <c r="GZP325" s="4"/>
      <c r="GZQ325" s="4"/>
      <c r="GZR325" s="4"/>
      <c r="GZS325" s="4"/>
      <c r="GZT325" s="4"/>
      <c r="GZU325" s="4"/>
      <c r="GZV325" s="4"/>
      <c r="GZW325" s="4"/>
      <c r="GZX325" s="4"/>
      <c r="GZY325" s="4"/>
      <c r="GZZ325" s="4"/>
      <c r="HAA325" s="4"/>
      <c r="HAB325" s="4"/>
      <c r="HAC325" s="4"/>
      <c r="HAD325" s="4"/>
      <c r="HAE325" s="4"/>
      <c r="HAF325" s="4"/>
      <c r="HAG325" s="4"/>
      <c r="HAH325" s="4"/>
      <c r="HAI325" s="4"/>
      <c r="HAJ325" s="4"/>
      <c r="HAK325" s="4"/>
      <c r="HAL325" s="4"/>
      <c r="HAM325" s="4"/>
      <c r="HAN325" s="4"/>
      <c r="HAO325" s="4"/>
      <c r="HAP325" s="4"/>
      <c r="HAQ325" s="4"/>
      <c r="HAR325" s="4"/>
      <c r="HAS325" s="4"/>
      <c r="HAT325" s="4"/>
      <c r="HAU325" s="4"/>
      <c r="HAV325" s="4"/>
      <c r="HAW325" s="4"/>
      <c r="HAX325" s="4"/>
      <c r="HAY325" s="4"/>
      <c r="HAZ325" s="4"/>
      <c r="HBA325" s="4"/>
      <c r="HBB325" s="4"/>
      <c r="HBC325" s="4"/>
      <c r="HBD325" s="4"/>
      <c r="HBE325" s="4"/>
      <c r="HBF325" s="4"/>
      <c r="HBG325" s="4"/>
      <c r="HBH325" s="4"/>
      <c r="HBI325" s="4"/>
      <c r="HBJ325" s="4"/>
      <c r="HBK325" s="4"/>
      <c r="HBL325" s="4"/>
      <c r="HBM325" s="4"/>
      <c r="HBN325" s="4"/>
      <c r="HBO325" s="4"/>
      <c r="HBP325" s="4"/>
      <c r="HBQ325" s="4"/>
      <c r="HBR325" s="4"/>
      <c r="HBS325" s="4"/>
      <c r="HBT325" s="4"/>
      <c r="HBU325" s="4"/>
      <c r="HBV325" s="4"/>
      <c r="HBW325" s="4"/>
      <c r="HBX325" s="4"/>
      <c r="HBY325" s="4"/>
      <c r="HBZ325" s="4"/>
      <c r="HCA325" s="4"/>
      <c r="HCB325" s="4"/>
      <c r="HCC325" s="4"/>
      <c r="HCD325" s="4"/>
      <c r="HCE325" s="4"/>
      <c r="HCF325" s="4"/>
      <c r="HCG325" s="4"/>
      <c r="HCH325" s="4"/>
      <c r="HCI325" s="4"/>
      <c r="HCJ325" s="4"/>
      <c r="HCK325" s="4"/>
      <c r="HCL325" s="4"/>
      <c r="HCM325" s="4"/>
      <c r="HCN325" s="4"/>
      <c r="HCO325" s="4"/>
      <c r="HCP325" s="4"/>
      <c r="HCQ325" s="4"/>
      <c r="HCR325" s="4"/>
      <c r="HCS325" s="4"/>
      <c r="HCT325" s="4"/>
      <c r="HCU325" s="4"/>
      <c r="HCV325" s="4"/>
      <c r="HCW325" s="4"/>
      <c r="HCX325" s="4"/>
      <c r="HCY325" s="4"/>
      <c r="HCZ325" s="4"/>
      <c r="HDA325" s="4"/>
      <c r="HDB325" s="4"/>
      <c r="HDC325" s="4"/>
      <c r="HDD325" s="4"/>
      <c r="HDE325" s="4"/>
      <c r="HDF325" s="4"/>
      <c r="HDG325" s="4"/>
      <c r="HDH325" s="4"/>
      <c r="HDI325" s="4"/>
      <c r="HDJ325" s="4"/>
      <c r="HDK325" s="4"/>
      <c r="HDL325" s="4"/>
      <c r="HDM325" s="4"/>
      <c r="HDN325" s="4"/>
      <c r="HDO325" s="4"/>
      <c r="HDP325" s="4"/>
      <c r="HDQ325" s="4"/>
      <c r="HDR325" s="4"/>
      <c r="HDS325" s="4"/>
      <c r="HDT325" s="4"/>
      <c r="HDU325" s="4"/>
      <c r="HDV325" s="4"/>
      <c r="HDW325" s="4"/>
      <c r="HDX325" s="4"/>
      <c r="HDY325" s="4"/>
      <c r="HDZ325" s="4"/>
      <c r="HEA325" s="4"/>
      <c r="HEB325" s="4"/>
      <c r="HEC325" s="4"/>
      <c r="HED325" s="4"/>
      <c r="HEE325" s="4"/>
      <c r="HEF325" s="4"/>
      <c r="HEG325" s="4"/>
      <c r="HEH325" s="4"/>
      <c r="HEI325" s="4"/>
      <c r="HEJ325" s="4"/>
      <c r="HEK325" s="4"/>
      <c r="HEL325" s="4"/>
      <c r="HEM325" s="4"/>
      <c r="HEN325" s="4"/>
      <c r="HEO325" s="4"/>
      <c r="HEP325" s="4"/>
      <c r="HEQ325" s="4"/>
      <c r="HER325" s="4"/>
      <c r="HES325" s="4"/>
      <c r="HET325" s="4"/>
      <c r="HEU325" s="4"/>
      <c r="HEV325" s="4"/>
      <c r="HEW325" s="4"/>
      <c r="HEX325" s="4"/>
      <c r="HEY325" s="4"/>
      <c r="HEZ325" s="4"/>
      <c r="HFA325" s="4"/>
      <c r="HFB325" s="4"/>
      <c r="HFC325" s="4"/>
      <c r="HFD325" s="4"/>
      <c r="HFE325" s="4"/>
      <c r="HFF325" s="4"/>
      <c r="HFG325" s="4"/>
      <c r="HFH325" s="4"/>
      <c r="HFI325" s="4"/>
      <c r="HFJ325" s="4"/>
      <c r="HFK325" s="4"/>
      <c r="HFL325" s="4"/>
      <c r="HFM325" s="4"/>
      <c r="HFN325" s="4"/>
      <c r="HFO325" s="4"/>
      <c r="HFP325" s="4"/>
      <c r="HFQ325" s="4"/>
      <c r="HFR325" s="4"/>
      <c r="HFS325" s="4"/>
      <c r="HFT325" s="4"/>
      <c r="HFU325" s="4"/>
      <c r="HFV325" s="4"/>
      <c r="HFW325" s="4"/>
      <c r="HFX325" s="4"/>
      <c r="HFY325" s="4"/>
      <c r="HFZ325" s="4"/>
      <c r="HGA325" s="4"/>
      <c r="HGB325" s="4"/>
      <c r="HGC325" s="4"/>
      <c r="HGD325" s="4"/>
      <c r="HGE325" s="4"/>
      <c r="HGF325" s="4"/>
      <c r="HGG325" s="4"/>
      <c r="HGH325" s="4"/>
      <c r="HGI325" s="4"/>
      <c r="HGJ325" s="4"/>
      <c r="HGK325" s="4"/>
      <c r="HGL325" s="4"/>
      <c r="HGM325" s="4"/>
      <c r="HGN325" s="4"/>
      <c r="HGO325" s="4"/>
      <c r="HGP325" s="4"/>
      <c r="HGQ325" s="4"/>
      <c r="HGR325" s="4"/>
      <c r="HGS325" s="4"/>
      <c r="HGT325" s="4"/>
      <c r="HGU325" s="4"/>
      <c r="HGV325" s="4"/>
      <c r="HGW325" s="4"/>
      <c r="HGX325" s="4"/>
      <c r="HGY325" s="4"/>
      <c r="HGZ325" s="4"/>
      <c r="HHA325" s="4"/>
      <c r="HHB325" s="4"/>
      <c r="HHC325" s="4"/>
      <c r="HHD325" s="4"/>
      <c r="HHE325" s="4"/>
      <c r="HHF325" s="4"/>
      <c r="HHG325" s="4"/>
      <c r="HHH325" s="4"/>
      <c r="HHI325" s="4"/>
      <c r="HHJ325" s="4"/>
      <c r="HHK325" s="4"/>
      <c r="HHL325" s="4"/>
      <c r="HHM325" s="4"/>
      <c r="HHN325" s="4"/>
      <c r="HHO325" s="4"/>
      <c r="HHP325" s="4"/>
      <c r="HHQ325" s="4"/>
      <c r="HHR325" s="4"/>
      <c r="HHS325" s="4"/>
      <c r="HHT325" s="4"/>
      <c r="HHU325" s="4"/>
      <c r="HHV325" s="4"/>
      <c r="HHW325" s="4"/>
      <c r="HHX325" s="4"/>
      <c r="HHY325" s="4"/>
      <c r="HHZ325" s="4"/>
      <c r="HIA325" s="4"/>
      <c r="HIB325" s="4"/>
      <c r="HIC325" s="4"/>
      <c r="HID325" s="4"/>
      <c r="HIE325" s="4"/>
      <c r="HIF325" s="4"/>
      <c r="HIG325" s="4"/>
      <c r="HIH325" s="4"/>
      <c r="HII325" s="4"/>
      <c r="HIJ325" s="4"/>
      <c r="HIK325" s="4"/>
      <c r="HIL325" s="4"/>
      <c r="HIM325" s="4"/>
      <c r="HIN325" s="4"/>
      <c r="HIO325" s="4"/>
      <c r="HIP325" s="4"/>
      <c r="HIQ325" s="4"/>
      <c r="HIR325" s="4"/>
      <c r="HIS325" s="4"/>
      <c r="HIT325" s="4"/>
      <c r="HIU325" s="4"/>
      <c r="HIV325" s="4"/>
      <c r="HIW325" s="4"/>
      <c r="HIX325" s="4"/>
      <c r="HIY325" s="4"/>
      <c r="HIZ325" s="4"/>
      <c r="HJA325" s="4"/>
      <c r="HJB325" s="4"/>
      <c r="HJC325" s="4"/>
      <c r="HJD325" s="4"/>
      <c r="HJE325" s="4"/>
      <c r="HJF325" s="4"/>
      <c r="HJG325" s="4"/>
      <c r="HJH325" s="4"/>
      <c r="HJI325" s="4"/>
      <c r="HJJ325" s="4"/>
      <c r="HJK325" s="4"/>
      <c r="HJL325" s="4"/>
      <c r="HJM325" s="4"/>
      <c r="HJN325" s="4"/>
      <c r="HJO325" s="4"/>
      <c r="HJP325" s="4"/>
      <c r="HJQ325" s="4"/>
      <c r="HJR325" s="4"/>
      <c r="HJS325" s="4"/>
      <c r="HJT325" s="4"/>
      <c r="HJU325" s="4"/>
      <c r="HJV325" s="4"/>
      <c r="HJW325" s="4"/>
      <c r="HJX325" s="4"/>
      <c r="HJY325" s="4"/>
      <c r="HJZ325" s="4"/>
      <c r="HKA325" s="4"/>
      <c r="HKB325" s="4"/>
      <c r="HKC325" s="4"/>
      <c r="HKD325" s="4"/>
      <c r="HKE325" s="4"/>
      <c r="HKF325" s="4"/>
      <c r="HKG325" s="4"/>
      <c r="HKH325" s="4"/>
      <c r="HKI325" s="4"/>
      <c r="HKJ325" s="4"/>
      <c r="HKK325" s="4"/>
      <c r="HKL325" s="4"/>
      <c r="HKM325" s="4"/>
      <c r="HKN325" s="4"/>
      <c r="HKO325" s="4"/>
      <c r="HKP325" s="4"/>
      <c r="HKQ325" s="4"/>
      <c r="HKR325" s="4"/>
      <c r="HKS325" s="4"/>
      <c r="HKT325" s="4"/>
      <c r="HKU325" s="4"/>
      <c r="HKV325" s="4"/>
      <c r="HKW325" s="4"/>
      <c r="HKX325" s="4"/>
      <c r="HKY325" s="4"/>
      <c r="HKZ325" s="4"/>
      <c r="HLA325" s="4"/>
      <c r="HLB325" s="4"/>
      <c r="HLC325" s="4"/>
      <c r="HLD325" s="4"/>
      <c r="HLE325" s="4"/>
      <c r="HLF325" s="4"/>
      <c r="HLG325" s="4"/>
      <c r="HLH325" s="4"/>
      <c r="HLI325" s="4"/>
      <c r="HLJ325" s="4"/>
      <c r="HLK325" s="4"/>
      <c r="HLL325" s="4"/>
      <c r="HLM325" s="4"/>
      <c r="HLN325" s="4"/>
      <c r="HLO325" s="4"/>
      <c r="HLP325" s="4"/>
      <c r="HLQ325" s="4"/>
      <c r="HLR325" s="4"/>
      <c r="HLS325" s="4"/>
      <c r="HLT325" s="4"/>
      <c r="HLU325" s="4"/>
      <c r="HLV325" s="4"/>
      <c r="HLW325" s="4"/>
      <c r="HLX325" s="4"/>
      <c r="HLY325" s="4"/>
      <c r="HLZ325" s="4"/>
      <c r="HMA325" s="4"/>
      <c r="HMB325" s="4"/>
      <c r="HMC325" s="4"/>
      <c r="HMD325" s="4"/>
      <c r="HME325" s="4"/>
      <c r="HMF325" s="4"/>
      <c r="HMG325" s="4"/>
      <c r="HMH325" s="4"/>
      <c r="HMI325" s="4"/>
      <c r="HMJ325" s="4"/>
      <c r="HMK325" s="4"/>
      <c r="HML325" s="4"/>
      <c r="HMM325" s="4"/>
      <c r="HMN325" s="4"/>
      <c r="HMO325" s="4"/>
      <c r="HMP325" s="4"/>
      <c r="HMQ325" s="4"/>
      <c r="HMR325" s="4"/>
      <c r="HMS325" s="4"/>
      <c r="HMT325" s="4"/>
      <c r="HMU325" s="4"/>
      <c r="HMV325" s="4"/>
      <c r="HMW325" s="4"/>
      <c r="HMX325" s="4"/>
      <c r="HMY325" s="4"/>
      <c r="HMZ325" s="4"/>
      <c r="HNA325" s="4"/>
      <c r="HNB325" s="4"/>
      <c r="HNC325" s="4"/>
      <c r="HND325" s="4"/>
      <c r="HNE325" s="4"/>
      <c r="HNF325" s="4"/>
      <c r="HNG325" s="4"/>
      <c r="HNH325" s="4"/>
      <c r="HNI325" s="4"/>
      <c r="HNJ325" s="4"/>
      <c r="HNK325" s="4"/>
      <c r="HNL325" s="4"/>
      <c r="HNM325" s="4"/>
      <c r="HNN325" s="4"/>
      <c r="HNO325" s="4"/>
      <c r="HNP325" s="4"/>
      <c r="HNQ325" s="4"/>
      <c r="HNR325" s="4"/>
      <c r="HNS325" s="4"/>
      <c r="HNT325" s="4"/>
      <c r="HNU325" s="4"/>
      <c r="HNV325" s="4"/>
      <c r="HNW325" s="4"/>
      <c r="HNX325" s="4"/>
      <c r="HNY325" s="4"/>
      <c r="HNZ325" s="4"/>
      <c r="HOA325" s="4"/>
      <c r="HOB325" s="4"/>
      <c r="HOC325" s="4"/>
      <c r="HOD325" s="4"/>
      <c r="HOE325" s="4"/>
      <c r="HOF325" s="4"/>
      <c r="HOG325" s="4"/>
      <c r="HOH325" s="4"/>
      <c r="HOI325" s="4"/>
      <c r="HOJ325" s="4"/>
      <c r="HOK325" s="4"/>
      <c r="HOL325" s="4"/>
      <c r="HOM325" s="4"/>
      <c r="HON325" s="4"/>
      <c r="HOO325" s="4"/>
      <c r="HOP325" s="4"/>
      <c r="HOQ325" s="4"/>
      <c r="HOR325" s="4"/>
      <c r="HOS325" s="4"/>
      <c r="HOT325" s="4"/>
      <c r="HOU325" s="4"/>
      <c r="HOV325" s="4"/>
      <c r="HOW325" s="4"/>
      <c r="HOX325" s="4"/>
      <c r="HOY325" s="4"/>
      <c r="HOZ325" s="4"/>
      <c r="HPA325" s="4"/>
      <c r="HPB325" s="4"/>
      <c r="HPC325" s="4"/>
      <c r="HPD325" s="4"/>
      <c r="HPE325" s="4"/>
      <c r="HPF325" s="4"/>
      <c r="HPG325" s="4"/>
      <c r="HPH325" s="4"/>
      <c r="HPI325" s="4"/>
      <c r="HPJ325" s="4"/>
      <c r="HPK325" s="4"/>
      <c r="HPL325" s="4"/>
      <c r="HPM325" s="4"/>
      <c r="HPN325" s="4"/>
      <c r="HPO325" s="4"/>
      <c r="HPP325" s="4"/>
      <c r="HPQ325" s="4"/>
      <c r="HPR325" s="4"/>
      <c r="HPS325" s="4"/>
      <c r="HPT325" s="4"/>
      <c r="HPU325" s="4"/>
      <c r="HPV325" s="4"/>
      <c r="HPW325" s="4"/>
      <c r="HPX325" s="4"/>
      <c r="HPY325" s="4"/>
      <c r="HPZ325" s="4"/>
      <c r="HQA325" s="4"/>
      <c r="HQB325" s="4"/>
      <c r="HQC325" s="4"/>
      <c r="HQD325" s="4"/>
      <c r="HQE325" s="4"/>
      <c r="HQF325" s="4"/>
      <c r="HQG325" s="4"/>
      <c r="HQH325" s="4"/>
      <c r="HQI325" s="4"/>
      <c r="HQJ325" s="4"/>
      <c r="HQK325" s="4"/>
      <c r="HQL325" s="4"/>
      <c r="HQM325" s="4"/>
      <c r="HQN325" s="4"/>
      <c r="HQO325" s="4"/>
      <c r="HQP325" s="4"/>
      <c r="HQQ325" s="4"/>
      <c r="HQR325" s="4"/>
      <c r="HQS325" s="4"/>
      <c r="HQT325" s="4"/>
      <c r="HQU325" s="4"/>
      <c r="HQV325" s="4"/>
      <c r="HQW325" s="4"/>
      <c r="HQX325" s="4"/>
      <c r="HQY325" s="4"/>
      <c r="HQZ325" s="4"/>
      <c r="HRA325" s="4"/>
      <c r="HRB325" s="4"/>
      <c r="HRC325" s="4"/>
      <c r="HRD325" s="4"/>
      <c r="HRE325" s="4"/>
      <c r="HRF325" s="4"/>
      <c r="HRG325" s="4"/>
      <c r="HRH325" s="4"/>
      <c r="HRI325" s="4"/>
      <c r="HRJ325" s="4"/>
      <c r="HRK325" s="4"/>
      <c r="HRL325" s="4"/>
      <c r="HRM325" s="4"/>
      <c r="HRN325" s="4"/>
      <c r="HRO325" s="4"/>
      <c r="HRP325" s="4"/>
      <c r="HRQ325" s="4"/>
      <c r="HRR325" s="4"/>
      <c r="HRS325" s="4"/>
      <c r="HRT325" s="4"/>
      <c r="HRU325" s="4"/>
      <c r="HRV325" s="4"/>
      <c r="HRW325" s="4"/>
      <c r="HRX325" s="4"/>
      <c r="HRY325" s="4"/>
      <c r="HRZ325" s="4"/>
      <c r="HSA325" s="4"/>
      <c r="HSB325" s="4"/>
      <c r="HSC325" s="4"/>
      <c r="HSD325" s="4"/>
      <c r="HSE325" s="4"/>
      <c r="HSF325" s="4"/>
      <c r="HSG325" s="4"/>
      <c r="HSH325" s="4"/>
      <c r="HSI325" s="4"/>
      <c r="HSJ325" s="4"/>
      <c r="HSK325" s="4"/>
      <c r="HSL325" s="4"/>
      <c r="HSM325" s="4"/>
      <c r="HSN325" s="4"/>
      <c r="HSO325" s="4"/>
      <c r="HSP325" s="4"/>
      <c r="HSQ325" s="4"/>
      <c r="HSR325" s="4"/>
      <c r="HSS325" s="4"/>
      <c r="HST325" s="4"/>
      <c r="HSU325" s="4"/>
      <c r="HSV325" s="4"/>
      <c r="HSW325" s="4"/>
      <c r="HSX325" s="4"/>
      <c r="HSY325" s="4"/>
      <c r="HSZ325" s="4"/>
      <c r="HTA325" s="4"/>
      <c r="HTB325" s="4"/>
      <c r="HTC325" s="4"/>
      <c r="HTD325" s="4"/>
      <c r="HTE325" s="4"/>
      <c r="HTF325" s="4"/>
      <c r="HTG325" s="4"/>
      <c r="HTH325" s="4"/>
      <c r="HTI325" s="4"/>
      <c r="HTJ325" s="4"/>
      <c r="HTK325" s="4"/>
      <c r="HTL325" s="4"/>
      <c r="HTM325" s="4"/>
      <c r="HTN325" s="4"/>
      <c r="HTO325" s="4"/>
      <c r="HTP325" s="4"/>
      <c r="HTQ325" s="4"/>
      <c r="HTR325" s="4"/>
      <c r="HTS325" s="4"/>
      <c r="HTT325" s="4"/>
      <c r="HTU325" s="4"/>
      <c r="HTV325" s="4"/>
      <c r="HTW325" s="4"/>
      <c r="HTX325" s="4"/>
      <c r="HTY325" s="4"/>
      <c r="HTZ325" s="4"/>
      <c r="HUA325" s="4"/>
      <c r="HUB325" s="4"/>
      <c r="HUC325" s="4"/>
      <c r="HUD325" s="4"/>
      <c r="HUE325" s="4"/>
      <c r="HUF325" s="4"/>
      <c r="HUG325" s="4"/>
      <c r="HUH325" s="4"/>
      <c r="HUI325" s="4"/>
      <c r="HUJ325" s="4"/>
      <c r="HUK325" s="4"/>
      <c r="HUL325" s="4"/>
      <c r="HUM325" s="4"/>
      <c r="HUN325" s="4"/>
      <c r="HUO325" s="4"/>
      <c r="HUP325" s="4"/>
      <c r="HUQ325" s="4"/>
      <c r="HUR325" s="4"/>
      <c r="HUS325" s="4"/>
      <c r="HUT325" s="4"/>
      <c r="HUU325" s="4"/>
      <c r="HUV325" s="4"/>
      <c r="HUW325" s="4"/>
      <c r="HUX325" s="4"/>
      <c r="HUY325" s="4"/>
      <c r="HUZ325" s="4"/>
      <c r="HVA325" s="4"/>
      <c r="HVB325" s="4"/>
      <c r="HVC325" s="4"/>
      <c r="HVD325" s="4"/>
      <c r="HVE325" s="4"/>
      <c r="HVF325" s="4"/>
      <c r="HVG325" s="4"/>
      <c r="HVH325" s="4"/>
      <c r="HVI325" s="4"/>
      <c r="HVJ325" s="4"/>
      <c r="HVK325" s="4"/>
      <c r="HVL325" s="4"/>
      <c r="HVM325" s="4"/>
      <c r="HVN325" s="4"/>
      <c r="HVO325" s="4"/>
      <c r="HVP325" s="4"/>
      <c r="HVQ325" s="4"/>
      <c r="HVR325" s="4"/>
      <c r="HVS325" s="4"/>
      <c r="HVT325" s="4"/>
      <c r="HVU325" s="4"/>
      <c r="HVV325" s="4"/>
      <c r="HVW325" s="4"/>
      <c r="HVX325" s="4"/>
      <c r="HVY325" s="4"/>
      <c r="HVZ325" s="4"/>
      <c r="HWA325" s="4"/>
      <c r="HWB325" s="4"/>
      <c r="HWC325" s="4"/>
      <c r="HWD325" s="4"/>
      <c r="HWE325" s="4"/>
      <c r="HWF325" s="4"/>
      <c r="HWG325" s="4"/>
      <c r="HWH325" s="4"/>
      <c r="HWI325" s="4"/>
      <c r="HWJ325" s="4"/>
      <c r="HWK325" s="4"/>
      <c r="HWL325" s="4"/>
      <c r="HWM325" s="4"/>
      <c r="HWN325" s="4"/>
      <c r="HWO325" s="4"/>
      <c r="HWP325" s="4"/>
      <c r="HWQ325" s="4"/>
      <c r="HWR325" s="4"/>
      <c r="HWS325" s="4"/>
      <c r="HWT325" s="4"/>
      <c r="HWU325" s="4"/>
      <c r="HWV325" s="4"/>
      <c r="HWW325" s="4"/>
      <c r="HWX325" s="4"/>
      <c r="HWY325" s="4"/>
      <c r="HWZ325" s="4"/>
      <c r="HXA325" s="4"/>
      <c r="HXB325" s="4"/>
      <c r="HXC325" s="4"/>
      <c r="HXD325" s="4"/>
      <c r="HXE325" s="4"/>
      <c r="HXF325" s="4"/>
      <c r="HXG325" s="4"/>
      <c r="HXH325" s="4"/>
      <c r="HXI325" s="4"/>
      <c r="HXJ325" s="4"/>
      <c r="HXK325" s="4"/>
      <c r="HXL325" s="4"/>
      <c r="HXM325" s="4"/>
      <c r="HXN325" s="4"/>
      <c r="HXO325" s="4"/>
      <c r="HXP325" s="4"/>
      <c r="HXQ325" s="4"/>
      <c r="HXR325" s="4"/>
      <c r="HXS325" s="4"/>
      <c r="HXT325" s="4"/>
      <c r="HXU325" s="4"/>
      <c r="HXV325" s="4"/>
      <c r="HXW325" s="4"/>
      <c r="HXX325" s="4"/>
      <c r="HXY325" s="4"/>
      <c r="HXZ325" s="4"/>
      <c r="HYA325" s="4"/>
      <c r="HYB325" s="4"/>
      <c r="HYC325" s="4"/>
      <c r="HYD325" s="4"/>
      <c r="HYE325" s="4"/>
      <c r="HYF325" s="4"/>
      <c r="HYG325" s="4"/>
      <c r="HYH325" s="4"/>
      <c r="HYI325" s="4"/>
      <c r="HYJ325" s="4"/>
      <c r="HYK325" s="4"/>
      <c r="HYL325" s="4"/>
      <c r="HYM325" s="4"/>
      <c r="HYN325" s="4"/>
      <c r="HYO325" s="4"/>
      <c r="HYP325" s="4"/>
      <c r="HYQ325" s="4"/>
      <c r="HYR325" s="4"/>
      <c r="HYS325" s="4"/>
      <c r="HYT325" s="4"/>
      <c r="HYU325" s="4"/>
      <c r="HYV325" s="4"/>
      <c r="HYW325" s="4"/>
      <c r="HYX325" s="4"/>
      <c r="HYY325" s="4"/>
      <c r="HYZ325" s="4"/>
      <c r="HZA325" s="4"/>
      <c r="HZB325" s="4"/>
      <c r="HZC325" s="4"/>
      <c r="HZD325" s="4"/>
      <c r="HZE325" s="4"/>
      <c r="HZF325" s="4"/>
      <c r="HZG325" s="4"/>
      <c r="HZH325" s="4"/>
      <c r="HZI325" s="4"/>
      <c r="HZJ325" s="4"/>
      <c r="HZK325" s="4"/>
      <c r="HZL325" s="4"/>
      <c r="HZM325" s="4"/>
      <c r="HZN325" s="4"/>
      <c r="HZO325" s="4"/>
      <c r="HZP325" s="4"/>
      <c r="HZQ325" s="4"/>
      <c r="HZR325" s="4"/>
      <c r="HZS325" s="4"/>
      <c r="HZT325" s="4"/>
      <c r="HZU325" s="4"/>
      <c r="HZV325" s="4"/>
      <c r="HZW325" s="4"/>
      <c r="HZX325" s="4"/>
      <c r="HZY325" s="4"/>
      <c r="HZZ325" s="4"/>
      <c r="IAA325" s="4"/>
      <c r="IAB325" s="4"/>
      <c r="IAC325" s="4"/>
      <c r="IAD325" s="4"/>
      <c r="IAE325" s="4"/>
      <c r="IAF325" s="4"/>
      <c r="IAG325" s="4"/>
      <c r="IAH325" s="4"/>
      <c r="IAI325" s="4"/>
      <c r="IAJ325" s="4"/>
      <c r="IAK325" s="4"/>
      <c r="IAL325" s="4"/>
      <c r="IAM325" s="4"/>
      <c r="IAN325" s="4"/>
      <c r="IAO325" s="4"/>
      <c r="IAP325" s="4"/>
      <c r="IAQ325" s="4"/>
      <c r="IAR325" s="4"/>
      <c r="IAS325" s="4"/>
      <c r="IAT325" s="4"/>
      <c r="IAU325" s="4"/>
      <c r="IAV325" s="4"/>
      <c r="IAW325" s="4"/>
      <c r="IAX325" s="4"/>
      <c r="IAY325" s="4"/>
      <c r="IAZ325" s="4"/>
      <c r="IBA325" s="4"/>
      <c r="IBB325" s="4"/>
      <c r="IBC325" s="4"/>
      <c r="IBD325" s="4"/>
      <c r="IBE325" s="4"/>
      <c r="IBF325" s="4"/>
      <c r="IBG325" s="4"/>
      <c r="IBH325" s="4"/>
      <c r="IBI325" s="4"/>
      <c r="IBJ325" s="4"/>
      <c r="IBK325" s="4"/>
      <c r="IBL325" s="4"/>
      <c r="IBM325" s="4"/>
      <c r="IBN325" s="4"/>
      <c r="IBO325" s="4"/>
      <c r="IBP325" s="4"/>
      <c r="IBQ325" s="4"/>
      <c r="IBR325" s="4"/>
      <c r="IBS325" s="4"/>
      <c r="IBT325" s="4"/>
      <c r="IBU325" s="4"/>
      <c r="IBV325" s="4"/>
      <c r="IBW325" s="4"/>
      <c r="IBX325" s="4"/>
      <c r="IBY325" s="4"/>
      <c r="IBZ325" s="4"/>
      <c r="ICA325" s="4"/>
      <c r="ICB325" s="4"/>
      <c r="ICC325" s="4"/>
      <c r="ICD325" s="4"/>
      <c r="ICE325" s="4"/>
      <c r="ICF325" s="4"/>
      <c r="ICG325" s="4"/>
      <c r="ICH325" s="4"/>
      <c r="ICI325" s="4"/>
      <c r="ICJ325" s="4"/>
      <c r="ICK325" s="4"/>
      <c r="ICL325" s="4"/>
      <c r="ICM325" s="4"/>
      <c r="ICN325" s="4"/>
      <c r="ICO325" s="4"/>
      <c r="ICP325" s="4"/>
      <c r="ICQ325" s="4"/>
      <c r="ICR325" s="4"/>
      <c r="ICS325" s="4"/>
      <c r="ICT325" s="4"/>
      <c r="ICU325" s="4"/>
      <c r="ICV325" s="4"/>
      <c r="ICW325" s="4"/>
      <c r="ICX325" s="4"/>
      <c r="ICY325" s="4"/>
      <c r="ICZ325" s="4"/>
      <c r="IDA325" s="4"/>
      <c r="IDB325" s="4"/>
      <c r="IDC325" s="4"/>
      <c r="IDD325" s="4"/>
      <c r="IDE325" s="4"/>
      <c r="IDF325" s="4"/>
      <c r="IDG325" s="4"/>
      <c r="IDH325" s="4"/>
      <c r="IDI325" s="4"/>
      <c r="IDJ325" s="4"/>
      <c r="IDK325" s="4"/>
      <c r="IDL325" s="4"/>
      <c r="IDM325" s="4"/>
      <c r="IDN325" s="4"/>
      <c r="IDO325" s="4"/>
      <c r="IDP325" s="4"/>
      <c r="IDQ325" s="4"/>
      <c r="IDR325" s="4"/>
      <c r="IDS325" s="4"/>
      <c r="IDT325" s="4"/>
      <c r="IDU325" s="4"/>
      <c r="IDV325" s="4"/>
      <c r="IDW325" s="4"/>
      <c r="IDX325" s="4"/>
      <c r="IDY325" s="4"/>
      <c r="IDZ325" s="4"/>
      <c r="IEA325" s="4"/>
      <c r="IEB325" s="4"/>
      <c r="IEC325" s="4"/>
      <c r="IED325" s="4"/>
      <c r="IEE325" s="4"/>
      <c r="IEF325" s="4"/>
      <c r="IEG325" s="4"/>
      <c r="IEH325" s="4"/>
      <c r="IEI325" s="4"/>
      <c r="IEJ325" s="4"/>
      <c r="IEK325" s="4"/>
      <c r="IEL325" s="4"/>
      <c r="IEM325" s="4"/>
      <c r="IEN325" s="4"/>
      <c r="IEO325" s="4"/>
      <c r="IEP325" s="4"/>
      <c r="IEQ325" s="4"/>
      <c r="IER325" s="4"/>
      <c r="IES325" s="4"/>
      <c r="IET325" s="4"/>
      <c r="IEU325" s="4"/>
      <c r="IEV325" s="4"/>
      <c r="IEW325" s="4"/>
      <c r="IEX325" s="4"/>
      <c r="IEY325" s="4"/>
      <c r="IEZ325" s="4"/>
      <c r="IFA325" s="4"/>
      <c r="IFB325" s="4"/>
      <c r="IFC325" s="4"/>
      <c r="IFD325" s="4"/>
      <c r="IFE325" s="4"/>
      <c r="IFF325" s="4"/>
      <c r="IFG325" s="4"/>
      <c r="IFH325" s="4"/>
      <c r="IFI325" s="4"/>
      <c r="IFJ325" s="4"/>
      <c r="IFK325" s="4"/>
      <c r="IFL325" s="4"/>
      <c r="IFM325" s="4"/>
      <c r="IFN325" s="4"/>
      <c r="IFO325" s="4"/>
      <c r="IFP325" s="4"/>
      <c r="IFQ325" s="4"/>
      <c r="IFR325" s="4"/>
      <c r="IFS325" s="4"/>
      <c r="IFT325" s="4"/>
      <c r="IFU325" s="4"/>
      <c r="IFV325" s="4"/>
      <c r="IFW325" s="4"/>
      <c r="IFX325" s="4"/>
      <c r="IFY325" s="4"/>
      <c r="IFZ325" s="4"/>
      <c r="IGA325" s="4"/>
      <c r="IGB325" s="4"/>
      <c r="IGC325" s="4"/>
      <c r="IGD325" s="4"/>
      <c r="IGE325" s="4"/>
      <c r="IGF325" s="4"/>
      <c r="IGG325" s="4"/>
      <c r="IGH325" s="4"/>
      <c r="IGI325" s="4"/>
      <c r="IGJ325" s="4"/>
      <c r="IGK325" s="4"/>
      <c r="IGL325" s="4"/>
      <c r="IGM325" s="4"/>
      <c r="IGN325" s="4"/>
      <c r="IGO325" s="4"/>
      <c r="IGP325" s="4"/>
      <c r="IGQ325" s="4"/>
      <c r="IGR325" s="4"/>
      <c r="IGS325" s="4"/>
      <c r="IGT325" s="4"/>
      <c r="IGU325" s="4"/>
      <c r="IGV325" s="4"/>
      <c r="IGW325" s="4"/>
      <c r="IGX325" s="4"/>
      <c r="IGY325" s="4"/>
      <c r="IGZ325" s="4"/>
      <c r="IHA325" s="4"/>
      <c r="IHB325" s="4"/>
      <c r="IHC325" s="4"/>
      <c r="IHD325" s="4"/>
      <c r="IHE325" s="4"/>
      <c r="IHF325" s="4"/>
      <c r="IHG325" s="4"/>
      <c r="IHH325" s="4"/>
      <c r="IHI325" s="4"/>
      <c r="IHJ325" s="4"/>
      <c r="IHK325" s="4"/>
      <c r="IHL325" s="4"/>
      <c r="IHM325" s="4"/>
      <c r="IHN325" s="4"/>
      <c r="IHO325" s="4"/>
      <c r="IHP325" s="4"/>
      <c r="IHQ325" s="4"/>
      <c r="IHR325" s="4"/>
      <c r="IHS325" s="4"/>
      <c r="IHT325" s="4"/>
      <c r="IHU325" s="4"/>
      <c r="IHV325" s="4"/>
      <c r="IHW325" s="4"/>
      <c r="IHX325" s="4"/>
      <c r="IHY325" s="4"/>
      <c r="IHZ325" s="4"/>
      <c r="IIA325" s="4"/>
      <c r="IIB325" s="4"/>
      <c r="IIC325" s="4"/>
      <c r="IID325" s="4"/>
      <c r="IIE325" s="4"/>
      <c r="IIF325" s="4"/>
      <c r="IIG325" s="4"/>
      <c r="IIH325" s="4"/>
      <c r="III325" s="4"/>
      <c r="IIJ325" s="4"/>
      <c r="IIK325" s="4"/>
      <c r="IIL325" s="4"/>
      <c r="IIM325" s="4"/>
      <c r="IIN325" s="4"/>
      <c r="IIO325" s="4"/>
      <c r="IIP325" s="4"/>
      <c r="IIQ325" s="4"/>
      <c r="IIR325" s="4"/>
      <c r="IIS325" s="4"/>
      <c r="IIT325" s="4"/>
      <c r="IIU325" s="4"/>
      <c r="IIV325" s="4"/>
      <c r="IIW325" s="4"/>
      <c r="IIX325" s="4"/>
      <c r="IIY325" s="4"/>
      <c r="IIZ325" s="4"/>
      <c r="IJA325" s="4"/>
      <c r="IJB325" s="4"/>
      <c r="IJC325" s="4"/>
      <c r="IJD325" s="4"/>
      <c r="IJE325" s="4"/>
      <c r="IJF325" s="4"/>
      <c r="IJG325" s="4"/>
      <c r="IJH325" s="4"/>
      <c r="IJI325" s="4"/>
      <c r="IJJ325" s="4"/>
      <c r="IJK325" s="4"/>
      <c r="IJL325" s="4"/>
      <c r="IJM325" s="4"/>
      <c r="IJN325" s="4"/>
      <c r="IJO325" s="4"/>
      <c r="IJP325" s="4"/>
      <c r="IJQ325" s="4"/>
      <c r="IJR325" s="4"/>
      <c r="IJS325" s="4"/>
      <c r="IJT325" s="4"/>
      <c r="IJU325" s="4"/>
      <c r="IJV325" s="4"/>
      <c r="IJW325" s="4"/>
      <c r="IJX325" s="4"/>
      <c r="IJY325" s="4"/>
      <c r="IJZ325" s="4"/>
      <c r="IKA325" s="4"/>
      <c r="IKB325" s="4"/>
      <c r="IKC325" s="4"/>
      <c r="IKD325" s="4"/>
      <c r="IKE325" s="4"/>
      <c r="IKF325" s="4"/>
      <c r="IKG325" s="4"/>
      <c r="IKH325" s="4"/>
      <c r="IKI325" s="4"/>
      <c r="IKJ325" s="4"/>
      <c r="IKK325" s="4"/>
      <c r="IKL325" s="4"/>
      <c r="IKM325" s="4"/>
      <c r="IKN325" s="4"/>
      <c r="IKO325" s="4"/>
      <c r="IKP325" s="4"/>
      <c r="IKQ325" s="4"/>
      <c r="IKR325" s="4"/>
      <c r="IKS325" s="4"/>
      <c r="IKT325" s="4"/>
      <c r="IKU325" s="4"/>
      <c r="IKV325" s="4"/>
      <c r="IKW325" s="4"/>
      <c r="IKX325" s="4"/>
      <c r="IKY325" s="4"/>
      <c r="IKZ325" s="4"/>
      <c r="ILA325" s="4"/>
      <c r="ILB325" s="4"/>
      <c r="ILC325" s="4"/>
      <c r="ILD325" s="4"/>
      <c r="ILE325" s="4"/>
      <c r="ILF325" s="4"/>
      <c r="ILG325" s="4"/>
      <c r="ILH325" s="4"/>
      <c r="ILI325" s="4"/>
      <c r="ILJ325" s="4"/>
      <c r="ILK325" s="4"/>
      <c r="ILL325" s="4"/>
      <c r="ILM325" s="4"/>
      <c r="ILN325" s="4"/>
      <c r="ILO325" s="4"/>
      <c r="ILP325" s="4"/>
      <c r="ILQ325" s="4"/>
      <c r="ILR325" s="4"/>
      <c r="ILS325" s="4"/>
      <c r="ILT325" s="4"/>
      <c r="ILU325" s="4"/>
      <c r="ILV325" s="4"/>
      <c r="ILW325" s="4"/>
      <c r="ILX325" s="4"/>
      <c r="ILY325" s="4"/>
      <c r="ILZ325" s="4"/>
      <c r="IMA325" s="4"/>
      <c r="IMB325" s="4"/>
      <c r="IMC325" s="4"/>
      <c r="IMD325" s="4"/>
      <c r="IME325" s="4"/>
      <c r="IMF325" s="4"/>
      <c r="IMG325" s="4"/>
      <c r="IMH325" s="4"/>
      <c r="IMI325" s="4"/>
      <c r="IMJ325" s="4"/>
      <c r="IMK325" s="4"/>
      <c r="IML325" s="4"/>
      <c r="IMM325" s="4"/>
      <c r="IMN325" s="4"/>
      <c r="IMO325" s="4"/>
      <c r="IMP325" s="4"/>
      <c r="IMQ325" s="4"/>
      <c r="IMR325" s="4"/>
      <c r="IMS325" s="4"/>
      <c r="IMT325" s="4"/>
      <c r="IMU325" s="4"/>
      <c r="IMV325" s="4"/>
      <c r="IMW325" s="4"/>
      <c r="IMX325" s="4"/>
      <c r="IMY325" s="4"/>
      <c r="IMZ325" s="4"/>
      <c r="INA325" s="4"/>
      <c r="INB325" s="4"/>
      <c r="INC325" s="4"/>
      <c r="IND325" s="4"/>
      <c r="INE325" s="4"/>
      <c r="INF325" s="4"/>
      <c r="ING325" s="4"/>
      <c r="INH325" s="4"/>
      <c r="INI325" s="4"/>
      <c r="INJ325" s="4"/>
      <c r="INK325" s="4"/>
      <c r="INL325" s="4"/>
      <c r="INM325" s="4"/>
      <c r="INN325" s="4"/>
      <c r="INO325" s="4"/>
      <c r="INP325" s="4"/>
      <c r="INQ325" s="4"/>
      <c r="INR325" s="4"/>
      <c r="INS325" s="4"/>
      <c r="INT325" s="4"/>
      <c r="INU325" s="4"/>
      <c r="INV325" s="4"/>
      <c r="INW325" s="4"/>
      <c r="INX325" s="4"/>
      <c r="INY325" s="4"/>
      <c r="INZ325" s="4"/>
      <c r="IOA325" s="4"/>
      <c r="IOB325" s="4"/>
      <c r="IOC325" s="4"/>
      <c r="IOD325" s="4"/>
      <c r="IOE325" s="4"/>
      <c r="IOF325" s="4"/>
      <c r="IOG325" s="4"/>
      <c r="IOH325" s="4"/>
      <c r="IOI325" s="4"/>
      <c r="IOJ325" s="4"/>
      <c r="IOK325" s="4"/>
      <c r="IOL325" s="4"/>
      <c r="IOM325" s="4"/>
      <c r="ION325" s="4"/>
      <c r="IOO325" s="4"/>
      <c r="IOP325" s="4"/>
      <c r="IOQ325" s="4"/>
      <c r="IOR325" s="4"/>
      <c r="IOS325" s="4"/>
      <c r="IOT325" s="4"/>
      <c r="IOU325" s="4"/>
      <c r="IOV325" s="4"/>
      <c r="IOW325" s="4"/>
      <c r="IOX325" s="4"/>
      <c r="IOY325" s="4"/>
      <c r="IOZ325" s="4"/>
      <c r="IPA325" s="4"/>
      <c r="IPB325" s="4"/>
      <c r="IPC325" s="4"/>
      <c r="IPD325" s="4"/>
      <c r="IPE325" s="4"/>
      <c r="IPF325" s="4"/>
      <c r="IPG325" s="4"/>
      <c r="IPH325" s="4"/>
      <c r="IPI325" s="4"/>
      <c r="IPJ325" s="4"/>
      <c r="IPK325" s="4"/>
      <c r="IPL325" s="4"/>
      <c r="IPM325" s="4"/>
      <c r="IPN325" s="4"/>
      <c r="IPO325" s="4"/>
      <c r="IPP325" s="4"/>
      <c r="IPQ325" s="4"/>
      <c r="IPR325" s="4"/>
      <c r="IPS325" s="4"/>
      <c r="IPT325" s="4"/>
      <c r="IPU325" s="4"/>
      <c r="IPV325" s="4"/>
      <c r="IPW325" s="4"/>
      <c r="IPX325" s="4"/>
      <c r="IPY325" s="4"/>
      <c r="IPZ325" s="4"/>
      <c r="IQA325" s="4"/>
      <c r="IQB325" s="4"/>
      <c r="IQC325" s="4"/>
      <c r="IQD325" s="4"/>
      <c r="IQE325" s="4"/>
      <c r="IQF325" s="4"/>
      <c r="IQG325" s="4"/>
      <c r="IQH325" s="4"/>
      <c r="IQI325" s="4"/>
      <c r="IQJ325" s="4"/>
      <c r="IQK325" s="4"/>
      <c r="IQL325" s="4"/>
      <c r="IQM325" s="4"/>
      <c r="IQN325" s="4"/>
      <c r="IQO325" s="4"/>
      <c r="IQP325" s="4"/>
      <c r="IQQ325" s="4"/>
      <c r="IQR325" s="4"/>
      <c r="IQS325" s="4"/>
      <c r="IQT325" s="4"/>
      <c r="IQU325" s="4"/>
      <c r="IQV325" s="4"/>
      <c r="IQW325" s="4"/>
      <c r="IQX325" s="4"/>
      <c r="IQY325" s="4"/>
      <c r="IQZ325" s="4"/>
      <c r="IRA325" s="4"/>
      <c r="IRB325" s="4"/>
      <c r="IRC325" s="4"/>
      <c r="IRD325" s="4"/>
      <c r="IRE325" s="4"/>
      <c r="IRF325" s="4"/>
      <c r="IRG325" s="4"/>
      <c r="IRH325" s="4"/>
      <c r="IRI325" s="4"/>
      <c r="IRJ325" s="4"/>
      <c r="IRK325" s="4"/>
      <c r="IRL325" s="4"/>
      <c r="IRM325" s="4"/>
      <c r="IRN325" s="4"/>
      <c r="IRO325" s="4"/>
      <c r="IRP325" s="4"/>
      <c r="IRQ325" s="4"/>
      <c r="IRR325" s="4"/>
      <c r="IRS325" s="4"/>
      <c r="IRT325" s="4"/>
      <c r="IRU325" s="4"/>
      <c r="IRV325" s="4"/>
      <c r="IRW325" s="4"/>
      <c r="IRX325" s="4"/>
      <c r="IRY325" s="4"/>
      <c r="IRZ325" s="4"/>
      <c r="ISA325" s="4"/>
      <c r="ISB325" s="4"/>
      <c r="ISC325" s="4"/>
      <c r="ISD325" s="4"/>
      <c r="ISE325" s="4"/>
      <c r="ISF325" s="4"/>
      <c r="ISG325" s="4"/>
      <c r="ISH325" s="4"/>
      <c r="ISI325" s="4"/>
      <c r="ISJ325" s="4"/>
      <c r="ISK325" s="4"/>
      <c r="ISL325" s="4"/>
      <c r="ISM325" s="4"/>
      <c r="ISN325" s="4"/>
      <c r="ISO325" s="4"/>
      <c r="ISP325" s="4"/>
      <c r="ISQ325" s="4"/>
      <c r="ISR325" s="4"/>
      <c r="ISS325" s="4"/>
      <c r="IST325" s="4"/>
      <c r="ISU325" s="4"/>
      <c r="ISV325" s="4"/>
      <c r="ISW325" s="4"/>
      <c r="ISX325" s="4"/>
      <c r="ISY325" s="4"/>
      <c r="ISZ325" s="4"/>
      <c r="ITA325" s="4"/>
      <c r="ITB325" s="4"/>
      <c r="ITC325" s="4"/>
      <c r="ITD325" s="4"/>
      <c r="ITE325" s="4"/>
      <c r="ITF325" s="4"/>
      <c r="ITG325" s="4"/>
      <c r="ITH325" s="4"/>
      <c r="ITI325" s="4"/>
      <c r="ITJ325" s="4"/>
      <c r="ITK325" s="4"/>
      <c r="ITL325" s="4"/>
      <c r="ITM325" s="4"/>
      <c r="ITN325" s="4"/>
      <c r="ITO325" s="4"/>
      <c r="ITP325" s="4"/>
      <c r="ITQ325" s="4"/>
      <c r="ITR325" s="4"/>
      <c r="ITS325" s="4"/>
      <c r="ITT325" s="4"/>
      <c r="ITU325" s="4"/>
      <c r="ITV325" s="4"/>
      <c r="ITW325" s="4"/>
      <c r="ITX325" s="4"/>
      <c r="ITY325" s="4"/>
      <c r="ITZ325" s="4"/>
      <c r="IUA325" s="4"/>
      <c r="IUB325" s="4"/>
      <c r="IUC325" s="4"/>
      <c r="IUD325" s="4"/>
      <c r="IUE325" s="4"/>
      <c r="IUF325" s="4"/>
      <c r="IUG325" s="4"/>
      <c r="IUH325" s="4"/>
      <c r="IUI325" s="4"/>
      <c r="IUJ325" s="4"/>
      <c r="IUK325" s="4"/>
      <c r="IUL325" s="4"/>
      <c r="IUM325" s="4"/>
      <c r="IUN325" s="4"/>
      <c r="IUO325" s="4"/>
      <c r="IUP325" s="4"/>
      <c r="IUQ325" s="4"/>
      <c r="IUR325" s="4"/>
      <c r="IUS325" s="4"/>
      <c r="IUT325" s="4"/>
      <c r="IUU325" s="4"/>
      <c r="IUV325" s="4"/>
      <c r="IUW325" s="4"/>
      <c r="IUX325" s="4"/>
      <c r="IUY325" s="4"/>
      <c r="IUZ325" s="4"/>
      <c r="IVA325" s="4"/>
      <c r="IVB325" s="4"/>
      <c r="IVC325" s="4"/>
      <c r="IVD325" s="4"/>
      <c r="IVE325" s="4"/>
      <c r="IVF325" s="4"/>
      <c r="IVG325" s="4"/>
      <c r="IVH325" s="4"/>
      <c r="IVI325" s="4"/>
      <c r="IVJ325" s="4"/>
      <c r="IVK325" s="4"/>
      <c r="IVL325" s="4"/>
      <c r="IVM325" s="4"/>
      <c r="IVN325" s="4"/>
      <c r="IVO325" s="4"/>
      <c r="IVP325" s="4"/>
      <c r="IVQ325" s="4"/>
      <c r="IVR325" s="4"/>
      <c r="IVS325" s="4"/>
      <c r="IVT325" s="4"/>
      <c r="IVU325" s="4"/>
      <c r="IVV325" s="4"/>
      <c r="IVW325" s="4"/>
      <c r="IVX325" s="4"/>
      <c r="IVY325" s="4"/>
      <c r="IVZ325" s="4"/>
      <c r="IWA325" s="4"/>
      <c r="IWB325" s="4"/>
      <c r="IWC325" s="4"/>
      <c r="IWD325" s="4"/>
      <c r="IWE325" s="4"/>
      <c r="IWF325" s="4"/>
      <c r="IWG325" s="4"/>
      <c r="IWH325" s="4"/>
      <c r="IWI325" s="4"/>
      <c r="IWJ325" s="4"/>
      <c r="IWK325" s="4"/>
      <c r="IWL325" s="4"/>
      <c r="IWM325" s="4"/>
      <c r="IWN325" s="4"/>
      <c r="IWO325" s="4"/>
      <c r="IWP325" s="4"/>
      <c r="IWQ325" s="4"/>
      <c r="IWR325" s="4"/>
      <c r="IWS325" s="4"/>
      <c r="IWT325" s="4"/>
      <c r="IWU325" s="4"/>
      <c r="IWV325" s="4"/>
      <c r="IWW325" s="4"/>
      <c r="IWX325" s="4"/>
      <c r="IWY325" s="4"/>
      <c r="IWZ325" s="4"/>
      <c r="IXA325" s="4"/>
      <c r="IXB325" s="4"/>
      <c r="IXC325" s="4"/>
      <c r="IXD325" s="4"/>
      <c r="IXE325" s="4"/>
      <c r="IXF325" s="4"/>
      <c r="IXG325" s="4"/>
      <c r="IXH325" s="4"/>
      <c r="IXI325" s="4"/>
      <c r="IXJ325" s="4"/>
      <c r="IXK325" s="4"/>
      <c r="IXL325" s="4"/>
      <c r="IXM325" s="4"/>
      <c r="IXN325" s="4"/>
      <c r="IXO325" s="4"/>
      <c r="IXP325" s="4"/>
      <c r="IXQ325" s="4"/>
      <c r="IXR325" s="4"/>
      <c r="IXS325" s="4"/>
      <c r="IXT325" s="4"/>
      <c r="IXU325" s="4"/>
      <c r="IXV325" s="4"/>
      <c r="IXW325" s="4"/>
      <c r="IXX325" s="4"/>
      <c r="IXY325" s="4"/>
      <c r="IXZ325" s="4"/>
      <c r="IYA325" s="4"/>
      <c r="IYB325" s="4"/>
      <c r="IYC325" s="4"/>
      <c r="IYD325" s="4"/>
      <c r="IYE325" s="4"/>
      <c r="IYF325" s="4"/>
      <c r="IYG325" s="4"/>
      <c r="IYH325" s="4"/>
      <c r="IYI325" s="4"/>
      <c r="IYJ325" s="4"/>
      <c r="IYK325" s="4"/>
      <c r="IYL325" s="4"/>
      <c r="IYM325" s="4"/>
      <c r="IYN325" s="4"/>
      <c r="IYO325" s="4"/>
      <c r="IYP325" s="4"/>
      <c r="IYQ325" s="4"/>
      <c r="IYR325" s="4"/>
      <c r="IYS325" s="4"/>
      <c r="IYT325" s="4"/>
      <c r="IYU325" s="4"/>
      <c r="IYV325" s="4"/>
      <c r="IYW325" s="4"/>
      <c r="IYX325" s="4"/>
      <c r="IYY325" s="4"/>
      <c r="IYZ325" s="4"/>
      <c r="IZA325" s="4"/>
      <c r="IZB325" s="4"/>
      <c r="IZC325" s="4"/>
      <c r="IZD325" s="4"/>
      <c r="IZE325" s="4"/>
      <c r="IZF325" s="4"/>
      <c r="IZG325" s="4"/>
      <c r="IZH325" s="4"/>
      <c r="IZI325" s="4"/>
      <c r="IZJ325" s="4"/>
      <c r="IZK325" s="4"/>
      <c r="IZL325" s="4"/>
      <c r="IZM325" s="4"/>
      <c r="IZN325" s="4"/>
      <c r="IZO325" s="4"/>
      <c r="IZP325" s="4"/>
      <c r="IZQ325" s="4"/>
      <c r="IZR325" s="4"/>
      <c r="IZS325" s="4"/>
      <c r="IZT325" s="4"/>
      <c r="IZU325" s="4"/>
      <c r="IZV325" s="4"/>
      <c r="IZW325" s="4"/>
      <c r="IZX325" s="4"/>
      <c r="IZY325" s="4"/>
      <c r="IZZ325" s="4"/>
      <c r="JAA325" s="4"/>
      <c r="JAB325" s="4"/>
      <c r="JAC325" s="4"/>
      <c r="JAD325" s="4"/>
      <c r="JAE325" s="4"/>
      <c r="JAF325" s="4"/>
      <c r="JAG325" s="4"/>
      <c r="JAH325" s="4"/>
      <c r="JAI325" s="4"/>
      <c r="JAJ325" s="4"/>
      <c r="JAK325" s="4"/>
      <c r="JAL325" s="4"/>
      <c r="JAM325" s="4"/>
      <c r="JAN325" s="4"/>
      <c r="JAO325" s="4"/>
      <c r="JAP325" s="4"/>
      <c r="JAQ325" s="4"/>
      <c r="JAR325" s="4"/>
      <c r="JAS325" s="4"/>
      <c r="JAT325" s="4"/>
      <c r="JAU325" s="4"/>
      <c r="JAV325" s="4"/>
      <c r="JAW325" s="4"/>
      <c r="JAX325" s="4"/>
      <c r="JAY325" s="4"/>
      <c r="JAZ325" s="4"/>
      <c r="JBA325" s="4"/>
      <c r="JBB325" s="4"/>
      <c r="JBC325" s="4"/>
      <c r="JBD325" s="4"/>
      <c r="JBE325" s="4"/>
      <c r="JBF325" s="4"/>
      <c r="JBG325" s="4"/>
      <c r="JBH325" s="4"/>
      <c r="JBI325" s="4"/>
      <c r="JBJ325" s="4"/>
      <c r="JBK325" s="4"/>
      <c r="JBL325" s="4"/>
      <c r="JBM325" s="4"/>
      <c r="JBN325" s="4"/>
      <c r="JBO325" s="4"/>
      <c r="JBP325" s="4"/>
      <c r="JBQ325" s="4"/>
      <c r="JBR325" s="4"/>
      <c r="JBS325" s="4"/>
      <c r="JBT325" s="4"/>
      <c r="JBU325" s="4"/>
      <c r="JBV325" s="4"/>
      <c r="JBW325" s="4"/>
      <c r="JBX325" s="4"/>
      <c r="JBY325" s="4"/>
      <c r="JBZ325" s="4"/>
      <c r="JCA325" s="4"/>
      <c r="JCB325" s="4"/>
      <c r="JCC325" s="4"/>
      <c r="JCD325" s="4"/>
      <c r="JCE325" s="4"/>
      <c r="JCF325" s="4"/>
      <c r="JCG325" s="4"/>
      <c r="JCH325" s="4"/>
      <c r="JCI325" s="4"/>
      <c r="JCJ325" s="4"/>
      <c r="JCK325" s="4"/>
      <c r="JCL325" s="4"/>
      <c r="JCM325" s="4"/>
      <c r="JCN325" s="4"/>
      <c r="JCO325" s="4"/>
      <c r="JCP325" s="4"/>
      <c r="JCQ325" s="4"/>
      <c r="JCR325" s="4"/>
      <c r="JCS325" s="4"/>
      <c r="JCT325" s="4"/>
      <c r="JCU325" s="4"/>
      <c r="JCV325" s="4"/>
      <c r="JCW325" s="4"/>
      <c r="JCX325" s="4"/>
      <c r="JCY325" s="4"/>
      <c r="JCZ325" s="4"/>
      <c r="JDA325" s="4"/>
      <c r="JDB325" s="4"/>
      <c r="JDC325" s="4"/>
      <c r="JDD325" s="4"/>
      <c r="JDE325" s="4"/>
      <c r="JDF325" s="4"/>
      <c r="JDG325" s="4"/>
      <c r="JDH325" s="4"/>
      <c r="JDI325" s="4"/>
      <c r="JDJ325" s="4"/>
      <c r="JDK325" s="4"/>
      <c r="JDL325" s="4"/>
      <c r="JDM325" s="4"/>
      <c r="JDN325" s="4"/>
      <c r="JDO325" s="4"/>
      <c r="JDP325" s="4"/>
      <c r="JDQ325" s="4"/>
      <c r="JDR325" s="4"/>
      <c r="JDS325" s="4"/>
      <c r="JDT325" s="4"/>
      <c r="JDU325" s="4"/>
      <c r="JDV325" s="4"/>
      <c r="JDW325" s="4"/>
      <c r="JDX325" s="4"/>
      <c r="JDY325" s="4"/>
      <c r="JDZ325" s="4"/>
      <c r="JEA325" s="4"/>
      <c r="JEB325" s="4"/>
      <c r="JEC325" s="4"/>
      <c r="JED325" s="4"/>
      <c r="JEE325" s="4"/>
      <c r="JEF325" s="4"/>
      <c r="JEG325" s="4"/>
      <c r="JEH325" s="4"/>
      <c r="JEI325" s="4"/>
      <c r="JEJ325" s="4"/>
      <c r="JEK325" s="4"/>
      <c r="JEL325" s="4"/>
      <c r="JEM325" s="4"/>
      <c r="JEN325" s="4"/>
      <c r="JEO325" s="4"/>
      <c r="JEP325" s="4"/>
      <c r="JEQ325" s="4"/>
      <c r="JER325" s="4"/>
      <c r="JES325" s="4"/>
      <c r="JET325" s="4"/>
      <c r="JEU325" s="4"/>
      <c r="JEV325" s="4"/>
      <c r="JEW325" s="4"/>
      <c r="JEX325" s="4"/>
      <c r="JEY325" s="4"/>
      <c r="JEZ325" s="4"/>
      <c r="JFA325" s="4"/>
      <c r="JFB325" s="4"/>
      <c r="JFC325" s="4"/>
      <c r="JFD325" s="4"/>
      <c r="JFE325" s="4"/>
      <c r="JFF325" s="4"/>
      <c r="JFG325" s="4"/>
      <c r="JFH325" s="4"/>
      <c r="JFI325" s="4"/>
      <c r="JFJ325" s="4"/>
      <c r="JFK325" s="4"/>
      <c r="JFL325" s="4"/>
      <c r="JFM325" s="4"/>
      <c r="JFN325" s="4"/>
      <c r="JFO325" s="4"/>
      <c r="JFP325" s="4"/>
      <c r="JFQ325" s="4"/>
      <c r="JFR325" s="4"/>
      <c r="JFS325" s="4"/>
      <c r="JFT325" s="4"/>
      <c r="JFU325" s="4"/>
      <c r="JFV325" s="4"/>
      <c r="JFW325" s="4"/>
      <c r="JFX325" s="4"/>
      <c r="JFY325" s="4"/>
      <c r="JFZ325" s="4"/>
      <c r="JGA325" s="4"/>
      <c r="JGB325" s="4"/>
      <c r="JGC325" s="4"/>
      <c r="JGD325" s="4"/>
      <c r="JGE325" s="4"/>
      <c r="JGF325" s="4"/>
      <c r="JGG325" s="4"/>
      <c r="JGH325" s="4"/>
      <c r="JGI325" s="4"/>
      <c r="JGJ325" s="4"/>
      <c r="JGK325" s="4"/>
      <c r="JGL325" s="4"/>
      <c r="JGM325" s="4"/>
      <c r="JGN325" s="4"/>
      <c r="JGO325" s="4"/>
      <c r="JGP325" s="4"/>
      <c r="JGQ325" s="4"/>
      <c r="JGR325" s="4"/>
      <c r="JGS325" s="4"/>
      <c r="JGT325" s="4"/>
      <c r="JGU325" s="4"/>
      <c r="JGV325" s="4"/>
      <c r="JGW325" s="4"/>
      <c r="JGX325" s="4"/>
      <c r="JGY325" s="4"/>
      <c r="JGZ325" s="4"/>
      <c r="JHA325" s="4"/>
      <c r="JHB325" s="4"/>
      <c r="JHC325" s="4"/>
      <c r="JHD325" s="4"/>
      <c r="JHE325" s="4"/>
      <c r="JHF325" s="4"/>
      <c r="JHG325" s="4"/>
      <c r="JHH325" s="4"/>
      <c r="JHI325" s="4"/>
      <c r="JHJ325" s="4"/>
      <c r="JHK325" s="4"/>
      <c r="JHL325" s="4"/>
      <c r="JHM325" s="4"/>
      <c r="JHN325" s="4"/>
      <c r="JHO325" s="4"/>
      <c r="JHP325" s="4"/>
      <c r="JHQ325" s="4"/>
      <c r="JHR325" s="4"/>
      <c r="JHS325" s="4"/>
      <c r="JHT325" s="4"/>
      <c r="JHU325" s="4"/>
      <c r="JHV325" s="4"/>
      <c r="JHW325" s="4"/>
      <c r="JHX325" s="4"/>
      <c r="JHY325" s="4"/>
      <c r="JHZ325" s="4"/>
      <c r="JIA325" s="4"/>
      <c r="JIB325" s="4"/>
      <c r="JIC325" s="4"/>
      <c r="JID325" s="4"/>
      <c r="JIE325" s="4"/>
      <c r="JIF325" s="4"/>
      <c r="JIG325" s="4"/>
      <c r="JIH325" s="4"/>
      <c r="JII325" s="4"/>
      <c r="JIJ325" s="4"/>
      <c r="JIK325" s="4"/>
      <c r="JIL325" s="4"/>
      <c r="JIM325" s="4"/>
      <c r="JIN325" s="4"/>
      <c r="JIO325" s="4"/>
      <c r="JIP325" s="4"/>
      <c r="JIQ325" s="4"/>
      <c r="JIR325" s="4"/>
      <c r="JIS325" s="4"/>
      <c r="JIT325" s="4"/>
      <c r="JIU325" s="4"/>
      <c r="JIV325" s="4"/>
      <c r="JIW325" s="4"/>
      <c r="JIX325" s="4"/>
      <c r="JIY325" s="4"/>
      <c r="JIZ325" s="4"/>
      <c r="JJA325" s="4"/>
      <c r="JJB325" s="4"/>
      <c r="JJC325" s="4"/>
      <c r="JJD325" s="4"/>
      <c r="JJE325" s="4"/>
      <c r="JJF325" s="4"/>
      <c r="JJG325" s="4"/>
      <c r="JJH325" s="4"/>
      <c r="JJI325" s="4"/>
      <c r="JJJ325" s="4"/>
      <c r="JJK325" s="4"/>
      <c r="JJL325" s="4"/>
      <c r="JJM325" s="4"/>
      <c r="JJN325" s="4"/>
      <c r="JJO325" s="4"/>
      <c r="JJP325" s="4"/>
      <c r="JJQ325" s="4"/>
      <c r="JJR325" s="4"/>
      <c r="JJS325" s="4"/>
      <c r="JJT325" s="4"/>
      <c r="JJU325" s="4"/>
      <c r="JJV325" s="4"/>
      <c r="JJW325" s="4"/>
      <c r="JJX325" s="4"/>
      <c r="JJY325" s="4"/>
      <c r="JJZ325" s="4"/>
      <c r="JKA325" s="4"/>
      <c r="JKB325" s="4"/>
      <c r="JKC325" s="4"/>
      <c r="JKD325" s="4"/>
      <c r="JKE325" s="4"/>
      <c r="JKF325" s="4"/>
      <c r="JKG325" s="4"/>
      <c r="JKH325" s="4"/>
      <c r="JKI325" s="4"/>
      <c r="JKJ325" s="4"/>
      <c r="JKK325" s="4"/>
      <c r="JKL325" s="4"/>
      <c r="JKM325" s="4"/>
      <c r="JKN325" s="4"/>
      <c r="JKO325" s="4"/>
      <c r="JKP325" s="4"/>
      <c r="JKQ325" s="4"/>
      <c r="JKR325" s="4"/>
      <c r="JKS325" s="4"/>
      <c r="JKT325" s="4"/>
      <c r="JKU325" s="4"/>
      <c r="JKV325" s="4"/>
      <c r="JKW325" s="4"/>
      <c r="JKX325" s="4"/>
      <c r="JKY325" s="4"/>
      <c r="JKZ325" s="4"/>
      <c r="JLA325" s="4"/>
      <c r="JLB325" s="4"/>
      <c r="JLC325" s="4"/>
      <c r="JLD325" s="4"/>
      <c r="JLE325" s="4"/>
      <c r="JLF325" s="4"/>
      <c r="JLG325" s="4"/>
      <c r="JLH325" s="4"/>
      <c r="JLI325" s="4"/>
      <c r="JLJ325" s="4"/>
      <c r="JLK325" s="4"/>
      <c r="JLL325" s="4"/>
      <c r="JLM325" s="4"/>
      <c r="JLN325" s="4"/>
      <c r="JLO325" s="4"/>
      <c r="JLP325" s="4"/>
      <c r="JLQ325" s="4"/>
      <c r="JLR325" s="4"/>
      <c r="JLS325" s="4"/>
      <c r="JLT325" s="4"/>
      <c r="JLU325" s="4"/>
      <c r="JLV325" s="4"/>
      <c r="JLW325" s="4"/>
      <c r="JLX325" s="4"/>
      <c r="JLY325" s="4"/>
      <c r="JLZ325" s="4"/>
      <c r="JMA325" s="4"/>
      <c r="JMB325" s="4"/>
      <c r="JMC325" s="4"/>
      <c r="JMD325" s="4"/>
      <c r="JME325" s="4"/>
      <c r="JMF325" s="4"/>
      <c r="JMG325" s="4"/>
      <c r="JMH325" s="4"/>
      <c r="JMI325" s="4"/>
      <c r="JMJ325" s="4"/>
      <c r="JMK325" s="4"/>
      <c r="JML325" s="4"/>
      <c r="JMM325" s="4"/>
      <c r="JMN325" s="4"/>
      <c r="JMO325" s="4"/>
      <c r="JMP325" s="4"/>
      <c r="JMQ325" s="4"/>
      <c r="JMR325" s="4"/>
      <c r="JMS325" s="4"/>
      <c r="JMT325" s="4"/>
      <c r="JMU325" s="4"/>
      <c r="JMV325" s="4"/>
      <c r="JMW325" s="4"/>
      <c r="JMX325" s="4"/>
      <c r="JMY325" s="4"/>
      <c r="JMZ325" s="4"/>
      <c r="JNA325" s="4"/>
      <c r="JNB325" s="4"/>
      <c r="JNC325" s="4"/>
      <c r="JND325" s="4"/>
      <c r="JNE325" s="4"/>
      <c r="JNF325" s="4"/>
      <c r="JNG325" s="4"/>
      <c r="JNH325" s="4"/>
      <c r="JNI325" s="4"/>
      <c r="JNJ325" s="4"/>
      <c r="JNK325" s="4"/>
      <c r="JNL325" s="4"/>
      <c r="JNM325" s="4"/>
      <c r="JNN325" s="4"/>
      <c r="JNO325" s="4"/>
      <c r="JNP325" s="4"/>
      <c r="JNQ325" s="4"/>
      <c r="JNR325" s="4"/>
      <c r="JNS325" s="4"/>
      <c r="JNT325" s="4"/>
      <c r="JNU325" s="4"/>
      <c r="JNV325" s="4"/>
      <c r="JNW325" s="4"/>
      <c r="JNX325" s="4"/>
      <c r="JNY325" s="4"/>
      <c r="JNZ325" s="4"/>
      <c r="JOA325" s="4"/>
      <c r="JOB325" s="4"/>
      <c r="JOC325" s="4"/>
      <c r="JOD325" s="4"/>
      <c r="JOE325" s="4"/>
      <c r="JOF325" s="4"/>
      <c r="JOG325" s="4"/>
      <c r="JOH325" s="4"/>
      <c r="JOI325" s="4"/>
      <c r="JOJ325" s="4"/>
      <c r="JOK325" s="4"/>
      <c r="JOL325" s="4"/>
      <c r="JOM325" s="4"/>
      <c r="JON325" s="4"/>
      <c r="JOO325" s="4"/>
      <c r="JOP325" s="4"/>
      <c r="JOQ325" s="4"/>
      <c r="JOR325" s="4"/>
      <c r="JOS325" s="4"/>
      <c r="JOT325" s="4"/>
      <c r="JOU325" s="4"/>
      <c r="JOV325" s="4"/>
      <c r="JOW325" s="4"/>
      <c r="JOX325" s="4"/>
      <c r="JOY325" s="4"/>
      <c r="JOZ325" s="4"/>
      <c r="JPA325" s="4"/>
      <c r="JPB325" s="4"/>
      <c r="JPC325" s="4"/>
      <c r="JPD325" s="4"/>
      <c r="JPE325" s="4"/>
      <c r="JPF325" s="4"/>
      <c r="JPG325" s="4"/>
      <c r="JPH325" s="4"/>
      <c r="JPI325" s="4"/>
      <c r="JPJ325" s="4"/>
      <c r="JPK325" s="4"/>
      <c r="JPL325" s="4"/>
      <c r="JPM325" s="4"/>
      <c r="JPN325" s="4"/>
      <c r="JPO325" s="4"/>
      <c r="JPP325" s="4"/>
      <c r="JPQ325" s="4"/>
      <c r="JPR325" s="4"/>
      <c r="JPS325" s="4"/>
      <c r="JPT325" s="4"/>
      <c r="JPU325" s="4"/>
      <c r="JPV325" s="4"/>
      <c r="JPW325" s="4"/>
      <c r="JPX325" s="4"/>
      <c r="JPY325" s="4"/>
      <c r="JPZ325" s="4"/>
      <c r="JQA325" s="4"/>
      <c r="JQB325" s="4"/>
      <c r="JQC325" s="4"/>
      <c r="JQD325" s="4"/>
      <c r="JQE325" s="4"/>
      <c r="JQF325" s="4"/>
      <c r="JQG325" s="4"/>
      <c r="JQH325" s="4"/>
      <c r="JQI325" s="4"/>
      <c r="JQJ325" s="4"/>
      <c r="JQK325" s="4"/>
      <c r="JQL325" s="4"/>
      <c r="JQM325" s="4"/>
      <c r="JQN325" s="4"/>
      <c r="JQO325" s="4"/>
      <c r="JQP325" s="4"/>
      <c r="JQQ325" s="4"/>
      <c r="JQR325" s="4"/>
      <c r="JQS325" s="4"/>
      <c r="JQT325" s="4"/>
      <c r="JQU325" s="4"/>
      <c r="JQV325" s="4"/>
      <c r="JQW325" s="4"/>
      <c r="JQX325" s="4"/>
      <c r="JQY325" s="4"/>
      <c r="JQZ325" s="4"/>
      <c r="JRA325" s="4"/>
      <c r="JRB325" s="4"/>
      <c r="JRC325" s="4"/>
      <c r="JRD325" s="4"/>
      <c r="JRE325" s="4"/>
      <c r="JRF325" s="4"/>
      <c r="JRG325" s="4"/>
      <c r="JRH325" s="4"/>
      <c r="JRI325" s="4"/>
      <c r="JRJ325" s="4"/>
      <c r="JRK325" s="4"/>
      <c r="JRL325" s="4"/>
      <c r="JRM325" s="4"/>
      <c r="JRN325" s="4"/>
      <c r="JRO325" s="4"/>
      <c r="JRP325" s="4"/>
      <c r="JRQ325" s="4"/>
      <c r="JRR325" s="4"/>
      <c r="JRS325" s="4"/>
      <c r="JRT325" s="4"/>
      <c r="JRU325" s="4"/>
      <c r="JRV325" s="4"/>
      <c r="JRW325" s="4"/>
      <c r="JRX325" s="4"/>
      <c r="JRY325" s="4"/>
      <c r="JRZ325" s="4"/>
      <c r="JSA325" s="4"/>
      <c r="JSB325" s="4"/>
      <c r="JSC325" s="4"/>
      <c r="JSD325" s="4"/>
      <c r="JSE325" s="4"/>
      <c r="JSF325" s="4"/>
      <c r="JSG325" s="4"/>
      <c r="JSH325" s="4"/>
      <c r="JSI325" s="4"/>
      <c r="JSJ325" s="4"/>
      <c r="JSK325" s="4"/>
      <c r="JSL325" s="4"/>
      <c r="JSM325" s="4"/>
      <c r="JSN325" s="4"/>
      <c r="JSO325" s="4"/>
      <c r="JSP325" s="4"/>
      <c r="JSQ325" s="4"/>
      <c r="JSR325" s="4"/>
      <c r="JSS325" s="4"/>
      <c r="JST325" s="4"/>
      <c r="JSU325" s="4"/>
      <c r="JSV325" s="4"/>
      <c r="JSW325" s="4"/>
      <c r="JSX325" s="4"/>
      <c r="JSY325" s="4"/>
      <c r="JSZ325" s="4"/>
      <c r="JTA325" s="4"/>
      <c r="JTB325" s="4"/>
      <c r="JTC325" s="4"/>
      <c r="JTD325" s="4"/>
      <c r="JTE325" s="4"/>
      <c r="JTF325" s="4"/>
      <c r="JTG325" s="4"/>
      <c r="JTH325" s="4"/>
      <c r="JTI325" s="4"/>
      <c r="JTJ325" s="4"/>
      <c r="JTK325" s="4"/>
      <c r="JTL325" s="4"/>
      <c r="JTM325" s="4"/>
      <c r="JTN325" s="4"/>
      <c r="JTO325" s="4"/>
      <c r="JTP325" s="4"/>
      <c r="JTQ325" s="4"/>
      <c r="JTR325" s="4"/>
      <c r="JTS325" s="4"/>
      <c r="JTT325" s="4"/>
      <c r="JTU325" s="4"/>
      <c r="JTV325" s="4"/>
      <c r="JTW325" s="4"/>
      <c r="JTX325" s="4"/>
      <c r="JTY325" s="4"/>
      <c r="JTZ325" s="4"/>
      <c r="JUA325" s="4"/>
      <c r="JUB325" s="4"/>
      <c r="JUC325" s="4"/>
      <c r="JUD325" s="4"/>
      <c r="JUE325" s="4"/>
      <c r="JUF325" s="4"/>
      <c r="JUG325" s="4"/>
      <c r="JUH325" s="4"/>
      <c r="JUI325" s="4"/>
      <c r="JUJ325" s="4"/>
      <c r="JUK325" s="4"/>
      <c r="JUL325" s="4"/>
      <c r="JUM325" s="4"/>
      <c r="JUN325" s="4"/>
      <c r="JUO325" s="4"/>
      <c r="JUP325" s="4"/>
      <c r="JUQ325" s="4"/>
      <c r="JUR325" s="4"/>
      <c r="JUS325" s="4"/>
      <c r="JUT325" s="4"/>
      <c r="JUU325" s="4"/>
      <c r="JUV325" s="4"/>
      <c r="JUW325" s="4"/>
      <c r="JUX325" s="4"/>
      <c r="JUY325" s="4"/>
      <c r="JUZ325" s="4"/>
      <c r="JVA325" s="4"/>
      <c r="JVB325" s="4"/>
      <c r="JVC325" s="4"/>
      <c r="JVD325" s="4"/>
      <c r="JVE325" s="4"/>
      <c r="JVF325" s="4"/>
      <c r="JVG325" s="4"/>
      <c r="JVH325" s="4"/>
      <c r="JVI325" s="4"/>
      <c r="JVJ325" s="4"/>
      <c r="JVK325" s="4"/>
      <c r="JVL325" s="4"/>
      <c r="JVM325" s="4"/>
      <c r="JVN325" s="4"/>
      <c r="JVO325" s="4"/>
      <c r="JVP325" s="4"/>
      <c r="JVQ325" s="4"/>
      <c r="JVR325" s="4"/>
      <c r="JVS325" s="4"/>
      <c r="JVT325" s="4"/>
      <c r="JVU325" s="4"/>
      <c r="JVV325" s="4"/>
      <c r="JVW325" s="4"/>
      <c r="JVX325" s="4"/>
      <c r="JVY325" s="4"/>
      <c r="JVZ325" s="4"/>
      <c r="JWA325" s="4"/>
      <c r="JWB325" s="4"/>
      <c r="JWC325" s="4"/>
      <c r="JWD325" s="4"/>
      <c r="JWE325" s="4"/>
      <c r="JWF325" s="4"/>
      <c r="JWG325" s="4"/>
      <c r="JWH325" s="4"/>
      <c r="JWI325" s="4"/>
      <c r="JWJ325" s="4"/>
      <c r="JWK325" s="4"/>
      <c r="JWL325" s="4"/>
      <c r="JWM325" s="4"/>
      <c r="JWN325" s="4"/>
      <c r="JWO325" s="4"/>
      <c r="JWP325" s="4"/>
      <c r="JWQ325" s="4"/>
      <c r="JWR325" s="4"/>
      <c r="JWS325" s="4"/>
      <c r="JWT325" s="4"/>
      <c r="JWU325" s="4"/>
      <c r="JWV325" s="4"/>
      <c r="JWW325" s="4"/>
      <c r="JWX325" s="4"/>
      <c r="JWY325" s="4"/>
      <c r="JWZ325" s="4"/>
      <c r="JXA325" s="4"/>
      <c r="JXB325" s="4"/>
      <c r="JXC325" s="4"/>
      <c r="JXD325" s="4"/>
      <c r="JXE325" s="4"/>
      <c r="JXF325" s="4"/>
      <c r="JXG325" s="4"/>
      <c r="JXH325" s="4"/>
      <c r="JXI325" s="4"/>
      <c r="JXJ325" s="4"/>
      <c r="JXK325" s="4"/>
      <c r="JXL325" s="4"/>
      <c r="JXM325" s="4"/>
      <c r="JXN325" s="4"/>
      <c r="JXO325" s="4"/>
      <c r="JXP325" s="4"/>
      <c r="JXQ325" s="4"/>
      <c r="JXR325" s="4"/>
      <c r="JXS325" s="4"/>
      <c r="JXT325" s="4"/>
      <c r="JXU325" s="4"/>
      <c r="JXV325" s="4"/>
      <c r="JXW325" s="4"/>
      <c r="JXX325" s="4"/>
      <c r="JXY325" s="4"/>
      <c r="JXZ325" s="4"/>
      <c r="JYA325" s="4"/>
      <c r="JYB325" s="4"/>
      <c r="JYC325" s="4"/>
      <c r="JYD325" s="4"/>
      <c r="JYE325" s="4"/>
      <c r="JYF325" s="4"/>
      <c r="JYG325" s="4"/>
      <c r="JYH325" s="4"/>
      <c r="JYI325" s="4"/>
      <c r="JYJ325" s="4"/>
      <c r="JYK325" s="4"/>
      <c r="JYL325" s="4"/>
      <c r="JYM325" s="4"/>
      <c r="JYN325" s="4"/>
      <c r="JYO325" s="4"/>
      <c r="JYP325" s="4"/>
      <c r="JYQ325" s="4"/>
      <c r="JYR325" s="4"/>
      <c r="JYS325" s="4"/>
      <c r="JYT325" s="4"/>
      <c r="JYU325" s="4"/>
      <c r="JYV325" s="4"/>
      <c r="JYW325" s="4"/>
      <c r="JYX325" s="4"/>
      <c r="JYY325" s="4"/>
      <c r="JYZ325" s="4"/>
      <c r="JZA325" s="4"/>
      <c r="JZB325" s="4"/>
      <c r="JZC325" s="4"/>
      <c r="JZD325" s="4"/>
      <c r="JZE325" s="4"/>
      <c r="JZF325" s="4"/>
      <c r="JZG325" s="4"/>
      <c r="JZH325" s="4"/>
      <c r="JZI325" s="4"/>
      <c r="JZJ325" s="4"/>
      <c r="JZK325" s="4"/>
      <c r="JZL325" s="4"/>
      <c r="JZM325" s="4"/>
      <c r="JZN325" s="4"/>
      <c r="JZO325" s="4"/>
      <c r="JZP325" s="4"/>
      <c r="JZQ325" s="4"/>
      <c r="JZR325" s="4"/>
      <c r="JZS325" s="4"/>
      <c r="JZT325" s="4"/>
      <c r="JZU325" s="4"/>
      <c r="JZV325" s="4"/>
      <c r="JZW325" s="4"/>
      <c r="JZX325" s="4"/>
      <c r="JZY325" s="4"/>
      <c r="JZZ325" s="4"/>
      <c r="KAA325" s="4"/>
      <c r="KAB325" s="4"/>
      <c r="KAC325" s="4"/>
      <c r="KAD325" s="4"/>
      <c r="KAE325" s="4"/>
      <c r="KAF325" s="4"/>
      <c r="KAG325" s="4"/>
      <c r="KAH325" s="4"/>
      <c r="KAI325" s="4"/>
      <c r="KAJ325" s="4"/>
      <c r="KAK325" s="4"/>
      <c r="KAL325" s="4"/>
      <c r="KAM325" s="4"/>
      <c r="KAN325" s="4"/>
      <c r="KAO325" s="4"/>
      <c r="KAP325" s="4"/>
      <c r="KAQ325" s="4"/>
      <c r="KAR325" s="4"/>
      <c r="KAS325" s="4"/>
      <c r="KAT325" s="4"/>
      <c r="KAU325" s="4"/>
      <c r="KAV325" s="4"/>
      <c r="KAW325" s="4"/>
      <c r="KAX325" s="4"/>
      <c r="KAY325" s="4"/>
      <c r="KAZ325" s="4"/>
      <c r="KBA325" s="4"/>
      <c r="KBB325" s="4"/>
      <c r="KBC325" s="4"/>
      <c r="KBD325" s="4"/>
      <c r="KBE325" s="4"/>
      <c r="KBF325" s="4"/>
      <c r="KBG325" s="4"/>
      <c r="KBH325" s="4"/>
      <c r="KBI325" s="4"/>
      <c r="KBJ325" s="4"/>
      <c r="KBK325" s="4"/>
      <c r="KBL325" s="4"/>
      <c r="KBM325" s="4"/>
      <c r="KBN325" s="4"/>
      <c r="KBO325" s="4"/>
      <c r="KBP325" s="4"/>
      <c r="KBQ325" s="4"/>
      <c r="KBR325" s="4"/>
      <c r="KBS325" s="4"/>
      <c r="KBT325" s="4"/>
      <c r="KBU325" s="4"/>
      <c r="KBV325" s="4"/>
      <c r="KBW325" s="4"/>
      <c r="KBX325" s="4"/>
      <c r="KBY325" s="4"/>
      <c r="KBZ325" s="4"/>
      <c r="KCA325" s="4"/>
      <c r="KCB325" s="4"/>
      <c r="KCC325" s="4"/>
      <c r="KCD325" s="4"/>
      <c r="KCE325" s="4"/>
      <c r="KCF325" s="4"/>
      <c r="KCG325" s="4"/>
      <c r="KCH325" s="4"/>
      <c r="KCI325" s="4"/>
      <c r="KCJ325" s="4"/>
      <c r="KCK325" s="4"/>
      <c r="KCL325" s="4"/>
      <c r="KCM325" s="4"/>
      <c r="KCN325" s="4"/>
      <c r="KCO325" s="4"/>
      <c r="KCP325" s="4"/>
      <c r="KCQ325" s="4"/>
      <c r="KCR325" s="4"/>
      <c r="KCS325" s="4"/>
      <c r="KCT325" s="4"/>
      <c r="KCU325" s="4"/>
      <c r="KCV325" s="4"/>
      <c r="KCW325" s="4"/>
      <c r="KCX325" s="4"/>
      <c r="KCY325" s="4"/>
      <c r="KCZ325" s="4"/>
      <c r="KDA325" s="4"/>
      <c r="KDB325" s="4"/>
      <c r="KDC325" s="4"/>
      <c r="KDD325" s="4"/>
      <c r="KDE325" s="4"/>
      <c r="KDF325" s="4"/>
      <c r="KDG325" s="4"/>
      <c r="KDH325" s="4"/>
      <c r="KDI325" s="4"/>
      <c r="KDJ325" s="4"/>
      <c r="KDK325" s="4"/>
      <c r="KDL325" s="4"/>
      <c r="KDM325" s="4"/>
      <c r="KDN325" s="4"/>
      <c r="KDO325" s="4"/>
      <c r="KDP325" s="4"/>
      <c r="KDQ325" s="4"/>
      <c r="KDR325" s="4"/>
      <c r="KDS325" s="4"/>
      <c r="KDT325" s="4"/>
      <c r="KDU325" s="4"/>
      <c r="KDV325" s="4"/>
      <c r="KDW325" s="4"/>
      <c r="KDX325" s="4"/>
      <c r="KDY325" s="4"/>
      <c r="KDZ325" s="4"/>
      <c r="KEA325" s="4"/>
      <c r="KEB325" s="4"/>
      <c r="KEC325" s="4"/>
      <c r="KED325" s="4"/>
      <c r="KEE325" s="4"/>
      <c r="KEF325" s="4"/>
      <c r="KEG325" s="4"/>
      <c r="KEH325" s="4"/>
      <c r="KEI325" s="4"/>
      <c r="KEJ325" s="4"/>
      <c r="KEK325" s="4"/>
      <c r="KEL325" s="4"/>
      <c r="KEM325" s="4"/>
      <c r="KEN325" s="4"/>
      <c r="KEO325" s="4"/>
      <c r="KEP325" s="4"/>
      <c r="KEQ325" s="4"/>
      <c r="KER325" s="4"/>
      <c r="KES325" s="4"/>
      <c r="KET325" s="4"/>
      <c r="KEU325" s="4"/>
      <c r="KEV325" s="4"/>
      <c r="KEW325" s="4"/>
      <c r="KEX325" s="4"/>
      <c r="KEY325" s="4"/>
      <c r="KEZ325" s="4"/>
      <c r="KFA325" s="4"/>
      <c r="KFB325" s="4"/>
      <c r="KFC325" s="4"/>
      <c r="KFD325" s="4"/>
      <c r="KFE325" s="4"/>
      <c r="KFF325" s="4"/>
      <c r="KFG325" s="4"/>
      <c r="KFH325" s="4"/>
      <c r="KFI325" s="4"/>
      <c r="KFJ325" s="4"/>
      <c r="KFK325" s="4"/>
      <c r="KFL325" s="4"/>
      <c r="KFM325" s="4"/>
      <c r="KFN325" s="4"/>
      <c r="KFO325" s="4"/>
      <c r="KFP325" s="4"/>
      <c r="KFQ325" s="4"/>
      <c r="KFR325" s="4"/>
      <c r="KFS325" s="4"/>
      <c r="KFT325" s="4"/>
      <c r="KFU325" s="4"/>
      <c r="KFV325" s="4"/>
      <c r="KFW325" s="4"/>
      <c r="KFX325" s="4"/>
      <c r="KFY325" s="4"/>
      <c r="KFZ325" s="4"/>
      <c r="KGA325" s="4"/>
      <c r="KGB325" s="4"/>
      <c r="KGC325" s="4"/>
      <c r="KGD325" s="4"/>
      <c r="KGE325" s="4"/>
      <c r="KGF325" s="4"/>
      <c r="KGG325" s="4"/>
      <c r="KGH325" s="4"/>
      <c r="KGI325" s="4"/>
      <c r="KGJ325" s="4"/>
      <c r="KGK325" s="4"/>
      <c r="KGL325" s="4"/>
      <c r="KGM325" s="4"/>
      <c r="KGN325" s="4"/>
      <c r="KGO325" s="4"/>
      <c r="KGP325" s="4"/>
      <c r="KGQ325" s="4"/>
      <c r="KGR325" s="4"/>
      <c r="KGS325" s="4"/>
      <c r="KGT325" s="4"/>
      <c r="KGU325" s="4"/>
      <c r="KGV325" s="4"/>
      <c r="KGW325" s="4"/>
      <c r="KGX325" s="4"/>
      <c r="KGY325" s="4"/>
      <c r="KGZ325" s="4"/>
      <c r="KHA325" s="4"/>
      <c r="KHB325" s="4"/>
      <c r="KHC325" s="4"/>
      <c r="KHD325" s="4"/>
      <c r="KHE325" s="4"/>
      <c r="KHF325" s="4"/>
      <c r="KHG325" s="4"/>
      <c r="KHH325" s="4"/>
      <c r="KHI325" s="4"/>
      <c r="KHJ325" s="4"/>
      <c r="KHK325" s="4"/>
      <c r="KHL325" s="4"/>
      <c r="KHM325" s="4"/>
      <c r="KHN325" s="4"/>
      <c r="KHO325" s="4"/>
      <c r="KHP325" s="4"/>
      <c r="KHQ325" s="4"/>
      <c r="KHR325" s="4"/>
      <c r="KHS325" s="4"/>
      <c r="KHT325" s="4"/>
      <c r="KHU325" s="4"/>
      <c r="KHV325" s="4"/>
      <c r="KHW325" s="4"/>
      <c r="KHX325" s="4"/>
      <c r="KHY325" s="4"/>
      <c r="KHZ325" s="4"/>
      <c r="KIA325" s="4"/>
      <c r="KIB325" s="4"/>
      <c r="KIC325" s="4"/>
      <c r="KID325" s="4"/>
      <c r="KIE325" s="4"/>
      <c r="KIF325" s="4"/>
      <c r="KIG325" s="4"/>
      <c r="KIH325" s="4"/>
      <c r="KII325" s="4"/>
      <c r="KIJ325" s="4"/>
      <c r="KIK325" s="4"/>
      <c r="KIL325" s="4"/>
      <c r="KIM325" s="4"/>
      <c r="KIN325" s="4"/>
      <c r="KIO325" s="4"/>
      <c r="KIP325" s="4"/>
      <c r="KIQ325" s="4"/>
      <c r="KIR325" s="4"/>
      <c r="KIS325" s="4"/>
      <c r="KIT325" s="4"/>
      <c r="KIU325" s="4"/>
      <c r="KIV325" s="4"/>
      <c r="KIW325" s="4"/>
      <c r="KIX325" s="4"/>
      <c r="KIY325" s="4"/>
      <c r="KIZ325" s="4"/>
      <c r="KJA325" s="4"/>
      <c r="KJB325" s="4"/>
      <c r="KJC325" s="4"/>
      <c r="KJD325" s="4"/>
      <c r="KJE325" s="4"/>
      <c r="KJF325" s="4"/>
      <c r="KJG325" s="4"/>
      <c r="KJH325" s="4"/>
      <c r="KJI325" s="4"/>
      <c r="KJJ325" s="4"/>
      <c r="KJK325" s="4"/>
      <c r="KJL325" s="4"/>
      <c r="KJM325" s="4"/>
      <c r="KJN325" s="4"/>
      <c r="KJO325" s="4"/>
      <c r="KJP325" s="4"/>
      <c r="KJQ325" s="4"/>
      <c r="KJR325" s="4"/>
      <c r="KJS325" s="4"/>
      <c r="KJT325" s="4"/>
      <c r="KJU325" s="4"/>
      <c r="KJV325" s="4"/>
      <c r="KJW325" s="4"/>
      <c r="KJX325" s="4"/>
      <c r="KJY325" s="4"/>
      <c r="KJZ325" s="4"/>
      <c r="KKA325" s="4"/>
      <c r="KKB325" s="4"/>
      <c r="KKC325" s="4"/>
      <c r="KKD325" s="4"/>
      <c r="KKE325" s="4"/>
      <c r="KKF325" s="4"/>
      <c r="KKG325" s="4"/>
      <c r="KKH325" s="4"/>
      <c r="KKI325" s="4"/>
      <c r="KKJ325" s="4"/>
      <c r="KKK325" s="4"/>
      <c r="KKL325" s="4"/>
      <c r="KKM325" s="4"/>
      <c r="KKN325" s="4"/>
      <c r="KKO325" s="4"/>
      <c r="KKP325" s="4"/>
      <c r="KKQ325" s="4"/>
      <c r="KKR325" s="4"/>
      <c r="KKS325" s="4"/>
      <c r="KKT325" s="4"/>
      <c r="KKU325" s="4"/>
      <c r="KKV325" s="4"/>
      <c r="KKW325" s="4"/>
      <c r="KKX325" s="4"/>
      <c r="KKY325" s="4"/>
      <c r="KKZ325" s="4"/>
      <c r="KLA325" s="4"/>
      <c r="KLB325" s="4"/>
      <c r="KLC325" s="4"/>
      <c r="KLD325" s="4"/>
      <c r="KLE325" s="4"/>
      <c r="KLF325" s="4"/>
      <c r="KLG325" s="4"/>
      <c r="KLH325" s="4"/>
      <c r="KLI325" s="4"/>
      <c r="KLJ325" s="4"/>
      <c r="KLK325" s="4"/>
      <c r="KLL325" s="4"/>
      <c r="KLM325" s="4"/>
      <c r="KLN325" s="4"/>
      <c r="KLO325" s="4"/>
      <c r="KLP325" s="4"/>
      <c r="KLQ325" s="4"/>
      <c r="KLR325" s="4"/>
      <c r="KLS325" s="4"/>
      <c r="KLT325" s="4"/>
      <c r="KLU325" s="4"/>
      <c r="KLV325" s="4"/>
      <c r="KLW325" s="4"/>
      <c r="KLX325" s="4"/>
      <c r="KLY325" s="4"/>
      <c r="KLZ325" s="4"/>
      <c r="KMA325" s="4"/>
      <c r="KMB325" s="4"/>
      <c r="KMC325" s="4"/>
      <c r="KMD325" s="4"/>
      <c r="KME325" s="4"/>
      <c r="KMF325" s="4"/>
      <c r="KMG325" s="4"/>
      <c r="KMH325" s="4"/>
      <c r="KMI325" s="4"/>
      <c r="KMJ325" s="4"/>
      <c r="KMK325" s="4"/>
      <c r="KML325" s="4"/>
      <c r="KMM325" s="4"/>
      <c r="KMN325" s="4"/>
      <c r="KMO325" s="4"/>
      <c r="KMP325" s="4"/>
      <c r="KMQ325" s="4"/>
      <c r="KMR325" s="4"/>
      <c r="KMS325" s="4"/>
      <c r="KMT325" s="4"/>
      <c r="KMU325" s="4"/>
      <c r="KMV325" s="4"/>
      <c r="KMW325" s="4"/>
      <c r="KMX325" s="4"/>
      <c r="KMY325" s="4"/>
      <c r="KMZ325" s="4"/>
      <c r="KNA325" s="4"/>
      <c r="KNB325" s="4"/>
      <c r="KNC325" s="4"/>
      <c r="KND325" s="4"/>
      <c r="KNE325" s="4"/>
      <c r="KNF325" s="4"/>
      <c r="KNG325" s="4"/>
      <c r="KNH325" s="4"/>
      <c r="KNI325" s="4"/>
      <c r="KNJ325" s="4"/>
      <c r="KNK325" s="4"/>
      <c r="KNL325" s="4"/>
      <c r="KNM325" s="4"/>
      <c r="KNN325" s="4"/>
      <c r="KNO325" s="4"/>
      <c r="KNP325" s="4"/>
      <c r="KNQ325" s="4"/>
      <c r="KNR325" s="4"/>
      <c r="KNS325" s="4"/>
      <c r="KNT325" s="4"/>
      <c r="KNU325" s="4"/>
      <c r="KNV325" s="4"/>
      <c r="KNW325" s="4"/>
      <c r="KNX325" s="4"/>
      <c r="KNY325" s="4"/>
      <c r="KNZ325" s="4"/>
      <c r="KOA325" s="4"/>
      <c r="KOB325" s="4"/>
      <c r="KOC325" s="4"/>
      <c r="KOD325" s="4"/>
      <c r="KOE325" s="4"/>
      <c r="KOF325" s="4"/>
      <c r="KOG325" s="4"/>
      <c r="KOH325" s="4"/>
      <c r="KOI325" s="4"/>
      <c r="KOJ325" s="4"/>
      <c r="KOK325" s="4"/>
      <c r="KOL325" s="4"/>
      <c r="KOM325" s="4"/>
      <c r="KON325" s="4"/>
      <c r="KOO325" s="4"/>
      <c r="KOP325" s="4"/>
      <c r="KOQ325" s="4"/>
      <c r="KOR325" s="4"/>
      <c r="KOS325" s="4"/>
      <c r="KOT325" s="4"/>
      <c r="KOU325" s="4"/>
      <c r="KOV325" s="4"/>
      <c r="KOW325" s="4"/>
      <c r="KOX325" s="4"/>
      <c r="KOY325" s="4"/>
      <c r="KOZ325" s="4"/>
      <c r="KPA325" s="4"/>
      <c r="KPB325" s="4"/>
      <c r="KPC325" s="4"/>
      <c r="KPD325" s="4"/>
      <c r="KPE325" s="4"/>
      <c r="KPF325" s="4"/>
      <c r="KPG325" s="4"/>
      <c r="KPH325" s="4"/>
      <c r="KPI325" s="4"/>
      <c r="KPJ325" s="4"/>
      <c r="KPK325" s="4"/>
      <c r="KPL325" s="4"/>
      <c r="KPM325" s="4"/>
      <c r="KPN325" s="4"/>
      <c r="KPO325" s="4"/>
      <c r="KPP325" s="4"/>
      <c r="KPQ325" s="4"/>
      <c r="KPR325" s="4"/>
      <c r="KPS325" s="4"/>
      <c r="KPT325" s="4"/>
      <c r="KPU325" s="4"/>
      <c r="KPV325" s="4"/>
      <c r="KPW325" s="4"/>
      <c r="KPX325" s="4"/>
      <c r="KPY325" s="4"/>
      <c r="KPZ325" s="4"/>
      <c r="KQA325" s="4"/>
      <c r="KQB325" s="4"/>
      <c r="KQC325" s="4"/>
      <c r="KQD325" s="4"/>
      <c r="KQE325" s="4"/>
      <c r="KQF325" s="4"/>
      <c r="KQG325" s="4"/>
      <c r="KQH325" s="4"/>
      <c r="KQI325" s="4"/>
      <c r="KQJ325" s="4"/>
      <c r="KQK325" s="4"/>
      <c r="KQL325" s="4"/>
      <c r="KQM325" s="4"/>
      <c r="KQN325" s="4"/>
      <c r="KQO325" s="4"/>
      <c r="KQP325" s="4"/>
      <c r="KQQ325" s="4"/>
      <c r="KQR325" s="4"/>
      <c r="KQS325" s="4"/>
      <c r="KQT325" s="4"/>
      <c r="KQU325" s="4"/>
      <c r="KQV325" s="4"/>
      <c r="KQW325" s="4"/>
      <c r="KQX325" s="4"/>
      <c r="KQY325" s="4"/>
      <c r="KQZ325" s="4"/>
      <c r="KRA325" s="4"/>
      <c r="KRB325" s="4"/>
      <c r="KRC325" s="4"/>
      <c r="KRD325" s="4"/>
      <c r="KRE325" s="4"/>
      <c r="KRF325" s="4"/>
      <c r="KRG325" s="4"/>
      <c r="KRH325" s="4"/>
      <c r="KRI325" s="4"/>
      <c r="KRJ325" s="4"/>
      <c r="KRK325" s="4"/>
      <c r="KRL325" s="4"/>
      <c r="KRM325" s="4"/>
      <c r="KRN325" s="4"/>
      <c r="KRO325" s="4"/>
      <c r="KRP325" s="4"/>
      <c r="KRQ325" s="4"/>
      <c r="KRR325" s="4"/>
      <c r="KRS325" s="4"/>
      <c r="KRT325" s="4"/>
      <c r="KRU325" s="4"/>
      <c r="KRV325" s="4"/>
      <c r="KRW325" s="4"/>
      <c r="KRX325" s="4"/>
      <c r="KRY325" s="4"/>
      <c r="KRZ325" s="4"/>
      <c r="KSA325" s="4"/>
      <c r="KSB325" s="4"/>
      <c r="KSC325" s="4"/>
      <c r="KSD325" s="4"/>
      <c r="KSE325" s="4"/>
      <c r="KSF325" s="4"/>
      <c r="KSG325" s="4"/>
      <c r="KSH325" s="4"/>
      <c r="KSI325" s="4"/>
      <c r="KSJ325" s="4"/>
      <c r="KSK325" s="4"/>
      <c r="KSL325" s="4"/>
      <c r="KSM325" s="4"/>
      <c r="KSN325" s="4"/>
      <c r="KSO325" s="4"/>
      <c r="KSP325" s="4"/>
      <c r="KSQ325" s="4"/>
      <c r="KSR325" s="4"/>
      <c r="KSS325" s="4"/>
      <c r="KST325" s="4"/>
      <c r="KSU325" s="4"/>
      <c r="KSV325" s="4"/>
      <c r="KSW325" s="4"/>
      <c r="KSX325" s="4"/>
      <c r="KSY325" s="4"/>
      <c r="KSZ325" s="4"/>
      <c r="KTA325" s="4"/>
      <c r="KTB325" s="4"/>
      <c r="KTC325" s="4"/>
      <c r="KTD325" s="4"/>
      <c r="KTE325" s="4"/>
      <c r="KTF325" s="4"/>
      <c r="KTG325" s="4"/>
      <c r="KTH325" s="4"/>
      <c r="KTI325" s="4"/>
      <c r="KTJ325" s="4"/>
      <c r="KTK325" s="4"/>
      <c r="KTL325" s="4"/>
      <c r="KTM325" s="4"/>
      <c r="KTN325" s="4"/>
      <c r="KTO325" s="4"/>
      <c r="KTP325" s="4"/>
      <c r="KTQ325" s="4"/>
      <c r="KTR325" s="4"/>
      <c r="KTS325" s="4"/>
      <c r="KTT325" s="4"/>
      <c r="KTU325" s="4"/>
      <c r="KTV325" s="4"/>
      <c r="KTW325" s="4"/>
      <c r="KTX325" s="4"/>
      <c r="KTY325" s="4"/>
      <c r="KTZ325" s="4"/>
      <c r="KUA325" s="4"/>
      <c r="KUB325" s="4"/>
      <c r="KUC325" s="4"/>
      <c r="KUD325" s="4"/>
      <c r="KUE325" s="4"/>
      <c r="KUF325" s="4"/>
      <c r="KUG325" s="4"/>
      <c r="KUH325" s="4"/>
      <c r="KUI325" s="4"/>
      <c r="KUJ325" s="4"/>
      <c r="KUK325" s="4"/>
      <c r="KUL325" s="4"/>
      <c r="KUM325" s="4"/>
      <c r="KUN325" s="4"/>
      <c r="KUO325" s="4"/>
      <c r="KUP325" s="4"/>
      <c r="KUQ325" s="4"/>
      <c r="KUR325" s="4"/>
      <c r="KUS325" s="4"/>
      <c r="KUT325" s="4"/>
      <c r="KUU325" s="4"/>
      <c r="KUV325" s="4"/>
      <c r="KUW325" s="4"/>
      <c r="KUX325" s="4"/>
      <c r="KUY325" s="4"/>
      <c r="KUZ325" s="4"/>
      <c r="KVA325" s="4"/>
      <c r="KVB325" s="4"/>
      <c r="KVC325" s="4"/>
      <c r="KVD325" s="4"/>
      <c r="KVE325" s="4"/>
      <c r="KVF325" s="4"/>
      <c r="KVG325" s="4"/>
      <c r="KVH325" s="4"/>
      <c r="KVI325" s="4"/>
      <c r="KVJ325" s="4"/>
      <c r="KVK325" s="4"/>
      <c r="KVL325" s="4"/>
      <c r="KVM325" s="4"/>
      <c r="KVN325" s="4"/>
      <c r="KVO325" s="4"/>
      <c r="KVP325" s="4"/>
      <c r="KVQ325" s="4"/>
      <c r="KVR325" s="4"/>
      <c r="KVS325" s="4"/>
      <c r="KVT325" s="4"/>
      <c r="KVU325" s="4"/>
      <c r="KVV325" s="4"/>
      <c r="KVW325" s="4"/>
      <c r="KVX325" s="4"/>
      <c r="KVY325" s="4"/>
      <c r="KVZ325" s="4"/>
      <c r="KWA325" s="4"/>
      <c r="KWB325" s="4"/>
      <c r="KWC325" s="4"/>
      <c r="KWD325" s="4"/>
      <c r="KWE325" s="4"/>
      <c r="KWF325" s="4"/>
      <c r="KWG325" s="4"/>
      <c r="KWH325" s="4"/>
      <c r="KWI325" s="4"/>
      <c r="KWJ325" s="4"/>
      <c r="KWK325" s="4"/>
      <c r="KWL325" s="4"/>
      <c r="KWM325" s="4"/>
      <c r="KWN325" s="4"/>
      <c r="KWO325" s="4"/>
      <c r="KWP325" s="4"/>
      <c r="KWQ325" s="4"/>
      <c r="KWR325" s="4"/>
      <c r="KWS325" s="4"/>
      <c r="KWT325" s="4"/>
      <c r="KWU325" s="4"/>
      <c r="KWV325" s="4"/>
      <c r="KWW325" s="4"/>
      <c r="KWX325" s="4"/>
      <c r="KWY325" s="4"/>
      <c r="KWZ325" s="4"/>
      <c r="KXA325" s="4"/>
      <c r="KXB325" s="4"/>
      <c r="KXC325" s="4"/>
      <c r="KXD325" s="4"/>
      <c r="KXE325" s="4"/>
      <c r="KXF325" s="4"/>
      <c r="KXG325" s="4"/>
      <c r="KXH325" s="4"/>
      <c r="KXI325" s="4"/>
      <c r="KXJ325" s="4"/>
      <c r="KXK325" s="4"/>
      <c r="KXL325" s="4"/>
      <c r="KXM325" s="4"/>
      <c r="KXN325" s="4"/>
      <c r="KXO325" s="4"/>
      <c r="KXP325" s="4"/>
      <c r="KXQ325" s="4"/>
      <c r="KXR325" s="4"/>
      <c r="KXS325" s="4"/>
      <c r="KXT325" s="4"/>
      <c r="KXU325" s="4"/>
      <c r="KXV325" s="4"/>
      <c r="KXW325" s="4"/>
      <c r="KXX325" s="4"/>
      <c r="KXY325" s="4"/>
      <c r="KXZ325" s="4"/>
      <c r="KYA325" s="4"/>
      <c r="KYB325" s="4"/>
      <c r="KYC325" s="4"/>
      <c r="KYD325" s="4"/>
      <c r="KYE325" s="4"/>
      <c r="KYF325" s="4"/>
      <c r="KYG325" s="4"/>
      <c r="KYH325" s="4"/>
      <c r="KYI325" s="4"/>
      <c r="KYJ325" s="4"/>
      <c r="KYK325" s="4"/>
      <c r="KYL325" s="4"/>
      <c r="KYM325" s="4"/>
      <c r="KYN325" s="4"/>
      <c r="KYO325" s="4"/>
      <c r="KYP325" s="4"/>
      <c r="KYQ325" s="4"/>
      <c r="KYR325" s="4"/>
      <c r="KYS325" s="4"/>
      <c r="KYT325" s="4"/>
      <c r="KYU325" s="4"/>
      <c r="KYV325" s="4"/>
      <c r="KYW325" s="4"/>
      <c r="KYX325" s="4"/>
      <c r="KYY325" s="4"/>
      <c r="KYZ325" s="4"/>
      <c r="KZA325" s="4"/>
      <c r="KZB325" s="4"/>
      <c r="KZC325" s="4"/>
      <c r="KZD325" s="4"/>
      <c r="KZE325" s="4"/>
      <c r="KZF325" s="4"/>
      <c r="KZG325" s="4"/>
      <c r="KZH325" s="4"/>
      <c r="KZI325" s="4"/>
      <c r="KZJ325" s="4"/>
      <c r="KZK325" s="4"/>
      <c r="KZL325" s="4"/>
      <c r="KZM325" s="4"/>
      <c r="KZN325" s="4"/>
      <c r="KZO325" s="4"/>
      <c r="KZP325" s="4"/>
      <c r="KZQ325" s="4"/>
      <c r="KZR325" s="4"/>
      <c r="KZS325" s="4"/>
      <c r="KZT325" s="4"/>
      <c r="KZU325" s="4"/>
      <c r="KZV325" s="4"/>
      <c r="KZW325" s="4"/>
      <c r="KZX325" s="4"/>
      <c r="KZY325" s="4"/>
      <c r="KZZ325" s="4"/>
      <c r="LAA325" s="4"/>
      <c r="LAB325" s="4"/>
      <c r="LAC325" s="4"/>
      <c r="LAD325" s="4"/>
      <c r="LAE325" s="4"/>
      <c r="LAF325" s="4"/>
      <c r="LAG325" s="4"/>
      <c r="LAH325" s="4"/>
      <c r="LAI325" s="4"/>
      <c r="LAJ325" s="4"/>
      <c r="LAK325" s="4"/>
      <c r="LAL325" s="4"/>
      <c r="LAM325" s="4"/>
      <c r="LAN325" s="4"/>
      <c r="LAO325" s="4"/>
      <c r="LAP325" s="4"/>
      <c r="LAQ325" s="4"/>
      <c r="LAR325" s="4"/>
      <c r="LAS325" s="4"/>
      <c r="LAT325" s="4"/>
      <c r="LAU325" s="4"/>
      <c r="LAV325" s="4"/>
      <c r="LAW325" s="4"/>
      <c r="LAX325" s="4"/>
      <c r="LAY325" s="4"/>
      <c r="LAZ325" s="4"/>
      <c r="LBA325" s="4"/>
      <c r="LBB325" s="4"/>
      <c r="LBC325" s="4"/>
      <c r="LBD325" s="4"/>
      <c r="LBE325" s="4"/>
      <c r="LBF325" s="4"/>
      <c r="LBG325" s="4"/>
      <c r="LBH325" s="4"/>
      <c r="LBI325" s="4"/>
      <c r="LBJ325" s="4"/>
      <c r="LBK325" s="4"/>
      <c r="LBL325" s="4"/>
      <c r="LBM325" s="4"/>
      <c r="LBN325" s="4"/>
      <c r="LBO325" s="4"/>
      <c r="LBP325" s="4"/>
      <c r="LBQ325" s="4"/>
      <c r="LBR325" s="4"/>
      <c r="LBS325" s="4"/>
      <c r="LBT325" s="4"/>
      <c r="LBU325" s="4"/>
      <c r="LBV325" s="4"/>
      <c r="LBW325" s="4"/>
      <c r="LBX325" s="4"/>
      <c r="LBY325" s="4"/>
      <c r="LBZ325" s="4"/>
      <c r="LCA325" s="4"/>
      <c r="LCB325" s="4"/>
      <c r="LCC325" s="4"/>
      <c r="LCD325" s="4"/>
      <c r="LCE325" s="4"/>
      <c r="LCF325" s="4"/>
      <c r="LCG325" s="4"/>
      <c r="LCH325" s="4"/>
      <c r="LCI325" s="4"/>
      <c r="LCJ325" s="4"/>
      <c r="LCK325" s="4"/>
      <c r="LCL325" s="4"/>
      <c r="LCM325" s="4"/>
      <c r="LCN325" s="4"/>
      <c r="LCO325" s="4"/>
      <c r="LCP325" s="4"/>
      <c r="LCQ325" s="4"/>
      <c r="LCR325" s="4"/>
      <c r="LCS325" s="4"/>
      <c r="LCT325" s="4"/>
      <c r="LCU325" s="4"/>
      <c r="LCV325" s="4"/>
      <c r="LCW325" s="4"/>
      <c r="LCX325" s="4"/>
      <c r="LCY325" s="4"/>
      <c r="LCZ325" s="4"/>
      <c r="LDA325" s="4"/>
      <c r="LDB325" s="4"/>
      <c r="LDC325" s="4"/>
      <c r="LDD325" s="4"/>
      <c r="LDE325" s="4"/>
      <c r="LDF325" s="4"/>
      <c r="LDG325" s="4"/>
      <c r="LDH325" s="4"/>
      <c r="LDI325" s="4"/>
      <c r="LDJ325" s="4"/>
      <c r="LDK325" s="4"/>
      <c r="LDL325" s="4"/>
      <c r="LDM325" s="4"/>
      <c r="LDN325" s="4"/>
      <c r="LDO325" s="4"/>
      <c r="LDP325" s="4"/>
      <c r="LDQ325" s="4"/>
      <c r="LDR325" s="4"/>
      <c r="LDS325" s="4"/>
      <c r="LDT325" s="4"/>
      <c r="LDU325" s="4"/>
      <c r="LDV325" s="4"/>
      <c r="LDW325" s="4"/>
      <c r="LDX325" s="4"/>
      <c r="LDY325" s="4"/>
      <c r="LDZ325" s="4"/>
      <c r="LEA325" s="4"/>
      <c r="LEB325" s="4"/>
      <c r="LEC325" s="4"/>
      <c r="LED325" s="4"/>
      <c r="LEE325" s="4"/>
      <c r="LEF325" s="4"/>
      <c r="LEG325" s="4"/>
      <c r="LEH325" s="4"/>
      <c r="LEI325" s="4"/>
      <c r="LEJ325" s="4"/>
      <c r="LEK325" s="4"/>
      <c r="LEL325" s="4"/>
      <c r="LEM325" s="4"/>
      <c r="LEN325" s="4"/>
      <c r="LEO325" s="4"/>
      <c r="LEP325" s="4"/>
      <c r="LEQ325" s="4"/>
      <c r="LER325" s="4"/>
      <c r="LES325" s="4"/>
      <c r="LET325" s="4"/>
      <c r="LEU325" s="4"/>
      <c r="LEV325" s="4"/>
      <c r="LEW325" s="4"/>
      <c r="LEX325" s="4"/>
      <c r="LEY325" s="4"/>
      <c r="LEZ325" s="4"/>
      <c r="LFA325" s="4"/>
      <c r="LFB325" s="4"/>
      <c r="LFC325" s="4"/>
      <c r="LFD325" s="4"/>
      <c r="LFE325" s="4"/>
      <c r="LFF325" s="4"/>
      <c r="LFG325" s="4"/>
      <c r="LFH325" s="4"/>
      <c r="LFI325" s="4"/>
      <c r="LFJ325" s="4"/>
      <c r="LFK325" s="4"/>
      <c r="LFL325" s="4"/>
      <c r="LFM325" s="4"/>
      <c r="LFN325" s="4"/>
      <c r="LFO325" s="4"/>
      <c r="LFP325" s="4"/>
      <c r="LFQ325" s="4"/>
      <c r="LFR325" s="4"/>
      <c r="LFS325" s="4"/>
      <c r="LFT325" s="4"/>
      <c r="LFU325" s="4"/>
      <c r="LFV325" s="4"/>
      <c r="LFW325" s="4"/>
      <c r="LFX325" s="4"/>
      <c r="LFY325" s="4"/>
      <c r="LFZ325" s="4"/>
      <c r="LGA325" s="4"/>
      <c r="LGB325" s="4"/>
      <c r="LGC325" s="4"/>
      <c r="LGD325" s="4"/>
      <c r="LGE325" s="4"/>
      <c r="LGF325" s="4"/>
      <c r="LGG325" s="4"/>
      <c r="LGH325" s="4"/>
      <c r="LGI325" s="4"/>
      <c r="LGJ325" s="4"/>
      <c r="LGK325" s="4"/>
      <c r="LGL325" s="4"/>
      <c r="LGM325" s="4"/>
      <c r="LGN325" s="4"/>
      <c r="LGO325" s="4"/>
      <c r="LGP325" s="4"/>
      <c r="LGQ325" s="4"/>
      <c r="LGR325" s="4"/>
      <c r="LGS325" s="4"/>
      <c r="LGT325" s="4"/>
      <c r="LGU325" s="4"/>
      <c r="LGV325" s="4"/>
      <c r="LGW325" s="4"/>
      <c r="LGX325" s="4"/>
      <c r="LGY325" s="4"/>
      <c r="LGZ325" s="4"/>
      <c r="LHA325" s="4"/>
      <c r="LHB325" s="4"/>
      <c r="LHC325" s="4"/>
      <c r="LHD325" s="4"/>
      <c r="LHE325" s="4"/>
      <c r="LHF325" s="4"/>
      <c r="LHG325" s="4"/>
      <c r="LHH325" s="4"/>
      <c r="LHI325" s="4"/>
      <c r="LHJ325" s="4"/>
      <c r="LHK325" s="4"/>
      <c r="LHL325" s="4"/>
      <c r="LHM325" s="4"/>
      <c r="LHN325" s="4"/>
      <c r="LHO325" s="4"/>
      <c r="LHP325" s="4"/>
      <c r="LHQ325" s="4"/>
      <c r="LHR325" s="4"/>
      <c r="LHS325" s="4"/>
      <c r="LHT325" s="4"/>
      <c r="LHU325" s="4"/>
      <c r="LHV325" s="4"/>
      <c r="LHW325" s="4"/>
      <c r="LHX325" s="4"/>
      <c r="LHY325" s="4"/>
      <c r="LHZ325" s="4"/>
      <c r="LIA325" s="4"/>
      <c r="LIB325" s="4"/>
      <c r="LIC325" s="4"/>
      <c r="LID325" s="4"/>
      <c r="LIE325" s="4"/>
      <c r="LIF325" s="4"/>
      <c r="LIG325" s="4"/>
      <c r="LIH325" s="4"/>
      <c r="LII325" s="4"/>
      <c r="LIJ325" s="4"/>
      <c r="LIK325" s="4"/>
      <c r="LIL325" s="4"/>
      <c r="LIM325" s="4"/>
      <c r="LIN325" s="4"/>
      <c r="LIO325" s="4"/>
      <c r="LIP325" s="4"/>
      <c r="LIQ325" s="4"/>
      <c r="LIR325" s="4"/>
      <c r="LIS325" s="4"/>
      <c r="LIT325" s="4"/>
      <c r="LIU325" s="4"/>
      <c r="LIV325" s="4"/>
      <c r="LIW325" s="4"/>
      <c r="LIX325" s="4"/>
      <c r="LIY325" s="4"/>
      <c r="LIZ325" s="4"/>
      <c r="LJA325" s="4"/>
      <c r="LJB325" s="4"/>
      <c r="LJC325" s="4"/>
      <c r="LJD325" s="4"/>
      <c r="LJE325" s="4"/>
      <c r="LJF325" s="4"/>
      <c r="LJG325" s="4"/>
      <c r="LJH325" s="4"/>
      <c r="LJI325" s="4"/>
      <c r="LJJ325" s="4"/>
      <c r="LJK325" s="4"/>
      <c r="LJL325" s="4"/>
      <c r="LJM325" s="4"/>
      <c r="LJN325" s="4"/>
      <c r="LJO325" s="4"/>
      <c r="LJP325" s="4"/>
      <c r="LJQ325" s="4"/>
      <c r="LJR325" s="4"/>
      <c r="LJS325" s="4"/>
      <c r="LJT325" s="4"/>
      <c r="LJU325" s="4"/>
      <c r="LJV325" s="4"/>
      <c r="LJW325" s="4"/>
      <c r="LJX325" s="4"/>
      <c r="LJY325" s="4"/>
      <c r="LJZ325" s="4"/>
      <c r="LKA325" s="4"/>
      <c r="LKB325" s="4"/>
      <c r="LKC325" s="4"/>
      <c r="LKD325" s="4"/>
      <c r="LKE325" s="4"/>
      <c r="LKF325" s="4"/>
      <c r="LKG325" s="4"/>
      <c r="LKH325" s="4"/>
      <c r="LKI325" s="4"/>
      <c r="LKJ325" s="4"/>
      <c r="LKK325" s="4"/>
      <c r="LKL325" s="4"/>
      <c r="LKM325" s="4"/>
      <c r="LKN325" s="4"/>
      <c r="LKO325" s="4"/>
      <c r="LKP325" s="4"/>
      <c r="LKQ325" s="4"/>
      <c r="LKR325" s="4"/>
      <c r="LKS325" s="4"/>
      <c r="LKT325" s="4"/>
      <c r="LKU325" s="4"/>
      <c r="LKV325" s="4"/>
      <c r="LKW325" s="4"/>
      <c r="LKX325" s="4"/>
      <c r="LKY325" s="4"/>
      <c r="LKZ325" s="4"/>
      <c r="LLA325" s="4"/>
      <c r="LLB325" s="4"/>
      <c r="LLC325" s="4"/>
      <c r="LLD325" s="4"/>
      <c r="LLE325" s="4"/>
      <c r="LLF325" s="4"/>
      <c r="LLG325" s="4"/>
      <c r="LLH325" s="4"/>
      <c r="LLI325" s="4"/>
      <c r="LLJ325" s="4"/>
      <c r="LLK325" s="4"/>
      <c r="LLL325" s="4"/>
      <c r="LLM325" s="4"/>
      <c r="LLN325" s="4"/>
      <c r="LLO325" s="4"/>
      <c r="LLP325" s="4"/>
      <c r="LLQ325" s="4"/>
      <c r="LLR325" s="4"/>
      <c r="LLS325" s="4"/>
      <c r="LLT325" s="4"/>
      <c r="LLU325" s="4"/>
      <c r="LLV325" s="4"/>
      <c r="LLW325" s="4"/>
      <c r="LLX325" s="4"/>
      <c r="LLY325" s="4"/>
      <c r="LLZ325" s="4"/>
      <c r="LMA325" s="4"/>
      <c r="LMB325" s="4"/>
      <c r="LMC325" s="4"/>
      <c r="LMD325" s="4"/>
      <c r="LME325" s="4"/>
      <c r="LMF325" s="4"/>
      <c r="LMG325" s="4"/>
      <c r="LMH325" s="4"/>
      <c r="LMI325" s="4"/>
      <c r="LMJ325" s="4"/>
      <c r="LMK325" s="4"/>
      <c r="LML325" s="4"/>
      <c r="LMM325" s="4"/>
      <c r="LMN325" s="4"/>
      <c r="LMO325" s="4"/>
      <c r="LMP325" s="4"/>
      <c r="LMQ325" s="4"/>
      <c r="LMR325" s="4"/>
      <c r="LMS325" s="4"/>
      <c r="LMT325" s="4"/>
      <c r="LMU325" s="4"/>
      <c r="LMV325" s="4"/>
      <c r="LMW325" s="4"/>
      <c r="LMX325" s="4"/>
      <c r="LMY325" s="4"/>
      <c r="LMZ325" s="4"/>
      <c r="LNA325" s="4"/>
      <c r="LNB325" s="4"/>
      <c r="LNC325" s="4"/>
      <c r="LND325" s="4"/>
      <c r="LNE325" s="4"/>
      <c r="LNF325" s="4"/>
      <c r="LNG325" s="4"/>
      <c r="LNH325" s="4"/>
      <c r="LNI325" s="4"/>
      <c r="LNJ325" s="4"/>
      <c r="LNK325" s="4"/>
      <c r="LNL325" s="4"/>
      <c r="LNM325" s="4"/>
      <c r="LNN325" s="4"/>
      <c r="LNO325" s="4"/>
      <c r="LNP325" s="4"/>
      <c r="LNQ325" s="4"/>
      <c r="LNR325" s="4"/>
      <c r="LNS325" s="4"/>
      <c r="LNT325" s="4"/>
      <c r="LNU325" s="4"/>
      <c r="LNV325" s="4"/>
      <c r="LNW325" s="4"/>
      <c r="LNX325" s="4"/>
      <c r="LNY325" s="4"/>
      <c r="LNZ325" s="4"/>
      <c r="LOA325" s="4"/>
      <c r="LOB325" s="4"/>
      <c r="LOC325" s="4"/>
      <c r="LOD325" s="4"/>
      <c r="LOE325" s="4"/>
      <c r="LOF325" s="4"/>
      <c r="LOG325" s="4"/>
      <c r="LOH325" s="4"/>
      <c r="LOI325" s="4"/>
      <c r="LOJ325" s="4"/>
      <c r="LOK325" s="4"/>
      <c r="LOL325" s="4"/>
      <c r="LOM325" s="4"/>
      <c r="LON325" s="4"/>
      <c r="LOO325" s="4"/>
      <c r="LOP325" s="4"/>
      <c r="LOQ325" s="4"/>
      <c r="LOR325" s="4"/>
      <c r="LOS325" s="4"/>
      <c r="LOT325" s="4"/>
      <c r="LOU325" s="4"/>
      <c r="LOV325" s="4"/>
      <c r="LOW325" s="4"/>
      <c r="LOX325" s="4"/>
      <c r="LOY325" s="4"/>
      <c r="LOZ325" s="4"/>
      <c r="LPA325" s="4"/>
      <c r="LPB325" s="4"/>
      <c r="LPC325" s="4"/>
      <c r="LPD325" s="4"/>
      <c r="LPE325" s="4"/>
      <c r="LPF325" s="4"/>
      <c r="LPG325" s="4"/>
      <c r="LPH325" s="4"/>
      <c r="LPI325" s="4"/>
      <c r="LPJ325" s="4"/>
      <c r="LPK325" s="4"/>
      <c r="LPL325" s="4"/>
      <c r="LPM325" s="4"/>
      <c r="LPN325" s="4"/>
      <c r="LPO325" s="4"/>
      <c r="LPP325" s="4"/>
      <c r="LPQ325" s="4"/>
      <c r="LPR325" s="4"/>
      <c r="LPS325" s="4"/>
      <c r="LPT325" s="4"/>
      <c r="LPU325" s="4"/>
      <c r="LPV325" s="4"/>
      <c r="LPW325" s="4"/>
      <c r="LPX325" s="4"/>
      <c r="LPY325" s="4"/>
      <c r="LPZ325" s="4"/>
      <c r="LQA325" s="4"/>
      <c r="LQB325" s="4"/>
      <c r="LQC325" s="4"/>
      <c r="LQD325" s="4"/>
      <c r="LQE325" s="4"/>
      <c r="LQF325" s="4"/>
      <c r="LQG325" s="4"/>
      <c r="LQH325" s="4"/>
      <c r="LQI325" s="4"/>
      <c r="LQJ325" s="4"/>
      <c r="LQK325" s="4"/>
      <c r="LQL325" s="4"/>
      <c r="LQM325" s="4"/>
      <c r="LQN325" s="4"/>
      <c r="LQO325" s="4"/>
      <c r="LQP325" s="4"/>
      <c r="LQQ325" s="4"/>
      <c r="LQR325" s="4"/>
      <c r="LQS325" s="4"/>
      <c r="LQT325" s="4"/>
      <c r="LQU325" s="4"/>
      <c r="LQV325" s="4"/>
      <c r="LQW325" s="4"/>
      <c r="LQX325" s="4"/>
      <c r="LQY325" s="4"/>
      <c r="LQZ325" s="4"/>
      <c r="LRA325" s="4"/>
      <c r="LRB325" s="4"/>
      <c r="LRC325" s="4"/>
      <c r="LRD325" s="4"/>
      <c r="LRE325" s="4"/>
      <c r="LRF325" s="4"/>
      <c r="LRG325" s="4"/>
      <c r="LRH325" s="4"/>
      <c r="LRI325" s="4"/>
      <c r="LRJ325" s="4"/>
      <c r="LRK325" s="4"/>
      <c r="LRL325" s="4"/>
      <c r="LRM325" s="4"/>
      <c r="LRN325" s="4"/>
      <c r="LRO325" s="4"/>
      <c r="LRP325" s="4"/>
      <c r="LRQ325" s="4"/>
      <c r="LRR325" s="4"/>
      <c r="LRS325" s="4"/>
      <c r="LRT325" s="4"/>
      <c r="LRU325" s="4"/>
      <c r="LRV325" s="4"/>
      <c r="LRW325" s="4"/>
      <c r="LRX325" s="4"/>
      <c r="LRY325" s="4"/>
      <c r="LRZ325" s="4"/>
      <c r="LSA325" s="4"/>
      <c r="LSB325" s="4"/>
      <c r="LSC325" s="4"/>
      <c r="LSD325" s="4"/>
      <c r="LSE325" s="4"/>
      <c r="LSF325" s="4"/>
      <c r="LSG325" s="4"/>
      <c r="LSH325" s="4"/>
      <c r="LSI325" s="4"/>
      <c r="LSJ325" s="4"/>
      <c r="LSK325" s="4"/>
      <c r="LSL325" s="4"/>
      <c r="LSM325" s="4"/>
      <c r="LSN325" s="4"/>
      <c r="LSO325" s="4"/>
      <c r="LSP325" s="4"/>
      <c r="LSQ325" s="4"/>
      <c r="LSR325" s="4"/>
      <c r="LSS325" s="4"/>
      <c r="LST325" s="4"/>
      <c r="LSU325" s="4"/>
      <c r="LSV325" s="4"/>
      <c r="LSW325" s="4"/>
      <c r="LSX325" s="4"/>
      <c r="LSY325" s="4"/>
      <c r="LSZ325" s="4"/>
      <c r="LTA325" s="4"/>
      <c r="LTB325" s="4"/>
      <c r="LTC325" s="4"/>
      <c r="LTD325" s="4"/>
      <c r="LTE325" s="4"/>
      <c r="LTF325" s="4"/>
      <c r="LTG325" s="4"/>
      <c r="LTH325" s="4"/>
      <c r="LTI325" s="4"/>
      <c r="LTJ325" s="4"/>
      <c r="LTK325" s="4"/>
      <c r="LTL325" s="4"/>
      <c r="LTM325" s="4"/>
      <c r="LTN325" s="4"/>
      <c r="LTO325" s="4"/>
      <c r="LTP325" s="4"/>
      <c r="LTQ325" s="4"/>
      <c r="LTR325" s="4"/>
      <c r="LTS325" s="4"/>
      <c r="LTT325" s="4"/>
      <c r="LTU325" s="4"/>
      <c r="LTV325" s="4"/>
      <c r="LTW325" s="4"/>
      <c r="LTX325" s="4"/>
      <c r="LTY325" s="4"/>
      <c r="LTZ325" s="4"/>
      <c r="LUA325" s="4"/>
      <c r="LUB325" s="4"/>
      <c r="LUC325" s="4"/>
      <c r="LUD325" s="4"/>
      <c r="LUE325" s="4"/>
      <c r="LUF325" s="4"/>
      <c r="LUG325" s="4"/>
      <c r="LUH325" s="4"/>
      <c r="LUI325" s="4"/>
      <c r="LUJ325" s="4"/>
      <c r="LUK325" s="4"/>
      <c r="LUL325" s="4"/>
      <c r="LUM325" s="4"/>
      <c r="LUN325" s="4"/>
      <c r="LUO325" s="4"/>
      <c r="LUP325" s="4"/>
      <c r="LUQ325" s="4"/>
      <c r="LUR325" s="4"/>
      <c r="LUS325" s="4"/>
      <c r="LUT325" s="4"/>
      <c r="LUU325" s="4"/>
      <c r="LUV325" s="4"/>
      <c r="LUW325" s="4"/>
      <c r="LUX325" s="4"/>
      <c r="LUY325" s="4"/>
      <c r="LUZ325" s="4"/>
      <c r="LVA325" s="4"/>
      <c r="LVB325" s="4"/>
      <c r="LVC325" s="4"/>
      <c r="LVD325" s="4"/>
      <c r="LVE325" s="4"/>
      <c r="LVF325" s="4"/>
      <c r="LVG325" s="4"/>
      <c r="LVH325" s="4"/>
      <c r="LVI325" s="4"/>
      <c r="LVJ325" s="4"/>
      <c r="LVK325" s="4"/>
      <c r="LVL325" s="4"/>
      <c r="LVM325" s="4"/>
      <c r="LVN325" s="4"/>
      <c r="LVO325" s="4"/>
      <c r="LVP325" s="4"/>
      <c r="LVQ325" s="4"/>
      <c r="LVR325" s="4"/>
      <c r="LVS325" s="4"/>
      <c r="LVT325" s="4"/>
      <c r="LVU325" s="4"/>
      <c r="LVV325" s="4"/>
      <c r="LVW325" s="4"/>
      <c r="LVX325" s="4"/>
      <c r="LVY325" s="4"/>
      <c r="LVZ325" s="4"/>
      <c r="LWA325" s="4"/>
      <c r="LWB325" s="4"/>
      <c r="LWC325" s="4"/>
      <c r="LWD325" s="4"/>
      <c r="LWE325" s="4"/>
      <c r="LWF325" s="4"/>
      <c r="LWG325" s="4"/>
      <c r="LWH325" s="4"/>
      <c r="LWI325" s="4"/>
      <c r="LWJ325" s="4"/>
      <c r="LWK325" s="4"/>
      <c r="LWL325" s="4"/>
      <c r="LWM325" s="4"/>
      <c r="LWN325" s="4"/>
      <c r="LWO325" s="4"/>
      <c r="LWP325" s="4"/>
      <c r="LWQ325" s="4"/>
      <c r="LWR325" s="4"/>
      <c r="LWS325" s="4"/>
      <c r="LWT325" s="4"/>
      <c r="LWU325" s="4"/>
      <c r="LWV325" s="4"/>
      <c r="LWW325" s="4"/>
      <c r="LWX325" s="4"/>
      <c r="LWY325" s="4"/>
      <c r="LWZ325" s="4"/>
      <c r="LXA325" s="4"/>
      <c r="LXB325" s="4"/>
      <c r="LXC325" s="4"/>
      <c r="LXD325" s="4"/>
      <c r="LXE325" s="4"/>
      <c r="LXF325" s="4"/>
      <c r="LXG325" s="4"/>
      <c r="LXH325" s="4"/>
      <c r="LXI325" s="4"/>
      <c r="LXJ325" s="4"/>
      <c r="LXK325" s="4"/>
      <c r="LXL325" s="4"/>
      <c r="LXM325" s="4"/>
      <c r="LXN325" s="4"/>
      <c r="LXO325" s="4"/>
      <c r="LXP325" s="4"/>
      <c r="LXQ325" s="4"/>
      <c r="LXR325" s="4"/>
      <c r="LXS325" s="4"/>
      <c r="LXT325" s="4"/>
      <c r="LXU325" s="4"/>
      <c r="LXV325" s="4"/>
      <c r="LXW325" s="4"/>
      <c r="LXX325" s="4"/>
      <c r="LXY325" s="4"/>
      <c r="LXZ325" s="4"/>
      <c r="LYA325" s="4"/>
      <c r="LYB325" s="4"/>
      <c r="LYC325" s="4"/>
      <c r="LYD325" s="4"/>
      <c r="LYE325" s="4"/>
      <c r="LYF325" s="4"/>
      <c r="LYG325" s="4"/>
      <c r="LYH325" s="4"/>
      <c r="LYI325" s="4"/>
      <c r="LYJ325" s="4"/>
      <c r="LYK325" s="4"/>
      <c r="LYL325" s="4"/>
      <c r="LYM325" s="4"/>
      <c r="LYN325" s="4"/>
      <c r="LYO325" s="4"/>
      <c r="LYP325" s="4"/>
      <c r="LYQ325" s="4"/>
      <c r="LYR325" s="4"/>
      <c r="LYS325" s="4"/>
      <c r="LYT325" s="4"/>
      <c r="LYU325" s="4"/>
      <c r="LYV325" s="4"/>
      <c r="LYW325" s="4"/>
      <c r="LYX325" s="4"/>
      <c r="LYY325" s="4"/>
      <c r="LYZ325" s="4"/>
      <c r="LZA325" s="4"/>
      <c r="LZB325" s="4"/>
      <c r="LZC325" s="4"/>
      <c r="LZD325" s="4"/>
      <c r="LZE325" s="4"/>
      <c r="LZF325" s="4"/>
      <c r="LZG325" s="4"/>
      <c r="LZH325" s="4"/>
      <c r="LZI325" s="4"/>
      <c r="LZJ325" s="4"/>
      <c r="LZK325" s="4"/>
      <c r="LZL325" s="4"/>
      <c r="LZM325" s="4"/>
      <c r="LZN325" s="4"/>
      <c r="LZO325" s="4"/>
      <c r="LZP325" s="4"/>
      <c r="LZQ325" s="4"/>
      <c r="LZR325" s="4"/>
      <c r="LZS325" s="4"/>
      <c r="LZT325" s="4"/>
      <c r="LZU325" s="4"/>
      <c r="LZV325" s="4"/>
      <c r="LZW325" s="4"/>
      <c r="LZX325" s="4"/>
      <c r="LZY325" s="4"/>
      <c r="LZZ325" s="4"/>
      <c r="MAA325" s="4"/>
      <c r="MAB325" s="4"/>
      <c r="MAC325" s="4"/>
      <c r="MAD325" s="4"/>
      <c r="MAE325" s="4"/>
      <c r="MAF325" s="4"/>
      <c r="MAG325" s="4"/>
      <c r="MAH325" s="4"/>
      <c r="MAI325" s="4"/>
      <c r="MAJ325" s="4"/>
      <c r="MAK325" s="4"/>
      <c r="MAL325" s="4"/>
      <c r="MAM325" s="4"/>
      <c r="MAN325" s="4"/>
      <c r="MAO325" s="4"/>
      <c r="MAP325" s="4"/>
      <c r="MAQ325" s="4"/>
      <c r="MAR325" s="4"/>
      <c r="MAS325" s="4"/>
      <c r="MAT325" s="4"/>
      <c r="MAU325" s="4"/>
      <c r="MAV325" s="4"/>
      <c r="MAW325" s="4"/>
      <c r="MAX325" s="4"/>
      <c r="MAY325" s="4"/>
      <c r="MAZ325" s="4"/>
      <c r="MBA325" s="4"/>
      <c r="MBB325" s="4"/>
      <c r="MBC325" s="4"/>
      <c r="MBD325" s="4"/>
      <c r="MBE325" s="4"/>
      <c r="MBF325" s="4"/>
      <c r="MBG325" s="4"/>
      <c r="MBH325" s="4"/>
      <c r="MBI325" s="4"/>
      <c r="MBJ325" s="4"/>
      <c r="MBK325" s="4"/>
      <c r="MBL325" s="4"/>
      <c r="MBM325" s="4"/>
      <c r="MBN325" s="4"/>
      <c r="MBO325" s="4"/>
      <c r="MBP325" s="4"/>
      <c r="MBQ325" s="4"/>
      <c r="MBR325" s="4"/>
      <c r="MBS325" s="4"/>
      <c r="MBT325" s="4"/>
      <c r="MBU325" s="4"/>
      <c r="MBV325" s="4"/>
      <c r="MBW325" s="4"/>
      <c r="MBX325" s="4"/>
      <c r="MBY325" s="4"/>
      <c r="MBZ325" s="4"/>
      <c r="MCA325" s="4"/>
      <c r="MCB325" s="4"/>
      <c r="MCC325" s="4"/>
      <c r="MCD325" s="4"/>
      <c r="MCE325" s="4"/>
      <c r="MCF325" s="4"/>
      <c r="MCG325" s="4"/>
      <c r="MCH325" s="4"/>
      <c r="MCI325" s="4"/>
      <c r="MCJ325" s="4"/>
      <c r="MCK325" s="4"/>
      <c r="MCL325" s="4"/>
      <c r="MCM325" s="4"/>
      <c r="MCN325" s="4"/>
      <c r="MCO325" s="4"/>
      <c r="MCP325" s="4"/>
      <c r="MCQ325" s="4"/>
      <c r="MCR325" s="4"/>
      <c r="MCS325" s="4"/>
      <c r="MCT325" s="4"/>
      <c r="MCU325" s="4"/>
      <c r="MCV325" s="4"/>
      <c r="MCW325" s="4"/>
      <c r="MCX325" s="4"/>
      <c r="MCY325" s="4"/>
      <c r="MCZ325" s="4"/>
      <c r="MDA325" s="4"/>
      <c r="MDB325" s="4"/>
      <c r="MDC325" s="4"/>
      <c r="MDD325" s="4"/>
      <c r="MDE325" s="4"/>
      <c r="MDF325" s="4"/>
      <c r="MDG325" s="4"/>
      <c r="MDH325" s="4"/>
      <c r="MDI325" s="4"/>
      <c r="MDJ325" s="4"/>
      <c r="MDK325" s="4"/>
      <c r="MDL325" s="4"/>
      <c r="MDM325" s="4"/>
      <c r="MDN325" s="4"/>
      <c r="MDO325" s="4"/>
      <c r="MDP325" s="4"/>
      <c r="MDQ325" s="4"/>
      <c r="MDR325" s="4"/>
      <c r="MDS325" s="4"/>
      <c r="MDT325" s="4"/>
      <c r="MDU325" s="4"/>
      <c r="MDV325" s="4"/>
      <c r="MDW325" s="4"/>
      <c r="MDX325" s="4"/>
      <c r="MDY325" s="4"/>
      <c r="MDZ325" s="4"/>
      <c r="MEA325" s="4"/>
      <c r="MEB325" s="4"/>
      <c r="MEC325" s="4"/>
      <c r="MED325" s="4"/>
      <c r="MEE325" s="4"/>
      <c r="MEF325" s="4"/>
      <c r="MEG325" s="4"/>
      <c r="MEH325" s="4"/>
      <c r="MEI325" s="4"/>
      <c r="MEJ325" s="4"/>
      <c r="MEK325" s="4"/>
      <c r="MEL325" s="4"/>
      <c r="MEM325" s="4"/>
      <c r="MEN325" s="4"/>
      <c r="MEO325" s="4"/>
      <c r="MEP325" s="4"/>
      <c r="MEQ325" s="4"/>
      <c r="MER325" s="4"/>
      <c r="MES325" s="4"/>
      <c r="MET325" s="4"/>
      <c r="MEU325" s="4"/>
      <c r="MEV325" s="4"/>
      <c r="MEW325" s="4"/>
      <c r="MEX325" s="4"/>
      <c r="MEY325" s="4"/>
      <c r="MEZ325" s="4"/>
      <c r="MFA325" s="4"/>
      <c r="MFB325" s="4"/>
      <c r="MFC325" s="4"/>
      <c r="MFD325" s="4"/>
      <c r="MFE325" s="4"/>
      <c r="MFF325" s="4"/>
      <c r="MFG325" s="4"/>
      <c r="MFH325" s="4"/>
      <c r="MFI325" s="4"/>
      <c r="MFJ325" s="4"/>
      <c r="MFK325" s="4"/>
      <c r="MFL325" s="4"/>
      <c r="MFM325" s="4"/>
      <c r="MFN325" s="4"/>
      <c r="MFO325" s="4"/>
      <c r="MFP325" s="4"/>
      <c r="MFQ325" s="4"/>
      <c r="MFR325" s="4"/>
      <c r="MFS325" s="4"/>
      <c r="MFT325" s="4"/>
      <c r="MFU325" s="4"/>
      <c r="MFV325" s="4"/>
      <c r="MFW325" s="4"/>
      <c r="MFX325" s="4"/>
      <c r="MFY325" s="4"/>
      <c r="MFZ325" s="4"/>
      <c r="MGA325" s="4"/>
      <c r="MGB325" s="4"/>
      <c r="MGC325" s="4"/>
      <c r="MGD325" s="4"/>
      <c r="MGE325" s="4"/>
      <c r="MGF325" s="4"/>
      <c r="MGG325" s="4"/>
      <c r="MGH325" s="4"/>
      <c r="MGI325" s="4"/>
      <c r="MGJ325" s="4"/>
      <c r="MGK325" s="4"/>
      <c r="MGL325" s="4"/>
      <c r="MGM325" s="4"/>
      <c r="MGN325" s="4"/>
      <c r="MGO325" s="4"/>
      <c r="MGP325" s="4"/>
      <c r="MGQ325" s="4"/>
      <c r="MGR325" s="4"/>
      <c r="MGS325" s="4"/>
      <c r="MGT325" s="4"/>
      <c r="MGU325" s="4"/>
      <c r="MGV325" s="4"/>
      <c r="MGW325" s="4"/>
      <c r="MGX325" s="4"/>
      <c r="MGY325" s="4"/>
      <c r="MGZ325" s="4"/>
      <c r="MHA325" s="4"/>
      <c r="MHB325" s="4"/>
      <c r="MHC325" s="4"/>
      <c r="MHD325" s="4"/>
      <c r="MHE325" s="4"/>
      <c r="MHF325" s="4"/>
      <c r="MHG325" s="4"/>
      <c r="MHH325" s="4"/>
      <c r="MHI325" s="4"/>
      <c r="MHJ325" s="4"/>
      <c r="MHK325" s="4"/>
      <c r="MHL325" s="4"/>
      <c r="MHM325" s="4"/>
      <c r="MHN325" s="4"/>
      <c r="MHO325" s="4"/>
      <c r="MHP325" s="4"/>
      <c r="MHQ325" s="4"/>
      <c r="MHR325" s="4"/>
      <c r="MHS325" s="4"/>
      <c r="MHT325" s="4"/>
      <c r="MHU325" s="4"/>
      <c r="MHV325" s="4"/>
      <c r="MHW325" s="4"/>
      <c r="MHX325" s="4"/>
      <c r="MHY325" s="4"/>
      <c r="MHZ325" s="4"/>
      <c r="MIA325" s="4"/>
      <c r="MIB325" s="4"/>
      <c r="MIC325" s="4"/>
      <c r="MID325" s="4"/>
      <c r="MIE325" s="4"/>
      <c r="MIF325" s="4"/>
      <c r="MIG325" s="4"/>
      <c r="MIH325" s="4"/>
      <c r="MII325" s="4"/>
      <c r="MIJ325" s="4"/>
      <c r="MIK325" s="4"/>
      <c r="MIL325" s="4"/>
      <c r="MIM325" s="4"/>
      <c r="MIN325" s="4"/>
      <c r="MIO325" s="4"/>
      <c r="MIP325" s="4"/>
      <c r="MIQ325" s="4"/>
      <c r="MIR325" s="4"/>
      <c r="MIS325" s="4"/>
      <c r="MIT325" s="4"/>
      <c r="MIU325" s="4"/>
      <c r="MIV325" s="4"/>
      <c r="MIW325" s="4"/>
      <c r="MIX325" s="4"/>
      <c r="MIY325" s="4"/>
      <c r="MIZ325" s="4"/>
      <c r="MJA325" s="4"/>
      <c r="MJB325" s="4"/>
      <c r="MJC325" s="4"/>
      <c r="MJD325" s="4"/>
      <c r="MJE325" s="4"/>
      <c r="MJF325" s="4"/>
      <c r="MJG325" s="4"/>
      <c r="MJH325" s="4"/>
      <c r="MJI325" s="4"/>
      <c r="MJJ325" s="4"/>
      <c r="MJK325" s="4"/>
      <c r="MJL325" s="4"/>
      <c r="MJM325" s="4"/>
      <c r="MJN325" s="4"/>
      <c r="MJO325" s="4"/>
      <c r="MJP325" s="4"/>
      <c r="MJQ325" s="4"/>
      <c r="MJR325" s="4"/>
      <c r="MJS325" s="4"/>
      <c r="MJT325" s="4"/>
      <c r="MJU325" s="4"/>
      <c r="MJV325" s="4"/>
      <c r="MJW325" s="4"/>
      <c r="MJX325" s="4"/>
      <c r="MJY325" s="4"/>
      <c r="MJZ325" s="4"/>
      <c r="MKA325" s="4"/>
      <c r="MKB325" s="4"/>
      <c r="MKC325" s="4"/>
      <c r="MKD325" s="4"/>
      <c r="MKE325" s="4"/>
      <c r="MKF325" s="4"/>
      <c r="MKG325" s="4"/>
      <c r="MKH325" s="4"/>
      <c r="MKI325" s="4"/>
      <c r="MKJ325" s="4"/>
      <c r="MKK325" s="4"/>
      <c r="MKL325" s="4"/>
      <c r="MKM325" s="4"/>
      <c r="MKN325" s="4"/>
      <c r="MKO325" s="4"/>
      <c r="MKP325" s="4"/>
      <c r="MKQ325" s="4"/>
      <c r="MKR325" s="4"/>
      <c r="MKS325" s="4"/>
      <c r="MKT325" s="4"/>
      <c r="MKU325" s="4"/>
      <c r="MKV325" s="4"/>
      <c r="MKW325" s="4"/>
      <c r="MKX325" s="4"/>
      <c r="MKY325" s="4"/>
      <c r="MKZ325" s="4"/>
      <c r="MLA325" s="4"/>
      <c r="MLB325" s="4"/>
      <c r="MLC325" s="4"/>
      <c r="MLD325" s="4"/>
      <c r="MLE325" s="4"/>
      <c r="MLF325" s="4"/>
      <c r="MLG325" s="4"/>
      <c r="MLH325" s="4"/>
      <c r="MLI325" s="4"/>
      <c r="MLJ325" s="4"/>
      <c r="MLK325" s="4"/>
      <c r="MLL325" s="4"/>
      <c r="MLM325" s="4"/>
      <c r="MLN325" s="4"/>
      <c r="MLO325" s="4"/>
      <c r="MLP325" s="4"/>
      <c r="MLQ325" s="4"/>
      <c r="MLR325" s="4"/>
      <c r="MLS325" s="4"/>
      <c r="MLT325" s="4"/>
      <c r="MLU325" s="4"/>
      <c r="MLV325" s="4"/>
      <c r="MLW325" s="4"/>
      <c r="MLX325" s="4"/>
      <c r="MLY325" s="4"/>
      <c r="MLZ325" s="4"/>
      <c r="MMA325" s="4"/>
      <c r="MMB325" s="4"/>
      <c r="MMC325" s="4"/>
      <c r="MMD325" s="4"/>
      <c r="MME325" s="4"/>
      <c r="MMF325" s="4"/>
      <c r="MMG325" s="4"/>
      <c r="MMH325" s="4"/>
      <c r="MMI325" s="4"/>
      <c r="MMJ325" s="4"/>
      <c r="MMK325" s="4"/>
      <c r="MML325" s="4"/>
      <c r="MMM325" s="4"/>
      <c r="MMN325" s="4"/>
      <c r="MMO325" s="4"/>
      <c r="MMP325" s="4"/>
      <c r="MMQ325" s="4"/>
      <c r="MMR325" s="4"/>
      <c r="MMS325" s="4"/>
      <c r="MMT325" s="4"/>
      <c r="MMU325" s="4"/>
      <c r="MMV325" s="4"/>
      <c r="MMW325" s="4"/>
      <c r="MMX325" s="4"/>
      <c r="MMY325" s="4"/>
      <c r="MMZ325" s="4"/>
      <c r="MNA325" s="4"/>
      <c r="MNB325" s="4"/>
      <c r="MNC325" s="4"/>
      <c r="MND325" s="4"/>
      <c r="MNE325" s="4"/>
      <c r="MNF325" s="4"/>
      <c r="MNG325" s="4"/>
      <c r="MNH325" s="4"/>
      <c r="MNI325" s="4"/>
      <c r="MNJ325" s="4"/>
      <c r="MNK325" s="4"/>
      <c r="MNL325" s="4"/>
      <c r="MNM325" s="4"/>
      <c r="MNN325" s="4"/>
      <c r="MNO325" s="4"/>
      <c r="MNP325" s="4"/>
      <c r="MNQ325" s="4"/>
      <c r="MNR325" s="4"/>
      <c r="MNS325" s="4"/>
      <c r="MNT325" s="4"/>
      <c r="MNU325" s="4"/>
      <c r="MNV325" s="4"/>
      <c r="MNW325" s="4"/>
      <c r="MNX325" s="4"/>
      <c r="MNY325" s="4"/>
      <c r="MNZ325" s="4"/>
      <c r="MOA325" s="4"/>
      <c r="MOB325" s="4"/>
      <c r="MOC325" s="4"/>
      <c r="MOD325" s="4"/>
      <c r="MOE325" s="4"/>
      <c r="MOF325" s="4"/>
      <c r="MOG325" s="4"/>
      <c r="MOH325" s="4"/>
      <c r="MOI325" s="4"/>
      <c r="MOJ325" s="4"/>
      <c r="MOK325" s="4"/>
      <c r="MOL325" s="4"/>
      <c r="MOM325" s="4"/>
      <c r="MON325" s="4"/>
      <c r="MOO325" s="4"/>
      <c r="MOP325" s="4"/>
      <c r="MOQ325" s="4"/>
      <c r="MOR325" s="4"/>
      <c r="MOS325" s="4"/>
      <c r="MOT325" s="4"/>
      <c r="MOU325" s="4"/>
      <c r="MOV325" s="4"/>
      <c r="MOW325" s="4"/>
      <c r="MOX325" s="4"/>
      <c r="MOY325" s="4"/>
      <c r="MOZ325" s="4"/>
      <c r="MPA325" s="4"/>
      <c r="MPB325" s="4"/>
      <c r="MPC325" s="4"/>
      <c r="MPD325" s="4"/>
      <c r="MPE325" s="4"/>
      <c r="MPF325" s="4"/>
      <c r="MPG325" s="4"/>
      <c r="MPH325" s="4"/>
      <c r="MPI325" s="4"/>
      <c r="MPJ325" s="4"/>
      <c r="MPK325" s="4"/>
      <c r="MPL325" s="4"/>
      <c r="MPM325" s="4"/>
      <c r="MPN325" s="4"/>
      <c r="MPO325" s="4"/>
      <c r="MPP325" s="4"/>
      <c r="MPQ325" s="4"/>
      <c r="MPR325" s="4"/>
      <c r="MPS325" s="4"/>
      <c r="MPT325" s="4"/>
      <c r="MPU325" s="4"/>
      <c r="MPV325" s="4"/>
      <c r="MPW325" s="4"/>
      <c r="MPX325" s="4"/>
      <c r="MPY325" s="4"/>
      <c r="MPZ325" s="4"/>
      <c r="MQA325" s="4"/>
      <c r="MQB325" s="4"/>
      <c r="MQC325" s="4"/>
      <c r="MQD325" s="4"/>
      <c r="MQE325" s="4"/>
      <c r="MQF325" s="4"/>
      <c r="MQG325" s="4"/>
      <c r="MQH325" s="4"/>
      <c r="MQI325" s="4"/>
      <c r="MQJ325" s="4"/>
      <c r="MQK325" s="4"/>
      <c r="MQL325" s="4"/>
      <c r="MQM325" s="4"/>
      <c r="MQN325" s="4"/>
      <c r="MQO325" s="4"/>
      <c r="MQP325" s="4"/>
      <c r="MQQ325" s="4"/>
      <c r="MQR325" s="4"/>
      <c r="MQS325" s="4"/>
      <c r="MQT325" s="4"/>
      <c r="MQU325" s="4"/>
      <c r="MQV325" s="4"/>
      <c r="MQW325" s="4"/>
      <c r="MQX325" s="4"/>
      <c r="MQY325" s="4"/>
      <c r="MQZ325" s="4"/>
      <c r="MRA325" s="4"/>
      <c r="MRB325" s="4"/>
      <c r="MRC325" s="4"/>
      <c r="MRD325" s="4"/>
      <c r="MRE325" s="4"/>
      <c r="MRF325" s="4"/>
      <c r="MRG325" s="4"/>
      <c r="MRH325" s="4"/>
      <c r="MRI325" s="4"/>
      <c r="MRJ325" s="4"/>
      <c r="MRK325" s="4"/>
      <c r="MRL325" s="4"/>
      <c r="MRM325" s="4"/>
      <c r="MRN325" s="4"/>
      <c r="MRO325" s="4"/>
      <c r="MRP325" s="4"/>
      <c r="MRQ325" s="4"/>
      <c r="MRR325" s="4"/>
      <c r="MRS325" s="4"/>
      <c r="MRT325" s="4"/>
      <c r="MRU325" s="4"/>
      <c r="MRV325" s="4"/>
      <c r="MRW325" s="4"/>
      <c r="MRX325" s="4"/>
      <c r="MRY325" s="4"/>
      <c r="MRZ325" s="4"/>
      <c r="MSA325" s="4"/>
      <c r="MSB325" s="4"/>
      <c r="MSC325" s="4"/>
      <c r="MSD325" s="4"/>
      <c r="MSE325" s="4"/>
      <c r="MSF325" s="4"/>
      <c r="MSG325" s="4"/>
      <c r="MSH325" s="4"/>
      <c r="MSI325" s="4"/>
      <c r="MSJ325" s="4"/>
      <c r="MSK325" s="4"/>
      <c r="MSL325" s="4"/>
      <c r="MSM325" s="4"/>
      <c r="MSN325" s="4"/>
      <c r="MSO325" s="4"/>
      <c r="MSP325" s="4"/>
      <c r="MSQ325" s="4"/>
      <c r="MSR325" s="4"/>
      <c r="MSS325" s="4"/>
      <c r="MST325" s="4"/>
      <c r="MSU325" s="4"/>
      <c r="MSV325" s="4"/>
      <c r="MSW325" s="4"/>
      <c r="MSX325" s="4"/>
      <c r="MSY325" s="4"/>
      <c r="MSZ325" s="4"/>
      <c r="MTA325" s="4"/>
      <c r="MTB325" s="4"/>
      <c r="MTC325" s="4"/>
      <c r="MTD325" s="4"/>
      <c r="MTE325" s="4"/>
      <c r="MTF325" s="4"/>
      <c r="MTG325" s="4"/>
      <c r="MTH325" s="4"/>
      <c r="MTI325" s="4"/>
      <c r="MTJ325" s="4"/>
      <c r="MTK325" s="4"/>
      <c r="MTL325" s="4"/>
      <c r="MTM325" s="4"/>
      <c r="MTN325" s="4"/>
      <c r="MTO325" s="4"/>
      <c r="MTP325" s="4"/>
      <c r="MTQ325" s="4"/>
      <c r="MTR325" s="4"/>
      <c r="MTS325" s="4"/>
      <c r="MTT325" s="4"/>
      <c r="MTU325" s="4"/>
      <c r="MTV325" s="4"/>
      <c r="MTW325" s="4"/>
      <c r="MTX325" s="4"/>
      <c r="MTY325" s="4"/>
      <c r="MTZ325" s="4"/>
      <c r="MUA325" s="4"/>
      <c r="MUB325" s="4"/>
      <c r="MUC325" s="4"/>
      <c r="MUD325" s="4"/>
      <c r="MUE325" s="4"/>
      <c r="MUF325" s="4"/>
      <c r="MUG325" s="4"/>
      <c r="MUH325" s="4"/>
      <c r="MUI325" s="4"/>
      <c r="MUJ325" s="4"/>
      <c r="MUK325" s="4"/>
      <c r="MUL325" s="4"/>
      <c r="MUM325" s="4"/>
      <c r="MUN325" s="4"/>
      <c r="MUO325" s="4"/>
      <c r="MUP325" s="4"/>
      <c r="MUQ325" s="4"/>
      <c r="MUR325" s="4"/>
      <c r="MUS325" s="4"/>
      <c r="MUT325" s="4"/>
      <c r="MUU325" s="4"/>
      <c r="MUV325" s="4"/>
      <c r="MUW325" s="4"/>
      <c r="MUX325" s="4"/>
      <c r="MUY325" s="4"/>
      <c r="MUZ325" s="4"/>
      <c r="MVA325" s="4"/>
      <c r="MVB325" s="4"/>
      <c r="MVC325" s="4"/>
      <c r="MVD325" s="4"/>
      <c r="MVE325" s="4"/>
      <c r="MVF325" s="4"/>
      <c r="MVG325" s="4"/>
      <c r="MVH325" s="4"/>
      <c r="MVI325" s="4"/>
      <c r="MVJ325" s="4"/>
      <c r="MVK325" s="4"/>
      <c r="MVL325" s="4"/>
      <c r="MVM325" s="4"/>
      <c r="MVN325" s="4"/>
      <c r="MVO325" s="4"/>
      <c r="MVP325" s="4"/>
      <c r="MVQ325" s="4"/>
      <c r="MVR325" s="4"/>
      <c r="MVS325" s="4"/>
      <c r="MVT325" s="4"/>
      <c r="MVU325" s="4"/>
      <c r="MVV325" s="4"/>
      <c r="MVW325" s="4"/>
      <c r="MVX325" s="4"/>
      <c r="MVY325" s="4"/>
      <c r="MVZ325" s="4"/>
      <c r="MWA325" s="4"/>
      <c r="MWB325" s="4"/>
      <c r="MWC325" s="4"/>
      <c r="MWD325" s="4"/>
      <c r="MWE325" s="4"/>
      <c r="MWF325" s="4"/>
      <c r="MWG325" s="4"/>
      <c r="MWH325" s="4"/>
      <c r="MWI325" s="4"/>
      <c r="MWJ325" s="4"/>
      <c r="MWK325" s="4"/>
      <c r="MWL325" s="4"/>
      <c r="MWM325" s="4"/>
      <c r="MWN325" s="4"/>
      <c r="MWO325" s="4"/>
      <c r="MWP325" s="4"/>
      <c r="MWQ325" s="4"/>
      <c r="MWR325" s="4"/>
      <c r="MWS325" s="4"/>
      <c r="MWT325" s="4"/>
      <c r="MWU325" s="4"/>
      <c r="MWV325" s="4"/>
      <c r="MWW325" s="4"/>
      <c r="MWX325" s="4"/>
      <c r="MWY325" s="4"/>
      <c r="MWZ325" s="4"/>
      <c r="MXA325" s="4"/>
      <c r="MXB325" s="4"/>
      <c r="MXC325" s="4"/>
      <c r="MXD325" s="4"/>
      <c r="MXE325" s="4"/>
      <c r="MXF325" s="4"/>
      <c r="MXG325" s="4"/>
      <c r="MXH325" s="4"/>
      <c r="MXI325" s="4"/>
      <c r="MXJ325" s="4"/>
      <c r="MXK325" s="4"/>
      <c r="MXL325" s="4"/>
      <c r="MXM325" s="4"/>
      <c r="MXN325" s="4"/>
      <c r="MXO325" s="4"/>
      <c r="MXP325" s="4"/>
      <c r="MXQ325" s="4"/>
      <c r="MXR325" s="4"/>
      <c r="MXS325" s="4"/>
      <c r="MXT325" s="4"/>
      <c r="MXU325" s="4"/>
      <c r="MXV325" s="4"/>
      <c r="MXW325" s="4"/>
      <c r="MXX325" s="4"/>
      <c r="MXY325" s="4"/>
      <c r="MXZ325" s="4"/>
      <c r="MYA325" s="4"/>
      <c r="MYB325" s="4"/>
      <c r="MYC325" s="4"/>
      <c r="MYD325" s="4"/>
      <c r="MYE325" s="4"/>
      <c r="MYF325" s="4"/>
      <c r="MYG325" s="4"/>
      <c r="MYH325" s="4"/>
      <c r="MYI325" s="4"/>
      <c r="MYJ325" s="4"/>
      <c r="MYK325" s="4"/>
      <c r="MYL325" s="4"/>
      <c r="MYM325" s="4"/>
      <c r="MYN325" s="4"/>
      <c r="MYO325" s="4"/>
      <c r="MYP325" s="4"/>
      <c r="MYQ325" s="4"/>
      <c r="MYR325" s="4"/>
      <c r="MYS325" s="4"/>
      <c r="MYT325" s="4"/>
      <c r="MYU325" s="4"/>
      <c r="MYV325" s="4"/>
      <c r="MYW325" s="4"/>
      <c r="MYX325" s="4"/>
      <c r="MYY325" s="4"/>
      <c r="MYZ325" s="4"/>
      <c r="MZA325" s="4"/>
      <c r="MZB325" s="4"/>
      <c r="MZC325" s="4"/>
      <c r="MZD325" s="4"/>
      <c r="MZE325" s="4"/>
      <c r="MZF325" s="4"/>
      <c r="MZG325" s="4"/>
      <c r="MZH325" s="4"/>
      <c r="MZI325" s="4"/>
      <c r="MZJ325" s="4"/>
      <c r="MZK325" s="4"/>
      <c r="MZL325" s="4"/>
      <c r="MZM325" s="4"/>
      <c r="MZN325" s="4"/>
      <c r="MZO325" s="4"/>
      <c r="MZP325" s="4"/>
      <c r="MZQ325" s="4"/>
      <c r="MZR325" s="4"/>
      <c r="MZS325" s="4"/>
      <c r="MZT325" s="4"/>
      <c r="MZU325" s="4"/>
      <c r="MZV325" s="4"/>
      <c r="MZW325" s="4"/>
      <c r="MZX325" s="4"/>
      <c r="MZY325" s="4"/>
      <c r="MZZ325" s="4"/>
      <c r="NAA325" s="4"/>
      <c r="NAB325" s="4"/>
      <c r="NAC325" s="4"/>
      <c r="NAD325" s="4"/>
      <c r="NAE325" s="4"/>
      <c r="NAF325" s="4"/>
      <c r="NAG325" s="4"/>
      <c r="NAH325" s="4"/>
      <c r="NAI325" s="4"/>
      <c r="NAJ325" s="4"/>
      <c r="NAK325" s="4"/>
      <c r="NAL325" s="4"/>
      <c r="NAM325" s="4"/>
      <c r="NAN325" s="4"/>
      <c r="NAO325" s="4"/>
      <c r="NAP325" s="4"/>
      <c r="NAQ325" s="4"/>
      <c r="NAR325" s="4"/>
      <c r="NAS325" s="4"/>
      <c r="NAT325" s="4"/>
      <c r="NAU325" s="4"/>
      <c r="NAV325" s="4"/>
      <c r="NAW325" s="4"/>
      <c r="NAX325" s="4"/>
      <c r="NAY325" s="4"/>
      <c r="NAZ325" s="4"/>
      <c r="NBA325" s="4"/>
      <c r="NBB325" s="4"/>
      <c r="NBC325" s="4"/>
      <c r="NBD325" s="4"/>
      <c r="NBE325" s="4"/>
      <c r="NBF325" s="4"/>
      <c r="NBG325" s="4"/>
      <c r="NBH325" s="4"/>
      <c r="NBI325" s="4"/>
      <c r="NBJ325" s="4"/>
      <c r="NBK325" s="4"/>
      <c r="NBL325" s="4"/>
      <c r="NBM325" s="4"/>
      <c r="NBN325" s="4"/>
      <c r="NBO325" s="4"/>
      <c r="NBP325" s="4"/>
      <c r="NBQ325" s="4"/>
      <c r="NBR325" s="4"/>
      <c r="NBS325" s="4"/>
      <c r="NBT325" s="4"/>
      <c r="NBU325" s="4"/>
      <c r="NBV325" s="4"/>
      <c r="NBW325" s="4"/>
      <c r="NBX325" s="4"/>
      <c r="NBY325" s="4"/>
      <c r="NBZ325" s="4"/>
      <c r="NCA325" s="4"/>
      <c r="NCB325" s="4"/>
      <c r="NCC325" s="4"/>
      <c r="NCD325" s="4"/>
      <c r="NCE325" s="4"/>
      <c r="NCF325" s="4"/>
      <c r="NCG325" s="4"/>
      <c r="NCH325" s="4"/>
      <c r="NCI325" s="4"/>
      <c r="NCJ325" s="4"/>
      <c r="NCK325" s="4"/>
      <c r="NCL325" s="4"/>
      <c r="NCM325" s="4"/>
      <c r="NCN325" s="4"/>
      <c r="NCO325" s="4"/>
      <c r="NCP325" s="4"/>
      <c r="NCQ325" s="4"/>
      <c r="NCR325" s="4"/>
      <c r="NCS325" s="4"/>
      <c r="NCT325" s="4"/>
      <c r="NCU325" s="4"/>
      <c r="NCV325" s="4"/>
      <c r="NCW325" s="4"/>
      <c r="NCX325" s="4"/>
      <c r="NCY325" s="4"/>
      <c r="NCZ325" s="4"/>
      <c r="NDA325" s="4"/>
      <c r="NDB325" s="4"/>
      <c r="NDC325" s="4"/>
      <c r="NDD325" s="4"/>
      <c r="NDE325" s="4"/>
      <c r="NDF325" s="4"/>
      <c r="NDG325" s="4"/>
      <c r="NDH325" s="4"/>
      <c r="NDI325" s="4"/>
      <c r="NDJ325" s="4"/>
      <c r="NDK325" s="4"/>
      <c r="NDL325" s="4"/>
      <c r="NDM325" s="4"/>
      <c r="NDN325" s="4"/>
      <c r="NDO325" s="4"/>
      <c r="NDP325" s="4"/>
      <c r="NDQ325" s="4"/>
      <c r="NDR325" s="4"/>
      <c r="NDS325" s="4"/>
      <c r="NDT325" s="4"/>
      <c r="NDU325" s="4"/>
      <c r="NDV325" s="4"/>
      <c r="NDW325" s="4"/>
      <c r="NDX325" s="4"/>
      <c r="NDY325" s="4"/>
      <c r="NDZ325" s="4"/>
      <c r="NEA325" s="4"/>
      <c r="NEB325" s="4"/>
      <c r="NEC325" s="4"/>
      <c r="NED325" s="4"/>
      <c r="NEE325" s="4"/>
      <c r="NEF325" s="4"/>
      <c r="NEG325" s="4"/>
      <c r="NEH325" s="4"/>
      <c r="NEI325" s="4"/>
      <c r="NEJ325" s="4"/>
      <c r="NEK325" s="4"/>
      <c r="NEL325" s="4"/>
      <c r="NEM325" s="4"/>
      <c r="NEN325" s="4"/>
      <c r="NEO325" s="4"/>
      <c r="NEP325" s="4"/>
      <c r="NEQ325" s="4"/>
      <c r="NER325" s="4"/>
      <c r="NES325" s="4"/>
      <c r="NET325" s="4"/>
      <c r="NEU325" s="4"/>
      <c r="NEV325" s="4"/>
      <c r="NEW325" s="4"/>
      <c r="NEX325" s="4"/>
      <c r="NEY325" s="4"/>
      <c r="NEZ325" s="4"/>
      <c r="NFA325" s="4"/>
      <c r="NFB325" s="4"/>
      <c r="NFC325" s="4"/>
      <c r="NFD325" s="4"/>
      <c r="NFE325" s="4"/>
      <c r="NFF325" s="4"/>
      <c r="NFG325" s="4"/>
      <c r="NFH325" s="4"/>
      <c r="NFI325" s="4"/>
      <c r="NFJ325" s="4"/>
      <c r="NFK325" s="4"/>
      <c r="NFL325" s="4"/>
      <c r="NFM325" s="4"/>
      <c r="NFN325" s="4"/>
      <c r="NFO325" s="4"/>
      <c r="NFP325" s="4"/>
      <c r="NFQ325" s="4"/>
      <c r="NFR325" s="4"/>
      <c r="NFS325" s="4"/>
      <c r="NFT325" s="4"/>
      <c r="NFU325" s="4"/>
      <c r="NFV325" s="4"/>
      <c r="NFW325" s="4"/>
      <c r="NFX325" s="4"/>
      <c r="NFY325" s="4"/>
      <c r="NFZ325" s="4"/>
      <c r="NGA325" s="4"/>
      <c r="NGB325" s="4"/>
      <c r="NGC325" s="4"/>
      <c r="NGD325" s="4"/>
      <c r="NGE325" s="4"/>
      <c r="NGF325" s="4"/>
      <c r="NGG325" s="4"/>
      <c r="NGH325" s="4"/>
      <c r="NGI325" s="4"/>
      <c r="NGJ325" s="4"/>
      <c r="NGK325" s="4"/>
      <c r="NGL325" s="4"/>
      <c r="NGM325" s="4"/>
      <c r="NGN325" s="4"/>
      <c r="NGO325" s="4"/>
      <c r="NGP325" s="4"/>
      <c r="NGQ325" s="4"/>
      <c r="NGR325" s="4"/>
      <c r="NGS325" s="4"/>
      <c r="NGT325" s="4"/>
      <c r="NGU325" s="4"/>
      <c r="NGV325" s="4"/>
      <c r="NGW325" s="4"/>
      <c r="NGX325" s="4"/>
      <c r="NGY325" s="4"/>
      <c r="NGZ325" s="4"/>
      <c r="NHA325" s="4"/>
      <c r="NHB325" s="4"/>
      <c r="NHC325" s="4"/>
      <c r="NHD325" s="4"/>
      <c r="NHE325" s="4"/>
      <c r="NHF325" s="4"/>
      <c r="NHG325" s="4"/>
      <c r="NHH325" s="4"/>
      <c r="NHI325" s="4"/>
      <c r="NHJ325" s="4"/>
      <c r="NHK325" s="4"/>
      <c r="NHL325" s="4"/>
      <c r="NHM325" s="4"/>
      <c r="NHN325" s="4"/>
      <c r="NHO325" s="4"/>
      <c r="NHP325" s="4"/>
      <c r="NHQ325" s="4"/>
      <c r="NHR325" s="4"/>
      <c r="NHS325" s="4"/>
      <c r="NHT325" s="4"/>
      <c r="NHU325" s="4"/>
      <c r="NHV325" s="4"/>
      <c r="NHW325" s="4"/>
      <c r="NHX325" s="4"/>
      <c r="NHY325" s="4"/>
      <c r="NHZ325" s="4"/>
      <c r="NIA325" s="4"/>
      <c r="NIB325" s="4"/>
      <c r="NIC325" s="4"/>
      <c r="NID325" s="4"/>
      <c r="NIE325" s="4"/>
      <c r="NIF325" s="4"/>
      <c r="NIG325" s="4"/>
      <c r="NIH325" s="4"/>
      <c r="NII325" s="4"/>
      <c r="NIJ325" s="4"/>
      <c r="NIK325" s="4"/>
      <c r="NIL325" s="4"/>
      <c r="NIM325" s="4"/>
      <c r="NIN325" s="4"/>
      <c r="NIO325" s="4"/>
      <c r="NIP325" s="4"/>
      <c r="NIQ325" s="4"/>
      <c r="NIR325" s="4"/>
      <c r="NIS325" s="4"/>
      <c r="NIT325" s="4"/>
      <c r="NIU325" s="4"/>
      <c r="NIV325" s="4"/>
      <c r="NIW325" s="4"/>
      <c r="NIX325" s="4"/>
      <c r="NIY325" s="4"/>
      <c r="NIZ325" s="4"/>
      <c r="NJA325" s="4"/>
      <c r="NJB325" s="4"/>
      <c r="NJC325" s="4"/>
      <c r="NJD325" s="4"/>
      <c r="NJE325" s="4"/>
      <c r="NJF325" s="4"/>
      <c r="NJG325" s="4"/>
      <c r="NJH325" s="4"/>
      <c r="NJI325" s="4"/>
      <c r="NJJ325" s="4"/>
      <c r="NJK325" s="4"/>
      <c r="NJL325" s="4"/>
      <c r="NJM325" s="4"/>
      <c r="NJN325" s="4"/>
      <c r="NJO325" s="4"/>
      <c r="NJP325" s="4"/>
      <c r="NJQ325" s="4"/>
      <c r="NJR325" s="4"/>
      <c r="NJS325" s="4"/>
      <c r="NJT325" s="4"/>
      <c r="NJU325" s="4"/>
      <c r="NJV325" s="4"/>
      <c r="NJW325" s="4"/>
      <c r="NJX325" s="4"/>
      <c r="NJY325" s="4"/>
      <c r="NJZ325" s="4"/>
      <c r="NKA325" s="4"/>
      <c r="NKB325" s="4"/>
      <c r="NKC325" s="4"/>
      <c r="NKD325" s="4"/>
      <c r="NKE325" s="4"/>
      <c r="NKF325" s="4"/>
      <c r="NKG325" s="4"/>
      <c r="NKH325" s="4"/>
      <c r="NKI325" s="4"/>
      <c r="NKJ325" s="4"/>
      <c r="NKK325" s="4"/>
      <c r="NKL325" s="4"/>
      <c r="NKM325" s="4"/>
      <c r="NKN325" s="4"/>
      <c r="NKO325" s="4"/>
      <c r="NKP325" s="4"/>
      <c r="NKQ325" s="4"/>
      <c r="NKR325" s="4"/>
      <c r="NKS325" s="4"/>
      <c r="NKT325" s="4"/>
      <c r="NKU325" s="4"/>
      <c r="NKV325" s="4"/>
      <c r="NKW325" s="4"/>
      <c r="NKX325" s="4"/>
      <c r="NKY325" s="4"/>
      <c r="NKZ325" s="4"/>
      <c r="NLA325" s="4"/>
      <c r="NLB325" s="4"/>
      <c r="NLC325" s="4"/>
      <c r="NLD325" s="4"/>
      <c r="NLE325" s="4"/>
      <c r="NLF325" s="4"/>
      <c r="NLG325" s="4"/>
      <c r="NLH325" s="4"/>
      <c r="NLI325" s="4"/>
      <c r="NLJ325" s="4"/>
      <c r="NLK325" s="4"/>
      <c r="NLL325" s="4"/>
      <c r="NLM325" s="4"/>
      <c r="NLN325" s="4"/>
      <c r="NLO325" s="4"/>
      <c r="NLP325" s="4"/>
      <c r="NLQ325" s="4"/>
      <c r="NLR325" s="4"/>
      <c r="NLS325" s="4"/>
      <c r="NLT325" s="4"/>
      <c r="NLU325" s="4"/>
      <c r="NLV325" s="4"/>
      <c r="NLW325" s="4"/>
      <c r="NLX325" s="4"/>
      <c r="NLY325" s="4"/>
      <c r="NLZ325" s="4"/>
      <c r="NMA325" s="4"/>
      <c r="NMB325" s="4"/>
      <c r="NMC325" s="4"/>
      <c r="NMD325" s="4"/>
      <c r="NME325" s="4"/>
      <c r="NMF325" s="4"/>
      <c r="NMG325" s="4"/>
      <c r="NMH325" s="4"/>
      <c r="NMI325" s="4"/>
      <c r="NMJ325" s="4"/>
      <c r="NMK325" s="4"/>
      <c r="NML325" s="4"/>
      <c r="NMM325" s="4"/>
      <c r="NMN325" s="4"/>
      <c r="NMO325" s="4"/>
      <c r="NMP325" s="4"/>
      <c r="NMQ325" s="4"/>
      <c r="NMR325" s="4"/>
      <c r="NMS325" s="4"/>
      <c r="NMT325" s="4"/>
      <c r="NMU325" s="4"/>
      <c r="NMV325" s="4"/>
      <c r="NMW325" s="4"/>
      <c r="NMX325" s="4"/>
      <c r="NMY325" s="4"/>
      <c r="NMZ325" s="4"/>
      <c r="NNA325" s="4"/>
      <c r="NNB325" s="4"/>
      <c r="NNC325" s="4"/>
      <c r="NND325" s="4"/>
      <c r="NNE325" s="4"/>
      <c r="NNF325" s="4"/>
      <c r="NNG325" s="4"/>
      <c r="NNH325" s="4"/>
      <c r="NNI325" s="4"/>
      <c r="NNJ325" s="4"/>
      <c r="NNK325" s="4"/>
      <c r="NNL325" s="4"/>
      <c r="NNM325" s="4"/>
      <c r="NNN325" s="4"/>
      <c r="NNO325" s="4"/>
      <c r="NNP325" s="4"/>
      <c r="NNQ325" s="4"/>
      <c r="NNR325" s="4"/>
      <c r="NNS325" s="4"/>
      <c r="NNT325" s="4"/>
      <c r="NNU325" s="4"/>
      <c r="NNV325" s="4"/>
      <c r="NNW325" s="4"/>
      <c r="NNX325" s="4"/>
      <c r="NNY325" s="4"/>
      <c r="NNZ325" s="4"/>
      <c r="NOA325" s="4"/>
      <c r="NOB325" s="4"/>
      <c r="NOC325" s="4"/>
      <c r="NOD325" s="4"/>
      <c r="NOE325" s="4"/>
      <c r="NOF325" s="4"/>
      <c r="NOG325" s="4"/>
      <c r="NOH325" s="4"/>
      <c r="NOI325" s="4"/>
      <c r="NOJ325" s="4"/>
      <c r="NOK325" s="4"/>
      <c r="NOL325" s="4"/>
      <c r="NOM325" s="4"/>
      <c r="NON325" s="4"/>
      <c r="NOO325" s="4"/>
      <c r="NOP325" s="4"/>
      <c r="NOQ325" s="4"/>
      <c r="NOR325" s="4"/>
      <c r="NOS325" s="4"/>
      <c r="NOT325" s="4"/>
      <c r="NOU325" s="4"/>
      <c r="NOV325" s="4"/>
      <c r="NOW325" s="4"/>
      <c r="NOX325" s="4"/>
      <c r="NOY325" s="4"/>
      <c r="NOZ325" s="4"/>
      <c r="NPA325" s="4"/>
      <c r="NPB325" s="4"/>
      <c r="NPC325" s="4"/>
      <c r="NPD325" s="4"/>
      <c r="NPE325" s="4"/>
      <c r="NPF325" s="4"/>
      <c r="NPG325" s="4"/>
      <c r="NPH325" s="4"/>
      <c r="NPI325" s="4"/>
      <c r="NPJ325" s="4"/>
      <c r="NPK325" s="4"/>
      <c r="NPL325" s="4"/>
      <c r="NPM325" s="4"/>
      <c r="NPN325" s="4"/>
      <c r="NPO325" s="4"/>
      <c r="NPP325" s="4"/>
      <c r="NPQ325" s="4"/>
      <c r="NPR325" s="4"/>
      <c r="NPS325" s="4"/>
      <c r="NPT325" s="4"/>
      <c r="NPU325" s="4"/>
      <c r="NPV325" s="4"/>
      <c r="NPW325" s="4"/>
      <c r="NPX325" s="4"/>
      <c r="NPY325" s="4"/>
      <c r="NPZ325" s="4"/>
      <c r="NQA325" s="4"/>
      <c r="NQB325" s="4"/>
      <c r="NQC325" s="4"/>
      <c r="NQD325" s="4"/>
      <c r="NQE325" s="4"/>
      <c r="NQF325" s="4"/>
      <c r="NQG325" s="4"/>
      <c r="NQH325" s="4"/>
      <c r="NQI325" s="4"/>
      <c r="NQJ325" s="4"/>
      <c r="NQK325" s="4"/>
      <c r="NQL325" s="4"/>
      <c r="NQM325" s="4"/>
      <c r="NQN325" s="4"/>
      <c r="NQO325" s="4"/>
      <c r="NQP325" s="4"/>
      <c r="NQQ325" s="4"/>
      <c r="NQR325" s="4"/>
      <c r="NQS325" s="4"/>
      <c r="NQT325" s="4"/>
      <c r="NQU325" s="4"/>
      <c r="NQV325" s="4"/>
      <c r="NQW325" s="4"/>
      <c r="NQX325" s="4"/>
      <c r="NQY325" s="4"/>
      <c r="NQZ325" s="4"/>
      <c r="NRA325" s="4"/>
      <c r="NRB325" s="4"/>
      <c r="NRC325" s="4"/>
      <c r="NRD325" s="4"/>
      <c r="NRE325" s="4"/>
      <c r="NRF325" s="4"/>
      <c r="NRG325" s="4"/>
      <c r="NRH325" s="4"/>
      <c r="NRI325" s="4"/>
      <c r="NRJ325" s="4"/>
      <c r="NRK325" s="4"/>
      <c r="NRL325" s="4"/>
      <c r="NRM325" s="4"/>
      <c r="NRN325" s="4"/>
      <c r="NRO325" s="4"/>
      <c r="NRP325" s="4"/>
      <c r="NRQ325" s="4"/>
      <c r="NRR325" s="4"/>
      <c r="NRS325" s="4"/>
      <c r="NRT325" s="4"/>
      <c r="NRU325" s="4"/>
      <c r="NRV325" s="4"/>
      <c r="NRW325" s="4"/>
      <c r="NRX325" s="4"/>
      <c r="NRY325" s="4"/>
      <c r="NRZ325" s="4"/>
      <c r="NSA325" s="4"/>
      <c r="NSB325" s="4"/>
      <c r="NSC325" s="4"/>
      <c r="NSD325" s="4"/>
      <c r="NSE325" s="4"/>
      <c r="NSF325" s="4"/>
      <c r="NSG325" s="4"/>
      <c r="NSH325" s="4"/>
      <c r="NSI325" s="4"/>
      <c r="NSJ325" s="4"/>
      <c r="NSK325" s="4"/>
      <c r="NSL325" s="4"/>
      <c r="NSM325" s="4"/>
      <c r="NSN325" s="4"/>
      <c r="NSO325" s="4"/>
      <c r="NSP325" s="4"/>
      <c r="NSQ325" s="4"/>
      <c r="NSR325" s="4"/>
      <c r="NSS325" s="4"/>
      <c r="NST325" s="4"/>
      <c r="NSU325" s="4"/>
      <c r="NSV325" s="4"/>
      <c r="NSW325" s="4"/>
      <c r="NSX325" s="4"/>
      <c r="NSY325" s="4"/>
      <c r="NSZ325" s="4"/>
      <c r="NTA325" s="4"/>
      <c r="NTB325" s="4"/>
      <c r="NTC325" s="4"/>
      <c r="NTD325" s="4"/>
      <c r="NTE325" s="4"/>
      <c r="NTF325" s="4"/>
      <c r="NTG325" s="4"/>
      <c r="NTH325" s="4"/>
      <c r="NTI325" s="4"/>
      <c r="NTJ325" s="4"/>
      <c r="NTK325" s="4"/>
      <c r="NTL325" s="4"/>
      <c r="NTM325" s="4"/>
      <c r="NTN325" s="4"/>
      <c r="NTO325" s="4"/>
      <c r="NTP325" s="4"/>
      <c r="NTQ325" s="4"/>
      <c r="NTR325" s="4"/>
      <c r="NTS325" s="4"/>
      <c r="NTT325" s="4"/>
      <c r="NTU325" s="4"/>
      <c r="NTV325" s="4"/>
      <c r="NTW325" s="4"/>
      <c r="NTX325" s="4"/>
      <c r="NTY325" s="4"/>
      <c r="NTZ325" s="4"/>
      <c r="NUA325" s="4"/>
      <c r="NUB325" s="4"/>
      <c r="NUC325" s="4"/>
      <c r="NUD325" s="4"/>
      <c r="NUE325" s="4"/>
      <c r="NUF325" s="4"/>
      <c r="NUG325" s="4"/>
      <c r="NUH325" s="4"/>
      <c r="NUI325" s="4"/>
      <c r="NUJ325" s="4"/>
      <c r="NUK325" s="4"/>
      <c r="NUL325" s="4"/>
      <c r="NUM325" s="4"/>
      <c r="NUN325" s="4"/>
      <c r="NUO325" s="4"/>
      <c r="NUP325" s="4"/>
      <c r="NUQ325" s="4"/>
      <c r="NUR325" s="4"/>
      <c r="NUS325" s="4"/>
      <c r="NUT325" s="4"/>
      <c r="NUU325" s="4"/>
      <c r="NUV325" s="4"/>
      <c r="NUW325" s="4"/>
      <c r="NUX325" s="4"/>
      <c r="NUY325" s="4"/>
      <c r="NUZ325" s="4"/>
      <c r="NVA325" s="4"/>
      <c r="NVB325" s="4"/>
      <c r="NVC325" s="4"/>
      <c r="NVD325" s="4"/>
      <c r="NVE325" s="4"/>
      <c r="NVF325" s="4"/>
      <c r="NVG325" s="4"/>
      <c r="NVH325" s="4"/>
      <c r="NVI325" s="4"/>
      <c r="NVJ325" s="4"/>
      <c r="NVK325" s="4"/>
      <c r="NVL325" s="4"/>
      <c r="NVM325" s="4"/>
      <c r="NVN325" s="4"/>
      <c r="NVO325" s="4"/>
      <c r="NVP325" s="4"/>
      <c r="NVQ325" s="4"/>
      <c r="NVR325" s="4"/>
      <c r="NVS325" s="4"/>
      <c r="NVT325" s="4"/>
      <c r="NVU325" s="4"/>
      <c r="NVV325" s="4"/>
      <c r="NVW325" s="4"/>
      <c r="NVX325" s="4"/>
      <c r="NVY325" s="4"/>
      <c r="NVZ325" s="4"/>
      <c r="NWA325" s="4"/>
      <c r="NWB325" s="4"/>
      <c r="NWC325" s="4"/>
      <c r="NWD325" s="4"/>
      <c r="NWE325" s="4"/>
      <c r="NWF325" s="4"/>
      <c r="NWG325" s="4"/>
      <c r="NWH325" s="4"/>
      <c r="NWI325" s="4"/>
      <c r="NWJ325" s="4"/>
      <c r="NWK325" s="4"/>
      <c r="NWL325" s="4"/>
      <c r="NWM325" s="4"/>
      <c r="NWN325" s="4"/>
      <c r="NWO325" s="4"/>
      <c r="NWP325" s="4"/>
      <c r="NWQ325" s="4"/>
      <c r="NWR325" s="4"/>
      <c r="NWS325" s="4"/>
      <c r="NWT325" s="4"/>
      <c r="NWU325" s="4"/>
      <c r="NWV325" s="4"/>
      <c r="NWW325" s="4"/>
      <c r="NWX325" s="4"/>
      <c r="NWY325" s="4"/>
      <c r="NWZ325" s="4"/>
      <c r="NXA325" s="4"/>
      <c r="NXB325" s="4"/>
      <c r="NXC325" s="4"/>
      <c r="NXD325" s="4"/>
      <c r="NXE325" s="4"/>
      <c r="NXF325" s="4"/>
      <c r="NXG325" s="4"/>
      <c r="NXH325" s="4"/>
      <c r="NXI325" s="4"/>
      <c r="NXJ325" s="4"/>
      <c r="NXK325" s="4"/>
      <c r="NXL325" s="4"/>
      <c r="NXM325" s="4"/>
      <c r="NXN325" s="4"/>
      <c r="NXO325" s="4"/>
      <c r="NXP325" s="4"/>
      <c r="NXQ325" s="4"/>
      <c r="NXR325" s="4"/>
      <c r="NXS325" s="4"/>
      <c r="NXT325" s="4"/>
      <c r="NXU325" s="4"/>
      <c r="NXV325" s="4"/>
      <c r="NXW325" s="4"/>
      <c r="NXX325" s="4"/>
      <c r="NXY325" s="4"/>
      <c r="NXZ325" s="4"/>
      <c r="NYA325" s="4"/>
      <c r="NYB325" s="4"/>
      <c r="NYC325" s="4"/>
      <c r="NYD325" s="4"/>
      <c r="NYE325" s="4"/>
      <c r="NYF325" s="4"/>
      <c r="NYG325" s="4"/>
      <c r="NYH325" s="4"/>
      <c r="NYI325" s="4"/>
      <c r="NYJ325" s="4"/>
      <c r="NYK325" s="4"/>
      <c r="NYL325" s="4"/>
      <c r="NYM325" s="4"/>
      <c r="NYN325" s="4"/>
      <c r="NYO325" s="4"/>
      <c r="NYP325" s="4"/>
      <c r="NYQ325" s="4"/>
      <c r="NYR325" s="4"/>
      <c r="NYS325" s="4"/>
      <c r="NYT325" s="4"/>
      <c r="NYU325" s="4"/>
      <c r="NYV325" s="4"/>
      <c r="NYW325" s="4"/>
      <c r="NYX325" s="4"/>
      <c r="NYY325" s="4"/>
      <c r="NYZ325" s="4"/>
      <c r="NZA325" s="4"/>
      <c r="NZB325" s="4"/>
      <c r="NZC325" s="4"/>
      <c r="NZD325" s="4"/>
      <c r="NZE325" s="4"/>
      <c r="NZF325" s="4"/>
      <c r="NZG325" s="4"/>
      <c r="NZH325" s="4"/>
      <c r="NZI325" s="4"/>
      <c r="NZJ325" s="4"/>
      <c r="NZK325" s="4"/>
      <c r="NZL325" s="4"/>
      <c r="NZM325" s="4"/>
      <c r="NZN325" s="4"/>
      <c r="NZO325" s="4"/>
      <c r="NZP325" s="4"/>
      <c r="NZQ325" s="4"/>
      <c r="NZR325" s="4"/>
      <c r="NZS325" s="4"/>
      <c r="NZT325" s="4"/>
      <c r="NZU325" s="4"/>
      <c r="NZV325" s="4"/>
      <c r="NZW325" s="4"/>
      <c r="NZX325" s="4"/>
      <c r="NZY325" s="4"/>
      <c r="NZZ325" s="4"/>
      <c r="OAA325" s="4"/>
      <c r="OAB325" s="4"/>
      <c r="OAC325" s="4"/>
      <c r="OAD325" s="4"/>
      <c r="OAE325" s="4"/>
      <c r="OAF325" s="4"/>
      <c r="OAG325" s="4"/>
      <c r="OAH325" s="4"/>
      <c r="OAI325" s="4"/>
      <c r="OAJ325" s="4"/>
      <c r="OAK325" s="4"/>
      <c r="OAL325" s="4"/>
      <c r="OAM325" s="4"/>
      <c r="OAN325" s="4"/>
      <c r="OAO325" s="4"/>
      <c r="OAP325" s="4"/>
      <c r="OAQ325" s="4"/>
      <c r="OAR325" s="4"/>
      <c r="OAS325" s="4"/>
      <c r="OAT325" s="4"/>
      <c r="OAU325" s="4"/>
      <c r="OAV325" s="4"/>
      <c r="OAW325" s="4"/>
      <c r="OAX325" s="4"/>
      <c r="OAY325" s="4"/>
      <c r="OAZ325" s="4"/>
      <c r="OBA325" s="4"/>
      <c r="OBB325" s="4"/>
      <c r="OBC325" s="4"/>
      <c r="OBD325" s="4"/>
      <c r="OBE325" s="4"/>
      <c r="OBF325" s="4"/>
      <c r="OBG325" s="4"/>
      <c r="OBH325" s="4"/>
      <c r="OBI325" s="4"/>
      <c r="OBJ325" s="4"/>
      <c r="OBK325" s="4"/>
      <c r="OBL325" s="4"/>
      <c r="OBM325" s="4"/>
      <c r="OBN325" s="4"/>
      <c r="OBO325" s="4"/>
      <c r="OBP325" s="4"/>
      <c r="OBQ325" s="4"/>
      <c r="OBR325" s="4"/>
      <c r="OBS325" s="4"/>
      <c r="OBT325" s="4"/>
      <c r="OBU325" s="4"/>
      <c r="OBV325" s="4"/>
      <c r="OBW325" s="4"/>
      <c r="OBX325" s="4"/>
      <c r="OBY325" s="4"/>
      <c r="OBZ325" s="4"/>
      <c r="OCA325" s="4"/>
      <c r="OCB325" s="4"/>
      <c r="OCC325" s="4"/>
      <c r="OCD325" s="4"/>
      <c r="OCE325" s="4"/>
      <c r="OCF325" s="4"/>
      <c r="OCG325" s="4"/>
      <c r="OCH325" s="4"/>
      <c r="OCI325" s="4"/>
      <c r="OCJ325" s="4"/>
      <c r="OCK325" s="4"/>
      <c r="OCL325" s="4"/>
      <c r="OCM325" s="4"/>
      <c r="OCN325" s="4"/>
      <c r="OCO325" s="4"/>
      <c r="OCP325" s="4"/>
      <c r="OCQ325" s="4"/>
      <c r="OCR325" s="4"/>
      <c r="OCS325" s="4"/>
      <c r="OCT325" s="4"/>
      <c r="OCU325" s="4"/>
      <c r="OCV325" s="4"/>
      <c r="OCW325" s="4"/>
      <c r="OCX325" s="4"/>
      <c r="OCY325" s="4"/>
      <c r="OCZ325" s="4"/>
      <c r="ODA325" s="4"/>
      <c r="ODB325" s="4"/>
      <c r="ODC325" s="4"/>
      <c r="ODD325" s="4"/>
      <c r="ODE325" s="4"/>
      <c r="ODF325" s="4"/>
      <c r="ODG325" s="4"/>
      <c r="ODH325" s="4"/>
      <c r="ODI325" s="4"/>
      <c r="ODJ325" s="4"/>
      <c r="ODK325" s="4"/>
      <c r="ODL325" s="4"/>
      <c r="ODM325" s="4"/>
      <c r="ODN325" s="4"/>
      <c r="ODO325" s="4"/>
      <c r="ODP325" s="4"/>
      <c r="ODQ325" s="4"/>
      <c r="ODR325" s="4"/>
      <c r="ODS325" s="4"/>
      <c r="ODT325" s="4"/>
      <c r="ODU325" s="4"/>
      <c r="ODV325" s="4"/>
      <c r="ODW325" s="4"/>
      <c r="ODX325" s="4"/>
      <c r="ODY325" s="4"/>
      <c r="ODZ325" s="4"/>
      <c r="OEA325" s="4"/>
      <c r="OEB325" s="4"/>
      <c r="OEC325" s="4"/>
      <c r="OED325" s="4"/>
      <c r="OEE325" s="4"/>
      <c r="OEF325" s="4"/>
      <c r="OEG325" s="4"/>
      <c r="OEH325" s="4"/>
      <c r="OEI325" s="4"/>
      <c r="OEJ325" s="4"/>
      <c r="OEK325" s="4"/>
      <c r="OEL325" s="4"/>
      <c r="OEM325" s="4"/>
      <c r="OEN325" s="4"/>
      <c r="OEO325" s="4"/>
      <c r="OEP325" s="4"/>
      <c r="OEQ325" s="4"/>
      <c r="OER325" s="4"/>
      <c r="OES325" s="4"/>
      <c r="OET325" s="4"/>
      <c r="OEU325" s="4"/>
      <c r="OEV325" s="4"/>
      <c r="OEW325" s="4"/>
      <c r="OEX325" s="4"/>
      <c r="OEY325" s="4"/>
      <c r="OEZ325" s="4"/>
      <c r="OFA325" s="4"/>
      <c r="OFB325" s="4"/>
      <c r="OFC325" s="4"/>
      <c r="OFD325" s="4"/>
      <c r="OFE325" s="4"/>
      <c r="OFF325" s="4"/>
      <c r="OFG325" s="4"/>
      <c r="OFH325" s="4"/>
      <c r="OFI325" s="4"/>
      <c r="OFJ325" s="4"/>
      <c r="OFK325" s="4"/>
      <c r="OFL325" s="4"/>
      <c r="OFM325" s="4"/>
      <c r="OFN325" s="4"/>
      <c r="OFO325" s="4"/>
      <c r="OFP325" s="4"/>
      <c r="OFQ325" s="4"/>
      <c r="OFR325" s="4"/>
      <c r="OFS325" s="4"/>
      <c r="OFT325" s="4"/>
      <c r="OFU325" s="4"/>
      <c r="OFV325" s="4"/>
      <c r="OFW325" s="4"/>
      <c r="OFX325" s="4"/>
      <c r="OFY325" s="4"/>
      <c r="OFZ325" s="4"/>
      <c r="OGA325" s="4"/>
      <c r="OGB325" s="4"/>
      <c r="OGC325" s="4"/>
      <c r="OGD325" s="4"/>
      <c r="OGE325" s="4"/>
      <c r="OGF325" s="4"/>
      <c r="OGG325" s="4"/>
      <c r="OGH325" s="4"/>
      <c r="OGI325" s="4"/>
      <c r="OGJ325" s="4"/>
      <c r="OGK325" s="4"/>
      <c r="OGL325" s="4"/>
      <c r="OGM325" s="4"/>
      <c r="OGN325" s="4"/>
      <c r="OGO325" s="4"/>
      <c r="OGP325" s="4"/>
      <c r="OGQ325" s="4"/>
      <c r="OGR325" s="4"/>
      <c r="OGS325" s="4"/>
      <c r="OGT325" s="4"/>
      <c r="OGU325" s="4"/>
      <c r="OGV325" s="4"/>
      <c r="OGW325" s="4"/>
      <c r="OGX325" s="4"/>
      <c r="OGY325" s="4"/>
      <c r="OGZ325" s="4"/>
      <c r="OHA325" s="4"/>
      <c r="OHB325" s="4"/>
      <c r="OHC325" s="4"/>
      <c r="OHD325" s="4"/>
      <c r="OHE325" s="4"/>
      <c r="OHF325" s="4"/>
      <c r="OHG325" s="4"/>
      <c r="OHH325" s="4"/>
      <c r="OHI325" s="4"/>
      <c r="OHJ325" s="4"/>
      <c r="OHK325" s="4"/>
      <c r="OHL325" s="4"/>
      <c r="OHM325" s="4"/>
      <c r="OHN325" s="4"/>
      <c r="OHO325" s="4"/>
      <c r="OHP325" s="4"/>
      <c r="OHQ325" s="4"/>
      <c r="OHR325" s="4"/>
      <c r="OHS325" s="4"/>
      <c r="OHT325" s="4"/>
      <c r="OHU325" s="4"/>
      <c r="OHV325" s="4"/>
      <c r="OHW325" s="4"/>
      <c r="OHX325" s="4"/>
      <c r="OHY325" s="4"/>
      <c r="OHZ325" s="4"/>
      <c r="OIA325" s="4"/>
      <c r="OIB325" s="4"/>
      <c r="OIC325" s="4"/>
      <c r="OID325" s="4"/>
      <c r="OIE325" s="4"/>
      <c r="OIF325" s="4"/>
      <c r="OIG325" s="4"/>
      <c r="OIH325" s="4"/>
      <c r="OII325" s="4"/>
      <c r="OIJ325" s="4"/>
      <c r="OIK325" s="4"/>
      <c r="OIL325" s="4"/>
      <c r="OIM325" s="4"/>
      <c r="OIN325" s="4"/>
      <c r="OIO325" s="4"/>
      <c r="OIP325" s="4"/>
      <c r="OIQ325" s="4"/>
      <c r="OIR325" s="4"/>
      <c r="OIS325" s="4"/>
      <c r="OIT325" s="4"/>
      <c r="OIU325" s="4"/>
      <c r="OIV325" s="4"/>
      <c r="OIW325" s="4"/>
      <c r="OIX325" s="4"/>
      <c r="OIY325" s="4"/>
      <c r="OIZ325" s="4"/>
      <c r="OJA325" s="4"/>
      <c r="OJB325" s="4"/>
      <c r="OJC325" s="4"/>
      <c r="OJD325" s="4"/>
      <c r="OJE325" s="4"/>
      <c r="OJF325" s="4"/>
      <c r="OJG325" s="4"/>
      <c r="OJH325" s="4"/>
      <c r="OJI325" s="4"/>
      <c r="OJJ325" s="4"/>
      <c r="OJK325" s="4"/>
      <c r="OJL325" s="4"/>
      <c r="OJM325" s="4"/>
      <c r="OJN325" s="4"/>
      <c r="OJO325" s="4"/>
      <c r="OJP325" s="4"/>
      <c r="OJQ325" s="4"/>
      <c r="OJR325" s="4"/>
      <c r="OJS325" s="4"/>
      <c r="OJT325" s="4"/>
      <c r="OJU325" s="4"/>
      <c r="OJV325" s="4"/>
      <c r="OJW325" s="4"/>
      <c r="OJX325" s="4"/>
      <c r="OJY325" s="4"/>
      <c r="OJZ325" s="4"/>
      <c r="OKA325" s="4"/>
      <c r="OKB325" s="4"/>
      <c r="OKC325" s="4"/>
      <c r="OKD325" s="4"/>
      <c r="OKE325" s="4"/>
      <c r="OKF325" s="4"/>
      <c r="OKG325" s="4"/>
      <c r="OKH325" s="4"/>
      <c r="OKI325" s="4"/>
      <c r="OKJ325" s="4"/>
      <c r="OKK325" s="4"/>
      <c r="OKL325" s="4"/>
      <c r="OKM325" s="4"/>
      <c r="OKN325" s="4"/>
      <c r="OKO325" s="4"/>
      <c r="OKP325" s="4"/>
      <c r="OKQ325" s="4"/>
      <c r="OKR325" s="4"/>
      <c r="OKS325" s="4"/>
      <c r="OKT325" s="4"/>
      <c r="OKU325" s="4"/>
      <c r="OKV325" s="4"/>
      <c r="OKW325" s="4"/>
      <c r="OKX325" s="4"/>
      <c r="OKY325" s="4"/>
      <c r="OKZ325" s="4"/>
      <c r="OLA325" s="4"/>
      <c r="OLB325" s="4"/>
      <c r="OLC325" s="4"/>
      <c r="OLD325" s="4"/>
      <c r="OLE325" s="4"/>
      <c r="OLF325" s="4"/>
      <c r="OLG325" s="4"/>
      <c r="OLH325" s="4"/>
      <c r="OLI325" s="4"/>
      <c r="OLJ325" s="4"/>
      <c r="OLK325" s="4"/>
      <c r="OLL325" s="4"/>
      <c r="OLM325" s="4"/>
      <c r="OLN325" s="4"/>
      <c r="OLO325" s="4"/>
      <c r="OLP325" s="4"/>
      <c r="OLQ325" s="4"/>
      <c r="OLR325" s="4"/>
      <c r="OLS325" s="4"/>
      <c r="OLT325" s="4"/>
      <c r="OLU325" s="4"/>
      <c r="OLV325" s="4"/>
      <c r="OLW325" s="4"/>
      <c r="OLX325" s="4"/>
      <c r="OLY325" s="4"/>
      <c r="OLZ325" s="4"/>
      <c r="OMA325" s="4"/>
      <c r="OMB325" s="4"/>
      <c r="OMC325" s="4"/>
      <c r="OMD325" s="4"/>
      <c r="OME325" s="4"/>
      <c r="OMF325" s="4"/>
      <c r="OMG325" s="4"/>
      <c r="OMH325" s="4"/>
      <c r="OMI325" s="4"/>
      <c r="OMJ325" s="4"/>
      <c r="OMK325" s="4"/>
      <c r="OML325" s="4"/>
      <c r="OMM325" s="4"/>
      <c r="OMN325" s="4"/>
      <c r="OMO325" s="4"/>
      <c r="OMP325" s="4"/>
      <c r="OMQ325" s="4"/>
      <c r="OMR325" s="4"/>
      <c r="OMS325" s="4"/>
      <c r="OMT325" s="4"/>
      <c r="OMU325" s="4"/>
      <c r="OMV325" s="4"/>
      <c r="OMW325" s="4"/>
      <c r="OMX325" s="4"/>
      <c r="OMY325" s="4"/>
      <c r="OMZ325" s="4"/>
      <c r="ONA325" s="4"/>
      <c r="ONB325" s="4"/>
      <c r="ONC325" s="4"/>
      <c r="OND325" s="4"/>
      <c r="ONE325" s="4"/>
      <c r="ONF325" s="4"/>
      <c r="ONG325" s="4"/>
      <c r="ONH325" s="4"/>
      <c r="ONI325" s="4"/>
      <c r="ONJ325" s="4"/>
      <c r="ONK325" s="4"/>
      <c r="ONL325" s="4"/>
      <c r="ONM325" s="4"/>
      <c r="ONN325" s="4"/>
      <c r="ONO325" s="4"/>
      <c r="ONP325" s="4"/>
      <c r="ONQ325" s="4"/>
      <c r="ONR325" s="4"/>
      <c r="ONS325" s="4"/>
      <c r="ONT325" s="4"/>
      <c r="ONU325" s="4"/>
      <c r="ONV325" s="4"/>
      <c r="ONW325" s="4"/>
      <c r="ONX325" s="4"/>
      <c r="ONY325" s="4"/>
      <c r="ONZ325" s="4"/>
      <c r="OOA325" s="4"/>
      <c r="OOB325" s="4"/>
      <c r="OOC325" s="4"/>
      <c r="OOD325" s="4"/>
      <c r="OOE325" s="4"/>
      <c r="OOF325" s="4"/>
      <c r="OOG325" s="4"/>
      <c r="OOH325" s="4"/>
      <c r="OOI325" s="4"/>
      <c r="OOJ325" s="4"/>
      <c r="OOK325" s="4"/>
      <c r="OOL325" s="4"/>
      <c r="OOM325" s="4"/>
      <c r="OON325" s="4"/>
      <c r="OOO325" s="4"/>
      <c r="OOP325" s="4"/>
      <c r="OOQ325" s="4"/>
      <c r="OOR325" s="4"/>
      <c r="OOS325" s="4"/>
      <c r="OOT325" s="4"/>
      <c r="OOU325" s="4"/>
      <c r="OOV325" s="4"/>
      <c r="OOW325" s="4"/>
      <c r="OOX325" s="4"/>
      <c r="OOY325" s="4"/>
      <c r="OOZ325" s="4"/>
      <c r="OPA325" s="4"/>
      <c r="OPB325" s="4"/>
      <c r="OPC325" s="4"/>
      <c r="OPD325" s="4"/>
      <c r="OPE325" s="4"/>
      <c r="OPF325" s="4"/>
      <c r="OPG325" s="4"/>
      <c r="OPH325" s="4"/>
      <c r="OPI325" s="4"/>
      <c r="OPJ325" s="4"/>
      <c r="OPK325" s="4"/>
      <c r="OPL325" s="4"/>
      <c r="OPM325" s="4"/>
      <c r="OPN325" s="4"/>
      <c r="OPO325" s="4"/>
      <c r="OPP325" s="4"/>
      <c r="OPQ325" s="4"/>
      <c r="OPR325" s="4"/>
      <c r="OPS325" s="4"/>
      <c r="OPT325" s="4"/>
      <c r="OPU325" s="4"/>
      <c r="OPV325" s="4"/>
      <c r="OPW325" s="4"/>
      <c r="OPX325" s="4"/>
      <c r="OPY325" s="4"/>
      <c r="OPZ325" s="4"/>
      <c r="OQA325" s="4"/>
      <c r="OQB325" s="4"/>
      <c r="OQC325" s="4"/>
      <c r="OQD325" s="4"/>
      <c r="OQE325" s="4"/>
      <c r="OQF325" s="4"/>
      <c r="OQG325" s="4"/>
      <c r="OQH325" s="4"/>
      <c r="OQI325" s="4"/>
      <c r="OQJ325" s="4"/>
      <c r="OQK325" s="4"/>
      <c r="OQL325" s="4"/>
      <c r="OQM325" s="4"/>
      <c r="OQN325" s="4"/>
      <c r="OQO325" s="4"/>
      <c r="OQP325" s="4"/>
      <c r="OQQ325" s="4"/>
      <c r="OQR325" s="4"/>
      <c r="OQS325" s="4"/>
      <c r="OQT325" s="4"/>
      <c r="OQU325" s="4"/>
      <c r="OQV325" s="4"/>
      <c r="OQW325" s="4"/>
      <c r="OQX325" s="4"/>
      <c r="OQY325" s="4"/>
      <c r="OQZ325" s="4"/>
      <c r="ORA325" s="4"/>
      <c r="ORB325" s="4"/>
      <c r="ORC325" s="4"/>
      <c r="ORD325" s="4"/>
      <c r="ORE325" s="4"/>
      <c r="ORF325" s="4"/>
      <c r="ORG325" s="4"/>
      <c r="ORH325" s="4"/>
      <c r="ORI325" s="4"/>
      <c r="ORJ325" s="4"/>
      <c r="ORK325" s="4"/>
      <c r="ORL325" s="4"/>
      <c r="ORM325" s="4"/>
      <c r="ORN325" s="4"/>
      <c r="ORO325" s="4"/>
      <c r="ORP325" s="4"/>
      <c r="ORQ325" s="4"/>
      <c r="ORR325" s="4"/>
      <c r="ORS325" s="4"/>
      <c r="ORT325" s="4"/>
      <c r="ORU325" s="4"/>
      <c r="ORV325" s="4"/>
      <c r="ORW325" s="4"/>
      <c r="ORX325" s="4"/>
      <c r="ORY325" s="4"/>
      <c r="ORZ325" s="4"/>
      <c r="OSA325" s="4"/>
      <c r="OSB325" s="4"/>
      <c r="OSC325" s="4"/>
      <c r="OSD325" s="4"/>
      <c r="OSE325" s="4"/>
      <c r="OSF325" s="4"/>
      <c r="OSG325" s="4"/>
      <c r="OSH325" s="4"/>
      <c r="OSI325" s="4"/>
      <c r="OSJ325" s="4"/>
      <c r="OSK325" s="4"/>
      <c r="OSL325" s="4"/>
      <c r="OSM325" s="4"/>
      <c r="OSN325" s="4"/>
      <c r="OSO325" s="4"/>
      <c r="OSP325" s="4"/>
      <c r="OSQ325" s="4"/>
      <c r="OSR325" s="4"/>
      <c r="OSS325" s="4"/>
      <c r="OST325" s="4"/>
      <c r="OSU325" s="4"/>
      <c r="OSV325" s="4"/>
      <c r="OSW325" s="4"/>
      <c r="OSX325" s="4"/>
      <c r="OSY325" s="4"/>
      <c r="OSZ325" s="4"/>
      <c r="OTA325" s="4"/>
      <c r="OTB325" s="4"/>
      <c r="OTC325" s="4"/>
      <c r="OTD325" s="4"/>
      <c r="OTE325" s="4"/>
      <c r="OTF325" s="4"/>
      <c r="OTG325" s="4"/>
      <c r="OTH325" s="4"/>
      <c r="OTI325" s="4"/>
      <c r="OTJ325" s="4"/>
      <c r="OTK325" s="4"/>
      <c r="OTL325" s="4"/>
      <c r="OTM325" s="4"/>
      <c r="OTN325" s="4"/>
      <c r="OTO325" s="4"/>
      <c r="OTP325" s="4"/>
      <c r="OTQ325" s="4"/>
      <c r="OTR325" s="4"/>
      <c r="OTS325" s="4"/>
      <c r="OTT325" s="4"/>
      <c r="OTU325" s="4"/>
      <c r="OTV325" s="4"/>
      <c r="OTW325" s="4"/>
      <c r="OTX325" s="4"/>
      <c r="OTY325" s="4"/>
      <c r="OTZ325" s="4"/>
      <c r="OUA325" s="4"/>
      <c r="OUB325" s="4"/>
      <c r="OUC325" s="4"/>
      <c r="OUD325" s="4"/>
      <c r="OUE325" s="4"/>
      <c r="OUF325" s="4"/>
      <c r="OUG325" s="4"/>
      <c r="OUH325" s="4"/>
      <c r="OUI325" s="4"/>
      <c r="OUJ325" s="4"/>
      <c r="OUK325" s="4"/>
      <c r="OUL325" s="4"/>
      <c r="OUM325" s="4"/>
      <c r="OUN325" s="4"/>
      <c r="OUO325" s="4"/>
      <c r="OUP325" s="4"/>
      <c r="OUQ325" s="4"/>
      <c r="OUR325" s="4"/>
      <c r="OUS325" s="4"/>
      <c r="OUT325" s="4"/>
      <c r="OUU325" s="4"/>
      <c r="OUV325" s="4"/>
      <c r="OUW325" s="4"/>
      <c r="OUX325" s="4"/>
      <c r="OUY325" s="4"/>
      <c r="OUZ325" s="4"/>
      <c r="OVA325" s="4"/>
      <c r="OVB325" s="4"/>
      <c r="OVC325" s="4"/>
      <c r="OVD325" s="4"/>
      <c r="OVE325" s="4"/>
      <c r="OVF325" s="4"/>
      <c r="OVG325" s="4"/>
      <c r="OVH325" s="4"/>
      <c r="OVI325" s="4"/>
      <c r="OVJ325" s="4"/>
      <c r="OVK325" s="4"/>
      <c r="OVL325" s="4"/>
      <c r="OVM325" s="4"/>
      <c r="OVN325" s="4"/>
      <c r="OVO325" s="4"/>
      <c r="OVP325" s="4"/>
      <c r="OVQ325" s="4"/>
      <c r="OVR325" s="4"/>
      <c r="OVS325" s="4"/>
      <c r="OVT325" s="4"/>
      <c r="OVU325" s="4"/>
      <c r="OVV325" s="4"/>
      <c r="OVW325" s="4"/>
      <c r="OVX325" s="4"/>
      <c r="OVY325" s="4"/>
      <c r="OVZ325" s="4"/>
      <c r="OWA325" s="4"/>
      <c r="OWB325" s="4"/>
      <c r="OWC325" s="4"/>
      <c r="OWD325" s="4"/>
      <c r="OWE325" s="4"/>
      <c r="OWF325" s="4"/>
      <c r="OWG325" s="4"/>
      <c r="OWH325" s="4"/>
      <c r="OWI325" s="4"/>
      <c r="OWJ325" s="4"/>
      <c r="OWK325" s="4"/>
      <c r="OWL325" s="4"/>
      <c r="OWM325" s="4"/>
      <c r="OWN325" s="4"/>
      <c r="OWO325" s="4"/>
      <c r="OWP325" s="4"/>
      <c r="OWQ325" s="4"/>
      <c r="OWR325" s="4"/>
      <c r="OWS325" s="4"/>
      <c r="OWT325" s="4"/>
      <c r="OWU325" s="4"/>
      <c r="OWV325" s="4"/>
      <c r="OWW325" s="4"/>
      <c r="OWX325" s="4"/>
      <c r="OWY325" s="4"/>
      <c r="OWZ325" s="4"/>
      <c r="OXA325" s="4"/>
      <c r="OXB325" s="4"/>
      <c r="OXC325" s="4"/>
      <c r="OXD325" s="4"/>
      <c r="OXE325" s="4"/>
      <c r="OXF325" s="4"/>
      <c r="OXG325" s="4"/>
      <c r="OXH325" s="4"/>
      <c r="OXI325" s="4"/>
      <c r="OXJ325" s="4"/>
      <c r="OXK325" s="4"/>
      <c r="OXL325" s="4"/>
      <c r="OXM325" s="4"/>
      <c r="OXN325" s="4"/>
      <c r="OXO325" s="4"/>
      <c r="OXP325" s="4"/>
      <c r="OXQ325" s="4"/>
      <c r="OXR325" s="4"/>
      <c r="OXS325" s="4"/>
      <c r="OXT325" s="4"/>
      <c r="OXU325" s="4"/>
      <c r="OXV325" s="4"/>
      <c r="OXW325" s="4"/>
      <c r="OXX325" s="4"/>
      <c r="OXY325" s="4"/>
      <c r="OXZ325" s="4"/>
      <c r="OYA325" s="4"/>
      <c r="OYB325" s="4"/>
      <c r="OYC325" s="4"/>
      <c r="OYD325" s="4"/>
      <c r="OYE325" s="4"/>
      <c r="OYF325" s="4"/>
      <c r="OYG325" s="4"/>
      <c r="OYH325" s="4"/>
      <c r="OYI325" s="4"/>
      <c r="OYJ325" s="4"/>
      <c r="OYK325" s="4"/>
      <c r="OYL325" s="4"/>
      <c r="OYM325" s="4"/>
      <c r="OYN325" s="4"/>
      <c r="OYO325" s="4"/>
      <c r="OYP325" s="4"/>
      <c r="OYQ325" s="4"/>
      <c r="OYR325" s="4"/>
      <c r="OYS325" s="4"/>
      <c r="OYT325" s="4"/>
      <c r="OYU325" s="4"/>
      <c r="OYV325" s="4"/>
      <c r="OYW325" s="4"/>
      <c r="OYX325" s="4"/>
      <c r="OYY325" s="4"/>
      <c r="OYZ325" s="4"/>
      <c r="OZA325" s="4"/>
      <c r="OZB325" s="4"/>
      <c r="OZC325" s="4"/>
      <c r="OZD325" s="4"/>
      <c r="OZE325" s="4"/>
      <c r="OZF325" s="4"/>
      <c r="OZG325" s="4"/>
      <c r="OZH325" s="4"/>
      <c r="OZI325" s="4"/>
      <c r="OZJ325" s="4"/>
      <c r="OZK325" s="4"/>
      <c r="OZL325" s="4"/>
      <c r="OZM325" s="4"/>
      <c r="OZN325" s="4"/>
      <c r="OZO325" s="4"/>
      <c r="OZP325" s="4"/>
      <c r="OZQ325" s="4"/>
      <c r="OZR325" s="4"/>
      <c r="OZS325" s="4"/>
      <c r="OZT325" s="4"/>
      <c r="OZU325" s="4"/>
      <c r="OZV325" s="4"/>
      <c r="OZW325" s="4"/>
      <c r="OZX325" s="4"/>
      <c r="OZY325" s="4"/>
      <c r="OZZ325" s="4"/>
      <c r="PAA325" s="4"/>
      <c r="PAB325" s="4"/>
      <c r="PAC325" s="4"/>
      <c r="PAD325" s="4"/>
      <c r="PAE325" s="4"/>
      <c r="PAF325" s="4"/>
      <c r="PAG325" s="4"/>
      <c r="PAH325" s="4"/>
      <c r="PAI325" s="4"/>
      <c r="PAJ325" s="4"/>
      <c r="PAK325" s="4"/>
      <c r="PAL325" s="4"/>
      <c r="PAM325" s="4"/>
      <c r="PAN325" s="4"/>
      <c r="PAO325" s="4"/>
      <c r="PAP325" s="4"/>
      <c r="PAQ325" s="4"/>
      <c r="PAR325" s="4"/>
      <c r="PAS325" s="4"/>
      <c r="PAT325" s="4"/>
      <c r="PAU325" s="4"/>
      <c r="PAV325" s="4"/>
      <c r="PAW325" s="4"/>
      <c r="PAX325" s="4"/>
      <c r="PAY325" s="4"/>
      <c r="PAZ325" s="4"/>
      <c r="PBA325" s="4"/>
      <c r="PBB325" s="4"/>
      <c r="PBC325" s="4"/>
      <c r="PBD325" s="4"/>
      <c r="PBE325" s="4"/>
      <c r="PBF325" s="4"/>
      <c r="PBG325" s="4"/>
      <c r="PBH325" s="4"/>
      <c r="PBI325" s="4"/>
      <c r="PBJ325" s="4"/>
      <c r="PBK325" s="4"/>
      <c r="PBL325" s="4"/>
      <c r="PBM325" s="4"/>
      <c r="PBN325" s="4"/>
      <c r="PBO325" s="4"/>
      <c r="PBP325" s="4"/>
      <c r="PBQ325" s="4"/>
      <c r="PBR325" s="4"/>
      <c r="PBS325" s="4"/>
      <c r="PBT325" s="4"/>
      <c r="PBU325" s="4"/>
      <c r="PBV325" s="4"/>
      <c r="PBW325" s="4"/>
      <c r="PBX325" s="4"/>
      <c r="PBY325" s="4"/>
      <c r="PBZ325" s="4"/>
      <c r="PCA325" s="4"/>
      <c r="PCB325" s="4"/>
      <c r="PCC325" s="4"/>
      <c r="PCD325" s="4"/>
      <c r="PCE325" s="4"/>
      <c r="PCF325" s="4"/>
      <c r="PCG325" s="4"/>
      <c r="PCH325" s="4"/>
      <c r="PCI325" s="4"/>
      <c r="PCJ325" s="4"/>
      <c r="PCK325" s="4"/>
      <c r="PCL325" s="4"/>
      <c r="PCM325" s="4"/>
      <c r="PCN325" s="4"/>
      <c r="PCO325" s="4"/>
      <c r="PCP325" s="4"/>
      <c r="PCQ325" s="4"/>
      <c r="PCR325" s="4"/>
      <c r="PCS325" s="4"/>
      <c r="PCT325" s="4"/>
      <c r="PCU325" s="4"/>
      <c r="PCV325" s="4"/>
      <c r="PCW325" s="4"/>
      <c r="PCX325" s="4"/>
      <c r="PCY325" s="4"/>
      <c r="PCZ325" s="4"/>
      <c r="PDA325" s="4"/>
      <c r="PDB325" s="4"/>
      <c r="PDC325" s="4"/>
      <c r="PDD325" s="4"/>
      <c r="PDE325" s="4"/>
      <c r="PDF325" s="4"/>
      <c r="PDG325" s="4"/>
      <c r="PDH325" s="4"/>
      <c r="PDI325" s="4"/>
      <c r="PDJ325" s="4"/>
      <c r="PDK325" s="4"/>
      <c r="PDL325" s="4"/>
      <c r="PDM325" s="4"/>
      <c r="PDN325" s="4"/>
      <c r="PDO325" s="4"/>
      <c r="PDP325" s="4"/>
      <c r="PDQ325" s="4"/>
      <c r="PDR325" s="4"/>
      <c r="PDS325" s="4"/>
      <c r="PDT325" s="4"/>
      <c r="PDU325" s="4"/>
      <c r="PDV325" s="4"/>
      <c r="PDW325" s="4"/>
      <c r="PDX325" s="4"/>
      <c r="PDY325" s="4"/>
      <c r="PDZ325" s="4"/>
      <c r="PEA325" s="4"/>
      <c r="PEB325" s="4"/>
      <c r="PEC325" s="4"/>
      <c r="PED325" s="4"/>
      <c r="PEE325" s="4"/>
      <c r="PEF325" s="4"/>
      <c r="PEG325" s="4"/>
      <c r="PEH325" s="4"/>
      <c r="PEI325" s="4"/>
      <c r="PEJ325" s="4"/>
      <c r="PEK325" s="4"/>
      <c r="PEL325" s="4"/>
      <c r="PEM325" s="4"/>
      <c r="PEN325" s="4"/>
      <c r="PEO325" s="4"/>
      <c r="PEP325" s="4"/>
      <c r="PEQ325" s="4"/>
      <c r="PER325" s="4"/>
      <c r="PES325" s="4"/>
      <c r="PET325" s="4"/>
      <c r="PEU325" s="4"/>
      <c r="PEV325" s="4"/>
      <c r="PEW325" s="4"/>
      <c r="PEX325" s="4"/>
      <c r="PEY325" s="4"/>
      <c r="PEZ325" s="4"/>
      <c r="PFA325" s="4"/>
      <c r="PFB325" s="4"/>
      <c r="PFC325" s="4"/>
      <c r="PFD325" s="4"/>
      <c r="PFE325" s="4"/>
      <c r="PFF325" s="4"/>
      <c r="PFG325" s="4"/>
      <c r="PFH325" s="4"/>
      <c r="PFI325" s="4"/>
      <c r="PFJ325" s="4"/>
      <c r="PFK325" s="4"/>
      <c r="PFL325" s="4"/>
      <c r="PFM325" s="4"/>
      <c r="PFN325" s="4"/>
      <c r="PFO325" s="4"/>
      <c r="PFP325" s="4"/>
      <c r="PFQ325" s="4"/>
      <c r="PFR325" s="4"/>
      <c r="PFS325" s="4"/>
      <c r="PFT325" s="4"/>
      <c r="PFU325" s="4"/>
      <c r="PFV325" s="4"/>
      <c r="PFW325" s="4"/>
      <c r="PFX325" s="4"/>
      <c r="PFY325" s="4"/>
      <c r="PFZ325" s="4"/>
      <c r="PGA325" s="4"/>
      <c r="PGB325" s="4"/>
      <c r="PGC325" s="4"/>
      <c r="PGD325" s="4"/>
      <c r="PGE325" s="4"/>
      <c r="PGF325" s="4"/>
      <c r="PGG325" s="4"/>
      <c r="PGH325" s="4"/>
      <c r="PGI325" s="4"/>
      <c r="PGJ325" s="4"/>
      <c r="PGK325" s="4"/>
      <c r="PGL325" s="4"/>
      <c r="PGM325" s="4"/>
      <c r="PGN325" s="4"/>
      <c r="PGO325" s="4"/>
      <c r="PGP325" s="4"/>
      <c r="PGQ325" s="4"/>
      <c r="PGR325" s="4"/>
      <c r="PGS325" s="4"/>
      <c r="PGT325" s="4"/>
      <c r="PGU325" s="4"/>
      <c r="PGV325" s="4"/>
      <c r="PGW325" s="4"/>
      <c r="PGX325" s="4"/>
      <c r="PGY325" s="4"/>
      <c r="PGZ325" s="4"/>
      <c r="PHA325" s="4"/>
      <c r="PHB325" s="4"/>
      <c r="PHC325" s="4"/>
      <c r="PHD325" s="4"/>
      <c r="PHE325" s="4"/>
      <c r="PHF325" s="4"/>
      <c r="PHG325" s="4"/>
      <c r="PHH325" s="4"/>
      <c r="PHI325" s="4"/>
      <c r="PHJ325" s="4"/>
      <c r="PHK325" s="4"/>
      <c r="PHL325" s="4"/>
      <c r="PHM325" s="4"/>
      <c r="PHN325" s="4"/>
      <c r="PHO325" s="4"/>
      <c r="PHP325" s="4"/>
      <c r="PHQ325" s="4"/>
      <c r="PHR325" s="4"/>
      <c r="PHS325" s="4"/>
      <c r="PHT325" s="4"/>
      <c r="PHU325" s="4"/>
      <c r="PHV325" s="4"/>
      <c r="PHW325" s="4"/>
      <c r="PHX325" s="4"/>
      <c r="PHY325" s="4"/>
      <c r="PHZ325" s="4"/>
      <c r="PIA325" s="4"/>
      <c r="PIB325" s="4"/>
      <c r="PIC325" s="4"/>
      <c r="PID325" s="4"/>
      <c r="PIE325" s="4"/>
      <c r="PIF325" s="4"/>
      <c r="PIG325" s="4"/>
      <c r="PIH325" s="4"/>
      <c r="PII325" s="4"/>
      <c r="PIJ325" s="4"/>
      <c r="PIK325" s="4"/>
      <c r="PIL325" s="4"/>
      <c r="PIM325" s="4"/>
      <c r="PIN325" s="4"/>
      <c r="PIO325" s="4"/>
      <c r="PIP325" s="4"/>
      <c r="PIQ325" s="4"/>
      <c r="PIR325" s="4"/>
      <c r="PIS325" s="4"/>
      <c r="PIT325" s="4"/>
      <c r="PIU325" s="4"/>
      <c r="PIV325" s="4"/>
      <c r="PIW325" s="4"/>
      <c r="PIX325" s="4"/>
      <c r="PIY325" s="4"/>
      <c r="PIZ325" s="4"/>
      <c r="PJA325" s="4"/>
      <c r="PJB325" s="4"/>
      <c r="PJC325" s="4"/>
      <c r="PJD325" s="4"/>
      <c r="PJE325" s="4"/>
      <c r="PJF325" s="4"/>
      <c r="PJG325" s="4"/>
      <c r="PJH325" s="4"/>
      <c r="PJI325" s="4"/>
      <c r="PJJ325" s="4"/>
      <c r="PJK325" s="4"/>
      <c r="PJL325" s="4"/>
      <c r="PJM325" s="4"/>
      <c r="PJN325" s="4"/>
      <c r="PJO325" s="4"/>
      <c r="PJP325" s="4"/>
      <c r="PJQ325" s="4"/>
      <c r="PJR325" s="4"/>
      <c r="PJS325" s="4"/>
      <c r="PJT325" s="4"/>
      <c r="PJU325" s="4"/>
      <c r="PJV325" s="4"/>
      <c r="PJW325" s="4"/>
      <c r="PJX325" s="4"/>
      <c r="PJY325" s="4"/>
      <c r="PJZ325" s="4"/>
      <c r="PKA325" s="4"/>
      <c r="PKB325" s="4"/>
      <c r="PKC325" s="4"/>
      <c r="PKD325" s="4"/>
      <c r="PKE325" s="4"/>
      <c r="PKF325" s="4"/>
      <c r="PKG325" s="4"/>
      <c r="PKH325" s="4"/>
      <c r="PKI325" s="4"/>
      <c r="PKJ325" s="4"/>
      <c r="PKK325" s="4"/>
      <c r="PKL325" s="4"/>
      <c r="PKM325" s="4"/>
      <c r="PKN325" s="4"/>
      <c r="PKO325" s="4"/>
      <c r="PKP325" s="4"/>
      <c r="PKQ325" s="4"/>
      <c r="PKR325" s="4"/>
      <c r="PKS325" s="4"/>
      <c r="PKT325" s="4"/>
      <c r="PKU325" s="4"/>
      <c r="PKV325" s="4"/>
      <c r="PKW325" s="4"/>
      <c r="PKX325" s="4"/>
      <c r="PKY325" s="4"/>
      <c r="PKZ325" s="4"/>
      <c r="PLA325" s="4"/>
      <c r="PLB325" s="4"/>
      <c r="PLC325" s="4"/>
      <c r="PLD325" s="4"/>
      <c r="PLE325" s="4"/>
      <c r="PLF325" s="4"/>
      <c r="PLG325" s="4"/>
      <c r="PLH325" s="4"/>
      <c r="PLI325" s="4"/>
      <c r="PLJ325" s="4"/>
      <c r="PLK325" s="4"/>
      <c r="PLL325" s="4"/>
      <c r="PLM325" s="4"/>
      <c r="PLN325" s="4"/>
      <c r="PLO325" s="4"/>
      <c r="PLP325" s="4"/>
      <c r="PLQ325" s="4"/>
      <c r="PLR325" s="4"/>
      <c r="PLS325" s="4"/>
      <c r="PLT325" s="4"/>
      <c r="PLU325" s="4"/>
      <c r="PLV325" s="4"/>
      <c r="PLW325" s="4"/>
      <c r="PLX325" s="4"/>
      <c r="PLY325" s="4"/>
      <c r="PLZ325" s="4"/>
      <c r="PMA325" s="4"/>
      <c r="PMB325" s="4"/>
      <c r="PMC325" s="4"/>
      <c r="PMD325" s="4"/>
      <c r="PME325" s="4"/>
      <c r="PMF325" s="4"/>
      <c r="PMG325" s="4"/>
      <c r="PMH325" s="4"/>
      <c r="PMI325" s="4"/>
      <c r="PMJ325" s="4"/>
      <c r="PMK325" s="4"/>
      <c r="PML325" s="4"/>
      <c r="PMM325" s="4"/>
      <c r="PMN325" s="4"/>
      <c r="PMO325" s="4"/>
      <c r="PMP325" s="4"/>
      <c r="PMQ325" s="4"/>
      <c r="PMR325" s="4"/>
      <c r="PMS325" s="4"/>
      <c r="PMT325" s="4"/>
      <c r="PMU325" s="4"/>
      <c r="PMV325" s="4"/>
      <c r="PMW325" s="4"/>
      <c r="PMX325" s="4"/>
      <c r="PMY325" s="4"/>
      <c r="PMZ325" s="4"/>
      <c r="PNA325" s="4"/>
      <c r="PNB325" s="4"/>
      <c r="PNC325" s="4"/>
      <c r="PND325" s="4"/>
      <c r="PNE325" s="4"/>
      <c r="PNF325" s="4"/>
      <c r="PNG325" s="4"/>
      <c r="PNH325" s="4"/>
      <c r="PNI325" s="4"/>
      <c r="PNJ325" s="4"/>
      <c r="PNK325" s="4"/>
      <c r="PNL325" s="4"/>
      <c r="PNM325" s="4"/>
      <c r="PNN325" s="4"/>
      <c r="PNO325" s="4"/>
      <c r="PNP325" s="4"/>
      <c r="PNQ325" s="4"/>
      <c r="PNR325" s="4"/>
      <c r="PNS325" s="4"/>
      <c r="PNT325" s="4"/>
      <c r="PNU325" s="4"/>
      <c r="PNV325" s="4"/>
      <c r="PNW325" s="4"/>
      <c r="PNX325" s="4"/>
      <c r="PNY325" s="4"/>
      <c r="PNZ325" s="4"/>
      <c r="POA325" s="4"/>
      <c r="POB325" s="4"/>
      <c r="POC325" s="4"/>
      <c r="POD325" s="4"/>
      <c r="POE325" s="4"/>
      <c r="POF325" s="4"/>
      <c r="POG325" s="4"/>
      <c r="POH325" s="4"/>
      <c r="POI325" s="4"/>
      <c r="POJ325" s="4"/>
      <c r="POK325" s="4"/>
      <c r="POL325" s="4"/>
      <c r="POM325" s="4"/>
      <c r="PON325" s="4"/>
      <c r="POO325" s="4"/>
      <c r="POP325" s="4"/>
      <c r="POQ325" s="4"/>
      <c r="POR325" s="4"/>
      <c r="POS325" s="4"/>
      <c r="POT325" s="4"/>
      <c r="POU325" s="4"/>
      <c r="POV325" s="4"/>
      <c r="POW325" s="4"/>
      <c r="POX325" s="4"/>
      <c r="POY325" s="4"/>
      <c r="POZ325" s="4"/>
      <c r="PPA325" s="4"/>
      <c r="PPB325" s="4"/>
      <c r="PPC325" s="4"/>
      <c r="PPD325" s="4"/>
      <c r="PPE325" s="4"/>
      <c r="PPF325" s="4"/>
      <c r="PPG325" s="4"/>
      <c r="PPH325" s="4"/>
      <c r="PPI325" s="4"/>
      <c r="PPJ325" s="4"/>
      <c r="PPK325" s="4"/>
      <c r="PPL325" s="4"/>
      <c r="PPM325" s="4"/>
      <c r="PPN325" s="4"/>
      <c r="PPO325" s="4"/>
      <c r="PPP325" s="4"/>
      <c r="PPQ325" s="4"/>
      <c r="PPR325" s="4"/>
      <c r="PPS325" s="4"/>
      <c r="PPT325" s="4"/>
      <c r="PPU325" s="4"/>
      <c r="PPV325" s="4"/>
      <c r="PPW325" s="4"/>
      <c r="PPX325" s="4"/>
      <c r="PPY325" s="4"/>
      <c r="PPZ325" s="4"/>
      <c r="PQA325" s="4"/>
      <c r="PQB325" s="4"/>
      <c r="PQC325" s="4"/>
      <c r="PQD325" s="4"/>
      <c r="PQE325" s="4"/>
      <c r="PQF325" s="4"/>
      <c r="PQG325" s="4"/>
      <c r="PQH325" s="4"/>
      <c r="PQI325" s="4"/>
      <c r="PQJ325" s="4"/>
      <c r="PQK325" s="4"/>
      <c r="PQL325" s="4"/>
      <c r="PQM325" s="4"/>
      <c r="PQN325" s="4"/>
      <c r="PQO325" s="4"/>
      <c r="PQP325" s="4"/>
      <c r="PQQ325" s="4"/>
      <c r="PQR325" s="4"/>
      <c r="PQS325" s="4"/>
      <c r="PQT325" s="4"/>
      <c r="PQU325" s="4"/>
      <c r="PQV325" s="4"/>
      <c r="PQW325" s="4"/>
      <c r="PQX325" s="4"/>
      <c r="PQY325" s="4"/>
      <c r="PQZ325" s="4"/>
      <c r="PRA325" s="4"/>
      <c r="PRB325" s="4"/>
      <c r="PRC325" s="4"/>
      <c r="PRD325" s="4"/>
      <c r="PRE325" s="4"/>
      <c r="PRF325" s="4"/>
      <c r="PRG325" s="4"/>
      <c r="PRH325" s="4"/>
      <c r="PRI325" s="4"/>
      <c r="PRJ325" s="4"/>
      <c r="PRK325" s="4"/>
      <c r="PRL325" s="4"/>
      <c r="PRM325" s="4"/>
      <c r="PRN325" s="4"/>
      <c r="PRO325" s="4"/>
      <c r="PRP325" s="4"/>
      <c r="PRQ325" s="4"/>
      <c r="PRR325" s="4"/>
      <c r="PRS325" s="4"/>
      <c r="PRT325" s="4"/>
      <c r="PRU325" s="4"/>
      <c r="PRV325" s="4"/>
      <c r="PRW325" s="4"/>
      <c r="PRX325" s="4"/>
      <c r="PRY325" s="4"/>
      <c r="PRZ325" s="4"/>
      <c r="PSA325" s="4"/>
      <c r="PSB325" s="4"/>
      <c r="PSC325" s="4"/>
      <c r="PSD325" s="4"/>
      <c r="PSE325" s="4"/>
      <c r="PSF325" s="4"/>
      <c r="PSG325" s="4"/>
      <c r="PSH325" s="4"/>
      <c r="PSI325" s="4"/>
      <c r="PSJ325" s="4"/>
      <c r="PSK325" s="4"/>
      <c r="PSL325" s="4"/>
      <c r="PSM325" s="4"/>
      <c r="PSN325" s="4"/>
      <c r="PSO325" s="4"/>
      <c r="PSP325" s="4"/>
      <c r="PSQ325" s="4"/>
      <c r="PSR325" s="4"/>
      <c r="PSS325" s="4"/>
      <c r="PST325" s="4"/>
      <c r="PSU325" s="4"/>
      <c r="PSV325" s="4"/>
      <c r="PSW325" s="4"/>
      <c r="PSX325" s="4"/>
      <c r="PSY325" s="4"/>
      <c r="PSZ325" s="4"/>
      <c r="PTA325" s="4"/>
      <c r="PTB325" s="4"/>
      <c r="PTC325" s="4"/>
      <c r="PTD325" s="4"/>
      <c r="PTE325" s="4"/>
      <c r="PTF325" s="4"/>
      <c r="PTG325" s="4"/>
      <c r="PTH325" s="4"/>
      <c r="PTI325" s="4"/>
      <c r="PTJ325" s="4"/>
      <c r="PTK325" s="4"/>
      <c r="PTL325" s="4"/>
      <c r="PTM325" s="4"/>
      <c r="PTN325" s="4"/>
      <c r="PTO325" s="4"/>
      <c r="PTP325" s="4"/>
      <c r="PTQ325" s="4"/>
      <c r="PTR325" s="4"/>
      <c r="PTS325" s="4"/>
      <c r="PTT325" s="4"/>
      <c r="PTU325" s="4"/>
      <c r="PTV325" s="4"/>
      <c r="PTW325" s="4"/>
      <c r="PTX325" s="4"/>
      <c r="PTY325" s="4"/>
      <c r="PTZ325" s="4"/>
      <c r="PUA325" s="4"/>
      <c r="PUB325" s="4"/>
      <c r="PUC325" s="4"/>
      <c r="PUD325" s="4"/>
      <c r="PUE325" s="4"/>
      <c r="PUF325" s="4"/>
      <c r="PUG325" s="4"/>
      <c r="PUH325" s="4"/>
      <c r="PUI325" s="4"/>
      <c r="PUJ325" s="4"/>
      <c r="PUK325" s="4"/>
      <c r="PUL325" s="4"/>
      <c r="PUM325" s="4"/>
      <c r="PUN325" s="4"/>
      <c r="PUO325" s="4"/>
      <c r="PUP325" s="4"/>
      <c r="PUQ325" s="4"/>
      <c r="PUR325" s="4"/>
      <c r="PUS325" s="4"/>
      <c r="PUT325" s="4"/>
      <c r="PUU325" s="4"/>
      <c r="PUV325" s="4"/>
      <c r="PUW325" s="4"/>
      <c r="PUX325" s="4"/>
      <c r="PUY325" s="4"/>
      <c r="PUZ325" s="4"/>
      <c r="PVA325" s="4"/>
      <c r="PVB325" s="4"/>
      <c r="PVC325" s="4"/>
      <c r="PVD325" s="4"/>
      <c r="PVE325" s="4"/>
      <c r="PVF325" s="4"/>
      <c r="PVG325" s="4"/>
      <c r="PVH325" s="4"/>
      <c r="PVI325" s="4"/>
      <c r="PVJ325" s="4"/>
      <c r="PVK325" s="4"/>
      <c r="PVL325" s="4"/>
      <c r="PVM325" s="4"/>
      <c r="PVN325" s="4"/>
      <c r="PVO325" s="4"/>
      <c r="PVP325" s="4"/>
      <c r="PVQ325" s="4"/>
      <c r="PVR325" s="4"/>
      <c r="PVS325" s="4"/>
      <c r="PVT325" s="4"/>
      <c r="PVU325" s="4"/>
      <c r="PVV325" s="4"/>
      <c r="PVW325" s="4"/>
      <c r="PVX325" s="4"/>
      <c r="PVY325" s="4"/>
      <c r="PVZ325" s="4"/>
      <c r="PWA325" s="4"/>
      <c r="PWB325" s="4"/>
      <c r="PWC325" s="4"/>
      <c r="PWD325" s="4"/>
      <c r="PWE325" s="4"/>
      <c r="PWF325" s="4"/>
      <c r="PWG325" s="4"/>
      <c r="PWH325" s="4"/>
      <c r="PWI325" s="4"/>
      <c r="PWJ325" s="4"/>
      <c r="PWK325" s="4"/>
      <c r="PWL325" s="4"/>
      <c r="PWM325" s="4"/>
      <c r="PWN325" s="4"/>
      <c r="PWO325" s="4"/>
      <c r="PWP325" s="4"/>
      <c r="PWQ325" s="4"/>
      <c r="PWR325" s="4"/>
      <c r="PWS325" s="4"/>
      <c r="PWT325" s="4"/>
      <c r="PWU325" s="4"/>
      <c r="PWV325" s="4"/>
      <c r="PWW325" s="4"/>
      <c r="PWX325" s="4"/>
      <c r="PWY325" s="4"/>
      <c r="PWZ325" s="4"/>
      <c r="PXA325" s="4"/>
      <c r="PXB325" s="4"/>
      <c r="PXC325" s="4"/>
      <c r="PXD325" s="4"/>
      <c r="PXE325" s="4"/>
      <c r="PXF325" s="4"/>
      <c r="PXG325" s="4"/>
      <c r="PXH325" s="4"/>
      <c r="PXI325" s="4"/>
      <c r="PXJ325" s="4"/>
      <c r="PXK325" s="4"/>
      <c r="PXL325" s="4"/>
      <c r="PXM325" s="4"/>
      <c r="PXN325" s="4"/>
      <c r="PXO325" s="4"/>
      <c r="PXP325" s="4"/>
      <c r="PXQ325" s="4"/>
      <c r="PXR325" s="4"/>
      <c r="PXS325" s="4"/>
      <c r="PXT325" s="4"/>
      <c r="PXU325" s="4"/>
      <c r="PXV325" s="4"/>
      <c r="PXW325" s="4"/>
      <c r="PXX325" s="4"/>
      <c r="PXY325" s="4"/>
      <c r="PXZ325" s="4"/>
      <c r="PYA325" s="4"/>
      <c r="PYB325" s="4"/>
      <c r="PYC325" s="4"/>
      <c r="PYD325" s="4"/>
      <c r="PYE325" s="4"/>
      <c r="PYF325" s="4"/>
      <c r="PYG325" s="4"/>
      <c r="PYH325" s="4"/>
      <c r="PYI325" s="4"/>
      <c r="PYJ325" s="4"/>
      <c r="PYK325" s="4"/>
      <c r="PYL325" s="4"/>
      <c r="PYM325" s="4"/>
      <c r="PYN325" s="4"/>
      <c r="PYO325" s="4"/>
      <c r="PYP325" s="4"/>
      <c r="PYQ325" s="4"/>
      <c r="PYR325" s="4"/>
      <c r="PYS325" s="4"/>
      <c r="PYT325" s="4"/>
      <c r="PYU325" s="4"/>
      <c r="PYV325" s="4"/>
      <c r="PYW325" s="4"/>
      <c r="PYX325" s="4"/>
      <c r="PYY325" s="4"/>
      <c r="PYZ325" s="4"/>
      <c r="PZA325" s="4"/>
      <c r="PZB325" s="4"/>
      <c r="PZC325" s="4"/>
      <c r="PZD325" s="4"/>
      <c r="PZE325" s="4"/>
      <c r="PZF325" s="4"/>
      <c r="PZG325" s="4"/>
      <c r="PZH325" s="4"/>
      <c r="PZI325" s="4"/>
      <c r="PZJ325" s="4"/>
      <c r="PZK325" s="4"/>
      <c r="PZL325" s="4"/>
      <c r="PZM325" s="4"/>
      <c r="PZN325" s="4"/>
      <c r="PZO325" s="4"/>
      <c r="PZP325" s="4"/>
      <c r="PZQ325" s="4"/>
      <c r="PZR325" s="4"/>
      <c r="PZS325" s="4"/>
      <c r="PZT325" s="4"/>
      <c r="PZU325" s="4"/>
      <c r="PZV325" s="4"/>
      <c r="PZW325" s="4"/>
      <c r="PZX325" s="4"/>
      <c r="PZY325" s="4"/>
      <c r="PZZ325" s="4"/>
      <c r="QAA325" s="4"/>
      <c r="QAB325" s="4"/>
      <c r="QAC325" s="4"/>
      <c r="QAD325" s="4"/>
      <c r="QAE325" s="4"/>
      <c r="QAF325" s="4"/>
      <c r="QAG325" s="4"/>
      <c r="QAH325" s="4"/>
      <c r="QAI325" s="4"/>
      <c r="QAJ325" s="4"/>
      <c r="QAK325" s="4"/>
      <c r="QAL325" s="4"/>
      <c r="QAM325" s="4"/>
      <c r="QAN325" s="4"/>
      <c r="QAO325" s="4"/>
      <c r="QAP325" s="4"/>
      <c r="QAQ325" s="4"/>
      <c r="QAR325" s="4"/>
      <c r="QAS325" s="4"/>
      <c r="QAT325" s="4"/>
      <c r="QAU325" s="4"/>
      <c r="QAV325" s="4"/>
      <c r="QAW325" s="4"/>
      <c r="QAX325" s="4"/>
      <c r="QAY325" s="4"/>
      <c r="QAZ325" s="4"/>
      <c r="QBA325" s="4"/>
      <c r="QBB325" s="4"/>
      <c r="QBC325" s="4"/>
      <c r="QBD325" s="4"/>
      <c r="QBE325" s="4"/>
      <c r="QBF325" s="4"/>
      <c r="QBG325" s="4"/>
      <c r="QBH325" s="4"/>
      <c r="QBI325" s="4"/>
      <c r="QBJ325" s="4"/>
      <c r="QBK325" s="4"/>
      <c r="QBL325" s="4"/>
      <c r="QBM325" s="4"/>
      <c r="QBN325" s="4"/>
      <c r="QBO325" s="4"/>
      <c r="QBP325" s="4"/>
      <c r="QBQ325" s="4"/>
      <c r="QBR325" s="4"/>
      <c r="QBS325" s="4"/>
      <c r="QBT325" s="4"/>
      <c r="QBU325" s="4"/>
      <c r="QBV325" s="4"/>
      <c r="QBW325" s="4"/>
      <c r="QBX325" s="4"/>
      <c r="QBY325" s="4"/>
      <c r="QBZ325" s="4"/>
      <c r="QCA325" s="4"/>
      <c r="QCB325" s="4"/>
      <c r="QCC325" s="4"/>
      <c r="QCD325" s="4"/>
      <c r="QCE325" s="4"/>
      <c r="QCF325" s="4"/>
      <c r="QCG325" s="4"/>
      <c r="QCH325" s="4"/>
      <c r="QCI325" s="4"/>
      <c r="QCJ325" s="4"/>
      <c r="QCK325" s="4"/>
      <c r="QCL325" s="4"/>
      <c r="QCM325" s="4"/>
      <c r="QCN325" s="4"/>
      <c r="QCO325" s="4"/>
      <c r="QCP325" s="4"/>
      <c r="QCQ325" s="4"/>
      <c r="QCR325" s="4"/>
      <c r="QCS325" s="4"/>
      <c r="QCT325" s="4"/>
      <c r="QCU325" s="4"/>
      <c r="QCV325" s="4"/>
      <c r="QCW325" s="4"/>
      <c r="QCX325" s="4"/>
      <c r="QCY325" s="4"/>
      <c r="QCZ325" s="4"/>
      <c r="QDA325" s="4"/>
      <c r="QDB325" s="4"/>
      <c r="QDC325" s="4"/>
      <c r="QDD325" s="4"/>
      <c r="QDE325" s="4"/>
      <c r="QDF325" s="4"/>
      <c r="QDG325" s="4"/>
      <c r="QDH325" s="4"/>
      <c r="QDI325" s="4"/>
      <c r="QDJ325" s="4"/>
      <c r="QDK325" s="4"/>
      <c r="QDL325" s="4"/>
      <c r="QDM325" s="4"/>
      <c r="QDN325" s="4"/>
      <c r="QDO325" s="4"/>
      <c r="QDP325" s="4"/>
      <c r="QDQ325" s="4"/>
      <c r="QDR325" s="4"/>
      <c r="QDS325" s="4"/>
      <c r="QDT325" s="4"/>
      <c r="QDU325" s="4"/>
      <c r="QDV325" s="4"/>
      <c r="QDW325" s="4"/>
      <c r="QDX325" s="4"/>
      <c r="QDY325" s="4"/>
      <c r="QDZ325" s="4"/>
      <c r="QEA325" s="4"/>
      <c r="QEB325" s="4"/>
      <c r="QEC325" s="4"/>
      <c r="QED325" s="4"/>
      <c r="QEE325" s="4"/>
      <c r="QEF325" s="4"/>
      <c r="QEG325" s="4"/>
      <c r="QEH325" s="4"/>
      <c r="QEI325" s="4"/>
      <c r="QEJ325" s="4"/>
      <c r="QEK325" s="4"/>
      <c r="QEL325" s="4"/>
      <c r="QEM325" s="4"/>
      <c r="QEN325" s="4"/>
      <c r="QEO325" s="4"/>
      <c r="QEP325" s="4"/>
      <c r="QEQ325" s="4"/>
      <c r="QER325" s="4"/>
      <c r="QES325" s="4"/>
      <c r="QET325" s="4"/>
      <c r="QEU325" s="4"/>
      <c r="QEV325" s="4"/>
      <c r="QEW325" s="4"/>
      <c r="QEX325" s="4"/>
      <c r="QEY325" s="4"/>
      <c r="QEZ325" s="4"/>
      <c r="QFA325" s="4"/>
      <c r="QFB325" s="4"/>
      <c r="QFC325" s="4"/>
      <c r="QFD325" s="4"/>
      <c r="QFE325" s="4"/>
      <c r="QFF325" s="4"/>
      <c r="QFG325" s="4"/>
      <c r="QFH325" s="4"/>
      <c r="QFI325" s="4"/>
      <c r="QFJ325" s="4"/>
      <c r="QFK325" s="4"/>
      <c r="QFL325" s="4"/>
      <c r="QFM325" s="4"/>
      <c r="QFN325" s="4"/>
      <c r="QFO325" s="4"/>
      <c r="QFP325" s="4"/>
      <c r="QFQ325" s="4"/>
      <c r="QFR325" s="4"/>
      <c r="QFS325" s="4"/>
      <c r="QFT325" s="4"/>
      <c r="QFU325" s="4"/>
      <c r="QFV325" s="4"/>
      <c r="QFW325" s="4"/>
      <c r="QFX325" s="4"/>
      <c r="QFY325" s="4"/>
      <c r="QFZ325" s="4"/>
      <c r="QGA325" s="4"/>
      <c r="QGB325" s="4"/>
      <c r="QGC325" s="4"/>
      <c r="QGD325" s="4"/>
      <c r="QGE325" s="4"/>
      <c r="QGF325" s="4"/>
      <c r="QGG325" s="4"/>
      <c r="QGH325" s="4"/>
      <c r="QGI325" s="4"/>
      <c r="QGJ325" s="4"/>
      <c r="QGK325" s="4"/>
      <c r="QGL325" s="4"/>
      <c r="QGM325" s="4"/>
      <c r="QGN325" s="4"/>
      <c r="QGO325" s="4"/>
      <c r="QGP325" s="4"/>
      <c r="QGQ325" s="4"/>
      <c r="QGR325" s="4"/>
      <c r="QGS325" s="4"/>
      <c r="QGT325" s="4"/>
      <c r="QGU325" s="4"/>
      <c r="QGV325" s="4"/>
      <c r="QGW325" s="4"/>
      <c r="QGX325" s="4"/>
      <c r="QGY325" s="4"/>
      <c r="QGZ325" s="4"/>
      <c r="QHA325" s="4"/>
      <c r="QHB325" s="4"/>
      <c r="QHC325" s="4"/>
      <c r="QHD325" s="4"/>
      <c r="QHE325" s="4"/>
      <c r="QHF325" s="4"/>
      <c r="QHG325" s="4"/>
      <c r="QHH325" s="4"/>
      <c r="QHI325" s="4"/>
      <c r="QHJ325" s="4"/>
      <c r="QHK325" s="4"/>
      <c r="QHL325" s="4"/>
      <c r="QHM325" s="4"/>
      <c r="QHN325" s="4"/>
      <c r="QHO325" s="4"/>
      <c r="QHP325" s="4"/>
      <c r="QHQ325" s="4"/>
      <c r="QHR325" s="4"/>
      <c r="QHS325" s="4"/>
      <c r="QHT325" s="4"/>
      <c r="QHU325" s="4"/>
      <c r="QHV325" s="4"/>
      <c r="QHW325" s="4"/>
      <c r="QHX325" s="4"/>
      <c r="QHY325" s="4"/>
      <c r="QHZ325" s="4"/>
      <c r="QIA325" s="4"/>
      <c r="QIB325" s="4"/>
      <c r="QIC325" s="4"/>
      <c r="QID325" s="4"/>
      <c r="QIE325" s="4"/>
      <c r="QIF325" s="4"/>
      <c r="QIG325" s="4"/>
      <c r="QIH325" s="4"/>
      <c r="QII325" s="4"/>
      <c r="QIJ325" s="4"/>
      <c r="QIK325" s="4"/>
      <c r="QIL325" s="4"/>
      <c r="QIM325" s="4"/>
      <c r="QIN325" s="4"/>
      <c r="QIO325" s="4"/>
      <c r="QIP325" s="4"/>
      <c r="QIQ325" s="4"/>
      <c r="QIR325" s="4"/>
      <c r="QIS325" s="4"/>
      <c r="QIT325" s="4"/>
      <c r="QIU325" s="4"/>
      <c r="QIV325" s="4"/>
      <c r="QIW325" s="4"/>
      <c r="QIX325" s="4"/>
      <c r="QIY325" s="4"/>
      <c r="QIZ325" s="4"/>
      <c r="QJA325" s="4"/>
      <c r="QJB325" s="4"/>
      <c r="QJC325" s="4"/>
      <c r="QJD325" s="4"/>
      <c r="QJE325" s="4"/>
      <c r="QJF325" s="4"/>
      <c r="QJG325" s="4"/>
      <c r="QJH325" s="4"/>
      <c r="QJI325" s="4"/>
      <c r="QJJ325" s="4"/>
      <c r="QJK325" s="4"/>
      <c r="QJL325" s="4"/>
      <c r="QJM325" s="4"/>
      <c r="QJN325" s="4"/>
      <c r="QJO325" s="4"/>
      <c r="QJP325" s="4"/>
      <c r="QJQ325" s="4"/>
      <c r="QJR325" s="4"/>
      <c r="QJS325" s="4"/>
      <c r="QJT325" s="4"/>
      <c r="QJU325" s="4"/>
      <c r="QJV325" s="4"/>
      <c r="QJW325" s="4"/>
      <c r="QJX325" s="4"/>
      <c r="QJY325" s="4"/>
      <c r="QJZ325" s="4"/>
      <c r="QKA325" s="4"/>
      <c r="QKB325" s="4"/>
      <c r="QKC325" s="4"/>
      <c r="QKD325" s="4"/>
      <c r="QKE325" s="4"/>
      <c r="QKF325" s="4"/>
      <c r="QKG325" s="4"/>
      <c r="QKH325" s="4"/>
      <c r="QKI325" s="4"/>
      <c r="QKJ325" s="4"/>
      <c r="QKK325" s="4"/>
      <c r="QKL325" s="4"/>
      <c r="QKM325" s="4"/>
      <c r="QKN325" s="4"/>
      <c r="QKO325" s="4"/>
      <c r="QKP325" s="4"/>
      <c r="QKQ325" s="4"/>
      <c r="QKR325" s="4"/>
      <c r="QKS325" s="4"/>
      <c r="QKT325" s="4"/>
      <c r="QKU325" s="4"/>
      <c r="QKV325" s="4"/>
      <c r="QKW325" s="4"/>
      <c r="QKX325" s="4"/>
      <c r="QKY325" s="4"/>
      <c r="QKZ325" s="4"/>
      <c r="QLA325" s="4"/>
      <c r="QLB325" s="4"/>
      <c r="QLC325" s="4"/>
      <c r="QLD325" s="4"/>
      <c r="QLE325" s="4"/>
      <c r="QLF325" s="4"/>
      <c r="QLG325" s="4"/>
      <c r="QLH325" s="4"/>
      <c r="QLI325" s="4"/>
      <c r="QLJ325" s="4"/>
      <c r="QLK325" s="4"/>
      <c r="QLL325" s="4"/>
      <c r="QLM325" s="4"/>
      <c r="QLN325" s="4"/>
      <c r="QLO325" s="4"/>
      <c r="QLP325" s="4"/>
      <c r="QLQ325" s="4"/>
      <c r="QLR325" s="4"/>
      <c r="QLS325" s="4"/>
      <c r="QLT325" s="4"/>
      <c r="QLU325" s="4"/>
      <c r="QLV325" s="4"/>
      <c r="QLW325" s="4"/>
      <c r="QLX325" s="4"/>
      <c r="QLY325" s="4"/>
      <c r="QLZ325" s="4"/>
      <c r="QMA325" s="4"/>
      <c r="QMB325" s="4"/>
      <c r="QMC325" s="4"/>
      <c r="QMD325" s="4"/>
      <c r="QME325" s="4"/>
      <c r="QMF325" s="4"/>
      <c r="QMG325" s="4"/>
      <c r="QMH325" s="4"/>
      <c r="QMI325" s="4"/>
      <c r="QMJ325" s="4"/>
      <c r="QMK325" s="4"/>
      <c r="QML325" s="4"/>
      <c r="QMM325" s="4"/>
      <c r="QMN325" s="4"/>
      <c r="QMO325" s="4"/>
      <c r="QMP325" s="4"/>
      <c r="QMQ325" s="4"/>
      <c r="QMR325" s="4"/>
      <c r="QMS325" s="4"/>
      <c r="QMT325" s="4"/>
      <c r="QMU325" s="4"/>
      <c r="QMV325" s="4"/>
      <c r="QMW325" s="4"/>
      <c r="QMX325" s="4"/>
      <c r="QMY325" s="4"/>
      <c r="QMZ325" s="4"/>
      <c r="QNA325" s="4"/>
      <c r="QNB325" s="4"/>
      <c r="QNC325" s="4"/>
      <c r="QND325" s="4"/>
      <c r="QNE325" s="4"/>
      <c r="QNF325" s="4"/>
      <c r="QNG325" s="4"/>
      <c r="QNH325" s="4"/>
      <c r="QNI325" s="4"/>
      <c r="QNJ325" s="4"/>
      <c r="QNK325" s="4"/>
      <c r="QNL325" s="4"/>
      <c r="QNM325" s="4"/>
      <c r="QNN325" s="4"/>
      <c r="QNO325" s="4"/>
      <c r="QNP325" s="4"/>
      <c r="QNQ325" s="4"/>
      <c r="QNR325" s="4"/>
      <c r="QNS325" s="4"/>
      <c r="QNT325" s="4"/>
      <c r="QNU325" s="4"/>
      <c r="QNV325" s="4"/>
      <c r="QNW325" s="4"/>
      <c r="QNX325" s="4"/>
      <c r="QNY325" s="4"/>
      <c r="QNZ325" s="4"/>
      <c r="QOA325" s="4"/>
      <c r="QOB325" s="4"/>
      <c r="QOC325" s="4"/>
      <c r="QOD325" s="4"/>
      <c r="QOE325" s="4"/>
      <c r="QOF325" s="4"/>
      <c r="QOG325" s="4"/>
      <c r="QOH325" s="4"/>
      <c r="QOI325" s="4"/>
      <c r="QOJ325" s="4"/>
      <c r="QOK325" s="4"/>
      <c r="QOL325" s="4"/>
      <c r="QOM325" s="4"/>
      <c r="QON325" s="4"/>
      <c r="QOO325" s="4"/>
      <c r="QOP325" s="4"/>
      <c r="QOQ325" s="4"/>
      <c r="QOR325" s="4"/>
      <c r="QOS325" s="4"/>
      <c r="QOT325" s="4"/>
      <c r="QOU325" s="4"/>
      <c r="QOV325" s="4"/>
      <c r="QOW325" s="4"/>
      <c r="QOX325" s="4"/>
      <c r="QOY325" s="4"/>
      <c r="QOZ325" s="4"/>
      <c r="QPA325" s="4"/>
      <c r="QPB325" s="4"/>
      <c r="QPC325" s="4"/>
      <c r="QPD325" s="4"/>
      <c r="QPE325" s="4"/>
      <c r="QPF325" s="4"/>
      <c r="QPG325" s="4"/>
      <c r="QPH325" s="4"/>
      <c r="QPI325" s="4"/>
      <c r="QPJ325" s="4"/>
      <c r="QPK325" s="4"/>
      <c r="QPL325" s="4"/>
      <c r="QPM325" s="4"/>
      <c r="QPN325" s="4"/>
      <c r="QPO325" s="4"/>
      <c r="QPP325" s="4"/>
      <c r="QPQ325" s="4"/>
      <c r="QPR325" s="4"/>
      <c r="QPS325" s="4"/>
      <c r="QPT325" s="4"/>
      <c r="QPU325" s="4"/>
      <c r="QPV325" s="4"/>
      <c r="QPW325" s="4"/>
      <c r="QPX325" s="4"/>
      <c r="QPY325" s="4"/>
      <c r="QPZ325" s="4"/>
      <c r="QQA325" s="4"/>
      <c r="QQB325" s="4"/>
      <c r="QQC325" s="4"/>
      <c r="QQD325" s="4"/>
      <c r="QQE325" s="4"/>
      <c r="QQF325" s="4"/>
      <c r="QQG325" s="4"/>
      <c r="QQH325" s="4"/>
      <c r="QQI325" s="4"/>
      <c r="QQJ325" s="4"/>
      <c r="QQK325" s="4"/>
      <c r="QQL325" s="4"/>
      <c r="QQM325" s="4"/>
      <c r="QQN325" s="4"/>
      <c r="QQO325" s="4"/>
      <c r="QQP325" s="4"/>
      <c r="QQQ325" s="4"/>
      <c r="QQR325" s="4"/>
      <c r="QQS325" s="4"/>
      <c r="QQT325" s="4"/>
      <c r="QQU325" s="4"/>
      <c r="QQV325" s="4"/>
      <c r="QQW325" s="4"/>
      <c r="QQX325" s="4"/>
      <c r="QQY325" s="4"/>
      <c r="QQZ325" s="4"/>
      <c r="QRA325" s="4"/>
      <c r="QRB325" s="4"/>
      <c r="QRC325" s="4"/>
      <c r="QRD325" s="4"/>
      <c r="QRE325" s="4"/>
      <c r="QRF325" s="4"/>
      <c r="QRG325" s="4"/>
      <c r="QRH325" s="4"/>
      <c r="QRI325" s="4"/>
      <c r="QRJ325" s="4"/>
      <c r="QRK325" s="4"/>
      <c r="QRL325" s="4"/>
      <c r="QRM325" s="4"/>
      <c r="QRN325" s="4"/>
      <c r="QRO325" s="4"/>
      <c r="QRP325" s="4"/>
      <c r="QRQ325" s="4"/>
      <c r="QRR325" s="4"/>
      <c r="QRS325" s="4"/>
      <c r="QRT325" s="4"/>
      <c r="QRU325" s="4"/>
      <c r="QRV325" s="4"/>
      <c r="QRW325" s="4"/>
      <c r="QRX325" s="4"/>
      <c r="QRY325" s="4"/>
      <c r="QRZ325" s="4"/>
      <c r="QSA325" s="4"/>
      <c r="QSB325" s="4"/>
      <c r="QSC325" s="4"/>
      <c r="QSD325" s="4"/>
      <c r="QSE325" s="4"/>
      <c r="QSF325" s="4"/>
      <c r="QSG325" s="4"/>
      <c r="QSH325" s="4"/>
      <c r="QSI325" s="4"/>
      <c r="QSJ325" s="4"/>
      <c r="QSK325" s="4"/>
      <c r="QSL325" s="4"/>
      <c r="QSM325" s="4"/>
      <c r="QSN325" s="4"/>
      <c r="QSO325" s="4"/>
      <c r="QSP325" s="4"/>
      <c r="QSQ325" s="4"/>
      <c r="QSR325" s="4"/>
      <c r="QSS325" s="4"/>
      <c r="QST325" s="4"/>
      <c r="QSU325" s="4"/>
      <c r="QSV325" s="4"/>
      <c r="QSW325" s="4"/>
      <c r="QSX325" s="4"/>
      <c r="QSY325" s="4"/>
      <c r="QSZ325" s="4"/>
      <c r="QTA325" s="4"/>
      <c r="QTB325" s="4"/>
      <c r="QTC325" s="4"/>
      <c r="QTD325" s="4"/>
      <c r="QTE325" s="4"/>
      <c r="QTF325" s="4"/>
      <c r="QTG325" s="4"/>
      <c r="QTH325" s="4"/>
      <c r="QTI325" s="4"/>
      <c r="QTJ325" s="4"/>
      <c r="QTK325" s="4"/>
      <c r="QTL325" s="4"/>
      <c r="QTM325" s="4"/>
      <c r="QTN325" s="4"/>
      <c r="QTO325" s="4"/>
      <c r="QTP325" s="4"/>
      <c r="QTQ325" s="4"/>
      <c r="QTR325" s="4"/>
      <c r="QTS325" s="4"/>
      <c r="QTT325" s="4"/>
      <c r="QTU325" s="4"/>
      <c r="QTV325" s="4"/>
      <c r="QTW325" s="4"/>
      <c r="QTX325" s="4"/>
      <c r="QTY325" s="4"/>
      <c r="QTZ325" s="4"/>
      <c r="QUA325" s="4"/>
      <c r="QUB325" s="4"/>
      <c r="QUC325" s="4"/>
      <c r="QUD325" s="4"/>
      <c r="QUE325" s="4"/>
      <c r="QUF325" s="4"/>
      <c r="QUG325" s="4"/>
      <c r="QUH325" s="4"/>
      <c r="QUI325" s="4"/>
      <c r="QUJ325" s="4"/>
      <c r="QUK325" s="4"/>
      <c r="QUL325" s="4"/>
      <c r="QUM325" s="4"/>
      <c r="QUN325" s="4"/>
      <c r="QUO325" s="4"/>
      <c r="QUP325" s="4"/>
      <c r="QUQ325" s="4"/>
      <c r="QUR325" s="4"/>
      <c r="QUS325" s="4"/>
      <c r="QUT325" s="4"/>
      <c r="QUU325" s="4"/>
      <c r="QUV325" s="4"/>
      <c r="QUW325" s="4"/>
      <c r="QUX325" s="4"/>
      <c r="QUY325" s="4"/>
      <c r="QUZ325" s="4"/>
      <c r="QVA325" s="4"/>
      <c r="QVB325" s="4"/>
      <c r="QVC325" s="4"/>
      <c r="QVD325" s="4"/>
      <c r="QVE325" s="4"/>
      <c r="QVF325" s="4"/>
      <c r="QVG325" s="4"/>
      <c r="QVH325" s="4"/>
      <c r="QVI325" s="4"/>
      <c r="QVJ325" s="4"/>
      <c r="QVK325" s="4"/>
      <c r="QVL325" s="4"/>
      <c r="QVM325" s="4"/>
      <c r="QVN325" s="4"/>
      <c r="QVO325" s="4"/>
      <c r="QVP325" s="4"/>
      <c r="QVQ325" s="4"/>
      <c r="QVR325" s="4"/>
      <c r="QVS325" s="4"/>
      <c r="QVT325" s="4"/>
      <c r="QVU325" s="4"/>
      <c r="QVV325" s="4"/>
      <c r="QVW325" s="4"/>
      <c r="QVX325" s="4"/>
      <c r="QVY325" s="4"/>
      <c r="QVZ325" s="4"/>
      <c r="QWA325" s="4"/>
      <c r="QWB325" s="4"/>
      <c r="QWC325" s="4"/>
      <c r="QWD325" s="4"/>
      <c r="QWE325" s="4"/>
      <c r="QWF325" s="4"/>
      <c r="QWG325" s="4"/>
      <c r="QWH325" s="4"/>
      <c r="QWI325" s="4"/>
      <c r="QWJ325" s="4"/>
      <c r="QWK325" s="4"/>
      <c r="QWL325" s="4"/>
      <c r="QWM325" s="4"/>
      <c r="QWN325" s="4"/>
      <c r="QWO325" s="4"/>
      <c r="QWP325" s="4"/>
      <c r="QWQ325" s="4"/>
      <c r="QWR325" s="4"/>
      <c r="QWS325" s="4"/>
      <c r="QWT325" s="4"/>
      <c r="QWU325" s="4"/>
      <c r="QWV325" s="4"/>
      <c r="QWW325" s="4"/>
      <c r="QWX325" s="4"/>
      <c r="QWY325" s="4"/>
      <c r="QWZ325" s="4"/>
      <c r="QXA325" s="4"/>
      <c r="QXB325" s="4"/>
      <c r="QXC325" s="4"/>
      <c r="QXD325" s="4"/>
      <c r="QXE325" s="4"/>
      <c r="QXF325" s="4"/>
      <c r="QXG325" s="4"/>
      <c r="QXH325" s="4"/>
      <c r="QXI325" s="4"/>
      <c r="QXJ325" s="4"/>
      <c r="QXK325" s="4"/>
      <c r="QXL325" s="4"/>
      <c r="QXM325" s="4"/>
      <c r="QXN325" s="4"/>
      <c r="QXO325" s="4"/>
      <c r="QXP325" s="4"/>
      <c r="QXQ325" s="4"/>
      <c r="QXR325" s="4"/>
      <c r="QXS325" s="4"/>
      <c r="QXT325" s="4"/>
      <c r="QXU325" s="4"/>
      <c r="QXV325" s="4"/>
      <c r="QXW325" s="4"/>
      <c r="QXX325" s="4"/>
      <c r="QXY325" s="4"/>
      <c r="QXZ325" s="4"/>
      <c r="QYA325" s="4"/>
      <c r="QYB325" s="4"/>
      <c r="QYC325" s="4"/>
      <c r="QYD325" s="4"/>
      <c r="QYE325" s="4"/>
      <c r="QYF325" s="4"/>
      <c r="QYG325" s="4"/>
      <c r="QYH325" s="4"/>
      <c r="QYI325" s="4"/>
      <c r="QYJ325" s="4"/>
      <c r="QYK325" s="4"/>
      <c r="QYL325" s="4"/>
      <c r="QYM325" s="4"/>
      <c r="QYN325" s="4"/>
      <c r="QYO325" s="4"/>
      <c r="QYP325" s="4"/>
      <c r="QYQ325" s="4"/>
      <c r="QYR325" s="4"/>
      <c r="QYS325" s="4"/>
      <c r="QYT325" s="4"/>
      <c r="QYU325" s="4"/>
      <c r="QYV325" s="4"/>
      <c r="QYW325" s="4"/>
      <c r="QYX325" s="4"/>
      <c r="QYY325" s="4"/>
      <c r="QYZ325" s="4"/>
      <c r="QZA325" s="4"/>
      <c r="QZB325" s="4"/>
      <c r="QZC325" s="4"/>
      <c r="QZD325" s="4"/>
      <c r="QZE325" s="4"/>
      <c r="QZF325" s="4"/>
      <c r="QZG325" s="4"/>
      <c r="QZH325" s="4"/>
      <c r="QZI325" s="4"/>
      <c r="QZJ325" s="4"/>
      <c r="QZK325" s="4"/>
      <c r="QZL325" s="4"/>
      <c r="QZM325" s="4"/>
      <c r="QZN325" s="4"/>
      <c r="QZO325" s="4"/>
      <c r="QZP325" s="4"/>
      <c r="QZQ325" s="4"/>
      <c r="QZR325" s="4"/>
      <c r="QZS325" s="4"/>
      <c r="QZT325" s="4"/>
      <c r="QZU325" s="4"/>
      <c r="QZV325" s="4"/>
      <c r="QZW325" s="4"/>
      <c r="QZX325" s="4"/>
      <c r="QZY325" s="4"/>
      <c r="QZZ325" s="4"/>
      <c r="RAA325" s="4"/>
      <c r="RAB325" s="4"/>
      <c r="RAC325" s="4"/>
      <c r="RAD325" s="4"/>
      <c r="RAE325" s="4"/>
      <c r="RAF325" s="4"/>
      <c r="RAG325" s="4"/>
      <c r="RAH325" s="4"/>
      <c r="RAI325" s="4"/>
      <c r="RAJ325" s="4"/>
      <c r="RAK325" s="4"/>
      <c r="RAL325" s="4"/>
      <c r="RAM325" s="4"/>
      <c r="RAN325" s="4"/>
      <c r="RAO325" s="4"/>
      <c r="RAP325" s="4"/>
      <c r="RAQ325" s="4"/>
      <c r="RAR325" s="4"/>
      <c r="RAS325" s="4"/>
      <c r="RAT325" s="4"/>
      <c r="RAU325" s="4"/>
      <c r="RAV325" s="4"/>
      <c r="RAW325" s="4"/>
      <c r="RAX325" s="4"/>
      <c r="RAY325" s="4"/>
      <c r="RAZ325" s="4"/>
      <c r="RBA325" s="4"/>
      <c r="RBB325" s="4"/>
      <c r="RBC325" s="4"/>
      <c r="RBD325" s="4"/>
      <c r="RBE325" s="4"/>
      <c r="RBF325" s="4"/>
      <c r="RBG325" s="4"/>
      <c r="RBH325" s="4"/>
      <c r="RBI325" s="4"/>
      <c r="RBJ325" s="4"/>
      <c r="RBK325" s="4"/>
      <c r="RBL325" s="4"/>
      <c r="RBM325" s="4"/>
      <c r="RBN325" s="4"/>
      <c r="RBO325" s="4"/>
      <c r="RBP325" s="4"/>
      <c r="RBQ325" s="4"/>
      <c r="RBR325" s="4"/>
      <c r="RBS325" s="4"/>
      <c r="RBT325" s="4"/>
      <c r="RBU325" s="4"/>
      <c r="RBV325" s="4"/>
      <c r="RBW325" s="4"/>
      <c r="RBX325" s="4"/>
      <c r="RBY325" s="4"/>
      <c r="RBZ325" s="4"/>
      <c r="RCA325" s="4"/>
      <c r="RCB325" s="4"/>
      <c r="RCC325" s="4"/>
      <c r="RCD325" s="4"/>
      <c r="RCE325" s="4"/>
      <c r="RCF325" s="4"/>
      <c r="RCG325" s="4"/>
      <c r="RCH325" s="4"/>
      <c r="RCI325" s="4"/>
      <c r="RCJ325" s="4"/>
      <c r="RCK325" s="4"/>
      <c r="RCL325" s="4"/>
      <c r="RCM325" s="4"/>
      <c r="RCN325" s="4"/>
      <c r="RCO325" s="4"/>
      <c r="RCP325" s="4"/>
      <c r="RCQ325" s="4"/>
      <c r="RCR325" s="4"/>
      <c r="RCS325" s="4"/>
      <c r="RCT325" s="4"/>
      <c r="RCU325" s="4"/>
      <c r="RCV325" s="4"/>
      <c r="RCW325" s="4"/>
      <c r="RCX325" s="4"/>
      <c r="RCY325" s="4"/>
      <c r="RCZ325" s="4"/>
      <c r="RDA325" s="4"/>
      <c r="RDB325" s="4"/>
      <c r="RDC325" s="4"/>
      <c r="RDD325" s="4"/>
      <c r="RDE325" s="4"/>
      <c r="RDF325" s="4"/>
      <c r="RDG325" s="4"/>
      <c r="RDH325" s="4"/>
      <c r="RDI325" s="4"/>
      <c r="RDJ325" s="4"/>
      <c r="RDK325" s="4"/>
      <c r="RDL325" s="4"/>
      <c r="RDM325" s="4"/>
      <c r="RDN325" s="4"/>
      <c r="RDO325" s="4"/>
      <c r="RDP325" s="4"/>
      <c r="RDQ325" s="4"/>
      <c r="RDR325" s="4"/>
      <c r="RDS325" s="4"/>
      <c r="RDT325" s="4"/>
      <c r="RDU325" s="4"/>
      <c r="RDV325" s="4"/>
      <c r="RDW325" s="4"/>
      <c r="RDX325" s="4"/>
      <c r="RDY325" s="4"/>
      <c r="RDZ325" s="4"/>
      <c r="REA325" s="4"/>
      <c r="REB325" s="4"/>
      <c r="REC325" s="4"/>
      <c r="RED325" s="4"/>
      <c r="REE325" s="4"/>
      <c r="REF325" s="4"/>
      <c r="REG325" s="4"/>
      <c r="REH325" s="4"/>
      <c r="REI325" s="4"/>
      <c r="REJ325" s="4"/>
      <c r="REK325" s="4"/>
      <c r="REL325" s="4"/>
      <c r="REM325" s="4"/>
      <c r="REN325" s="4"/>
      <c r="REO325" s="4"/>
      <c r="REP325" s="4"/>
      <c r="REQ325" s="4"/>
      <c r="RER325" s="4"/>
      <c r="RES325" s="4"/>
      <c r="RET325" s="4"/>
      <c r="REU325" s="4"/>
      <c r="REV325" s="4"/>
      <c r="REW325" s="4"/>
      <c r="REX325" s="4"/>
      <c r="REY325" s="4"/>
      <c r="REZ325" s="4"/>
      <c r="RFA325" s="4"/>
      <c r="RFB325" s="4"/>
      <c r="RFC325" s="4"/>
      <c r="RFD325" s="4"/>
      <c r="RFE325" s="4"/>
      <c r="RFF325" s="4"/>
      <c r="RFG325" s="4"/>
      <c r="RFH325" s="4"/>
      <c r="RFI325" s="4"/>
      <c r="RFJ325" s="4"/>
      <c r="RFK325" s="4"/>
      <c r="RFL325" s="4"/>
      <c r="RFM325" s="4"/>
      <c r="RFN325" s="4"/>
      <c r="RFO325" s="4"/>
      <c r="RFP325" s="4"/>
      <c r="RFQ325" s="4"/>
      <c r="RFR325" s="4"/>
      <c r="RFS325" s="4"/>
      <c r="RFT325" s="4"/>
      <c r="RFU325" s="4"/>
      <c r="RFV325" s="4"/>
      <c r="RFW325" s="4"/>
      <c r="RFX325" s="4"/>
      <c r="RFY325" s="4"/>
      <c r="RFZ325" s="4"/>
      <c r="RGA325" s="4"/>
      <c r="RGB325" s="4"/>
      <c r="RGC325" s="4"/>
      <c r="RGD325" s="4"/>
      <c r="RGE325" s="4"/>
      <c r="RGF325" s="4"/>
      <c r="RGG325" s="4"/>
      <c r="RGH325" s="4"/>
      <c r="RGI325" s="4"/>
      <c r="RGJ325" s="4"/>
      <c r="RGK325" s="4"/>
      <c r="RGL325" s="4"/>
      <c r="RGM325" s="4"/>
      <c r="RGN325" s="4"/>
      <c r="RGO325" s="4"/>
      <c r="RGP325" s="4"/>
      <c r="RGQ325" s="4"/>
      <c r="RGR325" s="4"/>
      <c r="RGS325" s="4"/>
      <c r="RGT325" s="4"/>
      <c r="RGU325" s="4"/>
      <c r="RGV325" s="4"/>
      <c r="RGW325" s="4"/>
      <c r="RGX325" s="4"/>
      <c r="RGY325" s="4"/>
      <c r="RGZ325" s="4"/>
      <c r="RHA325" s="4"/>
      <c r="RHB325" s="4"/>
      <c r="RHC325" s="4"/>
      <c r="RHD325" s="4"/>
      <c r="RHE325" s="4"/>
      <c r="RHF325" s="4"/>
      <c r="RHG325" s="4"/>
      <c r="RHH325" s="4"/>
      <c r="RHI325" s="4"/>
      <c r="RHJ325" s="4"/>
      <c r="RHK325" s="4"/>
      <c r="RHL325" s="4"/>
      <c r="RHM325" s="4"/>
      <c r="RHN325" s="4"/>
      <c r="RHO325" s="4"/>
      <c r="RHP325" s="4"/>
      <c r="RHQ325" s="4"/>
      <c r="RHR325" s="4"/>
      <c r="RHS325" s="4"/>
      <c r="RHT325" s="4"/>
      <c r="RHU325" s="4"/>
      <c r="RHV325" s="4"/>
      <c r="RHW325" s="4"/>
      <c r="RHX325" s="4"/>
      <c r="RHY325" s="4"/>
      <c r="RHZ325" s="4"/>
      <c r="RIA325" s="4"/>
      <c r="RIB325" s="4"/>
      <c r="RIC325" s="4"/>
      <c r="RID325" s="4"/>
      <c r="RIE325" s="4"/>
      <c r="RIF325" s="4"/>
      <c r="RIG325" s="4"/>
      <c r="RIH325" s="4"/>
      <c r="RII325" s="4"/>
      <c r="RIJ325" s="4"/>
      <c r="RIK325" s="4"/>
      <c r="RIL325" s="4"/>
      <c r="RIM325" s="4"/>
      <c r="RIN325" s="4"/>
      <c r="RIO325" s="4"/>
      <c r="RIP325" s="4"/>
      <c r="RIQ325" s="4"/>
      <c r="RIR325" s="4"/>
      <c r="RIS325" s="4"/>
      <c r="RIT325" s="4"/>
      <c r="RIU325" s="4"/>
      <c r="RIV325" s="4"/>
      <c r="RIW325" s="4"/>
      <c r="RIX325" s="4"/>
      <c r="RIY325" s="4"/>
      <c r="RIZ325" s="4"/>
      <c r="RJA325" s="4"/>
      <c r="RJB325" s="4"/>
      <c r="RJC325" s="4"/>
      <c r="RJD325" s="4"/>
      <c r="RJE325" s="4"/>
      <c r="RJF325" s="4"/>
      <c r="RJG325" s="4"/>
      <c r="RJH325" s="4"/>
      <c r="RJI325" s="4"/>
      <c r="RJJ325" s="4"/>
      <c r="RJK325" s="4"/>
      <c r="RJL325" s="4"/>
      <c r="RJM325" s="4"/>
      <c r="RJN325" s="4"/>
      <c r="RJO325" s="4"/>
      <c r="RJP325" s="4"/>
      <c r="RJQ325" s="4"/>
      <c r="RJR325" s="4"/>
      <c r="RJS325" s="4"/>
      <c r="RJT325" s="4"/>
      <c r="RJU325" s="4"/>
      <c r="RJV325" s="4"/>
      <c r="RJW325" s="4"/>
      <c r="RJX325" s="4"/>
      <c r="RJY325" s="4"/>
      <c r="RJZ325" s="4"/>
      <c r="RKA325" s="4"/>
      <c r="RKB325" s="4"/>
      <c r="RKC325" s="4"/>
      <c r="RKD325" s="4"/>
      <c r="RKE325" s="4"/>
      <c r="RKF325" s="4"/>
      <c r="RKG325" s="4"/>
      <c r="RKH325" s="4"/>
      <c r="RKI325" s="4"/>
      <c r="RKJ325" s="4"/>
      <c r="RKK325" s="4"/>
      <c r="RKL325" s="4"/>
      <c r="RKM325" s="4"/>
      <c r="RKN325" s="4"/>
      <c r="RKO325" s="4"/>
      <c r="RKP325" s="4"/>
      <c r="RKQ325" s="4"/>
      <c r="RKR325" s="4"/>
      <c r="RKS325" s="4"/>
      <c r="RKT325" s="4"/>
      <c r="RKU325" s="4"/>
      <c r="RKV325" s="4"/>
      <c r="RKW325" s="4"/>
      <c r="RKX325" s="4"/>
      <c r="RKY325" s="4"/>
      <c r="RKZ325" s="4"/>
      <c r="RLA325" s="4"/>
      <c r="RLB325" s="4"/>
      <c r="RLC325" s="4"/>
      <c r="RLD325" s="4"/>
      <c r="RLE325" s="4"/>
      <c r="RLF325" s="4"/>
      <c r="RLG325" s="4"/>
      <c r="RLH325" s="4"/>
      <c r="RLI325" s="4"/>
      <c r="RLJ325" s="4"/>
      <c r="RLK325" s="4"/>
      <c r="RLL325" s="4"/>
      <c r="RLM325" s="4"/>
      <c r="RLN325" s="4"/>
      <c r="RLO325" s="4"/>
      <c r="RLP325" s="4"/>
      <c r="RLQ325" s="4"/>
      <c r="RLR325" s="4"/>
      <c r="RLS325" s="4"/>
      <c r="RLT325" s="4"/>
      <c r="RLU325" s="4"/>
      <c r="RLV325" s="4"/>
      <c r="RLW325" s="4"/>
      <c r="RLX325" s="4"/>
      <c r="RLY325" s="4"/>
      <c r="RLZ325" s="4"/>
      <c r="RMA325" s="4"/>
      <c r="RMB325" s="4"/>
      <c r="RMC325" s="4"/>
      <c r="RMD325" s="4"/>
      <c r="RME325" s="4"/>
      <c r="RMF325" s="4"/>
      <c r="RMG325" s="4"/>
      <c r="RMH325" s="4"/>
      <c r="RMI325" s="4"/>
      <c r="RMJ325" s="4"/>
      <c r="RMK325" s="4"/>
      <c r="RML325" s="4"/>
      <c r="RMM325" s="4"/>
      <c r="RMN325" s="4"/>
      <c r="RMO325" s="4"/>
      <c r="RMP325" s="4"/>
      <c r="RMQ325" s="4"/>
      <c r="RMR325" s="4"/>
      <c r="RMS325" s="4"/>
      <c r="RMT325" s="4"/>
      <c r="RMU325" s="4"/>
      <c r="RMV325" s="4"/>
      <c r="RMW325" s="4"/>
      <c r="RMX325" s="4"/>
      <c r="RMY325" s="4"/>
      <c r="RMZ325" s="4"/>
      <c r="RNA325" s="4"/>
      <c r="RNB325" s="4"/>
      <c r="RNC325" s="4"/>
      <c r="RND325" s="4"/>
      <c r="RNE325" s="4"/>
      <c r="RNF325" s="4"/>
      <c r="RNG325" s="4"/>
      <c r="RNH325" s="4"/>
      <c r="RNI325" s="4"/>
      <c r="RNJ325" s="4"/>
      <c r="RNK325" s="4"/>
      <c r="RNL325" s="4"/>
      <c r="RNM325" s="4"/>
      <c r="RNN325" s="4"/>
      <c r="RNO325" s="4"/>
      <c r="RNP325" s="4"/>
      <c r="RNQ325" s="4"/>
      <c r="RNR325" s="4"/>
      <c r="RNS325" s="4"/>
      <c r="RNT325" s="4"/>
      <c r="RNU325" s="4"/>
      <c r="RNV325" s="4"/>
      <c r="RNW325" s="4"/>
      <c r="RNX325" s="4"/>
      <c r="RNY325" s="4"/>
      <c r="RNZ325" s="4"/>
      <c r="ROA325" s="4"/>
      <c r="ROB325" s="4"/>
      <c r="ROC325" s="4"/>
      <c r="ROD325" s="4"/>
      <c r="ROE325" s="4"/>
      <c r="ROF325" s="4"/>
      <c r="ROG325" s="4"/>
      <c r="ROH325" s="4"/>
      <c r="ROI325" s="4"/>
      <c r="ROJ325" s="4"/>
      <c r="ROK325" s="4"/>
      <c r="ROL325" s="4"/>
      <c r="ROM325" s="4"/>
      <c r="RON325" s="4"/>
      <c r="ROO325" s="4"/>
      <c r="ROP325" s="4"/>
      <c r="ROQ325" s="4"/>
      <c r="ROR325" s="4"/>
      <c r="ROS325" s="4"/>
      <c r="ROT325" s="4"/>
      <c r="ROU325" s="4"/>
      <c r="ROV325" s="4"/>
      <c r="ROW325" s="4"/>
      <c r="ROX325" s="4"/>
      <c r="ROY325" s="4"/>
      <c r="ROZ325" s="4"/>
      <c r="RPA325" s="4"/>
      <c r="RPB325" s="4"/>
      <c r="RPC325" s="4"/>
      <c r="RPD325" s="4"/>
      <c r="RPE325" s="4"/>
      <c r="RPF325" s="4"/>
      <c r="RPG325" s="4"/>
      <c r="RPH325" s="4"/>
      <c r="RPI325" s="4"/>
      <c r="RPJ325" s="4"/>
      <c r="RPK325" s="4"/>
      <c r="RPL325" s="4"/>
      <c r="RPM325" s="4"/>
      <c r="RPN325" s="4"/>
      <c r="RPO325" s="4"/>
      <c r="RPP325" s="4"/>
      <c r="RPQ325" s="4"/>
      <c r="RPR325" s="4"/>
      <c r="RPS325" s="4"/>
      <c r="RPT325" s="4"/>
      <c r="RPU325" s="4"/>
      <c r="RPV325" s="4"/>
      <c r="RPW325" s="4"/>
      <c r="RPX325" s="4"/>
      <c r="RPY325" s="4"/>
      <c r="RPZ325" s="4"/>
      <c r="RQA325" s="4"/>
      <c r="RQB325" s="4"/>
      <c r="RQC325" s="4"/>
      <c r="RQD325" s="4"/>
      <c r="RQE325" s="4"/>
      <c r="RQF325" s="4"/>
      <c r="RQG325" s="4"/>
      <c r="RQH325" s="4"/>
      <c r="RQI325" s="4"/>
      <c r="RQJ325" s="4"/>
      <c r="RQK325" s="4"/>
      <c r="RQL325" s="4"/>
      <c r="RQM325" s="4"/>
      <c r="RQN325" s="4"/>
      <c r="RQO325" s="4"/>
      <c r="RQP325" s="4"/>
      <c r="RQQ325" s="4"/>
      <c r="RQR325" s="4"/>
      <c r="RQS325" s="4"/>
      <c r="RQT325" s="4"/>
      <c r="RQU325" s="4"/>
      <c r="RQV325" s="4"/>
      <c r="RQW325" s="4"/>
      <c r="RQX325" s="4"/>
      <c r="RQY325" s="4"/>
      <c r="RQZ325" s="4"/>
      <c r="RRA325" s="4"/>
      <c r="RRB325" s="4"/>
      <c r="RRC325" s="4"/>
      <c r="RRD325" s="4"/>
      <c r="RRE325" s="4"/>
      <c r="RRF325" s="4"/>
      <c r="RRG325" s="4"/>
      <c r="RRH325" s="4"/>
      <c r="RRI325" s="4"/>
      <c r="RRJ325" s="4"/>
      <c r="RRK325" s="4"/>
      <c r="RRL325" s="4"/>
      <c r="RRM325" s="4"/>
      <c r="RRN325" s="4"/>
      <c r="RRO325" s="4"/>
      <c r="RRP325" s="4"/>
      <c r="RRQ325" s="4"/>
      <c r="RRR325" s="4"/>
      <c r="RRS325" s="4"/>
      <c r="RRT325" s="4"/>
      <c r="RRU325" s="4"/>
      <c r="RRV325" s="4"/>
      <c r="RRW325" s="4"/>
      <c r="RRX325" s="4"/>
      <c r="RRY325" s="4"/>
      <c r="RRZ325" s="4"/>
      <c r="RSA325" s="4"/>
      <c r="RSB325" s="4"/>
      <c r="RSC325" s="4"/>
      <c r="RSD325" s="4"/>
      <c r="RSE325" s="4"/>
      <c r="RSF325" s="4"/>
      <c r="RSG325" s="4"/>
      <c r="RSH325" s="4"/>
      <c r="RSI325" s="4"/>
      <c r="RSJ325" s="4"/>
      <c r="RSK325" s="4"/>
      <c r="RSL325" s="4"/>
      <c r="RSM325" s="4"/>
      <c r="RSN325" s="4"/>
      <c r="RSO325" s="4"/>
      <c r="RSP325" s="4"/>
      <c r="RSQ325" s="4"/>
      <c r="RSR325" s="4"/>
      <c r="RSS325" s="4"/>
      <c r="RST325" s="4"/>
      <c r="RSU325" s="4"/>
      <c r="RSV325" s="4"/>
      <c r="RSW325" s="4"/>
      <c r="RSX325" s="4"/>
      <c r="RSY325" s="4"/>
      <c r="RSZ325" s="4"/>
      <c r="RTA325" s="4"/>
      <c r="RTB325" s="4"/>
      <c r="RTC325" s="4"/>
      <c r="RTD325" s="4"/>
      <c r="RTE325" s="4"/>
      <c r="RTF325" s="4"/>
      <c r="RTG325" s="4"/>
      <c r="RTH325" s="4"/>
      <c r="RTI325" s="4"/>
      <c r="RTJ325" s="4"/>
      <c r="RTK325" s="4"/>
      <c r="RTL325" s="4"/>
      <c r="RTM325" s="4"/>
      <c r="RTN325" s="4"/>
      <c r="RTO325" s="4"/>
      <c r="RTP325" s="4"/>
      <c r="RTQ325" s="4"/>
      <c r="RTR325" s="4"/>
      <c r="RTS325" s="4"/>
      <c r="RTT325" s="4"/>
      <c r="RTU325" s="4"/>
      <c r="RTV325" s="4"/>
      <c r="RTW325" s="4"/>
      <c r="RTX325" s="4"/>
      <c r="RTY325" s="4"/>
      <c r="RTZ325" s="4"/>
      <c r="RUA325" s="4"/>
      <c r="RUB325" s="4"/>
      <c r="RUC325" s="4"/>
      <c r="RUD325" s="4"/>
      <c r="RUE325" s="4"/>
      <c r="RUF325" s="4"/>
      <c r="RUG325" s="4"/>
      <c r="RUH325" s="4"/>
      <c r="RUI325" s="4"/>
      <c r="RUJ325" s="4"/>
      <c r="RUK325" s="4"/>
      <c r="RUL325" s="4"/>
      <c r="RUM325" s="4"/>
      <c r="RUN325" s="4"/>
      <c r="RUO325" s="4"/>
      <c r="RUP325" s="4"/>
      <c r="RUQ325" s="4"/>
      <c r="RUR325" s="4"/>
      <c r="RUS325" s="4"/>
      <c r="RUT325" s="4"/>
      <c r="RUU325" s="4"/>
      <c r="RUV325" s="4"/>
      <c r="RUW325" s="4"/>
      <c r="RUX325" s="4"/>
      <c r="RUY325" s="4"/>
      <c r="RUZ325" s="4"/>
      <c r="RVA325" s="4"/>
      <c r="RVB325" s="4"/>
      <c r="RVC325" s="4"/>
      <c r="RVD325" s="4"/>
      <c r="RVE325" s="4"/>
      <c r="RVF325" s="4"/>
      <c r="RVG325" s="4"/>
      <c r="RVH325" s="4"/>
      <c r="RVI325" s="4"/>
      <c r="RVJ325" s="4"/>
      <c r="RVK325" s="4"/>
      <c r="RVL325" s="4"/>
      <c r="RVM325" s="4"/>
      <c r="RVN325" s="4"/>
      <c r="RVO325" s="4"/>
      <c r="RVP325" s="4"/>
      <c r="RVQ325" s="4"/>
      <c r="RVR325" s="4"/>
      <c r="RVS325" s="4"/>
      <c r="RVT325" s="4"/>
      <c r="RVU325" s="4"/>
      <c r="RVV325" s="4"/>
      <c r="RVW325" s="4"/>
      <c r="RVX325" s="4"/>
      <c r="RVY325" s="4"/>
      <c r="RVZ325" s="4"/>
      <c r="RWA325" s="4"/>
      <c r="RWB325" s="4"/>
      <c r="RWC325" s="4"/>
      <c r="RWD325" s="4"/>
      <c r="RWE325" s="4"/>
      <c r="RWF325" s="4"/>
      <c r="RWG325" s="4"/>
      <c r="RWH325" s="4"/>
      <c r="RWI325" s="4"/>
      <c r="RWJ325" s="4"/>
      <c r="RWK325" s="4"/>
      <c r="RWL325" s="4"/>
      <c r="RWM325" s="4"/>
      <c r="RWN325" s="4"/>
      <c r="RWO325" s="4"/>
      <c r="RWP325" s="4"/>
      <c r="RWQ325" s="4"/>
      <c r="RWR325" s="4"/>
      <c r="RWS325" s="4"/>
      <c r="RWT325" s="4"/>
      <c r="RWU325" s="4"/>
      <c r="RWV325" s="4"/>
      <c r="RWW325" s="4"/>
      <c r="RWX325" s="4"/>
      <c r="RWY325" s="4"/>
      <c r="RWZ325" s="4"/>
      <c r="RXA325" s="4"/>
      <c r="RXB325" s="4"/>
      <c r="RXC325" s="4"/>
      <c r="RXD325" s="4"/>
      <c r="RXE325" s="4"/>
      <c r="RXF325" s="4"/>
      <c r="RXG325" s="4"/>
      <c r="RXH325" s="4"/>
      <c r="RXI325" s="4"/>
      <c r="RXJ325" s="4"/>
      <c r="RXK325" s="4"/>
      <c r="RXL325" s="4"/>
      <c r="RXM325" s="4"/>
      <c r="RXN325" s="4"/>
      <c r="RXO325" s="4"/>
      <c r="RXP325" s="4"/>
      <c r="RXQ325" s="4"/>
      <c r="RXR325" s="4"/>
      <c r="RXS325" s="4"/>
      <c r="RXT325" s="4"/>
      <c r="RXU325" s="4"/>
      <c r="RXV325" s="4"/>
      <c r="RXW325" s="4"/>
      <c r="RXX325" s="4"/>
      <c r="RXY325" s="4"/>
      <c r="RXZ325" s="4"/>
      <c r="RYA325" s="4"/>
      <c r="RYB325" s="4"/>
      <c r="RYC325" s="4"/>
      <c r="RYD325" s="4"/>
      <c r="RYE325" s="4"/>
      <c r="RYF325" s="4"/>
      <c r="RYG325" s="4"/>
      <c r="RYH325" s="4"/>
      <c r="RYI325" s="4"/>
      <c r="RYJ325" s="4"/>
      <c r="RYK325" s="4"/>
      <c r="RYL325" s="4"/>
      <c r="RYM325" s="4"/>
      <c r="RYN325" s="4"/>
      <c r="RYO325" s="4"/>
      <c r="RYP325" s="4"/>
      <c r="RYQ325" s="4"/>
      <c r="RYR325" s="4"/>
      <c r="RYS325" s="4"/>
      <c r="RYT325" s="4"/>
      <c r="RYU325" s="4"/>
      <c r="RYV325" s="4"/>
      <c r="RYW325" s="4"/>
      <c r="RYX325" s="4"/>
      <c r="RYY325" s="4"/>
      <c r="RYZ325" s="4"/>
      <c r="RZA325" s="4"/>
      <c r="RZB325" s="4"/>
      <c r="RZC325" s="4"/>
      <c r="RZD325" s="4"/>
      <c r="RZE325" s="4"/>
      <c r="RZF325" s="4"/>
      <c r="RZG325" s="4"/>
      <c r="RZH325" s="4"/>
      <c r="RZI325" s="4"/>
      <c r="RZJ325" s="4"/>
      <c r="RZK325" s="4"/>
      <c r="RZL325" s="4"/>
      <c r="RZM325" s="4"/>
      <c r="RZN325" s="4"/>
      <c r="RZO325" s="4"/>
      <c r="RZP325" s="4"/>
      <c r="RZQ325" s="4"/>
      <c r="RZR325" s="4"/>
      <c r="RZS325" s="4"/>
      <c r="RZT325" s="4"/>
      <c r="RZU325" s="4"/>
      <c r="RZV325" s="4"/>
      <c r="RZW325" s="4"/>
      <c r="RZX325" s="4"/>
      <c r="RZY325" s="4"/>
      <c r="RZZ325" s="4"/>
      <c r="SAA325" s="4"/>
      <c r="SAB325" s="4"/>
      <c r="SAC325" s="4"/>
      <c r="SAD325" s="4"/>
      <c r="SAE325" s="4"/>
      <c r="SAF325" s="4"/>
      <c r="SAG325" s="4"/>
      <c r="SAH325" s="4"/>
      <c r="SAI325" s="4"/>
      <c r="SAJ325" s="4"/>
      <c r="SAK325" s="4"/>
      <c r="SAL325" s="4"/>
      <c r="SAM325" s="4"/>
      <c r="SAN325" s="4"/>
      <c r="SAO325" s="4"/>
      <c r="SAP325" s="4"/>
      <c r="SAQ325" s="4"/>
      <c r="SAR325" s="4"/>
      <c r="SAS325" s="4"/>
      <c r="SAT325" s="4"/>
      <c r="SAU325" s="4"/>
      <c r="SAV325" s="4"/>
      <c r="SAW325" s="4"/>
      <c r="SAX325" s="4"/>
      <c r="SAY325" s="4"/>
      <c r="SAZ325" s="4"/>
      <c r="SBA325" s="4"/>
      <c r="SBB325" s="4"/>
      <c r="SBC325" s="4"/>
      <c r="SBD325" s="4"/>
      <c r="SBE325" s="4"/>
      <c r="SBF325" s="4"/>
      <c r="SBG325" s="4"/>
      <c r="SBH325" s="4"/>
      <c r="SBI325" s="4"/>
      <c r="SBJ325" s="4"/>
      <c r="SBK325" s="4"/>
      <c r="SBL325" s="4"/>
      <c r="SBM325" s="4"/>
      <c r="SBN325" s="4"/>
      <c r="SBO325" s="4"/>
      <c r="SBP325" s="4"/>
      <c r="SBQ325" s="4"/>
      <c r="SBR325" s="4"/>
      <c r="SBS325" s="4"/>
      <c r="SBT325" s="4"/>
      <c r="SBU325" s="4"/>
      <c r="SBV325" s="4"/>
      <c r="SBW325" s="4"/>
      <c r="SBX325" s="4"/>
      <c r="SBY325" s="4"/>
      <c r="SBZ325" s="4"/>
      <c r="SCA325" s="4"/>
      <c r="SCB325" s="4"/>
      <c r="SCC325" s="4"/>
      <c r="SCD325" s="4"/>
      <c r="SCE325" s="4"/>
      <c r="SCF325" s="4"/>
      <c r="SCG325" s="4"/>
      <c r="SCH325" s="4"/>
      <c r="SCI325" s="4"/>
      <c r="SCJ325" s="4"/>
      <c r="SCK325" s="4"/>
      <c r="SCL325" s="4"/>
      <c r="SCM325" s="4"/>
      <c r="SCN325" s="4"/>
      <c r="SCO325" s="4"/>
      <c r="SCP325" s="4"/>
      <c r="SCQ325" s="4"/>
      <c r="SCR325" s="4"/>
      <c r="SCS325" s="4"/>
      <c r="SCT325" s="4"/>
      <c r="SCU325" s="4"/>
      <c r="SCV325" s="4"/>
      <c r="SCW325" s="4"/>
      <c r="SCX325" s="4"/>
      <c r="SCY325" s="4"/>
      <c r="SCZ325" s="4"/>
      <c r="SDA325" s="4"/>
      <c r="SDB325" s="4"/>
      <c r="SDC325" s="4"/>
      <c r="SDD325" s="4"/>
      <c r="SDE325" s="4"/>
      <c r="SDF325" s="4"/>
      <c r="SDG325" s="4"/>
      <c r="SDH325" s="4"/>
      <c r="SDI325" s="4"/>
      <c r="SDJ325" s="4"/>
      <c r="SDK325" s="4"/>
      <c r="SDL325" s="4"/>
      <c r="SDM325" s="4"/>
      <c r="SDN325" s="4"/>
      <c r="SDO325" s="4"/>
      <c r="SDP325" s="4"/>
      <c r="SDQ325" s="4"/>
      <c r="SDR325" s="4"/>
      <c r="SDS325" s="4"/>
      <c r="SDT325" s="4"/>
      <c r="SDU325" s="4"/>
      <c r="SDV325" s="4"/>
      <c r="SDW325" s="4"/>
      <c r="SDX325" s="4"/>
      <c r="SDY325" s="4"/>
      <c r="SDZ325" s="4"/>
      <c r="SEA325" s="4"/>
      <c r="SEB325" s="4"/>
      <c r="SEC325" s="4"/>
      <c r="SED325" s="4"/>
      <c r="SEE325" s="4"/>
      <c r="SEF325" s="4"/>
      <c r="SEG325" s="4"/>
      <c r="SEH325" s="4"/>
      <c r="SEI325" s="4"/>
      <c r="SEJ325" s="4"/>
      <c r="SEK325" s="4"/>
      <c r="SEL325" s="4"/>
      <c r="SEM325" s="4"/>
      <c r="SEN325" s="4"/>
      <c r="SEO325" s="4"/>
      <c r="SEP325" s="4"/>
      <c r="SEQ325" s="4"/>
      <c r="SER325" s="4"/>
      <c r="SES325" s="4"/>
      <c r="SET325" s="4"/>
      <c r="SEU325" s="4"/>
      <c r="SEV325" s="4"/>
      <c r="SEW325" s="4"/>
      <c r="SEX325" s="4"/>
      <c r="SEY325" s="4"/>
      <c r="SEZ325" s="4"/>
      <c r="SFA325" s="4"/>
      <c r="SFB325" s="4"/>
      <c r="SFC325" s="4"/>
      <c r="SFD325" s="4"/>
      <c r="SFE325" s="4"/>
      <c r="SFF325" s="4"/>
      <c r="SFG325" s="4"/>
      <c r="SFH325" s="4"/>
      <c r="SFI325" s="4"/>
      <c r="SFJ325" s="4"/>
      <c r="SFK325" s="4"/>
      <c r="SFL325" s="4"/>
      <c r="SFM325" s="4"/>
      <c r="SFN325" s="4"/>
      <c r="SFO325" s="4"/>
      <c r="SFP325" s="4"/>
      <c r="SFQ325" s="4"/>
      <c r="SFR325" s="4"/>
      <c r="SFS325" s="4"/>
      <c r="SFT325" s="4"/>
      <c r="SFU325" s="4"/>
      <c r="SFV325" s="4"/>
      <c r="SFW325" s="4"/>
      <c r="SFX325" s="4"/>
      <c r="SFY325" s="4"/>
      <c r="SFZ325" s="4"/>
      <c r="SGA325" s="4"/>
      <c r="SGB325" s="4"/>
      <c r="SGC325" s="4"/>
      <c r="SGD325" s="4"/>
      <c r="SGE325" s="4"/>
      <c r="SGF325" s="4"/>
      <c r="SGG325" s="4"/>
      <c r="SGH325" s="4"/>
      <c r="SGI325" s="4"/>
      <c r="SGJ325" s="4"/>
      <c r="SGK325" s="4"/>
      <c r="SGL325" s="4"/>
      <c r="SGM325" s="4"/>
      <c r="SGN325" s="4"/>
      <c r="SGO325" s="4"/>
      <c r="SGP325" s="4"/>
      <c r="SGQ325" s="4"/>
      <c r="SGR325" s="4"/>
      <c r="SGS325" s="4"/>
      <c r="SGT325" s="4"/>
      <c r="SGU325" s="4"/>
      <c r="SGV325" s="4"/>
      <c r="SGW325" s="4"/>
      <c r="SGX325" s="4"/>
      <c r="SGY325" s="4"/>
      <c r="SGZ325" s="4"/>
      <c r="SHA325" s="4"/>
      <c r="SHB325" s="4"/>
      <c r="SHC325" s="4"/>
      <c r="SHD325" s="4"/>
      <c r="SHE325" s="4"/>
      <c r="SHF325" s="4"/>
      <c r="SHG325" s="4"/>
      <c r="SHH325" s="4"/>
      <c r="SHI325" s="4"/>
      <c r="SHJ325" s="4"/>
      <c r="SHK325" s="4"/>
      <c r="SHL325" s="4"/>
      <c r="SHM325" s="4"/>
      <c r="SHN325" s="4"/>
      <c r="SHO325" s="4"/>
      <c r="SHP325" s="4"/>
      <c r="SHQ325" s="4"/>
      <c r="SHR325" s="4"/>
      <c r="SHS325" s="4"/>
      <c r="SHT325" s="4"/>
      <c r="SHU325" s="4"/>
      <c r="SHV325" s="4"/>
      <c r="SHW325" s="4"/>
      <c r="SHX325" s="4"/>
      <c r="SHY325" s="4"/>
      <c r="SHZ325" s="4"/>
      <c r="SIA325" s="4"/>
      <c r="SIB325" s="4"/>
      <c r="SIC325" s="4"/>
      <c r="SID325" s="4"/>
      <c r="SIE325" s="4"/>
      <c r="SIF325" s="4"/>
      <c r="SIG325" s="4"/>
      <c r="SIH325" s="4"/>
      <c r="SII325" s="4"/>
      <c r="SIJ325" s="4"/>
      <c r="SIK325" s="4"/>
      <c r="SIL325" s="4"/>
      <c r="SIM325" s="4"/>
      <c r="SIN325" s="4"/>
      <c r="SIO325" s="4"/>
      <c r="SIP325" s="4"/>
      <c r="SIQ325" s="4"/>
      <c r="SIR325" s="4"/>
      <c r="SIS325" s="4"/>
      <c r="SIT325" s="4"/>
      <c r="SIU325" s="4"/>
      <c r="SIV325" s="4"/>
      <c r="SIW325" s="4"/>
      <c r="SIX325" s="4"/>
      <c r="SIY325" s="4"/>
      <c r="SIZ325" s="4"/>
      <c r="SJA325" s="4"/>
      <c r="SJB325" s="4"/>
      <c r="SJC325" s="4"/>
      <c r="SJD325" s="4"/>
      <c r="SJE325" s="4"/>
      <c r="SJF325" s="4"/>
      <c r="SJG325" s="4"/>
      <c r="SJH325" s="4"/>
      <c r="SJI325" s="4"/>
      <c r="SJJ325" s="4"/>
      <c r="SJK325" s="4"/>
      <c r="SJL325" s="4"/>
      <c r="SJM325" s="4"/>
      <c r="SJN325" s="4"/>
      <c r="SJO325" s="4"/>
      <c r="SJP325" s="4"/>
      <c r="SJQ325" s="4"/>
      <c r="SJR325" s="4"/>
      <c r="SJS325" s="4"/>
      <c r="SJT325" s="4"/>
      <c r="SJU325" s="4"/>
      <c r="SJV325" s="4"/>
      <c r="SJW325" s="4"/>
      <c r="SJX325" s="4"/>
      <c r="SJY325" s="4"/>
      <c r="SJZ325" s="4"/>
      <c r="SKA325" s="4"/>
      <c r="SKB325" s="4"/>
      <c r="SKC325" s="4"/>
      <c r="SKD325" s="4"/>
      <c r="SKE325" s="4"/>
      <c r="SKF325" s="4"/>
      <c r="SKG325" s="4"/>
      <c r="SKH325" s="4"/>
      <c r="SKI325" s="4"/>
      <c r="SKJ325" s="4"/>
      <c r="SKK325" s="4"/>
      <c r="SKL325" s="4"/>
      <c r="SKM325" s="4"/>
      <c r="SKN325" s="4"/>
      <c r="SKO325" s="4"/>
      <c r="SKP325" s="4"/>
      <c r="SKQ325" s="4"/>
      <c r="SKR325" s="4"/>
      <c r="SKS325" s="4"/>
      <c r="SKT325" s="4"/>
      <c r="SKU325" s="4"/>
      <c r="SKV325" s="4"/>
      <c r="SKW325" s="4"/>
      <c r="SKX325" s="4"/>
      <c r="SKY325" s="4"/>
      <c r="SKZ325" s="4"/>
      <c r="SLA325" s="4"/>
      <c r="SLB325" s="4"/>
      <c r="SLC325" s="4"/>
      <c r="SLD325" s="4"/>
      <c r="SLE325" s="4"/>
      <c r="SLF325" s="4"/>
      <c r="SLG325" s="4"/>
      <c r="SLH325" s="4"/>
      <c r="SLI325" s="4"/>
      <c r="SLJ325" s="4"/>
      <c r="SLK325" s="4"/>
      <c r="SLL325" s="4"/>
      <c r="SLM325" s="4"/>
      <c r="SLN325" s="4"/>
      <c r="SLO325" s="4"/>
      <c r="SLP325" s="4"/>
      <c r="SLQ325" s="4"/>
      <c r="SLR325" s="4"/>
      <c r="SLS325" s="4"/>
      <c r="SLT325" s="4"/>
      <c r="SLU325" s="4"/>
      <c r="SLV325" s="4"/>
      <c r="SLW325" s="4"/>
      <c r="SLX325" s="4"/>
      <c r="SLY325" s="4"/>
      <c r="SLZ325" s="4"/>
      <c r="SMA325" s="4"/>
      <c r="SMB325" s="4"/>
      <c r="SMC325" s="4"/>
      <c r="SMD325" s="4"/>
      <c r="SME325" s="4"/>
      <c r="SMF325" s="4"/>
      <c r="SMG325" s="4"/>
      <c r="SMH325" s="4"/>
      <c r="SMI325" s="4"/>
      <c r="SMJ325" s="4"/>
      <c r="SMK325" s="4"/>
      <c r="SML325" s="4"/>
      <c r="SMM325" s="4"/>
      <c r="SMN325" s="4"/>
      <c r="SMO325" s="4"/>
      <c r="SMP325" s="4"/>
      <c r="SMQ325" s="4"/>
      <c r="SMR325" s="4"/>
      <c r="SMS325" s="4"/>
      <c r="SMT325" s="4"/>
      <c r="SMU325" s="4"/>
      <c r="SMV325" s="4"/>
      <c r="SMW325" s="4"/>
      <c r="SMX325" s="4"/>
      <c r="SMY325" s="4"/>
      <c r="SMZ325" s="4"/>
      <c r="SNA325" s="4"/>
      <c r="SNB325" s="4"/>
      <c r="SNC325" s="4"/>
      <c r="SND325" s="4"/>
      <c r="SNE325" s="4"/>
      <c r="SNF325" s="4"/>
      <c r="SNG325" s="4"/>
      <c r="SNH325" s="4"/>
      <c r="SNI325" s="4"/>
      <c r="SNJ325" s="4"/>
      <c r="SNK325" s="4"/>
      <c r="SNL325" s="4"/>
      <c r="SNM325" s="4"/>
      <c r="SNN325" s="4"/>
      <c r="SNO325" s="4"/>
      <c r="SNP325" s="4"/>
      <c r="SNQ325" s="4"/>
      <c r="SNR325" s="4"/>
      <c r="SNS325" s="4"/>
      <c r="SNT325" s="4"/>
      <c r="SNU325" s="4"/>
      <c r="SNV325" s="4"/>
      <c r="SNW325" s="4"/>
      <c r="SNX325" s="4"/>
      <c r="SNY325" s="4"/>
      <c r="SNZ325" s="4"/>
      <c r="SOA325" s="4"/>
      <c r="SOB325" s="4"/>
      <c r="SOC325" s="4"/>
      <c r="SOD325" s="4"/>
      <c r="SOE325" s="4"/>
      <c r="SOF325" s="4"/>
      <c r="SOG325" s="4"/>
      <c r="SOH325" s="4"/>
      <c r="SOI325" s="4"/>
      <c r="SOJ325" s="4"/>
      <c r="SOK325" s="4"/>
      <c r="SOL325" s="4"/>
      <c r="SOM325" s="4"/>
      <c r="SON325" s="4"/>
      <c r="SOO325" s="4"/>
      <c r="SOP325" s="4"/>
      <c r="SOQ325" s="4"/>
      <c r="SOR325" s="4"/>
      <c r="SOS325" s="4"/>
      <c r="SOT325" s="4"/>
      <c r="SOU325" s="4"/>
      <c r="SOV325" s="4"/>
      <c r="SOW325" s="4"/>
      <c r="SOX325" s="4"/>
      <c r="SOY325" s="4"/>
      <c r="SOZ325" s="4"/>
      <c r="SPA325" s="4"/>
      <c r="SPB325" s="4"/>
      <c r="SPC325" s="4"/>
      <c r="SPD325" s="4"/>
      <c r="SPE325" s="4"/>
      <c r="SPF325" s="4"/>
      <c r="SPG325" s="4"/>
      <c r="SPH325" s="4"/>
      <c r="SPI325" s="4"/>
      <c r="SPJ325" s="4"/>
      <c r="SPK325" s="4"/>
      <c r="SPL325" s="4"/>
      <c r="SPM325" s="4"/>
      <c r="SPN325" s="4"/>
      <c r="SPO325" s="4"/>
      <c r="SPP325" s="4"/>
      <c r="SPQ325" s="4"/>
      <c r="SPR325" s="4"/>
      <c r="SPS325" s="4"/>
      <c r="SPT325" s="4"/>
      <c r="SPU325" s="4"/>
      <c r="SPV325" s="4"/>
      <c r="SPW325" s="4"/>
      <c r="SPX325" s="4"/>
      <c r="SPY325" s="4"/>
      <c r="SPZ325" s="4"/>
      <c r="SQA325" s="4"/>
      <c r="SQB325" s="4"/>
      <c r="SQC325" s="4"/>
      <c r="SQD325" s="4"/>
      <c r="SQE325" s="4"/>
      <c r="SQF325" s="4"/>
      <c r="SQG325" s="4"/>
      <c r="SQH325" s="4"/>
      <c r="SQI325" s="4"/>
      <c r="SQJ325" s="4"/>
      <c r="SQK325" s="4"/>
      <c r="SQL325" s="4"/>
      <c r="SQM325" s="4"/>
      <c r="SQN325" s="4"/>
      <c r="SQO325" s="4"/>
      <c r="SQP325" s="4"/>
      <c r="SQQ325" s="4"/>
      <c r="SQR325" s="4"/>
      <c r="SQS325" s="4"/>
      <c r="SQT325" s="4"/>
      <c r="SQU325" s="4"/>
      <c r="SQV325" s="4"/>
      <c r="SQW325" s="4"/>
      <c r="SQX325" s="4"/>
      <c r="SQY325" s="4"/>
      <c r="SQZ325" s="4"/>
      <c r="SRA325" s="4"/>
      <c r="SRB325" s="4"/>
      <c r="SRC325" s="4"/>
      <c r="SRD325" s="4"/>
      <c r="SRE325" s="4"/>
      <c r="SRF325" s="4"/>
      <c r="SRG325" s="4"/>
      <c r="SRH325" s="4"/>
      <c r="SRI325" s="4"/>
      <c r="SRJ325" s="4"/>
      <c r="SRK325" s="4"/>
      <c r="SRL325" s="4"/>
      <c r="SRM325" s="4"/>
      <c r="SRN325" s="4"/>
      <c r="SRO325" s="4"/>
      <c r="SRP325" s="4"/>
      <c r="SRQ325" s="4"/>
      <c r="SRR325" s="4"/>
      <c r="SRS325" s="4"/>
      <c r="SRT325" s="4"/>
      <c r="SRU325" s="4"/>
      <c r="SRV325" s="4"/>
      <c r="SRW325" s="4"/>
      <c r="SRX325" s="4"/>
      <c r="SRY325" s="4"/>
      <c r="SRZ325" s="4"/>
      <c r="SSA325" s="4"/>
      <c r="SSB325" s="4"/>
      <c r="SSC325" s="4"/>
      <c r="SSD325" s="4"/>
      <c r="SSE325" s="4"/>
      <c r="SSF325" s="4"/>
      <c r="SSG325" s="4"/>
      <c r="SSH325" s="4"/>
      <c r="SSI325" s="4"/>
      <c r="SSJ325" s="4"/>
      <c r="SSK325" s="4"/>
      <c r="SSL325" s="4"/>
      <c r="SSM325" s="4"/>
      <c r="SSN325" s="4"/>
      <c r="SSO325" s="4"/>
      <c r="SSP325" s="4"/>
      <c r="SSQ325" s="4"/>
      <c r="SSR325" s="4"/>
      <c r="SSS325" s="4"/>
      <c r="SST325" s="4"/>
      <c r="SSU325" s="4"/>
      <c r="SSV325" s="4"/>
      <c r="SSW325" s="4"/>
      <c r="SSX325" s="4"/>
      <c r="SSY325" s="4"/>
      <c r="SSZ325" s="4"/>
      <c r="STA325" s="4"/>
      <c r="STB325" s="4"/>
      <c r="STC325" s="4"/>
      <c r="STD325" s="4"/>
      <c r="STE325" s="4"/>
      <c r="STF325" s="4"/>
      <c r="STG325" s="4"/>
      <c r="STH325" s="4"/>
      <c r="STI325" s="4"/>
      <c r="STJ325" s="4"/>
      <c r="STK325" s="4"/>
      <c r="STL325" s="4"/>
      <c r="STM325" s="4"/>
      <c r="STN325" s="4"/>
      <c r="STO325" s="4"/>
      <c r="STP325" s="4"/>
      <c r="STQ325" s="4"/>
      <c r="STR325" s="4"/>
      <c r="STS325" s="4"/>
      <c r="STT325" s="4"/>
      <c r="STU325" s="4"/>
      <c r="STV325" s="4"/>
      <c r="STW325" s="4"/>
      <c r="STX325" s="4"/>
      <c r="STY325" s="4"/>
      <c r="STZ325" s="4"/>
      <c r="SUA325" s="4"/>
      <c r="SUB325" s="4"/>
      <c r="SUC325" s="4"/>
      <c r="SUD325" s="4"/>
      <c r="SUE325" s="4"/>
      <c r="SUF325" s="4"/>
      <c r="SUG325" s="4"/>
      <c r="SUH325" s="4"/>
      <c r="SUI325" s="4"/>
      <c r="SUJ325" s="4"/>
      <c r="SUK325" s="4"/>
      <c r="SUL325" s="4"/>
      <c r="SUM325" s="4"/>
      <c r="SUN325" s="4"/>
      <c r="SUO325" s="4"/>
      <c r="SUP325" s="4"/>
      <c r="SUQ325" s="4"/>
      <c r="SUR325" s="4"/>
      <c r="SUS325" s="4"/>
      <c r="SUT325" s="4"/>
      <c r="SUU325" s="4"/>
      <c r="SUV325" s="4"/>
      <c r="SUW325" s="4"/>
      <c r="SUX325" s="4"/>
      <c r="SUY325" s="4"/>
      <c r="SUZ325" s="4"/>
      <c r="SVA325" s="4"/>
      <c r="SVB325" s="4"/>
      <c r="SVC325" s="4"/>
      <c r="SVD325" s="4"/>
      <c r="SVE325" s="4"/>
      <c r="SVF325" s="4"/>
      <c r="SVG325" s="4"/>
      <c r="SVH325" s="4"/>
      <c r="SVI325" s="4"/>
      <c r="SVJ325" s="4"/>
      <c r="SVK325" s="4"/>
      <c r="SVL325" s="4"/>
      <c r="SVM325" s="4"/>
      <c r="SVN325" s="4"/>
      <c r="SVO325" s="4"/>
      <c r="SVP325" s="4"/>
      <c r="SVQ325" s="4"/>
      <c r="SVR325" s="4"/>
      <c r="SVS325" s="4"/>
      <c r="SVT325" s="4"/>
      <c r="SVU325" s="4"/>
      <c r="SVV325" s="4"/>
      <c r="SVW325" s="4"/>
      <c r="SVX325" s="4"/>
      <c r="SVY325" s="4"/>
      <c r="SVZ325" s="4"/>
      <c r="SWA325" s="4"/>
      <c r="SWB325" s="4"/>
      <c r="SWC325" s="4"/>
      <c r="SWD325" s="4"/>
      <c r="SWE325" s="4"/>
      <c r="SWF325" s="4"/>
      <c r="SWG325" s="4"/>
      <c r="SWH325" s="4"/>
      <c r="SWI325" s="4"/>
      <c r="SWJ325" s="4"/>
      <c r="SWK325" s="4"/>
      <c r="SWL325" s="4"/>
      <c r="SWM325" s="4"/>
      <c r="SWN325" s="4"/>
      <c r="SWO325" s="4"/>
      <c r="SWP325" s="4"/>
      <c r="SWQ325" s="4"/>
      <c r="SWR325" s="4"/>
      <c r="SWS325" s="4"/>
      <c r="SWT325" s="4"/>
      <c r="SWU325" s="4"/>
      <c r="SWV325" s="4"/>
      <c r="SWW325" s="4"/>
      <c r="SWX325" s="4"/>
      <c r="SWY325" s="4"/>
      <c r="SWZ325" s="4"/>
      <c r="SXA325" s="4"/>
      <c r="SXB325" s="4"/>
      <c r="SXC325" s="4"/>
      <c r="SXD325" s="4"/>
      <c r="SXE325" s="4"/>
      <c r="SXF325" s="4"/>
      <c r="SXG325" s="4"/>
      <c r="SXH325" s="4"/>
      <c r="SXI325" s="4"/>
      <c r="SXJ325" s="4"/>
      <c r="SXK325" s="4"/>
      <c r="SXL325" s="4"/>
      <c r="SXM325" s="4"/>
      <c r="SXN325" s="4"/>
      <c r="SXO325" s="4"/>
      <c r="SXP325" s="4"/>
      <c r="SXQ325" s="4"/>
      <c r="SXR325" s="4"/>
      <c r="SXS325" s="4"/>
      <c r="SXT325" s="4"/>
      <c r="SXU325" s="4"/>
      <c r="SXV325" s="4"/>
      <c r="SXW325" s="4"/>
      <c r="SXX325" s="4"/>
      <c r="SXY325" s="4"/>
      <c r="SXZ325" s="4"/>
      <c r="SYA325" s="4"/>
      <c r="SYB325" s="4"/>
      <c r="SYC325" s="4"/>
      <c r="SYD325" s="4"/>
      <c r="SYE325" s="4"/>
      <c r="SYF325" s="4"/>
      <c r="SYG325" s="4"/>
      <c r="SYH325" s="4"/>
      <c r="SYI325" s="4"/>
      <c r="SYJ325" s="4"/>
      <c r="SYK325" s="4"/>
      <c r="SYL325" s="4"/>
      <c r="SYM325" s="4"/>
      <c r="SYN325" s="4"/>
      <c r="SYO325" s="4"/>
      <c r="SYP325" s="4"/>
      <c r="SYQ325" s="4"/>
      <c r="SYR325" s="4"/>
      <c r="SYS325" s="4"/>
      <c r="SYT325" s="4"/>
      <c r="SYU325" s="4"/>
      <c r="SYV325" s="4"/>
      <c r="SYW325" s="4"/>
      <c r="SYX325" s="4"/>
      <c r="SYY325" s="4"/>
      <c r="SYZ325" s="4"/>
      <c r="SZA325" s="4"/>
      <c r="SZB325" s="4"/>
      <c r="SZC325" s="4"/>
      <c r="SZD325" s="4"/>
      <c r="SZE325" s="4"/>
      <c r="SZF325" s="4"/>
      <c r="SZG325" s="4"/>
      <c r="SZH325" s="4"/>
      <c r="SZI325" s="4"/>
      <c r="SZJ325" s="4"/>
      <c r="SZK325" s="4"/>
      <c r="SZL325" s="4"/>
      <c r="SZM325" s="4"/>
      <c r="SZN325" s="4"/>
      <c r="SZO325" s="4"/>
      <c r="SZP325" s="4"/>
      <c r="SZQ325" s="4"/>
      <c r="SZR325" s="4"/>
      <c r="SZS325" s="4"/>
      <c r="SZT325" s="4"/>
      <c r="SZU325" s="4"/>
      <c r="SZV325" s="4"/>
      <c r="SZW325" s="4"/>
      <c r="SZX325" s="4"/>
      <c r="SZY325" s="4"/>
      <c r="SZZ325" s="4"/>
      <c r="TAA325" s="4"/>
      <c r="TAB325" s="4"/>
      <c r="TAC325" s="4"/>
      <c r="TAD325" s="4"/>
      <c r="TAE325" s="4"/>
      <c r="TAF325" s="4"/>
      <c r="TAG325" s="4"/>
      <c r="TAH325" s="4"/>
      <c r="TAI325" s="4"/>
      <c r="TAJ325" s="4"/>
      <c r="TAK325" s="4"/>
      <c r="TAL325" s="4"/>
      <c r="TAM325" s="4"/>
      <c r="TAN325" s="4"/>
      <c r="TAO325" s="4"/>
      <c r="TAP325" s="4"/>
      <c r="TAQ325" s="4"/>
      <c r="TAR325" s="4"/>
      <c r="TAS325" s="4"/>
      <c r="TAT325" s="4"/>
      <c r="TAU325" s="4"/>
      <c r="TAV325" s="4"/>
      <c r="TAW325" s="4"/>
      <c r="TAX325" s="4"/>
      <c r="TAY325" s="4"/>
      <c r="TAZ325" s="4"/>
      <c r="TBA325" s="4"/>
      <c r="TBB325" s="4"/>
      <c r="TBC325" s="4"/>
      <c r="TBD325" s="4"/>
      <c r="TBE325" s="4"/>
      <c r="TBF325" s="4"/>
      <c r="TBG325" s="4"/>
      <c r="TBH325" s="4"/>
      <c r="TBI325" s="4"/>
      <c r="TBJ325" s="4"/>
      <c r="TBK325" s="4"/>
      <c r="TBL325" s="4"/>
      <c r="TBM325" s="4"/>
      <c r="TBN325" s="4"/>
      <c r="TBO325" s="4"/>
      <c r="TBP325" s="4"/>
      <c r="TBQ325" s="4"/>
      <c r="TBR325" s="4"/>
      <c r="TBS325" s="4"/>
      <c r="TBT325" s="4"/>
      <c r="TBU325" s="4"/>
      <c r="TBV325" s="4"/>
      <c r="TBW325" s="4"/>
      <c r="TBX325" s="4"/>
      <c r="TBY325" s="4"/>
      <c r="TBZ325" s="4"/>
      <c r="TCA325" s="4"/>
      <c r="TCB325" s="4"/>
      <c r="TCC325" s="4"/>
      <c r="TCD325" s="4"/>
      <c r="TCE325" s="4"/>
      <c r="TCF325" s="4"/>
      <c r="TCG325" s="4"/>
      <c r="TCH325" s="4"/>
      <c r="TCI325" s="4"/>
      <c r="TCJ325" s="4"/>
      <c r="TCK325" s="4"/>
      <c r="TCL325" s="4"/>
      <c r="TCM325" s="4"/>
      <c r="TCN325" s="4"/>
      <c r="TCO325" s="4"/>
      <c r="TCP325" s="4"/>
      <c r="TCQ325" s="4"/>
      <c r="TCR325" s="4"/>
      <c r="TCS325" s="4"/>
      <c r="TCT325" s="4"/>
      <c r="TCU325" s="4"/>
      <c r="TCV325" s="4"/>
      <c r="TCW325" s="4"/>
      <c r="TCX325" s="4"/>
      <c r="TCY325" s="4"/>
      <c r="TCZ325" s="4"/>
      <c r="TDA325" s="4"/>
      <c r="TDB325" s="4"/>
      <c r="TDC325" s="4"/>
      <c r="TDD325" s="4"/>
      <c r="TDE325" s="4"/>
      <c r="TDF325" s="4"/>
      <c r="TDG325" s="4"/>
      <c r="TDH325" s="4"/>
      <c r="TDI325" s="4"/>
      <c r="TDJ325" s="4"/>
      <c r="TDK325" s="4"/>
      <c r="TDL325" s="4"/>
      <c r="TDM325" s="4"/>
      <c r="TDN325" s="4"/>
      <c r="TDO325" s="4"/>
      <c r="TDP325" s="4"/>
      <c r="TDQ325" s="4"/>
      <c r="TDR325" s="4"/>
      <c r="TDS325" s="4"/>
      <c r="TDT325" s="4"/>
      <c r="TDU325" s="4"/>
      <c r="TDV325" s="4"/>
      <c r="TDW325" s="4"/>
      <c r="TDX325" s="4"/>
      <c r="TDY325" s="4"/>
      <c r="TDZ325" s="4"/>
      <c r="TEA325" s="4"/>
      <c r="TEB325" s="4"/>
      <c r="TEC325" s="4"/>
      <c r="TED325" s="4"/>
      <c r="TEE325" s="4"/>
      <c r="TEF325" s="4"/>
      <c r="TEG325" s="4"/>
      <c r="TEH325" s="4"/>
      <c r="TEI325" s="4"/>
      <c r="TEJ325" s="4"/>
      <c r="TEK325" s="4"/>
      <c r="TEL325" s="4"/>
      <c r="TEM325" s="4"/>
      <c r="TEN325" s="4"/>
      <c r="TEO325" s="4"/>
      <c r="TEP325" s="4"/>
      <c r="TEQ325" s="4"/>
      <c r="TER325" s="4"/>
      <c r="TES325" s="4"/>
      <c r="TET325" s="4"/>
      <c r="TEU325" s="4"/>
      <c r="TEV325" s="4"/>
      <c r="TEW325" s="4"/>
      <c r="TEX325" s="4"/>
      <c r="TEY325" s="4"/>
      <c r="TEZ325" s="4"/>
      <c r="TFA325" s="4"/>
      <c r="TFB325" s="4"/>
      <c r="TFC325" s="4"/>
      <c r="TFD325" s="4"/>
      <c r="TFE325" s="4"/>
      <c r="TFF325" s="4"/>
      <c r="TFG325" s="4"/>
      <c r="TFH325" s="4"/>
      <c r="TFI325" s="4"/>
      <c r="TFJ325" s="4"/>
      <c r="TFK325" s="4"/>
      <c r="TFL325" s="4"/>
      <c r="TFM325" s="4"/>
      <c r="TFN325" s="4"/>
      <c r="TFO325" s="4"/>
      <c r="TFP325" s="4"/>
      <c r="TFQ325" s="4"/>
      <c r="TFR325" s="4"/>
      <c r="TFS325" s="4"/>
      <c r="TFT325" s="4"/>
      <c r="TFU325" s="4"/>
      <c r="TFV325" s="4"/>
      <c r="TFW325" s="4"/>
      <c r="TFX325" s="4"/>
      <c r="TFY325" s="4"/>
      <c r="TFZ325" s="4"/>
      <c r="TGA325" s="4"/>
      <c r="TGB325" s="4"/>
      <c r="TGC325" s="4"/>
      <c r="TGD325" s="4"/>
      <c r="TGE325" s="4"/>
      <c r="TGF325" s="4"/>
      <c r="TGG325" s="4"/>
      <c r="TGH325" s="4"/>
      <c r="TGI325" s="4"/>
      <c r="TGJ325" s="4"/>
      <c r="TGK325" s="4"/>
      <c r="TGL325" s="4"/>
      <c r="TGM325" s="4"/>
      <c r="TGN325" s="4"/>
      <c r="TGO325" s="4"/>
      <c r="TGP325" s="4"/>
      <c r="TGQ325" s="4"/>
      <c r="TGR325" s="4"/>
      <c r="TGS325" s="4"/>
      <c r="TGT325" s="4"/>
      <c r="TGU325" s="4"/>
      <c r="TGV325" s="4"/>
      <c r="TGW325" s="4"/>
      <c r="TGX325" s="4"/>
      <c r="TGY325" s="4"/>
      <c r="TGZ325" s="4"/>
      <c r="THA325" s="4"/>
      <c r="THB325" s="4"/>
      <c r="THC325" s="4"/>
      <c r="THD325" s="4"/>
      <c r="THE325" s="4"/>
      <c r="THF325" s="4"/>
      <c r="THG325" s="4"/>
      <c r="THH325" s="4"/>
      <c r="THI325" s="4"/>
      <c r="THJ325" s="4"/>
      <c r="THK325" s="4"/>
      <c r="THL325" s="4"/>
      <c r="THM325" s="4"/>
      <c r="THN325" s="4"/>
      <c r="THO325" s="4"/>
      <c r="THP325" s="4"/>
      <c r="THQ325" s="4"/>
      <c r="THR325" s="4"/>
      <c r="THS325" s="4"/>
      <c r="THT325" s="4"/>
      <c r="THU325" s="4"/>
      <c r="THV325" s="4"/>
      <c r="THW325" s="4"/>
      <c r="THX325" s="4"/>
      <c r="THY325" s="4"/>
      <c r="THZ325" s="4"/>
      <c r="TIA325" s="4"/>
      <c r="TIB325" s="4"/>
      <c r="TIC325" s="4"/>
      <c r="TID325" s="4"/>
      <c r="TIE325" s="4"/>
      <c r="TIF325" s="4"/>
      <c r="TIG325" s="4"/>
      <c r="TIH325" s="4"/>
      <c r="TII325" s="4"/>
      <c r="TIJ325" s="4"/>
      <c r="TIK325" s="4"/>
      <c r="TIL325" s="4"/>
      <c r="TIM325" s="4"/>
      <c r="TIN325" s="4"/>
      <c r="TIO325" s="4"/>
      <c r="TIP325" s="4"/>
      <c r="TIQ325" s="4"/>
      <c r="TIR325" s="4"/>
      <c r="TIS325" s="4"/>
      <c r="TIT325" s="4"/>
      <c r="TIU325" s="4"/>
      <c r="TIV325" s="4"/>
      <c r="TIW325" s="4"/>
      <c r="TIX325" s="4"/>
      <c r="TIY325" s="4"/>
      <c r="TIZ325" s="4"/>
      <c r="TJA325" s="4"/>
      <c r="TJB325" s="4"/>
      <c r="TJC325" s="4"/>
      <c r="TJD325" s="4"/>
      <c r="TJE325" s="4"/>
      <c r="TJF325" s="4"/>
      <c r="TJG325" s="4"/>
      <c r="TJH325" s="4"/>
      <c r="TJI325" s="4"/>
      <c r="TJJ325" s="4"/>
      <c r="TJK325" s="4"/>
      <c r="TJL325" s="4"/>
      <c r="TJM325" s="4"/>
      <c r="TJN325" s="4"/>
      <c r="TJO325" s="4"/>
      <c r="TJP325" s="4"/>
      <c r="TJQ325" s="4"/>
      <c r="TJR325" s="4"/>
      <c r="TJS325" s="4"/>
      <c r="TJT325" s="4"/>
      <c r="TJU325" s="4"/>
      <c r="TJV325" s="4"/>
      <c r="TJW325" s="4"/>
      <c r="TJX325" s="4"/>
      <c r="TJY325" s="4"/>
      <c r="TJZ325" s="4"/>
      <c r="TKA325" s="4"/>
      <c r="TKB325" s="4"/>
      <c r="TKC325" s="4"/>
      <c r="TKD325" s="4"/>
      <c r="TKE325" s="4"/>
      <c r="TKF325" s="4"/>
      <c r="TKG325" s="4"/>
      <c r="TKH325" s="4"/>
      <c r="TKI325" s="4"/>
      <c r="TKJ325" s="4"/>
      <c r="TKK325" s="4"/>
      <c r="TKL325" s="4"/>
      <c r="TKM325" s="4"/>
      <c r="TKN325" s="4"/>
      <c r="TKO325" s="4"/>
      <c r="TKP325" s="4"/>
      <c r="TKQ325" s="4"/>
      <c r="TKR325" s="4"/>
      <c r="TKS325" s="4"/>
      <c r="TKT325" s="4"/>
      <c r="TKU325" s="4"/>
      <c r="TKV325" s="4"/>
      <c r="TKW325" s="4"/>
      <c r="TKX325" s="4"/>
      <c r="TKY325" s="4"/>
      <c r="TKZ325" s="4"/>
      <c r="TLA325" s="4"/>
      <c r="TLB325" s="4"/>
      <c r="TLC325" s="4"/>
      <c r="TLD325" s="4"/>
      <c r="TLE325" s="4"/>
      <c r="TLF325" s="4"/>
      <c r="TLG325" s="4"/>
      <c r="TLH325" s="4"/>
      <c r="TLI325" s="4"/>
      <c r="TLJ325" s="4"/>
      <c r="TLK325" s="4"/>
      <c r="TLL325" s="4"/>
      <c r="TLM325" s="4"/>
      <c r="TLN325" s="4"/>
      <c r="TLO325" s="4"/>
      <c r="TLP325" s="4"/>
      <c r="TLQ325" s="4"/>
      <c r="TLR325" s="4"/>
      <c r="TLS325" s="4"/>
      <c r="TLT325" s="4"/>
      <c r="TLU325" s="4"/>
      <c r="TLV325" s="4"/>
      <c r="TLW325" s="4"/>
      <c r="TLX325" s="4"/>
      <c r="TLY325" s="4"/>
      <c r="TLZ325" s="4"/>
      <c r="TMA325" s="4"/>
      <c r="TMB325" s="4"/>
      <c r="TMC325" s="4"/>
      <c r="TMD325" s="4"/>
      <c r="TME325" s="4"/>
      <c r="TMF325" s="4"/>
      <c r="TMG325" s="4"/>
      <c r="TMH325" s="4"/>
      <c r="TMI325" s="4"/>
      <c r="TMJ325" s="4"/>
      <c r="TMK325" s="4"/>
      <c r="TML325" s="4"/>
      <c r="TMM325" s="4"/>
      <c r="TMN325" s="4"/>
      <c r="TMO325" s="4"/>
      <c r="TMP325" s="4"/>
      <c r="TMQ325" s="4"/>
      <c r="TMR325" s="4"/>
      <c r="TMS325" s="4"/>
      <c r="TMT325" s="4"/>
      <c r="TMU325" s="4"/>
      <c r="TMV325" s="4"/>
      <c r="TMW325" s="4"/>
      <c r="TMX325" s="4"/>
      <c r="TMY325" s="4"/>
      <c r="TMZ325" s="4"/>
      <c r="TNA325" s="4"/>
      <c r="TNB325" s="4"/>
      <c r="TNC325" s="4"/>
      <c r="TND325" s="4"/>
      <c r="TNE325" s="4"/>
      <c r="TNF325" s="4"/>
      <c r="TNG325" s="4"/>
      <c r="TNH325" s="4"/>
      <c r="TNI325" s="4"/>
      <c r="TNJ325" s="4"/>
      <c r="TNK325" s="4"/>
      <c r="TNL325" s="4"/>
      <c r="TNM325" s="4"/>
      <c r="TNN325" s="4"/>
      <c r="TNO325" s="4"/>
      <c r="TNP325" s="4"/>
      <c r="TNQ325" s="4"/>
      <c r="TNR325" s="4"/>
      <c r="TNS325" s="4"/>
      <c r="TNT325" s="4"/>
      <c r="TNU325" s="4"/>
      <c r="TNV325" s="4"/>
      <c r="TNW325" s="4"/>
      <c r="TNX325" s="4"/>
      <c r="TNY325" s="4"/>
      <c r="TNZ325" s="4"/>
      <c r="TOA325" s="4"/>
      <c r="TOB325" s="4"/>
      <c r="TOC325" s="4"/>
      <c r="TOD325" s="4"/>
      <c r="TOE325" s="4"/>
      <c r="TOF325" s="4"/>
      <c r="TOG325" s="4"/>
      <c r="TOH325" s="4"/>
      <c r="TOI325" s="4"/>
      <c r="TOJ325" s="4"/>
      <c r="TOK325" s="4"/>
      <c r="TOL325" s="4"/>
      <c r="TOM325" s="4"/>
      <c r="TON325" s="4"/>
      <c r="TOO325" s="4"/>
      <c r="TOP325" s="4"/>
      <c r="TOQ325" s="4"/>
      <c r="TOR325" s="4"/>
      <c r="TOS325" s="4"/>
      <c r="TOT325" s="4"/>
      <c r="TOU325" s="4"/>
      <c r="TOV325" s="4"/>
      <c r="TOW325" s="4"/>
      <c r="TOX325" s="4"/>
      <c r="TOY325" s="4"/>
      <c r="TOZ325" s="4"/>
      <c r="TPA325" s="4"/>
      <c r="TPB325" s="4"/>
      <c r="TPC325" s="4"/>
      <c r="TPD325" s="4"/>
      <c r="TPE325" s="4"/>
      <c r="TPF325" s="4"/>
      <c r="TPG325" s="4"/>
      <c r="TPH325" s="4"/>
      <c r="TPI325" s="4"/>
      <c r="TPJ325" s="4"/>
      <c r="TPK325" s="4"/>
      <c r="TPL325" s="4"/>
      <c r="TPM325" s="4"/>
      <c r="TPN325" s="4"/>
      <c r="TPO325" s="4"/>
      <c r="TPP325" s="4"/>
      <c r="TPQ325" s="4"/>
      <c r="TPR325" s="4"/>
      <c r="TPS325" s="4"/>
      <c r="TPT325" s="4"/>
      <c r="TPU325" s="4"/>
      <c r="TPV325" s="4"/>
      <c r="TPW325" s="4"/>
      <c r="TPX325" s="4"/>
      <c r="TPY325" s="4"/>
      <c r="TPZ325" s="4"/>
      <c r="TQA325" s="4"/>
      <c r="TQB325" s="4"/>
      <c r="TQC325" s="4"/>
      <c r="TQD325" s="4"/>
      <c r="TQE325" s="4"/>
      <c r="TQF325" s="4"/>
      <c r="TQG325" s="4"/>
      <c r="TQH325" s="4"/>
      <c r="TQI325" s="4"/>
      <c r="TQJ325" s="4"/>
      <c r="TQK325" s="4"/>
      <c r="TQL325" s="4"/>
      <c r="TQM325" s="4"/>
      <c r="TQN325" s="4"/>
      <c r="TQO325" s="4"/>
      <c r="TQP325" s="4"/>
      <c r="TQQ325" s="4"/>
      <c r="TQR325" s="4"/>
      <c r="TQS325" s="4"/>
      <c r="TQT325" s="4"/>
      <c r="TQU325" s="4"/>
      <c r="TQV325" s="4"/>
      <c r="TQW325" s="4"/>
      <c r="TQX325" s="4"/>
      <c r="TQY325" s="4"/>
      <c r="TQZ325" s="4"/>
      <c r="TRA325" s="4"/>
      <c r="TRB325" s="4"/>
      <c r="TRC325" s="4"/>
      <c r="TRD325" s="4"/>
      <c r="TRE325" s="4"/>
      <c r="TRF325" s="4"/>
      <c r="TRG325" s="4"/>
      <c r="TRH325" s="4"/>
      <c r="TRI325" s="4"/>
      <c r="TRJ325" s="4"/>
      <c r="TRK325" s="4"/>
      <c r="TRL325" s="4"/>
      <c r="TRM325" s="4"/>
      <c r="TRN325" s="4"/>
      <c r="TRO325" s="4"/>
      <c r="TRP325" s="4"/>
      <c r="TRQ325" s="4"/>
      <c r="TRR325" s="4"/>
      <c r="TRS325" s="4"/>
      <c r="TRT325" s="4"/>
      <c r="TRU325" s="4"/>
      <c r="TRV325" s="4"/>
      <c r="TRW325" s="4"/>
      <c r="TRX325" s="4"/>
      <c r="TRY325" s="4"/>
      <c r="TRZ325" s="4"/>
      <c r="TSA325" s="4"/>
      <c r="TSB325" s="4"/>
      <c r="TSC325" s="4"/>
      <c r="TSD325" s="4"/>
      <c r="TSE325" s="4"/>
      <c r="TSF325" s="4"/>
      <c r="TSG325" s="4"/>
      <c r="TSH325" s="4"/>
      <c r="TSI325" s="4"/>
      <c r="TSJ325" s="4"/>
      <c r="TSK325" s="4"/>
      <c r="TSL325" s="4"/>
      <c r="TSM325" s="4"/>
      <c r="TSN325" s="4"/>
      <c r="TSO325" s="4"/>
      <c r="TSP325" s="4"/>
      <c r="TSQ325" s="4"/>
      <c r="TSR325" s="4"/>
      <c r="TSS325" s="4"/>
      <c r="TST325" s="4"/>
      <c r="TSU325" s="4"/>
      <c r="TSV325" s="4"/>
      <c r="TSW325" s="4"/>
      <c r="TSX325" s="4"/>
      <c r="TSY325" s="4"/>
      <c r="TSZ325" s="4"/>
      <c r="TTA325" s="4"/>
      <c r="TTB325" s="4"/>
      <c r="TTC325" s="4"/>
      <c r="TTD325" s="4"/>
      <c r="TTE325" s="4"/>
      <c r="TTF325" s="4"/>
      <c r="TTG325" s="4"/>
      <c r="TTH325" s="4"/>
      <c r="TTI325" s="4"/>
      <c r="TTJ325" s="4"/>
      <c r="TTK325" s="4"/>
      <c r="TTL325" s="4"/>
      <c r="TTM325" s="4"/>
      <c r="TTN325" s="4"/>
      <c r="TTO325" s="4"/>
      <c r="TTP325" s="4"/>
      <c r="TTQ325" s="4"/>
      <c r="TTR325" s="4"/>
      <c r="TTS325" s="4"/>
      <c r="TTT325" s="4"/>
      <c r="TTU325" s="4"/>
      <c r="TTV325" s="4"/>
      <c r="TTW325" s="4"/>
      <c r="TTX325" s="4"/>
      <c r="TTY325" s="4"/>
      <c r="TTZ325" s="4"/>
      <c r="TUA325" s="4"/>
      <c r="TUB325" s="4"/>
      <c r="TUC325" s="4"/>
      <c r="TUD325" s="4"/>
      <c r="TUE325" s="4"/>
      <c r="TUF325" s="4"/>
      <c r="TUG325" s="4"/>
      <c r="TUH325" s="4"/>
      <c r="TUI325" s="4"/>
      <c r="TUJ325" s="4"/>
      <c r="TUK325" s="4"/>
      <c r="TUL325" s="4"/>
      <c r="TUM325" s="4"/>
      <c r="TUN325" s="4"/>
      <c r="TUO325" s="4"/>
      <c r="TUP325" s="4"/>
      <c r="TUQ325" s="4"/>
      <c r="TUR325" s="4"/>
      <c r="TUS325" s="4"/>
      <c r="TUT325" s="4"/>
      <c r="TUU325" s="4"/>
      <c r="TUV325" s="4"/>
      <c r="TUW325" s="4"/>
      <c r="TUX325" s="4"/>
      <c r="TUY325" s="4"/>
      <c r="TUZ325" s="4"/>
      <c r="TVA325" s="4"/>
      <c r="TVB325" s="4"/>
      <c r="TVC325" s="4"/>
      <c r="TVD325" s="4"/>
      <c r="TVE325" s="4"/>
      <c r="TVF325" s="4"/>
      <c r="TVG325" s="4"/>
      <c r="TVH325" s="4"/>
      <c r="TVI325" s="4"/>
      <c r="TVJ325" s="4"/>
      <c r="TVK325" s="4"/>
      <c r="TVL325" s="4"/>
      <c r="TVM325" s="4"/>
      <c r="TVN325" s="4"/>
      <c r="TVO325" s="4"/>
      <c r="TVP325" s="4"/>
      <c r="TVQ325" s="4"/>
      <c r="TVR325" s="4"/>
      <c r="TVS325" s="4"/>
      <c r="TVT325" s="4"/>
      <c r="TVU325" s="4"/>
      <c r="TVV325" s="4"/>
      <c r="TVW325" s="4"/>
      <c r="TVX325" s="4"/>
      <c r="TVY325" s="4"/>
      <c r="TVZ325" s="4"/>
      <c r="TWA325" s="4"/>
      <c r="TWB325" s="4"/>
      <c r="TWC325" s="4"/>
      <c r="TWD325" s="4"/>
      <c r="TWE325" s="4"/>
      <c r="TWF325" s="4"/>
      <c r="TWG325" s="4"/>
      <c r="TWH325" s="4"/>
      <c r="TWI325" s="4"/>
      <c r="TWJ325" s="4"/>
      <c r="TWK325" s="4"/>
      <c r="TWL325" s="4"/>
      <c r="TWM325" s="4"/>
      <c r="TWN325" s="4"/>
      <c r="TWO325" s="4"/>
      <c r="TWP325" s="4"/>
      <c r="TWQ325" s="4"/>
      <c r="TWR325" s="4"/>
      <c r="TWS325" s="4"/>
      <c r="TWT325" s="4"/>
      <c r="TWU325" s="4"/>
      <c r="TWV325" s="4"/>
      <c r="TWW325" s="4"/>
      <c r="TWX325" s="4"/>
      <c r="TWY325" s="4"/>
      <c r="TWZ325" s="4"/>
      <c r="TXA325" s="4"/>
      <c r="TXB325" s="4"/>
      <c r="TXC325" s="4"/>
      <c r="TXD325" s="4"/>
      <c r="TXE325" s="4"/>
      <c r="TXF325" s="4"/>
      <c r="TXG325" s="4"/>
      <c r="TXH325" s="4"/>
      <c r="TXI325" s="4"/>
      <c r="TXJ325" s="4"/>
      <c r="TXK325" s="4"/>
      <c r="TXL325" s="4"/>
      <c r="TXM325" s="4"/>
      <c r="TXN325" s="4"/>
      <c r="TXO325" s="4"/>
      <c r="TXP325" s="4"/>
      <c r="TXQ325" s="4"/>
      <c r="TXR325" s="4"/>
      <c r="TXS325" s="4"/>
      <c r="TXT325" s="4"/>
      <c r="TXU325" s="4"/>
      <c r="TXV325" s="4"/>
      <c r="TXW325" s="4"/>
      <c r="TXX325" s="4"/>
      <c r="TXY325" s="4"/>
      <c r="TXZ325" s="4"/>
      <c r="TYA325" s="4"/>
      <c r="TYB325" s="4"/>
      <c r="TYC325" s="4"/>
      <c r="TYD325" s="4"/>
      <c r="TYE325" s="4"/>
      <c r="TYF325" s="4"/>
      <c r="TYG325" s="4"/>
      <c r="TYH325" s="4"/>
      <c r="TYI325" s="4"/>
      <c r="TYJ325" s="4"/>
      <c r="TYK325" s="4"/>
      <c r="TYL325" s="4"/>
      <c r="TYM325" s="4"/>
      <c r="TYN325" s="4"/>
      <c r="TYO325" s="4"/>
      <c r="TYP325" s="4"/>
      <c r="TYQ325" s="4"/>
      <c r="TYR325" s="4"/>
      <c r="TYS325" s="4"/>
      <c r="TYT325" s="4"/>
      <c r="TYU325" s="4"/>
      <c r="TYV325" s="4"/>
      <c r="TYW325" s="4"/>
      <c r="TYX325" s="4"/>
      <c r="TYY325" s="4"/>
      <c r="TYZ325" s="4"/>
      <c r="TZA325" s="4"/>
      <c r="TZB325" s="4"/>
      <c r="TZC325" s="4"/>
      <c r="TZD325" s="4"/>
      <c r="TZE325" s="4"/>
      <c r="TZF325" s="4"/>
      <c r="TZG325" s="4"/>
      <c r="TZH325" s="4"/>
      <c r="TZI325" s="4"/>
      <c r="TZJ325" s="4"/>
      <c r="TZK325" s="4"/>
      <c r="TZL325" s="4"/>
      <c r="TZM325" s="4"/>
      <c r="TZN325" s="4"/>
      <c r="TZO325" s="4"/>
      <c r="TZP325" s="4"/>
      <c r="TZQ325" s="4"/>
      <c r="TZR325" s="4"/>
      <c r="TZS325" s="4"/>
      <c r="TZT325" s="4"/>
      <c r="TZU325" s="4"/>
      <c r="TZV325" s="4"/>
      <c r="TZW325" s="4"/>
      <c r="TZX325" s="4"/>
      <c r="TZY325" s="4"/>
      <c r="TZZ325" s="4"/>
      <c r="UAA325" s="4"/>
      <c r="UAB325" s="4"/>
      <c r="UAC325" s="4"/>
      <c r="UAD325" s="4"/>
      <c r="UAE325" s="4"/>
      <c r="UAF325" s="4"/>
      <c r="UAG325" s="4"/>
      <c r="UAH325" s="4"/>
      <c r="UAI325" s="4"/>
      <c r="UAJ325" s="4"/>
      <c r="UAK325" s="4"/>
      <c r="UAL325" s="4"/>
      <c r="UAM325" s="4"/>
      <c r="UAN325" s="4"/>
      <c r="UAO325" s="4"/>
      <c r="UAP325" s="4"/>
      <c r="UAQ325" s="4"/>
      <c r="UAR325" s="4"/>
      <c r="UAS325" s="4"/>
      <c r="UAT325" s="4"/>
      <c r="UAU325" s="4"/>
      <c r="UAV325" s="4"/>
      <c r="UAW325" s="4"/>
      <c r="UAX325" s="4"/>
      <c r="UAY325" s="4"/>
      <c r="UAZ325" s="4"/>
      <c r="UBA325" s="4"/>
      <c r="UBB325" s="4"/>
      <c r="UBC325" s="4"/>
      <c r="UBD325" s="4"/>
      <c r="UBE325" s="4"/>
      <c r="UBF325" s="4"/>
      <c r="UBG325" s="4"/>
      <c r="UBH325" s="4"/>
      <c r="UBI325" s="4"/>
      <c r="UBJ325" s="4"/>
      <c r="UBK325" s="4"/>
      <c r="UBL325" s="4"/>
      <c r="UBM325" s="4"/>
      <c r="UBN325" s="4"/>
      <c r="UBO325" s="4"/>
      <c r="UBP325" s="4"/>
      <c r="UBQ325" s="4"/>
      <c r="UBR325" s="4"/>
      <c r="UBS325" s="4"/>
      <c r="UBT325" s="4"/>
      <c r="UBU325" s="4"/>
      <c r="UBV325" s="4"/>
      <c r="UBW325" s="4"/>
      <c r="UBX325" s="4"/>
      <c r="UBY325" s="4"/>
      <c r="UBZ325" s="4"/>
      <c r="UCA325" s="4"/>
      <c r="UCB325" s="4"/>
      <c r="UCC325" s="4"/>
      <c r="UCD325" s="4"/>
      <c r="UCE325" s="4"/>
      <c r="UCF325" s="4"/>
      <c r="UCG325" s="4"/>
      <c r="UCH325" s="4"/>
      <c r="UCI325" s="4"/>
      <c r="UCJ325" s="4"/>
      <c r="UCK325" s="4"/>
      <c r="UCL325" s="4"/>
      <c r="UCM325" s="4"/>
      <c r="UCN325" s="4"/>
      <c r="UCO325" s="4"/>
      <c r="UCP325" s="4"/>
      <c r="UCQ325" s="4"/>
      <c r="UCR325" s="4"/>
      <c r="UCS325" s="4"/>
      <c r="UCT325" s="4"/>
      <c r="UCU325" s="4"/>
      <c r="UCV325" s="4"/>
      <c r="UCW325" s="4"/>
      <c r="UCX325" s="4"/>
      <c r="UCY325" s="4"/>
      <c r="UCZ325" s="4"/>
      <c r="UDA325" s="4"/>
      <c r="UDB325" s="4"/>
      <c r="UDC325" s="4"/>
      <c r="UDD325" s="4"/>
      <c r="UDE325" s="4"/>
      <c r="UDF325" s="4"/>
      <c r="UDG325" s="4"/>
      <c r="UDH325" s="4"/>
      <c r="UDI325" s="4"/>
      <c r="UDJ325" s="4"/>
      <c r="UDK325" s="4"/>
      <c r="UDL325" s="4"/>
      <c r="UDM325" s="4"/>
      <c r="UDN325" s="4"/>
      <c r="UDO325" s="4"/>
      <c r="UDP325" s="4"/>
      <c r="UDQ325" s="4"/>
      <c r="UDR325" s="4"/>
      <c r="UDS325" s="4"/>
      <c r="UDT325" s="4"/>
      <c r="UDU325" s="4"/>
      <c r="UDV325" s="4"/>
      <c r="UDW325" s="4"/>
      <c r="UDX325" s="4"/>
      <c r="UDY325" s="4"/>
      <c r="UDZ325" s="4"/>
      <c r="UEA325" s="4"/>
      <c r="UEB325" s="4"/>
      <c r="UEC325" s="4"/>
      <c r="UED325" s="4"/>
      <c r="UEE325" s="4"/>
      <c r="UEF325" s="4"/>
      <c r="UEG325" s="4"/>
      <c r="UEH325" s="4"/>
      <c r="UEI325" s="4"/>
      <c r="UEJ325" s="4"/>
      <c r="UEK325" s="4"/>
      <c r="UEL325" s="4"/>
      <c r="UEM325" s="4"/>
      <c r="UEN325" s="4"/>
      <c r="UEO325" s="4"/>
      <c r="UEP325" s="4"/>
      <c r="UEQ325" s="4"/>
      <c r="UER325" s="4"/>
      <c r="UES325" s="4"/>
      <c r="UET325" s="4"/>
      <c r="UEU325" s="4"/>
      <c r="UEV325" s="4"/>
      <c r="UEW325" s="4"/>
      <c r="UEX325" s="4"/>
      <c r="UEY325" s="4"/>
      <c r="UEZ325" s="4"/>
      <c r="UFA325" s="4"/>
      <c r="UFB325" s="4"/>
      <c r="UFC325" s="4"/>
      <c r="UFD325" s="4"/>
      <c r="UFE325" s="4"/>
      <c r="UFF325" s="4"/>
      <c r="UFG325" s="4"/>
      <c r="UFH325" s="4"/>
      <c r="UFI325" s="4"/>
      <c r="UFJ325" s="4"/>
      <c r="UFK325" s="4"/>
      <c r="UFL325" s="4"/>
      <c r="UFM325" s="4"/>
      <c r="UFN325" s="4"/>
      <c r="UFO325" s="4"/>
      <c r="UFP325" s="4"/>
      <c r="UFQ325" s="4"/>
      <c r="UFR325" s="4"/>
      <c r="UFS325" s="4"/>
      <c r="UFT325" s="4"/>
      <c r="UFU325" s="4"/>
      <c r="UFV325" s="4"/>
      <c r="UFW325" s="4"/>
      <c r="UFX325" s="4"/>
      <c r="UFY325" s="4"/>
      <c r="UFZ325" s="4"/>
      <c r="UGA325" s="4"/>
      <c r="UGB325" s="4"/>
      <c r="UGC325" s="4"/>
      <c r="UGD325" s="4"/>
      <c r="UGE325" s="4"/>
      <c r="UGF325" s="4"/>
      <c r="UGG325" s="4"/>
      <c r="UGH325" s="4"/>
      <c r="UGI325" s="4"/>
      <c r="UGJ325" s="4"/>
      <c r="UGK325" s="4"/>
      <c r="UGL325" s="4"/>
      <c r="UGM325" s="4"/>
      <c r="UGN325" s="4"/>
      <c r="UGO325" s="4"/>
      <c r="UGP325" s="4"/>
      <c r="UGQ325" s="4"/>
      <c r="UGR325" s="4"/>
      <c r="UGS325" s="4"/>
      <c r="UGT325" s="4"/>
      <c r="UGU325" s="4"/>
      <c r="UGV325" s="4"/>
      <c r="UGW325" s="4"/>
      <c r="UGX325" s="4"/>
      <c r="UGY325" s="4"/>
      <c r="UGZ325" s="4"/>
      <c r="UHA325" s="4"/>
      <c r="UHB325" s="4"/>
      <c r="UHC325" s="4"/>
      <c r="UHD325" s="4"/>
      <c r="UHE325" s="4"/>
      <c r="UHF325" s="4"/>
      <c r="UHG325" s="4"/>
      <c r="UHH325" s="4"/>
      <c r="UHI325" s="4"/>
      <c r="UHJ325" s="4"/>
      <c r="UHK325" s="4"/>
      <c r="UHL325" s="4"/>
      <c r="UHM325" s="4"/>
      <c r="UHN325" s="4"/>
      <c r="UHO325" s="4"/>
      <c r="UHP325" s="4"/>
      <c r="UHQ325" s="4"/>
      <c r="UHR325" s="4"/>
      <c r="UHS325" s="4"/>
      <c r="UHT325" s="4"/>
      <c r="UHU325" s="4"/>
      <c r="UHV325" s="4"/>
      <c r="UHW325" s="4"/>
      <c r="UHX325" s="4"/>
      <c r="UHY325" s="4"/>
      <c r="UHZ325" s="4"/>
      <c r="UIA325" s="4"/>
      <c r="UIB325" s="4"/>
      <c r="UIC325" s="4"/>
      <c r="UID325" s="4"/>
      <c r="UIE325" s="4"/>
      <c r="UIF325" s="4"/>
      <c r="UIG325" s="4"/>
      <c r="UIH325" s="4"/>
      <c r="UII325" s="4"/>
      <c r="UIJ325" s="4"/>
      <c r="UIK325" s="4"/>
      <c r="UIL325" s="4"/>
      <c r="UIM325" s="4"/>
      <c r="UIN325" s="4"/>
      <c r="UIO325" s="4"/>
      <c r="UIP325" s="4"/>
      <c r="UIQ325" s="4"/>
      <c r="UIR325" s="4"/>
      <c r="UIS325" s="4"/>
      <c r="UIT325" s="4"/>
      <c r="UIU325" s="4"/>
      <c r="UIV325" s="4"/>
      <c r="UIW325" s="4"/>
      <c r="UIX325" s="4"/>
      <c r="UIY325" s="4"/>
      <c r="UIZ325" s="4"/>
      <c r="UJA325" s="4"/>
      <c r="UJB325" s="4"/>
      <c r="UJC325" s="4"/>
      <c r="UJD325" s="4"/>
      <c r="UJE325" s="4"/>
      <c r="UJF325" s="4"/>
      <c r="UJG325" s="4"/>
      <c r="UJH325" s="4"/>
      <c r="UJI325" s="4"/>
      <c r="UJJ325" s="4"/>
      <c r="UJK325" s="4"/>
      <c r="UJL325" s="4"/>
      <c r="UJM325" s="4"/>
      <c r="UJN325" s="4"/>
      <c r="UJO325" s="4"/>
      <c r="UJP325" s="4"/>
      <c r="UJQ325" s="4"/>
      <c r="UJR325" s="4"/>
      <c r="UJS325" s="4"/>
      <c r="UJT325" s="4"/>
      <c r="UJU325" s="4"/>
      <c r="UJV325" s="4"/>
      <c r="UJW325" s="4"/>
      <c r="UJX325" s="4"/>
      <c r="UJY325" s="4"/>
      <c r="UJZ325" s="4"/>
      <c r="UKA325" s="4"/>
      <c r="UKB325" s="4"/>
      <c r="UKC325" s="4"/>
      <c r="UKD325" s="4"/>
      <c r="UKE325" s="4"/>
      <c r="UKF325" s="4"/>
      <c r="UKG325" s="4"/>
      <c r="UKH325" s="4"/>
      <c r="UKI325" s="4"/>
      <c r="UKJ325" s="4"/>
      <c r="UKK325" s="4"/>
      <c r="UKL325" s="4"/>
      <c r="UKM325" s="4"/>
      <c r="UKN325" s="4"/>
      <c r="UKO325" s="4"/>
      <c r="UKP325" s="4"/>
      <c r="UKQ325" s="4"/>
      <c r="UKR325" s="4"/>
      <c r="UKS325" s="4"/>
      <c r="UKT325" s="4"/>
      <c r="UKU325" s="4"/>
      <c r="UKV325" s="4"/>
      <c r="UKW325" s="4"/>
      <c r="UKX325" s="4"/>
      <c r="UKY325" s="4"/>
      <c r="UKZ325" s="4"/>
      <c r="ULA325" s="4"/>
      <c r="ULB325" s="4"/>
      <c r="ULC325" s="4"/>
      <c r="ULD325" s="4"/>
      <c r="ULE325" s="4"/>
      <c r="ULF325" s="4"/>
      <c r="ULG325" s="4"/>
      <c r="ULH325" s="4"/>
      <c r="ULI325" s="4"/>
      <c r="ULJ325" s="4"/>
      <c r="ULK325" s="4"/>
      <c r="ULL325" s="4"/>
      <c r="ULM325" s="4"/>
      <c r="ULN325" s="4"/>
      <c r="ULO325" s="4"/>
      <c r="ULP325" s="4"/>
      <c r="ULQ325" s="4"/>
      <c r="ULR325" s="4"/>
      <c r="ULS325" s="4"/>
      <c r="ULT325" s="4"/>
      <c r="ULU325" s="4"/>
      <c r="ULV325" s="4"/>
      <c r="ULW325" s="4"/>
      <c r="ULX325" s="4"/>
      <c r="ULY325" s="4"/>
      <c r="ULZ325" s="4"/>
      <c r="UMA325" s="4"/>
      <c r="UMB325" s="4"/>
      <c r="UMC325" s="4"/>
      <c r="UMD325" s="4"/>
      <c r="UME325" s="4"/>
      <c r="UMF325" s="4"/>
      <c r="UMG325" s="4"/>
      <c r="UMH325" s="4"/>
      <c r="UMI325" s="4"/>
      <c r="UMJ325" s="4"/>
      <c r="UMK325" s="4"/>
      <c r="UML325" s="4"/>
      <c r="UMM325" s="4"/>
      <c r="UMN325" s="4"/>
      <c r="UMO325" s="4"/>
      <c r="UMP325" s="4"/>
      <c r="UMQ325" s="4"/>
      <c r="UMR325" s="4"/>
      <c r="UMS325" s="4"/>
      <c r="UMT325" s="4"/>
      <c r="UMU325" s="4"/>
      <c r="UMV325" s="4"/>
      <c r="UMW325" s="4"/>
      <c r="UMX325" s="4"/>
      <c r="UMY325" s="4"/>
      <c r="UMZ325" s="4"/>
      <c r="UNA325" s="4"/>
      <c r="UNB325" s="4"/>
      <c r="UNC325" s="4"/>
      <c r="UND325" s="4"/>
      <c r="UNE325" s="4"/>
      <c r="UNF325" s="4"/>
      <c r="UNG325" s="4"/>
      <c r="UNH325" s="4"/>
      <c r="UNI325" s="4"/>
      <c r="UNJ325" s="4"/>
      <c r="UNK325" s="4"/>
      <c r="UNL325" s="4"/>
      <c r="UNM325" s="4"/>
      <c r="UNN325" s="4"/>
      <c r="UNO325" s="4"/>
      <c r="UNP325" s="4"/>
      <c r="UNQ325" s="4"/>
      <c r="UNR325" s="4"/>
      <c r="UNS325" s="4"/>
      <c r="UNT325" s="4"/>
      <c r="UNU325" s="4"/>
      <c r="UNV325" s="4"/>
      <c r="UNW325" s="4"/>
      <c r="UNX325" s="4"/>
      <c r="UNY325" s="4"/>
      <c r="UNZ325" s="4"/>
      <c r="UOA325" s="4"/>
      <c r="UOB325" s="4"/>
      <c r="UOC325" s="4"/>
      <c r="UOD325" s="4"/>
      <c r="UOE325" s="4"/>
      <c r="UOF325" s="4"/>
      <c r="UOG325" s="4"/>
      <c r="UOH325" s="4"/>
      <c r="UOI325" s="4"/>
      <c r="UOJ325" s="4"/>
      <c r="UOK325" s="4"/>
      <c r="UOL325" s="4"/>
      <c r="UOM325" s="4"/>
      <c r="UON325" s="4"/>
      <c r="UOO325" s="4"/>
      <c r="UOP325" s="4"/>
      <c r="UOQ325" s="4"/>
      <c r="UOR325" s="4"/>
      <c r="UOS325" s="4"/>
      <c r="UOT325" s="4"/>
      <c r="UOU325" s="4"/>
      <c r="UOV325" s="4"/>
      <c r="UOW325" s="4"/>
      <c r="UOX325" s="4"/>
      <c r="UOY325" s="4"/>
      <c r="UOZ325" s="4"/>
      <c r="UPA325" s="4"/>
      <c r="UPB325" s="4"/>
      <c r="UPC325" s="4"/>
      <c r="UPD325" s="4"/>
      <c r="UPE325" s="4"/>
      <c r="UPF325" s="4"/>
      <c r="UPG325" s="4"/>
      <c r="UPH325" s="4"/>
      <c r="UPI325" s="4"/>
      <c r="UPJ325" s="4"/>
      <c r="UPK325" s="4"/>
      <c r="UPL325" s="4"/>
      <c r="UPM325" s="4"/>
      <c r="UPN325" s="4"/>
      <c r="UPO325" s="4"/>
      <c r="UPP325" s="4"/>
      <c r="UPQ325" s="4"/>
      <c r="UPR325" s="4"/>
      <c r="UPS325" s="4"/>
      <c r="UPT325" s="4"/>
      <c r="UPU325" s="4"/>
      <c r="UPV325" s="4"/>
      <c r="UPW325" s="4"/>
      <c r="UPX325" s="4"/>
      <c r="UPY325" s="4"/>
      <c r="UPZ325" s="4"/>
      <c r="UQA325" s="4"/>
      <c r="UQB325" s="4"/>
      <c r="UQC325" s="4"/>
      <c r="UQD325" s="4"/>
      <c r="UQE325" s="4"/>
      <c r="UQF325" s="4"/>
      <c r="UQG325" s="4"/>
      <c r="UQH325" s="4"/>
      <c r="UQI325" s="4"/>
      <c r="UQJ325" s="4"/>
      <c r="UQK325" s="4"/>
      <c r="UQL325" s="4"/>
      <c r="UQM325" s="4"/>
      <c r="UQN325" s="4"/>
      <c r="UQO325" s="4"/>
      <c r="UQP325" s="4"/>
      <c r="UQQ325" s="4"/>
      <c r="UQR325" s="4"/>
      <c r="UQS325" s="4"/>
      <c r="UQT325" s="4"/>
      <c r="UQU325" s="4"/>
      <c r="UQV325" s="4"/>
      <c r="UQW325" s="4"/>
      <c r="UQX325" s="4"/>
      <c r="UQY325" s="4"/>
      <c r="UQZ325" s="4"/>
      <c r="URA325" s="4"/>
      <c r="URB325" s="4"/>
      <c r="URC325" s="4"/>
      <c r="URD325" s="4"/>
      <c r="URE325" s="4"/>
      <c r="URF325" s="4"/>
      <c r="URG325" s="4"/>
      <c r="URH325" s="4"/>
      <c r="URI325" s="4"/>
      <c r="URJ325" s="4"/>
      <c r="URK325" s="4"/>
      <c r="URL325" s="4"/>
      <c r="URM325" s="4"/>
      <c r="URN325" s="4"/>
      <c r="URO325" s="4"/>
      <c r="URP325" s="4"/>
      <c r="URQ325" s="4"/>
      <c r="URR325" s="4"/>
      <c r="URS325" s="4"/>
      <c r="URT325" s="4"/>
      <c r="URU325" s="4"/>
      <c r="URV325" s="4"/>
      <c r="URW325" s="4"/>
      <c r="URX325" s="4"/>
      <c r="URY325" s="4"/>
      <c r="URZ325" s="4"/>
      <c r="USA325" s="4"/>
      <c r="USB325" s="4"/>
      <c r="USC325" s="4"/>
      <c r="USD325" s="4"/>
      <c r="USE325" s="4"/>
      <c r="USF325" s="4"/>
      <c r="USG325" s="4"/>
      <c r="USH325" s="4"/>
      <c r="USI325" s="4"/>
      <c r="USJ325" s="4"/>
      <c r="USK325" s="4"/>
      <c r="USL325" s="4"/>
      <c r="USM325" s="4"/>
      <c r="USN325" s="4"/>
      <c r="USO325" s="4"/>
      <c r="USP325" s="4"/>
      <c r="USQ325" s="4"/>
      <c r="USR325" s="4"/>
      <c r="USS325" s="4"/>
      <c r="UST325" s="4"/>
      <c r="USU325" s="4"/>
      <c r="USV325" s="4"/>
      <c r="USW325" s="4"/>
      <c r="USX325" s="4"/>
      <c r="USY325" s="4"/>
      <c r="USZ325" s="4"/>
      <c r="UTA325" s="4"/>
      <c r="UTB325" s="4"/>
      <c r="UTC325" s="4"/>
      <c r="UTD325" s="4"/>
      <c r="UTE325" s="4"/>
      <c r="UTF325" s="4"/>
      <c r="UTG325" s="4"/>
      <c r="UTH325" s="4"/>
      <c r="UTI325" s="4"/>
      <c r="UTJ325" s="4"/>
      <c r="UTK325" s="4"/>
      <c r="UTL325" s="4"/>
      <c r="UTM325" s="4"/>
      <c r="UTN325" s="4"/>
      <c r="UTO325" s="4"/>
      <c r="UTP325" s="4"/>
      <c r="UTQ325" s="4"/>
      <c r="UTR325" s="4"/>
      <c r="UTS325" s="4"/>
      <c r="UTT325" s="4"/>
      <c r="UTU325" s="4"/>
      <c r="UTV325" s="4"/>
      <c r="UTW325" s="4"/>
      <c r="UTX325" s="4"/>
      <c r="UTY325" s="4"/>
      <c r="UTZ325" s="4"/>
      <c r="UUA325" s="4"/>
      <c r="UUB325" s="4"/>
      <c r="UUC325" s="4"/>
      <c r="UUD325" s="4"/>
      <c r="UUE325" s="4"/>
      <c r="UUF325" s="4"/>
      <c r="UUG325" s="4"/>
      <c r="UUH325" s="4"/>
      <c r="UUI325" s="4"/>
      <c r="UUJ325" s="4"/>
      <c r="UUK325" s="4"/>
      <c r="UUL325" s="4"/>
      <c r="UUM325" s="4"/>
      <c r="UUN325" s="4"/>
      <c r="UUO325" s="4"/>
      <c r="UUP325" s="4"/>
      <c r="UUQ325" s="4"/>
      <c r="UUR325" s="4"/>
      <c r="UUS325" s="4"/>
      <c r="UUT325" s="4"/>
      <c r="UUU325" s="4"/>
      <c r="UUV325" s="4"/>
      <c r="UUW325" s="4"/>
      <c r="UUX325" s="4"/>
      <c r="UUY325" s="4"/>
      <c r="UUZ325" s="4"/>
      <c r="UVA325" s="4"/>
      <c r="UVB325" s="4"/>
      <c r="UVC325" s="4"/>
      <c r="UVD325" s="4"/>
      <c r="UVE325" s="4"/>
      <c r="UVF325" s="4"/>
      <c r="UVG325" s="4"/>
      <c r="UVH325" s="4"/>
      <c r="UVI325" s="4"/>
      <c r="UVJ325" s="4"/>
      <c r="UVK325" s="4"/>
      <c r="UVL325" s="4"/>
      <c r="UVM325" s="4"/>
      <c r="UVN325" s="4"/>
      <c r="UVO325" s="4"/>
      <c r="UVP325" s="4"/>
      <c r="UVQ325" s="4"/>
      <c r="UVR325" s="4"/>
      <c r="UVS325" s="4"/>
      <c r="UVT325" s="4"/>
      <c r="UVU325" s="4"/>
      <c r="UVV325" s="4"/>
      <c r="UVW325" s="4"/>
      <c r="UVX325" s="4"/>
      <c r="UVY325" s="4"/>
      <c r="UVZ325" s="4"/>
      <c r="UWA325" s="4"/>
      <c r="UWB325" s="4"/>
      <c r="UWC325" s="4"/>
      <c r="UWD325" s="4"/>
      <c r="UWE325" s="4"/>
      <c r="UWF325" s="4"/>
      <c r="UWG325" s="4"/>
      <c r="UWH325" s="4"/>
      <c r="UWI325" s="4"/>
      <c r="UWJ325" s="4"/>
      <c r="UWK325" s="4"/>
      <c r="UWL325" s="4"/>
      <c r="UWM325" s="4"/>
      <c r="UWN325" s="4"/>
      <c r="UWO325" s="4"/>
      <c r="UWP325" s="4"/>
      <c r="UWQ325" s="4"/>
      <c r="UWR325" s="4"/>
      <c r="UWS325" s="4"/>
      <c r="UWT325" s="4"/>
      <c r="UWU325" s="4"/>
      <c r="UWV325" s="4"/>
      <c r="UWW325" s="4"/>
      <c r="UWX325" s="4"/>
      <c r="UWY325" s="4"/>
      <c r="UWZ325" s="4"/>
      <c r="UXA325" s="4"/>
      <c r="UXB325" s="4"/>
      <c r="UXC325" s="4"/>
      <c r="UXD325" s="4"/>
      <c r="UXE325" s="4"/>
      <c r="UXF325" s="4"/>
      <c r="UXG325" s="4"/>
      <c r="UXH325" s="4"/>
      <c r="UXI325" s="4"/>
      <c r="UXJ325" s="4"/>
      <c r="UXK325" s="4"/>
      <c r="UXL325" s="4"/>
      <c r="UXM325" s="4"/>
      <c r="UXN325" s="4"/>
      <c r="UXO325" s="4"/>
      <c r="UXP325" s="4"/>
      <c r="UXQ325" s="4"/>
      <c r="UXR325" s="4"/>
      <c r="UXS325" s="4"/>
      <c r="UXT325" s="4"/>
      <c r="UXU325" s="4"/>
      <c r="UXV325" s="4"/>
      <c r="UXW325" s="4"/>
      <c r="UXX325" s="4"/>
      <c r="UXY325" s="4"/>
      <c r="UXZ325" s="4"/>
      <c r="UYA325" s="4"/>
      <c r="UYB325" s="4"/>
      <c r="UYC325" s="4"/>
      <c r="UYD325" s="4"/>
      <c r="UYE325" s="4"/>
      <c r="UYF325" s="4"/>
      <c r="UYG325" s="4"/>
      <c r="UYH325" s="4"/>
      <c r="UYI325" s="4"/>
      <c r="UYJ325" s="4"/>
      <c r="UYK325" s="4"/>
      <c r="UYL325" s="4"/>
      <c r="UYM325" s="4"/>
      <c r="UYN325" s="4"/>
      <c r="UYO325" s="4"/>
      <c r="UYP325" s="4"/>
      <c r="UYQ325" s="4"/>
      <c r="UYR325" s="4"/>
      <c r="UYS325" s="4"/>
      <c r="UYT325" s="4"/>
      <c r="UYU325" s="4"/>
      <c r="UYV325" s="4"/>
      <c r="UYW325" s="4"/>
      <c r="UYX325" s="4"/>
      <c r="UYY325" s="4"/>
      <c r="UYZ325" s="4"/>
      <c r="UZA325" s="4"/>
      <c r="UZB325" s="4"/>
      <c r="UZC325" s="4"/>
      <c r="UZD325" s="4"/>
      <c r="UZE325" s="4"/>
      <c r="UZF325" s="4"/>
      <c r="UZG325" s="4"/>
      <c r="UZH325" s="4"/>
      <c r="UZI325" s="4"/>
      <c r="UZJ325" s="4"/>
      <c r="UZK325" s="4"/>
      <c r="UZL325" s="4"/>
      <c r="UZM325" s="4"/>
      <c r="UZN325" s="4"/>
      <c r="UZO325" s="4"/>
      <c r="UZP325" s="4"/>
      <c r="UZQ325" s="4"/>
      <c r="UZR325" s="4"/>
      <c r="UZS325" s="4"/>
      <c r="UZT325" s="4"/>
      <c r="UZU325" s="4"/>
      <c r="UZV325" s="4"/>
      <c r="UZW325" s="4"/>
      <c r="UZX325" s="4"/>
      <c r="UZY325" s="4"/>
      <c r="UZZ325" s="4"/>
      <c r="VAA325" s="4"/>
      <c r="VAB325" s="4"/>
      <c r="VAC325" s="4"/>
      <c r="VAD325" s="4"/>
      <c r="VAE325" s="4"/>
      <c r="VAF325" s="4"/>
      <c r="VAG325" s="4"/>
      <c r="VAH325" s="4"/>
      <c r="VAI325" s="4"/>
      <c r="VAJ325" s="4"/>
      <c r="VAK325" s="4"/>
      <c r="VAL325" s="4"/>
      <c r="VAM325" s="4"/>
      <c r="VAN325" s="4"/>
      <c r="VAO325" s="4"/>
      <c r="VAP325" s="4"/>
      <c r="VAQ325" s="4"/>
      <c r="VAR325" s="4"/>
      <c r="VAS325" s="4"/>
      <c r="VAT325" s="4"/>
      <c r="VAU325" s="4"/>
      <c r="VAV325" s="4"/>
      <c r="VAW325" s="4"/>
      <c r="VAX325" s="4"/>
      <c r="VAY325" s="4"/>
      <c r="VAZ325" s="4"/>
      <c r="VBA325" s="4"/>
      <c r="VBB325" s="4"/>
      <c r="VBC325" s="4"/>
      <c r="VBD325" s="4"/>
      <c r="VBE325" s="4"/>
      <c r="VBF325" s="4"/>
      <c r="VBG325" s="4"/>
      <c r="VBH325" s="4"/>
      <c r="VBI325" s="4"/>
      <c r="VBJ325" s="4"/>
      <c r="VBK325" s="4"/>
      <c r="VBL325" s="4"/>
      <c r="VBM325" s="4"/>
      <c r="VBN325" s="4"/>
      <c r="VBO325" s="4"/>
      <c r="VBP325" s="4"/>
      <c r="VBQ325" s="4"/>
      <c r="VBR325" s="4"/>
      <c r="VBS325" s="4"/>
      <c r="VBT325" s="4"/>
      <c r="VBU325" s="4"/>
      <c r="VBV325" s="4"/>
      <c r="VBW325" s="4"/>
      <c r="VBX325" s="4"/>
      <c r="VBY325" s="4"/>
      <c r="VBZ325" s="4"/>
      <c r="VCA325" s="4"/>
      <c r="VCB325" s="4"/>
      <c r="VCC325" s="4"/>
      <c r="VCD325" s="4"/>
      <c r="VCE325" s="4"/>
      <c r="VCF325" s="4"/>
      <c r="VCG325" s="4"/>
      <c r="VCH325" s="4"/>
      <c r="VCI325" s="4"/>
      <c r="VCJ325" s="4"/>
      <c r="VCK325" s="4"/>
      <c r="VCL325" s="4"/>
      <c r="VCM325" s="4"/>
      <c r="VCN325" s="4"/>
      <c r="VCO325" s="4"/>
      <c r="VCP325" s="4"/>
      <c r="VCQ325" s="4"/>
      <c r="VCR325" s="4"/>
      <c r="VCS325" s="4"/>
      <c r="VCT325" s="4"/>
      <c r="VCU325" s="4"/>
      <c r="VCV325" s="4"/>
      <c r="VCW325" s="4"/>
      <c r="VCX325" s="4"/>
      <c r="VCY325" s="4"/>
      <c r="VCZ325" s="4"/>
      <c r="VDA325" s="4"/>
      <c r="VDB325" s="4"/>
      <c r="VDC325" s="4"/>
      <c r="VDD325" s="4"/>
      <c r="VDE325" s="4"/>
      <c r="VDF325" s="4"/>
      <c r="VDG325" s="4"/>
      <c r="VDH325" s="4"/>
      <c r="VDI325" s="4"/>
      <c r="VDJ325" s="4"/>
      <c r="VDK325" s="4"/>
      <c r="VDL325" s="4"/>
      <c r="VDM325" s="4"/>
      <c r="VDN325" s="4"/>
      <c r="VDO325" s="4"/>
      <c r="VDP325" s="4"/>
      <c r="VDQ325" s="4"/>
      <c r="VDR325" s="4"/>
      <c r="VDS325" s="4"/>
      <c r="VDT325" s="4"/>
      <c r="VDU325" s="4"/>
      <c r="VDV325" s="4"/>
      <c r="VDW325" s="4"/>
      <c r="VDX325" s="4"/>
      <c r="VDY325" s="4"/>
      <c r="VDZ325" s="4"/>
      <c r="VEA325" s="4"/>
      <c r="VEB325" s="4"/>
      <c r="VEC325" s="4"/>
      <c r="VED325" s="4"/>
      <c r="VEE325" s="4"/>
      <c r="VEF325" s="4"/>
      <c r="VEG325" s="4"/>
      <c r="VEH325" s="4"/>
      <c r="VEI325" s="4"/>
      <c r="VEJ325" s="4"/>
      <c r="VEK325" s="4"/>
      <c r="VEL325" s="4"/>
      <c r="VEM325" s="4"/>
      <c r="VEN325" s="4"/>
      <c r="VEO325" s="4"/>
      <c r="VEP325" s="4"/>
      <c r="VEQ325" s="4"/>
      <c r="VER325" s="4"/>
      <c r="VES325" s="4"/>
      <c r="VET325" s="4"/>
      <c r="VEU325" s="4"/>
      <c r="VEV325" s="4"/>
      <c r="VEW325" s="4"/>
      <c r="VEX325" s="4"/>
      <c r="VEY325" s="4"/>
      <c r="VEZ325" s="4"/>
      <c r="VFA325" s="4"/>
      <c r="VFB325" s="4"/>
      <c r="VFC325" s="4"/>
      <c r="VFD325" s="4"/>
      <c r="VFE325" s="4"/>
      <c r="VFF325" s="4"/>
      <c r="VFG325" s="4"/>
      <c r="VFH325" s="4"/>
      <c r="VFI325" s="4"/>
      <c r="VFJ325" s="4"/>
      <c r="VFK325" s="4"/>
      <c r="VFL325" s="4"/>
      <c r="VFM325" s="4"/>
      <c r="VFN325" s="4"/>
      <c r="VFO325" s="4"/>
      <c r="VFP325" s="4"/>
      <c r="VFQ325" s="4"/>
      <c r="VFR325" s="4"/>
      <c r="VFS325" s="4"/>
      <c r="VFT325" s="4"/>
      <c r="VFU325" s="4"/>
      <c r="VFV325" s="4"/>
      <c r="VFW325" s="4"/>
      <c r="VFX325" s="4"/>
      <c r="VFY325" s="4"/>
      <c r="VFZ325" s="4"/>
      <c r="VGA325" s="4"/>
      <c r="VGB325" s="4"/>
      <c r="VGC325" s="4"/>
      <c r="VGD325" s="4"/>
      <c r="VGE325" s="4"/>
      <c r="VGF325" s="4"/>
      <c r="VGG325" s="4"/>
      <c r="VGH325" s="4"/>
      <c r="VGI325" s="4"/>
      <c r="VGJ325" s="4"/>
      <c r="VGK325" s="4"/>
      <c r="VGL325" s="4"/>
      <c r="VGM325" s="4"/>
      <c r="VGN325" s="4"/>
      <c r="VGO325" s="4"/>
      <c r="VGP325" s="4"/>
      <c r="VGQ325" s="4"/>
      <c r="VGR325" s="4"/>
      <c r="VGS325" s="4"/>
      <c r="VGT325" s="4"/>
      <c r="VGU325" s="4"/>
      <c r="VGV325" s="4"/>
      <c r="VGW325" s="4"/>
      <c r="VGX325" s="4"/>
      <c r="VGY325" s="4"/>
      <c r="VGZ325" s="4"/>
      <c r="VHA325" s="4"/>
      <c r="VHB325" s="4"/>
      <c r="VHC325" s="4"/>
      <c r="VHD325" s="4"/>
      <c r="VHE325" s="4"/>
      <c r="VHF325" s="4"/>
      <c r="VHG325" s="4"/>
      <c r="VHH325" s="4"/>
      <c r="VHI325" s="4"/>
      <c r="VHJ325" s="4"/>
      <c r="VHK325" s="4"/>
      <c r="VHL325" s="4"/>
      <c r="VHM325" s="4"/>
      <c r="VHN325" s="4"/>
      <c r="VHO325" s="4"/>
      <c r="VHP325" s="4"/>
      <c r="VHQ325" s="4"/>
      <c r="VHR325" s="4"/>
      <c r="VHS325" s="4"/>
      <c r="VHT325" s="4"/>
      <c r="VHU325" s="4"/>
      <c r="VHV325" s="4"/>
      <c r="VHW325" s="4"/>
      <c r="VHX325" s="4"/>
      <c r="VHY325" s="4"/>
      <c r="VHZ325" s="4"/>
      <c r="VIA325" s="4"/>
      <c r="VIB325" s="4"/>
      <c r="VIC325" s="4"/>
      <c r="VID325" s="4"/>
      <c r="VIE325" s="4"/>
      <c r="VIF325" s="4"/>
      <c r="VIG325" s="4"/>
      <c r="VIH325" s="4"/>
      <c r="VII325" s="4"/>
      <c r="VIJ325" s="4"/>
      <c r="VIK325" s="4"/>
      <c r="VIL325" s="4"/>
      <c r="VIM325" s="4"/>
      <c r="VIN325" s="4"/>
      <c r="VIO325" s="4"/>
      <c r="VIP325" s="4"/>
      <c r="VIQ325" s="4"/>
      <c r="VIR325" s="4"/>
      <c r="VIS325" s="4"/>
      <c r="VIT325" s="4"/>
      <c r="VIU325" s="4"/>
      <c r="VIV325" s="4"/>
      <c r="VIW325" s="4"/>
      <c r="VIX325" s="4"/>
      <c r="VIY325" s="4"/>
      <c r="VIZ325" s="4"/>
      <c r="VJA325" s="4"/>
      <c r="VJB325" s="4"/>
      <c r="VJC325" s="4"/>
      <c r="VJD325" s="4"/>
      <c r="VJE325" s="4"/>
      <c r="VJF325" s="4"/>
      <c r="VJG325" s="4"/>
      <c r="VJH325" s="4"/>
      <c r="VJI325" s="4"/>
      <c r="VJJ325" s="4"/>
      <c r="VJK325" s="4"/>
      <c r="VJL325" s="4"/>
      <c r="VJM325" s="4"/>
      <c r="VJN325" s="4"/>
      <c r="VJO325" s="4"/>
      <c r="VJP325" s="4"/>
      <c r="VJQ325" s="4"/>
      <c r="VJR325" s="4"/>
      <c r="VJS325" s="4"/>
      <c r="VJT325" s="4"/>
      <c r="VJU325" s="4"/>
      <c r="VJV325" s="4"/>
      <c r="VJW325" s="4"/>
      <c r="VJX325" s="4"/>
      <c r="VJY325" s="4"/>
      <c r="VJZ325" s="4"/>
      <c r="VKA325" s="4"/>
      <c r="VKB325" s="4"/>
      <c r="VKC325" s="4"/>
      <c r="VKD325" s="4"/>
      <c r="VKE325" s="4"/>
      <c r="VKF325" s="4"/>
      <c r="VKG325" s="4"/>
      <c r="VKH325" s="4"/>
      <c r="VKI325" s="4"/>
      <c r="VKJ325" s="4"/>
      <c r="VKK325" s="4"/>
      <c r="VKL325" s="4"/>
      <c r="VKM325" s="4"/>
      <c r="VKN325" s="4"/>
      <c r="VKO325" s="4"/>
      <c r="VKP325" s="4"/>
      <c r="VKQ325" s="4"/>
      <c r="VKR325" s="4"/>
      <c r="VKS325" s="4"/>
      <c r="VKT325" s="4"/>
      <c r="VKU325" s="4"/>
      <c r="VKV325" s="4"/>
      <c r="VKW325" s="4"/>
      <c r="VKX325" s="4"/>
      <c r="VKY325" s="4"/>
      <c r="VKZ325" s="4"/>
      <c r="VLA325" s="4"/>
      <c r="VLB325" s="4"/>
      <c r="VLC325" s="4"/>
      <c r="VLD325" s="4"/>
      <c r="VLE325" s="4"/>
      <c r="VLF325" s="4"/>
      <c r="VLG325" s="4"/>
      <c r="VLH325" s="4"/>
      <c r="VLI325" s="4"/>
      <c r="VLJ325" s="4"/>
      <c r="VLK325" s="4"/>
      <c r="VLL325" s="4"/>
      <c r="VLM325" s="4"/>
      <c r="VLN325" s="4"/>
      <c r="VLO325" s="4"/>
      <c r="VLP325" s="4"/>
      <c r="VLQ325" s="4"/>
      <c r="VLR325" s="4"/>
      <c r="VLS325" s="4"/>
      <c r="VLT325" s="4"/>
      <c r="VLU325" s="4"/>
      <c r="VLV325" s="4"/>
      <c r="VLW325" s="4"/>
      <c r="VLX325" s="4"/>
      <c r="VLY325" s="4"/>
      <c r="VLZ325" s="4"/>
      <c r="VMA325" s="4"/>
      <c r="VMB325" s="4"/>
      <c r="VMC325" s="4"/>
      <c r="VMD325" s="4"/>
      <c r="VME325" s="4"/>
      <c r="VMF325" s="4"/>
      <c r="VMG325" s="4"/>
      <c r="VMH325" s="4"/>
      <c r="VMI325" s="4"/>
      <c r="VMJ325" s="4"/>
      <c r="VMK325" s="4"/>
      <c r="VML325" s="4"/>
      <c r="VMM325" s="4"/>
      <c r="VMN325" s="4"/>
      <c r="VMO325" s="4"/>
      <c r="VMP325" s="4"/>
      <c r="VMQ325" s="4"/>
      <c r="VMR325" s="4"/>
      <c r="VMS325" s="4"/>
      <c r="VMT325" s="4"/>
      <c r="VMU325" s="4"/>
      <c r="VMV325" s="4"/>
      <c r="VMW325" s="4"/>
      <c r="VMX325" s="4"/>
      <c r="VMY325" s="4"/>
      <c r="VMZ325" s="4"/>
      <c r="VNA325" s="4"/>
      <c r="VNB325" s="4"/>
      <c r="VNC325" s="4"/>
      <c r="VND325" s="4"/>
      <c r="VNE325" s="4"/>
      <c r="VNF325" s="4"/>
      <c r="VNG325" s="4"/>
      <c r="VNH325" s="4"/>
      <c r="VNI325" s="4"/>
      <c r="VNJ325" s="4"/>
      <c r="VNK325" s="4"/>
      <c r="VNL325" s="4"/>
      <c r="VNM325" s="4"/>
      <c r="VNN325" s="4"/>
      <c r="VNO325" s="4"/>
      <c r="VNP325" s="4"/>
      <c r="VNQ325" s="4"/>
      <c r="VNR325" s="4"/>
      <c r="VNS325" s="4"/>
      <c r="VNT325" s="4"/>
      <c r="VNU325" s="4"/>
      <c r="VNV325" s="4"/>
      <c r="VNW325" s="4"/>
      <c r="VNX325" s="4"/>
      <c r="VNY325" s="4"/>
      <c r="VNZ325" s="4"/>
      <c r="VOA325" s="4"/>
      <c r="VOB325" s="4"/>
      <c r="VOC325" s="4"/>
      <c r="VOD325" s="4"/>
      <c r="VOE325" s="4"/>
      <c r="VOF325" s="4"/>
      <c r="VOG325" s="4"/>
      <c r="VOH325" s="4"/>
      <c r="VOI325" s="4"/>
      <c r="VOJ325" s="4"/>
      <c r="VOK325" s="4"/>
      <c r="VOL325" s="4"/>
      <c r="VOM325" s="4"/>
      <c r="VON325" s="4"/>
      <c r="VOO325" s="4"/>
      <c r="VOP325" s="4"/>
      <c r="VOQ325" s="4"/>
      <c r="VOR325" s="4"/>
      <c r="VOS325" s="4"/>
      <c r="VOT325" s="4"/>
      <c r="VOU325" s="4"/>
      <c r="VOV325" s="4"/>
      <c r="VOW325" s="4"/>
      <c r="VOX325" s="4"/>
      <c r="VOY325" s="4"/>
      <c r="VOZ325" s="4"/>
      <c r="VPA325" s="4"/>
      <c r="VPB325" s="4"/>
      <c r="VPC325" s="4"/>
      <c r="VPD325" s="4"/>
      <c r="VPE325" s="4"/>
      <c r="VPF325" s="4"/>
      <c r="VPG325" s="4"/>
      <c r="VPH325" s="4"/>
      <c r="VPI325" s="4"/>
      <c r="VPJ325" s="4"/>
      <c r="VPK325" s="4"/>
      <c r="VPL325" s="4"/>
      <c r="VPM325" s="4"/>
      <c r="VPN325" s="4"/>
      <c r="VPO325" s="4"/>
      <c r="VPP325" s="4"/>
      <c r="VPQ325" s="4"/>
      <c r="VPR325" s="4"/>
      <c r="VPS325" s="4"/>
      <c r="VPT325" s="4"/>
      <c r="VPU325" s="4"/>
      <c r="VPV325" s="4"/>
      <c r="VPW325" s="4"/>
      <c r="VPX325" s="4"/>
      <c r="VPY325" s="4"/>
      <c r="VPZ325" s="4"/>
      <c r="VQA325" s="4"/>
      <c r="VQB325" s="4"/>
      <c r="VQC325" s="4"/>
      <c r="VQD325" s="4"/>
      <c r="VQE325" s="4"/>
      <c r="VQF325" s="4"/>
      <c r="VQG325" s="4"/>
      <c r="VQH325" s="4"/>
      <c r="VQI325" s="4"/>
      <c r="VQJ325" s="4"/>
      <c r="VQK325" s="4"/>
      <c r="VQL325" s="4"/>
      <c r="VQM325" s="4"/>
      <c r="VQN325" s="4"/>
      <c r="VQO325" s="4"/>
      <c r="VQP325" s="4"/>
      <c r="VQQ325" s="4"/>
      <c r="VQR325" s="4"/>
      <c r="VQS325" s="4"/>
      <c r="VQT325" s="4"/>
      <c r="VQU325" s="4"/>
      <c r="VQV325" s="4"/>
      <c r="VQW325" s="4"/>
      <c r="VQX325" s="4"/>
      <c r="VQY325" s="4"/>
      <c r="VQZ325" s="4"/>
      <c r="VRA325" s="4"/>
      <c r="VRB325" s="4"/>
      <c r="VRC325" s="4"/>
      <c r="VRD325" s="4"/>
      <c r="VRE325" s="4"/>
      <c r="VRF325" s="4"/>
      <c r="VRG325" s="4"/>
      <c r="VRH325" s="4"/>
      <c r="VRI325" s="4"/>
      <c r="VRJ325" s="4"/>
      <c r="VRK325" s="4"/>
      <c r="VRL325" s="4"/>
      <c r="VRM325" s="4"/>
      <c r="VRN325" s="4"/>
      <c r="VRO325" s="4"/>
      <c r="VRP325" s="4"/>
      <c r="VRQ325" s="4"/>
      <c r="VRR325" s="4"/>
      <c r="VRS325" s="4"/>
      <c r="VRT325" s="4"/>
      <c r="VRU325" s="4"/>
      <c r="VRV325" s="4"/>
      <c r="VRW325" s="4"/>
      <c r="VRX325" s="4"/>
      <c r="VRY325" s="4"/>
      <c r="VRZ325" s="4"/>
      <c r="VSA325" s="4"/>
      <c r="VSB325" s="4"/>
      <c r="VSC325" s="4"/>
      <c r="VSD325" s="4"/>
      <c r="VSE325" s="4"/>
      <c r="VSF325" s="4"/>
      <c r="VSG325" s="4"/>
      <c r="VSH325" s="4"/>
      <c r="VSI325" s="4"/>
      <c r="VSJ325" s="4"/>
      <c r="VSK325" s="4"/>
      <c r="VSL325" s="4"/>
      <c r="VSM325" s="4"/>
      <c r="VSN325" s="4"/>
      <c r="VSO325" s="4"/>
      <c r="VSP325" s="4"/>
      <c r="VSQ325" s="4"/>
      <c r="VSR325" s="4"/>
      <c r="VSS325" s="4"/>
      <c r="VST325" s="4"/>
      <c r="VSU325" s="4"/>
      <c r="VSV325" s="4"/>
      <c r="VSW325" s="4"/>
      <c r="VSX325" s="4"/>
      <c r="VSY325" s="4"/>
      <c r="VSZ325" s="4"/>
      <c r="VTA325" s="4"/>
      <c r="VTB325" s="4"/>
      <c r="VTC325" s="4"/>
      <c r="VTD325" s="4"/>
      <c r="VTE325" s="4"/>
      <c r="VTF325" s="4"/>
      <c r="VTG325" s="4"/>
      <c r="VTH325" s="4"/>
      <c r="VTI325" s="4"/>
      <c r="VTJ325" s="4"/>
      <c r="VTK325" s="4"/>
      <c r="VTL325" s="4"/>
      <c r="VTM325" s="4"/>
      <c r="VTN325" s="4"/>
      <c r="VTO325" s="4"/>
      <c r="VTP325" s="4"/>
      <c r="VTQ325" s="4"/>
      <c r="VTR325" s="4"/>
      <c r="VTS325" s="4"/>
      <c r="VTT325" s="4"/>
      <c r="VTU325" s="4"/>
      <c r="VTV325" s="4"/>
      <c r="VTW325" s="4"/>
      <c r="VTX325" s="4"/>
      <c r="VTY325" s="4"/>
      <c r="VTZ325" s="4"/>
      <c r="VUA325" s="4"/>
      <c r="VUB325" s="4"/>
      <c r="VUC325" s="4"/>
      <c r="VUD325" s="4"/>
      <c r="VUE325" s="4"/>
      <c r="VUF325" s="4"/>
      <c r="VUG325" s="4"/>
      <c r="VUH325" s="4"/>
      <c r="VUI325" s="4"/>
      <c r="VUJ325" s="4"/>
      <c r="VUK325" s="4"/>
      <c r="VUL325" s="4"/>
      <c r="VUM325" s="4"/>
      <c r="VUN325" s="4"/>
      <c r="VUO325" s="4"/>
      <c r="VUP325" s="4"/>
      <c r="VUQ325" s="4"/>
      <c r="VUR325" s="4"/>
      <c r="VUS325" s="4"/>
      <c r="VUT325" s="4"/>
      <c r="VUU325" s="4"/>
      <c r="VUV325" s="4"/>
      <c r="VUW325" s="4"/>
      <c r="VUX325" s="4"/>
      <c r="VUY325" s="4"/>
      <c r="VUZ325" s="4"/>
      <c r="VVA325" s="4"/>
      <c r="VVB325" s="4"/>
      <c r="VVC325" s="4"/>
      <c r="VVD325" s="4"/>
      <c r="VVE325" s="4"/>
      <c r="VVF325" s="4"/>
      <c r="VVG325" s="4"/>
      <c r="VVH325" s="4"/>
      <c r="VVI325" s="4"/>
      <c r="VVJ325" s="4"/>
      <c r="VVK325" s="4"/>
      <c r="VVL325" s="4"/>
      <c r="VVM325" s="4"/>
      <c r="VVN325" s="4"/>
      <c r="VVO325" s="4"/>
      <c r="VVP325" s="4"/>
      <c r="VVQ325" s="4"/>
      <c r="VVR325" s="4"/>
      <c r="VVS325" s="4"/>
      <c r="VVT325" s="4"/>
      <c r="VVU325" s="4"/>
      <c r="VVV325" s="4"/>
      <c r="VVW325" s="4"/>
      <c r="VVX325" s="4"/>
      <c r="VVY325" s="4"/>
      <c r="VVZ325" s="4"/>
      <c r="VWA325" s="4"/>
      <c r="VWB325" s="4"/>
      <c r="VWC325" s="4"/>
      <c r="VWD325" s="4"/>
      <c r="VWE325" s="4"/>
      <c r="VWF325" s="4"/>
      <c r="VWG325" s="4"/>
      <c r="VWH325" s="4"/>
      <c r="VWI325" s="4"/>
      <c r="VWJ325" s="4"/>
      <c r="VWK325" s="4"/>
      <c r="VWL325" s="4"/>
      <c r="VWM325" s="4"/>
      <c r="VWN325" s="4"/>
      <c r="VWO325" s="4"/>
      <c r="VWP325" s="4"/>
      <c r="VWQ325" s="4"/>
      <c r="VWR325" s="4"/>
      <c r="VWS325" s="4"/>
      <c r="VWT325" s="4"/>
      <c r="VWU325" s="4"/>
      <c r="VWV325" s="4"/>
      <c r="VWW325" s="4"/>
      <c r="VWX325" s="4"/>
      <c r="VWY325" s="4"/>
      <c r="VWZ325" s="4"/>
      <c r="VXA325" s="4"/>
      <c r="VXB325" s="4"/>
      <c r="VXC325" s="4"/>
      <c r="VXD325" s="4"/>
      <c r="VXE325" s="4"/>
      <c r="VXF325" s="4"/>
      <c r="VXG325" s="4"/>
      <c r="VXH325" s="4"/>
      <c r="VXI325" s="4"/>
      <c r="VXJ325" s="4"/>
      <c r="VXK325" s="4"/>
      <c r="VXL325" s="4"/>
      <c r="VXM325" s="4"/>
      <c r="VXN325" s="4"/>
      <c r="VXO325" s="4"/>
      <c r="VXP325" s="4"/>
      <c r="VXQ325" s="4"/>
      <c r="VXR325" s="4"/>
      <c r="VXS325" s="4"/>
      <c r="VXT325" s="4"/>
      <c r="VXU325" s="4"/>
      <c r="VXV325" s="4"/>
      <c r="VXW325" s="4"/>
      <c r="VXX325" s="4"/>
      <c r="VXY325" s="4"/>
      <c r="VXZ325" s="4"/>
      <c r="VYA325" s="4"/>
      <c r="VYB325" s="4"/>
      <c r="VYC325" s="4"/>
      <c r="VYD325" s="4"/>
      <c r="VYE325" s="4"/>
      <c r="VYF325" s="4"/>
      <c r="VYG325" s="4"/>
      <c r="VYH325" s="4"/>
      <c r="VYI325" s="4"/>
      <c r="VYJ325" s="4"/>
      <c r="VYK325" s="4"/>
      <c r="VYL325" s="4"/>
      <c r="VYM325" s="4"/>
      <c r="VYN325" s="4"/>
      <c r="VYO325" s="4"/>
      <c r="VYP325" s="4"/>
      <c r="VYQ325" s="4"/>
      <c r="VYR325" s="4"/>
      <c r="VYS325" s="4"/>
      <c r="VYT325" s="4"/>
      <c r="VYU325" s="4"/>
      <c r="VYV325" s="4"/>
      <c r="VYW325" s="4"/>
      <c r="VYX325" s="4"/>
      <c r="VYY325" s="4"/>
      <c r="VYZ325" s="4"/>
      <c r="VZA325" s="4"/>
      <c r="VZB325" s="4"/>
      <c r="VZC325" s="4"/>
      <c r="VZD325" s="4"/>
      <c r="VZE325" s="4"/>
      <c r="VZF325" s="4"/>
      <c r="VZG325" s="4"/>
      <c r="VZH325" s="4"/>
      <c r="VZI325" s="4"/>
      <c r="VZJ325" s="4"/>
      <c r="VZK325" s="4"/>
      <c r="VZL325" s="4"/>
      <c r="VZM325" s="4"/>
      <c r="VZN325" s="4"/>
      <c r="VZO325" s="4"/>
      <c r="VZP325" s="4"/>
      <c r="VZQ325" s="4"/>
      <c r="VZR325" s="4"/>
      <c r="VZS325" s="4"/>
      <c r="VZT325" s="4"/>
      <c r="VZU325" s="4"/>
      <c r="VZV325" s="4"/>
      <c r="VZW325" s="4"/>
      <c r="VZX325" s="4"/>
      <c r="VZY325" s="4"/>
      <c r="VZZ325" s="4"/>
      <c r="WAA325" s="4"/>
      <c r="WAB325" s="4"/>
      <c r="WAC325" s="4"/>
      <c r="WAD325" s="4"/>
      <c r="WAE325" s="4"/>
      <c r="WAF325" s="4"/>
      <c r="WAG325" s="4"/>
      <c r="WAH325" s="4"/>
      <c r="WAI325" s="4"/>
      <c r="WAJ325" s="4"/>
      <c r="WAK325" s="4"/>
      <c r="WAL325" s="4"/>
      <c r="WAM325" s="4"/>
      <c r="WAN325" s="4"/>
      <c r="WAO325" s="4"/>
      <c r="WAP325" s="4"/>
      <c r="WAQ325" s="4"/>
      <c r="WAR325" s="4"/>
      <c r="WAS325" s="4"/>
      <c r="WAT325" s="4"/>
      <c r="WAU325" s="4"/>
      <c r="WAV325" s="4"/>
      <c r="WAW325" s="4"/>
      <c r="WAX325" s="4"/>
      <c r="WAY325" s="4"/>
      <c r="WAZ325" s="4"/>
      <c r="WBA325" s="4"/>
      <c r="WBB325" s="4"/>
      <c r="WBC325" s="4"/>
      <c r="WBD325" s="4"/>
      <c r="WBE325" s="4"/>
      <c r="WBF325" s="4"/>
      <c r="WBG325" s="4"/>
      <c r="WBH325" s="4"/>
      <c r="WBI325" s="4"/>
      <c r="WBJ325" s="4"/>
      <c r="WBK325" s="4"/>
      <c r="WBL325" s="4"/>
      <c r="WBM325" s="4"/>
      <c r="WBN325" s="4"/>
      <c r="WBO325" s="4"/>
      <c r="WBP325" s="4"/>
      <c r="WBQ325" s="4"/>
      <c r="WBR325" s="4"/>
      <c r="WBS325" s="4"/>
      <c r="WBT325" s="4"/>
      <c r="WBU325" s="4"/>
      <c r="WBV325" s="4"/>
      <c r="WBW325" s="4"/>
      <c r="WBX325" s="4"/>
      <c r="WBY325" s="4"/>
      <c r="WBZ325" s="4"/>
      <c r="WCA325" s="4"/>
      <c r="WCB325" s="4"/>
      <c r="WCC325" s="4"/>
      <c r="WCD325" s="4"/>
      <c r="WCE325" s="4"/>
      <c r="WCF325" s="4"/>
      <c r="WCG325" s="4"/>
      <c r="WCH325" s="4"/>
      <c r="WCI325" s="4"/>
      <c r="WCJ325" s="4"/>
      <c r="WCK325" s="4"/>
      <c r="WCL325" s="4"/>
      <c r="WCM325" s="4"/>
      <c r="WCN325" s="4"/>
      <c r="WCO325" s="4"/>
      <c r="WCP325" s="4"/>
      <c r="WCQ325" s="4"/>
      <c r="WCR325" s="4"/>
      <c r="WCS325" s="4"/>
      <c r="WCT325" s="4"/>
      <c r="WCU325" s="4"/>
      <c r="WCV325" s="4"/>
      <c r="WCW325" s="4"/>
      <c r="WCX325" s="4"/>
      <c r="WCY325" s="4"/>
      <c r="WCZ325" s="4"/>
      <c r="WDA325" s="4"/>
      <c r="WDB325" s="4"/>
      <c r="WDC325" s="4"/>
      <c r="WDD325" s="4"/>
      <c r="WDE325" s="4"/>
      <c r="WDF325" s="4"/>
      <c r="WDG325" s="4"/>
      <c r="WDH325" s="4"/>
      <c r="WDI325" s="4"/>
      <c r="WDJ325" s="4"/>
      <c r="WDK325" s="4"/>
      <c r="WDL325" s="4"/>
      <c r="WDM325" s="4"/>
      <c r="WDN325" s="4"/>
      <c r="WDO325" s="4"/>
      <c r="WDP325" s="4"/>
      <c r="WDQ325" s="4"/>
      <c r="WDR325" s="4"/>
      <c r="WDS325" s="4"/>
      <c r="WDT325" s="4"/>
      <c r="WDU325" s="4"/>
      <c r="WDV325" s="4"/>
      <c r="WDW325" s="4"/>
      <c r="WDX325" s="4"/>
      <c r="WDY325" s="4"/>
      <c r="WDZ325" s="4"/>
      <c r="WEA325" s="4"/>
      <c r="WEB325" s="4"/>
      <c r="WEC325" s="4"/>
      <c r="WED325" s="4"/>
      <c r="WEE325" s="4"/>
      <c r="WEF325" s="4"/>
      <c r="WEG325" s="4"/>
      <c r="WEH325" s="4"/>
      <c r="WEI325" s="4"/>
      <c r="WEJ325" s="4"/>
      <c r="WEK325" s="4"/>
      <c r="WEL325" s="4"/>
      <c r="WEM325" s="4"/>
      <c r="WEN325" s="4"/>
      <c r="WEO325" s="4"/>
      <c r="WEP325" s="4"/>
      <c r="WEQ325" s="4"/>
      <c r="WER325" s="4"/>
      <c r="WES325" s="4"/>
      <c r="WET325" s="4"/>
      <c r="WEU325" s="4"/>
      <c r="WEV325" s="4"/>
      <c r="WEW325" s="4"/>
      <c r="WEX325" s="4"/>
      <c r="WEY325" s="4"/>
      <c r="WEZ325" s="4"/>
      <c r="WFA325" s="4"/>
      <c r="WFB325" s="4"/>
      <c r="WFC325" s="4"/>
      <c r="WFD325" s="4"/>
      <c r="WFE325" s="4"/>
      <c r="WFF325" s="4"/>
      <c r="WFG325" s="4"/>
      <c r="WFH325" s="4"/>
      <c r="WFI325" s="4"/>
      <c r="WFJ325" s="4"/>
      <c r="WFK325" s="4"/>
      <c r="WFL325" s="4"/>
      <c r="WFM325" s="4"/>
      <c r="WFN325" s="4"/>
      <c r="WFO325" s="4"/>
      <c r="WFP325" s="4"/>
      <c r="WFQ325" s="4"/>
      <c r="WFR325" s="4"/>
      <c r="WFS325" s="4"/>
      <c r="WFT325" s="4"/>
      <c r="WFU325" s="4"/>
      <c r="WFV325" s="4"/>
      <c r="WFW325" s="4"/>
      <c r="WFX325" s="4"/>
      <c r="WFY325" s="4"/>
      <c r="WFZ325" s="4"/>
      <c r="WGA325" s="4"/>
      <c r="WGB325" s="4"/>
      <c r="WGC325" s="4"/>
      <c r="WGD325" s="4"/>
      <c r="WGE325" s="4"/>
      <c r="WGF325" s="4"/>
      <c r="WGG325" s="4"/>
      <c r="WGH325" s="4"/>
      <c r="WGI325" s="4"/>
      <c r="WGJ325" s="4"/>
      <c r="WGK325" s="4"/>
      <c r="WGL325" s="4"/>
      <c r="WGM325" s="4"/>
      <c r="WGN325" s="4"/>
      <c r="WGO325" s="4"/>
      <c r="WGP325" s="4"/>
      <c r="WGQ325" s="4"/>
      <c r="WGR325" s="4"/>
      <c r="WGS325" s="4"/>
      <c r="WGT325" s="4"/>
      <c r="WGU325" s="4"/>
      <c r="WGV325" s="4"/>
      <c r="WGW325" s="4"/>
      <c r="WGX325" s="4"/>
      <c r="WGY325" s="4"/>
      <c r="WGZ325" s="4"/>
      <c r="WHA325" s="4"/>
      <c r="WHB325" s="4"/>
      <c r="WHC325" s="4"/>
      <c r="WHD325" s="4"/>
      <c r="WHE325" s="4"/>
      <c r="WHF325" s="4"/>
      <c r="WHG325" s="4"/>
      <c r="WHH325" s="4"/>
      <c r="WHI325" s="4"/>
      <c r="WHJ325" s="4"/>
      <c r="WHK325" s="4"/>
      <c r="WHL325" s="4"/>
      <c r="WHM325" s="4"/>
      <c r="WHN325" s="4"/>
      <c r="WHO325" s="4"/>
      <c r="WHP325" s="4"/>
      <c r="WHQ325" s="4"/>
      <c r="WHR325" s="4"/>
      <c r="WHS325" s="4"/>
      <c r="WHT325" s="4"/>
      <c r="WHU325" s="4"/>
      <c r="WHV325" s="4"/>
      <c r="WHW325" s="4"/>
      <c r="WHX325" s="4"/>
      <c r="WHY325" s="4"/>
      <c r="WHZ325" s="4"/>
      <c r="WIA325" s="4"/>
      <c r="WIB325" s="4"/>
      <c r="WIC325" s="4"/>
      <c r="WID325" s="4"/>
      <c r="WIE325" s="4"/>
      <c r="WIF325" s="4"/>
      <c r="WIG325" s="4"/>
      <c r="WIH325" s="4"/>
      <c r="WII325" s="4"/>
      <c r="WIJ325" s="4"/>
      <c r="WIK325" s="4"/>
      <c r="WIL325" s="4"/>
      <c r="WIM325" s="4"/>
      <c r="WIN325" s="4"/>
      <c r="WIO325" s="4"/>
      <c r="WIP325" s="4"/>
      <c r="WIQ325" s="4"/>
      <c r="WIR325" s="4"/>
      <c r="WIS325" s="4"/>
      <c r="WIT325" s="4"/>
      <c r="WIU325" s="4"/>
      <c r="WIV325" s="4"/>
      <c r="WIW325" s="4"/>
      <c r="WIX325" s="4"/>
      <c r="WIY325" s="4"/>
      <c r="WIZ325" s="4"/>
      <c r="WJA325" s="4"/>
      <c r="WJB325" s="4"/>
      <c r="WJC325" s="4"/>
      <c r="WJD325" s="4"/>
      <c r="WJE325" s="4"/>
      <c r="WJF325" s="4"/>
      <c r="WJG325" s="4"/>
      <c r="WJH325" s="4"/>
      <c r="WJI325" s="4"/>
      <c r="WJJ325" s="4"/>
      <c r="WJK325" s="4"/>
      <c r="WJL325" s="4"/>
      <c r="WJM325" s="4"/>
      <c r="WJN325" s="4"/>
      <c r="WJO325" s="4"/>
      <c r="WJP325" s="4"/>
      <c r="WJQ325" s="4"/>
      <c r="WJR325" s="4"/>
      <c r="WJS325" s="4"/>
      <c r="WJT325" s="4"/>
      <c r="WJU325" s="4"/>
      <c r="WJV325" s="4"/>
      <c r="WJW325" s="4"/>
      <c r="WJX325" s="4"/>
      <c r="WJY325" s="4"/>
      <c r="WJZ325" s="4"/>
      <c r="WKA325" s="4"/>
      <c r="WKB325" s="4"/>
      <c r="WKC325" s="4"/>
      <c r="WKD325" s="4"/>
      <c r="WKE325" s="4"/>
      <c r="WKF325" s="4"/>
      <c r="WKG325" s="4"/>
      <c r="WKH325" s="4"/>
      <c r="WKI325" s="4"/>
      <c r="WKJ325" s="4"/>
      <c r="WKK325" s="4"/>
      <c r="WKL325" s="4"/>
      <c r="WKM325" s="4"/>
      <c r="WKN325" s="4"/>
      <c r="WKO325" s="4"/>
      <c r="WKP325" s="4"/>
      <c r="WKQ325" s="4"/>
      <c r="WKR325" s="4"/>
      <c r="WKS325" s="4"/>
      <c r="WKT325" s="4"/>
      <c r="WKU325" s="4"/>
      <c r="WKV325" s="4"/>
      <c r="WKW325" s="4"/>
      <c r="WKX325" s="4"/>
      <c r="WKY325" s="4"/>
      <c r="WKZ325" s="4"/>
      <c r="WLA325" s="4"/>
      <c r="WLB325" s="4"/>
      <c r="WLC325" s="4"/>
      <c r="WLD325" s="4"/>
      <c r="WLE325" s="4"/>
      <c r="WLF325" s="4"/>
      <c r="WLG325" s="4"/>
      <c r="WLH325" s="4"/>
      <c r="WLI325" s="4"/>
      <c r="WLJ325" s="4"/>
      <c r="WLK325" s="4"/>
      <c r="WLL325" s="4"/>
      <c r="WLM325" s="4"/>
      <c r="WLN325" s="4"/>
      <c r="WLO325" s="4"/>
      <c r="WLP325" s="4"/>
      <c r="WLQ325" s="4"/>
      <c r="WLR325" s="4"/>
      <c r="WLS325" s="4"/>
      <c r="WLT325" s="4"/>
      <c r="WLU325" s="4"/>
      <c r="WLV325" s="4"/>
      <c r="WLW325" s="4"/>
      <c r="WLX325" s="4"/>
      <c r="WLY325" s="4"/>
      <c r="WLZ325" s="4"/>
      <c r="WMA325" s="4"/>
      <c r="WMB325" s="4"/>
      <c r="WMC325" s="4"/>
      <c r="WMD325" s="4"/>
      <c r="WME325" s="4"/>
      <c r="WMF325" s="4"/>
      <c r="WMG325" s="4"/>
      <c r="WMH325" s="4"/>
      <c r="WMI325" s="4"/>
      <c r="WMJ325" s="4"/>
      <c r="WMK325" s="4"/>
      <c r="WML325" s="4"/>
      <c r="WMM325" s="4"/>
      <c r="WMN325" s="4"/>
      <c r="WMO325" s="4"/>
      <c r="WMP325" s="4"/>
      <c r="WMQ325" s="4"/>
      <c r="WMR325" s="4"/>
      <c r="WMS325" s="4"/>
      <c r="WMT325" s="4"/>
      <c r="WMU325" s="4"/>
      <c r="WMV325" s="4"/>
      <c r="WMW325" s="4"/>
      <c r="WMX325" s="4"/>
      <c r="WMY325" s="4"/>
      <c r="WMZ325" s="4"/>
      <c r="WNA325" s="4"/>
      <c r="WNB325" s="4"/>
      <c r="WNC325" s="4"/>
      <c r="WND325" s="4"/>
      <c r="WNE325" s="4"/>
      <c r="WNF325" s="4"/>
      <c r="WNG325" s="4"/>
      <c r="WNH325" s="4"/>
      <c r="WNI325" s="4"/>
      <c r="WNJ325" s="4"/>
      <c r="WNK325" s="4"/>
      <c r="WNL325" s="4"/>
      <c r="WNM325" s="4"/>
      <c r="WNN325" s="4"/>
      <c r="WNO325" s="4"/>
      <c r="WNP325" s="4"/>
      <c r="WNQ325" s="4"/>
      <c r="WNR325" s="4"/>
      <c r="WNS325" s="4"/>
      <c r="WNT325" s="4"/>
      <c r="WNU325" s="4"/>
      <c r="WNV325" s="4"/>
      <c r="WNW325" s="4"/>
      <c r="WNX325" s="4"/>
      <c r="WNY325" s="4"/>
      <c r="WNZ325" s="4"/>
      <c r="WOA325" s="4"/>
      <c r="WOB325" s="4"/>
      <c r="WOC325" s="4"/>
      <c r="WOD325" s="4"/>
      <c r="WOE325" s="4"/>
      <c r="WOF325" s="4"/>
      <c r="WOG325" s="4"/>
      <c r="WOH325" s="4"/>
      <c r="WOI325" s="4"/>
      <c r="WOJ325" s="4"/>
      <c r="WOK325" s="4"/>
      <c r="WOL325" s="4"/>
      <c r="WOM325" s="4"/>
      <c r="WON325" s="4"/>
      <c r="WOO325" s="4"/>
      <c r="WOP325" s="4"/>
      <c r="WOQ325" s="4"/>
      <c r="WOR325" s="4"/>
      <c r="WOS325" s="4"/>
      <c r="WOT325" s="4"/>
      <c r="WOU325" s="4"/>
      <c r="WOV325" s="4"/>
      <c r="WOW325" s="4"/>
      <c r="WOX325" s="4"/>
      <c r="WOY325" s="4"/>
      <c r="WOZ325" s="4"/>
      <c r="WPA325" s="4"/>
      <c r="WPB325" s="4"/>
      <c r="WPC325" s="4"/>
      <c r="WPD325" s="4"/>
      <c r="WPE325" s="4"/>
      <c r="WPF325" s="4"/>
      <c r="WPG325" s="4"/>
      <c r="WPH325" s="4"/>
      <c r="WPI325" s="4"/>
      <c r="WPJ325" s="4"/>
      <c r="WPK325" s="4"/>
      <c r="WPL325" s="4"/>
      <c r="WPM325" s="4"/>
      <c r="WPN325" s="4"/>
      <c r="WPO325" s="4"/>
      <c r="WPP325" s="4"/>
      <c r="WPQ325" s="4"/>
      <c r="WPR325" s="4"/>
      <c r="WPS325" s="4"/>
      <c r="WPT325" s="4"/>
      <c r="WPU325" s="4"/>
      <c r="WPV325" s="4"/>
      <c r="WPW325" s="4"/>
      <c r="WPX325" s="4"/>
      <c r="WPY325" s="4"/>
      <c r="WPZ325" s="4"/>
      <c r="WQA325" s="4"/>
      <c r="WQB325" s="4"/>
      <c r="WQC325" s="4"/>
      <c r="WQD325" s="4"/>
      <c r="WQE325" s="4"/>
      <c r="WQF325" s="4"/>
      <c r="WQG325" s="4"/>
      <c r="WQH325" s="4"/>
      <c r="WQI325" s="4"/>
      <c r="WQJ325" s="4"/>
      <c r="WQK325" s="4"/>
      <c r="WQL325" s="4"/>
      <c r="WQM325" s="4"/>
      <c r="WQN325" s="4"/>
      <c r="WQO325" s="4"/>
      <c r="WQP325" s="4"/>
      <c r="WQQ325" s="4"/>
      <c r="WQR325" s="4"/>
      <c r="WQS325" s="4"/>
      <c r="WQT325" s="4"/>
      <c r="WQU325" s="4"/>
      <c r="WQV325" s="4"/>
      <c r="WQW325" s="4"/>
      <c r="WQX325" s="4"/>
      <c r="WQY325" s="4"/>
      <c r="WQZ325" s="4"/>
      <c r="WRA325" s="4"/>
      <c r="WRB325" s="4"/>
      <c r="WRC325" s="4"/>
      <c r="WRD325" s="4"/>
      <c r="WRE325" s="4"/>
      <c r="WRF325" s="4"/>
      <c r="WRG325" s="4"/>
      <c r="WRH325" s="4"/>
      <c r="WRI325" s="4"/>
      <c r="WRJ325" s="4"/>
      <c r="WRK325" s="4"/>
      <c r="WRL325" s="4"/>
      <c r="WRM325" s="4"/>
      <c r="WRN325" s="4"/>
      <c r="WRO325" s="4"/>
      <c r="WRP325" s="4"/>
      <c r="WRQ325" s="4"/>
      <c r="WRR325" s="4"/>
      <c r="WRS325" s="4"/>
      <c r="WRT325" s="4"/>
      <c r="WRU325" s="4"/>
      <c r="WRV325" s="4"/>
      <c r="WRW325" s="4"/>
      <c r="WRX325" s="4"/>
      <c r="WRY325" s="4"/>
      <c r="WRZ325" s="4"/>
      <c r="WSA325" s="4"/>
      <c r="WSB325" s="4"/>
      <c r="WSC325" s="4"/>
      <c r="WSD325" s="4"/>
      <c r="WSE325" s="4"/>
      <c r="WSF325" s="4"/>
      <c r="WSG325" s="4"/>
      <c r="WSH325" s="4"/>
      <c r="WSI325" s="4"/>
      <c r="WSJ325" s="4"/>
      <c r="WSK325" s="4"/>
      <c r="WSL325" s="4"/>
      <c r="WSM325" s="4"/>
      <c r="WSN325" s="4"/>
      <c r="WSO325" s="4"/>
      <c r="WSP325" s="4"/>
      <c r="WSQ325" s="4"/>
      <c r="WSR325" s="4"/>
      <c r="WSS325" s="4"/>
      <c r="WST325" s="4"/>
      <c r="WSU325" s="4"/>
      <c r="WSV325" s="4"/>
      <c r="WSW325" s="4"/>
      <c r="WSX325" s="4"/>
      <c r="WSY325" s="4"/>
      <c r="WSZ325" s="4"/>
      <c r="WTA325" s="4"/>
      <c r="WTB325" s="4"/>
      <c r="WTC325" s="4"/>
      <c r="WTD325" s="4"/>
      <c r="WTE325" s="4"/>
      <c r="WTF325" s="4"/>
      <c r="WTG325" s="4"/>
      <c r="WTH325" s="4"/>
      <c r="WTI325" s="4"/>
      <c r="WTJ325" s="4"/>
      <c r="WTK325" s="4"/>
      <c r="WTL325" s="4"/>
      <c r="WTM325" s="4"/>
      <c r="WTN325" s="4"/>
      <c r="WTO325" s="4"/>
      <c r="WTP325" s="4"/>
      <c r="WTQ325" s="4"/>
      <c r="WTR325" s="4"/>
      <c r="WTS325" s="4"/>
      <c r="WTT325" s="4"/>
      <c r="WTU325" s="4"/>
      <c r="WTV325" s="4"/>
      <c r="WTW325" s="4"/>
      <c r="WTX325" s="4"/>
      <c r="WTY325" s="4"/>
      <c r="WTZ325" s="4"/>
      <c r="WUA325" s="4"/>
      <c r="WUB325" s="4"/>
      <c r="WUC325" s="4"/>
      <c r="WUD325" s="4"/>
      <c r="WUE325" s="4"/>
      <c r="WUF325" s="4"/>
      <c r="WUG325" s="4"/>
      <c r="WUH325" s="4"/>
      <c r="WUI325" s="4"/>
      <c r="WUJ325" s="4"/>
      <c r="WUK325" s="4"/>
      <c r="WUL325" s="4"/>
      <c r="WUM325" s="4"/>
      <c r="WUN325" s="4"/>
      <c r="WUO325" s="4"/>
      <c r="WUP325" s="4"/>
      <c r="WUQ325" s="4"/>
      <c r="WUR325" s="4"/>
      <c r="WUS325" s="4"/>
      <c r="WUT325" s="4"/>
      <c r="WUU325" s="4"/>
      <c r="WUV325" s="4"/>
      <c r="WUW325" s="4"/>
      <c r="WUX325" s="4"/>
      <c r="WUY325" s="4"/>
      <c r="WUZ325" s="4"/>
      <c r="WVA325" s="4"/>
      <c r="WVB325" s="4"/>
      <c r="WVC325" s="4"/>
      <c r="WVD325" s="4"/>
      <c r="WVE325" s="4"/>
      <c r="WVF325" s="4"/>
      <c r="WVG325" s="4"/>
      <c r="WVH325" s="4"/>
      <c r="WVI325" s="4"/>
      <c r="WVJ325" s="4"/>
      <c r="WVK325" s="4"/>
      <c r="WVL325" s="4"/>
      <c r="WVM325" s="4"/>
      <c r="WVN325" s="4"/>
      <c r="WVO325" s="4"/>
      <c r="WVP325" s="4"/>
      <c r="WVQ325" s="4"/>
      <c r="WVR325" s="4"/>
      <c r="WVS325" s="4"/>
      <c r="WVT325" s="4"/>
      <c r="WVU325" s="4"/>
      <c r="WVV325" s="4"/>
      <c r="WVW325" s="4"/>
      <c r="WVX325" s="4"/>
      <c r="WVY325" s="4"/>
      <c r="WVZ325" s="4"/>
      <c r="WWA325" s="4"/>
      <c r="WWB325" s="4"/>
      <c r="WWC325" s="4"/>
      <c r="WWD325" s="4"/>
      <c r="WWE325" s="4"/>
      <c r="WWF325" s="4"/>
      <c r="WWG325" s="4"/>
      <c r="WWH325" s="4"/>
      <c r="WWI325" s="4"/>
      <c r="WWJ325" s="4"/>
      <c r="WWK325" s="4"/>
      <c r="WWL325" s="4"/>
      <c r="WWM325" s="4"/>
      <c r="WWN325" s="4"/>
      <c r="WWO325" s="4"/>
      <c r="WWP325" s="4"/>
      <c r="WWQ325" s="4"/>
      <c r="WWR325" s="4"/>
      <c r="WWS325" s="4"/>
      <c r="WWT325" s="4"/>
      <c r="WWU325" s="4"/>
      <c r="WWV325" s="4"/>
      <c r="WWW325" s="4"/>
      <c r="WWX325" s="4"/>
      <c r="WWY325" s="4"/>
      <c r="WWZ325" s="4"/>
      <c r="WXA325" s="4"/>
      <c r="WXB325" s="4"/>
      <c r="WXC325" s="4"/>
      <c r="WXD325" s="4"/>
      <c r="WXE325" s="4"/>
      <c r="WXF325" s="4"/>
      <c r="WXG325" s="4"/>
      <c r="WXH325" s="4"/>
      <c r="WXI325" s="4"/>
      <c r="WXJ325" s="4"/>
      <c r="WXK325" s="4"/>
      <c r="WXL325" s="4"/>
      <c r="WXM325" s="4"/>
      <c r="WXN325" s="4"/>
      <c r="WXO325" s="4"/>
      <c r="WXP325" s="4"/>
      <c r="WXQ325" s="4"/>
      <c r="WXR325" s="4"/>
      <c r="WXS325" s="4"/>
      <c r="WXT325" s="4"/>
      <c r="WXU325" s="4"/>
      <c r="WXV325" s="4"/>
      <c r="WXW325" s="4"/>
      <c r="WXX325" s="4"/>
      <c r="WXY325" s="4"/>
      <c r="WXZ325" s="4"/>
      <c r="WYA325" s="4"/>
      <c r="WYB325" s="4"/>
      <c r="WYC325" s="4"/>
      <c r="WYD325" s="4"/>
      <c r="WYE325" s="4"/>
      <c r="WYF325" s="4"/>
      <c r="WYG325" s="4"/>
      <c r="WYH325" s="4"/>
      <c r="WYI325" s="4"/>
      <c r="WYJ325" s="4"/>
      <c r="WYK325" s="4"/>
      <c r="WYL325" s="4"/>
      <c r="WYM325" s="4"/>
      <c r="WYN325" s="4"/>
      <c r="WYO325" s="4"/>
      <c r="WYP325" s="4"/>
      <c r="WYQ325" s="4"/>
      <c r="WYR325" s="4"/>
      <c r="WYS325" s="4"/>
      <c r="WYT325" s="4"/>
      <c r="WYU325" s="4"/>
      <c r="WYV325" s="4"/>
      <c r="WYW325" s="4"/>
      <c r="WYX325" s="4"/>
      <c r="WYY325" s="4"/>
      <c r="WYZ325" s="4"/>
      <c r="WZA325" s="4"/>
      <c r="WZB325" s="4"/>
      <c r="WZC325" s="4"/>
      <c r="WZD325" s="4"/>
      <c r="WZE325" s="4"/>
      <c r="WZF325" s="4"/>
      <c r="WZG325" s="4"/>
      <c r="WZH325" s="4"/>
      <c r="WZI325" s="4"/>
      <c r="WZJ325" s="4"/>
      <c r="WZK325" s="4"/>
      <c r="WZL325" s="4"/>
      <c r="WZM325" s="4"/>
      <c r="WZN325" s="4"/>
      <c r="WZO325" s="4"/>
      <c r="WZP325" s="4"/>
      <c r="WZQ325" s="4"/>
      <c r="WZR325" s="4"/>
      <c r="WZS325" s="4"/>
      <c r="WZT325" s="4"/>
      <c r="WZU325" s="4"/>
      <c r="WZV325" s="4"/>
      <c r="WZW325" s="4"/>
      <c r="WZX325" s="4"/>
      <c r="WZY325" s="4"/>
      <c r="WZZ325" s="4"/>
      <c r="XAA325" s="4"/>
      <c r="XAB325" s="4"/>
      <c r="XAC325" s="4"/>
      <c r="XAD325" s="4"/>
      <c r="XAE325" s="4"/>
      <c r="XAF325" s="4"/>
      <c r="XAG325" s="4"/>
      <c r="XAH325" s="4"/>
      <c r="XAI325" s="4"/>
      <c r="XAJ325" s="4"/>
      <c r="XAK325" s="4"/>
      <c r="XAL325" s="4"/>
      <c r="XAM325" s="4"/>
      <c r="XAN325" s="4"/>
      <c r="XAO325" s="4"/>
      <c r="XAP325" s="4"/>
      <c r="XAQ325" s="4"/>
      <c r="XAR325" s="4"/>
      <c r="XAS325" s="4"/>
      <c r="XAT325" s="4"/>
      <c r="XAU325" s="4"/>
      <c r="XAV325" s="4"/>
      <c r="XAW325" s="4"/>
      <c r="XAX325" s="4"/>
      <c r="XAY325" s="4"/>
      <c r="XAZ325" s="4"/>
      <c r="XBA325" s="4"/>
      <c r="XBB325" s="4"/>
      <c r="XBC325" s="4"/>
      <c r="XBD325" s="4"/>
      <c r="XBE325" s="4"/>
      <c r="XBF325" s="4"/>
      <c r="XBG325" s="4"/>
      <c r="XBH325" s="4"/>
      <c r="XBI325" s="4"/>
      <c r="XBJ325" s="4"/>
      <c r="XBK325" s="4"/>
      <c r="XBL325" s="4"/>
      <c r="XBM325" s="4"/>
      <c r="XBN325" s="4"/>
      <c r="XBO325" s="4"/>
      <c r="XBP325" s="4"/>
      <c r="XBQ325" s="4"/>
      <c r="XBR325" s="4"/>
      <c r="XBS325" s="4"/>
      <c r="XBT325" s="4"/>
      <c r="XBU325" s="4"/>
      <c r="XBV325" s="4"/>
      <c r="XBW325" s="4"/>
      <c r="XBX325" s="4"/>
      <c r="XBY325" s="4"/>
      <c r="XBZ325" s="4"/>
      <c r="XCA325" s="4"/>
      <c r="XCB325" s="4"/>
      <c r="XCC325" s="4"/>
      <c r="XCD325" s="4"/>
      <c r="XCE325" s="4"/>
      <c r="XCF325" s="4"/>
      <c r="XCG325" s="4"/>
      <c r="XCH325" s="4"/>
      <c r="XCI325" s="4"/>
      <c r="XCJ325" s="4"/>
      <c r="XCK325" s="4"/>
      <c r="XCL325" s="4"/>
      <c r="XCM325" s="4"/>
      <c r="XCN325" s="4"/>
      <c r="XCO325" s="4"/>
      <c r="XCP325" s="4"/>
      <c r="XCQ325" s="4"/>
      <c r="XCR325" s="4"/>
      <c r="XCS325" s="4"/>
      <c r="XCT325" s="4"/>
      <c r="XCU325" s="4"/>
      <c r="XCV325" s="4"/>
      <c r="XCW325" s="4"/>
      <c r="XCX325" s="4"/>
      <c r="XCY325" s="4"/>
      <c r="XCZ325" s="4"/>
      <c r="XDA325" s="4"/>
      <c r="XDB325" s="4"/>
      <c r="XDC325" s="4"/>
      <c r="XDD325" s="4"/>
      <c r="XDE325" s="4"/>
      <c r="XDF325" s="4"/>
      <c r="XDG325" s="4"/>
      <c r="XDH325" s="4"/>
      <c r="XDI325" s="4"/>
      <c r="XDJ325" s="4"/>
      <c r="XDK325" s="4"/>
      <c r="XDL325" s="4"/>
      <c r="XDM325" s="4"/>
      <c r="XDN325" s="4"/>
      <c r="XDO325" s="4"/>
      <c r="XDP325" s="4"/>
      <c r="XDQ325" s="4"/>
      <c r="XDR325" s="4"/>
      <c r="XDS325" s="4"/>
      <c r="XDT325" s="4"/>
      <c r="XDU325" s="4"/>
      <c r="XDV325" s="4"/>
      <c r="XDW325" s="4"/>
      <c r="XDX325" s="4"/>
      <c r="XDY325" s="4"/>
      <c r="XDZ325" s="4"/>
      <c r="XEA325" s="4"/>
      <c r="XEB325" s="4"/>
      <c r="XEC325" s="4"/>
      <c r="XED325" s="4"/>
      <c r="XEE325" s="4"/>
      <c r="XEF325" s="4"/>
      <c r="XEG325" s="4"/>
      <c r="XEH325" s="4"/>
      <c r="XEI325" s="4"/>
      <c r="XEJ325" s="4"/>
      <c r="XEK325" s="4"/>
      <c r="XEL325" s="4"/>
      <c r="XEM325" s="4"/>
      <c r="XEN325" s="4"/>
      <c r="XEO325" s="4"/>
      <c r="XEP325" s="4"/>
      <c r="XEQ325" s="4"/>
      <c r="XER325" s="4"/>
      <c r="XES325" s="4"/>
    </row>
    <row r="326" spans="26:16373" x14ac:dyDescent="0.35">
      <c r="Z326"/>
      <c r="AA326"/>
    </row>
    <row r="327" spans="26:16373" x14ac:dyDescent="0.35">
      <c r="Z327"/>
      <c r="AA327"/>
    </row>
    <row r="328" spans="26:16373" x14ac:dyDescent="0.35">
      <c r="Z328"/>
      <c r="AA328"/>
    </row>
    <row r="329" spans="26:16373" x14ac:dyDescent="0.35">
      <c r="Z329"/>
      <c r="AA329"/>
    </row>
    <row r="330" spans="26:16373" x14ac:dyDescent="0.35">
      <c r="Z330"/>
      <c r="AA330"/>
    </row>
    <row r="331" spans="26:16373" x14ac:dyDescent="0.35">
      <c r="Z331"/>
      <c r="AA331"/>
    </row>
    <row r="332" spans="26:16373" x14ac:dyDescent="0.35">
      <c r="Z332"/>
      <c r="AA332"/>
    </row>
    <row r="333" spans="26:16373" x14ac:dyDescent="0.35">
      <c r="Z333"/>
      <c r="AA333"/>
    </row>
    <row r="334" spans="26:16373" x14ac:dyDescent="0.35">
      <c r="Z334"/>
      <c r="AA334"/>
    </row>
    <row r="335" spans="26:16373" x14ac:dyDescent="0.35">
      <c r="Z335"/>
      <c r="AA335"/>
    </row>
    <row r="336" spans="26:16373" x14ac:dyDescent="0.35">
      <c r="Z336"/>
      <c r="AA336"/>
    </row>
    <row r="337" spans="26:27" x14ac:dyDescent="0.35">
      <c r="Z337"/>
      <c r="AA337"/>
    </row>
    <row r="338" spans="26:27" x14ac:dyDescent="0.35">
      <c r="Z338"/>
      <c r="AA338"/>
    </row>
    <row r="339" spans="26:27" x14ac:dyDescent="0.35">
      <c r="Z339"/>
      <c r="AA339"/>
    </row>
    <row r="340" spans="26:27" x14ac:dyDescent="0.35">
      <c r="Z340"/>
      <c r="AA340"/>
    </row>
    <row r="341" spans="26:27" x14ac:dyDescent="0.35">
      <c r="Z341"/>
      <c r="AA341"/>
    </row>
    <row r="342" spans="26:27" x14ac:dyDescent="0.35">
      <c r="Z342"/>
      <c r="AA342"/>
    </row>
    <row r="343" spans="26:27" x14ac:dyDescent="0.35">
      <c r="Z343"/>
      <c r="AA343"/>
    </row>
    <row r="344" spans="26:27" x14ac:dyDescent="0.35">
      <c r="Z344"/>
      <c r="AA344"/>
    </row>
    <row r="345" spans="26:27" x14ac:dyDescent="0.35">
      <c r="Z345"/>
      <c r="AA345"/>
    </row>
    <row r="346" spans="26:27" x14ac:dyDescent="0.35">
      <c r="Z346"/>
      <c r="AA346"/>
    </row>
    <row r="347" spans="26:27" x14ac:dyDescent="0.35">
      <c r="Z347"/>
      <c r="AA347"/>
    </row>
    <row r="348" spans="26:27" x14ac:dyDescent="0.35">
      <c r="Z348"/>
      <c r="AA348"/>
    </row>
    <row r="349" spans="26:27" x14ac:dyDescent="0.35">
      <c r="Z349"/>
      <c r="AA349"/>
    </row>
    <row r="350" spans="26:27" x14ac:dyDescent="0.35">
      <c r="Z350"/>
      <c r="AA350"/>
    </row>
    <row r="351" spans="26:27" x14ac:dyDescent="0.35">
      <c r="Z351"/>
      <c r="AA351"/>
    </row>
    <row r="352" spans="26:27" x14ac:dyDescent="0.35">
      <c r="Z352"/>
      <c r="AA352"/>
    </row>
    <row r="353" spans="26:27" x14ac:dyDescent="0.35">
      <c r="Z353"/>
      <c r="AA353"/>
    </row>
    <row r="354" spans="26:27" x14ac:dyDescent="0.35">
      <c r="Z354"/>
      <c r="AA354"/>
    </row>
    <row r="355" spans="26:27" x14ac:dyDescent="0.35">
      <c r="Z355"/>
      <c r="AA355"/>
    </row>
    <row r="356" spans="26:27" x14ac:dyDescent="0.35">
      <c r="Z356"/>
      <c r="AA356"/>
    </row>
    <row r="357" spans="26:27" x14ac:dyDescent="0.35">
      <c r="Z357"/>
      <c r="AA357"/>
    </row>
    <row r="358" spans="26:27" x14ac:dyDescent="0.35">
      <c r="Z358"/>
      <c r="AA358"/>
    </row>
    <row r="359" spans="26:27" x14ac:dyDescent="0.35">
      <c r="Z359"/>
      <c r="AA359"/>
    </row>
    <row r="360" spans="26:27" x14ac:dyDescent="0.35">
      <c r="Z360"/>
      <c r="AA360"/>
    </row>
    <row r="361" spans="26:27" x14ac:dyDescent="0.35">
      <c r="Z361"/>
      <c r="AA361"/>
    </row>
    <row r="362" spans="26:27" x14ac:dyDescent="0.35">
      <c r="Z362"/>
      <c r="AA362"/>
    </row>
    <row r="363" spans="26:27" x14ac:dyDescent="0.35">
      <c r="Z363"/>
      <c r="AA363"/>
    </row>
    <row r="364" spans="26:27" x14ac:dyDescent="0.35">
      <c r="Z364"/>
      <c r="AA364"/>
    </row>
    <row r="365" spans="26:27" x14ac:dyDescent="0.35">
      <c r="Z365"/>
      <c r="AA365"/>
    </row>
    <row r="366" spans="26:27" x14ac:dyDescent="0.35">
      <c r="Z366"/>
      <c r="AA366"/>
    </row>
    <row r="367" spans="26:27" x14ac:dyDescent="0.35">
      <c r="Z367"/>
      <c r="AA367"/>
    </row>
    <row r="368" spans="26:27" x14ac:dyDescent="0.35">
      <c r="Z368"/>
      <c r="AA368"/>
    </row>
    <row r="369" spans="26:16373" x14ac:dyDescent="0.35">
      <c r="Z369"/>
      <c r="AA369"/>
    </row>
    <row r="370" spans="26:16373" x14ac:dyDescent="0.35">
      <c r="Z370"/>
      <c r="AA370"/>
    </row>
    <row r="371" spans="26:16373" x14ac:dyDescent="0.35">
      <c r="Z371"/>
      <c r="AA371"/>
    </row>
    <row r="372" spans="26:16373" x14ac:dyDescent="0.35">
      <c r="Z372"/>
      <c r="AA372"/>
    </row>
    <row r="373" spans="26:16373" x14ac:dyDescent="0.35">
      <c r="Z373"/>
      <c r="AA373"/>
    </row>
    <row r="374" spans="26:16373" x14ac:dyDescent="0.35">
      <c r="Z374"/>
      <c r="AA374"/>
    </row>
    <row r="375" spans="26:16373" x14ac:dyDescent="0.35">
      <c r="Z375"/>
      <c r="AA375"/>
    </row>
    <row r="376" spans="26:16373" x14ac:dyDescent="0.35">
      <c r="Z376"/>
      <c r="AA376"/>
    </row>
    <row r="377" spans="26:16373" x14ac:dyDescent="0.35">
      <c r="Z377"/>
      <c r="AA377"/>
    </row>
    <row r="378" spans="26:16373" x14ac:dyDescent="0.35">
      <c r="Z378"/>
      <c r="AA378"/>
    </row>
    <row r="379" spans="26:16373" x14ac:dyDescent="0.35">
      <c r="Z379"/>
      <c r="AA379"/>
    </row>
    <row r="380" spans="26:16373" x14ac:dyDescent="0.35">
      <c r="Z380"/>
      <c r="AA380"/>
    </row>
    <row r="381" spans="26:16373" x14ac:dyDescent="0.35">
      <c r="Z381"/>
      <c r="AA381"/>
    </row>
    <row r="382" spans="26:16373" s="4" customFormat="1" x14ac:dyDescent="0.35"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  <c r="PU382"/>
      <c r="PV382"/>
      <c r="PW382"/>
      <c r="PX382"/>
      <c r="PY382"/>
      <c r="PZ382"/>
      <c r="QA382"/>
      <c r="QB382"/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/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/>
      <c r="SM382"/>
      <c r="SN382"/>
      <c r="SO382"/>
      <c r="SP382"/>
      <c r="SQ382"/>
      <c r="SR382"/>
      <c r="SS382"/>
      <c r="ST382"/>
      <c r="SU382"/>
      <c r="SV382"/>
      <c r="SW382"/>
      <c r="SX382"/>
      <c r="SY382"/>
      <c r="SZ382"/>
      <c r="TA382"/>
      <c r="TB382"/>
      <c r="TC382"/>
      <c r="TD382"/>
      <c r="TE382"/>
      <c r="TF382"/>
      <c r="TG382"/>
      <c r="TH382"/>
      <c r="TI382"/>
      <c r="TJ382"/>
      <c r="TK382"/>
      <c r="TL382"/>
      <c r="TM382"/>
      <c r="TN382"/>
      <c r="TO382"/>
      <c r="TP382"/>
      <c r="TQ382"/>
      <c r="TR382"/>
      <c r="TS382"/>
      <c r="TT382"/>
      <c r="TU382"/>
      <c r="TV382"/>
      <c r="TW382"/>
      <c r="TX382"/>
      <c r="TY382"/>
      <c r="TZ382"/>
      <c r="UA382"/>
      <c r="UB382"/>
      <c r="UC382"/>
      <c r="UD382"/>
      <c r="UE382"/>
      <c r="UF382"/>
      <c r="UG382"/>
      <c r="UH382"/>
      <c r="UI382"/>
      <c r="UJ382"/>
      <c r="UK382"/>
      <c r="UL382"/>
      <c r="UM382"/>
      <c r="UN382"/>
      <c r="UO382"/>
      <c r="UP382"/>
      <c r="UQ382"/>
      <c r="UR382"/>
      <c r="US382"/>
      <c r="UT382"/>
      <c r="UU382"/>
      <c r="UV382"/>
      <c r="UW382"/>
      <c r="UX382"/>
      <c r="UY382"/>
      <c r="UZ382"/>
      <c r="VA382"/>
      <c r="VB382"/>
      <c r="VC382"/>
      <c r="VD382"/>
      <c r="VE382"/>
      <c r="VF382"/>
      <c r="VG382"/>
      <c r="VH382"/>
      <c r="VI382"/>
      <c r="VJ382"/>
      <c r="VK382"/>
      <c r="VL382"/>
      <c r="VM382"/>
      <c r="VN382"/>
      <c r="VO382"/>
      <c r="VP382"/>
      <c r="VQ382"/>
      <c r="VR382"/>
      <c r="VS382"/>
      <c r="VT382"/>
      <c r="VU382"/>
      <c r="VV382"/>
      <c r="VW382"/>
      <c r="VX382"/>
      <c r="VY382"/>
      <c r="VZ382"/>
      <c r="WA382"/>
      <c r="WB382"/>
      <c r="WC382"/>
      <c r="WD382"/>
      <c r="WE382"/>
      <c r="WF382"/>
      <c r="WG382"/>
      <c r="WH382"/>
      <c r="WI382"/>
      <c r="WJ382"/>
      <c r="WK382"/>
      <c r="WL382"/>
      <c r="WM382"/>
      <c r="WN382"/>
      <c r="WO382"/>
      <c r="WP382"/>
      <c r="WQ382"/>
      <c r="WR382"/>
      <c r="WS382"/>
      <c r="WT382"/>
      <c r="WU382"/>
      <c r="WV382"/>
      <c r="WW382"/>
      <c r="WX382"/>
      <c r="WY382"/>
      <c r="WZ382"/>
      <c r="XA382"/>
      <c r="XB382"/>
      <c r="XC382"/>
      <c r="XD382"/>
      <c r="XE382"/>
      <c r="XF382"/>
      <c r="XG382"/>
      <c r="XH382"/>
      <c r="XI382"/>
      <c r="XJ382"/>
      <c r="XK382"/>
      <c r="XL382"/>
      <c r="XM382"/>
      <c r="XN382"/>
      <c r="XO382"/>
      <c r="XP382"/>
      <c r="XQ382"/>
      <c r="XR382"/>
      <c r="XS382"/>
      <c r="XT382"/>
      <c r="XU382"/>
      <c r="XV382"/>
      <c r="XW382"/>
      <c r="XX382"/>
      <c r="XY382"/>
      <c r="XZ382"/>
      <c r="YA382"/>
      <c r="YB382"/>
      <c r="YC382"/>
      <c r="YD382"/>
      <c r="YE382"/>
      <c r="YF382"/>
      <c r="YG382"/>
      <c r="YH382"/>
      <c r="YI382"/>
      <c r="YJ382"/>
      <c r="YK382"/>
      <c r="YL382"/>
      <c r="YM382"/>
      <c r="YN382"/>
      <c r="YO382"/>
      <c r="YP382"/>
      <c r="YQ382"/>
      <c r="YR382"/>
      <c r="YS382"/>
      <c r="YT382"/>
      <c r="YU382"/>
      <c r="YV382"/>
      <c r="YW382"/>
      <c r="YX382"/>
      <c r="YY382"/>
      <c r="YZ382"/>
      <c r="ZA382"/>
      <c r="ZB382"/>
      <c r="ZC382"/>
      <c r="ZD382"/>
      <c r="ZE382"/>
      <c r="ZF382"/>
      <c r="ZG382"/>
      <c r="ZH382"/>
      <c r="ZI382"/>
      <c r="ZJ382"/>
      <c r="ZK382"/>
      <c r="ZL382"/>
      <c r="ZM382"/>
      <c r="ZN382"/>
      <c r="ZO382"/>
      <c r="ZP382"/>
      <c r="ZQ382"/>
      <c r="ZR382"/>
      <c r="ZS382"/>
      <c r="ZT382"/>
      <c r="ZU382"/>
      <c r="ZV382"/>
      <c r="ZW382"/>
      <c r="ZX382"/>
      <c r="ZY382"/>
      <c r="ZZ382"/>
      <c r="AAA382"/>
      <c r="AAB382"/>
      <c r="AAC382"/>
      <c r="AAD382"/>
      <c r="AAE382"/>
      <c r="AAF382"/>
      <c r="AAG382"/>
      <c r="AAH382"/>
      <c r="AAI382"/>
      <c r="AAJ382"/>
      <c r="AAK382"/>
      <c r="AAL382"/>
      <c r="AAM382"/>
      <c r="AAN382"/>
      <c r="AAO382"/>
      <c r="AAP382"/>
      <c r="AAQ382"/>
      <c r="AAR382"/>
      <c r="AAS382"/>
      <c r="AAT382"/>
      <c r="AAU382"/>
      <c r="AAV382"/>
      <c r="AAW382"/>
      <c r="AAX382"/>
      <c r="AAY382"/>
      <c r="AAZ382"/>
      <c r="ABA382"/>
      <c r="ABB382"/>
      <c r="ABC382"/>
      <c r="ABD382"/>
      <c r="ABE382"/>
      <c r="ABF382"/>
      <c r="ABG382"/>
      <c r="ABH382"/>
      <c r="ABI382"/>
      <c r="ABJ382"/>
      <c r="ABK382"/>
      <c r="ABL382"/>
      <c r="ABM382"/>
      <c r="ABN382"/>
      <c r="ABO382"/>
      <c r="ABP382"/>
      <c r="ABQ382"/>
      <c r="ABR382"/>
      <c r="ABS382"/>
      <c r="ABT382"/>
      <c r="ABU382"/>
      <c r="ABV382"/>
      <c r="ABW382"/>
      <c r="ABX382"/>
      <c r="ABY382"/>
      <c r="ABZ382"/>
      <c r="ACA382"/>
      <c r="ACB382"/>
      <c r="ACC382"/>
      <c r="ACD382"/>
      <c r="ACE382"/>
      <c r="ACF382"/>
      <c r="ACG382"/>
      <c r="ACH382"/>
      <c r="ACI382"/>
      <c r="ACJ382"/>
      <c r="ACK382"/>
      <c r="ACL382"/>
      <c r="ACM382"/>
      <c r="ACN382"/>
      <c r="ACO382"/>
      <c r="ACP382"/>
      <c r="ACQ382"/>
      <c r="ACR382"/>
      <c r="ACS382"/>
      <c r="ACT382"/>
      <c r="ACU382"/>
      <c r="ACV382"/>
      <c r="ACW382"/>
      <c r="ACX382"/>
      <c r="ACY382"/>
      <c r="ACZ382"/>
      <c r="ADA382"/>
      <c r="ADB382"/>
      <c r="ADC382"/>
      <c r="ADD382"/>
      <c r="ADE382"/>
      <c r="ADF382"/>
      <c r="ADG382"/>
      <c r="ADH382"/>
      <c r="ADI382"/>
      <c r="ADJ382"/>
      <c r="ADK382"/>
      <c r="ADL382"/>
      <c r="ADM382"/>
      <c r="ADN382"/>
      <c r="ADO382"/>
      <c r="ADP382"/>
      <c r="ADQ382"/>
      <c r="ADR382"/>
      <c r="ADS382"/>
      <c r="ADT382"/>
      <c r="ADU382"/>
      <c r="ADV382"/>
      <c r="ADW382"/>
      <c r="ADX382"/>
      <c r="ADY382"/>
      <c r="ADZ382"/>
      <c r="AEA382"/>
      <c r="AEB382"/>
      <c r="AEC382"/>
      <c r="AED382"/>
      <c r="AEE382"/>
      <c r="AEF382"/>
      <c r="AEG382"/>
      <c r="AEH382"/>
      <c r="AEI382"/>
      <c r="AEJ382"/>
      <c r="AEK382"/>
      <c r="AEL382"/>
      <c r="AEM382"/>
      <c r="AEN382"/>
      <c r="AEO382"/>
      <c r="AEP382"/>
      <c r="AEQ382"/>
      <c r="AER382"/>
      <c r="AES382"/>
      <c r="AET382"/>
      <c r="AEU382"/>
      <c r="AEV382"/>
      <c r="AEW382"/>
      <c r="AEX382"/>
      <c r="AEY382"/>
      <c r="AEZ382"/>
      <c r="AFA382"/>
      <c r="AFB382"/>
      <c r="AFC382"/>
      <c r="AFD382"/>
      <c r="AFE382"/>
      <c r="AFF382"/>
      <c r="AFG382"/>
      <c r="AFH382"/>
      <c r="AFI382"/>
      <c r="AFJ382"/>
      <c r="AFK382"/>
      <c r="AFL382"/>
      <c r="AFM382"/>
      <c r="AFN382"/>
      <c r="AFO382"/>
      <c r="AFP382"/>
      <c r="AFQ382"/>
      <c r="AFR382"/>
      <c r="AFS382"/>
      <c r="AFT382"/>
      <c r="AFU382"/>
      <c r="AFV382"/>
      <c r="AFW382"/>
      <c r="AFX382"/>
      <c r="AFY382"/>
      <c r="AFZ382"/>
      <c r="AGA382"/>
      <c r="AGB382"/>
      <c r="AGC382"/>
      <c r="AGD382"/>
      <c r="AGE382"/>
      <c r="AGF382"/>
      <c r="AGG382"/>
      <c r="AGH382"/>
      <c r="AGI382"/>
      <c r="AGJ382"/>
      <c r="AGK382"/>
      <c r="AGL382"/>
      <c r="AGM382"/>
      <c r="AGN382"/>
      <c r="AGO382"/>
      <c r="AGP382"/>
      <c r="AGQ382"/>
      <c r="AGR382"/>
      <c r="AGS382"/>
      <c r="AGT382"/>
      <c r="AGU382"/>
      <c r="AGV382"/>
      <c r="AGW382"/>
      <c r="AGX382"/>
      <c r="AGY382"/>
      <c r="AGZ382"/>
      <c r="AHA382"/>
      <c r="AHB382"/>
      <c r="AHC382"/>
      <c r="AHD382"/>
      <c r="AHE382"/>
      <c r="AHF382"/>
      <c r="AHG382"/>
      <c r="AHH382"/>
      <c r="AHI382"/>
      <c r="AHJ382"/>
      <c r="AHK382"/>
      <c r="AHL382"/>
      <c r="AHM382"/>
      <c r="AHN382"/>
      <c r="AHO382"/>
      <c r="AHP382"/>
      <c r="AHQ382"/>
      <c r="AHR382"/>
      <c r="AHS382"/>
      <c r="AHT382"/>
      <c r="AHU382"/>
      <c r="AHV382"/>
      <c r="AHW382"/>
      <c r="AHX382"/>
      <c r="AHY382"/>
      <c r="AHZ382"/>
      <c r="AIA382"/>
      <c r="AIB382"/>
      <c r="AIC382"/>
      <c r="AID382"/>
      <c r="AIE382"/>
      <c r="AIF382"/>
      <c r="AIG382"/>
      <c r="AIH382"/>
      <c r="AII382"/>
      <c r="AIJ382"/>
      <c r="AIK382"/>
      <c r="AIL382"/>
      <c r="AIM382"/>
      <c r="AIN382"/>
      <c r="AIO382"/>
      <c r="AIP382"/>
      <c r="AIQ382"/>
      <c r="AIR382"/>
      <c r="AIS382"/>
      <c r="AIT382"/>
      <c r="AIU382"/>
      <c r="AIV382"/>
      <c r="AIW382"/>
      <c r="AIX382"/>
      <c r="AIY382"/>
      <c r="AIZ382"/>
      <c r="AJA382"/>
      <c r="AJB382"/>
      <c r="AJC382"/>
      <c r="AJD382"/>
      <c r="AJE382"/>
      <c r="AJF382"/>
      <c r="AJG382"/>
      <c r="AJH382"/>
      <c r="AJI382"/>
      <c r="AJJ382"/>
      <c r="AJK382"/>
      <c r="AJL382"/>
      <c r="AJM382"/>
      <c r="AJN382"/>
      <c r="AJO382"/>
      <c r="AJP382"/>
      <c r="AJQ382"/>
      <c r="AJR382"/>
      <c r="AJS382"/>
      <c r="AJT382"/>
      <c r="AJU382"/>
      <c r="AJV382"/>
      <c r="AJW382"/>
      <c r="AJX382"/>
      <c r="AJY382"/>
      <c r="AJZ382"/>
      <c r="AKA382"/>
      <c r="AKB382"/>
      <c r="AKC382"/>
      <c r="AKD382"/>
      <c r="AKE382"/>
      <c r="AKF382"/>
      <c r="AKG382"/>
      <c r="AKH382"/>
      <c r="AKI382"/>
      <c r="AKJ382"/>
      <c r="AKK382"/>
      <c r="AKL382"/>
      <c r="AKM382"/>
      <c r="AKN382"/>
      <c r="AKO382"/>
      <c r="AKP382"/>
      <c r="AKQ382"/>
      <c r="AKR382"/>
      <c r="AKS382"/>
      <c r="AKT382"/>
      <c r="AKU382"/>
      <c r="AKV382"/>
      <c r="AKW382"/>
      <c r="AKX382"/>
      <c r="AKY382"/>
      <c r="AKZ382"/>
      <c r="ALA382"/>
      <c r="ALB382"/>
      <c r="ALC382"/>
      <c r="ALD382"/>
      <c r="ALE382"/>
      <c r="ALF382"/>
      <c r="ALG382"/>
      <c r="ALH382"/>
      <c r="ALI382"/>
      <c r="ALJ382"/>
      <c r="ALK382"/>
      <c r="ALL382"/>
      <c r="ALM382"/>
      <c r="ALN382"/>
      <c r="ALO382"/>
      <c r="ALP382"/>
      <c r="ALQ382"/>
      <c r="ALR382"/>
      <c r="ALS382"/>
      <c r="ALT382"/>
      <c r="ALU382"/>
      <c r="ALV382"/>
      <c r="ALW382"/>
      <c r="ALX382"/>
      <c r="ALY382"/>
      <c r="ALZ382"/>
      <c r="AMA382"/>
      <c r="AMB382"/>
      <c r="AMC382"/>
      <c r="AMD382"/>
      <c r="AME382"/>
      <c r="AMF382"/>
      <c r="AMG382"/>
      <c r="AMH382"/>
      <c r="AMI382"/>
      <c r="AMJ382"/>
      <c r="AMK382"/>
      <c r="AML382"/>
      <c r="AMM382"/>
      <c r="AMN382"/>
      <c r="AMO382"/>
      <c r="AMP382"/>
      <c r="AMQ382"/>
      <c r="AMR382"/>
      <c r="AMS382"/>
      <c r="AMT382"/>
      <c r="AMU382"/>
      <c r="AMV382"/>
      <c r="AMW382"/>
      <c r="AMX382"/>
      <c r="AMY382"/>
      <c r="AMZ382"/>
      <c r="ANA382"/>
      <c r="ANB382"/>
      <c r="ANC382"/>
      <c r="AND382"/>
      <c r="ANE382"/>
      <c r="ANF382"/>
      <c r="ANG382"/>
      <c r="ANH382"/>
      <c r="ANI382"/>
      <c r="ANJ382"/>
      <c r="ANK382"/>
      <c r="ANL382"/>
      <c r="ANM382"/>
      <c r="ANN382"/>
      <c r="ANO382"/>
      <c r="ANP382"/>
      <c r="ANQ382"/>
      <c r="ANR382"/>
      <c r="ANS382"/>
      <c r="ANT382"/>
      <c r="ANU382"/>
      <c r="ANV382"/>
      <c r="ANW382"/>
      <c r="ANX382"/>
      <c r="ANY382"/>
      <c r="ANZ382"/>
      <c r="AOA382"/>
      <c r="AOB382"/>
      <c r="AOC382"/>
      <c r="AOD382"/>
      <c r="AOE382"/>
      <c r="AOF382"/>
      <c r="AOG382"/>
      <c r="AOH382"/>
      <c r="AOI382"/>
      <c r="AOJ382"/>
      <c r="AOK382"/>
      <c r="AOL382"/>
      <c r="AOM382"/>
      <c r="AON382"/>
      <c r="AOO382"/>
      <c r="AOP382"/>
      <c r="AOQ382"/>
      <c r="AOR382"/>
      <c r="AOS382"/>
      <c r="AOT382"/>
      <c r="AOU382"/>
      <c r="AOV382"/>
      <c r="AOW382"/>
      <c r="AOX382"/>
      <c r="AOY382"/>
      <c r="AOZ382"/>
      <c r="APA382"/>
      <c r="APB382"/>
      <c r="APC382"/>
      <c r="APD382"/>
      <c r="APE382"/>
      <c r="APF382"/>
      <c r="APG382"/>
      <c r="APH382"/>
      <c r="API382"/>
      <c r="APJ382"/>
      <c r="APK382"/>
      <c r="APL382"/>
      <c r="APM382"/>
      <c r="APN382"/>
      <c r="APO382"/>
      <c r="APP382"/>
      <c r="APQ382"/>
      <c r="APR382"/>
      <c r="APS382"/>
      <c r="APT382"/>
      <c r="APU382"/>
      <c r="APV382"/>
      <c r="APW382"/>
      <c r="APX382"/>
      <c r="APY382"/>
      <c r="APZ382"/>
      <c r="AQA382"/>
      <c r="AQB382"/>
      <c r="AQC382"/>
      <c r="AQD382"/>
      <c r="AQE382"/>
      <c r="AQF382"/>
      <c r="AQG382"/>
      <c r="AQH382"/>
      <c r="AQI382"/>
      <c r="AQJ382"/>
      <c r="AQK382"/>
      <c r="AQL382"/>
      <c r="AQM382"/>
      <c r="AQN382"/>
      <c r="AQO382"/>
      <c r="AQP382"/>
      <c r="AQQ382"/>
      <c r="AQR382"/>
      <c r="AQS382"/>
      <c r="AQT382"/>
      <c r="AQU382"/>
      <c r="AQV382"/>
      <c r="AQW382"/>
      <c r="AQX382"/>
      <c r="AQY382"/>
      <c r="AQZ382"/>
      <c r="ARA382"/>
      <c r="ARB382"/>
      <c r="ARC382"/>
      <c r="ARD382"/>
      <c r="ARE382"/>
      <c r="ARF382"/>
      <c r="ARG382"/>
      <c r="ARH382"/>
      <c r="ARI382"/>
      <c r="ARJ382"/>
      <c r="ARK382"/>
      <c r="ARL382"/>
      <c r="ARM382"/>
      <c r="ARN382"/>
      <c r="ARO382"/>
      <c r="ARP382"/>
      <c r="ARQ382"/>
      <c r="ARR382"/>
      <c r="ARS382"/>
      <c r="ART382"/>
      <c r="ARU382"/>
      <c r="ARV382"/>
      <c r="ARW382"/>
      <c r="ARX382"/>
      <c r="ARY382"/>
      <c r="ARZ382"/>
      <c r="ASA382"/>
      <c r="ASB382"/>
      <c r="ASC382"/>
      <c r="ASD382"/>
      <c r="ASE382"/>
      <c r="ASF382"/>
      <c r="ASG382"/>
      <c r="ASH382"/>
      <c r="ASI382"/>
      <c r="ASJ382"/>
      <c r="ASK382"/>
      <c r="ASL382"/>
      <c r="ASM382"/>
      <c r="ASN382"/>
      <c r="ASO382"/>
      <c r="ASP382"/>
      <c r="ASQ382"/>
      <c r="ASR382"/>
      <c r="ASS382"/>
      <c r="AST382"/>
      <c r="ASU382"/>
      <c r="ASV382"/>
      <c r="ASW382"/>
      <c r="ASX382"/>
      <c r="ASY382"/>
      <c r="ASZ382"/>
      <c r="ATA382"/>
      <c r="ATB382"/>
      <c r="ATC382"/>
      <c r="ATD382"/>
      <c r="ATE382"/>
      <c r="ATF382"/>
      <c r="ATG382"/>
      <c r="ATH382"/>
      <c r="ATI382"/>
      <c r="ATJ382"/>
      <c r="ATK382"/>
      <c r="ATL382"/>
      <c r="ATM382"/>
      <c r="ATN382"/>
      <c r="ATO382"/>
      <c r="ATP382"/>
      <c r="ATQ382"/>
      <c r="ATR382"/>
      <c r="ATS382"/>
      <c r="ATT382"/>
      <c r="ATU382"/>
      <c r="ATV382"/>
      <c r="ATW382"/>
      <c r="ATX382"/>
      <c r="ATY382"/>
      <c r="ATZ382"/>
      <c r="AUA382"/>
      <c r="AUB382"/>
      <c r="AUC382"/>
      <c r="AUD382"/>
      <c r="AUE382"/>
      <c r="AUF382"/>
      <c r="AUG382"/>
      <c r="AUH382"/>
      <c r="AUI382"/>
      <c r="AUJ382"/>
      <c r="AUK382"/>
      <c r="AUL382"/>
      <c r="AUM382"/>
      <c r="AUN382"/>
      <c r="AUO382"/>
      <c r="AUP382"/>
      <c r="AUQ382"/>
      <c r="AUR382"/>
      <c r="AUS382"/>
      <c r="AUT382"/>
      <c r="AUU382"/>
      <c r="AUV382"/>
      <c r="AUW382"/>
      <c r="AUX382"/>
      <c r="AUY382"/>
      <c r="AUZ382"/>
      <c r="AVA382"/>
      <c r="AVB382"/>
      <c r="AVC382"/>
      <c r="AVD382"/>
      <c r="AVE382"/>
      <c r="AVF382"/>
      <c r="AVG382"/>
      <c r="AVH382"/>
      <c r="AVI382"/>
      <c r="AVJ382"/>
      <c r="AVK382"/>
      <c r="AVL382"/>
      <c r="AVM382"/>
      <c r="AVN382"/>
      <c r="AVO382"/>
      <c r="AVP382"/>
      <c r="AVQ382"/>
      <c r="AVR382"/>
      <c r="AVS382"/>
      <c r="AVT382"/>
      <c r="AVU382"/>
      <c r="AVV382"/>
      <c r="AVW382"/>
      <c r="AVX382"/>
      <c r="AVY382"/>
      <c r="AVZ382"/>
      <c r="AWA382"/>
      <c r="AWB382"/>
      <c r="AWC382"/>
      <c r="AWD382"/>
      <c r="AWE382"/>
      <c r="AWF382"/>
      <c r="AWG382"/>
      <c r="AWH382"/>
      <c r="AWI382"/>
      <c r="AWJ382"/>
      <c r="AWK382"/>
      <c r="AWL382"/>
      <c r="AWM382"/>
      <c r="AWN382"/>
      <c r="AWO382"/>
      <c r="AWP382"/>
      <c r="AWQ382"/>
      <c r="AWR382"/>
      <c r="AWS382"/>
      <c r="AWT382"/>
      <c r="AWU382"/>
      <c r="AWV382"/>
      <c r="AWW382"/>
      <c r="AWX382"/>
      <c r="AWY382"/>
      <c r="AWZ382"/>
      <c r="AXA382"/>
      <c r="AXB382"/>
      <c r="AXC382"/>
      <c r="AXD382"/>
      <c r="AXE382"/>
      <c r="AXF382"/>
      <c r="AXG382"/>
      <c r="AXH382"/>
      <c r="AXI382"/>
      <c r="AXJ382"/>
      <c r="AXK382"/>
      <c r="AXL382"/>
      <c r="AXM382"/>
      <c r="AXN382"/>
      <c r="AXO382"/>
      <c r="AXP382"/>
      <c r="AXQ382"/>
      <c r="AXR382"/>
      <c r="AXS382"/>
      <c r="AXT382"/>
      <c r="AXU382"/>
      <c r="AXV382"/>
      <c r="AXW382"/>
      <c r="AXX382"/>
      <c r="AXY382"/>
      <c r="AXZ382"/>
      <c r="AYA382"/>
      <c r="AYB382"/>
      <c r="AYC382"/>
      <c r="AYD382"/>
      <c r="AYE382"/>
      <c r="AYF382"/>
      <c r="AYG382"/>
      <c r="AYH382"/>
      <c r="AYI382"/>
      <c r="AYJ382"/>
      <c r="AYK382"/>
      <c r="AYL382"/>
      <c r="AYM382"/>
      <c r="AYN382"/>
      <c r="AYO382"/>
      <c r="AYP382"/>
      <c r="AYQ382"/>
      <c r="AYR382"/>
      <c r="AYS382"/>
      <c r="AYT382"/>
      <c r="AYU382"/>
      <c r="AYV382"/>
      <c r="AYW382"/>
      <c r="AYX382"/>
      <c r="AYY382"/>
      <c r="AYZ382"/>
      <c r="AZA382"/>
      <c r="AZB382"/>
      <c r="AZC382"/>
      <c r="AZD382"/>
      <c r="AZE382"/>
      <c r="AZF382"/>
      <c r="AZG382"/>
      <c r="AZH382"/>
      <c r="AZI382"/>
      <c r="AZJ382"/>
      <c r="AZK382"/>
      <c r="AZL382"/>
      <c r="AZM382"/>
      <c r="AZN382"/>
      <c r="AZO382"/>
      <c r="AZP382"/>
      <c r="AZQ382"/>
      <c r="AZR382"/>
      <c r="AZS382"/>
      <c r="AZT382"/>
      <c r="AZU382"/>
      <c r="AZV382"/>
      <c r="AZW382"/>
      <c r="AZX382"/>
      <c r="AZY382"/>
      <c r="AZZ382"/>
      <c r="BAA382"/>
      <c r="BAB382"/>
      <c r="BAC382"/>
      <c r="BAD382"/>
      <c r="BAE382"/>
      <c r="BAF382"/>
      <c r="BAG382"/>
      <c r="BAH382"/>
      <c r="BAI382"/>
      <c r="BAJ382"/>
      <c r="BAK382"/>
      <c r="BAL382"/>
      <c r="BAM382"/>
      <c r="BAN382"/>
      <c r="BAO382"/>
      <c r="BAP382"/>
      <c r="BAQ382"/>
      <c r="BAR382"/>
      <c r="BAS382"/>
      <c r="BAT382"/>
      <c r="BAU382"/>
      <c r="BAV382"/>
      <c r="BAW382"/>
      <c r="BAX382"/>
      <c r="BAY382"/>
      <c r="BAZ382"/>
      <c r="BBA382"/>
      <c r="BBB382"/>
      <c r="BBC382"/>
      <c r="BBD382"/>
      <c r="BBE382"/>
      <c r="BBF382"/>
      <c r="BBG382"/>
      <c r="BBH382"/>
      <c r="BBI382"/>
      <c r="BBJ382"/>
      <c r="BBK382"/>
      <c r="BBL382"/>
      <c r="BBM382"/>
      <c r="BBN382"/>
      <c r="BBO382"/>
      <c r="BBP382"/>
      <c r="BBQ382"/>
      <c r="BBR382"/>
      <c r="BBS382"/>
      <c r="BBT382"/>
      <c r="BBU382"/>
      <c r="BBV382"/>
      <c r="BBW382"/>
      <c r="BBX382"/>
      <c r="BBY382"/>
      <c r="BBZ382"/>
      <c r="BCA382"/>
      <c r="BCB382"/>
      <c r="BCC382"/>
      <c r="BCD382"/>
      <c r="BCE382"/>
      <c r="BCF382"/>
      <c r="BCG382"/>
      <c r="BCH382"/>
      <c r="BCI382"/>
      <c r="BCJ382"/>
      <c r="BCK382"/>
      <c r="BCL382"/>
      <c r="BCM382"/>
      <c r="BCN382"/>
      <c r="BCO382"/>
      <c r="BCP382"/>
      <c r="BCQ382"/>
      <c r="BCR382"/>
      <c r="BCS382"/>
      <c r="BCT382"/>
      <c r="BCU382"/>
      <c r="BCV382"/>
      <c r="BCW382"/>
      <c r="BCX382"/>
      <c r="BCY382"/>
      <c r="BCZ382"/>
      <c r="BDA382"/>
      <c r="BDB382"/>
      <c r="BDC382"/>
      <c r="BDD382"/>
      <c r="BDE382"/>
      <c r="BDF382"/>
      <c r="BDG382"/>
      <c r="BDH382"/>
      <c r="BDI382"/>
      <c r="BDJ382"/>
      <c r="BDK382"/>
      <c r="BDL382"/>
      <c r="BDM382"/>
      <c r="BDN382"/>
      <c r="BDO382"/>
      <c r="BDP382"/>
      <c r="BDQ382"/>
      <c r="BDR382"/>
      <c r="BDS382"/>
      <c r="BDT382"/>
      <c r="BDU382"/>
      <c r="BDV382"/>
      <c r="BDW382"/>
      <c r="BDX382"/>
      <c r="BDY382"/>
      <c r="BDZ382"/>
      <c r="BEA382"/>
      <c r="BEB382"/>
      <c r="BEC382"/>
      <c r="BED382"/>
      <c r="BEE382"/>
      <c r="BEF382"/>
      <c r="BEG382"/>
      <c r="BEH382"/>
      <c r="BEI382"/>
      <c r="BEJ382"/>
      <c r="BEK382"/>
      <c r="BEL382"/>
      <c r="BEM382"/>
      <c r="BEN382"/>
      <c r="BEO382"/>
      <c r="BEP382"/>
      <c r="BEQ382"/>
      <c r="BER382"/>
      <c r="BES382"/>
      <c r="BET382"/>
      <c r="BEU382"/>
      <c r="BEV382"/>
      <c r="BEW382"/>
      <c r="BEX382"/>
      <c r="BEY382"/>
      <c r="BEZ382"/>
      <c r="BFA382"/>
      <c r="BFB382"/>
      <c r="BFC382"/>
      <c r="BFD382"/>
      <c r="BFE382"/>
      <c r="BFF382"/>
      <c r="BFG382"/>
      <c r="BFH382"/>
      <c r="BFI382"/>
      <c r="BFJ382"/>
      <c r="BFK382"/>
      <c r="BFL382"/>
      <c r="BFM382"/>
      <c r="BFN382"/>
      <c r="BFO382"/>
      <c r="BFP382"/>
      <c r="BFQ382"/>
      <c r="BFR382"/>
      <c r="BFS382"/>
      <c r="BFT382"/>
      <c r="BFU382"/>
      <c r="BFV382"/>
      <c r="BFW382"/>
      <c r="BFX382"/>
      <c r="BFY382"/>
      <c r="BFZ382"/>
      <c r="BGA382"/>
      <c r="BGB382"/>
      <c r="BGC382"/>
      <c r="BGD382"/>
      <c r="BGE382"/>
      <c r="BGF382"/>
      <c r="BGG382"/>
      <c r="BGH382"/>
      <c r="BGI382"/>
      <c r="BGJ382"/>
      <c r="BGK382"/>
      <c r="BGL382"/>
      <c r="BGM382"/>
      <c r="BGN382"/>
      <c r="BGO382"/>
      <c r="BGP382"/>
      <c r="BGQ382"/>
      <c r="BGR382"/>
      <c r="BGS382"/>
      <c r="BGT382"/>
      <c r="BGU382"/>
      <c r="BGV382"/>
      <c r="BGW382"/>
      <c r="BGX382"/>
      <c r="BGY382"/>
      <c r="BGZ382"/>
      <c r="BHA382"/>
      <c r="BHB382"/>
      <c r="BHC382"/>
      <c r="BHD382"/>
      <c r="BHE382"/>
      <c r="BHF382"/>
      <c r="BHG382"/>
      <c r="BHH382"/>
      <c r="BHI382"/>
      <c r="BHJ382"/>
      <c r="BHK382"/>
      <c r="BHL382"/>
      <c r="BHM382"/>
      <c r="BHN382"/>
      <c r="BHO382"/>
      <c r="BHP382"/>
      <c r="BHQ382"/>
      <c r="BHR382"/>
      <c r="BHS382"/>
      <c r="BHT382"/>
      <c r="BHU382"/>
      <c r="BHV382"/>
      <c r="BHW382"/>
      <c r="BHX382"/>
      <c r="BHY382"/>
      <c r="BHZ382"/>
      <c r="BIA382"/>
      <c r="BIB382"/>
      <c r="BIC382"/>
      <c r="BID382"/>
      <c r="BIE382"/>
      <c r="BIF382"/>
      <c r="BIG382"/>
      <c r="BIH382"/>
      <c r="BII382"/>
      <c r="BIJ382"/>
      <c r="BIK382"/>
      <c r="BIL382"/>
      <c r="BIM382"/>
      <c r="BIN382"/>
      <c r="BIO382"/>
      <c r="BIP382"/>
      <c r="BIQ382"/>
      <c r="BIR382"/>
      <c r="BIS382"/>
      <c r="BIT382"/>
      <c r="BIU382"/>
      <c r="BIV382"/>
      <c r="BIW382"/>
      <c r="BIX382"/>
      <c r="BIY382"/>
      <c r="BIZ382"/>
      <c r="BJA382"/>
      <c r="BJB382"/>
      <c r="BJC382"/>
      <c r="BJD382"/>
      <c r="BJE382"/>
      <c r="BJF382"/>
      <c r="BJG382"/>
      <c r="BJH382"/>
      <c r="BJI382"/>
      <c r="BJJ382"/>
      <c r="BJK382"/>
      <c r="BJL382"/>
      <c r="BJM382"/>
      <c r="BJN382"/>
      <c r="BJO382"/>
      <c r="BJP382"/>
      <c r="BJQ382"/>
      <c r="BJR382"/>
      <c r="BJS382"/>
      <c r="BJT382"/>
      <c r="BJU382"/>
      <c r="BJV382"/>
      <c r="BJW382"/>
      <c r="BJX382"/>
      <c r="BJY382"/>
      <c r="BJZ382"/>
      <c r="BKA382"/>
      <c r="BKB382"/>
      <c r="BKC382"/>
      <c r="BKD382"/>
      <c r="BKE382"/>
      <c r="BKF382"/>
      <c r="BKG382"/>
      <c r="BKH382"/>
      <c r="BKI382"/>
      <c r="BKJ382"/>
      <c r="BKK382"/>
      <c r="BKL382"/>
      <c r="BKM382"/>
      <c r="BKN382"/>
      <c r="BKO382"/>
      <c r="BKP382"/>
      <c r="BKQ382"/>
      <c r="BKR382"/>
      <c r="BKS382"/>
      <c r="BKT382"/>
      <c r="BKU382"/>
      <c r="BKV382"/>
      <c r="BKW382"/>
      <c r="BKX382"/>
      <c r="BKY382"/>
      <c r="BKZ382"/>
      <c r="BLA382"/>
      <c r="BLB382"/>
      <c r="BLC382"/>
      <c r="BLD382"/>
      <c r="BLE382"/>
      <c r="BLF382"/>
      <c r="BLG382"/>
      <c r="BLH382"/>
      <c r="BLI382"/>
      <c r="BLJ382"/>
      <c r="BLK382"/>
      <c r="BLL382"/>
      <c r="BLM382"/>
      <c r="BLN382"/>
      <c r="BLO382"/>
      <c r="BLP382"/>
      <c r="BLQ382"/>
      <c r="BLR382"/>
      <c r="BLS382"/>
      <c r="BLT382"/>
      <c r="BLU382"/>
      <c r="BLV382"/>
      <c r="BLW382"/>
      <c r="BLX382"/>
      <c r="BLY382"/>
      <c r="BLZ382"/>
      <c r="BMA382"/>
      <c r="BMB382"/>
      <c r="BMC382"/>
      <c r="BMD382"/>
      <c r="BME382"/>
      <c r="BMF382"/>
      <c r="BMG382"/>
      <c r="BMH382"/>
      <c r="BMI382"/>
      <c r="BMJ382"/>
      <c r="BMK382"/>
      <c r="BML382"/>
      <c r="BMM382"/>
      <c r="BMN382"/>
      <c r="BMO382"/>
      <c r="BMP382"/>
      <c r="BMQ382"/>
      <c r="BMR382"/>
      <c r="BMS382"/>
      <c r="BMT382"/>
      <c r="BMU382"/>
      <c r="BMV382"/>
      <c r="BMW382"/>
      <c r="BMX382"/>
      <c r="BMY382"/>
      <c r="BMZ382"/>
      <c r="BNA382"/>
      <c r="BNB382"/>
      <c r="BNC382"/>
      <c r="BND382"/>
      <c r="BNE382"/>
      <c r="BNF382"/>
      <c r="BNG382"/>
      <c r="BNH382"/>
      <c r="BNI382"/>
      <c r="BNJ382"/>
      <c r="BNK382"/>
      <c r="BNL382"/>
      <c r="BNM382"/>
      <c r="BNN382"/>
      <c r="BNO382"/>
      <c r="BNP382"/>
      <c r="BNQ382"/>
      <c r="BNR382"/>
      <c r="BNS382"/>
      <c r="BNT382"/>
      <c r="BNU382"/>
      <c r="BNV382"/>
      <c r="BNW382"/>
      <c r="BNX382"/>
      <c r="BNY382"/>
      <c r="BNZ382"/>
      <c r="BOA382"/>
      <c r="BOB382"/>
      <c r="BOC382"/>
      <c r="BOD382"/>
      <c r="BOE382"/>
      <c r="BOF382"/>
      <c r="BOG382"/>
      <c r="BOH382"/>
      <c r="BOI382"/>
      <c r="BOJ382"/>
      <c r="BOK382"/>
      <c r="BOL382"/>
      <c r="BOM382"/>
      <c r="BON382"/>
      <c r="BOO382"/>
      <c r="BOP382"/>
      <c r="BOQ382"/>
      <c r="BOR382"/>
      <c r="BOS382"/>
      <c r="BOT382"/>
      <c r="BOU382"/>
      <c r="BOV382"/>
      <c r="BOW382"/>
      <c r="BOX382"/>
      <c r="BOY382"/>
      <c r="BOZ382"/>
      <c r="BPA382"/>
      <c r="BPB382"/>
      <c r="BPC382"/>
      <c r="BPD382"/>
      <c r="BPE382"/>
      <c r="BPF382"/>
      <c r="BPG382"/>
      <c r="BPH382"/>
      <c r="BPI382"/>
      <c r="BPJ382"/>
      <c r="BPK382"/>
      <c r="BPL382"/>
      <c r="BPM382"/>
      <c r="BPN382"/>
      <c r="BPO382"/>
      <c r="BPP382"/>
      <c r="BPQ382"/>
      <c r="BPR382"/>
      <c r="BPS382"/>
      <c r="BPT382"/>
      <c r="BPU382"/>
      <c r="BPV382"/>
      <c r="BPW382"/>
      <c r="BPX382"/>
      <c r="BPY382"/>
      <c r="BPZ382"/>
      <c r="BQA382"/>
      <c r="BQB382"/>
      <c r="BQC382"/>
      <c r="BQD382"/>
      <c r="BQE382"/>
      <c r="BQF382"/>
      <c r="BQG382"/>
      <c r="BQH382"/>
      <c r="BQI382"/>
      <c r="BQJ382"/>
      <c r="BQK382"/>
      <c r="BQL382"/>
      <c r="BQM382"/>
      <c r="BQN382"/>
      <c r="BQO382"/>
      <c r="BQP382"/>
      <c r="BQQ382"/>
      <c r="BQR382"/>
      <c r="BQS382"/>
      <c r="BQT382"/>
      <c r="BQU382"/>
      <c r="BQV382"/>
      <c r="BQW382"/>
      <c r="BQX382"/>
      <c r="BQY382"/>
      <c r="BQZ382"/>
      <c r="BRA382"/>
      <c r="BRB382"/>
      <c r="BRC382"/>
      <c r="BRD382"/>
      <c r="BRE382"/>
      <c r="BRF382"/>
      <c r="BRG382"/>
      <c r="BRH382"/>
      <c r="BRI382"/>
      <c r="BRJ382"/>
      <c r="BRK382"/>
      <c r="BRL382"/>
      <c r="BRM382"/>
      <c r="BRN382"/>
      <c r="BRO382"/>
      <c r="BRP382"/>
      <c r="BRQ382"/>
      <c r="BRR382"/>
      <c r="BRS382"/>
      <c r="BRT382"/>
      <c r="BRU382"/>
      <c r="BRV382"/>
      <c r="BRW382"/>
      <c r="BRX382"/>
      <c r="BRY382"/>
      <c r="BRZ382"/>
      <c r="BSA382"/>
      <c r="BSB382"/>
      <c r="BSC382"/>
      <c r="BSD382"/>
      <c r="BSE382"/>
      <c r="BSF382"/>
      <c r="BSG382"/>
      <c r="BSH382"/>
      <c r="BSI382"/>
      <c r="BSJ382"/>
      <c r="BSK382"/>
      <c r="BSL382"/>
      <c r="BSM382"/>
      <c r="BSN382"/>
      <c r="BSO382"/>
      <c r="BSP382"/>
      <c r="BSQ382"/>
      <c r="BSR382"/>
      <c r="BSS382"/>
      <c r="BST382"/>
      <c r="BSU382"/>
      <c r="BSV382"/>
      <c r="BSW382"/>
      <c r="BSX382"/>
      <c r="BSY382"/>
      <c r="BSZ382"/>
      <c r="BTA382"/>
      <c r="BTB382"/>
      <c r="BTC382"/>
      <c r="BTD382"/>
      <c r="BTE382"/>
      <c r="BTF382"/>
      <c r="BTG382"/>
      <c r="BTH382"/>
      <c r="BTI382"/>
      <c r="BTJ382"/>
      <c r="BTK382"/>
      <c r="BTL382"/>
      <c r="BTM382"/>
      <c r="BTN382"/>
      <c r="BTO382"/>
      <c r="BTP382"/>
      <c r="BTQ382"/>
      <c r="BTR382"/>
      <c r="BTS382"/>
      <c r="BTT382"/>
      <c r="BTU382"/>
      <c r="BTV382"/>
      <c r="BTW382"/>
      <c r="BTX382"/>
      <c r="BTY382"/>
      <c r="BTZ382"/>
      <c r="BUA382"/>
      <c r="BUB382"/>
      <c r="BUC382"/>
      <c r="BUD382"/>
      <c r="BUE382"/>
      <c r="BUF382"/>
      <c r="BUG382"/>
      <c r="BUH382"/>
      <c r="BUI382"/>
      <c r="BUJ382"/>
      <c r="BUK382"/>
      <c r="BUL382"/>
      <c r="BUM382"/>
      <c r="BUN382"/>
      <c r="BUO382"/>
      <c r="BUP382"/>
      <c r="BUQ382"/>
      <c r="BUR382"/>
      <c r="BUS382"/>
      <c r="BUT382"/>
      <c r="BUU382"/>
      <c r="BUV382"/>
      <c r="BUW382"/>
      <c r="BUX382"/>
      <c r="BUY382"/>
      <c r="BUZ382"/>
      <c r="BVA382"/>
      <c r="BVB382"/>
      <c r="BVC382"/>
      <c r="BVD382"/>
      <c r="BVE382"/>
      <c r="BVF382"/>
      <c r="BVG382"/>
      <c r="BVH382"/>
      <c r="BVI382"/>
      <c r="BVJ382"/>
      <c r="BVK382"/>
      <c r="BVL382"/>
      <c r="BVM382"/>
      <c r="BVN382"/>
      <c r="BVO382"/>
      <c r="BVP382"/>
      <c r="BVQ382"/>
      <c r="BVR382"/>
      <c r="BVS382"/>
      <c r="BVT382"/>
      <c r="BVU382"/>
      <c r="BVV382"/>
      <c r="BVW382"/>
      <c r="BVX382"/>
      <c r="BVY382"/>
      <c r="BVZ382"/>
      <c r="BWA382"/>
      <c r="BWB382"/>
      <c r="BWC382"/>
      <c r="BWD382"/>
      <c r="BWE382"/>
      <c r="BWF382"/>
      <c r="BWG382"/>
      <c r="BWH382"/>
      <c r="BWI382"/>
      <c r="BWJ382"/>
      <c r="BWK382"/>
      <c r="BWL382"/>
      <c r="BWM382"/>
      <c r="BWN382"/>
      <c r="BWO382"/>
      <c r="BWP382"/>
      <c r="BWQ382"/>
      <c r="BWR382"/>
      <c r="BWS382"/>
      <c r="BWT382"/>
      <c r="BWU382"/>
      <c r="BWV382"/>
      <c r="BWW382"/>
      <c r="BWX382"/>
      <c r="BWY382"/>
      <c r="BWZ382"/>
      <c r="BXA382"/>
      <c r="BXB382"/>
      <c r="BXC382"/>
      <c r="BXD382"/>
      <c r="BXE382"/>
      <c r="BXF382"/>
      <c r="BXG382"/>
      <c r="BXH382"/>
      <c r="BXI382"/>
      <c r="BXJ382"/>
      <c r="BXK382"/>
      <c r="BXL382"/>
      <c r="BXM382"/>
      <c r="BXN382"/>
      <c r="BXO382"/>
      <c r="BXP382"/>
      <c r="BXQ382"/>
      <c r="BXR382"/>
      <c r="BXS382"/>
      <c r="BXT382"/>
      <c r="BXU382"/>
      <c r="BXV382"/>
      <c r="BXW382"/>
      <c r="BXX382"/>
      <c r="BXY382"/>
      <c r="BXZ382"/>
      <c r="BYA382"/>
      <c r="BYB382"/>
      <c r="BYC382"/>
      <c r="BYD382"/>
      <c r="BYE382"/>
      <c r="BYF382"/>
      <c r="BYG382"/>
      <c r="BYH382"/>
      <c r="BYI382"/>
      <c r="BYJ382"/>
      <c r="BYK382"/>
      <c r="BYL382"/>
      <c r="BYM382"/>
      <c r="BYN382"/>
      <c r="BYO382"/>
      <c r="BYP382"/>
      <c r="BYQ382"/>
      <c r="BYR382"/>
      <c r="BYS382"/>
      <c r="BYT382"/>
      <c r="BYU382"/>
      <c r="BYV382"/>
      <c r="BYW382"/>
      <c r="BYX382"/>
      <c r="BYY382"/>
      <c r="BYZ382"/>
      <c r="BZA382"/>
      <c r="BZB382"/>
      <c r="BZC382"/>
      <c r="BZD382"/>
      <c r="BZE382"/>
      <c r="BZF382"/>
      <c r="BZG382"/>
      <c r="BZH382"/>
      <c r="BZI382"/>
      <c r="BZJ382"/>
      <c r="BZK382"/>
      <c r="BZL382"/>
      <c r="BZM382"/>
      <c r="BZN382"/>
      <c r="BZO382"/>
      <c r="BZP382"/>
      <c r="BZQ382"/>
      <c r="BZR382"/>
      <c r="BZS382"/>
      <c r="BZT382"/>
      <c r="BZU382"/>
      <c r="BZV382"/>
      <c r="BZW382"/>
      <c r="BZX382"/>
      <c r="BZY382"/>
      <c r="BZZ382"/>
      <c r="CAA382"/>
      <c r="CAB382"/>
      <c r="CAC382"/>
      <c r="CAD382"/>
      <c r="CAE382"/>
      <c r="CAF382"/>
      <c r="CAG382"/>
      <c r="CAH382"/>
      <c r="CAI382"/>
      <c r="CAJ382"/>
      <c r="CAK382"/>
      <c r="CAL382"/>
      <c r="CAM382"/>
      <c r="CAN382"/>
      <c r="CAO382"/>
      <c r="CAP382"/>
      <c r="CAQ382"/>
      <c r="CAR382"/>
      <c r="CAS382"/>
      <c r="CAT382"/>
      <c r="CAU382"/>
      <c r="CAV382"/>
      <c r="CAW382"/>
      <c r="CAX382"/>
      <c r="CAY382"/>
      <c r="CAZ382"/>
      <c r="CBA382"/>
      <c r="CBB382"/>
      <c r="CBC382"/>
      <c r="CBD382"/>
      <c r="CBE382"/>
      <c r="CBF382"/>
      <c r="CBG382"/>
      <c r="CBH382"/>
      <c r="CBI382"/>
      <c r="CBJ382"/>
      <c r="CBK382"/>
      <c r="CBL382"/>
      <c r="CBM382"/>
      <c r="CBN382"/>
      <c r="CBO382"/>
      <c r="CBP382"/>
      <c r="CBQ382"/>
      <c r="CBR382"/>
      <c r="CBS382"/>
      <c r="CBT382"/>
      <c r="CBU382"/>
      <c r="CBV382"/>
      <c r="CBW382"/>
      <c r="CBX382"/>
      <c r="CBY382"/>
      <c r="CBZ382"/>
      <c r="CCA382"/>
      <c r="CCB382"/>
      <c r="CCC382"/>
      <c r="CCD382"/>
      <c r="CCE382"/>
      <c r="CCF382"/>
      <c r="CCG382"/>
      <c r="CCH382"/>
      <c r="CCI382"/>
      <c r="CCJ382"/>
      <c r="CCK382"/>
      <c r="CCL382"/>
      <c r="CCM382"/>
      <c r="CCN382"/>
      <c r="CCO382"/>
      <c r="CCP382"/>
      <c r="CCQ382"/>
      <c r="CCR382"/>
      <c r="CCS382"/>
      <c r="CCT382"/>
      <c r="CCU382"/>
      <c r="CCV382"/>
      <c r="CCW382"/>
      <c r="CCX382"/>
      <c r="CCY382"/>
      <c r="CCZ382"/>
      <c r="CDA382"/>
      <c r="CDB382"/>
      <c r="CDC382"/>
      <c r="CDD382"/>
      <c r="CDE382"/>
      <c r="CDF382"/>
      <c r="CDG382"/>
      <c r="CDH382"/>
      <c r="CDI382"/>
      <c r="CDJ382"/>
      <c r="CDK382"/>
      <c r="CDL382"/>
      <c r="CDM382"/>
      <c r="CDN382"/>
      <c r="CDO382"/>
      <c r="CDP382"/>
      <c r="CDQ382"/>
      <c r="CDR382"/>
      <c r="CDS382"/>
      <c r="CDT382"/>
      <c r="CDU382"/>
      <c r="CDV382"/>
      <c r="CDW382"/>
      <c r="CDX382"/>
      <c r="CDY382"/>
      <c r="CDZ382"/>
      <c r="CEA382"/>
      <c r="CEB382"/>
      <c r="CEC382"/>
      <c r="CED382"/>
      <c r="CEE382"/>
      <c r="CEF382"/>
      <c r="CEG382"/>
      <c r="CEH382"/>
      <c r="CEI382"/>
      <c r="CEJ382"/>
      <c r="CEK382"/>
      <c r="CEL382"/>
      <c r="CEM382"/>
      <c r="CEN382"/>
      <c r="CEO382"/>
      <c r="CEP382"/>
      <c r="CEQ382"/>
      <c r="CER382"/>
      <c r="CES382"/>
      <c r="CET382"/>
      <c r="CEU382"/>
      <c r="CEV382"/>
      <c r="CEW382"/>
      <c r="CEX382"/>
      <c r="CEY382"/>
      <c r="CEZ382"/>
      <c r="CFA382"/>
      <c r="CFB382"/>
      <c r="CFC382"/>
      <c r="CFD382"/>
      <c r="CFE382"/>
      <c r="CFF382"/>
      <c r="CFG382"/>
      <c r="CFH382"/>
      <c r="CFI382"/>
      <c r="CFJ382"/>
      <c r="CFK382"/>
      <c r="CFL382"/>
      <c r="CFM382"/>
      <c r="CFN382"/>
      <c r="CFO382"/>
      <c r="CFP382"/>
      <c r="CFQ382"/>
      <c r="CFR382"/>
      <c r="CFS382"/>
      <c r="CFT382"/>
      <c r="CFU382"/>
      <c r="CFV382"/>
      <c r="CFW382"/>
      <c r="CFX382"/>
      <c r="CFY382"/>
      <c r="CFZ382"/>
      <c r="CGA382"/>
      <c r="CGB382"/>
      <c r="CGC382"/>
      <c r="CGD382"/>
      <c r="CGE382"/>
      <c r="CGF382"/>
      <c r="CGG382"/>
      <c r="CGH382"/>
      <c r="CGI382"/>
      <c r="CGJ382"/>
      <c r="CGK382"/>
      <c r="CGL382"/>
      <c r="CGM382"/>
      <c r="CGN382"/>
      <c r="CGO382"/>
      <c r="CGP382"/>
      <c r="CGQ382"/>
      <c r="CGR382"/>
      <c r="CGS382"/>
      <c r="CGT382"/>
      <c r="CGU382"/>
      <c r="CGV382"/>
      <c r="CGW382"/>
      <c r="CGX382"/>
      <c r="CGY382"/>
      <c r="CGZ382"/>
      <c r="CHA382"/>
      <c r="CHB382"/>
      <c r="CHC382"/>
      <c r="CHD382"/>
      <c r="CHE382"/>
      <c r="CHF382"/>
      <c r="CHG382"/>
      <c r="CHH382"/>
      <c r="CHI382"/>
      <c r="CHJ382"/>
      <c r="CHK382"/>
      <c r="CHL382"/>
      <c r="CHM382"/>
      <c r="CHN382"/>
      <c r="CHO382"/>
      <c r="CHP382"/>
      <c r="CHQ382"/>
      <c r="CHR382"/>
      <c r="CHS382"/>
      <c r="CHT382"/>
      <c r="CHU382"/>
      <c r="CHV382"/>
      <c r="CHW382"/>
      <c r="CHX382"/>
      <c r="CHY382"/>
      <c r="CHZ382"/>
      <c r="CIA382"/>
      <c r="CIB382"/>
      <c r="CIC382"/>
      <c r="CID382"/>
      <c r="CIE382"/>
      <c r="CIF382"/>
      <c r="CIG382"/>
      <c r="CIH382"/>
      <c r="CII382"/>
      <c r="CIJ382"/>
      <c r="CIK382"/>
      <c r="CIL382"/>
      <c r="CIM382"/>
      <c r="CIN382"/>
      <c r="CIO382"/>
      <c r="CIP382"/>
      <c r="CIQ382"/>
      <c r="CIR382"/>
      <c r="CIS382"/>
      <c r="CIT382"/>
      <c r="CIU382"/>
      <c r="CIV382"/>
      <c r="CIW382"/>
      <c r="CIX382"/>
      <c r="CIY382"/>
      <c r="CIZ382"/>
      <c r="CJA382"/>
      <c r="CJB382"/>
      <c r="CJC382"/>
      <c r="CJD382"/>
      <c r="CJE382"/>
      <c r="CJF382"/>
      <c r="CJG382"/>
      <c r="CJH382"/>
      <c r="CJI382"/>
      <c r="CJJ382"/>
      <c r="CJK382"/>
      <c r="CJL382"/>
      <c r="CJM382"/>
      <c r="CJN382"/>
      <c r="CJO382"/>
      <c r="CJP382"/>
      <c r="CJQ382"/>
      <c r="CJR382"/>
      <c r="CJS382"/>
      <c r="CJT382"/>
      <c r="CJU382"/>
      <c r="CJV382"/>
      <c r="CJW382"/>
      <c r="CJX382"/>
      <c r="CJY382"/>
      <c r="CJZ382"/>
      <c r="CKA382"/>
      <c r="CKB382"/>
      <c r="CKC382"/>
      <c r="CKD382"/>
      <c r="CKE382"/>
      <c r="CKF382"/>
      <c r="CKG382"/>
      <c r="CKH382"/>
      <c r="CKI382"/>
      <c r="CKJ382"/>
      <c r="CKK382"/>
      <c r="CKL382"/>
      <c r="CKM382"/>
      <c r="CKN382"/>
      <c r="CKO382"/>
      <c r="CKP382"/>
      <c r="CKQ382"/>
      <c r="CKR382"/>
      <c r="CKS382"/>
      <c r="CKT382"/>
      <c r="CKU382"/>
      <c r="CKV382"/>
      <c r="CKW382"/>
      <c r="CKX382"/>
      <c r="CKY382"/>
      <c r="CKZ382"/>
      <c r="CLA382"/>
      <c r="CLB382"/>
      <c r="CLC382"/>
      <c r="CLD382"/>
      <c r="CLE382"/>
      <c r="CLF382"/>
      <c r="CLG382"/>
      <c r="CLH382"/>
      <c r="CLI382"/>
      <c r="CLJ382"/>
      <c r="CLK382"/>
      <c r="CLL382"/>
      <c r="CLM382"/>
      <c r="CLN382"/>
      <c r="CLO382"/>
      <c r="CLP382"/>
      <c r="CLQ382"/>
      <c r="CLR382"/>
      <c r="CLS382"/>
      <c r="CLT382"/>
      <c r="CLU382"/>
      <c r="CLV382"/>
      <c r="CLW382"/>
      <c r="CLX382"/>
      <c r="CLY382"/>
      <c r="CLZ382"/>
      <c r="CMA382"/>
      <c r="CMB382"/>
      <c r="CMC382"/>
      <c r="CMD382"/>
      <c r="CME382"/>
      <c r="CMF382"/>
      <c r="CMG382"/>
      <c r="CMH382"/>
      <c r="CMI382"/>
      <c r="CMJ382"/>
      <c r="CMK382"/>
      <c r="CML382"/>
      <c r="CMM382"/>
      <c r="CMN382"/>
      <c r="CMO382"/>
      <c r="CMP382"/>
      <c r="CMQ382"/>
      <c r="CMR382"/>
      <c r="CMS382"/>
      <c r="CMT382"/>
      <c r="CMU382"/>
      <c r="CMV382"/>
      <c r="CMW382"/>
      <c r="CMX382"/>
      <c r="CMY382"/>
      <c r="CMZ382"/>
      <c r="CNA382"/>
      <c r="CNB382"/>
      <c r="CNC382"/>
      <c r="CND382"/>
      <c r="CNE382"/>
      <c r="CNF382"/>
      <c r="CNG382"/>
      <c r="CNH382"/>
      <c r="CNI382"/>
      <c r="CNJ382"/>
      <c r="CNK382"/>
      <c r="CNL382"/>
      <c r="CNM382"/>
      <c r="CNN382"/>
      <c r="CNO382"/>
      <c r="CNP382"/>
      <c r="CNQ382"/>
      <c r="CNR382"/>
      <c r="CNS382"/>
      <c r="CNT382"/>
      <c r="CNU382"/>
      <c r="CNV382"/>
      <c r="CNW382"/>
      <c r="CNX382"/>
      <c r="CNY382"/>
      <c r="CNZ382"/>
      <c r="COA382"/>
      <c r="COB382"/>
      <c r="COC382"/>
      <c r="COD382"/>
      <c r="COE382"/>
      <c r="COF382"/>
      <c r="COG382"/>
      <c r="COH382"/>
      <c r="COI382"/>
      <c r="COJ382"/>
      <c r="COK382"/>
      <c r="COL382"/>
      <c r="COM382"/>
      <c r="CON382"/>
      <c r="COO382"/>
      <c r="COP382"/>
      <c r="COQ382"/>
      <c r="COR382"/>
      <c r="COS382"/>
      <c r="COT382"/>
      <c r="COU382"/>
      <c r="COV382"/>
      <c r="COW382"/>
      <c r="COX382"/>
      <c r="COY382"/>
      <c r="COZ382"/>
      <c r="CPA382"/>
      <c r="CPB382"/>
      <c r="CPC382"/>
      <c r="CPD382"/>
      <c r="CPE382"/>
      <c r="CPF382"/>
      <c r="CPG382"/>
      <c r="CPH382"/>
      <c r="CPI382"/>
      <c r="CPJ382"/>
      <c r="CPK382"/>
      <c r="CPL382"/>
      <c r="CPM382"/>
      <c r="CPN382"/>
      <c r="CPO382"/>
      <c r="CPP382"/>
      <c r="CPQ382"/>
      <c r="CPR382"/>
      <c r="CPS382"/>
      <c r="CPT382"/>
      <c r="CPU382"/>
      <c r="CPV382"/>
      <c r="CPW382"/>
      <c r="CPX382"/>
      <c r="CPY382"/>
      <c r="CPZ382"/>
      <c r="CQA382"/>
      <c r="CQB382"/>
      <c r="CQC382"/>
      <c r="CQD382"/>
      <c r="CQE382"/>
      <c r="CQF382"/>
      <c r="CQG382"/>
      <c r="CQH382"/>
      <c r="CQI382"/>
      <c r="CQJ382"/>
      <c r="CQK382"/>
      <c r="CQL382"/>
      <c r="CQM382"/>
      <c r="CQN382"/>
      <c r="CQO382"/>
      <c r="CQP382"/>
      <c r="CQQ382"/>
      <c r="CQR382"/>
      <c r="CQS382"/>
      <c r="CQT382"/>
      <c r="CQU382"/>
      <c r="CQV382"/>
      <c r="CQW382"/>
      <c r="CQX382"/>
      <c r="CQY382"/>
      <c r="CQZ382"/>
      <c r="CRA382"/>
      <c r="CRB382"/>
      <c r="CRC382"/>
      <c r="CRD382"/>
      <c r="CRE382"/>
      <c r="CRF382"/>
      <c r="CRG382"/>
      <c r="CRH382"/>
      <c r="CRI382"/>
      <c r="CRJ382"/>
      <c r="CRK382"/>
      <c r="CRL382"/>
      <c r="CRM382"/>
      <c r="CRN382"/>
      <c r="CRO382"/>
      <c r="CRP382"/>
      <c r="CRQ382"/>
      <c r="CRR382"/>
      <c r="CRS382"/>
      <c r="CRT382"/>
      <c r="CRU382"/>
      <c r="CRV382"/>
      <c r="CRW382"/>
      <c r="CRX382"/>
      <c r="CRY382"/>
      <c r="CRZ382"/>
      <c r="CSA382"/>
      <c r="CSB382"/>
      <c r="CSC382"/>
      <c r="CSD382"/>
      <c r="CSE382"/>
      <c r="CSF382"/>
      <c r="CSG382"/>
      <c r="CSH382"/>
      <c r="CSI382"/>
      <c r="CSJ382"/>
      <c r="CSK382"/>
      <c r="CSL382"/>
      <c r="CSM382"/>
      <c r="CSN382"/>
      <c r="CSO382"/>
      <c r="CSP382"/>
      <c r="CSQ382"/>
      <c r="CSR382"/>
      <c r="CSS382"/>
      <c r="CST382"/>
      <c r="CSU382"/>
      <c r="CSV382"/>
      <c r="CSW382"/>
      <c r="CSX382"/>
      <c r="CSY382"/>
      <c r="CSZ382"/>
      <c r="CTA382"/>
      <c r="CTB382"/>
      <c r="CTC382"/>
      <c r="CTD382"/>
      <c r="CTE382"/>
      <c r="CTF382"/>
      <c r="CTG382"/>
      <c r="CTH382"/>
      <c r="CTI382"/>
      <c r="CTJ382"/>
      <c r="CTK382"/>
      <c r="CTL382"/>
      <c r="CTM382"/>
      <c r="CTN382"/>
      <c r="CTO382"/>
      <c r="CTP382"/>
      <c r="CTQ382"/>
      <c r="CTR382"/>
      <c r="CTS382"/>
      <c r="CTT382"/>
      <c r="CTU382"/>
      <c r="CTV382"/>
      <c r="CTW382"/>
      <c r="CTX382"/>
      <c r="CTY382"/>
      <c r="CTZ382"/>
      <c r="CUA382"/>
      <c r="CUB382"/>
      <c r="CUC382"/>
      <c r="CUD382"/>
      <c r="CUE382"/>
      <c r="CUF382"/>
      <c r="CUG382"/>
      <c r="CUH382"/>
      <c r="CUI382"/>
      <c r="CUJ382"/>
      <c r="CUK382"/>
      <c r="CUL382"/>
      <c r="CUM382"/>
      <c r="CUN382"/>
      <c r="CUO382"/>
      <c r="CUP382"/>
      <c r="CUQ382"/>
      <c r="CUR382"/>
      <c r="CUS382"/>
      <c r="CUT382"/>
      <c r="CUU382"/>
      <c r="CUV382"/>
      <c r="CUW382"/>
      <c r="CUX382"/>
      <c r="CUY382"/>
      <c r="CUZ382"/>
      <c r="CVA382"/>
      <c r="CVB382"/>
      <c r="CVC382"/>
      <c r="CVD382"/>
      <c r="CVE382"/>
      <c r="CVF382"/>
      <c r="CVG382"/>
      <c r="CVH382"/>
      <c r="CVI382"/>
      <c r="CVJ382"/>
      <c r="CVK382"/>
      <c r="CVL382"/>
      <c r="CVM382"/>
      <c r="CVN382"/>
      <c r="CVO382"/>
      <c r="CVP382"/>
      <c r="CVQ382"/>
      <c r="CVR382"/>
      <c r="CVS382"/>
      <c r="CVT382"/>
      <c r="CVU382"/>
      <c r="CVV382"/>
      <c r="CVW382"/>
      <c r="CVX382"/>
      <c r="CVY382"/>
      <c r="CVZ382"/>
      <c r="CWA382"/>
      <c r="CWB382"/>
      <c r="CWC382"/>
      <c r="CWD382"/>
      <c r="CWE382"/>
      <c r="CWF382"/>
      <c r="CWG382"/>
      <c r="CWH382"/>
      <c r="CWI382"/>
      <c r="CWJ382"/>
      <c r="CWK382"/>
      <c r="CWL382"/>
      <c r="CWM382"/>
      <c r="CWN382"/>
      <c r="CWO382"/>
      <c r="CWP382"/>
      <c r="CWQ382"/>
      <c r="CWR382"/>
      <c r="CWS382"/>
      <c r="CWT382"/>
      <c r="CWU382"/>
      <c r="CWV382"/>
      <c r="CWW382"/>
      <c r="CWX382"/>
      <c r="CWY382"/>
      <c r="CWZ382"/>
      <c r="CXA382"/>
      <c r="CXB382"/>
      <c r="CXC382"/>
      <c r="CXD382"/>
      <c r="CXE382"/>
      <c r="CXF382"/>
      <c r="CXG382"/>
      <c r="CXH382"/>
      <c r="CXI382"/>
      <c r="CXJ382"/>
      <c r="CXK382"/>
      <c r="CXL382"/>
      <c r="CXM382"/>
      <c r="CXN382"/>
      <c r="CXO382"/>
      <c r="CXP382"/>
      <c r="CXQ382"/>
      <c r="CXR382"/>
      <c r="CXS382"/>
      <c r="CXT382"/>
      <c r="CXU382"/>
      <c r="CXV382"/>
      <c r="CXW382"/>
      <c r="CXX382"/>
      <c r="CXY382"/>
      <c r="CXZ382"/>
      <c r="CYA382"/>
      <c r="CYB382"/>
      <c r="CYC382"/>
      <c r="CYD382"/>
      <c r="CYE382"/>
      <c r="CYF382"/>
      <c r="CYG382"/>
      <c r="CYH382"/>
      <c r="CYI382"/>
      <c r="CYJ382"/>
      <c r="CYK382"/>
      <c r="CYL382"/>
      <c r="CYM382"/>
      <c r="CYN382"/>
      <c r="CYO382"/>
      <c r="CYP382"/>
      <c r="CYQ382"/>
      <c r="CYR382"/>
      <c r="CYS382"/>
      <c r="CYT382"/>
      <c r="CYU382"/>
      <c r="CYV382"/>
      <c r="CYW382"/>
      <c r="CYX382"/>
      <c r="CYY382"/>
      <c r="CYZ382"/>
      <c r="CZA382"/>
      <c r="CZB382"/>
      <c r="CZC382"/>
      <c r="CZD382"/>
      <c r="CZE382"/>
      <c r="CZF382"/>
      <c r="CZG382"/>
      <c r="CZH382"/>
      <c r="CZI382"/>
      <c r="CZJ382"/>
      <c r="CZK382"/>
      <c r="CZL382"/>
      <c r="CZM382"/>
      <c r="CZN382"/>
      <c r="CZO382"/>
      <c r="CZP382"/>
      <c r="CZQ382"/>
      <c r="CZR382"/>
      <c r="CZS382"/>
      <c r="CZT382"/>
      <c r="CZU382"/>
      <c r="CZV382"/>
      <c r="CZW382"/>
      <c r="CZX382"/>
      <c r="CZY382"/>
      <c r="CZZ382"/>
      <c r="DAA382"/>
      <c r="DAB382"/>
      <c r="DAC382"/>
      <c r="DAD382"/>
      <c r="DAE382"/>
      <c r="DAF382"/>
      <c r="DAG382"/>
      <c r="DAH382"/>
      <c r="DAI382"/>
      <c r="DAJ382"/>
      <c r="DAK382"/>
      <c r="DAL382"/>
      <c r="DAM382"/>
      <c r="DAN382"/>
      <c r="DAO382"/>
      <c r="DAP382"/>
      <c r="DAQ382"/>
      <c r="DAR382"/>
      <c r="DAS382"/>
      <c r="DAT382"/>
      <c r="DAU382"/>
      <c r="DAV382"/>
      <c r="DAW382"/>
      <c r="DAX382"/>
      <c r="DAY382"/>
      <c r="DAZ382"/>
      <c r="DBA382"/>
      <c r="DBB382"/>
      <c r="DBC382"/>
      <c r="DBD382"/>
      <c r="DBE382"/>
      <c r="DBF382"/>
      <c r="DBG382"/>
      <c r="DBH382"/>
      <c r="DBI382"/>
      <c r="DBJ382"/>
      <c r="DBK382"/>
      <c r="DBL382"/>
      <c r="DBM382"/>
      <c r="DBN382"/>
      <c r="DBO382"/>
      <c r="DBP382"/>
      <c r="DBQ382"/>
      <c r="DBR382"/>
      <c r="DBS382"/>
      <c r="DBT382"/>
      <c r="DBU382"/>
      <c r="DBV382"/>
      <c r="DBW382"/>
      <c r="DBX382"/>
      <c r="DBY382"/>
      <c r="DBZ382"/>
      <c r="DCA382"/>
      <c r="DCB382"/>
      <c r="DCC382"/>
      <c r="DCD382"/>
      <c r="DCE382"/>
      <c r="DCF382"/>
      <c r="DCG382"/>
      <c r="DCH382"/>
      <c r="DCI382"/>
      <c r="DCJ382"/>
      <c r="DCK382"/>
      <c r="DCL382"/>
      <c r="DCM382"/>
      <c r="DCN382"/>
      <c r="DCO382"/>
      <c r="DCP382"/>
      <c r="DCQ382"/>
      <c r="DCR382"/>
      <c r="DCS382"/>
      <c r="DCT382"/>
      <c r="DCU382"/>
      <c r="DCV382"/>
      <c r="DCW382"/>
      <c r="DCX382"/>
      <c r="DCY382"/>
      <c r="DCZ382"/>
      <c r="DDA382"/>
      <c r="DDB382"/>
      <c r="DDC382"/>
      <c r="DDD382"/>
      <c r="DDE382"/>
      <c r="DDF382"/>
      <c r="DDG382"/>
      <c r="DDH382"/>
      <c r="DDI382"/>
      <c r="DDJ382"/>
      <c r="DDK382"/>
      <c r="DDL382"/>
      <c r="DDM382"/>
      <c r="DDN382"/>
      <c r="DDO382"/>
      <c r="DDP382"/>
      <c r="DDQ382"/>
      <c r="DDR382"/>
      <c r="DDS382"/>
      <c r="DDT382"/>
      <c r="DDU382"/>
      <c r="DDV382"/>
      <c r="DDW382"/>
      <c r="DDX382"/>
      <c r="DDY382"/>
      <c r="DDZ382"/>
      <c r="DEA382"/>
      <c r="DEB382"/>
      <c r="DEC382"/>
      <c r="DED382"/>
      <c r="DEE382"/>
      <c r="DEF382"/>
      <c r="DEG382"/>
      <c r="DEH382"/>
      <c r="DEI382"/>
      <c r="DEJ382"/>
      <c r="DEK382"/>
      <c r="DEL382"/>
      <c r="DEM382"/>
      <c r="DEN382"/>
      <c r="DEO382"/>
      <c r="DEP382"/>
      <c r="DEQ382"/>
      <c r="DER382"/>
      <c r="DES382"/>
      <c r="DET382"/>
      <c r="DEU382"/>
      <c r="DEV382"/>
      <c r="DEW382"/>
      <c r="DEX382"/>
      <c r="DEY382"/>
      <c r="DEZ382"/>
      <c r="DFA382"/>
      <c r="DFB382"/>
      <c r="DFC382"/>
      <c r="DFD382"/>
      <c r="DFE382"/>
      <c r="DFF382"/>
      <c r="DFG382"/>
      <c r="DFH382"/>
      <c r="DFI382"/>
      <c r="DFJ382"/>
      <c r="DFK382"/>
      <c r="DFL382"/>
      <c r="DFM382"/>
      <c r="DFN382"/>
      <c r="DFO382"/>
      <c r="DFP382"/>
      <c r="DFQ382"/>
      <c r="DFR382"/>
      <c r="DFS382"/>
      <c r="DFT382"/>
      <c r="DFU382"/>
      <c r="DFV382"/>
      <c r="DFW382"/>
      <c r="DFX382"/>
      <c r="DFY382"/>
      <c r="DFZ382"/>
      <c r="DGA382"/>
      <c r="DGB382"/>
      <c r="DGC382"/>
      <c r="DGD382"/>
      <c r="DGE382"/>
      <c r="DGF382"/>
      <c r="DGG382"/>
      <c r="DGH382"/>
      <c r="DGI382"/>
      <c r="DGJ382"/>
      <c r="DGK382"/>
      <c r="DGL382"/>
      <c r="DGM382"/>
      <c r="DGN382"/>
      <c r="DGO382"/>
      <c r="DGP382"/>
      <c r="DGQ382"/>
      <c r="DGR382"/>
      <c r="DGS382"/>
      <c r="DGT382"/>
      <c r="DGU382"/>
      <c r="DGV382"/>
      <c r="DGW382"/>
      <c r="DGX382"/>
      <c r="DGY382"/>
      <c r="DGZ382"/>
      <c r="DHA382"/>
      <c r="DHB382"/>
      <c r="DHC382"/>
      <c r="DHD382"/>
      <c r="DHE382"/>
      <c r="DHF382"/>
      <c r="DHG382"/>
      <c r="DHH382"/>
      <c r="DHI382"/>
      <c r="DHJ382"/>
      <c r="DHK382"/>
      <c r="DHL382"/>
      <c r="DHM382"/>
      <c r="DHN382"/>
      <c r="DHO382"/>
      <c r="DHP382"/>
      <c r="DHQ382"/>
      <c r="DHR382"/>
      <c r="DHS382"/>
      <c r="DHT382"/>
      <c r="DHU382"/>
      <c r="DHV382"/>
      <c r="DHW382"/>
      <c r="DHX382"/>
      <c r="DHY382"/>
      <c r="DHZ382"/>
      <c r="DIA382"/>
      <c r="DIB382"/>
      <c r="DIC382"/>
      <c r="DID382"/>
      <c r="DIE382"/>
      <c r="DIF382"/>
      <c r="DIG382"/>
      <c r="DIH382"/>
      <c r="DII382"/>
      <c r="DIJ382"/>
      <c r="DIK382"/>
      <c r="DIL382"/>
      <c r="DIM382"/>
      <c r="DIN382"/>
      <c r="DIO382"/>
      <c r="DIP382"/>
      <c r="DIQ382"/>
      <c r="DIR382"/>
      <c r="DIS382"/>
      <c r="DIT382"/>
      <c r="DIU382"/>
      <c r="DIV382"/>
      <c r="DIW382"/>
      <c r="DIX382"/>
      <c r="DIY382"/>
      <c r="DIZ382"/>
      <c r="DJA382"/>
      <c r="DJB382"/>
      <c r="DJC382"/>
      <c r="DJD382"/>
      <c r="DJE382"/>
      <c r="DJF382"/>
      <c r="DJG382"/>
      <c r="DJH382"/>
      <c r="DJI382"/>
      <c r="DJJ382"/>
      <c r="DJK382"/>
      <c r="DJL382"/>
      <c r="DJM382"/>
      <c r="DJN382"/>
      <c r="DJO382"/>
      <c r="DJP382"/>
      <c r="DJQ382"/>
      <c r="DJR382"/>
      <c r="DJS382"/>
      <c r="DJT382"/>
      <c r="DJU382"/>
      <c r="DJV382"/>
      <c r="DJW382"/>
      <c r="DJX382"/>
      <c r="DJY382"/>
      <c r="DJZ382"/>
      <c r="DKA382"/>
      <c r="DKB382"/>
      <c r="DKC382"/>
      <c r="DKD382"/>
      <c r="DKE382"/>
      <c r="DKF382"/>
      <c r="DKG382"/>
      <c r="DKH382"/>
      <c r="DKI382"/>
      <c r="DKJ382"/>
      <c r="DKK382"/>
      <c r="DKL382"/>
      <c r="DKM382"/>
      <c r="DKN382"/>
      <c r="DKO382"/>
      <c r="DKP382"/>
      <c r="DKQ382"/>
      <c r="DKR382"/>
      <c r="DKS382"/>
      <c r="DKT382"/>
      <c r="DKU382"/>
      <c r="DKV382"/>
      <c r="DKW382"/>
      <c r="DKX382"/>
      <c r="DKY382"/>
      <c r="DKZ382"/>
      <c r="DLA382"/>
      <c r="DLB382"/>
      <c r="DLC382"/>
      <c r="DLD382"/>
      <c r="DLE382"/>
      <c r="DLF382"/>
      <c r="DLG382"/>
      <c r="DLH382"/>
      <c r="DLI382"/>
      <c r="DLJ382"/>
      <c r="DLK382"/>
      <c r="DLL382"/>
      <c r="DLM382"/>
      <c r="DLN382"/>
      <c r="DLO382"/>
      <c r="DLP382"/>
      <c r="DLQ382"/>
      <c r="DLR382"/>
      <c r="DLS382"/>
      <c r="DLT382"/>
      <c r="DLU382"/>
      <c r="DLV382"/>
      <c r="DLW382"/>
      <c r="DLX382"/>
      <c r="DLY382"/>
      <c r="DLZ382"/>
      <c r="DMA382"/>
      <c r="DMB382"/>
      <c r="DMC382"/>
      <c r="DMD382"/>
      <c r="DME382"/>
      <c r="DMF382"/>
      <c r="DMG382"/>
      <c r="DMH382"/>
      <c r="DMI382"/>
      <c r="DMJ382"/>
      <c r="DMK382"/>
      <c r="DML382"/>
      <c r="DMM382"/>
      <c r="DMN382"/>
      <c r="DMO382"/>
      <c r="DMP382"/>
      <c r="DMQ382"/>
      <c r="DMR382"/>
      <c r="DMS382"/>
      <c r="DMT382"/>
      <c r="DMU382"/>
      <c r="DMV382"/>
      <c r="DMW382"/>
      <c r="DMX382"/>
      <c r="DMY382"/>
      <c r="DMZ382"/>
      <c r="DNA382"/>
      <c r="DNB382"/>
      <c r="DNC382"/>
      <c r="DND382"/>
      <c r="DNE382"/>
      <c r="DNF382"/>
      <c r="DNG382"/>
      <c r="DNH382"/>
      <c r="DNI382"/>
      <c r="DNJ382"/>
      <c r="DNK382"/>
      <c r="DNL382"/>
      <c r="DNM382"/>
      <c r="DNN382"/>
      <c r="DNO382"/>
      <c r="DNP382"/>
      <c r="DNQ382"/>
      <c r="DNR382"/>
      <c r="DNS382"/>
      <c r="DNT382"/>
      <c r="DNU382"/>
      <c r="DNV382"/>
      <c r="DNW382"/>
      <c r="DNX382"/>
      <c r="DNY382"/>
      <c r="DNZ382"/>
      <c r="DOA382"/>
      <c r="DOB382"/>
      <c r="DOC382"/>
      <c r="DOD382"/>
      <c r="DOE382"/>
      <c r="DOF382"/>
      <c r="DOG382"/>
      <c r="DOH382"/>
      <c r="DOI382"/>
      <c r="DOJ382"/>
      <c r="DOK382"/>
      <c r="DOL382"/>
      <c r="DOM382"/>
      <c r="DON382"/>
      <c r="DOO382"/>
      <c r="DOP382"/>
      <c r="DOQ382"/>
      <c r="DOR382"/>
      <c r="DOS382"/>
      <c r="DOT382"/>
      <c r="DOU382"/>
      <c r="DOV382"/>
      <c r="DOW382"/>
      <c r="DOX382"/>
      <c r="DOY382"/>
      <c r="DOZ382"/>
      <c r="DPA382"/>
      <c r="DPB382"/>
      <c r="DPC382"/>
      <c r="DPD382"/>
      <c r="DPE382"/>
      <c r="DPF382"/>
      <c r="DPG382"/>
      <c r="DPH382"/>
      <c r="DPI382"/>
      <c r="DPJ382"/>
      <c r="DPK382"/>
      <c r="DPL382"/>
      <c r="DPM382"/>
      <c r="DPN382"/>
      <c r="DPO382"/>
      <c r="DPP382"/>
      <c r="DPQ382"/>
      <c r="DPR382"/>
      <c r="DPS382"/>
      <c r="DPT382"/>
      <c r="DPU382"/>
      <c r="DPV382"/>
      <c r="DPW382"/>
      <c r="DPX382"/>
      <c r="DPY382"/>
      <c r="DPZ382"/>
      <c r="DQA382"/>
      <c r="DQB382"/>
      <c r="DQC382"/>
      <c r="DQD382"/>
      <c r="DQE382"/>
      <c r="DQF382"/>
      <c r="DQG382"/>
      <c r="DQH382"/>
      <c r="DQI382"/>
      <c r="DQJ382"/>
      <c r="DQK382"/>
      <c r="DQL382"/>
      <c r="DQM382"/>
      <c r="DQN382"/>
      <c r="DQO382"/>
      <c r="DQP382"/>
      <c r="DQQ382"/>
      <c r="DQR382"/>
      <c r="DQS382"/>
      <c r="DQT382"/>
      <c r="DQU382"/>
      <c r="DQV382"/>
      <c r="DQW382"/>
      <c r="DQX382"/>
      <c r="DQY382"/>
      <c r="DQZ382"/>
      <c r="DRA382"/>
      <c r="DRB382"/>
      <c r="DRC382"/>
      <c r="DRD382"/>
      <c r="DRE382"/>
      <c r="DRF382"/>
      <c r="DRG382"/>
      <c r="DRH382"/>
      <c r="DRI382"/>
      <c r="DRJ382"/>
      <c r="DRK382"/>
      <c r="DRL382"/>
      <c r="DRM382"/>
      <c r="DRN382"/>
      <c r="DRO382"/>
      <c r="DRP382"/>
      <c r="DRQ382"/>
      <c r="DRR382"/>
      <c r="DRS382"/>
      <c r="DRT382"/>
      <c r="DRU382"/>
      <c r="DRV382"/>
      <c r="DRW382"/>
      <c r="DRX382"/>
      <c r="DRY382"/>
      <c r="DRZ382"/>
      <c r="DSA382"/>
      <c r="DSB382"/>
      <c r="DSC382"/>
      <c r="DSD382"/>
      <c r="DSE382"/>
      <c r="DSF382"/>
      <c r="DSG382"/>
      <c r="DSH382"/>
      <c r="DSI382"/>
      <c r="DSJ382"/>
      <c r="DSK382"/>
      <c r="DSL382"/>
      <c r="DSM382"/>
      <c r="DSN382"/>
      <c r="DSO382"/>
      <c r="DSP382"/>
      <c r="DSQ382"/>
      <c r="DSR382"/>
      <c r="DSS382"/>
      <c r="DST382"/>
      <c r="DSU382"/>
      <c r="DSV382"/>
      <c r="DSW382"/>
      <c r="DSX382"/>
      <c r="DSY382"/>
      <c r="DSZ382"/>
      <c r="DTA382"/>
      <c r="DTB382"/>
      <c r="DTC382"/>
      <c r="DTD382"/>
      <c r="DTE382"/>
      <c r="DTF382"/>
      <c r="DTG382"/>
      <c r="DTH382"/>
      <c r="DTI382"/>
      <c r="DTJ382"/>
      <c r="DTK382"/>
      <c r="DTL382"/>
      <c r="DTM382"/>
      <c r="DTN382"/>
      <c r="DTO382"/>
      <c r="DTP382"/>
      <c r="DTQ382"/>
      <c r="DTR382"/>
      <c r="DTS382"/>
      <c r="DTT382"/>
      <c r="DTU382"/>
      <c r="DTV382"/>
      <c r="DTW382"/>
      <c r="DTX382"/>
      <c r="DTY382"/>
      <c r="DTZ382"/>
      <c r="DUA382"/>
      <c r="DUB382"/>
      <c r="DUC382"/>
      <c r="DUD382"/>
      <c r="DUE382"/>
      <c r="DUF382"/>
      <c r="DUG382"/>
      <c r="DUH382"/>
      <c r="DUI382"/>
      <c r="DUJ382"/>
      <c r="DUK382"/>
      <c r="DUL382"/>
      <c r="DUM382"/>
      <c r="DUN382"/>
      <c r="DUO382"/>
      <c r="DUP382"/>
      <c r="DUQ382"/>
      <c r="DUR382"/>
      <c r="DUS382"/>
      <c r="DUT382"/>
      <c r="DUU382"/>
      <c r="DUV382"/>
      <c r="DUW382"/>
      <c r="DUX382"/>
      <c r="DUY382"/>
      <c r="DUZ382"/>
      <c r="DVA382"/>
      <c r="DVB382"/>
      <c r="DVC382"/>
      <c r="DVD382"/>
      <c r="DVE382"/>
      <c r="DVF382"/>
      <c r="DVG382"/>
      <c r="DVH382"/>
      <c r="DVI382"/>
      <c r="DVJ382"/>
      <c r="DVK382"/>
      <c r="DVL382"/>
      <c r="DVM382"/>
      <c r="DVN382"/>
      <c r="DVO382"/>
      <c r="DVP382"/>
      <c r="DVQ382"/>
      <c r="DVR382"/>
      <c r="DVS382"/>
      <c r="DVT382"/>
      <c r="DVU382"/>
      <c r="DVV382"/>
      <c r="DVW382"/>
      <c r="DVX382"/>
      <c r="DVY382"/>
      <c r="DVZ382"/>
      <c r="DWA382"/>
      <c r="DWB382"/>
      <c r="DWC382"/>
      <c r="DWD382"/>
      <c r="DWE382"/>
      <c r="DWF382"/>
      <c r="DWG382"/>
      <c r="DWH382"/>
      <c r="DWI382"/>
      <c r="DWJ382"/>
      <c r="DWK382"/>
      <c r="DWL382"/>
      <c r="DWM382"/>
      <c r="DWN382"/>
      <c r="DWO382"/>
      <c r="DWP382"/>
      <c r="DWQ382"/>
      <c r="DWR382"/>
      <c r="DWS382"/>
      <c r="DWT382"/>
      <c r="DWU382"/>
      <c r="DWV382"/>
      <c r="DWW382"/>
      <c r="DWX382"/>
      <c r="DWY382"/>
      <c r="DWZ382"/>
      <c r="DXA382"/>
      <c r="DXB382"/>
      <c r="DXC382"/>
      <c r="DXD382"/>
      <c r="DXE382"/>
      <c r="DXF382"/>
      <c r="DXG382"/>
      <c r="DXH382"/>
      <c r="DXI382"/>
      <c r="DXJ382"/>
      <c r="DXK382"/>
      <c r="DXL382"/>
      <c r="DXM382"/>
      <c r="DXN382"/>
      <c r="DXO382"/>
      <c r="DXP382"/>
      <c r="DXQ382"/>
      <c r="DXR382"/>
      <c r="DXS382"/>
      <c r="DXT382"/>
      <c r="DXU382"/>
      <c r="DXV382"/>
      <c r="DXW382"/>
      <c r="DXX382"/>
      <c r="DXY382"/>
      <c r="DXZ382"/>
      <c r="DYA382"/>
      <c r="DYB382"/>
      <c r="DYC382"/>
      <c r="DYD382"/>
      <c r="DYE382"/>
      <c r="DYF382"/>
      <c r="DYG382"/>
      <c r="DYH382"/>
      <c r="DYI382"/>
      <c r="DYJ382"/>
      <c r="DYK382"/>
      <c r="DYL382"/>
      <c r="DYM382"/>
      <c r="DYN382"/>
      <c r="DYO382"/>
      <c r="DYP382"/>
      <c r="DYQ382"/>
      <c r="DYR382"/>
      <c r="DYS382"/>
      <c r="DYT382"/>
      <c r="DYU382"/>
      <c r="DYV382"/>
      <c r="DYW382"/>
      <c r="DYX382"/>
      <c r="DYY382"/>
      <c r="DYZ382"/>
      <c r="DZA382"/>
      <c r="DZB382"/>
      <c r="DZC382"/>
      <c r="DZD382"/>
      <c r="DZE382"/>
      <c r="DZF382"/>
      <c r="DZG382"/>
      <c r="DZH382"/>
      <c r="DZI382"/>
      <c r="DZJ382"/>
      <c r="DZK382"/>
      <c r="DZL382"/>
      <c r="DZM382"/>
      <c r="DZN382"/>
      <c r="DZO382"/>
      <c r="DZP382"/>
      <c r="DZQ382"/>
      <c r="DZR382"/>
      <c r="DZS382"/>
      <c r="DZT382"/>
      <c r="DZU382"/>
      <c r="DZV382"/>
      <c r="DZW382"/>
      <c r="DZX382"/>
      <c r="DZY382"/>
      <c r="DZZ382"/>
      <c r="EAA382"/>
      <c r="EAB382"/>
      <c r="EAC382"/>
      <c r="EAD382"/>
      <c r="EAE382"/>
      <c r="EAF382"/>
      <c r="EAG382"/>
      <c r="EAH382"/>
      <c r="EAI382"/>
      <c r="EAJ382"/>
      <c r="EAK382"/>
      <c r="EAL382"/>
      <c r="EAM382"/>
      <c r="EAN382"/>
      <c r="EAO382"/>
      <c r="EAP382"/>
      <c r="EAQ382"/>
      <c r="EAR382"/>
      <c r="EAS382"/>
      <c r="EAT382"/>
      <c r="EAU382"/>
      <c r="EAV382"/>
      <c r="EAW382"/>
      <c r="EAX382"/>
      <c r="EAY382"/>
      <c r="EAZ382"/>
      <c r="EBA382"/>
      <c r="EBB382"/>
      <c r="EBC382"/>
      <c r="EBD382"/>
      <c r="EBE382"/>
      <c r="EBF382"/>
      <c r="EBG382"/>
      <c r="EBH382"/>
      <c r="EBI382"/>
      <c r="EBJ382"/>
      <c r="EBK382"/>
      <c r="EBL382"/>
      <c r="EBM382"/>
      <c r="EBN382"/>
      <c r="EBO382"/>
      <c r="EBP382"/>
      <c r="EBQ382"/>
      <c r="EBR382"/>
      <c r="EBS382"/>
      <c r="EBT382"/>
      <c r="EBU382"/>
      <c r="EBV382"/>
      <c r="EBW382"/>
      <c r="EBX382"/>
      <c r="EBY382"/>
      <c r="EBZ382"/>
      <c r="ECA382"/>
      <c r="ECB382"/>
      <c r="ECC382"/>
      <c r="ECD382"/>
      <c r="ECE382"/>
      <c r="ECF382"/>
      <c r="ECG382"/>
      <c r="ECH382"/>
      <c r="ECI382"/>
      <c r="ECJ382"/>
      <c r="ECK382"/>
      <c r="ECL382"/>
      <c r="ECM382"/>
      <c r="ECN382"/>
      <c r="ECO382"/>
      <c r="ECP382"/>
      <c r="ECQ382"/>
      <c r="ECR382"/>
      <c r="ECS382"/>
      <c r="ECT382"/>
      <c r="ECU382"/>
      <c r="ECV382"/>
      <c r="ECW382"/>
      <c r="ECX382"/>
      <c r="ECY382"/>
      <c r="ECZ382"/>
      <c r="EDA382"/>
      <c r="EDB382"/>
      <c r="EDC382"/>
      <c r="EDD382"/>
      <c r="EDE382"/>
      <c r="EDF382"/>
      <c r="EDG382"/>
      <c r="EDH382"/>
      <c r="EDI382"/>
      <c r="EDJ382"/>
      <c r="EDK382"/>
      <c r="EDL382"/>
      <c r="EDM382"/>
      <c r="EDN382"/>
      <c r="EDO382"/>
      <c r="EDP382"/>
      <c r="EDQ382"/>
      <c r="EDR382"/>
      <c r="EDS382"/>
      <c r="EDT382"/>
      <c r="EDU382"/>
      <c r="EDV382"/>
      <c r="EDW382"/>
      <c r="EDX382"/>
      <c r="EDY382"/>
      <c r="EDZ382"/>
      <c r="EEA382"/>
      <c r="EEB382"/>
      <c r="EEC382"/>
      <c r="EED382"/>
      <c r="EEE382"/>
      <c r="EEF382"/>
      <c r="EEG382"/>
      <c r="EEH382"/>
      <c r="EEI382"/>
      <c r="EEJ382"/>
      <c r="EEK382"/>
      <c r="EEL382"/>
      <c r="EEM382"/>
      <c r="EEN382"/>
      <c r="EEO382"/>
      <c r="EEP382"/>
      <c r="EEQ382"/>
      <c r="EER382"/>
      <c r="EES382"/>
      <c r="EET382"/>
      <c r="EEU382"/>
      <c r="EEV382"/>
      <c r="EEW382"/>
      <c r="EEX382"/>
      <c r="EEY382"/>
      <c r="EEZ382"/>
      <c r="EFA382"/>
      <c r="EFB382"/>
      <c r="EFC382"/>
      <c r="EFD382"/>
      <c r="EFE382"/>
      <c r="EFF382"/>
      <c r="EFG382"/>
      <c r="EFH382"/>
      <c r="EFI382"/>
      <c r="EFJ382"/>
      <c r="EFK382"/>
      <c r="EFL382"/>
      <c r="EFM382"/>
      <c r="EFN382"/>
      <c r="EFO382"/>
      <c r="EFP382"/>
      <c r="EFQ382"/>
      <c r="EFR382"/>
      <c r="EFS382"/>
      <c r="EFT382"/>
      <c r="EFU382"/>
      <c r="EFV382"/>
      <c r="EFW382"/>
      <c r="EFX382"/>
      <c r="EFY382"/>
      <c r="EFZ382"/>
      <c r="EGA382"/>
      <c r="EGB382"/>
      <c r="EGC382"/>
      <c r="EGD382"/>
      <c r="EGE382"/>
      <c r="EGF382"/>
      <c r="EGG382"/>
      <c r="EGH382"/>
      <c r="EGI382"/>
      <c r="EGJ382"/>
      <c r="EGK382"/>
      <c r="EGL382"/>
      <c r="EGM382"/>
      <c r="EGN382"/>
      <c r="EGO382"/>
      <c r="EGP382"/>
      <c r="EGQ382"/>
      <c r="EGR382"/>
      <c r="EGS382"/>
      <c r="EGT382"/>
      <c r="EGU382"/>
      <c r="EGV382"/>
      <c r="EGW382"/>
      <c r="EGX382"/>
      <c r="EGY382"/>
      <c r="EGZ382"/>
      <c r="EHA382"/>
      <c r="EHB382"/>
      <c r="EHC382"/>
      <c r="EHD382"/>
      <c r="EHE382"/>
      <c r="EHF382"/>
      <c r="EHG382"/>
      <c r="EHH382"/>
      <c r="EHI382"/>
      <c r="EHJ382"/>
      <c r="EHK382"/>
      <c r="EHL382"/>
      <c r="EHM382"/>
      <c r="EHN382"/>
      <c r="EHO382"/>
      <c r="EHP382"/>
      <c r="EHQ382"/>
      <c r="EHR382"/>
      <c r="EHS382"/>
      <c r="EHT382"/>
      <c r="EHU382"/>
      <c r="EHV382"/>
      <c r="EHW382"/>
      <c r="EHX382"/>
      <c r="EHY382"/>
      <c r="EHZ382"/>
      <c r="EIA382"/>
      <c r="EIB382"/>
      <c r="EIC382"/>
      <c r="EID382"/>
      <c r="EIE382"/>
      <c r="EIF382"/>
      <c r="EIG382"/>
      <c r="EIH382"/>
      <c r="EII382"/>
      <c r="EIJ382"/>
      <c r="EIK382"/>
      <c r="EIL382"/>
      <c r="EIM382"/>
      <c r="EIN382"/>
      <c r="EIO382"/>
      <c r="EIP382"/>
      <c r="EIQ382"/>
      <c r="EIR382"/>
      <c r="EIS382"/>
      <c r="EIT382"/>
      <c r="EIU382"/>
      <c r="EIV382"/>
      <c r="EIW382"/>
      <c r="EIX382"/>
      <c r="EIY382"/>
      <c r="EIZ382"/>
      <c r="EJA382"/>
      <c r="EJB382"/>
      <c r="EJC382"/>
      <c r="EJD382"/>
      <c r="EJE382"/>
      <c r="EJF382"/>
      <c r="EJG382"/>
      <c r="EJH382"/>
      <c r="EJI382"/>
      <c r="EJJ382"/>
      <c r="EJK382"/>
      <c r="EJL382"/>
      <c r="EJM382"/>
      <c r="EJN382"/>
      <c r="EJO382"/>
      <c r="EJP382"/>
      <c r="EJQ382"/>
      <c r="EJR382"/>
      <c r="EJS382"/>
      <c r="EJT382"/>
      <c r="EJU382"/>
      <c r="EJV382"/>
      <c r="EJW382"/>
      <c r="EJX382"/>
      <c r="EJY382"/>
      <c r="EJZ382"/>
      <c r="EKA382"/>
      <c r="EKB382"/>
      <c r="EKC382"/>
      <c r="EKD382"/>
      <c r="EKE382"/>
      <c r="EKF382"/>
      <c r="EKG382"/>
      <c r="EKH382"/>
      <c r="EKI382"/>
      <c r="EKJ382"/>
      <c r="EKK382"/>
      <c r="EKL382"/>
      <c r="EKM382"/>
      <c r="EKN382"/>
      <c r="EKO382"/>
      <c r="EKP382"/>
      <c r="EKQ382"/>
      <c r="EKR382"/>
      <c r="EKS382"/>
      <c r="EKT382"/>
      <c r="EKU382"/>
      <c r="EKV382"/>
      <c r="EKW382"/>
      <c r="EKX382"/>
      <c r="EKY382"/>
      <c r="EKZ382"/>
      <c r="ELA382"/>
      <c r="ELB382"/>
      <c r="ELC382"/>
      <c r="ELD382"/>
      <c r="ELE382"/>
      <c r="ELF382"/>
      <c r="ELG382"/>
      <c r="ELH382"/>
      <c r="ELI382"/>
      <c r="ELJ382"/>
      <c r="ELK382"/>
      <c r="ELL382"/>
      <c r="ELM382"/>
      <c r="ELN382"/>
      <c r="ELO382"/>
      <c r="ELP382"/>
      <c r="ELQ382"/>
      <c r="ELR382"/>
      <c r="ELS382"/>
      <c r="ELT382"/>
      <c r="ELU382"/>
      <c r="ELV382"/>
      <c r="ELW382"/>
      <c r="ELX382"/>
      <c r="ELY382"/>
      <c r="ELZ382"/>
      <c r="EMA382"/>
      <c r="EMB382"/>
      <c r="EMC382"/>
      <c r="EMD382"/>
      <c r="EME382"/>
      <c r="EMF382"/>
      <c r="EMG382"/>
      <c r="EMH382"/>
      <c r="EMI382"/>
      <c r="EMJ382"/>
      <c r="EMK382"/>
      <c r="EML382"/>
      <c r="EMM382"/>
      <c r="EMN382"/>
      <c r="EMO382"/>
      <c r="EMP382"/>
      <c r="EMQ382"/>
      <c r="EMR382"/>
      <c r="EMS382"/>
      <c r="EMT382"/>
      <c r="EMU382"/>
      <c r="EMV382"/>
      <c r="EMW382"/>
      <c r="EMX382"/>
      <c r="EMY382"/>
      <c r="EMZ382"/>
      <c r="ENA382"/>
      <c r="ENB382"/>
      <c r="ENC382"/>
      <c r="END382"/>
      <c r="ENE382"/>
      <c r="ENF382"/>
      <c r="ENG382"/>
      <c r="ENH382"/>
      <c r="ENI382"/>
      <c r="ENJ382"/>
      <c r="ENK382"/>
      <c r="ENL382"/>
      <c r="ENM382"/>
      <c r="ENN382"/>
      <c r="ENO382"/>
      <c r="ENP382"/>
      <c r="ENQ382"/>
      <c r="ENR382"/>
      <c r="ENS382"/>
      <c r="ENT382"/>
      <c r="ENU382"/>
      <c r="ENV382"/>
      <c r="ENW382"/>
      <c r="ENX382"/>
      <c r="ENY382"/>
      <c r="ENZ382"/>
      <c r="EOA382"/>
      <c r="EOB382"/>
      <c r="EOC382"/>
      <c r="EOD382"/>
      <c r="EOE382"/>
      <c r="EOF382"/>
      <c r="EOG382"/>
      <c r="EOH382"/>
      <c r="EOI382"/>
      <c r="EOJ382"/>
      <c r="EOK382"/>
      <c r="EOL382"/>
      <c r="EOM382"/>
      <c r="EON382"/>
      <c r="EOO382"/>
      <c r="EOP382"/>
      <c r="EOQ382"/>
      <c r="EOR382"/>
      <c r="EOS382"/>
      <c r="EOT382"/>
      <c r="EOU382"/>
      <c r="EOV382"/>
      <c r="EOW382"/>
      <c r="EOX382"/>
      <c r="EOY382"/>
      <c r="EOZ382"/>
      <c r="EPA382"/>
      <c r="EPB382"/>
      <c r="EPC382"/>
      <c r="EPD382"/>
      <c r="EPE382"/>
      <c r="EPF382"/>
      <c r="EPG382"/>
      <c r="EPH382"/>
      <c r="EPI382"/>
      <c r="EPJ382"/>
      <c r="EPK382"/>
      <c r="EPL382"/>
      <c r="EPM382"/>
      <c r="EPN382"/>
      <c r="EPO382"/>
      <c r="EPP382"/>
      <c r="EPQ382"/>
      <c r="EPR382"/>
      <c r="EPS382"/>
      <c r="EPT382"/>
      <c r="EPU382"/>
      <c r="EPV382"/>
      <c r="EPW382"/>
      <c r="EPX382"/>
      <c r="EPY382"/>
      <c r="EPZ382"/>
      <c r="EQA382"/>
      <c r="EQB382"/>
      <c r="EQC382"/>
      <c r="EQD382"/>
      <c r="EQE382"/>
      <c r="EQF382"/>
      <c r="EQG382"/>
      <c r="EQH382"/>
      <c r="EQI382"/>
      <c r="EQJ382"/>
      <c r="EQK382"/>
      <c r="EQL382"/>
      <c r="EQM382"/>
      <c r="EQN382"/>
      <c r="EQO382"/>
      <c r="EQP382"/>
      <c r="EQQ382"/>
      <c r="EQR382"/>
      <c r="EQS382"/>
      <c r="EQT382"/>
      <c r="EQU382"/>
      <c r="EQV382"/>
      <c r="EQW382"/>
      <c r="EQX382"/>
      <c r="EQY382"/>
      <c r="EQZ382"/>
      <c r="ERA382"/>
      <c r="ERB382"/>
      <c r="ERC382"/>
      <c r="ERD382"/>
      <c r="ERE382"/>
      <c r="ERF382"/>
      <c r="ERG382"/>
      <c r="ERH382"/>
      <c r="ERI382"/>
      <c r="ERJ382"/>
      <c r="ERK382"/>
      <c r="ERL382"/>
      <c r="ERM382"/>
      <c r="ERN382"/>
      <c r="ERO382"/>
      <c r="ERP382"/>
      <c r="ERQ382"/>
      <c r="ERR382"/>
      <c r="ERS382"/>
      <c r="ERT382"/>
      <c r="ERU382"/>
      <c r="ERV382"/>
      <c r="ERW382"/>
      <c r="ERX382"/>
      <c r="ERY382"/>
      <c r="ERZ382"/>
      <c r="ESA382"/>
      <c r="ESB382"/>
      <c r="ESC382"/>
      <c r="ESD382"/>
      <c r="ESE382"/>
      <c r="ESF382"/>
      <c r="ESG382"/>
      <c r="ESH382"/>
      <c r="ESI382"/>
      <c r="ESJ382"/>
      <c r="ESK382"/>
      <c r="ESL382"/>
      <c r="ESM382"/>
      <c r="ESN382"/>
      <c r="ESO382"/>
      <c r="ESP382"/>
      <c r="ESQ382"/>
      <c r="ESR382"/>
      <c r="ESS382"/>
      <c r="EST382"/>
      <c r="ESU382"/>
      <c r="ESV382"/>
      <c r="ESW382"/>
      <c r="ESX382"/>
      <c r="ESY382"/>
      <c r="ESZ382"/>
      <c r="ETA382"/>
      <c r="ETB382"/>
      <c r="ETC382"/>
      <c r="ETD382"/>
      <c r="ETE382"/>
      <c r="ETF382"/>
      <c r="ETG382"/>
      <c r="ETH382"/>
      <c r="ETI382"/>
      <c r="ETJ382"/>
      <c r="ETK382"/>
      <c r="ETL382"/>
      <c r="ETM382"/>
      <c r="ETN382"/>
      <c r="ETO382"/>
      <c r="ETP382"/>
      <c r="ETQ382"/>
      <c r="ETR382"/>
      <c r="ETS382"/>
      <c r="ETT382"/>
      <c r="ETU382"/>
      <c r="ETV382"/>
      <c r="ETW382"/>
      <c r="ETX382"/>
      <c r="ETY382"/>
      <c r="ETZ382"/>
      <c r="EUA382"/>
      <c r="EUB382"/>
      <c r="EUC382"/>
      <c r="EUD382"/>
      <c r="EUE382"/>
      <c r="EUF382"/>
      <c r="EUG382"/>
      <c r="EUH382"/>
      <c r="EUI382"/>
      <c r="EUJ382"/>
      <c r="EUK382"/>
      <c r="EUL382"/>
      <c r="EUM382"/>
      <c r="EUN382"/>
      <c r="EUO382"/>
      <c r="EUP382"/>
      <c r="EUQ382"/>
      <c r="EUR382"/>
      <c r="EUS382"/>
      <c r="EUT382"/>
      <c r="EUU382"/>
      <c r="EUV382"/>
      <c r="EUW382"/>
      <c r="EUX382"/>
      <c r="EUY382"/>
      <c r="EUZ382"/>
      <c r="EVA382"/>
      <c r="EVB382"/>
      <c r="EVC382"/>
      <c r="EVD382"/>
      <c r="EVE382"/>
      <c r="EVF382"/>
      <c r="EVG382"/>
      <c r="EVH382"/>
      <c r="EVI382"/>
      <c r="EVJ382"/>
      <c r="EVK382"/>
      <c r="EVL382"/>
      <c r="EVM382"/>
      <c r="EVN382"/>
      <c r="EVO382"/>
      <c r="EVP382"/>
      <c r="EVQ382"/>
      <c r="EVR382"/>
      <c r="EVS382"/>
      <c r="EVT382"/>
      <c r="EVU382"/>
      <c r="EVV382"/>
      <c r="EVW382"/>
      <c r="EVX382"/>
      <c r="EVY382"/>
      <c r="EVZ382"/>
      <c r="EWA382"/>
      <c r="EWB382"/>
      <c r="EWC382"/>
      <c r="EWD382"/>
      <c r="EWE382"/>
      <c r="EWF382"/>
      <c r="EWG382"/>
      <c r="EWH382"/>
      <c r="EWI382"/>
      <c r="EWJ382"/>
      <c r="EWK382"/>
      <c r="EWL382"/>
      <c r="EWM382"/>
      <c r="EWN382"/>
      <c r="EWO382"/>
      <c r="EWP382"/>
      <c r="EWQ382"/>
      <c r="EWR382"/>
      <c r="EWS382"/>
      <c r="EWT382"/>
      <c r="EWU382"/>
      <c r="EWV382"/>
      <c r="EWW382"/>
      <c r="EWX382"/>
      <c r="EWY382"/>
      <c r="EWZ382"/>
      <c r="EXA382"/>
      <c r="EXB382"/>
      <c r="EXC382"/>
      <c r="EXD382"/>
      <c r="EXE382"/>
      <c r="EXF382"/>
      <c r="EXG382"/>
      <c r="EXH382"/>
      <c r="EXI382"/>
      <c r="EXJ382"/>
      <c r="EXK382"/>
      <c r="EXL382"/>
      <c r="EXM382"/>
      <c r="EXN382"/>
      <c r="EXO382"/>
      <c r="EXP382"/>
      <c r="EXQ382"/>
      <c r="EXR382"/>
      <c r="EXS382"/>
      <c r="EXT382"/>
      <c r="EXU382"/>
      <c r="EXV382"/>
      <c r="EXW382"/>
      <c r="EXX382"/>
      <c r="EXY382"/>
      <c r="EXZ382"/>
      <c r="EYA382"/>
      <c r="EYB382"/>
      <c r="EYC382"/>
      <c r="EYD382"/>
      <c r="EYE382"/>
      <c r="EYF382"/>
      <c r="EYG382"/>
      <c r="EYH382"/>
      <c r="EYI382"/>
      <c r="EYJ382"/>
      <c r="EYK382"/>
      <c r="EYL382"/>
      <c r="EYM382"/>
      <c r="EYN382"/>
      <c r="EYO382"/>
      <c r="EYP382"/>
      <c r="EYQ382"/>
      <c r="EYR382"/>
      <c r="EYS382"/>
      <c r="EYT382"/>
      <c r="EYU382"/>
      <c r="EYV382"/>
      <c r="EYW382"/>
      <c r="EYX382"/>
      <c r="EYY382"/>
      <c r="EYZ382"/>
      <c r="EZA382"/>
      <c r="EZB382"/>
      <c r="EZC382"/>
      <c r="EZD382"/>
      <c r="EZE382"/>
      <c r="EZF382"/>
      <c r="EZG382"/>
      <c r="EZH382"/>
      <c r="EZI382"/>
      <c r="EZJ382"/>
      <c r="EZK382"/>
      <c r="EZL382"/>
      <c r="EZM382"/>
      <c r="EZN382"/>
      <c r="EZO382"/>
      <c r="EZP382"/>
      <c r="EZQ382"/>
      <c r="EZR382"/>
      <c r="EZS382"/>
      <c r="EZT382"/>
      <c r="EZU382"/>
      <c r="EZV382"/>
      <c r="EZW382"/>
      <c r="EZX382"/>
      <c r="EZY382"/>
      <c r="EZZ382"/>
      <c r="FAA382"/>
      <c r="FAB382"/>
      <c r="FAC382"/>
      <c r="FAD382"/>
      <c r="FAE382"/>
      <c r="FAF382"/>
      <c r="FAG382"/>
      <c r="FAH382"/>
      <c r="FAI382"/>
      <c r="FAJ382"/>
      <c r="FAK382"/>
      <c r="FAL382"/>
      <c r="FAM382"/>
      <c r="FAN382"/>
      <c r="FAO382"/>
      <c r="FAP382"/>
      <c r="FAQ382"/>
      <c r="FAR382"/>
      <c r="FAS382"/>
      <c r="FAT382"/>
      <c r="FAU382"/>
      <c r="FAV382"/>
      <c r="FAW382"/>
      <c r="FAX382"/>
      <c r="FAY382"/>
      <c r="FAZ382"/>
      <c r="FBA382"/>
      <c r="FBB382"/>
      <c r="FBC382"/>
      <c r="FBD382"/>
      <c r="FBE382"/>
      <c r="FBF382"/>
      <c r="FBG382"/>
      <c r="FBH382"/>
      <c r="FBI382"/>
      <c r="FBJ382"/>
      <c r="FBK382"/>
      <c r="FBL382"/>
      <c r="FBM382"/>
      <c r="FBN382"/>
      <c r="FBO382"/>
      <c r="FBP382"/>
      <c r="FBQ382"/>
      <c r="FBR382"/>
      <c r="FBS382"/>
      <c r="FBT382"/>
      <c r="FBU382"/>
      <c r="FBV382"/>
      <c r="FBW382"/>
      <c r="FBX382"/>
      <c r="FBY382"/>
      <c r="FBZ382"/>
      <c r="FCA382"/>
      <c r="FCB382"/>
      <c r="FCC382"/>
      <c r="FCD382"/>
      <c r="FCE382"/>
      <c r="FCF382"/>
      <c r="FCG382"/>
      <c r="FCH382"/>
      <c r="FCI382"/>
      <c r="FCJ382"/>
      <c r="FCK382"/>
      <c r="FCL382"/>
      <c r="FCM382"/>
      <c r="FCN382"/>
      <c r="FCO382"/>
      <c r="FCP382"/>
      <c r="FCQ382"/>
      <c r="FCR382"/>
      <c r="FCS382"/>
      <c r="FCT382"/>
      <c r="FCU382"/>
      <c r="FCV382"/>
      <c r="FCW382"/>
      <c r="FCX382"/>
      <c r="FCY382"/>
      <c r="FCZ382"/>
      <c r="FDA382"/>
      <c r="FDB382"/>
      <c r="FDC382"/>
      <c r="FDD382"/>
      <c r="FDE382"/>
      <c r="FDF382"/>
      <c r="FDG382"/>
      <c r="FDH382"/>
      <c r="FDI382"/>
      <c r="FDJ382"/>
      <c r="FDK382"/>
      <c r="FDL382"/>
      <c r="FDM382"/>
      <c r="FDN382"/>
      <c r="FDO382"/>
      <c r="FDP382"/>
      <c r="FDQ382"/>
      <c r="FDR382"/>
      <c r="FDS382"/>
      <c r="FDT382"/>
      <c r="FDU382"/>
      <c r="FDV382"/>
      <c r="FDW382"/>
      <c r="FDX382"/>
      <c r="FDY382"/>
      <c r="FDZ382"/>
      <c r="FEA382"/>
      <c r="FEB382"/>
      <c r="FEC382"/>
      <c r="FED382"/>
      <c r="FEE382"/>
      <c r="FEF382"/>
      <c r="FEG382"/>
      <c r="FEH382"/>
      <c r="FEI382"/>
      <c r="FEJ382"/>
      <c r="FEK382"/>
      <c r="FEL382"/>
      <c r="FEM382"/>
      <c r="FEN382"/>
      <c r="FEO382"/>
      <c r="FEP382"/>
      <c r="FEQ382"/>
      <c r="FER382"/>
      <c r="FES382"/>
      <c r="FET382"/>
      <c r="FEU382"/>
      <c r="FEV382"/>
      <c r="FEW382"/>
      <c r="FEX382"/>
      <c r="FEY382"/>
      <c r="FEZ382"/>
      <c r="FFA382"/>
      <c r="FFB382"/>
      <c r="FFC382"/>
      <c r="FFD382"/>
      <c r="FFE382"/>
      <c r="FFF382"/>
      <c r="FFG382"/>
      <c r="FFH382"/>
      <c r="FFI382"/>
      <c r="FFJ382"/>
      <c r="FFK382"/>
      <c r="FFL382"/>
      <c r="FFM382"/>
      <c r="FFN382"/>
      <c r="FFO382"/>
      <c r="FFP382"/>
      <c r="FFQ382"/>
      <c r="FFR382"/>
      <c r="FFS382"/>
      <c r="FFT382"/>
      <c r="FFU382"/>
      <c r="FFV382"/>
      <c r="FFW382"/>
      <c r="FFX382"/>
      <c r="FFY382"/>
      <c r="FFZ382"/>
      <c r="FGA382"/>
      <c r="FGB382"/>
      <c r="FGC382"/>
      <c r="FGD382"/>
      <c r="FGE382"/>
      <c r="FGF382"/>
      <c r="FGG382"/>
      <c r="FGH382"/>
      <c r="FGI382"/>
      <c r="FGJ382"/>
      <c r="FGK382"/>
      <c r="FGL382"/>
      <c r="FGM382"/>
      <c r="FGN382"/>
      <c r="FGO382"/>
      <c r="FGP382"/>
      <c r="FGQ382"/>
      <c r="FGR382"/>
      <c r="FGS382"/>
      <c r="FGT382"/>
      <c r="FGU382"/>
      <c r="FGV382"/>
      <c r="FGW382"/>
      <c r="FGX382"/>
      <c r="FGY382"/>
      <c r="FGZ382"/>
      <c r="FHA382"/>
      <c r="FHB382"/>
      <c r="FHC382"/>
      <c r="FHD382"/>
      <c r="FHE382"/>
      <c r="FHF382"/>
      <c r="FHG382"/>
      <c r="FHH382"/>
      <c r="FHI382"/>
      <c r="FHJ382"/>
      <c r="FHK382"/>
      <c r="FHL382"/>
      <c r="FHM382"/>
      <c r="FHN382"/>
      <c r="FHO382"/>
      <c r="FHP382"/>
      <c r="FHQ382"/>
      <c r="FHR382"/>
      <c r="FHS382"/>
      <c r="FHT382"/>
      <c r="FHU382"/>
      <c r="FHV382"/>
      <c r="FHW382"/>
      <c r="FHX382"/>
      <c r="FHY382"/>
      <c r="FHZ382"/>
      <c r="FIA382"/>
      <c r="FIB382"/>
      <c r="FIC382"/>
      <c r="FID382"/>
      <c r="FIE382"/>
      <c r="FIF382"/>
      <c r="FIG382"/>
      <c r="FIH382"/>
      <c r="FII382"/>
      <c r="FIJ382"/>
      <c r="FIK382"/>
      <c r="FIL382"/>
      <c r="FIM382"/>
      <c r="FIN382"/>
      <c r="FIO382"/>
      <c r="FIP382"/>
      <c r="FIQ382"/>
      <c r="FIR382"/>
      <c r="FIS382"/>
      <c r="FIT382"/>
      <c r="FIU382"/>
      <c r="FIV382"/>
      <c r="FIW382"/>
      <c r="FIX382"/>
      <c r="FIY382"/>
      <c r="FIZ382"/>
      <c r="FJA382"/>
      <c r="FJB382"/>
      <c r="FJC382"/>
      <c r="FJD382"/>
      <c r="FJE382"/>
      <c r="FJF382"/>
      <c r="FJG382"/>
      <c r="FJH382"/>
      <c r="FJI382"/>
      <c r="FJJ382"/>
      <c r="FJK382"/>
      <c r="FJL382"/>
      <c r="FJM382"/>
      <c r="FJN382"/>
      <c r="FJO382"/>
      <c r="FJP382"/>
      <c r="FJQ382"/>
      <c r="FJR382"/>
      <c r="FJS382"/>
      <c r="FJT382"/>
      <c r="FJU382"/>
      <c r="FJV382"/>
      <c r="FJW382"/>
      <c r="FJX382"/>
      <c r="FJY382"/>
      <c r="FJZ382"/>
      <c r="FKA382"/>
      <c r="FKB382"/>
      <c r="FKC382"/>
      <c r="FKD382"/>
      <c r="FKE382"/>
      <c r="FKF382"/>
      <c r="FKG382"/>
      <c r="FKH382"/>
      <c r="FKI382"/>
      <c r="FKJ382"/>
      <c r="FKK382"/>
      <c r="FKL382"/>
      <c r="FKM382"/>
      <c r="FKN382"/>
      <c r="FKO382"/>
      <c r="FKP382"/>
      <c r="FKQ382"/>
      <c r="FKR382"/>
      <c r="FKS382"/>
      <c r="FKT382"/>
      <c r="FKU382"/>
      <c r="FKV382"/>
      <c r="FKW382"/>
      <c r="FKX382"/>
      <c r="FKY382"/>
      <c r="FKZ382"/>
      <c r="FLA382"/>
      <c r="FLB382"/>
      <c r="FLC382"/>
      <c r="FLD382"/>
      <c r="FLE382"/>
      <c r="FLF382"/>
      <c r="FLG382"/>
      <c r="FLH382"/>
      <c r="FLI382"/>
      <c r="FLJ382"/>
      <c r="FLK382"/>
      <c r="FLL382"/>
      <c r="FLM382"/>
      <c r="FLN382"/>
      <c r="FLO382"/>
      <c r="FLP382"/>
      <c r="FLQ382"/>
      <c r="FLR382"/>
      <c r="FLS382"/>
      <c r="FLT382"/>
      <c r="FLU382"/>
      <c r="FLV382"/>
      <c r="FLW382"/>
      <c r="FLX382"/>
      <c r="FLY382"/>
      <c r="FLZ382"/>
      <c r="FMA382"/>
      <c r="FMB382"/>
      <c r="FMC382"/>
      <c r="FMD382"/>
      <c r="FME382"/>
      <c r="FMF382"/>
      <c r="FMG382"/>
      <c r="FMH382"/>
      <c r="FMI382"/>
      <c r="FMJ382"/>
      <c r="FMK382"/>
      <c r="FML382"/>
      <c r="FMM382"/>
      <c r="FMN382"/>
      <c r="FMO382"/>
      <c r="FMP382"/>
      <c r="FMQ382"/>
      <c r="FMR382"/>
      <c r="FMS382"/>
      <c r="FMT382"/>
      <c r="FMU382"/>
      <c r="FMV382"/>
      <c r="FMW382"/>
      <c r="FMX382"/>
      <c r="FMY382"/>
      <c r="FMZ382"/>
      <c r="FNA382"/>
      <c r="FNB382"/>
      <c r="FNC382"/>
      <c r="FND382"/>
      <c r="FNE382"/>
      <c r="FNF382"/>
      <c r="FNG382"/>
      <c r="FNH382"/>
      <c r="FNI382"/>
      <c r="FNJ382"/>
      <c r="FNK382"/>
      <c r="FNL382"/>
      <c r="FNM382"/>
      <c r="FNN382"/>
      <c r="FNO382"/>
      <c r="FNP382"/>
      <c r="FNQ382"/>
      <c r="FNR382"/>
      <c r="FNS382"/>
      <c r="FNT382"/>
      <c r="FNU382"/>
      <c r="FNV382"/>
      <c r="FNW382"/>
      <c r="FNX382"/>
      <c r="FNY382"/>
      <c r="FNZ382"/>
      <c r="FOA382"/>
      <c r="FOB382"/>
      <c r="FOC382"/>
      <c r="FOD382"/>
      <c r="FOE382"/>
      <c r="FOF382"/>
      <c r="FOG382"/>
      <c r="FOH382"/>
      <c r="FOI382"/>
      <c r="FOJ382"/>
      <c r="FOK382"/>
      <c r="FOL382"/>
      <c r="FOM382"/>
      <c r="FON382"/>
      <c r="FOO382"/>
      <c r="FOP382"/>
      <c r="FOQ382"/>
      <c r="FOR382"/>
      <c r="FOS382"/>
      <c r="FOT382"/>
      <c r="FOU382"/>
      <c r="FOV382"/>
      <c r="FOW382"/>
      <c r="FOX382"/>
      <c r="FOY382"/>
      <c r="FOZ382"/>
      <c r="FPA382"/>
      <c r="FPB382"/>
      <c r="FPC382"/>
      <c r="FPD382"/>
      <c r="FPE382"/>
      <c r="FPF382"/>
      <c r="FPG382"/>
      <c r="FPH382"/>
      <c r="FPI382"/>
      <c r="FPJ382"/>
      <c r="FPK382"/>
      <c r="FPL382"/>
      <c r="FPM382"/>
      <c r="FPN382"/>
      <c r="FPO382"/>
      <c r="FPP382"/>
      <c r="FPQ382"/>
      <c r="FPR382"/>
      <c r="FPS382"/>
      <c r="FPT382"/>
      <c r="FPU382"/>
      <c r="FPV382"/>
      <c r="FPW382"/>
      <c r="FPX382"/>
      <c r="FPY382"/>
      <c r="FPZ382"/>
      <c r="FQA382"/>
      <c r="FQB382"/>
      <c r="FQC382"/>
      <c r="FQD382"/>
      <c r="FQE382"/>
      <c r="FQF382"/>
      <c r="FQG382"/>
      <c r="FQH382"/>
      <c r="FQI382"/>
      <c r="FQJ382"/>
      <c r="FQK382"/>
      <c r="FQL382"/>
      <c r="FQM382"/>
      <c r="FQN382"/>
      <c r="FQO382"/>
      <c r="FQP382"/>
      <c r="FQQ382"/>
      <c r="FQR382"/>
      <c r="FQS382"/>
      <c r="FQT382"/>
      <c r="FQU382"/>
      <c r="FQV382"/>
      <c r="FQW382"/>
      <c r="FQX382"/>
      <c r="FQY382"/>
      <c r="FQZ382"/>
      <c r="FRA382"/>
      <c r="FRB382"/>
      <c r="FRC382"/>
      <c r="FRD382"/>
      <c r="FRE382"/>
      <c r="FRF382"/>
      <c r="FRG382"/>
      <c r="FRH382"/>
      <c r="FRI382"/>
      <c r="FRJ382"/>
      <c r="FRK382"/>
      <c r="FRL382"/>
      <c r="FRM382"/>
      <c r="FRN382"/>
      <c r="FRO382"/>
      <c r="FRP382"/>
      <c r="FRQ382"/>
      <c r="FRR382"/>
      <c r="FRS382"/>
      <c r="FRT382"/>
      <c r="FRU382"/>
      <c r="FRV382"/>
      <c r="FRW382"/>
      <c r="FRX382"/>
      <c r="FRY382"/>
      <c r="FRZ382"/>
      <c r="FSA382"/>
      <c r="FSB382"/>
      <c r="FSC382"/>
      <c r="FSD382"/>
      <c r="FSE382"/>
      <c r="FSF382"/>
      <c r="FSG382"/>
      <c r="FSH382"/>
      <c r="FSI382"/>
      <c r="FSJ382"/>
      <c r="FSK382"/>
      <c r="FSL382"/>
      <c r="FSM382"/>
      <c r="FSN382"/>
      <c r="FSO382"/>
      <c r="FSP382"/>
      <c r="FSQ382"/>
      <c r="FSR382"/>
      <c r="FSS382"/>
      <c r="FST382"/>
      <c r="FSU382"/>
      <c r="FSV382"/>
      <c r="FSW382"/>
      <c r="FSX382"/>
      <c r="FSY382"/>
      <c r="FSZ382"/>
      <c r="FTA382"/>
      <c r="FTB382"/>
      <c r="FTC382"/>
      <c r="FTD382"/>
      <c r="FTE382"/>
      <c r="FTF382"/>
      <c r="FTG382"/>
      <c r="FTH382"/>
      <c r="FTI382"/>
      <c r="FTJ382"/>
      <c r="FTK382"/>
      <c r="FTL382"/>
      <c r="FTM382"/>
      <c r="FTN382"/>
      <c r="FTO382"/>
      <c r="FTP382"/>
      <c r="FTQ382"/>
      <c r="FTR382"/>
      <c r="FTS382"/>
      <c r="FTT382"/>
      <c r="FTU382"/>
      <c r="FTV382"/>
      <c r="FTW382"/>
      <c r="FTX382"/>
      <c r="FTY382"/>
      <c r="FTZ382"/>
      <c r="FUA382"/>
      <c r="FUB382"/>
      <c r="FUC382"/>
      <c r="FUD382"/>
      <c r="FUE382"/>
      <c r="FUF382"/>
      <c r="FUG382"/>
      <c r="FUH382"/>
      <c r="FUI382"/>
      <c r="FUJ382"/>
      <c r="FUK382"/>
      <c r="FUL382"/>
      <c r="FUM382"/>
      <c r="FUN382"/>
      <c r="FUO382"/>
      <c r="FUP382"/>
      <c r="FUQ382"/>
      <c r="FUR382"/>
      <c r="FUS382"/>
      <c r="FUT382"/>
      <c r="FUU382"/>
      <c r="FUV382"/>
      <c r="FUW382"/>
      <c r="FUX382"/>
      <c r="FUY382"/>
      <c r="FUZ382"/>
      <c r="FVA382"/>
      <c r="FVB382"/>
      <c r="FVC382"/>
      <c r="FVD382"/>
      <c r="FVE382"/>
      <c r="FVF382"/>
      <c r="FVG382"/>
      <c r="FVH382"/>
      <c r="FVI382"/>
      <c r="FVJ382"/>
      <c r="FVK382"/>
      <c r="FVL382"/>
      <c r="FVM382"/>
      <c r="FVN382"/>
      <c r="FVO382"/>
      <c r="FVP382"/>
      <c r="FVQ382"/>
      <c r="FVR382"/>
      <c r="FVS382"/>
      <c r="FVT382"/>
      <c r="FVU382"/>
      <c r="FVV382"/>
      <c r="FVW382"/>
      <c r="FVX382"/>
      <c r="FVY382"/>
      <c r="FVZ382"/>
      <c r="FWA382"/>
      <c r="FWB382"/>
      <c r="FWC382"/>
      <c r="FWD382"/>
      <c r="FWE382"/>
      <c r="FWF382"/>
      <c r="FWG382"/>
      <c r="FWH382"/>
      <c r="FWI382"/>
      <c r="FWJ382"/>
      <c r="FWK382"/>
      <c r="FWL382"/>
      <c r="FWM382"/>
      <c r="FWN382"/>
      <c r="FWO382"/>
      <c r="FWP382"/>
      <c r="FWQ382"/>
      <c r="FWR382"/>
      <c r="FWS382"/>
      <c r="FWT382"/>
      <c r="FWU382"/>
      <c r="FWV382"/>
      <c r="FWW382"/>
      <c r="FWX382"/>
      <c r="FWY382"/>
      <c r="FWZ382"/>
      <c r="FXA382"/>
      <c r="FXB382"/>
      <c r="FXC382"/>
      <c r="FXD382"/>
      <c r="FXE382"/>
      <c r="FXF382"/>
      <c r="FXG382"/>
      <c r="FXH382"/>
      <c r="FXI382"/>
      <c r="FXJ382"/>
      <c r="FXK382"/>
      <c r="FXL382"/>
      <c r="FXM382"/>
      <c r="FXN382"/>
      <c r="FXO382"/>
      <c r="FXP382"/>
      <c r="FXQ382"/>
      <c r="FXR382"/>
      <c r="FXS382"/>
      <c r="FXT382"/>
      <c r="FXU382"/>
      <c r="FXV382"/>
      <c r="FXW382"/>
      <c r="FXX382"/>
      <c r="FXY382"/>
      <c r="FXZ382"/>
      <c r="FYA382"/>
      <c r="FYB382"/>
      <c r="FYC382"/>
      <c r="FYD382"/>
      <c r="FYE382"/>
      <c r="FYF382"/>
      <c r="FYG382"/>
      <c r="FYH382"/>
      <c r="FYI382"/>
      <c r="FYJ382"/>
      <c r="FYK382"/>
      <c r="FYL382"/>
      <c r="FYM382"/>
      <c r="FYN382"/>
      <c r="FYO382"/>
      <c r="FYP382"/>
      <c r="FYQ382"/>
      <c r="FYR382"/>
      <c r="FYS382"/>
      <c r="FYT382"/>
      <c r="FYU382"/>
      <c r="FYV382"/>
      <c r="FYW382"/>
      <c r="FYX382"/>
      <c r="FYY382"/>
      <c r="FYZ382"/>
      <c r="FZA382"/>
      <c r="FZB382"/>
      <c r="FZC382"/>
      <c r="FZD382"/>
      <c r="FZE382"/>
      <c r="FZF382"/>
      <c r="FZG382"/>
      <c r="FZH382"/>
      <c r="FZI382"/>
      <c r="FZJ382"/>
      <c r="FZK382"/>
      <c r="FZL382"/>
      <c r="FZM382"/>
      <c r="FZN382"/>
      <c r="FZO382"/>
      <c r="FZP382"/>
      <c r="FZQ382"/>
      <c r="FZR382"/>
      <c r="FZS382"/>
      <c r="FZT382"/>
      <c r="FZU382"/>
      <c r="FZV382"/>
      <c r="FZW382"/>
      <c r="FZX382"/>
      <c r="FZY382"/>
      <c r="FZZ382"/>
      <c r="GAA382"/>
      <c r="GAB382"/>
      <c r="GAC382"/>
      <c r="GAD382"/>
      <c r="GAE382"/>
      <c r="GAF382"/>
      <c r="GAG382"/>
      <c r="GAH382"/>
      <c r="GAI382"/>
      <c r="GAJ382"/>
      <c r="GAK382"/>
      <c r="GAL382"/>
      <c r="GAM382"/>
      <c r="GAN382"/>
      <c r="GAO382"/>
      <c r="GAP382"/>
      <c r="GAQ382"/>
      <c r="GAR382"/>
      <c r="GAS382"/>
      <c r="GAT382"/>
      <c r="GAU382"/>
      <c r="GAV382"/>
      <c r="GAW382"/>
      <c r="GAX382"/>
      <c r="GAY382"/>
      <c r="GAZ382"/>
      <c r="GBA382"/>
      <c r="GBB382"/>
      <c r="GBC382"/>
      <c r="GBD382"/>
      <c r="GBE382"/>
      <c r="GBF382"/>
      <c r="GBG382"/>
      <c r="GBH382"/>
      <c r="GBI382"/>
      <c r="GBJ382"/>
      <c r="GBK382"/>
      <c r="GBL382"/>
      <c r="GBM382"/>
      <c r="GBN382"/>
      <c r="GBO382"/>
      <c r="GBP382"/>
      <c r="GBQ382"/>
      <c r="GBR382"/>
      <c r="GBS382"/>
      <c r="GBT382"/>
      <c r="GBU382"/>
      <c r="GBV382"/>
      <c r="GBW382"/>
      <c r="GBX382"/>
      <c r="GBY382"/>
      <c r="GBZ382"/>
      <c r="GCA382"/>
      <c r="GCB382"/>
      <c r="GCC382"/>
      <c r="GCD382"/>
      <c r="GCE382"/>
      <c r="GCF382"/>
      <c r="GCG382"/>
      <c r="GCH382"/>
      <c r="GCI382"/>
      <c r="GCJ382"/>
      <c r="GCK382"/>
      <c r="GCL382"/>
      <c r="GCM382"/>
      <c r="GCN382"/>
      <c r="GCO382"/>
      <c r="GCP382"/>
      <c r="GCQ382"/>
      <c r="GCR382"/>
      <c r="GCS382"/>
      <c r="GCT382"/>
      <c r="GCU382"/>
      <c r="GCV382"/>
      <c r="GCW382"/>
      <c r="GCX382"/>
      <c r="GCY382"/>
      <c r="GCZ382"/>
      <c r="GDA382"/>
      <c r="GDB382"/>
      <c r="GDC382"/>
      <c r="GDD382"/>
      <c r="GDE382"/>
      <c r="GDF382"/>
      <c r="GDG382"/>
      <c r="GDH382"/>
      <c r="GDI382"/>
      <c r="GDJ382"/>
      <c r="GDK382"/>
      <c r="GDL382"/>
      <c r="GDM382"/>
      <c r="GDN382"/>
      <c r="GDO382"/>
      <c r="GDP382"/>
      <c r="GDQ382"/>
      <c r="GDR382"/>
      <c r="GDS382"/>
      <c r="GDT382"/>
      <c r="GDU382"/>
      <c r="GDV382"/>
      <c r="GDW382"/>
      <c r="GDX382"/>
      <c r="GDY382"/>
      <c r="GDZ382"/>
      <c r="GEA382"/>
      <c r="GEB382"/>
      <c r="GEC382"/>
      <c r="GED382"/>
      <c r="GEE382"/>
      <c r="GEF382"/>
      <c r="GEG382"/>
      <c r="GEH382"/>
      <c r="GEI382"/>
      <c r="GEJ382"/>
      <c r="GEK382"/>
      <c r="GEL382"/>
      <c r="GEM382"/>
      <c r="GEN382"/>
      <c r="GEO382"/>
      <c r="GEP382"/>
      <c r="GEQ382"/>
      <c r="GER382"/>
      <c r="GES382"/>
      <c r="GET382"/>
      <c r="GEU382"/>
      <c r="GEV382"/>
      <c r="GEW382"/>
      <c r="GEX382"/>
      <c r="GEY382"/>
      <c r="GEZ382"/>
      <c r="GFA382"/>
      <c r="GFB382"/>
      <c r="GFC382"/>
      <c r="GFD382"/>
      <c r="GFE382"/>
      <c r="GFF382"/>
      <c r="GFG382"/>
      <c r="GFH382"/>
      <c r="GFI382"/>
      <c r="GFJ382"/>
      <c r="GFK382"/>
      <c r="GFL382"/>
      <c r="GFM382"/>
      <c r="GFN382"/>
      <c r="GFO382"/>
      <c r="GFP382"/>
      <c r="GFQ382"/>
      <c r="GFR382"/>
      <c r="GFS382"/>
      <c r="GFT382"/>
      <c r="GFU382"/>
      <c r="GFV382"/>
      <c r="GFW382"/>
      <c r="GFX382"/>
      <c r="GFY382"/>
      <c r="GFZ382"/>
      <c r="GGA382"/>
      <c r="GGB382"/>
      <c r="GGC382"/>
      <c r="GGD382"/>
      <c r="GGE382"/>
      <c r="GGF382"/>
      <c r="GGG382"/>
      <c r="GGH382"/>
      <c r="GGI382"/>
      <c r="GGJ382"/>
      <c r="GGK382"/>
      <c r="GGL382"/>
      <c r="GGM382"/>
      <c r="GGN382"/>
      <c r="GGO382"/>
      <c r="GGP382"/>
      <c r="GGQ382"/>
      <c r="GGR382"/>
      <c r="GGS382"/>
      <c r="GGT382"/>
      <c r="GGU382"/>
      <c r="GGV382"/>
      <c r="GGW382"/>
      <c r="GGX382"/>
      <c r="GGY382"/>
      <c r="GGZ382"/>
      <c r="GHA382"/>
      <c r="GHB382"/>
      <c r="GHC382"/>
      <c r="GHD382"/>
      <c r="GHE382"/>
      <c r="GHF382"/>
      <c r="GHG382"/>
      <c r="GHH382"/>
      <c r="GHI382"/>
      <c r="GHJ382"/>
      <c r="GHK382"/>
      <c r="GHL382"/>
      <c r="GHM382"/>
      <c r="GHN382"/>
      <c r="GHO382"/>
      <c r="GHP382"/>
      <c r="GHQ382"/>
      <c r="GHR382"/>
      <c r="GHS382"/>
      <c r="GHT382"/>
      <c r="GHU382"/>
      <c r="GHV382"/>
      <c r="GHW382"/>
      <c r="GHX382"/>
      <c r="GHY382"/>
      <c r="GHZ382"/>
      <c r="GIA382"/>
      <c r="GIB382"/>
      <c r="GIC382"/>
      <c r="GID382"/>
      <c r="GIE382"/>
      <c r="GIF382"/>
      <c r="GIG382"/>
      <c r="GIH382"/>
      <c r="GII382"/>
      <c r="GIJ382"/>
      <c r="GIK382"/>
      <c r="GIL382"/>
      <c r="GIM382"/>
      <c r="GIN382"/>
      <c r="GIO382"/>
      <c r="GIP382"/>
      <c r="GIQ382"/>
      <c r="GIR382"/>
      <c r="GIS382"/>
      <c r="GIT382"/>
      <c r="GIU382"/>
      <c r="GIV382"/>
      <c r="GIW382"/>
      <c r="GIX382"/>
      <c r="GIY382"/>
      <c r="GIZ382"/>
      <c r="GJA382"/>
      <c r="GJB382"/>
      <c r="GJC382"/>
      <c r="GJD382"/>
      <c r="GJE382"/>
      <c r="GJF382"/>
      <c r="GJG382"/>
      <c r="GJH382"/>
      <c r="GJI382"/>
      <c r="GJJ382"/>
      <c r="GJK382"/>
      <c r="GJL382"/>
      <c r="GJM382"/>
      <c r="GJN382"/>
      <c r="GJO382"/>
      <c r="GJP382"/>
      <c r="GJQ382"/>
      <c r="GJR382"/>
      <c r="GJS382"/>
      <c r="GJT382"/>
      <c r="GJU382"/>
      <c r="GJV382"/>
      <c r="GJW382"/>
      <c r="GJX382"/>
      <c r="GJY382"/>
      <c r="GJZ382"/>
      <c r="GKA382"/>
      <c r="GKB382"/>
      <c r="GKC382"/>
      <c r="GKD382"/>
      <c r="GKE382"/>
      <c r="GKF382"/>
      <c r="GKG382"/>
      <c r="GKH382"/>
      <c r="GKI382"/>
      <c r="GKJ382"/>
      <c r="GKK382"/>
      <c r="GKL382"/>
      <c r="GKM382"/>
      <c r="GKN382"/>
      <c r="GKO382"/>
      <c r="GKP382"/>
      <c r="GKQ382"/>
      <c r="GKR382"/>
      <c r="GKS382"/>
      <c r="GKT382"/>
      <c r="GKU382"/>
      <c r="GKV382"/>
      <c r="GKW382"/>
      <c r="GKX382"/>
      <c r="GKY382"/>
      <c r="GKZ382"/>
      <c r="GLA382"/>
      <c r="GLB382"/>
      <c r="GLC382"/>
      <c r="GLD382"/>
      <c r="GLE382"/>
      <c r="GLF382"/>
      <c r="GLG382"/>
      <c r="GLH382"/>
      <c r="GLI382"/>
      <c r="GLJ382"/>
      <c r="GLK382"/>
      <c r="GLL382"/>
      <c r="GLM382"/>
      <c r="GLN382"/>
      <c r="GLO382"/>
      <c r="GLP382"/>
      <c r="GLQ382"/>
      <c r="GLR382"/>
      <c r="GLS382"/>
      <c r="GLT382"/>
      <c r="GLU382"/>
      <c r="GLV382"/>
      <c r="GLW382"/>
      <c r="GLX382"/>
      <c r="GLY382"/>
      <c r="GLZ382"/>
      <c r="GMA382"/>
      <c r="GMB382"/>
      <c r="GMC382"/>
      <c r="GMD382"/>
      <c r="GME382"/>
      <c r="GMF382"/>
      <c r="GMG382"/>
      <c r="GMH382"/>
      <c r="GMI382"/>
      <c r="GMJ382"/>
      <c r="GMK382"/>
      <c r="GML382"/>
      <c r="GMM382"/>
      <c r="GMN382"/>
      <c r="GMO382"/>
      <c r="GMP382"/>
      <c r="GMQ382"/>
      <c r="GMR382"/>
      <c r="GMS382"/>
      <c r="GMT382"/>
      <c r="GMU382"/>
      <c r="GMV382"/>
      <c r="GMW382"/>
      <c r="GMX382"/>
      <c r="GMY382"/>
      <c r="GMZ382"/>
      <c r="GNA382"/>
      <c r="GNB382"/>
      <c r="GNC382"/>
      <c r="GND382"/>
      <c r="GNE382"/>
      <c r="GNF382"/>
      <c r="GNG382"/>
      <c r="GNH382"/>
      <c r="GNI382"/>
      <c r="GNJ382"/>
      <c r="GNK382"/>
      <c r="GNL382"/>
      <c r="GNM382"/>
      <c r="GNN382"/>
      <c r="GNO382"/>
      <c r="GNP382"/>
      <c r="GNQ382"/>
      <c r="GNR382"/>
      <c r="GNS382"/>
      <c r="GNT382"/>
      <c r="GNU382"/>
      <c r="GNV382"/>
      <c r="GNW382"/>
      <c r="GNX382"/>
      <c r="GNY382"/>
      <c r="GNZ382"/>
      <c r="GOA382"/>
      <c r="GOB382"/>
      <c r="GOC382"/>
      <c r="GOD382"/>
      <c r="GOE382"/>
      <c r="GOF382"/>
      <c r="GOG382"/>
      <c r="GOH382"/>
      <c r="GOI382"/>
      <c r="GOJ382"/>
      <c r="GOK382"/>
      <c r="GOL382"/>
      <c r="GOM382"/>
      <c r="GON382"/>
      <c r="GOO382"/>
      <c r="GOP382"/>
      <c r="GOQ382"/>
      <c r="GOR382"/>
      <c r="GOS382"/>
      <c r="GOT382"/>
      <c r="GOU382"/>
      <c r="GOV382"/>
      <c r="GOW382"/>
      <c r="GOX382"/>
      <c r="GOY382"/>
      <c r="GOZ382"/>
      <c r="GPA382"/>
      <c r="GPB382"/>
      <c r="GPC382"/>
      <c r="GPD382"/>
      <c r="GPE382"/>
      <c r="GPF382"/>
      <c r="GPG382"/>
      <c r="GPH382"/>
      <c r="GPI382"/>
      <c r="GPJ382"/>
      <c r="GPK382"/>
      <c r="GPL382"/>
      <c r="GPM382"/>
      <c r="GPN382"/>
      <c r="GPO382"/>
      <c r="GPP382"/>
      <c r="GPQ382"/>
      <c r="GPR382"/>
      <c r="GPS382"/>
      <c r="GPT382"/>
      <c r="GPU382"/>
      <c r="GPV382"/>
      <c r="GPW382"/>
      <c r="GPX382"/>
      <c r="GPY382"/>
      <c r="GPZ382"/>
      <c r="GQA382"/>
      <c r="GQB382"/>
      <c r="GQC382"/>
      <c r="GQD382"/>
      <c r="GQE382"/>
      <c r="GQF382"/>
      <c r="GQG382"/>
      <c r="GQH382"/>
      <c r="GQI382"/>
      <c r="GQJ382"/>
      <c r="GQK382"/>
      <c r="GQL382"/>
      <c r="GQM382"/>
      <c r="GQN382"/>
      <c r="GQO382"/>
      <c r="GQP382"/>
      <c r="GQQ382"/>
      <c r="GQR382"/>
      <c r="GQS382"/>
      <c r="GQT382"/>
      <c r="GQU382"/>
      <c r="GQV382"/>
      <c r="GQW382"/>
      <c r="GQX382"/>
      <c r="GQY382"/>
      <c r="GQZ382"/>
      <c r="GRA382"/>
      <c r="GRB382"/>
      <c r="GRC382"/>
      <c r="GRD382"/>
      <c r="GRE382"/>
      <c r="GRF382"/>
      <c r="GRG382"/>
      <c r="GRH382"/>
      <c r="GRI382"/>
      <c r="GRJ382"/>
      <c r="GRK382"/>
      <c r="GRL382"/>
      <c r="GRM382"/>
      <c r="GRN382"/>
      <c r="GRO382"/>
      <c r="GRP382"/>
      <c r="GRQ382"/>
      <c r="GRR382"/>
      <c r="GRS382"/>
      <c r="GRT382"/>
      <c r="GRU382"/>
      <c r="GRV382"/>
      <c r="GRW382"/>
      <c r="GRX382"/>
      <c r="GRY382"/>
      <c r="GRZ382"/>
      <c r="GSA382"/>
      <c r="GSB382"/>
      <c r="GSC382"/>
      <c r="GSD382"/>
      <c r="GSE382"/>
      <c r="GSF382"/>
      <c r="GSG382"/>
      <c r="GSH382"/>
      <c r="GSI382"/>
      <c r="GSJ382"/>
      <c r="GSK382"/>
      <c r="GSL382"/>
      <c r="GSM382"/>
      <c r="GSN382"/>
      <c r="GSO382"/>
      <c r="GSP382"/>
      <c r="GSQ382"/>
      <c r="GSR382"/>
      <c r="GSS382"/>
      <c r="GST382"/>
      <c r="GSU382"/>
      <c r="GSV382"/>
      <c r="GSW382"/>
      <c r="GSX382"/>
      <c r="GSY382"/>
      <c r="GSZ382"/>
      <c r="GTA382"/>
      <c r="GTB382"/>
      <c r="GTC382"/>
      <c r="GTD382"/>
      <c r="GTE382"/>
      <c r="GTF382"/>
      <c r="GTG382"/>
      <c r="GTH382"/>
      <c r="GTI382"/>
      <c r="GTJ382"/>
      <c r="GTK382"/>
      <c r="GTL382"/>
      <c r="GTM382"/>
      <c r="GTN382"/>
      <c r="GTO382"/>
      <c r="GTP382"/>
      <c r="GTQ382"/>
      <c r="GTR382"/>
      <c r="GTS382"/>
      <c r="GTT382"/>
      <c r="GTU382"/>
      <c r="GTV382"/>
      <c r="GTW382"/>
      <c r="GTX382"/>
      <c r="GTY382"/>
      <c r="GTZ382"/>
      <c r="GUA382"/>
      <c r="GUB382"/>
      <c r="GUC382"/>
      <c r="GUD382"/>
      <c r="GUE382"/>
      <c r="GUF382"/>
      <c r="GUG382"/>
      <c r="GUH382"/>
      <c r="GUI382"/>
      <c r="GUJ382"/>
      <c r="GUK382"/>
      <c r="GUL382"/>
      <c r="GUM382"/>
      <c r="GUN382"/>
      <c r="GUO382"/>
      <c r="GUP382"/>
      <c r="GUQ382"/>
      <c r="GUR382"/>
      <c r="GUS382"/>
      <c r="GUT382"/>
      <c r="GUU382"/>
      <c r="GUV382"/>
      <c r="GUW382"/>
      <c r="GUX382"/>
      <c r="GUY382"/>
      <c r="GUZ382"/>
      <c r="GVA382"/>
      <c r="GVB382"/>
      <c r="GVC382"/>
      <c r="GVD382"/>
      <c r="GVE382"/>
      <c r="GVF382"/>
      <c r="GVG382"/>
      <c r="GVH382"/>
      <c r="GVI382"/>
      <c r="GVJ382"/>
      <c r="GVK382"/>
      <c r="GVL382"/>
      <c r="GVM382"/>
      <c r="GVN382"/>
      <c r="GVO382"/>
      <c r="GVP382"/>
      <c r="GVQ382"/>
      <c r="GVR382"/>
      <c r="GVS382"/>
      <c r="GVT382"/>
      <c r="GVU382"/>
      <c r="GVV382"/>
      <c r="GVW382"/>
      <c r="GVX382"/>
      <c r="GVY382"/>
      <c r="GVZ382"/>
      <c r="GWA382"/>
      <c r="GWB382"/>
      <c r="GWC382"/>
      <c r="GWD382"/>
      <c r="GWE382"/>
      <c r="GWF382"/>
      <c r="GWG382"/>
      <c r="GWH382"/>
      <c r="GWI382"/>
      <c r="GWJ382"/>
      <c r="GWK382"/>
      <c r="GWL382"/>
      <c r="GWM382"/>
      <c r="GWN382"/>
      <c r="GWO382"/>
      <c r="GWP382"/>
      <c r="GWQ382"/>
      <c r="GWR382"/>
      <c r="GWS382"/>
      <c r="GWT382"/>
      <c r="GWU382"/>
      <c r="GWV382"/>
      <c r="GWW382"/>
      <c r="GWX382"/>
      <c r="GWY382"/>
      <c r="GWZ382"/>
      <c r="GXA382"/>
      <c r="GXB382"/>
      <c r="GXC382"/>
      <c r="GXD382"/>
      <c r="GXE382"/>
      <c r="GXF382"/>
      <c r="GXG382"/>
      <c r="GXH382"/>
      <c r="GXI382"/>
      <c r="GXJ382"/>
      <c r="GXK382"/>
      <c r="GXL382"/>
      <c r="GXM382"/>
      <c r="GXN382"/>
      <c r="GXO382"/>
      <c r="GXP382"/>
      <c r="GXQ382"/>
      <c r="GXR382"/>
      <c r="GXS382"/>
      <c r="GXT382"/>
      <c r="GXU382"/>
      <c r="GXV382"/>
      <c r="GXW382"/>
      <c r="GXX382"/>
      <c r="GXY382"/>
      <c r="GXZ382"/>
      <c r="GYA382"/>
      <c r="GYB382"/>
      <c r="GYC382"/>
      <c r="GYD382"/>
      <c r="GYE382"/>
      <c r="GYF382"/>
      <c r="GYG382"/>
      <c r="GYH382"/>
      <c r="GYI382"/>
      <c r="GYJ382"/>
      <c r="GYK382"/>
      <c r="GYL382"/>
      <c r="GYM382"/>
      <c r="GYN382"/>
      <c r="GYO382"/>
      <c r="GYP382"/>
      <c r="GYQ382"/>
      <c r="GYR382"/>
      <c r="GYS382"/>
      <c r="GYT382"/>
      <c r="GYU382"/>
      <c r="GYV382"/>
      <c r="GYW382"/>
      <c r="GYX382"/>
      <c r="GYY382"/>
      <c r="GYZ382"/>
      <c r="GZA382"/>
      <c r="GZB382"/>
      <c r="GZC382"/>
      <c r="GZD382"/>
      <c r="GZE382"/>
      <c r="GZF382"/>
      <c r="GZG382"/>
      <c r="GZH382"/>
      <c r="GZI382"/>
      <c r="GZJ382"/>
      <c r="GZK382"/>
      <c r="GZL382"/>
      <c r="GZM382"/>
      <c r="GZN382"/>
      <c r="GZO382"/>
      <c r="GZP382"/>
      <c r="GZQ382"/>
      <c r="GZR382"/>
      <c r="GZS382"/>
      <c r="GZT382"/>
      <c r="GZU382"/>
      <c r="GZV382"/>
      <c r="GZW382"/>
      <c r="GZX382"/>
      <c r="GZY382"/>
      <c r="GZZ382"/>
      <c r="HAA382"/>
      <c r="HAB382"/>
      <c r="HAC382"/>
      <c r="HAD382"/>
      <c r="HAE382"/>
      <c r="HAF382"/>
      <c r="HAG382"/>
      <c r="HAH382"/>
      <c r="HAI382"/>
      <c r="HAJ382"/>
      <c r="HAK382"/>
      <c r="HAL382"/>
      <c r="HAM382"/>
      <c r="HAN382"/>
      <c r="HAO382"/>
      <c r="HAP382"/>
      <c r="HAQ382"/>
      <c r="HAR382"/>
      <c r="HAS382"/>
      <c r="HAT382"/>
      <c r="HAU382"/>
      <c r="HAV382"/>
      <c r="HAW382"/>
      <c r="HAX382"/>
      <c r="HAY382"/>
      <c r="HAZ382"/>
      <c r="HBA382"/>
      <c r="HBB382"/>
      <c r="HBC382"/>
      <c r="HBD382"/>
      <c r="HBE382"/>
      <c r="HBF382"/>
      <c r="HBG382"/>
      <c r="HBH382"/>
      <c r="HBI382"/>
      <c r="HBJ382"/>
      <c r="HBK382"/>
      <c r="HBL382"/>
      <c r="HBM382"/>
      <c r="HBN382"/>
      <c r="HBO382"/>
      <c r="HBP382"/>
      <c r="HBQ382"/>
      <c r="HBR382"/>
      <c r="HBS382"/>
      <c r="HBT382"/>
      <c r="HBU382"/>
      <c r="HBV382"/>
      <c r="HBW382"/>
      <c r="HBX382"/>
      <c r="HBY382"/>
      <c r="HBZ382"/>
      <c r="HCA382"/>
      <c r="HCB382"/>
      <c r="HCC382"/>
      <c r="HCD382"/>
      <c r="HCE382"/>
      <c r="HCF382"/>
      <c r="HCG382"/>
      <c r="HCH382"/>
      <c r="HCI382"/>
      <c r="HCJ382"/>
      <c r="HCK382"/>
      <c r="HCL382"/>
      <c r="HCM382"/>
      <c r="HCN382"/>
      <c r="HCO382"/>
      <c r="HCP382"/>
      <c r="HCQ382"/>
      <c r="HCR382"/>
      <c r="HCS382"/>
      <c r="HCT382"/>
      <c r="HCU382"/>
      <c r="HCV382"/>
      <c r="HCW382"/>
      <c r="HCX382"/>
      <c r="HCY382"/>
      <c r="HCZ382"/>
      <c r="HDA382"/>
      <c r="HDB382"/>
      <c r="HDC382"/>
      <c r="HDD382"/>
      <c r="HDE382"/>
      <c r="HDF382"/>
      <c r="HDG382"/>
      <c r="HDH382"/>
      <c r="HDI382"/>
      <c r="HDJ382"/>
      <c r="HDK382"/>
      <c r="HDL382"/>
      <c r="HDM382"/>
      <c r="HDN382"/>
      <c r="HDO382"/>
      <c r="HDP382"/>
      <c r="HDQ382"/>
      <c r="HDR382"/>
      <c r="HDS382"/>
      <c r="HDT382"/>
      <c r="HDU382"/>
      <c r="HDV382"/>
      <c r="HDW382"/>
      <c r="HDX382"/>
      <c r="HDY382"/>
      <c r="HDZ382"/>
      <c r="HEA382"/>
      <c r="HEB382"/>
      <c r="HEC382"/>
      <c r="HED382"/>
      <c r="HEE382"/>
      <c r="HEF382"/>
      <c r="HEG382"/>
      <c r="HEH382"/>
      <c r="HEI382"/>
      <c r="HEJ382"/>
      <c r="HEK382"/>
      <c r="HEL382"/>
      <c r="HEM382"/>
      <c r="HEN382"/>
      <c r="HEO382"/>
      <c r="HEP382"/>
      <c r="HEQ382"/>
      <c r="HER382"/>
      <c r="HES382"/>
      <c r="HET382"/>
      <c r="HEU382"/>
      <c r="HEV382"/>
      <c r="HEW382"/>
      <c r="HEX382"/>
      <c r="HEY382"/>
      <c r="HEZ382"/>
      <c r="HFA382"/>
      <c r="HFB382"/>
      <c r="HFC382"/>
      <c r="HFD382"/>
      <c r="HFE382"/>
      <c r="HFF382"/>
      <c r="HFG382"/>
      <c r="HFH382"/>
      <c r="HFI382"/>
      <c r="HFJ382"/>
      <c r="HFK382"/>
      <c r="HFL382"/>
      <c r="HFM382"/>
      <c r="HFN382"/>
      <c r="HFO382"/>
      <c r="HFP382"/>
      <c r="HFQ382"/>
      <c r="HFR382"/>
      <c r="HFS382"/>
      <c r="HFT382"/>
      <c r="HFU382"/>
      <c r="HFV382"/>
      <c r="HFW382"/>
      <c r="HFX382"/>
      <c r="HFY382"/>
      <c r="HFZ382"/>
      <c r="HGA382"/>
      <c r="HGB382"/>
      <c r="HGC382"/>
      <c r="HGD382"/>
      <c r="HGE382"/>
      <c r="HGF382"/>
      <c r="HGG382"/>
      <c r="HGH382"/>
      <c r="HGI382"/>
      <c r="HGJ382"/>
      <c r="HGK382"/>
      <c r="HGL382"/>
      <c r="HGM382"/>
      <c r="HGN382"/>
      <c r="HGO382"/>
      <c r="HGP382"/>
      <c r="HGQ382"/>
      <c r="HGR382"/>
      <c r="HGS382"/>
      <c r="HGT382"/>
      <c r="HGU382"/>
      <c r="HGV382"/>
      <c r="HGW382"/>
      <c r="HGX382"/>
      <c r="HGY382"/>
      <c r="HGZ382"/>
      <c r="HHA382"/>
      <c r="HHB382"/>
      <c r="HHC382"/>
      <c r="HHD382"/>
      <c r="HHE382"/>
      <c r="HHF382"/>
      <c r="HHG382"/>
      <c r="HHH382"/>
      <c r="HHI382"/>
      <c r="HHJ382"/>
      <c r="HHK382"/>
      <c r="HHL382"/>
      <c r="HHM382"/>
      <c r="HHN382"/>
      <c r="HHO382"/>
      <c r="HHP382"/>
      <c r="HHQ382"/>
      <c r="HHR382"/>
      <c r="HHS382"/>
      <c r="HHT382"/>
      <c r="HHU382"/>
      <c r="HHV382"/>
      <c r="HHW382"/>
      <c r="HHX382"/>
      <c r="HHY382"/>
      <c r="HHZ382"/>
      <c r="HIA382"/>
      <c r="HIB382"/>
      <c r="HIC382"/>
      <c r="HID382"/>
      <c r="HIE382"/>
      <c r="HIF382"/>
      <c r="HIG382"/>
      <c r="HIH382"/>
      <c r="HII382"/>
      <c r="HIJ382"/>
      <c r="HIK382"/>
      <c r="HIL382"/>
      <c r="HIM382"/>
      <c r="HIN382"/>
      <c r="HIO382"/>
      <c r="HIP382"/>
      <c r="HIQ382"/>
      <c r="HIR382"/>
      <c r="HIS382"/>
      <c r="HIT382"/>
      <c r="HIU382"/>
      <c r="HIV382"/>
      <c r="HIW382"/>
      <c r="HIX382"/>
      <c r="HIY382"/>
      <c r="HIZ382"/>
      <c r="HJA382"/>
      <c r="HJB382"/>
      <c r="HJC382"/>
      <c r="HJD382"/>
      <c r="HJE382"/>
      <c r="HJF382"/>
      <c r="HJG382"/>
      <c r="HJH382"/>
      <c r="HJI382"/>
      <c r="HJJ382"/>
      <c r="HJK382"/>
      <c r="HJL382"/>
      <c r="HJM382"/>
      <c r="HJN382"/>
      <c r="HJO382"/>
      <c r="HJP382"/>
      <c r="HJQ382"/>
      <c r="HJR382"/>
      <c r="HJS382"/>
      <c r="HJT382"/>
      <c r="HJU382"/>
      <c r="HJV382"/>
      <c r="HJW382"/>
      <c r="HJX382"/>
      <c r="HJY382"/>
      <c r="HJZ382"/>
      <c r="HKA382"/>
      <c r="HKB382"/>
      <c r="HKC382"/>
      <c r="HKD382"/>
      <c r="HKE382"/>
      <c r="HKF382"/>
      <c r="HKG382"/>
      <c r="HKH382"/>
      <c r="HKI382"/>
      <c r="HKJ382"/>
      <c r="HKK382"/>
      <c r="HKL382"/>
      <c r="HKM382"/>
      <c r="HKN382"/>
      <c r="HKO382"/>
      <c r="HKP382"/>
      <c r="HKQ382"/>
      <c r="HKR382"/>
      <c r="HKS382"/>
      <c r="HKT382"/>
      <c r="HKU382"/>
      <c r="HKV382"/>
      <c r="HKW382"/>
      <c r="HKX382"/>
      <c r="HKY382"/>
      <c r="HKZ382"/>
      <c r="HLA382"/>
      <c r="HLB382"/>
      <c r="HLC382"/>
      <c r="HLD382"/>
      <c r="HLE382"/>
      <c r="HLF382"/>
      <c r="HLG382"/>
      <c r="HLH382"/>
      <c r="HLI382"/>
      <c r="HLJ382"/>
      <c r="HLK382"/>
      <c r="HLL382"/>
      <c r="HLM382"/>
      <c r="HLN382"/>
      <c r="HLO382"/>
      <c r="HLP382"/>
      <c r="HLQ382"/>
      <c r="HLR382"/>
      <c r="HLS382"/>
      <c r="HLT382"/>
      <c r="HLU382"/>
      <c r="HLV382"/>
      <c r="HLW382"/>
      <c r="HLX382"/>
      <c r="HLY382"/>
      <c r="HLZ382"/>
      <c r="HMA382"/>
      <c r="HMB382"/>
      <c r="HMC382"/>
      <c r="HMD382"/>
      <c r="HME382"/>
      <c r="HMF382"/>
      <c r="HMG382"/>
      <c r="HMH382"/>
      <c r="HMI382"/>
      <c r="HMJ382"/>
      <c r="HMK382"/>
      <c r="HML382"/>
      <c r="HMM382"/>
      <c r="HMN382"/>
      <c r="HMO382"/>
      <c r="HMP382"/>
      <c r="HMQ382"/>
      <c r="HMR382"/>
      <c r="HMS382"/>
      <c r="HMT382"/>
      <c r="HMU382"/>
      <c r="HMV382"/>
      <c r="HMW382"/>
      <c r="HMX382"/>
      <c r="HMY382"/>
      <c r="HMZ382"/>
      <c r="HNA382"/>
      <c r="HNB382"/>
      <c r="HNC382"/>
      <c r="HND382"/>
      <c r="HNE382"/>
      <c r="HNF382"/>
      <c r="HNG382"/>
      <c r="HNH382"/>
      <c r="HNI382"/>
      <c r="HNJ382"/>
      <c r="HNK382"/>
      <c r="HNL382"/>
      <c r="HNM382"/>
      <c r="HNN382"/>
      <c r="HNO382"/>
      <c r="HNP382"/>
      <c r="HNQ382"/>
      <c r="HNR382"/>
      <c r="HNS382"/>
      <c r="HNT382"/>
      <c r="HNU382"/>
      <c r="HNV382"/>
      <c r="HNW382"/>
      <c r="HNX382"/>
      <c r="HNY382"/>
      <c r="HNZ382"/>
      <c r="HOA382"/>
      <c r="HOB382"/>
      <c r="HOC382"/>
      <c r="HOD382"/>
      <c r="HOE382"/>
      <c r="HOF382"/>
      <c r="HOG382"/>
      <c r="HOH382"/>
      <c r="HOI382"/>
      <c r="HOJ382"/>
      <c r="HOK382"/>
      <c r="HOL382"/>
      <c r="HOM382"/>
      <c r="HON382"/>
      <c r="HOO382"/>
      <c r="HOP382"/>
      <c r="HOQ382"/>
      <c r="HOR382"/>
      <c r="HOS382"/>
      <c r="HOT382"/>
      <c r="HOU382"/>
      <c r="HOV382"/>
      <c r="HOW382"/>
      <c r="HOX382"/>
      <c r="HOY382"/>
      <c r="HOZ382"/>
      <c r="HPA382"/>
      <c r="HPB382"/>
      <c r="HPC382"/>
      <c r="HPD382"/>
      <c r="HPE382"/>
      <c r="HPF382"/>
      <c r="HPG382"/>
      <c r="HPH382"/>
      <c r="HPI382"/>
      <c r="HPJ382"/>
      <c r="HPK382"/>
      <c r="HPL382"/>
      <c r="HPM382"/>
      <c r="HPN382"/>
      <c r="HPO382"/>
      <c r="HPP382"/>
      <c r="HPQ382"/>
      <c r="HPR382"/>
      <c r="HPS382"/>
      <c r="HPT382"/>
      <c r="HPU382"/>
      <c r="HPV382"/>
      <c r="HPW382"/>
      <c r="HPX382"/>
      <c r="HPY382"/>
      <c r="HPZ382"/>
      <c r="HQA382"/>
      <c r="HQB382"/>
      <c r="HQC382"/>
      <c r="HQD382"/>
      <c r="HQE382"/>
      <c r="HQF382"/>
      <c r="HQG382"/>
      <c r="HQH382"/>
      <c r="HQI382"/>
      <c r="HQJ382"/>
      <c r="HQK382"/>
      <c r="HQL382"/>
      <c r="HQM382"/>
      <c r="HQN382"/>
      <c r="HQO382"/>
      <c r="HQP382"/>
      <c r="HQQ382"/>
      <c r="HQR382"/>
      <c r="HQS382"/>
      <c r="HQT382"/>
      <c r="HQU382"/>
      <c r="HQV382"/>
      <c r="HQW382"/>
      <c r="HQX382"/>
      <c r="HQY382"/>
      <c r="HQZ382"/>
      <c r="HRA382"/>
      <c r="HRB382"/>
      <c r="HRC382"/>
      <c r="HRD382"/>
      <c r="HRE382"/>
      <c r="HRF382"/>
      <c r="HRG382"/>
      <c r="HRH382"/>
      <c r="HRI382"/>
      <c r="HRJ382"/>
      <c r="HRK382"/>
      <c r="HRL382"/>
      <c r="HRM382"/>
      <c r="HRN382"/>
      <c r="HRO382"/>
      <c r="HRP382"/>
      <c r="HRQ382"/>
      <c r="HRR382"/>
      <c r="HRS382"/>
      <c r="HRT382"/>
      <c r="HRU382"/>
      <c r="HRV382"/>
      <c r="HRW382"/>
      <c r="HRX382"/>
      <c r="HRY382"/>
      <c r="HRZ382"/>
      <c r="HSA382"/>
      <c r="HSB382"/>
      <c r="HSC382"/>
      <c r="HSD382"/>
      <c r="HSE382"/>
      <c r="HSF382"/>
      <c r="HSG382"/>
      <c r="HSH382"/>
      <c r="HSI382"/>
      <c r="HSJ382"/>
      <c r="HSK382"/>
      <c r="HSL382"/>
      <c r="HSM382"/>
      <c r="HSN382"/>
      <c r="HSO382"/>
      <c r="HSP382"/>
      <c r="HSQ382"/>
      <c r="HSR382"/>
      <c r="HSS382"/>
      <c r="HST382"/>
      <c r="HSU382"/>
      <c r="HSV382"/>
      <c r="HSW382"/>
      <c r="HSX382"/>
      <c r="HSY382"/>
      <c r="HSZ382"/>
      <c r="HTA382"/>
      <c r="HTB382"/>
      <c r="HTC382"/>
      <c r="HTD382"/>
      <c r="HTE382"/>
      <c r="HTF382"/>
      <c r="HTG382"/>
      <c r="HTH382"/>
      <c r="HTI382"/>
      <c r="HTJ382"/>
      <c r="HTK382"/>
      <c r="HTL382"/>
      <c r="HTM382"/>
      <c r="HTN382"/>
      <c r="HTO382"/>
      <c r="HTP382"/>
      <c r="HTQ382"/>
      <c r="HTR382"/>
      <c r="HTS382"/>
      <c r="HTT382"/>
      <c r="HTU382"/>
      <c r="HTV382"/>
      <c r="HTW382"/>
      <c r="HTX382"/>
      <c r="HTY382"/>
      <c r="HTZ382"/>
      <c r="HUA382"/>
      <c r="HUB382"/>
      <c r="HUC382"/>
      <c r="HUD382"/>
      <c r="HUE382"/>
      <c r="HUF382"/>
      <c r="HUG382"/>
      <c r="HUH382"/>
      <c r="HUI382"/>
      <c r="HUJ382"/>
      <c r="HUK382"/>
      <c r="HUL382"/>
      <c r="HUM382"/>
      <c r="HUN382"/>
      <c r="HUO382"/>
      <c r="HUP382"/>
      <c r="HUQ382"/>
      <c r="HUR382"/>
      <c r="HUS382"/>
      <c r="HUT382"/>
      <c r="HUU382"/>
      <c r="HUV382"/>
      <c r="HUW382"/>
      <c r="HUX382"/>
      <c r="HUY382"/>
      <c r="HUZ382"/>
      <c r="HVA382"/>
      <c r="HVB382"/>
      <c r="HVC382"/>
      <c r="HVD382"/>
      <c r="HVE382"/>
      <c r="HVF382"/>
      <c r="HVG382"/>
      <c r="HVH382"/>
      <c r="HVI382"/>
      <c r="HVJ382"/>
      <c r="HVK382"/>
      <c r="HVL382"/>
      <c r="HVM382"/>
      <c r="HVN382"/>
      <c r="HVO382"/>
      <c r="HVP382"/>
      <c r="HVQ382"/>
      <c r="HVR382"/>
      <c r="HVS382"/>
      <c r="HVT382"/>
      <c r="HVU382"/>
      <c r="HVV382"/>
      <c r="HVW382"/>
      <c r="HVX382"/>
      <c r="HVY382"/>
      <c r="HVZ382"/>
      <c r="HWA382"/>
      <c r="HWB382"/>
      <c r="HWC382"/>
      <c r="HWD382"/>
      <c r="HWE382"/>
      <c r="HWF382"/>
      <c r="HWG382"/>
      <c r="HWH382"/>
      <c r="HWI382"/>
      <c r="HWJ382"/>
      <c r="HWK382"/>
      <c r="HWL382"/>
      <c r="HWM382"/>
      <c r="HWN382"/>
      <c r="HWO382"/>
      <c r="HWP382"/>
      <c r="HWQ382"/>
      <c r="HWR382"/>
      <c r="HWS382"/>
      <c r="HWT382"/>
      <c r="HWU382"/>
      <c r="HWV382"/>
      <c r="HWW382"/>
      <c r="HWX382"/>
      <c r="HWY382"/>
      <c r="HWZ382"/>
      <c r="HXA382"/>
      <c r="HXB382"/>
      <c r="HXC382"/>
      <c r="HXD382"/>
      <c r="HXE382"/>
      <c r="HXF382"/>
      <c r="HXG382"/>
      <c r="HXH382"/>
      <c r="HXI382"/>
      <c r="HXJ382"/>
      <c r="HXK382"/>
      <c r="HXL382"/>
      <c r="HXM382"/>
      <c r="HXN382"/>
      <c r="HXO382"/>
      <c r="HXP382"/>
      <c r="HXQ382"/>
      <c r="HXR382"/>
      <c r="HXS382"/>
      <c r="HXT382"/>
      <c r="HXU382"/>
      <c r="HXV382"/>
      <c r="HXW382"/>
      <c r="HXX382"/>
      <c r="HXY382"/>
      <c r="HXZ382"/>
      <c r="HYA382"/>
      <c r="HYB382"/>
      <c r="HYC382"/>
      <c r="HYD382"/>
      <c r="HYE382"/>
      <c r="HYF382"/>
      <c r="HYG382"/>
      <c r="HYH382"/>
      <c r="HYI382"/>
      <c r="HYJ382"/>
      <c r="HYK382"/>
      <c r="HYL382"/>
      <c r="HYM382"/>
      <c r="HYN382"/>
      <c r="HYO382"/>
      <c r="HYP382"/>
      <c r="HYQ382"/>
      <c r="HYR382"/>
      <c r="HYS382"/>
      <c r="HYT382"/>
      <c r="HYU382"/>
      <c r="HYV382"/>
      <c r="HYW382"/>
      <c r="HYX382"/>
      <c r="HYY382"/>
      <c r="HYZ382"/>
      <c r="HZA382"/>
      <c r="HZB382"/>
      <c r="HZC382"/>
      <c r="HZD382"/>
      <c r="HZE382"/>
      <c r="HZF382"/>
      <c r="HZG382"/>
      <c r="HZH382"/>
      <c r="HZI382"/>
      <c r="HZJ382"/>
      <c r="HZK382"/>
      <c r="HZL382"/>
      <c r="HZM382"/>
      <c r="HZN382"/>
      <c r="HZO382"/>
      <c r="HZP382"/>
      <c r="HZQ382"/>
      <c r="HZR382"/>
      <c r="HZS382"/>
      <c r="HZT382"/>
      <c r="HZU382"/>
      <c r="HZV382"/>
      <c r="HZW382"/>
      <c r="HZX382"/>
      <c r="HZY382"/>
      <c r="HZZ382"/>
      <c r="IAA382"/>
      <c r="IAB382"/>
      <c r="IAC382"/>
      <c r="IAD382"/>
      <c r="IAE382"/>
      <c r="IAF382"/>
      <c r="IAG382"/>
      <c r="IAH382"/>
      <c r="IAI382"/>
      <c r="IAJ382"/>
      <c r="IAK382"/>
      <c r="IAL382"/>
      <c r="IAM382"/>
      <c r="IAN382"/>
      <c r="IAO382"/>
      <c r="IAP382"/>
      <c r="IAQ382"/>
      <c r="IAR382"/>
      <c r="IAS382"/>
      <c r="IAT382"/>
      <c r="IAU382"/>
      <c r="IAV382"/>
      <c r="IAW382"/>
      <c r="IAX382"/>
      <c r="IAY382"/>
      <c r="IAZ382"/>
      <c r="IBA382"/>
      <c r="IBB382"/>
      <c r="IBC382"/>
      <c r="IBD382"/>
      <c r="IBE382"/>
      <c r="IBF382"/>
      <c r="IBG382"/>
      <c r="IBH382"/>
      <c r="IBI382"/>
      <c r="IBJ382"/>
      <c r="IBK382"/>
      <c r="IBL382"/>
      <c r="IBM382"/>
      <c r="IBN382"/>
      <c r="IBO382"/>
      <c r="IBP382"/>
      <c r="IBQ382"/>
      <c r="IBR382"/>
      <c r="IBS382"/>
      <c r="IBT382"/>
      <c r="IBU382"/>
      <c r="IBV382"/>
      <c r="IBW382"/>
      <c r="IBX382"/>
      <c r="IBY382"/>
      <c r="IBZ382"/>
      <c r="ICA382"/>
      <c r="ICB382"/>
      <c r="ICC382"/>
      <c r="ICD382"/>
      <c r="ICE382"/>
      <c r="ICF382"/>
      <c r="ICG382"/>
      <c r="ICH382"/>
      <c r="ICI382"/>
      <c r="ICJ382"/>
      <c r="ICK382"/>
      <c r="ICL382"/>
      <c r="ICM382"/>
      <c r="ICN382"/>
      <c r="ICO382"/>
      <c r="ICP382"/>
      <c r="ICQ382"/>
      <c r="ICR382"/>
      <c r="ICS382"/>
      <c r="ICT382"/>
      <c r="ICU382"/>
      <c r="ICV382"/>
      <c r="ICW382"/>
      <c r="ICX382"/>
      <c r="ICY382"/>
      <c r="ICZ382"/>
      <c r="IDA382"/>
      <c r="IDB382"/>
      <c r="IDC382"/>
      <c r="IDD382"/>
      <c r="IDE382"/>
      <c r="IDF382"/>
      <c r="IDG382"/>
      <c r="IDH382"/>
      <c r="IDI382"/>
      <c r="IDJ382"/>
      <c r="IDK382"/>
      <c r="IDL382"/>
      <c r="IDM382"/>
      <c r="IDN382"/>
      <c r="IDO382"/>
      <c r="IDP382"/>
      <c r="IDQ382"/>
      <c r="IDR382"/>
      <c r="IDS382"/>
      <c r="IDT382"/>
      <c r="IDU382"/>
      <c r="IDV382"/>
      <c r="IDW382"/>
      <c r="IDX382"/>
      <c r="IDY382"/>
      <c r="IDZ382"/>
      <c r="IEA382"/>
      <c r="IEB382"/>
      <c r="IEC382"/>
      <c r="IED382"/>
      <c r="IEE382"/>
      <c r="IEF382"/>
      <c r="IEG382"/>
      <c r="IEH382"/>
      <c r="IEI382"/>
      <c r="IEJ382"/>
      <c r="IEK382"/>
      <c r="IEL382"/>
      <c r="IEM382"/>
      <c r="IEN382"/>
      <c r="IEO382"/>
      <c r="IEP382"/>
      <c r="IEQ382"/>
      <c r="IER382"/>
      <c r="IES382"/>
      <c r="IET382"/>
      <c r="IEU382"/>
      <c r="IEV382"/>
      <c r="IEW382"/>
      <c r="IEX382"/>
      <c r="IEY382"/>
      <c r="IEZ382"/>
      <c r="IFA382"/>
      <c r="IFB382"/>
      <c r="IFC382"/>
      <c r="IFD382"/>
      <c r="IFE382"/>
      <c r="IFF382"/>
      <c r="IFG382"/>
      <c r="IFH382"/>
      <c r="IFI382"/>
      <c r="IFJ382"/>
      <c r="IFK382"/>
      <c r="IFL382"/>
      <c r="IFM382"/>
      <c r="IFN382"/>
      <c r="IFO382"/>
      <c r="IFP382"/>
      <c r="IFQ382"/>
      <c r="IFR382"/>
      <c r="IFS382"/>
      <c r="IFT382"/>
      <c r="IFU382"/>
      <c r="IFV382"/>
      <c r="IFW382"/>
      <c r="IFX382"/>
      <c r="IFY382"/>
      <c r="IFZ382"/>
      <c r="IGA382"/>
      <c r="IGB382"/>
      <c r="IGC382"/>
      <c r="IGD382"/>
      <c r="IGE382"/>
      <c r="IGF382"/>
      <c r="IGG382"/>
      <c r="IGH382"/>
      <c r="IGI382"/>
      <c r="IGJ382"/>
      <c r="IGK382"/>
      <c r="IGL382"/>
      <c r="IGM382"/>
      <c r="IGN382"/>
      <c r="IGO382"/>
      <c r="IGP382"/>
      <c r="IGQ382"/>
      <c r="IGR382"/>
      <c r="IGS382"/>
      <c r="IGT382"/>
      <c r="IGU382"/>
      <c r="IGV382"/>
      <c r="IGW382"/>
      <c r="IGX382"/>
      <c r="IGY382"/>
      <c r="IGZ382"/>
      <c r="IHA382"/>
      <c r="IHB382"/>
      <c r="IHC382"/>
      <c r="IHD382"/>
      <c r="IHE382"/>
      <c r="IHF382"/>
      <c r="IHG382"/>
      <c r="IHH382"/>
      <c r="IHI382"/>
      <c r="IHJ382"/>
      <c r="IHK382"/>
      <c r="IHL382"/>
      <c r="IHM382"/>
      <c r="IHN382"/>
      <c r="IHO382"/>
      <c r="IHP382"/>
      <c r="IHQ382"/>
      <c r="IHR382"/>
      <c r="IHS382"/>
      <c r="IHT382"/>
      <c r="IHU382"/>
      <c r="IHV382"/>
      <c r="IHW382"/>
      <c r="IHX382"/>
      <c r="IHY382"/>
      <c r="IHZ382"/>
      <c r="IIA382"/>
      <c r="IIB382"/>
      <c r="IIC382"/>
      <c r="IID382"/>
      <c r="IIE382"/>
      <c r="IIF382"/>
      <c r="IIG382"/>
      <c r="IIH382"/>
      <c r="III382"/>
      <c r="IIJ382"/>
      <c r="IIK382"/>
      <c r="IIL382"/>
      <c r="IIM382"/>
      <c r="IIN382"/>
      <c r="IIO382"/>
      <c r="IIP382"/>
      <c r="IIQ382"/>
      <c r="IIR382"/>
      <c r="IIS382"/>
      <c r="IIT382"/>
      <c r="IIU382"/>
      <c r="IIV382"/>
      <c r="IIW382"/>
      <c r="IIX382"/>
      <c r="IIY382"/>
      <c r="IIZ382"/>
      <c r="IJA382"/>
      <c r="IJB382"/>
      <c r="IJC382"/>
      <c r="IJD382"/>
      <c r="IJE382"/>
      <c r="IJF382"/>
      <c r="IJG382"/>
      <c r="IJH382"/>
      <c r="IJI382"/>
      <c r="IJJ382"/>
      <c r="IJK382"/>
      <c r="IJL382"/>
      <c r="IJM382"/>
      <c r="IJN382"/>
      <c r="IJO382"/>
      <c r="IJP382"/>
      <c r="IJQ382"/>
      <c r="IJR382"/>
      <c r="IJS382"/>
      <c r="IJT382"/>
      <c r="IJU382"/>
      <c r="IJV382"/>
      <c r="IJW382"/>
      <c r="IJX382"/>
      <c r="IJY382"/>
      <c r="IJZ382"/>
      <c r="IKA382"/>
      <c r="IKB382"/>
      <c r="IKC382"/>
      <c r="IKD382"/>
      <c r="IKE382"/>
      <c r="IKF382"/>
      <c r="IKG382"/>
      <c r="IKH382"/>
      <c r="IKI382"/>
      <c r="IKJ382"/>
      <c r="IKK382"/>
      <c r="IKL382"/>
      <c r="IKM382"/>
      <c r="IKN382"/>
      <c r="IKO382"/>
      <c r="IKP382"/>
      <c r="IKQ382"/>
      <c r="IKR382"/>
      <c r="IKS382"/>
      <c r="IKT382"/>
      <c r="IKU382"/>
      <c r="IKV382"/>
      <c r="IKW382"/>
      <c r="IKX382"/>
      <c r="IKY382"/>
      <c r="IKZ382"/>
      <c r="ILA382"/>
      <c r="ILB382"/>
      <c r="ILC382"/>
      <c r="ILD382"/>
      <c r="ILE382"/>
      <c r="ILF382"/>
      <c r="ILG382"/>
      <c r="ILH382"/>
      <c r="ILI382"/>
      <c r="ILJ382"/>
      <c r="ILK382"/>
      <c r="ILL382"/>
      <c r="ILM382"/>
      <c r="ILN382"/>
      <c r="ILO382"/>
      <c r="ILP382"/>
      <c r="ILQ382"/>
      <c r="ILR382"/>
      <c r="ILS382"/>
      <c r="ILT382"/>
      <c r="ILU382"/>
      <c r="ILV382"/>
      <c r="ILW382"/>
      <c r="ILX382"/>
      <c r="ILY382"/>
      <c r="ILZ382"/>
      <c r="IMA382"/>
      <c r="IMB382"/>
      <c r="IMC382"/>
      <c r="IMD382"/>
      <c r="IME382"/>
      <c r="IMF382"/>
      <c r="IMG382"/>
      <c r="IMH382"/>
      <c r="IMI382"/>
      <c r="IMJ382"/>
      <c r="IMK382"/>
      <c r="IML382"/>
      <c r="IMM382"/>
      <c r="IMN382"/>
      <c r="IMO382"/>
      <c r="IMP382"/>
      <c r="IMQ382"/>
      <c r="IMR382"/>
      <c r="IMS382"/>
      <c r="IMT382"/>
      <c r="IMU382"/>
      <c r="IMV382"/>
      <c r="IMW382"/>
      <c r="IMX382"/>
      <c r="IMY382"/>
      <c r="IMZ382"/>
      <c r="INA382"/>
      <c r="INB382"/>
      <c r="INC382"/>
      <c r="IND382"/>
      <c r="INE382"/>
      <c r="INF382"/>
      <c r="ING382"/>
      <c r="INH382"/>
      <c r="INI382"/>
      <c r="INJ382"/>
      <c r="INK382"/>
      <c r="INL382"/>
      <c r="INM382"/>
      <c r="INN382"/>
      <c r="INO382"/>
      <c r="INP382"/>
      <c r="INQ382"/>
      <c r="INR382"/>
      <c r="INS382"/>
      <c r="INT382"/>
      <c r="INU382"/>
      <c r="INV382"/>
      <c r="INW382"/>
      <c r="INX382"/>
      <c r="INY382"/>
      <c r="INZ382"/>
      <c r="IOA382"/>
      <c r="IOB382"/>
      <c r="IOC382"/>
      <c r="IOD382"/>
      <c r="IOE382"/>
      <c r="IOF382"/>
      <c r="IOG382"/>
      <c r="IOH382"/>
      <c r="IOI382"/>
      <c r="IOJ382"/>
      <c r="IOK382"/>
      <c r="IOL382"/>
      <c r="IOM382"/>
      <c r="ION382"/>
      <c r="IOO382"/>
      <c r="IOP382"/>
      <c r="IOQ382"/>
      <c r="IOR382"/>
      <c r="IOS382"/>
      <c r="IOT382"/>
      <c r="IOU382"/>
      <c r="IOV382"/>
      <c r="IOW382"/>
      <c r="IOX382"/>
      <c r="IOY382"/>
      <c r="IOZ382"/>
      <c r="IPA382"/>
      <c r="IPB382"/>
      <c r="IPC382"/>
      <c r="IPD382"/>
      <c r="IPE382"/>
      <c r="IPF382"/>
      <c r="IPG382"/>
      <c r="IPH382"/>
      <c r="IPI382"/>
      <c r="IPJ382"/>
      <c r="IPK382"/>
      <c r="IPL382"/>
      <c r="IPM382"/>
      <c r="IPN382"/>
      <c r="IPO382"/>
      <c r="IPP382"/>
      <c r="IPQ382"/>
      <c r="IPR382"/>
      <c r="IPS382"/>
      <c r="IPT382"/>
      <c r="IPU382"/>
      <c r="IPV382"/>
      <c r="IPW382"/>
      <c r="IPX382"/>
      <c r="IPY382"/>
      <c r="IPZ382"/>
      <c r="IQA382"/>
      <c r="IQB382"/>
      <c r="IQC382"/>
      <c r="IQD382"/>
      <c r="IQE382"/>
      <c r="IQF382"/>
      <c r="IQG382"/>
      <c r="IQH382"/>
      <c r="IQI382"/>
      <c r="IQJ382"/>
      <c r="IQK382"/>
      <c r="IQL382"/>
      <c r="IQM382"/>
      <c r="IQN382"/>
      <c r="IQO382"/>
      <c r="IQP382"/>
      <c r="IQQ382"/>
      <c r="IQR382"/>
      <c r="IQS382"/>
      <c r="IQT382"/>
      <c r="IQU382"/>
      <c r="IQV382"/>
      <c r="IQW382"/>
      <c r="IQX382"/>
      <c r="IQY382"/>
      <c r="IQZ382"/>
      <c r="IRA382"/>
      <c r="IRB382"/>
      <c r="IRC382"/>
      <c r="IRD382"/>
      <c r="IRE382"/>
      <c r="IRF382"/>
      <c r="IRG382"/>
      <c r="IRH382"/>
      <c r="IRI382"/>
      <c r="IRJ382"/>
      <c r="IRK382"/>
      <c r="IRL382"/>
      <c r="IRM382"/>
      <c r="IRN382"/>
      <c r="IRO382"/>
      <c r="IRP382"/>
      <c r="IRQ382"/>
      <c r="IRR382"/>
      <c r="IRS382"/>
      <c r="IRT382"/>
      <c r="IRU382"/>
      <c r="IRV382"/>
      <c r="IRW382"/>
      <c r="IRX382"/>
      <c r="IRY382"/>
      <c r="IRZ382"/>
      <c r="ISA382"/>
      <c r="ISB382"/>
      <c r="ISC382"/>
      <c r="ISD382"/>
      <c r="ISE382"/>
      <c r="ISF382"/>
      <c r="ISG382"/>
      <c r="ISH382"/>
      <c r="ISI382"/>
      <c r="ISJ382"/>
      <c r="ISK382"/>
      <c r="ISL382"/>
      <c r="ISM382"/>
      <c r="ISN382"/>
      <c r="ISO382"/>
      <c r="ISP382"/>
      <c r="ISQ382"/>
      <c r="ISR382"/>
      <c r="ISS382"/>
      <c r="IST382"/>
      <c r="ISU382"/>
      <c r="ISV382"/>
      <c r="ISW382"/>
      <c r="ISX382"/>
      <c r="ISY382"/>
      <c r="ISZ382"/>
      <c r="ITA382"/>
      <c r="ITB382"/>
      <c r="ITC382"/>
      <c r="ITD382"/>
      <c r="ITE382"/>
      <c r="ITF382"/>
      <c r="ITG382"/>
      <c r="ITH382"/>
      <c r="ITI382"/>
      <c r="ITJ382"/>
      <c r="ITK382"/>
      <c r="ITL382"/>
      <c r="ITM382"/>
      <c r="ITN382"/>
      <c r="ITO382"/>
      <c r="ITP382"/>
      <c r="ITQ382"/>
      <c r="ITR382"/>
      <c r="ITS382"/>
      <c r="ITT382"/>
      <c r="ITU382"/>
      <c r="ITV382"/>
      <c r="ITW382"/>
      <c r="ITX382"/>
      <c r="ITY382"/>
      <c r="ITZ382"/>
      <c r="IUA382"/>
      <c r="IUB382"/>
      <c r="IUC382"/>
      <c r="IUD382"/>
      <c r="IUE382"/>
      <c r="IUF382"/>
      <c r="IUG382"/>
      <c r="IUH382"/>
      <c r="IUI382"/>
      <c r="IUJ382"/>
      <c r="IUK382"/>
      <c r="IUL382"/>
      <c r="IUM382"/>
      <c r="IUN382"/>
      <c r="IUO382"/>
      <c r="IUP382"/>
      <c r="IUQ382"/>
      <c r="IUR382"/>
      <c r="IUS382"/>
      <c r="IUT382"/>
      <c r="IUU382"/>
      <c r="IUV382"/>
      <c r="IUW382"/>
      <c r="IUX382"/>
      <c r="IUY382"/>
      <c r="IUZ382"/>
      <c r="IVA382"/>
      <c r="IVB382"/>
      <c r="IVC382"/>
      <c r="IVD382"/>
      <c r="IVE382"/>
      <c r="IVF382"/>
      <c r="IVG382"/>
      <c r="IVH382"/>
      <c r="IVI382"/>
      <c r="IVJ382"/>
      <c r="IVK382"/>
      <c r="IVL382"/>
      <c r="IVM382"/>
      <c r="IVN382"/>
      <c r="IVO382"/>
      <c r="IVP382"/>
      <c r="IVQ382"/>
      <c r="IVR382"/>
      <c r="IVS382"/>
      <c r="IVT382"/>
      <c r="IVU382"/>
      <c r="IVV382"/>
      <c r="IVW382"/>
      <c r="IVX382"/>
      <c r="IVY382"/>
      <c r="IVZ382"/>
      <c r="IWA382"/>
      <c r="IWB382"/>
      <c r="IWC382"/>
      <c r="IWD382"/>
      <c r="IWE382"/>
      <c r="IWF382"/>
      <c r="IWG382"/>
      <c r="IWH382"/>
      <c r="IWI382"/>
      <c r="IWJ382"/>
      <c r="IWK382"/>
      <c r="IWL382"/>
      <c r="IWM382"/>
      <c r="IWN382"/>
      <c r="IWO382"/>
      <c r="IWP382"/>
      <c r="IWQ382"/>
      <c r="IWR382"/>
      <c r="IWS382"/>
      <c r="IWT382"/>
      <c r="IWU382"/>
      <c r="IWV382"/>
      <c r="IWW382"/>
      <c r="IWX382"/>
      <c r="IWY382"/>
      <c r="IWZ382"/>
      <c r="IXA382"/>
      <c r="IXB382"/>
      <c r="IXC382"/>
      <c r="IXD382"/>
      <c r="IXE382"/>
      <c r="IXF382"/>
      <c r="IXG382"/>
      <c r="IXH382"/>
      <c r="IXI382"/>
      <c r="IXJ382"/>
      <c r="IXK382"/>
      <c r="IXL382"/>
      <c r="IXM382"/>
      <c r="IXN382"/>
      <c r="IXO382"/>
      <c r="IXP382"/>
      <c r="IXQ382"/>
      <c r="IXR382"/>
      <c r="IXS382"/>
      <c r="IXT382"/>
      <c r="IXU382"/>
      <c r="IXV382"/>
      <c r="IXW382"/>
      <c r="IXX382"/>
      <c r="IXY382"/>
      <c r="IXZ382"/>
      <c r="IYA382"/>
      <c r="IYB382"/>
      <c r="IYC382"/>
      <c r="IYD382"/>
      <c r="IYE382"/>
      <c r="IYF382"/>
      <c r="IYG382"/>
      <c r="IYH382"/>
      <c r="IYI382"/>
      <c r="IYJ382"/>
      <c r="IYK382"/>
      <c r="IYL382"/>
      <c r="IYM382"/>
      <c r="IYN382"/>
      <c r="IYO382"/>
      <c r="IYP382"/>
      <c r="IYQ382"/>
      <c r="IYR382"/>
      <c r="IYS382"/>
      <c r="IYT382"/>
      <c r="IYU382"/>
      <c r="IYV382"/>
      <c r="IYW382"/>
      <c r="IYX382"/>
      <c r="IYY382"/>
      <c r="IYZ382"/>
      <c r="IZA382"/>
      <c r="IZB382"/>
      <c r="IZC382"/>
      <c r="IZD382"/>
      <c r="IZE382"/>
      <c r="IZF382"/>
      <c r="IZG382"/>
      <c r="IZH382"/>
      <c r="IZI382"/>
      <c r="IZJ382"/>
      <c r="IZK382"/>
      <c r="IZL382"/>
      <c r="IZM382"/>
      <c r="IZN382"/>
      <c r="IZO382"/>
      <c r="IZP382"/>
      <c r="IZQ382"/>
      <c r="IZR382"/>
      <c r="IZS382"/>
      <c r="IZT382"/>
      <c r="IZU382"/>
      <c r="IZV382"/>
      <c r="IZW382"/>
      <c r="IZX382"/>
      <c r="IZY382"/>
      <c r="IZZ382"/>
      <c r="JAA382"/>
      <c r="JAB382"/>
      <c r="JAC382"/>
      <c r="JAD382"/>
      <c r="JAE382"/>
      <c r="JAF382"/>
      <c r="JAG382"/>
      <c r="JAH382"/>
      <c r="JAI382"/>
      <c r="JAJ382"/>
      <c r="JAK382"/>
      <c r="JAL382"/>
      <c r="JAM382"/>
      <c r="JAN382"/>
      <c r="JAO382"/>
      <c r="JAP382"/>
      <c r="JAQ382"/>
      <c r="JAR382"/>
      <c r="JAS382"/>
      <c r="JAT382"/>
      <c r="JAU382"/>
      <c r="JAV382"/>
      <c r="JAW382"/>
      <c r="JAX382"/>
      <c r="JAY382"/>
      <c r="JAZ382"/>
      <c r="JBA382"/>
      <c r="JBB382"/>
      <c r="JBC382"/>
      <c r="JBD382"/>
      <c r="JBE382"/>
      <c r="JBF382"/>
      <c r="JBG382"/>
      <c r="JBH382"/>
      <c r="JBI382"/>
      <c r="JBJ382"/>
      <c r="JBK382"/>
      <c r="JBL382"/>
      <c r="JBM382"/>
      <c r="JBN382"/>
      <c r="JBO382"/>
      <c r="JBP382"/>
      <c r="JBQ382"/>
      <c r="JBR382"/>
      <c r="JBS382"/>
      <c r="JBT382"/>
      <c r="JBU382"/>
      <c r="JBV382"/>
      <c r="JBW382"/>
      <c r="JBX382"/>
      <c r="JBY382"/>
      <c r="JBZ382"/>
      <c r="JCA382"/>
      <c r="JCB382"/>
      <c r="JCC382"/>
      <c r="JCD382"/>
      <c r="JCE382"/>
      <c r="JCF382"/>
      <c r="JCG382"/>
      <c r="JCH382"/>
      <c r="JCI382"/>
      <c r="JCJ382"/>
      <c r="JCK382"/>
      <c r="JCL382"/>
      <c r="JCM382"/>
      <c r="JCN382"/>
      <c r="JCO382"/>
      <c r="JCP382"/>
      <c r="JCQ382"/>
      <c r="JCR382"/>
      <c r="JCS382"/>
      <c r="JCT382"/>
      <c r="JCU382"/>
      <c r="JCV382"/>
      <c r="JCW382"/>
      <c r="JCX382"/>
      <c r="JCY382"/>
      <c r="JCZ382"/>
      <c r="JDA382"/>
      <c r="JDB382"/>
      <c r="JDC382"/>
      <c r="JDD382"/>
      <c r="JDE382"/>
      <c r="JDF382"/>
      <c r="JDG382"/>
      <c r="JDH382"/>
      <c r="JDI382"/>
      <c r="JDJ382"/>
      <c r="JDK382"/>
      <c r="JDL382"/>
      <c r="JDM382"/>
      <c r="JDN382"/>
      <c r="JDO382"/>
      <c r="JDP382"/>
      <c r="JDQ382"/>
      <c r="JDR382"/>
      <c r="JDS382"/>
      <c r="JDT382"/>
      <c r="JDU382"/>
      <c r="JDV382"/>
      <c r="JDW382"/>
      <c r="JDX382"/>
      <c r="JDY382"/>
      <c r="JDZ382"/>
      <c r="JEA382"/>
      <c r="JEB382"/>
      <c r="JEC382"/>
      <c r="JED382"/>
      <c r="JEE382"/>
      <c r="JEF382"/>
      <c r="JEG382"/>
      <c r="JEH382"/>
      <c r="JEI382"/>
      <c r="JEJ382"/>
      <c r="JEK382"/>
      <c r="JEL382"/>
      <c r="JEM382"/>
      <c r="JEN382"/>
      <c r="JEO382"/>
      <c r="JEP382"/>
      <c r="JEQ382"/>
      <c r="JER382"/>
      <c r="JES382"/>
      <c r="JET382"/>
      <c r="JEU382"/>
      <c r="JEV382"/>
      <c r="JEW382"/>
      <c r="JEX382"/>
      <c r="JEY382"/>
      <c r="JEZ382"/>
      <c r="JFA382"/>
      <c r="JFB382"/>
      <c r="JFC382"/>
      <c r="JFD382"/>
      <c r="JFE382"/>
      <c r="JFF382"/>
      <c r="JFG382"/>
      <c r="JFH382"/>
      <c r="JFI382"/>
      <c r="JFJ382"/>
      <c r="JFK382"/>
      <c r="JFL382"/>
      <c r="JFM382"/>
      <c r="JFN382"/>
      <c r="JFO382"/>
      <c r="JFP382"/>
      <c r="JFQ382"/>
      <c r="JFR382"/>
      <c r="JFS382"/>
      <c r="JFT382"/>
      <c r="JFU382"/>
      <c r="JFV382"/>
      <c r="JFW382"/>
      <c r="JFX382"/>
      <c r="JFY382"/>
      <c r="JFZ382"/>
      <c r="JGA382"/>
      <c r="JGB382"/>
      <c r="JGC382"/>
      <c r="JGD382"/>
      <c r="JGE382"/>
      <c r="JGF382"/>
      <c r="JGG382"/>
      <c r="JGH382"/>
      <c r="JGI382"/>
      <c r="JGJ382"/>
      <c r="JGK382"/>
      <c r="JGL382"/>
      <c r="JGM382"/>
      <c r="JGN382"/>
      <c r="JGO382"/>
      <c r="JGP382"/>
      <c r="JGQ382"/>
      <c r="JGR382"/>
      <c r="JGS382"/>
      <c r="JGT382"/>
      <c r="JGU382"/>
      <c r="JGV382"/>
      <c r="JGW382"/>
      <c r="JGX382"/>
      <c r="JGY382"/>
      <c r="JGZ382"/>
      <c r="JHA382"/>
      <c r="JHB382"/>
      <c r="JHC382"/>
      <c r="JHD382"/>
      <c r="JHE382"/>
      <c r="JHF382"/>
      <c r="JHG382"/>
      <c r="JHH382"/>
      <c r="JHI382"/>
      <c r="JHJ382"/>
      <c r="JHK382"/>
      <c r="JHL382"/>
      <c r="JHM382"/>
      <c r="JHN382"/>
      <c r="JHO382"/>
      <c r="JHP382"/>
      <c r="JHQ382"/>
      <c r="JHR382"/>
      <c r="JHS382"/>
      <c r="JHT382"/>
      <c r="JHU382"/>
      <c r="JHV382"/>
      <c r="JHW382"/>
      <c r="JHX382"/>
      <c r="JHY382"/>
      <c r="JHZ382"/>
      <c r="JIA382"/>
      <c r="JIB382"/>
      <c r="JIC382"/>
      <c r="JID382"/>
      <c r="JIE382"/>
      <c r="JIF382"/>
      <c r="JIG382"/>
      <c r="JIH382"/>
      <c r="JII382"/>
      <c r="JIJ382"/>
      <c r="JIK382"/>
      <c r="JIL382"/>
      <c r="JIM382"/>
      <c r="JIN382"/>
      <c r="JIO382"/>
      <c r="JIP382"/>
      <c r="JIQ382"/>
      <c r="JIR382"/>
      <c r="JIS382"/>
      <c r="JIT382"/>
      <c r="JIU382"/>
      <c r="JIV382"/>
      <c r="JIW382"/>
      <c r="JIX382"/>
      <c r="JIY382"/>
      <c r="JIZ382"/>
      <c r="JJA382"/>
      <c r="JJB382"/>
      <c r="JJC382"/>
      <c r="JJD382"/>
      <c r="JJE382"/>
      <c r="JJF382"/>
      <c r="JJG382"/>
      <c r="JJH382"/>
      <c r="JJI382"/>
      <c r="JJJ382"/>
      <c r="JJK382"/>
      <c r="JJL382"/>
      <c r="JJM382"/>
      <c r="JJN382"/>
      <c r="JJO382"/>
      <c r="JJP382"/>
      <c r="JJQ382"/>
      <c r="JJR382"/>
      <c r="JJS382"/>
      <c r="JJT382"/>
      <c r="JJU382"/>
      <c r="JJV382"/>
      <c r="JJW382"/>
      <c r="JJX382"/>
      <c r="JJY382"/>
      <c r="JJZ382"/>
      <c r="JKA382"/>
      <c r="JKB382"/>
      <c r="JKC382"/>
      <c r="JKD382"/>
      <c r="JKE382"/>
      <c r="JKF382"/>
      <c r="JKG382"/>
      <c r="JKH382"/>
      <c r="JKI382"/>
      <c r="JKJ382"/>
      <c r="JKK382"/>
      <c r="JKL382"/>
      <c r="JKM382"/>
      <c r="JKN382"/>
      <c r="JKO382"/>
      <c r="JKP382"/>
      <c r="JKQ382"/>
      <c r="JKR382"/>
      <c r="JKS382"/>
      <c r="JKT382"/>
      <c r="JKU382"/>
      <c r="JKV382"/>
      <c r="JKW382"/>
      <c r="JKX382"/>
      <c r="JKY382"/>
      <c r="JKZ382"/>
      <c r="JLA382"/>
      <c r="JLB382"/>
      <c r="JLC382"/>
      <c r="JLD382"/>
      <c r="JLE382"/>
      <c r="JLF382"/>
      <c r="JLG382"/>
      <c r="JLH382"/>
      <c r="JLI382"/>
      <c r="JLJ382"/>
      <c r="JLK382"/>
      <c r="JLL382"/>
      <c r="JLM382"/>
      <c r="JLN382"/>
      <c r="JLO382"/>
      <c r="JLP382"/>
      <c r="JLQ382"/>
      <c r="JLR382"/>
      <c r="JLS382"/>
      <c r="JLT382"/>
      <c r="JLU382"/>
      <c r="JLV382"/>
      <c r="JLW382"/>
      <c r="JLX382"/>
      <c r="JLY382"/>
      <c r="JLZ382"/>
      <c r="JMA382"/>
      <c r="JMB382"/>
      <c r="JMC382"/>
      <c r="JMD382"/>
      <c r="JME382"/>
      <c r="JMF382"/>
      <c r="JMG382"/>
      <c r="JMH382"/>
      <c r="JMI382"/>
      <c r="JMJ382"/>
      <c r="JMK382"/>
      <c r="JML382"/>
      <c r="JMM382"/>
      <c r="JMN382"/>
      <c r="JMO382"/>
      <c r="JMP382"/>
      <c r="JMQ382"/>
      <c r="JMR382"/>
      <c r="JMS382"/>
      <c r="JMT382"/>
      <c r="JMU382"/>
      <c r="JMV382"/>
      <c r="JMW382"/>
      <c r="JMX382"/>
      <c r="JMY382"/>
      <c r="JMZ382"/>
      <c r="JNA382"/>
      <c r="JNB382"/>
      <c r="JNC382"/>
      <c r="JND382"/>
      <c r="JNE382"/>
      <c r="JNF382"/>
      <c r="JNG382"/>
      <c r="JNH382"/>
      <c r="JNI382"/>
      <c r="JNJ382"/>
      <c r="JNK382"/>
      <c r="JNL382"/>
      <c r="JNM382"/>
      <c r="JNN382"/>
      <c r="JNO382"/>
      <c r="JNP382"/>
      <c r="JNQ382"/>
      <c r="JNR382"/>
      <c r="JNS382"/>
      <c r="JNT382"/>
      <c r="JNU382"/>
      <c r="JNV382"/>
      <c r="JNW382"/>
      <c r="JNX382"/>
      <c r="JNY382"/>
      <c r="JNZ382"/>
      <c r="JOA382"/>
      <c r="JOB382"/>
      <c r="JOC382"/>
      <c r="JOD382"/>
      <c r="JOE382"/>
      <c r="JOF382"/>
      <c r="JOG382"/>
      <c r="JOH382"/>
      <c r="JOI382"/>
      <c r="JOJ382"/>
      <c r="JOK382"/>
      <c r="JOL382"/>
      <c r="JOM382"/>
      <c r="JON382"/>
      <c r="JOO382"/>
      <c r="JOP382"/>
      <c r="JOQ382"/>
      <c r="JOR382"/>
      <c r="JOS382"/>
      <c r="JOT382"/>
      <c r="JOU382"/>
      <c r="JOV382"/>
      <c r="JOW382"/>
      <c r="JOX382"/>
      <c r="JOY382"/>
      <c r="JOZ382"/>
      <c r="JPA382"/>
      <c r="JPB382"/>
      <c r="JPC382"/>
      <c r="JPD382"/>
      <c r="JPE382"/>
      <c r="JPF382"/>
      <c r="JPG382"/>
      <c r="JPH382"/>
      <c r="JPI382"/>
      <c r="JPJ382"/>
      <c r="JPK382"/>
      <c r="JPL382"/>
      <c r="JPM382"/>
      <c r="JPN382"/>
      <c r="JPO382"/>
      <c r="JPP382"/>
      <c r="JPQ382"/>
      <c r="JPR382"/>
      <c r="JPS382"/>
      <c r="JPT382"/>
      <c r="JPU382"/>
      <c r="JPV382"/>
      <c r="JPW382"/>
      <c r="JPX382"/>
      <c r="JPY382"/>
      <c r="JPZ382"/>
      <c r="JQA382"/>
      <c r="JQB382"/>
      <c r="JQC382"/>
      <c r="JQD382"/>
      <c r="JQE382"/>
      <c r="JQF382"/>
      <c r="JQG382"/>
      <c r="JQH382"/>
      <c r="JQI382"/>
      <c r="JQJ382"/>
      <c r="JQK382"/>
      <c r="JQL382"/>
      <c r="JQM382"/>
      <c r="JQN382"/>
      <c r="JQO382"/>
      <c r="JQP382"/>
      <c r="JQQ382"/>
      <c r="JQR382"/>
      <c r="JQS382"/>
      <c r="JQT382"/>
      <c r="JQU382"/>
      <c r="JQV382"/>
      <c r="JQW382"/>
      <c r="JQX382"/>
      <c r="JQY382"/>
      <c r="JQZ382"/>
      <c r="JRA382"/>
      <c r="JRB382"/>
      <c r="JRC382"/>
      <c r="JRD382"/>
      <c r="JRE382"/>
      <c r="JRF382"/>
      <c r="JRG382"/>
      <c r="JRH382"/>
      <c r="JRI382"/>
      <c r="JRJ382"/>
      <c r="JRK382"/>
      <c r="JRL382"/>
      <c r="JRM382"/>
      <c r="JRN382"/>
      <c r="JRO382"/>
      <c r="JRP382"/>
      <c r="JRQ382"/>
      <c r="JRR382"/>
      <c r="JRS382"/>
      <c r="JRT382"/>
      <c r="JRU382"/>
      <c r="JRV382"/>
      <c r="JRW382"/>
      <c r="JRX382"/>
      <c r="JRY382"/>
      <c r="JRZ382"/>
      <c r="JSA382"/>
      <c r="JSB382"/>
      <c r="JSC382"/>
      <c r="JSD382"/>
      <c r="JSE382"/>
      <c r="JSF382"/>
      <c r="JSG382"/>
      <c r="JSH382"/>
      <c r="JSI382"/>
      <c r="JSJ382"/>
      <c r="JSK382"/>
      <c r="JSL382"/>
      <c r="JSM382"/>
      <c r="JSN382"/>
      <c r="JSO382"/>
      <c r="JSP382"/>
      <c r="JSQ382"/>
      <c r="JSR382"/>
      <c r="JSS382"/>
      <c r="JST382"/>
      <c r="JSU382"/>
      <c r="JSV382"/>
      <c r="JSW382"/>
      <c r="JSX382"/>
      <c r="JSY382"/>
      <c r="JSZ382"/>
      <c r="JTA382"/>
      <c r="JTB382"/>
      <c r="JTC382"/>
      <c r="JTD382"/>
      <c r="JTE382"/>
      <c r="JTF382"/>
      <c r="JTG382"/>
      <c r="JTH382"/>
      <c r="JTI382"/>
      <c r="JTJ382"/>
      <c r="JTK382"/>
      <c r="JTL382"/>
      <c r="JTM382"/>
      <c r="JTN382"/>
      <c r="JTO382"/>
      <c r="JTP382"/>
      <c r="JTQ382"/>
      <c r="JTR382"/>
      <c r="JTS382"/>
      <c r="JTT382"/>
      <c r="JTU382"/>
      <c r="JTV382"/>
      <c r="JTW382"/>
      <c r="JTX382"/>
      <c r="JTY382"/>
      <c r="JTZ382"/>
      <c r="JUA382"/>
      <c r="JUB382"/>
      <c r="JUC382"/>
      <c r="JUD382"/>
      <c r="JUE382"/>
      <c r="JUF382"/>
      <c r="JUG382"/>
      <c r="JUH382"/>
      <c r="JUI382"/>
      <c r="JUJ382"/>
      <c r="JUK382"/>
      <c r="JUL382"/>
      <c r="JUM382"/>
      <c r="JUN382"/>
      <c r="JUO382"/>
      <c r="JUP382"/>
      <c r="JUQ382"/>
      <c r="JUR382"/>
      <c r="JUS382"/>
      <c r="JUT382"/>
      <c r="JUU382"/>
      <c r="JUV382"/>
      <c r="JUW382"/>
      <c r="JUX382"/>
      <c r="JUY382"/>
      <c r="JUZ382"/>
      <c r="JVA382"/>
      <c r="JVB382"/>
      <c r="JVC382"/>
      <c r="JVD382"/>
      <c r="JVE382"/>
      <c r="JVF382"/>
      <c r="JVG382"/>
      <c r="JVH382"/>
      <c r="JVI382"/>
      <c r="JVJ382"/>
      <c r="JVK382"/>
      <c r="JVL382"/>
      <c r="JVM382"/>
      <c r="JVN382"/>
      <c r="JVO382"/>
      <c r="JVP382"/>
      <c r="JVQ382"/>
      <c r="JVR382"/>
      <c r="JVS382"/>
      <c r="JVT382"/>
      <c r="JVU382"/>
      <c r="JVV382"/>
      <c r="JVW382"/>
      <c r="JVX382"/>
      <c r="JVY382"/>
      <c r="JVZ382"/>
      <c r="JWA382"/>
      <c r="JWB382"/>
      <c r="JWC382"/>
      <c r="JWD382"/>
      <c r="JWE382"/>
      <c r="JWF382"/>
      <c r="JWG382"/>
      <c r="JWH382"/>
      <c r="JWI382"/>
      <c r="JWJ382"/>
      <c r="JWK382"/>
      <c r="JWL382"/>
      <c r="JWM382"/>
      <c r="JWN382"/>
      <c r="JWO382"/>
      <c r="JWP382"/>
      <c r="JWQ382"/>
      <c r="JWR382"/>
      <c r="JWS382"/>
      <c r="JWT382"/>
      <c r="JWU382"/>
      <c r="JWV382"/>
      <c r="JWW382"/>
      <c r="JWX382"/>
      <c r="JWY382"/>
      <c r="JWZ382"/>
      <c r="JXA382"/>
      <c r="JXB382"/>
      <c r="JXC382"/>
      <c r="JXD382"/>
      <c r="JXE382"/>
      <c r="JXF382"/>
      <c r="JXG382"/>
      <c r="JXH382"/>
      <c r="JXI382"/>
      <c r="JXJ382"/>
      <c r="JXK382"/>
      <c r="JXL382"/>
      <c r="JXM382"/>
      <c r="JXN382"/>
      <c r="JXO382"/>
      <c r="JXP382"/>
      <c r="JXQ382"/>
      <c r="JXR382"/>
      <c r="JXS382"/>
      <c r="JXT382"/>
      <c r="JXU382"/>
      <c r="JXV382"/>
      <c r="JXW382"/>
      <c r="JXX382"/>
      <c r="JXY382"/>
      <c r="JXZ382"/>
      <c r="JYA382"/>
      <c r="JYB382"/>
      <c r="JYC382"/>
      <c r="JYD382"/>
      <c r="JYE382"/>
      <c r="JYF382"/>
      <c r="JYG382"/>
      <c r="JYH382"/>
      <c r="JYI382"/>
      <c r="JYJ382"/>
      <c r="JYK382"/>
      <c r="JYL382"/>
      <c r="JYM382"/>
      <c r="JYN382"/>
      <c r="JYO382"/>
      <c r="JYP382"/>
      <c r="JYQ382"/>
      <c r="JYR382"/>
      <c r="JYS382"/>
      <c r="JYT382"/>
      <c r="JYU382"/>
      <c r="JYV382"/>
      <c r="JYW382"/>
      <c r="JYX382"/>
      <c r="JYY382"/>
      <c r="JYZ382"/>
      <c r="JZA382"/>
      <c r="JZB382"/>
      <c r="JZC382"/>
      <c r="JZD382"/>
      <c r="JZE382"/>
      <c r="JZF382"/>
      <c r="JZG382"/>
      <c r="JZH382"/>
      <c r="JZI382"/>
      <c r="JZJ382"/>
      <c r="JZK382"/>
      <c r="JZL382"/>
      <c r="JZM382"/>
      <c r="JZN382"/>
      <c r="JZO382"/>
      <c r="JZP382"/>
      <c r="JZQ382"/>
      <c r="JZR382"/>
      <c r="JZS382"/>
      <c r="JZT382"/>
      <c r="JZU382"/>
      <c r="JZV382"/>
      <c r="JZW382"/>
      <c r="JZX382"/>
      <c r="JZY382"/>
      <c r="JZZ382"/>
      <c r="KAA382"/>
      <c r="KAB382"/>
      <c r="KAC382"/>
      <c r="KAD382"/>
      <c r="KAE382"/>
      <c r="KAF382"/>
      <c r="KAG382"/>
      <c r="KAH382"/>
      <c r="KAI382"/>
      <c r="KAJ382"/>
      <c r="KAK382"/>
      <c r="KAL382"/>
      <c r="KAM382"/>
      <c r="KAN382"/>
      <c r="KAO382"/>
      <c r="KAP382"/>
      <c r="KAQ382"/>
      <c r="KAR382"/>
      <c r="KAS382"/>
      <c r="KAT382"/>
      <c r="KAU382"/>
      <c r="KAV382"/>
      <c r="KAW382"/>
      <c r="KAX382"/>
      <c r="KAY382"/>
      <c r="KAZ382"/>
      <c r="KBA382"/>
      <c r="KBB382"/>
      <c r="KBC382"/>
      <c r="KBD382"/>
      <c r="KBE382"/>
      <c r="KBF382"/>
      <c r="KBG382"/>
      <c r="KBH382"/>
      <c r="KBI382"/>
      <c r="KBJ382"/>
      <c r="KBK382"/>
      <c r="KBL382"/>
      <c r="KBM382"/>
      <c r="KBN382"/>
      <c r="KBO382"/>
      <c r="KBP382"/>
      <c r="KBQ382"/>
      <c r="KBR382"/>
      <c r="KBS382"/>
      <c r="KBT382"/>
      <c r="KBU382"/>
      <c r="KBV382"/>
      <c r="KBW382"/>
      <c r="KBX382"/>
      <c r="KBY382"/>
      <c r="KBZ382"/>
      <c r="KCA382"/>
      <c r="KCB382"/>
      <c r="KCC382"/>
      <c r="KCD382"/>
      <c r="KCE382"/>
      <c r="KCF382"/>
      <c r="KCG382"/>
      <c r="KCH382"/>
      <c r="KCI382"/>
      <c r="KCJ382"/>
      <c r="KCK382"/>
      <c r="KCL382"/>
      <c r="KCM382"/>
      <c r="KCN382"/>
      <c r="KCO382"/>
      <c r="KCP382"/>
      <c r="KCQ382"/>
      <c r="KCR382"/>
      <c r="KCS382"/>
      <c r="KCT382"/>
      <c r="KCU382"/>
      <c r="KCV382"/>
      <c r="KCW382"/>
      <c r="KCX382"/>
      <c r="KCY382"/>
      <c r="KCZ382"/>
      <c r="KDA382"/>
      <c r="KDB382"/>
      <c r="KDC382"/>
      <c r="KDD382"/>
      <c r="KDE382"/>
      <c r="KDF382"/>
      <c r="KDG382"/>
      <c r="KDH382"/>
      <c r="KDI382"/>
      <c r="KDJ382"/>
      <c r="KDK382"/>
      <c r="KDL382"/>
      <c r="KDM382"/>
      <c r="KDN382"/>
      <c r="KDO382"/>
      <c r="KDP382"/>
      <c r="KDQ382"/>
      <c r="KDR382"/>
      <c r="KDS382"/>
      <c r="KDT382"/>
      <c r="KDU382"/>
      <c r="KDV382"/>
      <c r="KDW382"/>
      <c r="KDX382"/>
      <c r="KDY382"/>
      <c r="KDZ382"/>
      <c r="KEA382"/>
      <c r="KEB382"/>
      <c r="KEC382"/>
      <c r="KED382"/>
      <c r="KEE382"/>
      <c r="KEF382"/>
      <c r="KEG382"/>
      <c r="KEH382"/>
      <c r="KEI382"/>
      <c r="KEJ382"/>
      <c r="KEK382"/>
      <c r="KEL382"/>
      <c r="KEM382"/>
      <c r="KEN382"/>
      <c r="KEO382"/>
      <c r="KEP382"/>
      <c r="KEQ382"/>
      <c r="KER382"/>
      <c r="KES382"/>
      <c r="KET382"/>
      <c r="KEU382"/>
      <c r="KEV382"/>
      <c r="KEW382"/>
      <c r="KEX382"/>
      <c r="KEY382"/>
      <c r="KEZ382"/>
      <c r="KFA382"/>
      <c r="KFB382"/>
      <c r="KFC382"/>
      <c r="KFD382"/>
      <c r="KFE382"/>
      <c r="KFF382"/>
      <c r="KFG382"/>
      <c r="KFH382"/>
      <c r="KFI382"/>
      <c r="KFJ382"/>
      <c r="KFK382"/>
      <c r="KFL382"/>
      <c r="KFM382"/>
      <c r="KFN382"/>
      <c r="KFO382"/>
      <c r="KFP382"/>
      <c r="KFQ382"/>
      <c r="KFR382"/>
      <c r="KFS382"/>
      <c r="KFT382"/>
      <c r="KFU382"/>
      <c r="KFV382"/>
      <c r="KFW382"/>
      <c r="KFX382"/>
      <c r="KFY382"/>
      <c r="KFZ382"/>
      <c r="KGA382"/>
      <c r="KGB382"/>
      <c r="KGC382"/>
      <c r="KGD382"/>
      <c r="KGE382"/>
      <c r="KGF382"/>
      <c r="KGG382"/>
      <c r="KGH382"/>
      <c r="KGI382"/>
      <c r="KGJ382"/>
      <c r="KGK382"/>
      <c r="KGL382"/>
      <c r="KGM382"/>
      <c r="KGN382"/>
      <c r="KGO382"/>
      <c r="KGP382"/>
      <c r="KGQ382"/>
      <c r="KGR382"/>
      <c r="KGS382"/>
      <c r="KGT382"/>
      <c r="KGU382"/>
      <c r="KGV382"/>
      <c r="KGW382"/>
      <c r="KGX382"/>
      <c r="KGY382"/>
      <c r="KGZ382"/>
      <c r="KHA382"/>
      <c r="KHB382"/>
      <c r="KHC382"/>
      <c r="KHD382"/>
      <c r="KHE382"/>
      <c r="KHF382"/>
      <c r="KHG382"/>
      <c r="KHH382"/>
      <c r="KHI382"/>
      <c r="KHJ382"/>
      <c r="KHK382"/>
      <c r="KHL382"/>
      <c r="KHM382"/>
      <c r="KHN382"/>
      <c r="KHO382"/>
      <c r="KHP382"/>
      <c r="KHQ382"/>
      <c r="KHR382"/>
      <c r="KHS382"/>
      <c r="KHT382"/>
      <c r="KHU382"/>
      <c r="KHV382"/>
      <c r="KHW382"/>
      <c r="KHX382"/>
      <c r="KHY382"/>
      <c r="KHZ382"/>
      <c r="KIA382"/>
      <c r="KIB382"/>
      <c r="KIC382"/>
      <c r="KID382"/>
      <c r="KIE382"/>
      <c r="KIF382"/>
      <c r="KIG382"/>
      <c r="KIH382"/>
      <c r="KII382"/>
      <c r="KIJ382"/>
      <c r="KIK382"/>
      <c r="KIL382"/>
      <c r="KIM382"/>
      <c r="KIN382"/>
      <c r="KIO382"/>
      <c r="KIP382"/>
      <c r="KIQ382"/>
      <c r="KIR382"/>
      <c r="KIS382"/>
      <c r="KIT382"/>
      <c r="KIU382"/>
      <c r="KIV382"/>
      <c r="KIW382"/>
      <c r="KIX382"/>
      <c r="KIY382"/>
      <c r="KIZ382"/>
      <c r="KJA382"/>
      <c r="KJB382"/>
      <c r="KJC382"/>
      <c r="KJD382"/>
      <c r="KJE382"/>
      <c r="KJF382"/>
      <c r="KJG382"/>
      <c r="KJH382"/>
      <c r="KJI382"/>
      <c r="KJJ382"/>
      <c r="KJK382"/>
      <c r="KJL382"/>
      <c r="KJM382"/>
      <c r="KJN382"/>
      <c r="KJO382"/>
      <c r="KJP382"/>
      <c r="KJQ382"/>
      <c r="KJR382"/>
      <c r="KJS382"/>
      <c r="KJT382"/>
      <c r="KJU382"/>
      <c r="KJV382"/>
      <c r="KJW382"/>
      <c r="KJX382"/>
      <c r="KJY382"/>
      <c r="KJZ382"/>
      <c r="KKA382"/>
      <c r="KKB382"/>
      <c r="KKC382"/>
      <c r="KKD382"/>
      <c r="KKE382"/>
      <c r="KKF382"/>
      <c r="KKG382"/>
      <c r="KKH382"/>
      <c r="KKI382"/>
      <c r="KKJ382"/>
      <c r="KKK382"/>
      <c r="KKL382"/>
      <c r="KKM382"/>
      <c r="KKN382"/>
      <c r="KKO382"/>
      <c r="KKP382"/>
      <c r="KKQ382"/>
      <c r="KKR382"/>
      <c r="KKS382"/>
      <c r="KKT382"/>
      <c r="KKU382"/>
      <c r="KKV382"/>
      <c r="KKW382"/>
      <c r="KKX382"/>
      <c r="KKY382"/>
      <c r="KKZ382"/>
      <c r="KLA382"/>
      <c r="KLB382"/>
      <c r="KLC382"/>
      <c r="KLD382"/>
      <c r="KLE382"/>
      <c r="KLF382"/>
      <c r="KLG382"/>
      <c r="KLH382"/>
      <c r="KLI382"/>
      <c r="KLJ382"/>
      <c r="KLK382"/>
      <c r="KLL382"/>
      <c r="KLM382"/>
      <c r="KLN382"/>
      <c r="KLO382"/>
      <c r="KLP382"/>
      <c r="KLQ382"/>
      <c r="KLR382"/>
      <c r="KLS382"/>
      <c r="KLT382"/>
      <c r="KLU382"/>
      <c r="KLV382"/>
      <c r="KLW382"/>
      <c r="KLX382"/>
      <c r="KLY382"/>
      <c r="KLZ382"/>
      <c r="KMA382"/>
      <c r="KMB382"/>
      <c r="KMC382"/>
      <c r="KMD382"/>
      <c r="KME382"/>
      <c r="KMF382"/>
      <c r="KMG382"/>
      <c r="KMH382"/>
      <c r="KMI382"/>
      <c r="KMJ382"/>
      <c r="KMK382"/>
      <c r="KML382"/>
      <c r="KMM382"/>
      <c r="KMN382"/>
      <c r="KMO382"/>
      <c r="KMP382"/>
      <c r="KMQ382"/>
      <c r="KMR382"/>
      <c r="KMS382"/>
      <c r="KMT382"/>
      <c r="KMU382"/>
      <c r="KMV382"/>
      <c r="KMW382"/>
      <c r="KMX382"/>
      <c r="KMY382"/>
      <c r="KMZ382"/>
      <c r="KNA382"/>
      <c r="KNB382"/>
      <c r="KNC382"/>
      <c r="KND382"/>
      <c r="KNE382"/>
      <c r="KNF382"/>
      <c r="KNG382"/>
      <c r="KNH382"/>
      <c r="KNI382"/>
      <c r="KNJ382"/>
      <c r="KNK382"/>
      <c r="KNL382"/>
      <c r="KNM382"/>
      <c r="KNN382"/>
      <c r="KNO382"/>
      <c r="KNP382"/>
      <c r="KNQ382"/>
      <c r="KNR382"/>
      <c r="KNS382"/>
      <c r="KNT382"/>
      <c r="KNU382"/>
      <c r="KNV382"/>
      <c r="KNW382"/>
      <c r="KNX382"/>
      <c r="KNY382"/>
      <c r="KNZ382"/>
      <c r="KOA382"/>
      <c r="KOB382"/>
      <c r="KOC382"/>
      <c r="KOD382"/>
      <c r="KOE382"/>
      <c r="KOF382"/>
      <c r="KOG382"/>
      <c r="KOH382"/>
      <c r="KOI382"/>
      <c r="KOJ382"/>
      <c r="KOK382"/>
      <c r="KOL382"/>
      <c r="KOM382"/>
      <c r="KON382"/>
      <c r="KOO382"/>
      <c r="KOP382"/>
      <c r="KOQ382"/>
      <c r="KOR382"/>
      <c r="KOS382"/>
      <c r="KOT382"/>
      <c r="KOU382"/>
      <c r="KOV382"/>
      <c r="KOW382"/>
      <c r="KOX382"/>
      <c r="KOY382"/>
      <c r="KOZ382"/>
      <c r="KPA382"/>
      <c r="KPB382"/>
      <c r="KPC382"/>
      <c r="KPD382"/>
      <c r="KPE382"/>
      <c r="KPF382"/>
      <c r="KPG382"/>
      <c r="KPH382"/>
      <c r="KPI382"/>
      <c r="KPJ382"/>
      <c r="KPK382"/>
      <c r="KPL382"/>
      <c r="KPM382"/>
      <c r="KPN382"/>
      <c r="KPO382"/>
      <c r="KPP382"/>
      <c r="KPQ382"/>
      <c r="KPR382"/>
      <c r="KPS382"/>
      <c r="KPT382"/>
      <c r="KPU382"/>
      <c r="KPV382"/>
      <c r="KPW382"/>
      <c r="KPX382"/>
      <c r="KPY382"/>
      <c r="KPZ382"/>
      <c r="KQA382"/>
      <c r="KQB382"/>
      <c r="KQC382"/>
      <c r="KQD382"/>
      <c r="KQE382"/>
      <c r="KQF382"/>
      <c r="KQG382"/>
      <c r="KQH382"/>
      <c r="KQI382"/>
      <c r="KQJ382"/>
      <c r="KQK382"/>
      <c r="KQL382"/>
      <c r="KQM382"/>
      <c r="KQN382"/>
      <c r="KQO382"/>
      <c r="KQP382"/>
      <c r="KQQ382"/>
      <c r="KQR382"/>
      <c r="KQS382"/>
      <c r="KQT382"/>
      <c r="KQU382"/>
      <c r="KQV382"/>
      <c r="KQW382"/>
      <c r="KQX382"/>
      <c r="KQY382"/>
      <c r="KQZ382"/>
      <c r="KRA382"/>
      <c r="KRB382"/>
      <c r="KRC382"/>
      <c r="KRD382"/>
      <c r="KRE382"/>
      <c r="KRF382"/>
      <c r="KRG382"/>
      <c r="KRH382"/>
      <c r="KRI382"/>
      <c r="KRJ382"/>
      <c r="KRK382"/>
      <c r="KRL382"/>
      <c r="KRM382"/>
      <c r="KRN382"/>
      <c r="KRO382"/>
      <c r="KRP382"/>
      <c r="KRQ382"/>
      <c r="KRR382"/>
      <c r="KRS382"/>
      <c r="KRT382"/>
      <c r="KRU382"/>
      <c r="KRV382"/>
      <c r="KRW382"/>
      <c r="KRX382"/>
      <c r="KRY382"/>
      <c r="KRZ382"/>
      <c r="KSA382"/>
      <c r="KSB382"/>
      <c r="KSC382"/>
      <c r="KSD382"/>
      <c r="KSE382"/>
      <c r="KSF382"/>
      <c r="KSG382"/>
      <c r="KSH382"/>
      <c r="KSI382"/>
      <c r="KSJ382"/>
      <c r="KSK382"/>
      <c r="KSL382"/>
      <c r="KSM382"/>
      <c r="KSN382"/>
      <c r="KSO382"/>
      <c r="KSP382"/>
      <c r="KSQ382"/>
      <c r="KSR382"/>
      <c r="KSS382"/>
      <c r="KST382"/>
      <c r="KSU382"/>
      <c r="KSV382"/>
      <c r="KSW382"/>
      <c r="KSX382"/>
      <c r="KSY382"/>
      <c r="KSZ382"/>
      <c r="KTA382"/>
      <c r="KTB382"/>
      <c r="KTC382"/>
      <c r="KTD382"/>
      <c r="KTE382"/>
      <c r="KTF382"/>
      <c r="KTG382"/>
      <c r="KTH382"/>
      <c r="KTI382"/>
      <c r="KTJ382"/>
      <c r="KTK382"/>
      <c r="KTL382"/>
      <c r="KTM382"/>
      <c r="KTN382"/>
      <c r="KTO382"/>
      <c r="KTP382"/>
      <c r="KTQ382"/>
      <c r="KTR382"/>
      <c r="KTS382"/>
      <c r="KTT382"/>
      <c r="KTU382"/>
      <c r="KTV382"/>
      <c r="KTW382"/>
      <c r="KTX382"/>
      <c r="KTY382"/>
      <c r="KTZ382"/>
      <c r="KUA382"/>
      <c r="KUB382"/>
      <c r="KUC382"/>
      <c r="KUD382"/>
      <c r="KUE382"/>
      <c r="KUF382"/>
      <c r="KUG382"/>
      <c r="KUH382"/>
      <c r="KUI382"/>
      <c r="KUJ382"/>
      <c r="KUK382"/>
      <c r="KUL382"/>
      <c r="KUM382"/>
      <c r="KUN382"/>
      <c r="KUO382"/>
      <c r="KUP382"/>
      <c r="KUQ382"/>
      <c r="KUR382"/>
      <c r="KUS382"/>
      <c r="KUT382"/>
      <c r="KUU382"/>
      <c r="KUV382"/>
      <c r="KUW382"/>
      <c r="KUX382"/>
      <c r="KUY382"/>
      <c r="KUZ382"/>
      <c r="KVA382"/>
      <c r="KVB382"/>
      <c r="KVC382"/>
      <c r="KVD382"/>
      <c r="KVE382"/>
      <c r="KVF382"/>
      <c r="KVG382"/>
      <c r="KVH382"/>
      <c r="KVI382"/>
      <c r="KVJ382"/>
      <c r="KVK382"/>
      <c r="KVL382"/>
      <c r="KVM382"/>
      <c r="KVN382"/>
      <c r="KVO382"/>
      <c r="KVP382"/>
      <c r="KVQ382"/>
      <c r="KVR382"/>
      <c r="KVS382"/>
      <c r="KVT382"/>
      <c r="KVU382"/>
      <c r="KVV382"/>
      <c r="KVW382"/>
      <c r="KVX382"/>
      <c r="KVY382"/>
      <c r="KVZ382"/>
      <c r="KWA382"/>
      <c r="KWB382"/>
      <c r="KWC382"/>
      <c r="KWD382"/>
      <c r="KWE382"/>
      <c r="KWF382"/>
      <c r="KWG382"/>
      <c r="KWH382"/>
      <c r="KWI382"/>
      <c r="KWJ382"/>
      <c r="KWK382"/>
      <c r="KWL382"/>
      <c r="KWM382"/>
      <c r="KWN382"/>
      <c r="KWO382"/>
      <c r="KWP382"/>
      <c r="KWQ382"/>
      <c r="KWR382"/>
      <c r="KWS382"/>
      <c r="KWT382"/>
      <c r="KWU382"/>
      <c r="KWV382"/>
      <c r="KWW382"/>
      <c r="KWX382"/>
      <c r="KWY382"/>
      <c r="KWZ382"/>
      <c r="KXA382"/>
      <c r="KXB382"/>
      <c r="KXC382"/>
      <c r="KXD382"/>
      <c r="KXE382"/>
      <c r="KXF382"/>
      <c r="KXG382"/>
      <c r="KXH382"/>
      <c r="KXI382"/>
      <c r="KXJ382"/>
      <c r="KXK382"/>
      <c r="KXL382"/>
      <c r="KXM382"/>
      <c r="KXN382"/>
      <c r="KXO382"/>
      <c r="KXP382"/>
      <c r="KXQ382"/>
      <c r="KXR382"/>
      <c r="KXS382"/>
      <c r="KXT382"/>
      <c r="KXU382"/>
      <c r="KXV382"/>
      <c r="KXW382"/>
      <c r="KXX382"/>
      <c r="KXY382"/>
      <c r="KXZ382"/>
      <c r="KYA382"/>
      <c r="KYB382"/>
      <c r="KYC382"/>
      <c r="KYD382"/>
      <c r="KYE382"/>
      <c r="KYF382"/>
      <c r="KYG382"/>
      <c r="KYH382"/>
      <c r="KYI382"/>
      <c r="KYJ382"/>
      <c r="KYK382"/>
      <c r="KYL382"/>
      <c r="KYM382"/>
      <c r="KYN382"/>
      <c r="KYO382"/>
      <c r="KYP382"/>
      <c r="KYQ382"/>
      <c r="KYR382"/>
      <c r="KYS382"/>
      <c r="KYT382"/>
      <c r="KYU382"/>
      <c r="KYV382"/>
      <c r="KYW382"/>
      <c r="KYX382"/>
      <c r="KYY382"/>
      <c r="KYZ382"/>
      <c r="KZA382"/>
      <c r="KZB382"/>
      <c r="KZC382"/>
      <c r="KZD382"/>
      <c r="KZE382"/>
      <c r="KZF382"/>
      <c r="KZG382"/>
      <c r="KZH382"/>
      <c r="KZI382"/>
      <c r="KZJ382"/>
      <c r="KZK382"/>
      <c r="KZL382"/>
      <c r="KZM382"/>
      <c r="KZN382"/>
      <c r="KZO382"/>
      <c r="KZP382"/>
      <c r="KZQ382"/>
      <c r="KZR382"/>
      <c r="KZS382"/>
      <c r="KZT382"/>
      <c r="KZU382"/>
      <c r="KZV382"/>
      <c r="KZW382"/>
      <c r="KZX382"/>
      <c r="KZY382"/>
      <c r="KZZ382"/>
      <c r="LAA382"/>
      <c r="LAB382"/>
      <c r="LAC382"/>
      <c r="LAD382"/>
      <c r="LAE382"/>
      <c r="LAF382"/>
      <c r="LAG382"/>
      <c r="LAH382"/>
      <c r="LAI382"/>
      <c r="LAJ382"/>
      <c r="LAK382"/>
      <c r="LAL382"/>
      <c r="LAM382"/>
      <c r="LAN382"/>
      <c r="LAO382"/>
      <c r="LAP382"/>
      <c r="LAQ382"/>
      <c r="LAR382"/>
      <c r="LAS382"/>
      <c r="LAT382"/>
      <c r="LAU382"/>
      <c r="LAV382"/>
      <c r="LAW382"/>
      <c r="LAX382"/>
      <c r="LAY382"/>
      <c r="LAZ382"/>
      <c r="LBA382"/>
      <c r="LBB382"/>
      <c r="LBC382"/>
      <c r="LBD382"/>
      <c r="LBE382"/>
      <c r="LBF382"/>
      <c r="LBG382"/>
      <c r="LBH382"/>
      <c r="LBI382"/>
      <c r="LBJ382"/>
      <c r="LBK382"/>
      <c r="LBL382"/>
      <c r="LBM382"/>
      <c r="LBN382"/>
      <c r="LBO382"/>
      <c r="LBP382"/>
      <c r="LBQ382"/>
      <c r="LBR382"/>
      <c r="LBS382"/>
      <c r="LBT382"/>
      <c r="LBU382"/>
      <c r="LBV382"/>
      <c r="LBW382"/>
      <c r="LBX382"/>
      <c r="LBY382"/>
      <c r="LBZ382"/>
      <c r="LCA382"/>
      <c r="LCB382"/>
      <c r="LCC382"/>
      <c r="LCD382"/>
      <c r="LCE382"/>
      <c r="LCF382"/>
      <c r="LCG382"/>
      <c r="LCH382"/>
      <c r="LCI382"/>
      <c r="LCJ382"/>
      <c r="LCK382"/>
      <c r="LCL382"/>
      <c r="LCM382"/>
      <c r="LCN382"/>
      <c r="LCO382"/>
      <c r="LCP382"/>
      <c r="LCQ382"/>
      <c r="LCR382"/>
      <c r="LCS382"/>
      <c r="LCT382"/>
      <c r="LCU382"/>
      <c r="LCV382"/>
      <c r="LCW382"/>
      <c r="LCX382"/>
      <c r="LCY382"/>
      <c r="LCZ382"/>
      <c r="LDA382"/>
      <c r="LDB382"/>
      <c r="LDC382"/>
      <c r="LDD382"/>
      <c r="LDE382"/>
      <c r="LDF382"/>
      <c r="LDG382"/>
      <c r="LDH382"/>
      <c r="LDI382"/>
      <c r="LDJ382"/>
      <c r="LDK382"/>
      <c r="LDL382"/>
      <c r="LDM382"/>
      <c r="LDN382"/>
      <c r="LDO382"/>
      <c r="LDP382"/>
      <c r="LDQ382"/>
      <c r="LDR382"/>
      <c r="LDS382"/>
      <c r="LDT382"/>
      <c r="LDU382"/>
      <c r="LDV382"/>
      <c r="LDW382"/>
      <c r="LDX382"/>
      <c r="LDY382"/>
      <c r="LDZ382"/>
      <c r="LEA382"/>
      <c r="LEB382"/>
      <c r="LEC382"/>
      <c r="LED382"/>
      <c r="LEE382"/>
      <c r="LEF382"/>
      <c r="LEG382"/>
      <c r="LEH382"/>
      <c r="LEI382"/>
      <c r="LEJ382"/>
      <c r="LEK382"/>
      <c r="LEL382"/>
      <c r="LEM382"/>
      <c r="LEN382"/>
      <c r="LEO382"/>
      <c r="LEP382"/>
      <c r="LEQ382"/>
      <c r="LER382"/>
      <c r="LES382"/>
      <c r="LET382"/>
      <c r="LEU382"/>
      <c r="LEV382"/>
      <c r="LEW382"/>
      <c r="LEX382"/>
      <c r="LEY382"/>
      <c r="LEZ382"/>
      <c r="LFA382"/>
      <c r="LFB382"/>
      <c r="LFC382"/>
      <c r="LFD382"/>
      <c r="LFE382"/>
      <c r="LFF382"/>
      <c r="LFG382"/>
      <c r="LFH382"/>
      <c r="LFI382"/>
      <c r="LFJ382"/>
      <c r="LFK382"/>
      <c r="LFL382"/>
      <c r="LFM382"/>
      <c r="LFN382"/>
      <c r="LFO382"/>
      <c r="LFP382"/>
      <c r="LFQ382"/>
      <c r="LFR382"/>
      <c r="LFS382"/>
      <c r="LFT382"/>
      <c r="LFU382"/>
      <c r="LFV382"/>
      <c r="LFW382"/>
      <c r="LFX382"/>
      <c r="LFY382"/>
      <c r="LFZ382"/>
      <c r="LGA382"/>
      <c r="LGB382"/>
      <c r="LGC382"/>
      <c r="LGD382"/>
      <c r="LGE382"/>
      <c r="LGF382"/>
      <c r="LGG382"/>
      <c r="LGH382"/>
      <c r="LGI382"/>
      <c r="LGJ382"/>
      <c r="LGK382"/>
      <c r="LGL382"/>
      <c r="LGM382"/>
      <c r="LGN382"/>
      <c r="LGO382"/>
      <c r="LGP382"/>
      <c r="LGQ382"/>
      <c r="LGR382"/>
      <c r="LGS382"/>
      <c r="LGT382"/>
      <c r="LGU382"/>
      <c r="LGV382"/>
      <c r="LGW382"/>
      <c r="LGX382"/>
      <c r="LGY382"/>
      <c r="LGZ382"/>
      <c r="LHA382"/>
      <c r="LHB382"/>
      <c r="LHC382"/>
      <c r="LHD382"/>
      <c r="LHE382"/>
      <c r="LHF382"/>
      <c r="LHG382"/>
      <c r="LHH382"/>
      <c r="LHI382"/>
      <c r="LHJ382"/>
      <c r="LHK382"/>
      <c r="LHL382"/>
      <c r="LHM382"/>
      <c r="LHN382"/>
      <c r="LHO382"/>
      <c r="LHP382"/>
      <c r="LHQ382"/>
      <c r="LHR382"/>
      <c r="LHS382"/>
      <c r="LHT382"/>
      <c r="LHU382"/>
      <c r="LHV382"/>
      <c r="LHW382"/>
      <c r="LHX382"/>
      <c r="LHY382"/>
      <c r="LHZ382"/>
      <c r="LIA382"/>
      <c r="LIB382"/>
      <c r="LIC382"/>
      <c r="LID382"/>
      <c r="LIE382"/>
      <c r="LIF382"/>
      <c r="LIG382"/>
      <c r="LIH382"/>
      <c r="LII382"/>
      <c r="LIJ382"/>
      <c r="LIK382"/>
      <c r="LIL382"/>
      <c r="LIM382"/>
      <c r="LIN382"/>
      <c r="LIO382"/>
      <c r="LIP382"/>
      <c r="LIQ382"/>
      <c r="LIR382"/>
      <c r="LIS382"/>
      <c r="LIT382"/>
      <c r="LIU382"/>
      <c r="LIV382"/>
      <c r="LIW382"/>
      <c r="LIX382"/>
      <c r="LIY382"/>
      <c r="LIZ382"/>
      <c r="LJA382"/>
      <c r="LJB382"/>
      <c r="LJC382"/>
      <c r="LJD382"/>
      <c r="LJE382"/>
      <c r="LJF382"/>
      <c r="LJG382"/>
      <c r="LJH382"/>
      <c r="LJI382"/>
      <c r="LJJ382"/>
      <c r="LJK382"/>
      <c r="LJL382"/>
      <c r="LJM382"/>
      <c r="LJN382"/>
      <c r="LJO382"/>
      <c r="LJP382"/>
      <c r="LJQ382"/>
      <c r="LJR382"/>
      <c r="LJS382"/>
      <c r="LJT382"/>
      <c r="LJU382"/>
      <c r="LJV382"/>
      <c r="LJW382"/>
      <c r="LJX382"/>
      <c r="LJY382"/>
      <c r="LJZ382"/>
      <c r="LKA382"/>
      <c r="LKB382"/>
      <c r="LKC382"/>
      <c r="LKD382"/>
      <c r="LKE382"/>
      <c r="LKF382"/>
      <c r="LKG382"/>
      <c r="LKH382"/>
      <c r="LKI382"/>
      <c r="LKJ382"/>
      <c r="LKK382"/>
      <c r="LKL382"/>
      <c r="LKM382"/>
      <c r="LKN382"/>
      <c r="LKO382"/>
      <c r="LKP382"/>
      <c r="LKQ382"/>
      <c r="LKR382"/>
      <c r="LKS382"/>
      <c r="LKT382"/>
      <c r="LKU382"/>
      <c r="LKV382"/>
      <c r="LKW382"/>
      <c r="LKX382"/>
      <c r="LKY382"/>
      <c r="LKZ382"/>
      <c r="LLA382"/>
      <c r="LLB382"/>
      <c r="LLC382"/>
      <c r="LLD382"/>
      <c r="LLE382"/>
      <c r="LLF382"/>
      <c r="LLG382"/>
      <c r="LLH382"/>
      <c r="LLI382"/>
      <c r="LLJ382"/>
      <c r="LLK382"/>
      <c r="LLL382"/>
      <c r="LLM382"/>
      <c r="LLN382"/>
      <c r="LLO382"/>
      <c r="LLP382"/>
      <c r="LLQ382"/>
      <c r="LLR382"/>
      <c r="LLS382"/>
      <c r="LLT382"/>
      <c r="LLU382"/>
      <c r="LLV382"/>
      <c r="LLW382"/>
      <c r="LLX382"/>
      <c r="LLY382"/>
      <c r="LLZ382"/>
      <c r="LMA382"/>
      <c r="LMB382"/>
      <c r="LMC382"/>
      <c r="LMD382"/>
      <c r="LME382"/>
      <c r="LMF382"/>
      <c r="LMG382"/>
      <c r="LMH382"/>
      <c r="LMI382"/>
      <c r="LMJ382"/>
      <c r="LMK382"/>
      <c r="LML382"/>
      <c r="LMM382"/>
      <c r="LMN382"/>
      <c r="LMO382"/>
      <c r="LMP382"/>
      <c r="LMQ382"/>
      <c r="LMR382"/>
      <c r="LMS382"/>
      <c r="LMT382"/>
      <c r="LMU382"/>
      <c r="LMV382"/>
      <c r="LMW382"/>
      <c r="LMX382"/>
      <c r="LMY382"/>
      <c r="LMZ382"/>
      <c r="LNA382"/>
      <c r="LNB382"/>
      <c r="LNC382"/>
      <c r="LND382"/>
      <c r="LNE382"/>
      <c r="LNF382"/>
      <c r="LNG382"/>
      <c r="LNH382"/>
      <c r="LNI382"/>
      <c r="LNJ382"/>
      <c r="LNK382"/>
      <c r="LNL382"/>
      <c r="LNM382"/>
      <c r="LNN382"/>
      <c r="LNO382"/>
      <c r="LNP382"/>
      <c r="LNQ382"/>
      <c r="LNR382"/>
      <c r="LNS382"/>
      <c r="LNT382"/>
      <c r="LNU382"/>
      <c r="LNV382"/>
      <c r="LNW382"/>
      <c r="LNX382"/>
      <c r="LNY382"/>
      <c r="LNZ382"/>
      <c r="LOA382"/>
      <c r="LOB382"/>
      <c r="LOC382"/>
      <c r="LOD382"/>
      <c r="LOE382"/>
      <c r="LOF382"/>
      <c r="LOG382"/>
      <c r="LOH382"/>
      <c r="LOI382"/>
      <c r="LOJ382"/>
      <c r="LOK382"/>
      <c r="LOL382"/>
      <c r="LOM382"/>
      <c r="LON382"/>
      <c r="LOO382"/>
      <c r="LOP382"/>
      <c r="LOQ382"/>
      <c r="LOR382"/>
      <c r="LOS382"/>
      <c r="LOT382"/>
      <c r="LOU382"/>
      <c r="LOV382"/>
      <c r="LOW382"/>
      <c r="LOX382"/>
      <c r="LOY382"/>
      <c r="LOZ382"/>
      <c r="LPA382"/>
      <c r="LPB382"/>
      <c r="LPC382"/>
      <c r="LPD382"/>
      <c r="LPE382"/>
      <c r="LPF382"/>
      <c r="LPG382"/>
      <c r="LPH382"/>
      <c r="LPI382"/>
      <c r="LPJ382"/>
      <c r="LPK382"/>
      <c r="LPL382"/>
      <c r="LPM382"/>
      <c r="LPN382"/>
      <c r="LPO382"/>
      <c r="LPP382"/>
      <c r="LPQ382"/>
      <c r="LPR382"/>
      <c r="LPS382"/>
      <c r="LPT382"/>
      <c r="LPU382"/>
      <c r="LPV382"/>
      <c r="LPW382"/>
      <c r="LPX382"/>
      <c r="LPY382"/>
      <c r="LPZ382"/>
      <c r="LQA382"/>
      <c r="LQB382"/>
      <c r="LQC382"/>
      <c r="LQD382"/>
      <c r="LQE382"/>
      <c r="LQF382"/>
      <c r="LQG382"/>
      <c r="LQH382"/>
      <c r="LQI382"/>
      <c r="LQJ382"/>
      <c r="LQK382"/>
      <c r="LQL382"/>
      <c r="LQM382"/>
      <c r="LQN382"/>
      <c r="LQO382"/>
      <c r="LQP382"/>
      <c r="LQQ382"/>
      <c r="LQR382"/>
      <c r="LQS382"/>
      <c r="LQT382"/>
      <c r="LQU382"/>
      <c r="LQV382"/>
      <c r="LQW382"/>
      <c r="LQX382"/>
      <c r="LQY382"/>
      <c r="LQZ382"/>
      <c r="LRA382"/>
      <c r="LRB382"/>
      <c r="LRC382"/>
      <c r="LRD382"/>
      <c r="LRE382"/>
      <c r="LRF382"/>
      <c r="LRG382"/>
      <c r="LRH382"/>
      <c r="LRI382"/>
      <c r="LRJ382"/>
      <c r="LRK382"/>
      <c r="LRL382"/>
      <c r="LRM382"/>
      <c r="LRN382"/>
      <c r="LRO382"/>
      <c r="LRP382"/>
      <c r="LRQ382"/>
      <c r="LRR382"/>
      <c r="LRS382"/>
      <c r="LRT382"/>
      <c r="LRU382"/>
      <c r="LRV382"/>
      <c r="LRW382"/>
      <c r="LRX382"/>
      <c r="LRY382"/>
      <c r="LRZ382"/>
      <c r="LSA382"/>
      <c r="LSB382"/>
      <c r="LSC382"/>
      <c r="LSD382"/>
      <c r="LSE382"/>
      <c r="LSF382"/>
      <c r="LSG382"/>
      <c r="LSH382"/>
      <c r="LSI382"/>
      <c r="LSJ382"/>
      <c r="LSK382"/>
      <c r="LSL382"/>
      <c r="LSM382"/>
      <c r="LSN382"/>
      <c r="LSO382"/>
      <c r="LSP382"/>
      <c r="LSQ382"/>
      <c r="LSR382"/>
      <c r="LSS382"/>
      <c r="LST382"/>
      <c r="LSU382"/>
      <c r="LSV382"/>
      <c r="LSW382"/>
      <c r="LSX382"/>
      <c r="LSY382"/>
      <c r="LSZ382"/>
      <c r="LTA382"/>
      <c r="LTB382"/>
      <c r="LTC382"/>
      <c r="LTD382"/>
      <c r="LTE382"/>
      <c r="LTF382"/>
      <c r="LTG382"/>
      <c r="LTH382"/>
      <c r="LTI382"/>
      <c r="LTJ382"/>
      <c r="LTK382"/>
      <c r="LTL382"/>
      <c r="LTM382"/>
      <c r="LTN382"/>
      <c r="LTO382"/>
      <c r="LTP382"/>
      <c r="LTQ382"/>
      <c r="LTR382"/>
      <c r="LTS382"/>
      <c r="LTT382"/>
      <c r="LTU382"/>
      <c r="LTV382"/>
      <c r="LTW382"/>
      <c r="LTX382"/>
      <c r="LTY382"/>
      <c r="LTZ382"/>
      <c r="LUA382"/>
      <c r="LUB382"/>
      <c r="LUC382"/>
      <c r="LUD382"/>
      <c r="LUE382"/>
      <c r="LUF382"/>
      <c r="LUG382"/>
      <c r="LUH382"/>
      <c r="LUI382"/>
      <c r="LUJ382"/>
      <c r="LUK382"/>
      <c r="LUL382"/>
      <c r="LUM382"/>
      <c r="LUN382"/>
      <c r="LUO382"/>
      <c r="LUP382"/>
      <c r="LUQ382"/>
      <c r="LUR382"/>
      <c r="LUS382"/>
      <c r="LUT382"/>
      <c r="LUU382"/>
      <c r="LUV382"/>
      <c r="LUW382"/>
      <c r="LUX382"/>
      <c r="LUY382"/>
      <c r="LUZ382"/>
      <c r="LVA382"/>
      <c r="LVB382"/>
      <c r="LVC382"/>
      <c r="LVD382"/>
      <c r="LVE382"/>
      <c r="LVF382"/>
      <c r="LVG382"/>
      <c r="LVH382"/>
      <c r="LVI382"/>
      <c r="LVJ382"/>
      <c r="LVK382"/>
      <c r="LVL382"/>
      <c r="LVM382"/>
      <c r="LVN382"/>
      <c r="LVO382"/>
      <c r="LVP382"/>
      <c r="LVQ382"/>
      <c r="LVR382"/>
      <c r="LVS382"/>
      <c r="LVT382"/>
      <c r="LVU382"/>
      <c r="LVV382"/>
      <c r="LVW382"/>
      <c r="LVX382"/>
      <c r="LVY382"/>
      <c r="LVZ382"/>
      <c r="LWA382"/>
      <c r="LWB382"/>
      <c r="LWC382"/>
      <c r="LWD382"/>
      <c r="LWE382"/>
      <c r="LWF382"/>
      <c r="LWG382"/>
      <c r="LWH382"/>
      <c r="LWI382"/>
      <c r="LWJ382"/>
      <c r="LWK382"/>
      <c r="LWL382"/>
      <c r="LWM382"/>
      <c r="LWN382"/>
      <c r="LWO382"/>
      <c r="LWP382"/>
      <c r="LWQ382"/>
      <c r="LWR382"/>
      <c r="LWS382"/>
      <c r="LWT382"/>
      <c r="LWU382"/>
      <c r="LWV382"/>
      <c r="LWW382"/>
      <c r="LWX382"/>
      <c r="LWY382"/>
      <c r="LWZ382"/>
      <c r="LXA382"/>
      <c r="LXB382"/>
      <c r="LXC382"/>
      <c r="LXD382"/>
      <c r="LXE382"/>
      <c r="LXF382"/>
      <c r="LXG382"/>
      <c r="LXH382"/>
      <c r="LXI382"/>
      <c r="LXJ382"/>
      <c r="LXK382"/>
      <c r="LXL382"/>
      <c r="LXM382"/>
      <c r="LXN382"/>
      <c r="LXO382"/>
      <c r="LXP382"/>
      <c r="LXQ382"/>
      <c r="LXR382"/>
      <c r="LXS382"/>
      <c r="LXT382"/>
      <c r="LXU382"/>
      <c r="LXV382"/>
      <c r="LXW382"/>
      <c r="LXX382"/>
      <c r="LXY382"/>
      <c r="LXZ382"/>
      <c r="LYA382"/>
      <c r="LYB382"/>
      <c r="LYC382"/>
      <c r="LYD382"/>
      <c r="LYE382"/>
      <c r="LYF382"/>
      <c r="LYG382"/>
      <c r="LYH382"/>
      <c r="LYI382"/>
      <c r="LYJ382"/>
      <c r="LYK382"/>
      <c r="LYL382"/>
      <c r="LYM382"/>
      <c r="LYN382"/>
      <c r="LYO382"/>
      <c r="LYP382"/>
      <c r="LYQ382"/>
      <c r="LYR382"/>
      <c r="LYS382"/>
      <c r="LYT382"/>
      <c r="LYU382"/>
      <c r="LYV382"/>
      <c r="LYW382"/>
      <c r="LYX382"/>
      <c r="LYY382"/>
      <c r="LYZ382"/>
      <c r="LZA382"/>
      <c r="LZB382"/>
      <c r="LZC382"/>
      <c r="LZD382"/>
      <c r="LZE382"/>
      <c r="LZF382"/>
      <c r="LZG382"/>
      <c r="LZH382"/>
      <c r="LZI382"/>
      <c r="LZJ382"/>
      <c r="LZK382"/>
      <c r="LZL382"/>
      <c r="LZM382"/>
      <c r="LZN382"/>
      <c r="LZO382"/>
      <c r="LZP382"/>
      <c r="LZQ382"/>
      <c r="LZR382"/>
      <c r="LZS382"/>
      <c r="LZT382"/>
      <c r="LZU382"/>
      <c r="LZV382"/>
      <c r="LZW382"/>
      <c r="LZX382"/>
      <c r="LZY382"/>
      <c r="LZZ382"/>
      <c r="MAA382"/>
      <c r="MAB382"/>
      <c r="MAC382"/>
      <c r="MAD382"/>
      <c r="MAE382"/>
      <c r="MAF382"/>
      <c r="MAG382"/>
      <c r="MAH382"/>
      <c r="MAI382"/>
      <c r="MAJ382"/>
      <c r="MAK382"/>
      <c r="MAL382"/>
      <c r="MAM382"/>
      <c r="MAN382"/>
      <c r="MAO382"/>
      <c r="MAP382"/>
      <c r="MAQ382"/>
      <c r="MAR382"/>
      <c r="MAS382"/>
      <c r="MAT382"/>
      <c r="MAU382"/>
      <c r="MAV382"/>
      <c r="MAW382"/>
      <c r="MAX382"/>
      <c r="MAY382"/>
      <c r="MAZ382"/>
      <c r="MBA382"/>
      <c r="MBB382"/>
      <c r="MBC382"/>
      <c r="MBD382"/>
      <c r="MBE382"/>
      <c r="MBF382"/>
      <c r="MBG382"/>
      <c r="MBH382"/>
      <c r="MBI382"/>
      <c r="MBJ382"/>
      <c r="MBK382"/>
      <c r="MBL382"/>
      <c r="MBM382"/>
      <c r="MBN382"/>
      <c r="MBO382"/>
      <c r="MBP382"/>
      <c r="MBQ382"/>
      <c r="MBR382"/>
      <c r="MBS382"/>
      <c r="MBT382"/>
      <c r="MBU382"/>
      <c r="MBV382"/>
      <c r="MBW382"/>
      <c r="MBX382"/>
      <c r="MBY382"/>
      <c r="MBZ382"/>
      <c r="MCA382"/>
      <c r="MCB382"/>
      <c r="MCC382"/>
      <c r="MCD382"/>
      <c r="MCE382"/>
      <c r="MCF382"/>
      <c r="MCG382"/>
      <c r="MCH382"/>
      <c r="MCI382"/>
      <c r="MCJ382"/>
      <c r="MCK382"/>
      <c r="MCL382"/>
      <c r="MCM382"/>
      <c r="MCN382"/>
      <c r="MCO382"/>
      <c r="MCP382"/>
      <c r="MCQ382"/>
      <c r="MCR382"/>
      <c r="MCS382"/>
      <c r="MCT382"/>
      <c r="MCU382"/>
      <c r="MCV382"/>
      <c r="MCW382"/>
      <c r="MCX382"/>
      <c r="MCY382"/>
      <c r="MCZ382"/>
      <c r="MDA382"/>
      <c r="MDB382"/>
      <c r="MDC382"/>
      <c r="MDD382"/>
      <c r="MDE382"/>
      <c r="MDF382"/>
      <c r="MDG382"/>
      <c r="MDH382"/>
      <c r="MDI382"/>
      <c r="MDJ382"/>
      <c r="MDK382"/>
      <c r="MDL382"/>
      <c r="MDM382"/>
      <c r="MDN382"/>
      <c r="MDO382"/>
      <c r="MDP382"/>
      <c r="MDQ382"/>
      <c r="MDR382"/>
      <c r="MDS382"/>
      <c r="MDT382"/>
      <c r="MDU382"/>
      <c r="MDV382"/>
      <c r="MDW382"/>
      <c r="MDX382"/>
      <c r="MDY382"/>
      <c r="MDZ382"/>
      <c r="MEA382"/>
      <c r="MEB382"/>
      <c r="MEC382"/>
      <c r="MED382"/>
      <c r="MEE382"/>
      <c r="MEF382"/>
      <c r="MEG382"/>
      <c r="MEH382"/>
      <c r="MEI382"/>
      <c r="MEJ382"/>
      <c r="MEK382"/>
      <c r="MEL382"/>
      <c r="MEM382"/>
      <c r="MEN382"/>
      <c r="MEO382"/>
      <c r="MEP382"/>
      <c r="MEQ382"/>
      <c r="MER382"/>
      <c r="MES382"/>
      <c r="MET382"/>
      <c r="MEU382"/>
      <c r="MEV382"/>
      <c r="MEW382"/>
      <c r="MEX382"/>
      <c r="MEY382"/>
      <c r="MEZ382"/>
      <c r="MFA382"/>
      <c r="MFB382"/>
      <c r="MFC382"/>
      <c r="MFD382"/>
      <c r="MFE382"/>
      <c r="MFF382"/>
      <c r="MFG382"/>
      <c r="MFH382"/>
      <c r="MFI382"/>
      <c r="MFJ382"/>
      <c r="MFK382"/>
      <c r="MFL382"/>
      <c r="MFM382"/>
      <c r="MFN382"/>
      <c r="MFO382"/>
      <c r="MFP382"/>
      <c r="MFQ382"/>
      <c r="MFR382"/>
      <c r="MFS382"/>
      <c r="MFT382"/>
      <c r="MFU382"/>
      <c r="MFV382"/>
      <c r="MFW382"/>
      <c r="MFX382"/>
      <c r="MFY382"/>
      <c r="MFZ382"/>
      <c r="MGA382"/>
      <c r="MGB382"/>
      <c r="MGC382"/>
      <c r="MGD382"/>
      <c r="MGE382"/>
      <c r="MGF382"/>
      <c r="MGG382"/>
      <c r="MGH382"/>
      <c r="MGI382"/>
      <c r="MGJ382"/>
      <c r="MGK382"/>
      <c r="MGL382"/>
      <c r="MGM382"/>
      <c r="MGN382"/>
      <c r="MGO382"/>
      <c r="MGP382"/>
      <c r="MGQ382"/>
      <c r="MGR382"/>
      <c r="MGS382"/>
      <c r="MGT382"/>
      <c r="MGU382"/>
      <c r="MGV382"/>
      <c r="MGW382"/>
      <c r="MGX382"/>
      <c r="MGY382"/>
      <c r="MGZ382"/>
      <c r="MHA382"/>
      <c r="MHB382"/>
      <c r="MHC382"/>
      <c r="MHD382"/>
      <c r="MHE382"/>
      <c r="MHF382"/>
      <c r="MHG382"/>
      <c r="MHH382"/>
      <c r="MHI382"/>
      <c r="MHJ382"/>
      <c r="MHK382"/>
      <c r="MHL382"/>
      <c r="MHM382"/>
      <c r="MHN382"/>
      <c r="MHO382"/>
      <c r="MHP382"/>
      <c r="MHQ382"/>
      <c r="MHR382"/>
      <c r="MHS382"/>
      <c r="MHT382"/>
      <c r="MHU382"/>
      <c r="MHV382"/>
      <c r="MHW382"/>
      <c r="MHX382"/>
      <c r="MHY382"/>
      <c r="MHZ382"/>
      <c r="MIA382"/>
      <c r="MIB382"/>
      <c r="MIC382"/>
      <c r="MID382"/>
      <c r="MIE382"/>
      <c r="MIF382"/>
      <c r="MIG382"/>
      <c r="MIH382"/>
      <c r="MII382"/>
      <c r="MIJ382"/>
      <c r="MIK382"/>
      <c r="MIL382"/>
      <c r="MIM382"/>
      <c r="MIN382"/>
      <c r="MIO382"/>
      <c r="MIP382"/>
      <c r="MIQ382"/>
      <c r="MIR382"/>
      <c r="MIS382"/>
      <c r="MIT382"/>
      <c r="MIU382"/>
      <c r="MIV382"/>
      <c r="MIW382"/>
      <c r="MIX382"/>
      <c r="MIY382"/>
      <c r="MIZ382"/>
      <c r="MJA382"/>
      <c r="MJB382"/>
      <c r="MJC382"/>
      <c r="MJD382"/>
      <c r="MJE382"/>
      <c r="MJF382"/>
      <c r="MJG382"/>
      <c r="MJH382"/>
      <c r="MJI382"/>
      <c r="MJJ382"/>
      <c r="MJK382"/>
      <c r="MJL382"/>
      <c r="MJM382"/>
      <c r="MJN382"/>
      <c r="MJO382"/>
      <c r="MJP382"/>
      <c r="MJQ382"/>
      <c r="MJR382"/>
      <c r="MJS382"/>
      <c r="MJT382"/>
      <c r="MJU382"/>
      <c r="MJV382"/>
      <c r="MJW382"/>
      <c r="MJX382"/>
      <c r="MJY382"/>
      <c r="MJZ382"/>
      <c r="MKA382"/>
      <c r="MKB382"/>
      <c r="MKC382"/>
      <c r="MKD382"/>
      <c r="MKE382"/>
      <c r="MKF382"/>
      <c r="MKG382"/>
      <c r="MKH382"/>
      <c r="MKI382"/>
      <c r="MKJ382"/>
      <c r="MKK382"/>
      <c r="MKL382"/>
      <c r="MKM382"/>
      <c r="MKN382"/>
      <c r="MKO382"/>
      <c r="MKP382"/>
      <c r="MKQ382"/>
      <c r="MKR382"/>
      <c r="MKS382"/>
      <c r="MKT382"/>
      <c r="MKU382"/>
      <c r="MKV382"/>
      <c r="MKW382"/>
      <c r="MKX382"/>
      <c r="MKY382"/>
      <c r="MKZ382"/>
      <c r="MLA382"/>
      <c r="MLB382"/>
      <c r="MLC382"/>
      <c r="MLD382"/>
      <c r="MLE382"/>
      <c r="MLF382"/>
      <c r="MLG382"/>
      <c r="MLH382"/>
      <c r="MLI382"/>
      <c r="MLJ382"/>
      <c r="MLK382"/>
      <c r="MLL382"/>
      <c r="MLM382"/>
      <c r="MLN382"/>
      <c r="MLO382"/>
      <c r="MLP382"/>
      <c r="MLQ382"/>
      <c r="MLR382"/>
      <c r="MLS382"/>
      <c r="MLT382"/>
      <c r="MLU382"/>
      <c r="MLV382"/>
      <c r="MLW382"/>
      <c r="MLX382"/>
      <c r="MLY382"/>
      <c r="MLZ382"/>
      <c r="MMA382"/>
      <c r="MMB382"/>
      <c r="MMC382"/>
      <c r="MMD382"/>
      <c r="MME382"/>
      <c r="MMF382"/>
      <c r="MMG382"/>
      <c r="MMH382"/>
      <c r="MMI382"/>
      <c r="MMJ382"/>
      <c r="MMK382"/>
      <c r="MML382"/>
      <c r="MMM382"/>
      <c r="MMN382"/>
      <c r="MMO382"/>
      <c r="MMP382"/>
      <c r="MMQ382"/>
      <c r="MMR382"/>
      <c r="MMS382"/>
      <c r="MMT382"/>
      <c r="MMU382"/>
      <c r="MMV382"/>
      <c r="MMW382"/>
      <c r="MMX382"/>
      <c r="MMY382"/>
      <c r="MMZ382"/>
      <c r="MNA382"/>
      <c r="MNB382"/>
      <c r="MNC382"/>
      <c r="MND382"/>
      <c r="MNE382"/>
      <c r="MNF382"/>
      <c r="MNG382"/>
      <c r="MNH382"/>
      <c r="MNI382"/>
      <c r="MNJ382"/>
      <c r="MNK382"/>
      <c r="MNL382"/>
      <c r="MNM382"/>
      <c r="MNN382"/>
      <c r="MNO382"/>
      <c r="MNP382"/>
      <c r="MNQ382"/>
      <c r="MNR382"/>
      <c r="MNS382"/>
      <c r="MNT382"/>
      <c r="MNU382"/>
      <c r="MNV382"/>
      <c r="MNW382"/>
      <c r="MNX382"/>
      <c r="MNY382"/>
      <c r="MNZ382"/>
      <c r="MOA382"/>
      <c r="MOB382"/>
      <c r="MOC382"/>
      <c r="MOD382"/>
      <c r="MOE382"/>
      <c r="MOF382"/>
      <c r="MOG382"/>
      <c r="MOH382"/>
      <c r="MOI382"/>
      <c r="MOJ382"/>
      <c r="MOK382"/>
      <c r="MOL382"/>
      <c r="MOM382"/>
      <c r="MON382"/>
      <c r="MOO382"/>
      <c r="MOP382"/>
      <c r="MOQ382"/>
      <c r="MOR382"/>
      <c r="MOS382"/>
      <c r="MOT382"/>
      <c r="MOU382"/>
      <c r="MOV382"/>
      <c r="MOW382"/>
      <c r="MOX382"/>
      <c r="MOY382"/>
      <c r="MOZ382"/>
      <c r="MPA382"/>
      <c r="MPB382"/>
      <c r="MPC382"/>
      <c r="MPD382"/>
      <c r="MPE382"/>
      <c r="MPF382"/>
      <c r="MPG382"/>
      <c r="MPH382"/>
      <c r="MPI382"/>
      <c r="MPJ382"/>
      <c r="MPK382"/>
      <c r="MPL382"/>
      <c r="MPM382"/>
      <c r="MPN382"/>
      <c r="MPO382"/>
      <c r="MPP382"/>
      <c r="MPQ382"/>
      <c r="MPR382"/>
      <c r="MPS382"/>
      <c r="MPT382"/>
      <c r="MPU382"/>
      <c r="MPV382"/>
      <c r="MPW382"/>
      <c r="MPX382"/>
      <c r="MPY382"/>
      <c r="MPZ382"/>
      <c r="MQA382"/>
      <c r="MQB382"/>
      <c r="MQC382"/>
      <c r="MQD382"/>
      <c r="MQE382"/>
      <c r="MQF382"/>
      <c r="MQG382"/>
      <c r="MQH382"/>
      <c r="MQI382"/>
      <c r="MQJ382"/>
      <c r="MQK382"/>
      <c r="MQL382"/>
      <c r="MQM382"/>
      <c r="MQN382"/>
      <c r="MQO382"/>
      <c r="MQP382"/>
      <c r="MQQ382"/>
      <c r="MQR382"/>
      <c r="MQS382"/>
      <c r="MQT382"/>
      <c r="MQU382"/>
      <c r="MQV382"/>
      <c r="MQW382"/>
      <c r="MQX382"/>
      <c r="MQY382"/>
      <c r="MQZ382"/>
      <c r="MRA382"/>
      <c r="MRB382"/>
      <c r="MRC382"/>
      <c r="MRD382"/>
      <c r="MRE382"/>
      <c r="MRF382"/>
      <c r="MRG382"/>
      <c r="MRH382"/>
      <c r="MRI382"/>
      <c r="MRJ382"/>
      <c r="MRK382"/>
      <c r="MRL382"/>
      <c r="MRM382"/>
      <c r="MRN382"/>
      <c r="MRO382"/>
      <c r="MRP382"/>
      <c r="MRQ382"/>
      <c r="MRR382"/>
      <c r="MRS382"/>
      <c r="MRT382"/>
      <c r="MRU382"/>
      <c r="MRV382"/>
      <c r="MRW382"/>
      <c r="MRX382"/>
      <c r="MRY382"/>
      <c r="MRZ382"/>
      <c r="MSA382"/>
      <c r="MSB382"/>
      <c r="MSC382"/>
      <c r="MSD382"/>
      <c r="MSE382"/>
      <c r="MSF382"/>
      <c r="MSG382"/>
      <c r="MSH382"/>
      <c r="MSI382"/>
      <c r="MSJ382"/>
      <c r="MSK382"/>
      <c r="MSL382"/>
      <c r="MSM382"/>
      <c r="MSN382"/>
      <c r="MSO382"/>
      <c r="MSP382"/>
      <c r="MSQ382"/>
      <c r="MSR382"/>
      <c r="MSS382"/>
      <c r="MST382"/>
      <c r="MSU382"/>
      <c r="MSV382"/>
      <c r="MSW382"/>
      <c r="MSX382"/>
      <c r="MSY382"/>
      <c r="MSZ382"/>
      <c r="MTA382"/>
      <c r="MTB382"/>
      <c r="MTC382"/>
      <c r="MTD382"/>
      <c r="MTE382"/>
      <c r="MTF382"/>
      <c r="MTG382"/>
      <c r="MTH382"/>
      <c r="MTI382"/>
      <c r="MTJ382"/>
      <c r="MTK382"/>
      <c r="MTL382"/>
      <c r="MTM382"/>
      <c r="MTN382"/>
      <c r="MTO382"/>
      <c r="MTP382"/>
      <c r="MTQ382"/>
      <c r="MTR382"/>
      <c r="MTS382"/>
      <c r="MTT382"/>
      <c r="MTU382"/>
      <c r="MTV382"/>
      <c r="MTW382"/>
      <c r="MTX382"/>
      <c r="MTY382"/>
      <c r="MTZ382"/>
      <c r="MUA382"/>
      <c r="MUB382"/>
      <c r="MUC382"/>
      <c r="MUD382"/>
      <c r="MUE382"/>
      <c r="MUF382"/>
      <c r="MUG382"/>
      <c r="MUH382"/>
      <c r="MUI382"/>
      <c r="MUJ382"/>
      <c r="MUK382"/>
      <c r="MUL382"/>
      <c r="MUM382"/>
      <c r="MUN382"/>
      <c r="MUO382"/>
      <c r="MUP382"/>
      <c r="MUQ382"/>
      <c r="MUR382"/>
      <c r="MUS382"/>
      <c r="MUT382"/>
      <c r="MUU382"/>
      <c r="MUV382"/>
      <c r="MUW382"/>
      <c r="MUX382"/>
      <c r="MUY382"/>
      <c r="MUZ382"/>
      <c r="MVA382"/>
      <c r="MVB382"/>
      <c r="MVC382"/>
      <c r="MVD382"/>
      <c r="MVE382"/>
      <c r="MVF382"/>
      <c r="MVG382"/>
      <c r="MVH382"/>
      <c r="MVI382"/>
      <c r="MVJ382"/>
      <c r="MVK382"/>
      <c r="MVL382"/>
      <c r="MVM382"/>
      <c r="MVN382"/>
      <c r="MVO382"/>
      <c r="MVP382"/>
      <c r="MVQ382"/>
      <c r="MVR382"/>
      <c r="MVS382"/>
      <c r="MVT382"/>
      <c r="MVU382"/>
      <c r="MVV382"/>
      <c r="MVW382"/>
      <c r="MVX382"/>
      <c r="MVY382"/>
      <c r="MVZ382"/>
      <c r="MWA382"/>
      <c r="MWB382"/>
      <c r="MWC382"/>
      <c r="MWD382"/>
      <c r="MWE382"/>
      <c r="MWF382"/>
      <c r="MWG382"/>
      <c r="MWH382"/>
      <c r="MWI382"/>
      <c r="MWJ382"/>
      <c r="MWK382"/>
      <c r="MWL382"/>
      <c r="MWM382"/>
      <c r="MWN382"/>
      <c r="MWO382"/>
      <c r="MWP382"/>
      <c r="MWQ382"/>
      <c r="MWR382"/>
      <c r="MWS382"/>
      <c r="MWT382"/>
      <c r="MWU382"/>
      <c r="MWV382"/>
      <c r="MWW382"/>
      <c r="MWX382"/>
      <c r="MWY382"/>
      <c r="MWZ382"/>
      <c r="MXA382"/>
      <c r="MXB382"/>
      <c r="MXC382"/>
      <c r="MXD382"/>
      <c r="MXE382"/>
      <c r="MXF382"/>
      <c r="MXG382"/>
      <c r="MXH382"/>
      <c r="MXI382"/>
      <c r="MXJ382"/>
      <c r="MXK382"/>
      <c r="MXL382"/>
      <c r="MXM382"/>
      <c r="MXN382"/>
      <c r="MXO382"/>
      <c r="MXP382"/>
      <c r="MXQ382"/>
      <c r="MXR382"/>
      <c r="MXS382"/>
      <c r="MXT382"/>
      <c r="MXU382"/>
      <c r="MXV382"/>
      <c r="MXW382"/>
      <c r="MXX382"/>
      <c r="MXY382"/>
      <c r="MXZ382"/>
      <c r="MYA382"/>
      <c r="MYB382"/>
      <c r="MYC382"/>
      <c r="MYD382"/>
      <c r="MYE382"/>
      <c r="MYF382"/>
      <c r="MYG382"/>
      <c r="MYH382"/>
      <c r="MYI382"/>
      <c r="MYJ382"/>
      <c r="MYK382"/>
      <c r="MYL382"/>
      <c r="MYM382"/>
      <c r="MYN382"/>
      <c r="MYO382"/>
      <c r="MYP382"/>
      <c r="MYQ382"/>
      <c r="MYR382"/>
      <c r="MYS382"/>
      <c r="MYT382"/>
      <c r="MYU382"/>
      <c r="MYV382"/>
      <c r="MYW382"/>
      <c r="MYX382"/>
      <c r="MYY382"/>
      <c r="MYZ382"/>
      <c r="MZA382"/>
      <c r="MZB382"/>
      <c r="MZC382"/>
      <c r="MZD382"/>
      <c r="MZE382"/>
      <c r="MZF382"/>
      <c r="MZG382"/>
      <c r="MZH382"/>
      <c r="MZI382"/>
      <c r="MZJ382"/>
      <c r="MZK382"/>
      <c r="MZL382"/>
      <c r="MZM382"/>
      <c r="MZN382"/>
      <c r="MZO382"/>
      <c r="MZP382"/>
      <c r="MZQ382"/>
      <c r="MZR382"/>
      <c r="MZS382"/>
      <c r="MZT382"/>
      <c r="MZU382"/>
      <c r="MZV382"/>
      <c r="MZW382"/>
      <c r="MZX382"/>
      <c r="MZY382"/>
      <c r="MZZ382"/>
      <c r="NAA382"/>
      <c r="NAB382"/>
      <c r="NAC382"/>
      <c r="NAD382"/>
      <c r="NAE382"/>
      <c r="NAF382"/>
      <c r="NAG382"/>
      <c r="NAH382"/>
      <c r="NAI382"/>
      <c r="NAJ382"/>
      <c r="NAK382"/>
      <c r="NAL382"/>
      <c r="NAM382"/>
      <c r="NAN382"/>
      <c r="NAO382"/>
      <c r="NAP382"/>
      <c r="NAQ382"/>
      <c r="NAR382"/>
      <c r="NAS382"/>
      <c r="NAT382"/>
      <c r="NAU382"/>
      <c r="NAV382"/>
      <c r="NAW382"/>
      <c r="NAX382"/>
      <c r="NAY382"/>
      <c r="NAZ382"/>
      <c r="NBA382"/>
      <c r="NBB382"/>
      <c r="NBC382"/>
      <c r="NBD382"/>
      <c r="NBE382"/>
      <c r="NBF382"/>
      <c r="NBG382"/>
      <c r="NBH382"/>
      <c r="NBI382"/>
      <c r="NBJ382"/>
      <c r="NBK382"/>
      <c r="NBL382"/>
      <c r="NBM382"/>
      <c r="NBN382"/>
      <c r="NBO382"/>
      <c r="NBP382"/>
      <c r="NBQ382"/>
      <c r="NBR382"/>
      <c r="NBS382"/>
      <c r="NBT382"/>
      <c r="NBU382"/>
      <c r="NBV382"/>
      <c r="NBW382"/>
      <c r="NBX382"/>
      <c r="NBY382"/>
      <c r="NBZ382"/>
      <c r="NCA382"/>
      <c r="NCB382"/>
      <c r="NCC382"/>
      <c r="NCD382"/>
      <c r="NCE382"/>
      <c r="NCF382"/>
      <c r="NCG382"/>
      <c r="NCH382"/>
      <c r="NCI382"/>
      <c r="NCJ382"/>
      <c r="NCK382"/>
      <c r="NCL382"/>
      <c r="NCM382"/>
      <c r="NCN382"/>
      <c r="NCO382"/>
      <c r="NCP382"/>
      <c r="NCQ382"/>
      <c r="NCR382"/>
      <c r="NCS382"/>
      <c r="NCT382"/>
      <c r="NCU382"/>
      <c r="NCV382"/>
      <c r="NCW382"/>
      <c r="NCX382"/>
      <c r="NCY382"/>
      <c r="NCZ382"/>
      <c r="NDA382"/>
      <c r="NDB382"/>
      <c r="NDC382"/>
      <c r="NDD382"/>
      <c r="NDE382"/>
      <c r="NDF382"/>
      <c r="NDG382"/>
      <c r="NDH382"/>
      <c r="NDI382"/>
      <c r="NDJ382"/>
      <c r="NDK382"/>
      <c r="NDL382"/>
      <c r="NDM382"/>
      <c r="NDN382"/>
      <c r="NDO382"/>
      <c r="NDP382"/>
      <c r="NDQ382"/>
      <c r="NDR382"/>
      <c r="NDS382"/>
      <c r="NDT382"/>
      <c r="NDU382"/>
      <c r="NDV382"/>
      <c r="NDW382"/>
      <c r="NDX382"/>
      <c r="NDY382"/>
      <c r="NDZ382"/>
      <c r="NEA382"/>
      <c r="NEB382"/>
      <c r="NEC382"/>
      <c r="NED382"/>
      <c r="NEE382"/>
      <c r="NEF382"/>
      <c r="NEG382"/>
      <c r="NEH382"/>
      <c r="NEI382"/>
      <c r="NEJ382"/>
      <c r="NEK382"/>
      <c r="NEL382"/>
      <c r="NEM382"/>
      <c r="NEN382"/>
      <c r="NEO382"/>
      <c r="NEP382"/>
      <c r="NEQ382"/>
      <c r="NER382"/>
      <c r="NES382"/>
      <c r="NET382"/>
      <c r="NEU382"/>
      <c r="NEV382"/>
      <c r="NEW382"/>
      <c r="NEX382"/>
      <c r="NEY382"/>
      <c r="NEZ382"/>
      <c r="NFA382"/>
      <c r="NFB382"/>
      <c r="NFC382"/>
      <c r="NFD382"/>
      <c r="NFE382"/>
      <c r="NFF382"/>
      <c r="NFG382"/>
      <c r="NFH382"/>
      <c r="NFI382"/>
      <c r="NFJ382"/>
      <c r="NFK382"/>
      <c r="NFL382"/>
      <c r="NFM382"/>
      <c r="NFN382"/>
      <c r="NFO382"/>
      <c r="NFP382"/>
      <c r="NFQ382"/>
      <c r="NFR382"/>
      <c r="NFS382"/>
      <c r="NFT382"/>
      <c r="NFU382"/>
      <c r="NFV382"/>
      <c r="NFW382"/>
      <c r="NFX382"/>
      <c r="NFY382"/>
      <c r="NFZ382"/>
      <c r="NGA382"/>
      <c r="NGB382"/>
      <c r="NGC382"/>
      <c r="NGD382"/>
      <c r="NGE382"/>
      <c r="NGF382"/>
      <c r="NGG382"/>
      <c r="NGH382"/>
      <c r="NGI382"/>
      <c r="NGJ382"/>
      <c r="NGK382"/>
      <c r="NGL382"/>
      <c r="NGM382"/>
      <c r="NGN382"/>
      <c r="NGO382"/>
      <c r="NGP382"/>
      <c r="NGQ382"/>
      <c r="NGR382"/>
      <c r="NGS382"/>
      <c r="NGT382"/>
      <c r="NGU382"/>
      <c r="NGV382"/>
      <c r="NGW382"/>
      <c r="NGX382"/>
      <c r="NGY382"/>
      <c r="NGZ382"/>
      <c r="NHA382"/>
      <c r="NHB382"/>
      <c r="NHC382"/>
      <c r="NHD382"/>
      <c r="NHE382"/>
      <c r="NHF382"/>
      <c r="NHG382"/>
      <c r="NHH382"/>
      <c r="NHI382"/>
      <c r="NHJ382"/>
      <c r="NHK382"/>
      <c r="NHL382"/>
      <c r="NHM382"/>
      <c r="NHN382"/>
      <c r="NHO382"/>
      <c r="NHP382"/>
      <c r="NHQ382"/>
      <c r="NHR382"/>
      <c r="NHS382"/>
      <c r="NHT382"/>
      <c r="NHU382"/>
      <c r="NHV382"/>
      <c r="NHW382"/>
      <c r="NHX382"/>
      <c r="NHY382"/>
      <c r="NHZ382"/>
      <c r="NIA382"/>
      <c r="NIB382"/>
      <c r="NIC382"/>
      <c r="NID382"/>
      <c r="NIE382"/>
      <c r="NIF382"/>
      <c r="NIG382"/>
      <c r="NIH382"/>
      <c r="NII382"/>
      <c r="NIJ382"/>
      <c r="NIK382"/>
      <c r="NIL382"/>
      <c r="NIM382"/>
      <c r="NIN382"/>
      <c r="NIO382"/>
      <c r="NIP382"/>
      <c r="NIQ382"/>
      <c r="NIR382"/>
      <c r="NIS382"/>
      <c r="NIT382"/>
      <c r="NIU382"/>
      <c r="NIV382"/>
      <c r="NIW382"/>
      <c r="NIX382"/>
      <c r="NIY382"/>
      <c r="NIZ382"/>
      <c r="NJA382"/>
      <c r="NJB382"/>
      <c r="NJC382"/>
      <c r="NJD382"/>
      <c r="NJE382"/>
      <c r="NJF382"/>
      <c r="NJG382"/>
      <c r="NJH382"/>
      <c r="NJI382"/>
      <c r="NJJ382"/>
      <c r="NJK382"/>
      <c r="NJL382"/>
      <c r="NJM382"/>
      <c r="NJN382"/>
      <c r="NJO382"/>
      <c r="NJP382"/>
      <c r="NJQ382"/>
      <c r="NJR382"/>
      <c r="NJS382"/>
      <c r="NJT382"/>
      <c r="NJU382"/>
      <c r="NJV382"/>
      <c r="NJW382"/>
      <c r="NJX382"/>
      <c r="NJY382"/>
      <c r="NJZ382"/>
      <c r="NKA382"/>
      <c r="NKB382"/>
      <c r="NKC382"/>
      <c r="NKD382"/>
      <c r="NKE382"/>
      <c r="NKF382"/>
      <c r="NKG382"/>
      <c r="NKH382"/>
      <c r="NKI382"/>
      <c r="NKJ382"/>
      <c r="NKK382"/>
      <c r="NKL382"/>
      <c r="NKM382"/>
      <c r="NKN382"/>
      <c r="NKO382"/>
      <c r="NKP382"/>
      <c r="NKQ382"/>
      <c r="NKR382"/>
      <c r="NKS382"/>
      <c r="NKT382"/>
      <c r="NKU382"/>
      <c r="NKV382"/>
      <c r="NKW382"/>
      <c r="NKX382"/>
      <c r="NKY382"/>
      <c r="NKZ382"/>
      <c r="NLA382"/>
      <c r="NLB382"/>
      <c r="NLC382"/>
      <c r="NLD382"/>
      <c r="NLE382"/>
      <c r="NLF382"/>
      <c r="NLG382"/>
      <c r="NLH382"/>
      <c r="NLI382"/>
      <c r="NLJ382"/>
      <c r="NLK382"/>
      <c r="NLL382"/>
      <c r="NLM382"/>
      <c r="NLN382"/>
      <c r="NLO382"/>
      <c r="NLP382"/>
      <c r="NLQ382"/>
      <c r="NLR382"/>
      <c r="NLS382"/>
      <c r="NLT382"/>
      <c r="NLU382"/>
      <c r="NLV382"/>
      <c r="NLW382"/>
      <c r="NLX382"/>
      <c r="NLY382"/>
      <c r="NLZ382"/>
      <c r="NMA382"/>
      <c r="NMB382"/>
      <c r="NMC382"/>
      <c r="NMD382"/>
      <c r="NME382"/>
      <c r="NMF382"/>
      <c r="NMG382"/>
      <c r="NMH382"/>
      <c r="NMI382"/>
      <c r="NMJ382"/>
      <c r="NMK382"/>
      <c r="NML382"/>
      <c r="NMM382"/>
      <c r="NMN382"/>
      <c r="NMO382"/>
      <c r="NMP382"/>
      <c r="NMQ382"/>
      <c r="NMR382"/>
      <c r="NMS382"/>
      <c r="NMT382"/>
      <c r="NMU382"/>
      <c r="NMV382"/>
      <c r="NMW382"/>
      <c r="NMX382"/>
      <c r="NMY382"/>
      <c r="NMZ382"/>
      <c r="NNA382"/>
      <c r="NNB382"/>
      <c r="NNC382"/>
      <c r="NND382"/>
      <c r="NNE382"/>
      <c r="NNF382"/>
      <c r="NNG382"/>
      <c r="NNH382"/>
      <c r="NNI382"/>
      <c r="NNJ382"/>
      <c r="NNK382"/>
      <c r="NNL382"/>
      <c r="NNM382"/>
      <c r="NNN382"/>
      <c r="NNO382"/>
      <c r="NNP382"/>
      <c r="NNQ382"/>
      <c r="NNR382"/>
      <c r="NNS382"/>
      <c r="NNT382"/>
      <c r="NNU382"/>
      <c r="NNV382"/>
      <c r="NNW382"/>
      <c r="NNX382"/>
      <c r="NNY382"/>
      <c r="NNZ382"/>
      <c r="NOA382"/>
      <c r="NOB382"/>
      <c r="NOC382"/>
      <c r="NOD382"/>
      <c r="NOE382"/>
      <c r="NOF382"/>
      <c r="NOG382"/>
      <c r="NOH382"/>
      <c r="NOI382"/>
      <c r="NOJ382"/>
      <c r="NOK382"/>
      <c r="NOL382"/>
      <c r="NOM382"/>
      <c r="NON382"/>
      <c r="NOO382"/>
      <c r="NOP382"/>
      <c r="NOQ382"/>
      <c r="NOR382"/>
      <c r="NOS382"/>
      <c r="NOT382"/>
      <c r="NOU382"/>
      <c r="NOV382"/>
      <c r="NOW382"/>
      <c r="NOX382"/>
      <c r="NOY382"/>
      <c r="NOZ382"/>
      <c r="NPA382"/>
      <c r="NPB382"/>
      <c r="NPC382"/>
      <c r="NPD382"/>
      <c r="NPE382"/>
      <c r="NPF382"/>
      <c r="NPG382"/>
      <c r="NPH382"/>
      <c r="NPI382"/>
      <c r="NPJ382"/>
      <c r="NPK382"/>
      <c r="NPL382"/>
      <c r="NPM382"/>
      <c r="NPN382"/>
      <c r="NPO382"/>
      <c r="NPP382"/>
      <c r="NPQ382"/>
      <c r="NPR382"/>
      <c r="NPS382"/>
      <c r="NPT382"/>
      <c r="NPU382"/>
      <c r="NPV382"/>
      <c r="NPW382"/>
      <c r="NPX382"/>
      <c r="NPY382"/>
      <c r="NPZ382"/>
      <c r="NQA382"/>
      <c r="NQB382"/>
      <c r="NQC382"/>
      <c r="NQD382"/>
      <c r="NQE382"/>
      <c r="NQF382"/>
      <c r="NQG382"/>
      <c r="NQH382"/>
      <c r="NQI382"/>
      <c r="NQJ382"/>
      <c r="NQK382"/>
      <c r="NQL382"/>
      <c r="NQM382"/>
      <c r="NQN382"/>
      <c r="NQO382"/>
      <c r="NQP382"/>
      <c r="NQQ382"/>
      <c r="NQR382"/>
      <c r="NQS382"/>
      <c r="NQT382"/>
      <c r="NQU382"/>
      <c r="NQV382"/>
      <c r="NQW382"/>
      <c r="NQX382"/>
      <c r="NQY382"/>
      <c r="NQZ382"/>
      <c r="NRA382"/>
      <c r="NRB382"/>
      <c r="NRC382"/>
      <c r="NRD382"/>
      <c r="NRE382"/>
      <c r="NRF382"/>
      <c r="NRG382"/>
      <c r="NRH382"/>
      <c r="NRI382"/>
      <c r="NRJ382"/>
      <c r="NRK382"/>
      <c r="NRL382"/>
      <c r="NRM382"/>
      <c r="NRN382"/>
      <c r="NRO382"/>
      <c r="NRP382"/>
      <c r="NRQ382"/>
      <c r="NRR382"/>
      <c r="NRS382"/>
      <c r="NRT382"/>
      <c r="NRU382"/>
      <c r="NRV382"/>
      <c r="NRW382"/>
      <c r="NRX382"/>
      <c r="NRY382"/>
      <c r="NRZ382"/>
      <c r="NSA382"/>
      <c r="NSB382"/>
      <c r="NSC382"/>
      <c r="NSD382"/>
      <c r="NSE382"/>
      <c r="NSF382"/>
      <c r="NSG382"/>
      <c r="NSH382"/>
      <c r="NSI382"/>
      <c r="NSJ382"/>
      <c r="NSK382"/>
      <c r="NSL382"/>
      <c r="NSM382"/>
      <c r="NSN382"/>
      <c r="NSO382"/>
      <c r="NSP382"/>
      <c r="NSQ382"/>
      <c r="NSR382"/>
      <c r="NSS382"/>
      <c r="NST382"/>
      <c r="NSU382"/>
      <c r="NSV382"/>
      <c r="NSW382"/>
      <c r="NSX382"/>
      <c r="NSY382"/>
      <c r="NSZ382"/>
      <c r="NTA382"/>
      <c r="NTB382"/>
      <c r="NTC382"/>
      <c r="NTD382"/>
      <c r="NTE382"/>
      <c r="NTF382"/>
      <c r="NTG382"/>
      <c r="NTH382"/>
      <c r="NTI382"/>
      <c r="NTJ382"/>
      <c r="NTK382"/>
      <c r="NTL382"/>
      <c r="NTM382"/>
      <c r="NTN382"/>
      <c r="NTO382"/>
      <c r="NTP382"/>
      <c r="NTQ382"/>
      <c r="NTR382"/>
      <c r="NTS382"/>
      <c r="NTT382"/>
      <c r="NTU382"/>
      <c r="NTV382"/>
      <c r="NTW382"/>
      <c r="NTX382"/>
      <c r="NTY382"/>
      <c r="NTZ382"/>
      <c r="NUA382"/>
      <c r="NUB382"/>
      <c r="NUC382"/>
      <c r="NUD382"/>
      <c r="NUE382"/>
      <c r="NUF382"/>
      <c r="NUG382"/>
      <c r="NUH382"/>
      <c r="NUI382"/>
      <c r="NUJ382"/>
      <c r="NUK382"/>
      <c r="NUL382"/>
      <c r="NUM382"/>
      <c r="NUN382"/>
      <c r="NUO382"/>
      <c r="NUP382"/>
      <c r="NUQ382"/>
      <c r="NUR382"/>
      <c r="NUS382"/>
      <c r="NUT382"/>
      <c r="NUU382"/>
      <c r="NUV382"/>
      <c r="NUW382"/>
      <c r="NUX382"/>
      <c r="NUY382"/>
      <c r="NUZ382"/>
      <c r="NVA382"/>
      <c r="NVB382"/>
      <c r="NVC382"/>
      <c r="NVD382"/>
      <c r="NVE382"/>
      <c r="NVF382"/>
      <c r="NVG382"/>
      <c r="NVH382"/>
      <c r="NVI382"/>
      <c r="NVJ382"/>
      <c r="NVK382"/>
      <c r="NVL382"/>
      <c r="NVM382"/>
      <c r="NVN382"/>
      <c r="NVO382"/>
      <c r="NVP382"/>
      <c r="NVQ382"/>
      <c r="NVR382"/>
      <c r="NVS382"/>
      <c r="NVT382"/>
      <c r="NVU382"/>
      <c r="NVV382"/>
      <c r="NVW382"/>
      <c r="NVX382"/>
      <c r="NVY382"/>
      <c r="NVZ382"/>
      <c r="NWA382"/>
      <c r="NWB382"/>
      <c r="NWC382"/>
      <c r="NWD382"/>
      <c r="NWE382"/>
      <c r="NWF382"/>
      <c r="NWG382"/>
      <c r="NWH382"/>
      <c r="NWI382"/>
      <c r="NWJ382"/>
      <c r="NWK382"/>
      <c r="NWL382"/>
      <c r="NWM382"/>
      <c r="NWN382"/>
      <c r="NWO382"/>
      <c r="NWP382"/>
      <c r="NWQ382"/>
      <c r="NWR382"/>
      <c r="NWS382"/>
      <c r="NWT382"/>
      <c r="NWU382"/>
      <c r="NWV382"/>
      <c r="NWW382"/>
      <c r="NWX382"/>
      <c r="NWY382"/>
      <c r="NWZ382"/>
      <c r="NXA382"/>
      <c r="NXB382"/>
      <c r="NXC382"/>
      <c r="NXD382"/>
      <c r="NXE382"/>
      <c r="NXF382"/>
      <c r="NXG382"/>
      <c r="NXH382"/>
      <c r="NXI382"/>
      <c r="NXJ382"/>
      <c r="NXK382"/>
      <c r="NXL382"/>
      <c r="NXM382"/>
      <c r="NXN382"/>
      <c r="NXO382"/>
      <c r="NXP382"/>
      <c r="NXQ382"/>
      <c r="NXR382"/>
      <c r="NXS382"/>
      <c r="NXT382"/>
      <c r="NXU382"/>
      <c r="NXV382"/>
      <c r="NXW382"/>
      <c r="NXX382"/>
      <c r="NXY382"/>
      <c r="NXZ382"/>
      <c r="NYA382"/>
      <c r="NYB382"/>
      <c r="NYC382"/>
      <c r="NYD382"/>
      <c r="NYE382"/>
      <c r="NYF382"/>
      <c r="NYG382"/>
      <c r="NYH382"/>
      <c r="NYI382"/>
      <c r="NYJ382"/>
      <c r="NYK382"/>
      <c r="NYL382"/>
      <c r="NYM382"/>
      <c r="NYN382"/>
      <c r="NYO382"/>
      <c r="NYP382"/>
      <c r="NYQ382"/>
      <c r="NYR382"/>
      <c r="NYS382"/>
      <c r="NYT382"/>
      <c r="NYU382"/>
      <c r="NYV382"/>
      <c r="NYW382"/>
      <c r="NYX382"/>
      <c r="NYY382"/>
      <c r="NYZ382"/>
      <c r="NZA382"/>
      <c r="NZB382"/>
      <c r="NZC382"/>
      <c r="NZD382"/>
      <c r="NZE382"/>
      <c r="NZF382"/>
      <c r="NZG382"/>
      <c r="NZH382"/>
      <c r="NZI382"/>
      <c r="NZJ382"/>
      <c r="NZK382"/>
      <c r="NZL382"/>
      <c r="NZM382"/>
      <c r="NZN382"/>
      <c r="NZO382"/>
      <c r="NZP382"/>
      <c r="NZQ382"/>
      <c r="NZR382"/>
      <c r="NZS382"/>
      <c r="NZT382"/>
      <c r="NZU382"/>
      <c r="NZV382"/>
      <c r="NZW382"/>
      <c r="NZX382"/>
      <c r="NZY382"/>
      <c r="NZZ382"/>
      <c r="OAA382"/>
      <c r="OAB382"/>
      <c r="OAC382"/>
      <c r="OAD382"/>
      <c r="OAE382"/>
      <c r="OAF382"/>
      <c r="OAG382"/>
      <c r="OAH382"/>
      <c r="OAI382"/>
      <c r="OAJ382"/>
      <c r="OAK382"/>
      <c r="OAL382"/>
      <c r="OAM382"/>
      <c r="OAN382"/>
      <c r="OAO382"/>
      <c r="OAP382"/>
      <c r="OAQ382"/>
      <c r="OAR382"/>
      <c r="OAS382"/>
      <c r="OAT382"/>
      <c r="OAU382"/>
      <c r="OAV382"/>
      <c r="OAW382"/>
      <c r="OAX382"/>
      <c r="OAY382"/>
      <c r="OAZ382"/>
      <c r="OBA382"/>
      <c r="OBB382"/>
      <c r="OBC382"/>
      <c r="OBD382"/>
      <c r="OBE382"/>
      <c r="OBF382"/>
      <c r="OBG382"/>
      <c r="OBH382"/>
      <c r="OBI382"/>
      <c r="OBJ382"/>
      <c r="OBK382"/>
      <c r="OBL382"/>
      <c r="OBM382"/>
      <c r="OBN382"/>
      <c r="OBO382"/>
      <c r="OBP382"/>
      <c r="OBQ382"/>
      <c r="OBR382"/>
      <c r="OBS382"/>
      <c r="OBT382"/>
      <c r="OBU382"/>
      <c r="OBV382"/>
      <c r="OBW382"/>
      <c r="OBX382"/>
      <c r="OBY382"/>
      <c r="OBZ382"/>
      <c r="OCA382"/>
      <c r="OCB382"/>
      <c r="OCC382"/>
      <c r="OCD382"/>
      <c r="OCE382"/>
      <c r="OCF382"/>
      <c r="OCG382"/>
      <c r="OCH382"/>
      <c r="OCI382"/>
      <c r="OCJ382"/>
      <c r="OCK382"/>
      <c r="OCL382"/>
      <c r="OCM382"/>
      <c r="OCN382"/>
      <c r="OCO382"/>
      <c r="OCP382"/>
      <c r="OCQ382"/>
      <c r="OCR382"/>
      <c r="OCS382"/>
      <c r="OCT382"/>
      <c r="OCU382"/>
      <c r="OCV382"/>
      <c r="OCW382"/>
      <c r="OCX382"/>
      <c r="OCY382"/>
      <c r="OCZ382"/>
      <c r="ODA382"/>
      <c r="ODB382"/>
      <c r="ODC382"/>
      <c r="ODD382"/>
      <c r="ODE382"/>
      <c r="ODF382"/>
      <c r="ODG382"/>
      <c r="ODH382"/>
      <c r="ODI382"/>
      <c r="ODJ382"/>
      <c r="ODK382"/>
      <c r="ODL382"/>
      <c r="ODM382"/>
      <c r="ODN382"/>
      <c r="ODO382"/>
      <c r="ODP382"/>
      <c r="ODQ382"/>
      <c r="ODR382"/>
      <c r="ODS382"/>
      <c r="ODT382"/>
      <c r="ODU382"/>
      <c r="ODV382"/>
      <c r="ODW382"/>
      <c r="ODX382"/>
      <c r="ODY382"/>
      <c r="ODZ382"/>
      <c r="OEA382"/>
      <c r="OEB382"/>
      <c r="OEC382"/>
      <c r="OED382"/>
      <c r="OEE382"/>
      <c r="OEF382"/>
      <c r="OEG382"/>
      <c r="OEH382"/>
      <c r="OEI382"/>
      <c r="OEJ382"/>
      <c r="OEK382"/>
      <c r="OEL382"/>
      <c r="OEM382"/>
      <c r="OEN382"/>
      <c r="OEO382"/>
      <c r="OEP382"/>
      <c r="OEQ382"/>
      <c r="OER382"/>
      <c r="OES382"/>
      <c r="OET382"/>
      <c r="OEU382"/>
      <c r="OEV382"/>
      <c r="OEW382"/>
      <c r="OEX382"/>
      <c r="OEY382"/>
      <c r="OEZ382"/>
      <c r="OFA382"/>
      <c r="OFB382"/>
      <c r="OFC382"/>
      <c r="OFD382"/>
      <c r="OFE382"/>
      <c r="OFF382"/>
      <c r="OFG382"/>
      <c r="OFH382"/>
      <c r="OFI382"/>
      <c r="OFJ382"/>
      <c r="OFK382"/>
      <c r="OFL382"/>
      <c r="OFM382"/>
      <c r="OFN382"/>
      <c r="OFO382"/>
      <c r="OFP382"/>
      <c r="OFQ382"/>
      <c r="OFR382"/>
      <c r="OFS382"/>
      <c r="OFT382"/>
      <c r="OFU382"/>
      <c r="OFV382"/>
      <c r="OFW382"/>
      <c r="OFX382"/>
      <c r="OFY382"/>
      <c r="OFZ382"/>
      <c r="OGA382"/>
      <c r="OGB382"/>
      <c r="OGC382"/>
      <c r="OGD382"/>
      <c r="OGE382"/>
      <c r="OGF382"/>
      <c r="OGG382"/>
      <c r="OGH382"/>
      <c r="OGI382"/>
      <c r="OGJ382"/>
      <c r="OGK382"/>
      <c r="OGL382"/>
      <c r="OGM382"/>
      <c r="OGN382"/>
      <c r="OGO382"/>
      <c r="OGP382"/>
      <c r="OGQ382"/>
      <c r="OGR382"/>
      <c r="OGS382"/>
      <c r="OGT382"/>
      <c r="OGU382"/>
      <c r="OGV382"/>
      <c r="OGW382"/>
      <c r="OGX382"/>
      <c r="OGY382"/>
      <c r="OGZ382"/>
      <c r="OHA382"/>
      <c r="OHB382"/>
      <c r="OHC382"/>
      <c r="OHD382"/>
      <c r="OHE382"/>
      <c r="OHF382"/>
      <c r="OHG382"/>
      <c r="OHH382"/>
      <c r="OHI382"/>
      <c r="OHJ382"/>
      <c r="OHK382"/>
      <c r="OHL382"/>
      <c r="OHM382"/>
      <c r="OHN382"/>
      <c r="OHO382"/>
      <c r="OHP382"/>
      <c r="OHQ382"/>
      <c r="OHR382"/>
      <c r="OHS382"/>
      <c r="OHT382"/>
      <c r="OHU382"/>
      <c r="OHV382"/>
      <c r="OHW382"/>
      <c r="OHX382"/>
      <c r="OHY382"/>
      <c r="OHZ382"/>
      <c r="OIA382"/>
      <c r="OIB382"/>
      <c r="OIC382"/>
      <c r="OID382"/>
      <c r="OIE382"/>
      <c r="OIF382"/>
      <c r="OIG382"/>
      <c r="OIH382"/>
      <c r="OII382"/>
      <c r="OIJ382"/>
      <c r="OIK382"/>
      <c r="OIL382"/>
      <c r="OIM382"/>
      <c r="OIN382"/>
      <c r="OIO382"/>
      <c r="OIP382"/>
      <c r="OIQ382"/>
      <c r="OIR382"/>
      <c r="OIS382"/>
      <c r="OIT382"/>
      <c r="OIU382"/>
      <c r="OIV382"/>
      <c r="OIW382"/>
      <c r="OIX382"/>
      <c r="OIY382"/>
      <c r="OIZ382"/>
      <c r="OJA382"/>
      <c r="OJB382"/>
      <c r="OJC382"/>
      <c r="OJD382"/>
      <c r="OJE382"/>
      <c r="OJF382"/>
      <c r="OJG382"/>
      <c r="OJH382"/>
      <c r="OJI382"/>
      <c r="OJJ382"/>
      <c r="OJK382"/>
      <c r="OJL382"/>
      <c r="OJM382"/>
      <c r="OJN382"/>
      <c r="OJO382"/>
      <c r="OJP382"/>
      <c r="OJQ382"/>
      <c r="OJR382"/>
      <c r="OJS382"/>
      <c r="OJT382"/>
      <c r="OJU382"/>
      <c r="OJV382"/>
      <c r="OJW382"/>
      <c r="OJX382"/>
      <c r="OJY382"/>
      <c r="OJZ382"/>
      <c r="OKA382"/>
      <c r="OKB382"/>
      <c r="OKC382"/>
      <c r="OKD382"/>
      <c r="OKE382"/>
      <c r="OKF382"/>
      <c r="OKG382"/>
      <c r="OKH382"/>
      <c r="OKI382"/>
      <c r="OKJ382"/>
      <c r="OKK382"/>
      <c r="OKL382"/>
      <c r="OKM382"/>
      <c r="OKN382"/>
      <c r="OKO382"/>
      <c r="OKP382"/>
      <c r="OKQ382"/>
      <c r="OKR382"/>
      <c r="OKS382"/>
      <c r="OKT382"/>
      <c r="OKU382"/>
      <c r="OKV382"/>
      <c r="OKW382"/>
      <c r="OKX382"/>
      <c r="OKY382"/>
      <c r="OKZ382"/>
      <c r="OLA382"/>
      <c r="OLB382"/>
      <c r="OLC382"/>
      <c r="OLD382"/>
      <c r="OLE382"/>
      <c r="OLF382"/>
      <c r="OLG382"/>
      <c r="OLH382"/>
      <c r="OLI382"/>
      <c r="OLJ382"/>
      <c r="OLK382"/>
      <c r="OLL382"/>
      <c r="OLM382"/>
      <c r="OLN382"/>
      <c r="OLO382"/>
      <c r="OLP382"/>
      <c r="OLQ382"/>
      <c r="OLR382"/>
      <c r="OLS382"/>
      <c r="OLT382"/>
      <c r="OLU382"/>
      <c r="OLV382"/>
      <c r="OLW382"/>
      <c r="OLX382"/>
      <c r="OLY382"/>
      <c r="OLZ382"/>
      <c r="OMA382"/>
      <c r="OMB382"/>
      <c r="OMC382"/>
      <c r="OMD382"/>
      <c r="OME382"/>
      <c r="OMF382"/>
      <c r="OMG382"/>
      <c r="OMH382"/>
      <c r="OMI382"/>
      <c r="OMJ382"/>
      <c r="OMK382"/>
      <c r="OML382"/>
      <c r="OMM382"/>
      <c r="OMN382"/>
      <c r="OMO382"/>
      <c r="OMP382"/>
      <c r="OMQ382"/>
      <c r="OMR382"/>
      <c r="OMS382"/>
      <c r="OMT382"/>
      <c r="OMU382"/>
      <c r="OMV382"/>
      <c r="OMW382"/>
      <c r="OMX382"/>
      <c r="OMY382"/>
      <c r="OMZ382"/>
      <c r="ONA382"/>
      <c r="ONB382"/>
      <c r="ONC382"/>
      <c r="OND382"/>
      <c r="ONE382"/>
      <c r="ONF382"/>
      <c r="ONG382"/>
      <c r="ONH382"/>
      <c r="ONI382"/>
      <c r="ONJ382"/>
      <c r="ONK382"/>
      <c r="ONL382"/>
      <c r="ONM382"/>
      <c r="ONN382"/>
      <c r="ONO382"/>
      <c r="ONP382"/>
      <c r="ONQ382"/>
      <c r="ONR382"/>
      <c r="ONS382"/>
      <c r="ONT382"/>
      <c r="ONU382"/>
      <c r="ONV382"/>
      <c r="ONW382"/>
      <c r="ONX382"/>
      <c r="ONY382"/>
      <c r="ONZ382"/>
      <c r="OOA382"/>
      <c r="OOB382"/>
      <c r="OOC382"/>
      <c r="OOD382"/>
      <c r="OOE382"/>
      <c r="OOF382"/>
      <c r="OOG382"/>
      <c r="OOH382"/>
      <c r="OOI382"/>
      <c r="OOJ382"/>
      <c r="OOK382"/>
      <c r="OOL382"/>
      <c r="OOM382"/>
      <c r="OON382"/>
      <c r="OOO382"/>
      <c r="OOP382"/>
      <c r="OOQ382"/>
      <c r="OOR382"/>
      <c r="OOS382"/>
      <c r="OOT382"/>
      <c r="OOU382"/>
      <c r="OOV382"/>
      <c r="OOW382"/>
      <c r="OOX382"/>
      <c r="OOY382"/>
      <c r="OOZ382"/>
      <c r="OPA382"/>
      <c r="OPB382"/>
      <c r="OPC382"/>
      <c r="OPD382"/>
      <c r="OPE382"/>
      <c r="OPF382"/>
      <c r="OPG382"/>
      <c r="OPH382"/>
      <c r="OPI382"/>
      <c r="OPJ382"/>
      <c r="OPK382"/>
      <c r="OPL382"/>
      <c r="OPM382"/>
      <c r="OPN382"/>
      <c r="OPO382"/>
      <c r="OPP382"/>
      <c r="OPQ382"/>
      <c r="OPR382"/>
      <c r="OPS382"/>
      <c r="OPT382"/>
      <c r="OPU382"/>
      <c r="OPV382"/>
      <c r="OPW382"/>
      <c r="OPX382"/>
      <c r="OPY382"/>
      <c r="OPZ382"/>
      <c r="OQA382"/>
      <c r="OQB382"/>
      <c r="OQC382"/>
      <c r="OQD382"/>
      <c r="OQE382"/>
      <c r="OQF382"/>
      <c r="OQG382"/>
      <c r="OQH382"/>
      <c r="OQI382"/>
      <c r="OQJ382"/>
      <c r="OQK382"/>
      <c r="OQL382"/>
      <c r="OQM382"/>
      <c r="OQN382"/>
      <c r="OQO382"/>
      <c r="OQP382"/>
      <c r="OQQ382"/>
      <c r="OQR382"/>
      <c r="OQS382"/>
      <c r="OQT382"/>
      <c r="OQU382"/>
      <c r="OQV382"/>
      <c r="OQW382"/>
      <c r="OQX382"/>
      <c r="OQY382"/>
      <c r="OQZ382"/>
      <c r="ORA382"/>
      <c r="ORB382"/>
      <c r="ORC382"/>
      <c r="ORD382"/>
      <c r="ORE382"/>
      <c r="ORF382"/>
      <c r="ORG382"/>
      <c r="ORH382"/>
      <c r="ORI382"/>
      <c r="ORJ382"/>
      <c r="ORK382"/>
      <c r="ORL382"/>
      <c r="ORM382"/>
      <c r="ORN382"/>
      <c r="ORO382"/>
      <c r="ORP382"/>
      <c r="ORQ382"/>
      <c r="ORR382"/>
      <c r="ORS382"/>
      <c r="ORT382"/>
      <c r="ORU382"/>
      <c r="ORV382"/>
      <c r="ORW382"/>
      <c r="ORX382"/>
      <c r="ORY382"/>
      <c r="ORZ382"/>
      <c r="OSA382"/>
      <c r="OSB382"/>
      <c r="OSC382"/>
      <c r="OSD382"/>
      <c r="OSE382"/>
      <c r="OSF382"/>
      <c r="OSG382"/>
      <c r="OSH382"/>
      <c r="OSI382"/>
      <c r="OSJ382"/>
      <c r="OSK382"/>
      <c r="OSL382"/>
      <c r="OSM382"/>
      <c r="OSN382"/>
      <c r="OSO382"/>
      <c r="OSP382"/>
      <c r="OSQ382"/>
      <c r="OSR382"/>
      <c r="OSS382"/>
      <c r="OST382"/>
      <c r="OSU382"/>
      <c r="OSV382"/>
      <c r="OSW382"/>
      <c r="OSX382"/>
      <c r="OSY382"/>
      <c r="OSZ382"/>
      <c r="OTA382"/>
      <c r="OTB382"/>
      <c r="OTC382"/>
      <c r="OTD382"/>
      <c r="OTE382"/>
      <c r="OTF382"/>
      <c r="OTG382"/>
      <c r="OTH382"/>
      <c r="OTI382"/>
      <c r="OTJ382"/>
      <c r="OTK382"/>
      <c r="OTL382"/>
      <c r="OTM382"/>
      <c r="OTN382"/>
      <c r="OTO382"/>
      <c r="OTP382"/>
      <c r="OTQ382"/>
      <c r="OTR382"/>
      <c r="OTS382"/>
      <c r="OTT382"/>
      <c r="OTU382"/>
      <c r="OTV382"/>
      <c r="OTW382"/>
      <c r="OTX382"/>
      <c r="OTY382"/>
      <c r="OTZ382"/>
      <c r="OUA382"/>
      <c r="OUB382"/>
      <c r="OUC382"/>
      <c r="OUD382"/>
      <c r="OUE382"/>
      <c r="OUF382"/>
      <c r="OUG382"/>
      <c r="OUH382"/>
      <c r="OUI382"/>
      <c r="OUJ382"/>
      <c r="OUK382"/>
      <c r="OUL382"/>
      <c r="OUM382"/>
      <c r="OUN382"/>
      <c r="OUO382"/>
      <c r="OUP382"/>
      <c r="OUQ382"/>
      <c r="OUR382"/>
      <c r="OUS382"/>
      <c r="OUT382"/>
      <c r="OUU382"/>
      <c r="OUV382"/>
      <c r="OUW382"/>
      <c r="OUX382"/>
      <c r="OUY382"/>
      <c r="OUZ382"/>
      <c r="OVA382"/>
      <c r="OVB382"/>
      <c r="OVC382"/>
      <c r="OVD382"/>
      <c r="OVE382"/>
      <c r="OVF382"/>
      <c r="OVG382"/>
      <c r="OVH382"/>
      <c r="OVI382"/>
      <c r="OVJ382"/>
      <c r="OVK382"/>
      <c r="OVL382"/>
      <c r="OVM382"/>
      <c r="OVN382"/>
      <c r="OVO382"/>
      <c r="OVP382"/>
      <c r="OVQ382"/>
      <c r="OVR382"/>
      <c r="OVS382"/>
      <c r="OVT382"/>
      <c r="OVU382"/>
      <c r="OVV382"/>
      <c r="OVW382"/>
      <c r="OVX382"/>
      <c r="OVY382"/>
      <c r="OVZ382"/>
      <c r="OWA382"/>
      <c r="OWB382"/>
      <c r="OWC382"/>
      <c r="OWD382"/>
      <c r="OWE382"/>
      <c r="OWF382"/>
      <c r="OWG382"/>
      <c r="OWH382"/>
      <c r="OWI382"/>
      <c r="OWJ382"/>
      <c r="OWK382"/>
      <c r="OWL382"/>
      <c r="OWM382"/>
      <c r="OWN382"/>
      <c r="OWO382"/>
      <c r="OWP382"/>
      <c r="OWQ382"/>
      <c r="OWR382"/>
      <c r="OWS382"/>
      <c r="OWT382"/>
      <c r="OWU382"/>
      <c r="OWV382"/>
      <c r="OWW382"/>
      <c r="OWX382"/>
      <c r="OWY382"/>
      <c r="OWZ382"/>
      <c r="OXA382"/>
      <c r="OXB382"/>
      <c r="OXC382"/>
      <c r="OXD382"/>
      <c r="OXE382"/>
      <c r="OXF382"/>
      <c r="OXG382"/>
      <c r="OXH382"/>
      <c r="OXI382"/>
      <c r="OXJ382"/>
      <c r="OXK382"/>
      <c r="OXL382"/>
      <c r="OXM382"/>
      <c r="OXN382"/>
      <c r="OXO382"/>
      <c r="OXP382"/>
      <c r="OXQ382"/>
      <c r="OXR382"/>
      <c r="OXS382"/>
      <c r="OXT382"/>
      <c r="OXU382"/>
      <c r="OXV382"/>
      <c r="OXW382"/>
      <c r="OXX382"/>
      <c r="OXY382"/>
      <c r="OXZ382"/>
      <c r="OYA382"/>
      <c r="OYB382"/>
      <c r="OYC382"/>
      <c r="OYD382"/>
      <c r="OYE382"/>
      <c r="OYF382"/>
      <c r="OYG382"/>
      <c r="OYH382"/>
      <c r="OYI382"/>
      <c r="OYJ382"/>
      <c r="OYK382"/>
      <c r="OYL382"/>
      <c r="OYM382"/>
      <c r="OYN382"/>
      <c r="OYO382"/>
      <c r="OYP382"/>
      <c r="OYQ382"/>
      <c r="OYR382"/>
      <c r="OYS382"/>
      <c r="OYT382"/>
      <c r="OYU382"/>
      <c r="OYV382"/>
      <c r="OYW382"/>
      <c r="OYX382"/>
      <c r="OYY382"/>
      <c r="OYZ382"/>
      <c r="OZA382"/>
      <c r="OZB382"/>
      <c r="OZC382"/>
      <c r="OZD382"/>
      <c r="OZE382"/>
      <c r="OZF382"/>
      <c r="OZG382"/>
      <c r="OZH382"/>
      <c r="OZI382"/>
      <c r="OZJ382"/>
      <c r="OZK382"/>
      <c r="OZL382"/>
      <c r="OZM382"/>
      <c r="OZN382"/>
      <c r="OZO382"/>
      <c r="OZP382"/>
      <c r="OZQ382"/>
      <c r="OZR382"/>
      <c r="OZS382"/>
      <c r="OZT382"/>
      <c r="OZU382"/>
      <c r="OZV382"/>
      <c r="OZW382"/>
      <c r="OZX382"/>
      <c r="OZY382"/>
      <c r="OZZ382"/>
      <c r="PAA382"/>
      <c r="PAB382"/>
      <c r="PAC382"/>
      <c r="PAD382"/>
      <c r="PAE382"/>
      <c r="PAF382"/>
      <c r="PAG382"/>
      <c r="PAH382"/>
      <c r="PAI382"/>
      <c r="PAJ382"/>
      <c r="PAK382"/>
      <c r="PAL382"/>
      <c r="PAM382"/>
      <c r="PAN382"/>
      <c r="PAO382"/>
      <c r="PAP382"/>
      <c r="PAQ382"/>
      <c r="PAR382"/>
      <c r="PAS382"/>
      <c r="PAT382"/>
      <c r="PAU382"/>
      <c r="PAV382"/>
      <c r="PAW382"/>
      <c r="PAX382"/>
      <c r="PAY382"/>
      <c r="PAZ382"/>
      <c r="PBA382"/>
      <c r="PBB382"/>
      <c r="PBC382"/>
      <c r="PBD382"/>
      <c r="PBE382"/>
      <c r="PBF382"/>
      <c r="PBG382"/>
      <c r="PBH382"/>
      <c r="PBI382"/>
      <c r="PBJ382"/>
      <c r="PBK382"/>
      <c r="PBL382"/>
      <c r="PBM382"/>
      <c r="PBN382"/>
      <c r="PBO382"/>
      <c r="PBP382"/>
      <c r="PBQ382"/>
      <c r="PBR382"/>
      <c r="PBS382"/>
      <c r="PBT382"/>
      <c r="PBU382"/>
      <c r="PBV382"/>
      <c r="PBW382"/>
      <c r="PBX382"/>
      <c r="PBY382"/>
      <c r="PBZ382"/>
      <c r="PCA382"/>
      <c r="PCB382"/>
      <c r="PCC382"/>
      <c r="PCD382"/>
      <c r="PCE382"/>
      <c r="PCF382"/>
      <c r="PCG382"/>
      <c r="PCH382"/>
      <c r="PCI382"/>
      <c r="PCJ382"/>
      <c r="PCK382"/>
      <c r="PCL382"/>
      <c r="PCM382"/>
      <c r="PCN382"/>
      <c r="PCO382"/>
      <c r="PCP382"/>
      <c r="PCQ382"/>
      <c r="PCR382"/>
      <c r="PCS382"/>
      <c r="PCT382"/>
      <c r="PCU382"/>
      <c r="PCV382"/>
      <c r="PCW382"/>
      <c r="PCX382"/>
      <c r="PCY382"/>
      <c r="PCZ382"/>
      <c r="PDA382"/>
      <c r="PDB382"/>
      <c r="PDC382"/>
      <c r="PDD382"/>
      <c r="PDE382"/>
      <c r="PDF382"/>
      <c r="PDG382"/>
      <c r="PDH382"/>
      <c r="PDI382"/>
      <c r="PDJ382"/>
      <c r="PDK382"/>
      <c r="PDL382"/>
      <c r="PDM382"/>
      <c r="PDN382"/>
      <c r="PDO382"/>
      <c r="PDP382"/>
      <c r="PDQ382"/>
      <c r="PDR382"/>
      <c r="PDS382"/>
      <c r="PDT382"/>
      <c r="PDU382"/>
      <c r="PDV382"/>
      <c r="PDW382"/>
      <c r="PDX382"/>
      <c r="PDY382"/>
      <c r="PDZ382"/>
      <c r="PEA382"/>
      <c r="PEB382"/>
      <c r="PEC382"/>
      <c r="PED382"/>
      <c r="PEE382"/>
      <c r="PEF382"/>
      <c r="PEG382"/>
      <c r="PEH382"/>
      <c r="PEI382"/>
      <c r="PEJ382"/>
      <c r="PEK382"/>
      <c r="PEL382"/>
      <c r="PEM382"/>
      <c r="PEN382"/>
      <c r="PEO382"/>
      <c r="PEP382"/>
      <c r="PEQ382"/>
      <c r="PER382"/>
      <c r="PES382"/>
      <c r="PET382"/>
      <c r="PEU382"/>
      <c r="PEV382"/>
      <c r="PEW382"/>
      <c r="PEX382"/>
      <c r="PEY382"/>
      <c r="PEZ382"/>
      <c r="PFA382"/>
      <c r="PFB382"/>
      <c r="PFC382"/>
      <c r="PFD382"/>
      <c r="PFE382"/>
      <c r="PFF382"/>
      <c r="PFG382"/>
      <c r="PFH382"/>
      <c r="PFI382"/>
      <c r="PFJ382"/>
      <c r="PFK382"/>
      <c r="PFL382"/>
      <c r="PFM382"/>
      <c r="PFN382"/>
      <c r="PFO382"/>
      <c r="PFP382"/>
      <c r="PFQ382"/>
      <c r="PFR382"/>
      <c r="PFS382"/>
      <c r="PFT382"/>
      <c r="PFU382"/>
      <c r="PFV382"/>
      <c r="PFW382"/>
      <c r="PFX382"/>
      <c r="PFY382"/>
      <c r="PFZ382"/>
      <c r="PGA382"/>
      <c r="PGB382"/>
      <c r="PGC382"/>
      <c r="PGD382"/>
      <c r="PGE382"/>
      <c r="PGF382"/>
      <c r="PGG382"/>
      <c r="PGH382"/>
      <c r="PGI382"/>
      <c r="PGJ382"/>
      <c r="PGK382"/>
      <c r="PGL382"/>
      <c r="PGM382"/>
      <c r="PGN382"/>
      <c r="PGO382"/>
      <c r="PGP382"/>
      <c r="PGQ382"/>
      <c r="PGR382"/>
      <c r="PGS382"/>
      <c r="PGT382"/>
      <c r="PGU382"/>
      <c r="PGV382"/>
      <c r="PGW382"/>
      <c r="PGX382"/>
      <c r="PGY382"/>
      <c r="PGZ382"/>
      <c r="PHA382"/>
      <c r="PHB382"/>
      <c r="PHC382"/>
      <c r="PHD382"/>
      <c r="PHE382"/>
      <c r="PHF382"/>
      <c r="PHG382"/>
      <c r="PHH382"/>
      <c r="PHI382"/>
      <c r="PHJ382"/>
      <c r="PHK382"/>
      <c r="PHL382"/>
      <c r="PHM382"/>
      <c r="PHN382"/>
      <c r="PHO382"/>
      <c r="PHP382"/>
      <c r="PHQ382"/>
      <c r="PHR382"/>
      <c r="PHS382"/>
      <c r="PHT382"/>
      <c r="PHU382"/>
      <c r="PHV382"/>
      <c r="PHW382"/>
      <c r="PHX382"/>
      <c r="PHY382"/>
      <c r="PHZ382"/>
      <c r="PIA382"/>
      <c r="PIB382"/>
      <c r="PIC382"/>
      <c r="PID382"/>
      <c r="PIE382"/>
      <c r="PIF382"/>
      <c r="PIG382"/>
      <c r="PIH382"/>
      <c r="PII382"/>
      <c r="PIJ382"/>
      <c r="PIK382"/>
      <c r="PIL382"/>
      <c r="PIM382"/>
      <c r="PIN382"/>
      <c r="PIO382"/>
      <c r="PIP382"/>
      <c r="PIQ382"/>
      <c r="PIR382"/>
      <c r="PIS382"/>
      <c r="PIT382"/>
      <c r="PIU382"/>
      <c r="PIV382"/>
      <c r="PIW382"/>
      <c r="PIX382"/>
      <c r="PIY382"/>
      <c r="PIZ382"/>
      <c r="PJA382"/>
      <c r="PJB382"/>
      <c r="PJC382"/>
      <c r="PJD382"/>
      <c r="PJE382"/>
      <c r="PJF382"/>
      <c r="PJG382"/>
      <c r="PJH382"/>
      <c r="PJI382"/>
      <c r="PJJ382"/>
      <c r="PJK382"/>
      <c r="PJL382"/>
      <c r="PJM382"/>
      <c r="PJN382"/>
      <c r="PJO382"/>
      <c r="PJP382"/>
      <c r="PJQ382"/>
      <c r="PJR382"/>
      <c r="PJS382"/>
      <c r="PJT382"/>
      <c r="PJU382"/>
      <c r="PJV382"/>
      <c r="PJW382"/>
      <c r="PJX382"/>
      <c r="PJY382"/>
      <c r="PJZ382"/>
      <c r="PKA382"/>
      <c r="PKB382"/>
      <c r="PKC382"/>
      <c r="PKD382"/>
      <c r="PKE382"/>
      <c r="PKF382"/>
      <c r="PKG382"/>
      <c r="PKH382"/>
      <c r="PKI382"/>
      <c r="PKJ382"/>
      <c r="PKK382"/>
      <c r="PKL382"/>
      <c r="PKM382"/>
      <c r="PKN382"/>
      <c r="PKO382"/>
      <c r="PKP382"/>
      <c r="PKQ382"/>
      <c r="PKR382"/>
      <c r="PKS382"/>
      <c r="PKT382"/>
      <c r="PKU382"/>
      <c r="PKV382"/>
      <c r="PKW382"/>
      <c r="PKX382"/>
      <c r="PKY382"/>
      <c r="PKZ382"/>
      <c r="PLA382"/>
      <c r="PLB382"/>
      <c r="PLC382"/>
      <c r="PLD382"/>
      <c r="PLE382"/>
      <c r="PLF382"/>
      <c r="PLG382"/>
      <c r="PLH382"/>
      <c r="PLI382"/>
      <c r="PLJ382"/>
      <c r="PLK382"/>
      <c r="PLL382"/>
      <c r="PLM382"/>
      <c r="PLN382"/>
      <c r="PLO382"/>
      <c r="PLP382"/>
      <c r="PLQ382"/>
      <c r="PLR382"/>
      <c r="PLS382"/>
      <c r="PLT382"/>
      <c r="PLU382"/>
      <c r="PLV382"/>
      <c r="PLW382"/>
      <c r="PLX382"/>
      <c r="PLY382"/>
      <c r="PLZ382"/>
      <c r="PMA382"/>
      <c r="PMB382"/>
      <c r="PMC382"/>
      <c r="PMD382"/>
      <c r="PME382"/>
      <c r="PMF382"/>
      <c r="PMG382"/>
      <c r="PMH382"/>
      <c r="PMI382"/>
      <c r="PMJ382"/>
      <c r="PMK382"/>
      <c r="PML382"/>
      <c r="PMM382"/>
      <c r="PMN382"/>
      <c r="PMO382"/>
      <c r="PMP382"/>
      <c r="PMQ382"/>
      <c r="PMR382"/>
      <c r="PMS382"/>
      <c r="PMT382"/>
      <c r="PMU382"/>
      <c r="PMV382"/>
      <c r="PMW382"/>
      <c r="PMX382"/>
      <c r="PMY382"/>
      <c r="PMZ382"/>
      <c r="PNA382"/>
      <c r="PNB382"/>
      <c r="PNC382"/>
      <c r="PND382"/>
      <c r="PNE382"/>
      <c r="PNF382"/>
      <c r="PNG382"/>
      <c r="PNH382"/>
      <c r="PNI382"/>
      <c r="PNJ382"/>
      <c r="PNK382"/>
      <c r="PNL382"/>
      <c r="PNM382"/>
      <c r="PNN382"/>
      <c r="PNO382"/>
      <c r="PNP382"/>
      <c r="PNQ382"/>
      <c r="PNR382"/>
      <c r="PNS382"/>
      <c r="PNT382"/>
      <c r="PNU382"/>
      <c r="PNV382"/>
      <c r="PNW382"/>
      <c r="PNX382"/>
      <c r="PNY382"/>
      <c r="PNZ382"/>
      <c r="POA382"/>
      <c r="POB382"/>
      <c r="POC382"/>
      <c r="POD382"/>
      <c r="POE382"/>
      <c r="POF382"/>
      <c r="POG382"/>
      <c r="POH382"/>
      <c r="POI382"/>
      <c r="POJ382"/>
      <c r="POK382"/>
      <c r="POL382"/>
      <c r="POM382"/>
      <c r="PON382"/>
      <c r="POO382"/>
      <c r="POP382"/>
      <c r="POQ382"/>
      <c r="POR382"/>
      <c r="POS382"/>
      <c r="POT382"/>
      <c r="POU382"/>
      <c r="POV382"/>
      <c r="POW382"/>
      <c r="POX382"/>
      <c r="POY382"/>
      <c r="POZ382"/>
      <c r="PPA382"/>
      <c r="PPB382"/>
      <c r="PPC382"/>
      <c r="PPD382"/>
      <c r="PPE382"/>
      <c r="PPF382"/>
      <c r="PPG382"/>
      <c r="PPH382"/>
      <c r="PPI382"/>
      <c r="PPJ382"/>
      <c r="PPK382"/>
      <c r="PPL382"/>
      <c r="PPM382"/>
      <c r="PPN382"/>
      <c r="PPO382"/>
      <c r="PPP382"/>
      <c r="PPQ382"/>
      <c r="PPR382"/>
      <c r="PPS382"/>
      <c r="PPT382"/>
      <c r="PPU382"/>
      <c r="PPV382"/>
      <c r="PPW382"/>
      <c r="PPX382"/>
      <c r="PPY382"/>
      <c r="PPZ382"/>
      <c r="PQA382"/>
      <c r="PQB382"/>
      <c r="PQC382"/>
      <c r="PQD382"/>
      <c r="PQE382"/>
      <c r="PQF382"/>
      <c r="PQG382"/>
      <c r="PQH382"/>
      <c r="PQI382"/>
      <c r="PQJ382"/>
      <c r="PQK382"/>
      <c r="PQL382"/>
      <c r="PQM382"/>
      <c r="PQN382"/>
      <c r="PQO382"/>
      <c r="PQP382"/>
      <c r="PQQ382"/>
      <c r="PQR382"/>
      <c r="PQS382"/>
      <c r="PQT382"/>
      <c r="PQU382"/>
      <c r="PQV382"/>
      <c r="PQW382"/>
      <c r="PQX382"/>
      <c r="PQY382"/>
      <c r="PQZ382"/>
      <c r="PRA382"/>
      <c r="PRB382"/>
      <c r="PRC382"/>
      <c r="PRD382"/>
      <c r="PRE382"/>
      <c r="PRF382"/>
      <c r="PRG382"/>
      <c r="PRH382"/>
      <c r="PRI382"/>
      <c r="PRJ382"/>
      <c r="PRK382"/>
      <c r="PRL382"/>
      <c r="PRM382"/>
      <c r="PRN382"/>
      <c r="PRO382"/>
      <c r="PRP382"/>
      <c r="PRQ382"/>
      <c r="PRR382"/>
      <c r="PRS382"/>
      <c r="PRT382"/>
      <c r="PRU382"/>
      <c r="PRV382"/>
      <c r="PRW382"/>
      <c r="PRX382"/>
      <c r="PRY382"/>
      <c r="PRZ382"/>
      <c r="PSA382"/>
      <c r="PSB382"/>
      <c r="PSC382"/>
      <c r="PSD382"/>
      <c r="PSE382"/>
      <c r="PSF382"/>
      <c r="PSG382"/>
      <c r="PSH382"/>
      <c r="PSI382"/>
      <c r="PSJ382"/>
      <c r="PSK382"/>
      <c r="PSL382"/>
      <c r="PSM382"/>
      <c r="PSN382"/>
      <c r="PSO382"/>
      <c r="PSP382"/>
      <c r="PSQ382"/>
      <c r="PSR382"/>
      <c r="PSS382"/>
      <c r="PST382"/>
      <c r="PSU382"/>
      <c r="PSV382"/>
      <c r="PSW382"/>
      <c r="PSX382"/>
      <c r="PSY382"/>
      <c r="PSZ382"/>
      <c r="PTA382"/>
      <c r="PTB382"/>
      <c r="PTC382"/>
      <c r="PTD382"/>
      <c r="PTE382"/>
      <c r="PTF382"/>
      <c r="PTG382"/>
      <c r="PTH382"/>
      <c r="PTI382"/>
      <c r="PTJ382"/>
      <c r="PTK382"/>
      <c r="PTL382"/>
      <c r="PTM382"/>
      <c r="PTN382"/>
      <c r="PTO382"/>
      <c r="PTP382"/>
      <c r="PTQ382"/>
      <c r="PTR382"/>
      <c r="PTS382"/>
      <c r="PTT382"/>
      <c r="PTU382"/>
      <c r="PTV382"/>
      <c r="PTW382"/>
      <c r="PTX382"/>
      <c r="PTY382"/>
      <c r="PTZ382"/>
      <c r="PUA382"/>
      <c r="PUB382"/>
      <c r="PUC382"/>
      <c r="PUD382"/>
      <c r="PUE382"/>
      <c r="PUF382"/>
      <c r="PUG382"/>
      <c r="PUH382"/>
      <c r="PUI382"/>
      <c r="PUJ382"/>
      <c r="PUK382"/>
      <c r="PUL382"/>
      <c r="PUM382"/>
      <c r="PUN382"/>
      <c r="PUO382"/>
      <c r="PUP382"/>
      <c r="PUQ382"/>
      <c r="PUR382"/>
      <c r="PUS382"/>
      <c r="PUT382"/>
      <c r="PUU382"/>
      <c r="PUV382"/>
      <c r="PUW382"/>
      <c r="PUX382"/>
      <c r="PUY382"/>
      <c r="PUZ382"/>
      <c r="PVA382"/>
      <c r="PVB382"/>
      <c r="PVC382"/>
      <c r="PVD382"/>
      <c r="PVE382"/>
      <c r="PVF382"/>
      <c r="PVG382"/>
      <c r="PVH382"/>
      <c r="PVI382"/>
      <c r="PVJ382"/>
      <c r="PVK382"/>
      <c r="PVL382"/>
      <c r="PVM382"/>
      <c r="PVN382"/>
      <c r="PVO382"/>
      <c r="PVP382"/>
      <c r="PVQ382"/>
      <c r="PVR382"/>
      <c r="PVS382"/>
      <c r="PVT382"/>
      <c r="PVU382"/>
      <c r="PVV382"/>
      <c r="PVW382"/>
      <c r="PVX382"/>
      <c r="PVY382"/>
      <c r="PVZ382"/>
      <c r="PWA382"/>
      <c r="PWB382"/>
      <c r="PWC382"/>
      <c r="PWD382"/>
      <c r="PWE382"/>
      <c r="PWF382"/>
      <c r="PWG382"/>
      <c r="PWH382"/>
      <c r="PWI382"/>
      <c r="PWJ382"/>
      <c r="PWK382"/>
      <c r="PWL382"/>
      <c r="PWM382"/>
      <c r="PWN382"/>
      <c r="PWO382"/>
      <c r="PWP382"/>
      <c r="PWQ382"/>
      <c r="PWR382"/>
      <c r="PWS382"/>
      <c r="PWT382"/>
      <c r="PWU382"/>
      <c r="PWV382"/>
      <c r="PWW382"/>
      <c r="PWX382"/>
      <c r="PWY382"/>
      <c r="PWZ382"/>
      <c r="PXA382"/>
      <c r="PXB382"/>
      <c r="PXC382"/>
      <c r="PXD382"/>
      <c r="PXE382"/>
      <c r="PXF382"/>
      <c r="PXG382"/>
      <c r="PXH382"/>
      <c r="PXI382"/>
      <c r="PXJ382"/>
      <c r="PXK382"/>
      <c r="PXL382"/>
      <c r="PXM382"/>
      <c r="PXN382"/>
      <c r="PXO382"/>
      <c r="PXP382"/>
      <c r="PXQ382"/>
      <c r="PXR382"/>
      <c r="PXS382"/>
      <c r="PXT382"/>
      <c r="PXU382"/>
      <c r="PXV382"/>
      <c r="PXW382"/>
      <c r="PXX382"/>
      <c r="PXY382"/>
      <c r="PXZ382"/>
      <c r="PYA382"/>
      <c r="PYB382"/>
      <c r="PYC382"/>
      <c r="PYD382"/>
      <c r="PYE382"/>
      <c r="PYF382"/>
      <c r="PYG382"/>
      <c r="PYH382"/>
      <c r="PYI382"/>
      <c r="PYJ382"/>
      <c r="PYK382"/>
      <c r="PYL382"/>
      <c r="PYM382"/>
      <c r="PYN382"/>
      <c r="PYO382"/>
      <c r="PYP382"/>
      <c r="PYQ382"/>
      <c r="PYR382"/>
      <c r="PYS382"/>
      <c r="PYT382"/>
      <c r="PYU382"/>
      <c r="PYV382"/>
      <c r="PYW382"/>
      <c r="PYX382"/>
      <c r="PYY382"/>
      <c r="PYZ382"/>
      <c r="PZA382"/>
      <c r="PZB382"/>
      <c r="PZC382"/>
      <c r="PZD382"/>
      <c r="PZE382"/>
      <c r="PZF382"/>
      <c r="PZG382"/>
      <c r="PZH382"/>
      <c r="PZI382"/>
      <c r="PZJ382"/>
      <c r="PZK382"/>
      <c r="PZL382"/>
      <c r="PZM382"/>
      <c r="PZN382"/>
      <c r="PZO382"/>
      <c r="PZP382"/>
      <c r="PZQ382"/>
      <c r="PZR382"/>
      <c r="PZS382"/>
      <c r="PZT382"/>
      <c r="PZU382"/>
      <c r="PZV382"/>
      <c r="PZW382"/>
      <c r="PZX382"/>
      <c r="PZY382"/>
      <c r="PZZ382"/>
      <c r="QAA382"/>
      <c r="QAB382"/>
      <c r="QAC382"/>
      <c r="QAD382"/>
      <c r="QAE382"/>
      <c r="QAF382"/>
      <c r="QAG382"/>
      <c r="QAH382"/>
      <c r="QAI382"/>
      <c r="QAJ382"/>
      <c r="QAK382"/>
      <c r="QAL382"/>
      <c r="QAM382"/>
      <c r="QAN382"/>
      <c r="QAO382"/>
      <c r="QAP382"/>
      <c r="QAQ382"/>
      <c r="QAR382"/>
      <c r="QAS382"/>
      <c r="QAT382"/>
      <c r="QAU382"/>
      <c r="QAV382"/>
      <c r="QAW382"/>
      <c r="QAX382"/>
      <c r="QAY382"/>
      <c r="QAZ382"/>
      <c r="QBA382"/>
      <c r="QBB382"/>
      <c r="QBC382"/>
      <c r="QBD382"/>
      <c r="QBE382"/>
      <c r="QBF382"/>
      <c r="QBG382"/>
      <c r="QBH382"/>
      <c r="QBI382"/>
      <c r="QBJ382"/>
      <c r="QBK382"/>
      <c r="QBL382"/>
      <c r="QBM382"/>
      <c r="QBN382"/>
      <c r="QBO382"/>
      <c r="QBP382"/>
      <c r="QBQ382"/>
      <c r="QBR382"/>
      <c r="QBS382"/>
      <c r="QBT382"/>
      <c r="QBU382"/>
      <c r="QBV382"/>
      <c r="QBW382"/>
      <c r="QBX382"/>
      <c r="QBY382"/>
      <c r="QBZ382"/>
      <c r="QCA382"/>
      <c r="QCB382"/>
      <c r="QCC382"/>
      <c r="QCD382"/>
      <c r="QCE382"/>
      <c r="QCF382"/>
      <c r="QCG382"/>
      <c r="QCH382"/>
      <c r="QCI382"/>
      <c r="QCJ382"/>
      <c r="QCK382"/>
      <c r="QCL382"/>
      <c r="QCM382"/>
      <c r="QCN382"/>
      <c r="QCO382"/>
      <c r="QCP382"/>
      <c r="QCQ382"/>
      <c r="QCR382"/>
      <c r="QCS382"/>
      <c r="QCT382"/>
      <c r="QCU382"/>
      <c r="QCV382"/>
      <c r="QCW382"/>
      <c r="QCX382"/>
      <c r="QCY382"/>
      <c r="QCZ382"/>
      <c r="QDA382"/>
      <c r="QDB382"/>
      <c r="QDC382"/>
      <c r="QDD382"/>
      <c r="QDE382"/>
      <c r="QDF382"/>
      <c r="QDG382"/>
      <c r="QDH382"/>
      <c r="QDI382"/>
      <c r="QDJ382"/>
      <c r="QDK382"/>
      <c r="QDL382"/>
      <c r="QDM382"/>
      <c r="QDN382"/>
      <c r="QDO382"/>
      <c r="QDP382"/>
      <c r="QDQ382"/>
      <c r="QDR382"/>
      <c r="QDS382"/>
      <c r="QDT382"/>
      <c r="QDU382"/>
      <c r="QDV382"/>
      <c r="QDW382"/>
      <c r="QDX382"/>
      <c r="QDY382"/>
      <c r="QDZ382"/>
      <c r="QEA382"/>
      <c r="QEB382"/>
      <c r="QEC382"/>
      <c r="QED382"/>
      <c r="QEE382"/>
      <c r="QEF382"/>
      <c r="QEG382"/>
      <c r="QEH382"/>
      <c r="QEI382"/>
      <c r="QEJ382"/>
      <c r="QEK382"/>
      <c r="QEL382"/>
      <c r="QEM382"/>
      <c r="QEN382"/>
      <c r="QEO382"/>
      <c r="QEP382"/>
      <c r="QEQ382"/>
      <c r="QER382"/>
      <c r="QES382"/>
      <c r="QET382"/>
      <c r="QEU382"/>
      <c r="QEV382"/>
      <c r="QEW382"/>
      <c r="QEX382"/>
      <c r="QEY382"/>
      <c r="QEZ382"/>
      <c r="QFA382"/>
      <c r="QFB382"/>
      <c r="QFC382"/>
      <c r="QFD382"/>
      <c r="QFE382"/>
      <c r="QFF382"/>
      <c r="QFG382"/>
      <c r="QFH382"/>
      <c r="QFI382"/>
      <c r="QFJ382"/>
      <c r="QFK382"/>
      <c r="QFL382"/>
      <c r="QFM382"/>
      <c r="QFN382"/>
      <c r="QFO382"/>
      <c r="QFP382"/>
      <c r="QFQ382"/>
      <c r="QFR382"/>
      <c r="QFS382"/>
      <c r="QFT382"/>
      <c r="QFU382"/>
      <c r="QFV382"/>
      <c r="QFW382"/>
      <c r="QFX382"/>
      <c r="QFY382"/>
      <c r="QFZ382"/>
      <c r="QGA382"/>
      <c r="QGB382"/>
      <c r="QGC382"/>
      <c r="QGD382"/>
      <c r="QGE382"/>
      <c r="QGF382"/>
      <c r="QGG382"/>
      <c r="QGH382"/>
      <c r="QGI382"/>
      <c r="QGJ382"/>
      <c r="QGK382"/>
      <c r="QGL382"/>
      <c r="QGM382"/>
      <c r="QGN382"/>
      <c r="QGO382"/>
      <c r="QGP382"/>
      <c r="QGQ382"/>
      <c r="QGR382"/>
      <c r="QGS382"/>
      <c r="QGT382"/>
      <c r="QGU382"/>
      <c r="QGV382"/>
      <c r="QGW382"/>
      <c r="QGX382"/>
      <c r="QGY382"/>
      <c r="QGZ382"/>
      <c r="QHA382"/>
      <c r="QHB382"/>
      <c r="QHC382"/>
      <c r="QHD382"/>
      <c r="QHE382"/>
      <c r="QHF382"/>
      <c r="QHG382"/>
      <c r="QHH382"/>
      <c r="QHI382"/>
      <c r="QHJ382"/>
      <c r="QHK382"/>
      <c r="QHL382"/>
      <c r="QHM382"/>
      <c r="QHN382"/>
      <c r="QHO382"/>
      <c r="QHP382"/>
      <c r="QHQ382"/>
      <c r="QHR382"/>
      <c r="QHS382"/>
      <c r="QHT382"/>
      <c r="QHU382"/>
      <c r="QHV382"/>
      <c r="QHW382"/>
      <c r="QHX382"/>
      <c r="QHY382"/>
      <c r="QHZ382"/>
      <c r="QIA382"/>
      <c r="QIB382"/>
      <c r="QIC382"/>
      <c r="QID382"/>
      <c r="QIE382"/>
      <c r="QIF382"/>
      <c r="QIG382"/>
      <c r="QIH382"/>
      <c r="QII382"/>
      <c r="QIJ382"/>
      <c r="QIK382"/>
      <c r="QIL382"/>
      <c r="QIM382"/>
      <c r="QIN382"/>
      <c r="QIO382"/>
      <c r="QIP382"/>
      <c r="QIQ382"/>
      <c r="QIR382"/>
      <c r="QIS382"/>
      <c r="QIT382"/>
      <c r="QIU382"/>
      <c r="QIV382"/>
      <c r="QIW382"/>
      <c r="QIX382"/>
      <c r="QIY382"/>
      <c r="QIZ382"/>
      <c r="QJA382"/>
      <c r="QJB382"/>
      <c r="QJC382"/>
      <c r="QJD382"/>
      <c r="QJE382"/>
      <c r="QJF382"/>
      <c r="QJG382"/>
      <c r="QJH382"/>
      <c r="QJI382"/>
      <c r="QJJ382"/>
      <c r="QJK382"/>
      <c r="QJL382"/>
      <c r="QJM382"/>
      <c r="QJN382"/>
      <c r="QJO382"/>
      <c r="QJP382"/>
      <c r="QJQ382"/>
      <c r="QJR382"/>
      <c r="QJS382"/>
      <c r="QJT382"/>
      <c r="QJU382"/>
      <c r="QJV382"/>
      <c r="QJW382"/>
      <c r="QJX382"/>
      <c r="QJY382"/>
      <c r="QJZ382"/>
      <c r="QKA382"/>
      <c r="QKB382"/>
      <c r="QKC382"/>
      <c r="QKD382"/>
      <c r="QKE382"/>
      <c r="QKF382"/>
      <c r="QKG382"/>
      <c r="QKH382"/>
      <c r="QKI382"/>
      <c r="QKJ382"/>
      <c r="QKK382"/>
      <c r="QKL382"/>
      <c r="QKM382"/>
      <c r="QKN382"/>
      <c r="QKO382"/>
      <c r="QKP382"/>
      <c r="QKQ382"/>
      <c r="QKR382"/>
      <c r="QKS382"/>
      <c r="QKT382"/>
      <c r="QKU382"/>
      <c r="QKV382"/>
      <c r="QKW382"/>
      <c r="QKX382"/>
      <c r="QKY382"/>
      <c r="QKZ382"/>
      <c r="QLA382"/>
      <c r="QLB382"/>
      <c r="QLC382"/>
      <c r="QLD382"/>
      <c r="QLE382"/>
      <c r="QLF382"/>
      <c r="QLG382"/>
      <c r="QLH382"/>
      <c r="QLI382"/>
      <c r="QLJ382"/>
      <c r="QLK382"/>
      <c r="QLL382"/>
      <c r="QLM382"/>
      <c r="QLN382"/>
      <c r="QLO382"/>
      <c r="QLP382"/>
      <c r="QLQ382"/>
      <c r="QLR382"/>
      <c r="QLS382"/>
      <c r="QLT382"/>
      <c r="QLU382"/>
      <c r="QLV382"/>
      <c r="QLW382"/>
      <c r="QLX382"/>
      <c r="QLY382"/>
      <c r="QLZ382"/>
      <c r="QMA382"/>
      <c r="QMB382"/>
      <c r="QMC382"/>
      <c r="QMD382"/>
      <c r="QME382"/>
      <c r="QMF382"/>
      <c r="QMG382"/>
      <c r="QMH382"/>
      <c r="QMI382"/>
      <c r="QMJ382"/>
      <c r="QMK382"/>
      <c r="QML382"/>
      <c r="QMM382"/>
      <c r="QMN382"/>
      <c r="QMO382"/>
      <c r="QMP382"/>
      <c r="QMQ382"/>
      <c r="QMR382"/>
      <c r="QMS382"/>
      <c r="QMT382"/>
      <c r="QMU382"/>
      <c r="QMV382"/>
      <c r="QMW382"/>
      <c r="QMX382"/>
      <c r="QMY382"/>
      <c r="QMZ382"/>
      <c r="QNA382"/>
      <c r="QNB382"/>
      <c r="QNC382"/>
      <c r="QND382"/>
      <c r="QNE382"/>
      <c r="QNF382"/>
      <c r="QNG382"/>
      <c r="QNH382"/>
      <c r="QNI382"/>
      <c r="QNJ382"/>
      <c r="QNK382"/>
      <c r="QNL382"/>
      <c r="QNM382"/>
      <c r="QNN382"/>
      <c r="QNO382"/>
      <c r="QNP382"/>
      <c r="QNQ382"/>
      <c r="QNR382"/>
      <c r="QNS382"/>
      <c r="QNT382"/>
      <c r="QNU382"/>
      <c r="QNV382"/>
      <c r="QNW382"/>
      <c r="QNX382"/>
      <c r="QNY382"/>
      <c r="QNZ382"/>
      <c r="QOA382"/>
      <c r="QOB382"/>
      <c r="QOC382"/>
      <c r="QOD382"/>
      <c r="QOE382"/>
      <c r="QOF382"/>
      <c r="QOG382"/>
      <c r="QOH382"/>
      <c r="QOI382"/>
      <c r="QOJ382"/>
      <c r="QOK382"/>
      <c r="QOL382"/>
      <c r="QOM382"/>
      <c r="QON382"/>
      <c r="QOO382"/>
      <c r="QOP382"/>
      <c r="QOQ382"/>
      <c r="QOR382"/>
      <c r="QOS382"/>
      <c r="QOT382"/>
      <c r="QOU382"/>
      <c r="QOV382"/>
      <c r="QOW382"/>
      <c r="QOX382"/>
      <c r="QOY382"/>
      <c r="QOZ382"/>
      <c r="QPA382"/>
      <c r="QPB382"/>
      <c r="QPC382"/>
      <c r="QPD382"/>
      <c r="QPE382"/>
      <c r="QPF382"/>
      <c r="QPG382"/>
      <c r="QPH382"/>
      <c r="QPI382"/>
      <c r="QPJ382"/>
      <c r="QPK382"/>
      <c r="QPL382"/>
      <c r="QPM382"/>
      <c r="QPN382"/>
      <c r="QPO382"/>
      <c r="QPP382"/>
      <c r="QPQ382"/>
      <c r="QPR382"/>
      <c r="QPS382"/>
      <c r="QPT382"/>
      <c r="QPU382"/>
      <c r="QPV382"/>
      <c r="QPW382"/>
      <c r="QPX382"/>
      <c r="QPY382"/>
      <c r="QPZ382"/>
      <c r="QQA382"/>
      <c r="QQB382"/>
      <c r="QQC382"/>
      <c r="QQD382"/>
      <c r="QQE382"/>
      <c r="QQF382"/>
      <c r="QQG382"/>
      <c r="QQH382"/>
      <c r="QQI382"/>
      <c r="QQJ382"/>
      <c r="QQK382"/>
      <c r="QQL382"/>
      <c r="QQM382"/>
      <c r="QQN382"/>
      <c r="QQO382"/>
      <c r="QQP382"/>
      <c r="QQQ382"/>
      <c r="QQR382"/>
      <c r="QQS382"/>
      <c r="QQT382"/>
      <c r="QQU382"/>
      <c r="QQV382"/>
      <c r="QQW382"/>
      <c r="QQX382"/>
      <c r="QQY382"/>
      <c r="QQZ382"/>
      <c r="QRA382"/>
      <c r="QRB382"/>
      <c r="QRC382"/>
      <c r="QRD382"/>
      <c r="QRE382"/>
      <c r="QRF382"/>
      <c r="QRG382"/>
      <c r="QRH382"/>
      <c r="QRI382"/>
      <c r="QRJ382"/>
      <c r="QRK382"/>
      <c r="QRL382"/>
      <c r="QRM382"/>
      <c r="QRN382"/>
      <c r="QRO382"/>
      <c r="QRP382"/>
      <c r="QRQ382"/>
      <c r="QRR382"/>
      <c r="QRS382"/>
      <c r="QRT382"/>
      <c r="QRU382"/>
      <c r="QRV382"/>
      <c r="QRW382"/>
      <c r="QRX382"/>
      <c r="QRY382"/>
      <c r="QRZ382"/>
      <c r="QSA382"/>
      <c r="QSB382"/>
      <c r="QSC382"/>
      <c r="QSD382"/>
      <c r="QSE382"/>
      <c r="QSF382"/>
      <c r="QSG382"/>
      <c r="QSH382"/>
      <c r="QSI382"/>
      <c r="QSJ382"/>
      <c r="QSK382"/>
      <c r="QSL382"/>
      <c r="QSM382"/>
      <c r="QSN382"/>
      <c r="QSO382"/>
      <c r="QSP382"/>
      <c r="QSQ382"/>
      <c r="QSR382"/>
      <c r="QSS382"/>
      <c r="QST382"/>
      <c r="QSU382"/>
      <c r="QSV382"/>
      <c r="QSW382"/>
      <c r="QSX382"/>
      <c r="QSY382"/>
      <c r="QSZ382"/>
      <c r="QTA382"/>
      <c r="QTB382"/>
      <c r="QTC382"/>
      <c r="QTD382"/>
      <c r="QTE382"/>
      <c r="QTF382"/>
      <c r="QTG382"/>
      <c r="QTH382"/>
      <c r="QTI382"/>
      <c r="QTJ382"/>
      <c r="QTK382"/>
      <c r="QTL382"/>
      <c r="QTM382"/>
      <c r="QTN382"/>
      <c r="QTO382"/>
      <c r="QTP382"/>
      <c r="QTQ382"/>
      <c r="QTR382"/>
      <c r="QTS382"/>
      <c r="QTT382"/>
      <c r="QTU382"/>
      <c r="QTV382"/>
      <c r="QTW382"/>
      <c r="QTX382"/>
      <c r="QTY382"/>
      <c r="QTZ382"/>
      <c r="QUA382"/>
      <c r="QUB382"/>
      <c r="QUC382"/>
      <c r="QUD382"/>
      <c r="QUE382"/>
      <c r="QUF382"/>
      <c r="QUG382"/>
      <c r="QUH382"/>
      <c r="QUI382"/>
      <c r="QUJ382"/>
      <c r="QUK382"/>
      <c r="QUL382"/>
      <c r="QUM382"/>
      <c r="QUN382"/>
      <c r="QUO382"/>
      <c r="QUP382"/>
      <c r="QUQ382"/>
      <c r="QUR382"/>
      <c r="QUS382"/>
      <c r="QUT382"/>
      <c r="QUU382"/>
      <c r="QUV382"/>
      <c r="QUW382"/>
      <c r="QUX382"/>
      <c r="QUY382"/>
      <c r="QUZ382"/>
      <c r="QVA382"/>
      <c r="QVB382"/>
      <c r="QVC382"/>
      <c r="QVD382"/>
      <c r="QVE382"/>
      <c r="QVF382"/>
      <c r="QVG382"/>
      <c r="QVH382"/>
      <c r="QVI382"/>
      <c r="QVJ382"/>
      <c r="QVK382"/>
      <c r="QVL382"/>
      <c r="QVM382"/>
      <c r="QVN382"/>
      <c r="QVO382"/>
      <c r="QVP382"/>
      <c r="QVQ382"/>
      <c r="QVR382"/>
      <c r="QVS382"/>
      <c r="QVT382"/>
      <c r="QVU382"/>
      <c r="QVV382"/>
      <c r="QVW382"/>
      <c r="QVX382"/>
      <c r="QVY382"/>
      <c r="QVZ382"/>
      <c r="QWA382"/>
      <c r="QWB382"/>
      <c r="QWC382"/>
      <c r="QWD382"/>
      <c r="QWE382"/>
      <c r="QWF382"/>
      <c r="QWG382"/>
      <c r="QWH382"/>
      <c r="QWI382"/>
      <c r="QWJ382"/>
      <c r="QWK382"/>
      <c r="QWL382"/>
      <c r="QWM382"/>
      <c r="QWN382"/>
      <c r="QWO382"/>
      <c r="QWP382"/>
      <c r="QWQ382"/>
      <c r="QWR382"/>
      <c r="QWS382"/>
      <c r="QWT382"/>
      <c r="QWU382"/>
      <c r="QWV382"/>
      <c r="QWW382"/>
      <c r="QWX382"/>
      <c r="QWY382"/>
      <c r="QWZ382"/>
      <c r="QXA382"/>
      <c r="QXB382"/>
      <c r="QXC382"/>
      <c r="QXD382"/>
      <c r="QXE382"/>
      <c r="QXF382"/>
      <c r="QXG382"/>
      <c r="QXH382"/>
      <c r="QXI382"/>
      <c r="QXJ382"/>
      <c r="QXK382"/>
      <c r="QXL382"/>
      <c r="QXM382"/>
      <c r="QXN382"/>
      <c r="QXO382"/>
      <c r="QXP382"/>
      <c r="QXQ382"/>
      <c r="QXR382"/>
      <c r="QXS382"/>
      <c r="QXT382"/>
      <c r="QXU382"/>
      <c r="QXV382"/>
      <c r="QXW382"/>
      <c r="QXX382"/>
      <c r="QXY382"/>
      <c r="QXZ382"/>
      <c r="QYA382"/>
      <c r="QYB382"/>
      <c r="QYC382"/>
      <c r="QYD382"/>
      <c r="QYE382"/>
      <c r="QYF382"/>
      <c r="QYG382"/>
      <c r="QYH382"/>
      <c r="QYI382"/>
      <c r="QYJ382"/>
      <c r="QYK382"/>
      <c r="QYL382"/>
      <c r="QYM382"/>
      <c r="QYN382"/>
      <c r="QYO382"/>
      <c r="QYP382"/>
      <c r="QYQ382"/>
      <c r="QYR382"/>
      <c r="QYS382"/>
      <c r="QYT382"/>
      <c r="QYU382"/>
      <c r="QYV382"/>
      <c r="QYW382"/>
      <c r="QYX382"/>
      <c r="QYY382"/>
      <c r="QYZ382"/>
      <c r="QZA382"/>
      <c r="QZB382"/>
      <c r="QZC382"/>
      <c r="QZD382"/>
      <c r="QZE382"/>
      <c r="QZF382"/>
      <c r="QZG382"/>
      <c r="QZH382"/>
      <c r="QZI382"/>
      <c r="QZJ382"/>
      <c r="QZK382"/>
      <c r="QZL382"/>
      <c r="QZM382"/>
      <c r="QZN382"/>
      <c r="QZO382"/>
      <c r="QZP382"/>
      <c r="QZQ382"/>
      <c r="QZR382"/>
      <c r="QZS382"/>
      <c r="QZT382"/>
      <c r="QZU382"/>
      <c r="QZV382"/>
      <c r="QZW382"/>
      <c r="QZX382"/>
      <c r="QZY382"/>
      <c r="QZZ382"/>
      <c r="RAA382"/>
      <c r="RAB382"/>
      <c r="RAC382"/>
      <c r="RAD382"/>
      <c r="RAE382"/>
      <c r="RAF382"/>
      <c r="RAG382"/>
      <c r="RAH382"/>
      <c r="RAI382"/>
      <c r="RAJ382"/>
      <c r="RAK382"/>
      <c r="RAL382"/>
      <c r="RAM382"/>
      <c r="RAN382"/>
      <c r="RAO382"/>
      <c r="RAP382"/>
      <c r="RAQ382"/>
      <c r="RAR382"/>
      <c r="RAS382"/>
      <c r="RAT382"/>
      <c r="RAU382"/>
      <c r="RAV382"/>
      <c r="RAW382"/>
      <c r="RAX382"/>
      <c r="RAY382"/>
      <c r="RAZ382"/>
      <c r="RBA382"/>
      <c r="RBB382"/>
      <c r="RBC382"/>
      <c r="RBD382"/>
      <c r="RBE382"/>
      <c r="RBF382"/>
      <c r="RBG382"/>
      <c r="RBH382"/>
      <c r="RBI382"/>
      <c r="RBJ382"/>
      <c r="RBK382"/>
      <c r="RBL382"/>
      <c r="RBM382"/>
      <c r="RBN382"/>
      <c r="RBO382"/>
      <c r="RBP382"/>
      <c r="RBQ382"/>
      <c r="RBR382"/>
      <c r="RBS382"/>
      <c r="RBT382"/>
      <c r="RBU382"/>
      <c r="RBV382"/>
      <c r="RBW382"/>
      <c r="RBX382"/>
      <c r="RBY382"/>
      <c r="RBZ382"/>
      <c r="RCA382"/>
      <c r="RCB382"/>
      <c r="RCC382"/>
      <c r="RCD382"/>
      <c r="RCE382"/>
      <c r="RCF382"/>
      <c r="RCG382"/>
      <c r="RCH382"/>
      <c r="RCI382"/>
      <c r="RCJ382"/>
      <c r="RCK382"/>
      <c r="RCL382"/>
      <c r="RCM382"/>
      <c r="RCN382"/>
      <c r="RCO382"/>
      <c r="RCP382"/>
      <c r="RCQ382"/>
      <c r="RCR382"/>
      <c r="RCS382"/>
      <c r="RCT382"/>
      <c r="RCU382"/>
      <c r="RCV382"/>
      <c r="RCW382"/>
      <c r="RCX382"/>
      <c r="RCY382"/>
      <c r="RCZ382"/>
      <c r="RDA382"/>
      <c r="RDB382"/>
      <c r="RDC382"/>
      <c r="RDD382"/>
      <c r="RDE382"/>
      <c r="RDF382"/>
      <c r="RDG382"/>
      <c r="RDH382"/>
      <c r="RDI382"/>
      <c r="RDJ382"/>
      <c r="RDK382"/>
      <c r="RDL382"/>
      <c r="RDM382"/>
      <c r="RDN382"/>
      <c r="RDO382"/>
      <c r="RDP382"/>
      <c r="RDQ382"/>
      <c r="RDR382"/>
      <c r="RDS382"/>
      <c r="RDT382"/>
      <c r="RDU382"/>
      <c r="RDV382"/>
      <c r="RDW382"/>
      <c r="RDX382"/>
      <c r="RDY382"/>
      <c r="RDZ382"/>
      <c r="REA382"/>
      <c r="REB382"/>
      <c r="REC382"/>
      <c r="RED382"/>
      <c r="REE382"/>
      <c r="REF382"/>
      <c r="REG382"/>
      <c r="REH382"/>
      <c r="REI382"/>
      <c r="REJ382"/>
      <c r="REK382"/>
      <c r="REL382"/>
      <c r="REM382"/>
      <c r="REN382"/>
      <c r="REO382"/>
      <c r="REP382"/>
      <c r="REQ382"/>
      <c r="RER382"/>
      <c r="RES382"/>
      <c r="RET382"/>
      <c r="REU382"/>
      <c r="REV382"/>
      <c r="REW382"/>
      <c r="REX382"/>
      <c r="REY382"/>
      <c r="REZ382"/>
      <c r="RFA382"/>
      <c r="RFB382"/>
      <c r="RFC382"/>
      <c r="RFD382"/>
      <c r="RFE382"/>
      <c r="RFF382"/>
      <c r="RFG382"/>
      <c r="RFH382"/>
      <c r="RFI382"/>
      <c r="RFJ382"/>
      <c r="RFK382"/>
      <c r="RFL382"/>
      <c r="RFM382"/>
      <c r="RFN382"/>
      <c r="RFO382"/>
      <c r="RFP382"/>
      <c r="RFQ382"/>
      <c r="RFR382"/>
      <c r="RFS382"/>
      <c r="RFT382"/>
      <c r="RFU382"/>
      <c r="RFV382"/>
      <c r="RFW382"/>
      <c r="RFX382"/>
      <c r="RFY382"/>
      <c r="RFZ382"/>
      <c r="RGA382"/>
      <c r="RGB382"/>
      <c r="RGC382"/>
      <c r="RGD382"/>
      <c r="RGE382"/>
      <c r="RGF382"/>
      <c r="RGG382"/>
      <c r="RGH382"/>
      <c r="RGI382"/>
      <c r="RGJ382"/>
      <c r="RGK382"/>
      <c r="RGL382"/>
      <c r="RGM382"/>
      <c r="RGN382"/>
      <c r="RGO382"/>
      <c r="RGP382"/>
      <c r="RGQ382"/>
      <c r="RGR382"/>
      <c r="RGS382"/>
      <c r="RGT382"/>
      <c r="RGU382"/>
      <c r="RGV382"/>
      <c r="RGW382"/>
      <c r="RGX382"/>
      <c r="RGY382"/>
      <c r="RGZ382"/>
      <c r="RHA382"/>
      <c r="RHB382"/>
      <c r="RHC382"/>
      <c r="RHD382"/>
      <c r="RHE382"/>
      <c r="RHF382"/>
      <c r="RHG382"/>
      <c r="RHH382"/>
      <c r="RHI382"/>
      <c r="RHJ382"/>
      <c r="RHK382"/>
      <c r="RHL382"/>
      <c r="RHM382"/>
      <c r="RHN382"/>
      <c r="RHO382"/>
      <c r="RHP382"/>
      <c r="RHQ382"/>
      <c r="RHR382"/>
      <c r="RHS382"/>
      <c r="RHT382"/>
      <c r="RHU382"/>
      <c r="RHV382"/>
      <c r="RHW382"/>
      <c r="RHX382"/>
      <c r="RHY382"/>
      <c r="RHZ382"/>
      <c r="RIA382"/>
      <c r="RIB382"/>
      <c r="RIC382"/>
      <c r="RID382"/>
      <c r="RIE382"/>
      <c r="RIF382"/>
      <c r="RIG382"/>
      <c r="RIH382"/>
      <c r="RII382"/>
      <c r="RIJ382"/>
      <c r="RIK382"/>
      <c r="RIL382"/>
      <c r="RIM382"/>
      <c r="RIN382"/>
      <c r="RIO382"/>
      <c r="RIP382"/>
      <c r="RIQ382"/>
      <c r="RIR382"/>
      <c r="RIS382"/>
      <c r="RIT382"/>
      <c r="RIU382"/>
      <c r="RIV382"/>
      <c r="RIW382"/>
      <c r="RIX382"/>
      <c r="RIY382"/>
      <c r="RIZ382"/>
      <c r="RJA382"/>
      <c r="RJB382"/>
      <c r="RJC382"/>
      <c r="RJD382"/>
      <c r="RJE382"/>
      <c r="RJF382"/>
      <c r="RJG382"/>
      <c r="RJH382"/>
      <c r="RJI382"/>
      <c r="RJJ382"/>
      <c r="RJK382"/>
      <c r="RJL382"/>
      <c r="RJM382"/>
      <c r="RJN382"/>
      <c r="RJO382"/>
      <c r="RJP382"/>
      <c r="RJQ382"/>
      <c r="RJR382"/>
      <c r="RJS382"/>
      <c r="RJT382"/>
      <c r="RJU382"/>
      <c r="RJV382"/>
      <c r="RJW382"/>
      <c r="RJX382"/>
      <c r="RJY382"/>
      <c r="RJZ382"/>
      <c r="RKA382"/>
      <c r="RKB382"/>
      <c r="RKC382"/>
      <c r="RKD382"/>
      <c r="RKE382"/>
      <c r="RKF382"/>
      <c r="RKG382"/>
      <c r="RKH382"/>
      <c r="RKI382"/>
      <c r="RKJ382"/>
      <c r="RKK382"/>
      <c r="RKL382"/>
      <c r="RKM382"/>
      <c r="RKN382"/>
      <c r="RKO382"/>
      <c r="RKP382"/>
      <c r="RKQ382"/>
      <c r="RKR382"/>
      <c r="RKS382"/>
      <c r="RKT382"/>
      <c r="RKU382"/>
      <c r="RKV382"/>
      <c r="RKW382"/>
      <c r="RKX382"/>
      <c r="RKY382"/>
      <c r="RKZ382"/>
      <c r="RLA382"/>
      <c r="RLB382"/>
      <c r="RLC382"/>
      <c r="RLD382"/>
      <c r="RLE382"/>
      <c r="RLF382"/>
      <c r="RLG382"/>
      <c r="RLH382"/>
      <c r="RLI382"/>
      <c r="RLJ382"/>
      <c r="RLK382"/>
      <c r="RLL382"/>
      <c r="RLM382"/>
      <c r="RLN382"/>
      <c r="RLO382"/>
      <c r="RLP382"/>
      <c r="RLQ382"/>
      <c r="RLR382"/>
      <c r="RLS382"/>
      <c r="RLT382"/>
      <c r="RLU382"/>
      <c r="RLV382"/>
      <c r="RLW382"/>
      <c r="RLX382"/>
      <c r="RLY382"/>
      <c r="RLZ382"/>
      <c r="RMA382"/>
      <c r="RMB382"/>
      <c r="RMC382"/>
      <c r="RMD382"/>
      <c r="RME382"/>
      <c r="RMF382"/>
      <c r="RMG382"/>
      <c r="RMH382"/>
      <c r="RMI382"/>
      <c r="RMJ382"/>
      <c r="RMK382"/>
      <c r="RML382"/>
      <c r="RMM382"/>
      <c r="RMN382"/>
      <c r="RMO382"/>
      <c r="RMP382"/>
      <c r="RMQ382"/>
      <c r="RMR382"/>
      <c r="RMS382"/>
      <c r="RMT382"/>
      <c r="RMU382"/>
      <c r="RMV382"/>
      <c r="RMW382"/>
      <c r="RMX382"/>
      <c r="RMY382"/>
      <c r="RMZ382"/>
      <c r="RNA382"/>
      <c r="RNB382"/>
      <c r="RNC382"/>
      <c r="RND382"/>
      <c r="RNE382"/>
      <c r="RNF382"/>
      <c r="RNG382"/>
      <c r="RNH382"/>
      <c r="RNI382"/>
      <c r="RNJ382"/>
      <c r="RNK382"/>
      <c r="RNL382"/>
      <c r="RNM382"/>
      <c r="RNN382"/>
      <c r="RNO382"/>
      <c r="RNP382"/>
      <c r="RNQ382"/>
      <c r="RNR382"/>
      <c r="RNS382"/>
      <c r="RNT382"/>
      <c r="RNU382"/>
      <c r="RNV382"/>
      <c r="RNW382"/>
      <c r="RNX382"/>
      <c r="RNY382"/>
      <c r="RNZ382"/>
      <c r="ROA382"/>
      <c r="ROB382"/>
      <c r="ROC382"/>
      <c r="ROD382"/>
      <c r="ROE382"/>
      <c r="ROF382"/>
      <c r="ROG382"/>
      <c r="ROH382"/>
      <c r="ROI382"/>
      <c r="ROJ382"/>
      <c r="ROK382"/>
      <c r="ROL382"/>
      <c r="ROM382"/>
      <c r="RON382"/>
      <c r="ROO382"/>
      <c r="ROP382"/>
      <c r="ROQ382"/>
      <c r="ROR382"/>
      <c r="ROS382"/>
      <c r="ROT382"/>
      <c r="ROU382"/>
      <c r="ROV382"/>
      <c r="ROW382"/>
      <c r="ROX382"/>
      <c r="ROY382"/>
      <c r="ROZ382"/>
      <c r="RPA382"/>
      <c r="RPB382"/>
      <c r="RPC382"/>
      <c r="RPD382"/>
      <c r="RPE382"/>
      <c r="RPF382"/>
      <c r="RPG382"/>
      <c r="RPH382"/>
      <c r="RPI382"/>
      <c r="RPJ382"/>
      <c r="RPK382"/>
      <c r="RPL382"/>
      <c r="RPM382"/>
      <c r="RPN382"/>
      <c r="RPO382"/>
      <c r="RPP382"/>
      <c r="RPQ382"/>
      <c r="RPR382"/>
      <c r="RPS382"/>
      <c r="RPT382"/>
      <c r="RPU382"/>
      <c r="RPV382"/>
      <c r="RPW382"/>
      <c r="RPX382"/>
      <c r="RPY382"/>
      <c r="RPZ382"/>
      <c r="RQA382"/>
      <c r="RQB382"/>
      <c r="RQC382"/>
      <c r="RQD382"/>
      <c r="RQE382"/>
      <c r="RQF382"/>
      <c r="RQG382"/>
      <c r="RQH382"/>
      <c r="RQI382"/>
      <c r="RQJ382"/>
      <c r="RQK382"/>
      <c r="RQL382"/>
      <c r="RQM382"/>
      <c r="RQN382"/>
      <c r="RQO382"/>
      <c r="RQP382"/>
      <c r="RQQ382"/>
      <c r="RQR382"/>
      <c r="RQS382"/>
      <c r="RQT382"/>
      <c r="RQU382"/>
      <c r="RQV382"/>
      <c r="RQW382"/>
      <c r="RQX382"/>
      <c r="RQY382"/>
      <c r="RQZ382"/>
      <c r="RRA382"/>
      <c r="RRB382"/>
      <c r="RRC382"/>
      <c r="RRD382"/>
      <c r="RRE382"/>
      <c r="RRF382"/>
      <c r="RRG382"/>
      <c r="RRH382"/>
      <c r="RRI382"/>
      <c r="RRJ382"/>
      <c r="RRK382"/>
      <c r="RRL382"/>
      <c r="RRM382"/>
      <c r="RRN382"/>
      <c r="RRO382"/>
      <c r="RRP382"/>
      <c r="RRQ382"/>
      <c r="RRR382"/>
      <c r="RRS382"/>
      <c r="RRT382"/>
      <c r="RRU382"/>
      <c r="RRV382"/>
      <c r="RRW382"/>
      <c r="RRX382"/>
      <c r="RRY382"/>
      <c r="RRZ382"/>
      <c r="RSA382"/>
      <c r="RSB382"/>
      <c r="RSC382"/>
      <c r="RSD382"/>
      <c r="RSE382"/>
      <c r="RSF382"/>
      <c r="RSG382"/>
      <c r="RSH382"/>
      <c r="RSI382"/>
      <c r="RSJ382"/>
      <c r="RSK382"/>
      <c r="RSL382"/>
      <c r="RSM382"/>
      <c r="RSN382"/>
      <c r="RSO382"/>
      <c r="RSP382"/>
      <c r="RSQ382"/>
      <c r="RSR382"/>
      <c r="RSS382"/>
      <c r="RST382"/>
      <c r="RSU382"/>
      <c r="RSV382"/>
      <c r="RSW382"/>
      <c r="RSX382"/>
      <c r="RSY382"/>
      <c r="RSZ382"/>
      <c r="RTA382"/>
      <c r="RTB382"/>
      <c r="RTC382"/>
      <c r="RTD382"/>
      <c r="RTE382"/>
      <c r="RTF382"/>
      <c r="RTG382"/>
      <c r="RTH382"/>
      <c r="RTI382"/>
      <c r="RTJ382"/>
      <c r="RTK382"/>
      <c r="RTL382"/>
      <c r="RTM382"/>
      <c r="RTN382"/>
      <c r="RTO382"/>
      <c r="RTP382"/>
      <c r="RTQ382"/>
      <c r="RTR382"/>
      <c r="RTS382"/>
      <c r="RTT382"/>
      <c r="RTU382"/>
      <c r="RTV382"/>
      <c r="RTW382"/>
      <c r="RTX382"/>
      <c r="RTY382"/>
      <c r="RTZ382"/>
      <c r="RUA382"/>
      <c r="RUB382"/>
      <c r="RUC382"/>
      <c r="RUD382"/>
      <c r="RUE382"/>
      <c r="RUF382"/>
      <c r="RUG382"/>
      <c r="RUH382"/>
      <c r="RUI382"/>
      <c r="RUJ382"/>
      <c r="RUK382"/>
      <c r="RUL382"/>
      <c r="RUM382"/>
      <c r="RUN382"/>
      <c r="RUO382"/>
      <c r="RUP382"/>
      <c r="RUQ382"/>
      <c r="RUR382"/>
      <c r="RUS382"/>
      <c r="RUT382"/>
      <c r="RUU382"/>
      <c r="RUV382"/>
      <c r="RUW382"/>
      <c r="RUX382"/>
      <c r="RUY382"/>
      <c r="RUZ382"/>
      <c r="RVA382"/>
      <c r="RVB382"/>
      <c r="RVC382"/>
      <c r="RVD382"/>
      <c r="RVE382"/>
      <c r="RVF382"/>
      <c r="RVG382"/>
      <c r="RVH382"/>
      <c r="RVI382"/>
      <c r="RVJ382"/>
      <c r="RVK382"/>
      <c r="RVL382"/>
      <c r="RVM382"/>
      <c r="RVN382"/>
      <c r="RVO382"/>
      <c r="RVP382"/>
      <c r="RVQ382"/>
      <c r="RVR382"/>
      <c r="RVS382"/>
      <c r="RVT382"/>
      <c r="RVU382"/>
      <c r="RVV382"/>
      <c r="RVW382"/>
      <c r="RVX382"/>
      <c r="RVY382"/>
      <c r="RVZ382"/>
      <c r="RWA382"/>
      <c r="RWB382"/>
      <c r="RWC382"/>
      <c r="RWD382"/>
      <c r="RWE382"/>
      <c r="RWF382"/>
      <c r="RWG382"/>
      <c r="RWH382"/>
      <c r="RWI382"/>
      <c r="RWJ382"/>
      <c r="RWK382"/>
      <c r="RWL382"/>
      <c r="RWM382"/>
      <c r="RWN382"/>
      <c r="RWO382"/>
      <c r="RWP382"/>
      <c r="RWQ382"/>
      <c r="RWR382"/>
      <c r="RWS382"/>
      <c r="RWT382"/>
      <c r="RWU382"/>
      <c r="RWV382"/>
      <c r="RWW382"/>
      <c r="RWX382"/>
      <c r="RWY382"/>
      <c r="RWZ382"/>
      <c r="RXA382"/>
      <c r="RXB382"/>
      <c r="RXC382"/>
      <c r="RXD382"/>
      <c r="RXE382"/>
      <c r="RXF382"/>
      <c r="RXG382"/>
      <c r="RXH382"/>
      <c r="RXI382"/>
      <c r="RXJ382"/>
      <c r="RXK382"/>
      <c r="RXL382"/>
      <c r="RXM382"/>
      <c r="RXN382"/>
      <c r="RXO382"/>
      <c r="RXP382"/>
      <c r="RXQ382"/>
      <c r="RXR382"/>
      <c r="RXS382"/>
      <c r="RXT382"/>
      <c r="RXU382"/>
      <c r="RXV382"/>
      <c r="RXW382"/>
      <c r="RXX382"/>
      <c r="RXY382"/>
      <c r="RXZ382"/>
      <c r="RYA382"/>
      <c r="RYB382"/>
      <c r="RYC382"/>
      <c r="RYD382"/>
      <c r="RYE382"/>
      <c r="RYF382"/>
      <c r="RYG382"/>
      <c r="RYH382"/>
      <c r="RYI382"/>
      <c r="RYJ382"/>
      <c r="RYK382"/>
      <c r="RYL382"/>
      <c r="RYM382"/>
      <c r="RYN382"/>
      <c r="RYO382"/>
      <c r="RYP382"/>
      <c r="RYQ382"/>
      <c r="RYR382"/>
      <c r="RYS382"/>
      <c r="RYT382"/>
      <c r="RYU382"/>
      <c r="RYV382"/>
      <c r="RYW382"/>
      <c r="RYX382"/>
      <c r="RYY382"/>
      <c r="RYZ382"/>
      <c r="RZA382"/>
      <c r="RZB382"/>
      <c r="RZC382"/>
      <c r="RZD382"/>
      <c r="RZE382"/>
      <c r="RZF382"/>
      <c r="RZG382"/>
      <c r="RZH382"/>
      <c r="RZI382"/>
      <c r="RZJ382"/>
      <c r="RZK382"/>
      <c r="RZL382"/>
      <c r="RZM382"/>
      <c r="RZN382"/>
      <c r="RZO382"/>
      <c r="RZP382"/>
      <c r="RZQ382"/>
      <c r="RZR382"/>
      <c r="RZS382"/>
      <c r="RZT382"/>
      <c r="RZU382"/>
      <c r="RZV382"/>
      <c r="RZW382"/>
      <c r="RZX382"/>
      <c r="RZY382"/>
      <c r="RZZ382"/>
      <c r="SAA382"/>
      <c r="SAB382"/>
      <c r="SAC382"/>
      <c r="SAD382"/>
      <c r="SAE382"/>
      <c r="SAF382"/>
      <c r="SAG382"/>
      <c r="SAH382"/>
      <c r="SAI382"/>
      <c r="SAJ382"/>
      <c r="SAK382"/>
      <c r="SAL382"/>
      <c r="SAM382"/>
      <c r="SAN382"/>
      <c r="SAO382"/>
      <c r="SAP382"/>
      <c r="SAQ382"/>
      <c r="SAR382"/>
      <c r="SAS382"/>
      <c r="SAT382"/>
      <c r="SAU382"/>
      <c r="SAV382"/>
      <c r="SAW382"/>
      <c r="SAX382"/>
      <c r="SAY382"/>
      <c r="SAZ382"/>
      <c r="SBA382"/>
      <c r="SBB382"/>
      <c r="SBC382"/>
      <c r="SBD382"/>
      <c r="SBE382"/>
      <c r="SBF382"/>
      <c r="SBG382"/>
      <c r="SBH382"/>
      <c r="SBI382"/>
      <c r="SBJ382"/>
      <c r="SBK382"/>
      <c r="SBL382"/>
      <c r="SBM382"/>
      <c r="SBN382"/>
      <c r="SBO382"/>
      <c r="SBP382"/>
      <c r="SBQ382"/>
      <c r="SBR382"/>
      <c r="SBS382"/>
      <c r="SBT382"/>
      <c r="SBU382"/>
      <c r="SBV382"/>
      <c r="SBW382"/>
      <c r="SBX382"/>
      <c r="SBY382"/>
      <c r="SBZ382"/>
      <c r="SCA382"/>
      <c r="SCB382"/>
      <c r="SCC382"/>
      <c r="SCD382"/>
      <c r="SCE382"/>
      <c r="SCF382"/>
      <c r="SCG382"/>
      <c r="SCH382"/>
      <c r="SCI382"/>
      <c r="SCJ382"/>
      <c r="SCK382"/>
      <c r="SCL382"/>
      <c r="SCM382"/>
      <c r="SCN382"/>
      <c r="SCO382"/>
      <c r="SCP382"/>
      <c r="SCQ382"/>
      <c r="SCR382"/>
      <c r="SCS382"/>
      <c r="SCT382"/>
      <c r="SCU382"/>
      <c r="SCV382"/>
      <c r="SCW382"/>
      <c r="SCX382"/>
      <c r="SCY382"/>
      <c r="SCZ382"/>
      <c r="SDA382"/>
      <c r="SDB382"/>
      <c r="SDC382"/>
      <c r="SDD382"/>
      <c r="SDE382"/>
      <c r="SDF382"/>
      <c r="SDG382"/>
      <c r="SDH382"/>
      <c r="SDI382"/>
      <c r="SDJ382"/>
      <c r="SDK382"/>
      <c r="SDL382"/>
      <c r="SDM382"/>
      <c r="SDN382"/>
      <c r="SDO382"/>
      <c r="SDP382"/>
      <c r="SDQ382"/>
      <c r="SDR382"/>
      <c r="SDS382"/>
      <c r="SDT382"/>
      <c r="SDU382"/>
      <c r="SDV382"/>
      <c r="SDW382"/>
      <c r="SDX382"/>
      <c r="SDY382"/>
      <c r="SDZ382"/>
      <c r="SEA382"/>
      <c r="SEB382"/>
      <c r="SEC382"/>
      <c r="SED382"/>
      <c r="SEE382"/>
      <c r="SEF382"/>
      <c r="SEG382"/>
      <c r="SEH382"/>
      <c r="SEI382"/>
      <c r="SEJ382"/>
      <c r="SEK382"/>
      <c r="SEL382"/>
      <c r="SEM382"/>
      <c r="SEN382"/>
      <c r="SEO382"/>
      <c r="SEP382"/>
      <c r="SEQ382"/>
      <c r="SER382"/>
      <c r="SES382"/>
      <c r="SET382"/>
      <c r="SEU382"/>
      <c r="SEV382"/>
      <c r="SEW382"/>
      <c r="SEX382"/>
      <c r="SEY382"/>
      <c r="SEZ382"/>
      <c r="SFA382"/>
      <c r="SFB382"/>
      <c r="SFC382"/>
      <c r="SFD382"/>
      <c r="SFE382"/>
      <c r="SFF382"/>
      <c r="SFG382"/>
      <c r="SFH382"/>
      <c r="SFI382"/>
      <c r="SFJ382"/>
      <c r="SFK382"/>
      <c r="SFL382"/>
      <c r="SFM382"/>
      <c r="SFN382"/>
      <c r="SFO382"/>
      <c r="SFP382"/>
      <c r="SFQ382"/>
      <c r="SFR382"/>
      <c r="SFS382"/>
      <c r="SFT382"/>
      <c r="SFU382"/>
      <c r="SFV382"/>
      <c r="SFW382"/>
      <c r="SFX382"/>
      <c r="SFY382"/>
      <c r="SFZ382"/>
      <c r="SGA382"/>
      <c r="SGB382"/>
      <c r="SGC382"/>
      <c r="SGD382"/>
      <c r="SGE382"/>
      <c r="SGF382"/>
      <c r="SGG382"/>
      <c r="SGH382"/>
      <c r="SGI382"/>
      <c r="SGJ382"/>
      <c r="SGK382"/>
      <c r="SGL382"/>
      <c r="SGM382"/>
      <c r="SGN382"/>
      <c r="SGO382"/>
      <c r="SGP382"/>
      <c r="SGQ382"/>
      <c r="SGR382"/>
      <c r="SGS382"/>
      <c r="SGT382"/>
      <c r="SGU382"/>
      <c r="SGV382"/>
      <c r="SGW382"/>
      <c r="SGX382"/>
      <c r="SGY382"/>
      <c r="SGZ382"/>
      <c r="SHA382"/>
      <c r="SHB382"/>
      <c r="SHC382"/>
      <c r="SHD382"/>
      <c r="SHE382"/>
      <c r="SHF382"/>
      <c r="SHG382"/>
      <c r="SHH382"/>
      <c r="SHI382"/>
      <c r="SHJ382"/>
      <c r="SHK382"/>
      <c r="SHL382"/>
      <c r="SHM382"/>
      <c r="SHN382"/>
      <c r="SHO382"/>
      <c r="SHP382"/>
      <c r="SHQ382"/>
      <c r="SHR382"/>
      <c r="SHS382"/>
      <c r="SHT382"/>
      <c r="SHU382"/>
      <c r="SHV382"/>
      <c r="SHW382"/>
      <c r="SHX382"/>
      <c r="SHY382"/>
      <c r="SHZ382"/>
      <c r="SIA382"/>
      <c r="SIB382"/>
      <c r="SIC382"/>
      <c r="SID382"/>
      <c r="SIE382"/>
      <c r="SIF382"/>
      <c r="SIG382"/>
      <c r="SIH382"/>
      <c r="SII382"/>
      <c r="SIJ382"/>
      <c r="SIK382"/>
      <c r="SIL382"/>
      <c r="SIM382"/>
      <c r="SIN382"/>
      <c r="SIO382"/>
      <c r="SIP382"/>
      <c r="SIQ382"/>
      <c r="SIR382"/>
      <c r="SIS382"/>
      <c r="SIT382"/>
      <c r="SIU382"/>
      <c r="SIV382"/>
      <c r="SIW382"/>
      <c r="SIX382"/>
      <c r="SIY382"/>
      <c r="SIZ382"/>
      <c r="SJA382"/>
      <c r="SJB382"/>
      <c r="SJC382"/>
      <c r="SJD382"/>
      <c r="SJE382"/>
      <c r="SJF382"/>
      <c r="SJG382"/>
      <c r="SJH382"/>
      <c r="SJI382"/>
      <c r="SJJ382"/>
      <c r="SJK382"/>
      <c r="SJL382"/>
      <c r="SJM382"/>
      <c r="SJN382"/>
      <c r="SJO382"/>
      <c r="SJP382"/>
      <c r="SJQ382"/>
      <c r="SJR382"/>
      <c r="SJS382"/>
      <c r="SJT382"/>
      <c r="SJU382"/>
      <c r="SJV382"/>
      <c r="SJW382"/>
      <c r="SJX382"/>
      <c r="SJY382"/>
      <c r="SJZ382"/>
      <c r="SKA382"/>
      <c r="SKB382"/>
      <c r="SKC382"/>
      <c r="SKD382"/>
      <c r="SKE382"/>
      <c r="SKF382"/>
      <c r="SKG382"/>
      <c r="SKH382"/>
      <c r="SKI382"/>
      <c r="SKJ382"/>
      <c r="SKK382"/>
      <c r="SKL382"/>
      <c r="SKM382"/>
      <c r="SKN382"/>
      <c r="SKO382"/>
      <c r="SKP382"/>
      <c r="SKQ382"/>
      <c r="SKR382"/>
      <c r="SKS382"/>
      <c r="SKT382"/>
      <c r="SKU382"/>
      <c r="SKV382"/>
      <c r="SKW382"/>
      <c r="SKX382"/>
      <c r="SKY382"/>
      <c r="SKZ382"/>
      <c r="SLA382"/>
      <c r="SLB382"/>
      <c r="SLC382"/>
      <c r="SLD382"/>
      <c r="SLE382"/>
      <c r="SLF382"/>
      <c r="SLG382"/>
      <c r="SLH382"/>
      <c r="SLI382"/>
      <c r="SLJ382"/>
      <c r="SLK382"/>
      <c r="SLL382"/>
      <c r="SLM382"/>
      <c r="SLN382"/>
      <c r="SLO382"/>
      <c r="SLP382"/>
      <c r="SLQ382"/>
      <c r="SLR382"/>
      <c r="SLS382"/>
      <c r="SLT382"/>
      <c r="SLU382"/>
      <c r="SLV382"/>
      <c r="SLW382"/>
      <c r="SLX382"/>
      <c r="SLY382"/>
      <c r="SLZ382"/>
      <c r="SMA382"/>
      <c r="SMB382"/>
      <c r="SMC382"/>
      <c r="SMD382"/>
      <c r="SME382"/>
      <c r="SMF382"/>
      <c r="SMG382"/>
      <c r="SMH382"/>
      <c r="SMI382"/>
      <c r="SMJ382"/>
      <c r="SMK382"/>
      <c r="SML382"/>
      <c r="SMM382"/>
      <c r="SMN382"/>
      <c r="SMO382"/>
      <c r="SMP382"/>
      <c r="SMQ382"/>
      <c r="SMR382"/>
      <c r="SMS382"/>
      <c r="SMT382"/>
      <c r="SMU382"/>
      <c r="SMV382"/>
      <c r="SMW382"/>
      <c r="SMX382"/>
      <c r="SMY382"/>
      <c r="SMZ382"/>
      <c r="SNA382"/>
      <c r="SNB382"/>
      <c r="SNC382"/>
      <c r="SND382"/>
      <c r="SNE382"/>
      <c r="SNF382"/>
      <c r="SNG382"/>
      <c r="SNH382"/>
      <c r="SNI382"/>
      <c r="SNJ382"/>
      <c r="SNK382"/>
      <c r="SNL382"/>
      <c r="SNM382"/>
      <c r="SNN382"/>
      <c r="SNO382"/>
      <c r="SNP382"/>
      <c r="SNQ382"/>
      <c r="SNR382"/>
      <c r="SNS382"/>
      <c r="SNT382"/>
      <c r="SNU382"/>
      <c r="SNV382"/>
      <c r="SNW382"/>
      <c r="SNX382"/>
      <c r="SNY382"/>
      <c r="SNZ382"/>
      <c r="SOA382"/>
      <c r="SOB382"/>
      <c r="SOC382"/>
      <c r="SOD382"/>
      <c r="SOE382"/>
      <c r="SOF382"/>
      <c r="SOG382"/>
      <c r="SOH382"/>
      <c r="SOI382"/>
      <c r="SOJ382"/>
      <c r="SOK382"/>
      <c r="SOL382"/>
      <c r="SOM382"/>
      <c r="SON382"/>
      <c r="SOO382"/>
      <c r="SOP382"/>
      <c r="SOQ382"/>
      <c r="SOR382"/>
      <c r="SOS382"/>
      <c r="SOT382"/>
      <c r="SOU382"/>
      <c r="SOV382"/>
      <c r="SOW382"/>
      <c r="SOX382"/>
      <c r="SOY382"/>
      <c r="SOZ382"/>
      <c r="SPA382"/>
      <c r="SPB382"/>
      <c r="SPC382"/>
      <c r="SPD382"/>
      <c r="SPE382"/>
      <c r="SPF382"/>
      <c r="SPG382"/>
      <c r="SPH382"/>
      <c r="SPI382"/>
      <c r="SPJ382"/>
      <c r="SPK382"/>
      <c r="SPL382"/>
      <c r="SPM382"/>
      <c r="SPN382"/>
      <c r="SPO382"/>
      <c r="SPP382"/>
      <c r="SPQ382"/>
      <c r="SPR382"/>
      <c r="SPS382"/>
      <c r="SPT382"/>
      <c r="SPU382"/>
      <c r="SPV382"/>
      <c r="SPW382"/>
      <c r="SPX382"/>
      <c r="SPY382"/>
      <c r="SPZ382"/>
      <c r="SQA382"/>
      <c r="SQB382"/>
      <c r="SQC382"/>
      <c r="SQD382"/>
      <c r="SQE382"/>
      <c r="SQF382"/>
      <c r="SQG382"/>
      <c r="SQH382"/>
      <c r="SQI382"/>
      <c r="SQJ382"/>
      <c r="SQK382"/>
      <c r="SQL382"/>
      <c r="SQM382"/>
      <c r="SQN382"/>
      <c r="SQO382"/>
      <c r="SQP382"/>
      <c r="SQQ382"/>
      <c r="SQR382"/>
      <c r="SQS382"/>
      <c r="SQT382"/>
      <c r="SQU382"/>
      <c r="SQV382"/>
      <c r="SQW382"/>
      <c r="SQX382"/>
      <c r="SQY382"/>
      <c r="SQZ382"/>
      <c r="SRA382"/>
      <c r="SRB382"/>
      <c r="SRC382"/>
      <c r="SRD382"/>
      <c r="SRE382"/>
      <c r="SRF382"/>
      <c r="SRG382"/>
      <c r="SRH382"/>
      <c r="SRI382"/>
      <c r="SRJ382"/>
      <c r="SRK382"/>
      <c r="SRL382"/>
      <c r="SRM382"/>
      <c r="SRN382"/>
      <c r="SRO382"/>
      <c r="SRP382"/>
      <c r="SRQ382"/>
      <c r="SRR382"/>
      <c r="SRS382"/>
      <c r="SRT382"/>
      <c r="SRU382"/>
      <c r="SRV382"/>
      <c r="SRW382"/>
      <c r="SRX382"/>
      <c r="SRY382"/>
      <c r="SRZ382"/>
      <c r="SSA382"/>
      <c r="SSB382"/>
      <c r="SSC382"/>
      <c r="SSD382"/>
      <c r="SSE382"/>
      <c r="SSF382"/>
      <c r="SSG382"/>
      <c r="SSH382"/>
      <c r="SSI382"/>
      <c r="SSJ382"/>
      <c r="SSK382"/>
      <c r="SSL382"/>
      <c r="SSM382"/>
      <c r="SSN382"/>
      <c r="SSO382"/>
      <c r="SSP382"/>
      <c r="SSQ382"/>
      <c r="SSR382"/>
      <c r="SSS382"/>
      <c r="SST382"/>
      <c r="SSU382"/>
      <c r="SSV382"/>
      <c r="SSW382"/>
      <c r="SSX382"/>
      <c r="SSY382"/>
      <c r="SSZ382"/>
      <c r="STA382"/>
      <c r="STB382"/>
      <c r="STC382"/>
      <c r="STD382"/>
      <c r="STE382"/>
      <c r="STF382"/>
      <c r="STG382"/>
      <c r="STH382"/>
      <c r="STI382"/>
      <c r="STJ382"/>
      <c r="STK382"/>
      <c r="STL382"/>
      <c r="STM382"/>
      <c r="STN382"/>
      <c r="STO382"/>
      <c r="STP382"/>
      <c r="STQ382"/>
      <c r="STR382"/>
      <c r="STS382"/>
      <c r="STT382"/>
      <c r="STU382"/>
      <c r="STV382"/>
      <c r="STW382"/>
      <c r="STX382"/>
      <c r="STY382"/>
      <c r="STZ382"/>
      <c r="SUA382"/>
      <c r="SUB382"/>
      <c r="SUC382"/>
      <c r="SUD382"/>
      <c r="SUE382"/>
      <c r="SUF382"/>
      <c r="SUG382"/>
      <c r="SUH382"/>
      <c r="SUI382"/>
      <c r="SUJ382"/>
      <c r="SUK382"/>
      <c r="SUL382"/>
      <c r="SUM382"/>
      <c r="SUN382"/>
      <c r="SUO382"/>
      <c r="SUP382"/>
      <c r="SUQ382"/>
      <c r="SUR382"/>
      <c r="SUS382"/>
      <c r="SUT382"/>
      <c r="SUU382"/>
      <c r="SUV382"/>
      <c r="SUW382"/>
      <c r="SUX382"/>
      <c r="SUY382"/>
      <c r="SUZ382"/>
      <c r="SVA382"/>
      <c r="SVB382"/>
      <c r="SVC382"/>
      <c r="SVD382"/>
      <c r="SVE382"/>
      <c r="SVF382"/>
      <c r="SVG382"/>
      <c r="SVH382"/>
      <c r="SVI382"/>
      <c r="SVJ382"/>
      <c r="SVK382"/>
      <c r="SVL382"/>
      <c r="SVM382"/>
      <c r="SVN382"/>
      <c r="SVO382"/>
      <c r="SVP382"/>
      <c r="SVQ382"/>
      <c r="SVR382"/>
      <c r="SVS382"/>
      <c r="SVT382"/>
      <c r="SVU382"/>
      <c r="SVV382"/>
      <c r="SVW382"/>
      <c r="SVX382"/>
      <c r="SVY382"/>
      <c r="SVZ382"/>
      <c r="SWA382"/>
      <c r="SWB382"/>
      <c r="SWC382"/>
      <c r="SWD382"/>
      <c r="SWE382"/>
      <c r="SWF382"/>
      <c r="SWG382"/>
      <c r="SWH382"/>
      <c r="SWI382"/>
      <c r="SWJ382"/>
      <c r="SWK382"/>
      <c r="SWL382"/>
      <c r="SWM382"/>
      <c r="SWN382"/>
      <c r="SWO382"/>
      <c r="SWP382"/>
      <c r="SWQ382"/>
      <c r="SWR382"/>
      <c r="SWS382"/>
      <c r="SWT382"/>
      <c r="SWU382"/>
      <c r="SWV382"/>
      <c r="SWW382"/>
      <c r="SWX382"/>
      <c r="SWY382"/>
      <c r="SWZ382"/>
      <c r="SXA382"/>
      <c r="SXB382"/>
      <c r="SXC382"/>
      <c r="SXD382"/>
      <c r="SXE382"/>
      <c r="SXF382"/>
      <c r="SXG382"/>
      <c r="SXH382"/>
      <c r="SXI382"/>
      <c r="SXJ382"/>
      <c r="SXK382"/>
      <c r="SXL382"/>
      <c r="SXM382"/>
      <c r="SXN382"/>
      <c r="SXO382"/>
      <c r="SXP382"/>
      <c r="SXQ382"/>
      <c r="SXR382"/>
      <c r="SXS382"/>
      <c r="SXT382"/>
      <c r="SXU382"/>
      <c r="SXV382"/>
      <c r="SXW382"/>
      <c r="SXX382"/>
      <c r="SXY382"/>
      <c r="SXZ382"/>
      <c r="SYA382"/>
      <c r="SYB382"/>
      <c r="SYC382"/>
      <c r="SYD382"/>
      <c r="SYE382"/>
      <c r="SYF382"/>
      <c r="SYG382"/>
      <c r="SYH382"/>
      <c r="SYI382"/>
      <c r="SYJ382"/>
      <c r="SYK382"/>
      <c r="SYL382"/>
      <c r="SYM382"/>
      <c r="SYN382"/>
      <c r="SYO382"/>
      <c r="SYP382"/>
      <c r="SYQ382"/>
      <c r="SYR382"/>
      <c r="SYS382"/>
      <c r="SYT382"/>
      <c r="SYU382"/>
      <c r="SYV382"/>
      <c r="SYW382"/>
      <c r="SYX382"/>
      <c r="SYY382"/>
      <c r="SYZ382"/>
      <c r="SZA382"/>
      <c r="SZB382"/>
      <c r="SZC382"/>
      <c r="SZD382"/>
      <c r="SZE382"/>
      <c r="SZF382"/>
      <c r="SZG382"/>
      <c r="SZH382"/>
      <c r="SZI382"/>
      <c r="SZJ382"/>
      <c r="SZK382"/>
      <c r="SZL382"/>
      <c r="SZM382"/>
      <c r="SZN382"/>
      <c r="SZO382"/>
      <c r="SZP382"/>
      <c r="SZQ382"/>
      <c r="SZR382"/>
      <c r="SZS382"/>
      <c r="SZT382"/>
      <c r="SZU382"/>
      <c r="SZV382"/>
      <c r="SZW382"/>
      <c r="SZX382"/>
      <c r="SZY382"/>
      <c r="SZZ382"/>
      <c r="TAA382"/>
      <c r="TAB382"/>
      <c r="TAC382"/>
      <c r="TAD382"/>
      <c r="TAE382"/>
      <c r="TAF382"/>
      <c r="TAG382"/>
      <c r="TAH382"/>
      <c r="TAI382"/>
      <c r="TAJ382"/>
      <c r="TAK382"/>
      <c r="TAL382"/>
      <c r="TAM382"/>
      <c r="TAN382"/>
      <c r="TAO382"/>
      <c r="TAP382"/>
      <c r="TAQ382"/>
      <c r="TAR382"/>
      <c r="TAS382"/>
      <c r="TAT382"/>
      <c r="TAU382"/>
      <c r="TAV382"/>
      <c r="TAW382"/>
      <c r="TAX382"/>
      <c r="TAY382"/>
      <c r="TAZ382"/>
      <c r="TBA382"/>
      <c r="TBB382"/>
      <c r="TBC382"/>
      <c r="TBD382"/>
      <c r="TBE382"/>
      <c r="TBF382"/>
      <c r="TBG382"/>
      <c r="TBH382"/>
      <c r="TBI382"/>
      <c r="TBJ382"/>
      <c r="TBK382"/>
      <c r="TBL382"/>
      <c r="TBM382"/>
      <c r="TBN382"/>
      <c r="TBO382"/>
      <c r="TBP382"/>
      <c r="TBQ382"/>
      <c r="TBR382"/>
      <c r="TBS382"/>
      <c r="TBT382"/>
      <c r="TBU382"/>
      <c r="TBV382"/>
      <c r="TBW382"/>
      <c r="TBX382"/>
      <c r="TBY382"/>
      <c r="TBZ382"/>
      <c r="TCA382"/>
      <c r="TCB382"/>
      <c r="TCC382"/>
      <c r="TCD382"/>
      <c r="TCE382"/>
      <c r="TCF382"/>
      <c r="TCG382"/>
      <c r="TCH382"/>
      <c r="TCI382"/>
      <c r="TCJ382"/>
      <c r="TCK382"/>
      <c r="TCL382"/>
      <c r="TCM382"/>
      <c r="TCN382"/>
      <c r="TCO382"/>
      <c r="TCP382"/>
      <c r="TCQ382"/>
      <c r="TCR382"/>
      <c r="TCS382"/>
      <c r="TCT382"/>
      <c r="TCU382"/>
      <c r="TCV382"/>
      <c r="TCW382"/>
      <c r="TCX382"/>
      <c r="TCY382"/>
      <c r="TCZ382"/>
      <c r="TDA382"/>
      <c r="TDB382"/>
      <c r="TDC382"/>
      <c r="TDD382"/>
      <c r="TDE382"/>
      <c r="TDF382"/>
      <c r="TDG382"/>
      <c r="TDH382"/>
      <c r="TDI382"/>
      <c r="TDJ382"/>
      <c r="TDK382"/>
      <c r="TDL382"/>
      <c r="TDM382"/>
      <c r="TDN382"/>
      <c r="TDO382"/>
      <c r="TDP382"/>
      <c r="TDQ382"/>
      <c r="TDR382"/>
      <c r="TDS382"/>
      <c r="TDT382"/>
      <c r="TDU382"/>
      <c r="TDV382"/>
      <c r="TDW382"/>
      <c r="TDX382"/>
      <c r="TDY382"/>
      <c r="TDZ382"/>
      <c r="TEA382"/>
      <c r="TEB382"/>
      <c r="TEC382"/>
      <c r="TED382"/>
      <c r="TEE382"/>
      <c r="TEF382"/>
      <c r="TEG382"/>
      <c r="TEH382"/>
      <c r="TEI382"/>
      <c r="TEJ382"/>
      <c r="TEK382"/>
      <c r="TEL382"/>
      <c r="TEM382"/>
      <c r="TEN382"/>
      <c r="TEO382"/>
      <c r="TEP382"/>
      <c r="TEQ382"/>
      <c r="TER382"/>
      <c r="TES382"/>
      <c r="TET382"/>
      <c r="TEU382"/>
      <c r="TEV382"/>
      <c r="TEW382"/>
      <c r="TEX382"/>
      <c r="TEY382"/>
      <c r="TEZ382"/>
      <c r="TFA382"/>
      <c r="TFB382"/>
      <c r="TFC382"/>
      <c r="TFD382"/>
      <c r="TFE382"/>
      <c r="TFF382"/>
      <c r="TFG382"/>
      <c r="TFH382"/>
      <c r="TFI382"/>
      <c r="TFJ382"/>
      <c r="TFK382"/>
      <c r="TFL382"/>
      <c r="TFM382"/>
      <c r="TFN382"/>
      <c r="TFO382"/>
      <c r="TFP382"/>
      <c r="TFQ382"/>
      <c r="TFR382"/>
      <c r="TFS382"/>
      <c r="TFT382"/>
      <c r="TFU382"/>
      <c r="TFV382"/>
      <c r="TFW382"/>
      <c r="TFX382"/>
      <c r="TFY382"/>
      <c r="TFZ382"/>
      <c r="TGA382"/>
      <c r="TGB382"/>
      <c r="TGC382"/>
      <c r="TGD382"/>
      <c r="TGE382"/>
      <c r="TGF382"/>
      <c r="TGG382"/>
      <c r="TGH382"/>
      <c r="TGI382"/>
      <c r="TGJ382"/>
      <c r="TGK382"/>
      <c r="TGL382"/>
      <c r="TGM382"/>
      <c r="TGN382"/>
      <c r="TGO382"/>
      <c r="TGP382"/>
      <c r="TGQ382"/>
      <c r="TGR382"/>
      <c r="TGS382"/>
      <c r="TGT382"/>
      <c r="TGU382"/>
      <c r="TGV382"/>
      <c r="TGW382"/>
      <c r="TGX382"/>
      <c r="TGY382"/>
      <c r="TGZ382"/>
      <c r="THA382"/>
      <c r="THB382"/>
      <c r="THC382"/>
      <c r="THD382"/>
      <c r="THE382"/>
      <c r="THF382"/>
      <c r="THG382"/>
      <c r="THH382"/>
      <c r="THI382"/>
      <c r="THJ382"/>
      <c r="THK382"/>
      <c r="THL382"/>
      <c r="THM382"/>
      <c r="THN382"/>
      <c r="THO382"/>
      <c r="THP382"/>
      <c r="THQ382"/>
      <c r="THR382"/>
      <c r="THS382"/>
      <c r="THT382"/>
      <c r="THU382"/>
      <c r="THV382"/>
      <c r="THW382"/>
      <c r="THX382"/>
      <c r="THY382"/>
      <c r="THZ382"/>
      <c r="TIA382"/>
      <c r="TIB382"/>
      <c r="TIC382"/>
      <c r="TID382"/>
      <c r="TIE382"/>
      <c r="TIF382"/>
      <c r="TIG382"/>
      <c r="TIH382"/>
      <c r="TII382"/>
      <c r="TIJ382"/>
      <c r="TIK382"/>
      <c r="TIL382"/>
      <c r="TIM382"/>
      <c r="TIN382"/>
      <c r="TIO382"/>
      <c r="TIP382"/>
      <c r="TIQ382"/>
      <c r="TIR382"/>
      <c r="TIS382"/>
      <c r="TIT382"/>
      <c r="TIU382"/>
      <c r="TIV382"/>
      <c r="TIW382"/>
      <c r="TIX382"/>
      <c r="TIY382"/>
      <c r="TIZ382"/>
      <c r="TJA382"/>
      <c r="TJB382"/>
      <c r="TJC382"/>
      <c r="TJD382"/>
      <c r="TJE382"/>
      <c r="TJF382"/>
      <c r="TJG382"/>
      <c r="TJH382"/>
      <c r="TJI382"/>
      <c r="TJJ382"/>
      <c r="TJK382"/>
      <c r="TJL382"/>
      <c r="TJM382"/>
      <c r="TJN382"/>
      <c r="TJO382"/>
      <c r="TJP382"/>
      <c r="TJQ382"/>
      <c r="TJR382"/>
      <c r="TJS382"/>
      <c r="TJT382"/>
      <c r="TJU382"/>
      <c r="TJV382"/>
      <c r="TJW382"/>
      <c r="TJX382"/>
      <c r="TJY382"/>
      <c r="TJZ382"/>
      <c r="TKA382"/>
      <c r="TKB382"/>
      <c r="TKC382"/>
      <c r="TKD382"/>
      <c r="TKE382"/>
      <c r="TKF382"/>
      <c r="TKG382"/>
      <c r="TKH382"/>
      <c r="TKI382"/>
      <c r="TKJ382"/>
      <c r="TKK382"/>
      <c r="TKL382"/>
      <c r="TKM382"/>
      <c r="TKN382"/>
      <c r="TKO382"/>
      <c r="TKP382"/>
      <c r="TKQ382"/>
      <c r="TKR382"/>
      <c r="TKS382"/>
      <c r="TKT382"/>
      <c r="TKU382"/>
      <c r="TKV382"/>
      <c r="TKW382"/>
      <c r="TKX382"/>
      <c r="TKY382"/>
      <c r="TKZ382"/>
      <c r="TLA382"/>
      <c r="TLB382"/>
      <c r="TLC382"/>
      <c r="TLD382"/>
      <c r="TLE382"/>
      <c r="TLF382"/>
      <c r="TLG382"/>
      <c r="TLH382"/>
      <c r="TLI382"/>
      <c r="TLJ382"/>
      <c r="TLK382"/>
      <c r="TLL382"/>
      <c r="TLM382"/>
      <c r="TLN382"/>
      <c r="TLO382"/>
      <c r="TLP382"/>
      <c r="TLQ382"/>
      <c r="TLR382"/>
      <c r="TLS382"/>
      <c r="TLT382"/>
      <c r="TLU382"/>
      <c r="TLV382"/>
      <c r="TLW382"/>
      <c r="TLX382"/>
      <c r="TLY382"/>
      <c r="TLZ382"/>
      <c r="TMA382"/>
      <c r="TMB382"/>
      <c r="TMC382"/>
      <c r="TMD382"/>
      <c r="TME382"/>
      <c r="TMF382"/>
      <c r="TMG382"/>
      <c r="TMH382"/>
      <c r="TMI382"/>
      <c r="TMJ382"/>
      <c r="TMK382"/>
      <c r="TML382"/>
      <c r="TMM382"/>
      <c r="TMN382"/>
      <c r="TMO382"/>
      <c r="TMP382"/>
      <c r="TMQ382"/>
      <c r="TMR382"/>
      <c r="TMS382"/>
      <c r="TMT382"/>
      <c r="TMU382"/>
      <c r="TMV382"/>
      <c r="TMW382"/>
      <c r="TMX382"/>
      <c r="TMY382"/>
      <c r="TMZ382"/>
      <c r="TNA382"/>
      <c r="TNB382"/>
      <c r="TNC382"/>
      <c r="TND382"/>
      <c r="TNE382"/>
      <c r="TNF382"/>
      <c r="TNG382"/>
      <c r="TNH382"/>
      <c r="TNI382"/>
      <c r="TNJ382"/>
      <c r="TNK382"/>
      <c r="TNL382"/>
      <c r="TNM382"/>
      <c r="TNN382"/>
      <c r="TNO382"/>
      <c r="TNP382"/>
      <c r="TNQ382"/>
      <c r="TNR382"/>
      <c r="TNS382"/>
      <c r="TNT382"/>
      <c r="TNU382"/>
      <c r="TNV382"/>
      <c r="TNW382"/>
      <c r="TNX382"/>
      <c r="TNY382"/>
      <c r="TNZ382"/>
      <c r="TOA382"/>
      <c r="TOB382"/>
      <c r="TOC382"/>
      <c r="TOD382"/>
      <c r="TOE382"/>
      <c r="TOF382"/>
      <c r="TOG382"/>
      <c r="TOH382"/>
      <c r="TOI382"/>
      <c r="TOJ382"/>
      <c r="TOK382"/>
      <c r="TOL382"/>
      <c r="TOM382"/>
      <c r="TON382"/>
      <c r="TOO382"/>
      <c r="TOP382"/>
      <c r="TOQ382"/>
      <c r="TOR382"/>
      <c r="TOS382"/>
      <c r="TOT382"/>
      <c r="TOU382"/>
      <c r="TOV382"/>
      <c r="TOW382"/>
      <c r="TOX382"/>
      <c r="TOY382"/>
      <c r="TOZ382"/>
      <c r="TPA382"/>
      <c r="TPB382"/>
      <c r="TPC382"/>
      <c r="TPD382"/>
      <c r="TPE382"/>
      <c r="TPF382"/>
      <c r="TPG382"/>
      <c r="TPH382"/>
      <c r="TPI382"/>
      <c r="TPJ382"/>
      <c r="TPK382"/>
      <c r="TPL382"/>
      <c r="TPM382"/>
      <c r="TPN382"/>
      <c r="TPO382"/>
      <c r="TPP382"/>
      <c r="TPQ382"/>
      <c r="TPR382"/>
      <c r="TPS382"/>
      <c r="TPT382"/>
      <c r="TPU382"/>
      <c r="TPV382"/>
      <c r="TPW382"/>
      <c r="TPX382"/>
      <c r="TPY382"/>
      <c r="TPZ382"/>
      <c r="TQA382"/>
      <c r="TQB382"/>
      <c r="TQC382"/>
      <c r="TQD382"/>
      <c r="TQE382"/>
      <c r="TQF382"/>
      <c r="TQG382"/>
      <c r="TQH382"/>
      <c r="TQI382"/>
      <c r="TQJ382"/>
      <c r="TQK382"/>
      <c r="TQL382"/>
      <c r="TQM382"/>
      <c r="TQN382"/>
      <c r="TQO382"/>
      <c r="TQP382"/>
      <c r="TQQ382"/>
      <c r="TQR382"/>
      <c r="TQS382"/>
      <c r="TQT382"/>
      <c r="TQU382"/>
      <c r="TQV382"/>
      <c r="TQW382"/>
      <c r="TQX382"/>
      <c r="TQY382"/>
      <c r="TQZ382"/>
      <c r="TRA382"/>
      <c r="TRB382"/>
      <c r="TRC382"/>
      <c r="TRD382"/>
      <c r="TRE382"/>
      <c r="TRF382"/>
      <c r="TRG382"/>
      <c r="TRH382"/>
      <c r="TRI382"/>
      <c r="TRJ382"/>
      <c r="TRK382"/>
      <c r="TRL382"/>
      <c r="TRM382"/>
      <c r="TRN382"/>
      <c r="TRO382"/>
      <c r="TRP382"/>
      <c r="TRQ382"/>
      <c r="TRR382"/>
      <c r="TRS382"/>
      <c r="TRT382"/>
      <c r="TRU382"/>
      <c r="TRV382"/>
      <c r="TRW382"/>
      <c r="TRX382"/>
      <c r="TRY382"/>
      <c r="TRZ382"/>
      <c r="TSA382"/>
      <c r="TSB382"/>
      <c r="TSC382"/>
      <c r="TSD382"/>
      <c r="TSE382"/>
      <c r="TSF382"/>
      <c r="TSG382"/>
      <c r="TSH382"/>
      <c r="TSI382"/>
      <c r="TSJ382"/>
      <c r="TSK382"/>
      <c r="TSL382"/>
      <c r="TSM382"/>
      <c r="TSN382"/>
      <c r="TSO382"/>
      <c r="TSP382"/>
      <c r="TSQ382"/>
      <c r="TSR382"/>
      <c r="TSS382"/>
      <c r="TST382"/>
      <c r="TSU382"/>
      <c r="TSV382"/>
      <c r="TSW382"/>
      <c r="TSX382"/>
      <c r="TSY382"/>
      <c r="TSZ382"/>
      <c r="TTA382"/>
      <c r="TTB382"/>
      <c r="TTC382"/>
      <c r="TTD382"/>
      <c r="TTE382"/>
      <c r="TTF382"/>
      <c r="TTG382"/>
      <c r="TTH382"/>
      <c r="TTI382"/>
      <c r="TTJ382"/>
      <c r="TTK382"/>
      <c r="TTL382"/>
      <c r="TTM382"/>
      <c r="TTN382"/>
      <c r="TTO382"/>
      <c r="TTP382"/>
      <c r="TTQ382"/>
      <c r="TTR382"/>
      <c r="TTS382"/>
      <c r="TTT382"/>
      <c r="TTU382"/>
      <c r="TTV382"/>
      <c r="TTW382"/>
      <c r="TTX382"/>
      <c r="TTY382"/>
      <c r="TTZ382"/>
      <c r="TUA382"/>
      <c r="TUB382"/>
      <c r="TUC382"/>
      <c r="TUD382"/>
      <c r="TUE382"/>
      <c r="TUF382"/>
      <c r="TUG382"/>
      <c r="TUH382"/>
      <c r="TUI382"/>
      <c r="TUJ382"/>
      <c r="TUK382"/>
      <c r="TUL382"/>
      <c r="TUM382"/>
      <c r="TUN382"/>
      <c r="TUO382"/>
      <c r="TUP382"/>
      <c r="TUQ382"/>
      <c r="TUR382"/>
      <c r="TUS382"/>
      <c r="TUT382"/>
      <c r="TUU382"/>
      <c r="TUV382"/>
      <c r="TUW382"/>
      <c r="TUX382"/>
      <c r="TUY382"/>
      <c r="TUZ382"/>
      <c r="TVA382"/>
      <c r="TVB382"/>
      <c r="TVC382"/>
      <c r="TVD382"/>
      <c r="TVE382"/>
      <c r="TVF382"/>
      <c r="TVG382"/>
      <c r="TVH382"/>
      <c r="TVI382"/>
      <c r="TVJ382"/>
      <c r="TVK382"/>
      <c r="TVL382"/>
      <c r="TVM382"/>
      <c r="TVN382"/>
      <c r="TVO382"/>
      <c r="TVP382"/>
      <c r="TVQ382"/>
      <c r="TVR382"/>
      <c r="TVS382"/>
      <c r="TVT382"/>
      <c r="TVU382"/>
      <c r="TVV382"/>
      <c r="TVW382"/>
      <c r="TVX382"/>
      <c r="TVY382"/>
      <c r="TVZ382"/>
      <c r="TWA382"/>
      <c r="TWB382"/>
      <c r="TWC382"/>
      <c r="TWD382"/>
      <c r="TWE382"/>
      <c r="TWF382"/>
      <c r="TWG382"/>
      <c r="TWH382"/>
      <c r="TWI382"/>
      <c r="TWJ382"/>
      <c r="TWK382"/>
      <c r="TWL382"/>
      <c r="TWM382"/>
      <c r="TWN382"/>
      <c r="TWO382"/>
      <c r="TWP382"/>
      <c r="TWQ382"/>
      <c r="TWR382"/>
      <c r="TWS382"/>
      <c r="TWT382"/>
      <c r="TWU382"/>
      <c r="TWV382"/>
      <c r="TWW382"/>
      <c r="TWX382"/>
      <c r="TWY382"/>
      <c r="TWZ382"/>
      <c r="TXA382"/>
      <c r="TXB382"/>
      <c r="TXC382"/>
      <c r="TXD382"/>
      <c r="TXE382"/>
      <c r="TXF382"/>
      <c r="TXG382"/>
      <c r="TXH382"/>
      <c r="TXI382"/>
      <c r="TXJ382"/>
      <c r="TXK382"/>
      <c r="TXL382"/>
      <c r="TXM382"/>
      <c r="TXN382"/>
      <c r="TXO382"/>
      <c r="TXP382"/>
      <c r="TXQ382"/>
      <c r="TXR382"/>
      <c r="TXS382"/>
      <c r="TXT382"/>
      <c r="TXU382"/>
      <c r="TXV382"/>
      <c r="TXW382"/>
      <c r="TXX382"/>
      <c r="TXY382"/>
      <c r="TXZ382"/>
      <c r="TYA382"/>
      <c r="TYB382"/>
      <c r="TYC382"/>
      <c r="TYD382"/>
      <c r="TYE382"/>
      <c r="TYF382"/>
      <c r="TYG382"/>
      <c r="TYH382"/>
      <c r="TYI382"/>
      <c r="TYJ382"/>
      <c r="TYK382"/>
      <c r="TYL382"/>
      <c r="TYM382"/>
      <c r="TYN382"/>
      <c r="TYO382"/>
      <c r="TYP382"/>
      <c r="TYQ382"/>
      <c r="TYR382"/>
      <c r="TYS382"/>
      <c r="TYT382"/>
      <c r="TYU382"/>
      <c r="TYV382"/>
      <c r="TYW382"/>
      <c r="TYX382"/>
      <c r="TYY382"/>
      <c r="TYZ382"/>
      <c r="TZA382"/>
      <c r="TZB382"/>
      <c r="TZC382"/>
      <c r="TZD382"/>
      <c r="TZE382"/>
      <c r="TZF382"/>
      <c r="TZG382"/>
      <c r="TZH382"/>
      <c r="TZI382"/>
      <c r="TZJ382"/>
      <c r="TZK382"/>
      <c r="TZL382"/>
      <c r="TZM382"/>
      <c r="TZN382"/>
      <c r="TZO382"/>
      <c r="TZP382"/>
      <c r="TZQ382"/>
      <c r="TZR382"/>
      <c r="TZS382"/>
      <c r="TZT382"/>
      <c r="TZU382"/>
      <c r="TZV382"/>
      <c r="TZW382"/>
      <c r="TZX382"/>
      <c r="TZY382"/>
      <c r="TZZ382"/>
      <c r="UAA382"/>
      <c r="UAB382"/>
      <c r="UAC382"/>
      <c r="UAD382"/>
      <c r="UAE382"/>
      <c r="UAF382"/>
      <c r="UAG382"/>
      <c r="UAH382"/>
      <c r="UAI382"/>
      <c r="UAJ382"/>
      <c r="UAK382"/>
      <c r="UAL382"/>
      <c r="UAM382"/>
      <c r="UAN382"/>
      <c r="UAO382"/>
      <c r="UAP382"/>
      <c r="UAQ382"/>
      <c r="UAR382"/>
      <c r="UAS382"/>
      <c r="UAT382"/>
      <c r="UAU382"/>
      <c r="UAV382"/>
      <c r="UAW382"/>
      <c r="UAX382"/>
      <c r="UAY382"/>
      <c r="UAZ382"/>
      <c r="UBA382"/>
      <c r="UBB382"/>
      <c r="UBC382"/>
      <c r="UBD382"/>
      <c r="UBE382"/>
      <c r="UBF382"/>
      <c r="UBG382"/>
      <c r="UBH382"/>
      <c r="UBI382"/>
      <c r="UBJ382"/>
      <c r="UBK382"/>
      <c r="UBL382"/>
      <c r="UBM382"/>
      <c r="UBN382"/>
      <c r="UBO382"/>
      <c r="UBP382"/>
      <c r="UBQ382"/>
      <c r="UBR382"/>
      <c r="UBS382"/>
      <c r="UBT382"/>
      <c r="UBU382"/>
      <c r="UBV382"/>
      <c r="UBW382"/>
      <c r="UBX382"/>
      <c r="UBY382"/>
      <c r="UBZ382"/>
      <c r="UCA382"/>
      <c r="UCB382"/>
      <c r="UCC382"/>
      <c r="UCD382"/>
      <c r="UCE382"/>
      <c r="UCF382"/>
      <c r="UCG382"/>
      <c r="UCH382"/>
      <c r="UCI382"/>
      <c r="UCJ382"/>
      <c r="UCK382"/>
      <c r="UCL382"/>
      <c r="UCM382"/>
      <c r="UCN382"/>
      <c r="UCO382"/>
      <c r="UCP382"/>
      <c r="UCQ382"/>
      <c r="UCR382"/>
      <c r="UCS382"/>
      <c r="UCT382"/>
      <c r="UCU382"/>
      <c r="UCV382"/>
      <c r="UCW382"/>
      <c r="UCX382"/>
      <c r="UCY382"/>
      <c r="UCZ382"/>
      <c r="UDA382"/>
      <c r="UDB382"/>
      <c r="UDC382"/>
      <c r="UDD382"/>
      <c r="UDE382"/>
      <c r="UDF382"/>
      <c r="UDG382"/>
      <c r="UDH382"/>
      <c r="UDI382"/>
      <c r="UDJ382"/>
      <c r="UDK382"/>
      <c r="UDL382"/>
      <c r="UDM382"/>
      <c r="UDN382"/>
      <c r="UDO382"/>
      <c r="UDP382"/>
      <c r="UDQ382"/>
      <c r="UDR382"/>
      <c r="UDS382"/>
      <c r="UDT382"/>
      <c r="UDU382"/>
      <c r="UDV382"/>
      <c r="UDW382"/>
      <c r="UDX382"/>
      <c r="UDY382"/>
      <c r="UDZ382"/>
      <c r="UEA382"/>
      <c r="UEB382"/>
      <c r="UEC382"/>
      <c r="UED382"/>
      <c r="UEE382"/>
      <c r="UEF382"/>
      <c r="UEG382"/>
      <c r="UEH382"/>
      <c r="UEI382"/>
      <c r="UEJ382"/>
      <c r="UEK382"/>
      <c r="UEL382"/>
      <c r="UEM382"/>
      <c r="UEN382"/>
      <c r="UEO382"/>
      <c r="UEP382"/>
      <c r="UEQ382"/>
      <c r="UER382"/>
      <c r="UES382"/>
      <c r="UET382"/>
      <c r="UEU382"/>
      <c r="UEV382"/>
      <c r="UEW382"/>
      <c r="UEX382"/>
      <c r="UEY382"/>
      <c r="UEZ382"/>
      <c r="UFA382"/>
      <c r="UFB382"/>
      <c r="UFC382"/>
      <c r="UFD382"/>
      <c r="UFE382"/>
      <c r="UFF382"/>
      <c r="UFG382"/>
      <c r="UFH382"/>
      <c r="UFI382"/>
      <c r="UFJ382"/>
      <c r="UFK382"/>
      <c r="UFL382"/>
      <c r="UFM382"/>
      <c r="UFN382"/>
      <c r="UFO382"/>
      <c r="UFP382"/>
      <c r="UFQ382"/>
      <c r="UFR382"/>
      <c r="UFS382"/>
      <c r="UFT382"/>
      <c r="UFU382"/>
      <c r="UFV382"/>
      <c r="UFW382"/>
      <c r="UFX382"/>
      <c r="UFY382"/>
      <c r="UFZ382"/>
      <c r="UGA382"/>
      <c r="UGB382"/>
      <c r="UGC382"/>
      <c r="UGD382"/>
      <c r="UGE382"/>
      <c r="UGF382"/>
      <c r="UGG382"/>
      <c r="UGH382"/>
      <c r="UGI382"/>
      <c r="UGJ382"/>
      <c r="UGK382"/>
      <c r="UGL382"/>
      <c r="UGM382"/>
      <c r="UGN382"/>
      <c r="UGO382"/>
      <c r="UGP382"/>
      <c r="UGQ382"/>
      <c r="UGR382"/>
      <c r="UGS382"/>
      <c r="UGT382"/>
      <c r="UGU382"/>
      <c r="UGV382"/>
      <c r="UGW382"/>
      <c r="UGX382"/>
      <c r="UGY382"/>
      <c r="UGZ382"/>
      <c r="UHA382"/>
      <c r="UHB382"/>
      <c r="UHC382"/>
      <c r="UHD382"/>
      <c r="UHE382"/>
      <c r="UHF382"/>
      <c r="UHG382"/>
      <c r="UHH382"/>
      <c r="UHI382"/>
      <c r="UHJ382"/>
      <c r="UHK382"/>
      <c r="UHL382"/>
      <c r="UHM382"/>
      <c r="UHN382"/>
      <c r="UHO382"/>
      <c r="UHP382"/>
      <c r="UHQ382"/>
      <c r="UHR382"/>
      <c r="UHS382"/>
      <c r="UHT382"/>
      <c r="UHU382"/>
      <c r="UHV382"/>
      <c r="UHW382"/>
      <c r="UHX382"/>
      <c r="UHY382"/>
      <c r="UHZ382"/>
      <c r="UIA382"/>
      <c r="UIB382"/>
      <c r="UIC382"/>
      <c r="UID382"/>
      <c r="UIE382"/>
      <c r="UIF382"/>
      <c r="UIG382"/>
      <c r="UIH382"/>
      <c r="UII382"/>
      <c r="UIJ382"/>
      <c r="UIK382"/>
      <c r="UIL382"/>
      <c r="UIM382"/>
      <c r="UIN382"/>
      <c r="UIO382"/>
      <c r="UIP382"/>
      <c r="UIQ382"/>
      <c r="UIR382"/>
      <c r="UIS382"/>
      <c r="UIT382"/>
      <c r="UIU382"/>
      <c r="UIV382"/>
      <c r="UIW382"/>
      <c r="UIX382"/>
      <c r="UIY382"/>
      <c r="UIZ382"/>
      <c r="UJA382"/>
      <c r="UJB382"/>
      <c r="UJC382"/>
      <c r="UJD382"/>
      <c r="UJE382"/>
      <c r="UJF382"/>
      <c r="UJG382"/>
      <c r="UJH382"/>
      <c r="UJI382"/>
      <c r="UJJ382"/>
      <c r="UJK382"/>
      <c r="UJL382"/>
      <c r="UJM382"/>
      <c r="UJN382"/>
      <c r="UJO382"/>
      <c r="UJP382"/>
      <c r="UJQ382"/>
      <c r="UJR382"/>
      <c r="UJS382"/>
      <c r="UJT382"/>
      <c r="UJU382"/>
      <c r="UJV382"/>
      <c r="UJW382"/>
      <c r="UJX382"/>
      <c r="UJY382"/>
      <c r="UJZ382"/>
      <c r="UKA382"/>
      <c r="UKB382"/>
      <c r="UKC382"/>
      <c r="UKD382"/>
      <c r="UKE382"/>
      <c r="UKF382"/>
      <c r="UKG382"/>
      <c r="UKH382"/>
      <c r="UKI382"/>
      <c r="UKJ382"/>
      <c r="UKK382"/>
      <c r="UKL382"/>
      <c r="UKM382"/>
      <c r="UKN382"/>
      <c r="UKO382"/>
      <c r="UKP382"/>
      <c r="UKQ382"/>
      <c r="UKR382"/>
      <c r="UKS382"/>
      <c r="UKT382"/>
      <c r="UKU382"/>
      <c r="UKV382"/>
      <c r="UKW382"/>
      <c r="UKX382"/>
      <c r="UKY382"/>
      <c r="UKZ382"/>
      <c r="ULA382"/>
      <c r="ULB382"/>
      <c r="ULC382"/>
      <c r="ULD382"/>
      <c r="ULE382"/>
      <c r="ULF382"/>
      <c r="ULG382"/>
      <c r="ULH382"/>
      <c r="ULI382"/>
      <c r="ULJ382"/>
      <c r="ULK382"/>
      <c r="ULL382"/>
      <c r="ULM382"/>
      <c r="ULN382"/>
      <c r="ULO382"/>
      <c r="ULP382"/>
      <c r="ULQ382"/>
      <c r="ULR382"/>
      <c r="ULS382"/>
      <c r="ULT382"/>
      <c r="ULU382"/>
      <c r="ULV382"/>
      <c r="ULW382"/>
      <c r="ULX382"/>
      <c r="ULY382"/>
      <c r="ULZ382"/>
      <c r="UMA382"/>
      <c r="UMB382"/>
      <c r="UMC382"/>
      <c r="UMD382"/>
      <c r="UME382"/>
      <c r="UMF382"/>
      <c r="UMG382"/>
      <c r="UMH382"/>
      <c r="UMI382"/>
      <c r="UMJ382"/>
      <c r="UMK382"/>
      <c r="UML382"/>
      <c r="UMM382"/>
      <c r="UMN382"/>
      <c r="UMO382"/>
      <c r="UMP382"/>
      <c r="UMQ382"/>
      <c r="UMR382"/>
      <c r="UMS382"/>
      <c r="UMT382"/>
      <c r="UMU382"/>
      <c r="UMV382"/>
      <c r="UMW382"/>
      <c r="UMX382"/>
      <c r="UMY382"/>
      <c r="UMZ382"/>
      <c r="UNA382"/>
      <c r="UNB382"/>
      <c r="UNC382"/>
      <c r="UND382"/>
      <c r="UNE382"/>
      <c r="UNF382"/>
      <c r="UNG382"/>
      <c r="UNH382"/>
      <c r="UNI382"/>
      <c r="UNJ382"/>
      <c r="UNK382"/>
      <c r="UNL382"/>
      <c r="UNM382"/>
      <c r="UNN382"/>
      <c r="UNO382"/>
      <c r="UNP382"/>
      <c r="UNQ382"/>
      <c r="UNR382"/>
      <c r="UNS382"/>
      <c r="UNT382"/>
      <c r="UNU382"/>
      <c r="UNV382"/>
      <c r="UNW382"/>
      <c r="UNX382"/>
      <c r="UNY382"/>
      <c r="UNZ382"/>
      <c r="UOA382"/>
      <c r="UOB382"/>
      <c r="UOC382"/>
      <c r="UOD382"/>
      <c r="UOE382"/>
      <c r="UOF382"/>
      <c r="UOG382"/>
      <c r="UOH382"/>
      <c r="UOI382"/>
      <c r="UOJ382"/>
      <c r="UOK382"/>
      <c r="UOL382"/>
      <c r="UOM382"/>
      <c r="UON382"/>
      <c r="UOO382"/>
      <c r="UOP382"/>
      <c r="UOQ382"/>
      <c r="UOR382"/>
      <c r="UOS382"/>
      <c r="UOT382"/>
      <c r="UOU382"/>
      <c r="UOV382"/>
      <c r="UOW382"/>
      <c r="UOX382"/>
      <c r="UOY382"/>
      <c r="UOZ382"/>
      <c r="UPA382"/>
      <c r="UPB382"/>
      <c r="UPC382"/>
      <c r="UPD382"/>
      <c r="UPE382"/>
      <c r="UPF382"/>
      <c r="UPG382"/>
      <c r="UPH382"/>
      <c r="UPI382"/>
      <c r="UPJ382"/>
      <c r="UPK382"/>
      <c r="UPL382"/>
      <c r="UPM382"/>
      <c r="UPN382"/>
      <c r="UPO382"/>
      <c r="UPP382"/>
      <c r="UPQ382"/>
      <c r="UPR382"/>
      <c r="UPS382"/>
      <c r="UPT382"/>
      <c r="UPU382"/>
      <c r="UPV382"/>
      <c r="UPW382"/>
      <c r="UPX382"/>
      <c r="UPY382"/>
      <c r="UPZ382"/>
      <c r="UQA382"/>
      <c r="UQB382"/>
      <c r="UQC382"/>
      <c r="UQD382"/>
      <c r="UQE382"/>
      <c r="UQF382"/>
      <c r="UQG382"/>
      <c r="UQH382"/>
      <c r="UQI382"/>
      <c r="UQJ382"/>
      <c r="UQK382"/>
      <c r="UQL382"/>
      <c r="UQM382"/>
      <c r="UQN382"/>
      <c r="UQO382"/>
      <c r="UQP382"/>
      <c r="UQQ382"/>
      <c r="UQR382"/>
      <c r="UQS382"/>
      <c r="UQT382"/>
      <c r="UQU382"/>
      <c r="UQV382"/>
      <c r="UQW382"/>
      <c r="UQX382"/>
      <c r="UQY382"/>
      <c r="UQZ382"/>
      <c r="URA382"/>
      <c r="URB382"/>
      <c r="URC382"/>
      <c r="URD382"/>
      <c r="URE382"/>
      <c r="URF382"/>
      <c r="URG382"/>
      <c r="URH382"/>
      <c r="URI382"/>
      <c r="URJ382"/>
      <c r="URK382"/>
      <c r="URL382"/>
      <c r="URM382"/>
      <c r="URN382"/>
      <c r="URO382"/>
      <c r="URP382"/>
      <c r="URQ382"/>
      <c r="URR382"/>
      <c r="URS382"/>
      <c r="URT382"/>
      <c r="URU382"/>
      <c r="URV382"/>
      <c r="URW382"/>
      <c r="URX382"/>
      <c r="URY382"/>
      <c r="URZ382"/>
      <c r="USA382"/>
      <c r="USB382"/>
      <c r="USC382"/>
      <c r="USD382"/>
      <c r="USE382"/>
      <c r="USF382"/>
      <c r="USG382"/>
      <c r="USH382"/>
      <c r="USI382"/>
      <c r="USJ382"/>
      <c r="USK382"/>
      <c r="USL382"/>
      <c r="USM382"/>
      <c r="USN382"/>
      <c r="USO382"/>
      <c r="USP382"/>
      <c r="USQ382"/>
      <c r="USR382"/>
      <c r="USS382"/>
      <c r="UST382"/>
      <c r="USU382"/>
      <c r="USV382"/>
      <c r="USW382"/>
      <c r="USX382"/>
      <c r="USY382"/>
      <c r="USZ382"/>
      <c r="UTA382"/>
      <c r="UTB382"/>
      <c r="UTC382"/>
      <c r="UTD382"/>
      <c r="UTE382"/>
      <c r="UTF382"/>
      <c r="UTG382"/>
      <c r="UTH382"/>
      <c r="UTI382"/>
      <c r="UTJ382"/>
      <c r="UTK382"/>
      <c r="UTL382"/>
      <c r="UTM382"/>
      <c r="UTN382"/>
      <c r="UTO382"/>
      <c r="UTP382"/>
      <c r="UTQ382"/>
      <c r="UTR382"/>
      <c r="UTS382"/>
      <c r="UTT382"/>
      <c r="UTU382"/>
      <c r="UTV382"/>
      <c r="UTW382"/>
      <c r="UTX382"/>
      <c r="UTY382"/>
      <c r="UTZ382"/>
      <c r="UUA382"/>
      <c r="UUB382"/>
      <c r="UUC382"/>
      <c r="UUD382"/>
      <c r="UUE382"/>
      <c r="UUF382"/>
      <c r="UUG382"/>
      <c r="UUH382"/>
      <c r="UUI382"/>
      <c r="UUJ382"/>
      <c r="UUK382"/>
      <c r="UUL382"/>
      <c r="UUM382"/>
      <c r="UUN382"/>
      <c r="UUO382"/>
      <c r="UUP382"/>
      <c r="UUQ382"/>
      <c r="UUR382"/>
      <c r="UUS382"/>
      <c r="UUT382"/>
      <c r="UUU382"/>
      <c r="UUV382"/>
      <c r="UUW382"/>
      <c r="UUX382"/>
      <c r="UUY382"/>
      <c r="UUZ382"/>
      <c r="UVA382"/>
      <c r="UVB382"/>
      <c r="UVC382"/>
      <c r="UVD382"/>
      <c r="UVE382"/>
      <c r="UVF382"/>
      <c r="UVG382"/>
      <c r="UVH382"/>
      <c r="UVI382"/>
      <c r="UVJ382"/>
      <c r="UVK382"/>
      <c r="UVL382"/>
      <c r="UVM382"/>
      <c r="UVN382"/>
      <c r="UVO382"/>
      <c r="UVP382"/>
      <c r="UVQ382"/>
      <c r="UVR382"/>
      <c r="UVS382"/>
      <c r="UVT382"/>
      <c r="UVU382"/>
      <c r="UVV382"/>
      <c r="UVW382"/>
      <c r="UVX382"/>
      <c r="UVY382"/>
      <c r="UVZ382"/>
      <c r="UWA382"/>
      <c r="UWB382"/>
      <c r="UWC382"/>
      <c r="UWD382"/>
      <c r="UWE382"/>
      <c r="UWF382"/>
      <c r="UWG382"/>
      <c r="UWH382"/>
      <c r="UWI382"/>
      <c r="UWJ382"/>
      <c r="UWK382"/>
      <c r="UWL382"/>
      <c r="UWM382"/>
      <c r="UWN382"/>
      <c r="UWO382"/>
      <c r="UWP382"/>
      <c r="UWQ382"/>
      <c r="UWR382"/>
      <c r="UWS382"/>
      <c r="UWT382"/>
      <c r="UWU382"/>
      <c r="UWV382"/>
      <c r="UWW382"/>
      <c r="UWX382"/>
      <c r="UWY382"/>
      <c r="UWZ382"/>
      <c r="UXA382"/>
      <c r="UXB382"/>
      <c r="UXC382"/>
      <c r="UXD382"/>
      <c r="UXE382"/>
      <c r="UXF382"/>
      <c r="UXG382"/>
      <c r="UXH382"/>
      <c r="UXI382"/>
      <c r="UXJ382"/>
      <c r="UXK382"/>
      <c r="UXL382"/>
      <c r="UXM382"/>
      <c r="UXN382"/>
      <c r="UXO382"/>
      <c r="UXP382"/>
      <c r="UXQ382"/>
      <c r="UXR382"/>
      <c r="UXS382"/>
      <c r="UXT382"/>
      <c r="UXU382"/>
      <c r="UXV382"/>
      <c r="UXW382"/>
      <c r="UXX382"/>
      <c r="UXY382"/>
      <c r="UXZ382"/>
      <c r="UYA382"/>
      <c r="UYB382"/>
      <c r="UYC382"/>
      <c r="UYD382"/>
      <c r="UYE382"/>
      <c r="UYF382"/>
      <c r="UYG382"/>
      <c r="UYH382"/>
      <c r="UYI382"/>
      <c r="UYJ382"/>
      <c r="UYK382"/>
      <c r="UYL382"/>
      <c r="UYM382"/>
      <c r="UYN382"/>
      <c r="UYO382"/>
      <c r="UYP382"/>
      <c r="UYQ382"/>
      <c r="UYR382"/>
      <c r="UYS382"/>
      <c r="UYT382"/>
      <c r="UYU382"/>
      <c r="UYV382"/>
      <c r="UYW382"/>
      <c r="UYX382"/>
      <c r="UYY382"/>
      <c r="UYZ382"/>
      <c r="UZA382"/>
      <c r="UZB382"/>
      <c r="UZC382"/>
      <c r="UZD382"/>
      <c r="UZE382"/>
      <c r="UZF382"/>
      <c r="UZG382"/>
      <c r="UZH382"/>
      <c r="UZI382"/>
      <c r="UZJ382"/>
      <c r="UZK382"/>
      <c r="UZL382"/>
      <c r="UZM382"/>
      <c r="UZN382"/>
      <c r="UZO382"/>
      <c r="UZP382"/>
      <c r="UZQ382"/>
      <c r="UZR382"/>
      <c r="UZS382"/>
      <c r="UZT382"/>
      <c r="UZU382"/>
      <c r="UZV382"/>
      <c r="UZW382"/>
      <c r="UZX382"/>
      <c r="UZY382"/>
      <c r="UZZ382"/>
      <c r="VAA382"/>
      <c r="VAB382"/>
      <c r="VAC382"/>
      <c r="VAD382"/>
      <c r="VAE382"/>
      <c r="VAF382"/>
      <c r="VAG382"/>
      <c r="VAH382"/>
      <c r="VAI382"/>
      <c r="VAJ382"/>
      <c r="VAK382"/>
      <c r="VAL382"/>
      <c r="VAM382"/>
      <c r="VAN382"/>
      <c r="VAO382"/>
      <c r="VAP382"/>
      <c r="VAQ382"/>
      <c r="VAR382"/>
      <c r="VAS382"/>
      <c r="VAT382"/>
      <c r="VAU382"/>
      <c r="VAV382"/>
      <c r="VAW382"/>
      <c r="VAX382"/>
      <c r="VAY382"/>
      <c r="VAZ382"/>
      <c r="VBA382"/>
      <c r="VBB382"/>
      <c r="VBC382"/>
      <c r="VBD382"/>
      <c r="VBE382"/>
      <c r="VBF382"/>
      <c r="VBG382"/>
      <c r="VBH382"/>
      <c r="VBI382"/>
      <c r="VBJ382"/>
      <c r="VBK382"/>
      <c r="VBL382"/>
      <c r="VBM382"/>
      <c r="VBN382"/>
      <c r="VBO382"/>
      <c r="VBP382"/>
      <c r="VBQ382"/>
      <c r="VBR382"/>
      <c r="VBS382"/>
      <c r="VBT382"/>
      <c r="VBU382"/>
      <c r="VBV382"/>
      <c r="VBW382"/>
      <c r="VBX382"/>
      <c r="VBY382"/>
      <c r="VBZ382"/>
      <c r="VCA382"/>
      <c r="VCB382"/>
      <c r="VCC382"/>
      <c r="VCD382"/>
      <c r="VCE382"/>
      <c r="VCF382"/>
      <c r="VCG382"/>
      <c r="VCH382"/>
      <c r="VCI382"/>
      <c r="VCJ382"/>
      <c r="VCK382"/>
      <c r="VCL382"/>
      <c r="VCM382"/>
      <c r="VCN382"/>
      <c r="VCO382"/>
      <c r="VCP382"/>
      <c r="VCQ382"/>
      <c r="VCR382"/>
      <c r="VCS382"/>
      <c r="VCT382"/>
      <c r="VCU382"/>
      <c r="VCV382"/>
      <c r="VCW382"/>
      <c r="VCX382"/>
      <c r="VCY382"/>
      <c r="VCZ382"/>
      <c r="VDA382"/>
      <c r="VDB382"/>
      <c r="VDC382"/>
      <c r="VDD382"/>
      <c r="VDE382"/>
      <c r="VDF382"/>
      <c r="VDG382"/>
      <c r="VDH382"/>
      <c r="VDI382"/>
      <c r="VDJ382"/>
      <c r="VDK382"/>
      <c r="VDL382"/>
      <c r="VDM382"/>
      <c r="VDN382"/>
      <c r="VDO382"/>
      <c r="VDP382"/>
      <c r="VDQ382"/>
      <c r="VDR382"/>
      <c r="VDS382"/>
      <c r="VDT382"/>
      <c r="VDU382"/>
      <c r="VDV382"/>
      <c r="VDW382"/>
      <c r="VDX382"/>
      <c r="VDY382"/>
      <c r="VDZ382"/>
      <c r="VEA382"/>
      <c r="VEB382"/>
      <c r="VEC382"/>
      <c r="VED382"/>
      <c r="VEE382"/>
      <c r="VEF382"/>
      <c r="VEG382"/>
      <c r="VEH382"/>
      <c r="VEI382"/>
      <c r="VEJ382"/>
      <c r="VEK382"/>
      <c r="VEL382"/>
      <c r="VEM382"/>
      <c r="VEN382"/>
      <c r="VEO382"/>
      <c r="VEP382"/>
      <c r="VEQ382"/>
      <c r="VER382"/>
      <c r="VES382"/>
      <c r="VET382"/>
      <c r="VEU382"/>
      <c r="VEV382"/>
      <c r="VEW382"/>
      <c r="VEX382"/>
      <c r="VEY382"/>
      <c r="VEZ382"/>
      <c r="VFA382"/>
      <c r="VFB382"/>
      <c r="VFC382"/>
      <c r="VFD382"/>
      <c r="VFE382"/>
      <c r="VFF382"/>
      <c r="VFG382"/>
      <c r="VFH382"/>
      <c r="VFI382"/>
      <c r="VFJ382"/>
      <c r="VFK382"/>
      <c r="VFL382"/>
      <c r="VFM382"/>
      <c r="VFN382"/>
      <c r="VFO382"/>
      <c r="VFP382"/>
      <c r="VFQ382"/>
      <c r="VFR382"/>
      <c r="VFS382"/>
      <c r="VFT382"/>
      <c r="VFU382"/>
      <c r="VFV382"/>
      <c r="VFW382"/>
      <c r="VFX382"/>
      <c r="VFY382"/>
      <c r="VFZ382"/>
      <c r="VGA382"/>
      <c r="VGB382"/>
      <c r="VGC382"/>
      <c r="VGD382"/>
      <c r="VGE382"/>
      <c r="VGF382"/>
      <c r="VGG382"/>
      <c r="VGH382"/>
      <c r="VGI382"/>
      <c r="VGJ382"/>
      <c r="VGK382"/>
      <c r="VGL382"/>
      <c r="VGM382"/>
      <c r="VGN382"/>
      <c r="VGO382"/>
      <c r="VGP382"/>
      <c r="VGQ382"/>
      <c r="VGR382"/>
      <c r="VGS382"/>
      <c r="VGT382"/>
      <c r="VGU382"/>
      <c r="VGV382"/>
      <c r="VGW382"/>
      <c r="VGX382"/>
      <c r="VGY382"/>
      <c r="VGZ382"/>
      <c r="VHA382"/>
      <c r="VHB382"/>
      <c r="VHC382"/>
      <c r="VHD382"/>
      <c r="VHE382"/>
      <c r="VHF382"/>
      <c r="VHG382"/>
      <c r="VHH382"/>
      <c r="VHI382"/>
      <c r="VHJ382"/>
      <c r="VHK382"/>
      <c r="VHL382"/>
      <c r="VHM382"/>
      <c r="VHN382"/>
      <c r="VHO382"/>
      <c r="VHP382"/>
      <c r="VHQ382"/>
      <c r="VHR382"/>
      <c r="VHS382"/>
      <c r="VHT382"/>
      <c r="VHU382"/>
      <c r="VHV382"/>
      <c r="VHW382"/>
      <c r="VHX382"/>
      <c r="VHY382"/>
      <c r="VHZ382"/>
      <c r="VIA382"/>
      <c r="VIB382"/>
      <c r="VIC382"/>
      <c r="VID382"/>
      <c r="VIE382"/>
      <c r="VIF382"/>
      <c r="VIG382"/>
      <c r="VIH382"/>
      <c r="VII382"/>
      <c r="VIJ382"/>
      <c r="VIK382"/>
      <c r="VIL382"/>
      <c r="VIM382"/>
      <c r="VIN382"/>
      <c r="VIO382"/>
      <c r="VIP382"/>
      <c r="VIQ382"/>
      <c r="VIR382"/>
      <c r="VIS382"/>
      <c r="VIT382"/>
      <c r="VIU382"/>
      <c r="VIV382"/>
      <c r="VIW382"/>
      <c r="VIX382"/>
      <c r="VIY382"/>
      <c r="VIZ382"/>
      <c r="VJA382"/>
      <c r="VJB382"/>
      <c r="VJC382"/>
      <c r="VJD382"/>
      <c r="VJE382"/>
      <c r="VJF382"/>
      <c r="VJG382"/>
      <c r="VJH382"/>
      <c r="VJI382"/>
      <c r="VJJ382"/>
      <c r="VJK382"/>
      <c r="VJL382"/>
      <c r="VJM382"/>
      <c r="VJN382"/>
      <c r="VJO382"/>
      <c r="VJP382"/>
      <c r="VJQ382"/>
      <c r="VJR382"/>
      <c r="VJS382"/>
      <c r="VJT382"/>
      <c r="VJU382"/>
      <c r="VJV382"/>
      <c r="VJW382"/>
      <c r="VJX382"/>
      <c r="VJY382"/>
      <c r="VJZ382"/>
      <c r="VKA382"/>
      <c r="VKB382"/>
      <c r="VKC382"/>
      <c r="VKD382"/>
      <c r="VKE382"/>
      <c r="VKF382"/>
      <c r="VKG382"/>
      <c r="VKH382"/>
      <c r="VKI382"/>
      <c r="VKJ382"/>
      <c r="VKK382"/>
      <c r="VKL382"/>
      <c r="VKM382"/>
      <c r="VKN382"/>
      <c r="VKO382"/>
      <c r="VKP382"/>
      <c r="VKQ382"/>
      <c r="VKR382"/>
      <c r="VKS382"/>
      <c r="VKT382"/>
      <c r="VKU382"/>
      <c r="VKV382"/>
      <c r="VKW382"/>
      <c r="VKX382"/>
      <c r="VKY382"/>
      <c r="VKZ382"/>
      <c r="VLA382"/>
      <c r="VLB382"/>
      <c r="VLC382"/>
      <c r="VLD382"/>
      <c r="VLE382"/>
      <c r="VLF382"/>
      <c r="VLG382"/>
      <c r="VLH382"/>
      <c r="VLI382"/>
      <c r="VLJ382"/>
      <c r="VLK382"/>
      <c r="VLL382"/>
      <c r="VLM382"/>
      <c r="VLN382"/>
      <c r="VLO382"/>
      <c r="VLP382"/>
      <c r="VLQ382"/>
      <c r="VLR382"/>
      <c r="VLS382"/>
      <c r="VLT382"/>
      <c r="VLU382"/>
      <c r="VLV382"/>
      <c r="VLW382"/>
      <c r="VLX382"/>
      <c r="VLY382"/>
      <c r="VLZ382"/>
      <c r="VMA382"/>
      <c r="VMB382"/>
      <c r="VMC382"/>
      <c r="VMD382"/>
      <c r="VME382"/>
      <c r="VMF382"/>
      <c r="VMG382"/>
      <c r="VMH382"/>
      <c r="VMI382"/>
      <c r="VMJ382"/>
      <c r="VMK382"/>
      <c r="VML382"/>
      <c r="VMM382"/>
      <c r="VMN382"/>
      <c r="VMO382"/>
      <c r="VMP382"/>
      <c r="VMQ382"/>
      <c r="VMR382"/>
      <c r="VMS382"/>
      <c r="VMT382"/>
      <c r="VMU382"/>
      <c r="VMV382"/>
      <c r="VMW382"/>
      <c r="VMX382"/>
      <c r="VMY382"/>
      <c r="VMZ382"/>
      <c r="VNA382"/>
      <c r="VNB382"/>
      <c r="VNC382"/>
      <c r="VND382"/>
      <c r="VNE382"/>
      <c r="VNF382"/>
      <c r="VNG382"/>
      <c r="VNH382"/>
      <c r="VNI382"/>
      <c r="VNJ382"/>
      <c r="VNK382"/>
      <c r="VNL382"/>
      <c r="VNM382"/>
      <c r="VNN382"/>
      <c r="VNO382"/>
      <c r="VNP382"/>
      <c r="VNQ382"/>
      <c r="VNR382"/>
      <c r="VNS382"/>
      <c r="VNT382"/>
      <c r="VNU382"/>
      <c r="VNV382"/>
      <c r="VNW382"/>
      <c r="VNX382"/>
      <c r="VNY382"/>
      <c r="VNZ382"/>
      <c r="VOA382"/>
      <c r="VOB382"/>
      <c r="VOC382"/>
      <c r="VOD382"/>
      <c r="VOE382"/>
      <c r="VOF382"/>
      <c r="VOG382"/>
      <c r="VOH382"/>
      <c r="VOI382"/>
      <c r="VOJ382"/>
      <c r="VOK382"/>
      <c r="VOL382"/>
      <c r="VOM382"/>
      <c r="VON382"/>
      <c r="VOO382"/>
      <c r="VOP382"/>
      <c r="VOQ382"/>
      <c r="VOR382"/>
      <c r="VOS382"/>
      <c r="VOT382"/>
      <c r="VOU382"/>
      <c r="VOV382"/>
      <c r="VOW382"/>
      <c r="VOX382"/>
      <c r="VOY382"/>
      <c r="VOZ382"/>
      <c r="VPA382"/>
      <c r="VPB382"/>
      <c r="VPC382"/>
      <c r="VPD382"/>
      <c r="VPE382"/>
      <c r="VPF382"/>
      <c r="VPG382"/>
      <c r="VPH382"/>
      <c r="VPI382"/>
      <c r="VPJ382"/>
      <c r="VPK382"/>
      <c r="VPL382"/>
      <c r="VPM382"/>
      <c r="VPN382"/>
      <c r="VPO382"/>
      <c r="VPP382"/>
      <c r="VPQ382"/>
      <c r="VPR382"/>
      <c r="VPS382"/>
      <c r="VPT382"/>
      <c r="VPU382"/>
      <c r="VPV382"/>
      <c r="VPW382"/>
      <c r="VPX382"/>
      <c r="VPY382"/>
      <c r="VPZ382"/>
      <c r="VQA382"/>
      <c r="VQB382"/>
      <c r="VQC382"/>
      <c r="VQD382"/>
      <c r="VQE382"/>
      <c r="VQF382"/>
      <c r="VQG382"/>
      <c r="VQH382"/>
      <c r="VQI382"/>
      <c r="VQJ382"/>
      <c r="VQK382"/>
      <c r="VQL382"/>
      <c r="VQM382"/>
      <c r="VQN382"/>
      <c r="VQO382"/>
      <c r="VQP382"/>
      <c r="VQQ382"/>
      <c r="VQR382"/>
      <c r="VQS382"/>
      <c r="VQT382"/>
      <c r="VQU382"/>
      <c r="VQV382"/>
      <c r="VQW382"/>
      <c r="VQX382"/>
      <c r="VQY382"/>
      <c r="VQZ382"/>
      <c r="VRA382"/>
      <c r="VRB382"/>
      <c r="VRC382"/>
      <c r="VRD382"/>
      <c r="VRE382"/>
      <c r="VRF382"/>
      <c r="VRG382"/>
      <c r="VRH382"/>
      <c r="VRI382"/>
      <c r="VRJ382"/>
      <c r="VRK382"/>
      <c r="VRL382"/>
      <c r="VRM382"/>
      <c r="VRN382"/>
      <c r="VRO382"/>
      <c r="VRP382"/>
      <c r="VRQ382"/>
      <c r="VRR382"/>
      <c r="VRS382"/>
      <c r="VRT382"/>
      <c r="VRU382"/>
      <c r="VRV382"/>
      <c r="VRW382"/>
      <c r="VRX382"/>
      <c r="VRY382"/>
      <c r="VRZ382"/>
      <c r="VSA382"/>
      <c r="VSB382"/>
      <c r="VSC382"/>
      <c r="VSD382"/>
      <c r="VSE382"/>
      <c r="VSF382"/>
      <c r="VSG382"/>
      <c r="VSH382"/>
      <c r="VSI382"/>
      <c r="VSJ382"/>
      <c r="VSK382"/>
      <c r="VSL382"/>
      <c r="VSM382"/>
      <c r="VSN382"/>
      <c r="VSO382"/>
      <c r="VSP382"/>
      <c r="VSQ382"/>
      <c r="VSR382"/>
      <c r="VSS382"/>
      <c r="VST382"/>
      <c r="VSU382"/>
      <c r="VSV382"/>
      <c r="VSW382"/>
      <c r="VSX382"/>
      <c r="VSY382"/>
      <c r="VSZ382"/>
      <c r="VTA382"/>
      <c r="VTB382"/>
      <c r="VTC382"/>
      <c r="VTD382"/>
      <c r="VTE382"/>
      <c r="VTF382"/>
      <c r="VTG382"/>
      <c r="VTH382"/>
      <c r="VTI382"/>
      <c r="VTJ382"/>
      <c r="VTK382"/>
      <c r="VTL382"/>
      <c r="VTM382"/>
      <c r="VTN382"/>
      <c r="VTO382"/>
      <c r="VTP382"/>
      <c r="VTQ382"/>
      <c r="VTR382"/>
      <c r="VTS382"/>
      <c r="VTT382"/>
      <c r="VTU382"/>
      <c r="VTV382"/>
      <c r="VTW382"/>
      <c r="VTX382"/>
      <c r="VTY382"/>
      <c r="VTZ382"/>
      <c r="VUA382"/>
      <c r="VUB382"/>
      <c r="VUC382"/>
      <c r="VUD382"/>
      <c r="VUE382"/>
      <c r="VUF382"/>
      <c r="VUG382"/>
      <c r="VUH382"/>
      <c r="VUI382"/>
      <c r="VUJ382"/>
      <c r="VUK382"/>
      <c r="VUL382"/>
      <c r="VUM382"/>
      <c r="VUN382"/>
      <c r="VUO382"/>
      <c r="VUP382"/>
      <c r="VUQ382"/>
      <c r="VUR382"/>
      <c r="VUS382"/>
      <c r="VUT382"/>
      <c r="VUU382"/>
      <c r="VUV382"/>
      <c r="VUW382"/>
      <c r="VUX382"/>
      <c r="VUY382"/>
      <c r="VUZ382"/>
      <c r="VVA382"/>
      <c r="VVB382"/>
      <c r="VVC382"/>
      <c r="VVD382"/>
      <c r="VVE382"/>
      <c r="VVF382"/>
      <c r="VVG382"/>
      <c r="VVH382"/>
      <c r="VVI382"/>
      <c r="VVJ382"/>
      <c r="VVK382"/>
      <c r="VVL382"/>
      <c r="VVM382"/>
      <c r="VVN382"/>
      <c r="VVO382"/>
      <c r="VVP382"/>
      <c r="VVQ382"/>
      <c r="VVR382"/>
      <c r="VVS382"/>
      <c r="VVT382"/>
      <c r="VVU382"/>
      <c r="VVV382"/>
      <c r="VVW382"/>
      <c r="VVX382"/>
      <c r="VVY382"/>
      <c r="VVZ382"/>
      <c r="VWA382"/>
      <c r="VWB382"/>
      <c r="VWC382"/>
      <c r="VWD382"/>
      <c r="VWE382"/>
      <c r="VWF382"/>
      <c r="VWG382"/>
      <c r="VWH382"/>
      <c r="VWI382"/>
      <c r="VWJ382"/>
      <c r="VWK382"/>
      <c r="VWL382"/>
      <c r="VWM382"/>
      <c r="VWN382"/>
      <c r="VWO382"/>
      <c r="VWP382"/>
      <c r="VWQ382"/>
      <c r="VWR382"/>
      <c r="VWS382"/>
      <c r="VWT382"/>
      <c r="VWU382"/>
      <c r="VWV382"/>
      <c r="VWW382"/>
      <c r="VWX382"/>
      <c r="VWY382"/>
      <c r="VWZ382"/>
      <c r="VXA382"/>
      <c r="VXB382"/>
      <c r="VXC382"/>
      <c r="VXD382"/>
      <c r="VXE382"/>
      <c r="VXF382"/>
      <c r="VXG382"/>
      <c r="VXH382"/>
      <c r="VXI382"/>
      <c r="VXJ382"/>
      <c r="VXK382"/>
      <c r="VXL382"/>
      <c r="VXM382"/>
      <c r="VXN382"/>
      <c r="VXO382"/>
      <c r="VXP382"/>
      <c r="VXQ382"/>
      <c r="VXR382"/>
      <c r="VXS382"/>
      <c r="VXT382"/>
      <c r="VXU382"/>
      <c r="VXV382"/>
      <c r="VXW382"/>
      <c r="VXX382"/>
      <c r="VXY382"/>
      <c r="VXZ382"/>
      <c r="VYA382"/>
      <c r="VYB382"/>
      <c r="VYC382"/>
      <c r="VYD382"/>
      <c r="VYE382"/>
      <c r="VYF382"/>
      <c r="VYG382"/>
      <c r="VYH382"/>
      <c r="VYI382"/>
      <c r="VYJ382"/>
      <c r="VYK382"/>
      <c r="VYL382"/>
      <c r="VYM382"/>
      <c r="VYN382"/>
      <c r="VYO382"/>
      <c r="VYP382"/>
      <c r="VYQ382"/>
      <c r="VYR382"/>
      <c r="VYS382"/>
      <c r="VYT382"/>
      <c r="VYU382"/>
      <c r="VYV382"/>
      <c r="VYW382"/>
      <c r="VYX382"/>
      <c r="VYY382"/>
      <c r="VYZ382"/>
      <c r="VZA382"/>
      <c r="VZB382"/>
      <c r="VZC382"/>
      <c r="VZD382"/>
      <c r="VZE382"/>
      <c r="VZF382"/>
      <c r="VZG382"/>
      <c r="VZH382"/>
      <c r="VZI382"/>
      <c r="VZJ382"/>
      <c r="VZK382"/>
      <c r="VZL382"/>
      <c r="VZM382"/>
      <c r="VZN382"/>
      <c r="VZO382"/>
      <c r="VZP382"/>
      <c r="VZQ382"/>
      <c r="VZR382"/>
      <c r="VZS382"/>
      <c r="VZT382"/>
      <c r="VZU382"/>
      <c r="VZV382"/>
      <c r="VZW382"/>
      <c r="VZX382"/>
      <c r="VZY382"/>
      <c r="VZZ382"/>
      <c r="WAA382"/>
      <c r="WAB382"/>
      <c r="WAC382"/>
      <c r="WAD382"/>
      <c r="WAE382"/>
      <c r="WAF382"/>
      <c r="WAG382"/>
      <c r="WAH382"/>
      <c r="WAI382"/>
      <c r="WAJ382"/>
      <c r="WAK382"/>
      <c r="WAL382"/>
      <c r="WAM382"/>
      <c r="WAN382"/>
      <c r="WAO382"/>
      <c r="WAP382"/>
      <c r="WAQ382"/>
      <c r="WAR382"/>
      <c r="WAS382"/>
      <c r="WAT382"/>
      <c r="WAU382"/>
      <c r="WAV382"/>
      <c r="WAW382"/>
      <c r="WAX382"/>
      <c r="WAY382"/>
      <c r="WAZ382"/>
      <c r="WBA382"/>
      <c r="WBB382"/>
      <c r="WBC382"/>
      <c r="WBD382"/>
      <c r="WBE382"/>
      <c r="WBF382"/>
      <c r="WBG382"/>
      <c r="WBH382"/>
      <c r="WBI382"/>
      <c r="WBJ382"/>
      <c r="WBK382"/>
      <c r="WBL382"/>
      <c r="WBM382"/>
      <c r="WBN382"/>
      <c r="WBO382"/>
      <c r="WBP382"/>
      <c r="WBQ382"/>
      <c r="WBR382"/>
      <c r="WBS382"/>
      <c r="WBT382"/>
      <c r="WBU382"/>
      <c r="WBV382"/>
      <c r="WBW382"/>
      <c r="WBX382"/>
      <c r="WBY382"/>
      <c r="WBZ382"/>
      <c r="WCA382"/>
      <c r="WCB382"/>
      <c r="WCC382"/>
      <c r="WCD382"/>
      <c r="WCE382"/>
      <c r="WCF382"/>
      <c r="WCG382"/>
      <c r="WCH382"/>
      <c r="WCI382"/>
      <c r="WCJ382"/>
      <c r="WCK382"/>
      <c r="WCL382"/>
      <c r="WCM382"/>
      <c r="WCN382"/>
      <c r="WCO382"/>
      <c r="WCP382"/>
      <c r="WCQ382"/>
      <c r="WCR382"/>
      <c r="WCS382"/>
      <c r="WCT382"/>
      <c r="WCU382"/>
      <c r="WCV382"/>
      <c r="WCW382"/>
      <c r="WCX382"/>
      <c r="WCY382"/>
      <c r="WCZ382"/>
      <c r="WDA382"/>
      <c r="WDB382"/>
      <c r="WDC382"/>
      <c r="WDD382"/>
      <c r="WDE382"/>
      <c r="WDF382"/>
      <c r="WDG382"/>
      <c r="WDH382"/>
      <c r="WDI382"/>
      <c r="WDJ382"/>
      <c r="WDK382"/>
      <c r="WDL382"/>
      <c r="WDM382"/>
      <c r="WDN382"/>
      <c r="WDO382"/>
      <c r="WDP382"/>
      <c r="WDQ382"/>
      <c r="WDR382"/>
      <c r="WDS382"/>
      <c r="WDT382"/>
      <c r="WDU382"/>
      <c r="WDV382"/>
      <c r="WDW382"/>
      <c r="WDX382"/>
      <c r="WDY382"/>
      <c r="WDZ382"/>
      <c r="WEA382"/>
      <c r="WEB382"/>
      <c r="WEC382"/>
      <c r="WED382"/>
      <c r="WEE382"/>
      <c r="WEF382"/>
      <c r="WEG382"/>
      <c r="WEH382"/>
      <c r="WEI382"/>
      <c r="WEJ382"/>
      <c r="WEK382"/>
      <c r="WEL382"/>
      <c r="WEM382"/>
      <c r="WEN382"/>
      <c r="WEO382"/>
      <c r="WEP382"/>
      <c r="WEQ382"/>
      <c r="WER382"/>
      <c r="WES382"/>
      <c r="WET382"/>
      <c r="WEU382"/>
      <c r="WEV382"/>
      <c r="WEW382"/>
      <c r="WEX382"/>
      <c r="WEY382"/>
      <c r="WEZ382"/>
      <c r="WFA382"/>
      <c r="WFB382"/>
      <c r="WFC382"/>
      <c r="WFD382"/>
      <c r="WFE382"/>
      <c r="WFF382"/>
      <c r="WFG382"/>
      <c r="WFH382"/>
      <c r="WFI382"/>
      <c r="WFJ382"/>
      <c r="WFK382"/>
      <c r="WFL382"/>
      <c r="WFM382"/>
      <c r="WFN382"/>
      <c r="WFO382"/>
      <c r="WFP382"/>
      <c r="WFQ382"/>
      <c r="WFR382"/>
      <c r="WFS382"/>
      <c r="WFT382"/>
      <c r="WFU382"/>
      <c r="WFV382"/>
      <c r="WFW382"/>
      <c r="WFX382"/>
      <c r="WFY382"/>
      <c r="WFZ382"/>
      <c r="WGA382"/>
      <c r="WGB382"/>
      <c r="WGC382"/>
      <c r="WGD382"/>
      <c r="WGE382"/>
      <c r="WGF382"/>
      <c r="WGG382"/>
      <c r="WGH382"/>
      <c r="WGI382"/>
      <c r="WGJ382"/>
      <c r="WGK382"/>
      <c r="WGL382"/>
      <c r="WGM382"/>
      <c r="WGN382"/>
      <c r="WGO382"/>
      <c r="WGP382"/>
      <c r="WGQ382"/>
      <c r="WGR382"/>
      <c r="WGS382"/>
      <c r="WGT382"/>
      <c r="WGU382"/>
      <c r="WGV382"/>
      <c r="WGW382"/>
      <c r="WGX382"/>
      <c r="WGY382"/>
      <c r="WGZ382"/>
      <c r="WHA382"/>
      <c r="WHB382"/>
      <c r="WHC382"/>
      <c r="WHD382"/>
      <c r="WHE382"/>
      <c r="WHF382"/>
      <c r="WHG382"/>
      <c r="WHH382"/>
      <c r="WHI382"/>
      <c r="WHJ382"/>
      <c r="WHK382"/>
      <c r="WHL382"/>
      <c r="WHM382"/>
      <c r="WHN382"/>
      <c r="WHO382"/>
      <c r="WHP382"/>
      <c r="WHQ382"/>
      <c r="WHR382"/>
      <c r="WHS382"/>
      <c r="WHT382"/>
      <c r="WHU382"/>
      <c r="WHV382"/>
      <c r="WHW382"/>
      <c r="WHX382"/>
      <c r="WHY382"/>
      <c r="WHZ382"/>
      <c r="WIA382"/>
      <c r="WIB382"/>
      <c r="WIC382"/>
      <c r="WID382"/>
      <c r="WIE382"/>
      <c r="WIF382"/>
      <c r="WIG382"/>
      <c r="WIH382"/>
      <c r="WII382"/>
      <c r="WIJ382"/>
      <c r="WIK382"/>
      <c r="WIL382"/>
      <c r="WIM382"/>
      <c r="WIN382"/>
      <c r="WIO382"/>
      <c r="WIP382"/>
      <c r="WIQ382"/>
      <c r="WIR382"/>
      <c r="WIS382"/>
      <c r="WIT382"/>
      <c r="WIU382"/>
      <c r="WIV382"/>
      <c r="WIW382"/>
      <c r="WIX382"/>
      <c r="WIY382"/>
      <c r="WIZ382"/>
      <c r="WJA382"/>
      <c r="WJB382"/>
      <c r="WJC382"/>
      <c r="WJD382"/>
      <c r="WJE382"/>
      <c r="WJF382"/>
      <c r="WJG382"/>
      <c r="WJH382"/>
      <c r="WJI382"/>
      <c r="WJJ382"/>
      <c r="WJK382"/>
      <c r="WJL382"/>
      <c r="WJM382"/>
      <c r="WJN382"/>
      <c r="WJO382"/>
      <c r="WJP382"/>
      <c r="WJQ382"/>
      <c r="WJR382"/>
      <c r="WJS382"/>
      <c r="WJT382"/>
      <c r="WJU382"/>
      <c r="WJV382"/>
      <c r="WJW382"/>
      <c r="WJX382"/>
      <c r="WJY382"/>
      <c r="WJZ382"/>
      <c r="WKA382"/>
      <c r="WKB382"/>
      <c r="WKC382"/>
      <c r="WKD382"/>
      <c r="WKE382"/>
      <c r="WKF382"/>
      <c r="WKG382"/>
      <c r="WKH382"/>
      <c r="WKI382"/>
      <c r="WKJ382"/>
      <c r="WKK382"/>
      <c r="WKL382"/>
      <c r="WKM382"/>
      <c r="WKN382"/>
      <c r="WKO382"/>
      <c r="WKP382"/>
      <c r="WKQ382"/>
      <c r="WKR382"/>
      <c r="WKS382"/>
      <c r="WKT382"/>
      <c r="WKU382"/>
      <c r="WKV382"/>
      <c r="WKW382"/>
      <c r="WKX382"/>
      <c r="WKY382"/>
      <c r="WKZ382"/>
      <c r="WLA382"/>
      <c r="WLB382"/>
      <c r="WLC382"/>
      <c r="WLD382"/>
      <c r="WLE382"/>
      <c r="WLF382"/>
      <c r="WLG382"/>
      <c r="WLH382"/>
      <c r="WLI382"/>
      <c r="WLJ382"/>
      <c r="WLK382"/>
      <c r="WLL382"/>
      <c r="WLM382"/>
      <c r="WLN382"/>
      <c r="WLO382"/>
      <c r="WLP382"/>
      <c r="WLQ382"/>
      <c r="WLR382"/>
      <c r="WLS382"/>
      <c r="WLT382"/>
      <c r="WLU382"/>
      <c r="WLV382"/>
      <c r="WLW382"/>
      <c r="WLX382"/>
      <c r="WLY382"/>
      <c r="WLZ382"/>
      <c r="WMA382"/>
      <c r="WMB382"/>
      <c r="WMC382"/>
      <c r="WMD382"/>
      <c r="WME382"/>
      <c r="WMF382"/>
      <c r="WMG382"/>
      <c r="WMH382"/>
      <c r="WMI382"/>
      <c r="WMJ382"/>
      <c r="WMK382"/>
      <c r="WML382"/>
      <c r="WMM382"/>
      <c r="WMN382"/>
      <c r="WMO382"/>
      <c r="WMP382"/>
      <c r="WMQ382"/>
      <c r="WMR382"/>
      <c r="WMS382"/>
      <c r="WMT382"/>
      <c r="WMU382"/>
      <c r="WMV382"/>
      <c r="WMW382"/>
      <c r="WMX382"/>
      <c r="WMY382"/>
      <c r="WMZ382"/>
      <c r="WNA382"/>
      <c r="WNB382"/>
      <c r="WNC382"/>
      <c r="WND382"/>
      <c r="WNE382"/>
      <c r="WNF382"/>
      <c r="WNG382"/>
      <c r="WNH382"/>
      <c r="WNI382"/>
      <c r="WNJ382"/>
      <c r="WNK382"/>
      <c r="WNL382"/>
      <c r="WNM382"/>
      <c r="WNN382"/>
      <c r="WNO382"/>
      <c r="WNP382"/>
      <c r="WNQ382"/>
      <c r="WNR382"/>
      <c r="WNS382"/>
      <c r="WNT382"/>
      <c r="WNU382"/>
      <c r="WNV382"/>
      <c r="WNW382"/>
      <c r="WNX382"/>
      <c r="WNY382"/>
      <c r="WNZ382"/>
      <c r="WOA382"/>
      <c r="WOB382"/>
      <c r="WOC382"/>
      <c r="WOD382"/>
      <c r="WOE382"/>
      <c r="WOF382"/>
      <c r="WOG382"/>
      <c r="WOH382"/>
      <c r="WOI382"/>
      <c r="WOJ382"/>
      <c r="WOK382"/>
      <c r="WOL382"/>
      <c r="WOM382"/>
      <c r="WON382"/>
      <c r="WOO382"/>
      <c r="WOP382"/>
      <c r="WOQ382"/>
      <c r="WOR382"/>
      <c r="WOS382"/>
      <c r="WOT382"/>
      <c r="WOU382"/>
      <c r="WOV382"/>
      <c r="WOW382"/>
      <c r="WOX382"/>
      <c r="WOY382"/>
      <c r="WOZ382"/>
      <c r="WPA382"/>
      <c r="WPB382"/>
      <c r="WPC382"/>
      <c r="WPD382"/>
      <c r="WPE382"/>
      <c r="WPF382"/>
      <c r="WPG382"/>
      <c r="WPH382"/>
      <c r="WPI382"/>
      <c r="WPJ382"/>
      <c r="WPK382"/>
      <c r="WPL382"/>
      <c r="WPM382"/>
      <c r="WPN382"/>
      <c r="WPO382"/>
      <c r="WPP382"/>
      <c r="WPQ382"/>
      <c r="WPR382"/>
      <c r="WPS382"/>
      <c r="WPT382"/>
      <c r="WPU382"/>
      <c r="WPV382"/>
      <c r="WPW382"/>
      <c r="WPX382"/>
      <c r="WPY382"/>
      <c r="WPZ382"/>
      <c r="WQA382"/>
      <c r="WQB382"/>
      <c r="WQC382"/>
      <c r="WQD382"/>
      <c r="WQE382"/>
      <c r="WQF382"/>
      <c r="WQG382"/>
      <c r="WQH382"/>
      <c r="WQI382"/>
      <c r="WQJ382"/>
      <c r="WQK382"/>
      <c r="WQL382"/>
      <c r="WQM382"/>
      <c r="WQN382"/>
      <c r="WQO382"/>
      <c r="WQP382"/>
      <c r="WQQ382"/>
      <c r="WQR382"/>
      <c r="WQS382"/>
      <c r="WQT382"/>
      <c r="WQU382"/>
      <c r="WQV382"/>
      <c r="WQW382"/>
      <c r="WQX382"/>
      <c r="WQY382"/>
      <c r="WQZ382"/>
      <c r="WRA382"/>
      <c r="WRB382"/>
      <c r="WRC382"/>
      <c r="WRD382"/>
      <c r="WRE382"/>
      <c r="WRF382"/>
      <c r="WRG382"/>
      <c r="WRH382"/>
      <c r="WRI382"/>
      <c r="WRJ382"/>
      <c r="WRK382"/>
      <c r="WRL382"/>
      <c r="WRM382"/>
      <c r="WRN382"/>
      <c r="WRO382"/>
      <c r="WRP382"/>
      <c r="WRQ382"/>
      <c r="WRR382"/>
      <c r="WRS382"/>
      <c r="WRT382"/>
      <c r="WRU382"/>
      <c r="WRV382"/>
      <c r="WRW382"/>
      <c r="WRX382"/>
      <c r="WRY382"/>
      <c r="WRZ382"/>
      <c r="WSA382"/>
      <c r="WSB382"/>
      <c r="WSC382"/>
      <c r="WSD382"/>
      <c r="WSE382"/>
      <c r="WSF382"/>
      <c r="WSG382"/>
      <c r="WSH382"/>
      <c r="WSI382"/>
      <c r="WSJ382"/>
      <c r="WSK382"/>
      <c r="WSL382"/>
      <c r="WSM382"/>
      <c r="WSN382"/>
      <c r="WSO382"/>
      <c r="WSP382"/>
      <c r="WSQ382"/>
      <c r="WSR382"/>
      <c r="WSS382"/>
      <c r="WST382"/>
      <c r="WSU382"/>
      <c r="WSV382"/>
      <c r="WSW382"/>
      <c r="WSX382"/>
      <c r="WSY382"/>
      <c r="WSZ382"/>
      <c r="WTA382"/>
      <c r="WTB382"/>
      <c r="WTC382"/>
      <c r="WTD382"/>
      <c r="WTE382"/>
      <c r="WTF382"/>
      <c r="WTG382"/>
      <c r="WTH382"/>
      <c r="WTI382"/>
      <c r="WTJ382"/>
      <c r="WTK382"/>
      <c r="WTL382"/>
      <c r="WTM382"/>
      <c r="WTN382"/>
      <c r="WTO382"/>
      <c r="WTP382"/>
      <c r="WTQ382"/>
      <c r="WTR382"/>
      <c r="WTS382"/>
      <c r="WTT382"/>
      <c r="WTU382"/>
      <c r="WTV382"/>
      <c r="WTW382"/>
      <c r="WTX382"/>
      <c r="WTY382"/>
      <c r="WTZ382"/>
      <c r="WUA382"/>
      <c r="WUB382"/>
      <c r="WUC382"/>
      <c r="WUD382"/>
      <c r="WUE382"/>
      <c r="WUF382"/>
      <c r="WUG382"/>
      <c r="WUH382"/>
      <c r="WUI382"/>
      <c r="WUJ382"/>
      <c r="WUK382"/>
      <c r="WUL382"/>
      <c r="WUM382"/>
      <c r="WUN382"/>
      <c r="WUO382"/>
      <c r="WUP382"/>
      <c r="WUQ382"/>
      <c r="WUR382"/>
      <c r="WUS382"/>
      <c r="WUT382"/>
      <c r="WUU382"/>
      <c r="WUV382"/>
      <c r="WUW382"/>
      <c r="WUX382"/>
      <c r="WUY382"/>
      <c r="WUZ382"/>
      <c r="WVA382"/>
      <c r="WVB382"/>
      <c r="WVC382"/>
      <c r="WVD382"/>
      <c r="WVE382"/>
      <c r="WVF382"/>
      <c r="WVG382"/>
      <c r="WVH382"/>
      <c r="WVI382"/>
      <c r="WVJ382"/>
      <c r="WVK382"/>
      <c r="WVL382"/>
      <c r="WVM382"/>
      <c r="WVN382"/>
      <c r="WVO382"/>
      <c r="WVP382"/>
      <c r="WVQ382"/>
      <c r="WVR382"/>
      <c r="WVS382"/>
      <c r="WVT382"/>
      <c r="WVU382"/>
      <c r="WVV382"/>
      <c r="WVW382"/>
      <c r="WVX382"/>
      <c r="WVY382"/>
      <c r="WVZ382"/>
      <c r="WWA382"/>
      <c r="WWB382"/>
      <c r="WWC382"/>
      <c r="WWD382"/>
      <c r="WWE382"/>
      <c r="WWF382"/>
      <c r="WWG382"/>
      <c r="WWH382"/>
      <c r="WWI382"/>
      <c r="WWJ382"/>
      <c r="WWK382"/>
      <c r="WWL382"/>
      <c r="WWM382"/>
      <c r="WWN382"/>
      <c r="WWO382"/>
      <c r="WWP382"/>
      <c r="WWQ382"/>
      <c r="WWR382"/>
      <c r="WWS382"/>
      <c r="WWT382"/>
      <c r="WWU382"/>
      <c r="WWV382"/>
      <c r="WWW382"/>
      <c r="WWX382"/>
      <c r="WWY382"/>
      <c r="WWZ382"/>
      <c r="WXA382"/>
      <c r="WXB382"/>
      <c r="WXC382"/>
      <c r="WXD382"/>
      <c r="WXE382"/>
      <c r="WXF382"/>
      <c r="WXG382"/>
      <c r="WXH382"/>
      <c r="WXI382"/>
      <c r="WXJ382"/>
      <c r="WXK382"/>
      <c r="WXL382"/>
      <c r="WXM382"/>
      <c r="WXN382"/>
      <c r="WXO382"/>
      <c r="WXP382"/>
      <c r="WXQ382"/>
      <c r="WXR382"/>
      <c r="WXS382"/>
      <c r="WXT382"/>
      <c r="WXU382"/>
      <c r="WXV382"/>
      <c r="WXW382"/>
      <c r="WXX382"/>
      <c r="WXY382"/>
      <c r="WXZ382"/>
      <c r="WYA382"/>
      <c r="WYB382"/>
      <c r="WYC382"/>
      <c r="WYD382"/>
      <c r="WYE382"/>
      <c r="WYF382"/>
      <c r="WYG382"/>
      <c r="WYH382"/>
      <c r="WYI382"/>
      <c r="WYJ382"/>
      <c r="WYK382"/>
      <c r="WYL382"/>
      <c r="WYM382"/>
      <c r="WYN382"/>
      <c r="WYO382"/>
      <c r="WYP382"/>
      <c r="WYQ382"/>
      <c r="WYR382"/>
      <c r="WYS382"/>
      <c r="WYT382"/>
      <c r="WYU382"/>
      <c r="WYV382"/>
      <c r="WYW382"/>
      <c r="WYX382"/>
      <c r="WYY382"/>
      <c r="WYZ382"/>
      <c r="WZA382"/>
      <c r="WZB382"/>
      <c r="WZC382"/>
      <c r="WZD382"/>
      <c r="WZE382"/>
      <c r="WZF382"/>
      <c r="WZG382"/>
      <c r="WZH382"/>
      <c r="WZI382"/>
      <c r="WZJ382"/>
      <c r="WZK382"/>
      <c r="WZL382"/>
      <c r="WZM382"/>
      <c r="WZN382"/>
      <c r="WZO382"/>
      <c r="WZP382"/>
      <c r="WZQ382"/>
      <c r="WZR382"/>
      <c r="WZS382"/>
      <c r="WZT382"/>
      <c r="WZU382"/>
      <c r="WZV382"/>
      <c r="WZW382"/>
      <c r="WZX382"/>
      <c r="WZY382"/>
      <c r="WZZ382"/>
      <c r="XAA382"/>
      <c r="XAB382"/>
      <c r="XAC382"/>
      <c r="XAD382"/>
      <c r="XAE382"/>
      <c r="XAF382"/>
      <c r="XAG382"/>
      <c r="XAH382"/>
      <c r="XAI382"/>
      <c r="XAJ382"/>
      <c r="XAK382"/>
      <c r="XAL382"/>
      <c r="XAM382"/>
      <c r="XAN382"/>
      <c r="XAO382"/>
      <c r="XAP382"/>
      <c r="XAQ382"/>
      <c r="XAR382"/>
      <c r="XAS382"/>
      <c r="XAT382"/>
      <c r="XAU382"/>
      <c r="XAV382"/>
      <c r="XAW382"/>
      <c r="XAX382"/>
      <c r="XAY382"/>
      <c r="XAZ382"/>
      <c r="XBA382"/>
      <c r="XBB382"/>
      <c r="XBC382"/>
      <c r="XBD382"/>
      <c r="XBE382"/>
      <c r="XBF382"/>
      <c r="XBG382"/>
      <c r="XBH382"/>
      <c r="XBI382"/>
      <c r="XBJ382"/>
      <c r="XBK382"/>
      <c r="XBL382"/>
      <c r="XBM382"/>
      <c r="XBN382"/>
      <c r="XBO382"/>
      <c r="XBP382"/>
      <c r="XBQ382"/>
      <c r="XBR382"/>
      <c r="XBS382"/>
      <c r="XBT382"/>
      <c r="XBU382"/>
      <c r="XBV382"/>
      <c r="XBW382"/>
      <c r="XBX382"/>
      <c r="XBY382"/>
      <c r="XBZ382"/>
      <c r="XCA382"/>
      <c r="XCB382"/>
      <c r="XCC382"/>
      <c r="XCD382"/>
      <c r="XCE382"/>
      <c r="XCF382"/>
      <c r="XCG382"/>
      <c r="XCH382"/>
      <c r="XCI382"/>
      <c r="XCJ382"/>
      <c r="XCK382"/>
      <c r="XCL382"/>
      <c r="XCM382"/>
      <c r="XCN382"/>
      <c r="XCO382"/>
      <c r="XCP382"/>
      <c r="XCQ382"/>
      <c r="XCR382"/>
      <c r="XCS382"/>
      <c r="XCT382"/>
      <c r="XCU382"/>
      <c r="XCV382"/>
      <c r="XCW382"/>
      <c r="XCX382"/>
      <c r="XCY382"/>
      <c r="XCZ382"/>
      <c r="XDA382"/>
      <c r="XDB382"/>
      <c r="XDC382"/>
      <c r="XDD382"/>
      <c r="XDE382"/>
      <c r="XDF382"/>
      <c r="XDG382"/>
      <c r="XDH382"/>
      <c r="XDI382"/>
      <c r="XDJ382"/>
      <c r="XDK382"/>
      <c r="XDL382"/>
      <c r="XDM382"/>
      <c r="XDN382"/>
      <c r="XDO382"/>
      <c r="XDP382"/>
      <c r="XDQ382"/>
      <c r="XDR382"/>
      <c r="XDS382"/>
      <c r="XDT382"/>
      <c r="XDU382"/>
      <c r="XDV382"/>
      <c r="XDW382"/>
      <c r="XDX382"/>
      <c r="XDY382"/>
      <c r="XDZ382"/>
      <c r="XEA382"/>
      <c r="XEB382"/>
      <c r="XEC382"/>
      <c r="XED382"/>
      <c r="XEE382"/>
      <c r="XEF382"/>
      <c r="XEG382"/>
      <c r="XEH382"/>
      <c r="XEI382"/>
      <c r="XEJ382"/>
      <c r="XEK382"/>
      <c r="XEL382"/>
      <c r="XEM382"/>
      <c r="XEN382"/>
      <c r="XEO382"/>
      <c r="XEP382"/>
      <c r="XEQ382"/>
      <c r="XER382"/>
      <c r="XES382"/>
    </row>
    <row r="383" spans="26:16373" x14ac:dyDescent="0.35">
      <c r="Z383"/>
      <c r="AA383"/>
    </row>
    <row r="384" spans="26:16373" s="4" customFormat="1" x14ac:dyDescent="0.35"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/>
      <c r="NO384"/>
      <c r="NP384"/>
      <c r="NQ384"/>
      <c r="NR384"/>
      <c r="NS384"/>
      <c r="NT384"/>
      <c r="NU384"/>
      <c r="NV384"/>
      <c r="NW384"/>
      <c r="NX384"/>
      <c r="NY384"/>
      <c r="NZ384"/>
      <c r="OA384"/>
      <c r="OB384"/>
      <c r="OC384"/>
      <c r="OD384"/>
      <c r="OE384"/>
      <c r="OF384"/>
      <c r="OG384"/>
      <c r="OH384"/>
      <c r="OI384"/>
      <c r="OJ384"/>
      <c r="OK384"/>
      <c r="OL384"/>
      <c r="OM384"/>
      <c r="ON384"/>
      <c r="OO384"/>
      <c r="OP384"/>
      <c r="OQ384"/>
      <c r="OR384"/>
      <c r="OS384"/>
      <c r="OT384"/>
      <c r="OU384"/>
      <c r="OV384"/>
      <c r="OW384"/>
      <c r="OX384"/>
      <c r="OY384"/>
      <c r="OZ384"/>
      <c r="PA384"/>
      <c r="PB384"/>
      <c r="PC384"/>
      <c r="PD384"/>
      <c r="PE384"/>
      <c r="PF384"/>
      <c r="PG384"/>
      <c r="PH384"/>
      <c r="PI384"/>
      <c r="PJ384"/>
      <c r="PK384"/>
      <c r="PL384"/>
      <c r="PM384"/>
      <c r="PN384"/>
      <c r="PO384"/>
      <c r="PP384"/>
      <c r="PQ384"/>
      <c r="PR384"/>
      <c r="PS384"/>
      <c r="PT384"/>
      <c r="PU384"/>
      <c r="PV384"/>
      <c r="PW384"/>
      <c r="PX384"/>
      <c r="PY384"/>
      <c r="PZ384"/>
      <c r="QA384"/>
      <c r="QB384"/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/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/>
      <c r="SM384"/>
      <c r="SN384"/>
      <c r="SO384"/>
      <c r="SP384"/>
      <c r="SQ384"/>
      <c r="SR384"/>
      <c r="SS384"/>
      <c r="ST384"/>
      <c r="SU384"/>
      <c r="SV384"/>
      <c r="SW384"/>
      <c r="SX384"/>
      <c r="SY384"/>
      <c r="SZ384"/>
      <c r="TA384"/>
      <c r="TB384"/>
      <c r="TC384"/>
      <c r="TD384"/>
      <c r="TE384"/>
      <c r="TF384"/>
      <c r="TG384"/>
      <c r="TH384"/>
      <c r="TI384"/>
      <c r="TJ384"/>
      <c r="TK384"/>
      <c r="TL384"/>
      <c r="TM384"/>
      <c r="TN384"/>
      <c r="TO384"/>
      <c r="TP384"/>
      <c r="TQ384"/>
      <c r="TR384"/>
      <c r="TS384"/>
      <c r="TT384"/>
      <c r="TU384"/>
      <c r="TV384"/>
      <c r="TW384"/>
      <c r="TX384"/>
      <c r="TY384"/>
      <c r="TZ384"/>
      <c r="UA384"/>
      <c r="UB384"/>
      <c r="UC384"/>
      <c r="UD384"/>
      <c r="UE384"/>
      <c r="UF384"/>
      <c r="UG384"/>
      <c r="UH384"/>
      <c r="UI384"/>
      <c r="UJ384"/>
      <c r="UK384"/>
      <c r="UL384"/>
      <c r="UM384"/>
      <c r="UN384"/>
      <c r="UO384"/>
      <c r="UP384"/>
      <c r="UQ384"/>
      <c r="UR384"/>
      <c r="US384"/>
      <c r="UT384"/>
      <c r="UU384"/>
      <c r="UV384"/>
      <c r="UW384"/>
      <c r="UX384"/>
      <c r="UY384"/>
      <c r="UZ384"/>
      <c r="VA384"/>
      <c r="VB384"/>
      <c r="VC384"/>
      <c r="VD384"/>
      <c r="VE384"/>
      <c r="VF384"/>
      <c r="VG384"/>
      <c r="VH384"/>
      <c r="VI384"/>
      <c r="VJ384"/>
      <c r="VK384"/>
      <c r="VL384"/>
      <c r="VM384"/>
      <c r="VN384"/>
      <c r="VO384"/>
      <c r="VP384"/>
      <c r="VQ384"/>
      <c r="VR384"/>
      <c r="VS384"/>
      <c r="VT384"/>
      <c r="VU384"/>
      <c r="VV384"/>
      <c r="VW384"/>
      <c r="VX384"/>
      <c r="VY384"/>
      <c r="VZ384"/>
      <c r="WA384"/>
      <c r="WB384"/>
      <c r="WC384"/>
      <c r="WD384"/>
      <c r="WE384"/>
      <c r="WF384"/>
      <c r="WG384"/>
      <c r="WH384"/>
      <c r="WI384"/>
      <c r="WJ384"/>
      <c r="WK384"/>
      <c r="WL384"/>
      <c r="WM384"/>
      <c r="WN384"/>
      <c r="WO384"/>
      <c r="WP384"/>
      <c r="WQ384"/>
      <c r="WR384"/>
      <c r="WS384"/>
      <c r="WT384"/>
      <c r="WU384"/>
      <c r="WV384"/>
      <c r="WW384"/>
      <c r="WX384"/>
      <c r="WY384"/>
      <c r="WZ384"/>
      <c r="XA384"/>
      <c r="XB384"/>
      <c r="XC384"/>
      <c r="XD384"/>
      <c r="XE384"/>
      <c r="XF384"/>
      <c r="XG384"/>
      <c r="XH384"/>
      <c r="XI384"/>
      <c r="XJ384"/>
      <c r="XK384"/>
      <c r="XL384"/>
      <c r="XM384"/>
      <c r="XN384"/>
      <c r="XO384"/>
      <c r="XP384"/>
      <c r="XQ384"/>
      <c r="XR384"/>
      <c r="XS384"/>
      <c r="XT384"/>
      <c r="XU384"/>
      <c r="XV384"/>
      <c r="XW384"/>
      <c r="XX384"/>
      <c r="XY384"/>
      <c r="XZ384"/>
      <c r="YA384"/>
      <c r="YB384"/>
      <c r="YC384"/>
      <c r="YD384"/>
      <c r="YE384"/>
      <c r="YF384"/>
      <c r="YG384"/>
      <c r="YH384"/>
      <c r="YI384"/>
      <c r="YJ384"/>
      <c r="YK384"/>
      <c r="YL384"/>
      <c r="YM384"/>
      <c r="YN384"/>
      <c r="YO384"/>
      <c r="YP384"/>
      <c r="YQ384"/>
      <c r="YR384"/>
      <c r="YS384"/>
      <c r="YT384"/>
      <c r="YU384"/>
      <c r="YV384"/>
      <c r="YW384"/>
      <c r="YX384"/>
      <c r="YY384"/>
      <c r="YZ384"/>
      <c r="ZA384"/>
      <c r="ZB384"/>
      <c r="ZC384"/>
      <c r="ZD384"/>
      <c r="ZE384"/>
      <c r="ZF384"/>
      <c r="ZG384"/>
      <c r="ZH384"/>
      <c r="ZI384"/>
      <c r="ZJ384"/>
      <c r="ZK384"/>
      <c r="ZL384"/>
      <c r="ZM384"/>
      <c r="ZN384"/>
      <c r="ZO384"/>
      <c r="ZP384"/>
      <c r="ZQ384"/>
      <c r="ZR384"/>
      <c r="ZS384"/>
      <c r="ZT384"/>
      <c r="ZU384"/>
      <c r="ZV384"/>
      <c r="ZW384"/>
      <c r="ZX384"/>
      <c r="ZY384"/>
      <c r="ZZ384"/>
      <c r="AAA384"/>
      <c r="AAB384"/>
      <c r="AAC384"/>
      <c r="AAD384"/>
      <c r="AAE384"/>
      <c r="AAF384"/>
      <c r="AAG384"/>
      <c r="AAH384"/>
      <c r="AAI384"/>
      <c r="AAJ384"/>
      <c r="AAK384"/>
      <c r="AAL384"/>
      <c r="AAM384"/>
      <c r="AAN384"/>
      <c r="AAO384"/>
      <c r="AAP384"/>
      <c r="AAQ384"/>
      <c r="AAR384"/>
      <c r="AAS384"/>
      <c r="AAT384"/>
      <c r="AAU384"/>
      <c r="AAV384"/>
      <c r="AAW384"/>
      <c r="AAX384"/>
      <c r="AAY384"/>
      <c r="AAZ384"/>
      <c r="ABA384"/>
      <c r="ABB384"/>
      <c r="ABC384"/>
      <c r="ABD384"/>
      <c r="ABE384"/>
      <c r="ABF384"/>
      <c r="ABG384"/>
      <c r="ABH384"/>
      <c r="ABI384"/>
      <c r="ABJ384"/>
      <c r="ABK384"/>
      <c r="ABL384"/>
      <c r="ABM384"/>
      <c r="ABN384"/>
      <c r="ABO384"/>
      <c r="ABP384"/>
      <c r="ABQ384"/>
      <c r="ABR384"/>
      <c r="ABS384"/>
      <c r="ABT384"/>
      <c r="ABU384"/>
      <c r="ABV384"/>
      <c r="ABW384"/>
      <c r="ABX384"/>
      <c r="ABY384"/>
      <c r="ABZ384"/>
      <c r="ACA384"/>
      <c r="ACB384"/>
      <c r="ACC384"/>
      <c r="ACD384"/>
      <c r="ACE384"/>
      <c r="ACF384"/>
      <c r="ACG384"/>
      <c r="ACH384"/>
      <c r="ACI384"/>
      <c r="ACJ384"/>
      <c r="ACK384"/>
      <c r="ACL384"/>
      <c r="ACM384"/>
      <c r="ACN384"/>
      <c r="ACO384"/>
      <c r="ACP384"/>
      <c r="ACQ384"/>
      <c r="ACR384"/>
      <c r="ACS384"/>
      <c r="ACT384"/>
      <c r="ACU384"/>
      <c r="ACV384"/>
      <c r="ACW384"/>
      <c r="ACX384"/>
      <c r="ACY384"/>
      <c r="ACZ384"/>
      <c r="ADA384"/>
      <c r="ADB384"/>
      <c r="ADC384"/>
      <c r="ADD384"/>
      <c r="ADE384"/>
      <c r="ADF384"/>
      <c r="ADG384"/>
      <c r="ADH384"/>
      <c r="ADI384"/>
      <c r="ADJ384"/>
      <c r="ADK384"/>
      <c r="ADL384"/>
      <c r="ADM384"/>
      <c r="ADN384"/>
      <c r="ADO384"/>
      <c r="ADP384"/>
      <c r="ADQ384"/>
      <c r="ADR384"/>
      <c r="ADS384"/>
      <c r="ADT384"/>
      <c r="ADU384"/>
      <c r="ADV384"/>
      <c r="ADW384"/>
      <c r="ADX384"/>
      <c r="ADY384"/>
      <c r="ADZ384"/>
      <c r="AEA384"/>
      <c r="AEB384"/>
      <c r="AEC384"/>
      <c r="AED384"/>
      <c r="AEE384"/>
      <c r="AEF384"/>
      <c r="AEG384"/>
      <c r="AEH384"/>
      <c r="AEI384"/>
      <c r="AEJ384"/>
      <c r="AEK384"/>
      <c r="AEL384"/>
      <c r="AEM384"/>
      <c r="AEN384"/>
      <c r="AEO384"/>
      <c r="AEP384"/>
      <c r="AEQ384"/>
      <c r="AER384"/>
      <c r="AES384"/>
      <c r="AET384"/>
      <c r="AEU384"/>
      <c r="AEV384"/>
      <c r="AEW384"/>
      <c r="AEX384"/>
      <c r="AEY384"/>
      <c r="AEZ384"/>
      <c r="AFA384"/>
      <c r="AFB384"/>
      <c r="AFC384"/>
      <c r="AFD384"/>
      <c r="AFE384"/>
      <c r="AFF384"/>
      <c r="AFG384"/>
      <c r="AFH384"/>
      <c r="AFI384"/>
      <c r="AFJ384"/>
      <c r="AFK384"/>
      <c r="AFL384"/>
      <c r="AFM384"/>
      <c r="AFN384"/>
      <c r="AFO384"/>
      <c r="AFP384"/>
      <c r="AFQ384"/>
      <c r="AFR384"/>
      <c r="AFS384"/>
      <c r="AFT384"/>
      <c r="AFU384"/>
      <c r="AFV384"/>
      <c r="AFW384"/>
      <c r="AFX384"/>
      <c r="AFY384"/>
      <c r="AFZ384"/>
      <c r="AGA384"/>
      <c r="AGB384"/>
      <c r="AGC384"/>
      <c r="AGD384"/>
      <c r="AGE384"/>
      <c r="AGF384"/>
      <c r="AGG384"/>
      <c r="AGH384"/>
      <c r="AGI384"/>
      <c r="AGJ384"/>
      <c r="AGK384"/>
      <c r="AGL384"/>
      <c r="AGM384"/>
      <c r="AGN384"/>
      <c r="AGO384"/>
      <c r="AGP384"/>
      <c r="AGQ384"/>
      <c r="AGR384"/>
      <c r="AGS384"/>
      <c r="AGT384"/>
      <c r="AGU384"/>
      <c r="AGV384"/>
      <c r="AGW384"/>
      <c r="AGX384"/>
      <c r="AGY384"/>
      <c r="AGZ384"/>
      <c r="AHA384"/>
      <c r="AHB384"/>
      <c r="AHC384"/>
      <c r="AHD384"/>
      <c r="AHE384"/>
      <c r="AHF384"/>
      <c r="AHG384"/>
      <c r="AHH384"/>
      <c r="AHI384"/>
      <c r="AHJ384"/>
      <c r="AHK384"/>
      <c r="AHL384"/>
      <c r="AHM384"/>
      <c r="AHN384"/>
      <c r="AHO384"/>
      <c r="AHP384"/>
      <c r="AHQ384"/>
      <c r="AHR384"/>
      <c r="AHS384"/>
      <c r="AHT384"/>
      <c r="AHU384"/>
      <c r="AHV384"/>
      <c r="AHW384"/>
      <c r="AHX384"/>
      <c r="AHY384"/>
      <c r="AHZ384"/>
      <c r="AIA384"/>
      <c r="AIB384"/>
      <c r="AIC384"/>
      <c r="AID384"/>
      <c r="AIE384"/>
      <c r="AIF384"/>
      <c r="AIG384"/>
      <c r="AIH384"/>
      <c r="AII384"/>
      <c r="AIJ384"/>
      <c r="AIK384"/>
      <c r="AIL384"/>
      <c r="AIM384"/>
      <c r="AIN384"/>
      <c r="AIO384"/>
      <c r="AIP384"/>
      <c r="AIQ384"/>
      <c r="AIR384"/>
      <c r="AIS384"/>
      <c r="AIT384"/>
      <c r="AIU384"/>
      <c r="AIV384"/>
      <c r="AIW384"/>
      <c r="AIX384"/>
      <c r="AIY384"/>
      <c r="AIZ384"/>
      <c r="AJA384"/>
      <c r="AJB384"/>
      <c r="AJC384"/>
      <c r="AJD384"/>
      <c r="AJE384"/>
      <c r="AJF384"/>
      <c r="AJG384"/>
      <c r="AJH384"/>
      <c r="AJI384"/>
      <c r="AJJ384"/>
      <c r="AJK384"/>
      <c r="AJL384"/>
      <c r="AJM384"/>
      <c r="AJN384"/>
      <c r="AJO384"/>
      <c r="AJP384"/>
      <c r="AJQ384"/>
      <c r="AJR384"/>
      <c r="AJS384"/>
      <c r="AJT384"/>
      <c r="AJU384"/>
      <c r="AJV384"/>
      <c r="AJW384"/>
      <c r="AJX384"/>
      <c r="AJY384"/>
      <c r="AJZ384"/>
      <c r="AKA384"/>
      <c r="AKB384"/>
      <c r="AKC384"/>
      <c r="AKD384"/>
      <c r="AKE384"/>
      <c r="AKF384"/>
      <c r="AKG384"/>
      <c r="AKH384"/>
      <c r="AKI384"/>
      <c r="AKJ384"/>
      <c r="AKK384"/>
      <c r="AKL384"/>
      <c r="AKM384"/>
      <c r="AKN384"/>
      <c r="AKO384"/>
      <c r="AKP384"/>
      <c r="AKQ384"/>
      <c r="AKR384"/>
      <c r="AKS384"/>
      <c r="AKT384"/>
      <c r="AKU384"/>
      <c r="AKV384"/>
      <c r="AKW384"/>
      <c r="AKX384"/>
      <c r="AKY384"/>
      <c r="AKZ384"/>
      <c r="ALA384"/>
      <c r="ALB384"/>
      <c r="ALC384"/>
      <c r="ALD384"/>
      <c r="ALE384"/>
      <c r="ALF384"/>
      <c r="ALG384"/>
      <c r="ALH384"/>
      <c r="ALI384"/>
      <c r="ALJ384"/>
      <c r="ALK384"/>
      <c r="ALL384"/>
      <c r="ALM384"/>
      <c r="ALN384"/>
      <c r="ALO384"/>
      <c r="ALP384"/>
      <c r="ALQ384"/>
      <c r="ALR384"/>
      <c r="ALS384"/>
      <c r="ALT384"/>
      <c r="ALU384"/>
      <c r="ALV384"/>
      <c r="ALW384"/>
      <c r="ALX384"/>
      <c r="ALY384"/>
      <c r="ALZ384"/>
      <c r="AMA384"/>
      <c r="AMB384"/>
      <c r="AMC384"/>
      <c r="AMD384"/>
      <c r="AME384"/>
      <c r="AMF384"/>
      <c r="AMG384"/>
      <c r="AMH384"/>
      <c r="AMI384"/>
      <c r="AMJ384"/>
      <c r="AMK384"/>
      <c r="AML384"/>
      <c r="AMM384"/>
      <c r="AMN384"/>
      <c r="AMO384"/>
      <c r="AMP384"/>
      <c r="AMQ384"/>
      <c r="AMR384"/>
      <c r="AMS384"/>
      <c r="AMT384"/>
      <c r="AMU384"/>
      <c r="AMV384"/>
      <c r="AMW384"/>
      <c r="AMX384"/>
      <c r="AMY384"/>
      <c r="AMZ384"/>
      <c r="ANA384"/>
      <c r="ANB384"/>
      <c r="ANC384"/>
      <c r="AND384"/>
      <c r="ANE384"/>
      <c r="ANF384"/>
      <c r="ANG384"/>
      <c r="ANH384"/>
      <c r="ANI384"/>
      <c r="ANJ384"/>
      <c r="ANK384"/>
      <c r="ANL384"/>
      <c r="ANM384"/>
      <c r="ANN384"/>
      <c r="ANO384"/>
      <c r="ANP384"/>
      <c r="ANQ384"/>
      <c r="ANR384"/>
      <c r="ANS384"/>
      <c r="ANT384"/>
      <c r="ANU384"/>
      <c r="ANV384"/>
      <c r="ANW384"/>
      <c r="ANX384"/>
      <c r="ANY384"/>
      <c r="ANZ384"/>
      <c r="AOA384"/>
      <c r="AOB384"/>
      <c r="AOC384"/>
      <c r="AOD384"/>
      <c r="AOE384"/>
      <c r="AOF384"/>
      <c r="AOG384"/>
      <c r="AOH384"/>
      <c r="AOI384"/>
      <c r="AOJ384"/>
      <c r="AOK384"/>
      <c r="AOL384"/>
      <c r="AOM384"/>
      <c r="AON384"/>
      <c r="AOO384"/>
      <c r="AOP384"/>
      <c r="AOQ384"/>
      <c r="AOR384"/>
      <c r="AOS384"/>
      <c r="AOT384"/>
      <c r="AOU384"/>
      <c r="AOV384"/>
      <c r="AOW384"/>
      <c r="AOX384"/>
      <c r="AOY384"/>
      <c r="AOZ384"/>
      <c r="APA384"/>
      <c r="APB384"/>
      <c r="APC384"/>
      <c r="APD384"/>
      <c r="APE384"/>
      <c r="APF384"/>
      <c r="APG384"/>
      <c r="APH384"/>
      <c r="API384"/>
      <c r="APJ384"/>
      <c r="APK384"/>
      <c r="APL384"/>
      <c r="APM384"/>
      <c r="APN384"/>
      <c r="APO384"/>
      <c r="APP384"/>
      <c r="APQ384"/>
      <c r="APR384"/>
      <c r="APS384"/>
      <c r="APT384"/>
      <c r="APU384"/>
      <c r="APV384"/>
      <c r="APW384"/>
      <c r="APX384"/>
      <c r="APY384"/>
      <c r="APZ384"/>
      <c r="AQA384"/>
      <c r="AQB384"/>
      <c r="AQC384"/>
      <c r="AQD384"/>
      <c r="AQE384"/>
      <c r="AQF384"/>
      <c r="AQG384"/>
      <c r="AQH384"/>
      <c r="AQI384"/>
      <c r="AQJ384"/>
      <c r="AQK384"/>
      <c r="AQL384"/>
      <c r="AQM384"/>
      <c r="AQN384"/>
      <c r="AQO384"/>
      <c r="AQP384"/>
      <c r="AQQ384"/>
      <c r="AQR384"/>
      <c r="AQS384"/>
      <c r="AQT384"/>
      <c r="AQU384"/>
      <c r="AQV384"/>
      <c r="AQW384"/>
      <c r="AQX384"/>
      <c r="AQY384"/>
      <c r="AQZ384"/>
      <c r="ARA384"/>
      <c r="ARB384"/>
      <c r="ARC384"/>
      <c r="ARD384"/>
      <c r="ARE384"/>
      <c r="ARF384"/>
      <c r="ARG384"/>
      <c r="ARH384"/>
      <c r="ARI384"/>
      <c r="ARJ384"/>
      <c r="ARK384"/>
      <c r="ARL384"/>
      <c r="ARM384"/>
      <c r="ARN384"/>
      <c r="ARO384"/>
      <c r="ARP384"/>
      <c r="ARQ384"/>
      <c r="ARR384"/>
      <c r="ARS384"/>
      <c r="ART384"/>
      <c r="ARU384"/>
      <c r="ARV384"/>
      <c r="ARW384"/>
      <c r="ARX384"/>
      <c r="ARY384"/>
      <c r="ARZ384"/>
      <c r="ASA384"/>
      <c r="ASB384"/>
      <c r="ASC384"/>
      <c r="ASD384"/>
      <c r="ASE384"/>
      <c r="ASF384"/>
      <c r="ASG384"/>
      <c r="ASH384"/>
      <c r="ASI384"/>
      <c r="ASJ384"/>
      <c r="ASK384"/>
      <c r="ASL384"/>
      <c r="ASM384"/>
      <c r="ASN384"/>
      <c r="ASO384"/>
      <c r="ASP384"/>
      <c r="ASQ384"/>
      <c r="ASR384"/>
      <c r="ASS384"/>
      <c r="AST384"/>
      <c r="ASU384"/>
      <c r="ASV384"/>
      <c r="ASW384"/>
      <c r="ASX384"/>
      <c r="ASY384"/>
      <c r="ASZ384"/>
      <c r="ATA384"/>
      <c r="ATB384"/>
      <c r="ATC384"/>
      <c r="ATD384"/>
      <c r="ATE384"/>
      <c r="ATF384"/>
      <c r="ATG384"/>
      <c r="ATH384"/>
      <c r="ATI384"/>
      <c r="ATJ384"/>
      <c r="ATK384"/>
      <c r="ATL384"/>
      <c r="ATM384"/>
      <c r="ATN384"/>
      <c r="ATO384"/>
      <c r="ATP384"/>
      <c r="ATQ384"/>
      <c r="ATR384"/>
      <c r="ATS384"/>
      <c r="ATT384"/>
      <c r="ATU384"/>
      <c r="ATV384"/>
      <c r="ATW384"/>
      <c r="ATX384"/>
      <c r="ATY384"/>
      <c r="ATZ384"/>
      <c r="AUA384"/>
      <c r="AUB384"/>
      <c r="AUC384"/>
      <c r="AUD384"/>
      <c r="AUE384"/>
      <c r="AUF384"/>
      <c r="AUG384"/>
      <c r="AUH384"/>
      <c r="AUI384"/>
      <c r="AUJ384"/>
      <c r="AUK384"/>
      <c r="AUL384"/>
      <c r="AUM384"/>
      <c r="AUN384"/>
      <c r="AUO384"/>
      <c r="AUP384"/>
      <c r="AUQ384"/>
      <c r="AUR384"/>
      <c r="AUS384"/>
      <c r="AUT384"/>
      <c r="AUU384"/>
      <c r="AUV384"/>
      <c r="AUW384"/>
      <c r="AUX384"/>
      <c r="AUY384"/>
      <c r="AUZ384"/>
      <c r="AVA384"/>
      <c r="AVB384"/>
      <c r="AVC384"/>
      <c r="AVD384"/>
      <c r="AVE384"/>
      <c r="AVF384"/>
      <c r="AVG384"/>
      <c r="AVH384"/>
      <c r="AVI384"/>
      <c r="AVJ384"/>
      <c r="AVK384"/>
      <c r="AVL384"/>
      <c r="AVM384"/>
      <c r="AVN384"/>
      <c r="AVO384"/>
      <c r="AVP384"/>
      <c r="AVQ384"/>
      <c r="AVR384"/>
      <c r="AVS384"/>
      <c r="AVT384"/>
      <c r="AVU384"/>
      <c r="AVV384"/>
      <c r="AVW384"/>
      <c r="AVX384"/>
      <c r="AVY384"/>
      <c r="AVZ384"/>
      <c r="AWA384"/>
      <c r="AWB384"/>
      <c r="AWC384"/>
      <c r="AWD384"/>
      <c r="AWE384"/>
      <c r="AWF384"/>
      <c r="AWG384"/>
      <c r="AWH384"/>
      <c r="AWI384"/>
      <c r="AWJ384"/>
      <c r="AWK384"/>
      <c r="AWL384"/>
      <c r="AWM384"/>
      <c r="AWN384"/>
      <c r="AWO384"/>
      <c r="AWP384"/>
      <c r="AWQ384"/>
      <c r="AWR384"/>
      <c r="AWS384"/>
      <c r="AWT384"/>
      <c r="AWU384"/>
      <c r="AWV384"/>
      <c r="AWW384"/>
      <c r="AWX384"/>
      <c r="AWY384"/>
      <c r="AWZ384"/>
      <c r="AXA384"/>
      <c r="AXB384"/>
      <c r="AXC384"/>
      <c r="AXD384"/>
      <c r="AXE384"/>
      <c r="AXF384"/>
      <c r="AXG384"/>
      <c r="AXH384"/>
      <c r="AXI384"/>
      <c r="AXJ384"/>
      <c r="AXK384"/>
      <c r="AXL384"/>
      <c r="AXM384"/>
      <c r="AXN384"/>
      <c r="AXO384"/>
      <c r="AXP384"/>
      <c r="AXQ384"/>
      <c r="AXR384"/>
      <c r="AXS384"/>
      <c r="AXT384"/>
      <c r="AXU384"/>
      <c r="AXV384"/>
      <c r="AXW384"/>
      <c r="AXX384"/>
      <c r="AXY384"/>
      <c r="AXZ384"/>
      <c r="AYA384"/>
      <c r="AYB384"/>
      <c r="AYC384"/>
      <c r="AYD384"/>
      <c r="AYE384"/>
      <c r="AYF384"/>
      <c r="AYG384"/>
      <c r="AYH384"/>
      <c r="AYI384"/>
      <c r="AYJ384"/>
      <c r="AYK384"/>
      <c r="AYL384"/>
      <c r="AYM384"/>
      <c r="AYN384"/>
      <c r="AYO384"/>
      <c r="AYP384"/>
      <c r="AYQ384"/>
      <c r="AYR384"/>
      <c r="AYS384"/>
      <c r="AYT384"/>
      <c r="AYU384"/>
      <c r="AYV384"/>
      <c r="AYW384"/>
      <c r="AYX384"/>
      <c r="AYY384"/>
      <c r="AYZ384"/>
      <c r="AZA384"/>
      <c r="AZB384"/>
      <c r="AZC384"/>
      <c r="AZD384"/>
      <c r="AZE384"/>
      <c r="AZF384"/>
      <c r="AZG384"/>
      <c r="AZH384"/>
      <c r="AZI384"/>
      <c r="AZJ384"/>
      <c r="AZK384"/>
      <c r="AZL384"/>
      <c r="AZM384"/>
      <c r="AZN384"/>
      <c r="AZO384"/>
      <c r="AZP384"/>
      <c r="AZQ384"/>
      <c r="AZR384"/>
      <c r="AZS384"/>
      <c r="AZT384"/>
      <c r="AZU384"/>
      <c r="AZV384"/>
      <c r="AZW384"/>
      <c r="AZX384"/>
      <c r="AZY384"/>
      <c r="AZZ384"/>
      <c r="BAA384"/>
      <c r="BAB384"/>
      <c r="BAC384"/>
      <c r="BAD384"/>
      <c r="BAE384"/>
      <c r="BAF384"/>
      <c r="BAG384"/>
      <c r="BAH384"/>
      <c r="BAI384"/>
      <c r="BAJ384"/>
      <c r="BAK384"/>
      <c r="BAL384"/>
      <c r="BAM384"/>
      <c r="BAN384"/>
      <c r="BAO384"/>
      <c r="BAP384"/>
      <c r="BAQ384"/>
      <c r="BAR384"/>
      <c r="BAS384"/>
      <c r="BAT384"/>
      <c r="BAU384"/>
      <c r="BAV384"/>
      <c r="BAW384"/>
      <c r="BAX384"/>
      <c r="BAY384"/>
      <c r="BAZ384"/>
      <c r="BBA384"/>
      <c r="BBB384"/>
      <c r="BBC384"/>
      <c r="BBD384"/>
      <c r="BBE384"/>
      <c r="BBF384"/>
      <c r="BBG384"/>
      <c r="BBH384"/>
      <c r="BBI384"/>
      <c r="BBJ384"/>
      <c r="BBK384"/>
      <c r="BBL384"/>
      <c r="BBM384"/>
      <c r="BBN384"/>
      <c r="BBO384"/>
      <c r="BBP384"/>
      <c r="BBQ384"/>
      <c r="BBR384"/>
      <c r="BBS384"/>
      <c r="BBT384"/>
      <c r="BBU384"/>
      <c r="BBV384"/>
      <c r="BBW384"/>
      <c r="BBX384"/>
      <c r="BBY384"/>
      <c r="BBZ384"/>
      <c r="BCA384"/>
      <c r="BCB384"/>
      <c r="BCC384"/>
      <c r="BCD384"/>
      <c r="BCE384"/>
      <c r="BCF384"/>
      <c r="BCG384"/>
      <c r="BCH384"/>
      <c r="BCI384"/>
      <c r="BCJ384"/>
      <c r="BCK384"/>
      <c r="BCL384"/>
      <c r="BCM384"/>
      <c r="BCN384"/>
      <c r="BCO384"/>
      <c r="BCP384"/>
      <c r="BCQ384"/>
      <c r="BCR384"/>
      <c r="BCS384"/>
      <c r="BCT384"/>
      <c r="BCU384"/>
      <c r="BCV384"/>
      <c r="BCW384"/>
      <c r="BCX384"/>
      <c r="BCY384"/>
      <c r="BCZ384"/>
      <c r="BDA384"/>
      <c r="BDB384"/>
      <c r="BDC384"/>
      <c r="BDD384"/>
      <c r="BDE384"/>
      <c r="BDF384"/>
      <c r="BDG384"/>
      <c r="BDH384"/>
      <c r="BDI384"/>
      <c r="BDJ384"/>
      <c r="BDK384"/>
      <c r="BDL384"/>
      <c r="BDM384"/>
      <c r="BDN384"/>
      <c r="BDO384"/>
      <c r="BDP384"/>
      <c r="BDQ384"/>
      <c r="BDR384"/>
      <c r="BDS384"/>
      <c r="BDT384"/>
      <c r="BDU384"/>
      <c r="BDV384"/>
      <c r="BDW384"/>
      <c r="BDX384"/>
      <c r="BDY384"/>
      <c r="BDZ384"/>
      <c r="BEA384"/>
      <c r="BEB384"/>
      <c r="BEC384"/>
      <c r="BED384"/>
      <c r="BEE384"/>
      <c r="BEF384"/>
      <c r="BEG384"/>
      <c r="BEH384"/>
      <c r="BEI384"/>
      <c r="BEJ384"/>
      <c r="BEK384"/>
      <c r="BEL384"/>
      <c r="BEM384"/>
      <c r="BEN384"/>
      <c r="BEO384"/>
      <c r="BEP384"/>
      <c r="BEQ384"/>
      <c r="BER384"/>
      <c r="BES384"/>
      <c r="BET384"/>
      <c r="BEU384"/>
      <c r="BEV384"/>
      <c r="BEW384"/>
      <c r="BEX384"/>
      <c r="BEY384"/>
      <c r="BEZ384"/>
      <c r="BFA384"/>
      <c r="BFB384"/>
      <c r="BFC384"/>
      <c r="BFD384"/>
      <c r="BFE384"/>
      <c r="BFF384"/>
      <c r="BFG384"/>
      <c r="BFH384"/>
      <c r="BFI384"/>
      <c r="BFJ384"/>
      <c r="BFK384"/>
      <c r="BFL384"/>
      <c r="BFM384"/>
      <c r="BFN384"/>
      <c r="BFO384"/>
      <c r="BFP384"/>
      <c r="BFQ384"/>
      <c r="BFR384"/>
      <c r="BFS384"/>
      <c r="BFT384"/>
      <c r="BFU384"/>
      <c r="BFV384"/>
      <c r="BFW384"/>
      <c r="BFX384"/>
      <c r="BFY384"/>
      <c r="BFZ384"/>
      <c r="BGA384"/>
      <c r="BGB384"/>
      <c r="BGC384"/>
      <c r="BGD384"/>
      <c r="BGE384"/>
      <c r="BGF384"/>
      <c r="BGG384"/>
      <c r="BGH384"/>
      <c r="BGI384"/>
      <c r="BGJ384"/>
      <c r="BGK384"/>
      <c r="BGL384"/>
      <c r="BGM384"/>
      <c r="BGN384"/>
      <c r="BGO384"/>
      <c r="BGP384"/>
      <c r="BGQ384"/>
      <c r="BGR384"/>
      <c r="BGS384"/>
      <c r="BGT384"/>
      <c r="BGU384"/>
      <c r="BGV384"/>
      <c r="BGW384"/>
      <c r="BGX384"/>
      <c r="BGY384"/>
      <c r="BGZ384"/>
      <c r="BHA384"/>
      <c r="BHB384"/>
      <c r="BHC384"/>
      <c r="BHD384"/>
      <c r="BHE384"/>
      <c r="BHF384"/>
      <c r="BHG384"/>
      <c r="BHH384"/>
      <c r="BHI384"/>
      <c r="BHJ384"/>
      <c r="BHK384"/>
      <c r="BHL384"/>
      <c r="BHM384"/>
      <c r="BHN384"/>
      <c r="BHO384"/>
      <c r="BHP384"/>
      <c r="BHQ384"/>
      <c r="BHR384"/>
      <c r="BHS384"/>
      <c r="BHT384"/>
      <c r="BHU384"/>
      <c r="BHV384"/>
      <c r="BHW384"/>
      <c r="BHX384"/>
      <c r="BHY384"/>
      <c r="BHZ384"/>
      <c r="BIA384"/>
      <c r="BIB384"/>
      <c r="BIC384"/>
      <c r="BID384"/>
      <c r="BIE384"/>
      <c r="BIF384"/>
      <c r="BIG384"/>
      <c r="BIH384"/>
      <c r="BII384"/>
      <c r="BIJ384"/>
      <c r="BIK384"/>
      <c r="BIL384"/>
      <c r="BIM384"/>
      <c r="BIN384"/>
      <c r="BIO384"/>
      <c r="BIP384"/>
      <c r="BIQ384"/>
      <c r="BIR384"/>
      <c r="BIS384"/>
      <c r="BIT384"/>
      <c r="BIU384"/>
      <c r="BIV384"/>
      <c r="BIW384"/>
      <c r="BIX384"/>
      <c r="BIY384"/>
      <c r="BIZ384"/>
      <c r="BJA384"/>
      <c r="BJB384"/>
      <c r="BJC384"/>
      <c r="BJD384"/>
      <c r="BJE384"/>
      <c r="BJF384"/>
      <c r="BJG384"/>
      <c r="BJH384"/>
      <c r="BJI384"/>
      <c r="BJJ384"/>
      <c r="BJK384"/>
      <c r="BJL384"/>
      <c r="BJM384"/>
      <c r="BJN384"/>
      <c r="BJO384"/>
      <c r="BJP384"/>
      <c r="BJQ384"/>
      <c r="BJR384"/>
      <c r="BJS384"/>
      <c r="BJT384"/>
      <c r="BJU384"/>
      <c r="BJV384"/>
      <c r="BJW384"/>
      <c r="BJX384"/>
      <c r="BJY384"/>
      <c r="BJZ384"/>
      <c r="BKA384"/>
      <c r="BKB384"/>
      <c r="BKC384"/>
      <c r="BKD384"/>
      <c r="BKE384"/>
      <c r="BKF384"/>
      <c r="BKG384"/>
      <c r="BKH384"/>
      <c r="BKI384"/>
      <c r="BKJ384"/>
      <c r="BKK384"/>
      <c r="BKL384"/>
      <c r="BKM384"/>
      <c r="BKN384"/>
      <c r="BKO384"/>
      <c r="BKP384"/>
      <c r="BKQ384"/>
      <c r="BKR384"/>
      <c r="BKS384"/>
      <c r="BKT384"/>
      <c r="BKU384"/>
      <c r="BKV384"/>
      <c r="BKW384"/>
      <c r="BKX384"/>
      <c r="BKY384"/>
      <c r="BKZ384"/>
      <c r="BLA384"/>
      <c r="BLB384"/>
      <c r="BLC384"/>
      <c r="BLD384"/>
      <c r="BLE384"/>
      <c r="BLF384"/>
      <c r="BLG384"/>
      <c r="BLH384"/>
      <c r="BLI384"/>
      <c r="BLJ384"/>
      <c r="BLK384"/>
      <c r="BLL384"/>
      <c r="BLM384"/>
      <c r="BLN384"/>
      <c r="BLO384"/>
      <c r="BLP384"/>
      <c r="BLQ384"/>
      <c r="BLR384"/>
      <c r="BLS384"/>
      <c r="BLT384"/>
      <c r="BLU384"/>
      <c r="BLV384"/>
      <c r="BLW384"/>
      <c r="BLX384"/>
      <c r="BLY384"/>
      <c r="BLZ384"/>
      <c r="BMA384"/>
      <c r="BMB384"/>
      <c r="BMC384"/>
      <c r="BMD384"/>
      <c r="BME384"/>
      <c r="BMF384"/>
      <c r="BMG384"/>
      <c r="BMH384"/>
      <c r="BMI384"/>
      <c r="BMJ384"/>
      <c r="BMK384"/>
      <c r="BML384"/>
      <c r="BMM384"/>
      <c r="BMN384"/>
      <c r="BMO384"/>
      <c r="BMP384"/>
      <c r="BMQ384"/>
      <c r="BMR384"/>
      <c r="BMS384"/>
      <c r="BMT384"/>
      <c r="BMU384"/>
      <c r="BMV384"/>
      <c r="BMW384"/>
      <c r="BMX384"/>
      <c r="BMY384"/>
      <c r="BMZ384"/>
      <c r="BNA384"/>
      <c r="BNB384"/>
      <c r="BNC384"/>
      <c r="BND384"/>
      <c r="BNE384"/>
      <c r="BNF384"/>
      <c r="BNG384"/>
      <c r="BNH384"/>
      <c r="BNI384"/>
      <c r="BNJ384"/>
      <c r="BNK384"/>
      <c r="BNL384"/>
      <c r="BNM384"/>
      <c r="BNN384"/>
      <c r="BNO384"/>
      <c r="BNP384"/>
      <c r="BNQ384"/>
      <c r="BNR384"/>
      <c r="BNS384"/>
      <c r="BNT384"/>
      <c r="BNU384"/>
      <c r="BNV384"/>
      <c r="BNW384"/>
      <c r="BNX384"/>
      <c r="BNY384"/>
      <c r="BNZ384"/>
      <c r="BOA384"/>
      <c r="BOB384"/>
      <c r="BOC384"/>
      <c r="BOD384"/>
      <c r="BOE384"/>
      <c r="BOF384"/>
      <c r="BOG384"/>
      <c r="BOH384"/>
      <c r="BOI384"/>
      <c r="BOJ384"/>
      <c r="BOK384"/>
      <c r="BOL384"/>
      <c r="BOM384"/>
      <c r="BON384"/>
      <c r="BOO384"/>
      <c r="BOP384"/>
      <c r="BOQ384"/>
      <c r="BOR384"/>
      <c r="BOS384"/>
      <c r="BOT384"/>
      <c r="BOU384"/>
      <c r="BOV384"/>
      <c r="BOW384"/>
      <c r="BOX384"/>
      <c r="BOY384"/>
      <c r="BOZ384"/>
      <c r="BPA384"/>
      <c r="BPB384"/>
      <c r="BPC384"/>
      <c r="BPD384"/>
      <c r="BPE384"/>
      <c r="BPF384"/>
      <c r="BPG384"/>
      <c r="BPH384"/>
      <c r="BPI384"/>
      <c r="BPJ384"/>
      <c r="BPK384"/>
      <c r="BPL384"/>
      <c r="BPM384"/>
      <c r="BPN384"/>
      <c r="BPO384"/>
      <c r="BPP384"/>
      <c r="BPQ384"/>
      <c r="BPR384"/>
      <c r="BPS384"/>
      <c r="BPT384"/>
      <c r="BPU384"/>
      <c r="BPV384"/>
      <c r="BPW384"/>
      <c r="BPX384"/>
      <c r="BPY384"/>
      <c r="BPZ384"/>
      <c r="BQA384"/>
      <c r="BQB384"/>
      <c r="BQC384"/>
      <c r="BQD384"/>
      <c r="BQE384"/>
      <c r="BQF384"/>
      <c r="BQG384"/>
      <c r="BQH384"/>
      <c r="BQI384"/>
      <c r="BQJ384"/>
      <c r="BQK384"/>
      <c r="BQL384"/>
      <c r="BQM384"/>
      <c r="BQN384"/>
      <c r="BQO384"/>
      <c r="BQP384"/>
      <c r="BQQ384"/>
      <c r="BQR384"/>
      <c r="BQS384"/>
      <c r="BQT384"/>
      <c r="BQU384"/>
      <c r="BQV384"/>
      <c r="BQW384"/>
      <c r="BQX384"/>
      <c r="BQY384"/>
      <c r="BQZ384"/>
      <c r="BRA384"/>
      <c r="BRB384"/>
      <c r="BRC384"/>
      <c r="BRD384"/>
      <c r="BRE384"/>
      <c r="BRF384"/>
      <c r="BRG384"/>
      <c r="BRH384"/>
      <c r="BRI384"/>
      <c r="BRJ384"/>
      <c r="BRK384"/>
      <c r="BRL384"/>
      <c r="BRM384"/>
      <c r="BRN384"/>
      <c r="BRO384"/>
      <c r="BRP384"/>
      <c r="BRQ384"/>
      <c r="BRR384"/>
      <c r="BRS384"/>
      <c r="BRT384"/>
      <c r="BRU384"/>
      <c r="BRV384"/>
      <c r="BRW384"/>
      <c r="BRX384"/>
      <c r="BRY384"/>
      <c r="BRZ384"/>
      <c r="BSA384"/>
      <c r="BSB384"/>
      <c r="BSC384"/>
      <c r="BSD384"/>
      <c r="BSE384"/>
      <c r="BSF384"/>
      <c r="BSG384"/>
      <c r="BSH384"/>
      <c r="BSI384"/>
      <c r="BSJ384"/>
      <c r="BSK384"/>
      <c r="BSL384"/>
      <c r="BSM384"/>
      <c r="BSN384"/>
      <c r="BSO384"/>
      <c r="BSP384"/>
      <c r="BSQ384"/>
      <c r="BSR384"/>
      <c r="BSS384"/>
      <c r="BST384"/>
      <c r="BSU384"/>
      <c r="BSV384"/>
      <c r="BSW384"/>
      <c r="BSX384"/>
      <c r="BSY384"/>
      <c r="BSZ384"/>
      <c r="BTA384"/>
      <c r="BTB384"/>
      <c r="BTC384"/>
      <c r="BTD384"/>
      <c r="BTE384"/>
      <c r="BTF384"/>
      <c r="BTG384"/>
      <c r="BTH384"/>
      <c r="BTI384"/>
      <c r="BTJ384"/>
      <c r="BTK384"/>
      <c r="BTL384"/>
      <c r="BTM384"/>
      <c r="BTN384"/>
      <c r="BTO384"/>
      <c r="BTP384"/>
      <c r="BTQ384"/>
      <c r="BTR384"/>
      <c r="BTS384"/>
      <c r="BTT384"/>
      <c r="BTU384"/>
      <c r="BTV384"/>
      <c r="BTW384"/>
      <c r="BTX384"/>
      <c r="BTY384"/>
      <c r="BTZ384"/>
      <c r="BUA384"/>
      <c r="BUB384"/>
      <c r="BUC384"/>
      <c r="BUD384"/>
      <c r="BUE384"/>
      <c r="BUF384"/>
      <c r="BUG384"/>
      <c r="BUH384"/>
      <c r="BUI384"/>
      <c r="BUJ384"/>
      <c r="BUK384"/>
      <c r="BUL384"/>
      <c r="BUM384"/>
      <c r="BUN384"/>
      <c r="BUO384"/>
      <c r="BUP384"/>
      <c r="BUQ384"/>
      <c r="BUR384"/>
      <c r="BUS384"/>
      <c r="BUT384"/>
      <c r="BUU384"/>
      <c r="BUV384"/>
      <c r="BUW384"/>
      <c r="BUX384"/>
      <c r="BUY384"/>
      <c r="BUZ384"/>
      <c r="BVA384"/>
      <c r="BVB384"/>
      <c r="BVC384"/>
      <c r="BVD384"/>
      <c r="BVE384"/>
      <c r="BVF384"/>
      <c r="BVG384"/>
      <c r="BVH384"/>
      <c r="BVI384"/>
      <c r="BVJ384"/>
      <c r="BVK384"/>
      <c r="BVL384"/>
      <c r="BVM384"/>
      <c r="BVN384"/>
      <c r="BVO384"/>
      <c r="BVP384"/>
      <c r="BVQ384"/>
      <c r="BVR384"/>
      <c r="BVS384"/>
      <c r="BVT384"/>
      <c r="BVU384"/>
      <c r="BVV384"/>
      <c r="BVW384"/>
      <c r="BVX384"/>
      <c r="BVY384"/>
      <c r="BVZ384"/>
      <c r="BWA384"/>
      <c r="BWB384"/>
      <c r="BWC384"/>
      <c r="BWD384"/>
      <c r="BWE384"/>
      <c r="BWF384"/>
      <c r="BWG384"/>
      <c r="BWH384"/>
      <c r="BWI384"/>
      <c r="BWJ384"/>
      <c r="BWK384"/>
      <c r="BWL384"/>
      <c r="BWM384"/>
      <c r="BWN384"/>
      <c r="BWO384"/>
      <c r="BWP384"/>
      <c r="BWQ384"/>
      <c r="BWR384"/>
      <c r="BWS384"/>
      <c r="BWT384"/>
      <c r="BWU384"/>
      <c r="BWV384"/>
      <c r="BWW384"/>
      <c r="BWX384"/>
      <c r="BWY384"/>
      <c r="BWZ384"/>
      <c r="BXA384"/>
      <c r="BXB384"/>
      <c r="BXC384"/>
      <c r="BXD384"/>
      <c r="BXE384"/>
      <c r="BXF384"/>
      <c r="BXG384"/>
      <c r="BXH384"/>
      <c r="BXI384"/>
      <c r="BXJ384"/>
      <c r="BXK384"/>
      <c r="BXL384"/>
      <c r="BXM384"/>
      <c r="BXN384"/>
      <c r="BXO384"/>
      <c r="BXP384"/>
      <c r="BXQ384"/>
      <c r="BXR384"/>
      <c r="BXS384"/>
      <c r="BXT384"/>
      <c r="BXU384"/>
      <c r="BXV384"/>
      <c r="BXW384"/>
      <c r="BXX384"/>
      <c r="BXY384"/>
      <c r="BXZ384"/>
      <c r="BYA384"/>
      <c r="BYB384"/>
      <c r="BYC384"/>
      <c r="BYD384"/>
      <c r="BYE384"/>
      <c r="BYF384"/>
      <c r="BYG384"/>
      <c r="BYH384"/>
      <c r="BYI384"/>
      <c r="BYJ384"/>
      <c r="BYK384"/>
      <c r="BYL384"/>
      <c r="BYM384"/>
      <c r="BYN384"/>
      <c r="BYO384"/>
      <c r="BYP384"/>
      <c r="BYQ384"/>
      <c r="BYR384"/>
      <c r="BYS384"/>
      <c r="BYT384"/>
      <c r="BYU384"/>
      <c r="BYV384"/>
      <c r="BYW384"/>
      <c r="BYX384"/>
      <c r="BYY384"/>
      <c r="BYZ384"/>
      <c r="BZA384"/>
      <c r="BZB384"/>
      <c r="BZC384"/>
      <c r="BZD384"/>
      <c r="BZE384"/>
      <c r="BZF384"/>
      <c r="BZG384"/>
      <c r="BZH384"/>
      <c r="BZI384"/>
      <c r="BZJ384"/>
      <c r="BZK384"/>
      <c r="BZL384"/>
      <c r="BZM384"/>
      <c r="BZN384"/>
      <c r="BZO384"/>
      <c r="BZP384"/>
      <c r="BZQ384"/>
      <c r="BZR384"/>
      <c r="BZS384"/>
      <c r="BZT384"/>
      <c r="BZU384"/>
      <c r="BZV384"/>
      <c r="BZW384"/>
      <c r="BZX384"/>
      <c r="BZY384"/>
      <c r="BZZ384"/>
      <c r="CAA384"/>
      <c r="CAB384"/>
      <c r="CAC384"/>
      <c r="CAD384"/>
      <c r="CAE384"/>
      <c r="CAF384"/>
      <c r="CAG384"/>
      <c r="CAH384"/>
      <c r="CAI384"/>
      <c r="CAJ384"/>
      <c r="CAK384"/>
      <c r="CAL384"/>
      <c r="CAM384"/>
      <c r="CAN384"/>
      <c r="CAO384"/>
      <c r="CAP384"/>
      <c r="CAQ384"/>
      <c r="CAR384"/>
      <c r="CAS384"/>
      <c r="CAT384"/>
      <c r="CAU384"/>
      <c r="CAV384"/>
      <c r="CAW384"/>
      <c r="CAX384"/>
      <c r="CAY384"/>
      <c r="CAZ384"/>
      <c r="CBA384"/>
      <c r="CBB384"/>
      <c r="CBC384"/>
      <c r="CBD384"/>
      <c r="CBE384"/>
      <c r="CBF384"/>
      <c r="CBG384"/>
      <c r="CBH384"/>
      <c r="CBI384"/>
      <c r="CBJ384"/>
      <c r="CBK384"/>
      <c r="CBL384"/>
      <c r="CBM384"/>
      <c r="CBN384"/>
      <c r="CBO384"/>
      <c r="CBP384"/>
      <c r="CBQ384"/>
      <c r="CBR384"/>
      <c r="CBS384"/>
      <c r="CBT384"/>
      <c r="CBU384"/>
      <c r="CBV384"/>
      <c r="CBW384"/>
      <c r="CBX384"/>
      <c r="CBY384"/>
      <c r="CBZ384"/>
      <c r="CCA384"/>
      <c r="CCB384"/>
      <c r="CCC384"/>
      <c r="CCD384"/>
      <c r="CCE384"/>
      <c r="CCF384"/>
      <c r="CCG384"/>
      <c r="CCH384"/>
      <c r="CCI384"/>
      <c r="CCJ384"/>
      <c r="CCK384"/>
      <c r="CCL384"/>
      <c r="CCM384"/>
      <c r="CCN384"/>
      <c r="CCO384"/>
      <c r="CCP384"/>
      <c r="CCQ384"/>
      <c r="CCR384"/>
      <c r="CCS384"/>
      <c r="CCT384"/>
      <c r="CCU384"/>
      <c r="CCV384"/>
      <c r="CCW384"/>
      <c r="CCX384"/>
      <c r="CCY384"/>
      <c r="CCZ384"/>
      <c r="CDA384"/>
      <c r="CDB384"/>
      <c r="CDC384"/>
      <c r="CDD384"/>
      <c r="CDE384"/>
      <c r="CDF384"/>
      <c r="CDG384"/>
      <c r="CDH384"/>
      <c r="CDI384"/>
      <c r="CDJ384"/>
      <c r="CDK384"/>
      <c r="CDL384"/>
      <c r="CDM384"/>
      <c r="CDN384"/>
      <c r="CDO384"/>
      <c r="CDP384"/>
      <c r="CDQ384"/>
      <c r="CDR384"/>
      <c r="CDS384"/>
      <c r="CDT384"/>
      <c r="CDU384"/>
      <c r="CDV384"/>
      <c r="CDW384"/>
      <c r="CDX384"/>
      <c r="CDY384"/>
      <c r="CDZ384"/>
      <c r="CEA384"/>
      <c r="CEB384"/>
      <c r="CEC384"/>
      <c r="CED384"/>
      <c r="CEE384"/>
      <c r="CEF384"/>
      <c r="CEG384"/>
      <c r="CEH384"/>
      <c r="CEI384"/>
      <c r="CEJ384"/>
      <c r="CEK384"/>
      <c r="CEL384"/>
      <c r="CEM384"/>
      <c r="CEN384"/>
      <c r="CEO384"/>
      <c r="CEP384"/>
      <c r="CEQ384"/>
      <c r="CER384"/>
      <c r="CES384"/>
      <c r="CET384"/>
      <c r="CEU384"/>
      <c r="CEV384"/>
      <c r="CEW384"/>
      <c r="CEX384"/>
      <c r="CEY384"/>
      <c r="CEZ384"/>
      <c r="CFA384"/>
      <c r="CFB384"/>
      <c r="CFC384"/>
      <c r="CFD384"/>
      <c r="CFE384"/>
      <c r="CFF384"/>
      <c r="CFG384"/>
      <c r="CFH384"/>
      <c r="CFI384"/>
      <c r="CFJ384"/>
      <c r="CFK384"/>
      <c r="CFL384"/>
      <c r="CFM384"/>
      <c r="CFN384"/>
      <c r="CFO384"/>
      <c r="CFP384"/>
      <c r="CFQ384"/>
      <c r="CFR384"/>
      <c r="CFS384"/>
      <c r="CFT384"/>
      <c r="CFU384"/>
      <c r="CFV384"/>
      <c r="CFW384"/>
      <c r="CFX384"/>
      <c r="CFY384"/>
      <c r="CFZ384"/>
      <c r="CGA384"/>
      <c r="CGB384"/>
      <c r="CGC384"/>
      <c r="CGD384"/>
      <c r="CGE384"/>
      <c r="CGF384"/>
      <c r="CGG384"/>
      <c r="CGH384"/>
      <c r="CGI384"/>
      <c r="CGJ384"/>
      <c r="CGK384"/>
      <c r="CGL384"/>
      <c r="CGM384"/>
      <c r="CGN384"/>
      <c r="CGO384"/>
      <c r="CGP384"/>
      <c r="CGQ384"/>
      <c r="CGR384"/>
      <c r="CGS384"/>
      <c r="CGT384"/>
      <c r="CGU384"/>
      <c r="CGV384"/>
      <c r="CGW384"/>
      <c r="CGX384"/>
      <c r="CGY384"/>
      <c r="CGZ384"/>
      <c r="CHA384"/>
      <c r="CHB384"/>
      <c r="CHC384"/>
      <c r="CHD384"/>
      <c r="CHE384"/>
      <c r="CHF384"/>
      <c r="CHG384"/>
      <c r="CHH384"/>
      <c r="CHI384"/>
      <c r="CHJ384"/>
      <c r="CHK384"/>
      <c r="CHL384"/>
      <c r="CHM384"/>
      <c r="CHN384"/>
      <c r="CHO384"/>
      <c r="CHP384"/>
      <c r="CHQ384"/>
      <c r="CHR384"/>
      <c r="CHS384"/>
      <c r="CHT384"/>
      <c r="CHU384"/>
      <c r="CHV384"/>
      <c r="CHW384"/>
      <c r="CHX384"/>
      <c r="CHY384"/>
      <c r="CHZ384"/>
      <c r="CIA384"/>
      <c r="CIB384"/>
      <c r="CIC384"/>
      <c r="CID384"/>
      <c r="CIE384"/>
      <c r="CIF384"/>
      <c r="CIG384"/>
      <c r="CIH384"/>
      <c r="CII384"/>
      <c r="CIJ384"/>
      <c r="CIK384"/>
      <c r="CIL384"/>
      <c r="CIM384"/>
      <c r="CIN384"/>
      <c r="CIO384"/>
      <c r="CIP384"/>
      <c r="CIQ384"/>
      <c r="CIR384"/>
      <c r="CIS384"/>
      <c r="CIT384"/>
      <c r="CIU384"/>
      <c r="CIV384"/>
      <c r="CIW384"/>
      <c r="CIX384"/>
      <c r="CIY384"/>
      <c r="CIZ384"/>
      <c r="CJA384"/>
      <c r="CJB384"/>
      <c r="CJC384"/>
      <c r="CJD384"/>
      <c r="CJE384"/>
      <c r="CJF384"/>
      <c r="CJG384"/>
      <c r="CJH384"/>
      <c r="CJI384"/>
      <c r="CJJ384"/>
      <c r="CJK384"/>
      <c r="CJL384"/>
      <c r="CJM384"/>
      <c r="CJN384"/>
      <c r="CJO384"/>
      <c r="CJP384"/>
      <c r="CJQ384"/>
      <c r="CJR384"/>
      <c r="CJS384"/>
      <c r="CJT384"/>
      <c r="CJU384"/>
      <c r="CJV384"/>
      <c r="CJW384"/>
      <c r="CJX384"/>
      <c r="CJY384"/>
      <c r="CJZ384"/>
      <c r="CKA384"/>
      <c r="CKB384"/>
      <c r="CKC384"/>
      <c r="CKD384"/>
      <c r="CKE384"/>
      <c r="CKF384"/>
      <c r="CKG384"/>
      <c r="CKH384"/>
      <c r="CKI384"/>
      <c r="CKJ384"/>
      <c r="CKK384"/>
      <c r="CKL384"/>
      <c r="CKM384"/>
      <c r="CKN384"/>
      <c r="CKO384"/>
      <c r="CKP384"/>
      <c r="CKQ384"/>
      <c r="CKR384"/>
      <c r="CKS384"/>
      <c r="CKT384"/>
      <c r="CKU384"/>
      <c r="CKV384"/>
      <c r="CKW384"/>
      <c r="CKX384"/>
      <c r="CKY384"/>
      <c r="CKZ384"/>
      <c r="CLA384"/>
      <c r="CLB384"/>
      <c r="CLC384"/>
      <c r="CLD384"/>
      <c r="CLE384"/>
      <c r="CLF384"/>
      <c r="CLG384"/>
      <c r="CLH384"/>
      <c r="CLI384"/>
      <c r="CLJ384"/>
      <c r="CLK384"/>
      <c r="CLL384"/>
      <c r="CLM384"/>
      <c r="CLN384"/>
      <c r="CLO384"/>
      <c r="CLP384"/>
      <c r="CLQ384"/>
      <c r="CLR384"/>
      <c r="CLS384"/>
      <c r="CLT384"/>
      <c r="CLU384"/>
      <c r="CLV384"/>
      <c r="CLW384"/>
      <c r="CLX384"/>
      <c r="CLY384"/>
      <c r="CLZ384"/>
      <c r="CMA384"/>
      <c r="CMB384"/>
      <c r="CMC384"/>
      <c r="CMD384"/>
      <c r="CME384"/>
      <c r="CMF384"/>
      <c r="CMG384"/>
      <c r="CMH384"/>
      <c r="CMI384"/>
      <c r="CMJ384"/>
      <c r="CMK384"/>
      <c r="CML384"/>
      <c r="CMM384"/>
      <c r="CMN384"/>
      <c r="CMO384"/>
      <c r="CMP384"/>
      <c r="CMQ384"/>
      <c r="CMR384"/>
      <c r="CMS384"/>
      <c r="CMT384"/>
      <c r="CMU384"/>
      <c r="CMV384"/>
      <c r="CMW384"/>
      <c r="CMX384"/>
      <c r="CMY384"/>
      <c r="CMZ384"/>
      <c r="CNA384"/>
      <c r="CNB384"/>
      <c r="CNC384"/>
      <c r="CND384"/>
      <c r="CNE384"/>
      <c r="CNF384"/>
      <c r="CNG384"/>
      <c r="CNH384"/>
      <c r="CNI384"/>
      <c r="CNJ384"/>
      <c r="CNK384"/>
      <c r="CNL384"/>
      <c r="CNM384"/>
      <c r="CNN384"/>
      <c r="CNO384"/>
      <c r="CNP384"/>
      <c r="CNQ384"/>
      <c r="CNR384"/>
      <c r="CNS384"/>
      <c r="CNT384"/>
      <c r="CNU384"/>
      <c r="CNV384"/>
      <c r="CNW384"/>
      <c r="CNX384"/>
      <c r="CNY384"/>
      <c r="CNZ384"/>
      <c r="COA384"/>
      <c r="COB384"/>
      <c r="COC384"/>
      <c r="COD384"/>
      <c r="COE384"/>
      <c r="COF384"/>
      <c r="COG384"/>
      <c r="COH384"/>
      <c r="COI384"/>
      <c r="COJ384"/>
      <c r="COK384"/>
      <c r="COL384"/>
      <c r="COM384"/>
      <c r="CON384"/>
      <c r="COO384"/>
      <c r="COP384"/>
      <c r="COQ384"/>
      <c r="COR384"/>
      <c r="COS384"/>
      <c r="COT384"/>
      <c r="COU384"/>
      <c r="COV384"/>
      <c r="COW384"/>
      <c r="COX384"/>
      <c r="COY384"/>
      <c r="COZ384"/>
      <c r="CPA384"/>
      <c r="CPB384"/>
      <c r="CPC384"/>
      <c r="CPD384"/>
      <c r="CPE384"/>
      <c r="CPF384"/>
      <c r="CPG384"/>
      <c r="CPH384"/>
      <c r="CPI384"/>
      <c r="CPJ384"/>
      <c r="CPK384"/>
      <c r="CPL384"/>
      <c r="CPM384"/>
      <c r="CPN384"/>
      <c r="CPO384"/>
      <c r="CPP384"/>
      <c r="CPQ384"/>
      <c r="CPR384"/>
      <c r="CPS384"/>
      <c r="CPT384"/>
      <c r="CPU384"/>
      <c r="CPV384"/>
      <c r="CPW384"/>
      <c r="CPX384"/>
      <c r="CPY384"/>
      <c r="CPZ384"/>
      <c r="CQA384"/>
      <c r="CQB384"/>
      <c r="CQC384"/>
      <c r="CQD384"/>
      <c r="CQE384"/>
      <c r="CQF384"/>
      <c r="CQG384"/>
      <c r="CQH384"/>
      <c r="CQI384"/>
      <c r="CQJ384"/>
      <c r="CQK384"/>
      <c r="CQL384"/>
      <c r="CQM384"/>
      <c r="CQN384"/>
      <c r="CQO384"/>
      <c r="CQP384"/>
      <c r="CQQ384"/>
      <c r="CQR384"/>
      <c r="CQS384"/>
      <c r="CQT384"/>
      <c r="CQU384"/>
      <c r="CQV384"/>
      <c r="CQW384"/>
      <c r="CQX384"/>
      <c r="CQY384"/>
      <c r="CQZ384"/>
      <c r="CRA384"/>
      <c r="CRB384"/>
      <c r="CRC384"/>
      <c r="CRD384"/>
      <c r="CRE384"/>
      <c r="CRF384"/>
      <c r="CRG384"/>
      <c r="CRH384"/>
      <c r="CRI384"/>
      <c r="CRJ384"/>
      <c r="CRK384"/>
      <c r="CRL384"/>
      <c r="CRM384"/>
      <c r="CRN384"/>
      <c r="CRO384"/>
      <c r="CRP384"/>
      <c r="CRQ384"/>
      <c r="CRR384"/>
      <c r="CRS384"/>
      <c r="CRT384"/>
      <c r="CRU384"/>
      <c r="CRV384"/>
      <c r="CRW384"/>
      <c r="CRX384"/>
      <c r="CRY384"/>
      <c r="CRZ384"/>
      <c r="CSA384"/>
      <c r="CSB384"/>
      <c r="CSC384"/>
      <c r="CSD384"/>
      <c r="CSE384"/>
      <c r="CSF384"/>
      <c r="CSG384"/>
      <c r="CSH384"/>
      <c r="CSI384"/>
      <c r="CSJ384"/>
      <c r="CSK384"/>
      <c r="CSL384"/>
      <c r="CSM384"/>
      <c r="CSN384"/>
      <c r="CSO384"/>
      <c r="CSP384"/>
      <c r="CSQ384"/>
      <c r="CSR384"/>
      <c r="CSS384"/>
      <c r="CST384"/>
      <c r="CSU384"/>
      <c r="CSV384"/>
      <c r="CSW384"/>
      <c r="CSX384"/>
      <c r="CSY384"/>
      <c r="CSZ384"/>
      <c r="CTA384"/>
      <c r="CTB384"/>
      <c r="CTC384"/>
      <c r="CTD384"/>
      <c r="CTE384"/>
      <c r="CTF384"/>
      <c r="CTG384"/>
      <c r="CTH384"/>
      <c r="CTI384"/>
      <c r="CTJ384"/>
      <c r="CTK384"/>
      <c r="CTL384"/>
      <c r="CTM384"/>
      <c r="CTN384"/>
      <c r="CTO384"/>
      <c r="CTP384"/>
      <c r="CTQ384"/>
      <c r="CTR384"/>
      <c r="CTS384"/>
      <c r="CTT384"/>
      <c r="CTU384"/>
      <c r="CTV384"/>
      <c r="CTW384"/>
      <c r="CTX384"/>
      <c r="CTY384"/>
      <c r="CTZ384"/>
      <c r="CUA384"/>
      <c r="CUB384"/>
      <c r="CUC384"/>
      <c r="CUD384"/>
      <c r="CUE384"/>
      <c r="CUF384"/>
      <c r="CUG384"/>
      <c r="CUH384"/>
      <c r="CUI384"/>
      <c r="CUJ384"/>
      <c r="CUK384"/>
      <c r="CUL384"/>
      <c r="CUM384"/>
      <c r="CUN384"/>
      <c r="CUO384"/>
      <c r="CUP384"/>
      <c r="CUQ384"/>
      <c r="CUR384"/>
      <c r="CUS384"/>
      <c r="CUT384"/>
      <c r="CUU384"/>
      <c r="CUV384"/>
      <c r="CUW384"/>
      <c r="CUX384"/>
      <c r="CUY384"/>
      <c r="CUZ384"/>
      <c r="CVA384"/>
      <c r="CVB384"/>
      <c r="CVC384"/>
      <c r="CVD384"/>
      <c r="CVE384"/>
      <c r="CVF384"/>
      <c r="CVG384"/>
      <c r="CVH384"/>
      <c r="CVI384"/>
      <c r="CVJ384"/>
      <c r="CVK384"/>
      <c r="CVL384"/>
      <c r="CVM384"/>
      <c r="CVN384"/>
      <c r="CVO384"/>
      <c r="CVP384"/>
      <c r="CVQ384"/>
      <c r="CVR384"/>
      <c r="CVS384"/>
      <c r="CVT384"/>
      <c r="CVU384"/>
      <c r="CVV384"/>
      <c r="CVW384"/>
      <c r="CVX384"/>
      <c r="CVY384"/>
      <c r="CVZ384"/>
      <c r="CWA384"/>
      <c r="CWB384"/>
      <c r="CWC384"/>
      <c r="CWD384"/>
      <c r="CWE384"/>
      <c r="CWF384"/>
      <c r="CWG384"/>
      <c r="CWH384"/>
      <c r="CWI384"/>
      <c r="CWJ384"/>
      <c r="CWK384"/>
      <c r="CWL384"/>
      <c r="CWM384"/>
      <c r="CWN384"/>
      <c r="CWO384"/>
      <c r="CWP384"/>
      <c r="CWQ384"/>
      <c r="CWR384"/>
      <c r="CWS384"/>
      <c r="CWT384"/>
      <c r="CWU384"/>
      <c r="CWV384"/>
      <c r="CWW384"/>
      <c r="CWX384"/>
      <c r="CWY384"/>
      <c r="CWZ384"/>
      <c r="CXA384"/>
      <c r="CXB384"/>
      <c r="CXC384"/>
      <c r="CXD384"/>
      <c r="CXE384"/>
      <c r="CXF384"/>
      <c r="CXG384"/>
      <c r="CXH384"/>
      <c r="CXI384"/>
      <c r="CXJ384"/>
      <c r="CXK384"/>
      <c r="CXL384"/>
      <c r="CXM384"/>
      <c r="CXN384"/>
      <c r="CXO384"/>
      <c r="CXP384"/>
      <c r="CXQ384"/>
      <c r="CXR384"/>
      <c r="CXS384"/>
      <c r="CXT384"/>
      <c r="CXU384"/>
      <c r="CXV384"/>
      <c r="CXW384"/>
      <c r="CXX384"/>
      <c r="CXY384"/>
      <c r="CXZ384"/>
      <c r="CYA384"/>
      <c r="CYB384"/>
      <c r="CYC384"/>
      <c r="CYD384"/>
      <c r="CYE384"/>
      <c r="CYF384"/>
      <c r="CYG384"/>
      <c r="CYH384"/>
      <c r="CYI384"/>
      <c r="CYJ384"/>
      <c r="CYK384"/>
      <c r="CYL384"/>
      <c r="CYM384"/>
      <c r="CYN384"/>
      <c r="CYO384"/>
      <c r="CYP384"/>
      <c r="CYQ384"/>
      <c r="CYR384"/>
      <c r="CYS384"/>
      <c r="CYT384"/>
      <c r="CYU384"/>
      <c r="CYV384"/>
      <c r="CYW384"/>
      <c r="CYX384"/>
      <c r="CYY384"/>
      <c r="CYZ384"/>
      <c r="CZA384"/>
      <c r="CZB384"/>
      <c r="CZC384"/>
      <c r="CZD384"/>
      <c r="CZE384"/>
      <c r="CZF384"/>
      <c r="CZG384"/>
      <c r="CZH384"/>
      <c r="CZI384"/>
      <c r="CZJ384"/>
      <c r="CZK384"/>
      <c r="CZL384"/>
      <c r="CZM384"/>
      <c r="CZN384"/>
      <c r="CZO384"/>
      <c r="CZP384"/>
      <c r="CZQ384"/>
      <c r="CZR384"/>
      <c r="CZS384"/>
      <c r="CZT384"/>
      <c r="CZU384"/>
      <c r="CZV384"/>
      <c r="CZW384"/>
      <c r="CZX384"/>
      <c r="CZY384"/>
      <c r="CZZ384"/>
      <c r="DAA384"/>
      <c r="DAB384"/>
      <c r="DAC384"/>
      <c r="DAD384"/>
      <c r="DAE384"/>
      <c r="DAF384"/>
      <c r="DAG384"/>
      <c r="DAH384"/>
      <c r="DAI384"/>
      <c r="DAJ384"/>
      <c r="DAK384"/>
      <c r="DAL384"/>
      <c r="DAM384"/>
      <c r="DAN384"/>
      <c r="DAO384"/>
      <c r="DAP384"/>
      <c r="DAQ384"/>
      <c r="DAR384"/>
      <c r="DAS384"/>
      <c r="DAT384"/>
      <c r="DAU384"/>
      <c r="DAV384"/>
      <c r="DAW384"/>
      <c r="DAX384"/>
      <c r="DAY384"/>
      <c r="DAZ384"/>
      <c r="DBA384"/>
      <c r="DBB384"/>
      <c r="DBC384"/>
      <c r="DBD384"/>
      <c r="DBE384"/>
      <c r="DBF384"/>
      <c r="DBG384"/>
      <c r="DBH384"/>
      <c r="DBI384"/>
      <c r="DBJ384"/>
      <c r="DBK384"/>
      <c r="DBL384"/>
      <c r="DBM384"/>
      <c r="DBN384"/>
      <c r="DBO384"/>
      <c r="DBP384"/>
      <c r="DBQ384"/>
      <c r="DBR384"/>
      <c r="DBS384"/>
      <c r="DBT384"/>
      <c r="DBU384"/>
      <c r="DBV384"/>
      <c r="DBW384"/>
      <c r="DBX384"/>
      <c r="DBY384"/>
      <c r="DBZ384"/>
      <c r="DCA384"/>
      <c r="DCB384"/>
      <c r="DCC384"/>
      <c r="DCD384"/>
      <c r="DCE384"/>
      <c r="DCF384"/>
      <c r="DCG384"/>
      <c r="DCH384"/>
      <c r="DCI384"/>
      <c r="DCJ384"/>
      <c r="DCK384"/>
      <c r="DCL384"/>
      <c r="DCM384"/>
      <c r="DCN384"/>
      <c r="DCO384"/>
      <c r="DCP384"/>
      <c r="DCQ384"/>
      <c r="DCR384"/>
      <c r="DCS384"/>
      <c r="DCT384"/>
      <c r="DCU384"/>
      <c r="DCV384"/>
      <c r="DCW384"/>
      <c r="DCX384"/>
      <c r="DCY384"/>
      <c r="DCZ384"/>
      <c r="DDA384"/>
      <c r="DDB384"/>
      <c r="DDC384"/>
      <c r="DDD384"/>
      <c r="DDE384"/>
      <c r="DDF384"/>
      <c r="DDG384"/>
      <c r="DDH384"/>
      <c r="DDI384"/>
      <c r="DDJ384"/>
      <c r="DDK384"/>
      <c r="DDL384"/>
      <c r="DDM384"/>
      <c r="DDN384"/>
      <c r="DDO384"/>
      <c r="DDP384"/>
      <c r="DDQ384"/>
      <c r="DDR384"/>
      <c r="DDS384"/>
      <c r="DDT384"/>
      <c r="DDU384"/>
      <c r="DDV384"/>
      <c r="DDW384"/>
      <c r="DDX384"/>
      <c r="DDY384"/>
      <c r="DDZ384"/>
      <c r="DEA384"/>
      <c r="DEB384"/>
      <c r="DEC384"/>
      <c r="DED384"/>
      <c r="DEE384"/>
      <c r="DEF384"/>
      <c r="DEG384"/>
      <c r="DEH384"/>
      <c r="DEI384"/>
      <c r="DEJ384"/>
      <c r="DEK384"/>
      <c r="DEL384"/>
      <c r="DEM384"/>
      <c r="DEN384"/>
      <c r="DEO384"/>
      <c r="DEP384"/>
      <c r="DEQ384"/>
      <c r="DER384"/>
      <c r="DES384"/>
      <c r="DET384"/>
      <c r="DEU384"/>
      <c r="DEV384"/>
      <c r="DEW384"/>
      <c r="DEX384"/>
      <c r="DEY384"/>
      <c r="DEZ384"/>
      <c r="DFA384"/>
      <c r="DFB384"/>
      <c r="DFC384"/>
      <c r="DFD384"/>
      <c r="DFE384"/>
      <c r="DFF384"/>
      <c r="DFG384"/>
      <c r="DFH384"/>
      <c r="DFI384"/>
      <c r="DFJ384"/>
      <c r="DFK384"/>
      <c r="DFL384"/>
      <c r="DFM384"/>
      <c r="DFN384"/>
      <c r="DFO384"/>
      <c r="DFP384"/>
      <c r="DFQ384"/>
      <c r="DFR384"/>
      <c r="DFS384"/>
      <c r="DFT384"/>
      <c r="DFU384"/>
      <c r="DFV384"/>
      <c r="DFW384"/>
      <c r="DFX384"/>
      <c r="DFY384"/>
      <c r="DFZ384"/>
      <c r="DGA384"/>
      <c r="DGB384"/>
      <c r="DGC384"/>
      <c r="DGD384"/>
      <c r="DGE384"/>
      <c r="DGF384"/>
      <c r="DGG384"/>
      <c r="DGH384"/>
      <c r="DGI384"/>
      <c r="DGJ384"/>
      <c r="DGK384"/>
      <c r="DGL384"/>
      <c r="DGM384"/>
      <c r="DGN384"/>
      <c r="DGO384"/>
      <c r="DGP384"/>
      <c r="DGQ384"/>
      <c r="DGR384"/>
      <c r="DGS384"/>
      <c r="DGT384"/>
      <c r="DGU384"/>
      <c r="DGV384"/>
      <c r="DGW384"/>
      <c r="DGX384"/>
      <c r="DGY384"/>
      <c r="DGZ384"/>
      <c r="DHA384"/>
      <c r="DHB384"/>
      <c r="DHC384"/>
      <c r="DHD384"/>
      <c r="DHE384"/>
      <c r="DHF384"/>
      <c r="DHG384"/>
      <c r="DHH384"/>
      <c r="DHI384"/>
      <c r="DHJ384"/>
      <c r="DHK384"/>
      <c r="DHL384"/>
      <c r="DHM384"/>
      <c r="DHN384"/>
      <c r="DHO384"/>
      <c r="DHP384"/>
      <c r="DHQ384"/>
      <c r="DHR384"/>
      <c r="DHS384"/>
      <c r="DHT384"/>
      <c r="DHU384"/>
      <c r="DHV384"/>
      <c r="DHW384"/>
      <c r="DHX384"/>
      <c r="DHY384"/>
      <c r="DHZ384"/>
      <c r="DIA384"/>
      <c r="DIB384"/>
      <c r="DIC384"/>
      <c r="DID384"/>
      <c r="DIE384"/>
      <c r="DIF384"/>
      <c r="DIG384"/>
      <c r="DIH384"/>
      <c r="DII384"/>
      <c r="DIJ384"/>
      <c r="DIK384"/>
      <c r="DIL384"/>
      <c r="DIM384"/>
      <c r="DIN384"/>
      <c r="DIO384"/>
      <c r="DIP384"/>
      <c r="DIQ384"/>
      <c r="DIR384"/>
      <c r="DIS384"/>
      <c r="DIT384"/>
      <c r="DIU384"/>
      <c r="DIV384"/>
      <c r="DIW384"/>
      <c r="DIX384"/>
      <c r="DIY384"/>
      <c r="DIZ384"/>
      <c r="DJA384"/>
      <c r="DJB384"/>
      <c r="DJC384"/>
      <c r="DJD384"/>
      <c r="DJE384"/>
      <c r="DJF384"/>
      <c r="DJG384"/>
      <c r="DJH384"/>
      <c r="DJI384"/>
      <c r="DJJ384"/>
      <c r="DJK384"/>
      <c r="DJL384"/>
      <c r="DJM384"/>
      <c r="DJN384"/>
      <c r="DJO384"/>
      <c r="DJP384"/>
      <c r="DJQ384"/>
      <c r="DJR384"/>
      <c r="DJS384"/>
      <c r="DJT384"/>
      <c r="DJU384"/>
      <c r="DJV384"/>
      <c r="DJW384"/>
      <c r="DJX384"/>
      <c r="DJY384"/>
      <c r="DJZ384"/>
      <c r="DKA384"/>
      <c r="DKB384"/>
      <c r="DKC384"/>
      <c r="DKD384"/>
      <c r="DKE384"/>
      <c r="DKF384"/>
      <c r="DKG384"/>
      <c r="DKH384"/>
      <c r="DKI384"/>
      <c r="DKJ384"/>
      <c r="DKK384"/>
      <c r="DKL384"/>
      <c r="DKM384"/>
      <c r="DKN384"/>
      <c r="DKO384"/>
      <c r="DKP384"/>
      <c r="DKQ384"/>
      <c r="DKR384"/>
      <c r="DKS384"/>
      <c r="DKT384"/>
      <c r="DKU384"/>
      <c r="DKV384"/>
      <c r="DKW384"/>
      <c r="DKX384"/>
      <c r="DKY384"/>
      <c r="DKZ384"/>
      <c r="DLA384"/>
      <c r="DLB384"/>
      <c r="DLC384"/>
      <c r="DLD384"/>
      <c r="DLE384"/>
      <c r="DLF384"/>
      <c r="DLG384"/>
      <c r="DLH384"/>
      <c r="DLI384"/>
      <c r="DLJ384"/>
      <c r="DLK384"/>
      <c r="DLL384"/>
      <c r="DLM384"/>
      <c r="DLN384"/>
      <c r="DLO384"/>
      <c r="DLP384"/>
      <c r="DLQ384"/>
      <c r="DLR384"/>
      <c r="DLS384"/>
      <c r="DLT384"/>
      <c r="DLU384"/>
      <c r="DLV384"/>
      <c r="DLW384"/>
      <c r="DLX384"/>
      <c r="DLY384"/>
      <c r="DLZ384"/>
      <c r="DMA384"/>
      <c r="DMB384"/>
      <c r="DMC384"/>
      <c r="DMD384"/>
      <c r="DME384"/>
      <c r="DMF384"/>
      <c r="DMG384"/>
      <c r="DMH384"/>
      <c r="DMI384"/>
      <c r="DMJ384"/>
      <c r="DMK384"/>
      <c r="DML384"/>
      <c r="DMM384"/>
      <c r="DMN384"/>
      <c r="DMO384"/>
      <c r="DMP384"/>
      <c r="DMQ384"/>
      <c r="DMR384"/>
      <c r="DMS384"/>
      <c r="DMT384"/>
      <c r="DMU384"/>
      <c r="DMV384"/>
      <c r="DMW384"/>
      <c r="DMX384"/>
      <c r="DMY384"/>
      <c r="DMZ384"/>
      <c r="DNA384"/>
      <c r="DNB384"/>
      <c r="DNC384"/>
      <c r="DND384"/>
      <c r="DNE384"/>
      <c r="DNF384"/>
      <c r="DNG384"/>
      <c r="DNH384"/>
      <c r="DNI384"/>
      <c r="DNJ384"/>
      <c r="DNK384"/>
      <c r="DNL384"/>
      <c r="DNM384"/>
      <c r="DNN384"/>
      <c r="DNO384"/>
      <c r="DNP384"/>
      <c r="DNQ384"/>
      <c r="DNR384"/>
      <c r="DNS384"/>
      <c r="DNT384"/>
      <c r="DNU384"/>
      <c r="DNV384"/>
      <c r="DNW384"/>
      <c r="DNX384"/>
      <c r="DNY384"/>
      <c r="DNZ384"/>
      <c r="DOA384"/>
      <c r="DOB384"/>
      <c r="DOC384"/>
      <c r="DOD384"/>
      <c r="DOE384"/>
      <c r="DOF384"/>
      <c r="DOG384"/>
      <c r="DOH384"/>
      <c r="DOI384"/>
      <c r="DOJ384"/>
      <c r="DOK384"/>
      <c r="DOL384"/>
      <c r="DOM384"/>
      <c r="DON384"/>
      <c r="DOO384"/>
      <c r="DOP384"/>
      <c r="DOQ384"/>
      <c r="DOR384"/>
      <c r="DOS384"/>
      <c r="DOT384"/>
      <c r="DOU384"/>
      <c r="DOV384"/>
      <c r="DOW384"/>
      <c r="DOX384"/>
      <c r="DOY384"/>
      <c r="DOZ384"/>
      <c r="DPA384"/>
      <c r="DPB384"/>
      <c r="DPC384"/>
      <c r="DPD384"/>
      <c r="DPE384"/>
      <c r="DPF384"/>
      <c r="DPG384"/>
      <c r="DPH384"/>
      <c r="DPI384"/>
      <c r="DPJ384"/>
      <c r="DPK384"/>
      <c r="DPL384"/>
      <c r="DPM384"/>
      <c r="DPN384"/>
      <c r="DPO384"/>
      <c r="DPP384"/>
      <c r="DPQ384"/>
      <c r="DPR384"/>
      <c r="DPS384"/>
      <c r="DPT384"/>
      <c r="DPU384"/>
      <c r="DPV384"/>
      <c r="DPW384"/>
      <c r="DPX384"/>
      <c r="DPY384"/>
      <c r="DPZ384"/>
      <c r="DQA384"/>
      <c r="DQB384"/>
      <c r="DQC384"/>
      <c r="DQD384"/>
      <c r="DQE384"/>
      <c r="DQF384"/>
      <c r="DQG384"/>
      <c r="DQH384"/>
      <c r="DQI384"/>
      <c r="DQJ384"/>
      <c r="DQK384"/>
      <c r="DQL384"/>
      <c r="DQM384"/>
      <c r="DQN384"/>
      <c r="DQO384"/>
      <c r="DQP384"/>
      <c r="DQQ384"/>
      <c r="DQR384"/>
      <c r="DQS384"/>
      <c r="DQT384"/>
      <c r="DQU384"/>
      <c r="DQV384"/>
      <c r="DQW384"/>
      <c r="DQX384"/>
      <c r="DQY384"/>
      <c r="DQZ384"/>
      <c r="DRA384"/>
      <c r="DRB384"/>
      <c r="DRC384"/>
      <c r="DRD384"/>
      <c r="DRE384"/>
      <c r="DRF384"/>
      <c r="DRG384"/>
      <c r="DRH384"/>
      <c r="DRI384"/>
      <c r="DRJ384"/>
      <c r="DRK384"/>
      <c r="DRL384"/>
      <c r="DRM384"/>
      <c r="DRN384"/>
      <c r="DRO384"/>
      <c r="DRP384"/>
      <c r="DRQ384"/>
      <c r="DRR384"/>
      <c r="DRS384"/>
      <c r="DRT384"/>
      <c r="DRU384"/>
      <c r="DRV384"/>
      <c r="DRW384"/>
      <c r="DRX384"/>
      <c r="DRY384"/>
      <c r="DRZ384"/>
      <c r="DSA384"/>
      <c r="DSB384"/>
      <c r="DSC384"/>
      <c r="DSD384"/>
      <c r="DSE384"/>
      <c r="DSF384"/>
      <c r="DSG384"/>
      <c r="DSH384"/>
      <c r="DSI384"/>
      <c r="DSJ384"/>
      <c r="DSK384"/>
      <c r="DSL384"/>
      <c r="DSM384"/>
      <c r="DSN384"/>
      <c r="DSO384"/>
      <c r="DSP384"/>
      <c r="DSQ384"/>
      <c r="DSR384"/>
      <c r="DSS384"/>
      <c r="DST384"/>
      <c r="DSU384"/>
      <c r="DSV384"/>
      <c r="DSW384"/>
      <c r="DSX384"/>
      <c r="DSY384"/>
      <c r="DSZ384"/>
      <c r="DTA384"/>
      <c r="DTB384"/>
      <c r="DTC384"/>
      <c r="DTD384"/>
      <c r="DTE384"/>
      <c r="DTF384"/>
      <c r="DTG384"/>
      <c r="DTH384"/>
      <c r="DTI384"/>
      <c r="DTJ384"/>
      <c r="DTK384"/>
      <c r="DTL384"/>
      <c r="DTM384"/>
      <c r="DTN384"/>
      <c r="DTO384"/>
      <c r="DTP384"/>
      <c r="DTQ384"/>
      <c r="DTR384"/>
      <c r="DTS384"/>
      <c r="DTT384"/>
      <c r="DTU384"/>
      <c r="DTV384"/>
      <c r="DTW384"/>
      <c r="DTX384"/>
      <c r="DTY384"/>
      <c r="DTZ384"/>
      <c r="DUA384"/>
      <c r="DUB384"/>
      <c r="DUC384"/>
      <c r="DUD384"/>
      <c r="DUE384"/>
      <c r="DUF384"/>
      <c r="DUG384"/>
      <c r="DUH384"/>
      <c r="DUI384"/>
      <c r="DUJ384"/>
      <c r="DUK384"/>
      <c r="DUL384"/>
      <c r="DUM384"/>
      <c r="DUN384"/>
      <c r="DUO384"/>
      <c r="DUP384"/>
      <c r="DUQ384"/>
      <c r="DUR384"/>
      <c r="DUS384"/>
      <c r="DUT384"/>
      <c r="DUU384"/>
      <c r="DUV384"/>
      <c r="DUW384"/>
      <c r="DUX384"/>
      <c r="DUY384"/>
      <c r="DUZ384"/>
      <c r="DVA384"/>
      <c r="DVB384"/>
      <c r="DVC384"/>
      <c r="DVD384"/>
      <c r="DVE384"/>
      <c r="DVF384"/>
      <c r="DVG384"/>
      <c r="DVH384"/>
      <c r="DVI384"/>
      <c r="DVJ384"/>
      <c r="DVK384"/>
      <c r="DVL384"/>
      <c r="DVM384"/>
      <c r="DVN384"/>
      <c r="DVO384"/>
      <c r="DVP384"/>
      <c r="DVQ384"/>
      <c r="DVR384"/>
      <c r="DVS384"/>
      <c r="DVT384"/>
      <c r="DVU384"/>
      <c r="DVV384"/>
      <c r="DVW384"/>
      <c r="DVX384"/>
      <c r="DVY384"/>
      <c r="DVZ384"/>
      <c r="DWA384"/>
      <c r="DWB384"/>
      <c r="DWC384"/>
      <c r="DWD384"/>
      <c r="DWE384"/>
      <c r="DWF384"/>
      <c r="DWG384"/>
      <c r="DWH384"/>
      <c r="DWI384"/>
      <c r="DWJ384"/>
      <c r="DWK384"/>
      <c r="DWL384"/>
      <c r="DWM384"/>
      <c r="DWN384"/>
      <c r="DWO384"/>
      <c r="DWP384"/>
      <c r="DWQ384"/>
      <c r="DWR384"/>
      <c r="DWS384"/>
      <c r="DWT384"/>
      <c r="DWU384"/>
      <c r="DWV384"/>
      <c r="DWW384"/>
      <c r="DWX384"/>
      <c r="DWY384"/>
      <c r="DWZ384"/>
      <c r="DXA384"/>
      <c r="DXB384"/>
      <c r="DXC384"/>
      <c r="DXD384"/>
      <c r="DXE384"/>
      <c r="DXF384"/>
      <c r="DXG384"/>
      <c r="DXH384"/>
      <c r="DXI384"/>
      <c r="DXJ384"/>
      <c r="DXK384"/>
      <c r="DXL384"/>
      <c r="DXM384"/>
      <c r="DXN384"/>
      <c r="DXO384"/>
      <c r="DXP384"/>
      <c r="DXQ384"/>
      <c r="DXR384"/>
      <c r="DXS384"/>
      <c r="DXT384"/>
      <c r="DXU384"/>
      <c r="DXV384"/>
      <c r="DXW384"/>
      <c r="DXX384"/>
      <c r="DXY384"/>
      <c r="DXZ384"/>
      <c r="DYA384"/>
      <c r="DYB384"/>
      <c r="DYC384"/>
      <c r="DYD384"/>
      <c r="DYE384"/>
      <c r="DYF384"/>
      <c r="DYG384"/>
      <c r="DYH384"/>
      <c r="DYI384"/>
      <c r="DYJ384"/>
      <c r="DYK384"/>
      <c r="DYL384"/>
      <c r="DYM384"/>
      <c r="DYN384"/>
      <c r="DYO384"/>
      <c r="DYP384"/>
      <c r="DYQ384"/>
      <c r="DYR384"/>
      <c r="DYS384"/>
      <c r="DYT384"/>
      <c r="DYU384"/>
      <c r="DYV384"/>
      <c r="DYW384"/>
      <c r="DYX384"/>
      <c r="DYY384"/>
      <c r="DYZ384"/>
      <c r="DZA384"/>
      <c r="DZB384"/>
      <c r="DZC384"/>
      <c r="DZD384"/>
      <c r="DZE384"/>
      <c r="DZF384"/>
      <c r="DZG384"/>
      <c r="DZH384"/>
      <c r="DZI384"/>
      <c r="DZJ384"/>
      <c r="DZK384"/>
      <c r="DZL384"/>
      <c r="DZM384"/>
      <c r="DZN384"/>
      <c r="DZO384"/>
      <c r="DZP384"/>
      <c r="DZQ384"/>
      <c r="DZR384"/>
      <c r="DZS384"/>
      <c r="DZT384"/>
      <c r="DZU384"/>
      <c r="DZV384"/>
      <c r="DZW384"/>
      <c r="DZX384"/>
      <c r="DZY384"/>
      <c r="DZZ384"/>
      <c r="EAA384"/>
      <c r="EAB384"/>
      <c r="EAC384"/>
      <c r="EAD384"/>
      <c r="EAE384"/>
      <c r="EAF384"/>
      <c r="EAG384"/>
      <c r="EAH384"/>
      <c r="EAI384"/>
      <c r="EAJ384"/>
      <c r="EAK384"/>
      <c r="EAL384"/>
      <c r="EAM384"/>
      <c r="EAN384"/>
      <c r="EAO384"/>
      <c r="EAP384"/>
      <c r="EAQ384"/>
      <c r="EAR384"/>
      <c r="EAS384"/>
      <c r="EAT384"/>
      <c r="EAU384"/>
      <c r="EAV384"/>
      <c r="EAW384"/>
      <c r="EAX384"/>
      <c r="EAY384"/>
      <c r="EAZ384"/>
      <c r="EBA384"/>
      <c r="EBB384"/>
      <c r="EBC384"/>
      <c r="EBD384"/>
      <c r="EBE384"/>
      <c r="EBF384"/>
      <c r="EBG384"/>
      <c r="EBH384"/>
      <c r="EBI384"/>
      <c r="EBJ384"/>
      <c r="EBK384"/>
      <c r="EBL384"/>
      <c r="EBM384"/>
      <c r="EBN384"/>
      <c r="EBO384"/>
      <c r="EBP384"/>
      <c r="EBQ384"/>
      <c r="EBR384"/>
      <c r="EBS384"/>
      <c r="EBT384"/>
      <c r="EBU384"/>
      <c r="EBV384"/>
      <c r="EBW384"/>
      <c r="EBX384"/>
      <c r="EBY384"/>
      <c r="EBZ384"/>
      <c r="ECA384"/>
      <c r="ECB384"/>
      <c r="ECC384"/>
      <c r="ECD384"/>
      <c r="ECE384"/>
      <c r="ECF384"/>
      <c r="ECG384"/>
      <c r="ECH384"/>
      <c r="ECI384"/>
      <c r="ECJ384"/>
      <c r="ECK384"/>
      <c r="ECL384"/>
      <c r="ECM384"/>
      <c r="ECN384"/>
      <c r="ECO384"/>
      <c r="ECP384"/>
      <c r="ECQ384"/>
      <c r="ECR384"/>
      <c r="ECS384"/>
      <c r="ECT384"/>
      <c r="ECU384"/>
      <c r="ECV384"/>
      <c r="ECW384"/>
      <c r="ECX384"/>
      <c r="ECY384"/>
      <c r="ECZ384"/>
      <c r="EDA384"/>
      <c r="EDB384"/>
      <c r="EDC384"/>
      <c r="EDD384"/>
      <c r="EDE384"/>
      <c r="EDF384"/>
      <c r="EDG384"/>
      <c r="EDH384"/>
      <c r="EDI384"/>
      <c r="EDJ384"/>
      <c r="EDK384"/>
      <c r="EDL384"/>
      <c r="EDM384"/>
      <c r="EDN384"/>
      <c r="EDO384"/>
      <c r="EDP384"/>
      <c r="EDQ384"/>
      <c r="EDR384"/>
      <c r="EDS384"/>
      <c r="EDT384"/>
      <c r="EDU384"/>
      <c r="EDV384"/>
      <c r="EDW384"/>
      <c r="EDX384"/>
      <c r="EDY384"/>
      <c r="EDZ384"/>
      <c r="EEA384"/>
      <c r="EEB384"/>
      <c r="EEC384"/>
      <c r="EED384"/>
      <c r="EEE384"/>
      <c r="EEF384"/>
      <c r="EEG384"/>
      <c r="EEH384"/>
      <c r="EEI384"/>
      <c r="EEJ384"/>
      <c r="EEK384"/>
      <c r="EEL384"/>
      <c r="EEM384"/>
      <c r="EEN384"/>
      <c r="EEO384"/>
      <c r="EEP384"/>
      <c r="EEQ384"/>
      <c r="EER384"/>
      <c r="EES384"/>
      <c r="EET384"/>
      <c r="EEU384"/>
      <c r="EEV384"/>
      <c r="EEW384"/>
      <c r="EEX384"/>
      <c r="EEY384"/>
      <c r="EEZ384"/>
      <c r="EFA384"/>
      <c r="EFB384"/>
      <c r="EFC384"/>
      <c r="EFD384"/>
      <c r="EFE384"/>
      <c r="EFF384"/>
      <c r="EFG384"/>
      <c r="EFH384"/>
      <c r="EFI384"/>
      <c r="EFJ384"/>
      <c r="EFK384"/>
      <c r="EFL384"/>
      <c r="EFM384"/>
      <c r="EFN384"/>
      <c r="EFO384"/>
      <c r="EFP384"/>
      <c r="EFQ384"/>
      <c r="EFR384"/>
      <c r="EFS384"/>
      <c r="EFT384"/>
      <c r="EFU384"/>
      <c r="EFV384"/>
      <c r="EFW384"/>
      <c r="EFX384"/>
      <c r="EFY384"/>
      <c r="EFZ384"/>
      <c r="EGA384"/>
      <c r="EGB384"/>
      <c r="EGC384"/>
      <c r="EGD384"/>
      <c r="EGE384"/>
      <c r="EGF384"/>
      <c r="EGG384"/>
      <c r="EGH384"/>
      <c r="EGI384"/>
      <c r="EGJ384"/>
      <c r="EGK384"/>
      <c r="EGL384"/>
      <c r="EGM384"/>
      <c r="EGN384"/>
      <c r="EGO384"/>
      <c r="EGP384"/>
      <c r="EGQ384"/>
      <c r="EGR384"/>
      <c r="EGS384"/>
      <c r="EGT384"/>
      <c r="EGU384"/>
      <c r="EGV384"/>
      <c r="EGW384"/>
      <c r="EGX384"/>
      <c r="EGY384"/>
      <c r="EGZ384"/>
      <c r="EHA384"/>
      <c r="EHB384"/>
      <c r="EHC384"/>
      <c r="EHD384"/>
      <c r="EHE384"/>
      <c r="EHF384"/>
      <c r="EHG384"/>
      <c r="EHH384"/>
      <c r="EHI384"/>
      <c r="EHJ384"/>
      <c r="EHK384"/>
      <c r="EHL384"/>
      <c r="EHM384"/>
      <c r="EHN384"/>
      <c r="EHO384"/>
      <c r="EHP384"/>
      <c r="EHQ384"/>
      <c r="EHR384"/>
      <c r="EHS384"/>
      <c r="EHT384"/>
      <c r="EHU384"/>
      <c r="EHV384"/>
      <c r="EHW384"/>
      <c r="EHX384"/>
      <c r="EHY384"/>
      <c r="EHZ384"/>
      <c r="EIA384"/>
      <c r="EIB384"/>
      <c r="EIC384"/>
      <c r="EID384"/>
      <c r="EIE384"/>
      <c r="EIF384"/>
      <c r="EIG384"/>
      <c r="EIH384"/>
      <c r="EII384"/>
      <c r="EIJ384"/>
      <c r="EIK384"/>
      <c r="EIL384"/>
      <c r="EIM384"/>
      <c r="EIN384"/>
      <c r="EIO384"/>
      <c r="EIP384"/>
      <c r="EIQ384"/>
      <c r="EIR384"/>
      <c r="EIS384"/>
      <c r="EIT384"/>
      <c r="EIU384"/>
      <c r="EIV384"/>
      <c r="EIW384"/>
      <c r="EIX384"/>
      <c r="EIY384"/>
      <c r="EIZ384"/>
      <c r="EJA384"/>
      <c r="EJB384"/>
      <c r="EJC384"/>
      <c r="EJD384"/>
      <c r="EJE384"/>
      <c r="EJF384"/>
      <c r="EJG384"/>
      <c r="EJH384"/>
      <c r="EJI384"/>
      <c r="EJJ384"/>
      <c r="EJK384"/>
      <c r="EJL384"/>
      <c r="EJM384"/>
      <c r="EJN384"/>
      <c r="EJO384"/>
      <c r="EJP384"/>
      <c r="EJQ384"/>
      <c r="EJR384"/>
      <c r="EJS384"/>
      <c r="EJT384"/>
      <c r="EJU384"/>
      <c r="EJV384"/>
      <c r="EJW384"/>
      <c r="EJX384"/>
      <c r="EJY384"/>
      <c r="EJZ384"/>
      <c r="EKA384"/>
      <c r="EKB384"/>
      <c r="EKC384"/>
      <c r="EKD384"/>
      <c r="EKE384"/>
      <c r="EKF384"/>
      <c r="EKG384"/>
      <c r="EKH384"/>
      <c r="EKI384"/>
      <c r="EKJ384"/>
      <c r="EKK384"/>
      <c r="EKL384"/>
      <c r="EKM384"/>
      <c r="EKN384"/>
      <c r="EKO384"/>
      <c r="EKP384"/>
      <c r="EKQ384"/>
      <c r="EKR384"/>
      <c r="EKS384"/>
      <c r="EKT384"/>
      <c r="EKU384"/>
      <c r="EKV384"/>
      <c r="EKW384"/>
      <c r="EKX384"/>
      <c r="EKY384"/>
      <c r="EKZ384"/>
      <c r="ELA384"/>
      <c r="ELB384"/>
      <c r="ELC384"/>
      <c r="ELD384"/>
      <c r="ELE384"/>
      <c r="ELF384"/>
      <c r="ELG384"/>
      <c r="ELH384"/>
      <c r="ELI384"/>
      <c r="ELJ384"/>
      <c r="ELK384"/>
      <c r="ELL384"/>
      <c r="ELM384"/>
      <c r="ELN384"/>
      <c r="ELO384"/>
      <c r="ELP384"/>
      <c r="ELQ384"/>
      <c r="ELR384"/>
      <c r="ELS384"/>
      <c r="ELT384"/>
      <c r="ELU384"/>
      <c r="ELV384"/>
      <c r="ELW384"/>
      <c r="ELX384"/>
      <c r="ELY384"/>
      <c r="ELZ384"/>
      <c r="EMA384"/>
      <c r="EMB384"/>
      <c r="EMC384"/>
      <c r="EMD384"/>
      <c r="EME384"/>
      <c r="EMF384"/>
      <c r="EMG384"/>
      <c r="EMH384"/>
      <c r="EMI384"/>
      <c r="EMJ384"/>
      <c r="EMK384"/>
      <c r="EML384"/>
      <c r="EMM384"/>
      <c r="EMN384"/>
      <c r="EMO384"/>
      <c r="EMP384"/>
      <c r="EMQ384"/>
      <c r="EMR384"/>
      <c r="EMS384"/>
      <c r="EMT384"/>
      <c r="EMU384"/>
      <c r="EMV384"/>
      <c r="EMW384"/>
      <c r="EMX384"/>
      <c r="EMY384"/>
      <c r="EMZ384"/>
      <c r="ENA384"/>
      <c r="ENB384"/>
      <c r="ENC384"/>
      <c r="END384"/>
      <c r="ENE384"/>
      <c r="ENF384"/>
      <c r="ENG384"/>
      <c r="ENH384"/>
      <c r="ENI384"/>
      <c r="ENJ384"/>
      <c r="ENK384"/>
      <c r="ENL384"/>
      <c r="ENM384"/>
      <c r="ENN384"/>
      <c r="ENO384"/>
      <c r="ENP384"/>
      <c r="ENQ384"/>
      <c r="ENR384"/>
      <c r="ENS384"/>
      <c r="ENT384"/>
      <c r="ENU384"/>
      <c r="ENV384"/>
      <c r="ENW384"/>
      <c r="ENX384"/>
      <c r="ENY384"/>
      <c r="ENZ384"/>
      <c r="EOA384"/>
      <c r="EOB384"/>
      <c r="EOC384"/>
      <c r="EOD384"/>
      <c r="EOE384"/>
      <c r="EOF384"/>
      <c r="EOG384"/>
      <c r="EOH384"/>
      <c r="EOI384"/>
      <c r="EOJ384"/>
      <c r="EOK384"/>
      <c r="EOL384"/>
      <c r="EOM384"/>
      <c r="EON384"/>
      <c r="EOO384"/>
      <c r="EOP384"/>
      <c r="EOQ384"/>
      <c r="EOR384"/>
      <c r="EOS384"/>
      <c r="EOT384"/>
      <c r="EOU384"/>
      <c r="EOV384"/>
      <c r="EOW384"/>
      <c r="EOX384"/>
      <c r="EOY384"/>
      <c r="EOZ384"/>
      <c r="EPA384"/>
      <c r="EPB384"/>
      <c r="EPC384"/>
      <c r="EPD384"/>
      <c r="EPE384"/>
      <c r="EPF384"/>
      <c r="EPG384"/>
      <c r="EPH384"/>
      <c r="EPI384"/>
      <c r="EPJ384"/>
      <c r="EPK384"/>
      <c r="EPL384"/>
      <c r="EPM384"/>
      <c r="EPN384"/>
      <c r="EPO384"/>
      <c r="EPP384"/>
      <c r="EPQ384"/>
      <c r="EPR384"/>
      <c r="EPS384"/>
      <c r="EPT384"/>
      <c r="EPU384"/>
      <c r="EPV384"/>
      <c r="EPW384"/>
      <c r="EPX384"/>
      <c r="EPY384"/>
      <c r="EPZ384"/>
      <c r="EQA384"/>
      <c r="EQB384"/>
      <c r="EQC384"/>
      <c r="EQD384"/>
      <c r="EQE384"/>
      <c r="EQF384"/>
      <c r="EQG384"/>
      <c r="EQH384"/>
      <c r="EQI384"/>
      <c r="EQJ384"/>
      <c r="EQK384"/>
      <c r="EQL384"/>
      <c r="EQM384"/>
      <c r="EQN384"/>
      <c r="EQO384"/>
      <c r="EQP384"/>
      <c r="EQQ384"/>
      <c r="EQR384"/>
      <c r="EQS384"/>
      <c r="EQT384"/>
      <c r="EQU384"/>
      <c r="EQV384"/>
      <c r="EQW384"/>
      <c r="EQX384"/>
      <c r="EQY384"/>
      <c r="EQZ384"/>
      <c r="ERA384"/>
      <c r="ERB384"/>
      <c r="ERC384"/>
      <c r="ERD384"/>
      <c r="ERE384"/>
      <c r="ERF384"/>
      <c r="ERG384"/>
      <c r="ERH384"/>
      <c r="ERI384"/>
      <c r="ERJ384"/>
      <c r="ERK384"/>
      <c r="ERL384"/>
      <c r="ERM384"/>
      <c r="ERN384"/>
      <c r="ERO384"/>
      <c r="ERP384"/>
      <c r="ERQ384"/>
      <c r="ERR384"/>
      <c r="ERS384"/>
      <c r="ERT384"/>
      <c r="ERU384"/>
      <c r="ERV384"/>
      <c r="ERW384"/>
      <c r="ERX384"/>
      <c r="ERY384"/>
      <c r="ERZ384"/>
      <c r="ESA384"/>
      <c r="ESB384"/>
      <c r="ESC384"/>
      <c r="ESD384"/>
      <c r="ESE384"/>
      <c r="ESF384"/>
      <c r="ESG384"/>
      <c r="ESH384"/>
      <c r="ESI384"/>
      <c r="ESJ384"/>
      <c r="ESK384"/>
      <c r="ESL384"/>
      <c r="ESM384"/>
      <c r="ESN384"/>
      <c r="ESO384"/>
      <c r="ESP384"/>
      <c r="ESQ384"/>
      <c r="ESR384"/>
      <c r="ESS384"/>
      <c r="EST384"/>
      <c r="ESU384"/>
      <c r="ESV384"/>
      <c r="ESW384"/>
      <c r="ESX384"/>
      <c r="ESY384"/>
      <c r="ESZ384"/>
      <c r="ETA384"/>
      <c r="ETB384"/>
      <c r="ETC384"/>
      <c r="ETD384"/>
      <c r="ETE384"/>
      <c r="ETF384"/>
      <c r="ETG384"/>
      <c r="ETH384"/>
      <c r="ETI384"/>
      <c r="ETJ384"/>
      <c r="ETK384"/>
      <c r="ETL384"/>
      <c r="ETM384"/>
      <c r="ETN384"/>
      <c r="ETO384"/>
      <c r="ETP384"/>
      <c r="ETQ384"/>
      <c r="ETR384"/>
      <c r="ETS384"/>
      <c r="ETT384"/>
      <c r="ETU384"/>
      <c r="ETV384"/>
      <c r="ETW384"/>
      <c r="ETX384"/>
      <c r="ETY384"/>
      <c r="ETZ384"/>
      <c r="EUA384"/>
      <c r="EUB384"/>
      <c r="EUC384"/>
      <c r="EUD384"/>
      <c r="EUE384"/>
      <c r="EUF384"/>
      <c r="EUG384"/>
      <c r="EUH384"/>
      <c r="EUI384"/>
      <c r="EUJ384"/>
      <c r="EUK384"/>
      <c r="EUL384"/>
      <c r="EUM384"/>
      <c r="EUN384"/>
      <c r="EUO384"/>
      <c r="EUP384"/>
      <c r="EUQ384"/>
      <c r="EUR384"/>
      <c r="EUS384"/>
      <c r="EUT384"/>
      <c r="EUU384"/>
      <c r="EUV384"/>
      <c r="EUW384"/>
      <c r="EUX384"/>
      <c r="EUY384"/>
      <c r="EUZ384"/>
      <c r="EVA384"/>
      <c r="EVB384"/>
      <c r="EVC384"/>
      <c r="EVD384"/>
      <c r="EVE384"/>
      <c r="EVF384"/>
      <c r="EVG384"/>
      <c r="EVH384"/>
      <c r="EVI384"/>
      <c r="EVJ384"/>
      <c r="EVK384"/>
      <c r="EVL384"/>
      <c r="EVM384"/>
      <c r="EVN384"/>
      <c r="EVO384"/>
      <c r="EVP384"/>
      <c r="EVQ384"/>
      <c r="EVR384"/>
      <c r="EVS384"/>
      <c r="EVT384"/>
      <c r="EVU384"/>
      <c r="EVV384"/>
      <c r="EVW384"/>
      <c r="EVX384"/>
      <c r="EVY384"/>
      <c r="EVZ384"/>
      <c r="EWA384"/>
      <c r="EWB384"/>
      <c r="EWC384"/>
      <c r="EWD384"/>
      <c r="EWE384"/>
      <c r="EWF384"/>
      <c r="EWG384"/>
      <c r="EWH384"/>
      <c r="EWI384"/>
      <c r="EWJ384"/>
      <c r="EWK384"/>
      <c r="EWL384"/>
      <c r="EWM384"/>
      <c r="EWN384"/>
      <c r="EWO384"/>
      <c r="EWP384"/>
      <c r="EWQ384"/>
      <c r="EWR384"/>
      <c r="EWS384"/>
      <c r="EWT384"/>
      <c r="EWU384"/>
      <c r="EWV384"/>
      <c r="EWW384"/>
      <c r="EWX384"/>
      <c r="EWY384"/>
      <c r="EWZ384"/>
      <c r="EXA384"/>
      <c r="EXB384"/>
      <c r="EXC384"/>
      <c r="EXD384"/>
      <c r="EXE384"/>
      <c r="EXF384"/>
      <c r="EXG384"/>
      <c r="EXH384"/>
      <c r="EXI384"/>
      <c r="EXJ384"/>
      <c r="EXK384"/>
      <c r="EXL384"/>
      <c r="EXM384"/>
      <c r="EXN384"/>
      <c r="EXO384"/>
      <c r="EXP384"/>
      <c r="EXQ384"/>
      <c r="EXR384"/>
      <c r="EXS384"/>
      <c r="EXT384"/>
      <c r="EXU384"/>
      <c r="EXV384"/>
      <c r="EXW384"/>
      <c r="EXX384"/>
      <c r="EXY384"/>
      <c r="EXZ384"/>
      <c r="EYA384"/>
      <c r="EYB384"/>
      <c r="EYC384"/>
      <c r="EYD384"/>
      <c r="EYE384"/>
      <c r="EYF384"/>
      <c r="EYG384"/>
      <c r="EYH384"/>
      <c r="EYI384"/>
      <c r="EYJ384"/>
      <c r="EYK384"/>
      <c r="EYL384"/>
      <c r="EYM384"/>
      <c r="EYN384"/>
      <c r="EYO384"/>
      <c r="EYP384"/>
      <c r="EYQ384"/>
      <c r="EYR384"/>
      <c r="EYS384"/>
      <c r="EYT384"/>
      <c r="EYU384"/>
      <c r="EYV384"/>
      <c r="EYW384"/>
      <c r="EYX384"/>
      <c r="EYY384"/>
      <c r="EYZ384"/>
      <c r="EZA384"/>
      <c r="EZB384"/>
      <c r="EZC384"/>
      <c r="EZD384"/>
      <c r="EZE384"/>
      <c r="EZF384"/>
      <c r="EZG384"/>
      <c r="EZH384"/>
      <c r="EZI384"/>
      <c r="EZJ384"/>
      <c r="EZK384"/>
      <c r="EZL384"/>
      <c r="EZM384"/>
      <c r="EZN384"/>
      <c r="EZO384"/>
      <c r="EZP384"/>
      <c r="EZQ384"/>
      <c r="EZR384"/>
      <c r="EZS384"/>
      <c r="EZT384"/>
      <c r="EZU384"/>
      <c r="EZV384"/>
      <c r="EZW384"/>
      <c r="EZX384"/>
      <c r="EZY384"/>
      <c r="EZZ384"/>
      <c r="FAA384"/>
      <c r="FAB384"/>
      <c r="FAC384"/>
      <c r="FAD384"/>
      <c r="FAE384"/>
      <c r="FAF384"/>
      <c r="FAG384"/>
      <c r="FAH384"/>
      <c r="FAI384"/>
      <c r="FAJ384"/>
      <c r="FAK384"/>
      <c r="FAL384"/>
      <c r="FAM384"/>
      <c r="FAN384"/>
      <c r="FAO384"/>
      <c r="FAP384"/>
      <c r="FAQ384"/>
      <c r="FAR384"/>
      <c r="FAS384"/>
      <c r="FAT384"/>
      <c r="FAU384"/>
      <c r="FAV384"/>
      <c r="FAW384"/>
      <c r="FAX384"/>
      <c r="FAY384"/>
      <c r="FAZ384"/>
      <c r="FBA384"/>
      <c r="FBB384"/>
      <c r="FBC384"/>
      <c r="FBD384"/>
      <c r="FBE384"/>
      <c r="FBF384"/>
      <c r="FBG384"/>
      <c r="FBH384"/>
      <c r="FBI384"/>
      <c r="FBJ384"/>
      <c r="FBK384"/>
      <c r="FBL384"/>
      <c r="FBM384"/>
      <c r="FBN384"/>
      <c r="FBO384"/>
      <c r="FBP384"/>
      <c r="FBQ384"/>
      <c r="FBR384"/>
      <c r="FBS384"/>
      <c r="FBT384"/>
      <c r="FBU384"/>
      <c r="FBV384"/>
      <c r="FBW384"/>
      <c r="FBX384"/>
      <c r="FBY384"/>
      <c r="FBZ384"/>
      <c r="FCA384"/>
      <c r="FCB384"/>
      <c r="FCC384"/>
      <c r="FCD384"/>
      <c r="FCE384"/>
      <c r="FCF384"/>
      <c r="FCG384"/>
      <c r="FCH384"/>
      <c r="FCI384"/>
      <c r="FCJ384"/>
      <c r="FCK384"/>
      <c r="FCL384"/>
      <c r="FCM384"/>
      <c r="FCN384"/>
      <c r="FCO384"/>
      <c r="FCP384"/>
      <c r="FCQ384"/>
      <c r="FCR384"/>
      <c r="FCS384"/>
      <c r="FCT384"/>
      <c r="FCU384"/>
      <c r="FCV384"/>
      <c r="FCW384"/>
      <c r="FCX384"/>
      <c r="FCY384"/>
      <c r="FCZ384"/>
      <c r="FDA384"/>
      <c r="FDB384"/>
      <c r="FDC384"/>
      <c r="FDD384"/>
      <c r="FDE384"/>
      <c r="FDF384"/>
      <c r="FDG384"/>
      <c r="FDH384"/>
      <c r="FDI384"/>
      <c r="FDJ384"/>
      <c r="FDK384"/>
      <c r="FDL384"/>
      <c r="FDM384"/>
      <c r="FDN384"/>
      <c r="FDO384"/>
      <c r="FDP384"/>
      <c r="FDQ384"/>
      <c r="FDR384"/>
      <c r="FDS384"/>
      <c r="FDT384"/>
      <c r="FDU384"/>
      <c r="FDV384"/>
      <c r="FDW384"/>
      <c r="FDX384"/>
      <c r="FDY384"/>
      <c r="FDZ384"/>
      <c r="FEA384"/>
      <c r="FEB384"/>
      <c r="FEC384"/>
      <c r="FED384"/>
      <c r="FEE384"/>
      <c r="FEF384"/>
      <c r="FEG384"/>
      <c r="FEH384"/>
      <c r="FEI384"/>
      <c r="FEJ384"/>
      <c r="FEK384"/>
      <c r="FEL384"/>
      <c r="FEM384"/>
      <c r="FEN384"/>
      <c r="FEO384"/>
      <c r="FEP384"/>
      <c r="FEQ384"/>
      <c r="FER384"/>
      <c r="FES384"/>
      <c r="FET384"/>
      <c r="FEU384"/>
      <c r="FEV384"/>
      <c r="FEW384"/>
      <c r="FEX384"/>
      <c r="FEY384"/>
      <c r="FEZ384"/>
      <c r="FFA384"/>
      <c r="FFB384"/>
      <c r="FFC384"/>
      <c r="FFD384"/>
      <c r="FFE384"/>
      <c r="FFF384"/>
      <c r="FFG384"/>
      <c r="FFH384"/>
      <c r="FFI384"/>
      <c r="FFJ384"/>
      <c r="FFK384"/>
      <c r="FFL384"/>
      <c r="FFM384"/>
      <c r="FFN384"/>
      <c r="FFO384"/>
      <c r="FFP384"/>
      <c r="FFQ384"/>
      <c r="FFR384"/>
      <c r="FFS384"/>
      <c r="FFT384"/>
      <c r="FFU384"/>
      <c r="FFV384"/>
      <c r="FFW384"/>
      <c r="FFX384"/>
      <c r="FFY384"/>
      <c r="FFZ384"/>
      <c r="FGA384"/>
      <c r="FGB384"/>
      <c r="FGC384"/>
      <c r="FGD384"/>
      <c r="FGE384"/>
      <c r="FGF384"/>
      <c r="FGG384"/>
      <c r="FGH384"/>
      <c r="FGI384"/>
      <c r="FGJ384"/>
      <c r="FGK384"/>
      <c r="FGL384"/>
      <c r="FGM384"/>
      <c r="FGN384"/>
      <c r="FGO384"/>
      <c r="FGP384"/>
      <c r="FGQ384"/>
      <c r="FGR384"/>
      <c r="FGS384"/>
      <c r="FGT384"/>
      <c r="FGU384"/>
      <c r="FGV384"/>
      <c r="FGW384"/>
      <c r="FGX384"/>
      <c r="FGY384"/>
      <c r="FGZ384"/>
      <c r="FHA384"/>
      <c r="FHB384"/>
      <c r="FHC384"/>
      <c r="FHD384"/>
      <c r="FHE384"/>
      <c r="FHF384"/>
      <c r="FHG384"/>
      <c r="FHH384"/>
      <c r="FHI384"/>
      <c r="FHJ384"/>
      <c r="FHK384"/>
      <c r="FHL384"/>
      <c r="FHM384"/>
      <c r="FHN384"/>
      <c r="FHO384"/>
      <c r="FHP384"/>
      <c r="FHQ384"/>
      <c r="FHR384"/>
      <c r="FHS384"/>
      <c r="FHT384"/>
      <c r="FHU384"/>
      <c r="FHV384"/>
      <c r="FHW384"/>
      <c r="FHX384"/>
      <c r="FHY384"/>
      <c r="FHZ384"/>
      <c r="FIA384"/>
      <c r="FIB384"/>
      <c r="FIC384"/>
      <c r="FID384"/>
      <c r="FIE384"/>
      <c r="FIF384"/>
      <c r="FIG384"/>
      <c r="FIH384"/>
      <c r="FII384"/>
      <c r="FIJ384"/>
      <c r="FIK384"/>
      <c r="FIL384"/>
      <c r="FIM384"/>
      <c r="FIN384"/>
      <c r="FIO384"/>
      <c r="FIP384"/>
      <c r="FIQ384"/>
      <c r="FIR384"/>
      <c r="FIS384"/>
      <c r="FIT384"/>
      <c r="FIU384"/>
      <c r="FIV384"/>
      <c r="FIW384"/>
      <c r="FIX384"/>
      <c r="FIY384"/>
      <c r="FIZ384"/>
      <c r="FJA384"/>
      <c r="FJB384"/>
      <c r="FJC384"/>
      <c r="FJD384"/>
      <c r="FJE384"/>
      <c r="FJF384"/>
      <c r="FJG384"/>
      <c r="FJH384"/>
      <c r="FJI384"/>
      <c r="FJJ384"/>
      <c r="FJK384"/>
      <c r="FJL384"/>
      <c r="FJM384"/>
      <c r="FJN384"/>
      <c r="FJO384"/>
      <c r="FJP384"/>
      <c r="FJQ384"/>
      <c r="FJR384"/>
      <c r="FJS384"/>
      <c r="FJT384"/>
      <c r="FJU384"/>
      <c r="FJV384"/>
      <c r="FJW384"/>
      <c r="FJX384"/>
      <c r="FJY384"/>
      <c r="FJZ384"/>
      <c r="FKA384"/>
      <c r="FKB384"/>
      <c r="FKC384"/>
      <c r="FKD384"/>
      <c r="FKE384"/>
      <c r="FKF384"/>
      <c r="FKG384"/>
      <c r="FKH384"/>
      <c r="FKI384"/>
      <c r="FKJ384"/>
      <c r="FKK384"/>
      <c r="FKL384"/>
      <c r="FKM384"/>
      <c r="FKN384"/>
      <c r="FKO384"/>
      <c r="FKP384"/>
      <c r="FKQ384"/>
      <c r="FKR384"/>
      <c r="FKS384"/>
      <c r="FKT384"/>
      <c r="FKU384"/>
      <c r="FKV384"/>
      <c r="FKW384"/>
      <c r="FKX384"/>
      <c r="FKY384"/>
      <c r="FKZ384"/>
      <c r="FLA384"/>
      <c r="FLB384"/>
      <c r="FLC384"/>
      <c r="FLD384"/>
      <c r="FLE384"/>
      <c r="FLF384"/>
      <c r="FLG384"/>
      <c r="FLH384"/>
      <c r="FLI384"/>
      <c r="FLJ384"/>
      <c r="FLK384"/>
      <c r="FLL384"/>
      <c r="FLM384"/>
      <c r="FLN384"/>
      <c r="FLO384"/>
      <c r="FLP384"/>
      <c r="FLQ384"/>
      <c r="FLR384"/>
      <c r="FLS384"/>
      <c r="FLT384"/>
      <c r="FLU384"/>
      <c r="FLV384"/>
      <c r="FLW384"/>
      <c r="FLX384"/>
      <c r="FLY384"/>
      <c r="FLZ384"/>
      <c r="FMA384"/>
      <c r="FMB384"/>
      <c r="FMC384"/>
      <c r="FMD384"/>
      <c r="FME384"/>
      <c r="FMF384"/>
      <c r="FMG384"/>
      <c r="FMH384"/>
      <c r="FMI384"/>
      <c r="FMJ384"/>
      <c r="FMK384"/>
      <c r="FML384"/>
      <c r="FMM384"/>
      <c r="FMN384"/>
      <c r="FMO384"/>
      <c r="FMP384"/>
      <c r="FMQ384"/>
      <c r="FMR384"/>
      <c r="FMS384"/>
      <c r="FMT384"/>
      <c r="FMU384"/>
      <c r="FMV384"/>
      <c r="FMW384"/>
      <c r="FMX384"/>
      <c r="FMY384"/>
      <c r="FMZ384"/>
      <c r="FNA384"/>
      <c r="FNB384"/>
      <c r="FNC384"/>
      <c r="FND384"/>
      <c r="FNE384"/>
      <c r="FNF384"/>
      <c r="FNG384"/>
      <c r="FNH384"/>
      <c r="FNI384"/>
      <c r="FNJ384"/>
      <c r="FNK384"/>
      <c r="FNL384"/>
      <c r="FNM384"/>
      <c r="FNN384"/>
      <c r="FNO384"/>
      <c r="FNP384"/>
      <c r="FNQ384"/>
      <c r="FNR384"/>
      <c r="FNS384"/>
      <c r="FNT384"/>
      <c r="FNU384"/>
      <c r="FNV384"/>
      <c r="FNW384"/>
      <c r="FNX384"/>
      <c r="FNY384"/>
      <c r="FNZ384"/>
      <c r="FOA384"/>
      <c r="FOB384"/>
      <c r="FOC384"/>
      <c r="FOD384"/>
      <c r="FOE384"/>
      <c r="FOF384"/>
      <c r="FOG384"/>
      <c r="FOH384"/>
      <c r="FOI384"/>
      <c r="FOJ384"/>
      <c r="FOK384"/>
      <c r="FOL384"/>
      <c r="FOM384"/>
      <c r="FON384"/>
      <c r="FOO384"/>
      <c r="FOP384"/>
      <c r="FOQ384"/>
      <c r="FOR384"/>
      <c r="FOS384"/>
      <c r="FOT384"/>
      <c r="FOU384"/>
      <c r="FOV384"/>
      <c r="FOW384"/>
      <c r="FOX384"/>
      <c r="FOY384"/>
      <c r="FOZ384"/>
      <c r="FPA384"/>
      <c r="FPB384"/>
      <c r="FPC384"/>
      <c r="FPD384"/>
      <c r="FPE384"/>
      <c r="FPF384"/>
      <c r="FPG384"/>
      <c r="FPH384"/>
      <c r="FPI384"/>
      <c r="FPJ384"/>
      <c r="FPK384"/>
      <c r="FPL384"/>
      <c r="FPM384"/>
      <c r="FPN384"/>
      <c r="FPO384"/>
      <c r="FPP384"/>
      <c r="FPQ384"/>
      <c r="FPR384"/>
      <c r="FPS384"/>
      <c r="FPT384"/>
      <c r="FPU384"/>
      <c r="FPV384"/>
      <c r="FPW384"/>
      <c r="FPX384"/>
      <c r="FPY384"/>
      <c r="FPZ384"/>
      <c r="FQA384"/>
      <c r="FQB384"/>
      <c r="FQC384"/>
      <c r="FQD384"/>
      <c r="FQE384"/>
      <c r="FQF384"/>
      <c r="FQG384"/>
      <c r="FQH384"/>
      <c r="FQI384"/>
      <c r="FQJ384"/>
      <c r="FQK384"/>
      <c r="FQL384"/>
      <c r="FQM384"/>
      <c r="FQN384"/>
      <c r="FQO384"/>
      <c r="FQP384"/>
      <c r="FQQ384"/>
      <c r="FQR384"/>
      <c r="FQS384"/>
      <c r="FQT384"/>
      <c r="FQU384"/>
      <c r="FQV384"/>
      <c r="FQW384"/>
      <c r="FQX384"/>
      <c r="FQY384"/>
      <c r="FQZ384"/>
      <c r="FRA384"/>
      <c r="FRB384"/>
      <c r="FRC384"/>
      <c r="FRD384"/>
      <c r="FRE384"/>
      <c r="FRF384"/>
      <c r="FRG384"/>
      <c r="FRH384"/>
      <c r="FRI384"/>
      <c r="FRJ384"/>
      <c r="FRK384"/>
      <c r="FRL384"/>
      <c r="FRM384"/>
      <c r="FRN384"/>
      <c r="FRO384"/>
      <c r="FRP384"/>
      <c r="FRQ384"/>
      <c r="FRR384"/>
      <c r="FRS384"/>
      <c r="FRT384"/>
      <c r="FRU384"/>
      <c r="FRV384"/>
      <c r="FRW384"/>
      <c r="FRX384"/>
      <c r="FRY384"/>
      <c r="FRZ384"/>
      <c r="FSA384"/>
      <c r="FSB384"/>
      <c r="FSC384"/>
      <c r="FSD384"/>
      <c r="FSE384"/>
      <c r="FSF384"/>
      <c r="FSG384"/>
      <c r="FSH384"/>
      <c r="FSI384"/>
      <c r="FSJ384"/>
      <c r="FSK384"/>
      <c r="FSL384"/>
      <c r="FSM384"/>
      <c r="FSN384"/>
      <c r="FSO384"/>
      <c r="FSP384"/>
      <c r="FSQ384"/>
      <c r="FSR384"/>
      <c r="FSS384"/>
      <c r="FST384"/>
      <c r="FSU384"/>
      <c r="FSV384"/>
      <c r="FSW384"/>
      <c r="FSX384"/>
      <c r="FSY384"/>
      <c r="FSZ384"/>
      <c r="FTA384"/>
      <c r="FTB384"/>
      <c r="FTC384"/>
      <c r="FTD384"/>
      <c r="FTE384"/>
      <c r="FTF384"/>
      <c r="FTG384"/>
      <c r="FTH384"/>
      <c r="FTI384"/>
      <c r="FTJ384"/>
      <c r="FTK384"/>
      <c r="FTL384"/>
      <c r="FTM384"/>
      <c r="FTN384"/>
      <c r="FTO384"/>
      <c r="FTP384"/>
      <c r="FTQ384"/>
      <c r="FTR384"/>
      <c r="FTS384"/>
      <c r="FTT384"/>
      <c r="FTU384"/>
      <c r="FTV384"/>
      <c r="FTW384"/>
      <c r="FTX384"/>
      <c r="FTY384"/>
      <c r="FTZ384"/>
      <c r="FUA384"/>
      <c r="FUB384"/>
      <c r="FUC384"/>
      <c r="FUD384"/>
      <c r="FUE384"/>
      <c r="FUF384"/>
      <c r="FUG384"/>
      <c r="FUH384"/>
      <c r="FUI384"/>
      <c r="FUJ384"/>
      <c r="FUK384"/>
      <c r="FUL384"/>
      <c r="FUM384"/>
      <c r="FUN384"/>
      <c r="FUO384"/>
      <c r="FUP384"/>
      <c r="FUQ384"/>
      <c r="FUR384"/>
      <c r="FUS384"/>
      <c r="FUT384"/>
      <c r="FUU384"/>
      <c r="FUV384"/>
      <c r="FUW384"/>
      <c r="FUX384"/>
      <c r="FUY384"/>
      <c r="FUZ384"/>
      <c r="FVA384"/>
      <c r="FVB384"/>
      <c r="FVC384"/>
      <c r="FVD384"/>
      <c r="FVE384"/>
      <c r="FVF384"/>
      <c r="FVG384"/>
      <c r="FVH384"/>
      <c r="FVI384"/>
      <c r="FVJ384"/>
      <c r="FVK384"/>
      <c r="FVL384"/>
      <c r="FVM384"/>
      <c r="FVN384"/>
      <c r="FVO384"/>
      <c r="FVP384"/>
      <c r="FVQ384"/>
      <c r="FVR384"/>
      <c r="FVS384"/>
      <c r="FVT384"/>
      <c r="FVU384"/>
      <c r="FVV384"/>
      <c r="FVW384"/>
      <c r="FVX384"/>
      <c r="FVY384"/>
      <c r="FVZ384"/>
      <c r="FWA384"/>
      <c r="FWB384"/>
      <c r="FWC384"/>
      <c r="FWD384"/>
      <c r="FWE384"/>
      <c r="FWF384"/>
      <c r="FWG384"/>
      <c r="FWH384"/>
      <c r="FWI384"/>
      <c r="FWJ384"/>
      <c r="FWK384"/>
      <c r="FWL384"/>
      <c r="FWM384"/>
      <c r="FWN384"/>
      <c r="FWO384"/>
      <c r="FWP384"/>
      <c r="FWQ384"/>
      <c r="FWR384"/>
      <c r="FWS384"/>
      <c r="FWT384"/>
      <c r="FWU384"/>
      <c r="FWV384"/>
      <c r="FWW384"/>
      <c r="FWX384"/>
      <c r="FWY384"/>
      <c r="FWZ384"/>
      <c r="FXA384"/>
      <c r="FXB384"/>
      <c r="FXC384"/>
      <c r="FXD384"/>
      <c r="FXE384"/>
      <c r="FXF384"/>
      <c r="FXG384"/>
      <c r="FXH384"/>
      <c r="FXI384"/>
      <c r="FXJ384"/>
      <c r="FXK384"/>
      <c r="FXL384"/>
      <c r="FXM384"/>
      <c r="FXN384"/>
      <c r="FXO384"/>
      <c r="FXP384"/>
      <c r="FXQ384"/>
      <c r="FXR384"/>
      <c r="FXS384"/>
      <c r="FXT384"/>
      <c r="FXU384"/>
      <c r="FXV384"/>
      <c r="FXW384"/>
      <c r="FXX384"/>
      <c r="FXY384"/>
      <c r="FXZ384"/>
      <c r="FYA384"/>
      <c r="FYB384"/>
      <c r="FYC384"/>
      <c r="FYD384"/>
      <c r="FYE384"/>
      <c r="FYF384"/>
      <c r="FYG384"/>
      <c r="FYH384"/>
      <c r="FYI384"/>
      <c r="FYJ384"/>
      <c r="FYK384"/>
      <c r="FYL384"/>
      <c r="FYM384"/>
      <c r="FYN384"/>
      <c r="FYO384"/>
      <c r="FYP384"/>
      <c r="FYQ384"/>
      <c r="FYR384"/>
      <c r="FYS384"/>
      <c r="FYT384"/>
      <c r="FYU384"/>
      <c r="FYV384"/>
      <c r="FYW384"/>
      <c r="FYX384"/>
      <c r="FYY384"/>
      <c r="FYZ384"/>
      <c r="FZA384"/>
      <c r="FZB384"/>
      <c r="FZC384"/>
      <c r="FZD384"/>
      <c r="FZE384"/>
      <c r="FZF384"/>
      <c r="FZG384"/>
      <c r="FZH384"/>
      <c r="FZI384"/>
      <c r="FZJ384"/>
      <c r="FZK384"/>
      <c r="FZL384"/>
      <c r="FZM384"/>
      <c r="FZN384"/>
      <c r="FZO384"/>
      <c r="FZP384"/>
      <c r="FZQ384"/>
      <c r="FZR384"/>
      <c r="FZS384"/>
      <c r="FZT384"/>
      <c r="FZU384"/>
      <c r="FZV384"/>
      <c r="FZW384"/>
      <c r="FZX384"/>
      <c r="FZY384"/>
      <c r="FZZ384"/>
      <c r="GAA384"/>
      <c r="GAB384"/>
      <c r="GAC384"/>
      <c r="GAD384"/>
      <c r="GAE384"/>
      <c r="GAF384"/>
      <c r="GAG384"/>
      <c r="GAH384"/>
      <c r="GAI384"/>
      <c r="GAJ384"/>
      <c r="GAK384"/>
      <c r="GAL384"/>
      <c r="GAM384"/>
      <c r="GAN384"/>
      <c r="GAO384"/>
      <c r="GAP384"/>
      <c r="GAQ384"/>
      <c r="GAR384"/>
      <c r="GAS384"/>
      <c r="GAT384"/>
      <c r="GAU384"/>
      <c r="GAV384"/>
      <c r="GAW384"/>
      <c r="GAX384"/>
      <c r="GAY384"/>
      <c r="GAZ384"/>
      <c r="GBA384"/>
      <c r="GBB384"/>
      <c r="GBC384"/>
      <c r="GBD384"/>
      <c r="GBE384"/>
      <c r="GBF384"/>
      <c r="GBG384"/>
      <c r="GBH384"/>
      <c r="GBI384"/>
      <c r="GBJ384"/>
      <c r="GBK384"/>
      <c r="GBL384"/>
      <c r="GBM384"/>
      <c r="GBN384"/>
      <c r="GBO384"/>
      <c r="GBP384"/>
      <c r="GBQ384"/>
      <c r="GBR384"/>
      <c r="GBS384"/>
      <c r="GBT384"/>
      <c r="GBU384"/>
      <c r="GBV384"/>
      <c r="GBW384"/>
      <c r="GBX384"/>
      <c r="GBY384"/>
      <c r="GBZ384"/>
      <c r="GCA384"/>
      <c r="GCB384"/>
      <c r="GCC384"/>
      <c r="GCD384"/>
      <c r="GCE384"/>
      <c r="GCF384"/>
      <c r="GCG384"/>
      <c r="GCH384"/>
      <c r="GCI384"/>
      <c r="GCJ384"/>
      <c r="GCK384"/>
      <c r="GCL384"/>
      <c r="GCM384"/>
      <c r="GCN384"/>
      <c r="GCO384"/>
      <c r="GCP384"/>
      <c r="GCQ384"/>
      <c r="GCR384"/>
      <c r="GCS384"/>
      <c r="GCT384"/>
      <c r="GCU384"/>
      <c r="GCV384"/>
      <c r="GCW384"/>
      <c r="GCX384"/>
      <c r="GCY384"/>
      <c r="GCZ384"/>
      <c r="GDA384"/>
      <c r="GDB384"/>
      <c r="GDC384"/>
      <c r="GDD384"/>
      <c r="GDE384"/>
      <c r="GDF384"/>
      <c r="GDG384"/>
      <c r="GDH384"/>
      <c r="GDI384"/>
      <c r="GDJ384"/>
      <c r="GDK384"/>
      <c r="GDL384"/>
      <c r="GDM384"/>
      <c r="GDN384"/>
      <c r="GDO384"/>
      <c r="GDP384"/>
      <c r="GDQ384"/>
      <c r="GDR384"/>
      <c r="GDS384"/>
      <c r="GDT384"/>
      <c r="GDU384"/>
      <c r="GDV384"/>
      <c r="GDW384"/>
      <c r="GDX384"/>
      <c r="GDY384"/>
      <c r="GDZ384"/>
      <c r="GEA384"/>
      <c r="GEB384"/>
      <c r="GEC384"/>
      <c r="GED384"/>
      <c r="GEE384"/>
      <c r="GEF384"/>
      <c r="GEG384"/>
      <c r="GEH384"/>
      <c r="GEI384"/>
      <c r="GEJ384"/>
      <c r="GEK384"/>
      <c r="GEL384"/>
      <c r="GEM384"/>
      <c r="GEN384"/>
      <c r="GEO384"/>
      <c r="GEP384"/>
      <c r="GEQ384"/>
      <c r="GER384"/>
      <c r="GES384"/>
      <c r="GET384"/>
      <c r="GEU384"/>
      <c r="GEV384"/>
      <c r="GEW384"/>
      <c r="GEX384"/>
      <c r="GEY384"/>
      <c r="GEZ384"/>
      <c r="GFA384"/>
      <c r="GFB384"/>
      <c r="GFC384"/>
      <c r="GFD384"/>
      <c r="GFE384"/>
      <c r="GFF384"/>
      <c r="GFG384"/>
      <c r="GFH384"/>
      <c r="GFI384"/>
      <c r="GFJ384"/>
      <c r="GFK384"/>
      <c r="GFL384"/>
      <c r="GFM384"/>
      <c r="GFN384"/>
      <c r="GFO384"/>
      <c r="GFP384"/>
      <c r="GFQ384"/>
      <c r="GFR384"/>
      <c r="GFS384"/>
      <c r="GFT384"/>
      <c r="GFU384"/>
      <c r="GFV384"/>
      <c r="GFW384"/>
      <c r="GFX384"/>
      <c r="GFY384"/>
      <c r="GFZ384"/>
      <c r="GGA384"/>
      <c r="GGB384"/>
      <c r="GGC384"/>
      <c r="GGD384"/>
      <c r="GGE384"/>
      <c r="GGF384"/>
      <c r="GGG384"/>
      <c r="GGH384"/>
      <c r="GGI384"/>
      <c r="GGJ384"/>
      <c r="GGK384"/>
      <c r="GGL384"/>
      <c r="GGM384"/>
      <c r="GGN384"/>
      <c r="GGO384"/>
      <c r="GGP384"/>
      <c r="GGQ384"/>
      <c r="GGR384"/>
      <c r="GGS384"/>
      <c r="GGT384"/>
      <c r="GGU384"/>
      <c r="GGV384"/>
      <c r="GGW384"/>
      <c r="GGX384"/>
      <c r="GGY384"/>
      <c r="GGZ384"/>
      <c r="GHA384"/>
      <c r="GHB384"/>
      <c r="GHC384"/>
      <c r="GHD384"/>
      <c r="GHE384"/>
      <c r="GHF384"/>
      <c r="GHG384"/>
      <c r="GHH384"/>
      <c r="GHI384"/>
      <c r="GHJ384"/>
      <c r="GHK384"/>
      <c r="GHL384"/>
      <c r="GHM384"/>
      <c r="GHN384"/>
      <c r="GHO384"/>
      <c r="GHP384"/>
      <c r="GHQ384"/>
      <c r="GHR384"/>
      <c r="GHS384"/>
      <c r="GHT384"/>
      <c r="GHU384"/>
      <c r="GHV384"/>
      <c r="GHW384"/>
      <c r="GHX384"/>
      <c r="GHY384"/>
      <c r="GHZ384"/>
      <c r="GIA384"/>
      <c r="GIB384"/>
      <c r="GIC384"/>
      <c r="GID384"/>
      <c r="GIE384"/>
      <c r="GIF384"/>
      <c r="GIG384"/>
      <c r="GIH384"/>
      <c r="GII384"/>
      <c r="GIJ384"/>
      <c r="GIK384"/>
      <c r="GIL384"/>
      <c r="GIM384"/>
      <c r="GIN384"/>
      <c r="GIO384"/>
      <c r="GIP384"/>
      <c r="GIQ384"/>
      <c r="GIR384"/>
      <c r="GIS384"/>
      <c r="GIT384"/>
      <c r="GIU384"/>
      <c r="GIV384"/>
      <c r="GIW384"/>
      <c r="GIX384"/>
      <c r="GIY384"/>
      <c r="GIZ384"/>
      <c r="GJA384"/>
      <c r="GJB384"/>
      <c r="GJC384"/>
      <c r="GJD384"/>
      <c r="GJE384"/>
      <c r="GJF384"/>
      <c r="GJG384"/>
      <c r="GJH384"/>
      <c r="GJI384"/>
      <c r="GJJ384"/>
      <c r="GJK384"/>
      <c r="GJL384"/>
      <c r="GJM384"/>
      <c r="GJN384"/>
      <c r="GJO384"/>
      <c r="GJP384"/>
      <c r="GJQ384"/>
      <c r="GJR384"/>
      <c r="GJS384"/>
      <c r="GJT384"/>
      <c r="GJU384"/>
      <c r="GJV384"/>
      <c r="GJW384"/>
      <c r="GJX384"/>
      <c r="GJY384"/>
      <c r="GJZ384"/>
      <c r="GKA384"/>
      <c r="GKB384"/>
      <c r="GKC384"/>
      <c r="GKD384"/>
      <c r="GKE384"/>
      <c r="GKF384"/>
      <c r="GKG384"/>
      <c r="GKH384"/>
      <c r="GKI384"/>
      <c r="GKJ384"/>
      <c r="GKK384"/>
      <c r="GKL384"/>
      <c r="GKM384"/>
      <c r="GKN384"/>
      <c r="GKO384"/>
      <c r="GKP384"/>
      <c r="GKQ384"/>
      <c r="GKR384"/>
      <c r="GKS384"/>
      <c r="GKT384"/>
      <c r="GKU384"/>
      <c r="GKV384"/>
      <c r="GKW384"/>
      <c r="GKX384"/>
      <c r="GKY384"/>
      <c r="GKZ384"/>
      <c r="GLA384"/>
      <c r="GLB384"/>
      <c r="GLC384"/>
      <c r="GLD384"/>
      <c r="GLE384"/>
      <c r="GLF384"/>
      <c r="GLG384"/>
      <c r="GLH384"/>
      <c r="GLI384"/>
      <c r="GLJ384"/>
      <c r="GLK384"/>
      <c r="GLL384"/>
      <c r="GLM384"/>
      <c r="GLN384"/>
      <c r="GLO384"/>
      <c r="GLP384"/>
      <c r="GLQ384"/>
      <c r="GLR384"/>
      <c r="GLS384"/>
      <c r="GLT384"/>
      <c r="GLU384"/>
      <c r="GLV384"/>
      <c r="GLW384"/>
      <c r="GLX384"/>
      <c r="GLY384"/>
      <c r="GLZ384"/>
      <c r="GMA384"/>
      <c r="GMB384"/>
      <c r="GMC384"/>
      <c r="GMD384"/>
      <c r="GME384"/>
      <c r="GMF384"/>
      <c r="GMG384"/>
      <c r="GMH384"/>
      <c r="GMI384"/>
      <c r="GMJ384"/>
      <c r="GMK384"/>
      <c r="GML384"/>
      <c r="GMM384"/>
      <c r="GMN384"/>
      <c r="GMO384"/>
      <c r="GMP384"/>
      <c r="GMQ384"/>
      <c r="GMR384"/>
      <c r="GMS384"/>
      <c r="GMT384"/>
      <c r="GMU384"/>
      <c r="GMV384"/>
      <c r="GMW384"/>
      <c r="GMX384"/>
      <c r="GMY384"/>
      <c r="GMZ384"/>
      <c r="GNA384"/>
      <c r="GNB384"/>
      <c r="GNC384"/>
      <c r="GND384"/>
      <c r="GNE384"/>
      <c r="GNF384"/>
      <c r="GNG384"/>
      <c r="GNH384"/>
      <c r="GNI384"/>
      <c r="GNJ384"/>
      <c r="GNK384"/>
      <c r="GNL384"/>
      <c r="GNM384"/>
      <c r="GNN384"/>
      <c r="GNO384"/>
      <c r="GNP384"/>
      <c r="GNQ384"/>
      <c r="GNR384"/>
      <c r="GNS384"/>
      <c r="GNT384"/>
      <c r="GNU384"/>
      <c r="GNV384"/>
      <c r="GNW384"/>
      <c r="GNX384"/>
      <c r="GNY384"/>
      <c r="GNZ384"/>
      <c r="GOA384"/>
      <c r="GOB384"/>
      <c r="GOC384"/>
      <c r="GOD384"/>
      <c r="GOE384"/>
      <c r="GOF384"/>
      <c r="GOG384"/>
      <c r="GOH384"/>
      <c r="GOI384"/>
      <c r="GOJ384"/>
      <c r="GOK384"/>
      <c r="GOL384"/>
      <c r="GOM384"/>
      <c r="GON384"/>
      <c r="GOO384"/>
      <c r="GOP384"/>
      <c r="GOQ384"/>
      <c r="GOR384"/>
      <c r="GOS384"/>
      <c r="GOT384"/>
      <c r="GOU384"/>
      <c r="GOV384"/>
      <c r="GOW384"/>
      <c r="GOX384"/>
      <c r="GOY384"/>
      <c r="GOZ384"/>
      <c r="GPA384"/>
      <c r="GPB384"/>
      <c r="GPC384"/>
      <c r="GPD384"/>
      <c r="GPE384"/>
      <c r="GPF384"/>
      <c r="GPG384"/>
      <c r="GPH384"/>
      <c r="GPI384"/>
      <c r="GPJ384"/>
      <c r="GPK384"/>
      <c r="GPL384"/>
      <c r="GPM384"/>
      <c r="GPN384"/>
      <c r="GPO384"/>
      <c r="GPP384"/>
      <c r="GPQ384"/>
      <c r="GPR384"/>
      <c r="GPS384"/>
      <c r="GPT384"/>
      <c r="GPU384"/>
      <c r="GPV384"/>
      <c r="GPW384"/>
      <c r="GPX384"/>
      <c r="GPY384"/>
      <c r="GPZ384"/>
      <c r="GQA384"/>
      <c r="GQB384"/>
      <c r="GQC384"/>
      <c r="GQD384"/>
      <c r="GQE384"/>
      <c r="GQF384"/>
      <c r="GQG384"/>
      <c r="GQH384"/>
      <c r="GQI384"/>
      <c r="GQJ384"/>
      <c r="GQK384"/>
      <c r="GQL384"/>
      <c r="GQM384"/>
      <c r="GQN384"/>
      <c r="GQO384"/>
      <c r="GQP384"/>
      <c r="GQQ384"/>
      <c r="GQR384"/>
      <c r="GQS384"/>
      <c r="GQT384"/>
      <c r="GQU384"/>
      <c r="GQV384"/>
      <c r="GQW384"/>
      <c r="GQX384"/>
      <c r="GQY384"/>
      <c r="GQZ384"/>
      <c r="GRA384"/>
      <c r="GRB384"/>
      <c r="GRC384"/>
      <c r="GRD384"/>
      <c r="GRE384"/>
      <c r="GRF384"/>
      <c r="GRG384"/>
      <c r="GRH384"/>
      <c r="GRI384"/>
      <c r="GRJ384"/>
      <c r="GRK384"/>
      <c r="GRL384"/>
      <c r="GRM384"/>
      <c r="GRN384"/>
      <c r="GRO384"/>
      <c r="GRP384"/>
      <c r="GRQ384"/>
      <c r="GRR384"/>
      <c r="GRS384"/>
      <c r="GRT384"/>
      <c r="GRU384"/>
      <c r="GRV384"/>
      <c r="GRW384"/>
      <c r="GRX384"/>
      <c r="GRY384"/>
      <c r="GRZ384"/>
      <c r="GSA384"/>
      <c r="GSB384"/>
      <c r="GSC384"/>
      <c r="GSD384"/>
      <c r="GSE384"/>
      <c r="GSF384"/>
      <c r="GSG384"/>
      <c r="GSH384"/>
      <c r="GSI384"/>
      <c r="GSJ384"/>
      <c r="GSK384"/>
      <c r="GSL384"/>
      <c r="GSM384"/>
      <c r="GSN384"/>
      <c r="GSO384"/>
      <c r="GSP384"/>
      <c r="GSQ384"/>
      <c r="GSR384"/>
      <c r="GSS384"/>
      <c r="GST384"/>
      <c r="GSU384"/>
      <c r="GSV384"/>
      <c r="GSW384"/>
      <c r="GSX384"/>
      <c r="GSY384"/>
      <c r="GSZ384"/>
      <c r="GTA384"/>
      <c r="GTB384"/>
      <c r="GTC384"/>
      <c r="GTD384"/>
      <c r="GTE384"/>
      <c r="GTF384"/>
      <c r="GTG384"/>
      <c r="GTH384"/>
      <c r="GTI384"/>
      <c r="GTJ384"/>
      <c r="GTK384"/>
      <c r="GTL384"/>
      <c r="GTM384"/>
      <c r="GTN384"/>
      <c r="GTO384"/>
      <c r="GTP384"/>
      <c r="GTQ384"/>
      <c r="GTR384"/>
      <c r="GTS384"/>
      <c r="GTT384"/>
      <c r="GTU384"/>
      <c r="GTV384"/>
      <c r="GTW384"/>
      <c r="GTX384"/>
      <c r="GTY384"/>
      <c r="GTZ384"/>
      <c r="GUA384"/>
      <c r="GUB384"/>
      <c r="GUC384"/>
      <c r="GUD384"/>
      <c r="GUE384"/>
      <c r="GUF384"/>
      <c r="GUG384"/>
      <c r="GUH384"/>
      <c r="GUI384"/>
      <c r="GUJ384"/>
      <c r="GUK384"/>
      <c r="GUL384"/>
      <c r="GUM384"/>
      <c r="GUN384"/>
      <c r="GUO384"/>
      <c r="GUP384"/>
      <c r="GUQ384"/>
      <c r="GUR384"/>
      <c r="GUS384"/>
      <c r="GUT384"/>
      <c r="GUU384"/>
      <c r="GUV384"/>
      <c r="GUW384"/>
      <c r="GUX384"/>
      <c r="GUY384"/>
      <c r="GUZ384"/>
      <c r="GVA384"/>
      <c r="GVB384"/>
      <c r="GVC384"/>
      <c r="GVD384"/>
      <c r="GVE384"/>
      <c r="GVF384"/>
      <c r="GVG384"/>
      <c r="GVH384"/>
      <c r="GVI384"/>
      <c r="GVJ384"/>
      <c r="GVK384"/>
      <c r="GVL384"/>
      <c r="GVM384"/>
      <c r="GVN384"/>
      <c r="GVO384"/>
      <c r="GVP384"/>
      <c r="GVQ384"/>
      <c r="GVR384"/>
      <c r="GVS384"/>
      <c r="GVT384"/>
      <c r="GVU384"/>
      <c r="GVV384"/>
      <c r="GVW384"/>
      <c r="GVX384"/>
      <c r="GVY384"/>
      <c r="GVZ384"/>
      <c r="GWA384"/>
      <c r="GWB384"/>
      <c r="GWC384"/>
      <c r="GWD384"/>
      <c r="GWE384"/>
      <c r="GWF384"/>
      <c r="GWG384"/>
      <c r="GWH384"/>
      <c r="GWI384"/>
      <c r="GWJ384"/>
      <c r="GWK384"/>
      <c r="GWL384"/>
      <c r="GWM384"/>
      <c r="GWN384"/>
      <c r="GWO384"/>
      <c r="GWP384"/>
      <c r="GWQ384"/>
      <c r="GWR384"/>
      <c r="GWS384"/>
      <c r="GWT384"/>
      <c r="GWU384"/>
      <c r="GWV384"/>
      <c r="GWW384"/>
      <c r="GWX384"/>
      <c r="GWY384"/>
      <c r="GWZ384"/>
      <c r="GXA384"/>
      <c r="GXB384"/>
      <c r="GXC384"/>
      <c r="GXD384"/>
      <c r="GXE384"/>
      <c r="GXF384"/>
      <c r="GXG384"/>
      <c r="GXH384"/>
      <c r="GXI384"/>
      <c r="GXJ384"/>
      <c r="GXK384"/>
      <c r="GXL384"/>
      <c r="GXM384"/>
      <c r="GXN384"/>
      <c r="GXO384"/>
      <c r="GXP384"/>
      <c r="GXQ384"/>
      <c r="GXR384"/>
      <c r="GXS384"/>
      <c r="GXT384"/>
      <c r="GXU384"/>
      <c r="GXV384"/>
      <c r="GXW384"/>
      <c r="GXX384"/>
      <c r="GXY384"/>
      <c r="GXZ384"/>
      <c r="GYA384"/>
      <c r="GYB384"/>
      <c r="GYC384"/>
      <c r="GYD384"/>
      <c r="GYE384"/>
      <c r="GYF384"/>
      <c r="GYG384"/>
      <c r="GYH384"/>
      <c r="GYI384"/>
      <c r="GYJ384"/>
      <c r="GYK384"/>
      <c r="GYL384"/>
      <c r="GYM384"/>
      <c r="GYN384"/>
      <c r="GYO384"/>
      <c r="GYP384"/>
      <c r="GYQ384"/>
      <c r="GYR384"/>
      <c r="GYS384"/>
      <c r="GYT384"/>
      <c r="GYU384"/>
      <c r="GYV384"/>
      <c r="GYW384"/>
      <c r="GYX384"/>
      <c r="GYY384"/>
      <c r="GYZ384"/>
      <c r="GZA384"/>
      <c r="GZB384"/>
      <c r="GZC384"/>
      <c r="GZD384"/>
      <c r="GZE384"/>
      <c r="GZF384"/>
      <c r="GZG384"/>
      <c r="GZH384"/>
      <c r="GZI384"/>
      <c r="GZJ384"/>
      <c r="GZK384"/>
      <c r="GZL384"/>
      <c r="GZM384"/>
      <c r="GZN384"/>
      <c r="GZO384"/>
      <c r="GZP384"/>
      <c r="GZQ384"/>
      <c r="GZR384"/>
      <c r="GZS384"/>
      <c r="GZT384"/>
      <c r="GZU384"/>
      <c r="GZV384"/>
      <c r="GZW384"/>
      <c r="GZX384"/>
      <c r="GZY384"/>
      <c r="GZZ384"/>
      <c r="HAA384"/>
      <c r="HAB384"/>
      <c r="HAC384"/>
      <c r="HAD384"/>
      <c r="HAE384"/>
      <c r="HAF384"/>
      <c r="HAG384"/>
      <c r="HAH384"/>
      <c r="HAI384"/>
      <c r="HAJ384"/>
      <c r="HAK384"/>
      <c r="HAL384"/>
      <c r="HAM384"/>
      <c r="HAN384"/>
      <c r="HAO384"/>
      <c r="HAP384"/>
      <c r="HAQ384"/>
      <c r="HAR384"/>
      <c r="HAS384"/>
      <c r="HAT384"/>
      <c r="HAU384"/>
      <c r="HAV384"/>
      <c r="HAW384"/>
      <c r="HAX384"/>
      <c r="HAY384"/>
      <c r="HAZ384"/>
      <c r="HBA384"/>
      <c r="HBB384"/>
      <c r="HBC384"/>
      <c r="HBD384"/>
      <c r="HBE384"/>
      <c r="HBF384"/>
      <c r="HBG384"/>
      <c r="HBH384"/>
      <c r="HBI384"/>
      <c r="HBJ384"/>
      <c r="HBK384"/>
      <c r="HBL384"/>
      <c r="HBM384"/>
      <c r="HBN384"/>
      <c r="HBO384"/>
      <c r="HBP384"/>
      <c r="HBQ384"/>
      <c r="HBR384"/>
      <c r="HBS384"/>
      <c r="HBT384"/>
      <c r="HBU384"/>
      <c r="HBV384"/>
      <c r="HBW384"/>
      <c r="HBX384"/>
      <c r="HBY384"/>
      <c r="HBZ384"/>
      <c r="HCA384"/>
      <c r="HCB384"/>
      <c r="HCC384"/>
      <c r="HCD384"/>
      <c r="HCE384"/>
      <c r="HCF384"/>
      <c r="HCG384"/>
      <c r="HCH384"/>
      <c r="HCI384"/>
      <c r="HCJ384"/>
      <c r="HCK384"/>
      <c r="HCL384"/>
      <c r="HCM384"/>
      <c r="HCN384"/>
      <c r="HCO384"/>
      <c r="HCP384"/>
      <c r="HCQ384"/>
      <c r="HCR384"/>
      <c r="HCS384"/>
      <c r="HCT384"/>
      <c r="HCU384"/>
      <c r="HCV384"/>
      <c r="HCW384"/>
      <c r="HCX384"/>
      <c r="HCY384"/>
      <c r="HCZ384"/>
      <c r="HDA384"/>
      <c r="HDB384"/>
      <c r="HDC384"/>
      <c r="HDD384"/>
      <c r="HDE384"/>
      <c r="HDF384"/>
      <c r="HDG384"/>
      <c r="HDH384"/>
      <c r="HDI384"/>
      <c r="HDJ384"/>
      <c r="HDK384"/>
      <c r="HDL384"/>
      <c r="HDM384"/>
      <c r="HDN384"/>
      <c r="HDO384"/>
      <c r="HDP384"/>
      <c r="HDQ384"/>
      <c r="HDR384"/>
      <c r="HDS384"/>
      <c r="HDT384"/>
      <c r="HDU384"/>
      <c r="HDV384"/>
      <c r="HDW384"/>
      <c r="HDX384"/>
      <c r="HDY384"/>
      <c r="HDZ384"/>
      <c r="HEA384"/>
      <c r="HEB384"/>
      <c r="HEC384"/>
      <c r="HED384"/>
      <c r="HEE384"/>
      <c r="HEF384"/>
      <c r="HEG384"/>
      <c r="HEH384"/>
      <c r="HEI384"/>
      <c r="HEJ384"/>
      <c r="HEK384"/>
      <c r="HEL384"/>
      <c r="HEM384"/>
      <c r="HEN384"/>
      <c r="HEO384"/>
      <c r="HEP384"/>
      <c r="HEQ384"/>
      <c r="HER384"/>
      <c r="HES384"/>
      <c r="HET384"/>
      <c r="HEU384"/>
      <c r="HEV384"/>
      <c r="HEW384"/>
      <c r="HEX384"/>
      <c r="HEY384"/>
      <c r="HEZ384"/>
      <c r="HFA384"/>
      <c r="HFB384"/>
      <c r="HFC384"/>
      <c r="HFD384"/>
      <c r="HFE384"/>
      <c r="HFF384"/>
      <c r="HFG384"/>
      <c r="HFH384"/>
      <c r="HFI384"/>
      <c r="HFJ384"/>
      <c r="HFK384"/>
      <c r="HFL384"/>
      <c r="HFM384"/>
      <c r="HFN384"/>
      <c r="HFO384"/>
      <c r="HFP384"/>
      <c r="HFQ384"/>
      <c r="HFR384"/>
      <c r="HFS384"/>
      <c r="HFT384"/>
      <c r="HFU384"/>
      <c r="HFV384"/>
      <c r="HFW384"/>
      <c r="HFX384"/>
      <c r="HFY384"/>
      <c r="HFZ384"/>
      <c r="HGA384"/>
      <c r="HGB384"/>
      <c r="HGC384"/>
      <c r="HGD384"/>
      <c r="HGE384"/>
      <c r="HGF384"/>
      <c r="HGG384"/>
      <c r="HGH384"/>
      <c r="HGI384"/>
      <c r="HGJ384"/>
      <c r="HGK384"/>
      <c r="HGL384"/>
      <c r="HGM384"/>
      <c r="HGN384"/>
      <c r="HGO384"/>
      <c r="HGP384"/>
      <c r="HGQ384"/>
      <c r="HGR384"/>
      <c r="HGS384"/>
      <c r="HGT384"/>
      <c r="HGU384"/>
      <c r="HGV384"/>
      <c r="HGW384"/>
      <c r="HGX384"/>
      <c r="HGY384"/>
      <c r="HGZ384"/>
      <c r="HHA384"/>
      <c r="HHB384"/>
      <c r="HHC384"/>
      <c r="HHD384"/>
      <c r="HHE384"/>
      <c r="HHF384"/>
      <c r="HHG384"/>
      <c r="HHH384"/>
      <c r="HHI384"/>
      <c r="HHJ384"/>
      <c r="HHK384"/>
      <c r="HHL384"/>
      <c r="HHM384"/>
      <c r="HHN384"/>
      <c r="HHO384"/>
      <c r="HHP384"/>
      <c r="HHQ384"/>
      <c r="HHR384"/>
      <c r="HHS384"/>
      <c r="HHT384"/>
      <c r="HHU384"/>
      <c r="HHV384"/>
      <c r="HHW384"/>
      <c r="HHX384"/>
      <c r="HHY384"/>
      <c r="HHZ384"/>
      <c r="HIA384"/>
      <c r="HIB384"/>
      <c r="HIC384"/>
      <c r="HID384"/>
      <c r="HIE384"/>
      <c r="HIF384"/>
      <c r="HIG384"/>
      <c r="HIH384"/>
      <c r="HII384"/>
      <c r="HIJ384"/>
      <c r="HIK384"/>
      <c r="HIL384"/>
      <c r="HIM384"/>
      <c r="HIN384"/>
      <c r="HIO384"/>
      <c r="HIP384"/>
      <c r="HIQ384"/>
      <c r="HIR384"/>
      <c r="HIS384"/>
      <c r="HIT384"/>
      <c r="HIU384"/>
      <c r="HIV384"/>
      <c r="HIW384"/>
      <c r="HIX384"/>
      <c r="HIY384"/>
      <c r="HIZ384"/>
      <c r="HJA384"/>
      <c r="HJB384"/>
      <c r="HJC384"/>
      <c r="HJD384"/>
      <c r="HJE384"/>
      <c r="HJF384"/>
      <c r="HJG384"/>
      <c r="HJH384"/>
      <c r="HJI384"/>
      <c r="HJJ384"/>
      <c r="HJK384"/>
      <c r="HJL384"/>
      <c r="HJM384"/>
      <c r="HJN384"/>
      <c r="HJO384"/>
      <c r="HJP384"/>
      <c r="HJQ384"/>
      <c r="HJR384"/>
      <c r="HJS384"/>
      <c r="HJT384"/>
      <c r="HJU384"/>
      <c r="HJV384"/>
      <c r="HJW384"/>
      <c r="HJX384"/>
      <c r="HJY384"/>
      <c r="HJZ384"/>
      <c r="HKA384"/>
      <c r="HKB384"/>
      <c r="HKC384"/>
      <c r="HKD384"/>
      <c r="HKE384"/>
      <c r="HKF384"/>
      <c r="HKG384"/>
      <c r="HKH384"/>
      <c r="HKI384"/>
      <c r="HKJ384"/>
      <c r="HKK384"/>
      <c r="HKL384"/>
      <c r="HKM384"/>
      <c r="HKN384"/>
      <c r="HKO384"/>
      <c r="HKP384"/>
      <c r="HKQ384"/>
      <c r="HKR384"/>
      <c r="HKS384"/>
      <c r="HKT384"/>
      <c r="HKU384"/>
      <c r="HKV384"/>
      <c r="HKW384"/>
      <c r="HKX384"/>
      <c r="HKY384"/>
      <c r="HKZ384"/>
      <c r="HLA384"/>
      <c r="HLB384"/>
      <c r="HLC384"/>
      <c r="HLD384"/>
      <c r="HLE384"/>
      <c r="HLF384"/>
      <c r="HLG384"/>
      <c r="HLH384"/>
      <c r="HLI384"/>
      <c r="HLJ384"/>
      <c r="HLK384"/>
      <c r="HLL384"/>
      <c r="HLM384"/>
      <c r="HLN384"/>
      <c r="HLO384"/>
      <c r="HLP384"/>
      <c r="HLQ384"/>
      <c r="HLR384"/>
      <c r="HLS384"/>
      <c r="HLT384"/>
      <c r="HLU384"/>
      <c r="HLV384"/>
      <c r="HLW384"/>
      <c r="HLX384"/>
      <c r="HLY384"/>
      <c r="HLZ384"/>
      <c r="HMA384"/>
      <c r="HMB384"/>
      <c r="HMC384"/>
      <c r="HMD384"/>
      <c r="HME384"/>
      <c r="HMF384"/>
      <c r="HMG384"/>
      <c r="HMH384"/>
      <c r="HMI384"/>
      <c r="HMJ384"/>
      <c r="HMK384"/>
      <c r="HML384"/>
      <c r="HMM384"/>
      <c r="HMN384"/>
      <c r="HMO384"/>
      <c r="HMP384"/>
      <c r="HMQ384"/>
      <c r="HMR384"/>
      <c r="HMS384"/>
      <c r="HMT384"/>
      <c r="HMU384"/>
      <c r="HMV384"/>
      <c r="HMW384"/>
      <c r="HMX384"/>
      <c r="HMY384"/>
      <c r="HMZ384"/>
      <c r="HNA384"/>
      <c r="HNB384"/>
      <c r="HNC384"/>
      <c r="HND384"/>
      <c r="HNE384"/>
      <c r="HNF384"/>
      <c r="HNG384"/>
      <c r="HNH384"/>
      <c r="HNI384"/>
      <c r="HNJ384"/>
      <c r="HNK384"/>
      <c r="HNL384"/>
      <c r="HNM384"/>
      <c r="HNN384"/>
      <c r="HNO384"/>
      <c r="HNP384"/>
      <c r="HNQ384"/>
      <c r="HNR384"/>
      <c r="HNS384"/>
      <c r="HNT384"/>
      <c r="HNU384"/>
      <c r="HNV384"/>
      <c r="HNW384"/>
      <c r="HNX384"/>
      <c r="HNY384"/>
      <c r="HNZ384"/>
      <c r="HOA384"/>
      <c r="HOB384"/>
      <c r="HOC384"/>
      <c r="HOD384"/>
      <c r="HOE384"/>
      <c r="HOF384"/>
      <c r="HOG384"/>
      <c r="HOH384"/>
      <c r="HOI384"/>
      <c r="HOJ384"/>
      <c r="HOK384"/>
      <c r="HOL384"/>
      <c r="HOM384"/>
      <c r="HON384"/>
      <c r="HOO384"/>
      <c r="HOP384"/>
      <c r="HOQ384"/>
      <c r="HOR384"/>
      <c r="HOS384"/>
      <c r="HOT384"/>
      <c r="HOU384"/>
      <c r="HOV384"/>
      <c r="HOW384"/>
      <c r="HOX384"/>
      <c r="HOY384"/>
      <c r="HOZ384"/>
      <c r="HPA384"/>
      <c r="HPB384"/>
      <c r="HPC384"/>
      <c r="HPD384"/>
      <c r="HPE384"/>
      <c r="HPF384"/>
      <c r="HPG384"/>
      <c r="HPH384"/>
      <c r="HPI384"/>
      <c r="HPJ384"/>
      <c r="HPK384"/>
      <c r="HPL384"/>
      <c r="HPM384"/>
      <c r="HPN384"/>
      <c r="HPO384"/>
      <c r="HPP384"/>
      <c r="HPQ384"/>
      <c r="HPR384"/>
      <c r="HPS384"/>
      <c r="HPT384"/>
      <c r="HPU384"/>
      <c r="HPV384"/>
      <c r="HPW384"/>
      <c r="HPX384"/>
      <c r="HPY384"/>
      <c r="HPZ384"/>
      <c r="HQA384"/>
      <c r="HQB384"/>
      <c r="HQC384"/>
      <c r="HQD384"/>
      <c r="HQE384"/>
      <c r="HQF384"/>
      <c r="HQG384"/>
      <c r="HQH384"/>
      <c r="HQI384"/>
      <c r="HQJ384"/>
      <c r="HQK384"/>
      <c r="HQL384"/>
      <c r="HQM384"/>
      <c r="HQN384"/>
      <c r="HQO384"/>
      <c r="HQP384"/>
      <c r="HQQ384"/>
      <c r="HQR384"/>
      <c r="HQS384"/>
      <c r="HQT384"/>
      <c r="HQU384"/>
      <c r="HQV384"/>
      <c r="HQW384"/>
      <c r="HQX384"/>
      <c r="HQY384"/>
      <c r="HQZ384"/>
      <c r="HRA384"/>
      <c r="HRB384"/>
      <c r="HRC384"/>
      <c r="HRD384"/>
      <c r="HRE384"/>
      <c r="HRF384"/>
      <c r="HRG384"/>
      <c r="HRH384"/>
      <c r="HRI384"/>
      <c r="HRJ384"/>
      <c r="HRK384"/>
      <c r="HRL384"/>
      <c r="HRM384"/>
      <c r="HRN384"/>
      <c r="HRO384"/>
      <c r="HRP384"/>
      <c r="HRQ384"/>
      <c r="HRR384"/>
      <c r="HRS384"/>
      <c r="HRT384"/>
      <c r="HRU384"/>
      <c r="HRV384"/>
      <c r="HRW384"/>
      <c r="HRX384"/>
      <c r="HRY384"/>
      <c r="HRZ384"/>
      <c r="HSA384"/>
      <c r="HSB384"/>
      <c r="HSC384"/>
      <c r="HSD384"/>
      <c r="HSE384"/>
      <c r="HSF384"/>
      <c r="HSG384"/>
      <c r="HSH384"/>
      <c r="HSI384"/>
      <c r="HSJ384"/>
      <c r="HSK384"/>
      <c r="HSL384"/>
      <c r="HSM384"/>
      <c r="HSN384"/>
      <c r="HSO384"/>
      <c r="HSP384"/>
      <c r="HSQ384"/>
      <c r="HSR384"/>
      <c r="HSS384"/>
      <c r="HST384"/>
      <c r="HSU384"/>
      <c r="HSV384"/>
      <c r="HSW384"/>
      <c r="HSX384"/>
      <c r="HSY384"/>
      <c r="HSZ384"/>
      <c r="HTA384"/>
      <c r="HTB384"/>
      <c r="HTC384"/>
      <c r="HTD384"/>
      <c r="HTE384"/>
      <c r="HTF384"/>
      <c r="HTG384"/>
      <c r="HTH384"/>
      <c r="HTI384"/>
      <c r="HTJ384"/>
      <c r="HTK384"/>
      <c r="HTL384"/>
      <c r="HTM384"/>
      <c r="HTN384"/>
      <c r="HTO384"/>
      <c r="HTP384"/>
      <c r="HTQ384"/>
      <c r="HTR384"/>
      <c r="HTS384"/>
      <c r="HTT384"/>
      <c r="HTU384"/>
      <c r="HTV384"/>
      <c r="HTW384"/>
      <c r="HTX384"/>
      <c r="HTY384"/>
      <c r="HTZ384"/>
      <c r="HUA384"/>
      <c r="HUB384"/>
      <c r="HUC384"/>
      <c r="HUD384"/>
      <c r="HUE384"/>
      <c r="HUF384"/>
      <c r="HUG384"/>
      <c r="HUH384"/>
      <c r="HUI384"/>
      <c r="HUJ384"/>
      <c r="HUK384"/>
      <c r="HUL384"/>
      <c r="HUM384"/>
      <c r="HUN384"/>
      <c r="HUO384"/>
      <c r="HUP384"/>
      <c r="HUQ384"/>
      <c r="HUR384"/>
      <c r="HUS384"/>
      <c r="HUT384"/>
      <c r="HUU384"/>
      <c r="HUV384"/>
      <c r="HUW384"/>
      <c r="HUX384"/>
      <c r="HUY384"/>
      <c r="HUZ384"/>
      <c r="HVA384"/>
      <c r="HVB384"/>
      <c r="HVC384"/>
      <c r="HVD384"/>
      <c r="HVE384"/>
      <c r="HVF384"/>
      <c r="HVG384"/>
      <c r="HVH384"/>
      <c r="HVI384"/>
      <c r="HVJ384"/>
      <c r="HVK384"/>
      <c r="HVL384"/>
      <c r="HVM384"/>
      <c r="HVN384"/>
      <c r="HVO384"/>
      <c r="HVP384"/>
      <c r="HVQ384"/>
      <c r="HVR384"/>
      <c r="HVS384"/>
      <c r="HVT384"/>
      <c r="HVU384"/>
      <c r="HVV384"/>
      <c r="HVW384"/>
      <c r="HVX384"/>
      <c r="HVY384"/>
      <c r="HVZ384"/>
      <c r="HWA384"/>
      <c r="HWB384"/>
      <c r="HWC384"/>
      <c r="HWD384"/>
      <c r="HWE384"/>
      <c r="HWF384"/>
      <c r="HWG384"/>
      <c r="HWH384"/>
      <c r="HWI384"/>
      <c r="HWJ384"/>
      <c r="HWK384"/>
      <c r="HWL384"/>
      <c r="HWM384"/>
      <c r="HWN384"/>
      <c r="HWO384"/>
      <c r="HWP384"/>
      <c r="HWQ384"/>
      <c r="HWR384"/>
      <c r="HWS384"/>
      <c r="HWT384"/>
      <c r="HWU384"/>
      <c r="HWV384"/>
      <c r="HWW384"/>
      <c r="HWX384"/>
      <c r="HWY384"/>
      <c r="HWZ384"/>
      <c r="HXA384"/>
      <c r="HXB384"/>
      <c r="HXC384"/>
      <c r="HXD384"/>
      <c r="HXE384"/>
      <c r="HXF384"/>
      <c r="HXG384"/>
      <c r="HXH384"/>
      <c r="HXI384"/>
      <c r="HXJ384"/>
      <c r="HXK384"/>
      <c r="HXL384"/>
      <c r="HXM384"/>
      <c r="HXN384"/>
      <c r="HXO384"/>
      <c r="HXP384"/>
      <c r="HXQ384"/>
      <c r="HXR384"/>
      <c r="HXS384"/>
      <c r="HXT384"/>
      <c r="HXU384"/>
      <c r="HXV384"/>
      <c r="HXW384"/>
      <c r="HXX384"/>
      <c r="HXY384"/>
      <c r="HXZ384"/>
      <c r="HYA384"/>
      <c r="HYB384"/>
      <c r="HYC384"/>
      <c r="HYD384"/>
      <c r="HYE384"/>
      <c r="HYF384"/>
      <c r="HYG384"/>
      <c r="HYH384"/>
      <c r="HYI384"/>
      <c r="HYJ384"/>
      <c r="HYK384"/>
      <c r="HYL384"/>
      <c r="HYM384"/>
      <c r="HYN384"/>
      <c r="HYO384"/>
      <c r="HYP384"/>
      <c r="HYQ384"/>
      <c r="HYR384"/>
      <c r="HYS384"/>
      <c r="HYT384"/>
      <c r="HYU384"/>
      <c r="HYV384"/>
      <c r="HYW384"/>
      <c r="HYX384"/>
      <c r="HYY384"/>
      <c r="HYZ384"/>
      <c r="HZA384"/>
      <c r="HZB384"/>
      <c r="HZC384"/>
      <c r="HZD384"/>
      <c r="HZE384"/>
      <c r="HZF384"/>
      <c r="HZG384"/>
      <c r="HZH384"/>
      <c r="HZI384"/>
      <c r="HZJ384"/>
      <c r="HZK384"/>
      <c r="HZL384"/>
      <c r="HZM384"/>
      <c r="HZN384"/>
      <c r="HZO384"/>
      <c r="HZP384"/>
      <c r="HZQ384"/>
      <c r="HZR384"/>
      <c r="HZS384"/>
      <c r="HZT384"/>
      <c r="HZU384"/>
      <c r="HZV384"/>
      <c r="HZW384"/>
      <c r="HZX384"/>
      <c r="HZY384"/>
      <c r="HZZ384"/>
      <c r="IAA384"/>
      <c r="IAB384"/>
      <c r="IAC384"/>
      <c r="IAD384"/>
      <c r="IAE384"/>
      <c r="IAF384"/>
      <c r="IAG384"/>
      <c r="IAH384"/>
      <c r="IAI384"/>
      <c r="IAJ384"/>
      <c r="IAK384"/>
      <c r="IAL384"/>
      <c r="IAM384"/>
      <c r="IAN384"/>
      <c r="IAO384"/>
      <c r="IAP384"/>
      <c r="IAQ384"/>
      <c r="IAR384"/>
      <c r="IAS384"/>
      <c r="IAT384"/>
      <c r="IAU384"/>
      <c r="IAV384"/>
      <c r="IAW384"/>
      <c r="IAX384"/>
      <c r="IAY384"/>
      <c r="IAZ384"/>
      <c r="IBA384"/>
      <c r="IBB384"/>
      <c r="IBC384"/>
      <c r="IBD384"/>
      <c r="IBE384"/>
      <c r="IBF384"/>
      <c r="IBG384"/>
      <c r="IBH384"/>
      <c r="IBI384"/>
      <c r="IBJ384"/>
      <c r="IBK384"/>
      <c r="IBL384"/>
      <c r="IBM384"/>
      <c r="IBN384"/>
      <c r="IBO384"/>
      <c r="IBP384"/>
      <c r="IBQ384"/>
      <c r="IBR384"/>
      <c r="IBS384"/>
      <c r="IBT384"/>
      <c r="IBU384"/>
      <c r="IBV384"/>
      <c r="IBW384"/>
      <c r="IBX384"/>
      <c r="IBY384"/>
      <c r="IBZ384"/>
      <c r="ICA384"/>
      <c r="ICB384"/>
      <c r="ICC384"/>
      <c r="ICD384"/>
      <c r="ICE384"/>
      <c r="ICF384"/>
      <c r="ICG384"/>
      <c r="ICH384"/>
      <c r="ICI384"/>
      <c r="ICJ384"/>
      <c r="ICK384"/>
      <c r="ICL384"/>
      <c r="ICM384"/>
      <c r="ICN384"/>
      <c r="ICO384"/>
      <c r="ICP384"/>
      <c r="ICQ384"/>
      <c r="ICR384"/>
      <c r="ICS384"/>
      <c r="ICT384"/>
      <c r="ICU384"/>
      <c r="ICV384"/>
      <c r="ICW384"/>
      <c r="ICX384"/>
      <c r="ICY384"/>
      <c r="ICZ384"/>
      <c r="IDA384"/>
      <c r="IDB384"/>
      <c r="IDC384"/>
      <c r="IDD384"/>
      <c r="IDE384"/>
      <c r="IDF384"/>
      <c r="IDG384"/>
      <c r="IDH384"/>
      <c r="IDI384"/>
      <c r="IDJ384"/>
      <c r="IDK384"/>
      <c r="IDL384"/>
      <c r="IDM384"/>
      <c r="IDN384"/>
      <c r="IDO384"/>
      <c r="IDP384"/>
      <c r="IDQ384"/>
      <c r="IDR384"/>
      <c r="IDS384"/>
      <c r="IDT384"/>
      <c r="IDU384"/>
      <c r="IDV384"/>
      <c r="IDW384"/>
      <c r="IDX384"/>
      <c r="IDY384"/>
      <c r="IDZ384"/>
      <c r="IEA384"/>
      <c r="IEB384"/>
      <c r="IEC384"/>
      <c r="IED384"/>
      <c r="IEE384"/>
      <c r="IEF384"/>
      <c r="IEG384"/>
      <c r="IEH384"/>
      <c r="IEI384"/>
      <c r="IEJ384"/>
      <c r="IEK384"/>
      <c r="IEL384"/>
      <c r="IEM384"/>
      <c r="IEN384"/>
      <c r="IEO384"/>
      <c r="IEP384"/>
      <c r="IEQ384"/>
      <c r="IER384"/>
      <c r="IES384"/>
      <c r="IET384"/>
      <c r="IEU384"/>
      <c r="IEV384"/>
      <c r="IEW384"/>
      <c r="IEX384"/>
      <c r="IEY384"/>
      <c r="IEZ384"/>
      <c r="IFA384"/>
      <c r="IFB384"/>
      <c r="IFC384"/>
      <c r="IFD384"/>
      <c r="IFE384"/>
      <c r="IFF384"/>
      <c r="IFG384"/>
      <c r="IFH384"/>
      <c r="IFI384"/>
      <c r="IFJ384"/>
      <c r="IFK384"/>
      <c r="IFL384"/>
      <c r="IFM384"/>
      <c r="IFN384"/>
      <c r="IFO384"/>
      <c r="IFP384"/>
      <c r="IFQ384"/>
      <c r="IFR384"/>
      <c r="IFS384"/>
      <c r="IFT384"/>
      <c r="IFU384"/>
      <c r="IFV384"/>
      <c r="IFW384"/>
      <c r="IFX384"/>
      <c r="IFY384"/>
      <c r="IFZ384"/>
      <c r="IGA384"/>
      <c r="IGB384"/>
      <c r="IGC384"/>
      <c r="IGD384"/>
      <c r="IGE384"/>
      <c r="IGF384"/>
      <c r="IGG384"/>
      <c r="IGH384"/>
      <c r="IGI384"/>
      <c r="IGJ384"/>
      <c r="IGK384"/>
      <c r="IGL384"/>
      <c r="IGM384"/>
      <c r="IGN384"/>
      <c r="IGO384"/>
      <c r="IGP384"/>
      <c r="IGQ384"/>
      <c r="IGR384"/>
      <c r="IGS384"/>
      <c r="IGT384"/>
      <c r="IGU384"/>
      <c r="IGV384"/>
      <c r="IGW384"/>
      <c r="IGX384"/>
      <c r="IGY384"/>
      <c r="IGZ384"/>
      <c r="IHA384"/>
      <c r="IHB384"/>
      <c r="IHC384"/>
      <c r="IHD384"/>
      <c r="IHE384"/>
      <c r="IHF384"/>
      <c r="IHG384"/>
      <c r="IHH384"/>
      <c r="IHI384"/>
      <c r="IHJ384"/>
      <c r="IHK384"/>
      <c r="IHL384"/>
      <c r="IHM384"/>
      <c r="IHN384"/>
      <c r="IHO384"/>
      <c r="IHP384"/>
      <c r="IHQ384"/>
      <c r="IHR384"/>
      <c r="IHS384"/>
      <c r="IHT384"/>
      <c r="IHU384"/>
      <c r="IHV384"/>
      <c r="IHW384"/>
      <c r="IHX384"/>
      <c r="IHY384"/>
      <c r="IHZ384"/>
      <c r="IIA384"/>
      <c r="IIB384"/>
      <c r="IIC384"/>
      <c r="IID384"/>
      <c r="IIE384"/>
      <c r="IIF384"/>
      <c r="IIG384"/>
      <c r="IIH384"/>
      <c r="III384"/>
      <c r="IIJ384"/>
      <c r="IIK384"/>
      <c r="IIL384"/>
      <c r="IIM384"/>
      <c r="IIN384"/>
      <c r="IIO384"/>
      <c r="IIP384"/>
      <c r="IIQ384"/>
      <c r="IIR384"/>
      <c r="IIS384"/>
      <c r="IIT384"/>
      <c r="IIU384"/>
      <c r="IIV384"/>
      <c r="IIW384"/>
      <c r="IIX384"/>
      <c r="IIY384"/>
      <c r="IIZ384"/>
      <c r="IJA384"/>
      <c r="IJB384"/>
      <c r="IJC384"/>
      <c r="IJD384"/>
      <c r="IJE384"/>
      <c r="IJF384"/>
      <c r="IJG384"/>
      <c r="IJH384"/>
      <c r="IJI384"/>
      <c r="IJJ384"/>
      <c r="IJK384"/>
      <c r="IJL384"/>
      <c r="IJM384"/>
      <c r="IJN384"/>
      <c r="IJO384"/>
      <c r="IJP384"/>
      <c r="IJQ384"/>
      <c r="IJR384"/>
      <c r="IJS384"/>
      <c r="IJT384"/>
      <c r="IJU384"/>
      <c r="IJV384"/>
      <c r="IJW384"/>
      <c r="IJX384"/>
      <c r="IJY384"/>
      <c r="IJZ384"/>
      <c r="IKA384"/>
      <c r="IKB384"/>
      <c r="IKC384"/>
      <c r="IKD384"/>
      <c r="IKE384"/>
      <c r="IKF384"/>
      <c r="IKG384"/>
      <c r="IKH384"/>
      <c r="IKI384"/>
      <c r="IKJ384"/>
      <c r="IKK384"/>
      <c r="IKL384"/>
      <c r="IKM384"/>
      <c r="IKN384"/>
      <c r="IKO384"/>
      <c r="IKP384"/>
      <c r="IKQ384"/>
      <c r="IKR384"/>
      <c r="IKS384"/>
      <c r="IKT384"/>
      <c r="IKU384"/>
      <c r="IKV384"/>
      <c r="IKW384"/>
      <c r="IKX384"/>
      <c r="IKY384"/>
      <c r="IKZ384"/>
      <c r="ILA384"/>
      <c r="ILB384"/>
      <c r="ILC384"/>
      <c r="ILD384"/>
      <c r="ILE384"/>
      <c r="ILF384"/>
      <c r="ILG384"/>
      <c r="ILH384"/>
      <c r="ILI384"/>
      <c r="ILJ384"/>
      <c r="ILK384"/>
      <c r="ILL384"/>
      <c r="ILM384"/>
      <c r="ILN384"/>
      <c r="ILO384"/>
      <c r="ILP384"/>
      <c r="ILQ384"/>
      <c r="ILR384"/>
      <c r="ILS384"/>
      <c r="ILT384"/>
      <c r="ILU384"/>
      <c r="ILV384"/>
      <c r="ILW384"/>
      <c r="ILX384"/>
      <c r="ILY384"/>
      <c r="ILZ384"/>
      <c r="IMA384"/>
      <c r="IMB384"/>
      <c r="IMC384"/>
      <c r="IMD384"/>
      <c r="IME384"/>
      <c r="IMF384"/>
      <c r="IMG384"/>
      <c r="IMH384"/>
      <c r="IMI384"/>
      <c r="IMJ384"/>
      <c r="IMK384"/>
      <c r="IML384"/>
      <c r="IMM384"/>
      <c r="IMN384"/>
      <c r="IMO384"/>
      <c r="IMP384"/>
      <c r="IMQ384"/>
      <c r="IMR384"/>
      <c r="IMS384"/>
      <c r="IMT384"/>
      <c r="IMU384"/>
      <c r="IMV384"/>
      <c r="IMW384"/>
      <c r="IMX384"/>
      <c r="IMY384"/>
      <c r="IMZ384"/>
      <c r="INA384"/>
      <c r="INB384"/>
      <c r="INC384"/>
      <c r="IND384"/>
      <c r="INE384"/>
      <c r="INF384"/>
      <c r="ING384"/>
      <c r="INH384"/>
      <c r="INI384"/>
      <c r="INJ384"/>
      <c r="INK384"/>
      <c r="INL384"/>
      <c r="INM384"/>
      <c r="INN384"/>
      <c r="INO384"/>
      <c r="INP384"/>
      <c r="INQ384"/>
      <c r="INR384"/>
      <c r="INS384"/>
      <c r="INT384"/>
      <c r="INU384"/>
      <c r="INV384"/>
      <c r="INW384"/>
      <c r="INX384"/>
      <c r="INY384"/>
      <c r="INZ384"/>
      <c r="IOA384"/>
      <c r="IOB384"/>
      <c r="IOC384"/>
      <c r="IOD384"/>
      <c r="IOE384"/>
      <c r="IOF384"/>
      <c r="IOG384"/>
      <c r="IOH384"/>
      <c r="IOI384"/>
      <c r="IOJ384"/>
      <c r="IOK384"/>
      <c r="IOL384"/>
      <c r="IOM384"/>
      <c r="ION384"/>
      <c r="IOO384"/>
      <c r="IOP384"/>
      <c r="IOQ384"/>
      <c r="IOR384"/>
      <c r="IOS384"/>
      <c r="IOT384"/>
      <c r="IOU384"/>
      <c r="IOV384"/>
      <c r="IOW384"/>
      <c r="IOX384"/>
      <c r="IOY384"/>
      <c r="IOZ384"/>
      <c r="IPA384"/>
      <c r="IPB384"/>
      <c r="IPC384"/>
      <c r="IPD384"/>
      <c r="IPE384"/>
      <c r="IPF384"/>
      <c r="IPG384"/>
      <c r="IPH384"/>
      <c r="IPI384"/>
      <c r="IPJ384"/>
      <c r="IPK384"/>
      <c r="IPL384"/>
      <c r="IPM384"/>
      <c r="IPN384"/>
      <c r="IPO384"/>
      <c r="IPP384"/>
      <c r="IPQ384"/>
      <c r="IPR384"/>
      <c r="IPS384"/>
      <c r="IPT384"/>
      <c r="IPU384"/>
      <c r="IPV384"/>
      <c r="IPW384"/>
      <c r="IPX384"/>
      <c r="IPY384"/>
      <c r="IPZ384"/>
      <c r="IQA384"/>
      <c r="IQB384"/>
      <c r="IQC384"/>
      <c r="IQD384"/>
      <c r="IQE384"/>
      <c r="IQF384"/>
      <c r="IQG384"/>
      <c r="IQH384"/>
      <c r="IQI384"/>
      <c r="IQJ384"/>
      <c r="IQK384"/>
      <c r="IQL384"/>
      <c r="IQM384"/>
      <c r="IQN384"/>
      <c r="IQO384"/>
      <c r="IQP384"/>
      <c r="IQQ384"/>
      <c r="IQR384"/>
      <c r="IQS384"/>
      <c r="IQT384"/>
      <c r="IQU384"/>
      <c r="IQV384"/>
      <c r="IQW384"/>
      <c r="IQX384"/>
      <c r="IQY384"/>
      <c r="IQZ384"/>
      <c r="IRA384"/>
      <c r="IRB384"/>
      <c r="IRC384"/>
      <c r="IRD384"/>
      <c r="IRE384"/>
      <c r="IRF384"/>
      <c r="IRG384"/>
      <c r="IRH384"/>
      <c r="IRI384"/>
      <c r="IRJ384"/>
      <c r="IRK384"/>
      <c r="IRL384"/>
      <c r="IRM384"/>
      <c r="IRN384"/>
      <c r="IRO384"/>
      <c r="IRP384"/>
      <c r="IRQ384"/>
      <c r="IRR384"/>
      <c r="IRS384"/>
      <c r="IRT384"/>
      <c r="IRU384"/>
      <c r="IRV384"/>
      <c r="IRW384"/>
      <c r="IRX384"/>
      <c r="IRY384"/>
      <c r="IRZ384"/>
      <c r="ISA384"/>
      <c r="ISB384"/>
      <c r="ISC384"/>
      <c r="ISD384"/>
      <c r="ISE384"/>
      <c r="ISF384"/>
      <c r="ISG384"/>
      <c r="ISH384"/>
      <c r="ISI384"/>
      <c r="ISJ384"/>
      <c r="ISK384"/>
      <c r="ISL384"/>
      <c r="ISM384"/>
      <c r="ISN384"/>
      <c r="ISO384"/>
      <c r="ISP384"/>
      <c r="ISQ384"/>
      <c r="ISR384"/>
      <c r="ISS384"/>
      <c r="IST384"/>
      <c r="ISU384"/>
      <c r="ISV384"/>
      <c r="ISW384"/>
      <c r="ISX384"/>
      <c r="ISY384"/>
      <c r="ISZ384"/>
      <c r="ITA384"/>
      <c r="ITB384"/>
      <c r="ITC384"/>
      <c r="ITD384"/>
      <c r="ITE384"/>
      <c r="ITF384"/>
      <c r="ITG384"/>
      <c r="ITH384"/>
      <c r="ITI384"/>
      <c r="ITJ384"/>
      <c r="ITK384"/>
      <c r="ITL384"/>
      <c r="ITM384"/>
      <c r="ITN384"/>
      <c r="ITO384"/>
      <c r="ITP384"/>
      <c r="ITQ384"/>
      <c r="ITR384"/>
      <c r="ITS384"/>
      <c r="ITT384"/>
      <c r="ITU384"/>
      <c r="ITV384"/>
      <c r="ITW384"/>
      <c r="ITX384"/>
      <c r="ITY384"/>
      <c r="ITZ384"/>
      <c r="IUA384"/>
      <c r="IUB384"/>
      <c r="IUC384"/>
      <c r="IUD384"/>
      <c r="IUE384"/>
      <c r="IUF384"/>
      <c r="IUG384"/>
      <c r="IUH384"/>
      <c r="IUI384"/>
      <c r="IUJ384"/>
      <c r="IUK384"/>
      <c r="IUL384"/>
      <c r="IUM384"/>
      <c r="IUN384"/>
      <c r="IUO384"/>
      <c r="IUP384"/>
      <c r="IUQ384"/>
      <c r="IUR384"/>
      <c r="IUS384"/>
      <c r="IUT384"/>
      <c r="IUU384"/>
      <c r="IUV384"/>
      <c r="IUW384"/>
      <c r="IUX384"/>
      <c r="IUY384"/>
      <c r="IUZ384"/>
      <c r="IVA384"/>
      <c r="IVB384"/>
      <c r="IVC384"/>
      <c r="IVD384"/>
      <c r="IVE384"/>
      <c r="IVF384"/>
      <c r="IVG384"/>
      <c r="IVH384"/>
      <c r="IVI384"/>
      <c r="IVJ384"/>
      <c r="IVK384"/>
      <c r="IVL384"/>
      <c r="IVM384"/>
      <c r="IVN384"/>
      <c r="IVO384"/>
      <c r="IVP384"/>
      <c r="IVQ384"/>
      <c r="IVR384"/>
      <c r="IVS384"/>
      <c r="IVT384"/>
      <c r="IVU384"/>
      <c r="IVV384"/>
      <c r="IVW384"/>
      <c r="IVX384"/>
      <c r="IVY384"/>
      <c r="IVZ384"/>
      <c r="IWA384"/>
      <c r="IWB384"/>
      <c r="IWC384"/>
      <c r="IWD384"/>
      <c r="IWE384"/>
      <c r="IWF384"/>
      <c r="IWG384"/>
      <c r="IWH384"/>
      <c r="IWI384"/>
      <c r="IWJ384"/>
      <c r="IWK384"/>
      <c r="IWL384"/>
      <c r="IWM384"/>
      <c r="IWN384"/>
      <c r="IWO384"/>
      <c r="IWP384"/>
      <c r="IWQ384"/>
      <c r="IWR384"/>
      <c r="IWS384"/>
      <c r="IWT384"/>
      <c r="IWU384"/>
      <c r="IWV384"/>
      <c r="IWW384"/>
      <c r="IWX384"/>
      <c r="IWY384"/>
      <c r="IWZ384"/>
      <c r="IXA384"/>
      <c r="IXB384"/>
      <c r="IXC384"/>
      <c r="IXD384"/>
      <c r="IXE384"/>
      <c r="IXF384"/>
      <c r="IXG384"/>
      <c r="IXH384"/>
      <c r="IXI384"/>
      <c r="IXJ384"/>
      <c r="IXK384"/>
      <c r="IXL384"/>
      <c r="IXM384"/>
      <c r="IXN384"/>
      <c r="IXO384"/>
      <c r="IXP384"/>
      <c r="IXQ384"/>
      <c r="IXR384"/>
      <c r="IXS384"/>
      <c r="IXT384"/>
      <c r="IXU384"/>
      <c r="IXV384"/>
      <c r="IXW384"/>
      <c r="IXX384"/>
      <c r="IXY384"/>
      <c r="IXZ384"/>
      <c r="IYA384"/>
      <c r="IYB384"/>
      <c r="IYC384"/>
      <c r="IYD384"/>
      <c r="IYE384"/>
      <c r="IYF384"/>
      <c r="IYG384"/>
      <c r="IYH384"/>
      <c r="IYI384"/>
      <c r="IYJ384"/>
      <c r="IYK384"/>
      <c r="IYL384"/>
      <c r="IYM384"/>
      <c r="IYN384"/>
      <c r="IYO384"/>
      <c r="IYP384"/>
      <c r="IYQ384"/>
      <c r="IYR384"/>
      <c r="IYS384"/>
      <c r="IYT384"/>
      <c r="IYU384"/>
      <c r="IYV384"/>
      <c r="IYW384"/>
      <c r="IYX384"/>
      <c r="IYY384"/>
      <c r="IYZ384"/>
      <c r="IZA384"/>
      <c r="IZB384"/>
      <c r="IZC384"/>
      <c r="IZD384"/>
      <c r="IZE384"/>
      <c r="IZF384"/>
      <c r="IZG384"/>
      <c r="IZH384"/>
      <c r="IZI384"/>
      <c r="IZJ384"/>
      <c r="IZK384"/>
      <c r="IZL384"/>
      <c r="IZM384"/>
      <c r="IZN384"/>
      <c r="IZO384"/>
      <c r="IZP384"/>
      <c r="IZQ384"/>
      <c r="IZR384"/>
      <c r="IZS384"/>
      <c r="IZT384"/>
      <c r="IZU384"/>
      <c r="IZV384"/>
      <c r="IZW384"/>
      <c r="IZX384"/>
      <c r="IZY384"/>
      <c r="IZZ384"/>
      <c r="JAA384"/>
      <c r="JAB384"/>
      <c r="JAC384"/>
      <c r="JAD384"/>
      <c r="JAE384"/>
      <c r="JAF384"/>
      <c r="JAG384"/>
      <c r="JAH384"/>
      <c r="JAI384"/>
      <c r="JAJ384"/>
      <c r="JAK384"/>
      <c r="JAL384"/>
      <c r="JAM384"/>
      <c r="JAN384"/>
      <c r="JAO384"/>
      <c r="JAP384"/>
      <c r="JAQ384"/>
      <c r="JAR384"/>
      <c r="JAS384"/>
      <c r="JAT384"/>
      <c r="JAU384"/>
      <c r="JAV384"/>
      <c r="JAW384"/>
      <c r="JAX384"/>
      <c r="JAY384"/>
      <c r="JAZ384"/>
      <c r="JBA384"/>
      <c r="JBB384"/>
      <c r="JBC384"/>
      <c r="JBD384"/>
      <c r="JBE384"/>
      <c r="JBF384"/>
      <c r="JBG384"/>
      <c r="JBH384"/>
      <c r="JBI384"/>
      <c r="JBJ384"/>
      <c r="JBK384"/>
      <c r="JBL384"/>
      <c r="JBM384"/>
      <c r="JBN384"/>
      <c r="JBO384"/>
      <c r="JBP384"/>
      <c r="JBQ384"/>
      <c r="JBR384"/>
      <c r="JBS384"/>
      <c r="JBT384"/>
      <c r="JBU384"/>
      <c r="JBV384"/>
      <c r="JBW384"/>
      <c r="JBX384"/>
      <c r="JBY384"/>
      <c r="JBZ384"/>
      <c r="JCA384"/>
      <c r="JCB384"/>
      <c r="JCC384"/>
      <c r="JCD384"/>
      <c r="JCE384"/>
      <c r="JCF384"/>
      <c r="JCG384"/>
      <c r="JCH384"/>
      <c r="JCI384"/>
      <c r="JCJ384"/>
      <c r="JCK384"/>
      <c r="JCL384"/>
      <c r="JCM384"/>
      <c r="JCN384"/>
      <c r="JCO384"/>
      <c r="JCP384"/>
      <c r="JCQ384"/>
      <c r="JCR384"/>
      <c r="JCS384"/>
      <c r="JCT384"/>
      <c r="JCU384"/>
      <c r="JCV384"/>
      <c r="JCW384"/>
      <c r="JCX384"/>
      <c r="JCY384"/>
      <c r="JCZ384"/>
      <c r="JDA384"/>
      <c r="JDB384"/>
      <c r="JDC384"/>
      <c r="JDD384"/>
      <c r="JDE384"/>
      <c r="JDF384"/>
      <c r="JDG384"/>
      <c r="JDH384"/>
      <c r="JDI384"/>
      <c r="JDJ384"/>
      <c r="JDK384"/>
      <c r="JDL384"/>
      <c r="JDM384"/>
      <c r="JDN384"/>
      <c r="JDO384"/>
      <c r="JDP384"/>
      <c r="JDQ384"/>
      <c r="JDR384"/>
      <c r="JDS384"/>
      <c r="JDT384"/>
      <c r="JDU384"/>
      <c r="JDV384"/>
      <c r="JDW384"/>
      <c r="JDX384"/>
      <c r="JDY384"/>
      <c r="JDZ384"/>
      <c r="JEA384"/>
      <c r="JEB384"/>
      <c r="JEC384"/>
      <c r="JED384"/>
      <c r="JEE384"/>
      <c r="JEF384"/>
      <c r="JEG384"/>
      <c r="JEH384"/>
      <c r="JEI384"/>
      <c r="JEJ384"/>
      <c r="JEK384"/>
      <c r="JEL384"/>
      <c r="JEM384"/>
      <c r="JEN384"/>
      <c r="JEO384"/>
      <c r="JEP384"/>
      <c r="JEQ384"/>
      <c r="JER384"/>
      <c r="JES384"/>
      <c r="JET384"/>
      <c r="JEU384"/>
      <c r="JEV384"/>
      <c r="JEW384"/>
      <c r="JEX384"/>
      <c r="JEY384"/>
      <c r="JEZ384"/>
      <c r="JFA384"/>
      <c r="JFB384"/>
      <c r="JFC384"/>
      <c r="JFD384"/>
      <c r="JFE384"/>
      <c r="JFF384"/>
      <c r="JFG384"/>
      <c r="JFH384"/>
      <c r="JFI384"/>
      <c r="JFJ384"/>
      <c r="JFK384"/>
      <c r="JFL384"/>
      <c r="JFM384"/>
      <c r="JFN384"/>
      <c r="JFO384"/>
      <c r="JFP384"/>
      <c r="JFQ384"/>
      <c r="JFR384"/>
      <c r="JFS384"/>
      <c r="JFT384"/>
      <c r="JFU384"/>
      <c r="JFV384"/>
      <c r="JFW384"/>
      <c r="JFX384"/>
      <c r="JFY384"/>
      <c r="JFZ384"/>
      <c r="JGA384"/>
      <c r="JGB384"/>
      <c r="JGC384"/>
      <c r="JGD384"/>
      <c r="JGE384"/>
      <c r="JGF384"/>
      <c r="JGG384"/>
      <c r="JGH384"/>
      <c r="JGI384"/>
      <c r="JGJ384"/>
      <c r="JGK384"/>
      <c r="JGL384"/>
      <c r="JGM384"/>
      <c r="JGN384"/>
      <c r="JGO384"/>
      <c r="JGP384"/>
      <c r="JGQ384"/>
      <c r="JGR384"/>
      <c r="JGS384"/>
      <c r="JGT384"/>
      <c r="JGU384"/>
      <c r="JGV384"/>
      <c r="JGW384"/>
      <c r="JGX384"/>
      <c r="JGY384"/>
      <c r="JGZ384"/>
      <c r="JHA384"/>
      <c r="JHB384"/>
      <c r="JHC384"/>
      <c r="JHD384"/>
      <c r="JHE384"/>
      <c r="JHF384"/>
      <c r="JHG384"/>
      <c r="JHH384"/>
      <c r="JHI384"/>
      <c r="JHJ384"/>
      <c r="JHK384"/>
      <c r="JHL384"/>
      <c r="JHM384"/>
      <c r="JHN384"/>
      <c r="JHO384"/>
      <c r="JHP384"/>
      <c r="JHQ384"/>
      <c r="JHR384"/>
      <c r="JHS384"/>
      <c r="JHT384"/>
      <c r="JHU384"/>
      <c r="JHV384"/>
      <c r="JHW384"/>
      <c r="JHX384"/>
      <c r="JHY384"/>
      <c r="JHZ384"/>
      <c r="JIA384"/>
      <c r="JIB384"/>
      <c r="JIC384"/>
      <c r="JID384"/>
      <c r="JIE384"/>
      <c r="JIF384"/>
      <c r="JIG384"/>
      <c r="JIH384"/>
      <c r="JII384"/>
      <c r="JIJ384"/>
      <c r="JIK384"/>
      <c r="JIL384"/>
      <c r="JIM384"/>
      <c r="JIN384"/>
      <c r="JIO384"/>
      <c r="JIP384"/>
      <c r="JIQ384"/>
      <c r="JIR384"/>
      <c r="JIS384"/>
      <c r="JIT384"/>
      <c r="JIU384"/>
      <c r="JIV384"/>
      <c r="JIW384"/>
      <c r="JIX384"/>
      <c r="JIY384"/>
      <c r="JIZ384"/>
      <c r="JJA384"/>
      <c r="JJB384"/>
      <c r="JJC384"/>
      <c r="JJD384"/>
      <c r="JJE384"/>
      <c r="JJF384"/>
      <c r="JJG384"/>
      <c r="JJH384"/>
      <c r="JJI384"/>
      <c r="JJJ384"/>
      <c r="JJK384"/>
      <c r="JJL384"/>
      <c r="JJM384"/>
      <c r="JJN384"/>
      <c r="JJO384"/>
      <c r="JJP384"/>
      <c r="JJQ384"/>
      <c r="JJR384"/>
      <c r="JJS384"/>
      <c r="JJT384"/>
      <c r="JJU384"/>
      <c r="JJV384"/>
      <c r="JJW384"/>
      <c r="JJX384"/>
      <c r="JJY384"/>
      <c r="JJZ384"/>
      <c r="JKA384"/>
      <c r="JKB384"/>
      <c r="JKC384"/>
      <c r="JKD384"/>
      <c r="JKE384"/>
      <c r="JKF384"/>
      <c r="JKG384"/>
      <c r="JKH384"/>
      <c r="JKI384"/>
      <c r="JKJ384"/>
      <c r="JKK384"/>
      <c r="JKL384"/>
      <c r="JKM384"/>
      <c r="JKN384"/>
      <c r="JKO384"/>
      <c r="JKP384"/>
      <c r="JKQ384"/>
      <c r="JKR384"/>
      <c r="JKS384"/>
      <c r="JKT384"/>
      <c r="JKU384"/>
      <c r="JKV384"/>
      <c r="JKW384"/>
      <c r="JKX384"/>
      <c r="JKY384"/>
      <c r="JKZ384"/>
      <c r="JLA384"/>
      <c r="JLB384"/>
      <c r="JLC384"/>
      <c r="JLD384"/>
      <c r="JLE384"/>
      <c r="JLF384"/>
      <c r="JLG384"/>
      <c r="JLH384"/>
      <c r="JLI384"/>
      <c r="JLJ384"/>
      <c r="JLK384"/>
      <c r="JLL384"/>
      <c r="JLM384"/>
      <c r="JLN384"/>
      <c r="JLO384"/>
      <c r="JLP384"/>
      <c r="JLQ384"/>
      <c r="JLR384"/>
      <c r="JLS384"/>
      <c r="JLT384"/>
      <c r="JLU384"/>
      <c r="JLV384"/>
      <c r="JLW384"/>
      <c r="JLX384"/>
      <c r="JLY384"/>
      <c r="JLZ384"/>
      <c r="JMA384"/>
      <c r="JMB384"/>
      <c r="JMC384"/>
      <c r="JMD384"/>
      <c r="JME384"/>
      <c r="JMF384"/>
      <c r="JMG384"/>
      <c r="JMH384"/>
      <c r="JMI384"/>
      <c r="JMJ384"/>
      <c r="JMK384"/>
      <c r="JML384"/>
      <c r="JMM384"/>
      <c r="JMN384"/>
      <c r="JMO384"/>
      <c r="JMP384"/>
      <c r="JMQ384"/>
      <c r="JMR384"/>
      <c r="JMS384"/>
      <c r="JMT384"/>
      <c r="JMU384"/>
      <c r="JMV384"/>
      <c r="JMW384"/>
      <c r="JMX384"/>
      <c r="JMY384"/>
      <c r="JMZ384"/>
      <c r="JNA384"/>
      <c r="JNB384"/>
      <c r="JNC384"/>
      <c r="JND384"/>
      <c r="JNE384"/>
      <c r="JNF384"/>
      <c r="JNG384"/>
      <c r="JNH384"/>
      <c r="JNI384"/>
      <c r="JNJ384"/>
      <c r="JNK384"/>
      <c r="JNL384"/>
      <c r="JNM384"/>
      <c r="JNN384"/>
      <c r="JNO384"/>
      <c r="JNP384"/>
      <c r="JNQ384"/>
      <c r="JNR384"/>
      <c r="JNS384"/>
      <c r="JNT384"/>
      <c r="JNU384"/>
      <c r="JNV384"/>
      <c r="JNW384"/>
      <c r="JNX384"/>
      <c r="JNY384"/>
      <c r="JNZ384"/>
      <c r="JOA384"/>
      <c r="JOB384"/>
      <c r="JOC384"/>
      <c r="JOD384"/>
      <c r="JOE384"/>
      <c r="JOF384"/>
      <c r="JOG384"/>
      <c r="JOH384"/>
      <c r="JOI384"/>
      <c r="JOJ384"/>
      <c r="JOK384"/>
      <c r="JOL384"/>
      <c r="JOM384"/>
      <c r="JON384"/>
      <c r="JOO384"/>
      <c r="JOP384"/>
      <c r="JOQ384"/>
      <c r="JOR384"/>
      <c r="JOS384"/>
      <c r="JOT384"/>
      <c r="JOU384"/>
      <c r="JOV384"/>
      <c r="JOW384"/>
      <c r="JOX384"/>
      <c r="JOY384"/>
      <c r="JOZ384"/>
      <c r="JPA384"/>
      <c r="JPB384"/>
      <c r="JPC384"/>
      <c r="JPD384"/>
      <c r="JPE384"/>
      <c r="JPF384"/>
      <c r="JPG384"/>
      <c r="JPH384"/>
      <c r="JPI384"/>
      <c r="JPJ384"/>
      <c r="JPK384"/>
      <c r="JPL384"/>
      <c r="JPM384"/>
      <c r="JPN384"/>
      <c r="JPO384"/>
      <c r="JPP384"/>
      <c r="JPQ384"/>
      <c r="JPR384"/>
      <c r="JPS384"/>
      <c r="JPT384"/>
      <c r="JPU384"/>
      <c r="JPV384"/>
      <c r="JPW384"/>
      <c r="JPX384"/>
      <c r="JPY384"/>
      <c r="JPZ384"/>
      <c r="JQA384"/>
      <c r="JQB384"/>
      <c r="JQC384"/>
      <c r="JQD384"/>
      <c r="JQE384"/>
      <c r="JQF384"/>
      <c r="JQG384"/>
      <c r="JQH384"/>
      <c r="JQI384"/>
      <c r="JQJ384"/>
      <c r="JQK384"/>
      <c r="JQL384"/>
      <c r="JQM384"/>
      <c r="JQN384"/>
      <c r="JQO384"/>
      <c r="JQP384"/>
      <c r="JQQ384"/>
      <c r="JQR384"/>
      <c r="JQS384"/>
      <c r="JQT384"/>
      <c r="JQU384"/>
      <c r="JQV384"/>
      <c r="JQW384"/>
      <c r="JQX384"/>
      <c r="JQY384"/>
      <c r="JQZ384"/>
      <c r="JRA384"/>
      <c r="JRB384"/>
      <c r="JRC384"/>
      <c r="JRD384"/>
      <c r="JRE384"/>
      <c r="JRF384"/>
      <c r="JRG384"/>
      <c r="JRH384"/>
      <c r="JRI384"/>
      <c r="JRJ384"/>
      <c r="JRK384"/>
      <c r="JRL384"/>
      <c r="JRM384"/>
      <c r="JRN384"/>
      <c r="JRO384"/>
      <c r="JRP384"/>
      <c r="JRQ384"/>
      <c r="JRR384"/>
      <c r="JRS384"/>
      <c r="JRT384"/>
      <c r="JRU384"/>
      <c r="JRV384"/>
      <c r="JRW384"/>
      <c r="JRX384"/>
      <c r="JRY384"/>
      <c r="JRZ384"/>
      <c r="JSA384"/>
      <c r="JSB384"/>
      <c r="JSC384"/>
      <c r="JSD384"/>
      <c r="JSE384"/>
      <c r="JSF384"/>
      <c r="JSG384"/>
      <c r="JSH384"/>
      <c r="JSI384"/>
      <c r="JSJ384"/>
      <c r="JSK384"/>
      <c r="JSL384"/>
      <c r="JSM384"/>
      <c r="JSN384"/>
      <c r="JSO384"/>
      <c r="JSP384"/>
      <c r="JSQ384"/>
      <c r="JSR384"/>
      <c r="JSS384"/>
      <c r="JST384"/>
      <c r="JSU384"/>
      <c r="JSV384"/>
      <c r="JSW384"/>
      <c r="JSX384"/>
      <c r="JSY384"/>
      <c r="JSZ384"/>
      <c r="JTA384"/>
      <c r="JTB384"/>
      <c r="JTC384"/>
      <c r="JTD384"/>
      <c r="JTE384"/>
      <c r="JTF384"/>
      <c r="JTG384"/>
      <c r="JTH384"/>
      <c r="JTI384"/>
      <c r="JTJ384"/>
      <c r="JTK384"/>
      <c r="JTL384"/>
      <c r="JTM384"/>
      <c r="JTN384"/>
      <c r="JTO384"/>
      <c r="JTP384"/>
      <c r="JTQ384"/>
      <c r="JTR384"/>
      <c r="JTS384"/>
      <c r="JTT384"/>
      <c r="JTU384"/>
      <c r="JTV384"/>
      <c r="JTW384"/>
      <c r="JTX384"/>
      <c r="JTY384"/>
      <c r="JTZ384"/>
      <c r="JUA384"/>
      <c r="JUB384"/>
      <c r="JUC384"/>
      <c r="JUD384"/>
      <c r="JUE384"/>
      <c r="JUF384"/>
      <c r="JUG384"/>
      <c r="JUH384"/>
      <c r="JUI384"/>
      <c r="JUJ384"/>
      <c r="JUK384"/>
      <c r="JUL384"/>
      <c r="JUM384"/>
      <c r="JUN384"/>
      <c r="JUO384"/>
      <c r="JUP384"/>
      <c r="JUQ384"/>
      <c r="JUR384"/>
      <c r="JUS384"/>
      <c r="JUT384"/>
      <c r="JUU384"/>
      <c r="JUV384"/>
      <c r="JUW384"/>
      <c r="JUX384"/>
      <c r="JUY384"/>
      <c r="JUZ384"/>
      <c r="JVA384"/>
      <c r="JVB384"/>
      <c r="JVC384"/>
      <c r="JVD384"/>
      <c r="JVE384"/>
      <c r="JVF384"/>
      <c r="JVG384"/>
      <c r="JVH384"/>
      <c r="JVI384"/>
      <c r="JVJ384"/>
      <c r="JVK384"/>
      <c r="JVL384"/>
      <c r="JVM384"/>
      <c r="JVN384"/>
      <c r="JVO384"/>
      <c r="JVP384"/>
      <c r="JVQ384"/>
      <c r="JVR384"/>
      <c r="JVS384"/>
      <c r="JVT384"/>
      <c r="JVU384"/>
      <c r="JVV384"/>
      <c r="JVW384"/>
      <c r="JVX384"/>
      <c r="JVY384"/>
      <c r="JVZ384"/>
      <c r="JWA384"/>
      <c r="JWB384"/>
      <c r="JWC384"/>
      <c r="JWD384"/>
      <c r="JWE384"/>
      <c r="JWF384"/>
      <c r="JWG384"/>
      <c r="JWH384"/>
      <c r="JWI384"/>
      <c r="JWJ384"/>
      <c r="JWK384"/>
      <c r="JWL384"/>
      <c r="JWM384"/>
      <c r="JWN384"/>
      <c r="JWO384"/>
      <c r="JWP384"/>
      <c r="JWQ384"/>
      <c r="JWR384"/>
      <c r="JWS384"/>
      <c r="JWT384"/>
      <c r="JWU384"/>
      <c r="JWV384"/>
      <c r="JWW384"/>
      <c r="JWX384"/>
      <c r="JWY384"/>
      <c r="JWZ384"/>
      <c r="JXA384"/>
      <c r="JXB384"/>
      <c r="JXC384"/>
      <c r="JXD384"/>
      <c r="JXE384"/>
      <c r="JXF384"/>
      <c r="JXG384"/>
      <c r="JXH384"/>
      <c r="JXI384"/>
      <c r="JXJ384"/>
      <c r="JXK384"/>
      <c r="JXL384"/>
      <c r="JXM384"/>
      <c r="JXN384"/>
      <c r="JXO384"/>
      <c r="JXP384"/>
      <c r="JXQ384"/>
      <c r="JXR384"/>
      <c r="JXS384"/>
      <c r="JXT384"/>
      <c r="JXU384"/>
      <c r="JXV384"/>
      <c r="JXW384"/>
      <c r="JXX384"/>
      <c r="JXY384"/>
      <c r="JXZ384"/>
      <c r="JYA384"/>
      <c r="JYB384"/>
      <c r="JYC384"/>
      <c r="JYD384"/>
      <c r="JYE384"/>
      <c r="JYF384"/>
      <c r="JYG384"/>
      <c r="JYH384"/>
      <c r="JYI384"/>
      <c r="JYJ384"/>
      <c r="JYK384"/>
      <c r="JYL384"/>
      <c r="JYM384"/>
      <c r="JYN384"/>
      <c r="JYO384"/>
      <c r="JYP384"/>
      <c r="JYQ384"/>
      <c r="JYR384"/>
      <c r="JYS384"/>
      <c r="JYT384"/>
      <c r="JYU384"/>
      <c r="JYV384"/>
      <c r="JYW384"/>
      <c r="JYX384"/>
      <c r="JYY384"/>
      <c r="JYZ384"/>
      <c r="JZA384"/>
      <c r="JZB384"/>
      <c r="JZC384"/>
      <c r="JZD384"/>
      <c r="JZE384"/>
      <c r="JZF384"/>
      <c r="JZG384"/>
      <c r="JZH384"/>
      <c r="JZI384"/>
      <c r="JZJ384"/>
      <c r="JZK384"/>
      <c r="JZL384"/>
      <c r="JZM384"/>
      <c r="JZN384"/>
      <c r="JZO384"/>
      <c r="JZP384"/>
      <c r="JZQ384"/>
      <c r="JZR384"/>
      <c r="JZS384"/>
      <c r="JZT384"/>
      <c r="JZU384"/>
      <c r="JZV384"/>
      <c r="JZW384"/>
      <c r="JZX384"/>
      <c r="JZY384"/>
      <c r="JZZ384"/>
      <c r="KAA384"/>
      <c r="KAB384"/>
      <c r="KAC384"/>
      <c r="KAD384"/>
      <c r="KAE384"/>
      <c r="KAF384"/>
      <c r="KAG384"/>
      <c r="KAH384"/>
      <c r="KAI384"/>
      <c r="KAJ384"/>
      <c r="KAK384"/>
      <c r="KAL384"/>
      <c r="KAM384"/>
      <c r="KAN384"/>
      <c r="KAO384"/>
      <c r="KAP384"/>
      <c r="KAQ384"/>
      <c r="KAR384"/>
      <c r="KAS384"/>
      <c r="KAT384"/>
      <c r="KAU384"/>
      <c r="KAV384"/>
      <c r="KAW384"/>
      <c r="KAX384"/>
      <c r="KAY384"/>
      <c r="KAZ384"/>
      <c r="KBA384"/>
      <c r="KBB384"/>
      <c r="KBC384"/>
      <c r="KBD384"/>
      <c r="KBE384"/>
      <c r="KBF384"/>
      <c r="KBG384"/>
      <c r="KBH384"/>
      <c r="KBI384"/>
      <c r="KBJ384"/>
      <c r="KBK384"/>
      <c r="KBL384"/>
      <c r="KBM384"/>
      <c r="KBN384"/>
      <c r="KBO384"/>
      <c r="KBP384"/>
      <c r="KBQ384"/>
      <c r="KBR384"/>
      <c r="KBS384"/>
      <c r="KBT384"/>
      <c r="KBU384"/>
      <c r="KBV384"/>
      <c r="KBW384"/>
      <c r="KBX384"/>
      <c r="KBY384"/>
      <c r="KBZ384"/>
      <c r="KCA384"/>
      <c r="KCB384"/>
      <c r="KCC384"/>
      <c r="KCD384"/>
      <c r="KCE384"/>
      <c r="KCF384"/>
      <c r="KCG384"/>
      <c r="KCH384"/>
      <c r="KCI384"/>
      <c r="KCJ384"/>
      <c r="KCK384"/>
      <c r="KCL384"/>
      <c r="KCM384"/>
      <c r="KCN384"/>
      <c r="KCO384"/>
      <c r="KCP384"/>
      <c r="KCQ384"/>
      <c r="KCR384"/>
      <c r="KCS384"/>
      <c r="KCT384"/>
      <c r="KCU384"/>
      <c r="KCV384"/>
      <c r="KCW384"/>
      <c r="KCX384"/>
      <c r="KCY384"/>
      <c r="KCZ384"/>
      <c r="KDA384"/>
      <c r="KDB384"/>
      <c r="KDC384"/>
      <c r="KDD384"/>
      <c r="KDE384"/>
      <c r="KDF384"/>
      <c r="KDG384"/>
      <c r="KDH384"/>
      <c r="KDI384"/>
      <c r="KDJ384"/>
      <c r="KDK384"/>
      <c r="KDL384"/>
      <c r="KDM384"/>
      <c r="KDN384"/>
      <c r="KDO384"/>
      <c r="KDP384"/>
      <c r="KDQ384"/>
      <c r="KDR384"/>
      <c r="KDS384"/>
      <c r="KDT384"/>
      <c r="KDU384"/>
      <c r="KDV384"/>
      <c r="KDW384"/>
      <c r="KDX384"/>
      <c r="KDY384"/>
      <c r="KDZ384"/>
      <c r="KEA384"/>
      <c r="KEB384"/>
      <c r="KEC384"/>
      <c r="KED384"/>
      <c r="KEE384"/>
      <c r="KEF384"/>
      <c r="KEG384"/>
      <c r="KEH384"/>
      <c r="KEI384"/>
      <c r="KEJ384"/>
      <c r="KEK384"/>
      <c r="KEL384"/>
      <c r="KEM384"/>
      <c r="KEN384"/>
      <c r="KEO384"/>
      <c r="KEP384"/>
      <c r="KEQ384"/>
      <c r="KER384"/>
      <c r="KES384"/>
      <c r="KET384"/>
      <c r="KEU384"/>
      <c r="KEV384"/>
      <c r="KEW384"/>
      <c r="KEX384"/>
      <c r="KEY384"/>
      <c r="KEZ384"/>
      <c r="KFA384"/>
      <c r="KFB384"/>
      <c r="KFC384"/>
      <c r="KFD384"/>
      <c r="KFE384"/>
      <c r="KFF384"/>
      <c r="KFG384"/>
      <c r="KFH384"/>
      <c r="KFI384"/>
      <c r="KFJ384"/>
      <c r="KFK384"/>
      <c r="KFL384"/>
      <c r="KFM384"/>
      <c r="KFN384"/>
      <c r="KFO384"/>
      <c r="KFP384"/>
      <c r="KFQ384"/>
      <c r="KFR384"/>
      <c r="KFS384"/>
      <c r="KFT384"/>
      <c r="KFU384"/>
      <c r="KFV384"/>
      <c r="KFW384"/>
      <c r="KFX384"/>
      <c r="KFY384"/>
      <c r="KFZ384"/>
      <c r="KGA384"/>
      <c r="KGB384"/>
      <c r="KGC384"/>
      <c r="KGD384"/>
      <c r="KGE384"/>
      <c r="KGF384"/>
      <c r="KGG384"/>
      <c r="KGH384"/>
      <c r="KGI384"/>
      <c r="KGJ384"/>
      <c r="KGK384"/>
      <c r="KGL384"/>
      <c r="KGM384"/>
      <c r="KGN384"/>
      <c r="KGO384"/>
      <c r="KGP384"/>
      <c r="KGQ384"/>
      <c r="KGR384"/>
      <c r="KGS384"/>
      <c r="KGT384"/>
      <c r="KGU384"/>
      <c r="KGV384"/>
      <c r="KGW384"/>
      <c r="KGX384"/>
      <c r="KGY384"/>
      <c r="KGZ384"/>
      <c r="KHA384"/>
      <c r="KHB384"/>
      <c r="KHC384"/>
      <c r="KHD384"/>
      <c r="KHE384"/>
      <c r="KHF384"/>
      <c r="KHG384"/>
      <c r="KHH384"/>
      <c r="KHI384"/>
      <c r="KHJ384"/>
      <c r="KHK384"/>
      <c r="KHL384"/>
      <c r="KHM384"/>
      <c r="KHN384"/>
      <c r="KHO384"/>
      <c r="KHP384"/>
      <c r="KHQ384"/>
      <c r="KHR384"/>
      <c r="KHS384"/>
      <c r="KHT384"/>
      <c r="KHU384"/>
      <c r="KHV384"/>
      <c r="KHW384"/>
      <c r="KHX384"/>
      <c r="KHY384"/>
      <c r="KHZ384"/>
      <c r="KIA384"/>
      <c r="KIB384"/>
      <c r="KIC384"/>
      <c r="KID384"/>
      <c r="KIE384"/>
      <c r="KIF384"/>
      <c r="KIG384"/>
      <c r="KIH384"/>
      <c r="KII384"/>
      <c r="KIJ384"/>
      <c r="KIK384"/>
      <c r="KIL384"/>
      <c r="KIM384"/>
      <c r="KIN384"/>
      <c r="KIO384"/>
      <c r="KIP384"/>
      <c r="KIQ384"/>
      <c r="KIR384"/>
      <c r="KIS384"/>
      <c r="KIT384"/>
      <c r="KIU384"/>
      <c r="KIV384"/>
      <c r="KIW384"/>
      <c r="KIX384"/>
      <c r="KIY384"/>
      <c r="KIZ384"/>
      <c r="KJA384"/>
      <c r="KJB384"/>
      <c r="KJC384"/>
      <c r="KJD384"/>
      <c r="KJE384"/>
      <c r="KJF384"/>
      <c r="KJG384"/>
      <c r="KJH384"/>
      <c r="KJI384"/>
      <c r="KJJ384"/>
      <c r="KJK384"/>
      <c r="KJL384"/>
      <c r="KJM384"/>
      <c r="KJN384"/>
      <c r="KJO384"/>
      <c r="KJP384"/>
      <c r="KJQ384"/>
      <c r="KJR384"/>
      <c r="KJS384"/>
      <c r="KJT384"/>
      <c r="KJU384"/>
      <c r="KJV384"/>
      <c r="KJW384"/>
      <c r="KJX384"/>
      <c r="KJY384"/>
      <c r="KJZ384"/>
      <c r="KKA384"/>
      <c r="KKB384"/>
      <c r="KKC384"/>
      <c r="KKD384"/>
      <c r="KKE384"/>
      <c r="KKF384"/>
      <c r="KKG384"/>
      <c r="KKH384"/>
      <c r="KKI384"/>
      <c r="KKJ384"/>
      <c r="KKK384"/>
      <c r="KKL384"/>
      <c r="KKM384"/>
      <c r="KKN384"/>
      <c r="KKO384"/>
      <c r="KKP384"/>
      <c r="KKQ384"/>
      <c r="KKR384"/>
      <c r="KKS384"/>
      <c r="KKT384"/>
      <c r="KKU384"/>
      <c r="KKV384"/>
      <c r="KKW384"/>
      <c r="KKX384"/>
      <c r="KKY384"/>
      <c r="KKZ384"/>
      <c r="KLA384"/>
      <c r="KLB384"/>
      <c r="KLC384"/>
      <c r="KLD384"/>
      <c r="KLE384"/>
      <c r="KLF384"/>
      <c r="KLG384"/>
      <c r="KLH384"/>
      <c r="KLI384"/>
      <c r="KLJ384"/>
      <c r="KLK384"/>
      <c r="KLL384"/>
      <c r="KLM384"/>
      <c r="KLN384"/>
      <c r="KLO384"/>
      <c r="KLP384"/>
      <c r="KLQ384"/>
      <c r="KLR384"/>
      <c r="KLS384"/>
      <c r="KLT384"/>
      <c r="KLU384"/>
      <c r="KLV384"/>
      <c r="KLW384"/>
      <c r="KLX384"/>
      <c r="KLY384"/>
      <c r="KLZ384"/>
      <c r="KMA384"/>
      <c r="KMB384"/>
      <c r="KMC384"/>
      <c r="KMD384"/>
      <c r="KME384"/>
      <c r="KMF384"/>
      <c r="KMG384"/>
      <c r="KMH384"/>
      <c r="KMI384"/>
      <c r="KMJ384"/>
      <c r="KMK384"/>
      <c r="KML384"/>
      <c r="KMM384"/>
      <c r="KMN384"/>
      <c r="KMO384"/>
      <c r="KMP384"/>
      <c r="KMQ384"/>
      <c r="KMR384"/>
      <c r="KMS384"/>
      <c r="KMT384"/>
      <c r="KMU384"/>
      <c r="KMV384"/>
      <c r="KMW384"/>
      <c r="KMX384"/>
      <c r="KMY384"/>
      <c r="KMZ384"/>
      <c r="KNA384"/>
      <c r="KNB384"/>
      <c r="KNC384"/>
      <c r="KND384"/>
      <c r="KNE384"/>
      <c r="KNF384"/>
      <c r="KNG384"/>
      <c r="KNH384"/>
      <c r="KNI384"/>
      <c r="KNJ384"/>
      <c r="KNK384"/>
      <c r="KNL384"/>
      <c r="KNM384"/>
      <c r="KNN384"/>
      <c r="KNO384"/>
      <c r="KNP384"/>
      <c r="KNQ384"/>
      <c r="KNR384"/>
      <c r="KNS384"/>
      <c r="KNT384"/>
      <c r="KNU384"/>
      <c r="KNV384"/>
      <c r="KNW384"/>
      <c r="KNX384"/>
      <c r="KNY384"/>
      <c r="KNZ384"/>
      <c r="KOA384"/>
      <c r="KOB384"/>
      <c r="KOC384"/>
      <c r="KOD384"/>
      <c r="KOE384"/>
      <c r="KOF384"/>
      <c r="KOG384"/>
      <c r="KOH384"/>
      <c r="KOI384"/>
      <c r="KOJ384"/>
      <c r="KOK384"/>
      <c r="KOL384"/>
      <c r="KOM384"/>
      <c r="KON384"/>
      <c r="KOO384"/>
      <c r="KOP384"/>
      <c r="KOQ384"/>
      <c r="KOR384"/>
      <c r="KOS384"/>
      <c r="KOT384"/>
      <c r="KOU384"/>
      <c r="KOV384"/>
      <c r="KOW384"/>
      <c r="KOX384"/>
      <c r="KOY384"/>
      <c r="KOZ384"/>
      <c r="KPA384"/>
      <c r="KPB384"/>
      <c r="KPC384"/>
      <c r="KPD384"/>
      <c r="KPE384"/>
      <c r="KPF384"/>
      <c r="KPG384"/>
      <c r="KPH384"/>
      <c r="KPI384"/>
      <c r="KPJ384"/>
      <c r="KPK384"/>
      <c r="KPL384"/>
      <c r="KPM384"/>
      <c r="KPN384"/>
      <c r="KPO384"/>
      <c r="KPP384"/>
      <c r="KPQ384"/>
      <c r="KPR384"/>
      <c r="KPS384"/>
      <c r="KPT384"/>
      <c r="KPU384"/>
      <c r="KPV384"/>
      <c r="KPW384"/>
      <c r="KPX384"/>
      <c r="KPY384"/>
      <c r="KPZ384"/>
      <c r="KQA384"/>
      <c r="KQB384"/>
      <c r="KQC384"/>
      <c r="KQD384"/>
      <c r="KQE384"/>
      <c r="KQF384"/>
      <c r="KQG384"/>
      <c r="KQH384"/>
      <c r="KQI384"/>
      <c r="KQJ384"/>
      <c r="KQK384"/>
      <c r="KQL384"/>
      <c r="KQM384"/>
      <c r="KQN384"/>
      <c r="KQO384"/>
      <c r="KQP384"/>
      <c r="KQQ384"/>
      <c r="KQR384"/>
      <c r="KQS384"/>
      <c r="KQT384"/>
      <c r="KQU384"/>
      <c r="KQV384"/>
      <c r="KQW384"/>
      <c r="KQX384"/>
      <c r="KQY384"/>
      <c r="KQZ384"/>
      <c r="KRA384"/>
      <c r="KRB384"/>
      <c r="KRC384"/>
      <c r="KRD384"/>
      <c r="KRE384"/>
      <c r="KRF384"/>
      <c r="KRG384"/>
      <c r="KRH384"/>
      <c r="KRI384"/>
      <c r="KRJ384"/>
      <c r="KRK384"/>
      <c r="KRL384"/>
      <c r="KRM384"/>
      <c r="KRN384"/>
      <c r="KRO384"/>
      <c r="KRP384"/>
      <c r="KRQ384"/>
      <c r="KRR384"/>
      <c r="KRS384"/>
      <c r="KRT384"/>
      <c r="KRU384"/>
      <c r="KRV384"/>
      <c r="KRW384"/>
      <c r="KRX384"/>
      <c r="KRY384"/>
      <c r="KRZ384"/>
      <c r="KSA384"/>
      <c r="KSB384"/>
      <c r="KSC384"/>
      <c r="KSD384"/>
      <c r="KSE384"/>
      <c r="KSF384"/>
      <c r="KSG384"/>
      <c r="KSH384"/>
      <c r="KSI384"/>
      <c r="KSJ384"/>
      <c r="KSK384"/>
      <c r="KSL384"/>
      <c r="KSM384"/>
      <c r="KSN384"/>
      <c r="KSO384"/>
      <c r="KSP384"/>
      <c r="KSQ384"/>
      <c r="KSR384"/>
      <c r="KSS384"/>
      <c r="KST384"/>
      <c r="KSU384"/>
      <c r="KSV384"/>
      <c r="KSW384"/>
      <c r="KSX384"/>
      <c r="KSY384"/>
      <c r="KSZ384"/>
      <c r="KTA384"/>
      <c r="KTB384"/>
      <c r="KTC384"/>
      <c r="KTD384"/>
      <c r="KTE384"/>
      <c r="KTF384"/>
      <c r="KTG384"/>
      <c r="KTH384"/>
      <c r="KTI384"/>
      <c r="KTJ384"/>
      <c r="KTK384"/>
      <c r="KTL384"/>
      <c r="KTM384"/>
      <c r="KTN384"/>
      <c r="KTO384"/>
      <c r="KTP384"/>
      <c r="KTQ384"/>
      <c r="KTR384"/>
      <c r="KTS384"/>
      <c r="KTT384"/>
      <c r="KTU384"/>
      <c r="KTV384"/>
      <c r="KTW384"/>
      <c r="KTX384"/>
      <c r="KTY384"/>
      <c r="KTZ384"/>
      <c r="KUA384"/>
      <c r="KUB384"/>
      <c r="KUC384"/>
      <c r="KUD384"/>
      <c r="KUE384"/>
      <c r="KUF384"/>
      <c r="KUG384"/>
      <c r="KUH384"/>
      <c r="KUI384"/>
      <c r="KUJ384"/>
      <c r="KUK384"/>
      <c r="KUL384"/>
      <c r="KUM384"/>
      <c r="KUN384"/>
      <c r="KUO384"/>
      <c r="KUP384"/>
      <c r="KUQ384"/>
      <c r="KUR384"/>
      <c r="KUS384"/>
      <c r="KUT384"/>
      <c r="KUU384"/>
      <c r="KUV384"/>
      <c r="KUW384"/>
      <c r="KUX384"/>
      <c r="KUY384"/>
      <c r="KUZ384"/>
      <c r="KVA384"/>
      <c r="KVB384"/>
      <c r="KVC384"/>
      <c r="KVD384"/>
      <c r="KVE384"/>
      <c r="KVF384"/>
      <c r="KVG384"/>
      <c r="KVH384"/>
      <c r="KVI384"/>
      <c r="KVJ384"/>
      <c r="KVK384"/>
      <c r="KVL384"/>
      <c r="KVM384"/>
      <c r="KVN384"/>
      <c r="KVO384"/>
      <c r="KVP384"/>
      <c r="KVQ384"/>
      <c r="KVR384"/>
      <c r="KVS384"/>
      <c r="KVT384"/>
      <c r="KVU384"/>
      <c r="KVV384"/>
      <c r="KVW384"/>
      <c r="KVX384"/>
      <c r="KVY384"/>
      <c r="KVZ384"/>
      <c r="KWA384"/>
      <c r="KWB384"/>
      <c r="KWC384"/>
      <c r="KWD384"/>
      <c r="KWE384"/>
      <c r="KWF384"/>
      <c r="KWG384"/>
      <c r="KWH384"/>
      <c r="KWI384"/>
      <c r="KWJ384"/>
      <c r="KWK384"/>
      <c r="KWL384"/>
      <c r="KWM384"/>
      <c r="KWN384"/>
      <c r="KWO384"/>
      <c r="KWP384"/>
      <c r="KWQ384"/>
      <c r="KWR384"/>
      <c r="KWS384"/>
      <c r="KWT384"/>
      <c r="KWU384"/>
      <c r="KWV384"/>
      <c r="KWW384"/>
      <c r="KWX384"/>
      <c r="KWY384"/>
      <c r="KWZ384"/>
      <c r="KXA384"/>
      <c r="KXB384"/>
      <c r="KXC384"/>
      <c r="KXD384"/>
      <c r="KXE384"/>
      <c r="KXF384"/>
      <c r="KXG384"/>
      <c r="KXH384"/>
      <c r="KXI384"/>
      <c r="KXJ384"/>
      <c r="KXK384"/>
      <c r="KXL384"/>
      <c r="KXM384"/>
      <c r="KXN384"/>
      <c r="KXO384"/>
      <c r="KXP384"/>
      <c r="KXQ384"/>
      <c r="KXR384"/>
      <c r="KXS384"/>
      <c r="KXT384"/>
      <c r="KXU384"/>
      <c r="KXV384"/>
      <c r="KXW384"/>
      <c r="KXX384"/>
      <c r="KXY384"/>
      <c r="KXZ384"/>
      <c r="KYA384"/>
      <c r="KYB384"/>
      <c r="KYC384"/>
      <c r="KYD384"/>
      <c r="KYE384"/>
      <c r="KYF384"/>
      <c r="KYG384"/>
      <c r="KYH384"/>
      <c r="KYI384"/>
      <c r="KYJ384"/>
      <c r="KYK384"/>
      <c r="KYL384"/>
      <c r="KYM384"/>
      <c r="KYN384"/>
      <c r="KYO384"/>
      <c r="KYP384"/>
      <c r="KYQ384"/>
      <c r="KYR384"/>
      <c r="KYS384"/>
      <c r="KYT384"/>
      <c r="KYU384"/>
      <c r="KYV384"/>
      <c r="KYW384"/>
      <c r="KYX384"/>
      <c r="KYY384"/>
      <c r="KYZ384"/>
      <c r="KZA384"/>
      <c r="KZB384"/>
      <c r="KZC384"/>
      <c r="KZD384"/>
      <c r="KZE384"/>
      <c r="KZF384"/>
      <c r="KZG384"/>
      <c r="KZH384"/>
      <c r="KZI384"/>
      <c r="KZJ384"/>
      <c r="KZK384"/>
      <c r="KZL384"/>
      <c r="KZM384"/>
      <c r="KZN384"/>
      <c r="KZO384"/>
      <c r="KZP384"/>
      <c r="KZQ384"/>
      <c r="KZR384"/>
      <c r="KZS384"/>
      <c r="KZT384"/>
      <c r="KZU384"/>
      <c r="KZV384"/>
      <c r="KZW384"/>
      <c r="KZX384"/>
      <c r="KZY384"/>
      <c r="KZZ384"/>
      <c r="LAA384"/>
      <c r="LAB384"/>
      <c r="LAC384"/>
      <c r="LAD384"/>
      <c r="LAE384"/>
      <c r="LAF384"/>
      <c r="LAG384"/>
      <c r="LAH384"/>
      <c r="LAI384"/>
      <c r="LAJ384"/>
      <c r="LAK384"/>
      <c r="LAL384"/>
      <c r="LAM384"/>
      <c r="LAN384"/>
      <c r="LAO384"/>
      <c r="LAP384"/>
      <c r="LAQ384"/>
      <c r="LAR384"/>
      <c r="LAS384"/>
      <c r="LAT384"/>
      <c r="LAU384"/>
      <c r="LAV384"/>
      <c r="LAW384"/>
      <c r="LAX384"/>
      <c r="LAY384"/>
      <c r="LAZ384"/>
      <c r="LBA384"/>
      <c r="LBB384"/>
      <c r="LBC384"/>
      <c r="LBD384"/>
      <c r="LBE384"/>
      <c r="LBF384"/>
      <c r="LBG384"/>
      <c r="LBH384"/>
      <c r="LBI384"/>
      <c r="LBJ384"/>
      <c r="LBK384"/>
      <c r="LBL384"/>
      <c r="LBM384"/>
      <c r="LBN384"/>
      <c r="LBO384"/>
      <c r="LBP384"/>
      <c r="LBQ384"/>
      <c r="LBR384"/>
      <c r="LBS384"/>
      <c r="LBT384"/>
      <c r="LBU384"/>
      <c r="LBV384"/>
      <c r="LBW384"/>
      <c r="LBX384"/>
      <c r="LBY384"/>
      <c r="LBZ384"/>
      <c r="LCA384"/>
      <c r="LCB384"/>
      <c r="LCC384"/>
      <c r="LCD384"/>
      <c r="LCE384"/>
      <c r="LCF384"/>
      <c r="LCG384"/>
      <c r="LCH384"/>
      <c r="LCI384"/>
      <c r="LCJ384"/>
      <c r="LCK384"/>
      <c r="LCL384"/>
      <c r="LCM384"/>
      <c r="LCN384"/>
      <c r="LCO384"/>
      <c r="LCP384"/>
      <c r="LCQ384"/>
      <c r="LCR384"/>
      <c r="LCS384"/>
      <c r="LCT384"/>
      <c r="LCU384"/>
      <c r="LCV384"/>
      <c r="LCW384"/>
      <c r="LCX384"/>
      <c r="LCY384"/>
      <c r="LCZ384"/>
      <c r="LDA384"/>
      <c r="LDB384"/>
      <c r="LDC384"/>
      <c r="LDD384"/>
      <c r="LDE384"/>
      <c r="LDF384"/>
      <c r="LDG384"/>
      <c r="LDH384"/>
      <c r="LDI384"/>
      <c r="LDJ384"/>
      <c r="LDK384"/>
      <c r="LDL384"/>
      <c r="LDM384"/>
      <c r="LDN384"/>
      <c r="LDO384"/>
      <c r="LDP384"/>
      <c r="LDQ384"/>
      <c r="LDR384"/>
      <c r="LDS384"/>
      <c r="LDT384"/>
      <c r="LDU384"/>
      <c r="LDV384"/>
      <c r="LDW384"/>
      <c r="LDX384"/>
      <c r="LDY384"/>
      <c r="LDZ384"/>
      <c r="LEA384"/>
      <c r="LEB384"/>
      <c r="LEC384"/>
      <c r="LED384"/>
      <c r="LEE384"/>
      <c r="LEF384"/>
      <c r="LEG384"/>
      <c r="LEH384"/>
      <c r="LEI384"/>
      <c r="LEJ384"/>
      <c r="LEK384"/>
      <c r="LEL384"/>
      <c r="LEM384"/>
      <c r="LEN384"/>
      <c r="LEO384"/>
      <c r="LEP384"/>
      <c r="LEQ384"/>
      <c r="LER384"/>
      <c r="LES384"/>
      <c r="LET384"/>
      <c r="LEU384"/>
      <c r="LEV384"/>
      <c r="LEW384"/>
      <c r="LEX384"/>
      <c r="LEY384"/>
      <c r="LEZ384"/>
      <c r="LFA384"/>
      <c r="LFB384"/>
      <c r="LFC384"/>
      <c r="LFD384"/>
      <c r="LFE384"/>
      <c r="LFF384"/>
      <c r="LFG384"/>
      <c r="LFH384"/>
      <c r="LFI384"/>
      <c r="LFJ384"/>
      <c r="LFK384"/>
      <c r="LFL384"/>
      <c r="LFM384"/>
      <c r="LFN384"/>
      <c r="LFO384"/>
      <c r="LFP384"/>
      <c r="LFQ384"/>
      <c r="LFR384"/>
      <c r="LFS384"/>
      <c r="LFT384"/>
      <c r="LFU384"/>
      <c r="LFV384"/>
      <c r="LFW384"/>
      <c r="LFX384"/>
      <c r="LFY384"/>
      <c r="LFZ384"/>
      <c r="LGA384"/>
      <c r="LGB384"/>
      <c r="LGC384"/>
      <c r="LGD384"/>
      <c r="LGE384"/>
      <c r="LGF384"/>
      <c r="LGG384"/>
      <c r="LGH384"/>
      <c r="LGI384"/>
      <c r="LGJ384"/>
      <c r="LGK384"/>
      <c r="LGL384"/>
      <c r="LGM384"/>
      <c r="LGN384"/>
      <c r="LGO384"/>
      <c r="LGP384"/>
      <c r="LGQ384"/>
      <c r="LGR384"/>
      <c r="LGS384"/>
      <c r="LGT384"/>
      <c r="LGU384"/>
      <c r="LGV384"/>
      <c r="LGW384"/>
      <c r="LGX384"/>
      <c r="LGY384"/>
      <c r="LGZ384"/>
      <c r="LHA384"/>
      <c r="LHB384"/>
      <c r="LHC384"/>
      <c r="LHD384"/>
      <c r="LHE384"/>
      <c r="LHF384"/>
      <c r="LHG384"/>
      <c r="LHH384"/>
      <c r="LHI384"/>
      <c r="LHJ384"/>
      <c r="LHK384"/>
      <c r="LHL384"/>
      <c r="LHM384"/>
      <c r="LHN384"/>
      <c r="LHO384"/>
      <c r="LHP384"/>
      <c r="LHQ384"/>
      <c r="LHR384"/>
      <c r="LHS384"/>
      <c r="LHT384"/>
      <c r="LHU384"/>
      <c r="LHV384"/>
      <c r="LHW384"/>
      <c r="LHX384"/>
      <c r="LHY384"/>
      <c r="LHZ384"/>
      <c r="LIA384"/>
      <c r="LIB384"/>
      <c r="LIC384"/>
      <c r="LID384"/>
      <c r="LIE384"/>
      <c r="LIF384"/>
      <c r="LIG384"/>
      <c r="LIH384"/>
      <c r="LII384"/>
      <c r="LIJ384"/>
      <c r="LIK384"/>
      <c r="LIL384"/>
      <c r="LIM384"/>
      <c r="LIN384"/>
      <c r="LIO384"/>
      <c r="LIP384"/>
      <c r="LIQ384"/>
      <c r="LIR384"/>
      <c r="LIS384"/>
      <c r="LIT384"/>
      <c r="LIU384"/>
      <c r="LIV384"/>
      <c r="LIW384"/>
      <c r="LIX384"/>
      <c r="LIY384"/>
      <c r="LIZ384"/>
      <c r="LJA384"/>
      <c r="LJB384"/>
      <c r="LJC384"/>
      <c r="LJD384"/>
      <c r="LJE384"/>
      <c r="LJF384"/>
      <c r="LJG384"/>
      <c r="LJH384"/>
      <c r="LJI384"/>
      <c r="LJJ384"/>
      <c r="LJK384"/>
      <c r="LJL384"/>
      <c r="LJM384"/>
      <c r="LJN384"/>
      <c r="LJO384"/>
      <c r="LJP384"/>
      <c r="LJQ384"/>
      <c r="LJR384"/>
      <c r="LJS384"/>
      <c r="LJT384"/>
      <c r="LJU384"/>
      <c r="LJV384"/>
      <c r="LJW384"/>
      <c r="LJX384"/>
      <c r="LJY384"/>
      <c r="LJZ384"/>
      <c r="LKA384"/>
      <c r="LKB384"/>
      <c r="LKC384"/>
      <c r="LKD384"/>
      <c r="LKE384"/>
      <c r="LKF384"/>
      <c r="LKG384"/>
      <c r="LKH384"/>
      <c r="LKI384"/>
      <c r="LKJ384"/>
      <c r="LKK384"/>
      <c r="LKL384"/>
      <c r="LKM384"/>
      <c r="LKN384"/>
      <c r="LKO384"/>
      <c r="LKP384"/>
      <c r="LKQ384"/>
      <c r="LKR384"/>
      <c r="LKS384"/>
      <c r="LKT384"/>
      <c r="LKU384"/>
      <c r="LKV384"/>
      <c r="LKW384"/>
      <c r="LKX384"/>
      <c r="LKY384"/>
      <c r="LKZ384"/>
      <c r="LLA384"/>
      <c r="LLB384"/>
      <c r="LLC384"/>
      <c r="LLD384"/>
      <c r="LLE384"/>
      <c r="LLF384"/>
      <c r="LLG384"/>
      <c r="LLH384"/>
      <c r="LLI384"/>
      <c r="LLJ384"/>
      <c r="LLK384"/>
      <c r="LLL384"/>
      <c r="LLM384"/>
      <c r="LLN384"/>
      <c r="LLO384"/>
      <c r="LLP384"/>
      <c r="LLQ384"/>
      <c r="LLR384"/>
      <c r="LLS384"/>
      <c r="LLT384"/>
      <c r="LLU384"/>
      <c r="LLV384"/>
      <c r="LLW384"/>
      <c r="LLX384"/>
      <c r="LLY384"/>
      <c r="LLZ384"/>
      <c r="LMA384"/>
      <c r="LMB384"/>
      <c r="LMC384"/>
      <c r="LMD384"/>
      <c r="LME384"/>
      <c r="LMF384"/>
      <c r="LMG384"/>
      <c r="LMH384"/>
      <c r="LMI384"/>
      <c r="LMJ384"/>
      <c r="LMK384"/>
      <c r="LML384"/>
      <c r="LMM384"/>
      <c r="LMN384"/>
      <c r="LMO384"/>
      <c r="LMP384"/>
      <c r="LMQ384"/>
      <c r="LMR384"/>
      <c r="LMS384"/>
      <c r="LMT384"/>
      <c r="LMU384"/>
      <c r="LMV384"/>
      <c r="LMW384"/>
      <c r="LMX384"/>
      <c r="LMY384"/>
      <c r="LMZ384"/>
      <c r="LNA384"/>
      <c r="LNB384"/>
      <c r="LNC384"/>
      <c r="LND384"/>
      <c r="LNE384"/>
      <c r="LNF384"/>
      <c r="LNG384"/>
      <c r="LNH384"/>
      <c r="LNI384"/>
      <c r="LNJ384"/>
      <c r="LNK384"/>
      <c r="LNL384"/>
      <c r="LNM384"/>
      <c r="LNN384"/>
      <c r="LNO384"/>
      <c r="LNP384"/>
      <c r="LNQ384"/>
      <c r="LNR384"/>
      <c r="LNS384"/>
      <c r="LNT384"/>
      <c r="LNU384"/>
      <c r="LNV384"/>
      <c r="LNW384"/>
      <c r="LNX384"/>
      <c r="LNY384"/>
      <c r="LNZ384"/>
      <c r="LOA384"/>
      <c r="LOB384"/>
      <c r="LOC384"/>
      <c r="LOD384"/>
      <c r="LOE384"/>
      <c r="LOF384"/>
      <c r="LOG384"/>
      <c r="LOH384"/>
      <c r="LOI384"/>
      <c r="LOJ384"/>
      <c r="LOK384"/>
      <c r="LOL384"/>
      <c r="LOM384"/>
      <c r="LON384"/>
      <c r="LOO384"/>
      <c r="LOP384"/>
      <c r="LOQ384"/>
      <c r="LOR384"/>
      <c r="LOS384"/>
      <c r="LOT384"/>
      <c r="LOU384"/>
      <c r="LOV384"/>
      <c r="LOW384"/>
      <c r="LOX384"/>
      <c r="LOY384"/>
      <c r="LOZ384"/>
      <c r="LPA384"/>
      <c r="LPB384"/>
      <c r="LPC384"/>
      <c r="LPD384"/>
      <c r="LPE384"/>
      <c r="LPF384"/>
      <c r="LPG384"/>
      <c r="LPH384"/>
      <c r="LPI384"/>
      <c r="LPJ384"/>
      <c r="LPK384"/>
      <c r="LPL384"/>
      <c r="LPM384"/>
      <c r="LPN384"/>
      <c r="LPO384"/>
      <c r="LPP384"/>
      <c r="LPQ384"/>
      <c r="LPR384"/>
      <c r="LPS384"/>
      <c r="LPT384"/>
      <c r="LPU384"/>
      <c r="LPV384"/>
      <c r="LPW384"/>
      <c r="LPX384"/>
      <c r="LPY384"/>
      <c r="LPZ384"/>
      <c r="LQA384"/>
      <c r="LQB384"/>
      <c r="LQC384"/>
      <c r="LQD384"/>
      <c r="LQE384"/>
      <c r="LQF384"/>
      <c r="LQG384"/>
      <c r="LQH384"/>
      <c r="LQI384"/>
      <c r="LQJ384"/>
      <c r="LQK384"/>
      <c r="LQL384"/>
      <c r="LQM384"/>
      <c r="LQN384"/>
      <c r="LQO384"/>
      <c r="LQP384"/>
      <c r="LQQ384"/>
      <c r="LQR384"/>
      <c r="LQS384"/>
      <c r="LQT384"/>
      <c r="LQU384"/>
      <c r="LQV384"/>
      <c r="LQW384"/>
      <c r="LQX384"/>
      <c r="LQY384"/>
      <c r="LQZ384"/>
      <c r="LRA384"/>
      <c r="LRB384"/>
      <c r="LRC384"/>
      <c r="LRD384"/>
      <c r="LRE384"/>
      <c r="LRF384"/>
      <c r="LRG384"/>
      <c r="LRH384"/>
      <c r="LRI384"/>
      <c r="LRJ384"/>
      <c r="LRK384"/>
      <c r="LRL384"/>
      <c r="LRM384"/>
      <c r="LRN384"/>
      <c r="LRO384"/>
      <c r="LRP384"/>
      <c r="LRQ384"/>
      <c r="LRR384"/>
      <c r="LRS384"/>
      <c r="LRT384"/>
      <c r="LRU384"/>
      <c r="LRV384"/>
      <c r="LRW384"/>
      <c r="LRX384"/>
      <c r="LRY384"/>
      <c r="LRZ384"/>
      <c r="LSA384"/>
      <c r="LSB384"/>
      <c r="LSC384"/>
      <c r="LSD384"/>
      <c r="LSE384"/>
      <c r="LSF384"/>
      <c r="LSG384"/>
      <c r="LSH384"/>
      <c r="LSI384"/>
      <c r="LSJ384"/>
      <c r="LSK384"/>
      <c r="LSL384"/>
      <c r="LSM384"/>
      <c r="LSN384"/>
      <c r="LSO384"/>
      <c r="LSP384"/>
      <c r="LSQ384"/>
      <c r="LSR384"/>
      <c r="LSS384"/>
      <c r="LST384"/>
      <c r="LSU384"/>
      <c r="LSV384"/>
      <c r="LSW384"/>
      <c r="LSX384"/>
      <c r="LSY384"/>
      <c r="LSZ384"/>
      <c r="LTA384"/>
      <c r="LTB384"/>
      <c r="LTC384"/>
      <c r="LTD384"/>
      <c r="LTE384"/>
      <c r="LTF384"/>
      <c r="LTG384"/>
      <c r="LTH384"/>
      <c r="LTI384"/>
      <c r="LTJ384"/>
      <c r="LTK384"/>
      <c r="LTL384"/>
      <c r="LTM384"/>
      <c r="LTN384"/>
      <c r="LTO384"/>
      <c r="LTP384"/>
      <c r="LTQ384"/>
      <c r="LTR384"/>
      <c r="LTS384"/>
      <c r="LTT384"/>
      <c r="LTU384"/>
      <c r="LTV384"/>
      <c r="LTW384"/>
      <c r="LTX384"/>
      <c r="LTY384"/>
      <c r="LTZ384"/>
      <c r="LUA384"/>
      <c r="LUB384"/>
      <c r="LUC384"/>
      <c r="LUD384"/>
      <c r="LUE384"/>
      <c r="LUF384"/>
      <c r="LUG384"/>
      <c r="LUH384"/>
      <c r="LUI384"/>
      <c r="LUJ384"/>
      <c r="LUK384"/>
      <c r="LUL384"/>
      <c r="LUM384"/>
      <c r="LUN384"/>
      <c r="LUO384"/>
      <c r="LUP384"/>
      <c r="LUQ384"/>
      <c r="LUR384"/>
      <c r="LUS384"/>
      <c r="LUT384"/>
      <c r="LUU384"/>
      <c r="LUV384"/>
      <c r="LUW384"/>
      <c r="LUX384"/>
      <c r="LUY384"/>
      <c r="LUZ384"/>
      <c r="LVA384"/>
      <c r="LVB384"/>
      <c r="LVC384"/>
      <c r="LVD384"/>
      <c r="LVE384"/>
      <c r="LVF384"/>
      <c r="LVG384"/>
      <c r="LVH384"/>
      <c r="LVI384"/>
      <c r="LVJ384"/>
      <c r="LVK384"/>
      <c r="LVL384"/>
      <c r="LVM384"/>
      <c r="LVN384"/>
      <c r="LVO384"/>
      <c r="LVP384"/>
      <c r="LVQ384"/>
      <c r="LVR384"/>
      <c r="LVS384"/>
      <c r="LVT384"/>
      <c r="LVU384"/>
      <c r="LVV384"/>
      <c r="LVW384"/>
      <c r="LVX384"/>
      <c r="LVY384"/>
      <c r="LVZ384"/>
      <c r="LWA384"/>
      <c r="LWB384"/>
      <c r="LWC384"/>
      <c r="LWD384"/>
      <c r="LWE384"/>
      <c r="LWF384"/>
      <c r="LWG384"/>
      <c r="LWH384"/>
      <c r="LWI384"/>
      <c r="LWJ384"/>
      <c r="LWK384"/>
      <c r="LWL384"/>
      <c r="LWM384"/>
      <c r="LWN384"/>
      <c r="LWO384"/>
      <c r="LWP384"/>
      <c r="LWQ384"/>
      <c r="LWR384"/>
      <c r="LWS384"/>
      <c r="LWT384"/>
      <c r="LWU384"/>
      <c r="LWV384"/>
      <c r="LWW384"/>
      <c r="LWX384"/>
      <c r="LWY384"/>
      <c r="LWZ384"/>
      <c r="LXA384"/>
      <c r="LXB384"/>
      <c r="LXC384"/>
      <c r="LXD384"/>
      <c r="LXE384"/>
      <c r="LXF384"/>
      <c r="LXG384"/>
      <c r="LXH384"/>
      <c r="LXI384"/>
      <c r="LXJ384"/>
      <c r="LXK384"/>
      <c r="LXL384"/>
      <c r="LXM384"/>
      <c r="LXN384"/>
      <c r="LXO384"/>
      <c r="LXP384"/>
      <c r="LXQ384"/>
      <c r="LXR384"/>
      <c r="LXS384"/>
      <c r="LXT384"/>
      <c r="LXU384"/>
      <c r="LXV384"/>
      <c r="LXW384"/>
      <c r="LXX384"/>
      <c r="LXY384"/>
      <c r="LXZ384"/>
      <c r="LYA384"/>
      <c r="LYB384"/>
      <c r="LYC384"/>
      <c r="LYD384"/>
      <c r="LYE384"/>
      <c r="LYF384"/>
      <c r="LYG384"/>
      <c r="LYH384"/>
      <c r="LYI384"/>
      <c r="LYJ384"/>
      <c r="LYK384"/>
      <c r="LYL384"/>
      <c r="LYM384"/>
      <c r="LYN384"/>
      <c r="LYO384"/>
      <c r="LYP384"/>
      <c r="LYQ384"/>
      <c r="LYR384"/>
      <c r="LYS384"/>
      <c r="LYT384"/>
      <c r="LYU384"/>
      <c r="LYV384"/>
      <c r="LYW384"/>
      <c r="LYX384"/>
      <c r="LYY384"/>
      <c r="LYZ384"/>
      <c r="LZA384"/>
      <c r="LZB384"/>
      <c r="LZC384"/>
      <c r="LZD384"/>
      <c r="LZE384"/>
      <c r="LZF384"/>
      <c r="LZG384"/>
      <c r="LZH384"/>
      <c r="LZI384"/>
      <c r="LZJ384"/>
      <c r="LZK384"/>
      <c r="LZL384"/>
      <c r="LZM384"/>
      <c r="LZN384"/>
      <c r="LZO384"/>
      <c r="LZP384"/>
      <c r="LZQ384"/>
      <c r="LZR384"/>
      <c r="LZS384"/>
      <c r="LZT384"/>
      <c r="LZU384"/>
      <c r="LZV384"/>
      <c r="LZW384"/>
      <c r="LZX384"/>
      <c r="LZY384"/>
      <c r="LZZ384"/>
      <c r="MAA384"/>
      <c r="MAB384"/>
      <c r="MAC384"/>
      <c r="MAD384"/>
      <c r="MAE384"/>
      <c r="MAF384"/>
      <c r="MAG384"/>
      <c r="MAH384"/>
      <c r="MAI384"/>
      <c r="MAJ384"/>
      <c r="MAK384"/>
      <c r="MAL384"/>
      <c r="MAM384"/>
      <c r="MAN384"/>
      <c r="MAO384"/>
      <c r="MAP384"/>
      <c r="MAQ384"/>
      <c r="MAR384"/>
      <c r="MAS384"/>
      <c r="MAT384"/>
      <c r="MAU384"/>
      <c r="MAV384"/>
      <c r="MAW384"/>
      <c r="MAX384"/>
      <c r="MAY384"/>
      <c r="MAZ384"/>
      <c r="MBA384"/>
      <c r="MBB384"/>
      <c r="MBC384"/>
      <c r="MBD384"/>
      <c r="MBE384"/>
      <c r="MBF384"/>
      <c r="MBG384"/>
      <c r="MBH384"/>
      <c r="MBI384"/>
      <c r="MBJ384"/>
      <c r="MBK384"/>
      <c r="MBL384"/>
      <c r="MBM384"/>
      <c r="MBN384"/>
      <c r="MBO384"/>
      <c r="MBP384"/>
      <c r="MBQ384"/>
      <c r="MBR384"/>
      <c r="MBS384"/>
      <c r="MBT384"/>
      <c r="MBU384"/>
      <c r="MBV384"/>
      <c r="MBW384"/>
      <c r="MBX384"/>
      <c r="MBY384"/>
      <c r="MBZ384"/>
      <c r="MCA384"/>
      <c r="MCB384"/>
      <c r="MCC384"/>
      <c r="MCD384"/>
      <c r="MCE384"/>
      <c r="MCF384"/>
      <c r="MCG384"/>
      <c r="MCH384"/>
      <c r="MCI384"/>
      <c r="MCJ384"/>
      <c r="MCK384"/>
      <c r="MCL384"/>
      <c r="MCM384"/>
      <c r="MCN384"/>
      <c r="MCO384"/>
      <c r="MCP384"/>
      <c r="MCQ384"/>
      <c r="MCR384"/>
      <c r="MCS384"/>
      <c r="MCT384"/>
      <c r="MCU384"/>
      <c r="MCV384"/>
      <c r="MCW384"/>
      <c r="MCX384"/>
      <c r="MCY384"/>
      <c r="MCZ384"/>
      <c r="MDA384"/>
      <c r="MDB384"/>
      <c r="MDC384"/>
      <c r="MDD384"/>
      <c r="MDE384"/>
      <c r="MDF384"/>
      <c r="MDG384"/>
      <c r="MDH384"/>
      <c r="MDI384"/>
      <c r="MDJ384"/>
      <c r="MDK384"/>
      <c r="MDL384"/>
      <c r="MDM384"/>
      <c r="MDN384"/>
      <c r="MDO384"/>
      <c r="MDP384"/>
      <c r="MDQ384"/>
      <c r="MDR384"/>
      <c r="MDS384"/>
      <c r="MDT384"/>
      <c r="MDU384"/>
      <c r="MDV384"/>
      <c r="MDW384"/>
      <c r="MDX384"/>
      <c r="MDY384"/>
      <c r="MDZ384"/>
      <c r="MEA384"/>
      <c r="MEB384"/>
      <c r="MEC384"/>
      <c r="MED384"/>
      <c r="MEE384"/>
      <c r="MEF384"/>
      <c r="MEG384"/>
      <c r="MEH384"/>
      <c r="MEI384"/>
      <c r="MEJ384"/>
      <c r="MEK384"/>
      <c r="MEL384"/>
      <c r="MEM384"/>
      <c r="MEN384"/>
      <c r="MEO384"/>
      <c r="MEP384"/>
      <c r="MEQ384"/>
      <c r="MER384"/>
      <c r="MES384"/>
      <c r="MET384"/>
      <c r="MEU384"/>
      <c r="MEV384"/>
      <c r="MEW384"/>
      <c r="MEX384"/>
      <c r="MEY384"/>
      <c r="MEZ384"/>
      <c r="MFA384"/>
      <c r="MFB384"/>
      <c r="MFC384"/>
      <c r="MFD384"/>
      <c r="MFE384"/>
      <c r="MFF384"/>
      <c r="MFG384"/>
      <c r="MFH384"/>
      <c r="MFI384"/>
      <c r="MFJ384"/>
      <c r="MFK384"/>
      <c r="MFL384"/>
      <c r="MFM384"/>
      <c r="MFN384"/>
      <c r="MFO384"/>
      <c r="MFP384"/>
      <c r="MFQ384"/>
      <c r="MFR384"/>
      <c r="MFS384"/>
      <c r="MFT384"/>
      <c r="MFU384"/>
      <c r="MFV384"/>
      <c r="MFW384"/>
      <c r="MFX384"/>
      <c r="MFY384"/>
      <c r="MFZ384"/>
      <c r="MGA384"/>
      <c r="MGB384"/>
      <c r="MGC384"/>
      <c r="MGD384"/>
      <c r="MGE384"/>
      <c r="MGF384"/>
      <c r="MGG384"/>
      <c r="MGH384"/>
      <c r="MGI384"/>
      <c r="MGJ384"/>
      <c r="MGK384"/>
      <c r="MGL384"/>
      <c r="MGM384"/>
      <c r="MGN384"/>
      <c r="MGO384"/>
      <c r="MGP384"/>
      <c r="MGQ384"/>
      <c r="MGR384"/>
      <c r="MGS384"/>
      <c r="MGT384"/>
      <c r="MGU384"/>
      <c r="MGV384"/>
      <c r="MGW384"/>
      <c r="MGX384"/>
      <c r="MGY384"/>
      <c r="MGZ384"/>
      <c r="MHA384"/>
      <c r="MHB384"/>
      <c r="MHC384"/>
      <c r="MHD384"/>
      <c r="MHE384"/>
      <c r="MHF384"/>
      <c r="MHG384"/>
      <c r="MHH384"/>
      <c r="MHI384"/>
      <c r="MHJ384"/>
      <c r="MHK384"/>
      <c r="MHL384"/>
      <c r="MHM384"/>
      <c r="MHN384"/>
      <c r="MHO384"/>
      <c r="MHP384"/>
      <c r="MHQ384"/>
      <c r="MHR384"/>
      <c r="MHS384"/>
      <c r="MHT384"/>
      <c r="MHU384"/>
      <c r="MHV384"/>
      <c r="MHW384"/>
      <c r="MHX384"/>
      <c r="MHY384"/>
      <c r="MHZ384"/>
      <c r="MIA384"/>
      <c r="MIB384"/>
      <c r="MIC384"/>
      <c r="MID384"/>
      <c r="MIE384"/>
      <c r="MIF384"/>
      <c r="MIG384"/>
      <c r="MIH384"/>
      <c r="MII384"/>
      <c r="MIJ384"/>
      <c r="MIK384"/>
      <c r="MIL384"/>
      <c r="MIM384"/>
      <c r="MIN384"/>
      <c r="MIO384"/>
      <c r="MIP384"/>
      <c r="MIQ384"/>
      <c r="MIR384"/>
      <c r="MIS384"/>
      <c r="MIT384"/>
      <c r="MIU384"/>
      <c r="MIV384"/>
      <c r="MIW384"/>
      <c r="MIX384"/>
      <c r="MIY384"/>
      <c r="MIZ384"/>
      <c r="MJA384"/>
      <c r="MJB384"/>
      <c r="MJC384"/>
      <c r="MJD384"/>
      <c r="MJE384"/>
      <c r="MJF384"/>
      <c r="MJG384"/>
      <c r="MJH384"/>
      <c r="MJI384"/>
      <c r="MJJ384"/>
      <c r="MJK384"/>
      <c r="MJL384"/>
      <c r="MJM384"/>
      <c r="MJN384"/>
      <c r="MJO384"/>
      <c r="MJP384"/>
      <c r="MJQ384"/>
      <c r="MJR384"/>
      <c r="MJS384"/>
      <c r="MJT384"/>
      <c r="MJU384"/>
      <c r="MJV384"/>
      <c r="MJW384"/>
      <c r="MJX384"/>
      <c r="MJY384"/>
      <c r="MJZ384"/>
      <c r="MKA384"/>
      <c r="MKB384"/>
      <c r="MKC384"/>
      <c r="MKD384"/>
      <c r="MKE384"/>
      <c r="MKF384"/>
      <c r="MKG384"/>
      <c r="MKH384"/>
      <c r="MKI384"/>
      <c r="MKJ384"/>
      <c r="MKK384"/>
      <c r="MKL384"/>
      <c r="MKM384"/>
      <c r="MKN384"/>
      <c r="MKO384"/>
      <c r="MKP384"/>
      <c r="MKQ384"/>
      <c r="MKR384"/>
      <c r="MKS384"/>
      <c r="MKT384"/>
      <c r="MKU384"/>
      <c r="MKV384"/>
      <c r="MKW384"/>
      <c r="MKX384"/>
      <c r="MKY384"/>
      <c r="MKZ384"/>
      <c r="MLA384"/>
      <c r="MLB384"/>
      <c r="MLC384"/>
      <c r="MLD384"/>
      <c r="MLE384"/>
      <c r="MLF384"/>
      <c r="MLG384"/>
      <c r="MLH384"/>
      <c r="MLI384"/>
      <c r="MLJ384"/>
      <c r="MLK384"/>
      <c r="MLL384"/>
      <c r="MLM384"/>
      <c r="MLN384"/>
      <c r="MLO384"/>
      <c r="MLP384"/>
      <c r="MLQ384"/>
      <c r="MLR384"/>
      <c r="MLS384"/>
      <c r="MLT384"/>
      <c r="MLU384"/>
      <c r="MLV384"/>
      <c r="MLW384"/>
      <c r="MLX384"/>
      <c r="MLY384"/>
      <c r="MLZ384"/>
      <c r="MMA384"/>
      <c r="MMB384"/>
      <c r="MMC384"/>
      <c r="MMD384"/>
      <c r="MME384"/>
      <c r="MMF384"/>
      <c r="MMG384"/>
      <c r="MMH384"/>
      <c r="MMI384"/>
      <c r="MMJ384"/>
      <c r="MMK384"/>
      <c r="MML384"/>
      <c r="MMM384"/>
      <c r="MMN384"/>
      <c r="MMO384"/>
      <c r="MMP384"/>
      <c r="MMQ384"/>
      <c r="MMR384"/>
      <c r="MMS384"/>
      <c r="MMT384"/>
      <c r="MMU384"/>
      <c r="MMV384"/>
      <c r="MMW384"/>
      <c r="MMX384"/>
      <c r="MMY384"/>
      <c r="MMZ384"/>
      <c r="MNA384"/>
      <c r="MNB384"/>
      <c r="MNC384"/>
      <c r="MND384"/>
      <c r="MNE384"/>
      <c r="MNF384"/>
      <c r="MNG384"/>
      <c r="MNH384"/>
      <c r="MNI384"/>
      <c r="MNJ384"/>
      <c r="MNK384"/>
      <c r="MNL384"/>
      <c r="MNM384"/>
      <c r="MNN384"/>
      <c r="MNO384"/>
      <c r="MNP384"/>
      <c r="MNQ384"/>
      <c r="MNR384"/>
      <c r="MNS384"/>
      <c r="MNT384"/>
      <c r="MNU384"/>
      <c r="MNV384"/>
      <c r="MNW384"/>
      <c r="MNX384"/>
      <c r="MNY384"/>
      <c r="MNZ384"/>
      <c r="MOA384"/>
      <c r="MOB384"/>
      <c r="MOC384"/>
      <c r="MOD384"/>
      <c r="MOE384"/>
      <c r="MOF384"/>
      <c r="MOG384"/>
      <c r="MOH384"/>
      <c r="MOI384"/>
      <c r="MOJ384"/>
      <c r="MOK384"/>
      <c r="MOL384"/>
      <c r="MOM384"/>
      <c r="MON384"/>
      <c r="MOO384"/>
      <c r="MOP384"/>
      <c r="MOQ384"/>
      <c r="MOR384"/>
      <c r="MOS384"/>
      <c r="MOT384"/>
      <c r="MOU384"/>
      <c r="MOV384"/>
      <c r="MOW384"/>
      <c r="MOX384"/>
      <c r="MOY384"/>
      <c r="MOZ384"/>
      <c r="MPA384"/>
      <c r="MPB384"/>
      <c r="MPC384"/>
      <c r="MPD384"/>
      <c r="MPE384"/>
      <c r="MPF384"/>
      <c r="MPG384"/>
      <c r="MPH384"/>
      <c r="MPI384"/>
      <c r="MPJ384"/>
      <c r="MPK384"/>
      <c r="MPL384"/>
      <c r="MPM384"/>
      <c r="MPN384"/>
      <c r="MPO384"/>
      <c r="MPP384"/>
      <c r="MPQ384"/>
      <c r="MPR384"/>
      <c r="MPS384"/>
      <c r="MPT384"/>
      <c r="MPU384"/>
      <c r="MPV384"/>
      <c r="MPW384"/>
      <c r="MPX384"/>
      <c r="MPY384"/>
      <c r="MPZ384"/>
      <c r="MQA384"/>
      <c r="MQB384"/>
      <c r="MQC384"/>
      <c r="MQD384"/>
      <c r="MQE384"/>
      <c r="MQF384"/>
      <c r="MQG384"/>
      <c r="MQH384"/>
      <c r="MQI384"/>
      <c r="MQJ384"/>
      <c r="MQK384"/>
      <c r="MQL384"/>
      <c r="MQM384"/>
      <c r="MQN384"/>
      <c r="MQO384"/>
      <c r="MQP384"/>
      <c r="MQQ384"/>
      <c r="MQR384"/>
      <c r="MQS384"/>
      <c r="MQT384"/>
      <c r="MQU384"/>
      <c r="MQV384"/>
      <c r="MQW384"/>
      <c r="MQX384"/>
      <c r="MQY384"/>
      <c r="MQZ384"/>
      <c r="MRA384"/>
      <c r="MRB384"/>
      <c r="MRC384"/>
      <c r="MRD384"/>
      <c r="MRE384"/>
      <c r="MRF384"/>
      <c r="MRG384"/>
      <c r="MRH384"/>
      <c r="MRI384"/>
      <c r="MRJ384"/>
      <c r="MRK384"/>
      <c r="MRL384"/>
      <c r="MRM384"/>
      <c r="MRN384"/>
      <c r="MRO384"/>
      <c r="MRP384"/>
      <c r="MRQ384"/>
      <c r="MRR384"/>
      <c r="MRS384"/>
      <c r="MRT384"/>
      <c r="MRU384"/>
      <c r="MRV384"/>
      <c r="MRW384"/>
      <c r="MRX384"/>
      <c r="MRY384"/>
      <c r="MRZ384"/>
      <c r="MSA384"/>
      <c r="MSB384"/>
      <c r="MSC384"/>
      <c r="MSD384"/>
      <c r="MSE384"/>
      <c r="MSF384"/>
      <c r="MSG384"/>
      <c r="MSH384"/>
      <c r="MSI384"/>
      <c r="MSJ384"/>
      <c r="MSK384"/>
      <c r="MSL384"/>
      <c r="MSM384"/>
      <c r="MSN384"/>
      <c r="MSO384"/>
      <c r="MSP384"/>
      <c r="MSQ384"/>
      <c r="MSR384"/>
      <c r="MSS384"/>
      <c r="MST384"/>
      <c r="MSU384"/>
      <c r="MSV384"/>
      <c r="MSW384"/>
      <c r="MSX384"/>
      <c r="MSY384"/>
      <c r="MSZ384"/>
      <c r="MTA384"/>
      <c r="MTB384"/>
      <c r="MTC384"/>
      <c r="MTD384"/>
      <c r="MTE384"/>
      <c r="MTF384"/>
      <c r="MTG384"/>
      <c r="MTH384"/>
      <c r="MTI384"/>
      <c r="MTJ384"/>
      <c r="MTK384"/>
      <c r="MTL384"/>
      <c r="MTM384"/>
      <c r="MTN384"/>
      <c r="MTO384"/>
      <c r="MTP384"/>
      <c r="MTQ384"/>
      <c r="MTR384"/>
      <c r="MTS384"/>
      <c r="MTT384"/>
      <c r="MTU384"/>
      <c r="MTV384"/>
      <c r="MTW384"/>
      <c r="MTX384"/>
      <c r="MTY384"/>
      <c r="MTZ384"/>
      <c r="MUA384"/>
      <c r="MUB384"/>
      <c r="MUC384"/>
      <c r="MUD384"/>
      <c r="MUE384"/>
      <c r="MUF384"/>
      <c r="MUG384"/>
      <c r="MUH384"/>
      <c r="MUI384"/>
      <c r="MUJ384"/>
      <c r="MUK384"/>
      <c r="MUL384"/>
      <c r="MUM384"/>
      <c r="MUN384"/>
      <c r="MUO384"/>
      <c r="MUP384"/>
      <c r="MUQ384"/>
      <c r="MUR384"/>
      <c r="MUS384"/>
      <c r="MUT384"/>
      <c r="MUU384"/>
      <c r="MUV384"/>
      <c r="MUW384"/>
      <c r="MUX384"/>
      <c r="MUY384"/>
      <c r="MUZ384"/>
      <c r="MVA384"/>
      <c r="MVB384"/>
      <c r="MVC384"/>
      <c r="MVD384"/>
      <c r="MVE384"/>
      <c r="MVF384"/>
      <c r="MVG384"/>
      <c r="MVH384"/>
      <c r="MVI384"/>
      <c r="MVJ384"/>
      <c r="MVK384"/>
      <c r="MVL384"/>
      <c r="MVM384"/>
      <c r="MVN384"/>
      <c r="MVO384"/>
      <c r="MVP384"/>
      <c r="MVQ384"/>
      <c r="MVR384"/>
      <c r="MVS384"/>
      <c r="MVT384"/>
      <c r="MVU384"/>
      <c r="MVV384"/>
      <c r="MVW384"/>
      <c r="MVX384"/>
      <c r="MVY384"/>
      <c r="MVZ384"/>
      <c r="MWA384"/>
      <c r="MWB384"/>
      <c r="MWC384"/>
      <c r="MWD384"/>
      <c r="MWE384"/>
      <c r="MWF384"/>
      <c r="MWG384"/>
      <c r="MWH384"/>
      <c r="MWI384"/>
      <c r="MWJ384"/>
      <c r="MWK384"/>
      <c r="MWL384"/>
      <c r="MWM384"/>
      <c r="MWN384"/>
      <c r="MWO384"/>
      <c r="MWP384"/>
      <c r="MWQ384"/>
      <c r="MWR384"/>
      <c r="MWS384"/>
      <c r="MWT384"/>
      <c r="MWU384"/>
      <c r="MWV384"/>
      <c r="MWW384"/>
      <c r="MWX384"/>
      <c r="MWY384"/>
      <c r="MWZ384"/>
      <c r="MXA384"/>
      <c r="MXB384"/>
      <c r="MXC384"/>
      <c r="MXD384"/>
      <c r="MXE384"/>
      <c r="MXF384"/>
      <c r="MXG384"/>
      <c r="MXH384"/>
      <c r="MXI384"/>
      <c r="MXJ384"/>
      <c r="MXK384"/>
      <c r="MXL384"/>
      <c r="MXM384"/>
      <c r="MXN384"/>
      <c r="MXO384"/>
      <c r="MXP384"/>
      <c r="MXQ384"/>
      <c r="MXR384"/>
      <c r="MXS384"/>
      <c r="MXT384"/>
      <c r="MXU384"/>
      <c r="MXV384"/>
      <c r="MXW384"/>
      <c r="MXX384"/>
      <c r="MXY384"/>
      <c r="MXZ384"/>
      <c r="MYA384"/>
      <c r="MYB384"/>
      <c r="MYC384"/>
      <c r="MYD384"/>
      <c r="MYE384"/>
      <c r="MYF384"/>
      <c r="MYG384"/>
      <c r="MYH384"/>
      <c r="MYI384"/>
      <c r="MYJ384"/>
      <c r="MYK384"/>
      <c r="MYL384"/>
      <c r="MYM384"/>
      <c r="MYN384"/>
      <c r="MYO384"/>
      <c r="MYP384"/>
      <c r="MYQ384"/>
      <c r="MYR384"/>
      <c r="MYS384"/>
      <c r="MYT384"/>
      <c r="MYU384"/>
      <c r="MYV384"/>
      <c r="MYW384"/>
      <c r="MYX384"/>
      <c r="MYY384"/>
      <c r="MYZ384"/>
      <c r="MZA384"/>
      <c r="MZB384"/>
      <c r="MZC384"/>
      <c r="MZD384"/>
      <c r="MZE384"/>
      <c r="MZF384"/>
      <c r="MZG384"/>
      <c r="MZH384"/>
      <c r="MZI384"/>
      <c r="MZJ384"/>
      <c r="MZK384"/>
      <c r="MZL384"/>
      <c r="MZM384"/>
      <c r="MZN384"/>
      <c r="MZO384"/>
      <c r="MZP384"/>
      <c r="MZQ384"/>
      <c r="MZR384"/>
      <c r="MZS384"/>
      <c r="MZT384"/>
      <c r="MZU384"/>
      <c r="MZV384"/>
      <c r="MZW384"/>
      <c r="MZX384"/>
      <c r="MZY384"/>
      <c r="MZZ384"/>
      <c r="NAA384"/>
      <c r="NAB384"/>
      <c r="NAC384"/>
      <c r="NAD384"/>
      <c r="NAE384"/>
      <c r="NAF384"/>
      <c r="NAG384"/>
      <c r="NAH384"/>
      <c r="NAI384"/>
      <c r="NAJ384"/>
      <c r="NAK384"/>
      <c r="NAL384"/>
      <c r="NAM384"/>
      <c r="NAN384"/>
      <c r="NAO384"/>
      <c r="NAP384"/>
      <c r="NAQ384"/>
      <c r="NAR384"/>
      <c r="NAS384"/>
      <c r="NAT384"/>
      <c r="NAU384"/>
      <c r="NAV384"/>
      <c r="NAW384"/>
      <c r="NAX384"/>
      <c r="NAY384"/>
      <c r="NAZ384"/>
      <c r="NBA384"/>
      <c r="NBB384"/>
      <c r="NBC384"/>
      <c r="NBD384"/>
      <c r="NBE384"/>
      <c r="NBF384"/>
      <c r="NBG384"/>
      <c r="NBH384"/>
      <c r="NBI384"/>
      <c r="NBJ384"/>
      <c r="NBK384"/>
      <c r="NBL384"/>
      <c r="NBM384"/>
      <c r="NBN384"/>
      <c r="NBO384"/>
      <c r="NBP384"/>
      <c r="NBQ384"/>
      <c r="NBR384"/>
      <c r="NBS384"/>
      <c r="NBT384"/>
      <c r="NBU384"/>
      <c r="NBV384"/>
      <c r="NBW384"/>
      <c r="NBX384"/>
      <c r="NBY384"/>
      <c r="NBZ384"/>
      <c r="NCA384"/>
      <c r="NCB384"/>
      <c r="NCC384"/>
      <c r="NCD384"/>
      <c r="NCE384"/>
      <c r="NCF384"/>
      <c r="NCG384"/>
      <c r="NCH384"/>
      <c r="NCI384"/>
      <c r="NCJ384"/>
      <c r="NCK384"/>
      <c r="NCL384"/>
      <c r="NCM384"/>
      <c r="NCN384"/>
      <c r="NCO384"/>
      <c r="NCP384"/>
      <c r="NCQ384"/>
      <c r="NCR384"/>
      <c r="NCS384"/>
      <c r="NCT384"/>
      <c r="NCU384"/>
      <c r="NCV384"/>
      <c r="NCW384"/>
      <c r="NCX384"/>
      <c r="NCY384"/>
      <c r="NCZ384"/>
      <c r="NDA384"/>
      <c r="NDB384"/>
      <c r="NDC384"/>
      <c r="NDD384"/>
      <c r="NDE384"/>
      <c r="NDF384"/>
      <c r="NDG384"/>
      <c r="NDH384"/>
      <c r="NDI384"/>
      <c r="NDJ384"/>
      <c r="NDK384"/>
      <c r="NDL384"/>
      <c r="NDM384"/>
      <c r="NDN384"/>
      <c r="NDO384"/>
      <c r="NDP384"/>
      <c r="NDQ384"/>
      <c r="NDR384"/>
      <c r="NDS384"/>
      <c r="NDT384"/>
      <c r="NDU384"/>
      <c r="NDV384"/>
      <c r="NDW384"/>
      <c r="NDX384"/>
      <c r="NDY384"/>
      <c r="NDZ384"/>
      <c r="NEA384"/>
      <c r="NEB384"/>
      <c r="NEC384"/>
      <c r="NED384"/>
      <c r="NEE384"/>
      <c r="NEF384"/>
      <c r="NEG384"/>
      <c r="NEH384"/>
      <c r="NEI384"/>
      <c r="NEJ384"/>
      <c r="NEK384"/>
      <c r="NEL384"/>
      <c r="NEM384"/>
      <c r="NEN384"/>
      <c r="NEO384"/>
      <c r="NEP384"/>
      <c r="NEQ384"/>
      <c r="NER384"/>
      <c r="NES384"/>
      <c r="NET384"/>
      <c r="NEU384"/>
      <c r="NEV384"/>
      <c r="NEW384"/>
      <c r="NEX384"/>
      <c r="NEY384"/>
      <c r="NEZ384"/>
      <c r="NFA384"/>
      <c r="NFB384"/>
      <c r="NFC384"/>
      <c r="NFD384"/>
      <c r="NFE384"/>
      <c r="NFF384"/>
      <c r="NFG384"/>
      <c r="NFH384"/>
      <c r="NFI384"/>
      <c r="NFJ384"/>
      <c r="NFK384"/>
      <c r="NFL384"/>
      <c r="NFM384"/>
      <c r="NFN384"/>
      <c r="NFO384"/>
      <c r="NFP384"/>
      <c r="NFQ384"/>
      <c r="NFR384"/>
      <c r="NFS384"/>
      <c r="NFT384"/>
      <c r="NFU384"/>
      <c r="NFV384"/>
      <c r="NFW384"/>
      <c r="NFX384"/>
      <c r="NFY384"/>
      <c r="NFZ384"/>
      <c r="NGA384"/>
      <c r="NGB384"/>
      <c r="NGC384"/>
      <c r="NGD384"/>
      <c r="NGE384"/>
      <c r="NGF384"/>
      <c r="NGG384"/>
      <c r="NGH384"/>
      <c r="NGI384"/>
      <c r="NGJ384"/>
      <c r="NGK384"/>
      <c r="NGL384"/>
      <c r="NGM384"/>
      <c r="NGN384"/>
      <c r="NGO384"/>
      <c r="NGP384"/>
      <c r="NGQ384"/>
      <c r="NGR384"/>
      <c r="NGS384"/>
      <c r="NGT384"/>
      <c r="NGU384"/>
      <c r="NGV384"/>
      <c r="NGW384"/>
      <c r="NGX384"/>
      <c r="NGY384"/>
      <c r="NGZ384"/>
      <c r="NHA384"/>
      <c r="NHB384"/>
      <c r="NHC384"/>
      <c r="NHD384"/>
      <c r="NHE384"/>
      <c r="NHF384"/>
      <c r="NHG384"/>
      <c r="NHH384"/>
      <c r="NHI384"/>
      <c r="NHJ384"/>
      <c r="NHK384"/>
      <c r="NHL384"/>
      <c r="NHM384"/>
      <c r="NHN384"/>
      <c r="NHO384"/>
      <c r="NHP384"/>
      <c r="NHQ384"/>
      <c r="NHR384"/>
      <c r="NHS384"/>
      <c r="NHT384"/>
      <c r="NHU384"/>
      <c r="NHV384"/>
      <c r="NHW384"/>
      <c r="NHX384"/>
      <c r="NHY384"/>
      <c r="NHZ384"/>
      <c r="NIA384"/>
      <c r="NIB384"/>
      <c r="NIC384"/>
      <c r="NID384"/>
      <c r="NIE384"/>
      <c r="NIF384"/>
      <c r="NIG384"/>
      <c r="NIH384"/>
      <c r="NII384"/>
      <c r="NIJ384"/>
      <c r="NIK384"/>
      <c r="NIL384"/>
      <c r="NIM384"/>
      <c r="NIN384"/>
      <c r="NIO384"/>
      <c r="NIP384"/>
      <c r="NIQ384"/>
      <c r="NIR384"/>
      <c r="NIS384"/>
      <c r="NIT384"/>
      <c r="NIU384"/>
      <c r="NIV384"/>
      <c r="NIW384"/>
      <c r="NIX384"/>
      <c r="NIY384"/>
      <c r="NIZ384"/>
      <c r="NJA384"/>
      <c r="NJB384"/>
      <c r="NJC384"/>
      <c r="NJD384"/>
      <c r="NJE384"/>
      <c r="NJF384"/>
      <c r="NJG384"/>
      <c r="NJH384"/>
      <c r="NJI384"/>
      <c r="NJJ384"/>
      <c r="NJK384"/>
      <c r="NJL384"/>
      <c r="NJM384"/>
      <c r="NJN384"/>
      <c r="NJO384"/>
      <c r="NJP384"/>
      <c r="NJQ384"/>
      <c r="NJR384"/>
      <c r="NJS384"/>
      <c r="NJT384"/>
      <c r="NJU384"/>
      <c r="NJV384"/>
      <c r="NJW384"/>
      <c r="NJX384"/>
      <c r="NJY384"/>
      <c r="NJZ384"/>
      <c r="NKA384"/>
      <c r="NKB384"/>
      <c r="NKC384"/>
      <c r="NKD384"/>
      <c r="NKE384"/>
      <c r="NKF384"/>
      <c r="NKG384"/>
      <c r="NKH384"/>
      <c r="NKI384"/>
      <c r="NKJ384"/>
      <c r="NKK384"/>
      <c r="NKL384"/>
      <c r="NKM384"/>
      <c r="NKN384"/>
      <c r="NKO384"/>
      <c r="NKP384"/>
      <c r="NKQ384"/>
      <c r="NKR384"/>
      <c r="NKS384"/>
      <c r="NKT384"/>
      <c r="NKU384"/>
      <c r="NKV384"/>
      <c r="NKW384"/>
      <c r="NKX384"/>
      <c r="NKY384"/>
      <c r="NKZ384"/>
      <c r="NLA384"/>
      <c r="NLB384"/>
      <c r="NLC384"/>
      <c r="NLD384"/>
      <c r="NLE384"/>
      <c r="NLF384"/>
      <c r="NLG384"/>
      <c r="NLH384"/>
      <c r="NLI384"/>
      <c r="NLJ384"/>
      <c r="NLK384"/>
      <c r="NLL384"/>
      <c r="NLM384"/>
      <c r="NLN384"/>
      <c r="NLO384"/>
      <c r="NLP384"/>
      <c r="NLQ384"/>
      <c r="NLR384"/>
      <c r="NLS384"/>
      <c r="NLT384"/>
      <c r="NLU384"/>
      <c r="NLV384"/>
      <c r="NLW384"/>
      <c r="NLX384"/>
      <c r="NLY384"/>
      <c r="NLZ384"/>
      <c r="NMA384"/>
      <c r="NMB384"/>
      <c r="NMC384"/>
      <c r="NMD384"/>
      <c r="NME384"/>
      <c r="NMF384"/>
      <c r="NMG384"/>
      <c r="NMH384"/>
      <c r="NMI384"/>
      <c r="NMJ384"/>
      <c r="NMK384"/>
      <c r="NML384"/>
      <c r="NMM384"/>
      <c r="NMN384"/>
      <c r="NMO384"/>
      <c r="NMP384"/>
      <c r="NMQ384"/>
      <c r="NMR384"/>
      <c r="NMS384"/>
      <c r="NMT384"/>
      <c r="NMU384"/>
      <c r="NMV384"/>
      <c r="NMW384"/>
      <c r="NMX384"/>
      <c r="NMY384"/>
      <c r="NMZ384"/>
      <c r="NNA384"/>
      <c r="NNB384"/>
      <c r="NNC384"/>
      <c r="NND384"/>
      <c r="NNE384"/>
      <c r="NNF384"/>
      <c r="NNG384"/>
      <c r="NNH384"/>
      <c r="NNI384"/>
      <c r="NNJ384"/>
      <c r="NNK384"/>
      <c r="NNL384"/>
      <c r="NNM384"/>
      <c r="NNN384"/>
      <c r="NNO384"/>
      <c r="NNP384"/>
      <c r="NNQ384"/>
      <c r="NNR384"/>
      <c r="NNS384"/>
      <c r="NNT384"/>
      <c r="NNU384"/>
      <c r="NNV384"/>
      <c r="NNW384"/>
      <c r="NNX384"/>
      <c r="NNY384"/>
      <c r="NNZ384"/>
      <c r="NOA384"/>
      <c r="NOB384"/>
      <c r="NOC384"/>
      <c r="NOD384"/>
      <c r="NOE384"/>
      <c r="NOF384"/>
      <c r="NOG384"/>
      <c r="NOH384"/>
      <c r="NOI384"/>
      <c r="NOJ384"/>
      <c r="NOK384"/>
      <c r="NOL384"/>
      <c r="NOM384"/>
      <c r="NON384"/>
      <c r="NOO384"/>
      <c r="NOP384"/>
      <c r="NOQ384"/>
      <c r="NOR384"/>
      <c r="NOS384"/>
      <c r="NOT384"/>
      <c r="NOU384"/>
      <c r="NOV384"/>
      <c r="NOW384"/>
      <c r="NOX384"/>
      <c r="NOY384"/>
      <c r="NOZ384"/>
      <c r="NPA384"/>
      <c r="NPB384"/>
      <c r="NPC384"/>
      <c r="NPD384"/>
      <c r="NPE384"/>
      <c r="NPF384"/>
      <c r="NPG384"/>
      <c r="NPH384"/>
      <c r="NPI384"/>
      <c r="NPJ384"/>
      <c r="NPK384"/>
      <c r="NPL384"/>
      <c r="NPM384"/>
      <c r="NPN384"/>
      <c r="NPO384"/>
      <c r="NPP384"/>
      <c r="NPQ384"/>
      <c r="NPR384"/>
      <c r="NPS384"/>
      <c r="NPT384"/>
      <c r="NPU384"/>
      <c r="NPV384"/>
      <c r="NPW384"/>
      <c r="NPX384"/>
      <c r="NPY384"/>
      <c r="NPZ384"/>
      <c r="NQA384"/>
      <c r="NQB384"/>
      <c r="NQC384"/>
      <c r="NQD384"/>
      <c r="NQE384"/>
      <c r="NQF384"/>
      <c r="NQG384"/>
      <c r="NQH384"/>
      <c r="NQI384"/>
      <c r="NQJ384"/>
      <c r="NQK384"/>
      <c r="NQL384"/>
      <c r="NQM384"/>
      <c r="NQN384"/>
      <c r="NQO384"/>
      <c r="NQP384"/>
      <c r="NQQ384"/>
      <c r="NQR384"/>
      <c r="NQS384"/>
      <c r="NQT384"/>
      <c r="NQU384"/>
      <c r="NQV384"/>
      <c r="NQW384"/>
      <c r="NQX384"/>
      <c r="NQY384"/>
      <c r="NQZ384"/>
      <c r="NRA384"/>
      <c r="NRB384"/>
      <c r="NRC384"/>
      <c r="NRD384"/>
      <c r="NRE384"/>
      <c r="NRF384"/>
      <c r="NRG384"/>
      <c r="NRH384"/>
      <c r="NRI384"/>
      <c r="NRJ384"/>
      <c r="NRK384"/>
      <c r="NRL384"/>
      <c r="NRM384"/>
      <c r="NRN384"/>
      <c r="NRO384"/>
      <c r="NRP384"/>
      <c r="NRQ384"/>
      <c r="NRR384"/>
      <c r="NRS384"/>
      <c r="NRT384"/>
      <c r="NRU384"/>
      <c r="NRV384"/>
      <c r="NRW384"/>
      <c r="NRX384"/>
      <c r="NRY384"/>
      <c r="NRZ384"/>
      <c r="NSA384"/>
      <c r="NSB384"/>
      <c r="NSC384"/>
      <c r="NSD384"/>
      <c r="NSE384"/>
      <c r="NSF384"/>
      <c r="NSG384"/>
      <c r="NSH384"/>
      <c r="NSI384"/>
      <c r="NSJ384"/>
      <c r="NSK384"/>
      <c r="NSL384"/>
      <c r="NSM384"/>
      <c r="NSN384"/>
      <c r="NSO384"/>
      <c r="NSP384"/>
      <c r="NSQ384"/>
      <c r="NSR384"/>
      <c r="NSS384"/>
      <c r="NST384"/>
      <c r="NSU384"/>
      <c r="NSV384"/>
      <c r="NSW384"/>
      <c r="NSX384"/>
      <c r="NSY384"/>
      <c r="NSZ384"/>
      <c r="NTA384"/>
      <c r="NTB384"/>
      <c r="NTC384"/>
      <c r="NTD384"/>
      <c r="NTE384"/>
      <c r="NTF384"/>
      <c r="NTG384"/>
      <c r="NTH384"/>
      <c r="NTI384"/>
      <c r="NTJ384"/>
      <c r="NTK384"/>
      <c r="NTL384"/>
      <c r="NTM384"/>
      <c r="NTN384"/>
      <c r="NTO384"/>
      <c r="NTP384"/>
      <c r="NTQ384"/>
      <c r="NTR384"/>
      <c r="NTS384"/>
      <c r="NTT384"/>
      <c r="NTU384"/>
      <c r="NTV384"/>
      <c r="NTW384"/>
      <c r="NTX384"/>
      <c r="NTY384"/>
      <c r="NTZ384"/>
      <c r="NUA384"/>
      <c r="NUB384"/>
      <c r="NUC384"/>
      <c r="NUD384"/>
      <c r="NUE384"/>
      <c r="NUF384"/>
      <c r="NUG384"/>
      <c r="NUH384"/>
      <c r="NUI384"/>
      <c r="NUJ384"/>
      <c r="NUK384"/>
      <c r="NUL384"/>
      <c r="NUM384"/>
      <c r="NUN384"/>
      <c r="NUO384"/>
      <c r="NUP384"/>
      <c r="NUQ384"/>
      <c r="NUR384"/>
      <c r="NUS384"/>
      <c r="NUT384"/>
      <c r="NUU384"/>
      <c r="NUV384"/>
      <c r="NUW384"/>
      <c r="NUX384"/>
      <c r="NUY384"/>
      <c r="NUZ384"/>
      <c r="NVA384"/>
      <c r="NVB384"/>
      <c r="NVC384"/>
      <c r="NVD384"/>
      <c r="NVE384"/>
      <c r="NVF384"/>
      <c r="NVG384"/>
      <c r="NVH384"/>
      <c r="NVI384"/>
      <c r="NVJ384"/>
      <c r="NVK384"/>
      <c r="NVL384"/>
      <c r="NVM384"/>
      <c r="NVN384"/>
      <c r="NVO384"/>
      <c r="NVP384"/>
      <c r="NVQ384"/>
      <c r="NVR384"/>
      <c r="NVS384"/>
      <c r="NVT384"/>
      <c r="NVU384"/>
      <c r="NVV384"/>
      <c r="NVW384"/>
      <c r="NVX384"/>
      <c r="NVY384"/>
      <c r="NVZ384"/>
      <c r="NWA384"/>
      <c r="NWB384"/>
      <c r="NWC384"/>
      <c r="NWD384"/>
      <c r="NWE384"/>
      <c r="NWF384"/>
      <c r="NWG384"/>
      <c r="NWH384"/>
      <c r="NWI384"/>
      <c r="NWJ384"/>
      <c r="NWK384"/>
      <c r="NWL384"/>
      <c r="NWM384"/>
      <c r="NWN384"/>
      <c r="NWO384"/>
      <c r="NWP384"/>
      <c r="NWQ384"/>
      <c r="NWR384"/>
      <c r="NWS384"/>
      <c r="NWT384"/>
      <c r="NWU384"/>
      <c r="NWV384"/>
      <c r="NWW384"/>
      <c r="NWX384"/>
      <c r="NWY384"/>
      <c r="NWZ384"/>
      <c r="NXA384"/>
      <c r="NXB384"/>
      <c r="NXC384"/>
      <c r="NXD384"/>
      <c r="NXE384"/>
      <c r="NXF384"/>
      <c r="NXG384"/>
      <c r="NXH384"/>
      <c r="NXI384"/>
      <c r="NXJ384"/>
      <c r="NXK384"/>
      <c r="NXL384"/>
      <c r="NXM384"/>
      <c r="NXN384"/>
      <c r="NXO384"/>
      <c r="NXP384"/>
      <c r="NXQ384"/>
      <c r="NXR384"/>
      <c r="NXS384"/>
      <c r="NXT384"/>
      <c r="NXU384"/>
      <c r="NXV384"/>
      <c r="NXW384"/>
      <c r="NXX384"/>
      <c r="NXY384"/>
      <c r="NXZ384"/>
      <c r="NYA384"/>
      <c r="NYB384"/>
      <c r="NYC384"/>
      <c r="NYD384"/>
      <c r="NYE384"/>
      <c r="NYF384"/>
      <c r="NYG384"/>
      <c r="NYH384"/>
      <c r="NYI384"/>
      <c r="NYJ384"/>
      <c r="NYK384"/>
      <c r="NYL384"/>
      <c r="NYM384"/>
      <c r="NYN384"/>
      <c r="NYO384"/>
      <c r="NYP384"/>
      <c r="NYQ384"/>
      <c r="NYR384"/>
      <c r="NYS384"/>
      <c r="NYT384"/>
      <c r="NYU384"/>
      <c r="NYV384"/>
      <c r="NYW384"/>
      <c r="NYX384"/>
      <c r="NYY384"/>
      <c r="NYZ384"/>
      <c r="NZA384"/>
      <c r="NZB384"/>
      <c r="NZC384"/>
      <c r="NZD384"/>
      <c r="NZE384"/>
      <c r="NZF384"/>
      <c r="NZG384"/>
      <c r="NZH384"/>
      <c r="NZI384"/>
      <c r="NZJ384"/>
      <c r="NZK384"/>
      <c r="NZL384"/>
      <c r="NZM384"/>
      <c r="NZN384"/>
      <c r="NZO384"/>
      <c r="NZP384"/>
      <c r="NZQ384"/>
      <c r="NZR384"/>
      <c r="NZS384"/>
      <c r="NZT384"/>
      <c r="NZU384"/>
      <c r="NZV384"/>
      <c r="NZW384"/>
      <c r="NZX384"/>
      <c r="NZY384"/>
      <c r="NZZ384"/>
      <c r="OAA384"/>
      <c r="OAB384"/>
      <c r="OAC384"/>
      <c r="OAD384"/>
      <c r="OAE384"/>
      <c r="OAF384"/>
      <c r="OAG384"/>
      <c r="OAH384"/>
      <c r="OAI384"/>
      <c r="OAJ384"/>
      <c r="OAK384"/>
      <c r="OAL384"/>
      <c r="OAM384"/>
      <c r="OAN384"/>
      <c r="OAO384"/>
      <c r="OAP384"/>
      <c r="OAQ384"/>
      <c r="OAR384"/>
      <c r="OAS384"/>
      <c r="OAT384"/>
      <c r="OAU384"/>
      <c r="OAV384"/>
      <c r="OAW384"/>
      <c r="OAX384"/>
      <c r="OAY384"/>
      <c r="OAZ384"/>
      <c r="OBA384"/>
      <c r="OBB384"/>
      <c r="OBC384"/>
      <c r="OBD384"/>
      <c r="OBE384"/>
      <c r="OBF384"/>
      <c r="OBG384"/>
      <c r="OBH384"/>
      <c r="OBI384"/>
      <c r="OBJ384"/>
      <c r="OBK384"/>
      <c r="OBL384"/>
      <c r="OBM384"/>
      <c r="OBN384"/>
      <c r="OBO384"/>
      <c r="OBP384"/>
      <c r="OBQ384"/>
      <c r="OBR384"/>
      <c r="OBS384"/>
      <c r="OBT384"/>
      <c r="OBU384"/>
      <c r="OBV384"/>
      <c r="OBW384"/>
      <c r="OBX384"/>
      <c r="OBY384"/>
      <c r="OBZ384"/>
      <c r="OCA384"/>
      <c r="OCB384"/>
      <c r="OCC384"/>
      <c r="OCD384"/>
      <c r="OCE384"/>
      <c r="OCF384"/>
      <c r="OCG384"/>
      <c r="OCH384"/>
      <c r="OCI384"/>
      <c r="OCJ384"/>
      <c r="OCK384"/>
      <c r="OCL384"/>
      <c r="OCM384"/>
      <c r="OCN384"/>
      <c r="OCO384"/>
      <c r="OCP384"/>
      <c r="OCQ384"/>
      <c r="OCR384"/>
      <c r="OCS384"/>
      <c r="OCT384"/>
      <c r="OCU384"/>
      <c r="OCV384"/>
      <c r="OCW384"/>
      <c r="OCX384"/>
      <c r="OCY384"/>
      <c r="OCZ384"/>
      <c r="ODA384"/>
      <c r="ODB384"/>
      <c r="ODC384"/>
      <c r="ODD384"/>
      <c r="ODE384"/>
      <c r="ODF384"/>
      <c r="ODG384"/>
      <c r="ODH384"/>
      <c r="ODI384"/>
      <c r="ODJ384"/>
      <c r="ODK384"/>
      <c r="ODL384"/>
      <c r="ODM384"/>
      <c r="ODN384"/>
      <c r="ODO384"/>
      <c r="ODP384"/>
      <c r="ODQ384"/>
      <c r="ODR384"/>
      <c r="ODS384"/>
      <c r="ODT384"/>
      <c r="ODU384"/>
      <c r="ODV384"/>
      <c r="ODW384"/>
      <c r="ODX384"/>
      <c r="ODY384"/>
      <c r="ODZ384"/>
      <c r="OEA384"/>
      <c r="OEB384"/>
      <c r="OEC384"/>
      <c r="OED384"/>
      <c r="OEE384"/>
      <c r="OEF384"/>
      <c r="OEG384"/>
      <c r="OEH384"/>
      <c r="OEI384"/>
      <c r="OEJ384"/>
      <c r="OEK384"/>
      <c r="OEL384"/>
      <c r="OEM384"/>
      <c r="OEN384"/>
      <c r="OEO384"/>
      <c r="OEP384"/>
      <c r="OEQ384"/>
      <c r="OER384"/>
      <c r="OES384"/>
      <c r="OET384"/>
      <c r="OEU384"/>
      <c r="OEV384"/>
      <c r="OEW384"/>
      <c r="OEX384"/>
      <c r="OEY384"/>
      <c r="OEZ384"/>
      <c r="OFA384"/>
      <c r="OFB384"/>
      <c r="OFC384"/>
      <c r="OFD384"/>
      <c r="OFE384"/>
      <c r="OFF384"/>
      <c r="OFG384"/>
      <c r="OFH384"/>
      <c r="OFI384"/>
      <c r="OFJ384"/>
      <c r="OFK384"/>
      <c r="OFL384"/>
      <c r="OFM384"/>
      <c r="OFN384"/>
      <c r="OFO384"/>
      <c r="OFP384"/>
      <c r="OFQ384"/>
      <c r="OFR384"/>
      <c r="OFS384"/>
      <c r="OFT384"/>
      <c r="OFU384"/>
      <c r="OFV384"/>
      <c r="OFW384"/>
      <c r="OFX384"/>
      <c r="OFY384"/>
      <c r="OFZ384"/>
      <c r="OGA384"/>
      <c r="OGB384"/>
      <c r="OGC384"/>
      <c r="OGD384"/>
      <c r="OGE384"/>
      <c r="OGF384"/>
      <c r="OGG384"/>
      <c r="OGH384"/>
      <c r="OGI384"/>
      <c r="OGJ384"/>
      <c r="OGK384"/>
      <c r="OGL384"/>
      <c r="OGM384"/>
      <c r="OGN384"/>
      <c r="OGO384"/>
      <c r="OGP384"/>
      <c r="OGQ384"/>
      <c r="OGR384"/>
      <c r="OGS384"/>
      <c r="OGT384"/>
      <c r="OGU384"/>
      <c r="OGV384"/>
      <c r="OGW384"/>
      <c r="OGX384"/>
      <c r="OGY384"/>
      <c r="OGZ384"/>
      <c r="OHA384"/>
      <c r="OHB384"/>
      <c r="OHC384"/>
      <c r="OHD384"/>
      <c r="OHE384"/>
      <c r="OHF384"/>
      <c r="OHG384"/>
      <c r="OHH384"/>
      <c r="OHI384"/>
      <c r="OHJ384"/>
      <c r="OHK384"/>
      <c r="OHL384"/>
      <c r="OHM384"/>
      <c r="OHN384"/>
      <c r="OHO384"/>
      <c r="OHP384"/>
      <c r="OHQ384"/>
      <c r="OHR384"/>
      <c r="OHS384"/>
      <c r="OHT384"/>
      <c r="OHU384"/>
      <c r="OHV384"/>
      <c r="OHW384"/>
      <c r="OHX384"/>
      <c r="OHY384"/>
      <c r="OHZ384"/>
      <c r="OIA384"/>
      <c r="OIB384"/>
      <c r="OIC384"/>
      <c r="OID384"/>
      <c r="OIE384"/>
      <c r="OIF384"/>
      <c r="OIG384"/>
      <c r="OIH384"/>
      <c r="OII384"/>
      <c r="OIJ384"/>
      <c r="OIK384"/>
      <c r="OIL384"/>
      <c r="OIM384"/>
      <c r="OIN384"/>
      <c r="OIO384"/>
      <c r="OIP384"/>
      <c r="OIQ384"/>
      <c r="OIR384"/>
      <c r="OIS384"/>
      <c r="OIT384"/>
      <c r="OIU384"/>
      <c r="OIV384"/>
      <c r="OIW384"/>
      <c r="OIX384"/>
      <c r="OIY384"/>
      <c r="OIZ384"/>
      <c r="OJA384"/>
      <c r="OJB384"/>
      <c r="OJC384"/>
      <c r="OJD384"/>
      <c r="OJE384"/>
      <c r="OJF384"/>
      <c r="OJG384"/>
      <c r="OJH384"/>
      <c r="OJI384"/>
      <c r="OJJ384"/>
      <c r="OJK384"/>
      <c r="OJL384"/>
      <c r="OJM384"/>
      <c r="OJN384"/>
      <c r="OJO384"/>
      <c r="OJP384"/>
      <c r="OJQ384"/>
      <c r="OJR384"/>
      <c r="OJS384"/>
      <c r="OJT384"/>
      <c r="OJU384"/>
      <c r="OJV384"/>
      <c r="OJW384"/>
      <c r="OJX384"/>
      <c r="OJY384"/>
      <c r="OJZ384"/>
      <c r="OKA384"/>
      <c r="OKB384"/>
      <c r="OKC384"/>
      <c r="OKD384"/>
      <c r="OKE384"/>
      <c r="OKF384"/>
      <c r="OKG384"/>
      <c r="OKH384"/>
      <c r="OKI384"/>
      <c r="OKJ384"/>
      <c r="OKK384"/>
      <c r="OKL384"/>
      <c r="OKM384"/>
      <c r="OKN384"/>
      <c r="OKO384"/>
      <c r="OKP384"/>
      <c r="OKQ384"/>
      <c r="OKR384"/>
      <c r="OKS384"/>
      <c r="OKT384"/>
      <c r="OKU384"/>
      <c r="OKV384"/>
      <c r="OKW384"/>
      <c r="OKX384"/>
      <c r="OKY384"/>
      <c r="OKZ384"/>
      <c r="OLA384"/>
      <c r="OLB384"/>
      <c r="OLC384"/>
      <c r="OLD384"/>
      <c r="OLE384"/>
      <c r="OLF384"/>
      <c r="OLG384"/>
      <c r="OLH384"/>
      <c r="OLI384"/>
      <c r="OLJ384"/>
      <c r="OLK384"/>
      <c r="OLL384"/>
      <c r="OLM384"/>
      <c r="OLN384"/>
      <c r="OLO384"/>
      <c r="OLP384"/>
      <c r="OLQ384"/>
      <c r="OLR384"/>
      <c r="OLS384"/>
      <c r="OLT384"/>
      <c r="OLU384"/>
      <c r="OLV384"/>
      <c r="OLW384"/>
      <c r="OLX384"/>
      <c r="OLY384"/>
      <c r="OLZ384"/>
      <c r="OMA384"/>
      <c r="OMB384"/>
      <c r="OMC384"/>
      <c r="OMD384"/>
      <c r="OME384"/>
      <c r="OMF384"/>
      <c r="OMG384"/>
      <c r="OMH384"/>
      <c r="OMI384"/>
      <c r="OMJ384"/>
      <c r="OMK384"/>
      <c r="OML384"/>
      <c r="OMM384"/>
      <c r="OMN384"/>
      <c r="OMO384"/>
      <c r="OMP384"/>
      <c r="OMQ384"/>
      <c r="OMR384"/>
      <c r="OMS384"/>
      <c r="OMT384"/>
      <c r="OMU384"/>
      <c r="OMV384"/>
      <c r="OMW384"/>
      <c r="OMX384"/>
      <c r="OMY384"/>
      <c r="OMZ384"/>
      <c r="ONA384"/>
      <c r="ONB384"/>
      <c r="ONC384"/>
      <c r="OND384"/>
      <c r="ONE384"/>
      <c r="ONF384"/>
      <c r="ONG384"/>
      <c r="ONH384"/>
      <c r="ONI384"/>
      <c r="ONJ384"/>
      <c r="ONK384"/>
      <c r="ONL384"/>
      <c r="ONM384"/>
      <c r="ONN384"/>
      <c r="ONO384"/>
      <c r="ONP384"/>
      <c r="ONQ384"/>
      <c r="ONR384"/>
      <c r="ONS384"/>
      <c r="ONT384"/>
      <c r="ONU384"/>
      <c r="ONV384"/>
      <c r="ONW384"/>
      <c r="ONX384"/>
      <c r="ONY384"/>
      <c r="ONZ384"/>
      <c r="OOA384"/>
      <c r="OOB384"/>
      <c r="OOC384"/>
      <c r="OOD384"/>
      <c r="OOE384"/>
      <c r="OOF384"/>
      <c r="OOG384"/>
      <c r="OOH384"/>
      <c r="OOI384"/>
      <c r="OOJ384"/>
      <c r="OOK384"/>
      <c r="OOL384"/>
      <c r="OOM384"/>
      <c r="OON384"/>
      <c r="OOO384"/>
      <c r="OOP384"/>
      <c r="OOQ384"/>
      <c r="OOR384"/>
      <c r="OOS384"/>
      <c r="OOT384"/>
      <c r="OOU384"/>
      <c r="OOV384"/>
      <c r="OOW384"/>
      <c r="OOX384"/>
      <c r="OOY384"/>
      <c r="OOZ384"/>
      <c r="OPA384"/>
      <c r="OPB384"/>
      <c r="OPC384"/>
      <c r="OPD384"/>
      <c r="OPE384"/>
      <c r="OPF384"/>
      <c r="OPG384"/>
      <c r="OPH384"/>
      <c r="OPI384"/>
      <c r="OPJ384"/>
      <c r="OPK384"/>
      <c r="OPL384"/>
      <c r="OPM384"/>
      <c r="OPN384"/>
      <c r="OPO384"/>
      <c r="OPP384"/>
      <c r="OPQ384"/>
      <c r="OPR384"/>
      <c r="OPS384"/>
      <c r="OPT384"/>
      <c r="OPU384"/>
      <c r="OPV384"/>
      <c r="OPW384"/>
      <c r="OPX384"/>
      <c r="OPY384"/>
      <c r="OPZ384"/>
      <c r="OQA384"/>
      <c r="OQB384"/>
      <c r="OQC384"/>
      <c r="OQD384"/>
      <c r="OQE384"/>
      <c r="OQF384"/>
      <c r="OQG384"/>
      <c r="OQH384"/>
      <c r="OQI384"/>
      <c r="OQJ384"/>
      <c r="OQK384"/>
      <c r="OQL384"/>
      <c r="OQM384"/>
      <c r="OQN384"/>
      <c r="OQO384"/>
      <c r="OQP384"/>
      <c r="OQQ384"/>
      <c r="OQR384"/>
      <c r="OQS384"/>
      <c r="OQT384"/>
      <c r="OQU384"/>
      <c r="OQV384"/>
      <c r="OQW384"/>
      <c r="OQX384"/>
      <c r="OQY384"/>
      <c r="OQZ384"/>
      <c r="ORA384"/>
      <c r="ORB384"/>
      <c r="ORC384"/>
      <c r="ORD384"/>
      <c r="ORE384"/>
      <c r="ORF384"/>
      <c r="ORG384"/>
      <c r="ORH384"/>
      <c r="ORI384"/>
      <c r="ORJ384"/>
      <c r="ORK384"/>
      <c r="ORL384"/>
      <c r="ORM384"/>
      <c r="ORN384"/>
      <c r="ORO384"/>
      <c r="ORP384"/>
      <c r="ORQ384"/>
      <c r="ORR384"/>
      <c r="ORS384"/>
      <c r="ORT384"/>
      <c r="ORU384"/>
      <c r="ORV384"/>
      <c r="ORW384"/>
      <c r="ORX384"/>
      <c r="ORY384"/>
      <c r="ORZ384"/>
      <c r="OSA384"/>
      <c r="OSB384"/>
      <c r="OSC384"/>
      <c r="OSD384"/>
      <c r="OSE384"/>
      <c r="OSF384"/>
      <c r="OSG384"/>
      <c r="OSH384"/>
      <c r="OSI384"/>
      <c r="OSJ384"/>
      <c r="OSK384"/>
      <c r="OSL384"/>
      <c r="OSM384"/>
      <c r="OSN384"/>
      <c r="OSO384"/>
      <c r="OSP384"/>
      <c r="OSQ384"/>
      <c r="OSR384"/>
      <c r="OSS384"/>
      <c r="OST384"/>
      <c r="OSU384"/>
      <c r="OSV384"/>
      <c r="OSW384"/>
      <c r="OSX384"/>
      <c r="OSY384"/>
      <c r="OSZ384"/>
      <c r="OTA384"/>
      <c r="OTB384"/>
      <c r="OTC384"/>
      <c r="OTD384"/>
      <c r="OTE384"/>
      <c r="OTF384"/>
      <c r="OTG384"/>
      <c r="OTH384"/>
      <c r="OTI384"/>
      <c r="OTJ384"/>
      <c r="OTK384"/>
      <c r="OTL384"/>
      <c r="OTM384"/>
      <c r="OTN384"/>
      <c r="OTO384"/>
      <c r="OTP384"/>
      <c r="OTQ384"/>
      <c r="OTR384"/>
      <c r="OTS384"/>
      <c r="OTT384"/>
      <c r="OTU384"/>
      <c r="OTV384"/>
      <c r="OTW384"/>
      <c r="OTX384"/>
      <c r="OTY384"/>
      <c r="OTZ384"/>
      <c r="OUA384"/>
      <c r="OUB384"/>
      <c r="OUC384"/>
      <c r="OUD384"/>
      <c r="OUE384"/>
      <c r="OUF384"/>
      <c r="OUG384"/>
      <c r="OUH384"/>
      <c r="OUI384"/>
      <c r="OUJ384"/>
      <c r="OUK384"/>
      <c r="OUL384"/>
      <c r="OUM384"/>
      <c r="OUN384"/>
      <c r="OUO384"/>
      <c r="OUP384"/>
      <c r="OUQ384"/>
      <c r="OUR384"/>
      <c r="OUS384"/>
      <c r="OUT384"/>
      <c r="OUU384"/>
      <c r="OUV384"/>
      <c r="OUW384"/>
      <c r="OUX384"/>
      <c r="OUY384"/>
      <c r="OUZ384"/>
      <c r="OVA384"/>
      <c r="OVB384"/>
      <c r="OVC384"/>
      <c r="OVD384"/>
      <c r="OVE384"/>
      <c r="OVF384"/>
      <c r="OVG384"/>
      <c r="OVH384"/>
      <c r="OVI384"/>
      <c r="OVJ384"/>
      <c r="OVK384"/>
      <c r="OVL384"/>
      <c r="OVM384"/>
      <c r="OVN384"/>
      <c r="OVO384"/>
      <c r="OVP384"/>
      <c r="OVQ384"/>
      <c r="OVR384"/>
      <c r="OVS384"/>
      <c r="OVT384"/>
      <c r="OVU384"/>
      <c r="OVV384"/>
      <c r="OVW384"/>
      <c r="OVX384"/>
      <c r="OVY384"/>
      <c r="OVZ384"/>
      <c r="OWA384"/>
      <c r="OWB384"/>
      <c r="OWC384"/>
      <c r="OWD384"/>
      <c r="OWE384"/>
      <c r="OWF384"/>
      <c r="OWG384"/>
      <c r="OWH384"/>
      <c r="OWI384"/>
      <c r="OWJ384"/>
      <c r="OWK384"/>
      <c r="OWL384"/>
      <c r="OWM384"/>
      <c r="OWN384"/>
      <c r="OWO384"/>
      <c r="OWP384"/>
      <c r="OWQ384"/>
      <c r="OWR384"/>
      <c r="OWS384"/>
      <c r="OWT384"/>
      <c r="OWU384"/>
      <c r="OWV384"/>
      <c r="OWW384"/>
      <c r="OWX384"/>
      <c r="OWY384"/>
      <c r="OWZ384"/>
      <c r="OXA384"/>
      <c r="OXB384"/>
      <c r="OXC384"/>
      <c r="OXD384"/>
      <c r="OXE384"/>
      <c r="OXF384"/>
      <c r="OXG384"/>
      <c r="OXH384"/>
      <c r="OXI384"/>
      <c r="OXJ384"/>
      <c r="OXK384"/>
      <c r="OXL384"/>
      <c r="OXM384"/>
      <c r="OXN384"/>
      <c r="OXO384"/>
      <c r="OXP384"/>
      <c r="OXQ384"/>
      <c r="OXR384"/>
      <c r="OXS384"/>
      <c r="OXT384"/>
      <c r="OXU384"/>
      <c r="OXV384"/>
      <c r="OXW384"/>
      <c r="OXX384"/>
      <c r="OXY384"/>
      <c r="OXZ384"/>
      <c r="OYA384"/>
      <c r="OYB384"/>
      <c r="OYC384"/>
      <c r="OYD384"/>
      <c r="OYE384"/>
      <c r="OYF384"/>
      <c r="OYG384"/>
      <c r="OYH384"/>
      <c r="OYI384"/>
      <c r="OYJ384"/>
      <c r="OYK384"/>
      <c r="OYL384"/>
      <c r="OYM384"/>
      <c r="OYN384"/>
      <c r="OYO384"/>
      <c r="OYP384"/>
      <c r="OYQ384"/>
      <c r="OYR384"/>
      <c r="OYS384"/>
      <c r="OYT384"/>
      <c r="OYU384"/>
      <c r="OYV384"/>
      <c r="OYW384"/>
      <c r="OYX384"/>
      <c r="OYY384"/>
      <c r="OYZ384"/>
      <c r="OZA384"/>
      <c r="OZB384"/>
      <c r="OZC384"/>
      <c r="OZD384"/>
      <c r="OZE384"/>
      <c r="OZF384"/>
      <c r="OZG384"/>
      <c r="OZH384"/>
      <c r="OZI384"/>
      <c r="OZJ384"/>
      <c r="OZK384"/>
      <c r="OZL384"/>
      <c r="OZM384"/>
      <c r="OZN384"/>
      <c r="OZO384"/>
      <c r="OZP384"/>
      <c r="OZQ384"/>
      <c r="OZR384"/>
      <c r="OZS384"/>
      <c r="OZT384"/>
      <c r="OZU384"/>
      <c r="OZV384"/>
      <c r="OZW384"/>
      <c r="OZX384"/>
      <c r="OZY384"/>
      <c r="OZZ384"/>
      <c r="PAA384"/>
      <c r="PAB384"/>
      <c r="PAC384"/>
      <c r="PAD384"/>
      <c r="PAE384"/>
      <c r="PAF384"/>
      <c r="PAG384"/>
      <c r="PAH384"/>
      <c r="PAI384"/>
      <c r="PAJ384"/>
      <c r="PAK384"/>
      <c r="PAL384"/>
      <c r="PAM384"/>
      <c r="PAN384"/>
      <c r="PAO384"/>
      <c r="PAP384"/>
      <c r="PAQ384"/>
      <c r="PAR384"/>
      <c r="PAS384"/>
      <c r="PAT384"/>
      <c r="PAU384"/>
      <c r="PAV384"/>
      <c r="PAW384"/>
      <c r="PAX384"/>
      <c r="PAY384"/>
      <c r="PAZ384"/>
      <c r="PBA384"/>
      <c r="PBB384"/>
      <c r="PBC384"/>
      <c r="PBD384"/>
      <c r="PBE384"/>
      <c r="PBF384"/>
      <c r="PBG384"/>
      <c r="PBH384"/>
      <c r="PBI384"/>
      <c r="PBJ384"/>
      <c r="PBK384"/>
      <c r="PBL384"/>
      <c r="PBM384"/>
      <c r="PBN384"/>
      <c r="PBO384"/>
      <c r="PBP384"/>
      <c r="PBQ384"/>
      <c r="PBR384"/>
      <c r="PBS384"/>
      <c r="PBT384"/>
      <c r="PBU384"/>
      <c r="PBV384"/>
      <c r="PBW384"/>
      <c r="PBX384"/>
      <c r="PBY384"/>
      <c r="PBZ384"/>
      <c r="PCA384"/>
      <c r="PCB384"/>
      <c r="PCC384"/>
      <c r="PCD384"/>
      <c r="PCE384"/>
      <c r="PCF384"/>
      <c r="PCG384"/>
      <c r="PCH384"/>
      <c r="PCI384"/>
      <c r="PCJ384"/>
      <c r="PCK384"/>
      <c r="PCL384"/>
      <c r="PCM384"/>
      <c r="PCN384"/>
      <c r="PCO384"/>
      <c r="PCP384"/>
      <c r="PCQ384"/>
      <c r="PCR384"/>
      <c r="PCS384"/>
      <c r="PCT384"/>
      <c r="PCU384"/>
      <c r="PCV384"/>
      <c r="PCW384"/>
      <c r="PCX384"/>
      <c r="PCY384"/>
      <c r="PCZ384"/>
      <c r="PDA384"/>
      <c r="PDB384"/>
      <c r="PDC384"/>
      <c r="PDD384"/>
      <c r="PDE384"/>
      <c r="PDF384"/>
      <c r="PDG384"/>
      <c r="PDH384"/>
      <c r="PDI384"/>
      <c r="PDJ384"/>
      <c r="PDK384"/>
      <c r="PDL384"/>
      <c r="PDM384"/>
      <c r="PDN384"/>
      <c r="PDO384"/>
      <c r="PDP384"/>
      <c r="PDQ384"/>
      <c r="PDR384"/>
      <c r="PDS384"/>
      <c r="PDT384"/>
      <c r="PDU384"/>
      <c r="PDV384"/>
      <c r="PDW384"/>
      <c r="PDX384"/>
      <c r="PDY384"/>
      <c r="PDZ384"/>
      <c r="PEA384"/>
      <c r="PEB384"/>
      <c r="PEC384"/>
      <c r="PED384"/>
      <c r="PEE384"/>
      <c r="PEF384"/>
      <c r="PEG384"/>
      <c r="PEH384"/>
      <c r="PEI384"/>
      <c r="PEJ384"/>
      <c r="PEK384"/>
      <c r="PEL384"/>
      <c r="PEM384"/>
      <c r="PEN384"/>
      <c r="PEO384"/>
      <c r="PEP384"/>
      <c r="PEQ384"/>
      <c r="PER384"/>
      <c r="PES384"/>
      <c r="PET384"/>
      <c r="PEU384"/>
      <c r="PEV384"/>
      <c r="PEW384"/>
      <c r="PEX384"/>
      <c r="PEY384"/>
      <c r="PEZ384"/>
      <c r="PFA384"/>
      <c r="PFB384"/>
      <c r="PFC384"/>
      <c r="PFD384"/>
      <c r="PFE384"/>
      <c r="PFF384"/>
      <c r="PFG384"/>
      <c r="PFH384"/>
      <c r="PFI384"/>
      <c r="PFJ384"/>
      <c r="PFK384"/>
      <c r="PFL384"/>
      <c r="PFM384"/>
      <c r="PFN384"/>
      <c r="PFO384"/>
      <c r="PFP384"/>
      <c r="PFQ384"/>
      <c r="PFR384"/>
      <c r="PFS384"/>
      <c r="PFT384"/>
      <c r="PFU384"/>
      <c r="PFV384"/>
      <c r="PFW384"/>
      <c r="PFX384"/>
      <c r="PFY384"/>
      <c r="PFZ384"/>
      <c r="PGA384"/>
      <c r="PGB384"/>
      <c r="PGC384"/>
      <c r="PGD384"/>
      <c r="PGE384"/>
      <c r="PGF384"/>
      <c r="PGG384"/>
      <c r="PGH384"/>
      <c r="PGI384"/>
      <c r="PGJ384"/>
      <c r="PGK384"/>
      <c r="PGL384"/>
      <c r="PGM384"/>
      <c r="PGN384"/>
      <c r="PGO384"/>
      <c r="PGP384"/>
      <c r="PGQ384"/>
      <c r="PGR384"/>
      <c r="PGS384"/>
      <c r="PGT384"/>
      <c r="PGU384"/>
      <c r="PGV384"/>
      <c r="PGW384"/>
      <c r="PGX384"/>
      <c r="PGY384"/>
      <c r="PGZ384"/>
      <c r="PHA384"/>
      <c r="PHB384"/>
      <c r="PHC384"/>
      <c r="PHD384"/>
      <c r="PHE384"/>
      <c r="PHF384"/>
      <c r="PHG384"/>
      <c r="PHH384"/>
      <c r="PHI384"/>
      <c r="PHJ384"/>
      <c r="PHK384"/>
      <c r="PHL384"/>
      <c r="PHM384"/>
      <c r="PHN384"/>
      <c r="PHO384"/>
      <c r="PHP384"/>
      <c r="PHQ384"/>
      <c r="PHR384"/>
      <c r="PHS384"/>
      <c r="PHT384"/>
      <c r="PHU384"/>
      <c r="PHV384"/>
      <c r="PHW384"/>
      <c r="PHX384"/>
      <c r="PHY384"/>
      <c r="PHZ384"/>
      <c r="PIA384"/>
      <c r="PIB384"/>
      <c r="PIC384"/>
      <c r="PID384"/>
      <c r="PIE384"/>
      <c r="PIF384"/>
      <c r="PIG384"/>
      <c r="PIH384"/>
      <c r="PII384"/>
      <c r="PIJ384"/>
      <c r="PIK384"/>
      <c r="PIL384"/>
      <c r="PIM384"/>
      <c r="PIN384"/>
      <c r="PIO384"/>
      <c r="PIP384"/>
      <c r="PIQ384"/>
      <c r="PIR384"/>
      <c r="PIS384"/>
      <c r="PIT384"/>
      <c r="PIU384"/>
      <c r="PIV384"/>
      <c r="PIW384"/>
      <c r="PIX384"/>
      <c r="PIY384"/>
      <c r="PIZ384"/>
      <c r="PJA384"/>
      <c r="PJB384"/>
      <c r="PJC384"/>
      <c r="PJD384"/>
      <c r="PJE384"/>
      <c r="PJF384"/>
      <c r="PJG384"/>
      <c r="PJH384"/>
      <c r="PJI384"/>
      <c r="PJJ384"/>
      <c r="PJK384"/>
      <c r="PJL384"/>
      <c r="PJM384"/>
      <c r="PJN384"/>
      <c r="PJO384"/>
      <c r="PJP384"/>
      <c r="PJQ384"/>
      <c r="PJR384"/>
      <c r="PJS384"/>
      <c r="PJT384"/>
      <c r="PJU384"/>
      <c r="PJV384"/>
      <c r="PJW384"/>
      <c r="PJX384"/>
      <c r="PJY384"/>
      <c r="PJZ384"/>
      <c r="PKA384"/>
      <c r="PKB384"/>
      <c r="PKC384"/>
      <c r="PKD384"/>
      <c r="PKE384"/>
      <c r="PKF384"/>
      <c r="PKG384"/>
      <c r="PKH384"/>
      <c r="PKI384"/>
      <c r="PKJ384"/>
      <c r="PKK384"/>
      <c r="PKL384"/>
      <c r="PKM384"/>
      <c r="PKN384"/>
      <c r="PKO384"/>
      <c r="PKP384"/>
      <c r="PKQ384"/>
      <c r="PKR384"/>
      <c r="PKS384"/>
      <c r="PKT384"/>
      <c r="PKU384"/>
      <c r="PKV384"/>
      <c r="PKW384"/>
      <c r="PKX384"/>
      <c r="PKY384"/>
      <c r="PKZ384"/>
      <c r="PLA384"/>
      <c r="PLB384"/>
      <c r="PLC384"/>
      <c r="PLD384"/>
      <c r="PLE384"/>
      <c r="PLF384"/>
      <c r="PLG384"/>
      <c r="PLH384"/>
      <c r="PLI384"/>
      <c r="PLJ384"/>
      <c r="PLK384"/>
      <c r="PLL384"/>
      <c r="PLM384"/>
      <c r="PLN384"/>
      <c r="PLO384"/>
      <c r="PLP384"/>
      <c r="PLQ384"/>
      <c r="PLR384"/>
      <c r="PLS384"/>
      <c r="PLT384"/>
      <c r="PLU384"/>
      <c r="PLV384"/>
      <c r="PLW384"/>
      <c r="PLX384"/>
      <c r="PLY384"/>
      <c r="PLZ384"/>
      <c r="PMA384"/>
      <c r="PMB384"/>
      <c r="PMC384"/>
      <c r="PMD384"/>
      <c r="PME384"/>
      <c r="PMF384"/>
      <c r="PMG384"/>
      <c r="PMH384"/>
      <c r="PMI384"/>
      <c r="PMJ384"/>
      <c r="PMK384"/>
      <c r="PML384"/>
      <c r="PMM384"/>
      <c r="PMN384"/>
      <c r="PMO384"/>
      <c r="PMP384"/>
      <c r="PMQ384"/>
      <c r="PMR384"/>
      <c r="PMS384"/>
      <c r="PMT384"/>
      <c r="PMU384"/>
      <c r="PMV384"/>
      <c r="PMW384"/>
      <c r="PMX384"/>
      <c r="PMY384"/>
      <c r="PMZ384"/>
      <c r="PNA384"/>
      <c r="PNB384"/>
      <c r="PNC384"/>
      <c r="PND384"/>
      <c r="PNE384"/>
      <c r="PNF384"/>
      <c r="PNG384"/>
      <c r="PNH384"/>
      <c r="PNI384"/>
      <c r="PNJ384"/>
      <c r="PNK384"/>
      <c r="PNL384"/>
      <c r="PNM384"/>
      <c r="PNN384"/>
      <c r="PNO384"/>
      <c r="PNP384"/>
      <c r="PNQ384"/>
      <c r="PNR384"/>
      <c r="PNS384"/>
      <c r="PNT384"/>
      <c r="PNU384"/>
      <c r="PNV384"/>
      <c r="PNW384"/>
      <c r="PNX384"/>
      <c r="PNY384"/>
      <c r="PNZ384"/>
      <c r="POA384"/>
      <c r="POB384"/>
      <c r="POC384"/>
      <c r="POD384"/>
      <c r="POE384"/>
      <c r="POF384"/>
      <c r="POG384"/>
      <c r="POH384"/>
      <c r="POI384"/>
      <c r="POJ384"/>
      <c r="POK384"/>
      <c r="POL384"/>
      <c r="POM384"/>
      <c r="PON384"/>
      <c r="POO384"/>
      <c r="POP384"/>
      <c r="POQ384"/>
      <c r="POR384"/>
      <c r="POS384"/>
      <c r="POT384"/>
      <c r="POU384"/>
      <c r="POV384"/>
      <c r="POW384"/>
      <c r="POX384"/>
      <c r="POY384"/>
      <c r="POZ384"/>
      <c r="PPA384"/>
      <c r="PPB384"/>
      <c r="PPC384"/>
      <c r="PPD384"/>
      <c r="PPE384"/>
      <c r="PPF384"/>
      <c r="PPG384"/>
      <c r="PPH384"/>
      <c r="PPI384"/>
      <c r="PPJ384"/>
      <c r="PPK384"/>
      <c r="PPL384"/>
      <c r="PPM384"/>
      <c r="PPN384"/>
      <c r="PPO384"/>
      <c r="PPP384"/>
      <c r="PPQ384"/>
      <c r="PPR384"/>
      <c r="PPS384"/>
      <c r="PPT384"/>
      <c r="PPU384"/>
      <c r="PPV384"/>
      <c r="PPW384"/>
      <c r="PPX384"/>
      <c r="PPY384"/>
      <c r="PPZ384"/>
      <c r="PQA384"/>
      <c r="PQB384"/>
      <c r="PQC384"/>
      <c r="PQD384"/>
      <c r="PQE384"/>
      <c r="PQF384"/>
      <c r="PQG384"/>
      <c r="PQH384"/>
      <c r="PQI384"/>
      <c r="PQJ384"/>
      <c r="PQK384"/>
      <c r="PQL384"/>
      <c r="PQM384"/>
      <c r="PQN384"/>
      <c r="PQO384"/>
      <c r="PQP384"/>
      <c r="PQQ384"/>
      <c r="PQR384"/>
      <c r="PQS384"/>
      <c r="PQT384"/>
      <c r="PQU384"/>
      <c r="PQV384"/>
      <c r="PQW384"/>
      <c r="PQX384"/>
      <c r="PQY384"/>
      <c r="PQZ384"/>
      <c r="PRA384"/>
      <c r="PRB384"/>
      <c r="PRC384"/>
      <c r="PRD384"/>
      <c r="PRE384"/>
      <c r="PRF384"/>
      <c r="PRG384"/>
      <c r="PRH384"/>
      <c r="PRI384"/>
      <c r="PRJ384"/>
      <c r="PRK384"/>
      <c r="PRL384"/>
      <c r="PRM384"/>
      <c r="PRN384"/>
      <c r="PRO384"/>
      <c r="PRP384"/>
      <c r="PRQ384"/>
      <c r="PRR384"/>
      <c r="PRS384"/>
      <c r="PRT384"/>
      <c r="PRU384"/>
      <c r="PRV384"/>
      <c r="PRW384"/>
      <c r="PRX384"/>
      <c r="PRY384"/>
      <c r="PRZ384"/>
      <c r="PSA384"/>
      <c r="PSB384"/>
      <c r="PSC384"/>
      <c r="PSD384"/>
      <c r="PSE384"/>
      <c r="PSF384"/>
      <c r="PSG384"/>
      <c r="PSH384"/>
      <c r="PSI384"/>
      <c r="PSJ384"/>
      <c r="PSK384"/>
      <c r="PSL384"/>
      <c r="PSM384"/>
      <c r="PSN384"/>
      <c r="PSO384"/>
      <c r="PSP384"/>
      <c r="PSQ384"/>
      <c r="PSR384"/>
      <c r="PSS384"/>
      <c r="PST384"/>
      <c r="PSU384"/>
      <c r="PSV384"/>
      <c r="PSW384"/>
      <c r="PSX384"/>
      <c r="PSY384"/>
      <c r="PSZ384"/>
      <c r="PTA384"/>
      <c r="PTB384"/>
      <c r="PTC384"/>
      <c r="PTD384"/>
      <c r="PTE384"/>
      <c r="PTF384"/>
      <c r="PTG384"/>
      <c r="PTH384"/>
      <c r="PTI384"/>
      <c r="PTJ384"/>
      <c r="PTK384"/>
      <c r="PTL384"/>
      <c r="PTM384"/>
      <c r="PTN384"/>
      <c r="PTO384"/>
      <c r="PTP384"/>
      <c r="PTQ384"/>
      <c r="PTR384"/>
      <c r="PTS384"/>
      <c r="PTT384"/>
      <c r="PTU384"/>
      <c r="PTV384"/>
      <c r="PTW384"/>
      <c r="PTX384"/>
      <c r="PTY384"/>
      <c r="PTZ384"/>
      <c r="PUA384"/>
      <c r="PUB384"/>
      <c r="PUC384"/>
      <c r="PUD384"/>
      <c r="PUE384"/>
      <c r="PUF384"/>
      <c r="PUG384"/>
      <c r="PUH384"/>
      <c r="PUI384"/>
      <c r="PUJ384"/>
      <c r="PUK384"/>
      <c r="PUL384"/>
      <c r="PUM384"/>
      <c r="PUN384"/>
      <c r="PUO384"/>
      <c r="PUP384"/>
      <c r="PUQ384"/>
      <c r="PUR384"/>
      <c r="PUS384"/>
      <c r="PUT384"/>
      <c r="PUU384"/>
      <c r="PUV384"/>
      <c r="PUW384"/>
      <c r="PUX384"/>
      <c r="PUY384"/>
      <c r="PUZ384"/>
      <c r="PVA384"/>
      <c r="PVB384"/>
      <c r="PVC384"/>
      <c r="PVD384"/>
      <c r="PVE384"/>
      <c r="PVF384"/>
      <c r="PVG384"/>
      <c r="PVH384"/>
      <c r="PVI384"/>
      <c r="PVJ384"/>
      <c r="PVK384"/>
      <c r="PVL384"/>
      <c r="PVM384"/>
      <c r="PVN384"/>
      <c r="PVO384"/>
      <c r="PVP384"/>
      <c r="PVQ384"/>
      <c r="PVR384"/>
      <c r="PVS384"/>
      <c r="PVT384"/>
      <c r="PVU384"/>
      <c r="PVV384"/>
      <c r="PVW384"/>
      <c r="PVX384"/>
      <c r="PVY384"/>
      <c r="PVZ384"/>
      <c r="PWA384"/>
      <c r="PWB384"/>
      <c r="PWC384"/>
      <c r="PWD384"/>
      <c r="PWE384"/>
      <c r="PWF384"/>
      <c r="PWG384"/>
      <c r="PWH384"/>
      <c r="PWI384"/>
      <c r="PWJ384"/>
      <c r="PWK384"/>
      <c r="PWL384"/>
      <c r="PWM384"/>
      <c r="PWN384"/>
      <c r="PWO384"/>
      <c r="PWP384"/>
      <c r="PWQ384"/>
      <c r="PWR384"/>
      <c r="PWS384"/>
      <c r="PWT384"/>
      <c r="PWU384"/>
      <c r="PWV384"/>
      <c r="PWW384"/>
      <c r="PWX384"/>
      <c r="PWY384"/>
      <c r="PWZ384"/>
      <c r="PXA384"/>
      <c r="PXB384"/>
      <c r="PXC384"/>
      <c r="PXD384"/>
      <c r="PXE384"/>
      <c r="PXF384"/>
      <c r="PXG384"/>
      <c r="PXH384"/>
      <c r="PXI384"/>
      <c r="PXJ384"/>
      <c r="PXK384"/>
      <c r="PXL384"/>
      <c r="PXM384"/>
      <c r="PXN384"/>
      <c r="PXO384"/>
      <c r="PXP384"/>
      <c r="PXQ384"/>
      <c r="PXR384"/>
      <c r="PXS384"/>
      <c r="PXT384"/>
      <c r="PXU384"/>
      <c r="PXV384"/>
      <c r="PXW384"/>
      <c r="PXX384"/>
      <c r="PXY384"/>
      <c r="PXZ384"/>
      <c r="PYA384"/>
      <c r="PYB384"/>
      <c r="PYC384"/>
      <c r="PYD384"/>
      <c r="PYE384"/>
      <c r="PYF384"/>
      <c r="PYG384"/>
      <c r="PYH384"/>
      <c r="PYI384"/>
      <c r="PYJ384"/>
      <c r="PYK384"/>
      <c r="PYL384"/>
      <c r="PYM384"/>
      <c r="PYN384"/>
      <c r="PYO384"/>
      <c r="PYP384"/>
      <c r="PYQ384"/>
      <c r="PYR384"/>
      <c r="PYS384"/>
      <c r="PYT384"/>
      <c r="PYU384"/>
      <c r="PYV384"/>
      <c r="PYW384"/>
      <c r="PYX384"/>
      <c r="PYY384"/>
      <c r="PYZ384"/>
      <c r="PZA384"/>
      <c r="PZB384"/>
      <c r="PZC384"/>
      <c r="PZD384"/>
      <c r="PZE384"/>
      <c r="PZF384"/>
      <c r="PZG384"/>
      <c r="PZH384"/>
      <c r="PZI384"/>
      <c r="PZJ384"/>
      <c r="PZK384"/>
      <c r="PZL384"/>
      <c r="PZM384"/>
      <c r="PZN384"/>
      <c r="PZO384"/>
      <c r="PZP384"/>
      <c r="PZQ384"/>
      <c r="PZR384"/>
      <c r="PZS384"/>
      <c r="PZT384"/>
      <c r="PZU384"/>
      <c r="PZV384"/>
      <c r="PZW384"/>
      <c r="PZX384"/>
      <c r="PZY384"/>
      <c r="PZZ384"/>
      <c r="QAA384"/>
      <c r="QAB384"/>
      <c r="QAC384"/>
      <c r="QAD384"/>
      <c r="QAE384"/>
      <c r="QAF384"/>
      <c r="QAG384"/>
      <c r="QAH384"/>
      <c r="QAI384"/>
      <c r="QAJ384"/>
      <c r="QAK384"/>
      <c r="QAL384"/>
      <c r="QAM384"/>
      <c r="QAN384"/>
      <c r="QAO384"/>
      <c r="QAP384"/>
      <c r="QAQ384"/>
      <c r="QAR384"/>
      <c r="QAS384"/>
      <c r="QAT384"/>
      <c r="QAU384"/>
      <c r="QAV384"/>
      <c r="QAW384"/>
      <c r="QAX384"/>
      <c r="QAY384"/>
      <c r="QAZ384"/>
      <c r="QBA384"/>
      <c r="QBB384"/>
      <c r="QBC384"/>
      <c r="QBD384"/>
      <c r="QBE384"/>
      <c r="QBF384"/>
      <c r="QBG384"/>
      <c r="QBH384"/>
      <c r="QBI384"/>
      <c r="QBJ384"/>
      <c r="QBK384"/>
      <c r="QBL384"/>
      <c r="QBM384"/>
      <c r="QBN384"/>
      <c r="QBO384"/>
      <c r="QBP384"/>
      <c r="QBQ384"/>
      <c r="QBR384"/>
      <c r="QBS384"/>
      <c r="QBT384"/>
      <c r="QBU384"/>
      <c r="QBV384"/>
      <c r="QBW384"/>
      <c r="QBX384"/>
      <c r="QBY384"/>
      <c r="QBZ384"/>
      <c r="QCA384"/>
      <c r="QCB384"/>
      <c r="QCC384"/>
      <c r="QCD384"/>
      <c r="QCE384"/>
      <c r="QCF384"/>
      <c r="QCG384"/>
      <c r="QCH384"/>
      <c r="QCI384"/>
      <c r="QCJ384"/>
      <c r="QCK384"/>
      <c r="QCL384"/>
      <c r="QCM384"/>
      <c r="QCN384"/>
      <c r="QCO384"/>
      <c r="QCP384"/>
      <c r="QCQ384"/>
      <c r="QCR384"/>
      <c r="QCS384"/>
      <c r="QCT384"/>
      <c r="QCU384"/>
      <c r="QCV384"/>
      <c r="QCW384"/>
      <c r="QCX384"/>
      <c r="QCY384"/>
      <c r="QCZ384"/>
      <c r="QDA384"/>
      <c r="QDB384"/>
      <c r="QDC384"/>
      <c r="QDD384"/>
      <c r="QDE384"/>
      <c r="QDF384"/>
      <c r="QDG384"/>
      <c r="QDH384"/>
      <c r="QDI384"/>
      <c r="QDJ384"/>
      <c r="QDK384"/>
      <c r="QDL384"/>
      <c r="QDM384"/>
      <c r="QDN384"/>
      <c r="QDO384"/>
      <c r="QDP384"/>
      <c r="QDQ384"/>
      <c r="QDR384"/>
      <c r="QDS384"/>
      <c r="QDT384"/>
      <c r="QDU384"/>
      <c r="QDV384"/>
      <c r="QDW384"/>
      <c r="QDX384"/>
      <c r="QDY384"/>
      <c r="QDZ384"/>
      <c r="QEA384"/>
      <c r="QEB384"/>
      <c r="QEC384"/>
      <c r="QED384"/>
      <c r="QEE384"/>
      <c r="QEF384"/>
      <c r="QEG384"/>
      <c r="QEH384"/>
      <c r="QEI384"/>
      <c r="QEJ384"/>
      <c r="QEK384"/>
      <c r="QEL384"/>
      <c r="QEM384"/>
      <c r="QEN384"/>
      <c r="QEO384"/>
      <c r="QEP384"/>
      <c r="QEQ384"/>
      <c r="QER384"/>
      <c r="QES384"/>
      <c r="QET384"/>
      <c r="QEU384"/>
      <c r="QEV384"/>
      <c r="QEW384"/>
      <c r="QEX384"/>
      <c r="QEY384"/>
      <c r="QEZ384"/>
      <c r="QFA384"/>
      <c r="QFB384"/>
      <c r="QFC384"/>
      <c r="QFD384"/>
      <c r="QFE384"/>
      <c r="QFF384"/>
      <c r="QFG384"/>
      <c r="QFH384"/>
      <c r="QFI384"/>
      <c r="QFJ384"/>
      <c r="QFK384"/>
      <c r="QFL384"/>
      <c r="QFM384"/>
      <c r="QFN384"/>
      <c r="QFO384"/>
      <c r="QFP384"/>
      <c r="QFQ384"/>
      <c r="QFR384"/>
      <c r="QFS384"/>
      <c r="QFT384"/>
      <c r="QFU384"/>
      <c r="QFV384"/>
      <c r="QFW384"/>
      <c r="QFX384"/>
      <c r="QFY384"/>
      <c r="QFZ384"/>
      <c r="QGA384"/>
      <c r="QGB384"/>
      <c r="QGC384"/>
      <c r="QGD384"/>
      <c r="QGE384"/>
      <c r="QGF384"/>
      <c r="QGG384"/>
      <c r="QGH384"/>
      <c r="QGI384"/>
      <c r="QGJ384"/>
      <c r="QGK384"/>
      <c r="QGL384"/>
      <c r="QGM384"/>
      <c r="QGN384"/>
      <c r="QGO384"/>
      <c r="QGP384"/>
      <c r="QGQ384"/>
      <c r="QGR384"/>
      <c r="QGS384"/>
      <c r="QGT384"/>
      <c r="QGU384"/>
      <c r="QGV384"/>
      <c r="QGW384"/>
      <c r="QGX384"/>
      <c r="QGY384"/>
      <c r="QGZ384"/>
      <c r="QHA384"/>
      <c r="QHB384"/>
      <c r="QHC384"/>
      <c r="QHD384"/>
      <c r="QHE384"/>
      <c r="QHF384"/>
      <c r="QHG384"/>
      <c r="QHH384"/>
      <c r="QHI384"/>
      <c r="QHJ384"/>
      <c r="QHK384"/>
      <c r="QHL384"/>
      <c r="QHM384"/>
      <c r="QHN384"/>
      <c r="QHO384"/>
      <c r="QHP384"/>
      <c r="QHQ384"/>
      <c r="QHR384"/>
      <c r="QHS384"/>
      <c r="QHT384"/>
      <c r="QHU384"/>
      <c r="QHV384"/>
      <c r="QHW384"/>
      <c r="QHX384"/>
      <c r="QHY384"/>
      <c r="QHZ384"/>
      <c r="QIA384"/>
      <c r="QIB384"/>
      <c r="QIC384"/>
      <c r="QID384"/>
      <c r="QIE384"/>
      <c r="QIF384"/>
      <c r="QIG384"/>
      <c r="QIH384"/>
      <c r="QII384"/>
      <c r="QIJ384"/>
      <c r="QIK384"/>
      <c r="QIL384"/>
      <c r="QIM384"/>
      <c r="QIN384"/>
      <c r="QIO384"/>
      <c r="QIP384"/>
      <c r="QIQ384"/>
      <c r="QIR384"/>
      <c r="QIS384"/>
      <c r="QIT384"/>
      <c r="QIU384"/>
      <c r="QIV384"/>
      <c r="QIW384"/>
      <c r="QIX384"/>
      <c r="QIY384"/>
      <c r="QIZ384"/>
      <c r="QJA384"/>
      <c r="QJB384"/>
      <c r="QJC384"/>
      <c r="QJD384"/>
      <c r="QJE384"/>
      <c r="QJF384"/>
      <c r="QJG384"/>
      <c r="QJH384"/>
      <c r="QJI384"/>
      <c r="QJJ384"/>
      <c r="QJK384"/>
      <c r="QJL384"/>
      <c r="QJM384"/>
      <c r="QJN384"/>
      <c r="QJO384"/>
      <c r="QJP384"/>
      <c r="QJQ384"/>
      <c r="QJR384"/>
      <c r="QJS384"/>
      <c r="QJT384"/>
      <c r="QJU384"/>
      <c r="QJV384"/>
      <c r="QJW384"/>
      <c r="QJX384"/>
      <c r="QJY384"/>
      <c r="QJZ384"/>
      <c r="QKA384"/>
      <c r="QKB384"/>
      <c r="QKC384"/>
      <c r="QKD384"/>
      <c r="QKE384"/>
      <c r="QKF384"/>
      <c r="QKG384"/>
      <c r="QKH384"/>
      <c r="QKI384"/>
      <c r="QKJ384"/>
      <c r="QKK384"/>
      <c r="QKL384"/>
      <c r="QKM384"/>
      <c r="QKN384"/>
      <c r="QKO384"/>
      <c r="QKP384"/>
      <c r="QKQ384"/>
      <c r="QKR384"/>
      <c r="QKS384"/>
      <c r="QKT384"/>
      <c r="QKU384"/>
      <c r="QKV384"/>
      <c r="QKW384"/>
      <c r="QKX384"/>
      <c r="QKY384"/>
      <c r="QKZ384"/>
      <c r="QLA384"/>
      <c r="QLB384"/>
      <c r="QLC384"/>
      <c r="QLD384"/>
      <c r="QLE384"/>
      <c r="QLF384"/>
      <c r="QLG384"/>
      <c r="QLH384"/>
      <c r="QLI384"/>
      <c r="QLJ384"/>
      <c r="QLK384"/>
      <c r="QLL384"/>
      <c r="QLM384"/>
      <c r="QLN384"/>
      <c r="QLO384"/>
      <c r="QLP384"/>
      <c r="QLQ384"/>
      <c r="QLR384"/>
      <c r="QLS384"/>
      <c r="QLT384"/>
      <c r="QLU384"/>
      <c r="QLV384"/>
      <c r="QLW384"/>
      <c r="QLX384"/>
      <c r="QLY384"/>
      <c r="QLZ384"/>
      <c r="QMA384"/>
      <c r="QMB384"/>
      <c r="QMC384"/>
      <c r="QMD384"/>
      <c r="QME384"/>
      <c r="QMF384"/>
      <c r="QMG384"/>
      <c r="QMH384"/>
      <c r="QMI384"/>
      <c r="QMJ384"/>
      <c r="QMK384"/>
      <c r="QML384"/>
      <c r="QMM384"/>
      <c r="QMN384"/>
      <c r="QMO384"/>
      <c r="QMP384"/>
      <c r="QMQ384"/>
      <c r="QMR384"/>
      <c r="QMS384"/>
      <c r="QMT384"/>
      <c r="QMU384"/>
      <c r="QMV384"/>
      <c r="QMW384"/>
      <c r="QMX384"/>
      <c r="QMY384"/>
      <c r="QMZ384"/>
      <c r="QNA384"/>
      <c r="QNB384"/>
      <c r="QNC384"/>
      <c r="QND384"/>
      <c r="QNE384"/>
      <c r="QNF384"/>
      <c r="QNG384"/>
      <c r="QNH384"/>
      <c r="QNI384"/>
      <c r="QNJ384"/>
      <c r="QNK384"/>
      <c r="QNL384"/>
      <c r="QNM384"/>
      <c r="QNN384"/>
      <c r="QNO384"/>
      <c r="QNP384"/>
      <c r="QNQ384"/>
      <c r="QNR384"/>
      <c r="QNS384"/>
      <c r="QNT384"/>
      <c r="QNU384"/>
      <c r="QNV384"/>
      <c r="QNW384"/>
      <c r="QNX384"/>
      <c r="QNY384"/>
      <c r="QNZ384"/>
      <c r="QOA384"/>
      <c r="QOB384"/>
      <c r="QOC384"/>
      <c r="QOD384"/>
      <c r="QOE384"/>
      <c r="QOF384"/>
      <c r="QOG384"/>
      <c r="QOH384"/>
      <c r="QOI384"/>
      <c r="QOJ384"/>
      <c r="QOK384"/>
      <c r="QOL384"/>
      <c r="QOM384"/>
      <c r="QON384"/>
      <c r="QOO384"/>
      <c r="QOP384"/>
      <c r="QOQ384"/>
      <c r="QOR384"/>
      <c r="QOS384"/>
      <c r="QOT384"/>
      <c r="QOU384"/>
      <c r="QOV384"/>
      <c r="QOW384"/>
      <c r="QOX384"/>
      <c r="QOY384"/>
      <c r="QOZ384"/>
      <c r="QPA384"/>
      <c r="QPB384"/>
      <c r="QPC384"/>
      <c r="QPD384"/>
      <c r="QPE384"/>
      <c r="QPF384"/>
      <c r="QPG384"/>
      <c r="QPH384"/>
      <c r="QPI384"/>
      <c r="QPJ384"/>
      <c r="QPK384"/>
      <c r="QPL384"/>
      <c r="QPM384"/>
      <c r="QPN384"/>
      <c r="QPO384"/>
      <c r="QPP384"/>
      <c r="QPQ384"/>
      <c r="QPR384"/>
      <c r="QPS384"/>
      <c r="QPT384"/>
      <c r="QPU384"/>
      <c r="QPV384"/>
      <c r="QPW384"/>
      <c r="QPX384"/>
      <c r="QPY384"/>
      <c r="QPZ384"/>
      <c r="QQA384"/>
      <c r="QQB384"/>
      <c r="QQC384"/>
      <c r="QQD384"/>
      <c r="QQE384"/>
      <c r="QQF384"/>
      <c r="QQG384"/>
      <c r="QQH384"/>
      <c r="QQI384"/>
      <c r="QQJ384"/>
      <c r="QQK384"/>
      <c r="QQL384"/>
      <c r="QQM384"/>
      <c r="QQN384"/>
      <c r="QQO384"/>
      <c r="QQP384"/>
      <c r="QQQ384"/>
      <c r="QQR384"/>
      <c r="QQS384"/>
      <c r="QQT384"/>
      <c r="QQU384"/>
      <c r="QQV384"/>
      <c r="QQW384"/>
      <c r="QQX384"/>
      <c r="QQY384"/>
      <c r="QQZ384"/>
      <c r="QRA384"/>
      <c r="QRB384"/>
      <c r="QRC384"/>
      <c r="QRD384"/>
      <c r="QRE384"/>
      <c r="QRF384"/>
      <c r="QRG384"/>
      <c r="QRH384"/>
      <c r="QRI384"/>
      <c r="QRJ384"/>
      <c r="QRK384"/>
      <c r="QRL384"/>
      <c r="QRM384"/>
      <c r="QRN384"/>
      <c r="QRO384"/>
      <c r="QRP384"/>
      <c r="QRQ384"/>
      <c r="QRR384"/>
      <c r="QRS384"/>
      <c r="QRT384"/>
      <c r="QRU384"/>
      <c r="QRV384"/>
      <c r="QRW384"/>
      <c r="QRX384"/>
      <c r="QRY384"/>
      <c r="QRZ384"/>
      <c r="QSA384"/>
      <c r="QSB384"/>
      <c r="QSC384"/>
      <c r="QSD384"/>
      <c r="QSE384"/>
      <c r="QSF384"/>
      <c r="QSG384"/>
      <c r="QSH384"/>
      <c r="QSI384"/>
      <c r="QSJ384"/>
      <c r="QSK384"/>
      <c r="QSL384"/>
      <c r="QSM384"/>
      <c r="QSN384"/>
      <c r="QSO384"/>
      <c r="QSP384"/>
      <c r="QSQ384"/>
      <c r="QSR384"/>
      <c r="QSS384"/>
      <c r="QST384"/>
      <c r="QSU384"/>
      <c r="QSV384"/>
      <c r="QSW384"/>
      <c r="QSX384"/>
      <c r="QSY384"/>
      <c r="QSZ384"/>
      <c r="QTA384"/>
      <c r="QTB384"/>
      <c r="QTC384"/>
      <c r="QTD384"/>
      <c r="QTE384"/>
      <c r="QTF384"/>
      <c r="QTG384"/>
      <c r="QTH384"/>
      <c r="QTI384"/>
      <c r="QTJ384"/>
      <c r="QTK384"/>
      <c r="QTL384"/>
      <c r="QTM384"/>
      <c r="QTN384"/>
      <c r="QTO384"/>
      <c r="QTP384"/>
      <c r="QTQ384"/>
      <c r="QTR384"/>
      <c r="QTS384"/>
      <c r="QTT384"/>
      <c r="QTU384"/>
      <c r="QTV384"/>
      <c r="QTW384"/>
      <c r="QTX384"/>
      <c r="QTY384"/>
      <c r="QTZ384"/>
      <c r="QUA384"/>
      <c r="QUB384"/>
      <c r="QUC384"/>
      <c r="QUD384"/>
      <c r="QUE384"/>
      <c r="QUF384"/>
      <c r="QUG384"/>
      <c r="QUH384"/>
      <c r="QUI384"/>
      <c r="QUJ384"/>
      <c r="QUK384"/>
      <c r="QUL384"/>
      <c r="QUM384"/>
      <c r="QUN384"/>
      <c r="QUO384"/>
      <c r="QUP384"/>
      <c r="QUQ384"/>
      <c r="QUR384"/>
      <c r="QUS384"/>
      <c r="QUT384"/>
      <c r="QUU384"/>
      <c r="QUV384"/>
      <c r="QUW384"/>
      <c r="QUX384"/>
      <c r="QUY384"/>
      <c r="QUZ384"/>
      <c r="QVA384"/>
      <c r="QVB384"/>
      <c r="QVC384"/>
      <c r="QVD384"/>
      <c r="QVE384"/>
      <c r="QVF384"/>
      <c r="QVG384"/>
      <c r="QVH384"/>
      <c r="QVI384"/>
      <c r="QVJ384"/>
      <c r="QVK384"/>
      <c r="QVL384"/>
      <c r="QVM384"/>
      <c r="QVN384"/>
      <c r="QVO384"/>
      <c r="QVP384"/>
      <c r="QVQ384"/>
      <c r="QVR384"/>
      <c r="QVS384"/>
      <c r="QVT384"/>
      <c r="QVU384"/>
      <c r="QVV384"/>
      <c r="QVW384"/>
      <c r="QVX384"/>
      <c r="QVY384"/>
      <c r="QVZ384"/>
      <c r="QWA384"/>
      <c r="QWB384"/>
      <c r="QWC384"/>
      <c r="QWD384"/>
      <c r="QWE384"/>
      <c r="QWF384"/>
      <c r="QWG384"/>
      <c r="QWH384"/>
      <c r="QWI384"/>
      <c r="QWJ384"/>
      <c r="QWK384"/>
      <c r="QWL384"/>
      <c r="QWM384"/>
      <c r="QWN384"/>
      <c r="QWO384"/>
      <c r="QWP384"/>
      <c r="QWQ384"/>
      <c r="QWR384"/>
      <c r="QWS384"/>
      <c r="QWT384"/>
      <c r="QWU384"/>
      <c r="QWV384"/>
      <c r="QWW384"/>
      <c r="QWX384"/>
      <c r="QWY384"/>
      <c r="QWZ384"/>
      <c r="QXA384"/>
      <c r="QXB384"/>
      <c r="QXC384"/>
      <c r="QXD384"/>
      <c r="QXE384"/>
      <c r="QXF384"/>
      <c r="QXG384"/>
      <c r="QXH384"/>
      <c r="QXI384"/>
      <c r="QXJ384"/>
      <c r="QXK384"/>
      <c r="QXL384"/>
      <c r="QXM384"/>
      <c r="QXN384"/>
      <c r="QXO384"/>
      <c r="QXP384"/>
      <c r="QXQ384"/>
      <c r="QXR384"/>
      <c r="QXS384"/>
      <c r="QXT384"/>
      <c r="QXU384"/>
      <c r="QXV384"/>
      <c r="QXW384"/>
      <c r="QXX384"/>
      <c r="QXY384"/>
      <c r="QXZ384"/>
      <c r="QYA384"/>
      <c r="QYB384"/>
      <c r="QYC384"/>
      <c r="QYD384"/>
      <c r="QYE384"/>
      <c r="QYF384"/>
      <c r="QYG384"/>
      <c r="QYH384"/>
      <c r="QYI384"/>
      <c r="QYJ384"/>
      <c r="QYK384"/>
      <c r="QYL384"/>
      <c r="QYM384"/>
      <c r="QYN384"/>
      <c r="QYO384"/>
      <c r="QYP384"/>
      <c r="QYQ384"/>
      <c r="QYR384"/>
      <c r="QYS384"/>
      <c r="QYT384"/>
      <c r="QYU384"/>
      <c r="QYV384"/>
      <c r="QYW384"/>
      <c r="QYX384"/>
      <c r="QYY384"/>
      <c r="QYZ384"/>
      <c r="QZA384"/>
      <c r="QZB384"/>
      <c r="QZC384"/>
      <c r="QZD384"/>
      <c r="QZE384"/>
      <c r="QZF384"/>
      <c r="QZG384"/>
      <c r="QZH384"/>
      <c r="QZI384"/>
      <c r="QZJ384"/>
      <c r="QZK384"/>
      <c r="QZL384"/>
      <c r="QZM384"/>
      <c r="QZN384"/>
      <c r="QZO384"/>
      <c r="QZP384"/>
      <c r="QZQ384"/>
      <c r="QZR384"/>
      <c r="QZS384"/>
      <c r="QZT384"/>
      <c r="QZU384"/>
      <c r="QZV384"/>
      <c r="QZW384"/>
      <c r="QZX384"/>
      <c r="QZY384"/>
      <c r="QZZ384"/>
      <c r="RAA384"/>
      <c r="RAB384"/>
      <c r="RAC384"/>
      <c r="RAD384"/>
      <c r="RAE384"/>
      <c r="RAF384"/>
      <c r="RAG384"/>
      <c r="RAH384"/>
      <c r="RAI384"/>
      <c r="RAJ384"/>
      <c r="RAK384"/>
      <c r="RAL384"/>
      <c r="RAM384"/>
      <c r="RAN384"/>
      <c r="RAO384"/>
      <c r="RAP384"/>
      <c r="RAQ384"/>
      <c r="RAR384"/>
      <c r="RAS384"/>
      <c r="RAT384"/>
      <c r="RAU384"/>
      <c r="RAV384"/>
      <c r="RAW384"/>
      <c r="RAX384"/>
      <c r="RAY384"/>
      <c r="RAZ384"/>
      <c r="RBA384"/>
      <c r="RBB384"/>
      <c r="RBC384"/>
      <c r="RBD384"/>
      <c r="RBE384"/>
      <c r="RBF384"/>
      <c r="RBG384"/>
      <c r="RBH384"/>
      <c r="RBI384"/>
      <c r="RBJ384"/>
      <c r="RBK384"/>
      <c r="RBL384"/>
      <c r="RBM384"/>
      <c r="RBN384"/>
      <c r="RBO384"/>
      <c r="RBP384"/>
      <c r="RBQ384"/>
      <c r="RBR384"/>
      <c r="RBS384"/>
      <c r="RBT384"/>
      <c r="RBU384"/>
      <c r="RBV384"/>
      <c r="RBW384"/>
      <c r="RBX384"/>
      <c r="RBY384"/>
      <c r="RBZ384"/>
      <c r="RCA384"/>
      <c r="RCB384"/>
      <c r="RCC384"/>
      <c r="RCD384"/>
      <c r="RCE384"/>
      <c r="RCF384"/>
      <c r="RCG384"/>
      <c r="RCH384"/>
      <c r="RCI384"/>
      <c r="RCJ384"/>
      <c r="RCK384"/>
      <c r="RCL384"/>
      <c r="RCM384"/>
      <c r="RCN384"/>
      <c r="RCO384"/>
      <c r="RCP384"/>
      <c r="RCQ384"/>
      <c r="RCR384"/>
      <c r="RCS384"/>
      <c r="RCT384"/>
      <c r="RCU384"/>
      <c r="RCV384"/>
      <c r="RCW384"/>
      <c r="RCX384"/>
      <c r="RCY384"/>
      <c r="RCZ384"/>
      <c r="RDA384"/>
      <c r="RDB384"/>
      <c r="RDC384"/>
      <c r="RDD384"/>
      <c r="RDE384"/>
      <c r="RDF384"/>
      <c r="RDG384"/>
      <c r="RDH384"/>
      <c r="RDI384"/>
      <c r="RDJ384"/>
      <c r="RDK384"/>
      <c r="RDL384"/>
      <c r="RDM384"/>
      <c r="RDN384"/>
      <c r="RDO384"/>
      <c r="RDP384"/>
      <c r="RDQ384"/>
      <c r="RDR384"/>
      <c r="RDS384"/>
      <c r="RDT384"/>
      <c r="RDU384"/>
      <c r="RDV384"/>
      <c r="RDW384"/>
      <c r="RDX384"/>
      <c r="RDY384"/>
      <c r="RDZ384"/>
      <c r="REA384"/>
      <c r="REB384"/>
      <c r="REC384"/>
      <c r="RED384"/>
      <c r="REE384"/>
      <c r="REF384"/>
      <c r="REG384"/>
      <c r="REH384"/>
      <c r="REI384"/>
      <c r="REJ384"/>
      <c r="REK384"/>
      <c r="REL384"/>
      <c r="REM384"/>
      <c r="REN384"/>
      <c r="REO384"/>
      <c r="REP384"/>
      <c r="REQ384"/>
      <c r="RER384"/>
      <c r="RES384"/>
      <c r="RET384"/>
      <c r="REU384"/>
      <c r="REV384"/>
      <c r="REW384"/>
      <c r="REX384"/>
      <c r="REY384"/>
      <c r="REZ384"/>
      <c r="RFA384"/>
      <c r="RFB384"/>
      <c r="RFC384"/>
      <c r="RFD384"/>
      <c r="RFE384"/>
      <c r="RFF384"/>
      <c r="RFG384"/>
      <c r="RFH384"/>
      <c r="RFI384"/>
      <c r="RFJ384"/>
      <c r="RFK384"/>
      <c r="RFL384"/>
      <c r="RFM384"/>
      <c r="RFN384"/>
      <c r="RFO384"/>
      <c r="RFP384"/>
      <c r="RFQ384"/>
      <c r="RFR384"/>
      <c r="RFS384"/>
      <c r="RFT384"/>
      <c r="RFU384"/>
      <c r="RFV384"/>
      <c r="RFW384"/>
      <c r="RFX384"/>
      <c r="RFY384"/>
      <c r="RFZ384"/>
      <c r="RGA384"/>
      <c r="RGB384"/>
      <c r="RGC384"/>
      <c r="RGD384"/>
      <c r="RGE384"/>
      <c r="RGF384"/>
      <c r="RGG384"/>
      <c r="RGH384"/>
      <c r="RGI384"/>
      <c r="RGJ384"/>
      <c r="RGK384"/>
      <c r="RGL384"/>
      <c r="RGM384"/>
      <c r="RGN384"/>
      <c r="RGO384"/>
      <c r="RGP384"/>
      <c r="RGQ384"/>
      <c r="RGR384"/>
      <c r="RGS384"/>
      <c r="RGT384"/>
      <c r="RGU384"/>
      <c r="RGV384"/>
      <c r="RGW384"/>
      <c r="RGX384"/>
      <c r="RGY384"/>
      <c r="RGZ384"/>
      <c r="RHA384"/>
      <c r="RHB384"/>
      <c r="RHC384"/>
      <c r="RHD384"/>
      <c r="RHE384"/>
      <c r="RHF384"/>
      <c r="RHG384"/>
      <c r="RHH384"/>
      <c r="RHI384"/>
      <c r="RHJ384"/>
      <c r="RHK384"/>
      <c r="RHL384"/>
      <c r="RHM384"/>
      <c r="RHN384"/>
      <c r="RHO384"/>
      <c r="RHP384"/>
      <c r="RHQ384"/>
      <c r="RHR384"/>
      <c r="RHS384"/>
      <c r="RHT384"/>
      <c r="RHU384"/>
      <c r="RHV384"/>
      <c r="RHW384"/>
      <c r="RHX384"/>
      <c r="RHY384"/>
      <c r="RHZ384"/>
      <c r="RIA384"/>
      <c r="RIB384"/>
      <c r="RIC384"/>
      <c r="RID384"/>
      <c r="RIE384"/>
      <c r="RIF384"/>
      <c r="RIG384"/>
      <c r="RIH384"/>
      <c r="RII384"/>
      <c r="RIJ384"/>
      <c r="RIK384"/>
      <c r="RIL384"/>
      <c r="RIM384"/>
      <c r="RIN384"/>
      <c r="RIO384"/>
      <c r="RIP384"/>
      <c r="RIQ384"/>
      <c r="RIR384"/>
      <c r="RIS384"/>
      <c r="RIT384"/>
      <c r="RIU384"/>
      <c r="RIV384"/>
      <c r="RIW384"/>
      <c r="RIX384"/>
      <c r="RIY384"/>
      <c r="RIZ384"/>
      <c r="RJA384"/>
      <c r="RJB384"/>
      <c r="RJC384"/>
      <c r="RJD384"/>
      <c r="RJE384"/>
      <c r="RJF384"/>
      <c r="RJG384"/>
      <c r="RJH384"/>
      <c r="RJI384"/>
      <c r="RJJ384"/>
      <c r="RJK384"/>
      <c r="RJL384"/>
      <c r="RJM384"/>
      <c r="RJN384"/>
      <c r="RJO384"/>
      <c r="RJP384"/>
      <c r="RJQ384"/>
      <c r="RJR384"/>
      <c r="RJS384"/>
      <c r="RJT384"/>
      <c r="RJU384"/>
      <c r="RJV384"/>
      <c r="RJW384"/>
      <c r="RJX384"/>
      <c r="RJY384"/>
      <c r="RJZ384"/>
      <c r="RKA384"/>
      <c r="RKB384"/>
      <c r="RKC384"/>
      <c r="RKD384"/>
      <c r="RKE384"/>
      <c r="RKF384"/>
      <c r="RKG384"/>
      <c r="RKH384"/>
      <c r="RKI384"/>
      <c r="RKJ384"/>
      <c r="RKK384"/>
      <c r="RKL384"/>
      <c r="RKM384"/>
      <c r="RKN384"/>
      <c r="RKO384"/>
      <c r="RKP384"/>
      <c r="RKQ384"/>
      <c r="RKR384"/>
      <c r="RKS384"/>
      <c r="RKT384"/>
      <c r="RKU384"/>
      <c r="RKV384"/>
      <c r="RKW384"/>
      <c r="RKX384"/>
      <c r="RKY384"/>
      <c r="RKZ384"/>
      <c r="RLA384"/>
      <c r="RLB384"/>
      <c r="RLC384"/>
      <c r="RLD384"/>
      <c r="RLE384"/>
      <c r="RLF384"/>
      <c r="RLG384"/>
      <c r="RLH384"/>
      <c r="RLI384"/>
      <c r="RLJ384"/>
      <c r="RLK384"/>
      <c r="RLL384"/>
      <c r="RLM384"/>
      <c r="RLN384"/>
      <c r="RLO384"/>
      <c r="RLP384"/>
      <c r="RLQ384"/>
      <c r="RLR384"/>
      <c r="RLS384"/>
      <c r="RLT384"/>
      <c r="RLU384"/>
      <c r="RLV384"/>
      <c r="RLW384"/>
      <c r="RLX384"/>
      <c r="RLY384"/>
      <c r="RLZ384"/>
      <c r="RMA384"/>
      <c r="RMB384"/>
      <c r="RMC384"/>
      <c r="RMD384"/>
      <c r="RME384"/>
      <c r="RMF384"/>
      <c r="RMG384"/>
      <c r="RMH384"/>
      <c r="RMI384"/>
      <c r="RMJ384"/>
      <c r="RMK384"/>
      <c r="RML384"/>
      <c r="RMM384"/>
      <c r="RMN384"/>
      <c r="RMO384"/>
      <c r="RMP384"/>
      <c r="RMQ384"/>
      <c r="RMR384"/>
      <c r="RMS384"/>
      <c r="RMT384"/>
      <c r="RMU384"/>
      <c r="RMV384"/>
      <c r="RMW384"/>
      <c r="RMX384"/>
      <c r="RMY384"/>
      <c r="RMZ384"/>
      <c r="RNA384"/>
      <c r="RNB384"/>
      <c r="RNC384"/>
      <c r="RND384"/>
      <c r="RNE384"/>
      <c r="RNF384"/>
      <c r="RNG384"/>
      <c r="RNH384"/>
      <c r="RNI384"/>
      <c r="RNJ384"/>
      <c r="RNK384"/>
      <c r="RNL384"/>
      <c r="RNM384"/>
      <c r="RNN384"/>
      <c r="RNO384"/>
      <c r="RNP384"/>
      <c r="RNQ384"/>
      <c r="RNR384"/>
      <c r="RNS384"/>
      <c r="RNT384"/>
      <c r="RNU384"/>
      <c r="RNV384"/>
      <c r="RNW384"/>
      <c r="RNX384"/>
      <c r="RNY384"/>
      <c r="RNZ384"/>
      <c r="ROA384"/>
      <c r="ROB384"/>
      <c r="ROC384"/>
      <c r="ROD384"/>
      <c r="ROE384"/>
      <c r="ROF384"/>
      <c r="ROG384"/>
      <c r="ROH384"/>
      <c r="ROI384"/>
      <c r="ROJ384"/>
      <c r="ROK384"/>
      <c r="ROL384"/>
      <c r="ROM384"/>
      <c r="RON384"/>
      <c r="ROO384"/>
      <c r="ROP384"/>
      <c r="ROQ384"/>
      <c r="ROR384"/>
      <c r="ROS384"/>
      <c r="ROT384"/>
      <c r="ROU384"/>
      <c r="ROV384"/>
      <c r="ROW384"/>
      <c r="ROX384"/>
      <c r="ROY384"/>
      <c r="ROZ384"/>
      <c r="RPA384"/>
      <c r="RPB384"/>
      <c r="RPC384"/>
      <c r="RPD384"/>
      <c r="RPE384"/>
      <c r="RPF384"/>
      <c r="RPG384"/>
      <c r="RPH384"/>
      <c r="RPI384"/>
      <c r="RPJ384"/>
      <c r="RPK384"/>
      <c r="RPL384"/>
      <c r="RPM384"/>
      <c r="RPN384"/>
      <c r="RPO384"/>
      <c r="RPP384"/>
      <c r="RPQ384"/>
      <c r="RPR384"/>
      <c r="RPS384"/>
      <c r="RPT384"/>
      <c r="RPU384"/>
      <c r="RPV384"/>
      <c r="RPW384"/>
      <c r="RPX384"/>
      <c r="RPY384"/>
      <c r="RPZ384"/>
      <c r="RQA384"/>
      <c r="RQB384"/>
      <c r="RQC384"/>
      <c r="RQD384"/>
      <c r="RQE384"/>
      <c r="RQF384"/>
      <c r="RQG384"/>
      <c r="RQH384"/>
      <c r="RQI384"/>
      <c r="RQJ384"/>
      <c r="RQK384"/>
      <c r="RQL384"/>
      <c r="RQM384"/>
      <c r="RQN384"/>
      <c r="RQO384"/>
      <c r="RQP384"/>
      <c r="RQQ384"/>
      <c r="RQR384"/>
      <c r="RQS384"/>
      <c r="RQT384"/>
      <c r="RQU384"/>
      <c r="RQV384"/>
      <c r="RQW384"/>
      <c r="RQX384"/>
      <c r="RQY384"/>
      <c r="RQZ384"/>
      <c r="RRA384"/>
      <c r="RRB384"/>
      <c r="RRC384"/>
      <c r="RRD384"/>
      <c r="RRE384"/>
      <c r="RRF384"/>
      <c r="RRG384"/>
      <c r="RRH384"/>
      <c r="RRI384"/>
      <c r="RRJ384"/>
      <c r="RRK384"/>
      <c r="RRL384"/>
      <c r="RRM384"/>
      <c r="RRN384"/>
      <c r="RRO384"/>
      <c r="RRP384"/>
      <c r="RRQ384"/>
      <c r="RRR384"/>
      <c r="RRS384"/>
      <c r="RRT384"/>
      <c r="RRU384"/>
      <c r="RRV384"/>
      <c r="RRW384"/>
      <c r="RRX384"/>
      <c r="RRY384"/>
      <c r="RRZ384"/>
      <c r="RSA384"/>
      <c r="RSB384"/>
      <c r="RSC384"/>
      <c r="RSD384"/>
      <c r="RSE384"/>
      <c r="RSF384"/>
      <c r="RSG384"/>
      <c r="RSH384"/>
      <c r="RSI384"/>
      <c r="RSJ384"/>
      <c r="RSK384"/>
      <c r="RSL384"/>
      <c r="RSM384"/>
      <c r="RSN384"/>
      <c r="RSO384"/>
      <c r="RSP384"/>
      <c r="RSQ384"/>
      <c r="RSR384"/>
      <c r="RSS384"/>
      <c r="RST384"/>
      <c r="RSU384"/>
      <c r="RSV384"/>
      <c r="RSW384"/>
      <c r="RSX384"/>
      <c r="RSY384"/>
      <c r="RSZ384"/>
      <c r="RTA384"/>
      <c r="RTB384"/>
      <c r="RTC384"/>
      <c r="RTD384"/>
      <c r="RTE384"/>
      <c r="RTF384"/>
      <c r="RTG384"/>
      <c r="RTH384"/>
      <c r="RTI384"/>
      <c r="RTJ384"/>
      <c r="RTK384"/>
      <c r="RTL384"/>
      <c r="RTM384"/>
      <c r="RTN384"/>
      <c r="RTO384"/>
      <c r="RTP384"/>
      <c r="RTQ384"/>
      <c r="RTR384"/>
      <c r="RTS384"/>
      <c r="RTT384"/>
      <c r="RTU384"/>
      <c r="RTV384"/>
      <c r="RTW384"/>
      <c r="RTX384"/>
      <c r="RTY384"/>
      <c r="RTZ384"/>
      <c r="RUA384"/>
      <c r="RUB384"/>
      <c r="RUC384"/>
      <c r="RUD384"/>
      <c r="RUE384"/>
      <c r="RUF384"/>
      <c r="RUG384"/>
      <c r="RUH384"/>
      <c r="RUI384"/>
      <c r="RUJ384"/>
      <c r="RUK384"/>
      <c r="RUL384"/>
      <c r="RUM384"/>
      <c r="RUN384"/>
      <c r="RUO384"/>
      <c r="RUP384"/>
      <c r="RUQ384"/>
      <c r="RUR384"/>
      <c r="RUS384"/>
      <c r="RUT384"/>
      <c r="RUU384"/>
      <c r="RUV384"/>
      <c r="RUW384"/>
      <c r="RUX384"/>
      <c r="RUY384"/>
      <c r="RUZ384"/>
      <c r="RVA384"/>
      <c r="RVB384"/>
      <c r="RVC384"/>
      <c r="RVD384"/>
      <c r="RVE384"/>
      <c r="RVF384"/>
      <c r="RVG384"/>
      <c r="RVH384"/>
      <c r="RVI384"/>
      <c r="RVJ384"/>
      <c r="RVK384"/>
      <c r="RVL384"/>
      <c r="RVM384"/>
      <c r="RVN384"/>
      <c r="RVO384"/>
      <c r="RVP384"/>
      <c r="RVQ384"/>
      <c r="RVR384"/>
      <c r="RVS384"/>
      <c r="RVT384"/>
      <c r="RVU384"/>
      <c r="RVV384"/>
      <c r="RVW384"/>
      <c r="RVX384"/>
      <c r="RVY384"/>
      <c r="RVZ384"/>
      <c r="RWA384"/>
      <c r="RWB384"/>
      <c r="RWC384"/>
      <c r="RWD384"/>
      <c r="RWE384"/>
      <c r="RWF384"/>
      <c r="RWG384"/>
      <c r="RWH384"/>
      <c r="RWI384"/>
      <c r="RWJ384"/>
      <c r="RWK384"/>
      <c r="RWL384"/>
      <c r="RWM384"/>
      <c r="RWN384"/>
      <c r="RWO384"/>
      <c r="RWP384"/>
      <c r="RWQ384"/>
      <c r="RWR384"/>
      <c r="RWS384"/>
      <c r="RWT384"/>
      <c r="RWU384"/>
      <c r="RWV384"/>
      <c r="RWW384"/>
      <c r="RWX384"/>
      <c r="RWY384"/>
      <c r="RWZ384"/>
      <c r="RXA384"/>
      <c r="RXB384"/>
      <c r="RXC384"/>
      <c r="RXD384"/>
      <c r="RXE384"/>
      <c r="RXF384"/>
      <c r="RXG384"/>
      <c r="RXH384"/>
      <c r="RXI384"/>
      <c r="RXJ384"/>
      <c r="RXK384"/>
      <c r="RXL384"/>
      <c r="RXM384"/>
      <c r="RXN384"/>
      <c r="RXO384"/>
      <c r="RXP384"/>
      <c r="RXQ384"/>
      <c r="RXR384"/>
      <c r="RXS384"/>
      <c r="RXT384"/>
      <c r="RXU384"/>
      <c r="RXV384"/>
      <c r="RXW384"/>
      <c r="RXX384"/>
      <c r="RXY384"/>
      <c r="RXZ384"/>
      <c r="RYA384"/>
      <c r="RYB384"/>
      <c r="RYC384"/>
      <c r="RYD384"/>
      <c r="RYE384"/>
      <c r="RYF384"/>
      <c r="RYG384"/>
      <c r="RYH384"/>
      <c r="RYI384"/>
      <c r="RYJ384"/>
      <c r="RYK384"/>
      <c r="RYL384"/>
      <c r="RYM384"/>
      <c r="RYN384"/>
      <c r="RYO384"/>
      <c r="RYP384"/>
      <c r="RYQ384"/>
      <c r="RYR384"/>
      <c r="RYS384"/>
      <c r="RYT384"/>
      <c r="RYU384"/>
      <c r="RYV384"/>
      <c r="RYW384"/>
      <c r="RYX384"/>
      <c r="RYY384"/>
      <c r="RYZ384"/>
      <c r="RZA384"/>
      <c r="RZB384"/>
      <c r="RZC384"/>
      <c r="RZD384"/>
      <c r="RZE384"/>
      <c r="RZF384"/>
      <c r="RZG384"/>
      <c r="RZH384"/>
      <c r="RZI384"/>
      <c r="RZJ384"/>
      <c r="RZK384"/>
      <c r="RZL384"/>
      <c r="RZM384"/>
      <c r="RZN384"/>
      <c r="RZO384"/>
      <c r="RZP384"/>
      <c r="RZQ384"/>
      <c r="RZR384"/>
      <c r="RZS384"/>
      <c r="RZT384"/>
      <c r="RZU384"/>
      <c r="RZV384"/>
      <c r="RZW384"/>
      <c r="RZX384"/>
      <c r="RZY384"/>
      <c r="RZZ384"/>
      <c r="SAA384"/>
      <c r="SAB384"/>
      <c r="SAC384"/>
      <c r="SAD384"/>
      <c r="SAE384"/>
      <c r="SAF384"/>
      <c r="SAG384"/>
      <c r="SAH384"/>
      <c r="SAI384"/>
      <c r="SAJ384"/>
      <c r="SAK384"/>
      <c r="SAL384"/>
      <c r="SAM384"/>
      <c r="SAN384"/>
      <c r="SAO384"/>
      <c r="SAP384"/>
      <c r="SAQ384"/>
      <c r="SAR384"/>
      <c r="SAS384"/>
      <c r="SAT384"/>
      <c r="SAU384"/>
      <c r="SAV384"/>
      <c r="SAW384"/>
      <c r="SAX384"/>
      <c r="SAY384"/>
      <c r="SAZ384"/>
      <c r="SBA384"/>
      <c r="SBB384"/>
      <c r="SBC384"/>
      <c r="SBD384"/>
      <c r="SBE384"/>
      <c r="SBF384"/>
      <c r="SBG384"/>
      <c r="SBH384"/>
      <c r="SBI384"/>
      <c r="SBJ384"/>
      <c r="SBK384"/>
      <c r="SBL384"/>
      <c r="SBM384"/>
      <c r="SBN384"/>
      <c r="SBO384"/>
      <c r="SBP384"/>
      <c r="SBQ384"/>
      <c r="SBR384"/>
      <c r="SBS384"/>
      <c r="SBT384"/>
      <c r="SBU384"/>
      <c r="SBV384"/>
      <c r="SBW384"/>
      <c r="SBX384"/>
      <c r="SBY384"/>
      <c r="SBZ384"/>
      <c r="SCA384"/>
      <c r="SCB384"/>
      <c r="SCC384"/>
      <c r="SCD384"/>
      <c r="SCE384"/>
      <c r="SCF384"/>
      <c r="SCG384"/>
      <c r="SCH384"/>
      <c r="SCI384"/>
      <c r="SCJ384"/>
      <c r="SCK384"/>
      <c r="SCL384"/>
      <c r="SCM384"/>
      <c r="SCN384"/>
      <c r="SCO384"/>
      <c r="SCP384"/>
      <c r="SCQ384"/>
      <c r="SCR384"/>
      <c r="SCS384"/>
      <c r="SCT384"/>
      <c r="SCU384"/>
      <c r="SCV384"/>
      <c r="SCW384"/>
      <c r="SCX384"/>
      <c r="SCY384"/>
      <c r="SCZ384"/>
      <c r="SDA384"/>
      <c r="SDB384"/>
      <c r="SDC384"/>
      <c r="SDD384"/>
      <c r="SDE384"/>
      <c r="SDF384"/>
      <c r="SDG384"/>
      <c r="SDH384"/>
      <c r="SDI384"/>
      <c r="SDJ384"/>
      <c r="SDK384"/>
      <c r="SDL384"/>
      <c r="SDM384"/>
      <c r="SDN384"/>
      <c r="SDO384"/>
      <c r="SDP384"/>
      <c r="SDQ384"/>
      <c r="SDR384"/>
      <c r="SDS384"/>
      <c r="SDT384"/>
      <c r="SDU384"/>
      <c r="SDV384"/>
      <c r="SDW384"/>
      <c r="SDX384"/>
      <c r="SDY384"/>
      <c r="SDZ384"/>
      <c r="SEA384"/>
      <c r="SEB384"/>
      <c r="SEC384"/>
      <c r="SED384"/>
      <c r="SEE384"/>
      <c r="SEF384"/>
      <c r="SEG384"/>
      <c r="SEH384"/>
      <c r="SEI384"/>
      <c r="SEJ384"/>
      <c r="SEK384"/>
      <c r="SEL384"/>
      <c r="SEM384"/>
      <c r="SEN384"/>
      <c r="SEO384"/>
      <c r="SEP384"/>
      <c r="SEQ384"/>
      <c r="SER384"/>
      <c r="SES384"/>
      <c r="SET384"/>
      <c r="SEU384"/>
      <c r="SEV384"/>
      <c r="SEW384"/>
      <c r="SEX384"/>
      <c r="SEY384"/>
      <c r="SEZ384"/>
      <c r="SFA384"/>
      <c r="SFB384"/>
      <c r="SFC384"/>
      <c r="SFD384"/>
      <c r="SFE384"/>
      <c r="SFF384"/>
      <c r="SFG384"/>
      <c r="SFH384"/>
      <c r="SFI384"/>
      <c r="SFJ384"/>
      <c r="SFK384"/>
      <c r="SFL384"/>
      <c r="SFM384"/>
      <c r="SFN384"/>
      <c r="SFO384"/>
      <c r="SFP384"/>
      <c r="SFQ384"/>
      <c r="SFR384"/>
      <c r="SFS384"/>
      <c r="SFT384"/>
      <c r="SFU384"/>
      <c r="SFV384"/>
      <c r="SFW384"/>
      <c r="SFX384"/>
      <c r="SFY384"/>
      <c r="SFZ384"/>
      <c r="SGA384"/>
      <c r="SGB384"/>
      <c r="SGC384"/>
      <c r="SGD384"/>
      <c r="SGE384"/>
      <c r="SGF384"/>
      <c r="SGG384"/>
      <c r="SGH384"/>
      <c r="SGI384"/>
      <c r="SGJ384"/>
      <c r="SGK384"/>
      <c r="SGL384"/>
      <c r="SGM384"/>
      <c r="SGN384"/>
      <c r="SGO384"/>
      <c r="SGP384"/>
      <c r="SGQ384"/>
      <c r="SGR384"/>
      <c r="SGS384"/>
      <c r="SGT384"/>
      <c r="SGU384"/>
      <c r="SGV384"/>
      <c r="SGW384"/>
      <c r="SGX384"/>
      <c r="SGY384"/>
      <c r="SGZ384"/>
      <c r="SHA384"/>
      <c r="SHB384"/>
      <c r="SHC384"/>
      <c r="SHD384"/>
      <c r="SHE384"/>
      <c r="SHF384"/>
      <c r="SHG384"/>
      <c r="SHH384"/>
      <c r="SHI384"/>
      <c r="SHJ384"/>
      <c r="SHK384"/>
      <c r="SHL384"/>
      <c r="SHM384"/>
      <c r="SHN384"/>
      <c r="SHO384"/>
      <c r="SHP384"/>
      <c r="SHQ384"/>
      <c r="SHR384"/>
      <c r="SHS384"/>
      <c r="SHT384"/>
      <c r="SHU384"/>
      <c r="SHV384"/>
      <c r="SHW384"/>
      <c r="SHX384"/>
      <c r="SHY384"/>
      <c r="SHZ384"/>
      <c r="SIA384"/>
      <c r="SIB384"/>
      <c r="SIC384"/>
      <c r="SID384"/>
      <c r="SIE384"/>
      <c r="SIF384"/>
      <c r="SIG384"/>
      <c r="SIH384"/>
      <c r="SII384"/>
      <c r="SIJ384"/>
      <c r="SIK384"/>
      <c r="SIL384"/>
      <c r="SIM384"/>
      <c r="SIN384"/>
      <c r="SIO384"/>
      <c r="SIP384"/>
      <c r="SIQ384"/>
      <c r="SIR384"/>
      <c r="SIS384"/>
      <c r="SIT384"/>
      <c r="SIU384"/>
      <c r="SIV384"/>
      <c r="SIW384"/>
      <c r="SIX384"/>
      <c r="SIY384"/>
      <c r="SIZ384"/>
      <c r="SJA384"/>
      <c r="SJB384"/>
      <c r="SJC384"/>
      <c r="SJD384"/>
      <c r="SJE384"/>
      <c r="SJF384"/>
      <c r="SJG384"/>
      <c r="SJH384"/>
      <c r="SJI384"/>
      <c r="SJJ384"/>
      <c r="SJK384"/>
      <c r="SJL384"/>
      <c r="SJM384"/>
      <c r="SJN384"/>
      <c r="SJO384"/>
      <c r="SJP384"/>
      <c r="SJQ384"/>
      <c r="SJR384"/>
      <c r="SJS384"/>
      <c r="SJT384"/>
      <c r="SJU384"/>
      <c r="SJV384"/>
      <c r="SJW384"/>
      <c r="SJX384"/>
      <c r="SJY384"/>
      <c r="SJZ384"/>
      <c r="SKA384"/>
      <c r="SKB384"/>
      <c r="SKC384"/>
      <c r="SKD384"/>
      <c r="SKE384"/>
      <c r="SKF384"/>
      <c r="SKG384"/>
      <c r="SKH384"/>
      <c r="SKI384"/>
      <c r="SKJ384"/>
      <c r="SKK384"/>
      <c r="SKL384"/>
      <c r="SKM384"/>
      <c r="SKN384"/>
      <c r="SKO384"/>
      <c r="SKP384"/>
      <c r="SKQ384"/>
      <c r="SKR384"/>
      <c r="SKS384"/>
      <c r="SKT384"/>
      <c r="SKU384"/>
      <c r="SKV384"/>
      <c r="SKW384"/>
      <c r="SKX384"/>
      <c r="SKY384"/>
      <c r="SKZ384"/>
      <c r="SLA384"/>
      <c r="SLB384"/>
      <c r="SLC384"/>
      <c r="SLD384"/>
      <c r="SLE384"/>
      <c r="SLF384"/>
      <c r="SLG384"/>
      <c r="SLH384"/>
      <c r="SLI384"/>
      <c r="SLJ384"/>
      <c r="SLK384"/>
      <c r="SLL384"/>
      <c r="SLM384"/>
      <c r="SLN384"/>
      <c r="SLO384"/>
      <c r="SLP384"/>
      <c r="SLQ384"/>
      <c r="SLR384"/>
      <c r="SLS384"/>
      <c r="SLT384"/>
      <c r="SLU384"/>
      <c r="SLV384"/>
      <c r="SLW384"/>
      <c r="SLX384"/>
      <c r="SLY384"/>
      <c r="SLZ384"/>
      <c r="SMA384"/>
      <c r="SMB384"/>
      <c r="SMC384"/>
      <c r="SMD384"/>
      <c r="SME384"/>
      <c r="SMF384"/>
      <c r="SMG384"/>
      <c r="SMH384"/>
      <c r="SMI384"/>
      <c r="SMJ384"/>
      <c r="SMK384"/>
      <c r="SML384"/>
      <c r="SMM384"/>
      <c r="SMN384"/>
      <c r="SMO384"/>
      <c r="SMP384"/>
      <c r="SMQ384"/>
      <c r="SMR384"/>
      <c r="SMS384"/>
      <c r="SMT384"/>
      <c r="SMU384"/>
      <c r="SMV384"/>
      <c r="SMW384"/>
      <c r="SMX384"/>
      <c r="SMY384"/>
      <c r="SMZ384"/>
      <c r="SNA384"/>
      <c r="SNB384"/>
      <c r="SNC384"/>
      <c r="SND384"/>
      <c r="SNE384"/>
      <c r="SNF384"/>
      <c r="SNG384"/>
      <c r="SNH384"/>
      <c r="SNI384"/>
      <c r="SNJ384"/>
      <c r="SNK384"/>
      <c r="SNL384"/>
      <c r="SNM384"/>
      <c r="SNN384"/>
      <c r="SNO384"/>
      <c r="SNP384"/>
      <c r="SNQ384"/>
      <c r="SNR384"/>
      <c r="SNS384"/>
      <c r="SNT384"/>
      <c r="SNU384"/>
      <c r="SNV384"/>
      <c r="SNW384"/>
      <c r="SNX384"/>
      <c r="SNY384"/>
      <c r="SNZ384"/>
      <c r="SOA384"/>
      <c r="SOB384"/>
      <c r="SOC384"/>
      <c r="SOD384"/>
      <c r="SOE384"/>
      <c r="SOF384"/>
      <c r="SOG384"/>
      <c r="SOH384"/>
      <c r="SOI384"/>
      <c r="SOJ384"/>
      <c r="SOK384"/>
      <c r="SOL384"/>
      <c r="SOM384"/>
      <c r="SON384"/>
      <c r="SOO384"/>
      <c r="SOP384"/>
      <c r="SOQ384"/>
      <c r="SOR384"/>
      <c r="SOS384"/>
      <c r="SOT384"/>
      <c r="SOU384"/>
      <c r="SOV384"/>
      <c r="SOW384"/>
      <c r="SOX384"/>
      <c r="SOY384"/>
      <c r="SOZ384"/>
      <c r="SPA384"/>
      <c r="SPB384"/>
      <c r="SPC384"/>
      <c r="SPD384"/>
      <c r="SPE384"/>
      <c r="SPF384"/>
      <c r="SPG384"/>
      <c r="SPH384"/>
      <c r="SPI384"/>
      <c r="SPJ384"/>
      <c r="SPK384"/>
      <c r="SPL384"/>
      <c r="SPM384"/>
      <c r="SPN384"/>
      <c r="SPO384"/>
      <c r="SPP384"/>
      <c r="SPQ384"/>
      <c r="SPR384"/>
      <c r="SPS384"/>
      <c r="SPT384"/>
      <c r="SPU384"/>
      <c r="SPV384"/>
      <c r="SPW384"/>
      <c r="SPX384"/>
      <c r="SPY384"/>
      <c r="SPZ384"/>
      <c r="SQA384"/>
      <c r="SQB384"/>
      <c r="SQC384"/>
      <c r="SQD384"/>
      <c r="SQE384"/>
      <c r="SQF384"/>
      <c r="SQG384"/>
      <c r="SQH384"/>
      <c r="SQI384"/>
      <c r="SQJ384"/>
      <c r="SQK384"/>
      <c r="SQL384"/>
      <c r="SQM384"/>
      <c r="SQN384"/>
      <c r="SQO384"/>
      <c r="SQP384"/>
      <c r="SQQ384"/>
      <c r="SQR384"/>
      <c r="SQS384"/>
      <c r="SQT384"/>
      <c r="SQU384"/>
      <c r="SQV384"/>
      <c r="SQW384"/>
      <c r="SQX384"/>
      <c r="SQY384"/>
      <c r="SQZ384"/>
      <c r="SRA384"/>
      <c r="SRB384"/>
      <c r="SRC384"/>
      <c r="SRD384"/>
      <c r="SRE384"/>
      <c r="SRF384"/>
      <c r="SRG384"/>
      <c r="SRH384"/>
      <c r="SRI384"/>
      <c r="SRJ384"/>
      <c r="SRK384"/>
      <c r="SRL384"/>
      <c r="SRM384"/>
      <c r="SRN384"/>
      <c r="SRO384"/>
      <c r="SRP384"/>
      <c r="SRQ384"/>
      <c r="SRR384"/>
      <c r="SRS384"/>
      <c r="SRT384"/>
      <c r="SRU384"/>
      <c r="SRV384"/>
      <c r="SRW384"/>
      <c r="SRX384"/>
      <c r="SRY384"/>
      <c r="SRZ384"/>
      <c r="SSA384"/>
      <c r="SSB384"/>
      <c r="SSC384"/>
      <c r="SSD384"/>
      <c r="SSE384"/>
      <c r="SSF384"/>
      <c r="SSG384"/>
      <c r="SSH384"/>
      <c r="SSI384"/>
      <c r="SSJ384"/>
      <c r="SSK384"/>
      <c r="SSL384"/>
      <c r="SSM384"/>
      <c r="SSN384"/>
      <c r="SSO384"/>
      <c r="SSP384"/>
      <c r="SSQ384"/>
      <c r="SSR384"/>
      <c r="SSS384"/>
      <c r="SST384"/>
      <c r="SSU384"/>
      <c r="SSV384"/>
      <c r="SSW384"/>
      <c r="SSX384"/>
      <c r="SSY384"/>
      <c r="SSZ384"/>
      <c r="STA384"/>
      <c r="STB384"/>
      <c r="STC384"/>
      <c r="STD384"/>
      <c r="STE384"/>
      <c r="STF384"/>
      <c r="STG384"/>
      <c r="STH384"/>
      <c r="STI384"/>
      <c r="STJ384"/>
      <c r="STK384"/>
      <c r="STL384"/>
      <c r="STM384"/>
      <c r="STN384"/>
      <c r="STO384"/>
      <c r="STP384"/>
      <c r="STQ384"/>
      <c r="STR384"/>
      <c r="STS384"/>
      <c r="STT384"/>
      <c r="STU384"/>
      <c r="STV384"/>
      <c r="STW384"/>
      <c r="STX384"/>
      <c r="STY384"/>
      <c r="STZ384"/>
      <c r="SUA384"/>
      <c r="SUB384"/>
      <c r="SUC384"/>
      <c r="SUD384"/>
      <c r="SUE384"/>
      <c r="SUF384"/>
      <c r="SUG384"/>
      <c r="SUH384"/>
      <c r="SUI384"/>
      <c r="SUJ384"/>
      <c r="SUK384"/>
      <c r="SUL384"/>
      <c r="SUM384"/>
      <c r="SUN384"/>
      <c r="SUO384"/>
      <c r="SUP384"/>
      <c r="SUQ384"/>
      <c r="SUR384"/>
      <c r="SUS384"/>
      <c r="SUT384"/>
      <c r="SUU384"/>
      <c r="SUV384"/>
      <c r="SUW384"/>
      <c r="SUX384"/>
      <c r="SUY384"/>
      <c r="SUZ384"/>
      <c r="SVA384"/>
      <c r="SVB384"/>
      <c r="SVC384"/>
      <c r="SVD384"/>
      <c r="SVE384"/>
      <c r="SVF384"/>
      <c r="SVG384"/>
      <c r="SVH384"/>
      <c r="SVI384"/>
      <c r="SVJ384"/>
      <c r="SVK384"/>
      <c r="SVL384"/>
      <c r="SVM384"/>
      <c r="SVN384"/>
      <c r="SVO384"/>
      <c r="SVP384"/>
      <c r="SVQ384"/>
      <c r="SVR384"/>
      <c r="SVS384"/>
      <c r="SVT384"/>
      <c r="SVU384"/>
      <c r="SVV384"/>
      <c r="SVW384"/>
      <c r="SVX384"/>
      <c r="SVY384"/>
      <c r="SVZ384"/>
      <c r="SWA384"/>
      <c r="SWB384"/>
      <c r="SWC384"/>
      <c r="SWD384"/>
      <c r="SWE384"/>
      <c r="SWF384"/>
      <c r="SWG384"/>
      <c r="SWH384"/>
      <c r="SWI384"/>
      <c r="SWJ384"/>
      <c r="SWK384"/>
      <c r="SWL384"/>
      <c r="SWM384"/>
      <c r="SWN384"/>
      <c r="SWO384"/>
      <c r="SWP384"/>
      <c r="SWQ384"/>
      <c r="SWR384"/>
      <c r="SWS384"/>
      <c r="SWT384"/>
      <c r="SWU384"/>
      <c r="SWV384"/>
      <c r="SWW384"/>
      <c r="SWX384"/>
      <c r="SWY384"/>
      <c r="SWZ384"/>
      <c r="SXA384"/>
      <c r="SXB384"/>
      <c r="SXC384"/>
      <c r="SXD384"/>
      <c r="SXE384"/>
      <c r="SXF384"/>
      <c r="SXG384"/>
      <c r="SXH384"/>
      <c r="SXI384"/>
      <c r="SXJ384"/>
      <c r="SXK384"/>
      <c r="SXL384"/>
      <c r="SXM384"/>
      <c r="SXN384"/>
      <c r="SXO384"/>
      <c r="SXP384"/>
      <c r="SXQ384"/>
      <c r="SXR384"/>
      <c r="SXS384"/>
      <c r="SXT384"/>
      <c r="SXU384"/>
      <c r="SXV384"/>
      <c r="SXW384"/>
      <c r="SXX384"/>
      <c r="SXY384"/>
      <c r="SXZ384"/>
      <c r="SYA384"/>
      <c r="SYB384"/>
      <c r="SYC384"/>
      <c r="SYD384"/>
      <c r="SYE384"/>
      <c r="SYF384"/>
      <c r="SYG384"/>
      <c r="SYH384"/>
      <c r="SYI384"/>
      <c r="SYJ384"/>
      <c r="SYK384"/>
      <c r="SYL384"/>
      <c r="SYM384"/>
      <c r="SYN384"/>
      <c r="SYO384"/>
      <c r="SYP384"/>
      <c r="SYQ384"/>
      <c r="SYR384"/>
      <c r="SYS384"/>
      <c r="SYT384"/>
      <c r="SYU384"/>
      <c r="SYV384"/>
      <c r="SYW384"/>
      <c r="SYX384"/>
      <c r="SYY384"/>
      <c r="SYZ384"/>
      <c r="SZA384"/>
      <c r="SZB384"/>
      <c r="SZC384"/>
      <c r="SZD384"/>
      <c r="SZE384"/>
      <c r="SZF384"/>
      <c r="SZG384"/>
      <c r="SZH384"/>
      <c r="SZI384"/>
      <c r="SZJ384"/>
      <c r="SZK384"/>
      <c r="SZL384"/>
      <c r="SZM384"/>
      <c r="SZN384"/>
      <c r="SZO384"/>
      <c r="SZP384"/>
      <c r="SZQ384"/>
      <c r="SZR384"/>
      <c r="SZS384"/>
      <c r="SZT384"/>
      <c r="SZU384"/>
      <c r="SZV384"/>
      <c r="SZW384"/>
      <c r="SZX384"/>
      <c r="SZY384"/>
      <c r="SZZ384"/>
      <c r="TAA384"/>
      <c r="TAB384"/>
      <c r="TAC384"/>
      <c r="TAD384"/>
      <c r="TAE384"/>
      <c r="TAF384"/>
      <c r="TAG384"/>
      <c r="TAH384"/>
      <c r="TAI384"/>
      <c r="TAJ384"/>
      <c r="TAK384"/>
      <c r="TAL384"/>
      <c r="TAM384"/>
      <c r="TAN384"/>
      <c r="TAO384"/>
      <c r="TAP384"/>
      <c r="TAQ384"/>
      <c r="TAR384"/>
      <c r="TAS384"/>
      <c r="TAT384"/>
      <c r="TAU384"/>
      <c r="TAV384"/>
      <c r="TAW384"/>
      <c r="TAX384"/>
      <c r="TAY384"/>
      <c r="TAZ384"/>
      <c r="TBA384"/>
      <c r="TBB384"/>
      <c r="TBC384"/>
      <c r="TBD384"/>
      <c r="TBE384"/>
      <c r="TBF384"/>
      <c r="TBG384"/>
      <c r="TBH384"/>
      <c r="TBI384"/>
      <c r="TBJ384"/>
      <c r="TBK384"/>
      <c r="TBL384"/>
      <c r="TBM384"/>
      <c r="TBN384"/>
      <c r="TBO384"/>
      <c r="TBP384"/>
      <c r="TBQ384"/>
      <c r="TBR384"/>
      <c r="TBS384"/>
      <c r="TBT384"/>
      <c r="TBU384"/>
      <c r="TBV384"/>
      <c r="TBW384"/>
      <c r="TBX384"/>
      <c r="TBY384"/>
      <c r="TBZ384"/>
      <c r="TCA384"/>
      <c r="TCB384"/>
      <c r="TCC384"/>
      <c r="TCD384"/>
      <c r="TCE384"/>
      <c r="TCF384"/>
      <c r="TCG384"/>
      <c r="TCH384"/>
      <c r="TCI384"/>
      <c r="TCJ384"/>
      <c r="TCK384"/>
      <c r="TCL384"/>
      <c r="TCM384"/>
      <c r="TCN384"/>
      <c r="TCO384"/>
      <c r="TCP384"/>
      <c r="TCQ384"/>
      <c r="TCR384"/>
      <c r="TCS384"/>
      <c r="TCT384"/>
      <c r="TCU384"/>
      <c r="TCV384"/>
      <c r="TCW384"/>
      <c r="TCX384"/>
      <c r="TCY384"/>
      <c r="TCZ384"/>
      <c r="TDA384"/>
      <c r="TDB384"/>
      <c r="TDC384"/>
      <c r="TDD384"/>
      <c r="TDE384"/>
      <c r="TDF384"/>
      <c r="TDG384"/>
      <c r="TDH384"/>
      <c r="TDI384"/>
      <c r="TDJ384"/>
      <c r="TDK384"/>
      <c r="TDL384"/>
      <c r="TDM384"/>
      <c r="TDN384"/>
      <c r="TDO384"/>
      <c r="TDP384"/>
      <c r="TDQ384"/>
      <c r="TDR384"/>
      <c r="TDS384"/>
      <c r="TDT384"/>
      <c r="TDU384"/>
      <c r="TDV384"/>
      <c r="TDW384"/>
      <c r="TDX384"/>
      <c r="TDY384"/>
      <c r="TDZ384"/>
      <c r="TEA384"/>
      <c r="TEB384"/>
      <c r="TEC384"/>
      <c r="TED384"/>
      <c r="TEE384"/>
      <c r="TEF384"/>
      <c r="TEG384"/>
      <c r="TEH384"/>
      <c r="TEI384"/>
      <c r="TEJ384"/>
      <c r="TEK384"/>
      <c r="TEL384"/>
      <c r="TEM384"/>
      <c r="TEN384"/>
      <c r="TEO384"/>
      <c r="TEP384"/>
      <c r="TEQ384"/>
      <c r="TER384"/>
      <c r="TES384"/>
      <c r="TET384"/>
      <c r="TEU384"/>
      <c r="TEV384"/>
      <c r="TEW384"/>
      <c r="TEX384"/>
      <c r="TEY384"/>
      <c r="TEZ384"/>
      <c r="TFA384"/>
      <c r="TFB384"/>
      <c r="TFC384"/>
      <c r="TFD384"/>
      <c r="TFE384"/>
      <c r="TFF384"/>
      <c r="TFG384"/>
      <c r="TFH384"/>
      <c r="TFI384"/>
      <c r="TFJ384"/>
      <c r="TFK384"/>
      <c r="TFL384"/>
      <c r="TFM384"/>
      <c r="TFN384"/>
      <c r="TFO384"/>
      <c r="TFP384"/>
      <c r="TFQ384"/>
      <c r="TFR384"/>
      <c r="TFS384"/>
      <c r="TFT384"/>
      <c r="TFU384"/>
      <c r="TFV384"/>
      <c r="TFW384"/>
      <c r="TFX384"/>
      <c r="TFY384"/>
      <c r="TFZ384"/>
      <c r="TGA384"/>
      <c r="TGB384"/>
      <c r="TGC384"/>
      <c r="TGD384"/>
      <c r="TGE384"/>
      <c r="TGF384"/>
      <c r="TGG384"/>
      <c r="TGH384"/>
      <c r="TGI384"/>
      <c r="TGJ384"/>
      <c r="TGK384"/>
      <c r="TGL384"/>
      <c r="TGM384"/>
      <c r="TGN384"/>
      <c r="TGO384"/>
      <c r="TGP384"/>
      <c r="TGQ384"/>
      <c r="TGR384"/>
      <c r="TGS384"/>
      <c r="TGT384"/>
      <c r="TGU384"/>
      <c r="TGV384"/>
      <c r="TGW384"/>
      <c r="TGX384"/>
      <c r="TGY384"/>
      <c r="TGZ384"/>
      <c r="THA384"/>
      <c r="THB384"/>
      <c r="THC384"/>
      <c r="THD384"/>
      <c r="THE384"/>
      <c r="THF384"/>
      <c r="THG384"/>
      <c r="THH384"/>
      <c r="THI384"/>
      <c r="THJ384"/>
      <c r="THK384"/>
      <c r="THL384"/>
      <c r="THM384"/>
      <c r="THN384"/>
      <c r="THO384"/>
      <c r="THP384"/>
      <c r="THQ384"/>
      <c r="THR384"/>
      <c r="THS384"/>
      <c r="THT384"/>
      <c r="THU384"/>
      <c r="THV384"/>
      <c r="THW384"/>
      <c r="THX384"/>
      <c r="THY384"/>
      <c r="THZ384"/>
      <c r="TIA384"/>
      <c r="TIB384"/>
      <c r="TIC384"/>
      <c r="TID384"/>
      <c r="TIE384"/>
      <c r="TIF384"/>
      <c r="TIG384"/>
      <c r="TIH384"/>
      <c r="TII384"/>
      <c r="TIJ384"/>
      <c r="TIK384"/>
      <c r="TIL384"/>
      <c r="TIM384"/>
      <c r="TIN384"/>
      <c r="TIO384"/>
      <c r="TIP384"/>
      <c r="TIQ384"/>
      <c r="TIR384"/>
      <c r="TIS384"/>
      <c r="TIT384"/>
      <c r="TIU384"/>
      <c r="TIV384"/>
      <c r="TIW384"/>
      <c r="TIX384"/>
      <c r="TIY384"/>
      <c r="TIZ384"/>
      <c r="TJA384"/>
      <c r="TJB384"/>
      <c r="TJC384"/>
      <c r="TJD384"/>
      <c r="TJE384"/>
      <c r="TJF384"/>
      <c r="TJG384"/>
      <c r="TJH384"/>
      <c r="TJI384"/>
      <c r="TJJ384"/>
      <c r="TJK384"/>
      <c r="TJL384"/>
      <c r="TJM384"/>
      <c r="TJN384"/>
      <c r="TJO384"/>
      <c r="TJP384"/>
      <c r="TJQ384"/>
      <c r="TJR384"/>
      <c r="TJS384"/>
      <c r="TJT384"/>
      <c r="TJU384"/>
      <c r="TJV384"/>
      <c r="TJW384"/>
      <c r="TJX384"/>
      <c r="TJY384"/>
      <c r="TJZ384"/>
      <c r="TKA384"/>
      <c r="TKB384"/>
      <c r="TKC384"/>
      <c r="TKD384"/>
      <c r="TKE384"/>
      <c r="TKF384"/>
      <c r="TKG384"/>
      <c r="TKH384"/>
      <c r="TKI384"/>
      <c r="TKJ384"/>
      <c r="TKK384"/>
      <c r="TKL384"/>
      <c r="TKM384"/>
      <c r="TKN384"/>
      <c r="TKO384"/>
      <c r="TKP384"/>
      <c r="TKQ384"/>
      <c r="TKR384"/>
      <c r="TKS384"/>
      <c r="TKT384"/>
      <c r="TKU384"/>
      <c r="TKV384"/>
      <c r="TKW384"/>
      <c r="TKX384"/>
      <c r="TKY384"/>
      <c r="TKZ384"/>
      <c r="TLA384"/>
      <c r="TLB384"/>
      <c r="TLC384"/>
      <c r="TLD384"/>
      <c r="TLE384"/>
      <c r="TLF384"/>
      <c r="TLG384"/>
      <c r="TLH384"/>
      <c r="TLI384"/>
      <c r="TLJ384"/>
      <c r="TLK384"/>
      <c r="TLL384"/>
      <c r="TLM384"/>
      <c r="TLN384"/>
      <c r="TLO384"/>
      <c r="TLP384"/>
      <c r="TLQ384"/>
      <c r="TLR384"/>
      <c r="TLS384"/>
      <c r="TLT384"/>
      <c r="TLU384"/>
      <c r="TLV384"/>
      <c r="TLW384"/>
      <c r="TLX384"/>
      <c r="TLY384"/>
      <c r="TLZ384"/>
      <c r="TMA384"/>
      <c r="TMB384"/>
      <c r="TMC384"/>
      <c r="TMD384"/>
      <c r="TME384"/>
      <c r="TMF384"/>
      <c r="TMG384"/>
      <c r="TMH384"/>
      <c r="TMI384"/>
      <c r="TMJ384"/>
      <c r="TMK384"/>
      <c r="TML384"/>
      <c r="TMM384"/>
      <c r="TMN384"/>
      <c r="TMO384"/>
      <c r="TMP384"/>
      <c r="TMQ384"/>
      <c r="TMR384"/>
      <c r="TMS384"/>
      <c r="TMT384"/>
      <c r="TMU384"/>
      <c r="TMV384"/>
      <c r="TMW384"/>
      <c r="TMX384"/>
      <c r="TMY384"/>
      <c r="TMZ384"/>
      <c r="TNA384"/>
      <c r="TNB384"/>
      <c r="TNC384"/>
      <c r="TND384"/>
      <c r="TNE384"/>
      <c r="TNF384"/>
      <c r="TNG384"/>
      <c r="TNH384"/>
      <c r="TNI384"/>
      <c r="TNJ384"/>
      <c r="TNK384"/>
      <c r="TNL384"/>
      <c r="TNM384"/>
      <c r="TNN384"/>
      <c r="TNO384"/>
      <c r="TNP384"/>
      <c r="TNQ384"/>
      <c r="TNR384"/>
      <c r="TNS384"/>
      <c r="TNT384"/>
      <c r="TNU384"/>
      <c r="TNV384"/>
      <c r="TNW384"/>
      <c r="TNX384"/>
      <c r="TNY384"/>
      <c r="TNZ384"/>
      <c r="TOA384"/>
      <c r="TOB384"/>
      <c r="TOC384"/>
      <c r="TOD384"/>
      <c r="TOE384"/>
      <c r="TOF384"/>
      <c r="TOG384"/>
      <c r="TOH384"/>
      <c r="TOI384"/>
      <c r="TOJ384"/>
      <c r="TOK384"/>
      <c r="TOL384"/>
      <c r="TOM384"/>
      <c r="TON384"/>
      <c r="TOO384"/>
      <c r="TOP384"/>
      <c r="TOQ384"/>
      <c r="TOR384"/>
      <c r="TOS384"/>
      <c r="TOT384"/>
      <c r="TOU384"/>
      <c r="TOV384"/>
      <c r="TOW384"/>
      <c r="TOX384"/>
      <c r="TOY384"/>
      <c r="TOZ384"/>
      <c r="TPA384"/>
      <c r="TPB384"/>
      <c r="TPC384"/>
      <c r="TPD384"/>
      <c r="TPE384"/>
      <c r="TPF384"/>
      <c r="TPG384"/>
      <c r="TPH384"/>
      <c r="TPI384"/>
      <c r="TPJ384"/>
      <c r="TPK384"/>
      <c r="TPL384"/>
      <c r="TPM384"/>
      <c r="TPN384"/>
      <c r="TPO384"/>
      <c r="TPP384"/>
      <c r="TPQ384"/>
      <c r="TPR384"/>
      <c r="TPS384"/>
      <c r="TPT384"/>
      <c r="TPU384"/>
      <c r="TPV384"/>
      <c r="TPW384"/>
      <c r="TPX384"/>
      <c r="TPY384"/>
      <c r="TPZ384"/>
      <c r="TQA384"/>
      <c r="TQB384"/>
      <c r="TQC384"/>
      <c r="TQD384"/>
      <c r="TQE384"/>
      <c r="TQF384"/>
      <c r="TQG384"/>
      <c r="TQH384"/>
      <c r="TQI384"/>
      <c r="TQJ384"/>
      <c r="TQK384"/>
      <c r="TQL384"/>
      <c r="TQM384"/>
      <c r="TQN384"/>
      <c r="TQO384"/>
      <c r="TQP384"/>
      <c r="TQQ384"/>
      <c r="TQR384"/>
      <c r="TQS384"/>
      <c r="TQT384"/>
      <c r="TQU384"/>
      <c r="TQV384"/>
      <c r="TQW384"/>
      <c r="TQX384"/>
      <c r="TQY384"/>
      <c r="TQZ384"/>
      <c r="TRA384"/>
      <c r="TRB384"/>
      <c r="TRC384"/>
      <c r="TRD384"/>
      <c r="TRE384"/>
      <c r="TRF384"/>
      <c r="TRG384"/>
      <c r="TRH384"/>
      <c r="TRI384"/>
      <c r="TRJ384"/>
      <c r="TRK384"/>
      <c r="TRL384"/>
      <c r="TRM384"/>
      <c r="TRN384"/>
      <c r="TRO384"/>
      <c r="TRP384"/>
      <c r="TRQ384"/>
      <c r="TRR384"/>
      <c r="TRS384"/>
      <c r="TRT384"/>
      <c r="TRU384"/>
      <c r="TRV384"/>
      <c r="TRW384"/>
      <c r="TRX384"/>
      <c r="TRY384"/>
      <c r="TRZ384"/>
      <c r="TSA384"/>
      <c r="TSB384"/>
      <c r="TSC384"/>
      <c r="TSD384"/>
      <c r="TSE384"/>
      <c r="TSF384"/>
      <c r="TSG384"/>
      <c r="TSH384"/>
      <c r="TSI384"/>
      <c r="TSJ384"/>
      <c r="TSK384"/>
      <c r="TSL384"/>
      <c r="TSM384"/>
      <c r="TSN384"/>
      <c r="TSO384"/>
      <c r="TSP384"/>
      <c r="TSQ384"/>
      <c r="TSR384"/>
      <c r="TSS384"/>
      <c r="TST384"/>
      <c r="TSU384"/>
      <c r="TSV384"/>
      <c r="TSW384"/>
      <c r="TSX384"/>
      <c r="TSY384"/>
      <c r="TSZ384"/>
      <c r="TTA384"/>
      <c r="TTB384"/>
      <c r="TTC384"/>
      <c r="TTD384"/>
      <c r="TTE384"/>
      <c r="TTF384"/>
      <c r="TTG384"/>
      <c r="TTH384"/>
      <c r="TTI384"/>
      <c r="TTJ384"/>
      <c r="TTK384"/>
      <c r="TTL384"/>
      <c r="TTM384"/>
      <c r="TTN384"/>
      <c r="TTO384"/>
      <c r="TTP384"/>
      <c r="TTQ384"/>
      <c r="TTR384"/>
      <c r="TTS384"/>
      <c r="TTT384"/>
      <c r="TTU384"/>
      <c r="TTV384"/>
      <c r="TTW384"/>
      <c r="TTX384"/>
      <c r="TTY384"/>
      <c r="TTZ384"/>
      <c r="TUA384"/>
      <c r="TUB384"/>
      <c r="TUC384"/>
      <c r="TUD384"/>
      <c r="TUE384"/>
      <c r="TUF384"/>
      <c r="TUG384"/>
      <c r="TUH384"/>
      <c r="TUI384"/>
      <c r="TUJ384"/>
      <c r="TUK384"/>
      <c r="TUL384"/>
      <c r="TUM384"/>
      <c r="TUN384"/>
      <c r="TUO384"/>
      <c r="TUP384"/>
      <c r="TUQ384"/>
      <c r="TUR384"/>
      <c r="TUS384"/>
      <c r="TUT384"/>
      <c r="TUU384"/>
      <c r="TUV384"/>
      <c r="TUW384"/>
      <c r="TUX384"/>
      <c r="TUY384"/>
      <c r="TUZ384"/>
      <c r="TVA384"/>
      <c r="TVB384"/>
      <c r="TVC384"/>
      <c r="TVD384"/>
      <c r="TVE384"/>
      <c r="TVF384"/>
      <c r="TVG384"/>
      <c r="TVH384"/>
      <c r="TVI384"/>
      <c r="TVJ384"/>
      <c r="TVK384"/>
      <c r="TVL384"/>
      <c r="TVM384"/>
      <c r="TVN384"/>
      <c r="TVO384"/>
      <c r="TVP384"/>
      <c r="TVQ384"/>
      <c r="TVR384"/>
      <c r="TVS384"/>
      <c r="TVT384"/>
      <c r="TVU384"/>
      <c r="TVV384"/>
      <c r="TVW384"/>
      <c r="TVX384"/>
      <c r="TVY384"/>
      <c r="TVZ384"/>
      <c r="TWA384"/>
      <c r="TWB384"/>
      <c r="TWC384"/>
      <c r="TWD384"/>
      <c r="TWE384"/>
      <c r="TWF384"/>
      <c r="TWG384"/>
      <c r="TWH384"/>
      <c r="TWI384"/>
      <c r="TWJ384"/>
      <c r="TWK384"/>
      <c r="TWL384"/>
      <c r="TWM384"/>
      <c r="TWN384"/>
      <c r="TWO384"/>
      <c r="TWP384"/>
      <c r="TWQ384"/>
      <c r="TWR384"/>
      <c r="TWS384"/>
      <c r="TWT384"/>
      <c r="TWU384"/>
      <c r="TWV384"/>
      <c r="TWW384"/>
      <c r="TWX384"/>
      <c r="TWY384"/>
      <c r="TWZ384"/>
      <c r="TXA384"/>
      <c r="TXB384"/>
      <c r="TXC384"/>
      <c r="TXD384"/>
      <c r="TXE384"/>
      <c r="TXF384"/>
      <c r="TXG384"/>
      <c r="TXH384"/>
      <c r="TXI384"/>
      <c r="TXJ384"/>
      <c r="TXK384"/>
      <c r="TXL384"/>
      <c r="TXM384"/>
      <c r="TXN384"/>
      <c r="TXO384"/>
      <c r="TXP384"/>
      <c r="TXQ384"/>
      <c r="TXR384"/>
      <c r="TXS384"/>
      <c r="TXT384"/>
      <c r="TXU384"/>
      <c r="TXV384"/>
      <c r="TXW384"/>
      <c r="TXX384"/>
      <c r="TXY384"/>
      <c r="TXZ384"/>
      <c r="TYA384"/>
      <c r="TYB384"/>
      <c r="TYC384"/>
      <c r="TYD384"/>
      <c r="TYE384"/>
      <c r="TYF384"/>
      <c r="TYG384"/>
      <c r="TYH384"/>
      <c r="TYI384"/>
      <c r="TYJ384"/>
      <c r="TYK384"/>
      <c r="TYL384"/>
      <c r="TYM384"/>
      <c r="TYN384"/>
      <c r="TYO384"/>
      <c r="TYP384"/>
      <c r="TYQ384"/>
      <c r="TYR384"/>
      <c r="TYS384"/>
      <c r="TYT384"/>
      <c r="TYU384"/>
      <c r="TYV384"/>
      <c r="TYW384"/>
      <c r="TYX384"/>
      <c r="TYY384"/>
      <c r="TYZ384"/>
      <c r="TZA384"/>
      <c r="TZB384"/>
      <c r="TZC384"/>
      <c r="TZD384"/>
      <c r="TZE384"/>
      <c r="TZF384"/>
      <c r="TZG384"/>
      <c r="TZH384"/>
      <c r="TZI384"/>
      <c r="TZJ384"/>
      <c r="TZK384"/>
      <c r="TZL384"/>
      <c r="TZM384"/>
      <c r="TZN384"/>
      <c r="TZO384"/>
      <c r="TZP384"/>
      <c r="TZQ384"/>
      <c r="TZR384"/>
      <c r="TZS384"/>
      <c r="TZT384"/>
      <c r="TZU384"/>
      <c r="TZV384"/>
      <c r="TZW384"/>
      <c r="TZX384"/>
      <c r="TZY384"/>
      <c r="TZZ384"/>
      <c r="UAA384"/>
      <c r="UAB384"/>
      <c r="UAC384"/>
      <c r="UAD384"/>
      <c r="UAE384"/>
      <c r="UAF384"/>
      <c r="UAG384"/>
      <c r="UAH384"/>
      <c r="UAI384"/>
      <c r="UAJ384"/>
      <c r="UAK384"/>
      <c r="UAL384"/>
      <c r="UAM384"/>
      <c r="UAN384"/>
      <c r="UAO384"/>
      <c r="UAP384"/>
      <c r="UAQ384"/>
      <c r="UAR384"/>
      <c r="UAS384"/>
      <c r="UAT384"/>
      <c r="UAU384"/>
      <c r="UAV384"/>
      <c r="UAW384"/>
      <c r="UAX384"/>
      <c r="UAY384"/>
      <c r="UAZ384"/>
      <c r="UBA384"/>
      <c r="UBB384"/>
      <c r="UBC384"/>
      <c r="UBD384"/>
      <c r="UBE384"/>
      <c r="UBF384"/>
      <c r="UBG384"/>
      <c r="UBH384"/>
      <c r="UBI384"/>
      <c r="UBJ384"/>
      <c r="UBK384"/>
      <c r="UBL384"/>
      <c r="UBM384"/>
      <c r="UBN384"/>
      <c r="UBO384"/>
      <c r="UBP384"/>
      <c r="UBQ384"/>
      <c r="UBR384"/>
      <c r="UBS384"/>
      <c r="UBT384"/>
      <c r="UBU384"/>
      <c r="UBV384"/>
      <c r="UBW384"/>
      <c r="UBX384"/>
      <c r="UBY384"/>
      <c r="UBZ384"/>
      <c r="UCA384"/>
      <c r="UCB384"/>
      <c r="UCC384"/>
      <c r="UCD384"/>
      <c r="UCE384"/>
      <c r="UCF384"/>
      <c r="UCG384"/>
      <c r="UCH384"/>
      <c r="UCI384"/>
      <c r="UCJ384"/>
      <c r="UCK384"/>
      <c r="UCL384"/>
      <c r="UCM384"/>
      <c r="UCN384"/>
      <c r="UCO384"/>
      <c r="UCP384"/>
      <c r="UCQ384"/>
      <c r="UCR384"/>
      <c r="UCS384"/>
      <c r="UCT384"/>
      <c r="UCU384"/>
      <c r="UCV384"/>
      <c r="UCW384"/>
      <c r="UCX384"/>
      <c r="UCY384"/>
      <c r="UCZ384"/>
      <c r="UDA384"/>
      <c r="UDB384"/>
      <c r="UDC384"/>
      <c r="UDD384"/>
      <c r="UDE384"/>
      <c r="UDF384"/>
      <c r="UDG384"/>
      <c r="UDH384"/>
      <c r="UDI384"/>
      <c r="UDJ384"/>
      <c r="UDK384"/>
      <c r="UDL384"/>
      <c r="UDM384"/>
      <c r="UDN384"/>
      <c r="UDO384"/>
      <c r="UDP384"/>
      <c r="UDQ384"/>
      <c r="UDR384"/>
      <c r="UDS384"/>
      <c r="UDT384"/>
      <c r="UDU384"/>
      <c r="UDV384"/>
      <c r="UDW384"/>
      <c r="UDX384"/>
      <c r="UDY384"/>
      <c r="UDZ384"/>
      <c r="UEA384"/>
      <c r="UEB384"/>
      <c r="UEC384"/>
      <c r="UED384"/>
      <c r="UEE384"/>
      <c r="UEF384"/>
      <c r="UEG384"/>
      <c r="UEH384"/>
      <c r="UEI384"/>
      <c r="UEJ384"/>
      <c r="UEK384"/>
      <c r="UEL384"/>
      <c r="UEM384"/>
      <c r="UEN384"/>
      <c r="UEO384"/>
      <c r="UEP384"/>
      <c r="UEQ384"/>
      <c r="UER384"/>
      <c r="UES384"/>
      <c r="UET384"/>
      <c r="UEU384"/>
      <c r="UEV384"/>
      <c r="UEW384"/>
      <c r="UEX384"/>
      <c r="UEY384"/>
      <c r="UEZ384"/>
      <c r="UFA384"/>
      <c r="UFB384"/>
      <c r="UFC384"/>
      <c r="UFD384"/>
      <c r="UFE384"/>
      <c r="UFF384"/>
      <c r="UFG384"/>
      <c r="UFH384"/>
      <c r="UFI384"/>
      <c r="UFJ384"/>
      <c r="UFK384"/>
      <c r="UFL384"/>
      <c r="UFM384"/>
      <c r="UFN384"/>
      <c r="UFO384"/>
      <c r="UFP384"/>
      <c r="UFQ384"/>
      <c r="UFR384"/>
      <c r="UFS384"/>
      <c r="UFT384"/>
      <c r="UFU384"/>
      <c r="UFV384"/>
      <c r="UFW384"/>
      <c r="UFX384"/>
      <c r="UFY384"/>
      <c r="UFZ384"/>
      <c r="UGA384"/>
      <c r="UGB384"/>
      <c r="UGC384"/>
      <c r="UGD384"/>
      <c r="UGE384"/>
      <c r="UGF384"/>
      <c r="UGG384"/>
      <c r="UGH384"/>
      <c r="UGI384"/>
      <c r="UGJ384"/>
      <c r="UGK384"/>
      <c r="UGL384"/>
      <c r="UGM384"/>
      <c r="UGN384"/>
      <c r="UGO384"/>
      <c r="UGP384"/>
      <c r="UGQ384"/>
      <c r="UGR384"/>
      <c r="UGS384"/>
      <c r="UGT384"/>
      <c r="UGU384"/>
      <c r="UGV384"/>
      <c r="UGW384"/>
      <c r="UGX384"/>
      <c r="UGY384"/>
      <c r="UGZ384"/>
      <c r="UHA384"/>
      <c r="UHB384"/>
      <c r="UHC384"/>
      <c r="UHD384"/>
      <c r="UHE384"/>
      <c r="UHF384"/>
      <c r="UHG384"/>
      <c r="UHH384"/>
      <c r="UHI384"/>
      <c r="UHJ384"/>
      <c r="UHK384"/>
      <c r="UHL384"/>
      <c r="UHM384"/>
      <c r="UHN384"/>
      <c r="UHO384"/>
      <c r="UHP384"/>
      <c r="UHQ384"/>
      <c r="UHR384"/>
      <c r="UHS384"/>
      <c r="UHT384"/>
      <c r="UHU384"/>
      <c r="UHV384"/>
      <c r="UHW384"/>
      <c r="UHX384"/>
      <c r="UHY384"/>
      <c r="UHZ384"/>
      <c r="UIA384"/>
      <c r="UIB384"/>
      <c r="UIC384"/>
      <c r="UID384"/>
      <c r="UIE384"/>
      <c r="UIF384"/>
      <c r="UIG384"/>
      <c r="UIH384"/>
      <c r="UII384"/>
      <c r="UIJ384"/>
      <c r="UIK384"/>
      <c r="UIL384"/>
      <c r="UIM384"/>
      <c r="UIN384"/>
      <c r="UIO384"/>
      <c r="UIP384"/>
      <c r="UIQ384"/>
      <c r="UIR384"/>
      <c r="UIS384"/>
      <c r="UIT384"/>
      <c r="UIU384"/>
      <c r="UIV384"/>
      <c r="UIW384"/>
      <c r="UIX384"/>
      <c r="UIY384"/>
      <c r="UIZ384"/>
      <c r="UJA384"/>
      <c r="UJB384"/>
      <c r="UJC384"/>
      <c r="UJD384"/>
      <c r="UJE384"/>
      <c r="UJF384"/>
      <c r="UJG384"/>
      <c r="UJH384"/>
      <c r="UJI384"/>
      <c r="UJJ384"/>
      <c r="UJK384"/>
      <c r="UJL384"/>
      <c r="UJM384"/>
      <c r="UJN384"/>
      <c r="UJO384"/>
      <c r="UJP384"/>
      <c r="UJQ384"/>
      <c r="UJR384"/>
      <c r="UJS384"/>
      <c r="UJT384"/>
      <c r="UJU384"/>
      <c r="UJV384"/>
      <c r="UJW384"/>
      <c r="UJX384"/>
      <c r="UJY384"/>
      <c r="UJZ384"/>
      <c r="UKA384"/>
      <c r="UKB384"/>
      <c r="UKC384"/>
      <c r="UKD384"/>
      <c r="UKE384"/>
      <c r="UKF384"/>
      <c r="UKG384"/>
      <c r="UKH384"/>
      <c r="UKI384"/>
      <c r="UKJ384"/>
      <c r="UKK384"/>
      <c r="UKL384"/>
      <c r="UKM384"/>
      <c r="UKN384"/>
      <c r="UKO384"/>
      <c r="UKP384"/>
      <c r="UKQ384"/>
      <c r="UKR384"/>
      <c r="UKS384"/>
      <c r="UKT384"/>
      <c r="UKU384"/>
      <c r="UKV384"/>
      <c r="UKW384"/>
      <c r="UKX384"/>
      <c r="UKY384"/>
      <c r="UKZ384"/>
      <c r="ULA384"/>
      <c r="ULB384"/>
      <c r="ULC384"/>
      <c r="ULD384"/>
      <c r="ULE384"/>
      <c r="ULF384"/>
      <c r="ULG384"/>
      <c r="ULH384"/>
      <c r="ULI384"/>
      <c r="ULJ384"/>
      <c r="ULK384"/>
      <c r="ULL384"/>
      <c r="ULM384"/>
      <c r="ULN384"/>
      <c r="ULO384"/>
      <c r="ULP384"/>
      <c r="ULQ384"/>
      <c r="ULR384"/>
      <c r="ULS384"/>
      <c r="ULT384"/>
      <c r="ULU384"/>
      <c r="ULV384"/>
      <c r="ULW384"/>
      <c r="ULX384"/>
      <c r="ULY384"/>
      <c r="ULZ384"/>
      <c r="UMA384"/>
      <c r="UMB384"/>
      <c r="UMC384"/>
      <c r="UMD384"/>
      <c r="UME384"/>
      <c r="UMF384"/>
      <c r="UMG384"/>
      <c r="UMH384"/>
      <c r="UMI384"/>
      <c r="UMJ384"/>
      <c r="UMK384"/>
      <c r="UML384"/>
      <c r="UMM384"/>
      <c r="UMN384"/>
      <c r="UMO384"/>
      <c r="UMP384"/>
      <c r="UMQ384"/>
      <c r="UMR384"/>
      <c r="UMS384"/>
      <c r="UMT384"/>
      <c r="UMU384"/>
      <c r="UMV384"/>
      <c r="UMW384"/>
      <c r="UMX384"/>
      <c r="UMY384"/>
      <c r="UMZ384"/>
      <c r="UNA384"/>
      <c r="UNB384"/>
      <c r="UNC384"/>
      <c r="UND384"/>
      <c r="UNE384"/>
      <c r="UNF384"/>
      <c r="UNG384"/>
      <c r="UNH384"/>
      <c r="UNI384"/>
      <c r="UNJ384"/>
      <c r="UNK384"/>
      <c r="UNL384"/>
      <c r="UNM384"/>
      <c r="UNN384"/>
      <c r="UNO384"/>
      <c r="UNP384"/>
      <c r="UNQ384"/>
      <c r="UNR384"/>
      <c r="UNS384"/>
      <c r="UNT384"/>
      <c r="UNU384"/>
      <c r="UNV384"/>
      <c r="UNW384"/>
      <c r="UNX384"/>
      <c r="UNY384"/>
      <c r="UNZ384"/>
      <c r="UOA384"/>
      <c r="UOB384"/>
      <c r="UOC384"/>
      <c r="UOD384"/>
      <c r="UOE384"/>
      <c r="UOF384"/>
      <c r="UOG384"/>
      <c r="UOH384"/>
      <c r="UOI384"/>
      <c r="UOJ384"/>
      <c r="UOK384"/>
      <c r="UOL384"/>
      <c r="UOM384"/>
      <c r="UON384"/>
      <c r="UOO384"/>
      <c r="UOP384"/>
      <c r="UOQ384"/>
      <c r="UOR384"/>
      <c r="UOS384"/>
      <c r="UOT384"/>
      <c r="UOU384"/>
      <c r="UOV384"/>
      <c r="UOW384"/>
      <c r="UOX384"/>
      <c r="UOY384"/>
      <c r="UOZ384"/>
      <c r="UPA384"/>
      <c r="UPB384"/>
      <c r="UPC384"/>
      <c r="UPD384"/>
      <c r="UPE384"/>
      <c r="UPF384"/>
      <c r="UPG384"/>
      <c r="UPH384"/>
      <c r="UPI384"/>
      <c r="UPJ384"/>
      <c r="UPK384"/>
      <c r="UPL384"/>
      <c r="UPM384"/>
      <c r="UPN384"/>
      <c r="UPO384"/>
      <c r="UPP384"/>
      <c r="UPQ384"/>
      <c r="UPR384"/>
      <c r="UPS384"/>
      <c r="UPT384"/>
      <c r="UPU384"/>
      <c r="UPV384"/>
      <c r="UPW384"/>
      <c r="UPX384"/>
      <c r="UPY384"/>
      <c r="UPZ384"/>
      <c r="UQA384"/>
      <c r="UQB384"/>
      <c r="UQC384"/>
      <c r="UQD384"/>
      <c r="UQE384"/>
      <c r="UQF384"/>
      <c r="UQG384"/>
      <c r="UQH384"/>
      <c r="UQI384"/>
      <c r="UQJ384"/>
      <c r="UQK384"/>
      <c r="UQL384"/>
      <c r="UQM384"/>
      <c r="UQN384"/>
      <c r="UQO384"/>
      <c r="UQP384"/>
      <c r="UQQ384"/>
      <c r="UQR384"/>
      <c r="UQS384"/>
      <c r="UQT384"/>
      <c r="UQU384"/>
      <c r="UQV384"/>
      <c r="UQW384"/>
      <c r="UQX384"/>
      <c r="UQY384"/>
      <c r="UQZ384"/>
      <c r="URA384"/>
      <c r="URB384"/>
      <c r="URC384"/>
      <c r="URD384"/>
      <c r="URE384"/>
      <c r="URF384"/>
      <c r="URG384"/>
      <c r="URH384"/>
      <c r="URI384"/>
      <c r="URJ384"/>
      <c r="URK384"/>
      <c r="URL384"/>
      <c r="URM384"/>
      <c r="URN384"/>
      <c r="URO384"/>
      <c r="URP384"/>
      <c r="URQ384"/>
      <c r="URR384"/>
      <c r="URS384"/>
      <c r="URT384"/>
      <c r="URU384"/>
      <c r="URV384"/>
      <c r="URW384"/>
      <c r="URX384"/>
      <c r="URY384"/>
      <c r="URZ384"/>
      <c r="USA384"/>
      <c r="USB384"/>
      <c r="USC384"/>
      <c r="USD384"/>
      <c r="USE384"/>
      <c r="USF384"/>
      <c r="USG384"/>
      <c r="USH384"/>
      <c r="USI384"/>
      <c r="USJ384"/>
      <c r="USK384"/>
      <c r="USL384"/>
      <c r="USM384"/>
      <c r="USN384"/>
      <c r="USO384"/>
      <c r="USP384"/>
      <c r="USQ384"/>
      <c r="USR384"/>
      <c r="USS384"/>
      <c r="UST384"/>
      <c r="USU384"/>
      <c r="USV384"/>
      <c r="USW384"/>
      <c r="USX384"/>
      <c r="USY384"/>
      <c r="USZ384"/>
      <c r="UTA384"/>
      <c r="UTB384"/>
      <c r="UTC384"/>
      <c r="UTD384"/>
      <c r="UTE384"/>
      <c r="UTF384"/>
      <c r="UTG384"/>
      <c r="UTH384"/>
      <c r="UTI384"/>
      <c r="UTJ384"/>
      <c r="UTK384"/>
      <c r="UTL384"/>
      <c r="UTM384"/>
      <c r="UTN384"/>
      <c r="UTO384"/>
      <c r="UTP384"/>
      <c r="UTQ384"/>
      <c r="UTR384"/>
      <c r="UTS384"/>
      <c r="UTT384"/>
      <c r="UTU384"/>
      <c r="UTV384"/>
      <c r="UTW384"/>
      <c r="UTX384"/>
      <c r="UTY384"/>
      <c r="UTZ384"/>
      <c r="UUA384"/>
      <c r="UUB384"/>
      <c r="UUC384"/>
      <c r="UUD384"/>
      <c r="UUE384"/>
      <c r="UUF384"/>
      <c r="UUG384"/>
      <c r="UUH384"/>
      <c r="UUI384"/>
      <c r="UUJ384"/>
      <c r="UUK384"/>
      <c r="UUL384"/>
      <c r="UUM384"/>
      <c r="UUN384"/>
      <c r="UUO384"/>
      <c r="UUP384"/>
      <c r="UUQ384"/>
      <c r="UUR384"/>
      <c r="UUS384"/>
      <c r="UUT384"/>
      <c r="UUU384"/>
      <c r="UUV384"/>
      <c r="UUW384"/>
      <c r="UUX384"/>
      <c r="UUY384"/>
      <c r="UUZ384"/>
      <c r="UVA384"/>
      <c r="UVB384"/>
      <c r="UVC384"/>
      <c r="UVD384"/>
      <c r="UVE384"/>
      <c r="UVF384"/>
      <c r="UVG384"/>
      <c r="UVH384"/>
      <c r="UVI384"/>
      <c r="UVJ384"/>
      <c r="UVK384"/>
      <c r="UVL384"/>
      <c r="UVM384"/>
      <c r="UVN384"/>
      <c r="UVO384"/>
      <c r="UVP384"/>
      <c r="UVQ384"/>
      <c r="UVR384"/>
      <c r="UVS384"/>
      <c r="UVT384"/>
      <c r="UVU384"/>
      <c r="UVV384"/>
      <c r="UVW384"/>
      <c r="UVX384"/>
      <c r="UVY384"/>
      <c r="UVZ384"/>
      <c r="UWA384"/>
      <c r="UWB384"/>
      <c r="UWC384"/>
      <c r="UWD384"/>
      <c r="UWE384"/>
      <c r="UWF384"/>
      <c r="UWG384"/>
      <c r="UWH384"/>
      <c r="UWI384"/>
      <c r="UWJ384"/>
      <c r="UWK384"/>
      <c r="UWL384"/>
      <c r="UWM384"/>
      <c r="UWN384"/>
      <c r="UWO384"/>
      <c r="UWP384"/>
      <c r="UWQ384"/>
      <c r="UWR384"/>
      <c r="UWS384"/>
      <c r="UWT384"/>
      <c r="UWU384"/>
      <c r="UWV384"/>
      <c r="UWW384"/>
      <c r="UWX384"/>
      <c r="UWY384"/>
      <c r="UWZ384"/>
      <c r="UXA384"/>
      <c r="UXB384"/>
      <c r="UXC384"/>
      <c r="UXD384"/>
      <c r="UXE384"/>
      <c r="UXF384"/>
      <c r="UXG384"/>
      <c r="UXH384"/>
      <c r="UXI384"/>
      <c r="UXJ384"/>
      <c r="UXK384"/>
      <c r="UXL384"/>
      <c r="UXM384"/>
      <c r="UXN384"/>
      <c r="UXO384"/>
      <c r="UXP384"/>
      <c r="UXQ384"/>
      <c r="UXR384"/>
      <c r="UXS384"/>
      <c r="UXT384"/>
      <c r="UXU384"/>
      <c r="UXV384"/>
      <c r="UXW384"/>
      <c r="UXX384"/>
      <c r="UXY384"/>
      <c r="UXZ384"/>
      <c r="UYA384"/>
      <c r="UYB384"/>
      <c r="UYC384"/>
      <c r="UYD384"/>
      <c r="UYE384"/>
      <c r="UYF384"/>
      <c r="UYG384"/>
      <c r="UYH384"/>
      <c r="UYI384"/>
      <c r="UYJ384"/>
      <c r="UYK384"/>
      <c r="UYL384"/>
      <c r="UYM384"/>
      <c r="UYN384"/>
      <c r="UYO384"/>
      <c r="UYP384"/>
      <c r="UYQ384"/>
      <c r="UYR384"/>
      <c r="UYS384"/>
      <c r="UYT384"/>
      <c r="UYU384"/>
      <c r="UYV384"/>
      <c r="UYW384"/>
      <c r="UYX384"/>
      <c r="UYY384"/>
      <c r="UYZ384"/>
      <c r="UZA384"/>
      <c r="UZB384"/>
      <c r="UZC384"/>
      <c r="UZD384"/>
      <c r="UZE384"/>
      <c r="UZF384"/>
      <c r="UZG384"/>
      <c r="UZH384"/>
      <c r="UZI384"/>
      <c r="UZJ384"/>
      <c r="UZK384"/>
      <c r="UZL384"/>
      <c r="UZM384"/>
      <c r="UZN384"/>
      <c r="UZO384"/>
      <c r="UZP384"/>
      <c r="UZQ384"/>
      <c r="UZR384"/>
      <c r="UZS384"/>
      <c r="UZT384"/>
      <c r="UZU384"/>
      <c r="UZV384"/>
      <c r="UZW384"/>
      <c r="UZX384"/>
      <c r="UZY384"/>
      <c r="UZZ384"/>
      <c r="VAA384"/>
      <c r="VAB384"/>
      <c r="VAC384"/>
      <c r="VAD384"/>
      <c r="VAE384"/>
      <c r="VAF384"/>
      <c r="VAG384"/>
      <c r="VAH384"/>
      <c r="VAI384"/>
      <c r="VAJ384"/>
      <c r="VAK384"/>
      <c r="VAL384"/>
      <c r="VAM384"/>
      <c r="VAN384"/>
      <c r="VAO384"/>
      <c r="VAP384"/>
      <c r="VAQ384"/>
      <c r="VAR384"/>
      <c r="VAS384"/>
      <c r="VAT384"/>
      <c r="VAU384"/>
      <c r="VAV384"/>
      <c r="VAW384"/>
      <c r="VAX384"/>
      <c r="VAY384"/>
      <c r="VAZ384"/>
      <c r="VBA384"/>
      <c r="VBB384"/>
      <c r="VBC384"/>
      <c r="VBD384"/>
      <c r="VBE384"/>
      <c r="VBF384"/>
      <c r="VBG384"/>
      <c r="VBH384"/>
      <c r="VBI384"/>
      <c r="VBJ384"/>
      <c r="VBK384"/>
      <c r="VBL384"/>
      <c r="VBM384"/>
      <c r="VBN384"/>
      <c r="VBO384"/>
      <c r="VBP384"/>
      <c r="VBQ384"/>
      <c r="VBR384"/>
      <c r="VBS384"/>
      <c r="VBT384"/>
      <c r="VBU384"/>
      <c r="VBV384"/>
      <c r="VBW384"/>
      <c r="VBX384"/>
      <c r="VBY384"/>
      <c r="VBZ384"/>
      <c r="VCA384"/>
      <c r="VCB384"/>
      <c r="VCC384"/>
      <c r="VCD384"/>
      <c r="VCE384"/>
      <c r="VCF384"/>
      <c r="VCG384"/>
      <c r="VCH384"/>
      <c r="VCI384"/>
      <c r="VCJ384"/>
      <c r="VCK384"/>
      <c r="VCL384"/>
      <c r="VCM384"/>
      <c r="VCN384"/>
      <c r="VCO384"/>
      <c r="VCP384"/>
      <c r="VCQ384"/>
      <c r="VCR384"/>
      <c r="VCS384"/>
      <c r="VCT384"/>
      <c r="VCU384"/>
      <c r="VCV384"/>
      <c r="VCW384"/>
      <c r="VCX384"/>
      <c r="VCY384"/>
      <c r="VCZ384"/>
      <c r="VDA384"/>
      <c r="VDB384"/>
      <c r="VDC384"/>
      <c r="VDD384"/>
      <c r="VDE384"/>
      <c r="VDF384"/>
      <c r="VDG384"/>
      <c r="VDH384"/>
      <c r="VDI384"/>
      <c r="VDJ384"/>
      <c r="VDK384"/>
      <c r="VDL384"/>
      <c r="VDM384"/>
      <c r="VDN384"/>
      <c r="VDO384"/>
      <c r="VDP384"/>
      <c r="VDQ384"/>
      <c r="VDR384"/>
      <c r="VDS384"/>
      <c r="VDT384"/>
      <c r="VDU384"/>
      <c r="VDV384"/>
      <c r="VDW384"/>
      <c r="VDX384"/>
      <c r="VDY384"/>
      <c r="VDZ384"/>
      <c r="VEA384"/>
      <c r="VEB384"/>
      <c r="VEC384"/>
      <c r="VED384"/>
      <c r="VEE384"/>
      <c r="VEF384"/>
      <c r="VEG384"/>
      <c r="VEH384"/>
      <c r="VEI384"/>
      <c r="VEJ384"/>
      <c r="VEK384"/>
      <c r="VEL384"/>
      <c r="VEM384"/>
      <c r="VEN384"/>
      <c r="VEO384"/>
      <c r="VEP384"/>
      <c r="VEQ384"/>
      <c r="VER384"/>
      <c r="VES384"/>
      <c r="VET384"/>
      <c r="VEU384"/>
      <c r="VEV384"/>
      <c r="VEW384"/>
      <c r="VEX384"/>
      <c r="VEY384"/>
      <c r="VEZ384"/>
      <c r="VFA384"/>
      <c r="VFB384"/>
      <c r="VFC384"/>
      <c r="VFD384"/>
      <c r="VFE384"/>
      <c r="VFF384"/>
      <c r="VFG384"/>
      <c r="VFH384"/>
      <c r="VFI384"/>
      <c r="VFJ384"/>
      <c r="VFK384"/>
      <c r="VFL384"/>
      <c r="VFM384"/>
      <c r="VFN384"/>
      <c r="VFO384"/>
      <c r="VFP384"/>
      <c r="VFQ384"/>
      <c r="VFR384"/>
      <c r="VFS384"/>
      <c r="VFT384"/>
      <c r="VFU384"/>
      <c r="VFV384"/>
      <c r="VFW384"/>
      <c r="VFX384"/>
      <c r="VFY384"/>
      <c r="VFZ384"/>
      <c r="VGA384"/>
      <c r="VGB384"/>
      <c r="VGC384"/>
      <c r="VGD384"/>
      <c r="VGE384"/>
      <c r="VGF384"/>
      <c r="VGG384"/>
      <c r="VGH384"/>
      <c r="VGI384"/>
      <c r="VGJ384"/>
      <c r="VGK384"/>
      <c r="VGL384"/>
      <c r="VGM384"/>
      <c r="VGN384"/>
      <c r="VGO384"/>
      <c r="VGP384"/>
      <c r="VGQ384"/>
      <c r="VGR384"/>
      <c r="VGS384"/>
      <c r="VGT384"/>
      <c r="VGU384"/>
      <c r="VGV384"/>
      <c r="VGW384"/>
      <c r="VGX384"/>
      <c r="VGY384"/>
      <c r="VGZ384"/>
      <c r="VHA384"/>
      <c r="VHB384"/>
      <c r="VHC384"/>
      <c r="VHD384"/>
      <c r="VHE384"/>
      <c r="VHF384"/>
      <c r="VHG384"/>
      <c r="VHH384"/>
      <c r="VHI384"/>
      <c r="VHJ384"/>
      <c r="VHK384"/>
      <c r="VHL384"/>
      <c r="VHM384"/>
      <c r="VHN384"/>
      <c r="VHO384"/>
      <c r="VHP384"/>
      <c r="VHQ384"/>
      <c r="VHR384"/>
      <c r="VHS384"/>
      <c r="VHT384"/>
      <c r="VHU384"/>
      <c r="VHV384"/>
      <c r="VHW384"/>
      <c r="VHX384"/>
      <c r="VHY384"/>
      <c r="VHZ384"/>
      <c r="VIA384"/>
      <c r="VIB384"/>
      <c r="VIC384"/>
      <c r="VID384"/>
      <c r="VIE384"/>
      <c r="VIF384"/>
      <c r="VIG384"/>
      <c r="VIH384"/>
      <c r="VII384"/>
      <c r="VIJ384"/>
      <c r="VIK384"/>
      <c r="VIL384"/>
      <c r="VIM384"/>
      <c r="VIN384"/>
      <c r="VIO384"/>
      <c r="VIP384"/>
      <c r="VIQ384"/>
      <c r="VIR384"/>
      <c r="VIS384"/>
      <c r="VIT384"/>
      <c r="VIU384"/>
      <c r="VIV384"/>
      <c r="VIW384"/>
      <c r="VIX384"/>
      <c r="VIY384"/>
      <c r="VIZ384"/>
      <c r="VJA384"/>
      <c r="VJB384"/>
      <c r="VJC384"/>
      <c r="VJD384"/>
      <c r="VJE384"/>
      <c r="VJF384"/>
      <c r="VJG384"/>
      <c r="VJH384"/>
      <c r="VJI384"/>
      <c r="VJJ384"/>
      <c r="VJK384"/>
      <c r="VJL384"/>
      <c r="VJM384"/>
      <c r="VJN384"/>
      <c r="VJO384"/>
      <c r="VJP384"/>
      <c r="VJQ384"/>
      <c r="VJR384"/>
      <c r="VJS384"/>
      <c r="VJT384"/>
      <c r="VJU384"/>
      <c r="VJV384"/>
      <c r="VJW384"/>
      <c r="VJX384"/>
      <c r="VJY384"/>
      <c r="VJZ384"/>
      <c r="VKA384"/>
      <c r="VKB384"/>
      <c r="VKC384"/>
      <c r="VKD384"/>
      <c r="VKE384"/>
      <c r="VKF384"/>
      <c r="VKG384"/>
      <c r="VKH384"/>
      <c r="VKI384"/>
      <c r="VKJ384"/>
      <c r="VKK384"/>
      <c r="VKL384"/>
      <c r="VKM384"/>
      <c r="VKN384"/>
      <c r="VKO384"/>
      <c r="VKP384"/>
      <c r="VKQ384"/>
      <c r="VKR384"/>
      <c r="VKS384"/>
      <c r="VKT384"/>
      <c r="VKU384"/>
      <c r="VKV384"/>
      <c r="VKW384"/>
      <c r="VKX384"/>
      <c r="VKY384"/>
      <c r="VKZ384"/>
      <c r="VLA384"/>
      <c r="VLB384"/>
      <c r="VLC384"/>
      <c r="VLD384"/>
      <c r="VLE384"/>
      <c r="VLF384"/>
      <c r="VLG384"/>
      <c r="VLH384"/>
      <c r="VLI384"/>
      <c r="VLJ384"/>
      <c r="VLK384"/>
      <c r="VLL384"/>
      <c r="VLM384"/>
      <c r="VLN384"/>
      <c r="VLO384"/>
      <c r="VLP384"/>
      <c r="VLQ384"/>
      <c r="VLR384"/>
      <c r="VLS384"/>
      <c r="VLT384"/>
      <c r="VLU384"/>
      <c r="VLV384"/>
      <c r="VLW384"/>
      <c r="VLX384"/>
      <c r="VLY384"/>
      <c r="VLZ384"/>
      <c r="VMA384"/>
      <c r="VMB384"/>
      <c r="VMC384"/>
      <c r="VMD384"/>
      <c r="VME384"/>
      <c r="VMF384"/>
      <c r="VMG384"/>
      <c r="VMH384"/>
      <c r="VMI384"/>
      <c r="VMJ384"/>
      <c r="VMK384"/>
      <c r="VML384"/>
      <c r="VMM384"/>
      <c r="VMN384"/>
      <c r="VMO384"/>
      <c r="VMP384"/>
      <c r="VMQ384"/>
      <c r="VMR384"/>
      <c r="VMS384"/>
      <c r="VMT384"/>
      <c r="VMU384"/>
      <c r="VMV384"/>
      <c r="VMW384"/>
      <c r="VMX384"/>
      <c r="VMY384"/>
      <c r="VMZ384"/>
      <c r="VNA384"/>
      <c r="VNB384"/>
      <c r="VNC384"/>
      <c r="VND384"/>
      <c r="VNE384"/>
      <c r="VNF384"/>
      <c r="VNG384"/>
      <c r="VNH384"/>
      <c r="VNI384"/>
      <c r="VNJ384"/>
      <c r="VNK384"/>
      <c r="VNL384"/>
      <c r="VNM384"/>
      <c r="VNN384"/>
      <c r="VNO384"/>
      <c r="VNP384"/>
      <c r="VNQ384"/>
      <c r="VNR384"/>
      <c r="VNS384"/>
      <c r="VNT384"/>
      <c r="VNU384"/>
      <c r="VNV384"/>
      <c r="VNW384"/>
      <c r="VNX384"/>
      <c r="VNY384"/>
      <c r="VNZ384"/>
      <c r="VOA384"/>
      <c r="VOB384"/>
      <c r="VOC384"/>
      <c r="VOD384"/>
      <c r="VOE384"/>
      <c r="VOF384"/>
      <c r="VOG384"/>
      <c r="VOH384"/>
      <c r="VOI384"/>
      <c r="VOJ384"/>
      <c r="VOK384"/>
      <c r="VOL384"/>
      <c r="VOM384"/>
      <c r="VON384"/>
      <c r="VOO384"/>
      <c r="VOP384"/>
      <c r="VOQ384"/>
      <c r="VOR384"/>
      <c r="VOS384"/>
      <c r="VOT384"/>
      <c r="VOU384"/>
      <c r="VOV384"/>
      <c r="VOW384"/>
      <c r="VOX384"/>
      <c r="VOY384"/>
      <c r="VOZ384"/>
      <c r="VPA384"/>
      <c r="VPB384"/>
      <c r="VPC384"/>
      <c r="VPD384"/>
      <c r="VPE384"/>
      <c r="VPF384"/>
      <c r="VPG384"/>
      <c r="VPH384"/>
      <c r="VPI384"/>
      <c r="VPJ384"/>
      <c r="VPK384"/>
      <c r="VPL384"/>
      <c r="VPM384"/>
      <c r="VPN384"/>
      <c r="VPO384"/>
      <c r="VPP384"/>
      <c r="VPQ384"/>
      <c r="VPR384"/>
      <c r="VPS384"/>
      <c r="VPT384"/>
      <c r="VPU384"/>
      <c r="VPV384"/>
      <c r="VPW384"/>
      <c r="VPX384"/>
      <c r="VPY384"/>
      <c r="VPZ384"/>
      <c r="VQA384"/>
      <c r="VQB384"/>
      <c r="VQC384"/>
      <c r="VQD384"/>
      <c r="VQE384"/>
      <c r="VQF384"/>
      <c r="VQG384"/>
      <c r="VQH384"/>
      <c r="VQI384"/>
      <c r="VQJ384"/>
      <c r="VQK384"/>
      <c r="VQL384"/>
      <c r="VQM384"/>
      <c r="VQN384"/>
      <c r="VQO384"/>
      <c r="VQP384"/>
      <c r="VQQ384"/>
      <c r="VQR384"/>
      <c r="VQS384"/>
      <c r="VQT384"/>
      <c r="VQU384"/>
      <c r="VQV384"/>
      <c r="VQW384"/>
      <c r="VQX384"/>
      <c r="VQY384"/>
      <c r="VQZ384"/>
      <c r="VRA384"/>
      <c r="VRB384"/>
      <c r="VRC384"/>
      <c r="VRD384"/>
      <c r="VRE384"/>
      <c r="VRF384"/>
      <c r="VRG384"/>
      <c r="VRH384"/>
      <c r="VRI384"/>
      <c r="VRJ384"/>
      <c r="VRK384"/>
      <c r="VRL384"/>
      <c r="VRM384"/>
      <c r="VRN384"/>
      <c r="VRO384"/>
      <c r="VRP384"/>
      <c r="VRQ384"/>
      <c r="VRR384"/>
      <c r="VRS384"/>
      <c r="VRT384"/>
      <c r="VRU384"/>
      <c r="VRV384"/>
      <c r="VRW384"/>
      <c r="VRX384"/>
      <c r="VRY384"/>
      <c r="VRZ384"/>
      <c r="VSA384"/>
      <c r="VSB384"/>
      <c r="VSC384"/>
      <c r="VSD384"/>
      <c r="VSE384"/>
      <c r="VSF384"/>
      <c r="VSG384"/>
      <c r="VSH384"/>
      <c r="VSI384"/>
      <c r="VSJ384"/>
      <c r="VSK384"/>
      <c r="VSL384"/>
      <c r="VSM384"/>
      <c r="VSN384"/>
      <c r="VSO384"/>
      <c r="VSP384"/>
      <c r="VSQ384"/>
      <c r="VSR384"/>
      <c r="VSS384"/>
      <c r="VST384"/>
      <c r="VSU384"/>
      <c r="VSV384"/>
      <c r="VSW384"/>
      <c r="VSX384"/>
      <c r="VSY384"/>
      <c r="VSZ384"/>
      <c r="VTA384"/>
      <c r="VTB384"/>
      <c r="VTC384"/>
      <c r="VTD384"/>
      <c r="VTE384"/>
      <c r="VTF384"/>
      <c r="VTG384"/>
      <c r="VTH384"/>
      <c r="VTI384"/>
      <c r="VTJ384"/>
      <c r="VTK384"/>
      <c r="VTL384"/>
      <c r="VTM384"/>
      <c r="VTN384"/>
      <c r="VTO384"/>
      <c r="VTP384"/>
      <c r="VTQ384"/>
      <c r="VTR384"/>
      <c r="VTS384"/>
      <c r="VTT384"/>
      <c r="VTU384"/>
      <c r="VTV384"/>
      <c r="VTW384"/>
      <c r="VTX384"/>
      <c r="VTY384"/>
      <c r="VTZ384"/>
      <c r="VUA384"/>
      <c r="VUB384"/>
      <c r="VUC384"/>
      <c r="VUD384"/>
      <c r="VUE384"/>
      <c r="VUF384"/>
      <c r="VUG384"/>
      <c r="VUH384"/>
      <c r="VUI384"/>
      <c r="VUJ384"/>
      <c r="VUK384"/>
      <c r="VUL384"/>
      <c r="VUM384"/>
      <c r="VUN384"/>
      <c r="VUO384"/>
      <c r="VUP384"/>
      <c r="VUQ384"/>
      <c r="VUR384"/>
      <c r="VUS384"/>
      <c r="VUT384"/>
      <c r="VUU384"/>
      <c r="VUV384"/>
      <c r="VUW384"/>
      <c r="VUX384"/>
      <c r="VUY384"/>
      <c r="VUZ384"/>
      <c r="VVA384"/>
      <c r="VVB384"/>
      <c r="VVC384"/>
      <c r="VVD384"/>
      <c r="VVE384"/>
      <c r="VVF384"/>
      <c r="VVG384"/>
      <c r="VVH384"/>
      <c r="VVI384"/>
      <c r="VVJ384"/>
      <c r="VVK384"/>
      <c r="VVL384"/>
      <c r="VVM384"/>
      <c r="VVN384"/>
      <c r="VVO384"/>
      <c r="VVP384"/>
      <c r="VVQ384"/>
      <c r="VVR384"/>
      <c r="VVS384"/>
      <c r="VVT384"/>
      <c r="VVU384"/>
      <c r="VVV384"/>
      <c r="VVW384"/>
      <c r="VVX384"/>
      <c r="VVY384"/>
      <c r="VVZ384"/>
      <c r="VWA384"/>
      <c r="VWB384"/>
      <c r="VWC384"/>
      <c r="VWD384"/>
      <c r="VWE384"/>
      <c r="VWF384"/>
      <c r="VWG384"/>
      <c r="VWH384"/>
      <c r="VWI384"/>
      <c r="VWJ384"/>
      <c r="VWK384"/>
      <c r="VWL384"/>
      <c r="VWM384"/>
      <c r="VWN384"/>
      <c r="VWO384"/>
      <c r="VWP384"/>
      <c r="VWQ384"/>
      <c r="VWR384"/>
      <c r="VWS384"/>
      <c r="VWT384"/>
      <c r="VWU384"/>
      <c r="VWV384"/>
      <c r="VWW384"/>
      <c r="VWX384"/>
      <c r="VWY384"/>
      <c r="VWZ384"/>
      <c r="VXA384"/>
      <c r="VXB384"/>
      <c r="VXC384"/>
      <c r="VXD384"/>
      <c r="VXE384"/>
      <c r="VXF384"/>
      <c r="VXG384"/>
      <c r="VXH384"/>
      <c r="VXI384"/>
      <c r="VXJ384"/>
      <c r="VXK384"/>
      <c r="VXL384"/>
      <c r="VXM384"/>
      <c r="VXN384"/>
      <c r="VXO384"/>
      <c r="VXP384"/>
      <c r="VXQ384"/>
      <c r="VXR384"/>
      <c r="VXS384"/>
      <c r="VXT384"/>
      <c r="VXU384"/>
      <c r="VXV384"/>
      <c r="VXW384"/>
      <c r="VXX384"/>
      <c r="VXY384"/>
      <c r="VXZ384"/>
      <c r="VYA384"/>
      <c r="VYB384"/>
      <c r="VYC384"/>
      <c r="VYD384"/>
      <c r="VYE384"/>
      <c r="VYF384"/>
      <c r="VYG384"/>
      <c r="VYH384"/>
      <c r="VYI384"/>
      <c r="VYJ384"/>
      <c r="VYK384"/>
      <c r="VYL384"/>
      <c r="VYM384"/>
      <c r="VYN384"/>
      <c r="VYO384"/>
      <c r="VYP384"/>
      <c r="VYQ384"/>
      <c r="VYR384"/>
      <c r="VYS384"/>
      <c r="VYT384"/>
      <c r="VYU384"/>
      <c r="VYV384"/>
      <c r="VYW384"/>
      <c r="VYX384"/>
      <c r="VYY384"/>
      <c r="VYZ384"/>
      <c r="VZA384"/>
      <c r="VZB384"/>
      <c r="VZC384"/>
      <c r="VZD384"/>
      <c r="VZE384"/>
      <c r="VZF384"/>
      <c r="VZG384"/>
      <c r="VZH384"/>
      <c r="VZI384"/>
      <c r="VZJ384"/>
      <c r="VZK384"/>
      <c r="VZL384"/>
      <c r="VZM384"/>
      <c r="VZN384"/>
      <c r="VZO384"/>
      <c r="VZP384"/>
      <c r="VZQ384"/>
      <c r="VZR384"/>
      <c r="VZS384"/>
      <c r="VZT384"/>
      <c r="VZU384"/>
      <c r="VZV384"/>
      <c r="VZW384"/>
      <c r="VZX384"/>
      <c r="VZY384"/>
      <c r="VZZ384"/>
      <c r="WAA384"/>
      <c r="WAB384"/>
      <c r="WAC384"/>
      <c r="WAD384"/>
      <c r="WAE384"/>
      <c r="WAF384"/>
      <c r="WAG384"/>
      <c r="WAH384"/>
      <c r="WAI384"/>
      <c r="WAJ384"/>
      <c r="WAK384"/>
      <c r="WAL384"/>
      <c r="WAM384"/>
      <c r="WAN384"/>
      <c r="WAO384"/>
      <c r="WAP384"/>
      <c r="WAQ384"/>
      <c r="WAR384"/>
      <c r="WAS384"/>
      <c r="WAT384"/>
      <c r="WAU384"/>
      <c r="WAV384"/>
      <c r="WAW384"/>
      <c r="WAX384"/>
      <c r="WAY384"/>
      <c r="WAZ384"/>
      <c r="WBA384"/>
      <c r="WBB384"/>
      <c r="WBC384"/>
      <c r="WBD384"/>
      <c r="WBE384"/>
      <c r="WBF384"/>
      <c r="WBG384"/>
      <c r="WBH384"/>
      <c r="WBI384"/>
      <c r="WBJ384"/>
      <c r="WBK384"/>
      <c r="WBL384"/>
      <c r="WBM384"/>
      <c r="WBN384"/>
      <c r="WBO384"/>
      <c r="WBP384"/>
      <c r="WBQ384"/>
      <c r="WBR384"/>
      <c r="WBS384"/>
      <c r="WBT384"/>
      <c r="WBU384"/>
      <c r="WBV384"/>
      <c r="WBW384"/>
      <c r="WBX384"/>
      <c r="WBY384"/>
      <c r="WBZ384"/>
      <c r="WCA384"/>
      <c r="WCB384"/>
      <c r="WCC384"/>
      <c r="WCD384"/>
      <c r="WCE384"/>
      <c r="WCF384"/>
      <c r="WCG384"/>
      <c r="WCH384"/>
      <c r="WCI384"/>
      <c r="WCJ384"/>
      <c r="WCK384"/>
      <c r="WCL384"/>
      <c r="WCM384"/>
      <c r="WCN384"/>
      <c r="WCO384"/>
      <c r="WCP384"/>
      <c r="WCQ384"/>
      <c r="WCR384"/>
      <c r="WCS384"/>
      <c r="WCT384"/>
      <c r="WCU384"/>
      <c r="WCV384"/>
      <c r="WCW384"/>
      <c r="WCX384"/>
      <c r="WCY384"/>
      <c r="WCZ384"/>
      <c r="WDA384"/>
      <c r="WDB384"/>
      <c r="WDC384"/>
      <c r="WDD384"/>
      <c r="WDE384"/>
      <c r="WDF384"/>
      <c r="WDG384"/>
      <c r="WDH384"/>
      <c r="WDI384"/>
      <c r="WDJ384"/>
      <c r="WDK384"/>
      <c r="WDL384"/>
      <c r="WDM384"/>
      <c r="WDN384"/>
      <c r="WDO384"/>
      <c r="WDP384"/>
      <c r="WDQ384"/>
      <c r="WDR384"/>
      <c r="WDS384"/>
      <c r="WDT384"/>
      <c r="WDU384"/>
      <c r="WDV384"/>
      <c r="WDW384"/>
      <c r="WDX384"/>
      <c r="WDY384"/>
      <c r="WDZ384"/>
      <c r="WEA384"/>
      <c r="WEB384"/>
      <c r="WEC384"/>
      <c r="WED384"/>
      <c r="WEE384"/>
      <c r="WEF384"/>
      <c r="WEG384"/>
      <c r="WEH384"/>
      <c r="WEI384"/>
      <c r="WEJ384"/>
      <c r="WEK384"/>
      <c r="WEL384"/>
      <c r="WEM384"/>
      <c r="WEN384"/>
      <c r="WEO384"/>
      <c r="WEP384"/>
      <c r="WEQ384"/>
      <c r="WER384"/>
      <c r="WES384"/>
      <c r="WET384"/>
      <c r="WEU384"/>
      <c r="WEV384"/>
      <c r="WEW384"/>
      <c r="WEX384"/>
      <c r="WEY384"/>
      <c r="WEZ384"/>
      <c r="WFA384"/>
      <c r="WFB384"/>
      <c r="WFC384"/>
      <c r="WFD384"/>
      <c r="WFE384"/>
      <c r="WFF384"/>
      <c r="WFG384"/>
      <c r="WFH384"/>
      <c r="WFI384"/>
      <c r="WFJ384"/>
      <c r="WFK384"/>
      <c r="WFL384"/>
      <c r="WFM384"/>
      <c r="WFN384"/>
      <c r="WFO384"/>
      <c r="WFP384"/>
      <c r="WFQ384"/>
      <c r="WFR384"/>
      <c r="WFS384"/>
      <c r="WFT384"/>
      <c r="WFU384"/>
      <c r="WFV384"/>
      <c r="WFW384"/>
      <c r="WFX384"/>
      <c r="WFY384"/>
      <c r="WFZ384"/>
      <c r="WGA384"/>
      <c r="WGB384"/>
      <c r="WGC384"/>
      <c r="WGD384"/>
      <c r="WGE384"/>
      <c r="WGF384"/>
      <c r="WGG384"/>
      <c r="WGH384"/>
      <c r="WGI384"/>
      <c r="WGJ384"/>
      <c r="WGK384"/>
      <c r="WGL384"/>
      <c r="WGM384"/>
      <c r="WGN384"/>
      <c r="WGO384"/>
      <c r="WGP384"/>
      <c r="WGQ384"/>
      <c r="WGR384"/>
      <c r="WGS384"/>
      <c r="WGT384"/>
      <c r="WGU384"/>
      <c r="WGV384"/>
      <c r="WGW384"/>
      <c r="WGX384"/>
      <c r="WGY384"/>
      <c r="WGZ384"/>
      <c r="WHA384"/>
      <c r="WHB384"/>
      <c r="WHC384"/>
      <c r="WHD384"/>
      <c r="WHE384"/>
      <c r="WHF384"/>
      <c r="WHG384"/>
      <c r="WHH384"/>
      <c r="WHI384"/>
      <c r="WHJ384"/>
      <c r="WHK384"/>
      <c r="WHL384"/>
      <c r="WHM384"/>
      <c r="WHN384"/>
      <c r="WHO384"/>
      <c r="WHP384"/>
      <c r="WHQ384"/>
      <c r="WHR384"/>
      <c r="WHS384"/>
      <c r="WHT384"/>
      <c r="WHU384"/>
      <c r="WHV384"/>
      <c r="WHW384"/>
      <c r="WHX384"/>
      <c r="WHY384"/>
      <c r="WHZ384"/>
      <c r="WIA384"/>
      <c r="WIB384"/>
      <c r="WIC384"/>
      <c r="WID384"/>
      <c r="WIE384"/>
      <c r="WIF384"/>
      <c r="WIG384"/>
      <c r="WIH384"/>
      <c r="WII384"/>
      <c r="WIJ384"/>
      <c r="WIK384"/>
      <c r="WIL384"/>
      <c r="WIM384"/>
      <c r="WIN384"/>
      <c r="WIO384"/>
      <c r="WIP384"/>
      <c r="WIQ384"/>
      <c r="WIR384"/>
      <c r="WIS384"/>
      <c r="WIT384"/>
      <c r="WIU384"/>
      <c r="WIV384"/>
      <c r="WIW384"/>
      <c r="WIX384"/>
      <c r="WIY384"/>
      <c r="WIZ384"/>
      <c r="WJA384"/>
      <c r="WJB384"/>
      <c r="WJC384"/>
      <c r="WJD384"/>
      <c r="WJE384"/>
      <c r="WJF384"/>
      <c r="WJG384"/>
      <c r="WJH384"/>
      <c r="WJI384"/>
      <c r="WJJ384"/>
      <c r="WJK384"/>
      <c r="WJL384"/>
      <c r="WJM384"/>
      <c r="WJN384"/>
      <c r="WJO384"/>
      <c r="WJP384"/>
      <c r="WJQ384"/>
      <c r="WJR384"/>
      <c r="WJS384"/>
      <c r="WJT384"/>
      <c r="WJU384"/>
      <c r="WJV384"/>
      <c r="WJW384"/>
      <c r="WJX384"/>
      <c r="WJY384"/>
      <c r="WJZ384"/>
      <c r="WKA384"/>
      <c r="WKB384"/>
      <c r="WKC384"/>
      <c r="WKD384"/>
      <c r="WKE384"/>
      <c r="WKF384"/>
      <c r="WKG384"/>
      <c r="WKH384"/>
      <c r="WKI384"/>
      <c r="WKJ384"/>
      <c r="WKK384"/>
      <c r="WKL384"/>
      <c r="WKM384"/>
      <c r="WKN384"/>
      <c r="WKO384"/>
      <c r="WKP384"/>
      <c r="WKQ384"/>
      <c r="WKR384"/>
      <c r="WKS384"/>
      <c r="WKT384"/>
      <c r="WKU384"/>
      <c r="WKV384"/>
      <c r="WKW384"/>
      <c r="WKX384"/>
      <c r="WKY384"/>
      <c r="WKZ384"/>
      <c r="WLA384"/>
      <c r="WLB384"/>
      <c r="WLC384"/>
      <c r="WLD384"/>
      <c r="WLE384"/>
      <c r="WLF384"/>
      <c r="WLG384"/>
      <c r="WLH384"/>
      <c r="WLI384"/>
      <c r="WLJ384"/>
      <c r="WLK384"/>
      <c r="WLL384"/>
      <c r="WLM384"/>
      <c r="WLN384"/>
      <c r="WLO384"/>
      <c r="WLP384"/>
      <c r="WLQ384"/>
      <c r="WLR384"/>
      <c r="WLS384"/>
      <c r="WLT384"/>
      <c r="WLU384"/>
      <c r="WLV384"/>
      <c r="WLW384"/>
      <c r="WLX384"/>
      <c r="WLY384"/>
      <c r="WLZ384"/>
      <c r="WMA384"/>
      <c r="WMB384"/>
      <c r="WMC384"/>
      <c r="WMD384"/>
      <c r="WME384"/>
      <c r="WMF384"/>
      <c r="WMG384"/>
      <c r="WMH384"/>
      <c r="WMI384"/>
      <c r="WMJ384"/>
      <c r="WMK384"/>
      <c r="WML384"/>
      <c r="WMM384"/>
      <c r="WMN384"/>
      <c r="WMO384"/>
      <c r="WMP384"/>
      <c r="WMQ384"/>
      <c r="WMR384"/>
      <c r="WMS384"/>
      <c r="WMT384"/>
      <c r="WMU384"/>
      <c r="WMV384"/>
      <c r="WMW384"/>
      <c r="WMX384"/>
      <c r="WMY384"/>
      <c r="WMZ384"/>
      <c r="WNA384"/>
      <c r="WNB384"/>
      <c r="WNC384"/>
      <c r="WND384"/>
      <c r="WNE384"/>
      <c r="WNF384"/>
      <c r="WNG384"/>
      <c r="WNH384"/>
      <c r="WNI384"/>
      <c r="WNJ384"/>
      <c r="WNK384"/>
      <c r="WNL384"/>
      <c r="WNM384"/>
      <c r="WNN384"/>
      <c r="WNO384"/>
      <c r="WNP384"/>
      <c r="WNQ384"/>
      <c r="WNR384"/>
      <c r="WNS384"/>
      <c r="WNT384"/>
      <c r="WNU384"/>
      <c r="WNV384"/>
      <c r="WNW384"/>
      <c r="WNX384"/>
      <c r="WNY384"/>
      <c r="WNZ384"/>
      <c r="WOA384"/>
      <c r="WOB384"/>
      <c r="WOC384"/>
      <c r="WOD384"/>
      <c r="WOE384"/>
      <c r="WOF384"/>
      <c r="WOG384"/>
      <c r="WOH384"/>
      <c r="WOI384"/>
      <c r="WOJ384"/>
      <c r="WOK384"/>
      <c r="WOL384"/>
      <c r="WOM384"/>
      <c r="WON384"/>
      <c r="WOO384"/>
      <c r="WOP384"/>
      <c r="WOQ384"/>
      <c r="WOR384"/>
      <c r="WOS384"/>
      <c r="WOT384"/>
      <c r="WOU384"/>
      <c r="WOV384"/>
      <c r="WOW384"/>
      <c r="WOX384"/>
      <c r="WOY384"/>
      <c r="WOZ384"/>
      <c r="WPA384"/>
      <c r="WPB384"/>
      <c r="WPC384"/>
      <c r="WPD384"/>
      <c r="WPE384"/>
      <c r="WPF384"/>
      <c r="WPG384"/>
      <c r="WPH384"/>
      <c r="WPI384"/>
      <c r="WPJ384"/>
      <c r="WPK384"/>
      <c r="WPL384"/>
      <c r="WPM384"/>
      <c r="WPN384"/>
      <c r="WPO384"/>
      <c r="WPP384"/>
      <c r="WPQ384"/>
      <c r="WPR384"/>
      <c r="WPS384"/>
      <c r="WPT384"/>
      <c r="WPU384"/>
      <c r="WPV384"/>
      <c r="WPW384"/>
      <c r="WPX384"/>
      <c r="WPY384"/>
      <c r="WPZ384"/>
      <c r="WQA384"/>
      <c r="WQB384"/>
      <c r="WQC384"/>
      <c r="WQD384"/>
      <c r="WQE384"/>
      <c r="WQF384"/>
      <c r="WQG384"/>
      <c r="WQH384"/>
      <c r="WQI384"/>
      <c r="WQJ384"/>
      <c r="WQK384"/>
      <c r="WQL384"/>
      <c r="WQM384"/>
      <c r="WQN384"/>
      <c r="WQO384"/>
      <c r="WQP384"/>
      <c r="WQQ384"/>
      <c r="WQR384"/>
      <c r="WQS384"/>
      <c r="WQT384"/>
      <c r="WQU384"/>
      <c r="WQV384"/>
      <c r="WQW384"/>
      <c r="WQX384"/>
      <c r="WQY384"/>
      <c r="WQZ384"/>
      <c r="WRA384"/>
      <c r="WRB384"/>
      <c r="WRC384"/>
      <c r="WRD384"/>
      <c r="WRE384"/>
      <c r="WRF384"/>
      <c r="WRG384"/>
      <c r="WRH384"/>
      <c r="WRI384"/>
      <c r="WRJ384"/>
      <c r="WRK384"/>
      <c r="WRL384"/>
      <c r="WRM384"/>
      <c r="WRN384"/>
      <c r="WRO384"/>
      <c r="WRP384"/>
      <c r="WRQ384"/>
      <c r="WRR384"/>
      <c r="WRS384"/>
      <c r="WRT384"/>
      <c r="WRU384"/>
      <c r="WRV384"/>
      <c r="WRW384"/>
      <c r="WRX384"/>
      <c r="WRY384"/>
      <c r="WRZ384"/>
      <c r="WSA384"/>
      <c r="WSB384"/>
      <c r="WSC384"/>
      <c r="WSD384"/>
      <c r="WSE384"/>
      <c r="WSF384"/>
      <c r="WSG384"/>
      <c r="WSH384"/>
      <c r="WSI384"/>
      <c r="WSJ384"/>
      <c r="WSK384"/>
      <c r="WSL384"/>
      <c r="WSM384"/>
      <c r="WSN384"/>
      <c r="WSO384"/>
      <c r="WSP384"/>
      <c r="WSQ384"/>
      <c r="WSR384"/>
      <c r="WSS384"/>
      <c r="WST384"/>
      <c r="WSU384"/>
      <c r="WSV384"/>
      <c r="WSW384"/>
      <c r="WSX384"/>
      <c r="WSY384"/>
      <c r="WSZ384"/>
      <c r="WTA384"/>
      <c r="WTB384"/>
      <c r="WTC384"/>
      <c r="WTD384"/>
      <c r="WTE384"/>
      <c r="WTF384"/>
      <c r="WTG384"/>
      <c r="WTH384"/>
      <c r="WTI384"/>
      <c r="WTJ384"/>
      <c r="WTK384"/>
      <c r="WTL384"/>
      <c r="WTM384"/>
      <c r="WTN384"/>
      <c r="WTO384"/>
      <c r="WTP384"/>
      <c r="WTQ384"/>
      <c r="WTR384"/>
      <c r="WTS384"/>
      <c r="WTT384"/>
      <c r="WTU384"/>
      <c r="WTV384"/>
      <c r="WTW384"/>
      <c r="WTX384"/>
      <c r="WTY384"/>
      <c r="WTZ384"/>
      <c r="WUA384"/>
      <c r="WUB384"/>
      <c r="WUC384"/>
      <c r="WUD384"/>
      <c r="WUE384"/>
      <c r="WUF384"/>
      <c r="WUG384"/>
      <c r="WUH384"/>
      <c r="WUI384"/>
      <c r="WUJ384"/>
      <c r="WUK384"/>
      <c r="WUL384"/>
      <c r="WUM384"/>
      <c r="WUN384"/>
      <c r="WUO384"/>
      <c r="WUP384"/>
      <c r="WUQ384"/>
      <c r="WUR384"/>
      <c r="WUS384"/>
      <c r="WUT384"/>
      <c r="WUU384"/>
      <c r="WUV384"/>
      <c r="WUW384"/>
      <c r="WUX384"/>
      <c r="WUY384"/>
      <c r="WUZ384"/>
      <c r="WVA384"/>
      <c r="WVB384"/>
      <c r="WVC384"/>
      <c r="WVD384"/>
      <c r="WVE384"/>
      <c r="WVF384"/>
      <c r="WVG384"/>
      <c r="WVH384"/>
      <c r="WVI384"/>
      <c r="WVJ384"/>
      <c r="WVK384"/>
      <c r="WVL384"/>
      <c r="WVM384"/>
      <c r="WVN384"/>
      <c r="WVO384"/>
      <c r="WVP384"/>
      <c r="WVQ384"/>
      <c r="WVR384"/>
      <c r="WVS384"/>
      <c r="WVT384"/>
      <c r="WVU384"/>
      <c r="WVV384"/>
      <c r="WVW384"/>
      <c r="WVX384"/>
      <c r="WVY384"/>
      <c r="WVZ384"/>
      <c r="WWA384"/>
      <c r="WWB384"/>
      <c r="WWC384"/>
      <c r="WWD384"/>
      <c r="WWE384"/>
      <c r="WWF384"/>
      <c r="WWG384"/>
      <c r="WWH384"/>
      <c r="WWI384"/>
      <c r="WWJ384"/>
      <c r="WWK384"/>
      <c r="WWL384"/>
      <c r="WWM384"/>
      <c r="WWN384"/>
      <c r="WWO384"/>
      <c r="WWP384"/>
      <c r="WWQ384"/>
      <c r="WWR384"/>
      <c r="WWS384"/>
      <c r="WWT384"/>
      <c r="WWU384"/>
      <c r="WWV384"/>
      <c r="WWW384"/>
      <c r="WWX384"/>
      <c r="WWY384"/>
      <c r="WWZ384"/>
      <c r="WXA384"/>
      <c r="WXB384"/>
      <c r="WXC384"/>
      <c r="WXD384"/>
      <c r="WXE384"/>
      <c r="WXF384"/>
      <c r="WXG384"/>
      <c r="WXH384"/>
      <c r="WXI384"/>
      <c r="WXJ384"/>
      <c r="WXK384"/>
      <c r="WXL384"/>
      <c r="WXM384"/>
      <c r="WXN384"/>
      <c r="WXO384"/>
      <c r="WXP384"/>
      <c r="WXQ384"/>
      <c r="WXR384"/>
      <c r="WXS384"/>
      <c r="WXT384"/>
      <c r="WXU384"/>
      <c r="WXV384"/>
      <c r="WXW384"/>
      <c r="WXX384"/>
      <c r="WXY384"/>
      <c r="WXZ384"/>
      <c r="WYA384"/>
      <c r="WYB384"/>
      <c r="WYC384"/>
      <c r="WYD384"/>
      <c r="WYE384"/>
      <c r="WYF384"/>
      <c r="WYG384"/>
      <c r="WYH384"/>
      <c r="WYI384"/>
      <c r="WYJ384"/>
      <c r="WYK384"/>
      <c r="WYL384"/>
      <c r="WYM384"/>
      <c r="WYN384"/>
      <c r="WYO384"/>
      <c r="WYP384"/>
      <c r="WYQ384"/>
      <c r="WYR384"/>
      <c r="WYS384"/>
      <c r="WYT384"/>
      <c r="WYU384"/>
      <c r="WYV384"/>
      <c r="WYW384"/>
      <c r="WYX384"/>
      <c r="WYY384"/>
      <c r="WYZ384"/>
      <c r="WZA384"/>
      <c r="WZB384"/>
      <c r="WZC384"/>
      <c r="WZD384"/>
      <c r="WZE384"/>
      <c r="WZF384"/>
      <c r="WZG384"/>
      <c r="WZH384"/>
      <c r="WZI384"/>
      <c r="WZJ384"/>
      <c r="WZK384"/>
      <c r="WZL384"/>
      <c r="WZM384"/>
      <c r="WZN384"/>
      <c r="WZO384"/>
      <c r="WZP384"/>
      <c r="WZQ384"/>
      <c r="WZR384"/>
      <c r="WZS384"/>
      <c r="WZT384"/>
      <c r="WZU384"/>
      <c r="WZV384"/>
      <c r="WZW384"/>
      <c r="WZX384"/>
      <c r="WZY384"/>
      <c r="WZZ384"/>
      <c r="XAA384"/>
      <c r="XAB384"/>
      <c r="XAC384"/>
      <c r="XAD384"/>
      <c r="XAE384"/>
      <c r="XAF384"/>
      <c r="XAG384"/>
      <c r="XAH384"/>
      <c r="XAI384"/>
      <c r="XAJ384"/>
      <c r="XAK384"/>
      <c r="XAL384"/>
      <c r="XAM384"/>
      <c r="XAN384"/>
      <c r="XAO384"/>
      <c r="XAP384"/>
      <c r="XAQ384"/>
      <c r="XAR384"/>
      <c r="XAS384"/>
      <c r="XAT384"/>
      <c r="XAU384"/>
      <c r="XAV384"/>
      <c r="XAW384"/>
      <c r="XAX384"/>
      <c r="XAY384"/>
      <c r="XAZ384"/>
      <c r="XBA384"/>
      <c r="XBB384"/>
      <c r="XBC384"/>
      <c r="XBD384"/>
      <c r="XBE384"/>
      <c r="XBF384"/>
      <c r="XBG384"/>
      <c r="XBH384"/>
      <c r="XBI384"/>
      <c r="XBJ384"/>
      <c r="XBK384"/>
      <c r="XBL384"/>
      <c r="XBM384"/>
      <c r="XBN384"/>
      <c r="XBO384"/>
      <c r="XBP384"/>
      <c r="XBQ384"/>
      <c r="XBR384"/>
      <c r="XBS384"/>
      <c r="XBT384"/>
      <c r="XBU384"/>
      <c r="XBV384"/>
      <c r="XBW384"/>
      <c r="XBX384"/>
      <c r="XBY384"/>
      <c r="XBZ384"/>
      <c r="XCA384"/>
      <c r="XCB384"/>
      <c r="XCC384"/>
      <c r="XCD384"/>
      <c r="XCE384"/>
      <c r="XCF384"/>
      <c r="XCG384"/>
      <c r="XCH384"/>
      <c r="XCI384"/>
      <c r="XCJ384"/>
      <c r="XCK384"/>
      <c r="XCL384"/>
      <c r="XCM384"/>
      <c r="XCN384"/>
      <c r="XCO384"/>
      <c r="XCP384"/>
      <c r="XCQ384"/>
      <c r="XCR384"/>
      <c r="XCS384"/>
      <c r="XCT384"/>
      <c r="XCU384"/>
      <c r="XCV384"/>
      <c r="XCW384"/>
      <c r="XCX384"/>
      <c r="XCY384"/>
      <c r="XCZ384"/>
      <c r="XDA384"/>
      <c r="XDB384"/>
      <c r="XDC384"/>
      <c r="XDD384"/>
      <c r="XDE384"/>
      <c r="XDF384"/>
      <c r="XDG384"/>
      <c r="XDH384"/>
      <c r="XDI384"/>
      <c r="XDJ384"/>
      <c r="XDK384"/>
      <c r="XDL384"/>
      <c r="XDM384"/>
      <c r="XDN384"/>
      <c r="XDO384"/>
      <c r="XDP384"/>
      <c r="XDQ384"/>
      <c r="XDR384"/>
      <c r="XDS384"/>
      <c r="XDT384"/>
      <c r="XDU384"/>
      <c r="XDV384"/>
      <c r="XDW384"/>
      <c r="XDX384"/>
      <c r="XDY384"/>
      <c r="XDZ384"/>
      <c r="XEA384"/>
      <c r="XEB384"/>
      <c r="XEC384"/>
      <c r="XED384"/>
      <c r="XEE384"/>
      <c r="XEF384"/>
      <c r="XEG384"/>
      <c r="XEH384"/>
      <c r="XEI384"/>
      <c r="XEJ384"/>
      <c r="XEK384"/>
      <c r="XEL384"/>
      <c r="XEM384"/>
      <c r="XEN384"/>
      <c r="XEO384"/>
      <c r="XEP384"/>
      <c r="XEQ384"/>
      <c r="XER384"/>
      <c r="XES384"/>
    </row>
    <row r="385" spans="26:16373" x14ac:dyDescent="0.35">
      <c r="Z385"/>
      <c r="AA385"/>
    </row>
    <row r="386" spans="26:16373" x14ac:dyDescent="0.35">
      <c r="Z386"/>
      <c r="AA386"/>
    </row>
    <row r="387" spans="26:16373" x14ac:dyDescent="0.35">
      <c r="Z387"/>
      <c r="AA387"/>
    </row>
    <row r="388" spans="26:16373" x14ac:dyDescent="0.35">
      <c r="Z388"/>
      <c r="AA388"/>
    </row>
    <row r="389" spans="26:16373" x14ac:dyDescent="0.35">
      <c r="Z389"/>
      <c r="AA389"/>
    </row>
    <row r="390" spans="26:16373" x14ac:dyDescent="0.35">
      <c r="Z390"/>
      <c r="AA390"/>
    </row>
    <row r="391" spans="26:16373" s="4" customFormat="1" x14ac:dyDescent="0.35"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  <c r="MI391"/>
      <c r="MJ391"/>
      <c r="MK391"/>
      <c r="ML391"/>
      <c r="MM391"/>
      <c r="MN391"/>
      <c r="MO391"/>
      <c r="MP391"/>
      <c r="MQ391"/>
      <c r="MR391"/>
      <c r="MS391"/>
      <c r="MT391"/>
      <c r="MU391"/>
      <c r="MV391"/>
      <c r="MW391"/>
      <c r="MX391"/>
      <c r="MY391"/>
      <c r="MZ391"/>
      <c r="NA391"/>
      <c r="NB391"/>
      <c r="NC391"/>
      <c r="ND391"/>
      <c r="NE391"/>
      <c r="NF391"/>
      <c r="NG391"/>
      <c r="NH391"/>
      <c r="NI391"/>
      <c r="NJ391"/>
      <c r="NK391"/>
      <c r="NL391"/>
      <c r="NM391"/>
      <c r="NN391"/>
      <c r="NO391"/>
      <c r="NP391"/>
      <c r="NQ391"/>
      <c r="NR391"/>
      <c r="NS391"/>
      <c r="NT391"/>
      <c r="NU391"/>
      <c r="NV391"/>
      <c r="NW391"/>
      <c r="NX391"/>
      <c r="NY391"/>
      <c r="NZ391"/>
      <c r="OA391"/>
      <c r="OB391"/>
      <c r="OC391"/>
      <c r="OD391"/>
      <c r="OE391"/>
      <c r="OF391"/>
      <c r="OG391"/>
      <c r="OH391"/>
      <c r="OI391"/>
      <c r="OJ391"/>
      <c r="OK391"/>
      <c r="OL391"/>
      <c r="OM391"/>
      <c r="ON391"/>
      <c r="OO391"/>
      <c r="OP391"/>
      <c r="OQ391"/>
      <c r="OR391"/>
      <c r="OS391"/>
      <c r="OT391"/>
      <c r="OU391"/>
      <c r="OV391"/>
      <c r="OW391"/>
      <c r="OX391"/>
      <c r="OY391"/>
      <c r="OZ391"/>
      <c r="PA391"/>
      <c r="PB391"/>
      <c r="PC391"/>
      <c r="PD391"/>
      <c r="PE391"/>
      <c r="PF391"/>
      <c r="PG391"/>
      <c r="PH391"/>
      <c r="PI391"/>
      <c r="PJ391"/>
      <c r="PK391"/>
      <c r="PL391"/>
      <c r="PM391"/>
      <c r="PN391"/>
      <c r="PO391"/>
      <c r="PP391"/>
      <c r="PQ391"/>
      <c r="PR391"/>
      <c r="PS391"/>
      <c r="PT391"/>
      <c r="PU391"/>
      <c r="PV391"/>
      <c r="PW391"/>
      <c r="PX391"/>
      <c r="PY391"/>
      <c r="PZ391"/>
      <c r="QA391"/>
      <c r="QB391"/>
      <c r="QC391"/>
      <c r="QD391"/>
      <c r="QE391"/>
      <c r="QF391"/>
      <c r="QG391"/>
      <c r="QH391"/>
      <c r="QI391"/>
      <c r="QJ391"/>
      <c r="QK391"/>
      <c r="QL391"/>
      <c r="QM391"/>
      <c r="QN391"/>
      <c r="QO391"/>
      <c r="QP391"/>
      <c r="QQ391"/>
      <c r="QR391"/>
      <c r="QS391"/>
      <c r="QT391"/>
      <c r="QU391"/>
      <c r="QV391"/>
      <c r="QW391"/>
      <c r="QX391"/>
      <c r="QY391"/>
      <c r="QZ391"/>
      <c r="RA391"/>
      <c r="RB391"/>
      <c r="RC391"/>
      <c r="RD391"/>
      <c r="RE391"/>
      <c r="RF391"/>
      <c r="RG391"/>
      <c r="RH391"/>
      <c r="RI391"/>
      <c r="RJ391"/>
      <c r="RK391"/>
      <c r="RL391"/>
      <c r="RM391"/>
      <c r="RN391"/>
      <c r="RO391"/>
      <c r="RP391"/>
      <c r="RQ391"/>
      <c r="RR391"/>
      <c r="RS391"/>
      <c r="RT391"/>
      <c r="RU391"/>
      <c r="RV391"/>
      <c r="RW391"/>
      <c r="RX391"/>
      <c r="RY391"/>
      <c r="RZ391"/>
      <c r="SA391"/>
      <c r="SB391"/>
      <c r="SC391"/>
      <c r="SD391"/>
      <c r="SE391"/>
      <c r="SF391"/>
      <c r="SG391"/>
      <c r="SH391"/>
      <c r="SI391"/>
      <c r="SJ391"/>
      <c r="SK391"/>
      <c r="SL391"/>
      <c r="SM391"/>
      <c r="SN391"/>
      <c r="SO391"/>
      <c r="SP391"/>
      <c r="SQ391"/>
      <c r="SR391"/>
      <c r="SS391"/>
      <c r="ST391"/>
      <c r="SU391"/>
      <c r="SV391"/>
      <c r="SW391"/>
      <c r="SX391"/>
      <c r="SY391"/>
      <c r="SZ391"/>
      <c r="TA391"/>
      <c r="TB391"/>
      <c r="TC391"/>
      <c r="TD391"/>
      <c r="TE391"/>
      <c r="TF391"/>
      <c r="TG391"/>
      <c r="TH391"/>
      <c r="TI391"/>
      <c r="TJ391"/>
      <c r="TK391"/>
      <c r="TL391"/>
      <c r="TM391"/>
      <c r="TN391"/>
      <c r="TO391"/>
      <c r="TP391"/>
      <c r="TQ391"/>
      <c r="TR391"/>
      <c r="TS391"/>
      <c r="TT391"/>
      <c r="TU391"/>
      <c r="TV391"/>
      <c r="TW391"/>
      <c r="TX391"/>
      <c r="TY391"/>
      <c r="TZ391"/>
      <c r="UA391"/>
      <c r="UB391"/>
      <c r="UC391"/>
      <c r="UD391"/>
      <c r="UE391"/>
      <c r="UF391"/>
      <c r="UG391"/>
      <c r="UH391"/>
      <c r="UI391"/>
      <c r="UJ391"/>
      <c r="UK391"/>
      <c r="UL391"/>
      <c r="UM391"/>
      <c r="UN391"/>
      <c r="UO391"/>
      <c r="UP391"/>
      <c r="UQ391"/>
      <c r="UR391"/>
      <c r="US391"/>
      <c r="UT391"/>
      <c r="UU391"/>
      <c r="UV391"/>
      <c r="UW391"/>
      <c r="UX391"/>
      <c r="UY391"/>
      <c r="UZ391"/>
      <c r="VA391"/>
      <c r="VB391"/>
      <c r="VC391"/>
      <c r="VD391"/>
      <c r="VE391"/>
      <c r="VF391"/>
      <c r="VG391"/>
      <c r="VH391"/>
      <c r="VI391"/>
      <c r="VJ391"/>
      <c r="VK391"/>
      <c r="VL391"/>
      <c r="VM391"/>
      <c r="VN391"/>
      <c r="VO391"/>
      <c r="VP391"/>
      <c r="VQ391"/>
      <c r="VR391"/>
      <c r="VS391"/>
      <c r="VT391"/>
      <c r="VU391"/>
      <c r="VV391"/>
      <c r="VW391"/>
      <c r="VX391"/>
      <c r="VY391"/>
      <c r="VZ391"/>
      <c r="WA391"/>
      <c r="WB391"/>
      <c r="WC391"/>
      <c r="WD391"/>
      <c r="WE391"/>
      <c r="WF391"/>
      <c r="WG391"/>
      <c r="WH391"/>
      <c r="WI391"/>
      <c r="WJ391"/>
      <c r="WK391"/>
      <c r="WL391"/>
      <c r="WM391"/>
      <c r="WN391"/>
      <c r="WO391"/>
      <c r="WP391"/>
      <c r="WQ391"/>
      <c r="WR391"/>
      <c r="WS391"/>
      <c r="WT391"/>
      <c r="WU391"/>
      <c r="WV391"/>
      <c r="WW391"/>
      <c r="WX391"/>
      <c r="WY391"/>
      <c r="WZ391"/>
      <c r="XA391"/>
      <c r="XB391"/>
      <c r="XC391"/>
      <c r="XD391"/>
      <c r="XE391"/>
      <c r="XF391"/>
      <c r="XG391"/>
      <c r="XH391"/>
      <c r="XI391"/>
      <c r="XJ391"/>
      <c r="XK391"/>
      <c r="XL391"/>
      <c r="XM391"/>
      <c r="XN391"/>
      <c r="XO391"/>
      <c r="XP391"/>
      <c r="XQ391"/>
      <c r="XR391"/>
      <c r="XS391"/>
      <c r="XT391"/>
      <c r="XU391"/>
      <c r="XV391"/>
      <c r="XW391"/>
      <c r="XX391"/>
      <c r="XY391"/>
      <c r="XZ391"/>
      <c r="YA391"/>
      <c r="YB391"/>
      <c r="YC391"/>
      <c r="YD391"/>
      <c r="YE391"/>
      <c r="YF391"/>
      <c r="YG391"/>
      <c r="YH391"/>
      <c r="YI391"/>
      <c r="YJ391"/>
      <c r="YK391"/>
      <c r="YL391"/>
      <c r="YM391"/>
      <c r="YN391"/>
      <c r="YO391"/>
      <c r="YP391"/>
      <c r="YQ391"/>
      <c r="YR391"/>
      <c r="YS391"/>
      <c r="YT391"/>
      <c r="YU391"/>
      <c r="YV391"/>
      <c r="YW391"/>
      <c r="YX391"/>
      <c r="YY391"/>
      <c r="YZ391"/>
      <c r="ZA391"/>
      <c r="ZB391"/>
      <c r="ZC391"/>
      <c r="ZD391"/>
      <c r="ZE391"/>
      <c r="ZF391"/>
      <c r="ZG391"/>
      <c r="ZH391"/>
      <c r="ZI391"/>
      <c r="ZJ391"/>
      <c r="ZK391"/>
      <c r="ZL391"/>
      <c r="ZM391"/>
      <c r="ZN391"/>
      <c r="ZO391"/>
      <c r="ZP391"/>
      <c r="ZQ391"/>
      <c r="ZR391"/>
      <c r="ZS391"/>
      <c r="ZT391"/>
      <c r="ZU391"/>
      <c r="ZV391"/>
      <c r="ZW391"/>
      <c r="ZX391"/>
      <c r="ZY391"/>
      <c r="ZZ391"/>
      <c r="AAA391"/>
      <c r="AAB391"/>
      <c r="AAC391"/>
      <c r="AAD391"/>
      <c r="AAE391"/>
      <c r="AAF391"/>
      <c r="AAG391"/>
      <c r="AAH391"/>
      <c r="AAI391"/>
      <c r="AAJ391"/>
      <c r="AAK391"/>
      <c r="AAL391"/>
      <c r="AAM391"/>
      <c r="AAN391"/>
      <c r="AAO391"/>
      <c r="AAP391"/>
      <c r="AAQ391"/>
      <c r="AAR391"/>
      <c r="AAS391"/>
      <c r="AAT391"/>
      <c r="AAU391"/>
      <c r="AAV391"/>
      <c r="AAW391"/>
      <c r="AAX391"/>
      <c r="AAY391"/>
      <c r="AAZ391"/>
      <c r="ABA391"/>
      <c r="ABB391"/>
      <c r="ABC391"/>
      <c r="ABD391"/>
      <c r="ABE391"/>
      <c r="ABF391"/>
      <c r="ABG391"/>
      <c r="ABH391"/>
      <c r="ABI391"/>
      <c r="ABJ391"/>
      <c r="ABK391"/>
      <c r="ABL391"/>
      <c r="ABM391"/>
      <c r="ABN391"/>
      <c r="ABO391"/>
      <c r="ABP391"/>
      <c r="ABQ391"/>
      <c r="ABR391"/>
      <c r="ABS391"/>
      <c r="ABT391"/>
      <c r="ABU391"/>
      <c r="ABV391"/>
      <c r="ABW391"/>
      <c r="ABX391"/>
      <c r="ABY391"/>
      <c r="ABZ391"/>
      <c r="ACA391"/>
      <c r="ACB391"/>
      <c r="ACC391"/>
      <c r="ACD391"/>
      <c r="ACE391"/>
      <c r="ACF391"/>
      <c r="ACG391"/>
      <c r="ACH391"/>
      <c r="ACI391"/>
      <c r="ACJ391"/>
      <c r="ACK391"/>
      <c r="ACL391"/>
      <c r="ACM391"/>
      <c r="ACN391"/>
      <c r="ACO391"/>
      <c r="ACP391"/>
      <c r="ACQ391"/>
      <c r="ACR391"/>
      <c r="ACS391"/>
      <c r="ACT391"/>
      <c r="ACU391"/>
      <c r="ACV391"/>
      <c r="ACW391"/>
      <c r="ACX391"/>
      <c r="ACY391"/>
      <c r="ACZ391"/>
      <c r="ADA391"/>
      <c r="ADB391"/>
      <c r="ADC391"/>
      <c r="ADD391"/>
      <c r="ADE391"/>
      <c r="ADF391"/>
      <c r="ADG391"/>
      <c r="ADH391"/>
      <c r="ADI391"/>
      <c r="ADJ391"/>
      <c r="ADK391"/>
      <c r="ADL391"/>
      <c r="ADM391"/>
      <c r="ADN391"/>
      <c r="ADO391"/>
      <c r="ADP391"/>
      <c r="ADQ391"/>
      <c r="ADR391"/>
      <c r="ADS391"/>
      <c r="ADT391"/>
      <c r="ADU391"/>
      <c r="ADV391"/>
      <c r="ADW391"/>
      <c r="ADX391"/>
      <c r="ADY391"/>
      <c r="ADZ391"/>
      <c r="AEA391"/>
      <c r="AEB391"/>
      <c r="AEC391"/>
      <c r="AED391"/>
      <c r="AEE391"/>
      <c r="AEF391"/>
      <c r="AEG391"/>
      <c r="AEH391"/>
      <c r="AEI391"/>
      <c r="AEJ391"/>
      <c r="AEK391"/>
      <c r="AEL391"/>
      <c r="AEM391"/>
      <c r="AEN391"/>
      <c r="AEO391"/>
      <c r="AEP391"/>
      <c r="AEQ391"/>
      <c r="AER391"/>
      <c r="AES391"/>
      <c r="AET391"/>
      <c r="AEU391"/>
      <c r="AEV391"/>
      <c r="AEW391"/>
      <c r="AEX391"/>
      <c r="AEY391"/>
      <c r="AEZ391"/>
      <c r="AFA391"/>
      <c r="AFB391"/>
      <c r="AFC391"/>
      <c r="AFD391"/>
      <c r="AFE391"/>
      <c r="AFF391"/>
      <c r="AFG391"/>
      <c r="AFH391"/>
      <c r="AFI391"/>
      <c r="AFJ391"/>
      <c r="AFK391"/>
      <c r="AFL391"/>
      <c r="AFM391"/>
      <c r="AFN391"/>
      <c r="AFO391"/>
      <c r="AFP391"/>
      <c r="AFQ391"/>
      <c r="AFR391"/>
      <c r="AFS391"/>
      <c r="AFT391"/>
      <c r="AFU391"/>
      <c r="AFV391"/>
      <c r="AFW391"/>
      <c r="AFX391"/>
      <c r="AFY391"/>
      <c r="AFZ391"/>
      <c r="AGA391"/>
      <c r="AGB391"/>
      <c r="AGC391"/>
      <c r="AGD391"/>
      <c r="AGE391"/>
      <c r="AGF391"/>
      <c r="AGG391"/>
      <c r="AGH391"/>
      <c r="AGI391"/>
      <c r="AGJ391"/>
      <c r="AGK391"/>
      <c r="AGL391"/>
      <c r="AGM391"/>
      <c r="AGN391"/>
      <c r="AGO391"/>
      <c r="AGP391"/>
      <c r="AGQ391"/>
      <c r="AGR391"/>
      <c r="AGS391"/>
      <c r="AGT391"/>
      <c r="AGU391"/>
      <c r="AGV391"/>
      <c r="AGW391"/>
      <c r="AGX391"/>
      <c r="AGY391"/>
      <c r="AGZ391"/>
      <c r="AHA391"/>
      <c r="AHB391"/>
      <c r="AHC391"/>
      <c r="AHD391"/>
      <c r="AHE391"/>
      <c r="AHF391"/>
      <c r="AHG391"/>
      <c r="AHH391"/>
      <c r="AHI391"/>
      <c r="AHJ391"/>
      <c r="AHK391"/>
      <c r="AHL391"/>
      <c r="AHM391"/>
      <c r="AHN391"/>
      <c r="AHO391"/>
      <c r="AHP391"/>
      <c r="AHQ391"/>
      <c r="AHR391"/>
      <c r="AHS391"/>
      <c r="AHT391"/>
      <c r="AHU391"/>
      <c r="AHV391"/>
      <c r="AHW391"/>
      <c r="AHX391"/>
      <c r="AHY391"/>
      <c r="AHZ391"/>
      <c r="AIA391"/>
      <c r="AIB391"/>
      <c r="AIC391"/>
      <c r="AID391"/>
      <c r="AIE391"/>
      <c r="AIF391"/>
      <c r="AIG391"/>
      <c r="AIH391"/>
      <c r="AII391"/>
      <c r="AIJ391"/>
      <c r="AIK391"/>
      <c r="AIL391"/>
      <c r="AIM391"/>
      <c r="AIN391"/>
      <c r="AIO391"/>
      <c r="AIP391"/>
      <c r="AIQ391"/>
      <c r="AIR391"/>
      <c r="AIS391"/>
      <c r="AIT391"/>
      <c r="AIU391"/>
      <c r="AIV391"/>
      <c r="AIW391"/>
      <c r="AIX391"/>
      <c r="AIY391"/>
      <c r="AIZ391"/>
      <c r="AJA391"/>
      <c r="AJB391"/>
      <c r="AJC391"/>
      <c r="AJD391"/>
      <c r="AJE391"/>
      <c r="AJF391"/>
      <c r="AJG391"/>
      <c r="AJH391"/>
      <c r="AJI391"/>
      <c r="AJJ391"/>
      <c r="AJK391"/>
      <c r="AJL391"/>
      <c r="AJM391"/>
      <c r="AJN391"/>
      <c r="AJO391"/>
      <c r="AJP391"/>
      <c r="AJQ391"/>
      <c r="AJR391"/>
      <c r="AJS391"/>
      <c r="AJT391"/>
      <c r="AJU391"/>
      <c r="AJV391"/>
      <c r="AJW391"/>
      <c r="AJX391"/>
      <c r="AJY391"/>
      <c r="AJZ391"/>
      <c r="AKA391"/>
      <c r="AKB391"/>
      <c r="AKC391"/>
      <c r="AKD391"/>
      <c r="AKE391"/>
      <c r="AKF391"/>
      <c r="AKG391"/>
      <c r="AKH391"/>
      <c r="AKI391"/>
      <c r="AKJ391"/>
      <c r="AKK391"/>
      <c r="AKL391"/>
      <c r="AKM391"/>
      <c r="AKN391"/>
      <c r="AKO391"/>
      <c r="AKP391"/>
      <c r="AKQ391"/>
      <c r="AKR391"/>
      <c r="AKS391"/>
      <c r="AKT391"/>
      <c r="AKU391"/>
      <c r="AKV391"/>
      <c r="AKW391"/>
      <c r="AKX391"/>
      <c r="AKY391"/>
      <c r="AKZ391"/>
      <c r="ALA391"/>
      <c r="ALB391"/>
      <c r="ALC391"/>
      <c r="ALD391"/>
      <c r="ALE391"/>
      <c r="ALF391"/>
      <c r="ALG391"/>
      <c r="ALH391"/>
      <c r="ALI391"/>
      <c r="ALJ391"/>
      <c r="ALK391"/>
      <c r="ALL391"/>
      <c r="ALM391"/>
      <c r="ALN391"/>
      <c r="ALO391"/>
      <c r="ALP391"/>
      <c r="ALQ391"/>
      <c r="ALR391"/>
      <c r="ALS391"/>
      <c r="ALT391"/>
      <c r="ALU391"/>
      <c r="ALV391"/>
      <c r="ALW391"/>
      <c r="ALX391"/>
      <c r="ALY391"/>
      <c r="ALZ391"/>
      <c r="AMA391"/>
      <c r="AMB391"/>
      <c r="AMC391"/>
      <c r="AMD391"/>
      <c r="AME391"/>
      <c r="AMF391"/>
      <c r="AMG391"/>
      <c r="AMH391"/>
      <c r="AMI391"/>
      <c r="AMJ391"/>
      <c r="AMK391"/>
      <c r="AML391"/>
      <c r="AMM391"/>
      <c r="AMN391"/>
      <c r="AMO391"/>
      <c r="AMP391"/>
      <c r="AMQ391"/>
      <c r="AMR391"/>
      <c r="AMS391"/>
      <c r="AMT391"/>
      <c r="AMU391"/>
      <c r="AMV391"/>
      <c r="AMW391"/>
      <c r="AMX391"/>
      <c r="AMY391"/>
      <c r="AMZ391"/>
      <c r="ANA391"/>
      <c r="ANB391"/>
      <c r="ANC391"/>
      <c r="AND391"/>
      <c r="ANE391"/>
      <c r="ANF391"/>
      <c r="ANG391"/>
      <c r="ANH391"/>
      <c r="ANI391"/>
      <c r="ANJ391"/>
      <c r="ANK391"/>
      <c r="ANL391"/>
      <c r="ANM391"/>
      <c r="ANN391"/>
      <c r="ANO391"/>
      <c r="ANP391"/>
      <c r="ANQ391"/>
      <c r="ANR391"/>
      <c r="ANS391"/>
      <c r="ANT391"/>
      <c r="ANU391"/>
      <c r="ANV391"/>
      <c r="ANW391"/>
      <c r="ANX391"/>
      <c r="ANY391"/>
      <c r="ANZ391"/>
      <c r="AOA391"/>
      <c r="AOB391"/>
      <c r="AOC391"/>
      <c r="AOD391"/>
      <c r="AOE391"/>
      <c r="AOF391"/>
      <c r="AOG391"/>
      <c r="AOH391"/>
      <c r="AOI391"/>
      <c r="AOJ391"/>
      <c r="AOK391"/>
      <c r="AOL391"/>
      <c r="AOM391"/>
      <c r="AON391"/>
      <c r="AOO391"/>
      <c r="AOP391"/>
      <c r="AOQ391"/>
      <c r="AOR391"/>
      <c r="AOS391"/>
      <c r="AOT391"/>
      <c r="AOU391"/>
      <c r="AOV391"/>
      <c r="AOW391"/>
      <c r="AOX391"/>
      <c r="AOY391"/>
      <c r="AOZ391"/>
      <c r="APA391"/>
      <c r="APB391"/>
      <c r="APC391"/>
      <c r="APD391"/>
      <c r="APE391"/>
      <c r="APF391"/>
      <c r="APG391"/>
      <c r="APH391"/>
      <c r="API391"/>
      <c r="APJ391"/>
      <c r="APK391"/>
      <c r="APL391"/>
      <c r="APM391"/>
      <c r="APN391"/>
      <c r="APO391"/>
      <c r="APP391"/>
      <c r="APQ391"/>
      <c r="APR391"/>
      <c r="APS391"/>
      <c r="APT391"/>
      <c r="APU391"/>
      <c r="APV391"/>
      <c r="APW391"/>
      <c r="APX391"/>
      <c r="APY391"/>
      <c r="APZ391"/>
      <c r="AQA391"/>
      <c r="AQB391"/>
      <c r="AQC391"/>
      <c r="AQD391"/>
      <c r="AQE391"/>
      <c r="AQF391"/>
      <c r="AQG391"/>
      <c r="AQH391"/>
      <c r="AQI391"/>
      <c r="AQJ391"/>
      <c r="AQK391"/>
      <c r="AQL391"/>
      <c r="AQM391"/>
      <c r="AQN391"/>
      <c r="AQO391"/>
      <c r="AQP391"/>
      <c r="AQQ391"/>
      <c r="AQR391"/>
      <c r="AQS391"/>
      <c r="AQT391"/>
      <c r="AQU391"/>
      <c r="AQV391"/>
      <c r="AQW391"/>
      <c r="AQX391"/>
      <c r="AQY391"/>
      <c r="AQZ391"/>
      <c r="ARA391"/>
      <c r="ARB391"/>
      <c r="ARC391"/>
      <c r="ARD391"/>
      <c r="ARE391"/>
      <c r="ARF391"/>
      <c r="ARG391"/>
      <c r="ARH391"/>
      <c r="ARI391"/>
      <c r="ARJ391"/>
      <c r="ARK391"/>
      <c r="ARL391"/>
      <c r="ARM391"/>
      <c r="ARN391"/>
      <c r="ARO391"/>
      <c r="ARP391"/>
      <c r="ARQ391"/>
      <c r="ARR391"/>
      <c r="ARS391"/>
      <c r="ART391"/>
      <c r="ARU391"/>
      <c r="ARV391"/>
      <c r="ARW391"/>
      <c r="ARX391"/>
      <c r="ARY391"/>
      <c r="ARZ391"/>
      <c r="ASA391"/>
      <c r="ASB391"/>
      <c r="ASC391"/>
      <c r="ASD391"/>
      <c r="ASE391"/>
      <c r="ASF391"/>
      <c r="ASG391"/>
      <c r="ASH391"/>
      <c r="ASI391"/>
      <c r="ASJ391"/>
      <c r="ASK391"/>
      <c r="ASL391"/>
      <c r="ASM391"/>
      <c r="ASN391"/>
      <c r="ASO391"/>
      <c r="ASP391"/>
      <c r="ASQ391"/>
      <c r="ASR391"/>
      <c r="ASS391"/>
      <c r="AST391"/>
      <c r="ASU391"/>
      <c r="ASV391"/>
      <c r="ASW391"/>
      <c r="ASX391"/>
      <c r="ASY391"/>
      <c r="ASZ391"/>
      <c r="ATA391"/>
      <c r="ATB391"/>
      <c r="ATC391"/>
      <c r="ATD391"/>
      <c r="ATE391"/>
      <c r="ATF391"/>
      <c r="ATG391"/>
      <c r="ATH391"/>
      <c r="ATI391"/>
      <c r="ATJ391"/>
      <c r="ATK391"/>
      <c r="ATL391"/>
      <c r="ATM391"/>
      <c r="ATN391"/>
      <c r="ATO391"/>
      <c r="ATP391"/>
      <c r="ATQ391"/>
      <c r="ATR391"/>
      <c r="ATS391"/>
      <c r="ATT391"/>
      <c r="ATU391"/>
      <c r="ATV391"/>
      <c r="ATW391"/>
      <c r="ATX391"/>
      <c r="ATY391"/>
      <c r="ATZ391"/>
      <c r="AUA391"/>
      <c r="AUB391"/>
      <c r="AUC391"/>
      <c r="AUD391"/>
      <c r="AUE391"/>
      <c r="AUF391"/>
      <c r="AUG391"/>
      <c r="AUH391"/>
      <c r="AUI391"/>
      <c r="AUJ391"/>
      <c r="AUK391"/>
      <c r="AUL391"/>
      <c r="AUM391"/>
      <c r="AUN391"/>
      <c r="AUO391"/>
      <c r="AUP391"/>
      <c r="AUQ391"/>
      <c r="AUR391"/>
      <c r="AUS391"/>
      <c r="AUT391"/>
      <c r="AUU391"/>
      <c r="AUV391"/>
      <c r="AUW391"/>
      <c r="AUX391"/>
      <c r="AUY391"/>
      <c r="AUZ391"/>
      <c r="AVA391"/>
      <c r="AVB391"/>
      <c r="AVC391"/>
      <c r="AVD391"/>
      <c r="AVE391"/>
      <c r="AVF391"/>
      <c r="AVG391"/>
      <c r="AVH391"/>
      <c r="AVI391"/>
      <c r="AVJ391"/>
      <c r="AVK391"/>
      <c r="AVL391"/>
      <c r="AVM391"/>
      <c r="AVN391"/>
      <c r="AVO391"/>
      <c r="AVP391"/>
      <c r="AVQ391"/>
      <c r="AVR391"/>
      <c r="AVS391"/>
      <c r="AVT391"/>
      <c r="AVU391"/>
      <c r="AVV391"/>
      <c r="AVW391"/>
      <c r="AVX391"/>
      <c r="AVY391"/>
      <c r="AVZ391"/>
      <c r="AWA391"/>
      <c r="AWB391"/>
      <c r="AWC391"/>
      <c r="AWD391"/>
      <c r="AWE391"/>
      <c r="AWF391"/>
      <c r="AWG391"/>
      <c r="AWH391"/>
      <c r="AWI391"/>
      <c r="AWJ391"/>
      <c r="AWK391"/>
      <c r="AWL391"/>
      <c r="AWM391"/>
      <c r="AWN391"/>
      <c r="AWO391"/>
      <c r="AWP391"/>
      <c r="AWQ391"/>
      <c r="AWR391"/>
      <c r="AWS391"/>
      <c r="AWT391"/>
      <c r="AWU391"/>
      <c r="AWV391"/>
      <c r="AWW391"/>
      <c r="AWX391"/>
      <c r="AWY391"/>
      <c r="AWZ391"/>
      <c r="AXA391"/>
      <c r="AXB391"/>
      <c r="AXC391"/>
      <c r="AXD391"/>
      <c r="AXE391"/>
      <c r="AXF391"/>
      <c r="AXG391"/>
      <c r="AXH391"/>
      <c r="AXI391"/>
      <c r="AXJ391"/>
      <c r="AXK391"/>
      <c r="AXL391"/>
      <c r="AXM391"/>
      <c r="AXN391"/>
      <c r="AXO391"/>
      <c r="AXP391"/>
      <c r="AXQ391"/>
      <c r="AXR391"/>
      <c r="AXS391"/>
      <c r="AXT391"/>
      <c r="AXU391"/>
      <c r="AXV391"/>
      <c r="AXW391"/>
      <c r="AXX391"/>
      <c r="AXY391"/>
      <c r="AXZ391"/>
      <c r="AYA391"/>
      <c r="AYB391"/>
      <c r="AYC391"/>
      <c r="AYD391"/>
      <c r="AYE391"/>
      <c r="AYF391"/>
      <c r="AYG391"/>
      <c r="AYH391"/>
      <c r="AYI391"/>
      <c r="AYJ391"/>
      <c r="AYK391"/>
      <c r="AYL391"/>
      <c r="AYM391"/>
      <c r="AYN391"/>
      <c r="AYO391"/>
      <c r="AYP391"/>
      <c r="AYQ391"/>
      <c r="AYR391"/>
      <c r="AYS391"/>
      <c r="AYT391"/>
      <c r="AYU391"/>
      <c r="AYV391"/>
      <c r="AYW391"/>
      <c r="AYX391"/>
      <c r="AYY391"/>
      <c r="AYZ391"/>
      <c r="AZA391"/>
      <c r="AZB391"/>
      <c r="AZC391"/>
      <c r="AZD391"/>
      <c r="AZE391"/>
      <c r="AZF391"/>
      <c r="AZG391"/>
      <c r="AZH391"/>
      <c r="AZI391"/>
      <c r="AZJ391"/>
      <c r="AZK391"/>
      <c r="AZL391"/>
      <c r="AZM391"/>
      <c r="AZN391"/>
      <c r="AZO391"/>
      <c r="AZP391"/>
      <c r="AZQ391"/>
      <c r="AZR391"/>
      <c r="AZS391"/>
      <c r="AZT391"/>
      <c r="AZU391"/>
      <c r="AZV391"/>
      <c r="AZW391"/>
      <c r="AZX391"/>
      <c r="AZY391"/>
      <c r="AZZ391"/>
      <c r="BAA391"/>
      <c r="BAB391"/>
      <c r="BAC391"/>
      <c r="BAD391"/>
      <c r="BAE391"/>
      <c r="BAF391"/>
      <c r="BAG391"/>
      <c r="BAH391"/>
      <c r="BAI391"/>
      <c r="BAJ391"/>
      <c r="BAK391"/>
      <c r="BAL391"/>
      <c r="BAM391"/>
      <c r="BAN391"/>
      <c r="BAO391"/>
      <c r="BAP391"/>
      <c r="BAQ391"/>
      <c r="BAR391"/>
      <c r="BAS391"/>
      <c r="BAT391"/>
      <c r="BAU391"/>
      <c r="BAV391"/>
      <c r="BAW391"/>
      <c r="BAX391"/>
      <c r="BAY391"/>
      <c r="BAZ391"/>
      <c r="BBA391"/>
      <c r="BBB391"/>
      <c r="BBC391"/>
      <c r="BBD391"/>
      <c r="BBE391"/>
      <c r="BBF391"/>
      <c r="BBG391"/>
      <c r="BBH391"/>
      <c r="BBI391"/>
      <c r="BBJ391"/>
      <c r="BBK391"/>
      <c r="BBL391"/>
      <c r="BBM391"/>
      <c r="BBN391"/>
      <c r="BBO391"/>
      <c r="BBP391"/>
      <c r="BBQ391"/>
      <c r="BBR391"/>
      <c r="BBS391"/>
      <c r="BBT391"/>
      <c r="BBU391"/>
      <c r="BBV391"/>
      <c r="BBW391"/>
      <c r="BBX391"/>
      <c r="BBY391"/>
      <c r="BBZ391"/>
      <c r="BCA391"/>
      <c r="BCB391"/>
      <c r="BCC391"/>
      <c r="BCD391"/>
      <c r="BCE391"/>
      <c r="BCF391"/>
      <c r="BCG391"/>
      <c r="BCH391"/>
      <c r="BCI391"/>
      <c r="BCJ391"/>
      <c r="BCK391"/>
      <c r="BCL391"/>
      <c r="BCM391"/>
      <c r="BCN391"/>
      <c r="BCO391"/>
      <c r="BCP391"/>
      <c r="BCQ391"/>
      <c r="BCR391"/>
      <c r="BCS391"/>
      <c r="BCT391"/>
      <c r="BCU391"/>
      <c r="BCV391"/>
      <c r="BCW391"/>
      <c r="BCX391"/>
      <c r="BCY391"/>
      <c r="BCZ391"/>
      <c r="BDA391"/>
      <c r="BDB391"/>
      <c r="BDC391"/>
      <c r="BDD391"/>
      <c r="BDE391"/>
      <c r="BDF391"/>
      <c r="BDG391"/>
      <c r="BDH391"/>
      <c r="BDI391"/>
      <c r="BDJ391"/>
      <c r="BDK391"/>
      <c r="BDL391"/>
      <c r="BDM391"/>
      <c r="BDN391"/>
      <c r="BDO391"/>
      <c r="BDP391"/>
      <c r="BDQ391"/>
      <c r="BDR391"/>
      <c r="BDS391"/>
      <c r="BDT391"/>
      <c r="BDU391"/>
      <c r="BDV391"/>
      <c r="BDW391"/>
      <c r="BDX391"/>
      <c r="BDY391"/>
      <c r="BDZ391"/>
      <c r="BEA391"/>
      <c r="BEB391"/>
      <c r="BEC391"/>
      <c r="BED391"/>
      <c r="BEE391"/>
      <c r="BEF391"/>
      <c r="BEG391"/>
      <c r="BEH391"/>
      <c r="BEI391"/>
      <c r="BEJ391"/>
      <c r="BEK391"/>
      <c r="BEL391"/>
      <c r="BEM391"/>
      <c r="BEN391"/>
      <c r="BEO391"/>
      <c r="BEP391"/>
      <c r="BEQ391"/>
      <c r="BER391"/>
      <c r="BES391"/>
      <c r="BET391"/>
      <c r="BEU391"/>
      <c r="BEV391"/>
      <c r="BEW391"/>
      <c r="BEX391"/>
      <c r="BEY391"/>
      <c r="BEZ391"/>
      <c r="BFA391"/>
      <c r="BFB391"/>
      <c r="BFC391"/>
      <c r="BFD391"/>
      <c r="BFE391"/>
      <c r="BFF391"/>
      <c r="BFG391"/>
      <c r="BFH391"/>
      <c r="BFI391"/>
      <c r="BFJ391"/>
      <c r="BFK391"/>
      <c r="BFL391"/>
      <c r="BFM391"/>
      <c r="BFN391"/>
      <c r="BFO391"/>
      <c r="BFP391"/>
      <c r="BFQ391"/>
      <c r="BFR391"/>
      <c r="BFS391"/>
      <c r="BFT391"/>
      <c r="BFU391"/>
      <c r="BFV391"/>
      <c r="BFW391"/>
      <c r="BFX391"/>
      <c r="BFY391"/>
      <c r="BFZ391"/>
      <c r="BGA391"/>
      <c r="BGB391"/>
      <c r="BGC391"/>
      <c r="BGD391"/>
      <c r="BGE391"/>
      <c r="BGF391"/>
      <c r="BGG391"/>
      <c r="BGH391"/>
      <c r="BGI391"/>
      <c r="BGJ391"/>
      <c r="BGK391"/>
      <c r="BGL391"/>
      <c r="BGM391"/>
      <c r="BGN391"/>
      <c r="BGO391"/>
      <c r="BGP391"/>
      <c r="BGQ391"/>
      <c r="BGR391"/>
      <c r="BGS391"/>
      <c r="BGT391"/>
      <c r="BGU391"/>
      <c r="BGV391"/>
      <c r="BGW391"/>
      <c r="BGX391"/>
      <c r="BGY391"/>
      <c r="BGZ391"/>
      <c r="BHA391"/>
      <c r="BHB391"/>
      <c r="BHC391"/>
      <c r="BHD391"/>
      <c r="BHE391"/>
      <c r="BHF391"/>
      <c r="BHG391"/>
      <c r="BHH391"/>
      <c r="BHI391"/>
      <c r="BHJ391"/>
      <c r="BHK391"/>
      <c r="BHL391"/>
      <c r="BHM391"/>
      <c r="BHN391"/>
      <c r="BHO391"/>
      <c r="BHP391"/>
      <c r="BHQ391"/>
      <c r="BHR391"/>
      <c r="BHS391"/>
      <c r="BHT391"/>
      <c r="BHU391"/>
      <c r="BHV391"/>
      <c r="BHW391"/>
      <c r="BHX391"/>
      <c r="BHY391"/>
      <c r="BHZ391"/>
      <c r="BIA391"/>
      <c r="BIB391"/>
      <c r="BIC391"/>
      <c r="BID391"/>
      <c r="BIE391"/>
      <c r="BIF391"/>
      <c r="BIG391"/>
      <c r="BIH391"/>
      <c r="BII391"/>
      <c r="BIJ391"/>
      <c r="BIK391"/>
      <c r="BIL391"/>
      <c r="BIM391"/>
      <c r="BIN391"/>
      <c r="BIO391"/>
      <c r="BIP391"/>
      <c r="BIQ391"/>
      <c r="BIR391"/>
      <c r="BIS391"/>
      <c r="BIT391"/>
      <c r="BIU391"/>
      <c r="BIV391"/>
      <c r="BIW391"/>
      <c r="BIX391"/>
      <c r="BIY391"/>
      <c r="BIZ391"/>
      <c r="BJA391"/>
      <c r="BJB391"/>
      <c r="BJC391"/>
      <c r="BJD391"/>
      <c r="BJE391"/>
      <c r="BJF391"/>
      <c r="BJG391"/>
      <c r="BJH391"/>
      <c r="BJI391"/>
      <c r="BJJ391"/>
      <c r="BJK391"/>
      <c r="BJL391"/>
      <c r="BJM391"/>
      <c r="BJN391"/>
      <c r="BJO391"/>
      <c r="BJP391"/>
      <c r="BJQ391"/>
      <c r="BJR391"/>
      <c r="BJS391"/>
      <c r="BJT391"/>
      <c r="BJU391"/>
      <c r="BJV391"/>
      <c r="BJW391"/>
      <c r="BJX391"/>
      <c r="BJY391"/>
      <c r="BJZ391"/>
      <c r="BKA391"/>
      <c r="BKB391"/>
      <c r="BKC391"/>
      <c r="BKD391"/>
      <c r="BKE391"/>
      <c r="BKF391"/>
      <c r="BKG391"/>
      <c r="BKH391"/>
      <c r="BKI391"/>
      <c r="BKJ391"/>
      <c r="BKK391"/>
      <c r="BKL391"/>
      <c r="BKM391"/>
      <c r="BKN391"/>
      <c r="BKO391"/>
      <c r="BKP391"/>
      <c r="BKQ391"/>
      <c r="BKR391"/>
      <c r="BKS391"/>
      <c r="BKT391"/>
      <c r="BKU391"/>
      <c r="BKV391"/>
      <c r="BKW391"/>
      <c r="BKX391"/>
      <c r="BKY391"/>
      <c r="BKZ391"/>
      <c r="BLA391"/>
      <c r="BLB391"/>
      <c r="BLC391"/>
      <c r="BLD391"/>
      <c r="BLE391"/>
      <c r="BLF391"/>
      <c r="BLG391"/>
      <c r="BLH391"/>
      <c r="BLI391"/>
      <c r="BLJ391"/>
      <c r="BLK391"/>
      <c r="BLL391"/>
      <c r="BLM391"/>
      <c r="BLN391"/>
      <c r="BLO391"/>
      <c r="BLP391"/>
      <c r="BLQ391"/>
      <c r="BLR391"/>
      <c r="BLS391"/>
      <c r="BLT391"/>
      <c r="BLU391"/>
      <c r="BLV391"/>
      <c r="BLW391"/>
      <c r="BLX391"/>
      <c r="BLY391"/>
      <c r="BLZ391"/>
      <c r="BMA391"/>
      <c r="BMB391"/>
      <c r="BMC391"/>
      <c r="BMD391"/>
      <c r="BME391"/>
      <c r="BMF391"/>
      <c r="BMG391"/>
      <c r="BMH391"/>
      <c r="BMI391"/>
      <c r="BMJ391"/>
      <c r="BMK391"/>
      <c r="BML391"/>
      <c r="BMM391"/>
      <c r="BMN391"/>
      <c r="BMO391"/>
      <c r="BMP391"/>
      <c r="BMQ391"/>
      <c r="BMR391"/>
      <c r="BMS391"/>
      <c r="BMT391"/>
      <c r="BMU391"/>
      <c r="BMV391"/>
      <c r="BMW391"/>
      <c r="BMX391"/>
      <c r="BMY391"/>
      <c r="BMZ391"/>
      <c r="BNA391"/>
      <c r="BNB391"/>
      <c r="BNC391"/>
      <c r="BND391"/>
      <c r="BNE391"/>
      <c r="BNF391"/>
      <c r="BNG391"/>
      <c r="BNH391"/>
      <c r="BNI391"/>
      <c r="BNJ391"/>
      <c r="BNK391"/>
      <c r="BNL391"/>
      <c r="BNM391"/>
      <c r="BNN391"/>
      <c r="BNO391"/>
      <c r="BNP391"/>
      <c r="BNQ391"/>
      <c r="BNR391"/>
      <c r="BNS391"/>
      <c r="BNT391"/>
      <c r="BNU391"/>
      <c r="BNV391"/>
      <c r="BNW391"/>
      <c r="BNX391"/>
      <c r="BNY391"/>
      <c r="BNZ391"/>
      <c r="BOA391"/>
      <c r="BOB391"/>
      <c r="BOC391"/>
      <c r="BOD391"/>
      <c r="BOE391"/>
      <c r="BOF391"/>
      <c r="BOG391"/>
      <c r="BOH391"/>
      <c r="BOI391"/>
      <c r="BOJ391"/>
      <c r="BOK391"/>
      <c r="BOL391"/>
      <c r="BOM391"/>
      <c r="BON391"/>
      <c r="BOO391"/>
      <c r="BOP391"/>
      <c r="BOQ391"/>
      <c r="BOR391"/>
      <c r="BOS391"/>
      <c r="BOT391"/>
      <c r="BOU391"/>
      <c r="BOV391"/>
      <c r="BOW391"/>
      <c r="BOX391"/>
      <c r="BOY391"/>
      <c r="BOZ391"/>
      <c r="BPA391"/>
      <c r="BPB391"/>
      <c r="BPC391"/>
      <c r="BPD391"/>
      <c r="BPE391"/>
      <c r="BPF391"/>
      <c r="BPG391"/>
      <c r="BPH391"/>
      <c r="BPI391"/>
      <c r="BPJ391"/>
      <c r="BPK391"/>
      <c r="BPL391"/>
      <c r="BPM391"/>
      <c r="BPN391"/>
      <c r="BPO391"/>
      <c r="BPP391"/>
      <c r="BPQ391"/>
      <c r="BPR391"/>
      <c r="BPS391"/>
      <c r="BPT391"/>
      <c r="BPU391"/>
      <c r="BPV391"/>
      <c r="BPW391"/>
      <c r="BPX391"/>
      <c r="BPY391"/>
      <c r="BPZ391"/>
      <c r="BQA391"/>
      <c r="BQB391"/>
      <c r="BQC391"/>
      <c r="BQD391"/>
      <c r="BQE391"/>
      <c r="BQF391"/>
      <c r="BQG391"/>
      <c r="BQH391"/>
      <c r="BQI391"/>
      <c r="BQJ391"/>
      <c r="BQK391"/>
      <c r="BQL391"/>
      <c r="BQM391"/>
      <c r="BQN391"/>
      <c r="BQO391"/>
      <c r="BQP391"/>
      <c r="BQQ391"/>
      <c r="BQR391"/>
      <c r="BQS391"/>
      <c r="BQT391"/>
      <c r="BQU391"/>
      <c r="BQV391"/>
      <c r="BQW391"/>
      <c r="BQX391"/>
      <c r="BQY391"/>
      <c r="BQZ391"/>
      <c r="BRA391"/>
      <c r="BRB391"/>
      <c r="BRC391"/>
      <c r="BRD391"/>
      <c r="BRE391"/>
      <c r="BRF391"/>
      <c r="BRG391"/>
      <c r="BRH391"/>
      <c r="BRI391"/>
      <c r="BRJ391"/>
      <c r="BRK391"/>
      <c r="BRL391"/>
      <c r="BRM391"/>
      <c r="BRN391"/>
      <c r="BRO391"/>
      <c r="BRP391"/>
      <c r="BRQ391"/>
      <c r="BRR391"/>
      <c r="BRS391"/>
      <c r="BRT391"/>
      <c r="BRU391"/>
      <c r="BRV391"/>
      <c r="BRW391"/>
      <c r="BRX391"/>
      <c r="BRY391"/>
      <c r="BRZ391"/>
      <c r="BSA391"/>
      <c r="BSB391"/>
      <c r="BSC391"/>
      <c r="BSD391"/>
      <c r="BSE391"/>
      <c r="BSF391"/>
      <c r="BSG391"/>
      <c r="BSH391"/>
      <c r="BSI391"/>
      <c r="BSJ391"/>
      <c r="BSK391"/>
      <c r="BSL391"/>
      <c r="BSM391"/>
      <c r="BSN391"/>
      <c r="BSO391"/>
      <c r="BSP391"/>
      <c r="BSQ391"/>
      <c r="BSR391"/>
      <c r="BSS391"/>
      <c r="BST391"/>
      <c r="BSU391"/>
      <c r="BSV391"/>
      <c r="BSW391"/>
      <c r="BSX391"/>
      <c r="BSY391"/>
      <c r="BSZ391"/>
      <c r="BTA391"/>
      <c r="BTB391"/>
      <c r="BTC391"/>
      <c r="BTD391"/>
      <c r="BTE391"/>
      <c r="BTF391"/>
      <c r="BTG391"/>
      <c r="BTH391"/>
      <c r="BTI391"/>
      <c r="BTJ391"/>
      <c r="BTK391"/>
      <c r="BTL391"/>
      <c r="BTM391"/>
      <c r="BTN391"/>
      <c r="BTO391"/>
      <c r="BTP391"/>
      <c r="BTQ391"/>
      <c r="BTR391"/>
      <c r="BTS391"/>
      <c r="BTT391"/>
      <c r="BTU391"/>
      <c r="BTV391"/>
      <c r="BTW391"/>
      <c r="BTX391"/>
      <c r="BTY391"/>
      <c r="BTZ391"/>
      <c r="BUA391"/>
      <c r="BUB391"/>
      <c r="BUC391"/>
      <c r="BUD391"/>
      <c r="BUE391"/>
      <c r="BUF391"/>
      <c r="BUG391"/>
      <c r="BUH391"/>
      <c r="BUI391"/>
      <c r="BUJ391"/>
      <c r="BUK391"/>
      <c r="BUL391"/>
      <c r="BUM391"/>
      <c r="BUN391"/>
      <c r="BUO391"/>
      <c r="BUP391"/>
      <c r="BUQ391"/>
      <c r="BUR391"/>
      <c r="BUS391"/>
      <c r="BUT391"/>
      <c r="BUU391"/>
      <c r="BUV391"/>
      <c r="BUW391"/>
      <c r="BUX391"/>
      <c r="BUY391"/>
      <c r="BUZ391"/>
      <c r="BVA391"/>
      <c r="BVB391"/>
      <c r="BVC391"/>
      <c r="BVD391"/>
      <c r="BVE391"/>
      <c r="BVF391"/>
      <c r="BVG391"/>
      <c r="BVH391"/>
      <c r="BVI391"/>
      <c r="BVJ391"/>
      <c r="BVK391"/>
      <c r="BVL391"/>
      <c r="BVM391"/>
      <c r="BVN391"/>
      <c r="BVO391"/>
      <c r="BVP391"/>
      <c r="BVQ391"/>
      <c r="BVR391"/>
      <c r="BVS391"/>
      <c r="BVT391"/>
      <c r="BVU391"/>
      <c r="BVV391"/>
      <c r="BVW391"/>
      <c r="BVX391"/>
      <c r="BVY391"/>
      <c r="BVZ391"/>
      <c r="BWA391"/>
      <c r="BWB391"/>
      <c r="BWC391"/>
      <c r="BWD391"/>
      <c r="BWE391"/>
      <c r="BWF391"/>
      <c r="BWG391"/>
      <c r="BWH391"/>
      <c r="BWI391"/>
      <c r="BWJ391"/>
      <c r="BWK391"/>
      <c r="BWL391"/>
      <c r="BWM391"/>
      <c r="BWN391"/>
      <c r="BWO391"/>
      <c r="BWP391"/>
      <c r="BWQ391"/>
      <c r="BWR391"/>
      <c r="BWS391"/>
      <c r="BWT391"/>
      <c r="BWU391"/>
      <c r="BWV391"/>
      <c r="BWW391"/>
      <c r="BWX391"/>
      <c r="BWY391"/>
      <c r="BWZ391"/>
      <c r="BXA391"/>
      <c r="BXB391"/>
      <c r="BXC391"/>
      <c r="BXD391"/>
      <c r="BXE391"/>
      <c r="BXF391"/>
      <c r="BXG391"/>
      <c r="BXH391"/>
      <c r="BXI391"/>
      <c r="BXJ391"/>
      <c r="BXK391"/>
      <c r="BXL391"/>
      <c r="BXM391"/>
      <c r="BXN391"/>
      <c r="BXO391"/>
      <c r="BXP391"/>
      <c r="BXQ391"/>
      <c r="BXR391"/>
      <c r="BXS391"/>
      <c r="BXT391"/>
      <c r="BXU391"/>
      <c r="BXV391"/>
      <c r="BXW391"/>
      <c r="BXX391"/>
      <c r="BXY391"/>
      <c r="BXZ391"/>
      <c r="BYA391"/>
      <c r="BYB391"/>
      <c r="BYC391"/>
      <c r="BYD391"/>
      <c r="BYE391"/>
      <c r="BYF391"/>
      <c r="BYG391"/>
      <c r="BYH391"/>
      <c r="BYI391"/>
      <c r="BYJ391"/>
      <c r="BYK391"/>
      <c r="BYL391"/>
      <c r="BYM391"/>
      <c r="BYN391"/>
      <c r="BYO391"/>
      <c r="BYP391"/>
      <c r="BYQ391"/>
      <c r="BYR391"/>
      <c r="BYS391"/>
      <c r="BYT391"/>
      <c r="BYU391"/>
      <c r="BYV391"/>
      <c r="BYW391"/>
      <c r="BYX391"/>
      <c r="BYY391"/>
      <c r="BYZ391"/>
      <c r="BZA391"/>
      <c r="BZB391"/>
      <c r="BZC391"/>
      <c r="BZD391"/>
      <c r="BZE391"/>
      <c r="BZF391"/>
      <c r="BZG391"/>
      <c r="BZH391"/>
      <c r="BZI391"/>
      <c r="BZJ391"/>
      <c r="BZK391"/>
      <c r="BZL391"/>
      <c r="BZM391"/>
      <c r="BZN391"/>
      <c r="BZO391"/>
      <c r="BZP391"/>
      <c r="BZQ391"/>
      <c r="BZR391"/>
      <c r="BZS391"/>
      <c r="BZT391"/>
      <c r="BZU391"/>
      <c r="BZV391"/>
      <c r="BZW391"/>
      <c r="BZX391"/>
      <c r="BZY391"/>
      <c r="BZZ391"/>
      <c r="CAA391"/>
      <c r="CAB391"/>
      <c r="CAC391"/>
      <c r="CAD391"/>
      <c r="CAE391"/>
      <c r="CAF391"/>
      <c r="CAG391"/>
      <c r="CAH391"/>
      <c r="CAI391"/>
      <c r="CAJ391"/>
      <c r="CAK391"/>
      <c r="CAL391"/>
      <c r="CAM391"/>
      <c r="CAN391"/>
      <c r="CAO391"/>
      <c r="CAP391"/>
      <c r="CAQ391"/>
      <c r="CAR391"/>
      <c r="CAS391"/>
      <c r="CAT391"/>
      <c r="CAU391"/>
      <c r="CAV391"/>
      <c r="CAW391"/>
      <c r="CAX391"/>
      <c r="CAY391"/>
      <c r="CAZ391"/>
      <c r="CBA391"/>
      <c r="CBB391"/>
      <c r="CBC391"/>
      <c r="CBD391"/>
      <c r="CBE391"/>
      <c r="CBF391"/>
      <c r="CBG391"/>
      <c r="CBH391"/>
      <c r="CBI391"/>
      <c r="CBJ391"/>
      <c r="CBK391"/>
      <c r="CBL391"/>
      <c r="CBM391"/>
      <c r="CBN391"/>
      <c r="CBO391"/>
      <c r="CBP391"/>
      <c r="CBQ391"/>
      <c r="CBR391"/>
      <c r="CBS391"/>
      <c r="CBT391"/>
      <c r="CBU391"/>
      <c r="CBV391"/>
      <c r="CBW391"/>
      <c r="CBX391"/>
      <c r="CBY391"/>
      <c r="CBZ391"/>
      <c r="CCA391"/>
      <c r="CCB391"/>
      <c r="CCC391"/>
      <c r="CCD391"/>
      <c r="CCE391"/>
      <c r="CCF391"/>
      <c r="CCG391"/>
      <c r="CCH391"/>
      <c r="CCI391"/>
      <c r="CCJ391"/>
      <c r="CCK391"/>
      <c r="CCL391"/>
      <c r="CCM391"/>
      <c r="CCN391"/>
      <c r="CCO391"/>
      <c r="CCP391"/>
      <c r="CCQ391"/>
      <c r="CCR391"/>
      <c r="CCS391"/>
      <c r="CCT391"/>
      <c r="CCU391"/>
      <c r="CCV391"/>
      <c r="CCW391"/>
      <c r="CCX391"/>
      <c r="CCY391"/>
      <c r="CCZ391"/>
      <c r="CDA391"/>
      <c r="CDB391"/>
      <c r="CDC391"/>
      <c r="CDD391"/>
      <c r="CDE391"/>
      <c r="CDF391"/>
      <c r="CDG391"/>
      <c r="CDH391"/>
      <c r="CDI391"/>
      <c r="CDJ391"/>
      <c r="CDK391"/>
      <c r="CDL391"/>
      <c r="CDM391"/>
      <c r="CDN391"/>
      <c r="CDO391"/>
      <c r="CDP391"/>
      <c r="CDQ391"/>
      <c r="CDR391"/>
      <c r="CDS391"/>
      <c r="CDT391"/>
      <c r="CDU391"/>
      <c r="CDV391"/>
      <c r="CDW391"/>
      <c r="CDX391"/>
      <c r="CDY391"/>
      <c r="CDZ391"/>
      <c r="CEA391"/>
      <c r="CEB391"/>
      <c r="CEC391"/>
      <c r="CED391"/>
      <c r="CEE391"/>
      <c r="CEF391"/>
      <c r="CEG391"/>
      <c r="CEH391"/>
      <c r="CEI391"/>
      <c r="CEJ391"/>
      <c r="CEK391"/>
      <c r="CEL391"/>
      <c r="CEM391"/>
      <c r="CEN391"/>
      <c r="CEO391"/>
      <c r="CEP391"/>
      <c r="CEQ391"/>
      <c r="CER391"/>
      <c r="CES391"/>
      <c r="CET391"/>
      <c r="CEU391"/>
      <c r="CEV391"/>
      <c r="CEW391"/>
      <c r="CEX391"/>
      <c r="CEY391"/>
      <c r="CEZ391"/>
      <c r="CFA391"/>
      <c r="CFB391"/>
      <c r="CFC391"/>
      <c r="CFD391"/>
      <c r="CFE391"/>
      <c r="CFF391"/>
      <c r="CFG391"/>
      <c r="CFH391"/>
      <c r="CFI391"/>
      <c r="CFJ391"/>
      <c r="CFK391"/>
      <c r="CFL391"/>
      <c r="CFM391"/>
      <c r="CFN391"/>
      <c r="CFO391"/>
      <c r="CFP391"/>
      <c r="CFQ391"/>
      <c r="CFR391"/>
      <c r="CFS391"/>
      <c r="CFT391"/>
      <c r="CFU391"/>
      <c r="CFV391"/>
      <c r="CFW391"/>
      <c r="CFX391"/>
      <c r="CFY391"/>
      <c r="CFZ391"/>
      <c r="CGA391"/>
      <c r="CGB391"/>
      <c r="CGC391"/>
      <c r="CGD391"/>
      <c r="CGE391"/>
      <c r="CGF391"/>
      <c r="CGG391"/>
      <c r="CGH391"/>
      <c r="CGI391"/>
      <c r="CGJ391"/>
      <c r="CGK391"/>
      <c r="CGL391"/>
      <c r="CGM391"/>
      <c r="CGN391"/>
      <c r="CGO391"/>
      <c r="CGP391"/>
      <c r="CGQ391"/>
      <c r="CGR391"/>
      <c r="CGS391"/>
      <c r="CGT391"/>
      <c r="CGU391"/>
      <c r="CGV391"/>
      <c r="CGW391"/>
      <c r="CGX391"/>
      <c r="CGY391"/>
      <c r="CGZ391"/>
      <c r="CHA391"/>
      <c r="CHB391"/>
      <c r="CHC391"/>
      <c r="CHD391"/>
      <c r="CHE391"/>
      <c r="CHF391"/>
      <c r="CHG391"/>
      <c r="CHH391"/>
      <c r="CHI391"/>
      <c r="CHJ391"/>
      <c r="CHK391"/>
      <c r="CHL391"/>
      <c r="CHM391"/>
      <c r="CHN391"/>
      <c r="CHO391"/>
      <c r="CHP391"/>
      <c r="CHQ391"/>
      <c r="CHR391"/>
      <c r="CHS391"/>
      <c r="CHT391"/>
      <c r="CHU391"/>
      <c r="CHV391"/>
      <c r="CHW391"/>
      <c r="CHX391"/>
      <c r="CHY391"/>
      <c r="CHZ391"/>
      <c r="CIA391"/>
      <c r="CIB391"/>
      <c r="CIC391"/>
      <c r="CID391"/>
      <c r="CIE391"/>
      <c r="CIF391"/>
      <c r="CIG391"/>
      <c r="CIH391"/>
      <c r="CII391"/>
      <c r="CIJ391"/>
      <c r="CIK391"/>
      <c r="CIL391"/>
      <c r="CIM391"/>
      <c r="CIN391"/>
      <c r="CIO391"/>
      <c r="CIP391"/>
      <c r="CIQ391"/>
      <c r="CIR391"/>
      <c r="CIS391"/>
      <c r="CIT391"/>
      <c r="CIU391"/>
      <c r="CIV391"/>
      <c r="CIW391"/>
      <c r="CIX391"/>
      <c r="CIY391"/>
      <c r="CIZ391"/>
      <c r="CJA391"/>
      <c r="CJB391"/>
      <c r="CJC391"/>
      <c r="CJD391"/>
      <c r="CJE391"/>
      <c r="CJF391"/>
      <c r="CJG391"/>
      <c r="CJH391"/>
      <c r="CJI391"/>
      <c r="CJJ391"/>
      <c r="CJK391"/>
      <c r="CJL391"/>
      <c r="CJM391"/>
      <c r="CJN391"/>
      <c r="CJO391"/>
      <c r="CJP391"/>
      <c r="CJQ391"/>
      <c r="CJR391"/>
      <c r="CJS391"/>
      <c r="CJT391"/>
      <c r="CJU391"/>
      <c r="CJV391"/>
      <c r="CJW391"/>
      <c r="CJX391"/>
      <c r="CJY391"/>
      <c r="CJZ391"/>
      <c r="CKA391"/>
      <c r="CKB391"/>
      <c r="CKC391"/>
      <c r="CKD391"/>
      <c r="CKE391"/>
      <c r="CKF391"/>
      <c r="CKG391"/>
      <c r="CKH391"/>
      <c r="CKI391"/>
      <c r="CKJ391"/>
      <c r="CKK391"/>
      <c r="CKL391"/>
      <c r="CKM391"/>
      <c r="CKN391"/>
      <c r="CKO391"/>
      <c r="CKP391"/>
      <c r="CKQ391"/>
      <c r="CKR391"/>
      <c r="CKS391"/>
      <c r="CKT391"/>
      <c r="CKU391"/>
      <c r="CKV391"/>
      <c r="CKW391"/>
      <c r="CKX391"/>
      <c r="CKY391"/>
      <c r="CKZ391"/>
      <c r="CLA391"/>
      <c r="CLB391"/>
      <c r="CLC391"/>
      <c r="CLD391"/>
      <c r="CLE391"/>
      <c r="CLF391"/>
      <c r="CLG391"/>
      <c r="CLH391"/>
      <c r="CLI391"/>
      <c r="CLJ391"/>
      <c r="CLK391"/>
      <c r="CLL391"/>
      <c r="CLM391"/>
      <c r="CLN391"/>
      <c r="CLO391"/>
      <c r="CLP391"/>
      <c r="CLQ391"/>
      <c r="CLR391"/>
      <c r="CLS391"/>
      <c r="CLT391"/>
      <c r="CLU391"/>
      <c r="CLV391"/>
      <c r="CLW391"/>
      <c r="CLX391"/>
      <c r="CLY391"/>
      <c r="CLZ391"/>
      <c r="CMA391"/>
      <c r="CMB391"/>
      <c r="CMC391"/>
      <c r="CMD391"/>
      <c r="CME391"/>
      <c r="CMF391"/>
      <c r="CMG391"/>
      <c r="CMH391"/>
      <c r="CMI391"/>
      <c r="CMJ391"/>
      <c r="CMK391"/>
      <c r="CML391"/>
      <c r="CMM391"/>
      <c r="CMN391"/>
      <c r="CMO391"/>
      <c r="CMP391"/>
      <c r="CMQ391"/>
      <c r="CMR391"/>
      <c r="CMS391"/>
      <c r="CMT391"/>
      <c r="CMU391"/>
      <c r="CMV391"/>
      <c r="CMW391"/>
      <c r="CMX391"/>
      <c r="CMY391"/>
      <c r="CMZ391"/>
      <c r="CNA391"/>
      <c r="CNB391"/>
      <c r="CNC391"/>
      <c r="CND391"/>
      <c r="CNE391"/>
      <c r="CNF391"/>
      <c r="CNG391"/>
      <c r="CNH391"/>
      <c r="CNI391"/>
      <c r="CNJ391"/>
      <c r="CNK391"/>
      <c r="CNL391"/>
      <c r="CNM391"/>
      <c r="CNN391"/>
      <c r="CNO391"/>
      <c r="CNP391"/>
      <c r="CNQ391"/>
      <c r="CNR391"/>
      <c r="CNS391"/>
      <c r="CNT391"/>
      <c r="CNU391"/>
      <c r="CNV391"/>
      <c r="CNW391"/>
      <c r="CNX391"/>
      <c r="CNY391"/>
      <c r="CNZ391"/>
      <c r="COA391"/>
      <c r="COB391"/>
      <c r="COC391"/>
      <c r="COD391"/>
      <c r="COE391"/>
      <c r="COF391"/>
      <c r="COG391"/>
      <c r="COH391"/>
      <c r="COI391"/>
      <c r="COJ391"/>
      <c r="COK391"/>
      <c r="COL391"/>
      <c r="COM391"/>
      <c r="CON391"/>
      <c r="COO391"/>
      <c r="COP391"/>
      <c r="COQ391"/>
      <c r="COR391"/>
      <c r="COS391"/>
      <c r="COT391"/>
      <c r="COU391"/>
      <c r="COV391"/>
      <c r="COW391"/>
      <c r="COX391"/>
      <c r="COY391"/>
      <c r="COZ391"/>
      <c r="CPA391"/>
      <c r="CPB391"/>
      <c r="CPC391"/>
      <c r="CPD391"/>
      <c r="CPE391"/>
      <c r="CPF391"/>
      <c r="CPG391"/>
      <c r="CPH391"/>
      <c r="CPI391"/>
      <c r="CPJ391"/>
      <c r="CPK391"/>
      <c r="CPL391"/>
      <c r="CPM391"/>
      <c r="CPN391"/>
      <c r="CPO391"/>
      <c r="CPP391"/>
      <c r="CPQ391"/>
      <c r="CPR391"/>
      <c r="CPS391"/>
      <c r="CPT391"/>
      <c r="CPU391"/>
      <c r="CPV391"/>
      <c r="CPW391"/>
      <c r="CPX391"/>
      <c r="CPY391"/>
      <c r="CPZ391"/>
      <c r="CQA391"/>
      <c r="CQB391"/>
      <c r="CQC391"/>
      <c r="CQD391"/>
      <c r="CQE391"/>
      <c r="CQF391"/>
      <c r="CQG391"/>
      <c r="CQH391"/>
      <c r="CQI391"/>
      <c r="CQJ391"/>
      <c r="CQK391"/>
      <c r="CQL391"/>
      <c r="CQM391"/>
      <c r="CQN391"/>
      <c r="CQO391"/>
      <c r="CQP391"/>
      <c r="CQQ391"/>
      <c r="CQR391"/>
      <c r="CQS391"/>
      <c r="CQT391"/>
      <c r="CQU391"/>
      <c r="CQV391"/>
      <c r="CQW391"/>
      <c r="CQX391"/>
      <c r="CQY391"/>
      <c r="CQZ391"/>
      <c r="CRA391"/>
      <c r="CRB391"/>
      <c r="CRC391"/>
      <c r="CRD391"/>
      <c r="CRE391"/>
      <c r="CRF391"/>
      <c r="CRG391"/>
      <c r="CRH391"/>
      <c r="CRI391"/>
      <c r="CRJ391"/>
      <c r="CRK391"/>
      <c r="CRL391"/>
      <c r="CRM391"/>
      <c r="CRN391"/>
      <c r="CRO391"/>
      <c r="CRP391"/>
      <c r="CRQ391"/>
      <c r="CRR391"/>
      <c r="CRS391"/>
      <c r="CRT391"/>
      <c r="CRU391"/>
      <c r="CRV391"/>
      <c r="CRW391"/>
      <c r="CRX391"/>
      <c r="CRY391"/>
      <c r="CRZ391"/>
      <c r="CSA391"/>
      <c r="CSB391"/>
      <c r="CSC391"/>
      <c r="CSD391"/>
      <c r="CSE391"/>
      <c r="CSF391"/>
      <c r="CSG391"/>
      <c r="CSH391"/>
      <c r="CSI391"/>
      <c r="CSJ391"/>
      <c r="CSK391"/>
      <c r="CSL391"/>
      <c r="CSM391"/>
      <c r="CSN391"/>
      <c r="CSO391"/>
      <c r="CSP391"/>
      <c r="CSQ391"/>
      <c r="CSR391"/>
      <c r="CSS391"/>
      <c r="CST391"/>
      <c r="CSU391"/>
      <c r="CSV391"/>
      <c r="CSW391"/>
      <c r="CSX391"/>
      <c r="CSY391"/>
      <c r="CSZ391"/>
      <c r="CTA391"/>
      <c r="CTB391"/>
      <c r="CTC391"/>
      <c r="CTD391"/>
      <c r="CTE391"/>
      <c r="CTF391"/>
      <c r="CTG391"/>
      <c r="CTH391"/>
      <c r="CTI391"/>
      <c r="CTJ391"/>
      <c r="CTK391"/>
      <c r="CTL391"/>
      <c r="CTM391"/>
      <c r="CTN391"/>
      <c r="CTO391"/>
      <c r="CTP391"/>
      <c r="CTQ391"/>
      <c r="CTR391"/>
      <c r="CTS391"/>
      <c r="CTT391"/>
      <c r="CTU391"/>
      <c r="CTV391"/>
      <c r="CTW391"/>
      <c r="CTX391"/>
      <c r="CTY391"/>
      <c r="CTZ391"/>
      <c r="CUA391"/>
      <c r="CUB391"/>
      <c r="CUC391"/>
      <c r="CUD391"/>
      <c r="CUE391"/>
      <c r="CUF391"/>
      <c r="CUG391"/>
      <c r="CUH391"/>
      <c r="CUI391"/>
      <c r="CUJ391"/>
      <c r="CUK391"/>
      <c r="CUL391"/>
      <c r="CUM391"/>
      <c r="CUN391"/>
      <c r="CUO391"/>
      <c r="CUP391"/>
      <c r="CUQ391"/>
      <c r="CUR391"/>
      <c r="CUS391"/>
      <c r="CUT391"/>
      <c r="CUU391"/>
      <c r="CUV391"/>
      <c r="CUW391"/>
      <c r="CUX391"/>
      <c r="CUY391"/>
      <c r="CUZ391"/>
      <c r="CVA391"/>
      <c r="CVB391"/>
      <c r="CVC391"/>
      <c r="CVD391"/>
      <c r="CVE391"/>
      <c r="CVF391"/>
      <c r="CVG391"/>
      <c r="CVH391"/>
      <c r="CVI391"/>
      <c r="CVJ391"/>
      <c r="CVK391"/>
      <c r="CVL391"/>
      <c r="CVM391"/>
      <c r="CVN391"/>
      <c r="CVO391"/>
      <c r="CVP391"/>
      <c r="CVQ391"/>
      <c r="CVR391"/>
      <c r="CVS391"/>
      <c r="CVT391"/>
      <c r="CVU391"/>
      <c r="CVV391"/>
      <c r="CVW391"/>
      <c r="CVX391"/>
      <c r="CVY391"/>
      <c r="CVZ391"/>
      <c r="CWA391"/>
      <c r="CWB391"/>
      <c r="CWC391"/>
      <c r="CWD391"/>
      <c r="CWE391"/>
      <c r="CWF391"/>
      <c r="CWG391"/>
      <c r="CWH391"/>
      <c r="CWI391"/>
      <c r="CWJ391"/>
      <c r="CWK391"/>
      <c r="CWL391"/>
      <c r="CWM391"/>
      <c r="CWN391"/>
      <c r="CWO391"/>
      <c r="CWP391"/>
      <c r="CWQ391"/>
      <c r="CWR391"/>
      <c r="CWS391"/>
      <c r="CWT391"/>
      <c r="CWU391"/>
      <c r="CWV391"/>
      <c r="CWW391"/>
      <c r="CWX391"/>
      <c r="CWY391"/>
      <c r="CWZ391"/>
      <c r="CXA391"/>
      <c r="CXB391"/>
      <c r="CXC391"/>
      <c r="CXD391"/>
      <c r="CXE391"/>
      <c r="CXF391"/>
      <c r="CXG391"/>
      <c r="CXH391"/>
      <c r="CXI391"/>
      <c r="CXJ391"/>
      <c r="CXK391"/>
      <c r="CXL391"/>
      <c r="CXM391"/>
      <c r="CXN391"/>
      <c r="CXO391"/>
      <c r="CXP391"/>
      <c r="CXQ391"/>
      <c r="CXR391"/>
      <c r="CXS391"/>
      <c r="CXT391"/>
      <c r="CXU391"/>
      <c r="CXV391"/>
      <c r="CXW391"/>
      <c r="CXX391"/>
      <c r="CXY391"/>
      <c r="CXZ391"/>
      <c r="CYA391"/>
      <c r="CYB391"/>
      <c r="CYC391"/>
      <c r="CYD391"/>
      <c r="CYE391"/>
      <c r="CYF391"/>
      <c r="CYG391"/>
      <c r="CYH391"/>
      <c r="CYI391"/>
      <c r="CYJ391"/>
      <c r="CYK391"/>
      <c r="CYL391"/>
      <c r="CYM391"/>
      <c r="CYN391"/>
      <c r="CYO391"/>
      <c r="CYP391"/>
      <c r="CYQ391"/>
      <c r="CYR391"/>
      <c r="CYS391"/>
      <c r="CYT391"/>
      <c r="CYU391"/>
      <c r="CYV391"/>
      <c r="CYW391"/>
      <c r="CYX391"/>
      <c r="CYY391"/>
      <c r="CYZ391"/>
      <c r="CZA391"/>
      <c r="CZB391"/>
      <c r="CZC391"/>
      <c r="CZD391"/>
      <c r="CZE391"/>
      <c r="CZF391"/>
      <c r="CZG391"/>
      <c r="CZH391"/>
      <c r="CZI391"/>
      <c r="CZJ391"/>
      <c r="CZK391"/>
      <c r="CZL391"/>
      <c r="CZM391"/>
      <c r="CZN391"/>
      <c r="CZO391"/>
      <c r="CZP391"/>
      <c r="CZQ391"/>
      <c r="CZR391"/>
      <c r="CZS391"/>
      <c r="CZT391"/>
      <c r="CZU391"/>
      <c r="CZV391"/>
      <c r="CZW391"/>
      <c r="CZX391"/>
      <c r="CZY391"/>
      <c r="CZZ391"/>
      <c r="DAA391"/>
      <c r="DAB391"/>
      <c r="DAC391"/>
      <c r="DAD391"/>
      <c r="DAE391"/>
      <c r="DAF391"/>
      <c r="DAG391"/>
      <c r="DAH391"/>
      <c r="DAI391"/>
      <c r="DAJ391"/>
      <c r="DAK391"/>
      <c r="DAL391"/>
      <c r="DAM391"/>
      <c r="DAN391"/>
      <c r="DAO391"/>
      <c r="DAP391"/>
      <c r="DAQ391"/>
      <c r="DAR391"/>
      <c r="DAS391"/>
      <c r="DAT391"/>
      <c r="DAU391"/>
      <c r="DAV391"/>
      <c r="DAW391"/>
      <c r="DAX391"/>
      <c r="DAY391"/>
      <c r="DAZ391"/>
      <c r="DBA391"/>
      <c r="DBB391"/>
      <c r="DBC391"/>
      <c r="DBD391"/>
      <c r="DBE391"/>
      <c r="DBF391"/>
      <c r="DBG391"/>
      <c r="DBH391"/>
      <c r="DBI391"/>
      <c r="DBJ391"/>
      <c r="DBK391"/>
      <c r="DBL391"/>
      <c r="DBM391"/>
      <c r="DBN391"/>
      <c r="DBO391"/>
      <c r="DBP391"/>
      <c r="DBQ391"/>
      <c r="DBR391"/>
      <c r="DBS391"/>
      <c r="DBT391"/>
      <c r="DBU391"/>
      <c r="DBV391"/>
      <c r="DBW391"/>
      <c r="DBX391"/>
      <c r="DBY391"/>
      <c r="DBZ391"/>
      <c r="DCA391"/>
      <c r="DCB391"/>
      <c r="DCC391"/>
      <c r="DCD391"/>
      <c r="DCE391"/>
      <c r="DCF391"/>
      <c r="DCG391"/>
      <c r="DCH391"/>
      <c r="DCI391"/>
      <c r="DCJ391"/>
      <c r="DCK391"/>
      <c r="DCL391"/>
      <c r="DCM391"/>
      <c r="DCN391"/>
      <c r="DCO391"/>
      <c r="DCP391"/>
      <c r="DCQ391"/>
      <c r="DCR391"/>
      <c r="DCS391"/>
      <c r="DCT391"/>
      <c r="DCU391"/>
      <c r="DCV391"/>
      <c r="DCW391"/>
      <c r="DCX391"/>
      <c r="DCY391"/>
      <c r="DCZ391"/>
      <c r="DDA391"/>
      <c r="DDB391"/>
      <c r="DDC391"/>
      <c r="DDD391"/>
      <c r="DDE391"/>
      <c r="DDF391"/>
      <c r="DDG391"/>
      <c r="DDH391"/>
      <c r="DDI391"/>
      <c r="DDJ391"/>
      <c r="DDK391"/>
      <c r="DDL391"/>
      <c r="DDM391"/>
      <c r="DDN391"/>
      <c r="DDO391"/>
      <c r="DDP391"/>
      <c r="DDQ391"/>
      <c r="DDR391"/>
      <c r="DDS391"/>
      <c r="DDT391"/>
      <c r="DDU391"/>
      <c r="DDV391"/>
      <c r="DDW391"/>
      <c r="DDX391"/>
      <c r="DDY391"/>
      <c r="DDZ391"/>
      <c r="DEA391"/>
      <c r="DEB391"/>
      <c r="DEC391"/>
      <c r="DED391"/>
      <c r="DEE391"/>
      <c r="DEF391"/>
      <c r="DEG391"/>
      <c r="DEH391"/>
      <c r="DEI391"/>
      <c r="DEJ391"/>
      <c r="DEK391"/>
      <c r="DEL391"/>
      <c r="DEM391"/>
      <c r="DEN391"/>
      <c r="DEO391"/>
      <c r="DEP391"/>
      <c r="DEQ391"/>
      <c r="DER391"/>
      <c r="DES391"/>
      <c r="DET391"/>
      <c r="DEU391"/>
      <c r="DEV391"/>
      <c r="DEW391"/>
      <c r="DEX391"/>
      <c r="DEY391"/>
      <c r="DEZ391"/>
      <c r="DFA391"/>
      <c r="DFB391"/>
      <c r="DFC391"/>
      <c r="DFD391"/>
      <c r="DFE391"/>
      <c r="DFF391"/>
      <c r="DFG391"/>
      <c r="DFH391"/>
      <c r="DFI391"/>
      <c r="DFJ391"/>
      <c r="DFK391"/>
      <c r="DFL391"/>
      <c r="DFM391"/>
      <c r="DFN391"/>
      <c r="DFO391"/>
      <c r="DFP391"/>
      <c r="DFQ391"/>
      <c r="DFR391"/>
      <c r="DFS391"/>
      <c r="DFT391"/>
      <c r="DFU391"/>
      <c r="DFV391"/>
      <c r="DFW391"/>
      <c r="DFX391"/>
      <c r="DFY391"/>
      <c r="DFZ391"/>
      <c r="DGA391"/>
      <c r="DGB391"/>
      <c r="DGC391"/>
      <c r="DGD391"/>
      <c r="DGE391"/>
      <c r="DGF391"/>
      <c r="DGG391"/>
      <c r="DGH391"/>
      <c r="DGI391"/>
      <c r="DGJ391"/>
      <c r="DGK391"/>
      <c r="DGL391"/>
      <c r="DGM391"/>
      <c r="DGN391"/>
      <c r="DGO391"/>
      <c r="DGP391"/>
      <c r="DGQ391"/>
      <c r="DGR391"/>
      <c r="DGS391"/>
      <c r="DGT391"/>
      <c r="DGU391"/>
      <c r="DGV391"/>
      <c r="DGW391"/>
      <c r="DGX391"/>
      <c r="DGY391"/>
      <c r="DGZ391"/>
      <c r="DHA391"/>
      <c r="DHB391"/>
      <c r="DHC391"/>
      <c r="DHD391"/>
      <c r="DHE391"/>
      <c r="DHF391"/>
      <c r="DHG391"/>
      <c r="DHH391"/>
      <c r="DHI391"/>
      <c r="DHJ391"/>
      <c r="DHK391"/>
      <c r="DHL391"/>
      <c r="DHM391"/>
      <c r="DHN391"/>
      <c r="DHO391"/>
      <c r="DHP391"/>
      <c r="DHQ391"/>
      <c r="DHR391"/>
      <c r="DHS391"/>
      <c r="DHT391"/>
      <c r="DHU391"/>
      <c r="DHV391"/>
      <c r="DHW391"/>
      <c r="DHX391"/>
      <c r="DHY391"/>
      <c r="DHZ391"/>
      <c r="DIA391"/>
      <c r="DIB391"/>
      <c r="DIC391"/>
      <c r="DID391"/>
      <c r="DIE391"/>
      <c r="DIF391"/>
      <c r="DIG391"/>
      <c r="DIH391"/>
      <c r="DII391"/>
      <c r="DIJ391"/>
      <c r="DIK391"/>
      <c r="DIL391"/>
      <c r="DIM391"/>
      <c r="DIN391"/>
      <c r="DIO391"/>
      <c r="DIP391"/>
      <c r="DIQ391"/>
      <c r="DIR391"/>
      <c r="DIS391"/>
      <c r="DIT391"/>
      <c r="DIU391"/>
      <c r="DIV391"/>
      <c r="DIW391"/>
      <c r="DIX391"/>
      <c r="DIY391"/>
      <c r="DIZ391"/>
      <c r="DJA391"/>
      <c r="DJB391"/>
      <c r="DJC391"/>
      <c r="DJD391"/>
      <c r="DJE391"/>
      <c r="DJF391"/>
      <c r="DJG391"/>
      <c r="DJH391"/>
      <c r="DJI391"/>
      <c r="DJJ391"/>
      <c r="DJK391"/>
      <c r="DJL391"/>
      <c r="DJM391"/>
      <c r="DJN391"/>
      <c r="DJO391"/>
      <c r="DJP391"/>
      <c r="DJQ391"/>
      <c r="DJR391"/>
      <c r="DJS391"/>
      <c r="DJT391"/>
      <c r="DJU391"/>
      <c r="DJV391"/>
      <c r="DJW391"/>
      <c r="DJX391"/>
      <c r="DJY391"/>
      <c r="DJZ391"/>
      <c r="DKA391"/>
      <c r="DKB391"/>
      <c r="DKC391"/>
      <c r="DKD391"/>
      <c r="DKE391"/>
      <c r="DKF391"/>
      <c r="DKG391"/>
      <c r="DKH391"/>
      <c r="DKI391"/>
      <c r="DKJ391"/>
      <c r="DKK391"/>
      <c r="DKL391"/>
      <c r="DKM391"/>
      <c r="DKN391"/>
      <c r="DKO391"/>
      <c r="DKP391"/>
      <c r="DKQ391"/>
      <c r="DKR391"/>
      <c r="DKS391"/>
      <c r="DKT391"/>
      <c r="DKU391"/>
      <c r="DKV391"/>
      <c r="DKW391"/>
      <c r="DKX391"/>
      <c r="DKY391"/>
      <c r="DKZ391"/>
      <c r="DLA391"/>
      <c r="DLB391"/>
      <c r="DLC391"/>
      <c r="DLD391"/>
      <c r="DLE391"/>
      <c r="DLF391"/>
      <c r="DLG391"/>
      <c r="DLH391"/>
      <c r="DLI391"/>
      <c r="DLJ391"/>
      <c r="DLK391"/>
      <c r="DLL391"/>
      <c r="DLM391"/>
      <c r="DLN391"/>
      <c r="DLO391"/>
      <c r="DLP391"/>
      <c r="DLQ391"/>
      <c r="DLR391"/>
      <c r="DLS391"/>
      <c r="DLT391"/>
      <c r="DLU391"/>
      <c r="DLV391"/>
      <c r="DLW391"/>
      <c r="DLX391"/>
      <c r="DLY391"/>
      <c r="DLZ391"/>
      <c r="DMA391"/>
      <c r="DMB391"/>
      <c r="DMC391"/>
      <c r="DMD391"/>
      <c r="DME391"/>
      <c r="DMF391"/>
      <c r="DMG391"/>
      <c r="DMH391"/>
      <c r="DMI391"/>
      <c r="DMJ391"/>
      <c r="DMK391"/>
      <c r="DML391"/>
      <c r="DMM391"/>
      <c r="DMN391"/>
      <c r="DMO391"/>
      <c r="DMP391"/>
      <c r="DMQ391"/>
      <c r="DMR391"/>
      <c r="DMS391"/>
      <c r="DMT391"/>
      <c r="DMU391"/>
      <c r="DMV391"/>
      <c r="DMW391"/>
      <c r="DMX391"/>
      <c r="DMY391"/>
      <c r="DMZ391"/>
      <c r="DNA391"/>
      <c r="DNB391"/>
      <c r="DNC391"/>
      <c r="DND391"/>
      <c r="DNE391"/>
      <c r="DNF391"/>
      <c r="DNG391"/>
      <c r="DNH391"/>
      <c r="DNI391"/>
      <c r="DNJ391"/>
      <c r="DNK391"/>
      <c r="DNL391"/>
      <c r="DNM391"/>
      <c r="DNN391"/>
      <c r="DNO391"/>
      <c r="DNP391"/>
      <c r="DNQ391"/>
      <c r="DNR391"/>
      <c r="DNS391"/>
      <c r="DNT391"/>
      <c r="DNU391"/>
      <c r="DNV391"/>
      <c r="DNW391"/>
      <c r="DNX391"/>
      <c r="DNY391"/>
      <c r="DNZ391"/>
      <c r="DOA391"/>
      <c r="DOB391"/>
      <c r="DOC391"/>
      <c r="DOD391"/>
      <c r="DOE391"/>
      <c r="DOF391"/>
      <c r="DOG391"/>
      <c r="DOH391"/>
      <c r="DOI391"/>
      <c r="DOJ391"/>
      <c r="DOK391"/>
      <c r="DOL391"/>
      <c r="DOM391"/>
      <c r="DON391"/>
      <c r="DOO391"/>
      <c r="DOP391"/>
      <c r="DOQ391"/>
      <c r="DOR391"/>
      <c r="DOS391"/>
      <c r="DOT391"/>
      <c r="DOU391"/>
      <c r="DOV391"/>
      <c r="DOW391"/>
      <c r="DOX391"/>
      <c r="DOY391"/>
      <c r="DOZ391"/>
      <c r="DPA391"/>
      <c r="DPB391"/>
      <c r="DPC391"/>
      <c r="DPD391"/>
      <c r="DPE391"/>
      <c r="DPF391"/>
      <c r="DPG391"/>
      <c r="DPH391"/>
      <c r="DPI391"/>
      <c r="DPJ391"/>
      <c r="DPK391"/>
      <c r="DPL391"/>
      <c r="DPM391"/>
      <c r="DPN391"/>
      <c r="DPO391"/>
      <c r="DPP391"/>
      <c r="DPQ391"/>
      <c r="DPR391"/>
      <c r="DPS391"/>
      <c r="DPT391"/>
      <c r="DPU391"/>
      <c r="DPV391"/>
      <c r="DPW391"/>
      <c r="DPX391"/>
      <c r="DPY391"/>
      <c r="DPZ391"/>
      <c r="DQA391"/>
      <c r="DQB391"/>
      <c r="DQC391"/>
      <c r="DQD391"/>
      <c r="DQE391"/>
      <c r="DQF391"/>
      <c r="DQG391"/>
      <c r="DQH391"/>
      <c r="DQI391"/>
      <c r="DQJ391"/>
      <c r="DQK391"/>
      <c r="DQL391"/>
      <c r="DQM391"/>
      <c r="DQN391"/>
      <c r="DQO391"/>
      <c r="DQP391"/>
      <c r="DQQ391"/>
      <c r="DQR391"/>
      <c r="DQS391"/>
      <c r="DQT391"/>
      <c r="DQU391"/>
      <c r="DQV391"/>
      <c r="DQW391"/>
      <c r="DQX391"/>
      <c r="DQY391"/>
      <c r="DQZ391"/>
      <c r="DRA391"/>
      <c r="DRB391"/>
      <c r="DRC391"/>
      <c r="DRD391"/>
      <c r="DRE391"/>
      <c r="DRF391"/>
      <c r="DRG391"/>
      <c r="DRH391"/>
      <c r="DRI391"/>
      <c r="DRJ391"/>
      <c r="DRK391"/>
      <c r="DRL391"/>
      <c r="DRM391"/>
      <c r="DRN391"/>
      <c r="DRO391"/>
      <c r="DRP391"/>
      <c r="DRQ391"/>
      <c r="DRR391"/>
      <c r="DRS391"/>
      <c r="DRT391"/>
      <c r="DRU391"/>
      <c r="DRV391"/>
      <c r="DRW391"/>
      <c r="DRX391"/>
      <c r="DRY391"/>
      <c r="DRZ391"/>
      <c r="DSA391"/>
      <c r="DSB391"/>
      <c r="DSC391"/>
      <c r="DSD391"/>
      <c r="DSE391"/>
      <c r="DSF391"/>
      <c r="DSG391"/>
      <c r="DSH391"/>
      <c r="DSI391"/>
      <c r="DSJ391"/>
      <c r="DSK391"/>
      <c r="DSL391"/>
      <c r="DSM391"/>
      <c r="DSN391"/>
      <c r="DSO391"/>
      <c r="DSP391"/>
      <c r="DSQ391"/>
      <c r="DSR391"/>
      <c r="DSS391"/>
      <c r="DST391"/>
      <c r="DSU391"/>
      <c r="DSV391"/>
      <c r="DSW391"/>
      <c r="DSX391"/>
      <c r="DSY391"/>
      <c r="DSZ391"/>
      <c r="DTA391"/>
      <c r="DTB391"/>
      <c r="DTC391"/>
      <c r="DTD391"/>
      <c r="DTE391"/>
      <c r="DTF391"/>
      <c r="DTG391"/>
      <c r="DTH391"/>
      <c r="DTI391"/>
      <c r="DTJ391"/>
      <c r="DTK391"/>
      <c r="DTL391"/>
      <c r="DTM391"/>
      <c r="DTN391"/>
      <c r="DTO391"/>
      <c r="DTP391"/>
      <c r="DTQ391"/>
      <c r="DTR391"/>
      <c r="DTS391"/>
      <c r="DTT391"/>
      <c r="DTU391"/>
      <c r="DTV391"/>
      <c r="DTW391"/>
      <c r="DTX391"/>
      <c r="DTY391"/>
      <c r="DTZ391"/>
      <c r="DUA391"/>
      <c r="DUB391"/>
      <c r="DUC391"/>
      <c r="DUD391"/>
      <c r="DUE391"/>
      <c r="DUF391"/>
      <c r="DUG391"/>
      <c r="DUH391"/>
      <c r="DUI391"/>
      <c r="DUJ391"/>
      <c r="DUK391"/>
      <c r="DUL391"/>
      <c r="DUM391"/>
      <c r="DUN391"/>
      <c r="DUO391"/>
      <c r="DUP391"/>
      <c r="DUQ391"/>
      <c r="DUR391"/>
      <c r="DUS391"/>
      <c r="DUT391"/>
      <c r="DUU391"/>
      <c r="DUV391"/>
      <c r="DUW391"/>
      <c r="DUX391"/>
      <c r="DUY391"/>
      <c r="DUZ391"/>
      <c r="DVA391"/>
      <c r="DVB391"/>
      <c r="DVC391"/>
      <c r="DVD391"/>
      <c r="DVE391"/>
      <c r="DVF391"/>
      <c r="DVG391"/>
      <c r="DVH391"/>
      <c r="DVI391"/>
      <c r="DVJ391"/>
      <c r="DVK391"/>
      <c r="DVL391"/>
      <c r="DVM391"/>
      <c r="DVN391"/>
      <c r="DVO391"/>
      <c r="DVP391"/>
      <c r="DVQ391"/>
      <c r="DVR391"/>
      <c r="DVS391"/>
      <c r="DVT391"/>
      <c r="DVU391"/>
      <c r="DVV391"/>
      <c r="DVW391"/>
      <c r="DVX391"/>
      <c r="DVY391"/>
      <c r="DVZ391"/>
      <c r="DWA391"/>
      <c r="DWB391"/>
      <c r="DWC391"/>
      <c r="DWD391"/>
      <c r="DWE391"/>
      <c r="DWF391"/>
      <c r="DWG391"/>
      <c r="DWH391"/>
      <c r="DWI391"/>
      <c r="DWJ391"/>
      <c r="DWK391"/>
      <c r="DWL391"/>
      <c r="DWM391"/>
      <c r="DWN391"/>
      <c r="DWO391"/>
      <c r="DWP391"/>
      <c r="DWQ391"/>
      <c r="DWR391"/>
      <c r="DWS391"/>
      <c r="DWT391"/>
      <c r="DWU391"/>
      <c r="DWV391"/>
      <c r="DWW391"/>
      <c r="DWX391"/>
      <c r="DWY391"/>
      <c r="DWZ391"/>
      <c r="DXA391"/>
      <c r="DXB391"/>
      <c r="DXC391"/>
      <c r="DXD391"/>
      <c r="DXE391"/>
      <c r="DXF391"/>
      <c r="DXG391"/>
      <c r="DXH391"/>
      <c r="DXI391"/>
      <c r="DXJ391"/>
      <c r="DXK391"/>
      <c r="DXL391"/>
      <c r="DXM391"/>
      <c r="DXN391"/>
      <c r="DXO391"/>
      <c r="DXP391"/>
      <c r="DXQ391"/>
      <c r="DXR391"/>
      <c r="DXS391"/>
      <c r="DXT391"/>
      <c r="DXU391"/>
      <c r="DXV391"/>
      <c r="DXW391"/>
      <c r="DXX391"/>
      <c r="DXY391"/>
      <c r="DXZ391"/>
      <c r="DYA391"/>
      <c r="DYB391"/>
      <c r="DYC391"/>
      <c r="DYD391"/>
      <c r="DYE391"/>
      <c r="DYF391"/>
      <c r="DYG391"/>
      <c r="DYH391"/>
      <c r="DYI391"/>
      <c r="DYJ391"/>
      <c r="DYK391"/>
      <c r="DYL391"/>
      <c r="DYM391"/>
      <c r="DYN391"/>
      <c r="DYO391"/>
      <c r="DYP391"/>
      <c r="DYQ391"/>
      <c r="DYR391"/>
      <c r="DYS391"/>
      <c r="DYT391"/>
      <c r="DYU391"/>
      <c r="DYV391"/>
      <c r="DYW391"/>
      <c r="DYX391"/>
      <c r="DYY391"/>
      <c r="DYZ391"/>
      <c r="DZA391"/>
      <c r="DZB391"/>
      <c r="DZC391"/>
      <c r="DZD391"/>
      <c r="DZE391"/>
      <c r="DZF391"/>
      <c r="DZG391"/>
      <c r="DZH391"/>
      <c r="DZI391"/>
      <c r="DZJ391"/>
      <c r="DZK391"/>
      <c r="DZL391"/>
      <c r="DZM391"/>
      <c r="DZN391"/>
      <c r="DZO391"/>
      <c r="DZP391"/>
      <c r="DZQ391"/>
      <c r="DZR391"/>
      <c r="DZS391"/>
      <c r="DZT391"/>
      <c r="DZU391"/>
      <c r="DZV391"/>
      <c r="DZW391"/>
      <c r="DZX391"/>
      <c r="DZY391"/>
      <c r="DZZ391"/>
      <c r="EAA391"/>
      <c r="EAB391"/>
      <c r="EAC391"/>
      <c r="EAD391"/>
      <c r="EAE391"/>
      <c r="EAF391"/>
      <c r="EAG391"/>
      <c r="EAH391"/>
      <c r="EAI391"/>
      <c r="EAJ391"/>
      <c r="EAK391"/>
      <c r="EAL391"/>
      <c r="EAM391"/>
      <c r="EAN391"/>
      <c r="EAO391"/>
      <c r="EAP391"/>
      <c r="EAQ391"/>
      <c r="EAR391"/>
      <c r="EAS391"/>
      <c r="EAT391"/>
      <c r="EAU391"/>
      <c r="EAV391"/>
      <c r="EAW391"/>
      <c r="EAX391"/>
      <c r="EAY391"/>
      <c r="EAZ391"/>
      <c r="EBA391"/>
      <c r="EBB391"/>
      <c r="EBC391"/>
      <c r="EBD391"/>
      <c r="EBE391"/>
      <c r="EBF391"/>
      <c r="EBG391"/>
      <c r="EBH391"/>
      <c r="EBI391"/>
      <c r="EBJ391"/>
      <c r="EBK391"/>
      <c r="EBL391"/>
      <c r="EBM391"/>
      <c r="EBN391"/>
      <c r="EBO391"/>
      <c r="EBP391"/>
      <c r="EBQ391"/>
      <c r="EBR391"/>
      <c r="EBS391"/>
      <c r="EBT391"/>
      <c r="EBU391"/>
      <c r="EBV391"/>
      <c r="EBW391"/>
      <c r="EBX391"/>
      <c r="EBY391"/>
      <c r="EBZ391"/>
      <c r="ECA391"/>
      <c r="ECB391"/>
      <c r="ECC391"/>
      <c r="ECD391"/>
      <c r="ECE391"/>
      <c r="ECF391"/>
      <c r="ECG391"/>
      <c r="ECH391"/>
      <c r="ECI391"/>
      <c r="ECJ391"/>
      <c r="ECK391"/>
      <c r="ECL391"/>
      <c r="ECM391"/>
      <c r="ECN391"/>
      <c r="ECO391"/>
      <c r="ECP391"/>
      <c r="ECQ391"/>
      <c r="ECR391"/>
      <c r="ECS391"/>
      <c r="ECT391"/>
      <c r="ECU391"/>
      <c r="ECV391"/>
      <c r="ECW391"/>
      <c r="ECX391"/>
      <c r="ECY391"/>
      <c r="ECZ391"/>
      <c r="EDA391"/>
      <c r="EDB391"/>
      <c r="EDC391"/>
      <c r="EDD391"/>
      <c r="EDE391"/>
      <c r="EDF391"/>
      <c r="EDG391"/>
      <c r="EDH391"/>
      <c r="EDI391"/>
      <c r="EDJ391"/>
      <c r="EDK391"/>
      <c r="EDL391"/>
      <c r="EDM391"/>
      <c r="EDN391"/>
      <c r="EDO391"/>
      <c r="EDP391"/>
      <c r="EDQ391"/>
      <c r="EDR391"/>
      <c r="EDS391"/>
      <c r="EDT391"/>
      <c r="EDU391"/>
      <c r="EDV391"/>
      <c r="EDW391"/>
      <c r="EDX391"/>
      <c r="EDY391"/>
      <c r="EDZ391"/>
      <c r="EEA391"/>
      <c r="EEB391"/>
      <c r="EEC391"/>
      <c r="EED391"/>
      <c r="EEE391"/>
      <c r="EEF391"/>
      <c r="EEG391"/>
      <c r="EEH391"/>
      <c r="EEI391"/>
      <c r="EEJ391"/>
      <c r="EEK391"/>
      <c r="EEL391"/>
      <c r="EEM391"/>
      <c r="EEN391"/>
      <c r="EEO391"/>
      <c r="EEP391"/>
      <c r="EEQ391"/>
      <c r="EER391"/>
      <c r="EES391"/>
      <c r="EET391"/>
      <c r="EEU391"/>
      <c r="EEV391"/>
      <c r="EEW391"/>
      <c r="EEX391"/>
      <c r="EEY391"/>
      <c r="EEZ391"/>
      <c r="EFA391"/>
      <c r="EFB391"/>
      <c r="EFC391"/>
      <c r="EFD391"/>
      <c r="EFE391"/>
      <c r="EFF391"/>
      <c r="EFG391"/>
      <c r="EFH391"/>
      <c r="EFI391"/>
      <c r="EFJ391"/>
      <c r="EFK391"/>
      <c r="EFL391"/>
      <c r="EFM391"/>
      <c r="EFN391"/>
      <c r="EFO391"/>
      <c r="EFP391"/>
      <c r="EFQ391"/>
      <c r="EFR391"/>
      <c r="EFS391"/>
      <c r="EFT391"/>
      <c r="EFU391"/>
      <c r="EFV391"/>
      <c r="EFW391"/>
      <c r="EFX391"/>
      <c r="EFY391"/>
      <c r="EFZ391"/>
      <c r="EGA391"/>
      <c r="EGB391"/>
      <c r="EGC391"/>
      <c r="EGD391"/>
      <c r="EGE391"/>
      <c r="EGF391"/>
      <c r="EGG391"/>
      <c r="EGH391"/>
      <c r="EGI391"/>
      <c r="EGJ391"/>
      <c r="EGK391"/>
      <c r="EGL391"/>
      <c r="EGM391"/>
      <c r="EGN391"/>
      <c r="EGO391"/>
      <c r="EGP391"/>
      <c r="EGQ391"/>
      <c r="EGR391"/>
      <c r="EGS391"/>
      <c r="EGT391"/>
      <c r="EGU391"/>
      <c r="EGV391"/>
      <c r="EGW391"/>
      <c r="EGX391"/>
      <c r="EGY391"/>
      <c r="EGZ391"/>
      <c r="EHA391"/>
      <c r="EHB391"/>
      <c r="EHC391"/>
      <c r="EHD391"/>
      <c r="EHE391"/>
      <c r="EHF391"/>
      <c r="EHG391"/>
      <c r="EHH391"/>
      <c r="EHI391"/>
      <c r="EHJ391"/>
      <c r="EHK391"/>
      <c r="EHL391"/>
      <c r="EHM391"/>
      <c r="EHN391"/>
      <c r="EHO391"/>
      <c r="EHP391"/>
      <c r="EHQ391"/>
      <c r="EHR391"/>
      <c r="EHS391"/>
      <c r="EHT391"/>
      <c r="EHU391"/>
      <c r="EHV391"/>
      <c r="EHW391"/>
      <c r="EHX391"/>
      <c r="EHY391"/>
      <c r="EHZ391"/>
      <c r="EIA391"/>
      <c r="EIB391"/>
      <c r="EIC391"/>
      <c r="EID391"/>
      <c r="EIE391"/>
      <c r="EIF391"/>
      <c r="EIG391"/>
      <c r="EIH391"/>
      <c r="EII391"/>
      <c r="EIJ391"/>
      <c r="EIK391"/>
      <c r="EIL391"/>
      <c r="EIM391"/>
      <c r="EIN391"/>
      <c r="EIO391"/>
      <c r="EIP391"/>
      <c r="EIQ391"/>
      <c r="EIR391"/>
      <c r="EIS391"/>
      <c r="EIT391"/>
      <c r="EIU391"/>
      <c r="EIV391"/>
      <c r="EIW391"/>
      <c r="EIX391"/>
      <c r="EIY391"/>
      <c r="EIZ391"/>
      <c r="EJA391"/>
      <c r="EJB391"/>
      <c r="EJC391"/>
      <c r="EJD391"/>
      <c r="EJE391"/>
      <c r="EJF391"/>
      <c r="EJG391"/>
      <c r="EJH391"/>
      <c r="EJI391"/>
      <c r="EJJ391"/>
      <c r="EJK391"/>
      <c r="EJL391"/>
      <c r="EJM391"/>
      <c r="EJN391"/>
      <c r="EJO391"/>
      <c r="EJP391"/>
      <c r="EJQ391"/>
      <c r="EJR391"/>
      <c r="EJS391"/>
      <c r="EJT391"/>
      <c r="EJU391"/>
      <c r="EJV391"/>
      <c r="EJW391"/>
      <c r="EJX391"/>
      <c r="EJY391"/>
      <c r="EJZ391"/>
      <c r="EKA391"/>
      <c r="EKB391"/>
      <c r="EKC391"/>
      <c r="EKD391"/>
      <c r="EKE391"/>
      <c r="EKF391"/>
      <c r="EKG391"/>
      <c r="EKH391"/>
      <c r="EKI391"/>
      <c r="EKJ391"/>
      <c r="EKK391"/>
      <c r="EKL391"/>
      <c r="EKM391"/>
      <c r="EKN391"/>
      <c r="EKO391"/>
      <c r="EKP391"/>
      <c r="EKQ391"/>
      <c r="EKR391"/>
      <c r="EKS391"/>
      <c r="EKT391"/>
      <c r="EKU391"/>
      <c r="EKV391"/>
      <c r="EKW391"/>
      <c r="EKX391"/>
      <c r="EKY391"/>
      <c r="EKZ391"/>
      <c r="ELA391"/>
      <c r="ELB391"/>
      <c r="ELC391"/>
      <c r="ELD391"/>
      <c r="ELE391"/>
      <c r="ELF391"/>
      <c r="ELG391"/>
      <c r="ELH391"/>
      <c r="ELI391"/>
      <c r="ELJ391"/>
      <c r="ELK391"/>
      <c r="ELL391"/>
      <c r="ELM391"/>
      <c r="ELN391"/>
      <c r="ELO391"/>
      <c r="ELP391"/>
      <c r="ELQ391"/>
      <c r="ELR391"/>
      <c r="ELS391"/>
      <c r="ELT391"/>
      <c r="ELU391"/>
      <c r="ELV391"/>
      <c r="ELW391"/>
      <c r="ELX391"/>
      <c r="ELY391"/>
      <c r="ELZ391"/>
      <c r="EMA391"/>
      <c r="EMB391"/>
      <c r="EMC391"/>
      <c r="EMD391"/>
      <c r="EME391"/>
      <c r="EMF391"/>
      <c r="EMG391"/>
      <c r="EMH391"/>
      <c r="EMI391"/>
      <c r="EMJ391"/>
      <c r="EMK391"/>
      <c r="EML391"/>
      <c r="EMM391"/>
      <c r="EMN391"/>
      <c r="EMO391"/>
      <c r="EMP391"/>
      <c r="EMQ391"/>
      <c r="EMR391"/>
      <c r="EMS391"/>
      <c r="EMT391"/>
      <c r="EMU391"/>
      <c r="EMV391"/>
      <c r="EMW391"/>
      <c r="EMX391"/>
      <c r="EMY391"/>
      <c r="EMZ391"/>
      <c r="ENA391"/>
      <c r="ENB391"/>
      <c r="ENC391"/>
      <c r="END391"/>
      <c r="ENE391"/>
      <c r="ENF391"/>
      <c r="ENG391"/>
      <c r="ENH391"/>
      <c r="ENI391"/>
      <c r="ENJ391"/>
      <c r="ENK391"/>
      <c r="ENL391"/>
      <c r="ENM391"/>
      <c r="ENN391"/>
      <c r="ENO391"/>
      <c r="ENP391"/>
      <c r="ENQ391"/>
      <c r="ENR391"/>
      <c r="ENS391"/>
      <c r="ENT391"/>
      <c r="ENU391"/>
      <c r="ENV391"/>
      <c r="ENW391"/>
      <c r="ENX391"/>
      <c r="ENY391"/>
      <c r="ENZ391"/>
      <c r="EOA391"/>
      <c r="EOB391"/>
      <c r="EOC391"/>
      <c r="EOD391"/>
      <c r="EOE391"/>
      <c r="EOF391"/>
      <c r="EOG391"/>
      <c r="EOH391"/>
      <c r="EOI391"/>
      <c r="EOJ391"/>
      <c r="EOK391"/>
      <c r="EOL391"/>
      <c r="EOM391"/>
      <c r="EON391"/>
      <c r="EOO391"/>
      <c r="EOP391"/>
      <c r="EOQ391"/>
      <c r="EOR391"/>
      <c r="EOS391"/>
      <c r="EOT391"/>
      <c r="EOU391"/>
      <c r="EOV391"/>
      <c r="EOW391"/>
      <c r="EOX391"/>
      <c r="EOY391"/>
      <c r="EOZ391"/>
      <c r="EPA391"/>
      <c r="EPB391"/>
      <c r="EPC391"/>
      <c r="EPD391"/>
      <c r="EPE391"/>
      <c r="EPF391"/>
      <c r="EPG391"/>
      <c r="EPH391"/>
      <c r="EPI391"/>
      <c r="EPJ391"/>
      <c r="EPK391"/>
      <c r="EPL391"/>
      <c r="EPM391"/>
      <c r="EPN391"/>
      <c r="EPO391"/>
      <c r="EPP391"/>
      <c r="EPQ391"/>
      <c r="EPR391"/>
      <c r="EPS391"/>
      <c r="EPT391"/>
      <c r="EPU391"/>
      <c r="EPV391"/>
      <c r="EPW391"/>
      <c r="EPX391"/>
      <c r="EPY391"/>
      <c r="EPZ391"/>
      <c r="EQA391"/>
      <c r="EQB391"/>
      <c r="EQC391"/>
      <c r="EQD391"/>
      <c r="EQE391"/>
      <c r="EQF391"/>
      <c r="EQG391"/>
      <c r="EQH391"/>
      <c r="EQI391"/>
      <c r="EQJ391"/>
      <c r="EQK391"/>
      <c r="EQL391"/>
      <c r="EQM391"/>
      <c r="EQN391"/>
      <c r="EQO391"/>
      <c r="EQP391"/>
      <c r="EQQ391"/>
      <c r="EQR391"/>
      <c r="EQS391"/>
      <c r="EQT391"/>
      <c r="EQU391"/>
      <c r="EQV391"/>
      <c r="EQW391"/>
      <c r="EQX391"/>
      <c r="EQY391"/>
      <c r="EQZ391"/>
      <c r="ERA391"/>
      <c r="ERB391"/>
      <c r="ERC391"/>
      <c r="ERD391"/>
      <c r="ERE391"/>
      <c r="ERF391"/>
      <c r="ERG391"/>
      <c r="ERH391"/>
      <c r="ERI391"/>
      <c r="ERJ391"/>
      <c r="ERK391"/>
      <c r="ERL391"/>
      <c r="ERM391"/>
      <c r="ERN391"/>
      <c r="ERO391"/>
      <c r="ERP391"/>
      <c r="ERQ391"/>
      <c r="ERR391"/>
      <c r="ERS391"/>
      <c r="ERT391"/>
      <c r="ERU391"/>
      <c r="ERV391"/>
      <c r="ERW391"/>
      <c r="ERX391"/>
      <c r="ERY391"/>
      <c r="ERZ391"/>
      <c r="ESA391"/>
      <c r="ESB391"/>
      <c r="ESC391"/>
      <c r="ESD391"/>
      <c r="ESE391"/>
      <c r="ESF391"/>
      <c r="ESG391"/>
      <c r="ESH391"/>
      <c r="ESI391"/>
      <c r="ESJ391"/>
      <c r="ESK391"/>
      <c r="ESL391"/>
      <c r="ESM391"/>
      <c r="ESN391"/>
      <c r="ESO391"/>
      <c r="ESP391"/>
      <c r="ESQ391"/>
      <c r="ESR391"/>
      <c r="ESS391"/>
      <c r="EST391"/>
      <c r="ESU391"/>
      <c r="ESV391"/>
      <c r="ESW391"/>
      <c r="ESX391"/>
      <c r="ESY391"/>
      <c r="ESZ391"/>
      <c r="ETA391"/>
      <c r="ETB391"/>
      <c r="ETC391"/>
      <c r="ETD391"/>
      <c r="ETE391"/>
      <c r="ETF391"/>
      <c r="ETG391"/>
      <c r="ETH391"/>
      <c r="ETI391"/>
      <c r="ETJ391"/>
      <c r="ETK391"/>
      <c r="ETL391"/>
      <c r="ETM391"/>
      <c r="ETN391"/>
      <c r="ETO391"/>
      <c r="ETP391"/>
      <c r="ETQ391"/>
      <c r="ETR391"/>
      <c r="ETS391"/>
      <c r="ETT391"/>
      <c r="ETU391"/>
      <c r="ETV391"/>
      <c r="ETW391"/>
      <c r="ETX391"/>
      <c r="ETY391"/>
      <c r="ETZ391"/>
      <c r="EUA391"/>
      <c r="EUB391"/>
      <c r="EUC391"/>
      <c r="EUD391"/>
      <c r="EUE391"/>
      <c r="EUF391"/>
      <c r="EUG391"/>
      <c r="EUH391"/>
      <c r="EUI391"/>
      <c r="EUJ391"/>
      <c r="EUK391"/>
      <c r="EUL391"/>
      <c r="EUM391"/>
      <c r="EUN391"/>
      <c r="EUO391"/>
      <c r="EUP391"/>
      <c r="EUQ391"/>
      <c r="EUR391"/>
      <c r="EUS391"/>
      <c r="EUT391"/>
      <c r="EUU391"/>
      <c r="EUV391"/>
      <c r="EUW391"/>
      <c r="EUX391"/>
      <c r="EUY391"/>
      <c r="EUZ391"/>
      <c r="EVA391"/>
      <c r="EVB391"/>
      <c r="EVC391"/>
      <c r="EVD391"/>
      <c r="EVE391"/>
      <c r="EVF391"/>
      <c r="EVG391"/>
      <c r="EVH391"/>
      <c r="EVI391"/>
      <c r="EVJ391"/>
      <c r="EVK391"/>
      <c r="EVL391"/>
      <c r="EVM391"/>
      <c r="EVN391"/>
      <c r="EVO391"/>
      <c r="EVP391"/>
      <c r="EVQ391"/>
      <c r="EVR391"/>
      <c r="EVS391"/>
      <c r="EVT391"/>
      <c r="EVU391"/>
      <c r="EVV391"/>
      <c r="EVW391"/>
      <c r="EVX391"/>
      <c r="EVY391"/>
      <c r="EVZ391"/>
      <c r="EWA391"/>
      <c r="EWB391"/>
      <c r="EWC391"/>
      <c r="EWD391"/>
      <c r="EWE391"/>
      <c r="EWF391"/>
      <c r="EWG391"/>
      <c r="EWH391"/>
      <c r="EWI391"/>
      <c r="EWJ391"/>
      <c r="EWK391"/>
      <c r="EWL391"/>
      <c r="EWM391"/>
      <c r="EWN391"/>
      <c r="EWO391"/>
      <c r="EWP391"/>
      <c r="EWQ391"/>
      <c r="EWR391"/>
      <c r="EWS391"/>
      <c r="EWT391"/>
      <c r="EWU391"/>
      <c r="EWV391"/>
      <c r="EWW391"/>
      <c r="EWX391"/>
      <c r="EWY391"/>
      <c r="EWZ391"/>
      <c r="EXA391"/>
      <c r="EXB391"/>
      <c r="EXC391"/>
      <c r="EXD391"/>
      <c r="EXE391"/>
      <c r="EXF391"/>
      <c r="EXG391"/>
      <c r="EXH391"/>
      <c r="EXI391"/>
      <c r="EXJ391"/>
      <c r="EXK391"/>
      <c r="EXL391"/>
      <c r="EXM391"/>
      <c r="EXN391"/>
      <c r="EXO391"/>
      <c r="EXP391"/>
      <c r="EXQ391"/>
      <c r="EXR391"/>
      <c r="EXS391"/>
      <c r="EXT391"/>
      <c r="EXU391"/>
      <c r="EXV391"/>
      <c r="EXW391"/>
      <c r="EXX391"/>
      <c r="EXY391"/>
      <c r="EXZ391"/>
      <c r="EYA391"/>
      <c r="EYB391"/>
      <c r="EYC391"/>
      <c r="EYD391"/>
      <c r="EYE391"/>
      <c r="EYF391"/>
      <c r="EYG391"/>
      <c r="EYH391"/>
      <c r="EYI391"/>
      <c r="EYJ391"/>
      <c r="EYK391"/>
      <c r="EYL391"/>
      <c r="EYM391"/>
      <c r="EYN391"/>
      <c r="EYO391"/>
      <c r="EYP391"/>
      <c r="EYQ391"/>
      <c r="EYR391"/>
      <c r="EYS391"/>
      <c r="EYT391"/>
      <c r="EYU391"/>
      <c r="EYV391"/>
      <c r="EYW391"/>
      <c r="EYX391"/>
      <c r="EYY391"/>
      <c r="EYZ391"/>
      <c r="EZA391"/>
      <c r="EZB391"/>
      <c r="EZC391"/>
      <c r="EZD391"/>
      <c r="EZE391"/>
      <c r="EZF391"/>
      <c r="EZG391"/>
      <c r="EZH391"/>
      <c r="EZI391"/>
      <c r="EZJ391"/>
      <c r="EZK391"/>
      <c r="EZL391"/>
      <c r="EZM391"/>
      <c r="EZN391"/>
      <c r="EZO391"/>
      <c r="EZP391"/>
      <c r="EZQ391"/>
      <c r="EZR391"/>
      <c r="EZS391"/>
      <c r="EZT391"/>
      <c r="EZU391"/>
      <c r="EZV391"/>
      <c r="EZW391"/>
      <c r="EZX391"/>
      <c r="EZY391"/>
      <c r="EZZ391"/>
      <c r="FAA391"/>
      <c r="FAB391"/>
      <c r="FAC391"/>
      <c r="FAD391"/>
      <c r="FAE391"/>
      <c r="FAF391"/>
      <c r="FAG391"/>
      <c r="FAH391"/>
      <c r="FAI391"/>
      <c r="FAJ391"/>
      <c r="FAK391"/>
      <c r="FAL391"/>
      <c r="FAM391"/>
      <c r="FAN391"/>
      <c r="FAO391"/>
      <c r="FAP391"/>
      <c r="FAQ391"/>
      <c r="FAR391"/>
      <c r="FAS391"/>
      <c r="FAT391"/>
      <c r="FAU391"/>
      <c r="FAV391"/>
      <c r="FAW391"/>
      <c r="FAX391"/>
      <c r="FAY391"/>
      <c r="FAZ391"/>
      <c r="FBA391"/>
      <c r="FBB391"/>
      <c r="FBC391"/>
      <c r="FBD391"/>
      <c r="FBE391"/>
      <c r="FBF391"/>
      <c r="FBG391"/>
      <c r="FBH391"/>
      <c r="FBI391"/>
      <c r="FBJ391"/>
      <c r="FBK391"/>
      <c r="FBL391"/>
      <c r="FBM391"/>
      <c r="FBN391"/>
      <c r="FBO391"/>
      <c r="FBP391"/>
      <c r="FBQ391"/>
      <c r="FBR391"/>
      <c r="FBS391"/>
      <c r="FBT391"/>
      <c r="FBU391"/>
      <c r="FBV391"/>
      <c r="FBW391"/>
      <c r="FBX391"/>
      <c r="FBY391"/>
      <c r="FBZ391"/>
      <c r="FCA391"/>
      <c r="FCB391"/>
      <c r="FCC391"/>
      <c r="FCD391"/>
      <c r="FCE391"/>
      <c r="FCF391"/>
      <c r="FCG391"/>
      <c r="FCH391"/>
      <c r="FCI391"/>
      <c r="FCJ391"/>
      <c r="FCK391"/>
      <c r="FCL391"/>
      <c r="FCM391"/>
      <c r="FCN391"/>
      <c r="FCO391"/>
      <c r="FCP391"/>
      <c r="FCQ391"/>
      <c r="FCR391"/>
      <c r="FCS391"/>
      <c r="FCT391"/>
      <c r="FCU391"/>
      <c r="FCV391"/>
      <c r="FCW391"/>
      <c r="FCX391"/>
      <c r="FCY391"/>
      <c r="FCZ391"/>
      <c r="FDA391"/>
      <c r="FDB391"/>
      <c r="FDC391"/>
      <c r="FDD391"/>
      <c r="FDE391"/>
      <c r="FDF391"/>
      <c r="FDG391"/>
      <c r="FDH391"/>
      <c r="FDI391"/>
      <c r="FDJ391"/>
      <c r="FDK391"/>
      <c r="FDL391"/>
      <c r="FDM391"/>
      <c r="FDN391"/>
      <c r="FDO391"/>
      <c r="FDP391"/>
      <c r="FDQ391"/>
      <c r="FDR391"/>
      <c r="FDS391"/>
      <c r="FDT391"/>
      <c r="FDU391"/>
      <c r="FDV391"/>
      <c r="FDW391"/>
      <c r="FDX391"/>
      <c r="FDY391"/>
      <c r="FDZ391"/>
      <c r="FEA391"/>
      <c r="FEB391"/>
      <c r="FEC391"/>
      <c r="FED391"/>
      <c r="FEE391"/>
      <c r="FEF391"/>
      <c r="FEG391"/>
      <c r="FEH391"/>
      <c r="FEI391"/>
      <c r="FEJ391"/>
      <c r="FEK391"/>
      <c r="FEL391"/>
      <c r="FEM391"/>
      <c r="FEN391"/>
      <c r="FEO391"/>
      <c r="FEP391"/>
      <c r="FEQ391"/>
      <c r="FER391"/>
      <c r="FES391"/>
      <c r="FET391"/>
      <c r="FEU391"/>
      <c r="FEV391"/>
      <c r="FEW391"/>
      <c r="FEX391"/>
      <c r="FEY391"/>
      <c r="FEZ391"/>
      <c r="FFA391"/>
      <c r="FFB391"/>
      <c r="FFC391"/>
      <c r="FFD391"/>
      <c r="FFE391"/>
      <c r="FFF391"/>
      <c r="FFG391"/>
      <c r="FFH391"/>
      <c r="FFI391"/>
      <c r="FFJ391"/>
      <c r="FFK391"/>
      <c r="FFL391"/>
      <c r="FFM391"/>
      <c r="FFN391"/>
      <c r="FFO391"/>
      <c r="FFP391"/>
      <c r="FFQ391"/>
      <c r="FFR391"/>
      <c r="FFS391"/>
      <c r="FFT391"/>
      <c r="FFU391"/>
      <c r="FFV391"/>
      <c r="FFW391"/>
      <c r="FFX391"/>
      <c r="FFY391"/>
      <c r="FFZ391"/>
      <c r="FGA391"/>
      <c r="FGB391"/>
      <c r="FGC391"/>
      <c r="FGD391"/>
      <c r="FGE391"/>
      <c r="FGF391"/>
      <c r="FGG391"/>
      <c r="FGH391"/>
      <c r="FGI391"/>
      <c r="FGJ391"/>
      <c r="FGK391"/>
      <c r="FGL391"/>
      <c r="FGM391"/>
      <c r="FGN391"/>
      <c r="FGO391"/>
      <c r="FGP391"/>
      <c r="FGQ391"/>
      <c r="FGR391"/>
      <c r="FGS391"/>
      <c r="FGT391"/>
      <c r="FGU391"/>
      <c r="FGV391"/>
      <c r="FGW391"/>
      <c r="FGX391"/>
      <c r="FGY391"/>
      <c r="FGZ391"/>
      <c r="FHA391"/>
      <c r="FHB391"/>
      <c r="FHC391"/>
      <c r="FHD391"/>
      <c r="FHE391"/>
      <c r="FHF391"/>
      <c r="FHG391"/>
      <c r="FHH391"/>
      <c r="FHI391"/>
      <c r="FHJ391"/>
      <c r="FHK391"/>
      <c r="FHL391"/>
      <c r="FHM391"/>
      <c r="FHN391"/>
      <c r="FHO391"/>
      <c r="FHP391"/>
      <c r="FHQ391"/>
      <c r="FHR391"/>
      <c r="FHS391"/>
      <c r="FHT391"/>
      <c r="FHU391"/>
      <c r="FHV391"/>
      <c r="FHW391"/>
      <c r="FHX391"/>
      <c r="FHY391"/>
      <c r="FHZ391"/>
      <c r="FIA391"/>
      <c r="FIB391"/>
      <c r="FIC391"/>
      <c r="FID391"/>
      <c r="FIE391"/>
      <c r="FIF391"/>
      <c r="FIG391"/>
      <c r="FIH391"/>
      <c r="FII391"/>
      <c r="FIJ391"/>
      <c r="FIK391"/>
      <c r="FIL391"/>
      <c r="FIM391"/>
      <c r="FIN391"/>
      <c r="FIO391"/>
      <c r="FIP391"/>
      <c r="FIQ391"/>
      <c r="FIR391"/>
      <c r="FIS391"/>
      <c r="FIT391"/>
      <c r="FIU391"/>
      <c r="FIV391"/>
      <c r="FIW391"/>
      <c r="FIX391"/>
      <c r="FIY391"/>
      <c r="FIZ391"/>
      <c r="FJA391"/>
      <c r="FJB391"/>
      <c r="FJC391"/>
      <c r="FJD391"/>
      <c r="FJE391"/>
      <c r="FJF391"/>
      <c r="FJG391"/>
      <c r="FJH391"/>
      <c r="FJI391"/>
      <c r="FJJ391"/>
      <c r="FJK391"/>
      <c r="FJL391"/>
      <c r="FJM391"/>
      <c r="FJN391"/>
      <c r="FJO391"/>
      <c r="FJP391"/>
      <c r="FJQ391"/>
      <c r="FJR391"/>
      <c r="FJS391"/>
      <c r="FJT391"/>
      <c r="FJU391"/>
      <c r="FJV391"/>
      <c r="FJW391"/>
      <c r="FJX391"/>
      <c r="FJY391"/>
      <c r="FJZ391"/>
      <c r="FKA391"/>
      <c r="FKB391"/>
      <c r="FKC391"/>
      <c r="FKD391"/>
      <c r="FKE391"/>
      <c r="FKF391"/>
      <c r="FKG391"/>
      <c r="FKH391"/>
      <c r="FKI391"/>
      <c r="FKJ391"/>
      <c r="FKK391"/>
      <c r="FKL391"/>
      <c r="FKM391"/>
      <c r="FKN391"/>
      <c r="FKO391"/>
      <c r="FKP391"/>
      <c r="FKQ391"/>
      <c r="FKR391"/>
      <c r="FKS391"/>
      <c r="FKT391"/>
      <c r="FKU391"/>
      <c r="FKV391"/>
      <c r="FKW391"/>
      <c r="FKX391"/>
      <c r="FKY391"/>
      <c r="FKZ391"/>
      <c r="FLA391"/>
      <c r="FLB391"/>
      <c r="FLC391"/>
      <c r="FLD391"/>
      <c r="FLE391"/>
      <c r="FLF391"/>
      <c r="FLG391"/>
      <c r="FLH391"/>
      <c r="FLI391"/>
      <c r="FLJ391"/>
      <c r="FLK391"/>
      <c r="FLL391"/>
      <c r="FLM391"/>
      <c r="FLN391"/>
      <c r="FLO391"/>
      <c r="FLP391"/>
      <c r="FLQ391"/>
      <c r="FLR391"/>
      <c r="FLS391"/>
      <c r="FLT391"/>
      <c r="FLU391"/>
      <c r="FLV391"/>
      <c r="FLW391"/>
      <c r="FLX391"/>
      <c r="FLY391"/>
      <c r="FLZ391"/>
      <c r="FMA391"/>
      <c r="FMB391"/>
      <c r="FMC391"/>
      <c r="FMD391"/>
      <c r="FME391"/>
      <c r="FMF391"/>
      <c r="FMG391"/>
      <c r="FMH391"/>
      <c r="FMI391"/>
      <c r="FMJ391"/>
      <c r="FMK391"/>
      <c r="FML391"/>
      <c r="FMM391"/>
      <c r="FMN391"/>
      <c r="FMO391"/>
      <c r="FMP391"/>
      <c r="FMQ391"/>
      <c r="FMR391"/>
      <c r="FMS391"/>
      <c r="FMT391"/>
      <c r="FMU391"/>
      <c r="FMV391"/>
      <c r="FMW391"/>
      <c r="FMX391"/>
      <c r="FMY391"/>
      <c r="FMZ391"/>
      <c r="FNA391"/>
      <c r="FNB391"/>
      <c r="FNC391"/>
      <c r="FND391"/>
      <c r="FNE391"/>
      <c r="FNF391"/>
      <c r="FNG391"/>
      <c r="FNH391"/>
      <c r="FNI391"/>
      <c r="FNJ391"/>
      <c r="FNK391"/>
      <c r="FNL391"/>
      <c r="FNM391"/>
      <c r="FNN391"/>
      <c r="FNO391"/>
      <c r="FNP391"/>
      <c r="FNQ391"/>
      <c r="FNR391"/>
      <c r="FNS391"/>
      <c r="FNT391"/>
      <c r="FNU391"/>
      <c r="FNV391"/>
      <c r="FNW391"/>
      <c r="FNX391"/>
      <c r="FNY391"/>
      <c r="FNZ391"/>
      <c r="FOA391"/>
      <c r="FOB391"/>
      <c r="FOC391"/>
      <c r="FOD391"/>
      <c r="FOE391"/>
      <c r="FOF391"/>
      <c r="FOG391"/>
      <c r="FOH391"/>
      <c r="FOI391"/>
      <c r="FOJ391"/>
      <c r="FOK391"/>
      <c r="FOL391"/>
      <c r="FOM391"/>
      <c r="FON391"/>
      <c r="FOO391"/>
      <c r="FOP391"/>
      <c r="FOQ391"/>
      <c r="FOR391"/>
      <c r="FOS391"/>
      <c r="FOT391"/>
      <c r="FOU391"/>
      <c r="FOV391"/>
      <c r="FOW391"/>
      <c r="FOX391"/>
      <c r="FOY391"/>
      <c r="FOZ391"/>
      <c r="FPA391"/>
      <c r="FPB391"/>
      <c r="FPC391"/>
      <c r="FPD391"/>
      <c r="FPE391"/>
      <c r="FPF391"/>
      <c r="FPG391"/>
      <c r="FPH391"/>
      <c r="FPI391"/>
      <c r="FPJ391"/>
      <c r="FPK391"/>
      <c r="FPL391"/>
      <c r="FPM391"/>
      <c r="FPN391"/>
      <c r="FPO391"/>
      <c r="FPP391"/>
      <c r="FPQ391"/>
      <c r="FPR391"/>
      <c r="FPS391"/>
      <c r="FPT391"/>
      <c r="FPU391"/>
      <c r="FPV391"/>
      <c r="FPW391"/>
      <c r="FPX391"/>
      <c r="FPY391"/>
      <c r="FPZ391"/>
      <c r="FQA391"/>
      <c r="FQB391"/>
      <c r="FQC391"/>
      <c r="FQD391"/>
      <c r="FQE391"/>
      <c r="FQF391"/>
      <c r="FQG391"/>
      <c r="FQH391"/>
      <c r="FQI391"/>
      <c r="FQJ391"/>
      <c r="FQK391"/>
      <c r="FQL391"/>
      <c r="FQM391"/>
      <c r="FQN391"/>
      <c r="FQO391"/>
      <c r="FQP391"/>
      <c r="FQQ391"/>
      <c r="FQR391"/>
      <c r="FQS391"/>
      <c r="FQT391"/>
      <c r="FQU391"/>
      <c r="FQV391"/>
      <c r="FQW391"/>
      <c r="FQX391"/>
      <c r="FQY391"/>
      <c r="FQZ391"/>
      <c r="FRA391"/>
      <c r="FRB391"/>
      <c r="FRC391"/>
      <c r="FRD391"/>
      <c r="FRE391"/>
      <c r="FRF391"/>
      <c r="FRG391"/>
      <c r="FRH391"/>
      <c r="FRI391"/>
      <c r="FRJ391"/>
      <c r="FRK391"/>
      <c r="FRL391"/>
      <c r="FRM391"/>
      <c r="FRN391"/>
      <c r="FRO391"/>
      <c r="FRP391"/>
      <c r="FRQ391"/>
      <c r="FRR391"/>
      <c r="FRS391"/>
      <c r="FRT391"/>
      <c r="FRU391"/>
      <c r="FRV391"/>
      <c r="FRW391"/>
      <c r="FRX391"/>
      <c r="FRY391"/>
      <c r="FRZ391"/>
      <c r="FSA391"/>
      <c r="FSB391"/>
      <c r="FSC391"/>
      <c r="FSD391"/>
      <c r="FSE391"/>
      <c r="FSF391"/>
      <c r="FSG391"/>
      <c r="FSH391"/>
      <c r="FSI391"/>
      <c r="FSJ391"/>
      <c r="FSK391"/>
      <c r="FSL391"/>
      <c r="FSM391"/>
      <c r="FSN391"/>
      <c r="FSO391"/>
      <c r="FSP391"/>
      <c r="FSQ391"/>
      <c r="FSR391"/>
      <c r="FSS391"/>
      <c r="FST391"/>
      <c r="FSU391"/>
      <c r="FSV391"/>
      <c r="FSW391"/>
      <c r="FSX391"/>
      <c r="FSY391"/>
      <c r="FSZ391"/>
      <c r="FTA391"/>
      <c r="FTB391"/>
      <c r="FTC391"/>
      <c r="FTD391"/>
      <c r="FTE391"/>
      <c r="FTF391"/>
      <c r="FTG391"/>
      <c r="FTH391"/>
      <c r="FTI391"/>
      <c r="FTJ391"/>
      <c r="FTK391"/>
      <c r="FTL391"/>
      <c r="FTM391"/>
      <c r="FTN391"/>
      <c r="FTO391"/>
      <c r="FTP391"/>
      <c r="FTQ391"/>
      <c r="FTR391"/>
      <c r="FTS391"/>
      <c r="FTT391"/>
      <c r="FTU391"/>
      <c r="FTV391"/>
      <c r="FTW391"/>
      <c r="FTX391"/>
      <c r="FTY391"/>
      <c r="FTZ391"/>
      <c r="FUA391"/>
      <c r="FUB391"/>
      <c r="FUC391"/>
      <c r="FUD391"/>
      <c r="FUE391"/>
      <c r="FUF391"/>
      <c r="FUG391"/>
      <c r="FUH391"/>
      <c r="FUI391"/>
      <c r="FUJ391"/>
      <c r="FUK391"/>
      <c r="FUL391"/>
      <c r="FUM391"/>
      <c r="FUN391"/>
      <c r="FUO391"/>
      <c r="FUP391"/>
      <c r="FUQ391"/>
      <c r="FUR391"/>
      <c r="FUS391"/>
      <c r="FUT391"/>
      <c r="FUU391"/>
      <c r="FUV391"/>
      <c r="FUW391"/>
      <c r="FUX391"/>
      <c r="FUY391"/>
      <c r="FUZ391"/>
      <c r="FVA391"/>
      <c r="FVB391"/>
      <c r="FVC391"/>
      <c r="FVD391"/>
      <c r="FVE391"/>
      <c r="FVF391"/>
      <c r="FVG391"/>
      <c r="FVH391"/>
      <c r="FVI391"/>
      <c r="FVJ391"/>
      <c r="FVK391"/>
      <c r="FVL391"/>
      <c r="FVM391"/>
      <c r="FVN391"/>
      <c r="FVO391"/>
      <c r="FVP391"/>
      <c r="FVQ391"/>
      <c r="FVR391"/>
      <c r="FVS391"/>
      <c r="FVT391"/>
      <c r="FVU391"/>
      <c r="FVV391"/>
      <c r="FVW391"/>
      <c r="FVX391"/>
      <c r="FVY391"/>
      <c r="FVZ391"/>
      <c r="FWA391"/>
      <c r="FWB391"/>
      <c r="FWC391"/>
      <c r="FWD391"/>
      <c r="FWE391"/>
      <c r="FWF391"/>
      <c r="FWG391"/>
      <c r="FWH391"/>
      <c r="FWI391"/>
      <c r="FWJ391"/>
      <c r="FWK391"/>
      <c r="FWL391"/>
      <c r="FWM391"/>
      <c r="FWN391"/>
      <c r="FWO391"/>
      <c r="FWP391"/>
      <c r="FWQ391"/>
      <c r="FWR391"/>
      <c r="FWS391"/>
      <c r="FWT391"/>
      <c r="FWU391"/>
      <c r="FWV391"/>
      <c r="FWW391"/>
      <c r="FWX391"/>
      <c r="FWY391"/>
      <c r="FWZ391"/>
      <c r="FXA391"/>
      <c r="FXB391"/>
      <c r="FXC391"/>
      <c r="FXD391"/>
      <c r="FXE391"/>
      <c r="FXF391"/>
      <c r="FXG391"/>
      <c r="FXH391"/>
      <c r="FXI391"/>
      <c r="FXJ391"/>
      <c r="FXK391"/>
      <c r="FXL391"/>
      <c r="FXM391"/>
      <c r="FXN391"/>
      <c r="FXO391"/>
      <c r="FXP391"/>
      <c r="FXQ391"/>
      <c r="FXR391"/>
      <c r="FXS391"/>
      <c r="FXT391"/>
      <c r="FXU391"/>
      <c r="FXV391"/>
      <c r="FXW391"/>
      <c r="FXX391"/>
      <c r="FXY391"/>
      <c r="FXZ391"/>
      <c r="FYA391"/>
      <c r="FYB391"/>
      <c r="FYC391"/>
      <c r="FYD391"/>
      <c r="FYE391"/>
      <c r="FYF391"/>
      <c r="FYG391"/>
      <c r="FYH391"/>
      <c r="FYI391"/>
      <c r="FYJ391"/>
      <c r="FYK391"/>
      <c r="FYL391"/>
      <c r="FYM391"/>
      <c r="FYN391"/>
      <c r="FYO391"/>
      <c r="FYP391"/>
      <c r="FYQ391"/>
      <c r="FYR391"/>
      <c r="FYS391"/>
      <c r="FYT391"/>
      <c r="FYU391"/>
      <c r="FYV391"/>
      <c r="FYW391"/>
      <c r="FYX391"/>
      <c r="FYY391"/>
      <c r="FYZ391"/>
      <c r="FZA391"/>
      <c r="FZB391"/>
      <c r="FZC391"/>
      <c r="FZD391"/>
      <c r="FZE391"/>
      <c r="FZF391"/>
      <c r="FZG391"/>
      <c r="FZH391"/>
      <c r="FZI391"/>
      <c r="FZJ391"/>
      <c r="FZK391"/>
      <c r="FZL391"/>
      <c r="FZM391"/>
      <c r="FZN391"/>
      <c r="FZO391"/>
      <c r="FZP391"/>
      <c r="FZQ391"/>
      <c r="FZR391"/>
      <c r="FZS391"/>
      <c r="FZT391"/>
      <c r="FZU391"/>
      <c r="FZV391"/>
      <c r="FZW391"/>
      <c r="FZX391"/>
      <c r="FZY391"/>
      <c r="FZZ391"/>
      <c r="GAA391"/>
      <c r="GAB391"/>
      <c r="GAC391"/>
      <c r="GAD391"/>
      <c r="GAE391"/>
      <c r="GAF391"/>
      <c r="GAG391"/>
      <c r="GAH391"/>
      <c r="GAI391"/>
      <c r="GAJ391"/>
      <c r="GAK391"/>
      <c r="GAL391"/>
      <c r="GAM391"/>
      <c r="GAN391"/>
      <c r="GAO391"/>
      <c r="GAP391"/>
      <c r="GAQ391"/>
      <c r="GAR391"/>
      <c r="GAS391"/>
      <c r="GAT391"/>
      <c r="GAU391"/>
      <c r="GAV391"/>
      <c r="GAW391"/>
      <c r="GAX391"/>
      <c r="GAY391"/>
      <c r="GAZ391"/>
      <c r="GBA391"/>
      <c r="GBB391"/>
      <c r="GBC391"/>
      <c r="GBD391"/>
      <c r="GBE391"/>
      <c r="GBF391"/>
      <c r="GBG391"/>
      <c r="GBH391"/>
      <c r="GBI391"/>
      <c r="GBJ391"/>
      <c r="GBK391"/>
      <c r="GBL391"/>
      <c r="GBM391"/>
      <c r="GBN391"/>
      <c r="GBO391"/>
      <c r="GBP391"/>
      <c r="GBQ391"/>
      <c r="GBR391"/>
      <c r="GBS391"/>
      <c r="GBT391"/>
      <c r="GBU391"/>
      <c r="GBV391"/>
      <c r="GBW391"/>
      <c r="GBX391"/>
      <c r="GBY391"/>
      <c r="GBZ391"/>
      <c r="GCA391"/>
      <c r="GCB391"/>
      <c r="GCC391"/>
      <c r="GCD391"/>
      <c r="GCE391"/>
      <c r="GCF391"/>
      <c r="GCG391"/>
      <c r="GCH391"/>
      <c r="GCI391"/>
      <c r="GCJ391"/>
      <c r="GCK391"/>
      <c r="GCL391"/>
      <c r="GCM391"/>
      <c r="GCN391"/>
      <c r="GCO391"/>
      <c r="GCP391"/>
      <c r="GCQ391"/>
      <c r="GCR391"/>
      <c r="GCS391"/>
      <c r="GCT391"/>
      <c r="GCU391"/>
      <c r="GCV391"/>
      <c r="GCW391"/>
      <c r="GCX391"/>
      <c r="GCY391"/>
      <c r="GCZ391"/>
      <c r="GDA391"/>
      <c r="GDB391"/>
      <c r="GDC391"/>
      <c r="GDD391"/>
      <c r="GDE391"/>
      <c r="GDF391"/>
      <c r="GDG391"/>
      <c r="GDH391"/>
      <c r="GDI391"/>
      <c r="GDJ391"/>
      <c r="GDK391"/>
      <c r="GDL391"/>
      <c r="GDM391"/>
      <c r="GDN391"/>
      <c r="GDO391"/>
      <c r="GDP391"/>
      <c r="GDQ391"/>
      <c r="GDR391"/>
      <c r="GDS391"/>
      <c r="GDT391"/>
      <c r="GDU391"/>
      <c r="GDV391"/>
      <c r="GDW391"/>
      <c r="GDX391"/>
      <c r="GDY391"/>
      <c r="GDZ391"/>
      <c r="GEA391"/>
      <c r="GEB391"/>
      <c r="GEC391"/>
      <c r="GED391"/>
      <c r="GEE391"/>
      <c r="GEF391"/>
      <c r="GEG391"/>
      <c r="GEH391"/>
      <c r="GEI391"/>
      <c r="GEJ391"/>
      <c r="GEK391"/>
      <c r="GEL391"/>
      <c r="GEM391"/>
      <c r="GEN391"/>
      <c r="GEO391"/>
      <c r="GEP391"/>
      <c r="GEQ391"/>
      <c r="GER391"/>
      <c r="GES391"/>
      <c r="GET391"/>
      <c r="GEU391"/>
      <c r="GEV391"/>
      <c r="GEW391"/>
      <c r="GEX391"/>
      <c r="GEY391"/>
      <c r="GEZ391"/>
      <c r="GFA391"/>
      <c r="GFB391"/>
      <c r="GFC391"/>
      <c r="GFD391"/>
      <c r="GFE391"/>
      <c r="GFF391"/>
      <c r="GFG391"/>
      <c r="GFH391"/>
      <c r="GFI391"/>
      <c r="GFJ391"/>
      <c r="GFK391"/>
      <c r="GFL391"/>
      <c r="GFM391"/>
      <c r="GFN391"/>
      <c r="GFO391"/>
      <c r="GFP391"/>
      <c r="GFQ391"/>
      <c r="GFR391"/>
      <c r="GFS391"/>
      <c r="GFT391"/>
      <c r="GFU391"/>
      <c r="GFV391"/>
      <c r="GFW391"/>
      <c r="GFX391"/>
      <c r="GFY391"/>
      <c r="GFZ391"/>
      <c r="GGA391"/>
      <c r="GGB391"/>
      <c r="GGC391"/>
      <c r="GGD391"/>
      <c r="GGE391"/>
      <c r="GGF391"/>
      <c r="GGG391"/>
      <c r="GGH391"/>
      <c r="GGI391"/>
      <c r="GGJ391"/>
      <c r="GGK391"/>
      <c r="GGL391"/>
      <c r="GGM391"/>
      <c r="GGN391"/>
      <c r="GGO391"/>
      <c r="GGP391"/>
      <c r="GGQ391"/>
      <c r="GGR391"/>
      <c r="GGS391"/>
      <c r="GGT391"/>
      <c r="GGU391"/>
      <c r="GGV391"/>
      <c r="GGW391"/>
      <c r="GGX391"/>
      <c r="GGY391"/>
      <c r="GGZ391"/>
      <c r="GHA391"/>
      <c r="GHB391"/>
      <c r="GHC391"/>
      <c r="GHD391"/>
      <c r="GHE391"/>
      <c r="GHF391"/>
      <c r="GHG391"/>
      <c r="GHH391"/>
      <c r="GHI391"/>
      <c r="GHJ391"/>
      <c r="GHK391"/>
      <c r="GHL391"/>
      <c r="GHM391"/>
      <c r="GHN391"/>
      <c r="GHO391"/>
      <c r="GHP391"/>
      <c r="GHQ391"/>
      <c r="GHR391"/>
      <c r="GHS391"/>
      <c r="GHT391"/>
      <c r="GHU391"/>
      <c r="GHV391"/>
      <c r="GHW391"/>
      <c r="GHX391"/>
      <c r="GHY391"/>
      <c r="GHZ391"/>
      <c r="GIA391"/>
      <c r="GIB391"/>
      <c r="GIC391"/>
      <c r="GID391"/>
      <c r="GIE391"/>
      <c r="GIF391"/>
      <c r="GIG391"/>
      <c r="GIH391"/>
      <c r="GII391"/>
      <c r="GIJ391"/>
      <c r="GIK391"/>
      <c r="GIL391"/>
      <c r="GIM391"/>
      <c r="GIN391"/>
      <c r="GIO391"/>
      <c r="GIP391"/>
      <c r="GIQ391"/>
      <c r="GIR391"/>
      <c r="GIS391"/>
      <c r="GIT391"/>
      <c r="GIU391"/>
      <c r="GIV391"/>
      <c r="GIW391"/>
      <c r="GIX391"/>
      <c r="GIY391"/>
      <c r="GIZ391"/>
      <c r="GJA391"/>
      <c r="GJB391"/>
      <c r="GJC391"/>
      <c r="GJD391"/>
      <c r="GJE391"/>
      <c r="GJF391"/>
      <c r="GJG391"/>
      <c r="GJH391"/>
      <c r="GJI391"/>
      <c r="GJJ391"/>
      <c r="GJK391"/>
      <c r="GJL391"/>
      <c r="GJM391"/>
      <c r="GJN391"/>
      <c r="GJO391"/>
      <c r="GJP391"/>
      <c r="GJQ391"/>
      <c r="GJR391"/>
      <c r="GJS391"/>
      <c r="GJT391"/>
      <c r="GJU391"/>
      <c r="GJV391"/>
      <c r="GJW391"/>
      <c r="GJX391"/>
      <c r="GJY391"/>
      <c r="GJZ391"/>
      <c r="GKA391"/>
      <c r="GKB391"/>
      <c r="GKC391"/>
      <c r="GKD391"/>
      <c r="GKE391"/>
      <c r="GKF391"/>
      <c r="GKG391"/>
      <c r="GKH391"/>
      <c r="GKI391"/>
      <c r="GKJ391"/>
      <c r="GKK391"/>
      <c r="GKL391"/>
      <c r="GKM391"/>
      <c r="GKN391"/>
      <c r="GKO391"/>
      <c r="GKP391"/>
      <c r="GKQ391"/>
      <c r="GKR391"/>
      <c r="GKS391"/>
      <c r="GKT391"/>
      <c r="GKU391"/>
      <c r="GKV391"/>
      <c r="GKW391"/>
      <c r="GKX391"/>
      <c r="GKY391"/>
      <c r="GKZ391"/>
      <c r="GLA391"/>
      <c r="GLB391"/>
      <c r="GLC391"/>
      <c r="GLD391"/>
      <c r="GLE391"/>
      <c r="GLF391"/>
      <c r="GLG391"/>
      <c r="GLH391"/>
      <c r="GLI391"/>
      <c r="GLJ391"/>
      <c r="GLK391"/>
      <c r="GLL391"/>
      <c r="GLM391"/>
      <c r="GLN391"/>
      <c r="GLO391"/>
      <c r="GLP391"/>
      <c r="GLQ391"/>
      <c r="GLR391"/>
      <c r="GLS391"/>
      <c r="GLT391"/>
      <c r="GLU391"/>
      <c r="GLV391"/>
      <c r="GLW391"/>
      <c r="GLX391"/>
      <c r="GLY391"/>
      <c r="GLZ391"/>
      <c r="GMA391"/>
      <c r="GMB391"/>
      <c r="GMC391"/>
      <c r="GMD391"/>
      <c r="GME391"/>
      <c r="GMF391"/>
      <c r="GMG391"/>
      <c r="GMH391"/>
      <c r="GMI391"/>
      <c r="GMJ391"/>
      <c r="GMK391"/>
      <c r="GML391"/>
      <c r="GMM391"/>
      <c r="GMN391"/>
      <c r="GMO391"/>
      <c r="GMP391"/>
      <c r="GMQ391"/>
      <c r="GMR391"/>
      <c r="GMS391"/>
      <c r="GMT391"/>
      <c r="GMU391"/>
      <c r="GMV391"/>
      <c r="GMW391"/>
      <c r="GMX391"/>
      <c r="GMY391"/>
      <c r="GMZ391"/>
      <c r="GNA391"/>
      <c r="GNB391"/>
      <c r="GNC391"/>
      <c r="GND391"/>
      <c r="GNE391"/>
      <c r="GNF391"/>
      <c r="GNG391"/>
      <c r="GNH391"/>
      <c r="GNI391"/>
      <c r="GNJ391"/>
      <c r="GNK391"/>
      <c r="GNL391"/>
      <c r="GNM391"/>
      <c r="GNN391"/>
      <c r="GNO391"/>
      <c r="GNP391"/>
      <c r="GNQ391"/>
      <c r="GNR391"/>
      <c r="GNS391"/>
      <c r="GNT391"/>
      <c r="GNU391"/>
      <c r="GNV391"/>
      <c r="GNW391"/>
      <c r="GNX391"/>
      <c r="GNY391"/>
      <c r="GNZ391"/>
      <c r="GOA391"/>
      <c r="GOB391"/>
      <c r="GOC391"/>
      <c r="GOD391"/>
      <c r="GOE391"/>
      <c r="GOF391"/>
      <c r="GOG391"/>
      <c r="GOH391"/>
      <c r="GOI391"/>
      <c r="GOJ391"/>
      <c r="GOK391"/>
      <c r="GOL391"/>
      <c r="GOM391"/>
      <c r="GON391"/>
      <c r="GOO391"/>
      <c r="GOP391"/>
      <c r="GOQ391"/>
      <c r="GOR391"/>
      <c r="GOS391"/>
      <c r="GOT391"/>
      <c r="GOU391"/>
      <c r="GOV391"/>
      <c r="GOW391"/>
      <c r="GOX391"/>
      <c r="GOY391"/>
      <c r="GOZ391"/>
      <c r="GPA391"/>
      <c r="GPB391"/>
      <c r="GPC391"/>
      <c r="GPD391"/>
      <c r="GPE391"/>
      <c r="GPF391"/>
      <c r="GPG391"/>
      <c r="GPH391"/>
      <c r="GPI391"/>
      <c r="GPJ391"/>
      <c r="GPK391"/>
      <c r="GPL391"/>
      <c r="GPM391"/>
      <c r="GPN391"/>
      <c r="GPO391"/>
      <c r="GPP391"/>
      <c r="GPQ391"/>
      <c r="GPR391"/>
      <c r="GPS391"/>
      <c r="GPT391"/>
      <c r="GPU391"/>
      <c r="GPV391"/>
      <c r="GPW391"/>
      <c r="GPX391"/>
      <c r="GPY391"/>
      <c r="GPZ391"/>
      <c r="GQA391"/>
      <c r="GQB391"/>
      <c r="GQC391"/>
      <c r="GQD391"/>
      <c r="GQE391"/>
      <c r="GQF391"/>
      <c r="GQG391"/>
      <c r="GQH391"/>
      <c r="GQI391"/>
      <c r="GQJ391"/>
      <c r="GQK391"/>
      <c r="GQL391"/>
      <c r="GQM391"/>
      <c r="GQN391"/>
      <c r="GQO391"/>
      <c r="GQP391"/>
      <c r="GQQ391"/>
      <c r="GQR391"/>
      <c r="GQS391"/>
      <c r="GQT391"/>
      <c r="GQU391"/>
      <c r="GQV391"/>
      <c r="GQW391"/>
      <c r="GQX391"/>
      <c r="GQY391"/>
      <c r="GQZ391"/>
      <c r="GRA391"/>
      <c r="GRB391"/>
      <c r="GRC391"/>
      <c r="GRD391"/>
      <c r="GRE391"/>
      <c r="GRF391"/>
      <c r="GRG391"/>
      <c r="GRH391"/>
      <c r="GRI391"/>
      <c r="GRJ391"/>
      <c r="GRK391"/>
      <c r="GRL391"/>
      <c r="GRM391"/>
      <c r="GRN391"/>
      <c r="GRO391"/>
      <c r="GRP391"/>
      <c r="GRQ391"/>
      <c r="GRR391"/>
      <c r="GRS391"/>
      <c r="GRT391"/>
      <c r="GRU391"/>
      <c r="GRV391"/>
      <c r="GRW391"/>
      <c r="GRX391"/>
      <c r="GRY391"/>
      <c r="GRZ391"/>
      <c r="GSA391"/>
      <c r="GSB391"/>
      <c r="GSC391"/>
      <c r="GSD391"/>
      <c r="GSE391"/>
      <c r="GSF391"/>
      <c r="GSG391"/>
      <c r="GSH391"/>
      <c r="GSI391"/>
      <c r="GSJ391"/>
      <c r="GSK391"/>
      <c r="GSL391"/>
      <c r="GSM391"/>
      <c r="GSN391"/>
      <c r="GSO391"/>
      <c r="GSP391"/>
      <c r="GSQ391"/>
      <c r="GSR391"/>
      <c r="GSS391"/>
      <c r="GST391"/>
      <c r="GSU391"/>
      <c r="GSV391"/>
      <c r="GSW391"/>
      <c r="GSX391"/>
      <c r="GSY391"/>
      <c r="GSZ391"/>
      <c r="GTA391"/>
      <c r="GTB391"/>
      <c r="GTC391"/>
      <c r="GTD391"/>
      <c r="GTE391"/>
      <c r="GTF391"/>
      <c r="GTG391"/>
      <c r="GTH391"/>
      <c r="GTI391"/>
      <c r="GTJ391"/>
      <c r="GTK391"/>
      <c r="GTL391"/>
      <c r="GTM391"/>
      <c r="GTN391"/>
      <c r="GTO391"/>
      <c r="GTP391"/>
      <c r="GTQ391"/>
      <c r="GTR391"/>
      <c r="GTS391"/>
      <c r="GTT391"/>
      <c r="GTU391"/>
      <c r="GTV391"/>
      <c r="GTW391"/>
      <c r="GTX391"/>
      <c r="GTY391"/>
      <c r="GTZ391"/>
      <c r="GUA391"/>
      <c r="GUB391"/>
      <c r="GUC391"/>
      <c r="GUD391"/>
      <c r="GUE391"/>
      <c r="GUF391"/>
      <c r="GUG391"/>
      <c r="GUH391"/>
      <c r="GUI391"/>
      <c r="GUJ391"/>
      <c r="GUK391"/>
      <c r="GUL391"/>
      <c r="GUM391"/>
      <c r="GUN391"/>
      <c r="GUO391"/>
      <c r="GUP391"/>
      <c r="GUQ391"/>
      <c r="GUR391"/>
      <c r="GUS391"/>
      <c r="GUT391"/>
      <c r="GUU391"/>
      <c r="GUV391"/>
      <c r="GUW391"/>
      <c r="GUX391"/>
      <c r="GUY391"/>
      <c r="GUZ391"/>
      <c r="GVA391"/>
      <c r="GVB391"/>
      <c r="GVC391"/>
      <c r="GVD391"/>
      <c r="GVE391"/>
      <c r="GVF391"/>
      <c r="GVG391"/>
      <c r="GVH391"/>
      <c r="GVI391"/>
      <c r="GVJ391"/>
      <c r="GVK391"/>
      <c r="GVL391"/>
      <c r="GVM391"/>
      <c r="GVN391"/>
      <c r="GVO391"/>
      <c r="GVP391"/>
      <c r="GVQ391"/>
      <c r="GVR391"/>
      <c r="GVS391"/>
      <c r="GVT391"/>
      <c r="GVU391"/>
      <c r="GVV391"/>
      <c r="GVW391"/>
      <c r="GVX391"/>
      <c r="GVY391"/>
      <c r="GVZ391"/>
      <c r="GWA391"/>
      <c r="GWB391"/>
      <c r="GWC391"/>
      <c r="GWD391"/>
      <c r="GWE391"/>
      <c r="GWF391"/>
      <c r="GWG391"/>
      <c r="GWH391"/>
      <c r="GWI391"/>
      <c r="GWJ391"/>
      <c r="GWK391"/>
      <c r="GWL391"/>
      <c r="GWM391"/>
      <c r="GWN391"/>
      <c r="GWO391"/>
      <c r="GWP391"/>
      <c r="GWQ391"/>
      <c r="GWR391"/>
      <c r="GWS391"/>
      <c r="GWT391"/>
      <c r="GWU391"/>
      <c r="GWV391"/>
      <c r="GWW391"/>
      <c r="GWX391"/>
      <c r="GWY391"/>
      <c r="GWZ391"/>
      <c r="GXA391"/>
      <c r="GXB391"/>
      <c r="GXC391"/>
      <c r="GXD391"/>
      <c r="GXE391"/>
      <c r="GXF391"/>
      <c r="GXG391"/>
      <c r="GXH391"/>
      <c r="GXI391"/>
      <c r="GXJ391"/>
      <c r="GXK391"/>
      <c r="GXL391"/>
      <c r="GXM391"/>
      <c r="GXN391"/>
      <c r="GXO391"/>
      <c r="GXP391"/>
      <c r="GXQ391"/>
      <c r="GXR391"/>
      <c r="GXS391"/>
      <c r="GXT391"/>
      <c r="GXU391"/>
      <c r="GXV391"/>
      <c r="GXW391"/>
      <c r="GXX391"/>
      <c r="GXY391"/>
      <c r="GXZ391"/>
      <c r="GYA391"/>
      <c r="GYB391"/>
      <c r="GYC391"/>
      <c r="GYD391"/>
      <c r="GYE391"/>
      <c r="GYF391"/>
      <c r="GYG391"/>
      <c r="GYH391"/>
      <c r="GYI391"/>
      <c r="GYJ391"/>
      <c r="GYK391"/>
      <c r="GYL391"/>
      <c r="GYM391"/>
      <c r="GYN391"/>
      <c r="GYO391"/>
      <c r="GYP391"/>
      <c r="GYQ391"/>
      <c r="GYR391"/>
      <c r="GYS391"/>
      <c r="GYT391"/>
      <c r="GYU391"/>
      <c r="GYV391"/>
      <c r="GYW391"/>
      <c r="GYX391"/>
      <c r="GYY391"/>
      <c r="GYZ391"/>
      <c r="GZA391"/>
      <c r="GZB391"/>
      <c r="GZC391"/>
      <c r="GZD391"/>
      <c r="GZE391"/>
      <c r="GZF391"/>
      <c r="GZG391"/>
      <c r="GZH391"/>
      <c r="GZI391"/>
      <c r="GZJ391"/>
      <c r="GZK391"/>
      <c r="GZL391"/>
      <c r="GZM391"/>
      <c r="GZN391"/>
      <c r="GZO391"/>
      <c r="GZP391"/>
      <c r="GZQ391"/>
      <c r="GZR391"/>
      <c r="GZS391"/>
      <c r="GZT391"/>
      <c r="GZU391"/>
      <c r="GZV391"/>
      <c r="GZW391"/>
      <c r="GZX391"/>
      <c r="GZY391"/>
      <c r="GZZ391"/>
      <c r="HAA391"/>
      <c r="HAB391"/>
      <c r="HAC391"/>
      <c r="HAD391"/>
      <c r="HAE391"/>
      <c r="HAF391"/>
      <c r="HAG391"/>
      <c r="HAH391"/>
      <c r="HAI391"/>
      <c r="HAJ391"/>
      <c r="HAK391"/>
      <c r="HAL391"/>
      <c r="HAM391"/>
      <c r="HAN391"/>
      <c r="HAO391"/>
      <c r="HAP391"/>
      <c r="HAQ391"/>
      <c r="HAR391"/>
      <c r="HAS391"/>
      <c r="HAT391"/>
      <c r="HAU391"/>
      <c r="HAV391"/>
      <c r="HAW391"/>
      <c r="HAX391"/>
      <c r="HAY391"/>
      <c r="HAZ391"/>
      <c r="HBA391"/>
      <c r="HBB391"/>
      <c r="HBC391"/>
      <c r="HBD391"/>
      <c r="HBE391"/>
      <c r="HBF391"/>
      <c r="HBG391"/>
      <c r="HBH391"/>
      <c r="HBI391"/>
      <c r="HBJ391"/>
      <c r="HBK391"/>
      <c r="HBL391"/>
      <c r="HBM391"/>
      <c r="HBN391"/>
      <c r="HBO391"/>
      <c r="HBP391"/>
      <c r="HBQ391"/>
      <c r="HBR391"/>
      <c r="HBS391"/>
      <c r="HBT391"/>
      <c r="HBU391"/>
      <c r="HBV391"/>
      <c r="HBW391"/>
      <c r="HBX391"/>
      <c r="HBY391"/>
      <c r="HBZ391"/>
      <c r="HCA391"/>
      <c r="HCB391"/>
      <c r="HCC391"/>
      <c r="HCD391"/>
      <c r="HCE391"/>
      <c r="HCF391"/>
      <c r="HCG391"/>
      <c r="HCH391"/>
      <c r="HCI391"/>
      <c r="HCJ391"/>
      <c r="HCK391"/>
      <c r="HCL391"/>
      <c r="HCM391"/>
      <c r="HCN391"/>
      <c r="HCO391"/>
      <c r="HCP391"/>
      <c r="HCQ391"/>
      <c r="HCR391"/>
      <c r="HCS391"/>
      <c r="HCT391"/>
      <c r="HCU391"/>
      <c r="HCV391"/>
      <c r="HCW391"/>
      <c r="HCX391"/>
      <c r="HCY391"/>
      <c r="HCZ391"/>
      <c r="HDA391"/>
      <c r="HDB391"/>
      <c r="HDC391"/>
      <c r="HDD391"/>
      <c r="HDE391"/>
      <c r="HDF391"/>
      <c r="HDG391"/>
      <c r="HDH391"/>
      <c r="HDI391"/>
      <c r="HDJ391"/>
      <c r="HDK391"/>
      <c r="HDL391"/>
      <c r="HDM391"/>
      <c r="HDN391"/>
      <c r="HDO391"/>
      <c r="HDP391"/>
      <c r="HDQ391"/>
      <c r="HDR391"/>
      <c r="HDS391"/>
      <c r="HDT391"/>
      <c r="HDU391"/>
      <c r="HDV391"/>
      <c r="HDW391"/>
      <c r="HDX391"/>
      <c r="HDY391"/>
      <c r="HDZ391"/>
      <c r="HEA391"/>
      <c r="HEB391"/>
      <c r="HEC391"/>
      <c r="HED391"/>
      <c r="HEE391"/>
      <c r="HEF391"/>
      <c r="HEG391"/>
      <c r="HEH391"/>
      <c r="HEI391"/>
      <c r="HEJ391"/>
      <c r="HEK391"/>
      <c r="HEL391"/>
      <c r="HEM391"/>
      <c r="HEN391"/>
      <c r="HEO391"/>
      <c r="HEP391"/>
      <c r="HEQ391"/>
      <c r="HER391"/>
      <c r="HES391"/>
      <c r="HET391"/>
      <c r="HEU391"/>
      <c r="HEV391"/>
      <c r="HEW391"/>
      <c r="HEX391"/>
      <c r="HEY391"/>
      <c r="HEZ391"/>
      <c r="HFA391"/>
      <c r="HFB391"/>
      <c r="HFC391"/>
      <c r="HFD391"/>
      <c r="HFE391"/>
      <c r="HFF391"/>
      <c r="HFG391"/>
      <c r="HFH391"/>
      <c r="HFI391"/>
      <c r="HFJ391"/>
      <c r="HFK391"/>
      <c r="HFL391"/>
      <c r="HFM391"/>
      <c r="HFN391"/>
      <c r="HFO391"/>
      <c r="HFP391"/>
      <c r="HFQ391"/>
      <c r="HFR391"/>
      <c r="HFS391"/>
      <c r="HFT391"/>
      <c r="HFU391"/>
      <c r="HFV391"/>
      <c r="HFW391"/>
      <c r="HFX391"/>
      <c r="HFY391"/>
      <c r="HFZ391"/>
      <c r="HGA391"/>
      <c r="HGB391"/>
      <c r="HGC391"/>
      <c r="HGD391"/>
      <c r="HGE391"/>
      <c r="HGF391"/>
      <c r="HGG391"/>
      <c r="HGH391"/>
      <c r="HGI391"/>
      <c r="HGJ391"/>
      <c r="HGK391"/>
      <c r="HGL391"/>
      <c r="HGM391"/>
      <c r="HGN391"/>
      <c r="HGO391"/>
      <c r="HGP391"/>
      <c r="HGQ391"/>
      <c r="HGR391"/>
      <c r="HGS391"/>
      <c r="HGT391"/>
      <c r="HGU391"/>
      <c r="HGV391"/>
      <c r="HGW391"/>
      <c r="HGX391"/>
      <c r="HGY391"/>
      <c r="HGZ391"/>
      <c r="HHA391"/>
      <c r="HHB391"/>
      <c r="HHC391"/>
      <c r="HHD391"/>
      <c r="HHE391"/>
      <c r="HHF391"/>
      <c r="HHG391"/>
      <c r="HHH391"/>
      <c r="HHI391"/>
      <c r="HHJ391"/>
      <c r="HHK391"/>
      <c r="HHL391"/>
      <c r="HHM391"/>
      <c r="HHN391"/>
      <c r="HHO391"/>
      <c r="HHP391"/>
      <c r="HHQ391"/>
      <c r="HHR391"/>
      <c r="HHS391"/>
      <c r="HHT391"/>
      <c r="HHU391"/>
      <c r="HHV391"/>
      <c r="HHW391"/>
      <c r="HHX391"/>
      <c r="HHY391"/>
      <c r="HHZ391"/>
      <c r="HIA391"/>
      <c r="HIB391"/>
      <c r="HIC391"/>
      <c r="HID391"/>
      <c r="HIE391"/>
      <c r="HIF391"/>
      <c r="HIG391"/>
      <c r="HIH391"/>
      <c r="HII391"/>
      <c r="HIJ391"/>
      <c r="HIK391"/>
      <c r="HIL391"/>
      <c r="HIM391"/>
      <c r="HIN391"/>
      <c r="HIO391"/>
      <c r="HIP391"/>
      <c r="HIQ391"/>
      <c r="HIR391"/>
      <c r="HIS391"/>
      <c r="HIT391"/>
      <c r="HIU391"/>
      <c r="HIV391"/>
      <c r="HIW391"/>
      <c r="HIX391"/>
      <c r="HIY391"/>
      <c r="HIZ391"/>
      <c r="HJA391"/>
      <c r="HJB391"/>
      <c r="HJC391"/>
      <c r="HJD391"/>
      <c r="HJE391"/>
      <c r="HJF391"/>
      <c r="HJG391"/>
      <c r="HJH391"/>
      <c r="HJI391"/>
      <c r="HJJ391"/>
      <c r="HJK391"/>
      <c r="HJL391"/>
      <c r="HJM391"/>
      <c r="HJN391"/>
      <c r="HJO391"/>
      <c r="HJP391"/>
      <c r="HJQ391"/>
      <c r="HJR391"/>
      <c r="HJS391"/>
      <c r="HJT391"/>
      <c r="HJU391"/>
      <c r="HJV391"/>
      <c r="HJW391"/>
      <c r="HJX391"/>
      <c r="HJY391"/>
      <c r="HJZ391"/>
      <c r="HKA391"/>
      <c r="HKB391"/>
      <c r="HKC391"/>
      <c r="HKD391"/>
      <c r="HKE391"/>
      <c r="HKF391"/>
      <c r="HKG391"/>
      <c r="HKH391"/>
      <c r="HKI391"/>
      <c r="HKJ391"/>
      <c r="HKK391"/>
      <c r="HKL391"/>
      <c r="HKM391"/>
      <c r="HKN391"/>
      <c r="HKO391"/>
      <c r="HKP391"/>
      <c r="HKQ391"/>
      <c r="HKR391"/>
      <c r="HKS391"/>
      <c r="HKT391"/>
      <c r="HKU391"/>
      <c r="HKV391"/>
      <c r="HKW391"/>
      <c r="HKX391"/>
      <c r="HKY391"/>
      <c r="HKZ391"/>
      <c r="HLA391"/>
      <c r="HLB391"/>
      <c r="HLC391"/>
      <c r="HLD391"/>
      <c r="HLE391"/>
      <c r="HLF391"/>
      <c r="HLG391"/>
      <c r="HLH391"/>
      <c r="HLI391"/>
      <c r="HLJ391"/>
      <c r="HLK391"/>
      <c r="HLL391"/>
      <c r="HLM391"/>
      <c r="HLN391"/>
      <c r="HLO391"/>
      <c r="HLP391"/>
      <c r="HLQ391"/>
      <c r="HLR391"/>
      <c r="HLS391"/>
      <c r="HLT391"/>
      <c r="HLU391"/>
      <c r="HLV391"/>
      <c r="HLW391"/>
      <c r="HLX391"/>
      <c r="HLY391"/>
      <c r="HLZ391"/>
      <c r="HMA391"/>
      <c r="HMB391"/>
      <c r="HMC391"/>
      <c r="HMD391"/>
      <c r="HME391"/>
      <c r="HMF391"/>
      <c r="HMG391"/>
      <c r="HMH391"/>
      <c r="HMI391"/>
      <c r="HMJ391"/>
      <c r="HMK391"/>
      <c r="HML391"/>
      <c r="HMM391"/>
      <c r="HMN391"/>
      <c r="HMO391"/>
      <c r="HMP391"/>
      <c r="HMQ391"/>
      <c r="HMR391"/>
      <c r="HMS391"/>
      <c r="HMT391"/>
      <c r="HMU391"/>
      <c r="HMV391"/>
      <c r="HMW391"/>
      <c r="HMX391"/>
      <c r="HMY391"/>
      <c r="HMZ391"/>
      <c r="HNA391"/>
      <c r="HNB391"/>
      <c r="HNC391"/>
      <c r="HND391"/>
      <c r="HNE391"/>
      <c r="HNF391"/>
      <c r="HNG391"/>
      <c r="HNH391"/>
      <c r="HNI391"/>
      <c r="HNJ391"/>
      <c r="HNK391"/>
      <c r="HNL391"/>
      <c r="HNM391"/>
      <c r="HNN391"/>
      <c r="HNO391"/>
      <c r="HNP391"/>
      <c r="HNQ391"/>
      <c r="HNR391"/>
      <c r="HNS391"/>
      <c r="HNT391"/>
      <c r="HNU391"/>
      <c r="HNV391"/>
      <c r="HNW391"/>
      <c r="HNX391"/>
      <c r="HNY391"/>
      <c r="HNZ391"/>
      <c r="HOA391"/>
      <c r="HOB391"/>
      <c r="HOC391"/>
      <c r="HOD391"/>
      <c r="HOE391"/>
      <c r="HOF391"/>
      <c r="HOG391"/>
      <c r="HOH391"/>
      <c r="HOI391"/>
      <c r="HOJ391"/>
      <c r="HOK391"/>
      <c r="HOL391"/>
      <c r="HOM391"/>
      <c r="HON391"/>
      <c r="HOO391"/>
      <c r="HOP391"/>
      <c r="HOQ391"/>
      <c r="HOR391"/>
      <c r="HOS391"/>
      <c r="HOT391"/>
      <c r="HOU391"/>
      <c r="HOV391"/>
      <c r="HOW391"/>
      <c r="HOX391"/>
      <c r="HOY391"/>
      <c r="HOZ391"/>
      <c r="HPA391"/>
      <c r="HPB391"/>
      <c r="HPC391"/>
      <c r="HPD391"/>
      <c r="HPE391"/>
      <c r="HPF391"/>
      <c r="HPG391"/>
      <c r="HPH391"/>
      <c r="HPI391"/>
      <c r="HPJ391"/>
      <c r="HPK391"/>
      <c r="HPL391"/>
      <c r="HPM391"/>
      <c r="HPN391"/>
      <c r="HPO391"/>
      <c r="HPP391"/>
      <c r="HPQ391"/>
      <c r="HPR391"/>
      <c r="HPS391"/>
      <c r="HPT391"/>
      <c r="HPU391"/>
      <c r="HPV391"/>
      <c r="HPW391"/>
      <c r="HPX391"/>
      <c r="HPY391"/>
      <c r="HPZ391"/>
      <c r="HQA391"/>
      <c r="HQB391"/>
      <c r="HQC391"/>
      <c r="HQD391"/>
      <c r="HQE391"/>
      <c r="HQF391"/>
      <c r="HQG391"/>
      <c r="HQH391"/>
      <c r="HQI391"/>
      <c r="HQJ391"/>
      <c r="HQK391"/>
      <c r="HQL391"/>
      <c r="HQM391"/>
      <c r="HQN391"/>
      <c r="HQO391"/>
      <c r="HQP391"/>
      <c r="HQQ391"/>
      <c r="HQR391"/>
      <c r="HQS391"/>
      <c r="HQT391"/>
      <c r="HQU391"/>
      <c r="HQV391"/>
      <c r="HQW391"/>
      <c r="HQX391"/>
      <c r="HQY391"/>
      <c r="HQZ391"/>
      <c r="HRA391"/>
      <c r="HRB391"/>
      <c r="HRC391"/>
      <c r="HRD391"/>
      <c r="HRE391"/>
      <c r="HRF391"/>
      <c r="HRG391"/>
      <c r="HRH391"/>
      <c r="HRI391"/>
      <c r="HRJ391"/>
      <c r="HRK391"/>
      <c r="HRL391"/>
      <c r="HRM391"/>
      <c r="HRN391"/>
      <c r="HRO391"/>
      <c r="HRP391"/>
      <c r="HRQ391"/>
      <c r="HRR391"/>
      <c r="HRS391"/>
      <c r="HRT391"/>
      <c r="HRU391"/>
      <c r="HRV391"/>
      <c r="HRW391"/>
      <c r="HRX391"/>
      <c r="HRY391"/>
      <c r="HRZ391"/>
      <c r="HSA391"/>
      <c r="HSB391"/>
      <c r="HSC391"/>
      <c r="HSD391"/>
      <c r="HSE391"/>
      <c r="HSF391"/>
      <c r="HSG391"/>
      <c r="HSH391"/>
      <c r="HSI391"/>
      <c r="HSJ391"/>
      <c r="HSK391"/>
      <c r="HSL391"/>
      <c r="HSM391"/>
      <c r="HSN391"/>
      <c r="HSO391"/>
      <c r="HSP391"/>
      <c r="HSQ391"/>
      <c r="HSR391"/>
      <c r="HSS391"/>
      <c r="HST391"/>
      <c r="HSU391"/>
      <c r="HSV391"/>
      <c r="HSW391"/>
      <c r="HSX391"/>
      <c r="HSY391"/>
      <c r="HSZ391"/>
      <c r="HTA391"/>
      <c r="HTB391"/>
      <c r="HTC391"/>
      <c r="HTD391"/>
      <c r="HTE391"/>
      <c r="HTF391"/>
      <c r="HTG391"/>
      <c r="HTH391"/>
      <c r="HTI391"/>
      <c r="HTJ391"/>
      <c r="HTK391"/>
      <c r="HTL391"/>
      <c r="HTM391"/>
      <c r="HTN391"/>
      <c r="HTO391"/>
      <c r="HTP391"/>
      <c r="HTQ391"/>
      <c r="HTR391"/>
      <c r="HTS391"/>
      <c r="HTT391"/>
      <c r="HTU391"/>
      <c r="HTV391"/>
      <c r="HTW391"/>
      <c r="HTX391"/>
      <c r="HTY391"/>
      <c r="HTZ391"/>
      <c r="HUA391"/>
      <c r="HUB391"/>
      <c r="HUC391"/>
      <c r="HUD391"/>
      <c r="HUE391"/>
      <c r="HUF391"/>
      <c r="HUG391"/>
      <c r="HUH391"/>
      <c r="HUI391"/>
      <c r="HUJ391"/>
      <c r="HUK391"/>
      <c r="HUL391"/>
      <c r="HUM391"/>
      <c r="HUN391"/>
      <c r="HUO391"/>
      <c r="HUP391"/>
      <c r="HUQ391"/>
      <c r="HUR391"/>
      <c r="HUS391"/>
      <c r="HUT391"/>
      <c r="HUU391"/>
      <c r="HUV391"/>
      <c r="HUW391"/>
      <c r="HUX391"/>
      <c r="HUY391"/>
      <c r="HUZ391"/>
      <c r="HVA391"/>
      <c r="HVB391"/>
      <c r="HVC391"/>
      <c r="HVD391"/>
      <c r="HVE391"/>
      <c r="HVF391"/>
      <c r="HVG391"/>
      <c r="HVH391"/>
      <c r="HVI391"/>
      <c r="HVJ391"/>
      <c r="HVK391"/>
      <c r="HVL391"/>
      <c r="HVM391"/>
      <c r="HVN391"/>
      <c r="HVO391"/>
      <c r="HVP391"/>
      <c r="HVQ391"/>
      <c r="HVR391"/>
      <c r="HVS391"/>
      <c r="HVT391"/>
      <c r="HVU391"/>
      <c r="HVV391"/>
      <c r="HVW391"/>
      <c r="HVX391"/>
      <c r="HVY391"/>
      <c r="HVZ391"/>
      <c r="HWA391"/>
      <c r="HWB391"/>
      <c r="HWC391"/>
      <c r="HWD391"/>
      <c r="HWE391"/>
      <c r="HWF391"/>
      <c r="HWG391"/>
      <c r="HWH391"/>
      <c r="HWI391"/>
      <c r="HWJ391"/>
      <c r="HWK391"/>
      <c r="HWL391"/>
      <c r="HWM391"/>
      <c r="HWN391"/>
      <c r="HWO391"/>
      <c r="HWP391"/>
      <c r="HWQ391"/>
      <c r="HWR391"/>
      <c r="HWS391"/>
      <c r="HWT391"/>
      <c r="HWU391"/>
      <c r="HWV391"/>
      <c r="HWW391"/>
      <c r="HWX391"/>
      <c r="HWY391"/>
      <c r="HWZ391"/>
      <c r="HXA391"/>
      <c r="HXB391"/>
      <c r="HXC391"/>
      <c r="HXD391"/>
      <c r="HXE391"/>
      <c r="HXF391"/>
      <c r="HXG391"/>
      <c r="HXH391"/>
      <c r="HXI391"/>
      <c r="HXJ391"/>
      <c r="HXK391"/>
      <c r="HXL391"/>
      <c r="HXM391"/>
      <c r="HXN391"/>
      <c r="HXO391"/>
      <c r="HXP391"/>
      <c r="HXQ391"/>
      <c r="HXR391"/>
      <c r="HXS391"/>
      <c r="HXT391"/>
      <c r="HXU391"/>
      <c r="HXV391"/>
      <c r="HXW391"/>
      <c r="HXX391"/>
      <c r="HXY391"/>
      <c r="HXZ391"/>
      <c r="HYA391"/>
      <c r="HYB391"/>
      <c r="HYC391"/>
      <c r="HYD391"/>
      <c r="HYE391"/>
      <c r="HYF391"/>
      <c r="HYG391"/>
      <c r="HYH391"/>
      <c r="HYI391"/>
      <c r="HYJ391"/>
      <c r="HYK391"/>
      <c r="HYL391"/>
      <c r="HYM391"/>
      <c r="HYN391"/>
      <c r="HYO391"/>
      <c r="HYP391"/>
      <c r="HYQ391"/>
      <c r="HYR391"/>
      <c r="HYS391"/>
      <c r="HYT391"/>
      <c r="HYU391"/>
      <c r="HYV391"/>
      <c r="HYW391"/>
      <c r="HYX391"/>
      <c r="HYY391"/>
      <c r="HYZ391"/>
      <c r="HZA391"/>
      <c r="HZB391"/>
      <c r="HZC391"/>
      <c r="HZD391"/>
      <c r="HZE391"/>
      <c r="HZF391"/>
      <c r="HZG391"/>
      <c r="HZH391"/>
      <c r="HZI391"/>
      <c r="HZJ391"/>
      <c r="HZK391"/>
      <c r="HZL391"/>
      <c r="HZM391"/>
      <c r="HZN391"/>
      <c r="HZO391"/>
      <c r="HZP391"/>
      <c r="HZQ391"/>
      <c r="HZR391"/>
      <c r="HZS391"/>
      <c r="HZT391"/>
      <c r="HZU391"/>
      <c r="HZV391"/>
      <c r="HZW391"/>
      <c r="HZX391"/>
      <c r="HZY391"/>
      <c r="HZZ391"/>
      <c r="IAA391"/>
      <c r="IAB391"/>
      <c r="IAC391"/>
      <c r="IAD391"/>
      <c r="IAE391"/>
      <c r="IAF391"/>
      <c r="IAG391"/>
      <c r="IAH391"/>
      <c r="IAI391"/>
      <c r="IAJ391"/>
      <c r="IAK391"/>
      <c r="IAL391"/>
      <c r="IAM391"/>
      <c r="IAN391"/>
      <c r="IAO391"/>
      <c r="IAP391"/>
      <c r="IAQ391"/>
      <c r="IAR391"/>
      <c r="IAS391"/>
      <c r="IAT391"/>
      <c r="IAU391"/>
      <c r="IAV391"/>
      <c r="IAW391"/>
      <c r="IAX391"/>
      <c r="IAY391"/>
      <c r="IAZ391"/>
      <c r="IBA391"/>
      <c r="IBB391"/>
      <c r="IBC391"/>
      <c r="IBD391"/>
      <c r="IBE391"/>
      <c r="IBF391"/>
      <c r="IBG391"/>
      <c r="IBH391"/>
      <c r="IBI391"/>
      <c r="IBJ391"/>
      <c r="IBK391"/>
      <c r="IBL391"/>
      <c r="IBM391"/>
      <c r="IBN391"/>
      <c r="IBO391"/>
      <c r="IBP391"/>
      <c r="IBQ391"/>
      <c r="IBR391"/>
      <c r="IBS391"/>
      <c r="IBT391"/>
      <c r="IBU391"/>
      <c r="IBV391"/>
      <c r="IBW391"/>
      <c r="IBX391"/>
      <c r="IBY391"/>
      <c r="IBZ391"/>
      <c r="ICA391"/>
      <c r="ICB391"/>
      <c r="ICC391"/>
      <c r="ICD391"/>
      <c r="ICE391"/>
      <c r="ICF391"/>
      <c r="ICG391"/>
      <c r="ICH391"/>
      <c r="ICI391"/>
      <c r="ICJ391"/>
      <c r="ICK391"/>
      <c r="ICL391"/>
      <c r="ICM391"/>
      <c r="ICN391"/>
      <c r="ICO391"/>
      <c r="ICP391"/>
      <c r="ICQ391"/>
      <c r="ICR391"/>
      <c r="ICS391"/>
      <c r="ICT391"/>
      <c r="ICU391"/>
      <c r="ICV391"/>
      <c r="ICW391"/>
      <c r="ICX391"/>
      <c r="ICY391"/>
      <c r="ICZ391"/>
      <c r="IDA391"/>
      <c r="IDB391"/>
      <c r="IDC391"/>
      <c r="IDD391"/>
      <c r="IDE391"/>
      <c r="IDF391"/>
      <c r="IDG391"/>
      <c r="IDH391"/>
      <c r="IDI391"/>
      <c r="IDJ391"/>
      <c r="IDK391"/>
      <c r="IDL391"/>
      <c r="IDM391"/>
      <c r="IDN391"/>
      <c r="IDO391"/>
      <c r="IDP391"/>
      <c r="IDQ391"/>
      <c r="IDR391"/>
      <c r="IDS391"/>
      <c r="IDT391"/>
      <c r="IDU391"/>
      <c r="IDV391"/>
      <c r="IDW391"/>
      <c r="IDX391"/>
      <c r="IDY391"/>
      <c r="IDZ391"/>
      <c r="IEA391"/>
      <c r="IEB391"/>
      <c r="IEC391"/>
      <c r="IED391"/>
      <c r="IEE391"/>
      <c r="IEF391"/>
      <c r="IEG391"/>
      <c r="IEH391"/>
      <c r="IEI391"/>
      <c r="IEJ391"/>
      <c r="IEK391"/>
      <c r="IEL391"/>
      <c r="IEM391"/>
      <c r="IEN391"/>
      <c r="IEO391"/>
      <c r="IEP391"/>
      <c r="IEQ391"/>
      <c r="IER391"/>
      <c r="IES391"/>
      <c r="IET391"/>
      <c r="IEU391"/>
      <c r="IEV391"/>
      <c r="IEW391"/>
      <c r="IEX391"/>
      <c r="IEY391"/>
      <c r="IEZ391"/>
      <c r="IFA391"/>
      <c r="IFB391"/>
      <c r="IFC391"/>
      <c r="IFD391"/>
      <c r="IFE391"/>
      <c r="IFF391"/>
      <c r="IFG391"/>
      <c r="IFH391"/>
      <c r="IFI391"/>
      <c r="IFJ391"/>
      <c r="IFK391"/>
      <c r="IFL391"/>
      <c r="IFM391"/>
      <c r="IFN391"/>
      <c r="IFO391"/>
      <c r="IFP391"/>
      <c r="IFQ391"/>
      <c r="IFR391"/>
      <c r="IFS391"/>
      <c r="IFT391"/>
      <c r="IFU391"/>
      <c r="IFV391"/>
      <c r="IFW391"/>
      <c r="IFX391"/>
      <c r="IFY391"/>
      <c r="IFZ391"/>
      <c r="IGA391"/>
      <c r="IGB391"/>
      <c r="IGC391"/>
      <c r="IGD391"/>
      <c r="IGE391"/>
      <c r="IGF391"/>
      <c r="IGG391"/>
      <c r="IGH391"/>
      <c r="IGI391"/>
      <c r="IGJ391"/>
      <c r="IGK391"/>
      <c r="IGL391"/>
      <c r="IGM391"/>
      <c r="IGN391"/>
      <c r="IGO391"/>
      <c r="IGP391"/>
      <c r="IGQ391"/>
      <c r="IGR391"/>
      <c r="IGS391"/>
      <c r="IGT391"/>
      <c r="IGU391"/>
      <c r="IGV391"/>
      <c r="IGW391"/>
      <c r="IGX391"/>
      <c r="IGY391"/>
      <c r="IGZ391"/>
      <c r="IHA391"/>
      <c r="IHB391"/>
      <c r="IHC391"/>
      <c r="IHD391"/>
      <c r="IHE391"/>
      <c r="IHF391"/>
      <c r="IHG391"/>
      <c r="IHH391"/>
      <c r="IHI391"/>
      <c r="IHJ391"/>
      <c r="IHK391"/>
      <c r="IHL391"/>
      <c r="IHM391"/>
      <c r="IHN391"/>
      <c r="IHO391"/>
      <c r="IHP391"/>
      <c r="IHQ391"/>
      <c r="IHR391"/>
      <c r="IHS391"/>
      <c r="IHT391"/>
      <c r="IHU391"/>
      <c r="IHV391"/>
      <c r="IHW391"/>
      <c r="IHX391"/>
      <c r="IHY391"/>
      <c r="IHZ391"/>
      <c r="IIA391"/>
      <c r="IIB391"/>
      <c r="IIC391"/>
      <c r="IID391"/>
      <c r="IIE391"/>
      <c r="IIF391"/>
      <c r="IIG391"/>
      <c r="IIH391"/>
      <c r="III391"/>
      <c r="IIJ391"/>
      <c r="IIK391"/>
      <c r="IIL391"/>
      <c r="IIM391"/>
      <c r="IIN391"/>
      <c r="IIO391"/>
      <c r="IIP391"/>
      <c r="IIQ391"/>
      <c r="IIR391"/>
      <c r="IIS391"/>
      <c r="IIT391"/>
      <c r="IIU391"/>
      <c r="IIV391"/>
      <c r="IIW391"/>
      <c r="IIX391"/>
      <c r="IIY391"/>
      <c r="IIZ391"/>
      <c r="IJA391"/>
      <c r="IJB391"/>
      <c r="IJC391"/>
      <c r="IJD391"/>
      <c r="IJE391"/>
      <c r="IJF391"/>
      <c r="IJG391"/>
      <c r="IJH391"/>
      <c r="IJI391"/>
      <c r="IJJ391"/>
      <c r="IJK391"/>
      <c r="IJL391"/>
      <c r="IJM391"/>
      <c r="IJN391"/>
      <c r="IJO391"/>
      <c r="IJP391"/>
      <c r="IJQ391"/>
      <c r="IJR391"/>
      <c r="IJS391"/>
      <c r="IJT391"/>
      <c r="IJU391"/>
      <c r="IJV391"/>
      <c r="IJW391"/>
      <c r="IJX391"/>
      <c r="IJY391"/>
      <c r="IJZ391"/>
      <c r="IKA391"/>
      <c r="IKB391"/>
      <c r="IKC391"/>
      <c r="IKD391"/>
      <c r="IKE391"/>
      <c r="IKF391"/>
      <c r="IKG391"/>
      <c r="IKH391"/>
      <c r="IKI391"/>
      <c r="IKJ391"/>
      <c r="IKK391"/>
      <c r="IKL391"/>
      <c r="IKM391"/>
      <c r="IKN391"/>
      <c r="IKO391"/>
      <c r="IKP391"/>
      <c r="IKQ391"/>
      <c r="IKR391"/>
      <c r="IKS391"/>
      <c r="IKT391"/>
      <c r="IKU391"/>
      <c r="IKV391"/>
      <c r="IKW391"/>
      <c r="IKX391"/>
      <c r="IKY391"/>
      <c r="IKZ391"/>
      <c r="ILA391"/>
      <c r="ILB391"/>
      <c r="ILC391"/>
      <c r="ILD391"/>
      <c r="ILE391"/>
      <c r="ILF391"/>
      <c r="ILG391"/>
      <c r="ILH391"/>
      <c r="ILI391"/>
      <c r="ILJ391"/>
      <c r="ILK391"/>
      <c r="ILL391"/>
      <c r="ILM391"/>
      <c r="ILN391"/>
      <c r="ILO391"/>
      <c r="ILP391"/>
      <c r="ILQ391"/>
      <c r="ILR391"/>
      <c r="ILS391"/>
      <c r="ILT391"/>
      <c r="ILU391"/>
      <c r="ILV391"/>
      <c r="ILW391"/>
      <c r="ILX391"/>
      <c r="ILY391"/>
      <c r="ILZ391"/>
      <c r="IMA391"/>
      <c r="IMB391"/>
      <c r="IMC391"/>
      <c r="IMD391"/>
      <c r="IME391"/>
      <c r="IMF391"/>
      <c r="IMG391"/>
      <c r="IMH391"/>
      <c r="IMI391"/>
      <c r="IMJ391"/>
      <c r="IMK391"/>
      <c r="IML391"/>
      <c r="IMM391"/>
      <c r="IMN391"/>
      <c r="IMO391"/>
      <c r="IMP391"/>
      <c r="IMQ391"/>
      <c r="IMR391"/>
      <c r="IMS391"/>
      <c r="IMT391"/>
      <c r="IMU391"/>
      <c r="IMV391"/>
      <c r="IMW391"/>
      <c r="IMX391"/>
      <c r="IMY391"/>
      <c r="IMZ391"/>
      <c r="INA391"/>
      <c r="INB391"/>
      <c r="INC391"/>
      <c r="IND391"/>
      <c r="INE391"/>
      <c r="INF391"/>
      <c r="ING391"/>
      <c r="INH391"/>
      <c r="INI391"/>
      <c r="INJ391"/>
      <c r="INK391"/>
      <c r="INL391"/>
      <c r="INM391"/>
      <c r="INN391"/>
      <c r="INO391"/>
      <c r="INP391"/>
      <c r="INQ391"/>
      <c r="INR391"/>
      <c r="INS391"/>
      <c r="INT391"/>
      <c r="INU391"/>
      <c r="INV391"/>
      <c r="INW391"/>
      <c r="INX391"/>
      <c r="INY391"/>
      <c r="INZ391"/>
      <c r="IOA391"/>
      <c r="IOB391"/>
      <c r="IOC391"/>
      <c r="IOD391"/>
      <c r="IOE391"/>
      <c r="IOF391"/>
      <c r="IOG391"/>
      <c r="IOH391"/>
      <c r="IOI391"/>
      <c r="IOJ391"/>
      <c r="IOK391"/>
      <c r="IOL391"/>
      <c r="IOM391"/>
      <c r="ION391"/>
      <c r="IOO391"/>
      <c r="IOP391"/>
      <c r="IOQ391"/>
      <c r="IOR391"/>
      <c r="IOS391"/>
      <c r="IOT391"/>
      <c r="IOU391"/>
      <c r="IOV391"/>
      <c r="IOW391"/>
      <c r="IOX391"/>
      <c r="IOY391"/>
      <c r="IOZ391"/>
      <c r="IPA391"/>
      <c r="IPB391"/>
      <c r="IPC391"/>
      <c r="IPD391"/>
      <c r="IPE391"/>
      <c r="IPF391"/>
      <c r="IPG391"/>
      <c r="IPH391"/>
      <c r="IPI391"/>
      <c r="IPJ391"/>
      <c r="IPK391"/>
      <c r="IPL391"/>
      <c r="IPM391"/>
      <c r="IPN391"/>
      <c r="IPO391"/>
      <c r="IPP391"/>
      <c r="IPQ391"/>
      <c r="IPR391"/>
      <c r="IPS391"/>
      <c r="IPT391"/>
      <c r="IPU391"/>
      <c r="IPV391"/>
      <c r="IPW391"/>
      <c r="IPX391"/>
      <c r="IPY391"/>
      <c r="IPZ391"/>
      <c r="IQA391"/>
      <c r="IQB391"/>
      <c r="IQC391"/>
      <c r="IQD391"/>
      <c r="IQE391"/>
      <c r="IQF391"/>
      <c r="IQG391"/>
      <c r="IQH391"/>
      <c r="IQI391"/>
      <c r="IQJ391"/>
      <c r="IQK391"/>
      <c r="IQL391"/>
      <c r="IQM391"/>
      <c r="IQN391"/>
      <c r="IQO391"/>
      <c r="IQP391"/>
      <c r="IQQ391"/>
      <c r="IQR391"/>
      <c r="IQS391"/>
      <c r="IQT391"/>
      <c r="IQU391"/>
      <c r="IQV391"/>
      <c r="IQW391"/>
      <c r="IQX391"/>
      <c r="IQY391"/>
      <c r="IQZ391"/>
      <c r="IRA391"/>
      <c r="IRB391"/>
      <c r="IRC391"/>
      <c r="IRD391"/>
      <c r="IRE391"/>
      <c r="IRF391"/>
      <c r="IRG391"/>
      <c r="IRH391"/>
      <c r="IRI391"/>
      <c r="IRJ391"/>
      <c r="IRK391"/>
      <c r="IRL391"/>
      <c r="IRM391"/>
      <c r="IRN391"/>
      <c r="IRO391"/>
      <c r="IRP391"/>
      <c r="IRQ391"/>
      <c r="IRR391"/>
      <c r="IRS391"/>
      <c r="IRT391"/>
      <c r="IRU391"/>
      <c r="IRV391"/>
      <c r="IRW391"/>
      <c r="IRX391"/>
      <c r="IRY391"/>
      <c r="IRZ391"/>
      <c r="ISA391"/>
      <c r="ISB391"/>
      <c r="ISC391"/>
      <c r="ISD391"/>
      <c r="ISE391"/>
      <c r="ISF391"/>
      <c r="ISG391"/>
      <c r="ISH391"/>
      <c r="ISI391"/>
      <c r="ISJ391"/>
      <c r="ISK391"/>
      <c r="ISL391"/>
      <c r="ISM391"/>
      <c r="ISN391"/>
      <c r="ISO391"/>
      <c r="ISP391"/>
      <c r="ISQ391"/>
      <c r="ISR391"/>
      <c r="ISS391"/>
      <c r="IST391"/>
      <c r="ISU391"/>
      <c r="ISV391"/>
      <c r="ISW391"/>
      <c r="ISX391"/>
      <c r="ISY391"/>
      <c r="ISZ391"/>
      <c r="ITA391"/>
      <c r="ITB391"/>
      <c r="ITC391"/>
      <c r="ITD391"/>
      <c r="ITE391"/>
      <c r="ITF391"/>
      <c r="ITG391"/>
      <c r="ITH391"/>
      <c r="ITI391"/>
      <c r="ITJ391"/>
      <c r="ITK391"/>
      <c r="ITL391"/>
      <c r="ITM391"/>
      <c r="ITN391"/>
      <c r="ITO391"/>
      <c r="ITP391"/>
      <c r="ITQ391"/>
      <c r="ITR391"/>
      <c r="ITS391"/>
      <c r="ITT391"/>
      <c r="ITU391"/>
      <c r="ITV391"/>
      <c r="ITW391"/>
      <c r="ITX391"/>
      <c r="ITY391"/>
      <c r="ITZ391"/>
      <c r="IUA391"/>
      <c r="IUB391"/>
      <c r="IUC391"/>
      <c r="IUD391"/>
      <c r="IUE391"/>
      <c r="IUF391"/>
      <c r="IUG391"/>
      <c r="IUH391"/>
      <c r="IUI391"/>
      <c r="IUJ391"/>
      <c r="IUK391"/>
      <c r="IUL391"/>
      <c r="IUM391"/>
      <c r="IUN391"/>
      <c r="IUO391"/>
      <c r="IUP391"/>
      <c r="IUQ391"/>
      <c r="IUR391"/>
      <c r="IUS391"/>
      <c r="IUT391"/>
      <c r="IUU391"/>
      <c r="IUV391"/>
      <c r="IUW391"/>
      <c r="IUX391"/>
      <c r="IUY391"/>
      <c r="IUZ391"/>
      <c r="IVA391"/>
      <c r="IVB391"/>
      <c r="IVC391"/>
      <c r="IVD391"/>
      <c r="IVE391"/>
      <c r="IVF391"/>
      <c r="IVG391"/>
      <c r="IVH391"/>
      <c r="IVI391"/>
      <c r="IVJ391"/>
      <c r="IVK391"/>
      <c r="IVL391"/>
      <c r="IVM391"/>
      <c r="IVN391"/>
      <c r="IVO391"/>
      <c r="IVP391"/>
      <c r="IVQ391"/>
      <c r="IVR391"/>
      <c r="IVS391"/>
      <c r="IVT391"/>
      <c r="IVU391"/>
      <c r="IVV391"/>
      <c r="IVW391"/>
      <c r="IVX391"/>
      <c r="IVY391"/>
      <c r="IVZ391"/>
      <c r="IWA391"/>
      <c r="IWB391"/>
      <c r="IWC391"/>
      <c r="IWD391"/>
      <c r="IWE391"/>
      <c r="IWF391"/>
      <c r="IWG391"/>
      <c r="IWH391"/>
      <c r="IWI391"/>
      <c r="IWJ391"/>
      <c r="IWK391"/>
      <c r="IWL391"/>
      <c r="IWM391"/>
      <c r="IWN391"/>
      <c r="IWO391"/>
      <c r="IWP391"/>
      <c r="IWQ391"/>
      <c r="IWR391"/>
      <c r="IWS391"/>
      <c r="IWT391"/>
      <c r="IWU391"/>
      <c r="IWV391"/>
      <c r="IWW391"/>
      <c r="IWX391"/>
      <c r="IWY391"/>
      <c r="IWZ391"/>
      <c r="IXA391"/>
      <c r="IXB391"/>
      <c r="IXC391"/>
      <c r="IXD391"/>
      <c r="IXE391"/>
      <c r="IXF391"/>
      <c r="IXG391"/>
      <c r="IXH391"/>
      <c r="IXI391"/>
      <c r="IXJ391"/>
      <c r="IXK391"/>
      <c r="IXL391"/>
      <c r="IXM391"/>
      <c r="IXN391"/>
      <c r="IXO391"/>
      <c r="IXP391"/>
      <c r="IXQ391"/>
      <c r="IXR391"/>
      <c r="IXS391"/>
      <c r="IXT391"/>
      <c r="IXU391"/>
      <c r="IXV391"/>
      <c r="IXW391"/>
      <c r="IXX391"/>
      <c r="IXY391"/>
      <c r="IXZ391"/>
      <c r="IYA391"/>
      <c r="IYB391"/>
      <c r="IYC391"/>
      <c r="IYD391"/>
      <c r="IYE391"/>
      <c r="IYF391"/>
      <c r="IYG391"/>
      <c r="IYH391"/>
      <c r="IYI391"/>
      <c r="IYJ391"/>
      <c r="IYK391"/>
      <c r="IYL391"/>
      <c r="IYM391"/>
      <c r="IYN391"/>
      <c r="IYO391"/>
      <c r="IYP391"/>
      <c r="IYQ391"/>
      <c r="IYR391"/>
      <c r="IYS391"/>
      <c r="IYT391"/>
      <c r="IYU391"/>
      <c r="IYV391"/>
      <c r="IYW391"/>
      <c r="IYX391"/>
      <c r="IYY391"/>
      <c r="IYZ391"/>
      <c r="IZA391"/>
      <c r="IZB391"/>
      <c r="IZC391"/>
      <c r="IZD391"/>
      <c r="IZE391"/>
      <c r="IZF391"/>
      <c r="IZG391"/>
      <c r="IZH391"/>
      <c r="IZI391"/>
      <c r="IZJ391"/>
      <c r="IZK391"/>
      <c r="IZL391"/>
      <c r="IZM391"/>
      <c r="IZN391"/>
      <c r="IZO391"/>
      <c r="IZP391"/>
      <c r="IZQ391"/>
      <c r="IZR391"/>
      <c r="IZS391"/>
      <c r="IZT391"/>
      <c r="IZU391"/>
      <c r="IZV391"/>
      <c r="IZW391"/>
      <c r="IZX391"/>
      <c r="IZY391"/>
      <c r="IZZ391"/>
      <c r="JAA391"/>
      <c r="JAB391"/>
      <c r="JAC391"/>
      <c r="JAD391"/>
      <c r="JAE391"/>
      <c r="JAF391"/>
      <c r="JAG391"/>
      <c r="JAH391"/>
      <c r="JAI391"/>
      <c r="JAJ391"/>
      <c r="JAK391"/>
      <c r="JAL391"/>
      <c r="JAM391"/>
      <c r="JAN391"/>
      <c r="JAO391"/>
      <c r="JAP391"/>
      <c r="JAQ391"/>
      <c r="JAR391"/>
      <c r="JAS391"/>
      <c r="JAT391"/>
      <c r="JAU391"/>
      <c r="JAV391"/>
      <c r="JAW391"/>
      <c r="JAX391"/>
      <c r="JAY391"/>
      <c r="JAZ391"/>
      <c r="JBA391"/>
      <c r="JBB391"/>
      <c r="JBC391"/>
      <c r="JBD391"/>
      <c r="JBE391"/>
      <c r="JBF391"/>
      <c r="JBG391"/>
      <c r="JBH391"/>
      <c r="JBI391"/>
      <c r="JBJ391"/>
      <c r="JBK391"/>
      <c r="JBL391"/>
      <c r="JBM391"/>
      <c r="JBN391"/>
      <c r="JBO391"/>
      <c r="JBP391"/>
      <c r="JBQ391"/>
      <c r="JBR391"/>
      <c r="JBS391"/>
      <c r="JBT391"/>
      <c r="JBU391"/>
      <c r="JBV391"/>
      <c r="JBW391"/>
      <c r="JBX391"/>
      <c r="JBY391"/>
      <c r="JBZ391"/>
      <c r="JCA391"/>
      <c r="JCB391"/>
      <c r="JCC391"/>
      <c r="JCD391"/>
      <c r="JCE391"/>
      <c r="JCF391"/>
      <c r="JCG391"/>
      <c r="JCH391"/>
      <c r="JCI391"/>
      <c r="JCJ391"/>
      <c r="JCK391"/>
      <c r="JCL391"/>
      <c r="JCM391"/>
      <c r="JCN391"/>
      <c r="JCO391"/>
      <c r="JCP391"/>
      <c r="JCQ391"/>
      <c r="JCR391"/>
      <c r="JCS391"/>
      <c r="JCT391"/>
      <c r="JCU391"/>
      <c r="JCV391"/>
      <c r="JCW391"/>
      <c r="JCX391"/>
      <c r="JCY391"/>
      <c r="JCZ391"/>
      <c r="JDA391"/>
      <c r="JDB391"/>
      <c r="JDC391"/>
      <c r="JDD391"/>
      <c r="JDE391"/>
      <c r="JDF391"/>
      <c r="JDG391"/>
      <c r="JDH391"/>
      <c r="JDI391"/>
      <c r="JDJ391"/>
      <c r="JDK391"/>
      <c r="JDL391"/>
      <c r="JDM391"/>
      <c r="JDN391"/>
      <c r="JDO391"/>
      <c r="JDP391"/>
      <c r="JDQ391"/>
      <c r="JDR391"/>
      <c r="JDS391"/>
      <c r="JDT391"/>
      <c r="JDU391"/>
      <c r="JDV391"/>
      <c r="JDW391"/>
      <c r="JDX391"/>
      <c r="JDY391"/>
      <c r="JDZ391"/>
      <c r="JEA391"/>
      <c r="JEB391"/>
      <c r="JEC391"/>
      <c r="JED391"/>
      <c r="JEE391"/>
      <c r="JEF391"/>
      <c r="JEG391"/>
      <c r="JEH391"/>
      <c r="JEI391"/>
      <c r="JEJ391"/>
      <c r="JEK391"/>
      <c r="JEL391"/>
      <c r="JEM391"/>
      <c r="JEN391"/>
      <c r="JEO391"/>
      <c r="JEP391"/>
      <c r="JEQ391"/>
      <c r="JER391"/>
      <c r="JES391"/>
      <c r="JET391"/>
      <c r="JEU391"/>
      <c r="JEV391"/>
      <c r="JEW391"/>
      <c r="JEX391"/>
      <c r="JEY391"/>
      <c r="JEZ391"/>
      <c r="JFA391"/>
      <c r="JFB391"/>
      <c r="JFC391"/>
      <c r="JFD391"/>
      <c r="JFE391"/>
      <c r="JFF391"/>
      <c r="JFG391"/>
      <c r="JFH391"/>
      <c r="JFI391"/>
      <c r="JFJ391"/>
      <c r="JFK391"/>
      <c r="JFL391"/>
      <c r="JFM391"/>
      <c r="JFN391"/>
      <c r="JFO391"/>
      <c r="JFP391"/>
      <c r="JFQ391"/>
      <c r="JFR391"/>
      <c r="JFS391"/>
      <c r="JFT391"/>
      <c r="JFU391"/>
      <c r="JFV391"/>
      <c r="JFW391"/>
      <c r="JFX391"/>
      <c r="JFY391"/>
      <c r="JFZ391"/>
      <c r="JGA391"/>
      <c r="JGB391"/>
      <c r="JGC391"/>
      <c r="JGD391"/>
      <c r="JGE391"/>
      <c r="JGF391"/>
      <c r="JGG391"/>
      <c r="JGH391"/>
      <c r="JGI391"/>
      <c r="JGJ391"/>
      <c r="JGK391"/>
      <c r="JGL391"/>
      <c r="JGM391"/>
      <c r="JGN391"/>
      <c r="JGO391"/>
      <c r="JGP391"/>
      <c r="JGQ391"/>
      <c r="JGR391"/>
      <c r="JGS391"/>
      <c r="JGT391"/>
      <c r="JGU391"/>
      <c r="JGV391"/>
      <c r="JGW391"/>
      <c r="JGX391"/>
      <c r="JGY391"/>
      <c r="JGZ391"/>
      <c r="JHA391"/>
      <c r="JHB391"/>
      <c r="JHC391"/>
      <c r="JHD391"/>
      <c r="JHE391"/>
      <c r="JHF391"/>
      <c r="JHG391"/>
      <c r="JHH391"/>
      <c r="JHI391"/>
      <c r="JHJ391"/>
      <c r="JHK391"/>
      <c r="JHL391"/>
      <c r="JHM391"/>
      <c r="JHN391"/>
      <c r="JHO391"/>
      <c r="JHP391"/>
      <c r="JHQ391"/>
      <c r="JHR391"/>
      <c r="JHS391"/>
      <c r="JHT391"/>
      <c r="JHU391"/>
      <c r="JHV391"/>
      <c r="JHW391"/>
      <c r="JHX391"/>
      <c r="JHY391"/>
      <c r="JHZ391"/>
      <c r="JIA391"/>
      <c r="JIB391"/>
      <c r="JIC391"/>
      <c r="JID391"/>
      <c r="JIE391"/>
      <c r="JIF391"/>
      <c r="JIG391"/>
      <c r="JIH391"/>
      <c r="JII391"/>
      <c r="JIJ391"/>
      <c r="JIK391"/>
      <c r="JIL391"/>
      <c r="JIM391"/>
      <c r="JIN391"/>
      <c r="JIO391"/>
      <c r="JIP391"/>
      <c r="JIQ391"/>
      <c r="JIR391"/>
      <c r="JIS391"/>
      <c r="JIT391"/>
      <c r="JIU391"/>
      <c r="JIV391"/>
      <c r="JIW391"/>
      <c r="JIX391"/>
      <c r="JIY391"/>
      <c r="JIZ391"/>
      <c r="JJA391"/>
      <c r="JJB391"/>
      <c r="JJC391"/>
      <c r="JJD391"/>
      <c r="JJE391"/>
      <c r="JJF391"/>
      <c r="JJG391"/>
      <c r="JJH391"/>
      <c r="JJI391"/>
      <c r="JJJ391"/>
      <c r="JJK391"/>
      <c r="JJL391"/>
      <c r="JJM391"/>
      <c r="JJN391"/>
      <c r="JJO391"/>
      <c r="JJP391"/>
      <c r="JJQ391"/>
      <c r="JJR391"/>
      <c r="JJS391"/>
      <c r="JJT391"/>
      <c r="JJU391"/>
      <c r="JJV391"/>
      <c r="JJW391"/>
      <c r="JJX391"/>
      <c r="JJY391"/>
      <c r="JJZ391"/>
      <c r="JKA391"/>
      <c r="JKB391"/>
      <c r="JKC391"/>
      <c r="JKD391"/>
      <c r="JKE391"/>
      <c r="JKF391"/>
      <c r="JKG391"/>
      <c r="JKH391"/>
      <c r="JKI391"/>
      <c r="JKJ391"/>
      <c r="JKK391"/>
      <c r="JKL391"/>
      <c r="JKM391"/>
      <c r="JKN391"/>
      <c r="JKO391"/>
      <c r="JKP391"/>
      <c r="JKQ391"/>
      <c r="JKR391"/>
      <c r="JKS391"/>
      <c r="JKT391"/>
      <c r="JKU391"/>
      <c r="JKV391"/>
      <c r="JKW391"/>
      <c r="JKX391"/>
      <c r="JKY391"/>
      <c r="JKZ391"/>
      <c r="JLA391"/>
      <c r="JLB391"/>
      <c r="JLC391"/>
      <c r="JLD391"/>
      <c r="JLE391"/>
      <c r="JLF391"/>
      <c r="JLG391"/>
      <c r="JLH391"/>
      <c r="JLI391"/>
      <c r="JLJ391"/>
      <c r="JLK391"/>
      <c r="JLL391"/>
      <c r="JLM391"/>
      <c r="JLN391"/>
      <c r="JLO391"/>
      <c r="JLP391"/>
      <c r="JLQ391"/>
      <c r="JLR391"/>
      <c r="JLS391"/>
      <c r="JLT391"/>
      <c r="JLU391"/>
      <c r="JLV391"/>
      <c r="JLW391"/>
      <c r="JLX391"/>
      <c r="JLY391"/>
      <c r="JLZ391"/>
      <c r="JMA391"/>
      <c r="JMB391"/>
      <c r="JMC391"/>
      <c r="JMD391"/>
      <c r="JME391"/>
      <c r="JMF391"/>
      <c r="JMG391"/>
      <c r="JMH391"/>
      <c r="JMI391"/>
      <c r="JMJ391"/>
      <c r="JMK391"/>
      <c r="JML391"/>
      <c r="JMM391"/>
      <c r="JMN391"/>
      <c r="JMO391"/>
      <c r="JMP391"/>
      <c r="JMQ391"/>
      <c r="JMR391"/>
      <c r="JMS391"/>
      <c r="JMT391"/>
      <c r="JMU391"/>
      <c r="JMV391"/>
      <c r="JMW391"/>
      <c r="JMX391"/>
      <c r="JMY391"/>
      <c r="JMZ391"/>
      <c r="JNA391"/>
      <c r="JNB391"/>
      <c r="JNC391"/>
      <c r="JND391"/>
      <c r="JNE391"/>
      <c r="JNF391"/>
      <c r="JNG391"/>
      <c r="JNH391"/>
      <c r="JNI391"/>
      <c r="JNJ391"/>
      <c r="JNK391"/>
      <c r="JNL391"/>
      <c r="JNM391"/>
      <c r="JNN391"/>
      <c r="JNO391"/>
      <c r="JNP391"/>
      <c r="JNQ391"/>
      <c r="JNR391"/>
      <c r="JNS391"/>
      <c r="JNT391"/>
      <c r="JNU391"/>
      <c r="JNV391"/>
      <c r="JNW391"/>
      <c r="JNX391"/>
      <c r="JNY391"/>
      <c r="JNZ391"/>
      <c r="JOA391"/>
      <c r="JOB391"/>
      <c r="JOC391"/>
      <c r="JOD391"/>
      <c r="JOE391"/>
      <c r="JOF391"/>
      <c r="JOG391"/>
      <c r="JOH391"/>
      <c r="JOI391"/>
      <c r="JOJ391"/>
      <c r="JOK391"/>
      <c r="JOL391"/>
      <c r="JOM391"/>
      <c r="JON391"/>
      <c r="JOO391"/>
      <c r="JOP391"/>
      <c r="JOQ391"/>
      <c r="JOR391"/>
      <c r="JOS391"/>
      <c r="JOT391"/>
      <c r="JOU391"/>
      <c r="JOV391"/>
      <c r="JOW391"/>
      <c r="JOX391"/>
      <c r="JOY391"/>
      <c r="JOZ391"/>
      <c r="JPA391"/>
      <c r="JPB391"/>
      <c r="JPC391"/>
      <c r="JPD391"/>
      <c r="JPE391"/>
      <c r="JPF391"/>
      <c r="JPG391"/>
      <c r="JPH391"/>
      <c r="JPI391"/>
      <c r="JPJ391"/>
      <c r="JPK391"/>
      <c r="JPL391"/>
      <c r="JPM391"/>
      <c r="JPN391"/>
      <c r="JPO391"/>
      <c r="JPP391"/>
      <c r="JPQ391"/>
      <c r="JPR391"/>
      <c r="JPS391"/>
      <c r="JPT391"/>
      <c r="JPU391"/>
      <c r="JPV391"/>
      <c r="JPW391"/>
      <c r="JPX391"/>
      <c r="JPY391"/>
      <c r="JPZ391"/>
      <c r="JQA391"/>
      <c r="JQB391"/>
      <c r="JQC391"/>
      <c r="JQD391"/>
      <c r="JQE391"/>
      <c r="JQF391"/>
      <c r="JQG391"/>
      <c r="JQH391"/>
      <c r="JQI391"/>
      <c r="JQJ391"/>
      <c r="JQK391"/>
      <c r="JQL391"/>
      <c r="JQM391"/>
      <c r="JQN391"/>
      <c r="JQO391"/>
      <c r="JQP391"/>
      <c r="JQQ391"/>
      <c r="JQR391"/>
      <c r="JQS391"/>
      <c r="JQT391"/>
      <c r="JQU391"/>
      <c r="JQV391"/>
      <c r="JQW391"/>
      <c r="JQX391"/>
      <c r="JQY391"/>
      <c r="JQZ391"/>
      <c r="JRA391"/>
      <c r="JRB391"/>
      <c r="JRC391"/>
      <c r="JRD391"/>
      <c r="JRE391"/>
      <c r="JRF391"/>
      <c r="JRG391"/>
      <c r="JRH391"/>
      <c r="JRI391"/>
      <c r="JRJ391"/>
      <c r="JRK391"/>
      <c r="JRL391"/>
      <c r="JRM391"/>
      <c r="JRN391"/>
      <c r="JRO391"/>
      <c r="JRP391"/>
      <c r="JRQ391"/>
      <c r="JRR391"/>
      <c r="JRS391"/>
      <c r="JRT391"/>
      <c r="JRU391"/>
      <c r="JRV391"/>
      <c r="JRW391"/>
      <c r="JRX391"/>
      <c r="JRY391"/>
      <c r="JRZ391"/>
      <c r="JSA391"/>
      <c r="JSB391"/>
      <c r="JSC391"/>
      <c r="JSD391"/>
      <c r="JSE391"/>
      <c r="JSF391"/>
      <c r="JSG391"/>
      <c r="JSH391"/>
      <c r="JSI391"/>
      <c r="JSJ391"/>
      <c r="JSK391"/>
      <c r="JSL391"/>
      <c r="JSM391"/>
      <c r="JSN391"/>
      <c r="JSO391"/>
      <c r="JSP391"/>
      <c r="JSQ391"/>
      <c r="JSR391"/>
      <c r="JSS391"/>
      <c r="JST391"/>
      <c r="JSU391"/>
      <c r="JSV391"/>
      <c r="JSW391"/>
      <c r="JSX391"/>
      <c r="JSY391"/>
      <c r="JSZ391"/>
      <c r="JTA391"/>
      <c r="JTB391"/>
      <c r="JTC391"/>
      <c r="JTD391"/>
      <c r="JTE391"/>
      <c r="JTF391"/>
      <c r="JTG391"/>
      <c r="JTH391"/>
      <c r="JTI391"/>
      <c r="JTJ391"/>
      <c r="JTK391"/>
      <c r="JTL391"/>
      <c r="JTM391"/>
      <c r="JTN391"/>
      <c r="JTO391"/>
      <c r="JTP391"/>
      <c r="JTQ391"/>
      <c r="JTR391"/>
      <c r="JTS391"/>
      <c r="JTT391"/>
      <c r="JTU391"/>
      <c r="JTV391"/>
      <c r="JTW391"/>
      <c r="JTX391"/>
      <c r="JTY391"/>
      <c r="JTZ391"/>
      <c r="JUA391"/>
      <c r="JUB391"/>
      <c r="JUC391"/>
      <c r="JUD391"/>
      <c r="JUE391"/>
      <c r="JUF391"/>
      <c r="JUG391"/>
      <c r="JUH391"/>
      <c r="JUI391"/>
      <c r="JUJ391"/>
      <c r="JUK391"/>
      <c r="JUL391"/>
      <c r="JUM391"/>
      <c r="JUN391"/>
      <c r="JUO391"/>
      <c r="JUP391"/>
      <c r="JUQ391"/>
      <c r="JUR391"/>
      <c r="JUS391"/>
      <c r="JUT391"/>
      <c r="JUU391"/>
      <c r="JUV391"/>
      <c r="JUW391"/>
      <c r="JUX391"/>
      <c r="JUY391"/>
      <c r="JUZ391"/>
      <c r="JVA391"/>
      <c r="JVB391"/>
      <c r="JVC391"/>
      <c r="JVD391"/>
      <c r="JVE391"/>
      <c r="JVF391"/>
      <c r="JVG391"/>
      <c r="JVH391"/>
      <c r="JVI391"/>
      <c r="JVJ391"/>
      <c r="JVK391"/>
      <c r="JVL391"/>
      <c r="JVM391"/>
      <c r="JVN391"/>
      <c r="JVO391"/>
      <c r="JVP391"/>
      <c r="JVQ391"/>
      <c r="JVR391"/>
      <c r="JVS391"/>
      <c r="JVT391"/>
      <c r="JVU391"/>
      <c r="JVV391"/>
      <c r="JVW391"/>
      <c r="JVX391"/>
      <c r="JVY391"/>
      <c r="JVZ391"/>
      <c r="JWA391"/>
      <c r="JWB391"/>
      <c r="JWC391"/>
      <c r="JWD391"/>
      <c r="JWE391"/>
      <c r="JWF391"/>
      <c r="JWG391"/>
      <c r="JWH391"/>
      <c r="JWI391"/>
      <c r="JWJ391"/>
      <c r="JWK391"/>
      <c r="JWL391"/>
      <c r="JWM391"/>
      <c r="JWN391"/>
      <c r="JWO391"/>
      <c r="JWP391"/>
      <c r="JWQ391"/>
      <c r="JWR391"/>
      <c r="JWS391"/>
      <c r="JWT391"/>
      <c r="JWU391"/>
      <c r="JWV391"/>
      <c r="JWW391"/>
      <c r="JWX391"/>
      <c r="JWY391"/>
      <c r="JWZ391"/>
      <c r="JXA391"/>
      <c r="JXB391"/>
      <c r="JXC391"/>
      <c r="JXD391"/>
      <c r="JXE391"/>
      <c r="JXF391"/>
      <c r="JXG391"/>
      <c r="JXH391"/>
      <c r="JXI391"/>
      <c r="JXJ391"/>
      <c r="JXK391"/>
      <c r="JXL391"/>
      <c r="JXM391"/>
      <c r="JXN391"/>
      <c r="JXO391"/>
      <c r="JXP391"/>
      <c r="JXQ391"/>
      <c r="JXR391"/>
      <c r="JXS391"/>
      <c r="JXT391"/>
      <c r="JXU391"/>
      <c r="JXV391"/>
      <c r="JXW391"/>
      <c r="JXX391"/>
      <c r="JXY391"/>
      <c r="JXZ391"/>
      <c r="JYA391"/>
      <c r="JYB391"/>
      <c r="JYC391"/>
      <c r="JYD391"/>
      <c r="JYE391"/>
      <c r="JYF391"/>
      <c r="JYG391"/>
      <c r="JYH391"/>
      <c r="JYI391"/>
      <c r="JYJ391"/>
      <c r="JYK391"/>
      <c r="JYL391"/>
      <c r="JYM391"/>
      <c r="JYN391"/>
      <c r="JYO391"/>
      <c r="JYP391"/>
      <c r="JYQ391"/>
      <c r="JYR391"/>
      <c r="JYS391"/>
      <c r="JYT391"/>
      <c r="JYU391"/>
      <c r="JYV391"/>
      <c r="JYW391"/>
      <c r="JYX391"/>
      <c r="JYY391"/>
      <c r="JYZ391"/>
      <c r="JZA391"/>
      <c r="JZB391"/>
      <c r="JZC391"/>
      <c r="JZD391"/>
      <c r="JZE391"/>
      <c r="JZF391"/>
      <c r="JZG391"/>
      <c r="JZH391"/>
      <c r="JZI391"/>
      <c r="JZJ391"/>
      <c r="JZK391"/>
      <c r="JZL391"/>
      <c r="JZM391"/>
      <c r="JZN391"/>
      <c r="JZO391"/>
      <c r="JZP391"/>
      <c r="JZQ391"/>
      <c r="JZR391"/>
      <c r="JZS391"/>
      <c r="JZT391"/>
      <c r="JZU391"/>
      <c r="JZV391"/>
      <c r="JZW391"/>
      <c r="JZX391"/>
      <c r="JZY391"/>
      <c r="JZZ391"/>
      <c r="KAA391"/>
      <c r="KAB391"/>
      <c r="KAC391"/>
      <c r="KAD391"/>
      <c r="KAE391"/>
      <c r="KAF391"/>
      <c r="KAG391"/>
      <c r="KAH391"/>
      <c r="KAI391"/>
      <c r="KAJ391"/>
      <c r="KAK391"/>
      <c r="KAL391"/>
      <c r="KAM391"/>
      <c r="KAN391"/>
      <c r="KAO391"/>
      <c r="KAP391"/>
      <c r="KAQ391"/>
      <c r="KAR391"/>
      <c r="KAS391"/>
      <c r="KAT391"/>
      <c r="KAU391"/>
      <c r="KAV391"/>
      <c r="KAW391"/>
      <c r="KAX391"/>
      <c r="KAY391"/>
      <c r="KAZ391"/>
      <c r="KBA391"/>
      <c r="KBB391"/>
      <c r="KBC391"/>
      <c r="KBD391"/>
      <c r="KBE391"/>
      <c r="KBF391"/>
      <c r="KBG391"/>
      <c r="KBH391"/>
      <c r="KBI391"/>
      <c r="KBJ391"/>
      <c r="KBK391"/>
      <c r="KBL391"/>
      <c r="KBM391"/>
      <c r="KBN391"/>
      <c r="KBO391"/>
      <c r="KBP391"/>
      <c r="KBQ391"/>
      <c r="KBR391"/>
      <c r="KBS391"/>
      <c r="KBT391"/>
      <c r="KBU391"/>
      <c r="KBV391"/>
      <c r="KBW391"/>
      <c r="KBX391"/>
      <c r="KBY391"/>
      <c r="KBZ391"/>
      <c r="KCA391"/>
      <c r="KCB391"/>
      <c r="KCC391"/>
      <c r="KCD391"/>
      <c r="KCE391"/>
      <c r="KCF391"/>
      <c r="KCG391"/>
      <c r="KCH391"/>
      <c r="KCI391"/>
      <c r="KCJ391"/>
      <c r="KCK391"/>
      <c r="KCL391"/>
      <c r="KCM391"/>
      <c r="KCN391"/>
      <c r="KCO391"/>
      <c r="KCP391"/>
      <c r="KCQ391"/>
      <c r="KCR391"/>
      <c r="KCS391"/>
      <c r="KCT391"/>
      <c r="KCU391"/>
      <c r="KCV391"/>
      <c r="KCW391"/>
      <c r="KCX391"/>
      <c r="KCY391"/>
      <c r="KCZ391"/>
      <c r="KDA391"/>
      <c r="KDB391"/>
      <c r="KDC391"/>
      <c r="KDD391"/>
      <c r="KDE391"/>
      <c r="KDF391"/>
      <c r="KDG391"/>
      <c r="KDH391"/>
      <c r="KDI391"/>
      <c r="KDJ391"/>
      <c r="KDK391"/>
      <c r="KDL391"/>
      <c r="KDM391"/>
      <c r="KDN391"/>
      <c r="KDO391"/>
      <c r="KDP391"/>
      <c r="KDQ391"/>
      <c r="KDR391"/>
      <c r="KDS391"/>
      <c r="KDT391"/>
      <c r="KDU391"/>
      <c r="KDV391"/>
      <c r="KDW391"/>
      <c r="KDX391"/>
      <c r="KDY391"/>
      <c r="KDZ391"/>
      <c r="KEA391"/>
      <c r="KEB391"/>
      <c r="KEC391"/>
      <c r="KED391"/>
      <c r="KEE391"/>
      <c r="KEF391"/>
      <c r="KEG391"/>
      <c r="KEH391"/>
      <c r="KEI391"/>
      <c r="KEJ391"/>
      <c r="KEK391"/>
      <c r="KEL391"/>
      <c r="KEM391"/>
      <c r="KEN391"/>
      <c r="KEO391"/>
      <c r="KEP391"/>
      <c r="KEQ391"/>
      <c r="KER391"/>
      <c r="KES391"/>
      <c r="KET391"/>
      <c r="KEU391"/>
      <c r="KEV391"/>
      <c r="KEW391"/>
      <c r="KEX391"/>
      <c r="KEY391"/>
      <c r="KEZ391"/>
      <c r="KFA391"/>
      <c r="KFB391"/>
      <c r="KFC391"/>
      <c r="KFD391"/>
      <c r="KFE391"/>
      <c r="KFF391"/>
      <c r="KFG391"/>
      <c r="KFH391"/>
      <c r="KFI391"/>
      <c r="KFJ391"/>
      <c r="KFK391"/>
      <c r="KFL391"/>
      <c r="KFM391"/>
      <c r="KFN391"/>
      <c r="KFO391"/>
      <c r="KFP391"/>
      <c r="KFQ391"/>
      <c r="KFR391"/>
      <c r="KFS391"/>
      <c r="KFT391"/>
      <c r="KFU391"/>
      <c r="KFV391"/>
      <c r="KFW391"/>
      <c r="KFX391"/>
      <c r="KFY391"/>
      <c r="KFZ391"/>
      <c r="KGA391"/>
      <c r="KGB391"/>
      <c r="KGC391"/>
      <c r="KGD391"/>
      <c r="KGE391"/>
      <c r="KGF391"/>
      <c r="KGG391"/>
      <c r="KGH391"/>
      <c r="KGI391"/>
      <c r="KGJ391"/>
      <c r="KGK391"/>
      <c r="KGL391"/>
      <c r="KGM391"/>
      <c r="KGN391"/>
      <c r="KGO391"/>
      <c r="KGP391"/>
      <c r="KGQ391"/>
      <c r="KGR391"/>
      <c r="KGS391"/>
      <c r="KGT391"/>
      <c r="KGU391"/>
      <c r="KGV391"/>
      <c r="KGW391"/>
      <c r="KGX391"/>
      <c r="KGY391"/>
      <c r="KGZ391"/>
      <c r="KHA391"/>
      <c r="KHB391"/>
      <c r="KHC391"/>
      <c r="KHD391"/>
      <c r="KHE391"/>
      <c r="KHF391"/>
      <c r="KHG391"/>
      <c r="KHH391"/>
      <c r="KHI391"/>
      <c r="KHJ391"/>
      <c r="KHK391"/>
      <c r="KHL391"/>
      <c r="KHM391"/>
      <c r="KHN391"/>
      <c r="KHO391"/>
      <c r="KHP391"/>
      <c r="KHQ391"/>
      <c r="KHR391"/>
      <c r="KHS391"/>
      <c r="KHT391"/>
      <c r="KHU391"/>
      <c r="KHV391"/>
      <c r="KHW391"/>
      <c r="KHX391"/>
      <c r="KHY391"/>
      <c r="KHZ391"/>
      <c r="KIA391"/>
      <c r="KIB391"/>
      <c r="KIC391"/>
      <c r="KID391"/>
      <c r="KIE391"/>
      <c r="KIF391"/>
      <c r="KIG391"/>
      <c r="KIH391"/>
      <c r="KII391"/>
      <c r="KIJ391"/>
      <c r="KIK391"/>
      <c r="KIL391"/>
      <c r="KIM391"/>
      <c r="KIN391"/>
      <c r="KIO391"/>
      <c r="KIP391"/>
      <c r="KIQ391"/>
      <c r="KIR391"/>
      <c r="KIS391"/>
      <c r="KIT391"/>
      <c r="KIU391"/>
      <c r="KIV391"/>
      <c r="KIW391"/>
      <c r="KIX391"/>
      <c r="KIY391"/>
      <c r="KIZ391"/>
      <c r="KJA391"/>
      <c r="KJB391"/>
      <c r="KJC391"/>
      <c r="KJD391"/>
      <c r="KJE391"/>
      <c r="KJF391"/>
      <c r="KJG391"/>
      <c r="KJH391"/>
      <c r="KJI391"/>
      <c r="KJJ391"/>
      <c r="KJK391"/>
      <c r="KJL391"/>
      <c r="KJM391"/>
      <c r="KJN391"/>
      <c r="KJO391"/>
      <c r="KJP391"/>
      <c r="KJQ391"/>
      <c r="KJR391"/>
      <c r="KJS391"/>
      <c r="KJT391"/>
      <c r="KJU391"/>
      <c r="KJV391"/>
      <c r="KJW391"/>
      <c r="KJX391"/>
      <c r="KJY391"/>
      <c r="KJZ391"/>
      <c r="KKA391"/>
      <c r="KKB391"/>
      <c r="KKC391"/>
      <c r="KKD391"/>
      <c r="KKE391"/>
      <c r="KKF391"/>
      <c r="KKG391"/>
      <c r="KKH391"/>
      <c r="KKI391"/>
      <c r="KKJ391"/>
      <c r="KKK391"/>
      <c r="KKL391"/>
      <c r="KKM391"/>
      <c r="KKN391"/>
      <c r="KKO391"/>
      <c r="KKP391"/>
      <c r="KKQ391"/>
      <c r="KKR391"/>
      <c r="KKS391"/>
      <c r="KKT391"/>
      <c r="KKU391"/>
      <c r="KKV391"/>
      <c r="KKW391"/>
      <c r="KKX391"/>
      <c r="KKY391"/>
      <c r="KKZ391"/>
      <c r="KLA391"/>
      <c r="KLB391"/>
      <c r="KLC391"/>
      <c r="KLD391"/>
      <c r="KLE391"/>
      <c r="KLF391"/>
      <c r="KLG391"/>
      <c r="KLH391"/>
      <c r="KLI391"/>
      <c r="KLJ391"/>
      <c r="KLK391"/>
      <c r="KLL391"/>
      <c r="KLM391"/>
      <c r="KLN391"/>
      <c r="KLO391"/>
      <c r="KLP391"/>
      <c r="KLQ391"/>
      <c r="KLR391"/>
      <c r="KLS391"/>
      <c r="KLT391"/>
      <c r="KLU391"/>
      <c r="KLV391"/>
      <c r="KLW391"/>
      <c r="KLX391"/>
      <c r="KLY391"/>
      <c r="KLZ391"/>
      <c r="KMA391"/>
      <c r="KMB391"/>
      <c r="KMC391"/>
      <c r="KMD391"/>
      <c r="KME391"/>
      <c r="KMF391"/>
      <c r="KMG391"/>
      <c r="KMH391"/>
      <c r="KMI391"/>
      <c r="KMJ391"/>
      <c r="KMK391"/>
      <c r="KML391"/>
      <c r="KMM391"/>
      <c r="KMN391"/>
      <c r="KMO391"/>
      <c r="KMP391"/>
      <c r="KMQ391"/>
      <c r="KMR391"/>
      <c r="KMS391"/>
      <c r="KMT391"/>
      <c r="KMU391"/>
      <c r="KMV391"/>
      <c r="KMW391"/>
      <c r="KMX391"/>
      <c r="KMY391"/>
      <c r="KMZ391"/>
      <c r="KNA391"/>
      <c r="KNB391"/>
      <c r="KNC391"/>
      <c r="KND391"/>
      <c r="KNE391"/>
      <c r="KNF391"/>
      <c r="KNG391"/>
      <c r="KNH391"/>
      <c r="KNI391"/>
      <c r="KNJ391"/>
      <c r="KNK391"/>
      <c r="KNL391"/>
      <c r="KNM391"/>
      <c r="KNN391"/>
      <c r="KNO391"/>
      <c r="KNP391"/>
      <c r="KNQ391"/>
      <c r="KNR391"/>
      <c r="KNS391"/>
      <c r="KNT391"/>
      <c r="KNU391"/>
      <c r="KNV391"/>
      <c r="KNW391"/>
      <c r="KNX391"/>
      <c r="KNY391"/>
      <c r="KNZ391"/>
      <c r="KOA391"/>
      <c r="KOB391"/>
      <c r="KOC391"/>
      <c r="KOD391"/>
      <c r="KOE391"/>
      <c r="KOF391"/>
      <c r="KOG391"/>
      <c r="KOH391"/>
      <c r="KOI391"/>
      <c r="KOJ391"/>
      <c r="KOK391"/>
      <c r="KOL391"/>
      <c r="KOM391"/>
      <c r="KON391"/>
      <c r="KOO391"/>
      <c r="KOP391"/>
      <c r="KOQ391"/>
      <c r="KOR391"/>
      <c r="KOS391"/>
      <c r="KOT391"/>
      <c r="KOU391"/>
      <c r="KOV391"/>
      <c r="KOW391"/>
      <c r="KOX391"/>
      <c r="KOY391"/>
      <c r="KOZ391"/>
      <c r="KPA391"/>
      <c r="KPB391"/>
      <c r="KPC391"/>
      <c r="KPD391"/>
      <c r="KPE391"/>
      <c r="KPF391"/>
      <c r="KPG391"/>
      <c r="KPH391"/>
      <c r="KPI391"/>
      <c r="KPJ391"/>
      <c r="KPK391"/>
      <c r="KPL391"/>
      <c r="KPM391"/>
      <c r="KPN391"/>
      <c r="KPO391"/>
      <c r="KPP391"/>
      <c r="KPQ391"/>
      <c r="KPR391"/>
      <c r="KPS391"/>
      <c r="KPT391"/>
      <c r="KPU391"/>
      <c r="KPV391"/>
      <c r="KPW391"/>
      <c r="KPX391"/>
      <c r="KPY391"/>
      <c r="KPZ391"/>
      <c r="KQA391"/>
      <c r="KQB391"/>
      <c r="KQC391"/>
      <c r="KQD391"/>
      <c r="KQE391"/>
      <c r="KQF391"/>
      <c r="KQG391"/>
      <c r="KQH391"/>
      <c r="KQI391"/>
      <c r="KQJ391"/>
      <c r="KQK391"/>
      <c r="KQL391"/>
      <c r="KQM391"/>
      <c r="KQN391"/>
      <c r="KQO391"/>
      <c r="KQP391"/>
      <c r="KQQ391"/>
      <c r="KQR391"/>
      <c r="KQS391"/>
      <c r="KQT391"/>
      <c r="KQU391"/>
      <c r="KQV391"/>
      <c r="KQW391"/>
      <c r="KQX391"/>
      <c r="KQY391"/>
      <c r="KQZ391"/>
      <c r="KRA391"/>
      <c r="KRB391"/>
      <c r="KRC391"/>
      <c r="KRD391"/>
      <c r="KRE391"/>
      <c r="KRF391"/>
      <c r="KRG391"/>
      <c r="KRH391"/>
      <c r="KRI391"/>
      <c r="KRJ391"/>
      <c r="KRK391"/>
      <c r="KRL391"/>
      <c r="KRM391"/>
      <c r="KRN391"/>
      <c r="KRO391"/>
      <c r="KRP391"/>
      <c r="KRQ391"/>
      <c r="KRR391"/>
      <c r="KRS391"/>
      <c r="KRT391"/>
      <c r="KRU391"/>
      <c r="KRV391"/>
      <c r="KRW391"/>
      <c r="KRX391"/>
      <c r="KRY391"/>
      <c r="KRZ391"/>
      <c r="KSA391"/>
      <c r="KSB391"/>
      <c r="KSC391"/>
      <c r="KSD391"/>
      <c r="KSE391"/>
      <c r="KSF391"/>
      <c r="KSG391"/>
      <c r="KSH391"/>
      <c r="KSI391"/>
      <c r="KSJ391"/>
      <c r="KSK391"/>
      <c r="KSL391"/>
      <c r="KSM391"/>
      <c r="KSN391"/>
      <c r="KSO391"/>
      <c r="KSP391"/>
      <c r="KSQ391"/>
      <c r="KSR391"/>
      <c r="KSS391"/>
      <c r="KST391"/>
      <c r="KSU391"/>
      <c r="KSV391"/>
      <c r="KSW391"/>
      <c r="KSX391"/>
      <c r="KSY391"/>
      <c r="KSZ391"/>
      <c r="KTA391"/>
      <c r="KTB391"/>
      <c r="KTC391"/>
      <c r="KTD391"/>
      <c r="KTE391"/>
      <c r="KTF391"/>
      <c r="KTG391"/>
      <c r="KTH391"/>
      <c r="KTI391"/>
      <c r="KTJ391"/>
      <c r="KTK391"/>
      <c r="KTL391"/>
      <c r="KTM391"/>
      <c r="KTN391"/>
      <c r="KTO391"/>
      <c r="KTP391"/>
      <c r="KTQ391"/>
      <c r="KTR391"/>
      <c r="KTS391"/>
      <c r="KTT391"/>
      <c r="KTU391"/>
      <c r="KTV391"/>
      <c r="KTW391"/>
      <c r="KTX391"/>
      <c r="KTY391"/>
      <c r="KTZ391"/>
      <c r="KUA391"/>
      <c r="KUB391"/>
      <c r="KUC391"/>
      <c r="KUD391"/>
      <c r="KUE391"/>
      <c r="KUF391"/>
      <c r="KUG391"/>
      <c r="KUH391"/>
      <c r="KUI391"/>
      <c r="KUJ391"/>
      <c r="KUK391"/>
      <c r="KUL391"/>
      <c r="KUM391"/>
      <c r="KUN391"/>
      <c r="KUO391"/>
      <c r="KUP391"/>
      <c r="KUQ391"/>
      <c r="KUR391"/>
      <c r="KUS391"/>
      <c r="KUT391"/>
      <c r="KUU391"/>
      <c r="KUV391"/>
      <c r="KUW391"/>
      <c r="KUX391"/>
      <c r="KUY391"/>
      <c r="KUZ391"/>
      <c r="KVA391"/>
      <c r="KVB391"/>
      <c r="KVC391"/>
      <c r="KVD391"/>
      <c r="KVE391"/>
      <c r="KVF391"/>
      <c r="KVG391"/>
      <c r="KVH391"/>
      <c r="KVI391"/>
      <c r="KVJ391"/>
      <c r="KVK391"/>
      <c r="KVL391"/>
      <c r="KVM391"/>
      <c r="KVN391"/>
      <c r="KVO391"/>
      <c r="KVP391"/>
      <c r="KVQ391"/>
      <c r="KVR391"/>
      <c r="KVS391"/>
      <c r="KVT391"/>
      <c r="KVU391"/>
      <c r="KVV391"/>
      <c r="KVW391"/>
      <c r="KVX391"/>
      <c r="KVY391"/>
      <c r="KVZ391"/>
      <c r="KWA391"/>
      <c r="KWB391"/>
      <c r="KWC391"/>
      <c r="KWD391"/>
      <c r="KWE391"/>
      <c r="KWF391"/>
      <c r="KWG391"/>
      <c r="KWH391"/>
      <c r="KWI391"/>
      <c r="KWJ391"/>
      <c r="KWK391"/>
      <c r="KWL391"/>
      <c r="KWM391"/>
      <c r="KWN391"/>
      <c r="KWO391"/>
      <c r="KWP391"/>
      <c r="KWQ391"/>
      <c r="KWR391"/>
      <c r="KWS391"/>
      <c r="KWT391"/>
      <c r="KWU391"/>
      <c r="KWV391"/>
      <c r="KWW391"/>
      <c r="KWX391"/>
      <c r="KWY391"/>
      <c r="KWZ391"/>
      <c r="KXA391"/>
      <c r="KXB391"/>
      <c r="KXC391"/>
      <c r="KXD391"/>
      <c r="KXE391"/>
      <c r="KXF391"/>
      <c r="KXG391"/>
      <c r="KXH391"/>
      <c r="KXI391"/>
      <c r="KXJ391"/>
      <c r="KXK391"/>
      <c r="KXL391"/>
      <c r="KXM391"/>
      <c r="KXN391"/>
      <c r="KXO391"/>
      <c r="KXP391"/>
      <c r="KXQ391"/>
      <c r="KXR391"/>
      <c r="KXS391"/>
      <c r="KXT391"/>
      <c r="KXU391"/>
      <c r="KXV391"/>
      <c r="KXW391"/>
      <c r="KXX391"/>
      <c r="KXY391"/>
      <c r="KXZ391"/>
      <c r="KYA391"/>
      <c r="KYB391"/>
      <c r="KYC391"/>
      <c r="KYD391"/>
      <c r="KYE391"/>
      <c r="KYF391"/>
      <c r="KYG391"/>
      <c r="KYH391"/>
      <c r="KYI391"/>
      <c r="KYJ391"/>
      <c r="KYK391"/>
      <c r="KYL391"/>
      <c r="KYM391"/>
      <c r="KYN391"/>
      <c r="KYO391"/>
      <c r="KYP391"/>
      <c r="KYQ391"/>
      <c r="KYR391"/>
      <c r="KYS391"/>
      <c r="KYT391"/>
      <c r="KYU391"/>
      <c r="KYV391"/>
      <c r="KYW391"/>
      <c r="KYX391"/>
      <c r="KYY391"/>
      <c r="KYZ391"/>
      <c r="KZA391"/>
      <c r="KZB391"/>
      <c r="KZC391"/>
      <c r="KZD391"/>
      <c r="KZE391"/>
      <c r="KZF391"/>
      <c r="KZG391"/>
      <c r="KZH391"/>
      <c r="KZI391"/>
      <c r="KZJ391"/>
      <c r="KZK391"/>
      <c r="KZL391"/>
      <c r="KZM391"/>
      <c r="KZN391"/>
      <c r="KZO391"/>
      <c r="KZP391"/>
      <c r="KZQ391"/>
      <c r="KZR391"/>
      <c r="KZS391"/>
      <c r="KZT391"/>
      <c r="KZU391"/>
      <c r="KZV391"/>
      <c r="KZW391"/>
      <c r="KZX391"/>
      <c r="KZY391"/>
      <c r="KZZ391"/>
      <c r="LAA391"/>
      <c r="LAB391"/>
      <c r="LAC391"/>
      <c r="LAD391"/>
      <c r="LAE391"/>
      <c r="LAF391"/>
      <c r="LAG391"/>
      <c r="LAH391"/>
      <c r="LAI391"/>
      <c r="LAJ391"/>
      <c r="LAK391"/>
      <c r="LAL391"/>
      <c r="LAM391"/>
      <c r="LAN391"/>
      <c r="LAO391"/>
      <c r="LAP391"/>
      <c r="LAQ391"/>
      <c r="LAR391"/>
      <c r="LAS391"/>
      <c r="LAT391"/>
      <c r="LAU391"/>
      <c r="LAV391"/>
      <c r="LAW391"/>
      <c r="LAX391"/>
      <c r="LAY391"/>
      <c r="LAZ391"/>
      <c r="LBA391"/>
      <c r="LBB391"/>
      <c r="LBC391"/>
      <c r="LBD391"/>
      <c r="LBE391"/>
      <c r="LBF391"/>
      <c r="LBG391"/>
      <c r="LBH391"/>
      <c r="LBI391"/>
      <c r="LBJ391"/>
      <c r="LBK391"/>
      <c r="LBL391"/>
      <c r="LBM391"/>
      <c r="LBN391"/>
      <c r="LBO391"/>
      <c r="LBP391"/>
      <c r="LBQ391"/>
      <c r="LBR391"/>
      <c r="LBS391"/>
      <c r="LBT391"/>
      <c r="LBU391"/>
      <c r="LBV391"/>
      <c r="LBW391"/>
      <c r="LBX391"/>
      <c r="LBY391"/>
      <c r="LBZ391"/>
      <c r="LCA391"/>
      <c r="LCB391"/>
      <c r="LCC391"/>
      <c r="LCD391"/>
      <c r="LCE391"/>
      <c r="LCF391"/>
      <c r="LCG391"/>
      <c r="LCH391"/>
      <c r="LCI391"/>
      <c r="LCJ391"/>
      <c r="LCK391"/>
      <c r="LCL391"/>
      <c r="LCM391"/>
      <c r="LCN391"/>
      <c r="LCO391"/>
      <c r="LCP391"/>
      <c r="LCQ391"/>
      <c r="LCR391"/>
      <c r="LCS391"/>
      <c r="LCT391"/>
      <c r="LCU391"/>
      <c r="LCV391"/>
      <c r="LCW391"/>
      <c r="LCX391"/>
      <c r="LCY391"/>
      <c r="LCZ391"/>
      <c r="LDA391"/>
      <c r="LDB391"/>
      <c r="LDC391"/>
      <c r="LDD391"/>
      <c r="LDE391"/>
      <c r="LDF391"/>
      <c r="LDG391"/>
      <c r="LDH391"/>
      <c r="LDI391"/>
      <c r="LDJ391"/>
      <c r="LDK391"/>
      <c r="LDL391"/>
      <c r="LDM391"/>
      <c r="LDN391"/>
      <c r="LDO391"/>
      <c r="LDP391"/>
      <c r="LDQ391"/>
      <c r="LDR391"/>
      <c r="LDS391"/>
      <c r="LDT391"/>
      <c r="LDU391"/>
      <c r="LDV391"/>
      <c r="LDW391"/>
      <c r="LDX391"/>
      <c r="LDY391"/>
      <c r="LDZ391"/>
      <c r="LEA391"/>
      <c r="LEB391"/>
      <c r="LEC391"/>
      <c r="LED391"/>
      <c r="LEE391"/>
      <c r="LEF391"/>
      <c r="LEG391"/>
      <c r="LEH391"/>
      <c r="LEI391"/>
      <c r="LEJ391"/>
      <c r="LEK391"/>
      <c r="LEL391"/>
      <c r="LEM391"/>
      <c r="LEN391"/>
      <c r="LEO391"/>
      <c r="LEP391"/>
      <c r="LEQ391"/>
      <c r="LER391"/>
      <c r="LES391"/>
      <c r="LET391"/>
      <c r="LEU391"/>
      <c r="LEV391"/>
      <c r="LEW391"/>
      <c r="LEX391"/>
      <c r="LEY391"/>
      <c r="LEZ391"/>
      <c r="LFA391"/>
      <c r="LFB391"/>
      <c r="LFC391"/>
      <c r="LFD391"/>
      <c r="LFE391"/>
      <c r="LFF391"/>
      <c r="LFG391"/>
      <c r="LFH391"/>
      <c r="LFI391"/>
      <c r="LFJ391"/>
      <c r="LFK391"/>
      <c r="LFL391"/>
      <c r="LFM391"/>
      <c r="LFN391"/>
      <c r="LFO391"/>
      <c r="LFP391"/>
      <c r="LFQ391"/>
      <c r="LFR391"/>
      <c r="LFS391"/>
      <c r="LFT391"/>
      <c r="LFU391"/>
      <c r="LFV391"/>
      <c r="LFW391"/>
      <c r="LFX391"/>
      <c r="LFY391"/>
      <c r="LFZ391"/>
      <c r="LGA391"/>
      <c r="LGB391"/>
      <c r="LGC391"/>
      <c r="LGD391"/>
      <c r="LGE391"/>
      <c r="LGF391"/>
      <c r="LGG391"/>
      <c r="LGH391"/>
      <c r="LGI391"/>
      <c r="LGJ391"/>
      <c r="LGK391"/>
      <c r="LGL391"/>
      <c r="LGM391"/>
      <c r="LGN391"/>
      <c r="LGO391"/>
      <c r="LGP391"/>
      <c r="LGQ391"/>
      <c r="LGR391"/>
      <c r="LGS391"/>
      <c r="LGT391"/>
      <c r="LGU391"/>
      <c r="LGV391"/>
      <c r="LGW391"/>
      <c r="LGX391"/>
      <c r="LGY391"/>
      <c r="LGZ391"/>
      <c r="LHA391"/>
      <c r="LHB391"/>
      <c r="LHC391"/>
      <c r="LHD391"/>
      <c r="LHE391"/>
      <c r="LHF391"/>
      <c r="LHG391"/>
      <c r="LHH391"/>
      <c r="LHI391"/>
      <c r="LHJ391"/>
      <c r="LHK391"/>
      <c r="LHL391"/>
      <c r="LHM391"/>
      <c r="LHN391"/>
      <c r="LHO391"/>
      <c r="LHP391"/>
      <c r="LHQ391"/>
      <c r="LHR391"/>
      <c r="LHS391"/>
      <c r="LHT391"/>
      <c r="LHU391"/>
      <c r="LHV391"/>
      <c r="LHW391"/>
      <c r="LHX391"/>
      <c r="LHY391"/>
      <c r="LHZ391"/>
      <c r="LIA391"/>
      <c r="LIB391"/>
      <c r="LIC391"/>
      <c r="LID391"/>
      <c r="LIE391"/>
      <c r="LIF391"/>
      <c r="LIG391"/>
      <c r="LIH391"/>
      <c r="LII391"/>
      <c r="LIJ391"/>
      <c r="LIK391"/>
      <c r="LIL391"/>
      <c r="LIM391"/>
      <c r="LIN391"/>
      <c r="LIO391"/>
      <c r="LIP391"/>
      <c r="LIQ391"/>
      <c r="LIR391"/>
      <c r="LIS391"/>
      <c r="LIT391"/>
      <c r="LIU391"/>
      <c r="LIV391"/>
      <c r="LIW391"/>
      <c r="LIX391"/>
      <c r="LIY391"/>
      <c r="LIZ391"/>
      <c r="LJA391"/>
      <c r="LJB391"/>
      <c r="LJC391"/>
      <c r="LJD391"/>
      <c r="LJE391"/>
      <c r="LJF391"/>
      <c r="LJG391"/>
      <c r="LJH391"/>
      <c r="LJI391"/>
      <c r="LJJ391"/>
      <c r="LJK391"/>
      <c r="LJL391"/>
      <c r="LJM391"/>
      <c r="LJN391"/>
      <c r="LJO391"/>
      <c r="LJP391"/>
      <c r="LJQ391"/>
      <c r="LJR391"/>
      <c r="LJS391"/>
      <c r="LJT391"/>
      <c r="LJU391"/>
      <c r="LJV391"/>
      <c r="LJW391"/>
      <c r="LJX391"/>
      <c r="LJY391"/>
      <c r="LJZ391"/>
      <c r="LKA391"/>
      <c r="LKB391"/>
      <c r="LKC391"/>
      <c r="LKD391"/>
      <c r="LKE391"/>
      <c r="LKF391"/>
      <c r="LKG391"/>
      <c r="LKH391"/>
      <c r="LKI391"/>
      <c r="LKJ391"/>
      <c r="LKK391"/>
      <c r="LKL391"/>
      <c r="LKM391"/>
      <c r="LKN391"/>
      <c r="LKO391"/>
      <c r="LKP391"/>
      <c r="LKQ391"/>
      <c r="LKR391"/>
      <c r="LKS391"/>
      <c r="LKT391"/>
      <c r="LKU391"/>
      <c r="LKV391"/>
      <c r="LKW391"/>
      <c r="LKX391"/>
      <c r="LKY391"/>
      <c r="LKZ391"/>
      <c r="LLA391"/>
      <c r="LLB391"/>
      <c r="LLC391"/>
      <c r="LLD391"/>
      <c r="LLE391"/>
      <c r="LLF391"/>
      <c r="LLG391"/>
      <c r="LLH391"/>
      <c r="LLI391"/>
      <c r="LLJ391"/>
      <c r="LLK391"/>
      <c r="LLL391"/>
      <c r="LLM391"/>
      <c r="LLN391"/>
      <c r="LLO391"/>
      <c r="LLP391"/>
      <c r="LLQ391"/>
      <c r="LLR391"/>
      <c r="LLS391"/>
      <c r="LLT391"/>
      <c r="LLU391"/>
      <c r="LLV391"/>
      <c r="LLW391"/>
      <c r="LLX391"/>
      <c r="LLY391"/>
      <c r="LLZ391"/>
      <c r="LMA391"/>
      <c r="LMB391"/>
      <c r="LMC391"/>
      <c r="LMD391"/>
      <c r="LME391"/>
      <c r="LMF391"/>
      <c r="LMG391"/>
      <c r="LMH391"/>
      <c r="LMI391"/>
      <c r="LMJ391"/>
      <c r="LMK391"/>
      <c r="LML391"/>
      <c r="LMM391"/>
      <c r="LMN391"/>
      <c r="LMO391"/>
      <c r="LMP391"/>
      <c r="LMQ391"/>
      <c r="LMR391"/>
      <c r="LMS391"/>
      <c r="LMT391"/>
      <c r="LMU391"/>
      <c r="LMV391"/>
      <c r="LMW391"/>
      <c r="LMX391"/>
      <c r="LMY391"/>
      <c r="LMZ391"/>
      <c r="LNA391"/>
      <c r="LNB391"/>
      <c r="LNC391"/>
      <c r="LND391"/>
      <c r="LNE391"/>
      <c r="LNF391"/>
      <c r="LNG391"/>
      <c r="LNH391"/>
      <c r="LNI391"/>
      <c r="LNJ391"/>
      <c r="LNK391"/>
      <c r="LNL391"/>
      <c r="LNM391"/>
      <c r="LNN391"/>
      <c r="LNO391"/>
      <c r="LNP391"/>
      <c r="LNQ391"/>
      <c r="LNR391"/>
      <c r="LNS391"/>
      <c r="LNT391"/>
      <c r="LNU391"/>
      <c r="LNV391"/>
      <c r="LNW391"/>
      <c r="LNX391"/>
      <c r="LNY391"/>
      <c r="LNZ391"/>
      <c r="LOA391"/>
      <c r="LOB391"/>
      <c r="LOC391"/>
      <c r="LOD391"/>
      <c r="LOE391"/>
      <c r="LOF391"/>
      <c r="LOG391"/>
      <c r="LOH391"/>
      <c r="LOI391"/>
      <c r="LOJ391"/>
      <c r="LOK391"/>
      <c r="LOL391"/>
      <c r="LOM391"/>
      <c r="LON391"/>
      <c r="LOO391"/>
      <c r="LOP391"/>
      <c r="LOQ391"/>
      <c r="LOR391"/>
      <c r="LOS391"/>
      <c r="LOT391"/>
      <c r="LOU391"/>
      <c r="LOV391"/>
      <c r="LOW391"/>
      <c r="LOX391"/>
      <c r="LOY391"/>
      <c r="LOZ391"/>
      <c r="LPA391"/>
      <c r="LPB391"/>
      <c r="LPC391"/>
      <c r="LPD391"/>
      <c r="LPE391"/>
      <c r="LPF391"/>
      <c r="LPG391"/>
      <c r="LPH391"/>
      <c r="LPI391"/>
      <c r="LPJ391"/>
      <c r="LPK391"/>
      <c r="LPL391"/>
      <c r="LPM391"/>
      <c r="LPN391"/>
      <c r="LPO391"/>
      <c r="LPP391"/>
      <c r="LPQ391"/>
      <c r="LPR391"/>
      <c r="LPS391"/>
      <c r="LPT391"/>
      <c r="LPU391"/>
      <c r="LPV391"/>
      <c r="LPW391"/>
      <c r="LPX391"/>
      <c r="LPY391"/>
      <c r="LPZ391"/>
      <c r="LQA391"/>
      <c r="LQB391"/>
      <c r="LQC391"/>
      <c r="LQD391"/>
      <c r="LQE391"/>
      <c r="LQF391"/>
      <c r="LQG391"/>
      <c r="LQH391"/>
      <c r="LQI391"/>
      <c r="LQJ391"/>
      <c r="LQK391"/>
      <c r="LQL391"/>
      <c r="LQM391"/>
      <c r="LQN391"/>
      <c r="LQO391"/>
      <c r="LQP391"/>
      <c r="LQQ391"/>
      <c r="LQR391"/>
      <c r="LQS391"/>
      <c r="LQT391"/>
      <c r="LQU391"/>
      <c r="LQV391"/>
      <c r="LQW391"/>
      <c r="LQX391"/>
      <c r="LQY391"/>
      <c r="LQZ391"/>
      <c r="LRA391"/>
      <c r="LRB391"/>
      <c r="LRC391"/>
      <c r="LRD391"/>
      <c r="LRE391"/>
      <c r="LRF391"/>
      <c r="LRG391"/>
      <c r="LRH391"/>
      <c r="LRI391"/>
      <c r="LRJ391"/>
      <c r="LRK391"/>
      <c r="LRL391"/>
      <c r="LRM391"/>
      <c r="LRN391"/>
      <c r="LRO391"/>
      <c r="LRP391"/>
      <c r="LRQ391"/>
      <c r="LRR391"/>
      <c r="LRS391"/>
      <c r="LRT391"/>
      <c r="LRU391"/>
      <c r="LRV391"/>
      <c r="LRW391"/>
      <c r="LRX391"/>
      <c r="LRY391"/>
      <c r="LRZ391"/>
      <c r="LSA391"/>
      <c r="LSB391"/>
      <c r="LSC391"/>
      <c r="LSD391"/>
      <c r="LSE391"/>
      <c r="LSF391"/>
      <c r="LSG391"/>
      <c r="LSH391"/>
      <c r="LSI391"/>
      <c r="LSJ391"/>
      <c r="LSK391"/>
      <c r="LSL391"/>
      <c r="LSM391"/>
      <c r="LSN391"/>
      <c r="LSO391"/>
      <c r="LSP391"/>
      <c r="LSQ391"/>
      <c r="LSR391"/>
      <c r="LSS391"/>
      <c r="LST391"/>
      <c r="LSU391"/>
      <c r="LSV391"/>
      <c r="LSW391"/>
      <c r="LSX391"/>
      <c r="LSY391"/>
      <c r="LSZ391"/>
      <c r="LTA391"/>
      <c r="LTB391"/>
      <c r="LTC391"/>
      <c r="LTD391"/>
      <c r="LTE391"/>
      <c r="LTF391"/>
      <c r="LTG391"/>
      <c r="LTH391"/>
      <c r="LTI391"/>
      <c r="LTJ391"/>
      <c r="LTK391"/>
      <c r="LTL391"/>
      <c r="LTM391"/>
      <c r="LTN391"/>
      <c r="LTO391"/>
      <c r="LTP391"/>
      <c r="LTQ391"/>
      <c r="LTR391"/>
      <c r="LTS391"/>
      <c r="LTT391"/>
      <c r="LTU391"/>
      <c r="LTV391"/>
      <c r="LTW391"/>
      <c r="LTX391"/>
      <c r="LTY391"/>
      <c r="LTZ391"/>
      <c r="LUA391"/>
      <c r="LUB391"/>
      <c r="LUC391"/>
      <c r="LUD391"/>
      <c r="LUE391"/>
      <c r="LUF391"/>
      <c r="LUG391"/>
      <c r="LUH391"/>
      <c r="LUI391"/>
      <c r="LUJ391"/>
      <c r="LUK391"/>
      <c r="LUL391"/>
      <c r="LUM391"/>
      <c r="LUN391"/>
      <c r="LUO391"/>
      <c r="LUP391"/>
      <c r="LUQ391"/>
      <c r="LUR391"/>
      <c r="LUS391"/>
      <c r="LUT391"/>
      <c r="LUU391"/>
      <c r="LUV391"/>
      <c r="LUW391"/>
      <c r="LUX391"/>
      <c r="LUY391"/>
      <c r="LUZ391"/>
      <c r="LVA391"/>
      <c r="LVB391"/>
      <c r="LVC391"/>
      <c r="LVD391"/>
      <c r="LVE391"/>
      <c r="LVF391"/>
      <c r="LVG391"/>
      <c r="LVH391"/>
      <c r="LVI391"/>
      <c r="LVJ391"/>
      <c r="LVK391"/>
      <c r="LVL391"/>
      <c r="LVM391"/>
      <c r="LVN391"/>
      <c r="LVO391"/>
      <c r="LVP391"/>
      <c r="LVQ391"/>
      <c r="LVR391"/>
      <c r="LVS391"/>
      <c r="LVT391"/>
      <c r="LVU391"/>
      <c r="LVV391"/>
      <c r="LVW391"/>
      <c r="LVX391"/>
      <c r="LVY391"/>
      <c r="LVZ391"/>
      <c r="LWA391"/>
      <c r="LWB391"/>
      <c r="LWC391"/>
      <c r="LWD391"/>
      <c r="LWE391"/>
      <c r="LWF391"/>
      <c r="LWG391"/>
      <c r="LWH391"/>
      <c r="LWI391"/>
      <c r="LWJ391"/>
      <c r="LWK391"/>
      <c r="LWL391"/>
      <c r="LWM391"/>
      <c r="LWN391"/>
      <c r="LWO391"/>
      <c r="LWP391"/>
      <c r="LWQ391"/>
      <c r="LWR391"/>
      <c r="LWS391"/>
      <c r="LWT391"/>
      <c r="LWU391"/>
      <c r="LWV391"/>
      <c r="LWW391"/>
      <c r="LWX391"/>
      <c r="LWY391"/>
      <c r="LWZ391"/>
      <c r="LXA391"/>
      <c r="LXB391"/>
      <c r="LXC391"/>
      <c r="LXD391"/>
      <c r="LXE391"/>
      <c r="LXF391"/>
      <c r="LXG391"/>
      <c r="LXH391"/>
      <c r="LXI391"/>
      <c r="LXJ391"/>
      <c r="LXK391"/>
      <c r="LXL391"/>
      <c r="LXM391"/>
      <c r="LXN391"/>
      <c r="LXO391"/>
      <c r="LXP391"/>
      <c r="LXQ391"/>
      <c r="LXR391"/>
      <c r="LXS391"/>
      <c r="LXT391"/>
      <c r="LXU391"/>
      <c r="LXV391"/>
      <c r="LXW391"/>
      <c r="LXX391"/>
      <c r="LXY391"/>
      <c r="LXZ391"/>
      <c r="LYA391"/>
      <c r="LYB391"/>
      <c r="LYC391"/>
      <c r="LYD391"/>
      <c r="LYE391"/>
      <c r="LYF391"/>
      <c r="LYG391"/>
      <c r="LYH391"/>
      <c r="LYI391"/>
      <c r="LYJ391"/>
      <c r="LYK391"/>
      <c r="LYL391"/>
      <c r="LYM391"/>
      <c r="LYN391"/>
      <c r="LYO391"/>
      <c r="LYP391"/>
      <c r="LYQ391"/>
      <c r="LYR391"/>
      <c r="LYS391"/>
      <c r="LYT391"/>
      <c r="LYU391"/>
      <c r="LYV391"/>
      <c r="LYW391"/>
      <c r="LYX391"/>
      <c r="LYY391"/>
      <c r="LYZ391"/>
      <c r="LZA391"/>
      <c r="LZB391"/>
      <c r="LZC391"/>
      <c r="LZD391"/>
      <c r="LZE391"/>
      <c r="LZF391"/>
      <c r="LZG391"/>
      <c r="LZH391"/>
      <c r="LZI391"/>
      <c r="LZJ391"/>
      <c r="LZK391"/>
      <c r="LZL391"/>
      <c r="LZM391"/>
      <c r="LZN391"/>
      <c r="LZO391"/>
      <c r="LZP391"/>
      <c r="LZQ391"/>
      <c r="LZR391"/>
      <c r="LZS391"/>
      <c r="LZT391"/>
      <c r="LZU391"/>
      <c r="LZV391"/>
      <c r="LZW391"/>
      <c r="LZX391"/>
      <c r="LZY391"/>
      <c r="LZZ391"/>
      <c r="MAA391"/>
      <c r="MAB391"/>
      <c r="MAC391"/>
      <c r="MAD391"/>
      <c r="MAE391"/>
      <c r="MAF391"/>
      <c r="MAG391"/>
      <c r="MAH391"/>
      <c r="MAI391"/>
      <c r="MAJ391"/>
      <c r="MAK391"/>
      <c r="MAL391"/>
      <c r="MAM391"/>
      <c r="MAN391"/>
      <c r="MAO391"/>
      <c r="MAP391"/>
      <c r="MAQ391"/>
      <c r="MAR391"/>
      <c r="MAS391"/>
      <c r="MAT391"/>
      <c r="MAU391"/>
      <c r="MAV391"/>
      <c r="MAW391"/>
      <c r="MAX391"/>
      <c r="MAY391"/>
      <c r="MAZ391"/>
      <c r="MBA391"/>
      <c r="MBB391"/>
      <c r="MBC391"/>
      <c r="MBD391"/>
      <c r="MBE391"/>
      <c r="MBF391"/>
      <c r="MBG391"/>
      <c r="MBH391"/>
      <c r="MBI391"/>
      <c r="MBJ391"/>
      <c r="MBK391"/>
      <c r="MBL391"/>
      <c r="MBM391"/>
      <c r="MBN391"/>
      <c r="MBO391"/>
      <c r="MBP391"/>
      <c r="MBQ391"/>
      <c r="MBR391"/>
      <c r="MBS391"/>
      <c r="MBT391"/>
      <c r="MBU391"/>
      <c r="MBV391"/>
      <c r="MBW391"/>
      <c r="MBX391"/>
      <c r="MBY391"/>
      <c r="MBZ391"/>
      <c r="MCA391"/>
      <c r="MCB391"/>
      <c r="MCC391"/>
      <c r="MCD391"/>
      <c r="MCE391"/>
      <c r="MCF391"/>
      <c r="MCG391"/>
      <c r="MCH391"/>
      <c r="MCI391"/>
      <c r="MCJ391"/>
      <c r="MCK391"/>
      <c r="MCL391"/>
      <c r="MCM391"/>
      <c r="MCN391"/>
      <c r="MCO391"/>
      <c r="MCP391"/>
      <c r="MCQ391"/>
      <c r="MCR391"/>
      <c r="MCS391"/>
      <c r="MCT391"/>
      <c r="MCU391"/>
      <c r="MCV391"/>
      <c r="MCW391"/>
      <c r="MCX391"/>
      <c r="MCY391"/>
      <c r="MCZ391"/>
      <c r="MDA391"/>
      <c r="MDB391"/>
      <c r="MDC391"/>
      <c r="MDD391"/>
      <c r="MDE391"/>
      <c r="MDF391"/>
      <c r="MDG391"/>
      <c r="MDH391"/>
      <c r="MDI391"/>
      <c r="MDJ391"/>
      <c r="MDK391"/>
      <c r="MDL391"/>
      <c r="MDM391"/>
      <c r="MDN391"/>
      <c r="MDO391"/>
      <c r="MDP391"/>
      <c r="MDQ391"/>
      <c r="MDR391"/>
      <c r="MDS391"/>
      <c r="MDT391"/>
      <c r="MDU391"/>
      <c r="MDV391"/>
      <c r="MDW391"/>
      <c r="MDX391"/>
      <c r="MDY391"/>
      <c r="MDZ391"/>
      <c r="MEA391"/>
      <c r="MEB391"/>
      <c r="MEC391"/>
      <c r="MED391"/>
      <c r="MEE391"/>
      <c r="MEF391"/>
      <c r="MEG391"/>
      <c r="MEH391"/>
      <c r="MEI391"/>
      <c r="MEJ391"/>
      <c r="MEK391"/>
      <c r="MEL391"/>
      <c r="MEM391"/>
      <c r="MEN391"/>
      <c r="MEO391"/>
      <c r="MEP391"/>
      <c r="MEQ391"/>
      <c r="MER391"/>
      <c r="MES391"/>
      <c r="MET391"/>
      <c r="MEU391"/>
      <c r="MEV391"/>
      <c r="MEW391"/>
      <c r="MEX391"/>
      <c r="MEY391"/>
      <c r="MEZ391"/>
      <c r="MFA391"/>
      <c r="MFB391"/>
      <c r="MFC391"/>
      <c r="MFD391"/>
      <c r="MFE391"/>
      <c r="MFF391"/>
      <c r="MFG391"/>
      <c r="MFH391"/>
      <c r="MFI391"/>
      <c r="MFJ391"/>
      <c r="MFK391"/>
      <c r="MFL391"/>
      <c r="MFM391"/>
      <c r="MFN391"/>
      <c r="MFO391"/>
      <c r="MFP391"/>
      <c r="MFQ391"/>
      <c r="MFR391"/>
      <c r="MFS391"/>
      <c r="MFT391"/>
      <c r="MFU391"/>
      <c r="MFV391"/>
      <c r="MFW391"/>
      <c r="MFX391"/>
      <c r="MFY391"/>
      <c r="MFZ391"/>
      <c r="MGA391"/>
      <c r="MGB391"/>
      <c r="MGC391"/>
      <c r="MGD391"/>
      <c r="MGE391"/>
      <c r="MGF391"/>
      <c r="MGG391"/>
      <c r="MGH391"/>
      <c r="MGI391"/>
      <c r="MGJ391"/>
      <c r="MGK391"/>
      <c r="MGL391"/>
      <c r="MGM391"/>
      <c r="MGN391"/>
      <c r="MGO391"/>
      <c r="MGP391"/>
      <c r="MGQ391"/>
      <c r="MGR391"/>
      <c r="MGS391"/>
      <c r="MGT391"/>
      <c r="MGU391"/>
      <c r="MGV391"/>
      <c r="MGW391"/>
      <c r="MGX391"/>
      <c r="MGY391"/>
      <c r="MGZ391"/>
      <c r="MHA391"/>
      <c r="MHB391"/>
      <c r="MHC391"/>
      <c r="MHD391"/>
      <c r="MHE391"/>
      <c r="MHF391"/>
      <c r="MHG391"/>
      <c r="MHH391"/>
      <c r="MHI391"/>
      <c r="MHJ391"/>
      <c r="MHK391"/>
      <c r="MHL391"/>
      <c r="MHM391"/>
      <c r="MHN391"/>
      <c r="MHO391"/>
      <c r="MHP391"/>
      <c r="MHQ391"/>
      <c r="MHR391"/>
      <c r="MHS391"/>
      <c r="MHT391"/>
      <c r="MHU391"/>
      <c r="MHV391"/>
      <c r="MHW391"/>
      <c r="MHX391"/>
      <c r="MHY391"/>
      <c r="MHZ391"/>
      <c r="MIA391"/>
      <c r="MIB391"/>
      <c r="MIC391"/>
      <c r="MID391"/>
      <c r="MIE391"/>
      <c r="MIF391"/>
      <c r="MIG391"/>
      <c r="MIH391"/>
      <c r="MII391"/>
      <c r="MIJ391"/>
      <c r="MIK391"/>
      <c r="MIL391"/>
      <c r="MIM391"/>
      <c r="MIN391"/>
      <c r="MIO391"/>
      <c r="MIP391"/>
      <c r="MIQ391"/>
      <c r="MIR391"/>
      <c r="MIS391"/>
      <c r="MIT391"/>
      <c r="MIU391"/>
      <c r="MIV391"/>
      <c r="MIW391"/>
      <c r="MIX391"/>
      <c r="MIY391"/>
      <c r="MIZ391"/>
      <c r="MJA391"/>
      <c r="MJB391"/>
      <c r="MJC391"/>
      <c r="MJD391"/>
      <c r="MJE391"/>
      <c r="MJF391"/>
      <c r="MJG391"/>
      <c r="MJH391"/>
      <c r="MJI391"/>
      <c r="MJJ391"/>
      <c r="MJK391"/>
      <c r="MJL391"/>
      <c r="MJM391"/>
      <c r="MJN391"/>
      <c r="MJO391"/>
      <c r="MJP391"/>
      <c r="MJQ391"/>
      <c r="MJR391"/>
      <c r="MJS391"/>
      <c r="MJT391"/>
      <c r="MJU391"/>
      <c r="MJV391"/>
      <c r="MJW391"/>
      <c r="MJX391"/>
      <c r="MJY391"/>
      <c r="MJZ391"/>
      <c r="MKA391"/>
      <c r="MKB391"/>
      <c r="MKC391"/>
      <c r="MKD391"/>
      <c r="MKE391"/>
      <c r="MKF391"/>
      <c r="MKG391"/>
      <c r="MKH391"/>
      <c r="MKI391"/>
      <c r="MKJ391"/>
      <c r="MKK391"/>
      <c r="MKL391"/>
      <c r="MKM391"/>
      <c r="MKN391"/>
      <c r="MKO391"/>
      <c r="MKP391"/>
      <c r="MKQ391"/>
      <c r="MKR391"/>
      <c r="MKS391"/>
      <c r="MKT391"/>
      <c r="MKU391"/>
      <c r="MKV391"/>
      <c r="MKW391"/>
      <c r="MKX391"/>
      <c r="MKY391"/>
      <c r="MKZ391"/>
      <c r="MLA391"/>
      <c r="MLB391"/>
      <c r="MLC391"/>
      <c r="MLD391"/>
      <c r="MLE391"/>
      <c r="MLF391"/>
      <c r="MLG391"/>
      <c r="MLH391"/>
      <c r="MLI391"/>
      <c r="MLJ391"/>
      <c r="MLK391"/>
      <c r="MLL391"/>
      <c r="MLM391"/>
      <c r="MLN391"/>
      <c r="MLO391"/>
      <c r="MLP391"/>
      <c r="MLQ391"/>
      <c r="MLR391"/>
      <c r="MLS391"/>
      <c r="MLT391"/>
      <c r="MLU391"/>
      <c r="MLV391"/>
      <c r="MLW391"/>
      <c r="MLX391"/>
      <c r="MLY391"/>
      <c r="MLZ391"/>
      <c r="MMA391"/>
      <c r="MMB391"/>
      <c r="MMC391"/>
      <c r="MMD391"/>
      <c r="MME391"/>
      <c r="MMF391"/>
      <c r="MMG391"/>
      <c r="MMH391"/>
      <c r="MMI391"/>
      <c r="MMJ391"/>
      <c r="MMK391"/>
      <c r="MML391"/>
      <c r="MMM391"/>
      <c r="MMN391"/>
      <c r="MMO391"/>
      <c r="MMP391"/>
      <c r="MMQ391"/>
      <c r="MMR391"/>
      <c r="MMS391"/>
      <c r="MMT391"/>
      <c r="MMU391"/>
      <c r="MMV391"/>
      <c r="MMW391"/>
      <c r="MMX391"/>
      <c r="MMY391"/>
      <c r="MMZ391"/>
      <c r="MNA391"/>
      <c r="MNB391"/>
      <c r="MNC391"/>
      <c r="MND391"/>
      <c r="MNE391"/>
      <c r="MNF391"/>
      <c r="MNG391"/>
      <c r="MNH391"/>
      <c r="MNI391"/>
      <c r="MNJ391"/>
      <c r="MNK391"/>
      <c r="MNL391"/>
      <c r="MNM391"/>
      <c r="MNN391"/>
      <c r="MNO391"/>
      <c r="MNP391"/>
      <c r="MNQ391"/>
      <c r="MNR391"/>
      <c r="MNS391"/>
      <c r="MNT391"/>
      <c r="MNU391"/>
      <c r="MNV391"/>
      <c r="MNW391"/>
      <c r="MNX391"/>
      <c r="MNY391"/>
      <c r="MNZ391"/>
      <c r="MOA391"/>
      <c r="MOB391"/>
      <c r="MOC391"/>
      <c r="MOD391"/>
      <c r="MOE391"/>
      <c r="MOF391"/>
      <c r="MOG391"/>
      <c r="MOH391"/>
      <c r="MOI391"/>
      <c r="MOJ391"/>
      <c r="MOK391"/>
      <c r="MOL391"/>
      <c r="MOM391"/>
      <c r="MON391"/>
      <c r="MOO391"/>
      <c r="MOP391"/>
      <c r="MOQ391"/>
      <c r="MOR391"/>
      <c r="MOS391"/>
      <c r="MOT391"/>
      <c r="MOU391"/>
      <c r="MOV391"/>
      <c r="MOW391"/>
      <c r="MOX391"/>
      <c r="MOY391"/>
      <c r="MOZ391"/>
      <c r="MPA391"/>
      <c r="MPB391"/>
      <c r="MPC391"/>
      <c r="MPD391"/>
      <c r="MPE391"/>
      <c r="MPF391"/>
      <c r="MPG391"/>
      <c r="MPH391"/>
      <c r="MPI391"/>
      <c r="MPJ391"/>
      <c r="MPK391"/>
      <c r="MPL391"/>
      <c r="MPM391"/>
      <c r="MPN391"/>
      <c r="MPO391"/>
      <c r="MPP391"/>
      <c r="MPQ391"/>
      <c r="MPR391"/>
      <c r="MPS391"/>
      <c r="MPT391"/>
      <c r="MPU391"/>
      <c r="MPV391"/>
      <c r="MPW391"/>
      <c r="MPX391"/>
      <c r="MPY391"/>
      <c r="MPZ391"/>
      <c r="MQA391"/>
      <c r="MQB391"/>
      <c r="MQC391"/>
      <c r="MQD391"/>
      <c r="MQE391"/>
      <c r="MQF391"/>
      <c r="MQG391"/>
      <c r="MQH391"/>
      <c r="MQI391"/>
      <c r="MQJ391"/>
      <c r="MQK391"/>
      <c r="MQL391"/>
      <c r="MQM391"/>
      <c r="MQN391"/>
      <c r="MQO391"/>
      <c r="MQP391"/>
      <c r="MQQ391"/>
      <c r="MQR391"/>
      <c r="MQS391"/>
      <c r="MQT391"/>
      <c r="MQU391"/>
      <c r="MQV391"/>
      <c r="MQW391"/>
      <c r="MQX391"/>
      <c r="MQY391"/>
      <c r="MQZ391"/>
      <c r="MRA391"/>
      <c r="MRB391"/>
      <c r="MRC391"/>
      <c r="MRD391"/>
      <c r="MRE391"/>
      <c r="MRF391"/>
      <c r="MRG391"/>
      <c r="MRH391"/>
      <c r="MRI391"/>
      <c r="MRJ391"/>
      <c r="MRK391"/>
      <c r="MRL391"/>
      <c r="MRM391"/>
      <c r="MRN391"/>
      <c r="MRO391"/>
      <c r="MRP391"/>
      <c r="MRQ391"/>
      <c r="MRR391"/>
      <c r="MRS391"/>
      <c r="MRT391"/>
      <c r="MRU391"/>
      <c r="MRV391"/>
      <c r="MRW391"/>
      <c r="MRX391"/>
      <c r="MRY391"/>
      <c r="MRZ391"/>
      <c r="MSA391"/>
      <c r="MSB391"/>
      <c r="MSC391"/>
      <c r="MSD391"/>
      <c r="MSE391"/>
      <c r="MSF391"/>
      <c r="MSG391"/>
      <c r="MSH391"/>
      <c r="MSI391"/>
      <c r="MSJ391"/>
      <c r="MSK391"/>
      <c r="MSL391"/>
      <c r="MSM391"/>
      <c r="MSN391"/>
      <c r="MSO391"/>
      <c r="MSP391"/>
      <c r="MSQ391"/>
      <c r="MSR391"/>
      <c r="MSS391"/>
      <c r="MST391"/>
      <c r="MSU391"/>
      <c r="MSV391"/>
      <c r="MSW391"/>
      <c r="MSX391"/>
      <c r="MSY391"/>
      <c r="MSZ391"/>
      <c r="MTA391"/>
      <c r="MTB391"/>
      <c r="MTC391"/>
      <c r="MTD391"/>
      <c r="MTE391"/>
      <c r="MTF391"/>
      <c r="MTG391"/>
      <c r="MTH391"/>
      <c r="MTI391"/>
      <c r="MTJ391"/>
      <c r="MTK391"/>
      <c r="MTL391"/>
      <c r="MTM391"/>
      <c r="MTN391"/>
      <c r="MTO391"/>
      <c r="MTP391"/>
      <c r="MTQ391"/>
      <c r="MTR391"/>
      <c r="MTS391"/>
      <c r="MTT391"/>
      <c r="MTU391"/>
      <c r="MTV391"/>
      <c r="MTW391"/>
      <c r="MTX391"/>
      <c r="MTY391"/>
      <c r="MTZ391"/>
      <c r="MUA391"/>
      <c r="MUB391"/>
      <c r="MUC391"/>
      <c r="MUD391"/>
      <c r="MUE391"/>
      <c r="MUF391"/>
      <c r="MUG391"/>
      <c r="MUH391"/>
      <c r="MUI391"/>
      <c r="MUJ391"/>
      <c r="MUK391"/>
      <c r="MUL391"/>
      <c r="MUM391"/>
      <c r="MUN391"/>
      <c r="MUO391"/>
      <c r="MUP391"/>
      <c r="MUQ391"/>
      <c r="MUR391"/>
      <c r="MUS391"/>
      <c r="MUT391"/>
      <c r="MUU391"/>
      <c r="MUV391"/>
      <c r="MUW391"/>
      <c r="MUX391"/>
      <c r="MUY391"/>
      <c r="MUZ391"/>
      <c r="MVA391"/>
      <c r="MVB391"/>
      <c r="MVC391"/>
      <c r="MVD391"/>
      <c r="MVE391"/>
      <c r="MVF391"/>
      <c r="MVG391"/>
      <c r="MVH391"/>
      <c r="MVI391"/>
      <c r="MVJ391"/>
      <c r="MVK391"/>
      <c r="MVL391"/>
      <c r="MVM391"/>
      <c r="MVN391"/>
      <c r="MVO391"/>
      <c r="MVP391"/>
      <c r="MVQ391"/>
      <c r="MVR391"/>
      <c r="MVS391"/>
      <c r="MVT391"/>
      <c r="MVU391"/>
      <c r="MVV391"/>
      <c r="MVW391"/>
      <c r="MVX391"/>
      <c r="MVY391"/>
      <c r="MVZ391"/>
      <c r="MWA391"/>
      <c r="MWB391"/>
      <c r="MWC391"/>
      <c r="MWD391"/>
      <c r="MWE391"/>
      <c r="MWF391"/>
      <c r="MWG391"/>
      <c r="MWH391"/>
      <c r="MWI391"/>
      <c r="MWJ391"/>
      <c r="MWK391"/>
      <c r="MWL391"/>
      <c r="MWM391"/>
      <c r="MWN391"/>
      <c r="MWO391"/>
      <c r="MWP391"/>
      <c r="MWQ391"/>
      <c r="MWR391"/>
      <c r="MWS391"/>
      <c r="MWT391"/>
      <c r="MWU391"/>
      <c r="MWV391"/>
      <c r="MWW391"/>
      <c r="MWX391"/>
      <c r="MWY391"/>
      <c r="MWZ391"/>
      <c r="MXA391"/>
      <c r="MXB391"/>
      <c r="MXC391"/>
      <c r="MXD391"/>
      <c r="MXE391"/>
      <c r="MXF391"/>
      <c r="MXG391"/>
      <c r="MXH391"/>
      <c r="MXI391"/>
      <c r="MXJ391"/>
      <c r="MXK391"/>
      <c r="MXL391"/>
      <c r="MXM391"/>
      <c r="MXN391"/>
      <c r="MXO391"/>
      <c r="MXP391"/>
      <c r="MXQ391"/>
      <c r="MXR391"/>
      <c r="MXS391"/>
      <c r="MXT391"/>
      <c r="MXU391"/>
      <c r="MXV391"/>
      <c r="MXW391"/>
      <c r="MXX391"/>
      <c r="MXY391"/>
      <c r="MXZ391"/>
      <c r="MYA391"/>
      <c r="MYB391"/>
      <c r="MYC391"/>
      <c r="MYD391"/>
      <c r="MYE391"/>
      <c r="MYF391"/>
      <c r="MYG391"/>
      <c r="MYH391"/>
      <c r="MYI391"/>
      <c r="MYJ391"/>
      <c r="MYK391"/>
      <c r="MYL391"/>
      <c r="MYM391"/>
      <c r="MYN391"/>
      <c r="MYO391"/>
      <c r="MYP391"/>
      <c r="MYQ391"/>
      <c r="MYR391"/>
      <c r="MYS391"/>
      <c r="MYT391"/>
      <c r="MYU391"/>
      <c r="MYV391"/>
      <c r="MYW391"/>
      <c r="MYX391"/>
      <c r="MYY391"/>
      <c r="MYZ391"/>
      <c r="MZA391"/>
      <c r="MZB391"/>
      <c r="MZC391"/>
      <c r="MZD391"/>
      <c r="MZE391"/>
      <c r="MZF391"/>
      <c r="MZG391"/>
      <c r="MZH391"/>
      <c r="MZI391"/>
      <c r="MZJ391"/>
      <c r="MZK391"/>
      <c r="MZL391"/>
      <c r="MZM391"/>
      <c r="MZN391"/>
      <c r="MZO391"/>
      <c r="MZP391"/>
      <c r="MZQ391"/>
      <c r="MZR391"/>
      <c r="MZS391"/>
      <c r="MZT391"/>
      <c r="MZU391"/>
      <c r="MZV391"/>
      <c r="MZW391"/>
      <c r="MZX391"/>
      <c r="MZY391"/>
      <c r="MZZ391"/>
      <c r="NAA391"/>
      <c r="NAB391"/>
      <c r="NAC391"/>
      <c r="NAD391"/>
      <c r="NAE391"/>
      <c r="NAF391"/>
      <c r="NAG391"/>
      <c r="NAH391"/>
      <c r="NAI391"/>
      <c r="NAJ391"/>
      <c r="NAK391"/>
      <c r="NAL391"/>
      <c r="NAM391"/>
      <c r="NAN391"/>
      <c r="NAO391"/>
      <c r="NAP391"/>
      <c r="NAQ391"/>
      <c r="NAR391"/>
      <c r="NAS391"/>
      <c r="NAT391"/>
      <c r="NAU391"/>
      <c r="NAV391"/>
      <c r="NAW391"/>
      <c r="NAX391"/>
      <c r="NAY391"/>
      <c r="NAZ391"/>
      <c r="NBA391"/>
      <c r="NBB391"/>
      <c r="NBC391"/>
      <c r="NBD391"/>
      <c r="NBE391"/>
      <c r="NBF391"/>
      <c r="NBG391"/>
      <c r="NBH391"/>
      <c r="NBI391"/>
      <c r="NBJ391"/>
      <c r="NBK391"/>
      <c r="NBL391"/>
      <c r="NBM391"/>
      <c r="NBN391"/>
      <c r="NBO391"/>
      <c r="NBP391"/>
      <c r="NBQ391"/>
      <c r="NBR391"/>
      <c r="NBS391"/>
      <c r="NBT391"/>
      <c r="NBU391"/>
      <c r="NBV391"/>
      <c r="NBW391"/>
      <c r="NBX391"/>
      <c r="NBY391"/>
      <c r="NBZ391"/>
      <c r="NCA391"/>
      <c r="NCB391"/>
      <c r="NCC391"/>
      <c r="NCD391"/>
      <c r="NCE391"/>
      <c r="NCF391"/>
      <c r="NCG391"/>
      <c r="NCH391"/>
      <c r="NCI391"/>
      <c r="NCJ391"/>
      <c r="NCK391"/>
      <c r="NCL391"/>
      <c r="NCM391"/>
      <c r="NCN391"/>
      <c r="NCO391"/>
      <c r="NCP391"/>
      <c r="NCQ391"/>
      <c r="NCR391"/>
      <c r="NCS391"/>
      <c r="NCT391"/>
      <c r="NCU391"/>
      <c r="NCV391"/>
      <c r="NCW391"/>
      <c r="NCX391"/>
      <c r="NCY391"/>
      <c r="NCZ391"/>
      <c r="NDA391"/>
      <c r="NDB391"/>
      <c r="NDC391"/>
      <c r="NDD391"/>
      <c r="NDE391"/>
      <c r="NDF391"/>
      <c r="NDG391"/>
      <c r="NDH391"/>
      <c r="NDI391"/>
      <c r="NDJ391"/>
      <c r="NDK391"/>
      <c r="NDL391"/>
      <c r="NDM391"/>
      <c r="NDN391"/>
      <c r="NDO391"/>
      <c r="NDP391"/>
      <c r="NDQ391"/>
      <c r="NDR391"/>
      <c r="NDS391"/>
      <c r="NDT391"/>
      <c r="NDU391"/>
      <c r="NDV391"/>
      <c r="NDW391"/>
      <c r="NDX391"/>
      <c r="NDY391"/>
      <c r="NDZ391"/>
      <c r="NEA391"/>
      <c r="NEB391"/>
      <c r="NEC391"/>
      <c r="NED391"/>
      <c r="NEE391"/>
      <c r="NEF391"/>
      <c r="NEG391"/>
      <c r="NEH391"/>
      <c r="NEI391"/>
      <c r="NEJ391"/>
      <c r="NEK391"/>
      <c r="NEL391"/>
      <c r="NEM391"/>
      <c r="NEN391"/>
      <c r="NEO391"/>
      <c r="NEP391"/>
      <c r="NEQ391"/>
      <c r="NER391"/>
      <c r="NES391"/>
      <c r="NET391"/>
      <c r="NEU391"/>
      <c r="NEV391"/>
      <c r="NEW391"/>
      <c r="NEX391"/>
      <c r="NEY391"/>
      <c r="NEZ391"/>
      <c r="NFA391"/>
      <c r="NFB391"/>
      <c r="NFC391"/>
      <c r="NFD391"/>
      <c r="NFE391"/>
      <c r="NFF391"/>
      <c r="NFG391"/>
      <c r="NFH391"/>
      <c r="NFI391"/>
      <c r="NFJ391"/>
      <c r="NFK391"/>
      <c r="NFL391"/>
      <c r="NFM391"/>
      <c r="NFN391"/>
      <c r="NFO391"/>
      <c r="NFP391"/>
      <c r="NFQ391"/>
      <c r="NFR391"/>
      <c r="NFS391"/>
      <c r="NFT391"/>
      <c r="NFU391"/>
      <c r="NFV391"/>
      <c r="NFW391"/>
      <c r="NFX391"/>
      <c r="NFY391"/>
      <c r="NFZ391"/>
      <c r="NGA391"/>
      <c r="NGB391"/>
      <c r="NGC391"/>
      <c r="NGD391"/>
      <c r="NGE391"/>
      <c r="NGF391"/>
      <c r="NGG391"/>
      <c r="NGH391"/>
      <c r="NGI391"/>
      <c r="NGJ391"/>
      <c r="NGK391"/>
      <c r="NGL391"/>
      <c r="NGM391"/>
      <c r="NGN391"/>
      <c r="NGO391"/>
      <c r="NGP391"/>
      <c r="NGQ391"/>
      <c r="NGR391"/>
      <c r="NGS391"/>
      <c r="NGT391"/>
      <c r="NGU391"/>
      <c r="NGV391"/>
      <c r="NGW391"/>
      <c r="NGX391"/>
      <c r="NGY391"/>
      <c r="NGZ391"/>
      <c r="NHA391"/>
      <c r="NHB391"/>
      <c r="NHC391"/>
      <c r="NHD391"/>
      <c r="NHE391"/>
      <c r="NHF391"/>
      <c r="NHG391"/>
      <c r="NHH391"/>
      <c r="NHI391"/>
      <c r="NHJ391"/>
      <c r="NHK391"/>
      <c r="NHL391"/>
      <c r="NHM391"/>
      <c r="NHN391"/>
      <c r="NHO391"/>
      <c r="NHP391"/>
      <c r="NHQ391"/>
      <c r="NHR391"/>
      <c r="NHS391"/>
      <c r="NHT391"/>
      <c r="NHU391"/>
      <c r="NHV391"/>
      <c r="NHW391"/>
      <c r="NHX391"/>
      <c r="NHY391"/>
      <c r="NHZ391"/>
      <c r="NIA391"/>
      <c r="NIB391"/>
      <c r="NIC391"/>
      <c r="NID391"/>
      <c r="NIE391"/>
      <c r="NIF391"/>
      <c r="NIG391"/>
      <c r="NIH391"/>
      <c r="NII391"/>
      <c r="NIJ391"/>
      <c r="NIK391"/>
      <c r="NIL391"/>
      <c r="NIM391"/>
      <c r="NIN391"/>
      <c r="NIO391"/>
      <c r="NIP391"/>
      <c r="NIQ391"/>
      <c r="NIR391"/>
      <c r="NIS391"/>
      <c r="NIT391"/>
      <c r="NIU391"/>
      <c r="NIV391"/>
      <c r="NIW391"/>
      <c r="NIX391"/>
      <c r="NIY391"/>
      <c r="NIZ391"/>
      <c r="NJA391"/>
      <c r="NJB391"/>
      <c r="NJC391"/>
      <c r="NJD391"/>
      <c r="NJE391"/>
      <c r="NJF391"/>
      <c r="NJG391"/>
      <c r="NJH391"/>
      <c r="NJI391"/>
      <c r="NJJ391"/>
      <c r="NJK391"/>
      <c r="NJL391"/>
      <c r="NJM391"/>
      <c r="NJN391"/>
      <c r="NJO391"/>
      <c r="NJP391"/>
      <c r="NJQ391"/>
      <c r="NJR391"/>
      <c r="NJS391"/>
      <c r="NJT391"/>
      <c r="NJU391"/>
      <c r="NJV391"/>
      <c r="NJW391"/>
      <c r="NJX391"/>
      <c r="NJY391"/>
      <c r="NJZ391"/>
      <c r="NKA391"/>
      <c r="NKB391"/>
      <c r="NKC391"/>
      <c r="NKD391"/>
      <c r="NKE391"/>
      <c r="NKF391"/>
      <c r="NKG391"/>
      <c r="NKH391"/>
      <c r="NKI391"/>
      <c r="NKJ391"/>
      <c r="NKK391"/>
      <c r="NKL391"/>
      <c r="NKM391"/>
      <c r="NKN391"/>
      <c r="NKO391"/>
      <c r="NKP391"/>
      <c r="NKQ391"/>
      <c r="NKR391"/>
      <c r="NKS391"/>
      <c r="NKT391"/>
      <c r="NKU391"/>
      <c r="NKV391"/>
      <c r="NKW391"/>
      <c r="NKX391"/>
      <c r="NKY391"/>
      <c r="NKZ391"/>
      <c r="NLA391"/>
      <c r="NLB391"/>
      <c r="NLC391"/>
      <c r="NLD391"/>
      <c r="NLE391"/>
      <c r="NLF391"/>
      <c r="NLG391"/>
      <c r="NLH391"/>
      <c r="NLI391"/>
      <c r="NLJ391"/>
      <c r="NLK391"/>
      <c r="NLL391"/>
      <c r="NLM391"/>
      <c r="NLN391"/>
      <c r="NLO391"/>
      <c r="NLP391"/>
      <c r="NLQ391"/>
      <c r="NLR391"/>
      <c r="NLS391"/>
      <c r="NLT391"/>
      <c r="NLU391"/>
      <c r="NLV391"/>
      <c r="NLW391"/>
      <c r="NLX391"/>
      <c r="NLY391"/>
      <c r="NLZ391"/>
      <c r="NMA391"/>
      <c r="NMB391"/>
      <c r="NMC391"/>
      <c r="NMD391"/>
      <c r="NME391"/>
      <c r="NMF391"/>
      <c r="NMG391"/>
      <c r="NMH391"/>
      <c r="NMI391"/>
      <c r="NMJ391"/>
      <c r="NMK391"/>
      <c r="NML391"/>
      <c r="NMM391"/>
      <c r="NMN391"/>
      <c r="NMO391"/>
      <c r="NMP391"/>
      <c r="NMQ391"/>
      <c r="NMR391"/>
      <c r="NMS391"/>
      <c r="NMT391"/>
      <c r="NMU391"/>
      <c r="NMV391"/>
      <c r="NMW391"/>
      <c r="NMX391"/>
      <c r="NMY391"/>
      <c r="NMZ391"/>
      <c r="NNA391"/>
      <c r="NNB391"/>
      <c r="NNC391"/>
      <c r="NND391"/>
      <c r="NNE391"/>
      <c r="NNF391"/>
      <c r="NNG391"/>
      <c r="NNH391"/>
      <c r="NNI391"/>
      <c r="NNJ391"/>
      <c r="NNK391"/>
      <c r="NNL391"/>
      <c r="NNM391"/>
      <c r="NNN391"/>
      <c r="NNO391"/>
      <c r="NNP391"/>
      <c r="NNQ391"/>
      <c r="NNR391"/>
      <c r="NNS391"/>
      <c r="NNT391"/>
      <c r="NNU391"/>
      <c r="NNV391"/>
      <c r="NNW391"/>
      <c r="NNX391"/>
      <c r="NNY391"/>
      <c r="NNZ391"/>
      <c r="NOA391"/>
      <c r="NOB391"/>
      <c r="NOC391"/>
      <c r="NOD391"/>
      <c r="NOE391"/>
      <c r="NOF391"/>
      <c r="NOG391"/>
      <c r="NOH391"/>
      <c r="NOI391"/>
      <c r="NOJ391"/>
      <c r="NOK391"/>
      <c r="NOL391"/>
      <c r="NOM391"/>
      <c r="NON391"/>
      <c r="NOO391"/>
      <c r="NOP391"/>
      <c r="NOQ391"/>
      <c r="NOR391"/>
      <c r="NOS391"/>
      <c r="NOT391"/>
      <c r="NOU391"/>
      <c r="NOV391"/>
      <c r="NOW391"/>
      <c r="NOX391"/>
      <c r="NOY391"/>
      <c r="NOZ391"/>
      <c r="NPA391"/>
      <c r="NPB391"/>
      <c r="NPC391"/>
      <c r="NPD391"/>
      <c r="NPE391"/>
      <c r="NPF391"/>
      <c r="NPG391"/>
      <c r="NPH391"/>
      <c r="NPI391"/>
      <c r="NPJ391"/>
      <c r="NPK391"/>
      <c r="NPL391"/>
      <c r="NPM391"/>
      <c r="NPN391"/>
      <c r="NPO391"/>
      <c r="NPP391"/>
      <c r="NPQ391"/>
      <c r="NPR391"/>
      <c r="NPS391"/>
      <c r="NPT391"/>
      <c r="NPU391"/>
      <c r="NPV391"/>
      <c r="NPW391"/>
      <c r="NPX391"/>
      <c r="NPY391"/>
      <c r="NPZ391"/>
      <c r="NQA391"/>
      <c r="NQB391"/>
      <c r="NQC391"/>
      <c r="NQD391"/>
      <c r="NQE391"/>
      <c r="NQF391"/>
      <c r="NQG391"/>
      <c r="NQH391"/>
      <c r="NQI391"/>
      <c r="NQJ391"/>
      <c r="NQK391"/>
      <c r="NQL391"/>
      <c r="NQM391"/>
      <c r="NQN391"/>
      <c r="NQO391"/>
      <c r="NQP391"/>
      <c r="NQQ391"/>
      <c r="NQR391"/>
      <c r="NQS391"/>
      <c r="NQT391"/>
      <c r="NQU391"/>
      <c r="NQV391"/>
      <c r="NQW391"/>
      <c r="NQX391"/>
      <c r="NQY391"/>
      <c r="NQZ391"/>
      <c r="NRA391"/>
      <c r="NRB391"/>
      <c r="NRC391"/>
      <c r="NRD391"/>
      <c r="NRE391"/>
      <c r="NRF391"/>
      <c r="NRG391"/>
      <c r="NRH391"/>
      <c r="NRI391"/>
      <c r="NRJ391"/>
      <c r="NRK391"/>
      <c r="NRL391"/>
      <c r="NRM391"/>
      <c r="NRN391"/>
      <c r="NRO391"/>
      <c r="NRP391"/>
      <c r="NRQ391"/>
      <c r="NRR391"/>
      <c r="NRS391"/>
      <c r="NRT391"/>
      <c r="NRU391"/>
      <c r="NRV391"/>
      <c r="NRW391"/>
      <c r="NRX391"/>
      <c r="NRY391"/>
      <c r="NRZ391"/>
      <c r="NSA391"/>
      <c r="NSB391"/>
      <c r="NSC391"/>
      <c r="NSD391"/>
      <c r="NSE391"/>
      <c r="NSF391"/>
      <c r="NSG391"/>
      <c r="NSH391"/>
      <c r="NSI391"/>
      <c r="NSJ391"/>
      <c r="NSK391"/>
      <c r="NSL391"/>
      <c r="NSM391"/>
      <c r="NSN391"/>
      <c r="NSO391"/>
      <c r="NSP391"/>
      <c r="NSQ391"/>
      <c r="NSR391"/>
      <c r="NSS391"/>
      <c r="NST391"/>
      <c r="NSU391"/>
      <c r="NSV391"/>
      <c r="NSW391"/>
      <c r="NSX391"/>
      <c r="NSY391"/>
      <c r="NSZ391"/>
      <c r="NTA391"/>
      <c r="NTB391"/>
      <c r="NTC391"/>
      <c r="NTD391"/>
      <c r="NTE391"/>
      <c r="NTF391"/>
      <c r="NTG391"/>
      <c r="NTH391"/>
      <c r="NTI391"/>
      <c r="NTJ391"/>
      <c r="NTK391"/>
      <c r="NTL391"/>
      <c r="NTM391"/>
      <c r="NTN391"/>
      <c r="NTO391"/>
      <c r="NTP391"/>
      <c r="NTQ391"/>
      <c r="NTR391"/>
      <c r="NTS391"/>
      <c r="NTT391"/>
      <c r="NTU391"/>
      <c r="NTV391"/>
      <c r="NTW391"/>
      <c r="NTX391"/>
      <c r="NTY391"/>
      <c r="NTZ391"/>
      <c r="NUA391"/>
      <c r="NUB391"/>
      <c r="NUC391"/>
      <c r="NUD391"/>
      <c r="NUE391"/>
      <c r="NUF391"/>
      <c r="NUG391"/>
      <c r="NUH391"/>
      <c r="NUI391"/>
      <c r="NUJ391"/>
      <c r="NUK391"/>
      <c r="NUL391"/>
      <c r="NUM391"/>
      <c r="NUN391"/>
      <c r="NUO391"/>
      <c r="NUP391"/>
      <c r="NUQ391"/>
      <c r="NUR391"/>
      <c r="NUS391"/>
      <c r="NUT391"/>
      <c r="NUU391"/>
      <c r="NUV391"/>
      <c r="NUW391"/>
      <c r="NUX391"/>
      <c r="NUY391"/>
      <c r="NUZ391"/>
      <c r="NVA391"/>
      <c r="NVB391"/>
      <c r="NVC391"/>
      <c r="NVD391"/>
      <c r="NVE391"/>
      <c r="NVF391"/>
      <c r="NVG391"/>
      <c r="NVH391"/>
      <c r="NVI391"/>
      <c r="NVJ391"/>
      <c r="NVK391"/>
      <c r="NVL391"/>
      <c r="NVM391"/>
      <c r="NVN391"/>
      <c r="NVO391"/>
      <c r="NVP391"/>
      <c r="NVQ391"/>
      <c r="NVR391"/>
      <c r="NVS391"/>
      <c r="NVT391"/>
      <c r="NVU391"/>
      <c r="NVV391"/>
      <c r="NVW391"/>
      <c r="NVX391"/>
      <c r="NVY391"/>
      <c r="NVZ391"/>
      <c r="NWA391"/>
      <c r="NWB391"/>
      <c r="NWC391"/>
      <c r="NWD391"/>
      <c r="NWE391"/>
      <c r="NWF391"/>
      <c r="NWG391"/>
      <c r="NWH391"/>
      <c r="NWI391"/>
      <c r="NWJ391"/>
      <c r="NWK391"/>
      <c r="NWL391"/>
      <c r="NWM391"/>
      <c r="NWN391"/>
      <c r="NWO391"/>
      <c r="NWP391"/>
      <c r="NWQ391"/>
      <c r="NWR391"/>
      <c r="NWS391"/>
      <c r="NWT391"/>
      <c r="NWU391"/>
      <c r="NWV391"/>
      <c r="NWW391"/>
      <c r="NWX391"/>
      <c r="NWY391"/>
      <c r="NWZ391"/>
      <c r="NXA391"/>
      <c r="NXB391"/>
      <c r="NXC391"/>
      <c r="NXD391"/>
      <c r="NXE391"/>
      <c r="NXF391"/>
      <c r="NXG391"/>
      <c r="NXH391"/>
      <c r="NXI391"/>
      <c r="NXJ391"/>
      <c r="NXK391"/>
      <c r="NXL391"/>
      <c r="NXM391"/>
      <c r="NXN391"/>
      <c r="NXO391"/>
      <c r="NXP391"/>
      <c r="NXQ391"/>
      <c r="NXR391"/>
      <c r="NXS391"/>
      <c r="NXT391"/>
      <c r="NXU391"/>
      <c r="NXV391"/>
      <c r="NXW391"/>
      <c r="NXX391"/>
      <c r="NXY391"/>
      <c r="NXZ391"/>
      <c r="NYA391"/>
      <c r="NYB391"/>
      <c r="NYC391"/>
      <c r="NYD391"/>
      <c r="NYE391"/>
      <c r="NYF391"/>
      <c r="NYG391"/>
      <c r="NYH391"/>
      <c r="NYI391"/>
      <c r="NYJ391"/>
      <c r="NYK391"/>
      <c r="NYL391"/>
      <c r="NYM391"/>
      <c r="NYN391"/>
      <c r="NYO391"/>
      <c r="NYP391"/>
      <c r="NYQ391"/>
      <c r="NYR391"/>
      <c r="NYS391"/>
      <c r="NYT391"/>
      <c r="NYU391"/>
      <c r="NYV391"/>
      <c r="NYW391"/>
      <c r="NYX391"/>
      <c r="NYY391"/>
      <c r="NYZ391"/>
      <c r="NZA391"/>
      <c r="NZB391"/>
      <c r="NZC391"/>
      <c r="NZD391"/>
      <c r="NZE391"/>
      <c r="NZF391"/>
      <c r="NZG391"/>
      <c r="NZH391"/>
      <c r="NZI391"/>
      <c r="NZJ391"/>
      <c r="NZK391"/>
      <c r="NZL391"/>
      <c r="NZM391"/>
      <c r="NZN391"/>
      <c r="NZO391"/>
      <c r="NZP391"/>
      <c r="NZQ391"/>
      <c r="NZR391"/>
      <c r="NZS391"/>
      <c r="NZT391"/>
      <c r="NZU391"/>
      <c r="NZV391"/>
      <c r="NZW391"/>
      <c r="NZX391"/>
      <c r="NZY391"/>
      <c r="NZZ391"/>
      <c r="OAA391"/>
      <c r="OAB391"/>
      <c r="OAC391"/>
      <c r="OAD391"/>
      <c r="OAE391"/>
      <c r="OAF391"/>
      <c r="OAG391"/>
      <c r="OAH391"/>
      <c r="OAI391"/>
      <c r="OAJ391"/>
      <c r="OAK391"/>
      <c r="OAL391"/>
      <c r="OAM391"/>
      <c r="OAN391"/>
      <c r="OAO391"/>
      <c r="OAP391"/>
      <c r="OAQ391"/>
      <c r="OAR391"/>
      <c r="OAS391"/>
      <c r="OAT391"/>
      <c r="OAU391"/>
      <c r="OAV391"/>
      <c r="OAW391"/>
      <c r="OAX391"/>
      <c r="OAY391"/>
      <c r="OAZ391"/>
      <c r="OBA391"/>
      <c r="OBB391"/>
      <c r="OBC391"/>
      <c r="OBD391"/>
      <c r="OBE391"/>
      <c r="OBF391"/>
      <c r="OBG391"/>
      <c r="OBH391"/>
      <c r="OBI391"/>
      <c r="OBJ391"/>
      <c r="OBK391"/>
      <c r="OBL391"/>
      <c r="OBM391"/>
      <c r="OBN391"/>
      <c r="OBO391"/>
      <c r="OBP391"/>
      <c r="OBQ391"/>
      <c r="OBR391"/>
      <c r="OBS391"/>
      <c r="OBT391"/>
      <c r="OBU391"/>
      <c r="OBV391"/>
      <c r="OBW391"/>
      <c r="OBX391"/>
      <c r="OBY391"/>
      <c r="OBZ391"/>
      <c r="OCA391"/>
      <c r="OCB391"/>
      <c r="OCC391"/>
      <c r="OCD391"/>
      <c r="OCE391"/>
      <c r="OCF391"/>
      <c r="OCG391"/>
      <c r="OCH391"/>
      <c r="OCI391"/>
      <c r="OCJ391"/>
      <c r="OCK391"/>
      <c r="OCL391"/>
      <c r="OCM391"/>
      <c r="OCN391"/>
      <c r="OCO391"/>
      <c r="OCP391"/>
      <c r="OCQ391"/>
      <c r="OCR391"/>
      <c r="OCS391"/>
      <c r="OCT391"/>
      <c r="OCU391"/>
      <c r="OCV391"/>
      <c r="OCW391"/>
      <c r="OCX391"/>
      <c r="OCY391"/>
      <c r="OCZ391"/>
      <c r="ODA391"/>
      <c r="ODB391"/>
      <c r="ODC391"/>
      <c r="ODD391"/>
      <c r="ODE391"/>
      <c r="ODF391"/>
      <c r="ODG391"/>
      <c r="ODH391"/>
      <c r="ODI391"/>
      <c r="ODJ391"/>
      <c r="ODK391"/>
      <c r="ODL391"/>
      <c r="ODM391"/>
      <c r="ODN391"/>
      <c r="ODO391"/>
      <c r="ODP391"/>
      <c r="ODQ391"/>
      <c r="ODR391"/>
      <c r="ODS391"/>
      <c r="ODT391"/>
      <c r="ODU391"/>
      <c r="ODV391"/>
      <c r="ODW391"/>
      <c r="ODX391"/>
      <c r="ODY391"/>
      <c r="ODZ391"/>
      <c r="OEA391"/>
      <c r="OEB391"/>
      <c r="OEC391"/>
      <c r="OED391"/>
      <c r="OEE391"/>
      <c r="OEF391"/>
      <c r="OEG391"/>
      <c r="OEH391"/>
      <c r="OEI391"/>
      <c r="OEJ391"/>
      <c r="OEK391"/>
      <c r="OEL391"/>
      <c r="OEM391"/>
      <c r="OEN391"/>
      <c r="OEO391"/>
      <c r="OEP391"/>
      <c r="OEQ391"/>
      <c r="OER391"/>
      <c r="OES391"/>
      <c r="OET391"/>
      <c r="OEU391"/>
      <c r="OEV391"/>
      <c r="OEW391"/>
      <c r="OEX391"/>
      <c r="OEY391"/>
      <c r="OEZ391"/>
      <c r="OFA391"/>
      <c r="OFB391"/>
      <c r="OFC391"/>
      <c r="OFD391"/>
      <c r="OFE391"/>
      <c r="OFF391"/>
      <c r="OFG391"/>
      <c r="OFH391"/>
      <c r="OFI391"/>
      <c r="OFJ391"/>
      <c r="OFK391"/>
      <c r="OFL391"/>
      <c r="OFM391"/>
      <c r="OFN391"/>
      <c r="OFO391"/>
      <c r="OFP391"/>
      <c r="OFQ391"/>
      <c r="OFR391"/>
      <c r="OFS391"/>
      <c r="OFT391"/>
      <c r="OFU391"/>
      <c r="OFV391"/>
      <c r="OFW391"/>
      <c r="OFX391"/>
      <c r="OFY391"/>
      <c r="OFZ391"/>
      <c r="OGA391"/>
      <c r="OGB391"/>
      <c r="OGC391"/>
      <c r="OGD391"/>
      <c r="OGE391"/>
      <c r="OGF391"/>
      <c r="OGG391"/>
      <c r="OGH391"/>
      <c r="OGI391"/>
      <c r="OGJ391"/>
      <c r="OGK391"/>
      <c r="OGL391"/>
      <c r="OGM391"/>
      <c r="OGN391"/>
      <c r="OGO391"/>
      <c r="OGP391"/>
      <c r="OGQ391"/>
      <c r="OGR391"/>
      <c r="OGS391"/>
      <c r="OGT391"/>
      <c r="OGU391"/>
      <c r="OGV391"/>
      <c r="OGW391"/>
      <c r="OGX391"/>
      <c r="OGY391"/>
      <c r="OGZ391"/>
      <c r="OHA391"/>
      <c r="OHB391"/>
      <c r="OHC391"/>
      <c r="OHD391"/>
      <c r="OHE391"/>
      <c r="OHF391"/>
      <c r="OHG391"/>
      <c r="OHH391"/>
      <c r="OHI391"/>
      <c r="OHJ391"/>
      <c r="OHK391"/>
      <c r="OHL391"/>
      <c r="OHM391"/>
      <c r="OHN391"/>
      <c r="OHO391"/>
      <c r="OHP391"/>
      <c r="OHQ391"/>
      <c r="OHR391"/>
      <c r="OHS391"/>
      <c r="OHT391"/>
      <c r="OHU391"/>
      <c r="OHV391"/>
      <c r="OHW391"/>
      <c r="OHX391"/>
      <c r="OHY391"/>
      <c r="OHZ391"/>
      <c r="OIA391"/>
      <c r="OIB391"/>
      <c r="OIC391"/>
      <c r="OID391"/>
      <c r="OIE391"/>
      <c r="OIF391"/>
      <c r="OIG391"/>
      <c r="OIH391"/>
      <c r="OII391"/>
      <c r="OIJ391"/>
      <c r="OIK391"/>
      <c r="OIL391"/>
      <c r="OIM391"/>
      <c r="OIN391"/>
      <c r="OIO391"/>
      <c r="OIP391"/>
      <c r="OIQ391"/>
      <c r="OIR391"/>
      <c r="OIS391"/>
      <c r="OIT391"/>
      <c r="OIU391"/>
      <c r="OIV391"/>
      <c r="OIW391"/>
      <c r="OIX391"/>
      <c r="OIY391"/>
      <c r="OIZ391"/>
      <c r="OJA391"/>
      <c r="OJB391"/>
      <c r="OJC391"/>
      <c r="OJD391"/>
      <c r="OJE391"/>
      <c r="OJF391"/>
      <c r="OJG391"/>
      <c r="OJH391"/>
      <c r="OJI391"/>
      <c r="OJJ391"/>
      <c r="OJK391"/>
      <c r="OJL391"/>
      <c r="OJM391"/>
      <c r="OJN391"/>
      <c r="OJO391"/>
      <c r="OJP391"/>
      <c r="OJQ391"/>
      <c r="OJR391"/>
      <c r="OJS391"/>
      <c r="OJT391"/>
      <c r="OJU391"/>
      <c r="OJV391"/>
      <c r="OJW391"/>
      <c r="OJX391"/>
      <c r="OJY391"/>
      <c r="OJZ391"/>
      <c r="OKA391"/>
      <c r="OKB391"/>
      <c r="OKC391"/>
      <c r="OKD391"/>
      <c r="OKE391"/>
      <c r="OKF391"/>
      <c r="OKG391"/>
      <c r="OKH391"/>
      <c r="OKI391"/>
      <c r="OKJ391"/>
      <c r="OKK391"/>
      <c r="OKL391"/>
      <c r="OKM391"/>
      <c r="OKN391"/>
      <c r="OKO391"/>
      <c r="OKP391"/>
      <c r="OKQ391"/>
      <c r="OKR391"/>
      <c r="OKS391"/>
      <c r="OKT391"/>
      <c r="OKU391"/>
      <c r="OKV391"/>
      <c r="OKW391"/>
      <c r="OKX391"/>
      <c r="OKY391"/>
      <c r="OKZ391"/>
      <c r="OLA391"/>
      <c r="OLB391"/>
      <c r="OLC391"/>
      <c r="OLD391"/>
      <c r="OLE391"/>
      <c r="OLF391"/>
      <c r="OLG391"/>
      <c r="OLH391"/>
      <c r="OLI391"/>
      <c r="OLJ391"/>
      <c r="OLK391"/>
      <c r="OLL391"/>
      <c r="OLM391"/>
      <c r="OLN391"/>
      <c r="OLO391"/>
      <c r="OLP391"/>
      <c r="OLQ391"/>
      <c r="OLR391"/>
      <c r="OLS391"/>
      <c r="OLT391"/>
      <c r="OLU391"/>
      <c r="OLV391"/>
      <c r="OLW391"/>
      <c r="OLX391"/>
      <c r="OLY391"/>
      <c r="OLZ391"/>
      <c r="OMA391"/>
      <c r="OMB391"/>
      <c r="OMC391"/>
      <c r="OMD391"/>
      <c r="OME391"/>
      <c r="OMF391"/>
      <c r="OMG391"/>
      <c r="OMH391"/>
      <c r="OMI391"/>
      <c r="OMJ391"/>
      <c r="OMK391"/>
      <c r="OML391"/>
      <c r="OMM391"/>
      <c r="OMN391"/>
      <c r="OMO391"/>
      <c r="OMP391"/>
      <c r="OMQ391"/>
      <c r="OMR391"/>
      <c r="OMS391"/>
      <c r="OMT391"/>
      <c r="OMU391"/>
      <c r="OMV391"/>
      <c r="OMW391"/>
      <c r="OMX391"/>
      <c r="OMY391"/>
      <c r="OMZ391"/>
      <c r="ONA391"/>
      <c r="ONB391"/>
      <c r="ONC391"/>
      <c r="OND391"/>
      <c r="ONE391"/>
      <c r="ONF391"/>
      <c r="ONG391"/>
      <c r="ONH391"/>
      <c r="ONI391"/>
      <c r="ONJ391"/>
      <c r="ONK391"/>
      <c r="ONL391"/>
      <c r="ONM391"/>
      <c r="ONN391"/>
      <c r="ONO391"/>
      <c r="ONP391"/>
      <c r="ONQ391"/>
      <c r="ONR391"/>
      <c r="ONS391"/>
      <c r="ONT391"/>
      <c r="ONU391"/>
      <c r="ONV391"/>
      <c r="ONW391"/>
      <c r="ONX391"/>
      <c r="ONY391"/>
      <c r="ONZ391"/>
      <c r="OOA391"/>
      <c r="OOB391"/>
      <c r="OOC391"/>
      <c r="OOD391"/>
      <c r="OOE391"/>
      <c r="OOF391"/>
      <c r="OOG391"/>
      <c r="OOH391"/>
      <c r="OOI391"/>
      <c r="OOJ391"/>
      <c r="OOK391"/>
      <c r="OOL391"/>
      <c r="OOM391"/>
      <c r="OON391"/>
      <c r="OOO391"/>
      <c r="OOP391"/>
      <c r="OOQ391"/>
      <c r="OOR391"/>
      <c r="OOS391"/>
      <c r="OOT391"/>
      <c r="OOU391"/>
      <c r="OOV391"/>
      <c r="OOW391"/>
      <c r="OOX391"/>
      <c r="OOY391"/>
      <c r="OOZ391"/>
      <c r="OPA391"/>
      <c r="OPB391"/>
      <c r="OPC391"/>
      <c r="OPD391"/>
      <c r="OPE391"/>
      <c r="OPF391"/>
      <c r="OPG391"/>
      <c r="OPH391"/>
      <c r="OPI391"/>
      <c r="OPJ391"/>
      <c r="OPK391"/>
      <c r="OPL391"/>
      <c r="OPM391"/>
      <c r="OPN391"/>
      <c r="OPO391"/>
      <c r="OPP391"/>
      <c r="OPQ391"/>
      <c r="OPR391"/>
      <c r="OPS391"/>
      <c r="OPT391"/>
      <c r="OPU391"/>
      <c r="OPV391"/>
      <c r="OPW391"/>
      <c r="OPX391"/>
      <c r="OPY391"/>
      <c r="OPZ391"/>
      <c r="OQA391"/>
      <c r="OQB391"/>
      <c r="OQC391"/>
      <c r="OQD391"/>
      <c r="OQE391"/>
      <c r="OQF391"/>
      <c r="OQG391"/>
      <c r="OQH391"/>
      <c r="OQI391"/>
      <c r="OQJ391"/>
      <c r="OQK391"/>
      <c r="OQL391"/>
      <c r="OQM391"/>
      <c r="OQN391"/>
      <c r="OQO391"/>
      <c r="OQP391"/>
      <c r="OQQ391"/>
      <c r="OQR391"/>
      <c r="OQS391"/>
      <c r="OQT391"/>
      <c r="OQU391"/>
      <c r="OQV391"/>
      <c r="OQW391"/>
      <c r="OQX391"/>
      <c r="OQY391"/>
      <c r="OQZ391"/>
      <c r="ORA391"/>
      <c r="ORB391"/>
      <c r="ORC391"/>
      <c r="ORD391"/>
      <c r="ORE391"/>
      <c r="ORF391"/>
      <c r="ORG391"/>
      <c r="ORH391"/>
      <c r="ORI391"/>
      <c r="ORJ391"/>
      <c r="ORK391"/>
      <c r="ORL391"/>
      <c r="ORM391"/>
      <c r="ORN391"/>
      <c r="ORO391"/>
      <c r="ORP391"/>
      <c r="ORQ391"/>
      <c r="ORR391"/>
      <c r="ORS391"/>
      <c r="ORT391"/>
      <c r="ORU391"/>
      <c r="ORV391"/>
      <c r="ORW391"/>
      <c r="ORX391"/>
      <c r="ORY391"/>
      <c r="ORZ391"/>
      <c r="OSA391"/>
      <c r="OSB391"/>
      <c r="OSC391"/>
      <c r="OSD391"/>
      <c r="OSE391"/>
      <c r="OSF391"/>
      <c r="OSG391"/>
      <c r="OSH391"/>
      <c r="OSI391"/>
      <c r="OSJ391"/>
      <c r="OSK391"/>
      <c r="OSL391"/>
      <c r="OSM391"/>
      <c r="OSN391"/>
      <c r="OSO391"/>
      <c r="OSP391"/>
      <c r="OSQ391"/>
      <c r="OSR391"/>
      <c r="OSS391"/>
      <c r="OST391"/>
      <c r="OSU391"/>
      <c r="OSV391"/>
      <c r="OSW391"/>
      <c r="OSX391"/>
      <c r="OSY391"/>
      <c r="OSZ391"/>
      <c r="OTA391"/>
      <c r="OTB391"/>
      <c r="OTC391"/>
      <c r="OTD391"/>
      <c r="OTE391"/>
      <c r="OTF391"/>
      <c r="OTG391"/>
      <c r="OTH391"/>
      <c r="OTI391"/>
      <c r="OTJ391"/>
      <c r="OTK391"/>
      <c r="OTL391"/>
      <c r="OTM391"/>
      <c r="OTN391"/>
      <c r="OTO391"/>
      <c r="OTP391"/>
      <c r="OTQ391"/>
      <c r="OTR391"/>
      <c r="OTS391"/>
      <c r="OTT391"/>
      <c r="OTU391"/>
      <c r="OTV391"/>
      <c r="OTW391"/>
      <c r="OTX391"/>
      <c r="OTY391"/>
      <c r="OTZ391"/>
      <c r="OUA391"/>
      <c r="OUB391"/>
      <c r="OUC391"/>
      <c r="OUD391"/>
      <c r="OUE391"/>
      <c r="OUF391"/>
      <c r="OUG391"/>
      <c r="OUH391"/>
      <c r="OUI391"/>
      <c r="OUJ391"/>
      <c r="OUK391"/>
      <c r="OUL391"/>
      <c r="OUM391"/>
      <c r="OUN391"/>
      <c r="OUO391"/>
      <c r="OUP391"/>
      <c r="OUQ391"/>
      <c r="OUR391"/>
      <c r="OUS391"/>
      <c r="OUT391"/>
      <c r="OUU391"/>
      <c r="OUV391"/>
      <c r="OUW391"/>
      <c r="OUX391"/>
      <c r="OUY391"/>
      <c r="OUZ391"/>
      <c r="OVA391"/>
      <c r="OVB391"/>
      <c r="OVC391"/>
      <c r="OVD391"/>
      <c r="OVE391"/>
      <c r="OVF391"/>
      <c r="OVG391"/>
      <c r="OVH391"/>
      <c r="OVI391"/>
      <c r="OVJ391"/>
      <c r="OVK391"/>
      <c r="OVL391"/>
      <c r="OVM391"/>
      <c r="OVN391"/>
      <c r="OVO391"/>
      <c r="OVP391"/>
      <c r="OVQ391"/>
      <c r="OVR391"/>
      <c r="OVS391"/>
      <c r="OVT391"/>
      <c r="OVU391"/>
      <c r="OVV391"/>
      <c r="OVW391"/>
      <c r="OVX391"/>
      <c r="OVY391"/>
      <c r="OVZ391"/>
      <c r="OWA391"/>
      <c r="OWB391"/>
      <c r="OWC391"/>
      <c r="OWD391"/>
      <c r="OWE391"/>
      <c r="OWF391"/>
      <c r="OWG391"/>
      <c r="OWH391"/>
      <c r="OWI391"/>
      <c r="OWJ391"/>
      <c r="OWK391"/>
      <c r="OWL391"/>
      <c r="OWM391"/>
      <c r="OWN391"/>
      <c r="OWO391"/>
      <c r="OWP391"/>
      <c r="OWQ391"/>
      <c r="OWR391"/>
      <c r="OWS391"/>
      <c r="OWT391"/>
      <c r="OWU391"/>
      <c r="OWV391"/>
      <c r="OWW391"/>
      <c r="OWX391"/>
      <c r="OWY391"/>
      <c r="OWZ391"/>
      <c r="OXA391"/>
      <c r="OXB391"/>
      <c r="OXC391"/>
      <c r="OXD391"/>
      <c r="OXE391"/>
      <c r="OXF391"/>
      <c r="OXG391"/>
      <c r="OXH391"/>
      <c r="OXI391"/>
      <c r="OXJ391"/>
      <c r="OXK391"/>
      <c r="OXL391"/>
      <c r="OXM391"/>
      <c r="OXN391"/>
      <c r="OXO391"/>
      <c r="OXP391"/>
      <c r="OXQ391"/>
      <c r="OXR391"/>
      <c r="OXS391"/>
      <c r="OXT391"/>
      <c r="OXU391"/>
      <c r="OXV391"/>
      <c r="OXW391"/>
      <c r="OXX391"/>
      <c r="OXY391"/>
      <c r="OXZ391"/>
      <c r="OYA391"/>
      <c r="OYB391"/>
      <c r="OYC391"/>
      <c r="OYD391"/>
      <c r="OYE391"/>
      <c r="OYF391"/>
      <c r="OYG391"/>
      <c r="OYH391"/>
      <c r="OYI391"/>
      <c r="OYJ391"/>
      <c r="OYK391"/>
      <c r="OYL391"/>
      <c r="OYM391"/>
      <c r="OYN391"/>
      <c r="OYO391"/>
      <c r="OYP391"/>
      <c r="OYQ391"/>
      <c r="OYR391"/>
      <c r="OYS391"/>
      <c r="OYT391"/>
      <c r="OYU391"/>
      <c r="OYV391"/>
      <c r="OYW391"/>
      <c r="OYX391"/>
      <c r="OYY391"/>
      <c r="OYZ391"/>
      <c r="OZA391"/>
      <c r="OZB391"/>
      <c r="OZC391"/>
      <c r="OZD391"/>
      <c r="OZE391"/>
      <c r="OZF391"/>
      <c r="OZG391"/>
      <c r="OZH391"/>
      <c r="OZI391"/>
      <c r="OZJ391"/>
      <c r="OZK391"/>
      <c r="OZL391"/>
      <c r="OZM391"/>
      <c r="OZN391"/>
      <c r="OZO391"/>
      <c r="OZP391"/>
      <c r="OZQ391"/>
      <c r="OZR391"/>
      <c r="OZS391"/>
      <c r="OZT391"/>
      <c r="OZU391"/>
      <c r="OZV391"/>
      <c r="OZW391"/>
      <c r="OZX391"/>
      <c r="OZY391"/>
      <c r="OZZ391"/>
      <c r="PAA391"/>
      <c r="PAB391"/>
      <c r="PAC391"/>
      <c r="PAD391"/>
      <c r="PAE391"/>
      <c r="PAF391"/>
      <c r="PAG391"/>
      <c r="PAH391"/>
      <c r="PAI391"/>
      <c r="PAJ391"/>
      <c r="PAK391"/>
      <c r="PAL391"/>
      <c r="PAM391"/>
      <c r="PAN391"/>
      <c r="PAO391"/>
      <c r="PAP391"/>
      <c r="PAQ391"/>
      <c r="PAR391"/>
      <c r="PAS391"/>
      <c r="PAT391"/>
      <c r="PAU391"/>
      <c r="PAV391"/>
      <c r="PAW391"/>
      <c r="PAX391"/>
      <c r="PAY391"/>
      <c r="PAZ391"/>
      <c r="PBA391"/>
      <c r="PBB391"/>
      <c r="PBC391"/>
      <c r="PBD391"/>
      <c r="PBE391"/>
      <c r="PBF391"/>
      <c r="PBG391"/>
      <c r="PBH391"/>
      <c r="PBI391"/>
      <c r="PBJ391"/>
      <c r="PBK391"/>
      <c r="PBL391"/>
      <c r="PBM391"/>
      <c r="PBN391"/>
      <c r="PBO391"/>
      <c r="PBP391"/>
      <c r="PBQ391"/>
      <c r="PBR391"/>
      <c r="PBS391"/>
      <c r="PBT391"/>
      <c r="PBU391"/>
      <c r="PBV391"/>
      <c r="PBW391"/>
      <c r="PBX391"/>
      <c r="PBY391"/>
      <c r="PBZ391"/>
      <c r="PCA391"/>
      <c r="PCB391"/>
      <c r="PCC391"/>
      <c r="PCD391"/>
      <c r="PCE391"/>
      <c r="PCF391"/>
      <c r="PCG391"/>
      <c r="PCH391"/>
      <c r="PCI391"/>
      <c r="PCJ391"/>
      <c r="PCK391"/>
      <c r="PCL391"/>
      <c r="PCM391"/>
      <c r="PCN391"/>
      <c r="PCO391"/>
      <c r="PCP391"/>
      <c r="PCQ391"/>
      <c r="PCR391"/>
      <c r="PCS391"/>
      <c r="PCT391"/>
      <c r="PCU391"/>
      <c r="PCV391"/>
      <c r="PCW391"/>
      <c r="PCX391"/>
      <c r="PCY391"/>
      <c r="PCZ391"/>
      <c r="PDA391"/>
      <c r="PDB391"/>
      <c r="PDC391"/>
      <c r="PDD391"/>
      <c r="PDE391"/>
      <c r="PDF391"/>
      <c r="PDG391"/>
      <c r="PDH391"/>
      <c r="PDI391"/>
      <c r="PDJ391"/>
      <c r="PDK391"/>
      <c r="PDL391"/>
      <c r="PDM391"/>
      <c r="PDN391"/>
      <c r="PDO391"/>
      <c r="PDP391"/>
      <c r="PDQ391"/>
      <c r="PDR391"/>
      <c r="PDS391"/>
      <c r="PDT391"/>
      <c r="PDU391"/>
      <c r="PDV391"/>
      <c r="PDW391"/>
      <c r="PDX391"/>
      <c r="PDY391"/>
      <c r="PDZ391"/>
      <c r="PEA391"/>
      <c r="PEB391"/>
      <c r="PEC391"/>
      <c r="PED391"/>
      <c r="PEE391"/>
      <c r="PEF391"/>
      <c r="PEG391"/>
      <c r="PEH391"/>
      <c r="PEI391"/>
      <c r="PEJ391"/>
      <c r="PEK391"/>
      <c r="PEL391"/>
      <c r="PEM391"/>
      <c r="PEN391"/>
      <c r="PEO391"/>
      <c r="PEP391"/>
      <c r="PEQ391"/>
      <c r="PER391"/>
      <c r="PES391"/>
      <c r="PET391"/>
      <c r="PEU391"/>
      <c r="PEV391"/>
      <c r="PEW391"/>
      <c r="PEX391"/>
      <c r="PEY391"/>
      <c r="PEZ391"/>
      <c r="PFA391"/>
      <c r="PFB391"/>
      <c r="PFC391"/>
      <c r="PFD391"/>
      <c r="PFE391"/>
      <c r="PFF391"/>
      <c r="PFG391"/>
      <c r="PFH391"/>
      <c r="PFI391"/>
      <c r="PFJ391"/>
      <c r="PFK391"/>
      <c r="PFL391"/>
      <c r="PFM391"/>
      <c r="PFN391"/>
      <c r="PFO391"/>
      <c r="PFP391"/>
      <c r="PFQ391"/>
      <c r="PFR391"/>
      <c r="PFS391"/>
      <c r="PFT391"/>
      <c r="PFU391"/>
      <c r="PFV391"/>
      <c r="PFW391"/>
      <c r="PFX391"/>
      <c r="PFY391"/>
      <c r="PFZ391"/>
      <c r="PGA391"/>
      <c r="PGB391"/>
      <c r="PGC391"/>
      <c r="PGD391"/>
      <c r="PGE391"/>
      <c r="PGF391"/>
      <c r="PGG391"/>
      <c r="PGH391"/>
      <c r="PGI391"/>
      <c r="PGJ391"/>
      <c r="PGK391"/>
      <c r="PGL391"/>
      <c r="PGM391"/>
      <c r="PGN391"/>
      <c r="PGO391"/>
      <c r="PGP391"/>
      <c r="PGQ391"/>
      <c r="PGR391"/>
      <c r="PGS391"/>
      <c r="PGT391"/>
      <c r="PGU391"/>
      <c r="PGV391"/>
      <c r="PGW391"/>
      <c r="PGX391"/>
      <c r="PGY391"/>
      <c r="PGZ391"/>
      <c r="PHA391"/>
      <c r="PHB391"/>
      <c r="PHC391"/>
      <c r="PHD391"/>
      <c r="PHE391"/>
      <c r="PHF391"/>
      <c r="PHG391"/>
      <c r="PHH391"/>
      <c r="PHI391"/>
      <c r="PHJ391"/>
      <c r="PHK391"/>
      <c r="PHL391"/>
      <c r="PHM391"/>
      <c r="PHN391"/>
      <c r="PHO391"/>
      <c r="PHP391"/>
      <c r="PHQ391"/>
      <c r="PHR391"/>
      <c r="PHS391"/>
      <c r="PHT391"/>
      <c r="PHU391"/>
      <c r="PHV391"/>
      <c r="PHW391"/>
      <c r="PHX391"/>
      <c r="PHY391"/>
      <c r="PHZ391"/>
      <c r="PIA391"/>
      <c r="PIB391"/>
      <c r="PIC391"/>
      <c r="PID391"/>
      <c r="PIE391"/>
      <c r="PIF391"/>
      <c r="PIG391"/>
      <c r="PIH391"/>
      <c r="PII391"/>
      <c r="PIJ391"/>
      <c r="PIK391"/>
      <c r="PIL391"/>
      <c r="PIM391"/>
      <c r="PIN391"/>
      <c r="PIO391"/>
      <c r="PIP391"/>
      <c r="PIQ391"/>
      <c r="PIR391"/>
      <c r="PIS391"/>
      <c r="PIT391"/>
      <c r="PIU391"/>
      <c r="PIV391"/>
      <c r="PIW391"/>
      <c r="PIX391"/>
      <c r="PIY391"/>
      <c r="PIZ391"/>
      <c r="PJA391"/>
      <c r="PJB391"/>
      <c r="PJC391"/>
      <c r="PJD391"/>
      <c r="PJE391"/>
      <c r="PJF391"/>
      <c r="PJG391"/>
      <c r="PJH391"/>
      <c r="PJI391"/>
      <c r="PJJ391"/>
      <c r="PJK391"/>
      <c r="PJL391"/>
      <c r="PJM391"/>
      <c r="PJN391"/>
      <c r="PJO391"/>
      <c r="PJP391"/>
      <c r="PJQ391"/>
      <c r="PJR391"/>
      <c r="PJS391"/>
      <c r="PJT391"/>
      <c r="PJU391"/>
      <c r="PJV391"/>
      <c r="PJW391"/>
      <c r="PJX391"/>
      <c r="PJY391"/>
      <c r="PJZ391"/>
      <c r="PKA391"/>
      <c r="PKB391"/>
      <c r="PKC391"/>
      <c r="PKD391"/>
      <c r="PKE391"/>
      <c r="PKF391"/>
      <c r="PKG391"/>
      <c r="PKH391"/>
      <c r="PKI391"/>
      <c r="PKJ391"/>
      <c r="PKK391"/>
      <c r="PKL391"/>
      <c r="PKM391"/>
      <c r="PKN391"/>
      <c r="PKO391"/>
      <c r="PKP391"/>
      <c r="PKQ391"/>
      <c r="PKR391"/>
      <c r="PKS391"/>
      <c r="PKT391"/>
      <c r="PKU391"/>
      <c r="PKV391"/>
      <c r="PKW391"/>
      <c r="PKX391"/>
      <c r="PKY391"/>
      <c r="PKZ391"/>
      <c r="PLA391"/>
      <c r="PLB391"/>
      <c r="PLC391"/>
      <c r="PLD391"/>
      <c r="PLE391"/>
      <c r="PLF391"/>
      <c r="PLG391"/>
      <c r="PLH391"/>
      <c r="PLI391"/>
      <c r="PLJ391"/>
      <c r="PLK391"/>
      <c r="PLL391"/>
      <c r="PLM391"/>
      <c r="PLN391"/>
      <c r="PLO391"/>
      <c r="PLP391"/>
      <c r="PLQ391"/>
      <c r="PLR391"/>
      <c r="PLS391"/>
      <c r="PLT391"/>
      <c r="PLU391"/>
      <c r="PLV391"/>
      <c r="PLW391"/>
      <c r="PLX391"/>
      <c r="PLY391"/>
      <c r="PLZ391"/>
      <c r="PMA391"/>
      <c r="PMB391"/>
      <c r="PMC391"/>
      <c r="PMD391"/>
      <c r="PME391"/>
      <c r="PMF391"/>
      <c r="PMG391"/>
      <c r="PMH391"/>
      <c r="PMI391"/>
      <c r="PMJ391"/>
      <c r="PMK391"/>
      <c r="PML391"/>
      <c r="PMM391"/>
      <c r="PMN391"/>
      <c r="PMO391"/>
      <c r="PMP391"/>
      <c r="PMQ391"/>
      <c r="PMR391"/>
      <c r="PMS391"/>
      <c r="PMT391"/>
      <c r="PMU391"/>
      <c r="PMV391"/>
      <c r="PMW391"/>
      <c r="PMX391"/>
      <c r="PMY391"/>
      <c r="PMZ391"/>
      <c r="PNA391"/>
      <c r="PNB391"/>
      <c r="PNC391"/>
      <c r="PND391"/>
      <c r="PNE391"/>
      <c r="PNF391"/>
      <c r="PNG391"/>
      <c r="PNH391"/>
      <c r="PNI391"/>
      <c r="PNJ391"/>
      <c r="PNK391"/>
      <c r="PNL391"/>
      <c r="PNM391"/>
      <c r="PNN391"/>
      <c r="PNO391"/>
      <c r="PNP391"/>
      <c r="PNQ391"/>
      <c r="PNR391"/>
      <c r="PNS391"/>
      <c r="PNT391"/>
      <c r="PNU391"/>
      <c r="PNV391"/>
      <c r="PNW391"/>
      <c r="PNX391"/>
      <c r="PNY391"/>
      <c r="PNZ391"/>
      <c r="POA391"/>
      <c r="POB391"/>
      <c r="POC391"/>
      <c r="POD391"/>
      <c r="POE391"/>
      <c r="POF391"/>
      <c r="POG391"/>
      <c r="POH391"/>
      <c r="POI391"/>
      <c r="POJ391"/>
      <c r="POK391"/>
      <c r="POL391"/>
      <c r="POM391"/>
      <c r="PON391"/>
      <c r="POO391"/>
      <c r="POP391"/>
      <c r="POQ391"/>
      <c r="POR391"/>
      <c r="POS391"/>
      <c r="POT391"/>
      <c r="POU391"/>
      <c r="POV391"/>
      <c r="POW391"/>
      <c r="POX391"/>
      <c r="POY391"/>
      <c r="POZ391"/>
      <c r="PPA391"/>
      <c r="PPB391"/>
      <c r="PPC391"/>
      <c r="PPD391"/>
      <c r="PPE391"/>
      <c r="PPF391"/>
      <c r="PPG391"/>
      <c r="PPH391"/>
      <c r="PPI391"/>
      <c r="PPJ391"/>
      <c r="PPK391"/>
      <c r="PPL391"/>
      <c r="PPM391"/>
      <c r="PPN391"/>
      <c r="PPO391"/>
      <c r="PPP391"/>
      <c r="PPQ391"/>
      <c r="PPR391"/>
      <c r="PPS391"/>
      <c r="PPT391"/>
      <c r="PPU391"/>
      <c r="PPV391"/>
      <c r="PPW391"/>
      <c r="PPX391"/>
      <c r="PPY391"/>
      <c r="PPZ391"/>
      <c r="PQA391"/>
      <c r="PQB391"/>
      <c r="PQC391"/>
      <c r="PQD391"/>
      <c r="PQE391"/>
      <c r="PQF391"/>
      <c r="PQG391"/>
      <c r="PQH391"/>
      <c r="PQI391"/>
      <c r="PQJ391"/>
      <c r="PQK391"/>
      <c r="PQL391"/>
      <c r="PQM391"/>
      <c r="PQN391"/>
      <c r="PQO391"/>
      <c r="PQP391"/>
      <c r="PQQ391"/>
      <c r="PQR391"/>
      <c r="PQS391"/>
      <c r="PQT391"/>
      <c r="PQU391"/>
      <c r="PQV391"/>
      <c r="PQW391"/>
      <c r="PQX391"/>
      <c r="PQY391"/>
      <c r="PQZ391"/>
      <c r="PRA391"/>
      <c r="PRB391"/>
      <c r="PRC391"/>
      <c r="PRD391"/>
      <c r="PRE391"/>
      <c r="PRF391"/>
      <c r="PRG391"/>
      <c r="PRH391"/>
      <c r="PRI391"/>
      <c r="PRJ391"/>
      <c r="PRK391"/>
      <c r="PRL391"/>
      <c r="PRM391"/>
      <c r="PRN391"/>
      <c r="PRO391"/>
      <c r="PRP391"/>
      <c r="PRQ391"/>
      <c r="PRR391"/>
      <c r="PRS391"/>
      <c r="PRT391"/>
      <c r="PRU391"/>
      <c r="PRV391"/>
      <c r="PRW391"/>
      <c r="PRX391"/>
      <c r="PRY391"/>
      <c r="PRZ391"/>
      <c r="PSA391"/>
      <c r="PSB391"/>
      <c r="PSC391"/>
      <c r="PSD391"/>
      <c r="PSE391"/>
      <c r="PSF391"/>
      <c r="PSG391"/>
      <c r="PSH391"/>
      <c r="PSI391"/>
      <c r="PSJ391"/>
      <c r="PSK391"/>
      <c r="PSL391"/>
      <c r="PSM391"/>
      <c r="PSN391"/>
      <c r="PSO391"/>
      <c r="PSP391"/>
      <c r="PSQ391"/>
      <c r="PSR391"/>
      <c r="PSS391"/>
      <c r="PST391"/>
      <c r="PSU391"/>
      <c r="PSV391"/>
      <c r="PSW391"/>
      <c r="PSX391"/>
      <c r="PSY391"/>
      <c r="PSZ391"/>
      <c r="PTA391"/>
      <c r="PTB391"/>
      <c r="PTC391"/>
      <c r="PTD391"/>
      <c r="PTE391"/>
      <c r="PTF391"/>
      <c r="PTG391"/>
      <c r="PTH391"/>
      <c r="PTI391"/>
      <c r="PTJ391"/>
      <c r="PTK391"/>
      <c r="PTL391"/>
      <c r="PTM391"/>
      <c r="PTN391"/>
      <c r="PTO391"/>
      <c r="PTP391"/>
      <c r="PTQ391"/>
      <c r="PTR391"/>
      <c r="PTS391"/>
      <c r="PTT391"/>
      <c r="PTU391"/>
      <c r="PTV391"/>
      <c r="PTW391"/>
      <c r="PTX391"/>
      <c r="PTY391"/>
      <c r="PTZ391"/>
      <c r="PUA391"/>
      <c r="PUB391"/>
      <c r="PUC391"/>
      <c r="PUD391"/>
      <c r="PUE391"/>
      <c r="PUF391"/>
      <c r="PUG391"/>
      <c r="PUH391"/>
      <c r="PUI391"/>
      <c r="PUJ391"/>
      <c r="PUK391"/>
      <c r="PUL391"/>
      <c r="PUM391"/>
      <c r="PUN391"/>
      <c r="PUO391"/>
      <c r="PUP391"/>
      <c r="PUQ391"/>
      <c r="PUR391"/>
      <c r="PUS391"/>
      <c r="PUT391"/>
      <c r="PUU391"/>
      <c r="PUV391"/>
      <c r="PUW391"/>
      <c r="PUX391"/>
      <c r="PUY391"/>
      <c r="PUZ391"/>
      <c r="PVA391"/>
      <c r="PVB391"/>
      <c r="PVC391"/>
      <c r="PVD391"/>
      <c r="PVE391"/>
      <c r="PVF391"/>
      <c r="PVG391"/>
      <c r="PVH391"/>
      <c r="PVI391"/>
      <c r="PVJ391"/>
      <c r="PVK391"/>
      <c r="PVL391"/>
      <c r="PVM391"/>
      <c r="PVN391"/>
      <c r="PVO391"/>
      <c r="PVP391"/>
      <c r="PVQ391"/>
      <c r="PVR391"/>
      <c r="PVS391"/>
      <c r="PVT391"/>
      <c r="PVU391"/>
      <c r="PVV391"/>
      <c r="PVW391"/>
      <c r="PVX391"/>
      <c r="PVY391"/>
      <c r="PVZ391"/>
      <c r="PWA391"/>
      <c r="PWB391"/>
      <c r="PWC391"/>
      <c r="PWD391"/>
      <c r="PWE391"/>
      <c r="PWF391"/>
      <c r="PWG391"/>
      <c r="PWH391"/>
      <c r="PWI391"/>
      <c r="PWJ391"/>
      <c r="PWK391"/>
      <c r="PWL391"/>
      <c r="PWM391"/>
      <c r="PWN391"/>
      <c r="PWO391"/>
      <c r="PWP391"/>
      <c r="PWQ391"/>
      <c r="PWR391"/>
      <c r="PWS391"/>
      <c r="PWT391"/>
      <c r="PWU391"/>
      <c r="PWV391"/>
      <c r="PWW391"/>
      <c r="PWX391"/>
      <c r="PWY391"/>
      <c r="PWZ391"/>
      <c r="PXA391"/>
      <c r="PXB391"/>
      <c r="PXC391"/>
      <c r="PXD391"/>
      <c r="PXE391"/>
      <c r="PXF391"/>
      <c r="PXG391"/>
      <c r="PXH391"/>
      <c r="PXI391"/>
      <c r="PXJ391"/>
      <c r="PXK391"/>
      <c r="PXL391"/>
      <c r="PXM391"/>
      <c r="PXN391"/>
      <c r="PXO391"/>
      <c r="PXP391"/>
      <c r="PXQ391"/>
      <c r="PXR391"/>
      <c r="PXS391"/>
      <c r="PXT391"/>
      <c r="PXU391"/>
      <c r="PXV391"/>
      <c r="PXW391"/>
      <c r="PXX391"/>
      <c r="PXY391"/>
      <c r="PXZ391"/>
      <c r="PYA391"/>
      <c r="PYB391"/>
      <c r="PYC391"/>
      <c r="PYD391"/>
      <c r="PYE391"/>
      <c r="PYF391"/>
      <c r="PYG391"/>
      <c r="PYH391"/>
      <c r="PYI391"/>
      <c r="PYJ391"/>
      <c r="PYK391"/>
      <c r="PYL391"/>
      <c r="PYM391"/>
      <c r="PYN391"/>
      <c r="PYO391"/>
      <c r="PYP391"/>
      <c r="PYQ391"/>
      <c r="PYR391"/>
      <c r="PYS391"/>
      <c r="PYT391"/>
      <c r="PYU391"/>
      <c r="PYV391"/>
      <c r="PYW391"/>
      <c r="PYX391"/>
      <c r="PYY391"/>
      <c r="PYZ391"/>
      <c r="PZA391"/>
      <c r="PZB391"/>
      <c r="PZC391"/>
      <c r="PZD391"/>
      <c r="PZE391"/>
      <c r="PZF391"/>
      <c r="PZG391"/>
      <c r="PZH391"/>
      <c r="PZI391"/>
      <c r="PZJ391"/>
      <c r="PZK391"/>
      <c r="PZL391"/>
      <c r="PZM391"/>
      <c r="PZN391"/>
      <c r="PZO391"/>
      <c r="PZP391"/>
      <c r="PZQ391"/>
      <c r="PZR391"/>
      <c r="PZS391"/>
      <c r="PZT391"/>
      <c r="PZU391"/>
      <c r="PZV391"/>
      <c r="PZW391"/>
      <c r="PZX391"/>
      <c r="PZY391"/>
      <c r="PZZ391"/>
      <c r="QAA391"/>
      <c r="QAB391"/>
      <c r="QAC391"/>
      <c r="QAD391"/>
      <c r="QAE391"/>
      <c r="QAF391"/>
      <c r="QAG391"/>
      <c r="QAH391"/>
      <c r="QAI391"/>
      <c r="QAJ391"/>
      <c r="QAK391"/>
      <c r="QAL391"/>
      <c r="QAM391"/>
      <c r="QAN391"/>
      <c r="QAO391"/>
      <c r="QAP391"/>
      <c r="QAQ391"/>
      <c r="QAR391"/>
      <c r="QAS391"/>
      <c r="QAT391"/>
      <c r="QAU391"/>
      <c r="QAV391"/>
      <c r="QAW391"/>
      <c r="QAX391"/>
      <c r="QAY391"/>
      <c r="QAZ391"/>
      <c r="QBA391"/>
      <c r="QBB391"/>
      <c r="QBC391"/>
      <c r="QBD391"/>
      <c r="QBE391"/>
      <c r="QBF391"/>
      <c r="QBG391"/>
      <c r="QBH391"/>
      <c r="QBI391"/>
      <c r="QBJ391"/>
      <c r="QBK391"/>
      <c r="QBL391"/>
      <c r="QBM391"/>
      <c r="QBN391"/>
      <c r="QBO391"/>
      <c r="QBP391"/>
      <c r="QBQ391"/>
      <c r="QBR391"/>
      <c r="QBS391"/>
      <c r="QBT391"/>
      <c r="QBU391"/>
      <c r="QBV391"/>
      <c r="QBW391"/>
      <c r="QBX391"/>
      <c r="QBY391"/>
      <c r="QBZ391"/>
      <c r="QCA391"/>
      <c r="QCB391"/>
      <c r="QCC391"/>
      <c r="QCD391"/>
      <c r="QCE391"/>
      <c r="QCF391"/>
      <c r="QCG391"/>
      <c r="QCH391"/>
      <c r="QCI391"/>
      <c r="QCJ391"/>
      <c r="QCK391"/>
      <c r="QCL391"/>
      <c r="QCM391"/>
      <c r="QCN391"/>
      <c r="QCO391"/>
      <c r="QCP391"/>
      <c r="QCQ391"/>
      <c r="QCR391"/>
      <c r="QCS391"/>
      <c r="QCT391"/>
      <c r="QCU391"/>
      <c r="QCV391"/>
      <c r="QCW391"/>
      <c r="QCX391"/>
      <c r="QCY391"/>
      <c r="QCZ391"/>
      <c r="QDA391"/>
      <c r="QDB391"/>
      <c r="QDC391"/>
      <c r="QDD391"/>
      <c r="QDE391"/>
      <c r="QDF391"/>
      <c r="QDG391"/>
      <c r="QDH391"/>
      <c r="QDI391"/>
      <c r="QDJ391"/>
      <c r="QDK391"/>
      <c r="QDL391"/>
      <c r="QDM391"/>
      <c r="QDN391"/>
      <c r="QDO391"/>
      <c r="QDP391"/>
      <c r="QDQ391"/>
      <c r="QDR391"/>
      <c r="QDS391"/>
      <c r="QDT391"/>
      <c r="QDU391"/>
      <c r="QDV391"/>
      <c r="QDW391"/>
      <c r="QDX391"/>
      <c r="QDY391"/>
      <c r="QDZ391"/>
      <c r="QEA391"/>
      <c r="QEB391"/>
      <c r="QEC391"/>
      <c r="QED391"/>
      <c r="QEE391"/>
      <c r="QEF391"/>
      <c r="QEG391"/>
      <c r="QEH391"/>
      <c r="QEI391"/>
      <c r="QEJ391"/>
      <c r="QEK391"/>
      <c r="QEL391"/>
      <c r="QEM391"/>
      <c r="QEN391"/>
      <c r="QEO391"/>
      <c r="QEP391"/>
      <c r="QEQ391"/>
      <c r="QER391"/>
      <c r="QES391"/>
      <c r="QET391"/>
      <c r="QEU391"/>
      <c r="QEV391"/>
      <c r="QEW391"/>
      <c r="QEX391"/>
      <c r="QEY391"/>
      <c r="QEZ391"/>
      <c r="QFA391"/>
      <c r="QFB391"/>
      <c r="QFC391"/>
      <c r="QFD391"/>
      <c r="QFE391"/>
      <c r="QFF391"/>
      <c r="QFG391"/>
      <c r="QFH391"/>
      <c r="QFI391"/>
      <c r="QFJ391"/>
      <c r="QFK391"/>
      <c r="QFL391"/>
      <c r="QFM391"/>
      <c r="QFN391"/>
      <c r="QFO391"/>
      <c r="QFP391"/>
      <c r="QFQ391"/>
      <c r="QFR391"/>
      <c r="QFS391"/>
      <c r="QFT391"/>
      <c r="QFU391"/>
      <c r="QFV391"/>
      <c r="QFW391"/>
      <c r="QFX391"/>
      <c r="QFY391"/>
      <c r="QFZ391"/>
      <c r="QGA391"/>
      <c r="QGB391"/>
      <c r="QGC391"/>
      <c r="QGD391"/>
      <c r="QGE391"/>
      <c r="QGF391"/>
      <c r="QGG391"/>
      <c r="QGH391"/>
      <c r="QGI391"/>
      <c r="QGJ391"/>
      <c r="QGK391"/>
      <c r="QGL391"/>
      <c r="QGM391"/>
      <c r="QGN391"/>
      <c r="QGO391"/>
      <c r="QGP391"/>
      <c r="QGQ391"/>
      <c r="QGR391"/>
      <c r="QGS391"/>
      <c r="QGT391"/>
      <c r="QGU391"/>
      <c r="QGV391"/>
      <c r="QGW391"/>
      <c r="QGX391"/>
      <c r="QGY391"/>
      <c r="QGZ391"/>
      <c r="QHA391"/>
      <c r="QHB391"/>
      <c r="QHC391"/>
      <c r="QHD391"/>
      <c r="QHE391"/>
      <c r="QHF391"/>
      <c r="QHG391"/>
      <c r="QHH391"/>
      <c r="QHI391"/>
      <c r="QHJ391"/>
      <c r="QHK391"/>
      <c r="QHL391"/>
      <c r="QHM391"/>
      <c r="QHN391"/>
      <c r="QHO391"/>
      <c r="QHP391"/>
      <c r="QHQ391"/>
      <c r="QHR391"/>
      <c r="QHS391"/>
      <c r="QHT391"/>
      <c r="QHU391"/>
      <c r="QHV391"/>
      <c r="QHW391"/>
      <c r="QHX391"/>
      <c r="QHY391"/>
      <c r="QHZ391"/>
      <c r="QIA391"/>
      <c r="QIB391"/>
      <c r="QIC391"/>
      <c r="QID391"/>
      <c r="QIE391"/>
      <c r="QIF391"/>
      <c r="QIG391"/>
      <c r="QIH391"/>
      <c r="QII391"/>
      <c r="QIJ391"/>
      <c r="QIK391"/>
      <c r="QIL391"/>
      <c r="QIM391"/>
      <c r="QIN391"/>
      <c r="QIO391"/>
      <c r="QIP391"/>
      <c r="QIQ391"/>
      <c r="QIR391"/>
      <c r="QIS391"/>
      <c r="QIT391"/>
      <c r="QIU391"/>
      <c r="QIV391"/>
      <c r="QIW391"/>
      <c r="QIX391"/>
      <c r="QIY391"/>
      <c r="QIZ391"/>
      <c r="QJA391"/>
      <c r="QJB391"/>
      <c r="QJC391"/>
      <c r="QJD391"/>
      <c r="QJE391"/>
      <c r="QJF391"/>
      <c r="QJG391"/>
      <c r="QJH391"/>
      <c r="QJI391"/>
      <c r="QJJ391"/>
      <c r="QJK391"/>
      <c r="QJL391"/>
      <c r="QJM391"/>
      <c r="QJN391"/>
      <c r="QJO391"/>
      <c r="QJP391"/>
      <c r="QJQ391"/>
      <c r="QJR391"/>
      <c r="QJS391"/>
      <c r="QJT391"/>
      <c r="QJU391"/>
      <c r="QJV391"/>
      <c r="QJW391"/>
      <c r="QJX391"/>
      <c r="QJY391"/>
      <c r="QJZ391"/>
      <c r="QKA391"/>
      <c r="QKB391"/>
      <c r="QKC391"/>
      <c r="QKD391"/>
      <c r="QKE391"/>
      <c r="QKF391"/>
      <c r="QKG391"/>
      <c r="QKH391"/>
      <c r="QKI391"/>
      <c r="QKJ391"/>
      <c r="QKK391"/>
      <c r="QKL391"/>
      <c r="QKM391"/>
      <c r="QKN391"/>
      <c r="QKO391"/>
      <c r="QKP391"/>
      <c r="QKQ391"/>
      <c r="QKR391"/>
      <c r="QKS391"/>
      <c r="QKT391"/>
      <c r="QKU391"/>
      <c r="QKV391"/>
      <c r="QKW391"/>
      <c r="QKX391"/>
      <c r="QKY391"/>
      <c r="QKZ391"/>
      <c r="QLA391"/>
      <c r="QLB391"/>
      <c r="QLC391"/>
      <c r="QLD391"/>
      <c r="QLE391"/>
      <c r="QLF391"/>
      <c r="QLG391"/>
      <c r="QLH391"/>
      <c r="QLI391"/>
      <c r="QLJ391"/>
      <c r="QLK391"/>
      <c r="QLL391"/>
      <c r="QLM391"/>
      <c r="QLN391"/>
      <c r="QLO391"/>
      <c r="QLP391"/>
      <c r="QLQ391"/>
      <c r="QLR391"/>
      <c r="QLS391"/>
      <c r="QLT391"/>
      <c r="QLU391"/>
      <c r="QLV391"/>
      <c r="QLW391"/>
      <c r="QLX391"/>
      <c r="QLY391"/>
      <c r="QLZ391"/>
      <c r="QMA391"/>
      <c r="QMB391"/>
      <c r="QMC391"/>
      <c r="QMD391"/>
      <c r="QME391"/>
      <c r="QMF391"/>
      <c r="QMG391"/>
      <c r="QMH391"/>
      <c r="QMI391"/>
      <c r="QMJ391"/>
      <c r="QMK391"/>
      <c r="QML391"/>
      <c r="QMM391"/>
      <c r="QMN391"/>
      <c r="QMO391"/>
      <c r="QMP391"/>
      <c r="QMQ391"/>
      <c r="QMR391"/>
      <c r="QMS391"/>
      <c r="QMT391"/>
      <c r="QMU391"/>
      <c r="QMV391"/>
      <c r="QMW391"/>
      <c r="QMX391"/>
      <c r="QMY391"/>
      <c r="QMZ391"/>
      <c r="QNA391"/>
      <c r="QNB391"/>
      <c r="QNC391"/>
      <c r="QND391"/>
      <c r="QNE391"/>
      <c r="QNF391"/>
      <c r="QNG391"/>
      <c r="QNH391"/>
      <c r="QNI391"/>
      <c r="QNJ391"/>
      <c r="QNK391"/>
      <c r="QNL391"/>
      <c r="QNM391"/>
      <c r="QNN391"/>
      <c r="QNO391"/>
      <c r="QNP391"/>
      <c r="QNQ391"/>
      <c r="QNR391"/>
      <c r="QNS391"/>
      <c r="QNT391"/>
      <c r="QNU391"/>
      <c r="QNV391"/>
      <c r="QNW391"/>
      <c r="QNX391"/>
      <c r="QNY391"/>
      <c r="QNZ391"/>
      <c r="QOA391"/>
      <c r="QOB391"/>
      <c r="QOC391"/>
      <c r="QOD391"/>
      <c r="QOE391"/>
      <c r="QOF391"/>
      <c r="QOG391"/>
      <c r="QOH391"/>
      <c r="QOI391"/>
      <c r="QOJ391"/>
      <c r="QOK391"/>
      <c r="QOL391"/>
      <c r="QOM391"/>
      <c r="QON391"/>
      <c r="QOO391"/>
      <c r="QOP391"/>
      <c r="QOQ391"/>
      <c r="QOR391"/>
      <c r="QOS391"/>
      <c r="QOT391"/>
      <c r="QOU391"/>
      <c r="QOV391"/>
      <c r="QOW391"/>
      <c r="QOX391"/>
      <c r="QOY391"/>
      <c r="QOZ391"/>
      <c r="QPA391"/>
      <c r="QPB391"/>
      <c r="QPC391"/>
      <c r="QPD391"/>
      <c r="QPE391"/>
      <c r="QPF391"/>
      <c r="QPG391"/>
      <c r="QPH391"/>
      <c r="QPI391"/>
      <c r="QPJ391"/>
      <c r="QPK391"/>
      <c r="QPL391"/>
      <c r="QPM391"/>
      <c r="QPN391"/>
      <c r="QPO391"/>
      <c r="QPP391"/>
      <c r="QPQ391"/>
      <c r="QPR391"/>
      <c r="QPS391"/>
      <c r="QPT391"/>
      <c r="QPU391"/>
      <c r="QPV391"/>
      <c r="QPW391"/>
      <c r="QPX391"/>
      <c r="QPY391"/>
      <c r="QPZ391"/>
      <c r="QQA391"/>
      <c r="QQB391"/>
      <c r="QQC391"/>
      <c r="QQD391"/>
      <c r="QQE391"/>
      <c r="QQF391"/>
      <c r="QQG391"/>
      <c r="QQH391"/>
      <c r="QQI391"/>
      <c r="QQJ391"/>
      <c r="QQK391"/>
      <c r="QQL391"/>
      <c r="QQM391"/>
      <c r="QQN391"/>
      <c r="QQO391"/>
      <c r="QQP391"/>
      <c r="QQQ391"/>
      <c r="QQR391"/>
      <c r="QQS391"/>
      <c r="QQT391"/>
      <c r="QQU391"/>
      <c r="QQV391"/>
      <c r="QQW391"/>
      <c r="QQX391"/>
      <c r="QQY391"/>
      <c r="QQZ391"/>
      <c r="QRA391"/>
      <c r="QRB391"/>
      <c r="QRC391"/>
      <c r="QRD391"/>
      <c r="QRE391"/>
      <c r="QRF391"/>
      <c r="QRG391"/>
      <c r="QRH391"/>
      <c r="QRI391"/>
      <c r="QRJ391"/>
      <c r="QRK391"/>
      <c r="QRL391"/>
      <c r="QRM391"/>
      <c r="QRN391"/>
      <c r="QRO391"/>
      <c r="QRP391"/>
      <c r="QRQ391"/>
      <c r="QRR391"/>
      <c r="QRS391"/>
      <c r="QRT391"/>
      <c r="QRU391"/>
      <c r="QRV391"/>
      <c r="QRW391"/>
      <c r="QRX391"/>
      <c r="QRY391"/>
      <c r="QRZ391"/>
      <c r="QSA391"/>
      <c r="QSB391"/>
      <c r="QSC391"/>
      <c r="QSD391"/>
      <c r="QSE391"/>
      <c r="QSF391"/>
      <c r="QSG391"/>
      <c r="QSH391"/>
      <c r="QSI391"/>
      <c r="QSJ391"/>
      <c r="QSK391"/>
      <c r="QSL391"/>
      <c r="QSM391"/>
      <c r="QSN391"/>
      <c r="QSO391"/>
      <c r="QSP391"/>
      <c r="QSQ391"/>
      <c r="QSR391"/>
      <c r="QSS391"/>
      <c r="QST391"/>
      <c r="QSU391"/>
      <c r="QSV391"/>
      <c r="QSW391"/>
      <c r="QSX391"/>
      <c r="QSY391"/>
      <c r="QSZ391"/>
      <c r="QTA391"/>
      <c r="QTB391"/>
      <c r="QTC391"/>
      <c r="QTD391"/>
      <c r="QTE391"/>
      <c r="QTF391"/>
      <c r="QTG391"/>
      <c r="QTH391"/>
      <c r="QTI391"/>
      <c r="QTJ391"/>
      <c r="QTK391"/>
      <c r="QTL391"/>
      <c r="QTM391"/>
      <c r="QTN391"/>
      <c r="QTO391"/>
      <c r="QTP391"/>
      <c r="QTQ391"/>
      <c r="QTR391"/>
      <c r="QTS391"/>
      <c r="QTT391"/>
      <c r="QTU391"/>
      <c r="QTV391"/>
      <c r="QTW391"/>
      <c r="QTX391"/>
      <c r="QTY391"/>
      <c r="QTZ391"/>
      <c r="QUA391"/>
      <c r="QUB391"/>
      <c r="QUC391"/>
      <c r="QUD391"/>
      <c r="QUE391"/>
      <c r="QUF391"/>
      <c r="QUG391"/>
      <c r="QUH391"/>
      <c r="QUI391"/>
      <c r="QUJ391"/>
      <c r="QUK391"/>
      <c r="QUL391"/>
      <c r="QUM391"/>
      <c r="QUN391"/>
      <c r="QUO391"/>
      <c r="QUP391"/>
      <c r="QUQ391"/>
      <c r="QUR391"/>
      <c r="QUS391"/>
      <c r="QUT391"/>
      <c r="QUU391"/>
      <c r="QUV391"/>
      <c r="QUW391"/>
      <c r="QUX391"/>
      <c r="QUY391"/>
      <c r="QUZ391"/>
      <c r="QVA391"/>
      <c r="QVB391"/>
      <c r="QVC391"/>
      <c r="QVD391"/>
      <c r="QVE391"/>
      <c r="QVF391"/>
      <c r="QVG391"/>
      <c r="QVH391"/>
      <c r="QVI391"/>
      <c r="QVJ391"/>
      <c r="QVK391"/>
      <c r="QVL391"/>
      <c r="QVM391"/>
      <c r="QVN391"/>
      <c r="QVO391"/>
      <c r="QVP391"/>
      <c r="QVQ391"/>
      <c r="QVR391"/>
      <c r="QVS391"/>
      <c r="QVT391"/>
      <c r="QVU391"/>
      <c r="QVV391"/>
      <c r="QVW391"/>
      <c r="QVX391"/>
      <c r="QVY391"/>
      <c r="QVZ391"/>
      <c r="QWA391"/>
      <c r="QWB391"/>
      <c r="QWC391"/>
      <c r="QWD391"/>
      <c r="QWE391"/>
      <c r="QWF391"/>
      <c r="QWG391"/>
      <c r="QWH391"/>
      <c r="QWI391"/>
      <c r="QWJ391"/>
      <c r="QWK391"/>
      <c r="QWL391"/>
      <c r="QWM391"/>
      <c r="QWN391"/>
      <c r="QWO391"/>
      <c r="QWP391"/>
      <c r="QWQ391"/>
      <c r="QWR391"/>
      <c r="QWS391"/>
      <c r="QWT391"/>
      <c r="QWU391"/>
      <c r="QWV391"/>
      <c r="QWW391"/>
      <c r="QWX391"/>
      <c r="QWY391"/>
      <c r="QWZ391"/>
      <c r="QXA391"/>
      <c r="QXB391"/>
      <c r="QXC391"/>
      <c r="QXD391"/>
      <c r="QXE391"/>
      <c r="QXF391"/>
      <c r="QXG391"/>
      <c r="QXH391"/>
      <c r="QXI391"/>
      <c r="QXJ391"/>
      <c r="QXK391"/>
      <c r="QXL391"/>
      <c r="QXM391"/>
      <c r="QXN391"/>
      <c r="QXO391"/>
      <c r="QXP391"/>
      <c r="QXQ391"/>
      <c r="QXR391"/>
      <c r="QXS391"/>
      <c r="QXT391"/>
      <c r="QXU391"/>
      <c r="QXV391"/>
      <c r="QXW391"/>
      <c r="QXX391"/>
      <c r="QXY391"/>
      <c r="QXZ391"/>
      <c r="QYA391"/>
      <c r="QYB391"/>
      <c r="QYC391"/>
      <c r="QYD391"/>
      <c r="QYE391"/>
      <c r="QYF391"/>
      <c r="QYG391"/>
      <c r="QYH391"/>
      <c r="QYI391"/>
      <c r="QYJ391"/>
      <c r="QYK391"/>
      <c r="QYL391"/>
      <c r="QYM391"/>
      <c r="QYN391"/>
      <c r="QYO391"/>
      <c r="QYP391"/>
      <c r="QYQ391"/>
      <c r="QYR391"/>
      <c r="QYS391"/>
      <c r="QYT391"/>
      <c r="QYU391"/>
      <c r="QYV391"/>
      <c r="QYW391"/>
      <c r="QYX391"/>
      <c r="QYY391"/>
      <c r="QYZ391"/>
      <c r="QZA391"/>
      <c r="QZB391"/>
      <c r="QZC391"/>
      <c r="QZD391"/>
      <c r="QZE391"/>
      <c r="QZF391"/>
      <c r="QZG391"/>
      <c r="QZH391"/>
      <c r="QZI391"/>
      <c r="QZJ391"/>
      <c r="QZK391"/>
      <c r="QZL391"/>
      <c r="QZM391"/>
      <c r="QZN391"/>
      <c r="QZO391"/>
      <c r="QZP391"/>
      <c r="QZQ391"/>
      <c r="QZR391"/>
      <c r="QZS391"/>
      <c r="QZT391"/>
      <c r="QZU391"/>
      <c r="QZV391"/>
      <c r="QZW391"/>
      <c r="QZX391"/>
      <c r="QZY391"/>
      <c r="QZZ391"/>
      <c r="RAA391"/>
      <c r="RAB391"/>
      <c r="RAC391"/>
      <c r="RAD391"/>
      <c r="RAE391"/>
      <c r="RAF391"/>
      <c r="RAG391"/>
      <c r="RAH391"/>
      <c r="RAI391"/>
      <c r="RAJ391"/>
      <c r="RAK391"/>
      <c r="RAL391"/>
      <c r="RAM391"/>
      <c r="RAN391"/>
      <c r="RAO391"/>
      <c r="RAP391"/>
      <c r="RAQ391"/>
      <c r="RAR391"/>
      <c r="RAS391"/>
      <c r="RAT391"/>
      <c r="RAU391"/>
      <c r="RAV391"/>
      <c r="RAW391"/>
      <c r="RAX391"/>
      <c r="RAY391"/>
      <c r="RAZ391"/>
      <c r="RBA391"/>
      <c r="RBB391"/>
      <c r="RBC391"/>
      <c r="RBD391"/>
      <c r="RBE391"/>
      <c r="RBF391"/>
      <c r="RBG391"/>
      <c r="RBH391"/>
      <c r="RBI391"/>
      <c r="RBJ391"/>
      <c r="RBK391"/>
      <c r="RBL391"/>
      <c r="RBM391"/>
      <c r="RBN391"/>
      <c r="RBO391"/>
      <c r="RBP391"/>
      <c r="RBQ391"/>
      <c r="RBR391"/>
      <c r="RBS391"/>
      <c r="RBT391"/>
      <c r="RBU391"/>
      <c r="RBV391"/>
      <c r="RBW391"/>
      <c r="RBX391"/>
      <c r="RBY391"/>
      <c r="RBZ391"/>
      <c r="RCA391"/>
      <c r="RCB391"/>
      <c r="RCC391"/>
      <c r="RCD391"/>
      <c r="RCE391"/>
      <c r="RCF391"/>
      <c r="RCG391"/>
      <c r="RCH391"/>
      <c r="RCI391"/>
      <c r="RCJ391"/>
      <c r="RCK391"/>
      <c r="RCL391"/>
      <c r="RCM391"/>
      <c r="RCN391"/>
      <c r="RCO391"/>
      <c r="RCP391"/>
      <c r="RCQ391"/>
      <c r="RCR391"/>
      <c r="RCS391"/>
      <c r="RCT391"/>
      <c r="RCU391"/>
      <c r="RCV391"/>
      <c r="RCW391"/>
      <c r="RCX391"/>
      <c r="RCY391"/>
      <c r="RCZ391"/>
      <c r="RDA391"/>
      <c r="RDB391"/>
      <c r="RDC391"/>
      <c r="RDD391"/>
      <c r="RDE391"/>
      <c r="RDF391"/>
      <c r="RDG391"/>
      <c r="RDH391"/>
      <c r="RDI391"/>
      <c r="RDJ391"/>
      <c r="RDK391"/>
      <c r="RDL391"/>
      <c r="RDM391"/>
      <c r="RDN391"/>
      <c r="RDO391"/>
      <c r="RDP391"/>
      <c r="RDQ391"/>
      <c r="RDR391"/>
      <c r="RDS391"/>
      <c r="RDT391"/>
      <c r="RDU391"/>
      <c r="RDV391"/>
      <c r="RDW391"/>
      <c r="RDX391"/>
      <c r="RDY391"/>
      <c r="RDZ391"/>
      <c r="REA391"/>
      <c r="REB391"/>
      <c r="REC391"/>
      <c r="RED391"/>
      <c r="REE391"/>
      <c r="REF391"/>
      <c r="REG391"/>
      <c r="REH391"/>
      <c r="REI391"/>
      <c r="REJ391"/>
      <c r="REK391"/>
      <c r="REL391"/>
      <c r="REM391"/>
      <c r="REN391"/>
      <c r="REO391"/>
      <c r="REP391"/>
      <c r="REQ391"/>
      <c r="RER391"/>
      <c r="RES391"/>
      <c r="RET391"/>
      <c r="REU391"/>
      <c r="REV391"/>
      <c r="REW391"/>
      <c r="REX391"/>
      <c r="REY391"/>
      <c r="REZ391"/>
      <c r="RFA391"/>
      <c r="RFB391"/>
      <c r="RFC391"/>
      <c r="RFD391"/>
      <c r="RFE391"/>
      <c r="RFF391"/>
      <c r="RFG391"/>
      <c r="RFH391"/>
      <c r="RFI391"/>
      <c r="RFJ391"/>
      <c r="RFK391"/>
      <c r="RFL391"/>
      <c r="RFM391"/>
      <c r="RFN391"/>
      <c r="RFO391"/>
      <c r="RFP391"/>
      <c r="RFQ391"/>
      <c r="RFR391"/>
      <c r="RFS391"/>
      <c r="RFT391"/>
      <c r="RFU391"/>
      <c r="RFV391"/>
      <c r="RFW391"/>
      <c r="RFX391"/>
      <c r="RFY391"/>
      <c r="RFZ391"/>
      <c r="RGA391"/>
      <c r="RGB391"/>
      <c r="RGC391"/>
      <c r="RGD391"/>
      <c r="RGE391"/>
      <c r="RGF391"/>
      <c r="RGG391"/>
      <c r="RGH391"/>
      <c r="RGI391"/>
      <c r="RGJ391"/>
      <c r="RGK391"/>
      <c r="RGL391"/>
      <c r="RGM391"/>
      <c r="RGN391"/>
      <c r="RGO391"/>
      <c r="RGP391"/>
      <c r="RGQ391"/>
      <c r="RGR391"/>
      <c r="RGS391"/>
      <c r="RGT391"/>
      <c r="RGU391"/>
      <c r="RGV391"/>
      <c r="RGW391"/>
      <c r="RGX391"/>
      <c r="RGY391"/>
      <c r="RGZ391"/>
      <c r="RHA391"/>
      <c r="RHB391"/>
      <c r="RHC391"/>
      <c r="RHD391"/>
      <c r="RHE391"/>
      <c r="RHF391"/>
      <c r="RHG391"/>
      <c r="RHH391"/>
      <c r="RHI391"/>
      <c r="RHJ391"/>
      <c r="RHK391"/>
      <c r="RHL391"/>
      <c r="RHM391"/>
      <c r="RHN391"/>
      <c r="RHO391"/>
      <c r="RHP391"/>
      <c r="RHQ391"/>
      <c r="RHR391"/>
      <c r="RHS391"/>
      <c r="RHT391"/>
      <c r="RHU391"/>
      <c r="RHV391"/>
      <c r="RHW391"/>
      <c r="RHX391"/>
      <c r="RHY391"/>
      <c r="RHZ391"/>
      <c r="RIA391"/>
      <c r="RIB391"/>
      <c r="RIC391"/>
      <c r="RID391"/>
      <c r="RIE391"/>
      <c r="RIF391"/>
      <c r="RIG391"/>
      <c r="RIH391"/>
      <c r="RII391"/>
      <c r="RIJ391"/>
      <c r="RIK391"/>
      <c r="RIL391"/>
      <c r="RIM391"/>
      <c r="RIN391"/>
      <c r="RIO391"/>
      <c r="RIP391"/>
      <c r="RIQ391"/>
      <c r="RIR391"/>
      <c r="RIS391"/>
      <c r="RIT391"/>
      <c r="RIU391"/>
      <c r="RIV391"/>
      <c r="RIW391"/>
      <c r="RIX391"/>
      <c r="RIY391"/>
      <c r="RIZ391"/>
      <c r="RJA391"/>
      <c r="RJB391"/>
      <c r="RJC391"/>
      <c r="RJD391"/>
      <c r="RJE391"/>
      <c r="RJF391"/>
      <c r="RJG391"/>
      <c r="RJH391"/>
      <c r="RJI391"/>
      <c r="RJJ391"/>
      <c r="RJK391"/>
      <c r="RJL391"/>
      <c r="RJM391"/>
      <c r="RJN391"/>
      <c r="RJO391"/>
      <c r="RJP391"/>
      <c r="RJQ391"/>
      <c r="RJR391"/>
      <c r="RJS391"/>
      <c r="RJT391"/>
      <c r="RJU391"/>
      <c r="RJV391"/>
      <c r="RJW391"/>
      <c r="RJX391"/>
      <c r="RJY391"/>
      <c r="RJZ391"/>
      <c r="RKA391"/>
      <c r="RKB391"/>
      <c r="RKC391"/>
      <c r="RKD391"/>
      <c r="RKE391"/>
      <c r="RKF391"/>
      <c r="RKG391"/>
      <c r="RKH391"/>
      <c r="RKI391"/>
      <c r="RKJ391"/>
      <c r="RKK391"/>
      <c r="RKL391"/>
      <c r="RKM391"/>
      <c r="RKN391"/>
      <c r="RKO391"/>
      <c r="RKP391"/>
      <c r="RKQ391"/>
      <c r="RKR391"/>
      <c r="RKS391"/>
      <c r="RKT391"/>
      <c r="RKU391"/>
      <c r="RKV391"/>
      <c r="RKW391"/>
      <c r="RKX391"/>
      <c r="RKY391"/>
      <c r="RKZ391"/>
      <c r="RLA391"/>
      <c r="RLB391"/>
      <c r="RLC391"/>
      <c r="RLD391"/>
      <c r="RLE391"/>
      <c r="RLF391"/>
      <c r="RLG391"/>
      <c r="RLH391"/>
      <c r="RLI391"/>
      <c r="RLJ391"/>
      <c r="RLK391"/>
      <c r="RLL391"/>
      <c r="RLM391"/>
      <c r="RLN391"/>
      <c r="RLO391"/>
      <c r="RLP391"/>
      <c r="RLQ391"/>
      <c r="RLR391"/>
      <c r="RLS391"/>
      <c r="RLT391"/>
      <c r="RLU391"/>
      <c r="RLV391"/>
      <c r="RLW391"/>
      <c r="RLX391"/>
      <c r="RLY391"/>
      <c r="RLZ391"/>
      <c r="RMA391"/>
      <c r="RMB391"/>
      <c r="RMC391"/>
      <c r="RMD391"/>
      <c r="RME391"/>
      <c r="RMF391"/>
      <c r="RMG391"/>
      <c r="RMH391"/>
      <c r="RMI391"/>
      <c r="RMJ391"/>
      <c r="RMK391"/>
      <c r="RML391"/>
      <c r="RMM391"/>
      <c r="RMN391"/>
      <c r="RMO391"/>
      <c r="RMP391"/>
      <c r="RMQ391"/>
      <c r="RMR391"/>
      <c r="RMS391"/>
      <c r="RMT391"/>
      <c r="RMU391"/>
      <c r="RMV391"/>
      <c r="RMW391"/>
      <c r="RMX391"/>
      <c r="RMY391"/>
      <c r="RMZ391"/>
      <c r="RNA391"/>
      <c r="RNB391"/>
      <c r="RNC391"/>
      <c r="RND391"/>
      <c r="RNE391"/>
      <c r="RNF391"/>
      <c r="RNG391"/>
      <c r="RNH391"/>
      <c r="RNI391"/>
      <c r="RNJ391"/>
      <c r="RNK391"/>
      <c r="RNL391"/>
      <c r="RNM391"/>
      <c r="RNN391"/>
      <c r="RNO391"/>
      <c r="RNP391"/>
      <c r="RNQ391"/>
      <c r="RNR391"/>
      <c r="RNS391"/>
      <c r="RNT391"/>
      <c r="RNU391"/>
      <c r="RNV391"/>
      <c r="RNW391"/>
      <c r="RNX391"/>
      <c r="RNY391"/>
      <c r="RNZ391"/>
      <c r="ROA391"/>
      <c r="ROB391"/>
      <c r="ROC391"/>
      <c r="ROD391"/>
      <c r="ROE391"/>
      <c r="ROF391"/>
      <c r="ROG391"/>
      <c r="ROH391"/>
      <c r="ROI391"/>
      <c r="ROJ391"/>
      <c r="ROK391"/>
      <c r="ROL391"/>
      <c r="ROM391"/>
      <c r="RON391"/>
      <c r="ROO391"/>
      <c r="ROP391"/>
      <c r="ROQ391"/>
      <c r="ROR391"/>
      <c r="ROS391"/>
      <c r="ROT391"/>
      <c r="ROU391"/>
      <c r="ROV391"/>
      <c r="ROW391"/>
      <c r="ROX391"/>
      <c r="ROY391"/>
      <c r="ROZ391"/>
      <c r="RPA391"/>
      <c r="RPB391"/>
      <c r="RPC391"/>
      <c r="RPD391"/>
      <c r="RPE391"/>
      <c r="RPF391"/>
      <c r="RPG391"/>
      <c r="RPH391"/>
      <c r="RPI391"/>
      <c r="RPJ391"/>
      <c r="RPK391"/>
      <c r="RPL391"/>
      <c r="RPM391"/>
      <c r="RPN391"/>
      <c r="RPO391"/>
      <c r="RPP391"/>
      <c r="RPQ391"/>
      <c r="RPR391"/>
      <c r="RPS391"/>
      <c r="RPT391"/>
      <c r="RPU391"/>
      <c r="RPV391"/>
      <c r="RPW391"/>
      <c r="RPX391"/>
      <c r="RPY391"/>
      <c r="RPZ391"/>
      <c r="RQA391"/>
      <c r="RQB391"/>
      <c r="RQC391"/>
      <c r="RQD391"/>
      <c r="RQE391"/>
      <c r="RQF391"/>
      <c r="RQG391"/>
      <c r="RQH391"/>
      <c r="RQI391"/>
      <c r="RQJ391"/>
      <c r="RQK391"/>
      <c r="RQL391"/>
      <c r="RQM391"/>
      <c r="RQN391"/>
      <c r="RQO391"/>
      <c r="RQP391"/>
      <c r="RQQ391"/>
      <c r="RQR391"/>
      <c r="RQS391"/>
      <c r="RQT391"/>
      <c r="RQU391"/>
      <c r="RQV391"/>
      <c r="RQW391"/>
      <c r="RQX391"/>
      <c r="RQY391"/>
      <c r="RQZ391"/>
      <c r="RRA391"/>
      <c r="RRB391"/>
      <c r="RRC391"/>
      <c r="RRD391"/>
      <c r="RRE391"/>
      <c r="RRF391"/>
      <c r="RRG391"/>
      <c r="RRH391"/>
      <c r="RRI391"/>
      <c r="RRJ391"/>
      <c r="RRK391"/>
      <c r="RRL391"/>
      <c r="RRM391"/>
      <c r="RRN391"/>
      <c r="RRO391"/>
      <c r="RRP391"/>
      <c r="RRQ391"/>
      <c r="RRR391"/>
      <c r="RRS391"/>
      <c r="RRT391"/>
      <c r="RRU391"/>
      <c r="RRV391"/>
      <c r="RRW391"/>
      <c r="RRX391"/>
      <c r="RRY391"/>
      <c r="RRZ391"/>
      <c r="RSA391"/>
      <c r="RSB391"/>
      <c r="RSC391"/>
      <c r="RSD391"/>
      <c r="RSE391"/>
      <c r="RSF391"/>
      <c r="RSG391"/>
      <c r="RSH391"/>
      <c r="RSI391"/>
      <c r="RSJ391"/>
      <c r="RSK391"/>
      <c r="RSL391"/>
      <c r="RSM391"/>
      <c r="RSN391"/>
      <c r="RSO391"/>
      <c r="RSP391"/>
      <c r="RSQ391"/>
      <c r="RSR391"/>
      <c r="RSS391"/>
      <c r="RST391"/>
      <c r="RSU391"/>
      <c r="RSV391"/>
      <c r="RSW391"/>
      <c r="RSX391"/>
      <c r="RSY391"/>
      <c r="RSZ391"/>
      <c r="RTA391"/>
      <c r="RTB391"/>
      <c r="RTC391"/>
      <c r="RTD391"/>
      <c r="RTE391"/>
      <c r="RTF391"/>
      <c r="RTG391"/>
      <c r="RTH391"/>
      <c r="RTI391"/>
      <c r="RTJ391"/>
      <c r="RTK391"/>
      <c r="RTL391"/>
      <c r="RTM391"/>
      <c r="RTN391"/>
      <c r="RTO391"/>
      <c r="RTP391"/>
      <c r="RTQ391"/>
      <c r="RTR391"/>
      <c r="RTS391"/>
      <c r="RTT391"/>
      <c r="RTU391"/>
      <c r="RTV391"/>
      <c r="RTW391"/>
      <c r="RTX391"/>
      <c r="RTY391"/>
      <c r="RTZ391"/>
      <c r="RUA391"/>
      <c r="RUB391"/>
      <c r="RUC391"/>
      <c r="RUD391"/>
      <c r="RUE391"/>
      <c r="RUF391"/>
      <c r="RUG391"/>
      <c r="RUH391"/>
      <c r="RUI391"/>
      <c r="RUJ391"/>
      <c r="RUK391"/>
      <c r="RUL391"/>
      <c r="RUM391"/>
      <c r="RUN391"/>
      <c r="RUO391"/>
      <c r="RUP391"/>
      <c r="RUQ391"/>
      <c r="RUR391"/>
      <c r="RUS391"/>
      <c r="RUT391"/>
      <c r="RUU391"/>
      <c r="RUV391"/>
      <c r="RUW391"/>
      <c r="RUX391"/>
      <c r="RUY391"/>
      <c r="RUZ391"/>
      <c r="RVA391"/>
      <c r="RVB391"/>
      <c r="RVC391"/>
      <c r="RVD391"/>
      <c r="RVE391"/>
      <c r="RVF391"/>
      <c r="RVG391"/>
      <c r="RVH391"/>
      <c r="RVI391"/>
      <c r="RVJ391"/>
      <c r="RVK391"/>
      <c r="RVL391"/>
      <c r="RVM391"/>
      <c r="RVN391"/>
      <c r="RVO391"/>
      <c r="RVP391"/>
      <c r="RVQ391"/>
      <c r="RVR391"/>
      <c r="RVS391"/>
      <c r="RVT391"/>
      <c r="RVU391"/>
      <c r="RVV391"/>
      <c r="RVW391"/>
      <c r="RVX391"/>
      <c r="RVY391"/>
      <c r="RVZ391"/>
      <c r="RWA391"/>
      <c r="RWB391"/>
      <c r="RWC391"/>
      <c r="RWD391"/>
      <c r="RWE391"/>
      <c r="RWF391"/>
      <c r="RWG391"/>
      <c r="RWH391"/>
      <c r="RWI391"/>
      <c r="RWJ391"/>
      <c r="RWK391"/>
      <c r="RWL391"/>
      <c r="RWM391"/>
      <c r="RWN391"/>
      <c r="RWO391"/>
      <c r="RWP391"/>
      <c r="RWQ391"/>
      <c r="RWR391"/>
      <c r="RWS391"/>
      <c r="RWT391"/>
      <c r="RWU391"/>
      <c r="RWV391"/>
      <c r="RWW391"/>
      <c r="RWX391"/>
      <c r="RWY391"/>
      <c r="RWZ391"/>
      <c r="RXA391"/>
      <c r="RXB391"/>
      <c r="RXC391"/>
      <c r="RXD391"/>
      <c r="RXE391"/>
      <c r="RXF391"/>
      <c r="RXG391"/>
      <c r="RXH391"/>
      <c r="RXI391"/>
      <c r="RXJ391"/>
      <c r="RXK391"/>
      <c r="RXL391"/>
      <c r="RXM391"/>
      <c r="RXN391"/>
      <c r="RXO391"/>
      <c r="RXP391"/>
      <c r="RXQ391"/>
      <c r="RXR391"/>
      <c r="RXS391"/>
      <c r="RXT391"/>
      <c r="RXU391"/>
      <c r="RXV391"/>
      <c r="RXW391"/>
      <c r="RXX391"/>
      <c r="RXY391"/>
      <c r="RXZ391"/>
      <c r="RYA391"/>
      <c r="RYB391"/>
      <c r="RYC391"/>
      <c r="RYD391"/>
      <c r="RYE391"/>
      <c r="RYF391"/>
      <c r="RYG391"/>
      <c r="RYH391"/>
      <c r="RYI391"/>
      <c r="RYJ391"/>
      <c r="RYK391"/>
      <c r="RYL391"/>
      <c r="RYM391"/>
      <c r="RYN391"/>
      <c r="RYO391"/>
      <c r="RYP391"/>
      <c r="RYQ391"/>
      <c r="RYR391"/>
      <c r="RYS391"/>
      <c r="RYT391"/>
      <c r="RYU391"/>
      <c r="RYV391"/>
      <c r="RYW391"/>
      <c r="RYX391"/>
      <c r="RYY391"/>
      <c r="RYZ391"/>
      <c r="RZA391"/>
      <c r="RZB391"/>
      <c r="RZC391"/>
      <c r="RZD391"/>
      <c r="RZE391"/>
      <c r="RZF391"/>
      <c r="RZG391"/>
      <c r="RZH391"/>
      <c r="RZI391"/>
      <c r="RZJ391"/>
      <c r="RZK391"/>
      <c r="RZL391"/>
      <c r="RZM391"/>
      <c r="RZN391"/>
      <c r="RZO391"/>
      <c r="RZP391"/>
      <c r="RZQ391"/>
      <c r="RZR391"/>
      <c r="RZS391"/>
      <c r="RZT391"/>
      <c r="RZU391"/>
      <c r="RZV391"/>
      <c r="RZW391"/>
      <c r="RZX391"/>
      <c r="RZY391"/>
      <c r="RZZ391"/>
      <c r="SAA391"/>
      <c r="SAB391"/>
      <c r="SAC391"/>
      <c r="SAD391"/>
      <c r="SAE391"/>
      <c r="SAF391"/>
      <c r="SAG391"/>
      <c r="SAH391"/>
      <c r="SAI391"/>
      <c r="SAJ391"/>
      <c r="SAK391"/>
      <c r="SAL391"/>
      <c r="SAM391"/>
      <c r="SAN391"/>
      <c r="SAO391"/>
      <c r="SAP391"/>
      <c r="SAQ391"/>
      <c r="SAR391"/>
      <c r="SAS391"/>
      <c r="SAT391"/>
      <c r="SAU391"/>
      <c r="SAV391"/>
      <c r="SAW391"/>
      <c r="SAX391"/>
      <c r="SAY391"/>
      <c r="SAZ391"/>
      <c r="SBA391"/>
      <c r="SBB391"/>
      <c r="SBC391"/>
      <c r="SBD391"/>
      <c r="SBE391"/>
      <c r="SBF391"/>
      <c r="SBG391"/>
      <c r="SBH391"/>
      <c r="SBI391"/>
      <c r="SBJ391"/>
      <c r="SBK391"/>
      <c r="SBL391"/>
      <c r="SBM391"/>
      <c r="SBN391"/>
      <c r="SBO391"/>
      <c r="SBP391"/>
      <c r="SBQ391"/>
      <c r="SBR391"/>
      <c r="SBS391"/>
      <c r="SBT391"/>
      <c r="SBU391"/>
      <c r="SBV391"/>
      <c r="SBW391"/>
      <c r="SBX391"/>
      <c r="SBY391"/>
      <c r="SBZ391"/>
      <c r="SCA391"/>
      <c r="SCB391"/>
      <c r="SCC391"/>
      <c r="SCD391"/>
      <c r="SCE391"/>
      <c r="SCF391"/>
      <c r="SCG391"/>
      <c r="SCH391"/>
      <c r="SCI391"/>
      <c r="SCJ391"/>
      <c r="SCK391"/>
      <c r="SCL391"/>
      <c r="SCM391"/>
      <c r="SCN391"/>
      <c r="SCO391"/>
      <c r="SCP391"/>
      <c r="SCQ391"/>
      <c r="SCR391"/>
      <c r="SCS391"/>
      <c r="SCT391"/>
      <c r="SCU391"/>
      <c r="SCV391"/>
      <c r="SCW391"/>
      <c r="SCX391"/>
      <c r="SCY391"/>
      <c r="SCZ391"/>
      <c r="SDA391"/>
      <c r="SDB391"/>
      <c r="SDC391"/>
      <c r="SDD391"/>
      <c r="SDE391"/>
      <c r="SDF391"/>
      <c r="SDG391"/>
      <c r="SDH391"/>
      <c r="SDI391"/>
      <c r="SDJ391"/>
      <c r="SDK391"/>
      <c r="SDL391"/>
      <c r="SDM391"/>
      <c r="SDN391"/>
      <c r="SDO391"/>
      <c r="SDP391"/>
      <c r="SDQ391"/>
      <c r="SDR391"/>
      <c r="SDS391"/>
      <c r="SDT391"/>
      <c r="SDU391"/>
      <c r="SDV391"/>
      <c r="SDW391"/>
      <c r="SDX391"/>
      <c r="SDY391"/>
      <c r="SDZ391"/>
      <c r="SEA391"/>
      <c r="SEB391"/>
      <c r="SEC391"/>
      <c r="SED391"/>
      <c r="SEE391"/>
      <c r="SEF391"/>
      <c r="SEG391"/>
      <c r="SEH391"/>
      <c r="SEI391"/>
      <c r="SEJ391"/>
      <c r="SEK391"/>
      <c r="SEL391"/>
      <c r="SEM391"/>
      <c r="SEN391"/>
      <c r="SEO391"/>
      <c r="SEP391"/>
      <c r="SEQ391"/>
      <c r="SER391"/>
      <c r="SES391"/>
      <c r="SET391"/>
      <c r="SEU391"/>
      <c r="SEV391"/>
      <c r="SEW391"/>
      <c r="SEX391"/>
      <c r="SEY391"/>
      <c r="SEZ391"/>
      <c r="SFA391"/>
      <c r="SFB391"/>
      <c r="SFC391"/>
      <c r="SFD391"/>
      <c r="SFE391"/>
      <c r="SFF391"/>
      <c r="SFG391"/>
      <c r="SFH391"/>
      <c r="SFI391"/>
      <c r="SFJ391"/>
      <c r="SFK391"/>
      <c r="SFL391"/>
      <c r="SFM391"/>
      <c r="SFN391"/>
      <c r="SFO391"/>
      <c r="SFP391"/>
      <c r="SFQ391"/>
      <c r="SFR391"/>
      <c r="SFS391"/>
      <c r="SFT391"/>
      <c r="SFU391"/>
      <c r="SFV391"/>
      <c r="SFW391"/>
      <c r="SFX391"/>
      <c r="SFY391"/>
      <c r="SFZ391"/>
      <c r="SGA391"/>
      <c r="SGB391"/>
      <c r="SGC391"/>
      <c r="SGD391"/>
      <c r="SGE391"/>
      <c r="SGF391"/>
      <c r="SGG391"/>
      <c r="SGH391"/>
      <c r="SGI391"/>
      <c r="SGJ391"/>
      <c r="SGK391"/>
      <c r="SGL391"/>
      <c r="SGM391"/>
      <c r="SGN391"/>
      <c r="SGO391"/>
      <c r="SGP391"/>
      <c r="SGQ391"/>
      <c r="SGR391"/>
      <c r="SGS391"/>
      <c r="SGT391"/>
      <c r="SGU391"/>
      <c r="SGV391"/>
      <c r="SGW391"/>
      <c r="SGX391"/>
      <c r="SGY391"/>
      <c r="SGZ391"/>
      <c r="SHA391"/>
      <c r="SHB391"/>
      <c r="SHC391"/>
      <c r="SHD391"/>
      <c r="SHE391"/>
      <c r="SHF391"/>
      <c r="SHG391"/>
      <c r="SHH391"/>
      <c r="SHI391"/>
      <c r="SHJ391"/>
      <c r="SHK391"/>
      <c r="SHL391"/>
      <c r="SHM391"/>
      <c r="SHN391"/>
      <c r="SHO391"/>
      <c r="SHP391"/>
      <c r="SHQ391"/>
      <c r="SHR391"/>
      <c r="SHS391"/>
      <c r="SHT391"/>
      <c r="SHU391"/>
      <c r="SHV391"/>
      <c r="SHW391"/>
      <c r="SHX391"/>
      <c r="SHY391"/>
      <c r="SHZ391"/>
      <c r="SIA391"/>
      <c r="SIB391"/>
      <c r="SIC391"/>
      <c r="SID391"/>
      <c r="SIE391"/>
      <c r="SIF391"/>
      <c r="SIG391"/>
      <c r="SIH391"/>
      <c r="SII391"/>
      <c r="SIJ391"/>
      <c r="SIK391"/>
      <c r="SIL391"/>
      <c r="SIM391"/>
      <c r="SIN391"/>
      <c r="SIO391"/>
      <c r="SIP391"/>
      <c r="SIQ391"/>
      <c r="SIR391"/>
      <c r="SIS391"/>
      <c r="SIT391"/>
      <c r="SIU391"/>
      <c r="SIV391"/>
      <c r="SIW391"/>
      <c r="SIX391"/>
      <c r="SIY391"/>
      <c r="SIZ391"/>
      <c r="SJA391"/>
      <c r="SJB391"/>
      <c r="SJC391"/>
      <c r="SJD391"/>
      <c r="SJE391"/>
      <c r="SJF391"/>
      <c r="SJG391"/>
      <c r="SJH391"/>
      <c r="SJI391"/>
      <c r="SJJ391"/>
      <c r="SJK391"/>
      <c r="SJL391"/>
      <c r="SJM391"/>
      <c r="SJN391"/>
      <c r="SJO391"/>
      <c r="SJP391"/>
      <c r="SJQ391"/>
      <c r="SJR391"/>
      <c r="SJS391"/>
      <c r="SJT391"/>
      <c r="SJU391"/>
      <c r="SJV391"/>
      <c r="SJW391"/>
      <c r="SJX391"/>
      <c r="SJY391"/>
      <c r="SJZ391"/>
      <c r="SKA391"/>
      <c r="SKB391"/>
      <c r="SKC391"/>
      <c r="SKD391"/>
      <c r="SKE391"/>
      <c r="SKF391"/>
      <c r="SKG391"/>
      <c r="SKH391"/>
      <c r="SKI391"/>
      <c r="SKJ391"/>
      <c r="SKK391"/>
      <c r="SKL391"/>
      <c r="SKM391"/>
      <c r="SKN391"/>
      <c r="SKO391"/>
      <c r="SKP391"/>
      <c r="SKQ391"/>
      <c r="SKR391"/>
      <c r="SKS391"/>
      <c r="SKT391"/>
      <c r="SKU391"/>
      <c r="SKV391"/>
      <c r="SKW391"/>
      <c r="SKX391"/>
      <c r="SKY391"/>
      <c r="SKZ391"/>
      <c r="SLA391"/>
      <c r="SLB391"/>
      <c r="SLC391"/>
      <c r="SLD391"/>
      <c r="SLE391"/>
      <c r="SLF391"/>
      <c r="SLG391"/>
      <c r="SLH391"/>
      <c r="SLI391"/>
      <c r="SLJ391"/>
      <c r="SLK391"/>
      <c r="SLL391"/>
      <c r="SLM391"/>
      <c r="SLN391"/>
      <c r="SLO391"/>
      <c r="SLP391"/>
      <c r="SLQ391"/>
      <c r="SLR391"/>
      <c r="SLS391"/>
      <c r="SLT391"/>
      <c r="SLU391"/>
      <c r="SLV391"/>
      <c r="SLW391"/>
      <c r="SLX391"/>
      <c r="SLY391"/>
      <c r="SLZ391"/>
      <c r="SMA391"/>
      <c r="SMB391"/>
      <c r="SMC391"/>
      <c r="SMD391"/>
      <c r="SME391"/>
      <c r="SMF391"/>
      <c r="SMG391"/>
      <c r="SMH391"/>
      <c r="SMI391"/>
      <c r="SMJ391"/>
      <c r="SMK391"/>
      <c r="SML391"/>
      <c r="SMM391"/>
      <c r="SMN391"/>
      <c r="SMO391"/>
      <c r="SMP391"/>
      <c r="SMQ391"/>
      <c r="SMR391"/>
      <c r="SMS391"/>
      <c r="SMT391"/>
      <c r="SMU391"/>
      <c r="SMV391"/>
      <c r="SMW391"/>
      <c r="SMX391"/>
      <c r="SMY391"/>
      <c r="SMZ391"/>
      <c r="SNA391"/>
      <c r="SNB391"/>
      <c r="SNC391"/>
      <c r="SND391"/>
      <c r="SNE391"/>
      <c r="SNF391"/>
      <c r="SNG391"/>
      <c r="SNH391"/>
      <c r="SNI391"/>
      <c r="SNJ391"/>
      <c r="SNK391"/>
      <c r="SNL391"/>
      <c r="SNM391"/>
      <c r="SNN391"/>
      <c r="SNO391"/>
      <c r="SNP391"/>
      <c r="SNQ391"/>
      <c r="SNR391"/>
      <c r="SNS391"/>
      <c r="SNT391"/>
      <c r="SNU391"/>
      <c r="SNV391"/>
      <c r="SNW391"/>
      <c r="SNX391"/>
      <c r="SNY391"/>
      <c r="SNZ391"/>
      <c r="SOA391"/>
      <c r="SOB391"/>
      <c r="SOC391"/>
      <c r="SOD391"/>
      <c r="SOE391"/>
      <c r="SOF391"/>
      <c r="SOG391"/>
      <c r="SOH391"/>
      <c r="SOI391"/>
      <c r="SOJ391"/>
      <c r="SOK391"/>
      <c r="SOL391"/>
      <c r="SOM391"/>
      <c r="SON391"/>
      <c r="SOO391"/>
      <c r="SOP391"/>
      <c r="SOQ391"/>
      <c r="SOR391"/>
      <c r="SOS391"/>
      <c r="SOT391"/>
      <c r="SOU391"/>
      <c r="SOV391"/>
      <c r="SOW391"/>
      <c r="SOX391"/>
      <c r="SOY391"/>
      <c r="SOZ391"/>
      <c r="SPA391"/>
      <c r="SPB391"/>
      <c r="SPC391"/>
      <c r="SPD391"/>
      <c r="SPE391"/>
      <c r="SPF391"/>
      <c r="SPG391"/>
      <c r="SPH391"/>
      <c r="SPI391"/>
      <c r="SPJ391"/>
      <c r="SPK391"/>
      <c r="SPL391"/>
      <c r="SPM391"/>
      <c r="SPN391"/>
      <c r="SPO391"/>
      <c r="SPP391"/>
      <c r="SPQ391"/>
      <c r="SPR391"/>
      <c r="SPS391"/>
      <c r="SPT391"/>
      <c r="SPU391"/>
      <c r="SPV391"/>
      <c r="SPW391"/>
      <c r="SPX391"/>
      <c r="SPY391"/>
      <c r="SPZ391"/>
      <c r="SQA391"/>
      <c r="SQB391"/>
      <c r="SQC391"/>
      <c r="SQD391"/>
      <c r="SQE391"/>
      <c r="SQF391"/>
      <c r="SQG391"/>
      <c r="SQH391"/>
      <c r="SQI391"/>
      <c r="SQJ391"/>
      <c r="SQK391"/>
      <c r="SQL391"/>
      <c r="SQM391"/>
      <c r="SQN391"/>
      <c r="SQO391"/>
      <c r="SQP391"/>
      <c r="SQQ391"/>
      <c r="SQR391"/>
      <c r="SQS391"/>
      <c r="SQT391"/>
      <c r="SQU391"/>
      <c r="SQV391"/>
      <c r="SQW391"/>
      <c r="SQX391"/>
      <c r="SQY391"/>
      <c r="SQZ391"/>
      <c r="SRA391"/>
      <c r="SRB391"/>
      <c r="SRC391"/>
      <c r="SRD391"/>
      <c r="SRE391"/>
      <c r="SRF391"/>
      <c r="SRG391"/>
      <c r="SRH391"/>
      <c r="SRI391"/>
      <c r="SRJ391"/>
      <c r="SRK391"/>
      <c r="SRL391"/>
      <c r="SRM391"/>
      <c r="SRN391"/>
      <c r="SRO391"/>
      <c r="SRP391"/>
      <c r="SRQ391"/>
      <c r="SRR391"/>
      <c r="SRS391"/>
      <c r="SRT391"/>
      <c r="SRU391"/>
      <c r="SRV391"/>
      <c r="SRW391"/>
      <c r="SRX391"/>
      <c r="SRY391"/>
      <c r="SRZ391"/>
      <c r="SSA391"/>
      <c r="SSB391"/>
      <c r="SSC391"/>
      <c r="SSD391"/>
      <c r="SSE391"/>
      <c r="SSF391"/>
      <c r="SSG391"/>
      <c r="SSH391"/>
      <c r="SSI391"/>
      <c r="SSJ391"/>
      <c r="SSK391"/>
      <c r="SSL391"/>
      <c r="SSM391"/>
      <c r="SSN391"/>
      <c r="SSO391"/>
      <c r="SSP391"/>
      <c r="SSQ391"/>
      <c r="SSR391"/>
      <c r="SSS391"/>
      <c r="SST391"/>
      <c r="SSU391"/>
      <c r="SSV391"/>
      <c r="SSW391"/>
      <c r="SSX391"/>
      <c r="SSY391"/>
      <c r="SSZ391"/>
      <c r="STA391"/>
      <c r="STB391"/>
      <c r="STC391"/>
      <c r="STD391"/>
      <c r="STE391"/>
      <c r="STF391"/>
      <c r="STG391"/>
      <c r="STH391"/>
      <c r="STI391"/>
      <c r="STJ391"/>
      <c r="STK391"/>
      <c r="STL391"/>
      <c r="STM391"/>
      <c r="STN391"/>
      <c r="STO391"/>
      <c r="STP391"/>
      <c r="STQ391"/>
      <c r="STR391"/>
      <c r="STS391"/>
      <c r="STT391"/>
      <c r="STU391"/>
      <c r="STV391"/>
      <c r="STW391"/>
      <c r="STX391"/>
      <c r="STY391"/>
      <c r="STZ391"/>
      <c r="SUA391"/>
      <c r="SUB391"/>
      <c r="SUC391"/>
      <c r="SUD391"/>
      <c r="SUE391"/>
      <c r="SUF391"/>
      <c r="SUG391"/>
      <c r="SUH391"/>
      <c r="SUI391"/>
      <c r="SUJ391"/>
      <c r="SUK391"/>
      <c r="SUL391"/>
      <c r="SUM391"/>
      <c r="SUN391"/>
      <c r="SUO391"/>
      <c r="SUP391"/>
      <c r="SUQ391"/>
      <c r="SUR391"/>
      <c r="SUS391"/>
      <c r="SUT391"/>
      <c r="SUU391"/>
      <c r="SUV391"/>
      <c r="SUW391"/>
      <c r="SUX391"/>
      <c r="SUY391"/>
      <c r="SUZ391"/>
      <c r="SVA391"/>
      <c r="SVB391"/>
      <c r="SVC391"/>
      <c r="SVD391"/>
      <c r="SVE391"/>
      <c r="SVF391"/>
      <c r="SVG391"/>
      <c r="SVH391"/>
      <c r="SVI391"/>
      <c r="SVJ391"/>
      <c r="SVK391"/>
      <c r="SVL391"/>
      <c r="SVM391"/>
      <c r="SVN391"/>
      <c r="SVO391"/>
      <c r="SVP391"/>
      <c r="SVQ391"/>
      <c r="SVR391"/>
      <c r="SVS391"/>
      <c r="SVT391"/>
      <c r="SVU391"/>
      <c r="SVV391"/>
      <c r="SVW391"/>
      <c r="SVX391"/>
      <c r="SVY391"/>
      <c r="SVZ391"/>
      <c r="SWA391"/>
      <c r="SWB391"/>
      <c r="SWC391"/>
      <c r="SWD391"/>
      <c r="SWE391"/>
      <c r="SWF391"/>
      <c r="SWG391"/>
      <c r="SWH391"/>
      <c r="SWI391"/>
      <c r="SWJ391"/>
      <c r="SWK391"/>
      <c r="SWL391"/>
      <c r="SWM391"/>
      <c r="SWN391"/>
      <c r="SWO391"/>
      <c r="SWP391"/>
      <c r="SWQ391"/>
      <c r="SWR391"/>
      <c r="SWS391"/>
      <c r="SWT391"/>
      <c r="SWU391"/>
      <c r="SWV391"/>
      <c r="SWW391"/>
      <c r="SWX391"/>
      <c r="SWY391"/>
      <c r="SWZ391"/>
      <c r="SXA391"/>
      <c r="SXB391"/>
      <c r="SXC391"/>
      <c r="SXD391"/>
      <c r="SXE391"/>
      <c r="SXF391"/>
      <c r="SXG391"/>
      <c r="SXH391"/>
      <c r="SXI391"/>
      <c r="SXJ391"/>
      <c r="SXK391"/>
      <c r="SXL391"/>
      <c r="SXM391"/>
      <c r="SXN391"/>
      <c r="SXO391"/>
      <c r="SXP391"/>
      <c r="SXQ391"/>
      <c r="SXR391"/>
      <c r="SXS391"/>
      <c r="SXT391"/>
      <c r="SXU391"/>
      <c r="SXV391"/>
      <c r="SXW391"/>
      <c r="SXX391"/>
      <c r="SXY391"/>
      <c r="SXZ391"/>
      <c r="SYA391"/>
      <c r="SYB391"/>
      <c r="SYC391"/>
      <c r="SYD391"/>
      <c r="SYE391"/>
      <c r="SYF391"/>
      <c r="SYG391"/>
      <c r="SYH391"/>
      <c r="SYI391"/>
      <c r="SYJ391"/>
      <c r="SYK391"/>
      <c r="SYL391"/>
      <c r="SYM391"/>
      <c r="SYN391"/>
      <c r="SYO391"/>
      <c r="SYP391"/>
      <c r="SYQ391"/>
      <c r="SYR391"/>
      <c r="SYS391"/>
      <c r="SYT391"/>
      <c r="SYU391"/>
      <c r="SYV391"/>
      <c r="SYW391"/>
      <c r="SYX391"/>
      <c r="SYY391"/>
      <c r="SYZ391"/>
      <c r="SZA391"/>
      <c r="SZB391"/>
      <c r="SZC391"/>
      <c r="SZD391"/>
      <c r="SZE391"/>
      <c r="SZF391"/>
      <c r="SZG391"/>
      <c r="SZH391"/>
      <c r="SZI391"/>
      <c r="SZJ391"/>
      <c r="SZK391"/>
      <c r="SZL391"/>
      <c r="SZM391"/>
      <c r="SZN391"/>
      <c r="SZO391"/>
      <c r="SZP391"/>
      <c r="SZQ391"/>
      <c r="SZR391"/>
      <c r="SZS391"/>
      <c r="SZT391"/>
      <c r="SZU391"/>
      <c r="SZV391"/>
      <c r="SZW391"/>
      <c r="SZX391"/>
      <c r="SZY391"/>
      <c r="SZZ391"/>
      <c r="TAA391"/>
      <c r="TAB391"/>
      <c r="TAC391"/>
      <c r="TAD391"/>
      <c r="TAE391"/>
      <c r="TAF391"/>
      <c r="TAG391"/>
      <c r="TAH391"/>
      <c r="TAI391"/>
      <c r="TAJ391"/>
      <c r="TAK391"/>
      <c r="TAL391"/>
      <c r="TAM391"/>
      <c r="TAN391"/>
      <c r="TAO391"/>
      <c r="TAP391"/>
      <c r="TAQ391"/>
      <c r="TAR391"/>
      <c r="TAS391"/>
      <c r="TAT391"/>
      <c r="TAU391"/>
      <c r="TAV391"/>
      <c r="TAW391"/>
      <c r="TAX391"/>
      <c r="TAY391"/>
      <c r="TAZ391"/>
      <c r="TBA391"/>
      <c r="TBB391"/>
      <c r="TBC391"/>
      <c r="TBD391"/>
      <c r="TBE391"/>
      <c r="TBF391"/>
      <c r="TBG391"/>
      <c r="TBH391"/>
      <c r="TBI391"/>
      <c r="TBJ391"/>
      <c r="TBK391"/>
      <c r="TBL391"/>
      <c r="TBM391"/>
      <c r="TBN391"/>
      <c r="TBO391"/>
      <c r="TBP391"/>
      <c r="TBQ391"/>
      <c r="TBR391"/>
      <c r="TBS391"/>
      <c r="TBT391"/>
      <c r="TBU391"/>
      <c r="TBV391"/>
      <c r="TBW391"/>
      <c r="TBX391"/>
      <c r="TBY391"/>
      <c r="TBZ391"/>
      <c r="TCA391"/>
      <c r="TCB391"/>
      <c r="TCC391"/>
      <c r="TCD391"/>
      <c r="TCE391"/>
      <c r="TCF391"/>
      <c r="TCG391"/>
      <c r="TCH391"/>
      <c r="TCI391"/>
      <c r="TCJ391"/>
      <c r="TCK391"/>
      <c r="TCL391"/>
      <c r="TCM391"/>
      <c r="TCN391"/>
      <c r="TCO391"/>
      <c r="TCP391"/>
      <c r="TCQ391"/>
      <c r="TCR391"/>
      <c r="TCS391"/>
      <c r="TCT391"/>
      <c r="TCU391"/>
      <c r="TCV391"/>
      <c r="TCW391"/>
      <c r="TCX391"/>
      <c r="TCY391"/>
      <c r="TCZ391"/>
      <c r="TDA391"/>
      <c r="TDB391"/>
      <c r="TDC391"/>
      <c r="TDD391"/>
      <c r="TDE391"/>
      <c r="TDF391"/>
      <c r="TDG391"/>
      <c r="TDH391"/>
      <c r="TDI391"/>
      <c r="TDJ391"/>
      <c r="TDK391"/>
      <c r="TDL391"/>
      <c r="TDM391"/>
      <c r="TDN391"/>
      <c r="TDO391"/>
      <c r="TDP391"/>
      <c r="TDQ391"/>
      <c r="TDR391"/>
      <c r="TDS391"/>
      <c r="TDT391"/>
      <c r="TDU391"/>
      <c r="TDV391"/>
      <c r="TDW391"/>
      <c r="TDX391"/>
      <c r="TDY391"/>
      <c r="TDZ391"/>
      <c r="TEA391"/>
      <c r="TEB391"/>
      <c r="TEC391"/>
      <c r="TED391"/>
      <c r="TEE391"/>
      <c r="TEF391"/>
      <c r="TEG391"/>
      <c r="TEH391"/>
      <c r="TEI391"/>
      <c r="TEJ391"/>
      <c r="TEK391"/>
      <c r="TEL391"/>
      <c r="TEM391"/>
      <c r="TEN391"/>
      <c r="TEO391"/>
      <c r="TEP391"/>
      <c r="TEQ391"/>
      <c r="TER391"/>
      <c r="TES391"/>
      <c r="TET391"/>
      <c r="TEU391"/>
      <c r="TEV391"/>
      <c r="TEW391"/>
      <c r="TEX391"/>
      <c r="TEY391"/>
      <c r="TEZ391"/>
      <c r="TFA391"/>
      <c r="TFB391"/>
      <c r="TFC391"/>
      <c r="TFD391"/>
      <c r="TFE391"/>
      <c r="TFF391"/>
      <c r="TFG391"/>
      <c r="TFH391"/>
      <c r="TFI391"/>
      <c r="TFJ391"/>
      <c r="TFK391"/>
      <c r="TFL391"/>
      <c r="TFM391"/>
      <c r="TFN391"/>
      <c r="TFO391"/>
      <c r="TFP391"/>
      <c r="TFQ391"/>
      <c r="TFR391"/>
      <c r="TFS391"/>
      <c r="TFT391"/>
      <c r="TFU391"/>
      <c r="TFV391"/>
      <c r="TFW391"/>
      <c r="TFX391"/>
      <c r="TFY391"/>
      <c r="TFZ391"/>
      <c r="TGA391"/>
      <c r="TGB391"/>
      <c r="TGC391"/>
      <c r="TGD391"/>
      <c r="TGE391"/>
      <c r="TGF391"/>
      <c r="TGG391"/>
      <c r="TGH391"/>
      <c r="TGI391"/>
      <c r="TGJ391"/>
      <c r="TGK391"/>
      <c r="TGL391"/>
      <c r="TGM391"/>
      <c r="TGN391"/>
      <c r="TGO391"/>
      <c r="TGP391"/>
      <c r="TGQ391"/>
      <c r="TGR391"/>
      <c r="TGS391"/>
      <c r="TGT391"/>
      <c r="TGU391"/>
      <c r="TGV391"/>
      <c r="TGW391"/>
      <c r="TGX391"/>
      <c r="TGY391"/>
      <c r="TGZ391"/>
      <c r="THA391"/>
      <c r="THB391"/>
      <c r="THC391"/>
      <c r="THD391"/>
      <c r="THE391"/>
      <c r="THF391"/>
      <c r="THG391"/>
      <c r="THH391"/>
      <c r="THI391"/>
      <c r="THJ391"/>
      <c r="THK391"/>
      <c r="THL391"/>
      <c r="THM391"/>
      <c r="THN391"/>
      <c r="THO391"/>
      <c r="THP391"/>
      <c r="THQ391"/>
      <c r="THR391"/>
      <c r="THS391"/>
      <c r="THT391"/>
      <c r="THU391"/>
      <c r="THV391"/>
      <c r="THW391"/>
      <c r="THX391"/>
      <c r="THY391"/>
      <c r="THZ391"/>
      <c r="TIA391"/>
      <c r="TIB391"/>
      <c r="TIC391"/>
      <c r="TID391"/>
      <c r="TIE391"/>
      <c r="TIF391"/>
      <c r="TIG391"/>
      <c r="TIH391"/>
      <c r="TII391"/>
      <c r="TIJ391"/>
      <c r="TIK391"/>
      <c r="TIL391"/>
      <c r="TIM391"/>
      <c r="TIN391"/>
      <c r="TIO391"/>
      <c r="TIP391"/>
      <c r="TIQ391"/>
      <c r="TIR391"/>
      <c r="TIS391"/>
      <c r="TIT391"/>
      <c r="TIU391"/>
      <c r="TIV391"/>
      <c r="TIW391"/>
      <c r="TIX391"/>
      <c r="TIY391"/>
      <c r="TIZ391"/>
      <c r="TJA391"/>
      <c r="TJB391"/>
      <c r="TJC391"/>
      <c r="TJD391"/>
      <c r="TJE391"/>
      <c r="TJF391"/>
      <c r="TJG391"/>
      <c r="TJH391"/>
      <c r="TJI391"/>
      <c r="TJJ391"/>
      <c r="TJK391"/>
      <c r="TJL391"/>
      <c r="TJM391"/>
      <c r="TJN391"/>
      <c r="TJO391"/>
      <c r="TJP391"/>
      <c r="TJQ391"/>
      <c r="TJR391"/>
      <c r="TJS391"/>
      <c r="TJT391"/>
      <c r="TJU391"/>
      <c r="TJV391"/>
      <c r="TJW391"/>
      <c r="TJX391"/>
      <c r="TJY391"/>
      <c r="TJZ391"/>
      <c r="TKA391"/>
      <c r="TKB391"/>
      <c r="TKC391"/>
      <c r="TKD391"/>
      <c r="TKE391"/>
      <c r="TKF391"/>
      <c r="TKG391"/>
      <c r="TKH391"/>
      <c r="TKI391"/>
      <c r="TKJ391"/>
      <c r="TKK391"/>
      <c r="TKL391"/>
      <c r="TKM391"/>
      <c r="TKN391"/>
      <c r="TKO391"/>
      <c r="TKP391"/>
      <c r="TKQ391"/>
      <c r="TKR391"/>
      <c r="TKS391"/>
      <c r="TKT391"/>
      <c r="TKU391"/>
      <c r="TKV391"/>
      <c r="TKW391"/>
      <c r="TKX391"/>
      <c r="TKY391"/>
      <c r="TKZ391"/>
      <c r="TLA391"/>
      <c r="TLB391"/>
      <c r="TLC391"/>
      <c r="TLD391"/>
      <c r="TLE391"/>
      <c r="TLF391"/>
      <c r="TLG391"/>
      <c r="TLH391"/>
      <c r="TLI391"/>
      <c r="TLJ391"/>
      <c r="TLK391"/>
      <c r="TLL391"/>
      <c r="TLM391"/>
      <c r="TLN391"/>
      <c r="TLO391"/>
      <c r="TLP391"/>
      <c r="TLQ391"/>
      <c r="TLR391"/>
      <c r="TLS391"/>
      <c r="TLT391"/>
      <c r="TLU391"/>
      <c r="TLV391"/>
      <c r="TLW391"/>
      <c r="TLX391"/>
      <c r="TLY391"/>
      <c r="TLZ391"/>
      <c r="TMA391"/>
      <c r="TMB391"/>
      <c r="TMC391"/>
      <c r="TMD391"/>
      <c r="TME391"/>
      <c r="TMF391"/>
      <c r="TMG391"/>
      <c r="TMH391"/>
      <c r="TMI391"/>
      <c r="TMJ391"/>
      <c r="TMK391"/>
      <c r="TML391"/>
      <c r="TMM391"/>
      <c r="TMN391"/>
      <c r="TMO391"/>
      <c r="TMP391"/>
      <c r="TMQ391"/>
      <c r="TMR391"/>
      <c r="TMS391"/>
      <c r="TMT391"/>
      <c r="TMU391"/>
      <c r="TMV391"/>
      <c r="TMW391"/>
      <c r="TMX391"/>
      <c r="TMY391"/>
      <c r="TMZ391"/>
      <c r="TNA391"/>
      <c r="TNB391"/>
      <c r="TNC391"/>
      <c r="TND391"/>
      <c r="TNE391"/>
      <c r="TNF391"/>
      <c r="TNG391"/>
      <c r="TNH391"/>
      <c r="TNI391"/>
      <c r="TNJ391"/>
      <c r="TNK391"/>
      <c r="TNL391"/>
      <c r="TNM391"/>
      <c r="TNN391"/>
      <c r="TNO391"/>
      <c r="TNP391"/>
      <c r="TNQ391"/>
      <c r="TNR391"/>
      <c r="TNS391"/>
      <c r="TNT391"/>
      <c r="TNU391"/>
      <c r="TNV391"/>
      <c r="TNW391"/>
      <c r="TNX391"/>
      <c r="TNY391"/>
      <c r="TNZ391"/>
      <c r="TOA391"/>
      <c r="TOB391"/>
      <c r="TOC391"/>
      <c r="TOD391"/>
      <c r="TOE391"/>
      <c r="TOF391"/>
      <c r="TOG391"/>
      <c r="TOH391"/>
      <c r="TOI391"/>
      <c r="TOJ391"/>
      <c r="TOK391"/>
      <c r="TOL391"/>
      <c r="TOM391"/>
      <c r="TON391"/>
      <c r="TOO391"/>
      <c r="TOP391"/>
      <c r="TOQ391"/>
      <c r="TOR391"/>
      <c r="TOS391"/>
      <c r="TOT391"/>
      <c r="TOU391"/>
      <c r="TOV391"/>
      <c r="TOW391"/>
      <c r="TOX391"/>
      <c r="TOY391"/>
      <c r="TOZ391"/>
      <c r="TPA391"/>
      <c r="TPB391"/>
      <c r="TPC391"/>
      <c r="TPD391"/>
      <c r="TPE391"/>
      <c r="TPF391"/>
      <c r="TPG391"/>
      <c r="TPH391"/>
      <c r="TPI391"/>
      <c r="TPJ391"/>
      <c r="TPK391"/>
      <c r="TPL391"/>
      <c r="TPM391"/>
      <c r="TPN391"/>
      <c r="TPO391"/>
      <c r="TPP391"/>
      <c r="TPQ391"/>
      <c r="TPR391"/>
      <c r="TPS391"/>
      <c r="TPT391"/>
      <c r="TPU391"/>
      <c r="TPV391"/>
      <c r="TPW391"/>
      <c r="TPX391"/>
      <c r="TPY391"/>
      <c r="TPZ391"/>
      <c r="TQA391"/>
      <c r="TQB391"/>
      <c r="TQC391"/>
      <c r="TQD391"/>
      <c r="TQE391"/>
      <c r="TQF391"/>
      <c r="TQG391"/>
      <c r="TQH391"/>
      <c r="TQI391"/>
      <c r="TQJ391"/>
      <c r="TQK391"/>
      <c r="TQL391"/>
      <c r="TQM391"/>
      <c r="TQN391"/>
      <c r="TQO391"/>
      <c r="TQP391"/>
      <c r="TQQ391"/>
      <c r="TQR391"/>
      <c r="TQS391"/>
      <c r="TQT391"/>
      <c r="TQU391"/>
      <c r="TQV391"/>
      <c r="TQW391"/>
      <c r="TQX391"/>
      <c r="TQY391"/>
      <c r="TQZ391"/>
      <c r="TRA391"/>
      <c r="TRB391"/>
      <c r="TRC391"/>
      <c r="TRD391"/>
      <c r="TRE391"/>
      <c r="TRF391"/>
      <c r="TRG391"/>
      <c r="TRH391"/>
      <c r="TRI391"/>
      <c r="TRJ391"/>
      <c r="TRK391"/>
      <c r="TRL391"/>
      <c r="TRM391"/>
      <c r="TRN391"/>
      <c r="TRO391"/>
      <c r="TRP391"/>
      <c r="TRQ391"/>
      <c r="TRR391"/>
      <c r="TRS391"/>
      <c r="TRT391"/>
      <c r="TRU391"/>
      <c r="TRV391"/>
      <c r="TRW391"/>
      <c r="TRX391"/>
      <c r="TRY391"/>
      <c r="TRZ391"/>
      <c r="TSA391"/>
      <c r="TSB391"/>
      <c r="TSC391"/>
      <c r="TSD391"/>
      <c r="TSE391"/>
      <c r="TSF391"/>
      <c r="TSG391"/>
      <c r="TSH391"/>
      <c r="TSI391"/>
      <c r="TSJ391"/>
      <c r="TSK391"/>
      <c r="TSL391"/>
      <c r="TSM391"/>
      <c r="TSN391"/>
      <c r="TSO391"/>
      <c r="TSP391"/>
      <c r="TSQ391"/>
      <c r="TSR391"/>
      <c r="TSS391"/>
      <c r="TST391"/>
      <c r="TSU391"/>
      <c r="TSV391"/>
      <c r="TSW391"/>
      <c r="TSX391"/>
      <c r="TSY391"/>
      <c r="TSZ391"/>
      <c r="TTA391"/>
      <c r="TTB391"/>
      <c r="TTC391"/>
      <c r="TTD391"/>
      <c r="TTE391"/>
      <c r="TTF391"/>
      <c r="TTG391"/>
      <c r="TTH391"/>
      <c r="TTI391"/>
      <c r="TTJ391"/>
      <c r="TTK391"/>
      <c r="TTL391"/>
      <c r="TTM391"/>
      <c r="TTN391"/>
      <c r="TTO391"/>
      <c r="TTP391"/>
      <c r="TTQ391"/>
      <c r="TTR391"/>
      <c r="TTS391"/>
      <c r="TTT391"/>
      <c r="TTU391"/>
      <c r="TTV391"/>
      <c r="TTW391"/>
      <c r="TTX391"/>
      <c r="TTY391"/>
      <c r="TTZ391"/>
      <c r="TUA391"/>
      <c r="TUB391"/>
      <c r="TUC391"/>
      <c r="TUD391"/>
      <c r="TUE391"/>
      <c r="TUF391"/>
      <c r="TUG391"/>
      <c r="TUH391"/>
      <c r="TUI391"/>
      <c r="TUJ391"/>
      <c r="TUK391"/>
      <c r="TUL391"/>
      <c r="TUM391"/>
      <c r="TUN391"/>
      <c r="TUO391"/>
      <c r="TUP391"/>
      <c r="TUQ391"/>
      <c r="TUR391"/>
      <c r="TUS391"/>
      <c r="TUT391"/>
      <c r="TUU391"/>
      <c r="TUV391"/>
      <c r="TUW391"/>
      <c r="TUX391"/>
      <c r="TUY391"/>
      <c r="TUZ391"/>
      <c r="TVA391"/>
      <c r="TVB391"/>
      <c r="TVC391"/>
      <c r="TVD391"/>
      <c r="TVE391"/>
      <c r="TVF391"/>
      <c r="TVG391"/>
      <c r="TVH391"/>
      <c r="TVI391"/>
      <c r="TVJ391"/>
      <c r="TVK391"/>
      <c r="TVL391"/>
      <c r="TVM391"/>
      <c r="TVN391"/>
      <c r="TVO391"/>
      <c r="TVP391"/>
      <c r="TVQ391"/>
      <c r="TVR391"/>
      <c r="TVS391"/>
      <c r="TVT391"/>
      <c r="TVU391"/>
      <c r="TVV391"/>
      <c r="TVW391"/>
      <c r="TVX391"/>
      <c r="TVY391"/>
      <c r="TVZ391"/>
      <c r="TWA391"/>
      <c r="TWB391"/>
      <c r="TWC391"/>
      <c r="TWD391"/>
      <c r="TWE391"/>
      <c r="TWF391"/>
      <c r="TWG391"/>
      <c r="TWH391"/>
      <c r="TWI391"/>
      <c r="TWJ391"/>
      <c r="TWK391"/>
      <c r="TWL391"/>
      <c r="TWM391"/>
      <c r="TWN391"/>
      <c r="TWO391"/>
      <c r="TWP391"/>
      <c r="TWQ391"/>
      <c r="TWR391"/>
      <c r="TWS391"/>
      <c r="TWT391"/>
      <c r="TWU391"/>
      <c r="TWV391"/>
      <c r="TWW391"/>
      <c r="TWX391"/>
      <c r="TWY391"/>
      <c r="TWZ391"/>
      <c r="TXA391"/>
      <c r="TXB391"/>
      <c r="TXC391"/>
      <c r="TXD391"/>
      <c r="TXE391"/>
      <c r="TXF391"/>
      <c r="TXG391"/>
      <c r="TXH391"/>
      <c r="TXI391"/>
      <c r="TXJ391"/>
      <c r="TXK391"/>
      <c r="TXL391"/>
      <c r="TXM391"/>
      <c r="TXN391"/>
      <c r="TXO391"/>
      <c r="TXP391"/>
      <c r="TXQ391"/>
      <c r="TXR391"/>
      <c r="TXS391"/>
      <c r="TXT391"/>
      <c r="TXU391"/>
      <c r="TXV391"/>
      <c r="TXW391"/>
      <c r="TXX391"/>
      <c r="TXY391"/>
      <c r="TXZ391"/>
      <c r="TYA391"/>
      <c r="TYB391"/>
      <c r="TYC391"/>
      <c r="TYD391"/>
      <c r="TYE391"/>
      <c r="TYF391"/>
      <c r="TYG391"/>
      <c r="TYH391"/>
      <c r="TYI391"/>
      <c r="TYJ391"/>
      <c r="TYK391"/>
      <c r="TYL391"/>
      <c r="TYM391"/>
      <c r="TYN391"/>
      <c r="TYO391"/>
      <c r="TYP391"/>
      <c r="TYQ391"/>
      <c r="TYR391"/>
      <c r="TYS391"/>
      <c r="TYT391"/>
      <c r="TYU391"/>
      <c r="TYV391"/>
      <c r="TYW391"/>
      <c r="TYX391"/>
      <c r="TYY391"/>
      <c r="TYZ391"/>
      <c r="TZA391"/>
      <c r="TZB391"/>
      <c r="TZC391"/>
      <c r="TZD391"/>
      <c r="TZE391"/>
      <c r="TZF391"/>
      <c r="TZG391"/>
      <c r="TZH391"/>
      <c r="TZI391"/>
      <c r="TZJ391"/>
      <c r="TZK391"/>
      <c r="TZL391"/>
      <c r="TZM391"/>
      <c r="TZN391"/>
      <c r="TZO391"/>
      <c r="TZP391"/>
      <c r="TZQ391"/>
      <c r="TZR391"/>
      <c r="TZS391"/>
      <c r="TZT391"/>
      <c r="TZU391"/>
      <c r="TZV391"/>
      <c r="TZW391"/>
      <c r="TZX391"/>
      <c r="TZY391"/>
      <c r="TZZ391"/>
      <c r="UAA391"/>
      <c r="UAB391"/>
      <c r="UAC391"/>
      <c r="UAD391"/>
      <c r="UAE391"/>
      <c r="UAF391"/>
      <c r="UAG391"/>
      <c r="UAH391"/>
      <c r="UAI391"/>
      <c r="UAJ391"/>
      <c r="UAK391"/>
      <c r="UAL391"/>
      <c r="UAM391"/>
      <c r="UAN391"/>
      <c r="UAO391"/>
      <c r="UAP391"/>
      <c r="UAQ391"/>
      <c r="UAR391"/>
      <c r="UAS391"/>
      <c r="UAT391"/>
      <c r="UAU391"/>
      <c r="UAV391"/>
      <c r="UAW391"/>
      <c r="UAX391"/>
      <c r="UAY391"/>
      <c r="UAZ391"/>
      <c r="UBA391"/>
      <c r="UBB391"/>
      <c r="UBC391"/>
      <c r="UBD391"/>
      <c r="UBE391"/>
      <c r="UBF391"/>
      <c r="UBG391"/>
      <c r="UBH391"/>
      <c r="UBI391"/>
      <c r="UBJ391"/>
      <c r="UBK391"/>
      <c r="UBL391"/>
      <c r="UBM391"/>
      <c r="UBN391"/>
      <c r="UBO391"/>
      <c r="UBP391"/>
      <c r="UBQ391"/>
      <c r="UBR391"/>
      <c r="UBS391"/>
      <c r="UBT391"/>
      <c r="UBU391"/>
      <c r="UBV391"/>
      <c r="UBW391"/>
      <c r="UBX391"/>
      <c r="UBY391"/>
      <c r="UBZ391"/>
      <c r="UCA391"/>
      <c r="UCB391"/>
      <c r="UCC391"/>
      <c r="UCD391"/>
      <c r="UCE391"/>
      <c r="UCF391"/>
      <c r="UCG391"/>
      <c r="UCH391"/>
      <c r="UCI391"/>
      <c r="UCJ391"/>
      <c r="UCK391"/>
      <c r="UCL391"/>
      <c r="UCM391"/>
      <c r="UCN391"/>
      <c r="UCO391"/>
      <c r="UCP391"/>
      <c r="UCQ391"/>
      <c r="UCR391"/>
      <c r="UCS391"/>
      <c r="UCT391"/>
      <c r="UCU391"/>
      <c r="UCV391"/>
      <c r="UCW391"/>
      <c r="UCX391"/>
      <c r="UCY391"/>
      <c r="UCZ391"/>
      <c r="UDA391"/>
      <c r="UDB391"/>
      <c r="UDC391"/>
      <c r="UDD391"/>
      <c r="UDE391"/>
      <c r="UDF391"/>
      <c r="UDG391"/>
      <c r="UDH391"/>
      <c r="UDI391"/>
      <c r="UDJ391"/>
      <c r="UDK391"/>
      <c r="UDL391"/>
      <c r="UDM391"/>
      <c r="UDN391"/>
      <c r="UDO391"/>
      <c r="UDP391"/>
      <c r="UDQ391"/>
      <c r="UDR391"/>
      <c r="UDS391"/>
      <c r="UDT391"/>
      <c r="UDU391"/>
      <c r="UDV391"/>
      <c r="UDW391"/>
      <c r="UDX391"/>
      <c r="UDY391"/>
      <c r="UDZ391"/>
      <c r="UEA391"/>
      <c r="UEB391"/>
      <c r="UEC391"/>
      <c r="UED391"/>
      <c r="UEE391"/>
      <c r="UEF391"/>
      <c r="UEG391"/>
      <c r="UEH391"/>
      <c r="UEI391"/>
      <c r="UEJ391"/>
      <c r="UEK391"/>
      <c r="UEL391"/>
      <c r="UEM391"/>
      <c r="UEN391"/>
      <c r="UEO391"/>
      <c r="UEP391"/>
      <c r="UEQ391"/>
      <c r="UER391"/>
      <c r="UES391"/>
      <c r="UET391"/>
      <c r="UEU391"/>
      <c r="UEV391"/>
      <c r="UEW391"/>
      <c r="UEX391"/>
      <c r="UEY391"/>
      <c r="UEZ391"/>
      <c r="UFA391"/>
      <c r="UFB391"/>
      <c r="UFC391"/>
      <c r="UFD391"/>
      <c r="UFE391"/>
      <c r="UFF391"/>
      <c r="UFG391"/>
      <c r="UFH391"/>
      <c r="UFI391"/>
      <c r="UFJ391"/>
      <c r="UFK391"/>
      <c r="UFL391"/>
      <c r="UFM391"/>
      <c r="UFN391"/>
      <c r="UFO391"/>
      <c r="UFP391"/>
      <c r="UFQ391"/>
      <c r="UFR391"/>
      <c r="UFS391"/>
      <c r="UFT391"/>
      <c r="UFU391"/>
      <c r="UFV391"/>
      <c r="UFW391"/>
      <c r="UFX391"/>
      <c r="UFY391"/>
      <c r="UFZ391"/>
      <c r="UGA391"/>
      <c r="UGB391"/>
      <c r="UGC391"/>
      <c r="UGD391"/>
      <c r="UGE391"/>
      <c r="UGF391"/>
      <c r="UGG391"/>
      <c r="UGH391"/>
      <c r="UGI391"/>
      <c r="UGJ391"/>
      <c r="UGK391"/>
      <c r="UGL391"/>
      <c r="UGM391"/>
      <c r="UGN391"/>
      <c r="UGO391"/>
      <c r="UGP391"/>
      <c r="UGQ391"/>
      <c r="UGR391"/>
      <c r="UGS391"/>
      <c r="UGT391"/>
      <c r="UGU391"/>
      <c r="UGV391"/>
      <c r="UGW391"/>
      <c r="UGX391"/>
      <c r="UGY391"/>
      <c r="UGZ391"/>
      <c r="UHA391"/>
      <c r="UHB391"/>
      <c r="UHC391"/>
      <c r="UHD391"/>
      <c r="UHE391"/>
      <c r="UHF391"/>
      <c r="UHG391"/>
      <c r="UHH391"/>
      <c r="UHI391"/>
      <c r="UHJ391"/>
      <c r="UHK391"/>
      <c r="UHL391"/>
      <c r="UHM391"/>
      <c r="UHN391"/>
      <c r="UHO391"/>
      <c r="UHP391"/>
      <c r="UHQ391"/>
      <c r="UHR391"/>
      <c r="UHS391"/>
      <c r="UHT391"/>
      <c r="UHU391"/>
      <c r="UHV391"/>
      <c r="UHW391"/>
      <c r="UHX391"/>
      <c r="UHY391"/>
      <c r="UHZ391"/>
      <c r="UIA391"/>
      <c r="UIB391"/>
      <c r="UIC391"/>
      <c r="UID391"/>
      <c r="UIE391"/>
      <c r="UIF391"/>
      <c r="UIG391"/>
      <c r="UIH391"/>
      <c r="UII391"/>
      <c r="UIJ391"/>
      <c r="UIK391"/>
      <c r="UIL391"/>
      <c r="UIM391"/>
      <c r="UIN391"/>
      <c r="UIO391"/>
      <c r="UIP391"/>
      <c r="UIQ391"/>
      <c r="UIR391"/>
      <c r="UIS391"/>
      <c r="UIT391"/>
      <c r="UIU391"/>
      <c r="UIV391"/>
      <c r="UIW391"/>
      <c r="UIX391"/>
      <c r="UIY391"/>
      <c r="UIZ391"/>
      <c r="UJA391"/>
      <c r="UJB391"/>
      <c r="UJC391"/>
      <c r="UJD391"/>
      <c r="UJE391"/>
      <c r="UJF391"/>
      <c r="UJG391"/>
      <c r="UJH391"/>
      <c r="UJI391"/>
      <c r="UJJ391"/>
      <c r="UJK391"/>
      <c r="UJL391"/>
      <c r="UJM391"/>
      <c r="UJN391"/>
      <c r="UJO391"/>
      <c r="UJP391"/>
      <c r="UJQ391"/>
      <c r="UJR391"/>
      <c r="UJS391"/>
      <c r="UJT391"/>
      <c r="UJU391"/>
      <c r="UJV391"/>
      <c r="UJW391"/>
      <c r="UJX391"/>
      <c r="UJY391"/>
      <c r="UJZ391"/>
      <c r="UKA391"/>
      <c r="UKB391"/>
      <c r="UKC391"/>
      <c r="UKD391"/>
      <c r="UKE391"/>
      <c r="UKF391"/>
      <c r="UKG391"/>
      <c r="UKH391"/>
      <c r="UKI391"/>
      <c r="UKJ391"/>
      <c r="UKK391"/>
      <c r="UKL391"/>
      <c r="UKM391"/>
      <c r="UKN391"/>
      <c r="UKO391"/>
      <c r="UKP391"/>
      <c r="UKQ391"/>
      <c r="UKR391"/>
      <c r="UKS391"/>
      <c r="UKT391"/>
      <c r="UKU391"/>
      <c r="UKV391"/>
      <c r="UKW391"/>
      <c r="UKX391"/>
      <c r="UKY391"/>
      <c r="UKZ391"/>
      <c r="ULA391"/>
      <c r="ULB391"/>
      <c r="ULC391"/>
      <c r="ULD391"/>
      <c r="ULE391"/>
      <c r="ULF391"/>
      <c r="ULG391"/>
      <c r="ULH391"/>
      <c r="ULI391"/>
      <c r="ULJ391"/>
      <c r="ULK391"/>
      <c r="ULL391"/>
      <c r="ULM391"/>
      <c r="ULN391"/>
      <c r="ULO391"/>
      <c r="ULP391"/>
      <c r="ULQ391"/>
      <c r="ULR391"/>
      <c r="ULS391"/>
      <c r="ULT391"/>
      <c r="ULU391"/>
      <c r="ULV391"/>
      <c r="ULW391"/>
      <c r="ULX391"/>
      <c r="ULY391"/>
      <c r="ULZ391"/>
      <c r="UMA391"/>
      <c r="UMB391"/>
      <c r="UMC391"/>
      <c r="UMD391"/>
      <c r="UME391"/>
      <c r="UMF391"/>
      <c r="UMG391"/>
      <c r="UMH391"/>
      <c r="UMI391"/>
      <c r="UMJ391"/>
      <c r="UMK391"/>
      <c r="UML391"/>
      <c r="UMM391"/>
      <c r="UMN391"/>
      <c r="UMO391"/>
      <c r="UMP391"/>
      <c r="UMQ391"/>
      <c r="UMR391"/>
      <c r="UMS391"/>
      <c r="UMT391"/>
      <c r="UMU391"/>
      <c r="UMV391"/>
      <c r="UMW391"/>
      <c r="UMX391"/>
      <c r="UMY391"/>
      <c r="UMZ391"/>
      <c r="UNA391"/>
      <c r="UNB391"/>
      <c r="UNC391"/>
      <c r="UND391"/>
      <c r="UNE391"/>
      <c r="UNF391"/>
      <c r="UNG391"/>
      <c r="UNH391"/>
      <c r="UNI391"/>
      <c r="UNJ391"/>
      <c r="UNK391"/>
      <c r="UNL391"/>
      <c r="UNM391"/>
      <c r="UNN391"/>
      <c r="UNO391"/>
      <c r="UNP391"/>
      <c r="UNQ391"/>
      <c r="UNR391"/>
      <c r="UNS391"/>
      <c r="UNT391"/>
      <c r="UNU391"/>
      <c r="UNV391"/>
      <c r="UNW391"/>
      <c r="UNX391"/>
      <c r="UNY391"/>
      <c r="UNZ391"/>
      <c r="UOA391"/>
      <c r="UOB391"/>
      <c r="UOC391"/>
      <c r="UOD391"/>
      <c r="UOE391"/>
      <c r="UOF391"/>
      <c r="UOG391"/>
      <c r="UOH391"/>
      <c r="UOI391"/>
      <c r="UOJ391"/>
      <c r="UOK391"/>
      <c r="UOL391"/>
      <c r="UOM391"/>
      <c r="UON391"/>
      <c r="UOO391"/>
      <c r="UOP391"/>
      <c r="UOQ391"/>
      <c r="UOR391"/>
      <c r="UOS391"/>
      <c r="UOT391"/>
      <c r="UOU391"/>
      <c r="UOV391"/>
      <c r="UOW391"/>
      <c r="UOX391"/>
      <c r="UOY391"/>
      <c r="UOZ391"/>
      <c r="UPA391"/>
      <c r="UPB391"/>
      <c r="UPC391"/>
      <c r="UPD391"/>
      <c r="UPE391"/>
      <c r="UPF391"/>
      <c r="UPG391"/>
      <c r="UPH391"/>
      <c r="UPI391"/>
      <c r="UPJ391"/>
      <c r="UPK391"/>
      <c r="UPL391"/>
      <c r="UPM391"/>
      <c r="UPN391"/>
      <c r="UPO391"/>
      <c r="UPP391"/>
      <c r="UPQ391"/>
      <c r="UPR391"/>
      <c r="UPS391"/>
      <c r="UPT391"/>
      <c r="UPU391"/>
      <c r="UPV391"/>
      <c r="UPW391"/>
      <c r="UPX391"/>
      <c r="UPY391"/>
      <c r="UPZ391"/>
      <c r="UQA391"/>
      <c r="UQB391"/>
      <c r="UQC391"/>
      <c r="UQD391"/>
      <c r="UQE391"/>
      <c r="UQF391"/>
      <c r="UQG391"/>
      <c r="UQH391"/>
      <c r="UQI391"/>
      <c r="UQJ391"/>
      <c r="UQK391"/>
      <c r="UQL391"/>
      <c r="UQM391"/>
      <c r="UQN391"/>
      <c r="UQO391"/>
      <c r="UQP391"/>
      <c r="UQQ391"/>
      <c r="UQR391"/>
      <c r="UQS391"/>
      <c r="UQT391"/>
      <c r="UQU391"/>
      <c r="UQV391"/>
      <c r="UQW391"/>
      <c r="UQX391"/>
      <c r="UQY391"/>
      <c r="UQZ391"/>
      <c r="URA391"/>
      <c r="URB391"/>
      <c r="URC391"/>
      <c r="URD391"/>
      <c r="URE391"/>
      <c r="URF391"/>
      <c r="URG391"/>
      <c r="URH391"/>
      <c r="URI391"/>
      <c r="URJ391"/>
      <c r="URK391"/>
      <c r="URL391"/>
      <c r="URM391"/>
      <c r="URN391"/>
      <c r="URO391"/>
      <c r="URP391"/>
      <c r="URQ391"/>
      <c r="URR391"/>
      <c r="URS391"/>
      <c r="URT391"/>
      <c r="URU391"/>
      <c r="URV391"/>
      <c r="URW391"/>
      <c r="URX391"/>
      <c r="URY391"/>
      <c r="URZ391"/>
      <c r="USA391"/>
      <c r="USB391"/>
      <c r="USC391"/>
      <c r="USD391"/>
      <c r="USE391"/>
      <c r="USF391"/>
      <c r="USG391"/>
      <c r="USH391"/>
      <c r="USI391"/>
      <c r="USJ391"/>
      <c r="USK391"/>
      <c r="USL391"/>
      <c r="USM391"/>
      <c r="USN391"/>
      <c r="USO391"/>
      <c r="USP391"/>
      <c r="USQ391"/>
      <c r="USR391"/>
      <c r="USS391"/>
      <c r="UST391"/>
      <c r="USU391"/>
      <c r="USV391"/>
      <c r="USW391"/>
      <c r="USX391"/>
      <c r="USY391"/>
      <c r="USZ391"/>
      <c r="UTA391"/>
      <c r="UTB391"/>
      <c r="UTC391"/>
      <c r="UTD391"/>
      <c r="UTE391"/>
      <c r="UTF391"/>
      <c r="UTG391"/>
      <c r="UTH391"/>
      <c r="UTI391"/>
      <c r="UTJ391"/>
      <c r="UTK391"/>
      <c r="UTL391"/>
      <c r="UTM391"/>
      <c r="UTN391"/>
      <c r="UTO391"/>
      <c r="UTP391"/>
      <c r="UTQ391"/>
      <c r="UTR391"/>
      <c r="UTS391"/>
      <c r="UTT391"/>
      <c r="UTU391"/>
      <c r="UTV391"/>
      <c r="UTW391"/>
      <c r="UTX391"/>
      <c r="UTY391"/>
      <c r="UTZ391"/>
      <c r="UUA391"/>
      <c r="UUB391"/>
      <c r="UUC391"/>
      <c r="UUD391"/>
      <c r="UUE391"/>
      <c r="UUF391"/>
      <c r="UUG391"/>
      <c r="UUH391"/>
      <c r="UUI391"/>
      <c r="UUJ391"/>
      <c r="UUK391"/>
      <c r="UUL391"/>
      <c r="UUM391"/>
      <c r="UUN391"/>
      <c r="UUO391"/>
      <c r="UUP391"/>
      <c r="UUQ391"/>
      <c r="UUR391"/>
      <c r="UUS391"/>
      <c r="UUT391"/>
      <c r="UUU391"/>
      <c r="UUV391"/>
      <c r="UUW391"/>
      <c r="UUX391"/>
      <c r="UUY391"/>
      <c r="UUZ391"/>
      <c r="UVA391"/>
      <c r="UVB391"/>
      <c r="UVC391"/>
      <c r="UVD391"/>
      <c r="UVE391"/>
      <c r="UVF391"/>
      <c r="UVG391"/>
      <c r="UVH391"/>
      <c r="UVI391"/>
      <c r="UVJ391"/>
      <c r="UVK391"/>
      <c r="UVL391"/>
      <c r="UVM391"/>
      <c r="UVN391"/>
      <c r="UVO391"/>
      <c r="UVP391"/>
      <c r="UVQ391"/>
      <c r="UVR391"/>
      <c r="UVS391"/>
      <c r="UVT391"/>
      <c r="UVU391"/>
      <c r="UVV391"/>
      <c r="UVW391"/>
      <c r="UVX391"/>
      <c r="UVY391"/>
      <c r="UVZ391"/>
      <c r="UWA391"/>
      <c r="UWB391"/>
      <c r="UWC391"/>
      <c r="UWD391"/>
      <c r="UWE391"/>
      <c r="UWF391"/>
      <c r="UWG391"/>
      <c r="UWH391"/>
      <c r="UWI391"/>
      <c r="UWJ391"/>
      <c r="UWK391"/>
      <c r="UWL391"/>
      <c r="UWM391"/>
      <c r="UWN391"/>
      <c r="UWO391"/>
      <c r="UWP391"/>
      <c r="UWQ391"/>
      <c r="UWR391"/>
      <c r="UWS391"/>
      <c r="UWT391"/>
      <c r="UWU391"/>
      <c r="UWV391"/>
      <c r="UWW391"/>
      <c r="UWX391"/>
      <c r="UWY391"/>
      <c r="UWZ391"/>
      <c r="UXA391"/>
      <c r="UXB391"/>
      <c r="UXC391"/>
      <c r="UXD391"/>
      <c r="UXE391"/>
      <c r="UXF391"/>
      <c r="UXG391"/>
      <c r="UXH391"/>
      <c r="UXI391"/>
      <c r="UXJ391"/>
      <c r="UXK391"/>
      <c r="UXL391"/>
      <c r="UXM391"/>
      <c r="UXN391"/>
      <c r="UXO391"/>
      <c r="UXP391"/>
      <c r="UXQ391"/>
      <c r="UXR391"/>
      <c r="UXS391"/>
      <c r="UXT391"/>
      <c r="UXU391"/>
      <c r="UXV391"/>
      <c r="UXW391"/>
      <c r="UXX391"/>
      <c r="UXY391"/>
      <c r="UXZ391"/>
      <c r="UYA391"/>
      <c r="UYB391"/>
      <c r="UYC391"/>
      <c r="UYD391"/>
      <c r="UYE391"/>
      <c r="UYF391"/>
      <c r="UYG391"/>
      <c r="UYH391"/>
      <c r="UYI391"/>
      <c r="UYJ391"/>
      <c r="UYK391"/>
      <c r="UYL391"/>
      <c r="UYM391"/>
      <c r="UYN391"/>
      <c r="UYO391"/>
      <c r="UYP391"/>
      <c r="UYQ391"/>
      <c r="UYR391"/>
      <c r="UYS391"/>
      <c r="UYT391"/>
      <c r="UYU391"/>
      <c r="UYV391"/>
      <c r="UYW391"/>
      <c r="UYX391"/>
      <c r="UYY391"/>
      <c r="UYZ391"/>
      <c r="UZA391"/>
      <c r="UZB391"/>
      <c r="UZC391"/>
      <c r="UZD391"/>
      <c r="UZE391"/>
      <c r="UZF391"/>
      <c r="UZG391"/>
      <c r="UZH391"/>
      <c r="UZI391"/>
      <c r="UZJ391"/>
      <c r="UZK391"/>
      <c r="UZL391"/>
      <c r="UZM391"/>
      <c r="UZN391"/>
      <c r="UZO391"/>
      <c r="UZP391"/>
      <c r="UZQ391"/>
      <c r="UZR391"/>
      <c r="UZS391"/>
      <c r="UZT391"/>
      <c r="UZU391"/>
      <c r="UZV391"/>
      <c r="UZW391"/>
      <c r="UZX391"/>
      <c r="UZY391"/>
      <c r="UZZ391"/>
      <c r="VAA391"/>
      <c r="VAB391"/>
      <c r="VAC391"/>
      <c r="VAD391"/>
      <c r="VAE391"/>
      <c r="VAF391"/>
      <c r="VAG391"/>
      <c r="VAH391"/>
      <c r="VAI391"/>
      <c r="VAJ391"/>
      <c r="VAK391"/>
      <c r="VAL391"/>
      <c r="VAM391"/>
      <c r="VAN391"/>
      <c r="VAO391"/>
      <c r="VAP391"/>
      <c r="VAQ391"/>
      <c r="VAR391"/>
      <c r="VAS391"/>
      <c r="VAT391"/>
      <c r="VAU391"/>
      <c r="VAV391"/>
      <c r="VAW391"/>
      <c r="VAX391"/>
      <c r="VAY391"/>
      <c r="VAZ391"/>
      <c r="VBA391"/>
      <c r="VBB391"/>
      <c r="VBC391"/>
      <c r="VBD391"/>
      <c r="VBE391"/>
      <c r="VBF391"/>
      <c r="VBG391"/>
      <c r="VBH391"/>
      <c r="VBI391"/>
      <c r="VBJ391"/>
      <c r="VBK391"/>
      <c r="VBL391"/>
      <c r="VBM391"/>
      <c r="VBN391"/>
      <c r="VBO391"/>
      <c r="VBP391"/>
      <c r="VBQ391"/>
      <c r="VBR391"/>
      <c r="VBS391"/>
      <c r="VBT391"/>
      <c r="VBU391"/>
      <c r="VBV391"/>
      <c r="VBW391"/>
      <c r="VBX391"/>
      <c r="VBY391"/>
      <c r="VBZ391"/>
      <c r="VCA391"/>
      <c r="VCB391"/>
      <c r="VCC391"/>
      <c r="VCD391"/>
      <c r="VCE391"/>
      <c r="VCF391"/>
      <c r="VCG391"/>
      <c r="VCH391"/>
      <c r="VCI391"/>
      <c r="VCJ391"/>
      <c r="VCK391"/>
      <c r="VCL391"/>
      <c r="VCM391"/>
      <c r="VCN391"/>
      <c r="VCO391"/>
      <c r="VCP391"/>
      <c r="VCQ391"/>
      <c r="VCR391"/>
      <c r="VCS391"/>
      <c r="VCT391"/>
      <c r="VCU391"/>
      <c r="VCV391"/>
      <c r="VCW391"/>
      <c r="VCX391"/>
      <c r="VCY391"/>
      <c r="VCZ391"/>
      <c r="VDA391"/>
      <c r="VDB391"/>
      <c r="VDC391"/>
      <c r="VDD391"/>
      <c r="VDE391"/>
      <c r="VDF391"/>
      <c r="VDG391"/>
      <c r="VDH391"/>
      <c r="VDI391"/>
      <c r="VDJ391"/>
      <c r="VDK391"/>
      <c r="VDL391"/>
      <c r="VDM391"/>
      <c r="VDN391"/>
      <c r="VDO391"/>
      <c r="VDP391"/>
      <c r="VDQ391"/>
      <c r="VDR391"/>
      <c r="VDS391"/>
      <c r="VDT391"/>
      <c r="VDU391"/>
      <c r="VDV391"/>
      <c r="VDW391"/>
      <c r="VDX391"/>
      <c r="VDY391"/>
      <c r="VDZ391"/>
      <c r="VEA391"/>
      <c r="VEB391"/>
      <c r="VEC391"/>
      <c r="VED391"/>
      <c r="VEE391"/>
      <c r="VEF391"/>
      <c r="VEG391"/>
      <c r="VEH391"/>
      <c r="VEI391"/>
      <c r="VEJ391"/>
      <c r="VEK391"/>
      <c r="VEL391"/>
      <c r="VEM391"/>
      <c r="VEN391"/>
      <c r="VEO391"/>
      <c r="VEP391"/>
      <c r="VEQ391"/>
      <c r="VER391"/>
      <c r="VES391"/>
      <c r="VET391"/>
      <c r="VEU391"/>
      <c r="VEV391"/>
      <c r="VEW391"/>
      <c r="VEX391"/>
      <c r="VEY391"/>
      <c r="VEZ391"/>
      <c r="VFA391"/>
      <c r="VFB391"/>
      <c r="VFC391"/>
      <c r="VFD391"/>
      <c r="VFE391"/>
      <c r="VFF391"/>
      <c r="VFG391"/>
      <c r="VFH391"/>
      <c r="VFI391"/>
      <c r="VFJ391"/>
      <c r="VFK391"/>
      <c r="VFL391"/>
      <c r="VFM391"/>
      <c r="VFN391"/>
      <c r="VFO391"/>
      <c r="VFP391"/>
      <c r="VFQ391"/>
      <c r="VFR391"/>
      <c r="VFS391"/>
      <c r="VFT391"/>
      <c r="VFU391"/>
      <c r="VFV391"/>
      <c r="VFW391"/>
      <c r="VFX391"/>
      <c r="VFY391"/>
      <c r="VFZ391"/>
      <c r="VGA391"/>
      <c r="VGB391"/>
      <c r="VGC391"/>
      <c r="VGD391"/>
      <c r="VGE391"/>
      <c r="VGF391"/>
      <c r="VGG391"/>
      <c r="VGH391"/>
      <c r="VGI391"/>
      <c r="VGJ391"/>
      <c r="VGK391"/>
      <c r="VGL391"/>
      <c r="VGM391"/>
      <c r="VGN391"/>
      <c r="VGO391"/>
      <c r="VGP391"/>
      <c r="VGQ391"/>
      <c r="VGR391"/>
      <c r="VGS391"/>
      <c r="VGT391"/>
      <c r="VGU391"/>
      <c r="VGV391"/>
      <c r="VGW391"/>
      <c r="VGX391"/>
      <c r="VGY391"/>
      <c r="VGZ391"/>
      <c r="VHA391"/>
      <c r="VHB391"/>
      <c r="VHC391"/>
      <c r="VHD391"/>
      <c r="VHE391"/>
      <c r="VHF391"/>
      <c r="VHG391"/>
      <c r="VHH391"/>
      <c r="VHI391"/>
      <c r="VHJ391"/>
      <c r="VHK391"/>
      <c r="VHL391"/>
      <c r="VHM391"/>
      <c r="VHN391"/>
      <c r="VHO391"/>
      <c r="VHP391"/>
      <c r="VHQ391"/>
      <c r="VHR391"/>
      <c r="VHS391"/>
      <c r="VHT391"/>
      <c r="VHU391"/>
      <c r="VHV391"/>
      <c r="VHW391"/>
      <c r="VHX391"/>
      <c r="VHY391"/>
      <c r="VHZ391"/>
      <c r="VIA391"/>
      <c r="VIB391"/>
      <c r="VIC391"/>
      <c r="VID391"/>
      <c r="VIE391"/>
      <c r="VIF391"/>
      <c r="VIG391"/>
      <c r="VIH391"/>
      <c r="VII391"/>
      <c r="VIJ391"/>
      <c r="VIK391"/>
      <c r="VIL391"/>
      <c r="VIM391"/>
      <c r="VIN391"/>
      <c r="VIO391"/>
      <c r="VIP391"/>
      <c r="VIQ391"/>
      <c r="VIR391"/>
      <c r="VIS391"/>
      <c r="VIT391"/>
      <c r="VIU391"/>
      <c r="VIV391"/>
      <c r="VIW391"/>
      <c r="VIX391"/>
      <c r="VIY391"/>
      <c r="VIZ391"/>
      <c r="VJA391"/>
      <c r="VJB391"/>
      <c r="VJC391"/>
      <c r="VJD391"/>
      <c r="VJE391"/>
      <c r="VJF391"/>
      <c r="VJG391"/>
      <c r="VJH391"/>
      <c r="VJI391"/>
      <c r="VJJ391"/>
      <c r="VJK391"/>
      <c r="VJL391"/>
      <c r="VJM391"/>
      <c r="VJN391"/>
      <c r="VJO391"/>
      <c r="VJP391"/>
      <c r="VJQ391"/>
      <c r="VJR391"/>
      <c r="VJS391"/>
      <c r="VJT391"/>
      <c r="VJU391"/>
      <c r="VJV391"/>
      <c r="VJW391"/>
      <c r="VJX391"/>
      <c r="VJY391"/>
      <c r="VJZ391"/>
      <c r="VKA391"/>
      <c r="VKB391"/>
      <c r="VKC391"/>
      <c r="VKD391"/>
      <c r="VKE391"/>
      <c r="VKF391"/>
      <c r="VKG391"/>
      <c r="VKH391"/>
      <c r="VKI391"/>
      <c r="VKJ391"/>
      <c r="VKK391"/>
      <c r="VKL391"/>
      <c r="VKM391"/>
      <c r="VKN391"/>
      <c r="VKO391"/>
      <c r="VKP391"/>
      <c r="VKQ391"/>
      <c r="VKR391"/>
      <c r="VKS391"/>
      <c r="VKT391"/>
      <c r="VKU391"/>
      <c r="VKV391"/>
      <c r="VKW391"/>
      <c r="VKX391"/>
      <c r="VKY391"/>
      <c r="VKZ391"/>
      <c r="VLA391"/>
      <c r="VLB391"/>
      <c r="VLC391"/>
      <c r="VLD391"/>
      <c r="VLE391"/>
      <c r="VLF391"/>
      <c r="VLG391"/>
      <c r="VLH391"/>
      <c r="VLI391"/>
      <c r="VLJ391"/>
      <c r="VLK391"/>
      <c r="VLL391"/>
      <c r="VLM391"/>
      <c r="VLN391"/>
      <c r="VLO391"/>
      <c r="VLP391"/>
      <c r="VLQ391"/>
      <c r="VLR391"/>
      <c r="VLS391"/>
      <c r="VLT391"/>
      <c r="VLU391"/>
      <c r="VLV391"/>
      <c r="VLW391"/>
      <c r="VLX391"/>
      <c r="VLY391"/>
      <c r="VLZ391"/>
      <c r="VMA391"/>
      <c r="VMB391"/>
      <c r="VMC391"/>
      <c r="VMD391"/>
      <c r="VME391"/>
      <c r="VMF391"/>
      <c r="VMG391"/>
      <c r="VMH391"/>
      <c r="VMI391"/>
      <c r="VMJ391"/>
      <c r="VMK391"/>
      <c r="VML391"/>
      <c r="VMM391"/>
      <c r="VMN391"/>
      <c r="VMO391"/>
      <c r="VMP391"/>
      <c r="VMQ391"/>
      <c r="VMR391"/>
      <c r="VMS391"/>
      <c r="VMT391"/>
      <c r="VMU391"/>
      <c r="VMV391"/>
      <c r="VMW391"/>
      <c r="VMX391"/>
      <c r="VMY391"/>
      <c r="VMZ391"/>
      <c r="VNA391"/>
      <c r="VNB391"/>
      <c r="VNC391"/>
      <c r="VND391"/>
      <c r="VNE391"/>
      <c r="VNF391"/>
      <c r="VNG391"/>
      <c r="VNH391"/>
      <c r="VNI391"/>
      <c r="VNJ391"/>
      <c r="VNK391"/>
      <c r="VNL391"/>
      <c r="VNM391"/>
      <c r="VNN391"/>
      <c r="VNO391"/>
      <c r="VNP391"/>
      <c r="VNQ391"/>
      <c r="VNR391"/>
      <c r="VNS391"/>
      <c r="VNT391"/>
      <c r="VNU391"/>
      <c r="VNV391"/>
      <c r="VNW391"/>
      <c r="VNX391"/>
      <c r="VNY391"/>
      <c r="VNZ391"/>
      <c r="VOA391"/>
      <c r="VOB391"/>
      <c r="VOC391"/>
      <c r="VOD391"/>
      <c r="VOE391"/>
      <c r="VOF391"/>
      <c r="VOG391"/>
      <c r="VOH391"/>
      <c r="VOI391"/>
      <c r="VOJ391"/>
      <c r="VOK391"/>
      <c r="VOL391"/>
      <c r="VOM391"/>
      <c r="VON391"/>
      <c r="VOO391"/>
      <c r="VOP391"/>
      <c r="VOQ391"/>
      <c r="VOR391"/>
      <c r="VOS391"/>
      <c r="VOT391"/>
      <c r="VOU391"/>
      <c r="VOV391"/>
      <c r="VOW391"/>
      <c r="VOX391"/>
      <c r="VOY391"/>
      <c r="VOZ391"/>
      <c r="VPA391"/>
      <c r="VPB391"/>
      <c r="VPC391"/>
      <c r="VPD391"/>
      <c r="VPE391"/>
      <c r="VPF391"/>
      <c r="VPG391"/>
      <c r="VPH391"/>
      <c r="VPI391"/>
      <c r="VPJ391"/>
      <c r="VPK391"/>
      <c r="VPL391"/>
      <c r="VPM391"/>
      <c r="VPN391"/>
      <c r="VPO391"/>
      <c r="VPP391"/>
      <c r="VPQ391"/>
      <c r="VPR391"/>
      <c r="VPS391"/>
      <c r="VPT391"/>
      <c r="VPU391"/>
      <c r="VPV391"/>
      <c r="VPW391"/>
      <c r="VPX391"/>
      <c r="VPY391"/>
      <c r="VPZ391"/>
      <c r="VQA391"/>
      <c r="VQB391"/>
      <c r="VQC391"/>
      <c r="VQD391"/>
      <c r="VQE391"/>
      <c r="VQF391"/>
      <c r="VQG391"/>
      <c r="VQH391"/>
      <c r="VQI391"/>
      <c r="VQJ391"/>
      <c r="VQK391"/>
      <c r="VQL391"/>
      <c r="VQM391"/>
      <c r="VQN391"/>
      <c r="VQO391"/>
      <c r="VQP391"/>
      <c r="VQQ391"/>
      <c r="VQR391"/>
      <c r="VQS391"/>
      <c r="VQT391"/>
      <c r="VQU391"/>
      <c r="VQV391"/>
      <c r="VQW391"/>
      <c r="VQX391"/>
      <c r="VQY391"/>
      <c r="VQZ391"/>
      <c r="VRA391"/>
      <c r="VRB391"/>
      <c r="VRC391"/>
      <c r="VRD391"/>
      <c r="VRE391"/>
      <c r="VRF391"/>
      <c r="VRG391"/>
      <c r="VRH391"/>
      <c r="VRI391"/>
      <c r="VRJ391"/>
      <c r="VRK391"/>
      <c r="VRL391"/>
      <c r="VRM391"/>
      <c r="VRN391"/>
      <c r="VRO391"/>
      <c r="VRP391"/>
      <c r="VRQ391"/>
      <c r="VRR391"/>
      <c r="VRS391"/>
      <c r="VRT391"/>
      <c r="VRU391"/>
      <c r="VRV391"/>
      <c r="VRW391"/>
      <c r="VRX391"/>
      <c r="VRY391"/>
      <c r="VRZ391"/>
      <c r="VSA391"/>
      <c r="VSB391"/>
      <c r="VSC391"/>
      <c r="VSD391"/>
      <c r="VSE391"/>
      <c r="VSF391"/>
      <c r="VSG391"/>
      <c r="VSH391"/>
      <c r="VSI391"/>
      <c r="VSJ391"/>
      <c r="VSK391"/>
      <c r="VSL391"/>
      <c r="VSM391"/>
      <c r="VSN391"/>
      <c r="VSO391"/>
      <c r="VSP391"/>
      <c r="VSQ391"/>
      <c r="VSR391"/>
      <c r="VSS391"/>
      <c r="VST391"/>
      <c r="VSU391"/>
      <c r="VSV391"/>
      <c r="VSW391"/>
      <c r="VSX391"/>
      <c r="VSY391"/>
      <c r="VSZ391"/>
      <c r="VTA391"/>
      <c r="VTB391"/>
      <c r="VTC391"/>
      <c r="VTD391"/>
      <c r="VTE391"/>
      <c r="VTF391"/>
      <c r="VTG391"/>
      <c r="VTH391"/>
      <c r="VTI391"/>
      <c r="VTJ391"/>
      <c r="VTK391"/>
      <c r="VTL391"/>
      <c r="VTM391"/>
      <c r="VTN391"/>
      <c r="VTO391"/>
      <c r="VTP391"/>
      <c r="VTQ391"/>
      <c r="VTR391"/>
      <c r="VTS391"/>
      <c r="VTT391"/>
      <c r="VTU391"/>
      <c r="VTV391"/>
      <c r="VTW391"/>
      <c r="VTX391"/>
      <c r="VTY391"/>
      <c r="VTZ391"/>
      <c r="VUA391"/>
      <c r="VUB391"/>
      <c r="VUC391"/>
      <c r="VUD391"/>
      <c r="VUE391"/>
      <c r="VUF391"/>
      <c r="VUG391"/>
      <c r="VUH391"/>
      <c r="VUI391"/>
      <c r="VUJ391"/>
      <c r="VUK391"/>
      <c r="VUL391"/>
      <c r="VUM391"/>
      <c r="VUN391"/>
      <c r="VUO391"/>
      <c r="VUP391"/>
      <c r="VUQ391"/>
      <c r="VUR391"/>
      <c r="VUS391"/>
      <c r="VUT391"/>
      <c r="VUU391"/>
      <c r="VUV391"/>
      <c r="VUW391"/>
      <c r="VUX391"/>
      <c r="VUY391"/>
      <c r="VUZ391"/>
      <c r="VVA391"/>
      <c r="VVB391"/>
      <c r="VVC391"/>
      <c r="VVD391"/>
      <c r="VVE391"/>
      <c r="VVF391"/>
      <c r="VVG391"/>
      <c r="VVH391"/>
      <c r="VVI391"/>
      <c r="VVJ391"/>
      <c r="VVK391"/>
      <c r="VVL391"/>
      <c r="VVM391"/>
      <c r="VVN391"/>
      <c r="VVO391"/>
      <c r="VVP391"/>
      <c r="VVQ391"/>
      <c r="VVR391"/>
      <c r="VVS391"/>
      <c r="VVT391"/>
      <c r="VVU391"/>
      <c r="VVV391"/>
      <c r="VVW391"/>
      <c r="VVX391"/>
      <c r="VVY391"/>
      <c r="VVZ391"/>
      <c r="VWA391"/>
      <c r="VWB391"/>
      <c r="VWC391"/>
      <c r="VWD391"/>
      <c r="VWE391"/>
      <c r="VWF391"/>
      <c r="VWG391"/>
      <c r="VWH391"/>
      <c r="VWI391"/>
      <c r="VWJ391"/>
      <c r="VWK391"/>
      <c r="VWL391"/>
      <c r="VWM391"/>
      <c r="VWN391"/>
      <c r="VWO391"/>
      <c r="VWP391"/>
      <c r="VWQ391"/>
      <c r="VWR391"/>
      <c r="VWS391"/>
      <c r="VWT391"/>
      <c r="VWU391"/>
      <c r="VWV391"/>
      <c r="VWW391"/>
      <c r="VWX391"/>
      <c r="VWY391"/>
      <c r="VWZ391"/>
      <c r="VXA391"/>
      <c r="VXB391"/>
      <c r="VXC391"/>
      <c r="VXD391"/>
      <c r="VXE391"/>
      <c r="VXF391"/>
      <c r="VXG391"/>
      <c r="VXH391"/>
      <c r="VXI391"/>
      <c r="VXJ391"/>
      <c r="VXK391"/>
      <c r="VXL391"/>
      <c r="VXM391"/>
      <c r="VXN391"/>
      <c r="VXO391"/>
      <c r="VXP391"/>
      <c r="VXQ391"/>
      <c r="VXR391"/>
      <c r="VXS391"/>
      <c r="VXT391"/>
      <c r="VXU391"/>
      <c r="VXV391"/>
      <c r="VXW391"/>
      <c r="VXX391"/>
      <c r="VXY391"/>
      <c r="VXZ391"/>
      <c r="VYA391"/>
      <c r="VYB391"/>
      <c r="VYC391"/>
      <c r="VYD391"/>
      <c r="VYE391"/>
      <c r="VYF391"/>
      <c r="VYG391"/>
      <c r="VYH391"/>
      <c r="VYI391"/>
      <c r="VYJ391"/>
      <c r="VYK391"/>
      <c r="VYL391"/>
      <c r="VYM391"/>
      <c r="VYN391"/>
      <c r="VYO391"/>
      <c r="VYP391"/>
      <c r="VYQ391"/>
      <c r="VYR391"/>
      <c r="VYS391"/>
      <c r="VYT391"/>
      <c r="VYU391"/>
      <c r="VYV391"/>
      <c r="VYW391"/>
      <c r="VYX391"/>
      <c r="VYY391"/>
      <c r="VYZ391"/>
      <c r="VZA391"/>
      <c r="VZB391"/>
      <c r="VZC391"/>
      <c r="VZD391"/>
      <c r="VZE391"/>
      <c r="VZF391"/>
      <c r="VZG391"/>
      <c r="VZH391"/>
      <c r="VZI391"/>
      <c r="VZJ391"/>
      <c r="VZK391"/>
      <c r="VZL391"/>
      <c r="VZM391"/>
      <c r="VZN391"/>
      <c r="VZO391"/>
      <c r="VZP391"/>
      <c r="VZQ391"/>
      <c r="VZR391"/>
      <c r="VZS391"/>
      <c r="VZT391"/>
      <c r="VZU391"/>
      <c r="VZV391"/>
      <c r="VZW391"/>
      <c r="VZX391"/>
      <c r="VZY391"/>
      <c r="VZZ391"/>
      <c r="WAA391"/>
      <c r="WAB391"/>
      <c r="WAC391"/>
      <c r="WAD391"/>
      <c r="WAE391"/>
      <c r="WAF391"/>
      <c r="WAG391"/>
      <c r="WAH391"/>
      <c r="WAI391"/>
      <c r="WAJ391"/>
      <c r="WAK391"/>
      <c r="WAL391"/>
      <c r="WAM391"/>
      <c r="WAN391"/>
      <c r="WAO391"/>
      <c r="WAP391"/>
      <c r="WAQ391"/>
      <c r="WAR391"/>
      <c r="WAS391"/>
      <c r="WAT391"/>
      <c r="WAU391"/>
      <c r="WAV391"/>
      <c r="WAW391"/>
      <c r="WAX391"/>
      <c r="WAY391"/>
      <c r="WAZ391"/>
      <c r="WBA391"/>
      <c r="WBB391"/>
      <c r="WBC391"/>
      <c r="WBD391"/>
      <c r="WBE391"/>
      <c r="WBF391"/>
      <c r="WBG391"/>
      <c r="WBH391"/>
      <c r="WBI391"/>
      <c r="WBJ391"/>
      <c r="WBK391"/>
      <c r="WBL391"/>
      <c r="WBM391"/>
      <c r="WBN391"/>
      <c r="WBO391"/>
      <c r="WBP391"/>
      <c r="WBQ391"/>
      <c r="WBR391"/>
      <c r="WBS391"/>
      <c r="WBT391"/>
      <c r="WBU391"/>
      <c r="WBV391"/>
      <c r="WBW391"/>
      <c r="WBX391"/>
      <c r="WBY391"/>
      <c r="WBZ391"/>
      <c r="WCA391"/>
      <c r="WCB391"/>
      <c r="WCC391"/>
      <c r="WCD391"/>
      <c r="WCE391"/>
      <c r="WCF391"/>
      <c r="WCG391"/>
      <c r="WCH391"/>
      <c r="WCI391"/>
      <c r="WCJ391"/>
      <c r="WCK391"/>
      <c r="WCL391"/>
      <c r="WCM391"/>
      <c r="WCN391"/>
      <c r="WCO391"/>
      <c r="WCP391"/>
      <c r="WCQ391"/>
      <c r="WCR391"/>
      <c r="WCS391"/>
      <c r="WCT391"/>
      <c r="WCU391"/>
      <c r="WCV391"/>
      <c r="WCW391"/>
      <c r="WCX391"/>
      <c r="WCY391"/>
      <c r="WCZ391"/>
      <c r="WDA391"/>
      <c r="WDB391"/>
      <c r="WDC391"/>
      <c r="WDD391"/>
      <c r="WDE391"/>
      <c r="WDF391"/>
      <c r="WDG391"/>
      <c r="WDH391"/>
      <c r="WDI391"/>
      <c r="WDJ391"/>
      <c r="WDK391"/>
      <c r="WDL391"/>
      <c r="WDM391"/>
      <c r="WDN391"/>
      <c r="WDO391"/>
      <c r="WDP391"/>
      <c r="WDQ391"/>
      <c r="WDR391"/>
      <c r="WDS391"/>
      <c r="WDT391"/>
      <c r="WDU391"/>
      <c r="WDV391"/>
      <c r="WDW391"/>
      <c r="WDX391"/>
      <c r="WDY391"/>
      <c r="WDZ391"/>
      <c r="WEA391"/>
      <c r="WEB391"/>
      <c r="WEC391"/>
      <c r="WED391"/>
      <c r="WEE391"/>
      <c r="WEF391"/>
      <c r="WEG391"/>
      <c r="WEH391"/>
      <c r="WEI391"/>
      <c r="WEJ391"/>
      <c r="WEK391"/>
      <c r="WEL391"/>
      <c r="WEM391"/>
      <c r="WEN391"/>
      <c r="WEO391"/>
      <c r="WEP391"/>
      <c r="WEQ391"/>
      <c r="WER391"/>
      <c r="WES391"/>
      <c r="WET391"/>
      <c r="WEU391"/>
      <c r="WEV391"/>
      <c r="WEW391"/>
      <c r="WEX391"/>
      <c r="WEY391"/>
      <c r="WEZ391"/>
      <c r="WFA391"/>
      <c r="WFB391"/>
      <c r="WFC391"/>
      <c r="WFD391"/>
      <c r="WFE391"/>
      <c r="WFF391"/>
      <c r="WFG391"/>
      <c r="WFH391"/>
      <c r="WFI391"/>
      <c r="WFJ391"/>
      <c r="WFK391"/>
      <c r="WFL391"/>
      <c r="WFM391"/>
      <c r="WFN391"/>
      <c r="WFO391"/>
      <c r="WFP391"/>
      <c r="WFQ391"/>
      <c r="WFR391"/>
      <c r="WFS391"/>
      <c r="WFT391"/>
      <c r="WFU391"/>
      <c r="WFV391"/>
      <c r="WFW391"/>
      <c r="WFX391"/>
      <c r="WFY391"/>
      <c r="WFZ391"/>
      <c r="WGA391"/>
      <c r="WGB391"/>
      <c r="WGC391"/>
      <c r="WGD391"/>
      <c r="WGE391"/>
      <c r="WGF391"/>
      <c r="WGG391"/>
      <c r="WGH391"/>
      <c r="WGI391"/>
      <c r="WGJ391"/>
      <c r="WGK391"/>
      <c r="WGL391"/>
      <c r="WGM391"/>
      <c r="WGN391"/>
      <c r="WGO391"/>
      <c r="WGP391"/>
      <c r="WGQ391"/>
      <c r="WGR391"/>
      <c r="WGS391"/>
      <c r="WGT391"/>
      <c r="WGU391"/>
      <c r="WGV391"/>
      <c r="WGW391"/>
      <c r="WGX391"/>
      <c r="WGY391"/>
      <c r="WGZ391"/>
      <c r="WHA391"/>
      <c r="WHB391"/>
      <c r="WHC391"/>
      <c r="WHD391"/>
      <c r="WHE391"/>
      <c r="WHF391"/>
      <c r="WHG391"/>
      <c r="WHH391"/>
      <c r="WHI391"/>
      <c r="WHJ391"/>
      <c r="WHK391"/>
      <c r="WHL391"/>
      <c r="WHM391"/>
      <c r="WHN391"/>
      <c r="WHO391"/>
      <c r="WHP391"/>
      <c r="WHQ391"/>
      <c r="WHR391"/>
      <c r="WHS391"/>
      <c r="WHT391"/>
      <c r="WHU391"/>
      <c r="WHV391"/>
      <c r="WHW391"/>
      <c r="WHX391"/>
      <c r="WHY391"/>
      <c r="WHZ391"/>
      <c r="WIA391"/>
      <c r="WIB391"/>
      <c r="WIC391"/>
      <c r="WID391"/>
      <c r="WIE391"/>
      <c r="WIF391"/>
      <c r="WIG391"/>
      <c r="WIH391"/>
      <c r="WII391"/>
      <c r="WIJ391"/>
      <c r="WIK391"/>
      <c r="WIL391"/>
      <c r="WIM391"/>
      <c r="WIN391"/>
      <c r="WIO391"/>
      <c r="WIP391"/>
      <c r="WIQ391"/>
      <c r="WIR391"/>
      <c r="WIS391"/>
      <c r="WIT391"/>
      <c r="WIU391"/>
      <c r="WIV391"/>
      <c r="WIW391"/>
      <c r="WIX391"/>
      <c r="WIY391"/>
      <c r="WIZ391"/>
      <c r="WJA391"/>
      <c r="WJB391"/>
      <c r="WJC391"/>
      <c r="WJD391"/>
      <c r="WJE391"/>
      <c r="WJF391"/>
      <c r="WJG391"/>
      <c r="WJH391"/>
      <c r="WJI391"/>
      <c r="WJJ391"/>
      <c r="WJK391"/>
      <c r="WJL391"/>
      <c r="WJM391"/>
      <c r="WJN391"/>
      <c r="WJO391"/>
      <c r="WJP391"/>
      <c r="WJQ391"/>
      <c r="WJR391"/>
      <c r="WJS391"/>
      <c r="WJT391"/>
      <c r="WJU391"/>
      <c r="WJV391"/>
      <c r="WJW391"/>
      <c r="WJX391"/>
      <c r="WJY391"/>
      <c r="WJZ391"/>
      <c r="WKA391"/>
      <c r="WKB391"/>
      <c r="WKC391"/>
      <c r="WKD391"/>
      <c r="WKE391"/>
      <c r="WKF391"/>
      <c r="WKG391"/>
      <c r="WKH391"/>
      <c r="WKI391"/>
      <c r="WKJ391"/>
      <c r="WKK391"/>
      <c r="WKL391"/>
      <c r="WKM391"/>
      <c r="WKN391"/>
      <c r="WKO391"/>
      <c r="WKP391"/>
      <c r="WKQ391"/>
      <c r="WKR391"/>
      <c r="WKS391"/>
      <c r="WKT391"/>
      <c r="WKU391"/>
      <c r="WKV391"/>
      <c r="WKW391"/>
      <c r="WKX391"/>
      <c r="WKY391"/>
      <c r="WKZ391"/>
      <c r="WLA391"/>
      <c r="WLB391"/>
      <c r="WLC391"/>
      <c r="WLD391"/>
      <c r="WLE391"/>
      <c r="WLF391"/>
      <c r="WLG391"/>
      <c r="WLH391"/>
      <c r="WLI391"/>
      <c r="WLJ391"/>
      <c r="WLK391"/>
      <c r="WLL391"/>
      <c r="WLM391"/>
      <c r="WLN391"/>
      <c r="WLO391"/>
      <c r="WLP391"/>
      <c r="WLQ391"/>
      <c r="WLR391"/>
      <c r="WLS391"/>
      <c r="WLT391"/>
      <c r="WLU391"/>
      <c r="WLV391"/>
      <c r="WLW391"/>
      <c r="WLX391"/>
      <c r="WLY391"/>
      <c r="WLZ391"/>
      <c r="WMA391"/>
      <c r="WMB391"/>
      <c r="WMC391"/>
      <c r="WMD391"/>
      <c r="WME391"/>
      <c r="WMF391"/>
      <c r="WMG391"/>
      <c r="WMH391"/>
      <c r="WMI391"/>
      <c r="WMJ391"/>
      <c r="WMK391"/>
      <c r="WML391"/>
      <c r="WMM391"/>
      <c r="WMN391"/>
      <c r="WMO391"/>
      <c r="WMP391"/>
      <c r="WMQ391"/>
      <c r="WMR391"/>
      <c r="WMS391"/>
      <c r="WMT391"/>
      <c r="WMU391"/>
      <c r="WMV391"/>
      <c r="WMW391"/>
      <c r="WMX391"/>
      <c r="WMY391"/>
      <c r="WMZ391"/>
      <c r="WNA391"/>
      <c r="WNB391"/>
      <c r="WNC391"/>
      <c r="WND391"/>
      <c r="WNE391"/>
      <c r="WNF391"/>
      <c r="WNG391"/>
      <c r="WNH391"/>
      <c r="WNI391"/>
      <c r="WNJ391"/>
      <c r="WNK391"/>
      <c r="WNL391"/>
      <c r="WNM391"/>
      <c r="WNN391"/>
      <c r="WNO391"/>
      <c r="WNP391"/>
      <c r="WNQ391"/>
      <c r="WNR391"/>
      <c r="WNS391"/>
      <c r="WNT391"/>
      <c r="WNU391"/>
      <c r="WNV391"/>
      <c r="WNW391"/>
      <c r="WNX391"/>
      <c r="WNY391"/>
      <c r="WNZ391"/>
      <c r="WOA391"/>
      <c r="WOB391"/>
      <c r="WOC391"/>
      <c r="WOD391"/>
      <c r="WOE391"/>
      <c r="WOF391"/>
      <c r="WOG391"/>
      <c r="WOH391"/>
      <c r="WOI391"/>
      <c r="WOJ391"/>
      <c r="WOK391"/>
      <c r="WOL391"/>
      <c r="WOM391"/>
      <c r="WON391"/>
      <c r="WOO391"/>
      <c r="WOP391"/>
      <c r="WOQ391"/>
      <c r="WOR391"/>
      <c r="WOS391"/>
      <c r="WOT391"/>
      <c r="WOU391"/>
      <c r="WOV391"/>
      <c r="WOW391"/>
      <c r="WOX391"/>
      <c r="WOY391"/>
      <c r="WOZ391"/>
      <c r="WPA391"/>
      <c r="WPB391"/>
      <c r="WPC391"/>
      <c r="WPD391"/>
      <c r="WPE391"/>
      <c r="WPF391"/>
      <c r="WPG391"/>
      <c r="WPH391"/>
      <c r="WPI391"/>
      <c r="WPJ391"/>
      <c r="WPK391"/>
      <c r="WPL391"/>
      <c r="WPM391"/>
      <c r="WPN391"/>
      <c r="WPO391"/>
      <c r="WPP391"/>
      <c r="WPQ391"/>
      <c r="WPR391"/>
      <c r="WPS391"/>
      <c r="WPT391"/>
      <c r="WPU391"/>
      <c r="WPV391"/>
      <c r="WPW391"/>
      <c r="WPX391"/>
      <c r="WPY391"/>
      <c r="WPZ391"/>
      <c r="WQA391"/>
      <c r="WQB391"/>
      <c r="WQC391"/>
      <c r="WQD391"/>
      <c r="WQE391"/>
      <c r="WQF391"/>
      <c r="WQG391"/>
      <c r="WQH391"/>
      <c r="WQI391"/>
      <c r="WQJ391"/>
      <c r="WQK391"/>
      <c r="WQL391"/>
      <c r="WQM391"/>
      <c r="WQN391"/>
      <c r="WQO391"/>
      <c r="WQP391"/>
      <c r="WQQ391"/>
      <c r="WQR391"/>
      <c r="WQS391"/>
      <c r="WQT391"/>
      <c r="WQU391"/>
      <c r="WQV391"/>
      <c r="WQW391"/>
      <c r="WQX391"/>
      <c r="WQY391"/>
      <c r="WQZ391"/>
      <c r="WRA391"/>
      <c r="WRB391"/>
      <c r="WRC391"/>
      <c r="WRD391"/>
      <c r="WRE391"/>
      <c r="WRF391"/>
      <c r="WRG391"/>
      <c r="WRH391"/>
      <c r="WRI391"/>
      <c r="WRJ391"/>
      <c r="WRK391"/>
      <c r="WRL391"/>
      <c r="WRM391"/>
      <c r="WRN391"/>
      <c r="WRO391"/>
      <c r="WRP391"/>
      <c r="WRQ391"/>
      <c r="WRR391"/>
      <c r="WRS391"/>
      <c r="WRT391"/>
      <c r="WRU391"/>
      <c r="WRV391"/>
      <c r="WRW391"/>
      <c r="WRX391"/>
      <c r="WRY391"/>
      <c r="WRZ391"/>
      <c r="WSA391"/>
      <c r="WSB391"/>
      <c r="WSC391"/>
      <c r="WSD391"/>
      <c r="WSE391"/>
      <c r="WSF391"/>
      <c r="WSG391"/>
      <c r="WSH391"/>
      <c r="WSI391"/>
      <c r="WSJ391"/>
      <c r="WSK391"/>
      <c r="WSL391"/>
      <c r="WSM391"/>
      <c r="WSN391"/>
      <c r="WSO391"/>
      <c r="WSP391"/>
      <c r="WSQ391"/>
      <c r="WSR391"/>
      <c r="WSS391"/>
      <c r="WST391"/>
      <c r="WSU391"/>
      <c r="WSV391"/>
      <c r="WSW391"/>
      <c r="WSX391"/>
      <c r="WSY391"/>
      <c r="WSZ391"/>
      <c r="WTA391"/>
      <c r="WTB391"/>
      <c r="WTC391"/>
      <c r="WTD391"/>
      <c r="WTE391"/>
      <c r="WTF391"/>
      <c r="WTG391"/>
      <c r="WTH391"/>
      <c r="WTI391"/>
      <c r="WTJ391"/>
      <c r="WTK391"/>
      <c r="WTL391"/>
      <c r="WTM391"/>
      <c r="WTN391"/>
      <c r="WTO391"/>
      <c r="WTP391"/>
      <c r="WTQ391"/>
      <c r="WTR391"/>
      <c r="WTS391"/>
      <c r="WTT391"/>
      <c r="WTU391"/>
      <c r="WTV391"/>
      <c r="WTW391"/>
      <c r="WTX391"/>
      <c r="WTY391"/>
      <c r="WTZ391"/>
      <c r="WUA391"/>
      <c r="WUB391"/>
      <c r="WUC391"/>
      <c r="WUD391"/>
      <c r="WUE391"/>
      <c r="WUF391"/>
      <c r="WUG391"/>
      <c r="WUH391"/>
      <c r="WUI391"/>
      <c r="WUJ391"/>
      <c r="WUK391"/>
      <c r="WUL391"/>
      <c r="WUM391"/>
      <c r="WUN391"/>
      <c r="WUO391"/>
      <c r="WUP391"/>
      <c r="WUQ391"/>
      <c r="WUR391"/>
      <c r="WUS391"/>
      <c r="WUT391"/>
      <c r="WUU391"/>
      <c r="WUV391"/>
      <c r="WUW391"/>
      <c r="WUX391"/>
      <c r="WUY391"/>
      <c r="WUZ391"/>
      <c r="WVA391"/>
      <c r="WVB391"/>
      <c r="WVC391"/>
      <c r="WVD391"/>
      <c r="WVE391"/>
      <c r="WVF391"/>
      <c r="WVG391"/>
      <c r="WVH391"/>
      <c r="WVI391"/>
      <c r="WVJ391"/>
      <c r="WVK391"/>
      <c r="WVL391"/>
      <c r="WVM391"/>
      <c r="WVN391"/>
      <c r="WVO391"/>
      <c r="WVP391"/>
      <c r="WVQ391"/>
      <c r="WVR391"/>
      <c r="WVS391"/>
      <c r="WVT391"/>
      <c r="WVU391"/>
      <c r="WVV391"/>
      <c r="WVW391"/>
      <c r="WVX391"/>
      <c r="WVY391"/>
      <c r="WVZ391"/>
      <c r="WWA391"/>
      <c r="WWB391"/>
      <c r="WWC391"/>
      <c r="WWD391"/>
      <c r="WWE391"/>
      <c r="WWF391"/>
      <c r="WWG391"/>
      <c r="WWH391"/>
      <c r="WWI391"/>
      <c r="WWJ391"/>
      <c r="WWK391"/>
      <c r="WWL391"/>
      <c r="WWM391"/>
      <c r="WWN391"/>
      <c r="WWO391"/>
      <c r="WWP391"/>
      <c r="WWQ391"/>
      <c r="WWR391"/>
      <c r="WWS391"/>
      <c r="WWT391"/>
      <c r="WWU391"/>
      <c r="WWV391"/>
      <c r="WWW391"/>
      <c r="WWX391"/>
      <c r="WWY391"/>
      <c r="WWZ391"/>
      <c r="WXA391"/>
      <c r="WXB391"/>
      <c r="WXC391"/>
      <c r="WXD391"/>
      <c r="WXE391"/>
      <c r="WXF391"/>
      <c r="WXG391"/>
      <c r="WXH391"/>
      <c r="WXI391"/>
      <c r="WXJ391"/>
      <c r="WXK391"/>
      <c r="WXL391"/>
      <c r="WXM391"/>
      <c r="WXN391"/>
      <c r="WXO391"/>
      <c r="WXP391"/>
      <c r="WXQ391"/>
      <c r="WXR391"/>
      <c r="WXS391"/>
      <c r="WXT391"/>
      <c r="WXU391"/>
      <c r="WXV391"/>
      <c r="WXW391"/>
      <c r="WXX391"/>
      <c r="WXY391"/>
      <c r="WXZ391"/>
      <c r="WYA391"/>
      <c r="WYB391"/>
      <c r="WYC391"/>
      <c r="WYD391"/>
      <c r="WYE391"/>
      <c r="WYF391"/>
      <c r="WYG391"/>
      <c r="WYH391"/>
      <c r="WYI391"/>
      <c r="WYJ391"/>
      <c r="WYK391"/>
      <c r="WYL391"/>
      <c r="WYM391"/>
      <c r="WYN391"/>
      <c r="WYO391"/>
      <c r="WYP391"/>
      <c r="WYQ391"/>
      <c r="WYR391"/>
      <c r="WYS391"/>
      <c r="WYT391"/>
      <c r="WYU391"/>
      <c r="WYV391"/>
      <c r="WYW391"/>
      <c r="WYX391"/>
      <c r="WYY391"/>
      <c r="WYZ391"/>
      <c r="WZA391"/>
      <c r="WZB391"/>
      <c r="WZC391"/>
      <c r="WZD391"/>
      <c r="WZE391"/>
      <c r="WZF391"/>
      <c r="WZG391"/>
      <c r="WZH391"/>
      <c r="WZI391"/>
      <c r="WZJ391"/>
      <c r="WZK391"/>
      <c r="WZL391"/>
      <c r="WZM391"/>
      <c r="WZN391"/>
      <c r="WZO391"/>
      <c r="WZP391"/>
      <c r="WZQ391"/>
      <c r="WZR391"/>
      <c r="WZS391"/>
      <c r="WZT391"/>
      <c r="WZU391"/>
      <c r="WZV391"/>
      <c r="WZW391"/>
      <c r="WZX391"/>
      <c r="WZY391"/>
      <c r="WZZ391"/>
      <c r="XAA391"/>
      <c r="XAB391"/>
      <c r="XAC391"/>
      <c r="XAD391"/>
      <c r="XAE391"/>
      <c r="XAF391"/>
      <c r="XAG391"/>
      <c r="XAH391"/>
      <c r="XAI391"/>
      <c r="XAJ391"/>
      <c r="XAK391"/>
      <c r="XAL391"/>
      <c r="XAM391"/>
      <c r="XAN391"/>
      <c r="XAO391"/>
      <c r="XAP391"/>
      <c r="XAQ391"/>
      <c r="XAR391"/>
      <c r="XAS391"/>
      <c r="XAT391"/>
      <c r="XAU391"/>
      <c r="XAV391"/>
      <c r="XAW391"/>
      <c r="XAX391"/>
      <c r="XAY391"/>
      <c r="XAZ391"/>
      <c r="XBA391"/>
      <c r="XBB391"/>
      <c r="XBC391"/>
      <c r="XBD391"/>
      <c r="XBE391"/>
      <c r="XBF391"/>
      <c r="XBG391"/>
      <c r="XBH391"/>
      <c r="XBI391"/>
      <c r="XBJ391"/>
      <c r="XBK391"/>
      <c r="XBL391"/>
      <c r="XBM391"/>
      <c r="XBN391"/>
      <c r="XBO391"/>
      <c r="XBP391"/>
      <c r="XBQ391"/>
      <c r="XBR391"/>
      <c r="XBS391"/>
      <c r="XBT391"/>
      <c r="XBU391"/>
      <c r="XBV391"/>
      <c r="XBW391"/>
      <c r="XBX391"/>
      <c r="XBY391"/>
      <c r="XBZ391"/>
      <c r="XCA391"/>
      <c r="XCB391"/>
      <c r="XCC391"/>
      <c r="XCD391"/>
      <c r="XCE391"/>
      <c r="XCF391"/>
      <c r="XCG391"/>
      <c r="XCH391"/>
      <c r="XCI391"/>
      <c r="XCJ391"/>
      <c r="XCK391"/>
      <c r="XCL391"/>
      <c r="XCM391"/>
      <c r="XCN391"/>
      <c r="XCO391"/>
      <c r="XCP391"/>
      <c r="XCQ391"/>
      <c r="XCR391"/>
      <c r="XCS391"/>
      <c r="XCT391"/>
      <c r="XCU391"/>
      <c r="XCV391"/>
      <c r="XCW391"/>
      <c r="XCX391"/>
      <c r="XCY391"/>
      <c r="XCZ391"/>
      <c r="XDA391"/>
      <c r="XDB391"/>
      <c r="XDC391"/>
      <c r="XDD391"/>
      <c r="XDE391"/>
      <c r="XDF391"/>
      <c r="XDG391"/>
      <c r="XDH391"/>
      <c r="XDI391"/>
      <c r="XDJ391"/>
      <c r="XDK391"/>
      <c r="XDL391"/>
      <c r="XDM391"/>
      <c r="XDN391"/>
      <c r="XDO391"/>
      <c r="XDP391"/>
      <c r="XDQ391"/>
      <c r="XDR391"/>
      <c r="XDS391"/>
      <c r="XDT391"/>
      <c r="XDU391"/>
      <c r="XDV391"/>
      <c r="XDW391"/>
      <c r="XDX391"/>
      <c r="XDY391"/>
      <c r="XDZ391"/>
      <c r="XEA391"/>
      <c r="XEB391"/>
      <c r="XEC391"/>
      <c r="XED391"/>
      <c r="XEE391"/>
      <c r="XEF391"/>
      <c r="XEG391"/>
      <c r="XEH391"/>
      <c r="XEI391"/>
      <c r="XEJ391"/>
      <c r="XEK391"/>
      <c r="XEL391"/>
      <c r="XEM391"/>
      <c r="XEN391"/>
      <c r="XEO391"/>
      <c r="XEP391"/>
      <c r="XEQ391"/>
      <c r="XER391"/>
      <c r="XES391"/>
    </row>
    <row r="392" spans="26:16373" s="4" customFormat="1" x14ac:dyDescent="0.35"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/>
      <c r="NO392"/>
      <c r="NP392"/>
      <c r="NQ392"/>
      <c r="NR392"/>
      <c r="NS392"/>
      <c r="NT392"/>
      <c r="NU392"/>
      <c r="NV392"/>
      <c r="NW392"/>
      <c r="NX392"/>
      <c r="NY392"/>
      <c r="NZ392"/>
      <c r="OA392"/>
      <c r="OB392"/>
      <c r="OC392"/>
      <c r="OD392"/>
      <c r="OE392"/>
      <c r="OF392"/>
      <c r="OG392"/>
      <c r="OH392"/>
      <c r="OI392"/>
      <c r="OJ392"/>
      <c r="OK392"/>
      <c r="OL392"/>
      <c r="OM392"/>
      <c r="ON392"/>
      <c r="OO392"/>
      <c r="OP392"/>
      <c r="OQ392"/>
      <c r="OR392"/>
      <c r="OS392"/>
      <c r="OT392"/>
      <c r="OU392"/>
      <c r="OV392"/>
      <c r="OW392"/>
      <c r="OX392"/>
      <c r="OY392"/>
      <c r="OZ392"/>
      <c r="PA392"/>
      <c r="PB392"/>
      <c r="PC392"/>
      <c r="PD392"/>
      <c r="PE392"/>
      <c r="PF392"/>
      <c r="PG392"/>
      <c r="PH392"/>
      <c r="PI392"/>
      <c r="PJ392"/>
      <c r="PK392"/>
      <c r="PL392"/>
      <c r="PM392"/>
      <c r="PN392"/>
      <c r="PO392"/>
      <c r="PP392"/>
      <c r="PQ392"/>
      <c r="PR392"/>
      <c r="PS392"/>
      <c r="PT392"/>
      <c r="PU392"/>
      <c r="PV392"/>
      <c r="PW392"/>
      <c r="PX392"/>
      <c r="PY392"/>
      <c r="PZ392"/>
      <c r="QA392"/>
      <c r="QB392"/>
      <c r="QC392"/>
      <c r="QD392"/>
      <c r="QE392"/>
      <c r="QF392"/>
      <c r="QG392"/>
      <c r="QH392"/>
      <c r="QI392"/>
      <c r="QJ392"/>
      <c r="QK392"/>
      <c r="QL392"/>
      <c r="QM392"/>
      <c r="QN392"/>
      <c r="QO392"/>
      <c r="QP392"/>
      <c r="QQ392"/>
      <c r="QR392"/>
      <c r="QS392"/>
      <c r="QT392"/>
      <c r="QU392"/>
      <c r="QV392"/>
      <c r="QW392"/>
      <c r="QX392"/>
      <c r="QY392"/>
      <c r="QZ392"/>
      <c r="RA392"/>
      <c r="RB392"/>
      <c r="RC392"/>
      <c r="RD392"/>
      <c r="RE392"/>
      <c r="RF392"/>
      <c r="RG392"/>
      <c r="RH392"/>
      <c r="RI392"/>
      <c r="RJ392"/>
      <c r="RK392"/>
      <c r="RL392"/>
      <c r="RM392"/>
      <c r="RN392"/>
      <c r="RO392"/>
      <c r="RP392"/>
      <c r="RQ392"/>
      <c r="RR392"/>
      <c r="RS392"/>
      <c r="RT392"/>
      <c r="RU392"/>
      <c r="RV392"/>
      <c r="RW392"/>
      <c r="RX392"/>
      <c r="RY392"/>
      <c r="RZ392"/>
      <c r="SA392"/>
      <c r="SB392"/>
      <c r="SC392"/>
      <c r="SD392"/>
      <c r="SE392"/>
      <c r="SF392"/>
      <c r="SG392"/>
      <c r="SH392"/>
      <c r="SI392"/>
      <c r="SJ392"/>
      <c r="SK392"/>
      <c r="SL392"/>
      <c r="SM392"/>
      <c r="SN392"/>
      <c r="SO392"/>
      <c r="SP392"/>
      <c r="SQ392"/>
      <c r="SR392"/>
      <c r="SS392"/>
      <c r="ST392"/>
      <c r="SU392"/>
      <c r="SV392"/>
      <c r="SW392"/>
      <c r="SX392"/>
      <c r="SY392"/>
      <c r="SZ392"/>
      <c r="TA392"/>
      <c r="TB392"/>
      <c r="TC392"/>
      <c r="TD392"/>
      <c r="TE392"/>
      <c r="TF392"/>
      <c r="TG392"/>
      <c r="TH392"/>
      <c r="TI392"/>
      <c r="TJ392"/>
      <c r="TK392"/>
      <c r="TL392"/>
      <c r="TM392"/>
      <c r="TN392"/>
      <c r="TO392"/>
      <c r="TP392"/>
      <c r="TQ392"/>
      <c r="TR392"/>
      <c r="TS392"/>
      <c r="TT392"/>
      <c r="TU392"/>
      <c r="TV392"/>
      <c r="TW392"/>
      <c r="TX392"/>
      <c r="TY392"/>
      <c r="TZ392"/>
      <c r="UA392"/>
      <c r="UB392"/>
      <c r="UC392"/>
      <c r="UD392"/>
      <c r="UE392"/>
      <c r="UF392"/>
      <c r="UG392"/>
      <c r="UH392"/>
      <c r="UI392"/>
      <c r="UJ392"/>
      <c r="UK392"/>
      <c r="UL392"/>
      <c r="UM392"/>
      <c r="UN392"/>
      <c r="UO392"/>
      <c r="UP392"/>
      <c r="UQ392"/>
      <c r="UR392"/>
      <c r="US392"/>
      <c r="UT392"/>
      <c r="UU392"/>
      <c r="UV392"/>
      <c r="UW392"/>
      <c r="UX392"/>
      <c r="UY392"/>
      <c r="UZ392"/>
      <c r="VA392"/>
      <c r="VB392"/>
      <c r="VC392"/>
      <c r="VD392"/>
      <c r="VE392"/>
      <c r="VF392"/>
      <c r="VG392"/>
      <c r="VH392"/>
      <c r="VI392"/>
      <c r="VJ392"/>
      <c r="VK392"/>
      <c r="VL392"/>
      <c r="VM392"/>
      <c r="VN392"/>
      <c r="VO392"/>
      <c r="VP392"/>
      <c r="VQ392"/>
      <c r="VR392"/>
      <c r="VS392"/>
      <c r="VT392"/>
      <c r="VU392"/>
      <c r="VV392"/>
      <c r="VW392"/>
      <c r="VX392"/>
      <c r="VY392"/>
      <c r="VZ392"/>
      <c r="WA392"/>
      <c r="WB392"/>
      <c r="WC392"/>
      <c r="WD392"/>
      <c r="WE392"/>
      <c r="WF392"/>
      <c r="WG392"/>
      <c r="WH392"/>
      <c r="WI392"/>
      <c r="WJ392"/>
      <c r="WK392"/>
      <c r="WL392"/>
      <c r="WM392"/>
      <c r="WN392"/>
      <c r="WO392"/>
      <c r="WP392"/>
      <c r="WQ392"/>
      <c r="WR392"/>
      <c r="WS392"/>
      <c r="WT392"/>
      <c r="WU392"/>
      <c r="WV392"/>
      <c r="WW392"/>
      <c r="WX392"/>
      <c r="WY392"/>
      <c r="WZ392"/>
      <c r="XA392"/>
      <c r="XB392"/>
      <c r="XC392"/>
      <c r="XD392"/>
      <c r="XE392"/>
      <c r="XF392"/>
      <c r="XG392"/>
      <c r="XH392"/>
      <c r="XI392"/>
      <c r="XJ392"/>
      <c r="XK392"/>
      <c r="XL392"/>
      <c r="XM392"/>
      <c r="XN392"/>
      <c r="XO392"/>
      <c r="XP392"/>
      <c r="XQ392"/>
      <c r="XR392"/>
      <c r="XS392"/>
      <c r="XT392"/>
      <c r="XU392"/>
      <c r="XV392"/>
      <c r="XW392"/>
      <c r="XX392"/>
      <c r="XY392"/>
      <c r="XZ392"/>
      <c r="YA392"/>
      <c r="YB392"/>
      <c r="YC392"/>
      <c r="YD392"/>
      <c r="YE392"/>
      <c r="YF392"/>
      <c r="YG392"/>
      <c r="YH392"/>
      <c r="YI392"/>
      <c r="YJ392"/>
      <c r="YK392"/>
      <c r="YL392"/>
      <c r="YM392"/>
      <c r="YN392"/>
      <c r="YO392"/>
      <c r="YP392"/>
      <c r="YQ392"/>
      <c r="YR392"/>
      <c r="YS392"/>
      <c r="YT392"/>
      <c r="YU392"/>
      <c r="YV392"/>
      <c r="YW392"/>
      <c r="YX392"/>
      <c r="YY392"/>
      <c r="YZ392"/>
      <c r="ZA392"/>
      <c r="ZB392"/>
      <c r="ZC392"/>
      <c r="ZD392"/>
      <c r="ZE392"/>
      <c r="ZF392"/>
      <c r="ZG392"/>
      <c r="ZH392"/>
      <c r="ZI392"/>
      <c r="ZJ392"/>
      <c r="ZK392"/>
      <c r="ZL392"/>
      <c r="ZM392"/>
      <c r="ZN392"/>
      <c r="ZO392"/>
      <c r="ZP392"/>
      <c r="ZQ392"/>
      <c r="ZR392"/>
      <c r="ZS392"/>
      <c r="ZT392"/>
      <c r="ZU392"/>
      <c r="ZV392"/>
      <c r="ZW392"/>
      <c r="ZX392"/>
      <c r="ZY392"/>
      <c r="ZZ392"/>
      <c r="AAA392"/>
      <c r="AAB392"/>
      <c r="AAC392"/>
      <c r="AAD392"/>
      <c r="AAE392"/>
      <c r="AAF392"/>
      <c r="AAG392"/>
      <c r="AAH392"/>
      <c r="AAI392"/>
      <c r="AAJ392"/>
      <c r="AAK392"/>
      <c r="AAL392"/>
      <c r="AAM392"/>
      <c r="AAN392"/>
      <c r="AAO392"/>
      <c r="AAP392"/>
      <c r="AAQ392"/>
      <c r="AAR392"/>
      <c r="AAS392"/>
      <c r="AAT392"/>
      <c r="AAU392"/>
      <c r="AAV392"/>
      <c r="AAW392"/>
      <c r="AAX392"/>
      <c r="AAY392"/>
      <c r="AAZ392"/>
      <c r="ABA392"/>
      <c r="ABB392"/>
      <c r="ABC392"/>
      <c r="ABD392"/>
      <c r="ABE392"/>
      <c r="ABF392"/>
      <c r="ABG392"/>
      <c r="ABH392"/>
      <c r="ABI392"/>
      <c r="ABJ392"/>
      <c r="ABK392"/>
      <c r="ABL392"/>
      <c r="ABM392"/>
      <c r="ABN392"/>
      <c r="ABO392"/>
      <c r="ABP392"/>
      <c r="ABQ392"/>
      <c r="ABR392"/>
      <c r="ABS392"/>
      <c r="ABT392"/>
      <c r="ABU392"/>
      <c r="ABV392"/>
      <c r="ABW392"/>
      <c r="ABX392"/>
      <c r="ABY392"/>
      <c r="ABZ392"/>
      <c r="ACA392"/>
      <c r="ACB392"/>
      <c r="ACC392"/>
      <c r="ACD392"/>
      <c r="ACE392"/>
      <c r="ACF392"/>
      <c r="ACG392"/>
      <c r="ACH392"/>
      <c r="ACI392"/>
      <c r="ACJ392"/>
      <c r="ACK392"/>
      <c r="ACL392"/>
      <c r="ACM392"/>
      <c r="ACN392"/>
      <c r="ACO392"/>
      <c r="ACP392"/>
      <c r="ACQ392"/>
      <c r="ACR392"/>
      <c r="ACS392"/>
      <c r="ACT392"/>
      <c r="ACU392"/>
      <c r="ACV392"/>
      <c r="ACW392"/>
      <c r="ACX392"/>
      <c r="ACY392"/>
      <c r="ACZ392"/>
      <c r="ADA392"/>
      <c r="ADB392"/>
      <c r="ADC392"/>
      <c r="ADD392"/>
      <c r="ADE392"/>
      <c r="ADF392"/>
      <c r="ADG392"/>
      <c r="ADH392"/>
      <c r="ADI392"/>
      <c r="ADJ392"/>
      <c r="ADK392"/>
      <c r="ADL392"/>
      <c r="ADM392"/>
      <c r="ADN392"/>
      <c r="ADO392"/>
      <c r="ADP392"/>
      <c r="ADQ392"/>
      <c r="ADR392"/>
      <c r="ADS392"/>
      <c r="ADT392"/>
      <c r="ADU392"/>
      <c r="ADV392"/>
      <c r="ADW392"/>
      <c r="ADX392"/>
      <c r="ADY392"/>
      <c r="ADZ392"/>
      <c r="AEA392"/>
      <c r="AEB392"/>
      <c r="AEC392"/>
      <c r="AED392"/>
      <c r="AEE392"/>
      <c r="AEF392"/>
      <c r="AEG392"/>
      <c r="AEH392"/>
      <c r="AEI392"/>
      <c r="AEJ392"/>
      <c r="AEK392"/>
      <c r="AEL392"/>
      <c r="AEM392"/>
      <c r="AEN392"/>
      <c r="AEO392"/>
      <c r="AEP392"/>
      <c r="AEQ392"/>
      <c r="AER392"/>
      <c r="AES392"/>
      <c r="AET392"/>
      <c r="AEU392"/>
      <c r="AEV392"/>
      <c r="AEW392"/>
      <c r="AEX392"/>
      <c r="AEY392"/>
      <c r="AEZ392"/>
      <c r="AFA392"/>
      <c r="AFB392"/>
      <c r="AFC392"/>
      <c r="AFD392"/>
      <c r="AFE392"/>
      <c r="AFF392"/>
      <c r="AFG392"/>
      <c r="AFH392"/>
      <c r="AFI392"/>
      <c r="AFJ392"/>
      <c r="AFK392"/>
      <c r="AFL392"/>
      <c r="AFM392"/>
      <c r="AFN392"/>
      <c r="AFO392"/>
      <c r="AFP392"/>
      <c r="AFQ392"/>
      <c r="AFR392"/>
      <c r="AFS392"/>
      <c r="AFT392"/>
      <c r="AFU392"/>
      <c r="AFV392"/>
      <c r="AFW392"/>
      <c r="AFX392"/>
      <c r="AFY392"/>
      <c r="AFZ392"/>
      <c r="AGA392"/>
      <c r="AGB392"/>
      <c r="AGC392"/>
      <c r="AGD392"/>
      <c r="AGE392"/>
      <c r="AGF392"/>
      <c r="AGG392"/>
      <c r="AGH392"/>
      <c r="AGI392"/>
      <c r="AGJ392"/>
      <c r="AGK392"/>
      <c r="AGL392"/>
      <c r="AGM392"/>
      <c r="AGN392"/>
      <c r="AGO392"/>
      <c r="AGP392"/>
      <c r="AGQ392"/>
      <c r="AGR392"/>
      <c r="AGS392"/>
      <c r="AGT392"/>
      <c r="AGU392"/>
      <c r="AGV392"/>
      <c r="AGW392"/>
      <c r="AGX392"/>
      <c r="AGY392"/>
      <c r="AGZ392"/>
      <c r="AHA392"/>
      <c r="AHB392"/>
      <c r="AHC392"/>
      <c r="AHD392"/>
      <c r="AHE392"/>
      <c r="AHF392"/>
      <c r="AHG392"/>
      <c r="AHH392"/>
      <c r="AHI392"/>
      <c r="AHJ392"/>
      <c r="AHK392"/>
      <c r="AHL392"/>
      <c r="AHM392"/>
      <c r="AHN392"/>
      <c r="AHO392"/>
      <c r="AHP392"/>
      <c r="AHQ392"/>
      <c r="AHR392"/>
      <c r="AHS392"/>
      <c r="AHT392"/>
      <c r="AHU392"/>
      <c r="AHV392"/>
      <c r="AHW392"/>
      <c r="AHX392"/>
      <c r="AHY392"/>
      <c r="AHZ392"/>
      <c r="AIA392"/>
      <c r="AIB392"/>
      <c r="AIC392"/>
      <c r="AID392"/>
      <c r="AIE392"/>
      <c r="AIF392"/>
      <c r="AIG392"/>
      <c r="AIH392"/>
      <c r="AII392"/>
      <c r="AIJ392"/>
      <c r="AIK392"/>
      <c r="AIL392"/>
      <c r="AIM392"/>
      <c r="AIN392"/>
      <c r="AIO392"/>
      <c r="AIP392"/>
      <c r="AIQ392"/>
      <c r="AIR392"/>
      <c r="AIS392"/>
      <c r="AIT392"/>
      <c r="AIU392"/>
      <c r="AIV392"/>
      <c r="AIW392"/>
      <c r="AIX392"/>
      <c r="AIY392"/>
      <c r="AIZ392"/>
      <c r="AJA392"/>
      <c r="AJB392"/>
      <c r="AJC392"/>
      <c r="AJD392"/>
      <c r="AJE392"/>
      <c r="AJF392"/>
      <c r="AJG392"/>
      <c r="AJH392"/>
      <c r="AJI392"/>
      <c r="AJJ392"/>
      <c r="AJK392"/>
      <c r="AJL392"/>
      <c r="AJM392"/>
      <c r="AJN392"/>
      <c r="AJO392"/>
      <c r="AJP392"/>
      <c r="AJQ392"/>
      <c r="AJR392"/>
      <c r="AJS392"/>
      <c r="AJT392"/>
      <c r="AJU392"/>
      <c r="AJV392"/>
      <c r="AJW392"/>
      <c r="AJX392"/>
      <c r="AJY392"/>
      <c r="AJZ392"/>
      <c r="AKA392"/>
      <c r="AKB392"/>
      <c r="AKC392"/>
      <c r="AKD392"/>
      <c r="AKE392"/>
      <c r="AKF392"/>
      <c r="AKG392"/>
      <c r="AKH392"/>
      <c r="AKI392"/>
      <c r="AKJ392"/>
      <c r="AKK392"/>
      <c r="AKL392"/>
      <c r="AKM392"/>
      <c r="AKN392"/>
      <c r="AKO392"/>
      <c r="AKP392"/>
      <c r="AKQ392"/>
      <c r="AKR392"/>
      <c r="AKS392"/>
      <c r="AKT392"/>
      <c r="AKU392"/>
      <c r="AKV392"/>
      <c r="AKW392"/>
      <c r="AKX392"/>
      <c r="AKY392"/>
      <c r="AKZ392"/>
      <c r="ALA392"/>
      <c r="ALB392"/>
      <c r="ALC392"/>
      <c r="ALD392"/>
      <c r="ALE392"/>
      <c r="ALF392"/>
      <c r="ALG392"/>
      <c r="ALH392"/>
      <c r="ALI392"/>
      <c r="ALJ392"/>
      <c r="ALK392"/>
      <c r="ALL392"/>
      <c r="ALM392"/>
      <c r="ALN392"/>
      <c r="ALO392"/>
      <c r="ALP392"/>
      <c r="ALQ392"/>
      <c r="ALR392"/>
      <c r="ALS392"/>
      <c r="ALT392"/>
      <c r="ALU392"/>
      <c r="ALV392"/>
      <c r="ALW392"/>
      <c r="ALX392"/>
      <c r="ALY392"/>
      <c r="ALZ392"/>
      <c r="AMA392"/>
      <c r="AMB392"/>
      <c r="AMC392"/>
      <c r="AMD392"/>
      <c r="AME392"/>
      <c r="AMF392"/>
      <c r="AMG392"/>
      <c r="AMH392"/>
      <c r="AMI392"/>
      <c r="AMJ392"/>
      <c r="AMK392"/>
      <c r="AML392"/>
      <c r="AMM392"/>
      <c r="AMN392"/>
      <c r="AMO392"/>
      <c r="AMP392"/>
      <c r="AMQ392"/>
      <c r="AMR392"/>
      <c r="AMS392"/>
      <c r="AMT392"/>
      <c r="AMU392"/>
      <c r="AMV392"/>
      <c r="AMW392"/>
      <c r="AMX392"/>
      <c r="AMY392"/>
      <c r="AMZ392"/>
      <c r="ANA392"/>
      <c r="ANB392"/>
      <c r="ANC392"/>
      <c r="AND392"/>
      <c r="ANE392"/>
      <c r="ANF392"/>
      <c r="ANG392"/>
      <c r="ANH392"/>
      <c r="ANI392"/>
      <c r="ANJ392"/>
      <c r="ANK392"/>
      <c r="ANL392"/>
      <c r="ANM392"/>
      <c r="ANN392"/>
      <c r="ANO392"/>
      <c r="ANP392"/>
      <c r="ANQ392"/>
      <c r="ANR392"/>
      <c r="ANS392"/>
      <c r="ANT392"/>
      <c r="ANU392"/>
      <c r="ANV392"/>
      <c r="ANW392"/>
      <c r="ANX392"/>
      <c r="ANY392"/>
      <c r="ANZ392"/>
      <c r="AOA392"/>
      <c r="AOB392"/>
      <c r="AOC392"/>
      <c r="AOD392"/>
      <c r="AOE392"/>
      <c r="AOF392"/>
      <c r="AOG392"/>
      <c r="AOH392"/>
      <c r="AOI392"/>
      <c r="AOJ392"/>
      <c r="AOK392"/>
      <c r="AOL392"/>
      <c r="AOM392"/>
      <c r="AON392"/>
      <c r="AOO392"/>
      <c r="AOP392"/>
      <c r="AOQ392"/>
      <c r="AOR392"/>
      <c r="AOS392"/>
      <c r="AOT392"/>
      <c r="AOU392"/>
      <c r="AOV392"/>
      <c r="AOW392"/>
      <c r="AOX392"/>
      <c r="AOY392"/>
      <c r="AOZ392"/>
      <c r="APA392"/>
      <c r="APB392"/>
      <c r="APC392"/>
      <c r="APD392"/>
      <c r="APE392"/>
      <c r="APF392"/>
      <c r="APG392"/>
      <c r="APH392"/>
      <c r="API392"/>
      <c r="APJ392"/>
      <c r="APK392"/>
      <c r="APL392"/>
      <c r="APM392"/>
      <c r="APN392"/>
      <c r="APO392"/>
      <c r="APP392"/>
      <c r="APQ392"/>
      <c r="APR392"/>
      <c r="APS392"/>
      <c r="APT392"/>
      <c r="APU392"/>
      <c r="APV392"/>
      <c r="APW392"/>
      <c r="APX392"/>
      <c r="APY392"/>
      <c r="APZ392"/>
      <c r="AQA392"/>
      <c r="AQB392"/>
      <c r="AQC392"/>
      <c r="AQD392"/>
      <c r="AQE392"/>
      <c r="AQF392"/>
      <c r="AQG392"/>
      <c r="AQH392"/>
      <c r="AQI392"/>
      <c r="AQJ392"/>
      <c r="AQK392"/>
      <c r="AQL392"/>
      <c r="AQM392"/>
      <c r="AQN392"/>
      <c r="AQO392"/>
      <c r="AQP392"/>
      <c r="AQQ392"/>
      <c r="AQR392"/>
      <c r="AQS392"/>
      <c r="AQT392"/>
      <c r="AQU392"/>
      <c r="AQV392"/>
      <c r="AQW392"/>
      <c r="AQX392"/>
      <c r="AQY392"/>
      <c r="AQZ392"/>
      <c r="ARA392"/>
      <c r="ARB392"/>
      <c r="ARC392"/>
      <c r="ARD392"/>
      <c r="ARE392"/>
      <c r="ARF392"/>
      <c r="ARG392"/>
      <c r="ARH392"/>
      <c r="ARI392"/>
      <c r="ARJ392"/>
      <c r="ARK392"/>
      <c r="ARL392"/>
      <c r="ARM392"/>
      <c r="ARN392"/>
      <c r="ARO392"/>
      <c r="ARP392"/>
      <c r="ARQ392"/>
      <c r="ARR392"/>
      <c r="ARS392"/>
      <c r="ART392"/>
      <c r="ARU392"/>
      <c r="ARV392"/>
      <c r="ARW392"/>
      <c r="ARX392"/>
      <c r="ARY392"/>
      <c r="ARZ392"/>
      <c r="ASA392"/>
      <c r="ASB392"/>
      <c r="ASC392"/>
      <c r="ASD392"/>
      <c r="ASE392"/>
      <c r="ASF392"/>
      <c r="ASG392"/>
      <c r="ASH392"/>
      <c r="ASI392"/>
      <c r="ASJ392"/>
      <c r="ASK392"/>
      <c r="ASL392"/>
      <c r="ASM392"/>
      <c r="ASN392"/>
      <c r="ASO392"/>
      <c r="ASP392"/>
      <c r="ASQ392"/>
      <c r="ASR392"/>
      <c r="ASS392"/>
      <c r="AST392"/>
      <c r="ASU392"/>
      <c r="ASV392"/>
      <c r="ASW392"/>
      <c r="ASX392"/>
      <c r="ASY392"/>
      <c r="ASZ392"/>
      <c r="ATA392"/>
      <c r="ATB392"/>
      <c r="ATC392"/>
      <c r="ATD392"/>
      <c r="ATE392"/>
      <c r="ATF392"/>
      <c r="ATG392"/>
      <c r="ATH392"/>
      <c r="ATI392"/>
      <c r="ATJ392"/>
      <c r="ATK392"/>
      <c r="ATL392"/>
      <c r="ATM392"/>
      <c r="ATN392"/>
      <c r="ATO392"/>
      <c r="ATP392"/>
      <c r="ATQ392"/>
      <c r="ATR392"/>
      <c r="ATS392"/>
      <c r="ATT392"/>
      <c r="ATU392"/>
      <c r="ATV392"/>
      <c r="ATW392"/>
      <c r="ATX392"/>
      <c r="ATY392"/>
      <c r="ATZ392"/>
      <c r="AUA392"/>
      <c r="AUB392"/>
      <c r="AUC392"/>
      <c r="AUD392"/>
      <c r="AUE392"/>
      <c r="AUF392"/>
      <c r="AUG392"/>
      <c r="AUH392"/>
      <c r="AUI392"/>
      <c r="AUJ392"/>
      <c r="AUK392"/>
      <c r="AUL392"/>
      <c r="AUM392"/>
      <c r="AUN392"/>
      <c r="AUO392"/>
      <c r="AUP392"/>
      <c r="AUQ392"/>
      <c r="AUR392"/>
      <c r="AUS392"/>
      <c r="AUT392"/>
      <c r="AUU392"/>
      <c r="AUV392"/>
      <c r="AUW392"/>
      <c r="AUX392"/>
      <c r="AUY392"/>
      <c r="AUZ392"/>
      <c r="AVA392"/>
      <c r="AVB392"/>
      <c r="AVC392"/>
      <c r="AVD392"/>
      <c r="AVE392"/>
      <c r="AVF392"/>
      <c r="AVG392"/>
      <c r="AVH392"/>
      <c r="AVI392"/>
      <c r="AVJ392"/>
      <c r="AVK392"/>
      <c r="AVL392"/>
      <c r="AVM392"/>
      <c r="AVN392"/>
      <c r="AVO392"/>
      <c r="AVP392"/>
      <c r="AVQ392"/>
      <c r="AVR392"/>
      <c r="AVS392"/>
      <c r="AVT392"/>
      <c r="AVU392"/>
      <c r="AVV392"/>
      <c r="AVW392"/>
      <c r="AVX392"/>
      <c r="AVY392"/>
      <c r="AVZ392"/>
      <c r="AWA392"/>
      <c r="AWB392"/>
      <c r="AWC392"/>
      <c r="AWD392"/>
      <c r="AWE392"/>
      <c r="AWF392"/>
      <c r="AWG392"/>
      <c r="AWH392"/>
      <c r="AWI392"/>
      <c r="AWJ392"/>
      <c r="AWK392"/>
      <c r="AWL392"/>
      <c r="AWM392"/>
      <c r="AWN392"/>
      <c r="AWO392"/>
      <c r="AWP392"/>
      <c r="AWQ392"/>
      <c r="AWR392"/>
      <c r="AWS392"/>
      <c r="AWT392"/>
      <c r="AWU392"/>
      <c r="AWV392"/>
      <c r="AWW392"/>
      <c r="AWX392"/>
      <c r="AWY392"/>
      <c r="AWZ392"/>
      <c r="AXA392"/>
      <c r="AXB392"/>
      <c r="AXC392"/>
      <c r="AXD392"/>
      <c r="AXE392"/>
      <c r="AXF392"/>
      <c r="AXG392"/>
      <c r="AXH392"/>
      <c r="AXI392"/>
      <c r="AXJ392"/>
      <c r="AXK392"/>
      <c r="AXL392"/>
      <c r="AXM392"/>
      <c r="AXN392"/>
      <c r="AXO392"/>
      <c r="AXP392"/>
      <c r="AXQ392"/>
      <c r="AXR392"/>
      <c r="AXS392"/>
      <c r="AXT392"/>
      <c r="AXU392"/>
      <c r="AXV392"/>
      <c r="AXW392"/>
      <c r="AXX392"/>
      <c r="AXY392"/>
      <c r="AXZ392"/>
      <c r="AYA392"/>
      <c r="AYB392"/>
      <c r="AYC392"/>
      <c r="AYD392"/>
      <c r="AYE392"/>
      <c r="AYF392"/>
      <c r="AYG392"/>
      <c r="AYH392"/>
      <c r="AYI392"/>
      <c r="AYJ392"/>
      <c r="AYK392"/>
      <c r="AYL392"/>
      <c r="AYM392"/>
      <c r="AYN392"/>
      <c r="AYO392"/>
      <c r="AYP392"/>
      <c r="AYQ392"/>
      <c r="AYR392"/>
      <c r="AYS392"/>
      <c r="AYT392"/>
      <c r="AYU392"/>
      <c r="AYV392"/>
      <c r="AYW392"/>
      <c r="AYX392"/>
      <c r="AYY392"/>
      <c r="AYZ392"/>
      <c r="AZA392"/>
      <c r="AZB392"/>
      <c r="AZC392"/>
      <c r="AZD392"/>
      <c r="AZE392"/>
      <c r="AZF392"/>
      <c r="AZG392"/>
      <c r="AZH392"/>
      <c r="AZI392"/>
      <c r="AZJ392"/>
      <c r="AZK392"/>
      <c r="AZL392"/>
      <c r="AZM392"/>
      <c r="AZN392"/>
      <c r="AZO392"/>
      <c r="AZP392"/>
      <c r="AZQ392"/>
      <c r="AZR392"/>
      <c r="AZS392"/>
      <c r="AZT392"/>
      <c r="AZU392"/>
      <c r="AZV392"/>
      <c r="AZW392"/>
      <c r="AZX392"/>
      <c r="AZY392"/>
      <c r="AZZ392"/>
      <c r="BAA392"/>
      <c r="BAB392"/>
      <c r="BAC392"/>
      <c r="BAD392"/>
      <c r="BAE392"/>
      <c r="BAF392"/>
      <c r="BAG392"/>
      <c r="BAH392"/>
      <c r="BAI392"/>
      <c r="BAJ392"/>
      <c r="BAK392"/>
      <c r="BAL392"/>
      <c r="BAM392"/>
      <c r="BAN392"/>
      <c r="BAO392"/>
      <c r="BAP392"/>
      <c r="BAQ392"/>
      <c r="BAR392"/>
      <c r="BAS392"/>
      <c r="BAT392"/>
      <c r="BAU392"/>
      <c r="BAV392"/>
      <c r="BAW392"/>
      <c r="BAX392"/>
      <c r="BAY392"/>
      <c r="BAZ392"/>
      <c r="BBA392"/>
      <c r="BBB392"/>
      <c r="BBC392"/>
      <c r="BBD392"/>
      <c r="BBE392"/>
      <c r="BBF392"/>
      <c r="BBG392"/>
      <c r="BBH392"/>
      <c r="BBI392"/>
      <c r="BBJ392"/>
      <c r="BBK392"/>
      <c r="BBL392"/>
      <c r="BBM392"/>
      <c r="BBN392"/>
      <c r="BBO392"/>
      <c r="BBP392"/>
      <c r="BBQ392"/>
      <c r="BBR392"/>
      <c r="BBS392"/>
      <c r="BBT392"/>
      <c r="BBU392"/>
      <c r="BBV392"/>
      <c r="BBW392"/>
      <c r="BBX392"/>
      <c r="BBY392"/>
      <c r="BBZ392"/>
      <c r="BCA392"/>
      <c r="BCB392"/>
      <c r="BCC392"/>
      <c r="BCD392"/>
      <c r="BCE392"/>
      <c r="BCF392"/>
      <c r="BCG392"/>
      <c r="BCH392"/>
      <c r="BCI392"/>
      <c r="BCJ392"/>
      <c r="BCK392"/>
      <c r="BCL392"/>
      <c r="BCM392"/>
      <c r="BCN392"/>
      <c r="BCO392"/>
      <c r="BCP392"/>
      <c r="BCQ392"/>
      <c r="BCR392"/>
      <c r="BCS392"/>
      <c r="BCT392"/>
      <c r="BCU392"/>
      <c r="BCV392"/>
      <c r="BCW392"/>
      <c r="BCX392"/>
      <c r="BCY392"/>
      <c r="BCZ392"/>
      <c r="BDA392"/>
      <c r="BDB392"/>
      <c r="BDC392"/>
      <c r="BDD392"/>
      <c r="BDE392"/>
      <c r="BDF392"/>
      <c r="BDG392"/>
      <c r="BDH392"/>
      <c r="BDI392"/>
      <c r="BDJ392"/>
      <c r="BDK392"/>
      <c r="BDL392"/>
      <c r="BDM392"/>
      <c r="BDN392"/>
      <c r="BDO392"/>
      <c r="BDP392"/>
      <c r="BDQ392"/>
      <c r="BDR392"/>
      <c r="BDS392"/>
      <c r="BDT392"/>
      <c r="BDU392"/>
      <c r="BDV392"/>
      <c r="BDW392"/>
      <c r="BDX392"/>
      <c r="BDY392"/>
      <c r="BDZ392"/>
      <c r="BEA392"/>
      <c r="BEB392"/>
      <c r="BEC392"/>
      <c r="BED392"/>
      <c r="BEE392"/>
      <c r="BEF392"/>
      <c r="BEG392"/>
      <c r="BEH392"/>
      <c r="BEI392"/>
      <c r="BEJ392"/>
      <c r="BEK392"/>
      <c r="BEL392"/>
      <c r="BEM392"/>
      <c r="BEN392"/>
      <c r="BEO392"/>
      <c r="BEP392"/>
      <c r="BEQ392"/>
      <c r="BER392"/>
      <c r="BES392"/>
      <c r="BET392"/>
      <c r="BEU392"/>
      <c r="BEV392"/>
      <c r="BEW392"/>
      <c r="BEX392"/>
      <c r="BEY392"/>
      <c r="BEZ392"/>
      <c r="BFA392"/>
      <c r="BFB392"/>
      <c r="BFC392"/>
      <c r="BFD392"/>
      <c r="BFE392"/>
      <c r="BFF392"/>
      <c r="BFG392"/>
      <c r="BFH392"/>
      <c r="BFI392"/>
      <c r="BFJ392"/>
      <c r="BFK392"/>
      <c r="BFL392"/>
      <c r="BFM392"/>
      <c r="BFN392"/>
      <c r="BFO392"/>
      <c r="BFP392"/>
      <c r="BFQ392"/>
      <c r="BFR392"/>
      <c r="BFS392"/>
      <c r="BFT392"/>
      <c r="BFU392"/>
      <c r="BFV392"/>
      <c r="BFW392"/>
      <c r="BFX392"/>
      <c r="BFY392"/>
      <c r="BFZ392"/>
      <c r="BGA392"/>
      <c r="BGB392"/>
      <c r="BGC392"/>
      <c r="BGD392"/>
      <c r="BGE392"/>
      <c r="BGF392"/>
      <c r="BGG392"/>
      <c r="BGH392"/>
      <c r="BGI392"/>
      <c r="BGJ392"/>
      <c r="BGK392"/>
      <c r="BGL392"/>
      <c r="BGM392"/>
      <c r="BGN392"/>
      <c r="BGO392"/>
      <c r="BGP392"/>
      <c r="BGQ392"/>
      <c r="BGR392"/>
      <c r="BGS392"/>
      <c r="BGT392"/>
      <c r="BGU392"/>
      <c r="BGV392"/>
      <c r="BGW392"/>
      <c r="BGX392"/>
      <c r="BGY392"/>
      <c r="BGZ392"/>
      <c r="BHA392"/>
      <c r="BHB392"/>
      <c r="BHC392"/>
      <c r="BHD392"/>
      <c r="BHE392"/>
      <c r="BHF392"/>
      <c r="BHG392"/>
      <c r="BHH392"/>
      <c r="BHI392"/>
      <c r="BHJ392"/>
      <c r="BHK392"/>
      <c r="BHL392"/>
      <c r="BHM392"/>
      <c r="BHN392"/>
      <c r="BHO392"/>
      <c r="BHP392"/>
      <c r="BHQ392"/>
      <c r="BHR392"/>
      <c r="BHS392"/>
      <c r="BHT392"/>
      <c r="BHU392"/>
      <c r="BHV392"/>
      <c r="BHW392"/>
      <c r="BHX392"/>
      <c r="BHY392"/>
      <c r="BHZ392"/>
      <c r="BIA392"/>
      <c r="BIB392"/>
      <c r="BIC392"/>
      <c r="BID392"/>
      <c r="BIE392"/>
      <c r="BIF392"/>
      <c r="BIG392"/>
      <c r="BIH392"/>
      <c r="BII392"/>
      <c r="BIJ392"/>
      <c r="BIK392"/>
      <c r="BIL392"/>
      <c r="BIM392"/>
      <c r="BIN392"/>
      <c r="BIO392"/>
      <c r="BIP392"/>
      <c r="BIQ392"/>
      <c r="BIR392"/>
      <c r="BIS392"/>
      <c r="BIT392"/>
      <c r="BIU392"/>
      <c r="BIV392"/>
      <c r="BIW392"/>
      <c r="BIX392"/>
      <c r="BIY392"/>
      <c r="BIZ392"/>
      <c r="BJA392"/>
      <c r="BJB392"/>
      <c r="BJC392"/>
      <c r="BJD392"/>
      <c r="BJE392"/>
      <c r="BJF392"/>
      <c r="BJG392"/>
      <c r="BJH392"/>
      <c r="BJI392"/>
      <c r="BJJ392"/>
      <c r="BJK392"/>
      <c r="BJL392"/>
      <c r="BJM392"/>
      <c r="BJN392"/>
      <c r="BJO392"/>
      <c r="BJP392"/>
      <c r="BJQ392"/>
      <c r="BJR392"/>
      <c r="BJS392"/>
      <c r="BJT392"/>
      <c r="BJU392"/>
      <c r="BJV392"/>
      <c r="BJW392"/>
      <c r="BJX392"/>
      <c r="BJY392"/>
      <c r="BJZ392"/>
      <c r="BKA392"/>
      <c r="BKB392"/>
      <c r="BKC392"/>
      <c r="BKD392"/>
      <c r="BKE392"/>
      <c r="BKF392"/>
      <c r="BKG392"/>
      <c r="BKH392"/>
      <c r="BKI392"/>
      <c r="BKJ392"/>
      <c r="BKK392"/>
      <c r="BKL392"/>
      <c r="BKM392"/>
      <c r="BKN392"/>
      <c r="BKO392"/>
      <c r="BKP392"/>
      <c r="BKQ392"/>
      <c r="BKR392"/>
      <c r="BKS392"/>
      <c r="BKT392"/>
      <c r="BKU392"/>
      <c r="BKV392"/>
      <c r="BKW392"/>
      <c r="BKX392"/>
      <c r="BKY392"/>
      <c r="BKZ392"/>
      <c r="BLA392"/>
      <c r="BLB392"/>
      <c r="BLC392"/>
      <c r="BLD392"/>
      <c r="BLE392"/>
      <c r="BLF392"/>
      <c r="BLG392"/>
      <c r="BLH392"/>
      <c r="BLI392"/>
      <c r="BLJ392"/>
      <c r="BLK392"/>
      <c r="BLL392"/>
      <c r="BLM392"/>
      <c r="BLN392"/>
      <c r="BLO392"/>
      <c r="BLP392"/>
      <c r="BLQ392"/>
      <c r="BLR392"/>
      <c r="BLS392"/>
      <c r="BLT392"/>
      <c r="BLU392"/>
      <c r="BLV392"/>
      <c r="BLW392"/>
      <c r="BLX392"/>
      <c r="BLY392"/>
      <c r="BLZ392"/>
      <c r="BMA392"/>
      <c r="BMB392"/>
      <c r="BMC392"/>
      <c r="BMD392"/>
      <c r="BME392"/>
      <c r="BMF392"/>
      <c r="BMG392"/>
      <c r="BMH392"/>
      <c r="BMI392"/>
      <c r="BMJ392"/>
      <c r="BMK392"/>
      <c r="BML392"/>
      <c r="BMM392"/>
      <c r="BMN392"/>
      <c r="BMO392"/>
      <c r="BMP392"/>
      <c r="BMQ392"/>
      <c r="BMR392"/>
      <c r="BMS392"/>
      <c r="BMT392"/>
      <c r="BMU392"/>
      <c r="BMV392"/>
      <c r="BMW392"/>
      <c r="BMX392"/>
      <c r="BMY392"/>
      <c r="BMZ392"/>
      <c r="BNA392"/>
      <c r="BNB392"/>
      <c r="BNC392"/>
      <c r="BND392"/>
      <c r="BNE392"/>
      <c r="BNF392"/>
      <c r="BNG392"/>
      <c r="BNH392"/>
      <c r="BNI392"/>
      <c r="BNJ392"/>
      <c r="BNK392"/>
      <c r="BNL392"/>
      <c r="BNM392"/>
      <c r="BNN392"/>
      <c r="BNO392"/>
      <c r="BNP392"/>
      <c r="BNQ392"/>
      <c r="BNR392"/>
      <c r="BNS392"/>
      <c r="BNT392"/>
      <c r="BNU392"/>
      <c r="BNV392"/>
      <c r="BNW392"/>
      <c r="BNX392"/>
      <c r="BNY392"/>
      <c r="BNZ392"/>
      <c r="BOA392"/>
      <c r="BOB392"/>
      <c r="BOC392"/>
      <c r="BOD392"/>
      <c r="BOE392"/>
      <c r="BOF392"/>
      <c r="BOG392"/>
      <c r="BOH392"/>
      <c r="BOI392"/>
      <c r="BOJ392"/>
      <c r="BOK392"/>
      <c r="BOL392"/>
      <c r="BOM392"/>
      <c r="BON392"/>
      <c r="BOO392"/>
      <c r="BOP392"/>
      <c r="BOQ392"/>
      <c r="BOR392"/>
      <c r="BOS392"/>
      <c r="BOT392"/>
      <c r="BOU392"/>
      <c r="BOV392"/>
      <c r="BOW392"/>
      <c r="BOX392"/>
      <c r="BOY392"/>
      <c r="BOZ392"/>
      <c r="BPA392"/>
      <c r="BPB392"/>
      <c r="BPC392"/>
      <c r="BPD392"/>
      <c r="BPE392"/>
      <c r="BPF392"/>
      <c r="BPG392"/>
      <c r="BPH392"/>
      <c r="BPI392"/>
      <c r="BPJ392"/>
      <c r="BPK392"/>
      <c r="BPL392"/>
      <c r="BPM392"/>
      <c r="BPN392"/>
      <c r="BPO392"/>
      <c r="BPP392"/>
      <c r="BPQ392"/>
      <c r="BPR392"/>
      <c r="BPS392"/>
      <c r="BPT392"/>
      <c r="BPU392"/>
      <c r="BPV392"/>
      <c r="BPW392"/>
      <c r="BPX392"/>
      <c r="BPY392"/>
      <c r="BPZ392"/>
      <c r="BQA392"/>
      <c r="BQB392"/>
      <c r="BQC392"/>
      <c r="BQD392"/>
      <c r="BQE392"/>
      <c r="BQF392"/>
      <c r="BQG392"/>
      <c r="BQH392"/>
      <c r="BQI392"/>
      <c r="BQJ392"/>
      <c r="BQK392"/>
      <c r="BQL392"/>
      <c r="BQM392"/>
      <c r="BQN392"/>
      <c r="BQO392"/>
      <c r="BQP392"/>
      <c r="BQQ392"/>
      <c r="BQR392"/>
      <c r="BQS392"/>
      <c r="BQT392"/>
      <c r="BQU392"/>
      <c r="BQV392"/>
      <c r="BQW392"/>
      <c r="BQX392"/>
      <c r="BQY392"/>
      <c r="BQZ392"/>
      <c r="BRA392"/>
      <c r="BRB392"/>
      <c r="BRC392"/>
      <c r="BRD392"/>
      <c r="BRE392"/>
      <c r="BRF392"/>
      <c r="BRG392"/>
      <c r="BRH392"/>
      <c r="BRI392"/>
      <c r="BRJ392"/>
      <c r="BRK392"/>
      <c r="BRL392"/>
      <c r="BRM392"/>
      <c r="BRN392"/>
      <c r="BRO392"/>
      <c r="BRP392"/>
      <c r="BRQ392"/>
      <c r="BRR392"/>
      <c r="BRS392"/>
      <c r="BRT392"/>
      <c r="BRU392"/>
      <c r="BRV392"/>
      <c r="BRW392"/>
      <c r="BRX392"/>
      <c r="BRY392"/>
      <c r="BRZ392"/>
      <c r="BSA392"/>
      <c r="BSB392"/>
      <c r="BSC392"/>
      <c r="BSD392"/>
      <c r="BSE392"/>
      <c r="BSF392"/>
      <c r="BSG392"/>
      <c r="BSH392"/>
      <c r="BSI392"/>
      <c r="BSJ392"/>
      <c r="BSK392"/>
      <c r="BSL392"/>
      <c r="BSM392"/>
      <c r="BSN392"/>
      <c r="BSO392"/>
      <c r="BSP392"/>
      <c r="BSQ392"/>
      <c r="BSR392"/>
      <c r="BSS392"/>
      <c r="BST392"/>
      <c r="BSU392"/>
      <c r="BSV392"/>
      <c r="BSW392"/>
      <c r="BSX392"/>
      <c r="BSY392"/>
      <c r="BSZ392"/>
      <c r="BTA392"/>
      <c r="BTB392"/>
      <c r="BTC392"/>
      <c r="BTD392"/>
      <c r="BTE392"/>
      <c r="BTF392"/>
      <c r="BTG392"/>
      <c r="BTH392"/>
      <c r="BTI392"/>
      <c r="BTJ392"/>
      <c r="BTK392"/>
      <c r="BTL392"/>
      <c r="BTM392"/>
      <c r="BTN392"/>
      <c r="BTO392"/>
      <c r="BTP392"/>
      <c r="BTQ392"/>
      <c r="BTR392"/>
      <c r="BTS392"/>
      <c r="BTT392"/>
      <c r="BTU392"/>
      <c r="BTV392"/>
      <c r="BTW392"/>
      <c r="BTX392"/>
      <c r="BTY392"/>
      <c r="BTZ392"/>
      <c r="BUA392"/>
      <c r="BUB392"/>
      <c r="BUC392"/>
      <c r="BUD392"/>
      <c r="BUE392"/>
      <c r="BUF392"/>
      <c r="BUG392"/>
      <c r="BUH392"/>
      <c r="BUI392"/>
      <c r="BUJ392"/>
      <c r="BUK392"/>
      <c r="BUL392"/>
      <c r="BUM392"/>
      <c r="BUN392"/>
      <c r="BUO392"/>
      <c r="BUP392"/>
      <c r="BUQ392"/>
      <c r="BUR392"/>
      <c r="BUS392"/>
      <c r="BUT392"/>
      <c r="BUU392"/>
      <c r="BUV392"/>
      <c r="BUW392"/>
      <c r="BUX392"/>
      <c r="BUY392"/>
      <c r="BUZ392"/>
      <c r="BVA392"/>
      <c r="BVB392"/>
      <c r="BVC392"/>
      <c r="BVD392"/>
      <c r="BVE392"/>
      <c r="BVF392"/>
      <c r="BVG392"/>
      <c r="BVH392"/>
      <c r="BVI392"/>
      <c r="BVJ392"/>
      <c r="BVK392"/>
      <c r="BVL392"/>
      <c r="BVM392"/>
      <c r="BVN392"/>
      <c r="BVO392"/>
      <c r="BVP392"/>
      <c r="BVQ392"/>
      <c r="BVR392"/>
      <c r="BVS392"/>
      <c r="BVT392"/>
      <c r="BVU392"/>
      <c r="BVV392"/>
      <c r="BVW392"/>
      <c r="BVX392"/>
      <c r="BVY392"/>
      <c r="BVZ392"/>
      <c r="BWA392"/>
      <c r="BWB392"/>
      <c r="BWC392"/>
      <c r="BWD392"/>
      <c r="BWE392"/>
      <c r="BWF392"/>
      <c r="BWG392"/>
      <c r="BWH392"/>
      <c r="BWI392"/>
      <c r="BWJ392"/>
      <c r="BWK392"/>
      <c r="BWL392"/>
      <c r="BWM392"/>
      <c r="BWN392"/>
      <c r="BWO392"/>
      <c r="BWP392"/>
      <c r="BWQ392"/>
      <c r="BWR392"/>
      <c r="BWS392"/>
      <c r="BWT392"/>
      <c r="BWU392"/>
      <c r="BWV392"/>
      <c r="BWW392"/>
      <c r="BWX392"/>
      <c r="BWY392"/>
      <c r="BWZ392"/>
      <c r="BXA392"/>
      <c r="BXB392"/>
      <c r="BXC392"/>
      <c r="BXD392"/>
      <c r="BXE392"/>
      <c r="BXF392"/>
      <c r="BXG392"/>
      <c r="BXH392"/>
      <c r="BXI392"/>
      <c r="BXJ392"/>
      <c r="BXK392"/>
      <c r="BXL392"/>
      <c r="BXM392"/>
      <c r="BXN392"/>
      <c r="BXO392"/>
      <c r="BXP392"/>
      <c r="BXQ392"/>
      <c r="BXR392"/>
      <c r="BXS392"/>
      <c r="BXT392"/>
      <c r="BXU392"/>
      <c r="BXV392"/>
      <c r="BXW392"/>
      <c r="BXX392"/>
      <c r="BXY392"/>
      <c r="BXZ392"/>
      <c r="BYA392"/>
      <c r="BYB392"/>
      <c r="BYC392"/>
      <c r="BYD392"/>
      <c r="BYE392"/>
      <c r="BYF392"/>
      <c r="BYG392"/>
      <c r="BYH392"/>
      <c r="BYI392"/>
      <c r="BYJ392"/>
      <c r="BYK392"/>
      <c r="BYL392"/>
      <c r="BYM392"/>
      <c r="BYN392"/>
      <c r="BYO392"/>
      <c r="BYP392"/>
      <c r="BYQ392"/>
      <c r="BYR392"/>
      <c r="BYS392"/>
      <c r="BYT392"/>
      <c r="BYU392"/>
      <c r="BYV392"/>
      <c r="BYW392"/>
      <c r="BYX392"/>
      <c r="BYY392"/>
      <c r="BYZ392"/>
      <c r="BZA392"/>
      <c r="BZB392"/>
      <c r="BZC392"/>
      <c r="BZD392"/>
      <c r="BZE392"/>
      <c r="BZF392"/>
      <c r="BZG392"/>
      <c r="BZH392"/>
      <c r="BZI392"/>
      <c r="BZJ392"/>
      <c r="BZK392"/>
      <c r="BZL392"/>
      <c r="BZM392"/>
      <c r="BZN392"/>
      <c r="BZO392"/>
      <c r="BZP392"/>
      <c r="BZQ392"/>
      <c r="BZR392"/>
      <c r="BZS392"/>
      <c r="BZT392"/>
      <c r="BZU392"/>
      <c r="BZV392"/>
      <c r="BZW392"/>
      <c r="BZX392"/>
      <c r="BZY392"/>
      <c r="BZZ392"/>
      <c r="CAA392"/>
      <c r="CAB392"/>
      <c r="CAC392"/>
      <c r="CAD392"/>
      <c r="CAE392"/>
      <c r="CAF392"/>
      <c r="CAG392"/>
      <c r="CAH392"/>
      <c r="CAI392"/>
      <c r="CAJ392"/>
      <c r="CAK392"/>
      <c r="CAL392"/>
      <c r="CAM392"/>
      <c r="CAN392"/>
      <c r="CAO392"/>
      <c r="CAP392"/>
      <c r="CAQ392"/>
      <c r="CAR392"/>
      <c r="CAS392"/>
      <c r="CAT392"/>
      <c r="CAU392"/>
      <c r="CAV392"/>
      <c r="CAW392"/>
      <c r="CAX392"/>
      <c r="CAY392"/>
      <c r="CAZ392"/>
      <c r="CBA392"/>
      <c r="CBB392"/>
      <c r="CBC392"/>
      <c r="CBD392"/>
      <c r="CBE392"/>
      <c r="CBF392"/>
      <c r="CBG392"/>
      <c r="CBH392"/>
      <c r="CBI392"/>
      <c r="CBJ392"/>
      <c r="CBK392"/>
      <c r="CBL392"/>
      <c r="CBM392"/>
      <c r="CBN392"/>
      <c r="CBO392"/>
      <c r="CBP392"/>
      <c r="CBQ392"/>
      <c r="CBR392"/>
      <c r="CBS392"/>
      <c r="CBT392"/>
      <c r="CBU392"/>
      <c r="CBV392"/>
      <c r="CBW392"/>
      <c r="CBX392"/>
      <c r="CBY392"/>
      <c r="CBZ392"/>
      <c r="CCA392"/>
      <c r="CCB392"/>
      <c r="CCC392"/>
      <c r="CCD392"/>
      <c r="CCE392"/>
      <c r="CCF392"/>
      <c r="CCG392"/>
      <c r="CCH392"/>
      <c r="CCI392"/>
      <c r="CCJ392"/>
      <c r="CCK392"/>
      <c r="CCL392"/>
      <c r="CCM392"/>
      <c r="CCN392"/>
      <c r="CCO392"/>
      <c r="CCP392"/>
      <c r="CCQ392"/>
      <c r="CCR392"/>
      <c r="CCS392"/>
      <c r="CCT392"/>
      <c r="CCU392"/>
      <c r="CCV392"/>
      <c r="CCW392"/>
      <c r="CCX392"/>
      <c r="CCY392"/>
      <c r="CCZ392"/>
      <c r="CDA392"/>
      <c r="CDB392"/>
      <c r="CDC392"/>
      <c r="CDD392"/>
      <c r="CDE392"/>
      <c r="CDF392"/>
      <c r="CDG392"/>
      <c r="CDH392"/>
      <c r="CDI392"/>
      <c r="CDJ392"/>
      <c r="CDK392"/>
      <c r="CDL392"/>
      <c r="CDM392"/>
      <c r="CDN392"/>
      <c r="CDO392"/>
      <c r="CDP392"/>
      <c r="CDQ392"/>
      <c r="CDR392"/>
      <c r="CDS392"/>
      <c r="CDT392"/>
      <c r="CDU392"/>
      <c r="CDV392"/>
      <c r="CDW392"/>
      <c r="CDX392"/>
      <c r="CDY392"/>
      <c r="CDZ392"/>
      <c r="CEA392"/>
      <c r="CEB392"/>
      <c r="CEC392"/>
      <c r="CED392"/>
      <c r="CEE392"/>
      <c r="CEF392"/>
      <c r="CEG392"/>
      <c r="CEH392"/>
      <c r="CEI392"/>
      <c r="CEJ392"/>
      <c r="CEK392"/>
      <c r="CEL392"/>
      <c r="CEM392"/>
      <c r="CEN392"/>
      <c r="CEO392"/>
      <c r="CEP392"/>
      <c r="CEQ392"/>
      <c r="CER392"/>
      <c r="CES392"/>
      <c r="CET392"/>
      <c r="CEU392"/>
      <c r="CEV392"/>
      <c r="CEW392"/>
      <c r="CEX392"/>
      <c r="CEY392"/>
      <c r="CEZ392"/>
      <c r="CFA392"/>
      <c r="CFB392"/>
      <c r="CFC392"/>
      <c r="CFD392"/>
      <c r="CFE392"/>
      <c r="CFF392"/>
      <c r="CFG392"/>
      <c r="CFH392"/>
      <c r="CFI392"/>
      <c r="CFJ392"/>
      <c r="CFK392"/>
      <c r="CFL392"/>
      <c r="CFM392"/>
      <c r="CFN392"/>
      <c r="CFO392"/>
      <c r="CFP392"/>
      <c r="CFQ392"/>
      <c r="CFR392"/>
      <c r="CFS392"/>
      <c r="CFT392"/>
      <c r="CFU392"/>
      <c r="CFV392"/>
      <c r="CFW392"/>
      <c r="CFX392"/>
      <c r="CFY392"/>
      <c r="CFZ392"/>
      <c r="CGA392"/>
      <c r="CGB392"/>
      <c r="CGC392"/>
      <c r="CGD392"/>
      <c r="CGE392"/>
      <c r="CGF392"/>
      <c r="CGG392"/>
      <c r="CGH392"/>
      <c r="CGI392"/>
      <c r="CGJ392"/>
      <c r="CGK392"/>
      <c r="CGL392"/>
      <c r="CGM392"/>
      <c r="CGN392"/>
      <c r="CGO392"/>
      <c r="CGP392"/>
      <c r="CGQ392"/>
      <c r="CGR392"/>
      <c r="CGS392"/>
      <c r="CGT392"/>
      <c r="CGU392"/>
      <c r="CGV392"/>
      <c r="CGW392"/>
      <c r="CGX392"/>
      <c r="CGY392"/>
      <c r="CGZ392"/>
      <c r="CHA392"/>
      <c r="CHB392"/>
      <c r="CHC392"/>
      <c r="CHD392"/>
      <c r="CHE392"/>
      <c r="CHF392"/>
      <c r="CHG392"/>
      <c r="CHH392"/>
      <c r="CHI392"/>
      <c r="CHJ392"/>
      <c r="CHK392"/>
      <c r="CHL392"/>
      <c r="CHM392"/>
      <c r="CHN392"/>
      <c r="CHO392"/>
      <c r="CHP392"/>
      <c r="CHQ392"/>
      <c r="CHR392"/>
      <c r="CHS392"/>
      <c r="CHT392"/>
      <c r="CHU392"/>
      <c r="CHV392"/>
      <c r="CHW392"/>
      <c r="CHX392"/>
      <c r="CHY392"/>
      <c r="CHZ392"/>
      <c r="CIA392"/>
      <c r="CIB392"/>
      <c r="CIC392"/>
      <c r="CID392"/>
      <c r="CIE392"/>
      <c r="CIF392"/>
      <c r="CIG392"/>
      <c r="CIH392"/>
      <c r="CII392"/>
      <c r="CIJ392"/>
      <c r="CIK392"/>
      <c r="CIL392"/>
      <c r="CIM392"/>
      <c r="CIN392"/>
      <c r="CIO392"/>
      <c r="CIP392"/>
      <c r="CIQ392"/>
      <c r="CIR392"/>
      <c r="CIS392"/>
      <c r="CIT392"/>
      <c r="CIU392"/>
      <c r="CIV392"/>
      <c r="CIW392"/>
      <c r="CIX392"/>
      <c r="CIY392"/>
      <c r="CIZ392"/>
      <c r="CJA392"/>
      <c r="CJB392"/>
      <c r="CJC392"/>
      <c r="CJD392"/>
      <c r="CJE392"/>
      <c r="CJF392"/>
      <c r="CJG392"/>
      <c r="CJH392"/>
      <c r="CJI392"/>
      <c r="CJJ392"/>
      <c r="CJK392"/>
      <c r="CJL392"/>
      <c r="CJM392"/>
      <c r="CJN392"/>
      <c r="CJO392"/>
      <c r="CJP392"/>
      <c r="CJQ392"/>
      <c r="CJR392"/>
      <c r="CJS392"/>
      <c r="CJT392"/>
      <c r="CJU392"/>
      <c r="CJV392"/>
      <c r="CJW392"/>
      <c r="CJX392"/>
      <c r="CJY392"/>
      <c r="CJZ392"/>
      <c r="CKA392"/>
      <c r="CKB392"/>
      <c r="CKC392"/>
      <c r="CKD392"/>
      <c r="CKE392"/>
      <c r="CKF392"/>
      <c r="CKG392"/>
      <c r="CKH392"/>
      <c r="CKI392"/>
      <c r="CKJ392"/>
      <c r="CKK392"/>
      <c r="CKL392"/>
      <c r="CKM392"/>
      <c r="CKN392"/>
      <c r="CKO392"/>
      <c r="CKP392"/>
      <c r="CKQ392"/>
      <c r="CKR392"/>
      <c r="CKS392"/>
      <c r="CKT392"/>
      <c r="CKU392"/>
      <c r="CKV392"/>
      <c r="CKW392"/>
      <c r="CKX392"/>
      <c r="CKY392"/>
      <c r="CKZ392"/>
      <c r="CLA392"/>
      <c r="CLB392"/>
      <c r="CLC392"/>
      <c r="CLD392"/>
      <c r="CLE392"/>
      <c r="CLF392"/>
      <c r="CLG392"/>
      <c r="CLH392"/>
      <c r="CLI392"/>
      <c r="CLJ392"/>
      <c r="CLK392"/>
      <c r="CLL392"/>
      <c r="CLM392"/>
      <c r="CLN392"/>
      <c r="CLO392"/>
      <c r="CLP392"/>
      <c r="CLQ392"/>
      <c r="CLR392"/>
      <c r="CLS392"/>
      <c r="CLT392"/>
      <c r="CLU392"/>
      <c r="CLV392"/>
      <c r="CLW392"/>
      <c r="CLX392"/>
      <c r="CLY392"/>
      <c r="CLZ392"/>
      <c r="CMA392"/>
      <c r="CMB392"/>
      <c r="CMC392"/>
      <c r="CMD392"/>
      <c r="CME392"/>
      <c r="CMF392"/>
      <c r="CMG392"/>
      <c r="CMH392"/>
      <c r="CMI392"/>
      <c r="CMJ392"/>
      <c r="CMK392"/>
      <c r="CML392"/>
      <c r="CMM392"/>
      <c r="CMN392"/>
      <c r="CMO392"/>
      <c r="CMP392"/>
      <c r="CMQ392"/>
      <c r="CMR392"/>
      <c r="CMS392"/>
      <c r="CMT392"/>
      <c r="CMU392"/>
      <c r="CMV392"/>
      <c r="CMW392"/>
      <c r="CMX392"/>
      <c r="CMY392"/>
      <c r="CMZ392"/>
      <c r="CNA392"/>
      <c r="CNB392"/>
      <c r="CNC392"/>
      <c r="CND392"/>
      <c r="CNE392"/>
      <c r="CNF392"/>
      <c r="CNG392"/>
      <c r="CNH392"/>
      <c r="CNI392"/>
      <c r="CNJ392"/>
      <c r="CNK392"/>
      <c r="CNL392"/>
      <c r="CNM392"/>
      <c r="CNN392"/>
      <c r="CNO392"/>
      <c r="CNP392"/>
      <c r="CNQ392"/>
      <c r="CNR392"/>
      <c r="CNS392"/>
      <c r="CNT392"/>
      <c r="CNU392"/>
      <c r="CNV392"/>
      <c r="CNW392"/>
      <c r="CNX392"/>
      <c r="CNY392"/>
      <c r="CNZ392"/>
      <c r="COA392"/>
      <c r="COB392"/>
      <c r="COC392"/>
      <c r="COD392"/>
      <c r="COE392"/>
      <c r="COF392"/>
      <c r="COG392"/>
      <c r="COH392"/>
      <c r="COI392"/>
      <c r="COJ392"/>
      <c r="COK392"/>
      <c r="COL392"/>
      <c r="COM392"/>
      <c r="CON392"/>
      <c r="COO392"/>
      <c r="COP392"/>
      <c r="COQ392"/>
      <c r="COR392"/>
      <c r="COS392"/>
      <c r="COT392"/>
      <c r="COU392"/>
      <c r="COV392"/>
      <c r="COW392"/>
      <c r="COX392"/>
      <c r="COY392"/>
      <c r="COZ392"/>
      <c r="CPA392"/>
      <c r="CPB392"/>
      <c r="CPC392"/>
      <c r="CPD392"/>
      <c r="CPE392"/>
      <c r="CPF392"/>
      <c r="CPG392"/>
      <c r="CPH392"/>
      <c r="CPI392"/>
      <c r="CPJ392"/>
      <c r="CPK392"/>
      <c r="CPL392"/>
      <c r="CPM392"/>
      <c r="CPN392"/>
      <c r="CPO392"/>
      <c r="CPP392"/>
      <c r="CPQ392"/>
      <c r="CPR392"/>
      <c r="CPS392"/>
      <c r="CPT392"/>
      <c r="CPU392"/>
      <c r="CPV392"/>
      <c r="CPW392"/>
      <c r="CPX392"/>
      <c r="CPY392"/>
      <c r="CPZ392"/>
      <c r="CQA392"/>
      <c r="CQB392"/>
      <c r="CQC392"/>
      <c r="CQD392"/>
      <c r="CQE392"/>
      <c r="CQF392"/>
      <c r="CQG392"/>
      <c r="CQH392"/>
      <c r="CQI392"/>
      <c r="CQJ392"/>
      <c r="CQK392"/>
      <c r="CQL392"/>
      <c r="CQM392"/>
      <c r="CQN392"/>
      <c r="CQO392"/>
      <c r="CQP392"/>
      <c r="CQQ392"/>
      <c r="CQR392"/>
      <c r="CQS392"/>
      <c r="CQT392"/>
      <c r="CQU392"/>
      <c r="CQV392"/>
      <c r="CQW392"/>
      <c r="CQX392"/>
      <c r="CQY392"/>
      <c r="CQZ392"/>
      <c r="CRA392"/>
      <c r="CRB392"/>
      <c r="CRC392"/>
      <c r="CRD392"/>
      <c r="CRE392"/>
      <c r="CRF392"/>
      <c r="CRG392"/>
      <c r="CRH392"/>
      <c r="CRI392"/>
      <c r="CRJ392"/>
      <c r="CRK392"/>
      <c r="CRL392"/>
      <c r="CRM392"/>
      <c r="CRN392"/>
      <c r="CRO392"/>
      <c r="CRP392"/>
      <c r="CRQ392"/>
      <c r="CRR392"/>
      <c r="CRS392"/>
      <c r="CRT392"/>
      <c r="CRU392"/>
      <c r="CRV392"/>
      <c r="CRW392"/>
      <c r="CRX392"/>
      <c r="CRY392"/>
      <c r="CRZ392"/>
      <c r="CSA392"/>
      <c r="CSB392"/>
      <c r="CSC392"/>
      <c r="CSD392"/>
      <c r="CSE392"/>
      <c r="CSF392"/>
      <c r="CSG392"/>
      <c r="CSH392"/>
      <c r="CSI392"/>
      <c r="CSJ392"/>
      <c r="CSK392"/>
      <c r="CSL392"/>
      <c r="CSM392"/>
      <c r="CSN392"/>
      <c r="CSO392"/>
      <c r="CSP392"/>
      <c r="CSQ392"/>
      <c r="CSR392"/>
      <c r="CSS392"/>
      <c r="CST392"/>
      <c r="CSU392"/>
      <c r="CSV392"/>
      <c r="CSW392"/>
      <c r="CSX392"/>
      <c r="CSY392"/>
      <c r="CSZ392"/>
      <c r="CTA392"/>
      <c r="CTB392"/>
      <c r="CTC392"/>
      <c r="CTD392"/>
      <c r="CTE392"/>
      <c r="CTF392"/>
      <c r="CTG392"/>
      <c r="CTH392"/>
      <c r="CTI392"/>
      <c r="CTJ392"/>
      <c r="CTK392"/>
      <c r="CTL392"/>
      <c r="CTM392"/>
      <c r="CTN392"/>
      <c r="CTO392"/>
      <c r="CTP392"/>
      <c r="CTQ392"/>
      <c r="CTR392"/>
      <c r="CTS392"/>
      <c r="CTT392"/>
      <c r="CTU392"/>
      <c r="CTV392"/>
      <c r="CTW392"/>
      <c r="CTX392"/>
      <c r="CTY392"/>
      <c r="CTZ392"/>
      <c r="CUA392"/>
      <c r="CUB392"/>
      <c r="CUC392"/>
      <c r="CUD392"/>
      <c r="CUE392"/>
      <c r="CUF392"/>
      <c r="CUG392"/>
      <c r="CUH392"/>
      <c r="CUI392"/>
      <c r="CUJ392"/>
      <c r="CUK392"/>
      <c r="CUL392"/>
      <c r="CUM392"/>
      <c r="CUN392"/>
      <c r="CUO392"/>
      <c r="CUP392"/>
      <c r="CUQ392"/>
      <c r="CUR392"/>
      <c r="CUS392"/>
      <c r="CUT392"/>
      <c r="CUU392"/>
      <c r="CUV392"/>
      <c r="CUW392"/>
      <c r="CUX392"/>
      <c r="CUY392"/>
      <c r="CUZ392"/>
      <c r="CVA392"/>
      <c r="CVB392"/>
      <c r="CVC392"/>
      <c r="CVD392"/>
      <c r="CVE392"/>
      <c r="CVF392"/>
      <c r="CVG392"/>
      <c r="CVH392"/>
      <c r="CVI392"/>
      <c r="CVJ392"/>
      <c r="CVK392"/>
      <c r="CVL392"/>
      <c r="CVM392"/>
      <c r="CVN392"/>
      <c r="CVO392"/>
      <c r="CVP392"/>
      <c r="CVQ392"/>
      <c r="CVR392"/>
      <c r="CVS392"/>
      <c r="CVT392"/>
      <c r="CVU392"/>
      <c r="CVV392"/>
      <c r="CVW392"/>
      <c r="CVX392"/>
      <c r="CVY392"/>
      <c r="CVZ392"/>
      <c r="CWA392"/>
      <c r="CWB392"/>
      <c r="CWC392"/>
      <c r="CWD392"/>
      <c r="CWE392"/>
      <c r="CWF392"/>
      <c r="CWG392"/>
      <c r="CWH392"/>
      <c r="CWI392"/>
      <c r="CWJ392"/>
      <c r="CWK392"/>
      <c r="CWL392"/>
      <c r="CWM392"/>
      <c r="CWN392"/>
      <c r="CWO392"/>
      <c r="CWP392"/>
      <c r="CWQ392"/>
      <c r="CWR392"/>
      <c r="CWS392"/>
      <c r="CWT392"/>
      <c r="CWU392"/>
      <c r="CWV392"/>
      <c r="CWW392"/>
      <c r="CWX392"/>
      <c r="CWY392"/>
      <c r="CWZ392"/>
      <c r="CXA392"/>
      <c r="CXB392"/>
      <c r="CXC392"/>
      <c r="CXD392"/>
      <c r="CXE392"/>
      <c r="CXF392"/>
      <c r="CXG392"/>
      <c r="CXH392"/>
      <c r="CXI392"/>
      <c r="CXJ392"/>
      <c r="CXK392"/>
      <c r="CXL392"/>
      <c r="CXM392"/>
      <c r="CXN392"/>
      <c r="CXO392"/>
      <c r="CXP392"/>
      <c r="CXQ392"/>
      <c r="CXR392"/>
      <c r="CXS392"/>
      <c r="CXT392"/>
      <c r="CXU392"/>
      <c r="CXV392"/>
      <c r="CXW392"/>
      <c r="CXX392"/>
      <c r="CXY392"/>
      <c r="CXZ392"/>
      <c r="CYA392"/>
      <c r="CYB392"/>
      <c r="CYC392"/>
      <c r="CYD392"/>
      <c r="CYE392"/>
      <c r="CYF392"/>
      <c r="CYG392"/>
      <c r="CYH392"/>
      <c r="CYI392"/>
      <c r="CYJ392"/>
      <c r="CYK392"/>
      <c r="CYL392"/>
      <c r="CYM392"/>
      <c r="CYN392"/>
      <c r="CYO392"/>
      <c r="CYP392"/>
      <c r="CYQ392"/>
      <c r="CYR392"/>
      <c r="CYS392"/>
      <c r="CYT392"/>
      <c r="CYU392"/>
      <c r="CYV392"/>
      <c r="CYW392"/>
      <c r="CYX392"/>
      <c r="CYY392"/>
      <c r="CYZ392"/>
      <c r="CZA392"/>
      <c r="CZB392"/>
      <c r="CZC392"/>
      <c r="CZD392"/>
      <c r="CZE392"/>
      <c r="CZF392"/>
      <c r="CZG392"/>
      <c r="CZH392"/>
      <c r="CZI392"/>
      <c r="CZJ392"/>
      <c r="CZK392"/>
      <c r="CZL392"/>
      <c r="CZM392"/>
      <c r="CZN392"/>
      <c r="CZO392"/>
      <c r="CZP392"/>
      <c r="CZQ392"/>
      <c r="CZR392"/>
      <c r="CZS392"/>
      <c r="CZT392"/>
      <c r="CZU392"/>
      <c r="CZV392"/>
      <c r="CZW392"/>
      <c r="CZX392"/>
      <c r="CZY392"/>
      <c r="CZZ392"/>
      <c r="DAA392"/>
      <c r="DAB392"/>
      <c r="DAC392"/>
      <c r="DAD392"/>
      <c r="DAE392"/>
      <c r="DAF392"/>
      <c r="DAG392"/>
      <c r="DAH392"/>
      <c r="DAI392"/>
      <c r="DAJ392"/>
      <c r="DAK392"/>
      <c r="DAL392"/>
      <c r="DAM392"/>
      <c r="DAN392"/>
      <c r="DAO392"/>
      <c r="DAP392"/>
      <c r="DAQ392"/>
      <c r="DAR392"/>
      <c r="DAS392"/>
      <c r="DAT392"/>
      <c r="DAU392"/>
      <c r="DAV392"/>
      <c r="DAW392"/>
      <c r="DAX392"/>
      <c r="DAY392"/>
      <c r="DAZ392"/>
      <c r="DBA392"/>
      <c r="DBB392"/>
      <c r="DBC392"/>
      <c r="DBD392"/>
      <c r="DBE392"/>
      <c r="DBF392"/>
      <c r="DBG392"/>
      <c r="DBH392"/>
      <c r="DBI392"/>
      <c r="DBJ392"/>
      <c r="DBK392"/>
      <c r="DBL392"/>
      <c r="DBM392"/>
      <c r="DBN392"/>
      <c r="DBO392"/>
      <c r="DBP392"/>
      <c r="DBQ392"/>
      <c r="DBR392"/>
      <c r="DBS392"/>
      <c r="DBT392"/>
      <c r="DBU392"/>
      <c r="DBV392"/>
      <c r="DBW392"/>
      <c r="DBX392"/>
      <c r="DBY392"/>
      <c r="DBZ392"/>
      <c r="DCA392"/>
      <c r="DCB392"/>
      <c r="DCC392"/>
      <c r="DCD392"/>
      <c r="DCE392"/>
      <c r="DCF392"/>
      <c r="DCG392"/>
      <c r="DCH392"/>
      <c r="DCI392"/>
      <c r="DCJ392"/>
      <c r="DCK392"/>
      <c r="DCL392"/>
      <c r="DCM392"/>
      <c r="DCN392"/>
      <c r="DCO392"/>
      <c r="DCP392"/>
      <c r="DCQ392"/>
      <c r="DCR392"/>
      <c r="DCS392"/>
      <c r="DCT392"/>
      <c r="DCU392"/>
      <c r="DCV392"/>
      <c r="DCW392"/>
      <c r="DCX392"/>
      <c r="DCY392"/>
      <c r="DCZ392"/>
      <c r="DDA392"/>
      <c r="DDB392"/>
      <c r="DDC392"/>
      <c r="DDD392"/>
      <c r="DDE392"/>
      <c r="DDF392"/>
      <c r="DDG392"/>
      <c r="DDH392"/>
      <c r="DDI392"/>
      <c r="DDJ392"/>
      <c r="DDK392"/>
      <c r="DDL392"/>
      <c r="DDM392"/>
      <c r="DDN392"/>
      <c r="DDO392"/>
      <c r="DDP392"/>
      <c r="DDQ392"/>
      <c r="DDR392"/>
      <c r="DDS392"/>
      <c r="DDT392"/>
      <c r="DDU392"/>
      <c r="DDV392"/>
      <c r="DDW392"/>
      <c r="DDX392"/>
      <c r="DDY392"/>
      <c r="DDZ392"/>
      <c r="DEA392"/>
      <c r="DEB392"/>
      <c r="DEC392"/>
      <c r="DED392"/>
      <c r="DEE392"/>
      <c r="DEF392"/>
      <c r="DEG392"/>
      <c r="DEH392"/>
      <c r="DEI392"/>
      <c r="DEJ392"/>
      <c r="DEK392"/>
      <c r="DEL392"/>
      <c r="DEM392"/>
      <c r="DEN392"/>
      <c r="DEO392"/>
      <c r="DEP392"/>
      <c r="DEQ392"/>
      <c r="DER392"/>
      <c r="DES392"/>
      <c r="DET392"/>
      <c r="DEU392"/>
      <c r="DEV392"/>
      <c r="DEW392"/>
      <c r="DEX392"/>
      <c r="DEY392"/>
      <c r="DEZ392"/>
      <c r="DFA392"/>
      <c r="DFB392"/>
      <c r="DFC392"/>
      <c r="DFD392"/>
      <c r="DFE392"/>
      <c r="DFF392"/>
      <c r="DFG392"/>
      <c r="DFH392"/>
      <c r="DFI392"/>
      <c r="DFJ392"/>
      <c r="DFK392"/>
      <c r="DFL392"/>
      <c r="DFM392"/>
      <c r="DFN392"/>
      <c r="DFO392"/>
      <c r="DFP392"/>
      <c r="DFQ392"/>
      <c r="DFR392"/>
      <c r="DFS392"/>
      <c r="DFT392"/>
      <c r="DFU392"/>
      <c r="DFV392"/>
      <c r="DFW392"/>
      <c r="DFX392"/>
      <c r="DFY392"/>
      <c r="DFZ392"/>
      <c r="DGA392"/>
      <c r="DGB392"/>
      <c r="DGC392"/>
      <c r="DGD392"/>
      <c r="DGE392"/>
      <c r="DGF392"/>
      <c r="DGG392"/>
      <c r="DGH392"/>
      <c r="DGI392"/>
      <c r="DGJ392"/>
      <c r="DGK392"/>
      <c r="DGL392"/>
      <c r="DGM392"/>
      <c r="DGN392"/>
      <c r="DGO392"/>
      <c r="DGP392"/>
      <c r="DGQ392"/>
      <c r="DGR392"/>
      <c r="DGS392"/>
      <c r="DGT392"/>
      <c r="DGU392"/>
      <c r="DGV392"/>
      <c r="DGW392"/>
      <c r="DGX392"/>
      <c r="DGY392"/>
      <c r="DGZ392"/>
      <c r="DHA392"/>
      <c r="DHB392"/>
      <c r="DHC392"/>
      <c r="DHD392"/>
      <c r="DHE392"/>
      <c r="DHF392"/>
      <c r="DHG392"/>
      <c r="DHH392"/>
      <c r="DHI392"/>
      <c r="DHJ392"/>
      <c r="DHK392"/>
      <c r="DHL392"/>
      <c r="DHM392"/>
      <c r="DHN392"/>
      <c r="DHO392"/>
      <c r="DHP392"/>
      <c r="DHQ392"/>
      <c r="DHR392"/>
      <c r="DHS392"/>
      <c r="DHT392"/>
      <c r="DHU392"/>
      <c r="DHV392"/>
      <c r="DHW392"/>
      <c r="DHX392"/>
      <c r="DHY392"/>
      <c r="DHZ392"/>
      <c r="DIA392"/>
      <c r="DIB392"/>
      <c r="DIC392"/>
      <c r="DID392"/>
      <c r="DIE392"/>
      <c r="DIF392"/>
      <c r="DIG392"/>
      <c r="DIH392"/>
      <c r="DII392"/>
      <c r="DIJ392"/>
      <c r="DIK392"/>
      <c r="DIL392"/>
      <c r="DIM392"/>
      <c r="DIN392"/>
      <c r="DIO392"/>
      <c r="DIP392"/>
      <c r="DIQ392"/>
      <c r="DIR392"/>
      <c r="DIS392"/>
      <c r="DIT392"/>
      <c r="DIU392"/>
      <c r="DIV392"/>
      <c r="DIW392"/>
      <c r="DIX392"/>
      <c r="DIY392"/>
      <c r="DIZ392"/>
      <c r="DJA392"/>
      <c r="DJB392"/>
      <c r="DJC392"/>
      <c r="DJD392"/>
      <c r="DJE392"/>
      <c r="DJF392"/>
      <c r="DJG392"/>
      <c r="DJH392"/>
      <c r="DJI392"/>
      <c r="DJJ392"/>
      <c r="DJK392"/>
      <c r="DJL392"/>
      <c r="DJM392"/>
      <c r="DJN392"/>
      <c r="DJO392"/>
      <c r="DJP392"/>
      <c r="DJQ392"/>
      <c r="DJR392"/>
      <c r="DJS392"/>
      <c r="DJT392"/>
      <c r="DJU392"/>
      <c r="DJV392"/>
      <c r="DJW392"/>
      <c r="DJX392"/>
      <c r="DJY392"/>
      <c r="DJZ392"/>
      <c r="DKA392"/>
      <c r="DKB392"/>
      <c r="DKC392"/>
      <c r="DKD392"/>
      <c r="DKE392"/>
      <c r="DKF392"/>
      <c r="DKG392"/>
      <c r="DKH392"/>
      <c r="DKI392"/>
      <c r="DKJ392"/>
      <c r="DKK392"/>
      <c r="DKL392"/>
      <c r="DKM392"/>
      <c r="DKN392"/>
      <c r="DKO392"/>
      <c r="DKP392"/>
      <c r="DKQ392"/>
      <c r="DKR392"/>
      <c r="DKS392"/>
      <c r="DKT392"/>
      <c r="DKU392"/>
      <c r="DKV392"/>
      <c r="DKW392"/>
      <c r="DKX392"/>
      <c r="DKY392"/>
      <c r="DKZ392"/>
      <c r="DLA392"/>
      <c r="DLB392"/>
      <c r="DLC392"/>
      <c r="DLD392"/>
      <c r="DLE392"/>
      <c r="DLF392"/>
      <c r="DLG392"/>
      <c r="DLH392"/>
      <c r="DLI392"/>
      <c r="DLJ392"/>
      <c r="DLK392"/>
      <c r="DLL392"/>
      <c r="DLM392"/>
      <c r="DLN392"/>
      <c r="DLO392"/>
      <c r="DLP392"/>
      <c r="DLQ392"/>
      <c r="DLR392"/>
      <c r="DLS392"/>
      <c r="DLT392"/>
      <c r="DLU392"/>
      <c r="DLV392"/>
      <c r="DLW392"/>
      <c r="DLX392"/>
      <c r="DLY392"/>
      <c r="DLZ392"/>
      <c r="DMA392"/>
      <c r="DMB392"/>
      <c r="DMC392"/>
      <c r="DMD392"/>
      <c r="DME392"/>
      <c r="DMF392"/>
      <c r="DMG392"/>
      <c r="DMH392"/>
      <c r="DMI392"/>
      <c r="DMJ392"/>
      <c r="DMK392"/>
      <c r="DML392"/>
      <c r="DMM392"/>
      <c r="DMN392"/>
      <c r="DMO392"/>
      <c r="DMP392"/>
      <c r="DMQ392"/>
      <c r="DMR392"/>
      <c r="DMS392"/>
      <c r="DMT392"/>
      <c r="DMU392"/>
      <c r="DMV392"/>
      <c r="DMW392"/>
      <c r="DMX392"/>
      <c r="DMY392"/>
      <c r="DMZ392"/>
      <c r="DNA392"/>
      <c r="DNB392"/>
      <c r="DNC392"/>
      <c r="DND392"/>
      <c r="DNE392"/>
      <c r="DNF392"/>
      <c r="DNG392"/>
      <c r="DNH392"/>
      <c r="DNI392"/>
      <c r="DNJ392"/>
      <c r="DNK392"/>
      <c r="DNL392"/>
      <c r="DNM392"/>
      <c r="DNN392"/>
      <c r="DNO392"/>
      <c r="DNP392"/>
      <c r="DNQ392"/>
      <c r="DNR392"/>
      <c r="DNS392"/>
      <c r="DNT392"/>
      <c r="DNU392"/>
      <c r="DNV392"/>
      <c r="DNW392"/>
      <c r="DNX392"/>
      <c r="DNY392"/>
      <c r="DNZ392"/>
      <c r="DOA392"/>
      <c r="DOB392"/>
      <c r="DOC392"/>
      <c r="DOD392"/>
      <c r="DOE392"/>
      <c r="DOF392"/>
      <c r="DOG392"/>
      <c r="DOH392"/>
      <c r="DOI392"/>
      <c r="DOJ392"/>
      <c r="DOK392"/>
      <c r="DOL392"/>
      <c r="DOM392"/>
      <c r="DON392"/>
      <c r="DOO392"/>
      <c r="DOP392"/>
      <c r="DOQ392"/>
      <c r="DOR392"/>
      <c r="DOS392"/>
      <c r="DOT392"/>
      <c r="DOU392"/>
      <c r="DOV392"/>
      <c r="DOW392"/>
      <c r="DOX392"/>
      <c r="DOY392"/>
      <c r="DOZ392"/>
      <c r="DPA392"/>
      <c r="DPB392"/>
      <c r="DPC392"/>
      <c r="DPD392"/>
      <c r="DPE392"/>
      <c r="DPF392"/>
      <c r="DPG392"/>
      <c r="DPH392"/>
      <c r="DPI392"/>
      <c r="DPJ392"/>
      <c r="DPK392"/>
      <c r="DPL392"/>
      <c r="DPM392"/>
      <c r="DPN392"/>
      <c r="DPO392"/>
      <c r="DPP392"/>
      <c r="DPQ392"/>
      <c r="DPR392"/>
      <c r="DPS392"/>
      <c r="DPT392"/>
      <c r="DPU392"/>
      <c r="DPV392"/>
      <c r="DPW392"/>
      <c r="DPX392"/>
      <c r="DPY392"/>
      <c r="DPZ392"/>
      <c r="DQA392"/>
      <c r="DQB392"/>
      <c r="DQC392"/>
      <c r="DQD392"/>
      <c r="DQE392"/>
      <c r="DQF392"/>
      <c r="DQG392"/>
      <c r="DQH392"/>
      <c r="DQI392"/>
      <c r="DQJ392"/>
      <c r="DQK392"/>
      <c r="DQL392"/>
      <c r="DQM392"/>
      <c r="DQN392"/>
      <c r="DQO392"/>
      <c r="DQP392"/>
      <c r="DQQ392"/>
      <c r="DQR392"/>
      <c r="DQS392"/>
      <c r="DQT392"/>
      <c r="DQU392"/>
      <c r="DQV392"/>
      <c r="DQW392"/>
      <c r="DQX392"/>
      <c r="DQY392"/>
      <c r="DQZ392"/>
      <c r="DRA392"/>
      <c r="DRB392"/>
      <c r="DRC392"/>
      <c r="DRD392"/>
      <c r="DRE392"/>
      <c r="DRF392"/>
      <c r="DRG392"/>
      <c r="DRH392"/>
      <c r="DRI392"/>
      <c r="DRJ392"/>
      <c r="DRK392"/>
      <c r="DRL392"/>
      <c r="DRM392"/>
      <c r="DRN392"/>
      <c r="DRO392"/>
      <c r="DRP392"/>
      <c r="DRQ392"/>
      <c r="DRR392"/>
      <c r="DRS392"/>
      <c r="DRT392"/>
      <c r="DRU392"/>
      <c r="DRV392"/>
      <c r="DRW392"/>
      <c r="DRX392"/>
      <c r="DRY392"/>
      <c r="DRZ392"/>
      <c r="DSA392"/>
      <c r="DSB392"/>
      <c r="DSC392"/>
      <c r="DSD392"/>
      <c r="DSE392"/>
      <c r="DSF392"/>
      <c r="DSG392"/>
      <c r="DSH392"/>
      <c r="DSI392"/>
      <c r="DSJ392"/>
      <c r="DSK392"/>
      <c r="DSL392"/>
      <c r="DSM392"/>
      <c r="DSN392"/>
      <c r="DSO392"/>
      <c r="DSP392"/>
      <c r="DSQ392"/>
      <c r="DSR392"/>
      <c r="DSS392"/>
      <c r="DST392"/>
      <c r="DSU392"/>
      <c r="DSV392"/>
      <c r="DSW392"/>
      <c r="DSX392"/>
      <c r="DSY392"/>
      <c r="DSZ392"/>
      <c r="DTA392"/>
      <c r="DTB392"/>
      <c r="DTC392"/>
      <c r="DTD392"/>
      <c r="DTE392"/>
      <c r="DTF392"/>
      <c r="DTG392"/>
      <c r="DTH392"/>
      <c r="DTI392"/>
      <c r="DTJ392"/>
      <c r="DTK392"/>
      <c r="DTL392"/>
      <c r="DTM392"/>
      <c r="DTN392"/>
      <c r="DTO392"/>
      <c r="DTP392"/>
      <c r="DTQ392"/>
      <c r="DTR392"/>
      <c r="DTS392"/>
      <c r="DTT392"/>
      <c r="DTU392"/>
      <c r="DTV392"/>
      <c r="DTW392"/>
      <c r="DTX392"/>
      <c r="DTY392"/>
      <c r="DTZ392"/>
      <c r="DUA392"/>
      <c r="DUB392"/>
      <c r="DUC392"/>
      <c r="DUD392"/>
      <c r="DUE392"/>
      <c r="DUF392"/>
      <c r="DUG392"/>
      <c r="DUH392"/>
      <c r="DUI392"/>
      <c r="DUJ392"/>
      <c r="DUK392"/>
      <c r="DUL392"/>
      <c r="DUM392"/>
      <c r="DUN392"/>
      <c r="DUO392"/>
      <c r="DUP392"/>
      <c r="DUQ392"/>
      <c r="DUR392"/>
      <c r="DUS392"/>
      <c r="DUT392"/>
      <c r="DUU392"/>
      <c r="DUV392"/>
      <c r="DUW392"/>
      <c r="DUX392"/>
      <c r="DUY392"/>
      <c r="DUZ392"/>
      <c r="DVA392"/>
      <c r="DVB392"/>
      <c r="DVC392"/>
      <c r="DVD392"/>
      <c r="DVE392"/>
      <c r="DVF392"/>
      <c r="DVG392"/>
      <c r="DVH392"/>
      <c r="DVI392"/>
      <c r="DVJ392"/>
      <c r="DVK392"/>
      <c r="DVL392"/>
      <c r="DVM392"/>
      <c r="DVN392"/>
      <c r="DVO392"/>
      <c r="DVP392"/>
      <c r="DVQ392"/>
      <c r="DVR392"/>
      <c r="DVS392"/>
      <c r="DVT392"/>
      <c r="DVU392"/>
      <c r="DVV392"/>
      <c r="DVW392"/>
      <c r="DVX392"/>
      <c r="DVY392"/>
      <c r="DVZ392"/>
      <c r="DWA392"/>
      <c r="DWB392"/>
      <c r="DWC392"/>
      <c r="DWD392"/>
      <c r="DWE392"/>
      <c r="DWF392"/>
      <c r="DWG392"/>
      <c r="DWH392"/>
      <c r="DWI392"/>
      <c r="DWJ392"/>
      <c r="DWK392"/>
      <c r="DWL392"/>
      <c r="DWM392"/>
      <c r="DWN392"/>
      <c r="DWO392"/>
      <c r="DWP392"/>
      <c r="DWQ392"/>
      <c r="DWR392"/>
      <c r="DWS392"/>
      <c r="DWT392"/>
      <c r="DWU392"/>
      <c r="DWV392"/>
      <c r="DWW392"/>
      <c r="DWX392"/>
      <c r="DWY392"/>
      <c r="DWZ392"/>
      <c r="DXA392"/>
      <c r="DXB392"/>
      <c r="DXC392"/>
      <c r="DXD392"/>
      <c r="DXE392"/>
      <c r="DXF392"/>
      <c r="DXG392"/>
      <c r="DXH392"/>
      <c r="DXI392"/>
      <c r="DXJ392"/>
      <c r="DXK392"/>
      <c r="DXL392"/>
      <c r="DXM392"/>
      <c r="DXN392"/>
      <c r="DXO392"/>
      <c r="DXP392"/>
      <c r="DXQ392"/>
      <c r="DXR392"/>
      <c r="DXS392"/>
      <c r="DXT392"/>
      <c r="DXU392"/>
      <c r="DXV392"/>
      <c r="DXW392"/>
      <c r="DXX392"/>
      <c r="DXY392"/>
      <c r="DXZ392"/>
      <c r="DYA392"/>
      <c r="DYB392"/>
      <c r="DYC392"/>
      <c r="DYD392"/>
      <c r="DYE392"/>
      <c r="DYF392"/>
      <c r="DYG392"/>
      <c r="DYH392"/>
      <c r="DYI392"/>
      <c r="DYJ392"/>
      <c r="DYK392"/>
      <c r="DYL392"/>
      <c r="DYM392"/>
      <c r="DYN392"/>
      <c r="DYO392"/>
      <c r="DYP392"/>
      <c r="DYQ392"/>
      <c r="DYR392"/>
      <c r="DYS392"/>
      <c r="DYT392"/>
      <c r="DYU392"/>
      <c r="DYV392"/>
      <c r="DYW392"/>
      <c r="DYX392"/>
      <c r="DYY392"/>
      <c r="DYZ392"/>
      <c r="DZA392"/>
      <c r="DZB392"/>
      <c r="DZC392"/>
      <c r="DZD392"/>
      <c r="DZE392"/>
      <c r="DZF392"/>
      <c r="DZG392"/>
      <c r="DZH392"/>
      <c r="DZI392"/>
      <c r="DZJ392"/>
      <c r="DZK392"/>
      <c r="DZL392"/>
      <c r="DZM392"/>
      <c r="DZN392"/>
      <c r="DZO392"/>
      <c r="DZP392"/>
      <c r="DZQ392"/>
      <c r="DZR392"/>
      <c r="DZS392"/>
      <c r="DZT392"/>
      <c r="DZU392"/>
      <c r="DZV392"/>
      <c r="DZW392"/>
      <c r="DZX392"/>
      <c r="DZY392"/>
      <c r="DZZ392"/>
      <c r="EAA392"/>
      <c r="EAB392"/>
      <c r="EAC392"/>
      <c r="EAD392"/>
      <c r="EAE392"/>
      <c r="EAF392"/>
      <c r="EAG392"/>
      <c r="EAH392"/>
      <c r="EAI392"/>
      <c r="EAJ392"/>
      <c r="EAK392"/>
      <c r="EAL392"/>
      <c r="EAM392"/>
      <c r="EAN392"/>
      <c r="EAO392"/>
      <c r="EAP392"/>
      <c r="EAQ392"/>
      <c r="EAR392"/>
      <c r="EAS392"/>
      <c r="EAT392"/>
      <c r="EAU392"/>
      <c r="EAV392"/>
      <c r="EAW392"/>
      <c r="EAX392"/>
      <c r="EAY392"/>
      <c r="EAZ392"/>
      <c r="EBA392"/>
      <c r="EBB392"/>
      <c r="EBC392"/>
      <c r="EBD392"/>
      <c r="EBE392"/>
      <c r="EBF392"/>
      <c r="EBG392"/>
      <c r="EBH392"/>
      <c r="EBI392"/>
      <c r="EBJ392"/>
      <c r="EBK392"/>
      <c r="EBL392"/>
      <c r="EBM392"/>
      <c r="EBN392"/>
      <c r="EBO392"/>
      <c r="EBP392"/>
      <c r="EBQ392"/>
      <c r="EBR392"/>
      <c r="EBS392"/>
      <c r="EBT392"/>
      <c r="EBU392"/>
      <c r="EBV392"/>
      <c r="EBW392"/>
      <c r="EBX392"/>
      <c r="EBY392"/>
      <c r="EBZ392"/>
      <c r="ECA392"/>
      <c r="ECB392"/>
      <c r="ECC392"/>
      <c r="ECD392"/>
      <c r="ECE392"/>
      <c r="ECF392"/>
      <c r="ECG392"/>
      <c r="ECH392"/>
      <c r="ECI392"/>
      <c r="ECJ392"/>
      <c r="ECK392"/>
      <c r="ECL392"/>
      <c r="ECM392"/>
      <c r="ECN392"/>
      <c r="ECO392"/>
      <c r="ECP392"/>
      <c r="ECQ392"/>
      <c r="ECR392"/>
      <c r="ECS392"/>
      <c r="ECT392"/>
      <c r="ECU392"/>
      <c r="ECV392"/>
      <c r="ECW392"/>
      <c r="ECX392"/>
      <c r="ECY392"/>
      <c r="ECZ392"/>
      <c r="EDA392"/>
      <c r="EDB392"/>
      <c r="EDC392"/>
      <c r="EDD392"/>
      <c r="EDE392"/>
      <c r="EDF392"/>
      <c r="EDG392"/>
      <c r="EDH392"/>
      <c r="EDI392"/>
      <c r="EDJ392"/>
      <c r="EDK392"/>
      <c r="EDL392"/>
      <c r="EDM392"/>
      <c r="EDN392"/>
      <c r="EDO392"/>
      <c r="EDP392"/>
      <c r="EDQ392"/>
      <c r="EDR392"/>
      <c r="EDS392"/>
      <c r="EDT392"/>
      <c r="EDU392"/>
      <c r="EDV392"/>
      <c r="EDW392"/>
      <c r="EDX392"/>
      <c r="EDY392"/>
      <c r="EDZ392"/>
      <c r="EEA392"/>
      <c r="EEB392"/>
      <c r="EEC392"/>
      <c r="EED392"/>
      <c r="EEE392"/>
      <c r="EEF392"/>
      <c r="EEG392"/>
      <c r="EEH392"/>
      <c r="EEI392"/>
      <c r="EEJ392"/>
      <c r="EEK392"/>
      <c r="EEL392"/>
      <c r="EEM392"/>
      <c r="EEN392"/>
      <c r="EEO392"/>
      <c r="EEP392"/>
      <c r="EEQ392"/>
      <c r="EER392"/>
      <c r="EES392"/>
      <c r="EET392"/>
      <c r="EEU392"/>
      <c r="EEV392"/>
      <c r="EEW392"/>
      <c r="EEX392"/>
      <c r="EEY392"/>
      <c r="EEZ392"/>
      <c r="EFA392"/>
      <c r="EFB392"/>
      <c r="EFC392"/>
      <c r="EFD392"/>
      <c r="EFE392"/>
      <c r="EFF392"/>
      <c r="EFG392"/>
      <c r="EFH392"/>
      <c r="EFI392"/>
      <c r="EFJ392"/>
      <c r="EFK392"/>
      <c r="EFL392"/>
      <c r="EFM392"/>
      <c r="EFN392"/>
      <c r="EFO392"/>
      <c r="EFP392"/>
      <c r="EFQ392"/>
      <c r="EFR392"/>
      <c r="EFS392"/>
      <c r="EFT392"/>
      <c r="EFU392"/>
      <c r="EFV392"/>
      <c r="EFW392"/>
      <c r="EFX392"/>
      <c r="EFY392"/>
      <c r="EFZ392"/>
      <c r="EGA392"/>
      <c r="EGB392"/>
      <c r="EGC392"/>
      <c r="EGD392"/>
      <c r="EGE392"/>
      <c r="EGF392"/>
      <c r="EGG392"/>
      <c r="EGH392"/>
      <c r="EGI392"/>
      <c r="EGJ392"/>
      <c r="EGK392"/>
      <c r="EGL392"/>
      <c r="EGM392"/>
      <c r="EGN392"/>
      <c r="EGO392"/>
      <c r="EGP392"/>
      <c r="EGQ392"/>
      <c r="EGR392"/>
      <c r="EGS392"/>
      <c r="EGT392"/>
      <c r="EGU392"/>
      <c r="EGV392"/>
      <c r="EGW392"/>
      <c r="EGX392"/>
      <c r="EGY392"/>
      <c r="EGZ392"/>
      <c r="EHA392"/>
      <c r="EHB392"/>
      <c r="EHC392"/>
      <c r="EHD392"/>
      <c r="EHE392"/>
      <c r="EHF392"/>
      <c r="EHG392"/>
      <c r="EHH392"/>
      <c r="EHI392"/>
      <c r="EHJ392"/>
      <c r="EHK392"/>
      <c r="EHL392"/>
      <c r="EHM392"/>
      <c r="EHN392"/>
      <c r="EHO392"/>
      <c r="EHP392"/>
      <c r="EHQ392"/>
      <c r="EHR392"/>
      <c r="EHS392"/>
      <c r="EHT392"/>
      <c r="EHU392"/>
      <c r="EHV392"/>
      <c r="EHW392"/>
      <c r="EHX392"/>
      <c r="EHY392"/>
      <c r="EHZ392"/>
      <c r="EIA392"/>
      <c r="EIB392"/>
      <c r="EIC392"/>
      <c r="EID392"/>
      <c r="EIE392"/>
      <c r="EIF392"/>
      <c r="EIG392"/>
      <c r="EIH392"/>
      <c r="EII392"/>
      <c r="EIJ392"/>
      <c r="EIK392"/>
      <c r="EIL392"/>
      <c r="EIM392"/>
      <c r="EIN392"/>
      <c r="EIO392"/>
      <c r="EIP392"/>
      <c r="EIQ392"/>
      <c r="EIR392"/>
      <c r="EIS392"/>
      <c r="EIT392"/>
      <c r="EIU392"/>
      <c r="EIV392"/>
      <c r="EIW392"/>
      <c r="EIX392"/>
      <c r="EIY392"/>
      <c r="EIZ392"/>
      <c r="EJA392"/>
      <c r="EJB392"/>
      <c r="EJC392"/>
      <c r="EJD392"/>
      <c r="EJE392"/>
      <c r="EJF392"/>
      <c r="EJG392"/>
      <c r="EJH392"/>
      <c r="EJI392"/>
      <c r="EJJ392"/>
      <c r="EJK392"/>
      <c r="EJL392"/>
      <c r="EJM392"/>
      <c r="EJN392"/>
      <c r="EJO392"/>
      <c r="EJP392"/>
      <c r="EJQ392"/>
      <c r="EJR392"/>
      <c r="EJS392"/>
      <c r="EJT392"/>
      <c r="EJU392"/>
      <c r="EJV392"/>
      <c r="EJW392"/>
      <c r="EJX392"/>
      <c r="EJY392"/>
      <c r="EJZ392"/>
      <c r="EKA392"/>
      <c r="EKB392"/>
      <c r="EKC392"/>
      <c r="EKD392"/>
      <c r="EKE392"/>
      <c r="EKF392"/>
      <c r="EKG392"/>
      <c r="EKH392"/>
      <c r="EKI392"/>
      <c r="EKJ392"/>
      <c r="EKK392"/>
      <c r="EKL392"/>
      <c r="EKM392"/>
      <c r="EKN392"/>
      <c r="EKO392"/>
      <c r="EKP392"/>
      <c r="EKQ392"/>
      <c r="EKR392"/>
      <c r="EKS392"/>
      <c r="EKT392"/>
      <c r="EKU392"/>
      <c r="EKV392"/>
      <c r="EKW392"/>
      <c r="EKX392"/>
      <c r="EKY392"/>
      <c r="EKZ392"/>
      <c r="ELA392"/>
      <c r="ELB392"/>
      <c r="ELC392"/>
      <c r="ELD392"/>
      <c r="ELE392"/>
      <c r="ELF392"/>
      <c r="ELG392"/>
      <c r="ELH392"/>
      <c r="ELI392"/>
      <c r="ELJ392"/>
      <c r="ELK392"/>
      <c r="ELL392"/>
      <c r="ELM392"/>
      <c r="ELN392"/>
      <c r="ELO392"/>
      <c r="ELP392"/>
      <c r="ELQ392"/>
      <c r="ELR392"/>
      <c r="ELS392"/>
      <c r="ELT392"/>
      <c r="ELU392"/>
      <c r="ELV392"/>
      <c r="ELW392"/>
      <c r="ELX392"/>
      <c r="ELY392"/>
      <c r="ELZ392"/>
      <c r="EMA392"/>
      <c r="EMB392"/>
      <c r="EMC392"/>
      <c r="EMD392"/>
      <c r="EME392"/>
      <c r="EMF392"/>
      <c r="EMG392"/>
      <c r="EMH392"/>
      <c r="EMI392"/>
      <c r="EMJ392"/>
      <c r="EMK392"/>
      <c r="EML392"/>
      <c r="EMM392"/>
      <c r="EMN392"/>
      <c r="EMO392"/>
      <c r="EMP392"/>
      <c r="EMQ392"/>
      <c r="EMR392"/>
      <c r="EMS392"/>
      <c r="EMT392"/>
      <c r="EMU392"/>
      <c r="EMV392"/>
      <c r="EMW392"/>
      <c r="EMX392"/>
      <c r="EMY392"/>
      <c r="EMZ392"/>
      <c r="ENA392"/>
      <c r="ENB392"/>
      <c r="ENC392"/>
      <c r="END392"/>
      <c r="ENE392"/>
      <c r="ENF392"/>
      <c r="ENG392"/>
      <c r="ENH392"/>
      <c r="ENI392"/>
      <c r="ENJ392"/>
      <c r="ENK392"/>
      <c r="ENL392"/>
      <c r="ENM392"/>
      <c r="ENN392"/>
      <c r="ENO392"/>
      <c r="ENP392"/>
      <c r="ENQ392"/>
      <c r="ENR392"/>
      <c r="ENS392"/>
      <c r="ENT392"/>
      <c r="ENU392"/>
      <c r="ENV392"/>
      <c r="ENW392"/>
      <c r="ENX392"/>
      <c r="ENY392"/>
      <c r="ENZ392"/>
      <c r="EOA392"/>
      <c r="EOB392"/>
      <c r="EOC392"/>
      <c r="EOD392"/>
      <c r="EOE392"/>
      <c r="EOF392"/>
      <c r="EOG392"/>
      <c r="EOH392"/>
      <c r="EOI392"/>
      <c r="EOJ392"/>
      <c r="EOK392"/>
      <c r="EOL392"/>
      <c r="EOM392"/>
      <c r="EON392"/>
      <c r="EOO392"/>
      <c r="EOP392"/>
      <c r="EOQ392"/>
      <c r="EOR392"/>
      <c r="EOS392"/>
      <c r="EOT392"/>
      <c r="EOU392"/>
      <c r="EOV392"/>
      <c r="EOW392"/>
      <c r="EOX392"/>
      <c r="EOY392"/>
      <c r="EOZ392"/>
      <c r="EPA392"/>
      <c r="EPB392"/>
      <c r="EPC392"/>
      <c r="EPD392"/>
      <c r="EPE392"/>
      <c r="EPF392"/>
      <c r="EPG392"/>
      <c r="EPH392"/>
      <c r="EPI392"/>
      <c r="EPJ392"/>
      <c r="EPK392"/>
      <c r="EPL392"/>
      <c r="EPM392"/>
      <c r="EPN392"/>
      <c r="EPO392"/>
      <c r="EPP392"/>
      <c r="EPQ392"/>
      <c r="EPR392"/>
      <c r="EPS392"/>
      <c r="EPT392"/>
      <c r="EPU392"/>
      <c r="EPV392"/>
      <c r="EPW392"/>
      <c r="EPX392"/>
      <c r="EPY392"/>
      <c r="EPZ392"/>
      <c r="EQA392"/>
      <c r="EQB392"/>
      <c r="EQC392"/>
      <c r="EQD392"/>
      <c r="EQE392"/>
      <c r="EQF392"/>
      <c r="EQG392"/>
      <c r="EQH392"/>
      <c r="EQI392"/>
      <c r="EQJ392"/>
      <c r="EQK392"/>
      <c r="EQL392"/>
      <c r="EQM392"/>
      <c r="EQN392"/>
      <c r="EQO392"/>
      <c r="EQP392"/>
      <c r="EQQ392"/>
      <c r="EQR392"/>
      <c r="EQS392"/>
      <c r="EQT392"/>
      <c r="EQU392"/>
      <c r="EQV392"/>
      <c r="EQW392"/>
      <c r="EQX392"/>
      <c r="EQY392"/>
      <c r="EQZ392"/>
      <c r="ERA392"/>
      <c r="ERB392"/>
      <c r="ERC392"/>
      <c r="ERD392"/>
      <c r="ERE392"/>
      <c r="ERF392"/>
      <c r="ERG392"/>
      <c r="ERH392"/>
      <c r="ERI392"/>
      <c r="ERJ392"/>
      <c r="ERK392"/>
      <c r="ERL392"/>
      <c r="ERM392"/>
      <c r="ERN392"/>
      <c r="ERO392"/>
      <c r="ERP392"/>
      <c r="ERQ392"/>
      <c r="ERR392"/>
      <c r="ERS392"/>
      <c r="ERT392"/>
      <c r="ERU392"/>
      <c r="ERV392"/>
      <c r="ERW392"/>
      <c r="ERX392"/>
      <c r="ERY392"/>
      <c r="ERZ392"/>
      <c r="ESA392"/>
      <c r="ESB392"/>
      <c r="ESC392"/>
      <c r="ESD392"/>
      <c r="ESE392"/>
      <c r="ESF392"/>
      <c r="ESG392"/>
      <c r="ESH392"/>
      <c r="ESI392"/>
      <c r="ESJ392"/>
      <c r="ESK392"/>
      <c r="ESL392"/>
      <c r="ESM392"/>
      <c r="ESN392"/>
      <c r="ESO392"/>
      <c r="ESP392"/>
      <c r="ESQ392"/>
      <c r="ESR392"/>
      <c r="ESS392"/>
      <c r="EST392"/>
      <c r="ESU392"/>
      <c r="ESV392"/>
      <c r="ESW392"/>
      <c r="ESX392"/>
      <c r="ESY392"/>
      <c r="ESZ392"/>
      <c r="ETA392"/>
      <c r="ETB392"/>
      <c r="ETC392"/>
      <c r="ETD392"/>
      <c r="ETE392"/>
      <c r="ETF392"/>
      <c r="ETG392"/>
      <c r="ETH392"/>
      <c r="ETI392"/>
      <c r="ETJ392"/>
      <c r="ETK392"/>
      <c r="ETL392"/>
      <c r="ETM392"/>
      <c r="ETN392"/>
      <c r="ETO392"/>
      <c r="ETP392"/>
      <c r="ETQ392"/>
      <c r="ETR392"/>
      <c r="ETS392"/>
      <c r="ETT392"/>
      <c r="ETU392"/>
      <c r="ETV392"/>
      <c r="ETW392"/>
      <c r="ETX392"/>
      <c r="ETY392"/>
      <c r="ETZ392"/>
      <c r="EUA392"/>
      <c r="EUB392"/>
      <c r="EUC392"/>
      <c r="EUD392"/>
      <c r="EUE392"/>
      <c r="EUF392"/>
      <c r="EUG392"/>
      <c r="EUH392"/>
      <c r="EUI392"/>
      <c r="EUJ392"/>
      <c r="EUK392"/>
      <c r="EUL392"/>
      <c r="EUM392"/>
      <c r="EUN392"/>
      <c r="EUO392"/>
      <c r="EUP392"/>
      <c r="EUQ392"/>
      <c r="EUR392"/>
      <c r="EUS392"/>
      <c r="EUT392"/>
      <c r="EUU392"/>
      <c r="EUV392"/>
      <c r="EUW392"/>
      <c r="EUX392"/>
      <c r="EUY392"/>
      <c r="EUZ392"/>
      <c r="EVA392"/>
      <c r="EVB392"/>
      <c r="EVC392"/>
      <c r="EVD392"/>
      <c r="EVE392"/>
      <c r="EVF392"/>
      <c r="EVG392"/>
      <c r="EVH392"/>
      <c r="EVI392"/>
      <c r="EVJ392"/>
      <c r="EVK392"/>
      <c r="EVL392"/>
      <c r="EVM392"/>
      <c r="EVN392"/>
      <c r="EVO392"/>
      <c r="EVP392"/>
      <c r="EVQ392"/>
      <c r="EVR392"/>
      <c r="EVS392"/>
      <c r="EVT392"/>
      <c r="EVU392"/>
      <c r="EVV392"/>
      <c r="EVW392"/>
      <c r="EVX392"/>
      <c r="EVY392"/>
      <c r="EVZ392"/>
      <c r="EWA392"/>
      <c r="EWB392"/>
      <c r="EWC392"/>
      <c r="EWD392"/>
      <c r="EWE392"/>
      <c r="EWF392"/>
      <c r="EWG392"/>
      <c r="EWH392"/>
      <c r="EWI392"/>
      <c r="EWJ392"/>
      <c r="EWK392"/>
      <c r="EWL392"/>
      <c r="EWM392"/>
      <c r="EWN392"/>
      <c r="EWO392"/>
      <c r="EWP392"/>
      <c r="EWQ392"/>
      <c r="EWR392"/>
      <c r="EWS392"/>
      <c r="EWT392"/>
      <c r="EWU392"/>
      <c r="EWV392"/>
      <c r="EWW392"/>
      <c r="EWX392"/>
      <c r="EWY392"/>
      <c r="EWZ392"/>
      <c r="EXA392"/>
      <c r="EXB392"/>
      <c r="EXC392"/>
      <c r="EXD392"/>
      <c r="EXE392"/>
      <c r="EXF392"/>
      <c r="EXG392"/>
      <c r="EXH392"/>
      <c r="EXI392"/>
      <c r="EXJ392"/>
      <c r="EXK392"/>
      <c r="EXL392"/>
      <c r="EXM392"/>
      <c r="EXN392"/>
      <c r="EXO392"/>
      <c r="EXP392"/>
      <c r="EXQ392"/>
      <c r="EXR392"/>
      <c r="EXS392"/>
      <c r="EXT392"/>
      <c r="EXU392"/>
      <c r="EXV392"/>
      <c r="EXW392"/>
      <c r="EXX392"/>
      <c r="EXY392"/>
      <c r="EXZ392"/>
      <c r="EYA392"/>
      <c r="EYB392"/>
      <c r="EYC392"/>
      <c r="EYD392"/>
      <c r="EYE392"/>
      <c r="EYF392"/>
      <c r="EYG392"/>
      <c r="EYH392"/>
      <c r="EYI392"/>
      <c r="EYJ392"/>
      <c r="EYK392"/>
      <c r="EYL392"/>
      <c r="EYM392"/>
      <c r="EYN392"/>
      <c r="EYO392"/>
      <c r="EYP392"/>
      <c r="EYQ392"/>
      <c r="EYR392"/>
      <c r="EYS392"/>
      <c r="EYT392"/>
      <c r="EYU392"/>
      <c r="EYV392"/>
      <c r="EYW392"/>
      <c r="EYX392"/>
      <c r="EYY392"/>
      <c r="EYZ392"/>
      <c r="EZA392"/>
      <c r="EZB392"/>
      <c r="EZC392"/>
      <c r="EZD392"/>
      <c r="EZE392"/>
      <c r="EZF392"/>
      <c r="EZG392"/>
      <c r="EZH392"/>
      <c r="EZI392"/>
      <c r="EZJ392"/>
      <c r="EZK392"/>
      <c r="EZL392"/>
      <c r="EZM392"/>
      <c r="EZN392"/>
      <c r="EZO392"/>
      <c r="EZP392"/>
      <c r="EZQ392"/>
      <c r="EZR392"/>
      <c r="EZS392"/>
      <c r="EZT392"/>
      <c r="EZU392"/>
      <c r="EZV392"/>
      <c r="EZW392"/>
      <c r="EZX392"/>
      <c r="EZY392"/>
      <c r="EZZ392"/>
      <c r="FAA392"/>
      <c r="FAB392"/>
      <c r="FAC392"/>
      <c r="FAD392"/>
      <c r="FAE392"/>
      <c r="FAF392"/>
      <c r="FAG392"/>
      <c r="FAH392"/>
      <c r="FAI392"/>
      <c r="FAJ392"/>
      <c r="FAK392"/>
      <c r="FAL392"/>
      <c r="FAM392"/>
      <c r="FAN392"/>
      <c r="FAO392"/>
      <c r="FAP392"/>
      <c r="FAQ392"/>
      <c r="FAR392"/>
      <c r="FAS392"/>
      <c r="FAT392"/>
      <c r="FAU392"/>
      <c r="FAV392"/>
      <c r="FAW392"/>
      <c r="FAX392"/>
      <c r="FAY392"/>
      <c r="FAZ392"/>
      <c r="FBA392"/>
      <c r="FBB392"/>
      <c r="FBC392"/>
      <c r="FBD392"/>
      <c r="FBE392"/>
      <c r="FBF392"/>
      <c r="FBG392"/>
      <c r="FBH392"/>
      <c r="FBI392"/>
      <c r="FBJ392"/>
      <c r="FBK392"/>
      <c r="FBL392"/>
      <c r="FBM392"/>
      <c r="FBN392"/>
      <c r="FBO392"/>
      <c r="FBP392"/>
      <c r="FBQ392"/>
      <c r="FBR392"/>
      <c r="FBS392"/>
      <c r="FBT392"/>
      <c r="FBU392"/>
      <c r="FBV392"/>
      <c r="FBW392"/>
      <c r="FBX392"/>
      <c r="FBY392"/>
      <c r="FBZ392"/>
      <c r="FCA392"/>
      <c r="FCB392"/>
      <c r="FCC392"/>
      <c r="FCD392"/>
      <c r="FCE392"/>
      <c r="FCF392"/>
      <c r="FCG392"/>
      <c r="FCH392"/>
      <c r="FCI392"/>
      <c r="FCJ392"/>
      <c r="FCK392"/>
      <c r="FCL392"/>
      <c r="FCM392"/>
      <c r="FCN392"/>
      <c r="FCO392"/>
      <c r="FCP392"/>
      <c r="FCQ392"/>
      <c r="FCR392"/>
      <c r="FCS392"/>
      <c r="FCT392"/>
      <c r="FCU392"/>
      <c r="FCV392"/>
      <c r="FCW392"/>
      <c r="FCX392"/>
      <c r="FCY392"/>
      <c r="FCZ392"/>
      <c r="FDA392"/>
      <c r="FDB392"/>
      <c r="FDC392"/>
      <c r="FDD392"/>
      <c r="FDE392"/>
      <c r="FDF392"/>
      <c r="FDG392"/>
      <c r="FDH392"/>
      <c r="FDI392"/>
      <c r="FDJ392"/>
      <c r="FDK392"/>
      <c r="FDL392"/>
      <c r="FDM392"/>
      <c r="FDN392"/>
      <c r="FDO392"/>
      <c r="FDP392"/>
      <c r="FDQ392"/>
      <c r="FDR392"/>
      <c r="FDS392"/>
      <c r="FDT392"/>
      <c r="FDU392"/>
      <c r="FDV392"/>
      <c r="FDW392"/>
      <c r="FDX392"/>
      <c r="FDY392"/>
      <c r="FDZ392"/>
      <c r="FEA392"/>
      <c r="FEB392"/>
      <c r="FEC392"/>
      <c r="FED392"/>
      <c r="FEE392"/>
      <c r="FEF392"/>
      <c r="FEG392"/>
      <c r="FEH392"/>
      <c r="FEI392"/>
      <c r="FEJ392"/>
      <c r="FEK392"/>
      <c r="FEL392"/>
      <c r="FEM392"/>
      <c r="FEN392"/>
      <c r="FEO392"/>
      <c r="FEP392"/>
      <c r="FEQ392"/>
      <c r="FER392"/>
      <c r="FES392"/>
      <c r="FET392"/>
      <c r="FEU392"/>
      <c r="FEV392"/>
      <c r="FEW392"/>
      <c r="FEX392"/>
      <c r="FEY392"/>
      <c r="FEZ392"/>
      <c r="FFA392"/>
      <c r="FFB392"/>
      <c r="FFC392"/>
      <c r="FFD392"/>
      <c r="FFE392"/>
      <c r="FFF392"/>
      <c r="FFG392"/>
      <c r="FFH392"/>
      <c r="FFI392"/>
      <c r="FFJ392"/>
      <c r="FFK392"/>
      <c r="FFL392"/>
      <c r="FFM392"/>
      <c r="FFN392"/>
      <c r="FFO392"/>
      <c r="FFP392"/>
      <c r="FFQ392"/>
      <c r="FFR392"/>
      <c r="FFS392"/>
      <c r="FFT392"/>
      <c r="FFU392"/>
      <c r="FFV392"/>
      <c r="FFW392"/>
      <c r="FFX392"/>
      <c r="FFY392"/>
      <c r="FFZ392"/>
      <c r="FGA392"/>
      <c r="FGB392"/>
      <c r="FGC392"/>
      <c r="FGD392"/>
      <c r="FGE392"/>
      <c r="FGF392"/>
      <c r="FGG392"/>
      <c r="FGH392"/>
      <c r="FGI392"/>
      <c r="FGJ392"/>
      <c r="FGK392"/>
      <c r="FGL392"/>
      <c r="FGM392"/>
      <c r="FGN392"/>
      <c r="FGO392"/>
      <c r="FGP392"/>
      <c r="FGQ392"/>
      <c r="FGR392"/>
      <c r="FGS392"/>
      <c r="FGT392"/>
      <c r="FGU392"/>
      <c r="FGV392"/>
      <c r="FGW392"/>
      <c r="FGX392"/>
      <c r="FGY392"/>
      <c r="FGZ392"/>
      <c r="FHA392"/>
      <c r="FHB392"/>
      <c r="FHC392"/>
      <c r="FHD392"/>
      <c r="FHE392"/>
      <c r="FHF392"/>
      <c r="FHG392"/>
      <c r="FHH392"/>
      <c r="FHI392"/>
      <c r="FHJ392"/>
      <c r="FHK392"/>
      <c r="FHL392"/>
      <c r="FHM392"/>
      <c r="FHN392"/>
      <c r="FHO392"/>
      <c r="FHP392"/>
      <c r="FHQ392"/>
      <c r="FHR392"/>
      <c r="FHS392"/>
      <c r="FHT392"/>
      <c r="FHU392"/>
      <c r="FHV392"/>
      <c r="FHW392"/>
      <c r="FHX392"/>
      <c r="FHY392"/>
      <c r="FHZ392"/>
      <c r="FIA392"/>
      <c r="FIB392"/>
      <c r="FIC392"/>
      <c r="FID392"/>
      <c r="FIE392"/>
      <c r="FIF392"/>
      <c r="FIG392"/>
      <c r="FIH392"/>
      <c r="FII392"/>
      <c r="FIJ392"/>
      <c r="FIK392"/>
      <c r="FIL392"/>
      <c r="FIM392"/>
      <c r="FIN392"/>
      <c r="FIO392"/>
      <c r="FIP392"/>
      <c r="FIQ392"/>
      <c r="FIR392"/>
      <c r="FIS392"/>
      <c r="FIT392"/>
      <c r="FIU392"/>
      <c r="FIV392"/>
      <c r="FIW392"/>
      <c r="FIX392"/>
      <c r="FIY392"/>
      <c r="FIZ392"/>
      <c r="FJA392"/>
      <c r="FJB392"/>
      <c r="FJC392"/>
      <c r="FJD392"/>
      <c r="FJE392"/>
      <c r="FJF392"/>
      <c r="FJG392"/>
      <c r="FJH392"/>
      <c r="FJI392"/>
      <c r="FJJ392"/>
      <c r="FJK392"/>
      <c r="FJL392"/>
      <c r="FJM392"/>
      <c r="FJN392"/>
      <c r="FJO392"/>
      <c r="FJP392"/>
      <c r="FJQ392"/>
      <c r="FJR392"/>
      <c r="FJS392"/>
      <c r="FJT392"/>
      <c r="FJU392"/>
      <c r="FJV392"/>
      <c r="FJW392"/>
      <c r="FJX392"/>
      <c r="FJY392"/>
      <c r="FJZ392"/>
      <c r="FKA392"/>
      <c r="FKB392"/>
      <c r="FKC392"/>
      <c r="FKD392"/>
      <c r="FKE392"/>
      <c r="FKF392"/>
      <c r="FKG392"/>
      <c r="FKH392"/>
      <c r="FKI392"/>
      <c r="FKJ392"/>
      <c r="FKK392"/>
      <c r="FKL392"/>
      <c r="FKM392"/>
      <c r="FKN392"/>
      <c r="FKO392"/>
      <c r="FKP392"/>
      <c r="FKQ392"/>
      <c r="FKR392"/>
      <c r="FKS392"/>
      <c r="FKT392"/>
      <c r="FKU392"/>
      <c r="FKV392"/>
      <c r="FKW392"/>
      <c r="FKX392"/>
      <c r="FKY392"/>
      <c r="FKZ392"/>
      <c r="FLA392"/>
      <c r="FLB392"/>
      <c r="FLC392"/>
      <c r="FLD392"/>
      <c r="FLE392"/>
      <c r="FLF392"/>
      <c r="FLG392"/>
      <c r="FLH392"/>
      <c r="FLI392"/>
      <c r="FLJ392"/>
      <c r="FLK392"/>
      <c r="FLL392"/>
      <c r="FLM392"/>
      <c r="FLN392"/>
      <c r="FLO392"/>
      <c r="FLP392"/>
      <c r="FLQ392"/>
      <c r="FLR392"/>
      <c r="FLS392"/>
      <c r="FLT392"/>
      <c r="FLU392"/>
      <c r="FLV392"/>
      <c r="FLW392"/>
      <c r="FLX392"/>
      <c r="FLY392"/>
      <c r="FLZ392"/>
      <c r="FMA392"/>
      <c r="FMB392"/>
      <c r="FMC392"/>
      <c r="FMD392"/>
      <c r="FME392"/>
      <c r="FMF392"/>
      <c r="FMG392"/>
      <c r="FMH392"/>
      <c r="FMI392"/>
      <c r="FMJ392"/>
      <c r="FMK392"/>
      <c r="FML392"/>
      <c r="FMM392"/>
      <c r="FMN392"/>
      <c r="FMO392"/>
      <c r="FMP392"/>
      <c r="FMQ392"/>
      <c r="FMR392"/>
      <c r="FMS392"/>
      <c r="FMT392"/>
      <c r="FMU392"/>
      <c r="FMV392"/>
      <c r="FMW392"/>
      <c r="FMX392"/>
      <c r="FMY392"/>
      <c r="FMZ392"/>
      <c r="FNA392"/>
      <c r="FNB392"/>
      <c r="FNC392"/>
      <c r="FND392"/>
      <c r="FNE392"/>
      <c r="FNF392"/>
      <c r="FNG392"/>
      <c r="FNH392"/>
      <c r="FNI392"/>
      <c r="FNJ392"/>
      <c r="FNK392"/>
      <c r="FNL392"/>
      <c r="FNM392"/>
      <c r="FNN392"/>
      <c r="FNO392"/>
      <c r="FNP392"/>
      <c r="FNQ392"/>
      <c r="FNR392"/>
      <c r="FNS392"/>
      <c r="FNT392"/>
      <c r="FNU392"/>
      <c r="FNV392"/>
      <c r="FNW392"/>
      <c r="FNX392"/>
      <c r="FNY392"/>
      <c r="FNZ392"/>
      <c r="FOA392"/>
      <c r="FOB392"/>
      <c r="FOC392"/>
      <c r="FOD392"/>
      <c r="FOE392"/>
      <c r="FOF392"/>
      <c r="FOG392"/>
      <c r="FOH392"/>
      <c r="FOI392"/>
      <c r="FOJ392"/>
      <c r="FOK392"/>
      <c r="FOL392"/>
      <c r="FOM392"/>
      <c r="FON392"/>
      <c r="FOO392"/>
      <c r="FOP392"/>
      <c r="FOQ392"/>
      <c r="FOR392"/>
      <c r="FOS392"/>
      <c r="FOT392"/>
      <c r="FOU392"/>
      <c r="FOV392"/>
      <c r="FOW392"/>
      <c r="FOX392"/>
      <c r="FOY392"/>
      <c r="FOZ392"/>
      <c r="FPA392"/>
      <c r="FPB392"/>
      <c r="FPC392"/>
      <c r="FPD392"/>
      <c r="FPE392"/>
      <c r="FPF392"/>
      <c r="FPG392"/>
      <c r="FPH392"/>
      <c r="FPI392"/>
      <c r="FPJ392"/>
      <c r="FPK392"/>
      <c r="FPL392"/>
      <c r="FPM392"/>
      <c r="FPN392"/>
      <c r="FPO392"/>
      <c r="FPP392"/>
      <c r="FPQ392"/>
      <c r="FPR392"/>
      <c r="FPS392"/>
      <c r="FPT392"/>
      <c r="FPU392"/>
      <c r="FPV392"/>
      <c r="FPW392"/>
      <c r="FPX392"/>
      <c r="FPY392"/>
      <c r="FPZ392"/>
      <c r="FQA392"/>
      <c r="FQB392"/>
      <c r="FQC392"/>
      <c r="FQD392"/>
      <c r="FQE392"/>
      <c r="FQF392"/>
      <c r="FQG392"/>
      <c r="FQH392"/>
      <c r="FQI392"/>
      <c r="FQJ392"/>
      <c r="FQK392"/>
      <c r="FQL392"/>
      <c r="FQM392"/>
      <c r="FQN392"/>
      <c r="FQO392"/>
      <c r="FQP392"/>
      <c r="FQQ392"/>
      <c r="FQR392"/>
      <c r="FQS392"/>
      <c r="FQT392"/>
      <c r="FQU392"/>
      <c r="FQV392"/>
      <c r="FQW392"/>
      <c r="FQX392"/>
      <c r="FQY392"/>
      <c r="FQZ392"/>
      <c r="FRA392"/>
      <c r="FRB392"/>
      <c r="FRC392"/>
      <c r="FRD392"/>
      <c r="FRE392"/>
      <c r="FRF392"/>
      <c r="FRG392"/>
      <c r="FRH392"/>
      <c r="FRI392"/>
      <c r="FRJ392"/>
      <c r="FRK392"/>
      <c r="FRL392"/>
      <c r="FRM392"/>
      <c r="FRN392"/>
      <c r="FRO392"/>
      <c r="FRP392"/>
      <c r="FRQ392"/>
      <c r="FRR392"/>
      <c r="FRS392"/>
      <c r="FRT392"/>
      <c r="FRU392"/>
      <c r="FRV392"/>
      <c r="FRW392"/>
      <c r="FRX392"/>
      <c r="FRY392"/>
      <c r="FRZ392"/>
      <c r="FSA392"/>
      <c r="FSB392"/>
      <c r="FSC392"/>
      <c r="FSD392"/>
      <c r="FSE392"/>
      <c r="FSF392"/>
      <c r="FSG392"/>
      <c r="FSH392"/>
      <c r="FSI392"/>
      <c r="FSJ392"/>
      <c r="FSK392"/>
      <c r="FSL392"/>
      <c r="FSM392"/>
      <c r="FSN392"/>
      <c r="FSO392"/>
      <c r="FSP392"/>
      <c r="FSQ392"/>
      <c r="FSR392"/>
      <c r="FSS392"/>
      <c r="FST392"/>
      <c r="FSU392"/>
      <c r="FSV392"/>
      <c r="FSW392"/>
      <c r="FSX392"/>
      <c r="FSY392"/>
      <c r="FSZ392"/>
      <c r="FTA392"/>
      <c r="FTB392"/>
      <c r="FTC392"/>
      <c r="FTD392"/>
      <c r="FTE392"/>
      <c r="FTF392"/>
      <c r="FTG392"/>
      <c r="FTH392"/>
      <c r="FTI392"/>
      <c r="FTJ392"/>
      <c r="FTK392"/>
      <c r="FTL392"/>
      <c r="FTM392"/>
      <c r="FTN392"/>
      <c r="FTO392"/>
      <c r="FTP392"/>
      <c r="FTQ392"/>
      <c r="FTR392"/>
      <c r="FTS392"/>
      <c r="FTT392"/>
      <c r="FTU392"/>
      <c r="FTV392"/>
      <c r="FTW392"/>
      <c r="FTX392"/>
      <c r="FTY392"/>
      <c r="FTZ392"/>
      <c r="FUA392"/>
      <c r="FUB392"/>
      <c r="FUC392"/>
      <c r="FUD392"/>
      <c r="FUE392"/>
      <c r="FUF392"/>
      <c r="FUG392"/>
      <c r="FUH392"/>
      <c r="FUI392"/>
      <c r="FUJ392"/>
      <c r="FUK392"/>
      <c r="FUL392"/>
      <c r="FUM392"/>
      <c r="FUN392"/>
      <c r="FUO392"/>
      <c r="FUP392"/>
      <c r="FUQ392"/>
      <c r="FUR392"/>
      <c r="FUS392"/>
      <c r="FUT392"/>
      <c r="FUU392"/>
      <c r="FUV392"/>
      <c r="FUW392"/>
      <c r="FUX392"/>
      <c r="FUY392"/>
      <c r="FUZ392"/>
      <c r="FVA392"/>
      <c r="FVB392"/>
      <c r="FVC392"/>
      <c r="FVD392"/>
      <c r="FVE392"/>
      <c r="FVF392"/>
      <c r="FVG392"/>
      <c r="FVH392"/>
      <c r="FVI392"/>
      <c r="FVJ392"/>
      <c r="FVK392"/>
      <c r="FVL392"/>
      <c r="FVM392"/>
      <c r="FVN392"/>
      <c r="FVO392"/>
      <c r="FVP392"/>
      <c r="FVQ392"/>
      <c r="FVR392"/>
      <c r="FVS392"/>
      <c r="FVT392"/>
      <c r="FVU392"/>
      <c r="FVV392"/>
      <c r="FVW392"/>
      <c r="FVX392"/>
      <c r="FVY392"/>
      <c r="FVZ392"/>
      <c r="FWA392"/>
      <c r="FWB392"/>
      <c r="FWC392"/>
      <c r="FWD392"/>
      <c r="FWE392"/>
      <c r="FWF392"/>
      <c r="FWG392"/>
      <c r="FWH392"/>
      <c r="FWI392"/>
      <c r="FWJ392"/>
      <c r="FWK392"/>
      <c r="FWL392"/>
      <c r="FWM392"/>
      <c r="FWN392"/>
      <c r="FWO392"/>
      <c r="FWP392"/>
      <c r="FWQ392"/>
      <c r="FWR392"/>
      <c r="FWS392"/>
      <c r="FWT392"/>
      <c r="FWU392"/>
      <c r="FWV392"/>
      <c r="FWW392"/>
      <c r="FWX392"/>
      <c r="FWY392"/>
      <c r="FWZ392"/>
      <c r="FXA392"/>
      <c r="FXB392"/>
      <c r="FXC392"/>
      <c r="FXD392"/>
      <c r="FXE392"/>
      <c r="FXF392"/>
      <c r="FXG392"/>
      <c r="FXH392"/>
      <c r="FXI392"/>
      <c r="FXJ392"/>
      <c r="FXK392"/>
      <c r="FXL392"/>
      <c r="FXM392"/>
      <c r="FXN392"/>
      <c r="FXO392"/>
      <c r="FXP392"/>
      <c r="FXQ392"/>
      <c r="FXR392"/>
      <c r="FXS392"/>
      <c r="FXT392"/>
      <c r="FXU392"/>
      <c r="FXV392"/>
      <c r="FXW392"/>
      <c r="FXX392"/>
      <c r="FXY392"/>
      <c r="FXZ392"/>
      <c r="FYA392"/>
      <c r="FYB392"/>
      <c r="FYC392"/>
      <c r="FYD392"/>
      <c r="FYE392"/>
      <c r="FYF392"/>
      <c r="FYG392"/>
      <c r="FYH392"/>
      <c r="FYI392"/>
      <c r="FYJ392"/>
      <c r="FYK392"/>
      <c r="FYL392"/>
      <c r="FYM392"/>
      <c r="FYN392"/>
      <c r="FYO392"/>
      <c r="FYP392"/>
      <c r="FYQ392"/>
      <c r="FYR392"/>
      <c r="FYS392"/>
      <c r="FYT392"/>
      <c r="FYU392"/>
      <c r="FYV392"/>
      <c r="FYW392"/>
      <c r="FYX392"/>
      <c r="FYY392"/>
      <c r="FYZ392"/>
      <c r="FZA392"/>
      <c r="FZB392"/>
      <c r="FZC392"/>
      <c r="FZD392"/>
      <c r="FZE392"/>
      <c r="FZF392"/>
      <c r="FZG392"/>
      <c r="FZH392"/>
      <c r="FZI392"/>
      <c r="FZJ392"/>
      <c r="FZK392"/>
      <c r="FZL392"/>
      <c r="FZM392"/>
      <c r="FZN392"/>
      <c r="FZO392"/>
      <c r="FZP392"/>
      <c r="FZQ392"/>
      <c r="FZR392"/>
      <c r="FZS392"/>
      <c r="FZT392"/>
      <c r="FZU392"/>
      <c r="FZV392"/>
      <c r="FZW392"/>
      <c r="FZX392"/>
      <c r="FZY392"/>
      <c r="FZZ392"/>
      <c r="GAA392"/>
      <c r="GAB392"/>
      <c r="GAC392"/>
      <c r="GAD392"/>
      <c r="GAE392"/>
      <c r="GAF392"/>
      <c r="GAG392"/>
      <c r="GAH392"/>
      <c r="GAI392"/>
      <c r="GAJ392"/>
      <c r="GAK392"/>
      <c r="GAL392"/>
      <c r="GAM392"/>
      <c r="GAN392"/>
      <c r="GAO392"/>
      <c r="GAP392"/>
      <c r="GAQ392"/>
      <c r="GAR392"/>
      <c r="GAS392"/>
      <c r="GAT392"/>
      <c r="GAU392"/>
      <c r="GAV392"/>
      <c r="GAW392"/>
      <c r="GAX392"/>
      <c r="GAY392"/>
      <c r="GAZ392"/>
      <c r="GBA392"/>
      <c r="GBB392"/>
      <c r="GBC392"/>
      <c r="GBD392"/>
      <c r="GBE392"/>
      <c r="GBF392"/>
      <c r="GBG392"/>
      <c r="GBH392"/>
      <c r="GBI392"/>
      <c r="GBJ392"/>
      <c r="GBK392"/>
      <c r="GBL392"/>
      <c r="GBM392"/>
      <c r="GBN392"/>
      <c r="GBO392"/>
      <c r="GBP392"/>
      <c r="GBQ392"/>
      <c r="GBR392"/>
      <c r="GBS392"/>
      <c r="GBT392"/>
      <c r="GBU392"/>
      <c r="GBV392"/>
      <c r="GBW392"/>
      <c r="GBX392"/>
      <c r="GBY392"/>
      <c r="GBZ392"/>
      <c r="GCA392"/>
      <c r="GCB392"/>
      <c r="GCC392"/>
      <c r="GCD392"/>
      <c r="GCE392"/>
      <c r="GCF392"/>
      <c r="GCG392"/>
      <c r="GCH392"/>
      <c r="GCI392"/>
      <c r="GCJ392"/>
      <c r="GCK392"/>
      <c r="GCL392"/>
      <c r="GCM392"/>
      <c r="GCN392"/>
      <c r="GCO392"/>
      <c r="GCP392"/>
      <c r="GCQ392"/>
      <c r="GCR392"/>
      <c r="GCS392"/>
      <c r="GCT392"/>
      <c r="GCU392"/>
      <c r="GCV392"/>
      <c r="GCW392"/>
      <c r="GCX392"/>
      <c r="GCY392"/>
      <c r="GCZ392"/>
      <c r="GDA392"/>
      <c r="GDB392"/>
      <c r="GDC392"/>
      <c r="GDD392"/>
      <c r="GDE392"/>
      <c r="GDF392"/>
      <c r="GDG392"/>
      <c r="GDH392"/>
      <c r="GDI392"/>
      <c r="GDJ392"/>
      <c r="GDK392"/>
      <c r="GDL392"/>
      <c r="GDM392"/>
      <c r="GDN392"/>
      <c r="GDO392"/>
      <c r="GDP392"/>
      <c r="GDQ392"/>
      <c r="GDR392"/>
      <c r="GDS392"/>
      <c r="GDT392"/>
      <c r="GDU392"/>
      <c r="GDV392"/>
      <c r="GDW392"/>
      <c r="GDX392"/>
      <c r="GDY392"/>
      <c r="GDZ392"/>
      <c r="GEA392"/>
      <c r="GEB392"/>
      <c r="GEC392"/>
      <c r="GED392"/>
      <c r="GEE392"/>
      <c r="GEF392"/>
      <c r="GEG392"/>
      <c r="GEH392"/>
      <c r="GEI392"/>
      <c r="GEJ392"/>
      <c r="GEK392"/>
      <c r="GEL392"/>
      <c r="GEM392"/>
      <c r="GEN392"/>
      <c r="GEO392"/>
      <c r="GEP392"/>
      <c r="GEQ392"/>
      <c r="GER392"/>
      <c r="GES392"/>
      <c r="GET392"/>
      <c r="GEU392"/>
      <c r="GEV392"/>
      <c r="GEW392"/>
      <c r="GEX392"/>
      <c r="GEY392"/>
      <c r="GEZ392"/>
      <c r="GFA392"/>
      <c r="GFB392"/>
      <c r="GFC392"/>
      <c r="GFD392"/>
      <c r="GFE392"/>
      <c r="GFF392"/>
      <c r="GFG392"/>
      <c r="GFH392"/>
      <c r="GFI392"/>
      <c r="GFJ392"/>
      <c r="GFK392"/>
      <c r="GFL392"/>
      <c r="GFM392"/>
      <c r="GFN392"/>
      <c r="GFO392"/>
      <c r="GFP392"/>
      <c r="GFQ392"/>
      <c r="GFR392"/>
      <c r="GFS392"/>
      <c r="GFT392"/>
      <c r="GFU392"/>
      <c r="GFV392"/>
      <c r="GFW392"/>
      <c r="GFX392"/>
      <c r="GFY392"/>
      <c r="GFZ392"/>
      <c r="GGA392"/>
      <c r="GGB392"/>
      <c r="GGC392"/>
      <c r="GGD392"/>
      <c r="GGE392"/>
      <c r="GGF392"/>
      <c r="GGG392"/>
      <c r="GGH392"/>
      <c r="GGI392"/>
      <c r="GGJ392"/>
      <c r="GGK392"/>
      <c r="GGL392"/>
      <c r="GGM392"/>
      <c r="GGN392"/>
      <c r="GGO392"/>
      <c r="GGP392"/>
      <c r="GGQ392"/>
      <c r="GGR392"/>
      <c r="GGS392"/>
      <c r="GGT392"/>
      <c r="GGU392"/>
      <c r="GGV392"/>
      <c r="GGW392"/>
      <c r="GGX392"/>
      <c r="GGY392"/>
      <c r="GGZ392"/>
      <c r="GHA392"/>
      <c r="GHB392"/>
      <c r="GHC392"/>
      <c r="GHD392"/>
      <c r="GHE392"/>
      <c r="GHF392"/>
      <c r="GHG392"/>
      <c r="GHH392"/>
      <c r="GHI392"/>
      <c r="GHJ392"/>
      <c r="GHK392"/>
      <c r="GHL392"/>
      <c r="GHM392"/>
      <c r="GHN392"/>
      <c r="GHO392"/>
      <c r="GHP392"/>
      <c r="GHQ392"/>
      <c r="GHR392"/>
      <c r="GHS392"/>
      <c r="GHT392"/>
      <c r="GHU392"/>
      <c r="GHV392"/>
      <c r="GHW392"/>
      <c r="GHX392"/>
      <c r="GHY392"/>
      <c r="GHZ392"/>
      <c r="GIA392"/>
      <c r="GIB392"/>
      <c r="GIC392"/>
      <c r="GID392"/>
      <c r="GIE392"/>
      <c r="GIF392"/>
      <c r="GIG392"/>
      <c r="GIH392"/>
      <c r="GII392"/>
      <c r="GIJ392"/>
      <c r="GIK392"/>
      <c r="GIL392"/>
      <c r="GIM392"/>
      <c r="GIN392"/>
      <c r="GIO392"/>
      <c r="GIP392"/>
      <c r="GIQ392"/>
      <c r="GIR392"/>
      <c r="GIS392"/>
      <c r="GIT392"/>
      <c r="GIU392"/>
      <c r="GIV392"/>
      <c r="GIW392"/>
      <c r="GIX392"/>
      <c r="GIY392"/>
      <c r="GIZ392"/>
      <c r="GJA392"/>
      <c r="GJB392"/>
      <c r="GJC392"/>
      <c r="GJD392"/>
      <c r="GJE392"/>
      <c r="GJF392"/>
      <c r="GJG392"/>
      <c r="GJH392"/>
      <c r="GJI392"/>
      <c r="GJJ392"/>
      <c r="GJK392"/>
      <c r="GJL392"/>
      <c r="GJM392"/>
      <c r="GJN392"/>
      <c r="GJO392"/>
      <c r="GJP392"/>
      <c r="GJQ392"/>
      <c r="GJR392"/>
      <c r="GJS392"/>
      <c r="GJT392"/>
      <c r="GJU392"/>
      <c r="GJV392"/>
      <c r="GJW392"/>
      <c r="GJX392"/>
      <c r="GJY392"/>
      <c r="GJZ392"/>
      <c r="GKA392"/>
      <c r="GKB392"/>
      <c r="GKC392"/>
      <c r="GKD392"/>
      <c r="GKE392"/>
      <c r="GKF392"/>
      <c r="GKG392"/>
      <c r="GKH392"/>
      <c r="GKI392"/>
      <c r="GKJ392"/>
      <c r="GKK392"/>
      <c r="GKL392"/>
      <c r="GKM392"/>
      <c r="GKN392"/>
      <c r="GKO392"/>
      <c r="GKP392"/>
      <c r="GKQ392"/>
      <c r="GKR392"/>
      <c r="GKS392"/>
      <c r="GKT392"/>
      <c r="GKU392"/>
      <c r="GKV392"/>
      <c r="GKW392"/>
      <c r="GKX392"/>
      <c r="GKY392"/>
      <c r="GKZ392"/>
      <c r="GLA392"/>
      <c r="GLB392"/>
      <c r="GLC392"/>
      <c r="GLD392"/>
      <c r="GLE392"/>
      <c r="GLF392"/>
      <c r="GLG392"/>
      <c r="GLH392"/>
      <c r="GLI392"/>
      <c r="GLJ392"/>
      <c r="GLK392"/>
      <c r="GLL392"/>
      <c r="GLM392"/>
      <c r="GLN392"/>
      <c r="GLO392"/>
      <c r="GLP392"/>
      <c r="GLQ392"/>
      <c r="GLR392"/>
      <c r="GLS392"/>
      <c r="GLT392"/>
      <c r="GLU392"/>
      <c r="GLV392"/>
      <c r="GLW392"/>
      <c r="GLX392"/>
      <c r="GLY392"/>
      <c r="GLZ392"/>
      <c r="GMA392"/>
      <c r="GMB392"/>
      <c r="GMC392"/>
      <c r="GMD392"/>
      <c r="GME392"/>
      <c r="GMF392"/>
      <c r="GMG392"/>
      <c r="GMH392"/>
      <c r="GMI392"/>
      <c r="GMJ392"/>
      <c r="GMK392"/>
      <c r="GML392"/>
      <c r="GMM392"/>
      <c r="GMN392"/>
      <c r="GMO392"/>
      <c r="GMP392"/>
      <c r="GMQ392"/>
      <c r="GMR392"/>
      <c r="GMS392"/>
      <c r="GMT392"/>
      <c r="GMU392"/>
      <c r="GMV392"/>
      <c r="GMW392"/>
      <c r="GMX392"/>
      <c r="GMY392"/>
      <c r="GMZ392"/>
      <c r="GNA392"/>
      <c r="GNB392"/>
      <c r="GNC392"/>
      <c r="GND392"/>
      <c r="GNE392"/>
      <c r="GNF392"/>
      <c r="GNG392"/>
      <c r="GNH392"/>
      <c r="GNI392"/>
      <c r="GNJ392"/>
      <c r="GNK392"/>
      <c r="GNL392"/>
      <c r="GNM392"/>
      <c r="GNN392"/>
      <c r="GNO392"/>
      <c r="GNP392"/>
      <c r="GNQ392"/>
      <c r="GNR392"/>
      <c r="GNS392"/>
      <c r="GNT392"/>
      <c r="GNU392"/>
      <c r="GNV392"/>
      <c r="GNW392"/>
      <c r="GNX392"/>
      <c r="GNY392"/>
      <c r="GNZ392"/>
      <c r="GOA392"/>
      <c r="GOB392"/>
      <c r="GOC392"/>
      <c r="GOD392"/>
      <c r="GOE392"/>
      <c r="GOF392"/>
      <c r="GOG392"/>
      <c r="GOH392"/>
      <c r="GOI392"/>
      <c r="GOJ392"/>
      <c r="GOK392"/>
      <c r="GOL392"/>
      <c r="GOM392"/>
      <c r="GON392"/>
      <c r="GOO392"/>
      <c r="GOP392"/>
      <c r="GOQ392"/>
      <c r="GOR392"/>
      <c r="GOS392"/>
      <c r="GOT392"/>
      <c r="GOU392"/>
      <c r="GOV392"/>
      <c r="GOW392"/>
      <c r="GOX392"/>
      <c r="GOY392"/>
      <c r="GOZ392"/>
      <c r="GPA392"/>
      <c r="GPB392"/>
      <c r="GPC392"/>
      <c r="GPD392"/>
      <c r="GPE392"/>
      <c r="GPF392"/>
      <c r="GPG392"/>
      <c r="GPH392"/>
      <c r="GPI392"/>
      <c r="GPJ392"/>
      <c r="GPK392"/>
      <c r="GPL392"/>
      <c r="GPM392"/>
      <c r="GPN392"/>
      <c r="GPO392"/>
      <c r="GPP392"/>
      <c r="GPQ392"/>
      <c r="GPR392"/>
      <c r="GPS392"/>
      <c r="GPT392"/>
      <c r="GPU392"/>
      <c r="GPV392"/>
      <c r="GPW392"/>
      <c r="GPX392"/>
      <c r="GPY392"/>
      <c r="GPZ392"/>
      <c r="GQA392"/>
      <c r="GQB392"/>
      <c r="GQC392"/>
      <c r="GQD392"/>
      <c r="GQE392"/>
      <c r="GQF392"/>
      <c r="GQG392"/>
      <c r="GQH392"/>
      <c r="GQI392"/>
      <c r="GQJ392"/>
      <c r="GQK392"/>
      <c r="GQL392"/>
      <c r="GQM392"/>
      <c r="GQN392"/>
      <c r="GQO392"/>
      <c r="GQP392"/>
      <c r="GQQ392"/>
      <c r="GQR392"/>
      <c r="GQS392"/>
      <c r="GQT392"/>
      <c r="GQU392"/>
      <c r="GQV392"/>
      <c r="GQW392"/>
      <c r="GQX392"/>
      <c r="GQY392"/>
      <c r="GQZ392"/>
      <c r="GRA392"/>
      <c r="GRB392"/>
      <c r="GRC392"/>
      <c r="GRD392"/>
      <c r="GRE392"/>
      <c r="GRF392"/>
      <c r="GRG392"/>
      <c r="GRH392"/>
      <c r="GRI392"/>
      <c r="GRJ392"/>
      <c r="GRK392"/>
      <c r="GRL392"/>
      <c r="GRM392"/>
      <c r="GRN392"/>
      <c r="GRO392"/>
      <c r="GRP392"/>
      <c r="GRQ392"/>
      <c r="GRR392"/>
      <c r="GRS392"/>
      <c r="GRT392"/>
      <c r="GRU392"/>
      <c r="GRV392"/>
      <c r="GRW392"/>
      <c r="GRX392"/>
      <c r="GRY392"/>
      <c r="GRZ392"/>
      <c r="GSA392"/>
      <c r="GSB392"/>
      <c r="GSC392"/>
      <c r="GSD392"/>
      <c r="GSE392"/>
      <c r="GSF392"/>
      <c r="GSG392"/>
      <c r="GSH392"/>
      <c r="GSI392"/>
      <c r="GSJ392"/>
      <c r="GSK392"/>
      <c r="GSL392"/>
      <c r="GSM392"/>
      <c r="GSN392"/>
      <c r="GSO392"/>
      <c r="GSP392"/>
      <c r="GSQ392"/>
      <c r="GSR392"/>
      <c r="GSS392"/>
      <c r="GST392"/>
      <c r="GSU392"/>
      <c r="GSV392"/>
      <c r="GSW392"/>
      <c r="GSX392"/>
      <c r="GSY392"/>
      <c r="GSZ392"/>
      <c r="GTA392"/>
      <c r="GTB392"/>
      <c r="GTC392"/>
      <c r="GTD392"/>
      <c r="GTE392"/>
      <c r="GTF392"/>
      <c r="GTG392"/>
      <c r="GTH392"/>
      <c r="GTI392"/>
      <c r="GTJ392"/>
      <c r="GTK392"/>
      <c r="GTL392"/>
      <c r="GTM392"/>
      <c r="GTN392"/>
      <c r="GTO392"/>
      <c r="GTP392"/>
      <c r="GTQ392"/>
      <c r="GTR392"/>
      <c r="GTS392"/>
      <c r="GTT392"/>
      <c r="GTU392"/>
      <c r="GTV392"/>
      <c r="GTW392"/>
      <c r="GTX392"/>
      <c r="GTY392"/>
      <c r="GTZ392"/>
      <c r="GUA392"/>
      <c r="GUB392"/>
      <c r="GUC392"/>
      <c r="GUD392"/>
      <c r="GUE392"/>
      <c r="GUF392"/>
      <c r="GUG392"/>
      <c r="GUH392"/>
      <c r="GUI392"/>
      <c r="GUJ392"/>
      <c r="GUK392"/>
      <c r="GUL392"/>
      <c r="GUM392"/>
      <c r="GUN392"/>
      <c r="GUO392"/>
      <c r="GUP392"/>
      <c r="GUQ392"/>
      <c r="GUR392"/>
      <c r="GUS392"/>
      <c r="GUT392"/>
      <c r="GUU392"/>
      <c r="GUV392"/>
      <c r="GUW392"/>
      <c r="GUX392"/>
      <c r="GUY392"/>
      <c r="GUZ392"/>
      <c r="GVA392"/>
      <c r="GVB392"/>
      <c r="GVC392"/>
      <c r="GVD392"/>
      <c r="GVE392"/>
      <c r="GVF392"/>
      <c r="GVG392"/>
      <c r="GVH392"/>
      <c r="GVI392"/>
      <c r="GVJ392"/>
      <c r="GVK392"/>
      <c r="GVL392"/>
      <c r="GVM392"/>
      <c r="GVN392"/>
      <c r="GVO392"/>
      <c r="GVP392"/>
      <c r="GVQ392"/>
      <c r="GVR392"/>
      <c r="GVS392"/>
      <c r="GVT392"/>
      <c r="GVU392"/>
      <c r="GVV392"/>
      <c r="GVW392"/>
      <c r="GVX392"/>
      <c r="GVY392"/>
      <c r="GVZ392"/>
      <c r="GWA392"/>
      <c r="GWB392"/>
      <c r="GWC392"/>
      <c r="GWD392"/>
      <c r="GWE392"/>
      <c r="GWF392"/>
      <c r="GWG392"/>
      <c r="GWH392"/>
      <c r="GWI392"/>
      <c r="GWJ392"/>
      <c r="GWK392"/>
      <c r="GWL392"/>
      <c r="GWM392"/>
      <c r="GWN392"/>
      <c r="GWO392"/>
      <c r="GWP392"/>
      <c r="GWQ392"/>
      <c r="GWR392"/>
      <c r="GWS392"/>
      <c r="GWT392"/>
      <c r="GWU392"/>
      <c r="GWV392"/>
      <c r="GWW392"/>
      <c r="GWX392"/>
      <c r="GWY392"/>
      <c r="GWZ392"/>
      <c r="GXA392"/>
      <c r="GXB392"/>
      <c r="GXC392"/>
      <c r="GXD392"/>
      <c r="GXE392"/>
      <c r="GXF392"/>
      <c r="GXG392"/>
      <c r="GXH392"/>
      <c r="GXI392"/>
      <c r="GXJ392"/>
      <c r="GXK392"/>
      <c r="GXL392"/>
      <c r="GXM392"/>
      <c r="GXN392"/>
      <c r="GXO392"/>
      <c r="GXP392"/>
      <c r="GXQ392"/>
      <c r="GXR392"/>
      <c r="GXS392"/>
      <c r="GXT392"/>
      <c r="GXU392"/>
      <c r="GXV392"/>
      <c r="GXW392"/>
      <c r="GXX392"/>
      <c r="GXY392"/>
      <c r="GXZ392"/>
      <c r="GYA392"/>
      <c r="GYB392"/>
      <c r="GYC392"/>
      <c r="GYD392"/>
      <c r="GYE392"/>
      <c r="GYF392"/>
      <c r="GYG392"/>
      <c r="GYH392"/>
      <c r="GYI392"/>
      <c r="GYJ392"/>
      <c r="GYK392"/>
      <c r="GYL392"/>
      <c r="GYM392"/>
      <c r="GYN392"/>
      <c r="GYO392"/>
      <c r="GYP392"/>
      <c r="GYQ392"/>
      <c r="GYR392"/>
      <c r="GYS392"/>
      <c r="GYT392"/>
      <c r="GYU392"/>
      <c r="GYV392"/>
      <c r="GYW392"/>
      <c r="GYX392"/>
      <c r="GYY392"/>
      <c r="GYZ392"/>
      <c r="GZA392"/>
      <c r="GZB392"/>
      <c r="GZC392"/>
      <c r="GZD392"/>
      <c r="GZE392"/>
      <c r="GZF392"/>
      <c r="GZG392"/>
      <c r="GZH392"/>
      <c r="GZI392"/>
      <c r="GZJ392"/>
      <c r="GZK392"/>
      <c r="GZL392"/>
      <c r="GZM392"/>
      <c r="GZN392"/>
      <c r="GZO392"/>
      <c r="GZP392"/>
      <c r="GZQ392"/>
      <c r="GZR392"/>
      <c r="GZS392"/>
      <c r="GZT392"/>
      <c r="GZU392"/>
      <c r="GZV392"/>
      <c r="GZW392"/>
      <c r="GZX392"/>
      <c r="GZY392"/>
      <c r="GZZ392"/>
      <c r="HAA392"/>
      <c r="HAB392"/>
      <c r="HAC392"/>
      <c r="HAD392"/>
      <c r="HAE392"/>
      <c r="HAF392"/>
      <c r="HAG392"/>
      <c r="HAH392"/>
      <c r="HAI392"/>
      <c r="HAJ392"/>
      <c r="HAK392"/>
      <c r="HAL392"/>
      <c r="HAM392"/>
      <c r="HAN392"/>
      <c r="HAO392"/>
      <c r="HAP392"/>
      <c r="HAQ392"/>
      <c r="HAR392"/>
      <c r="HAS392"/>
      <c r="HAT392"/>
      <c r="HAU392"/>
      <c r="HAV392"/>
      <c r="HAW392"/>
      <c r="HAX392"/>
      <c r="HAY392"/>
      <c r="HAZ392"/>
      <c r="HBA392"/>
      <c r="HBB392"/>
      <c r="HBC392"/>
      <c r="HBD392"/>
      <c r="HBE392"/>
      <c r="HBF392"/>
      <c r="HBG392"/>
      <c r="HBH392"/>
      <c r="HBI392"/>
      <c r="HBJ392"/>
      <c r="HBK392"/>
      <c r="HBL392"/>
      <c r="HBM392"/>
      <c r="HBN392"/>
      <c r="HBO392"/>
      <c r="HBP392"/>
      <c r="HBQ392"/>
      <c r="HBR392"/>
      <c r="HBS392"/>
      <c r="HBT392"/>
      <c r="HBU392"/>
      <c r="HBV392"/>
      <c r="HBW392"/>
      <c r="HBX392"/>
      <c r="HBY392"/>
      <c r="HBZ392"/>
      <c r="HCA392"/>
      <c r="HCB392"/>
      <c r="HCC392"/>
      <c r="HCD392"/>
      <c r="HCE392"/>
      <c r="HCF392"/>
      <c r="HCG392"/>
      <c r="HCH392"/>
      <c r="HCI392"/>
      <c r="HCJ392"/>
      <c r="HCK392"/>
      <c r="HCL392"/>
      <c r="HCM392"/>
      <c r="HCN392"/>
      <c r="HCO392"/>
      <c r="HCP392"/>
      <c r="HCQ392"/>
      <c r="HCR392"/>
      <c r="HCS392"/>
      <c r="HCT392"/>
      <c r="HCU392"/>
      <c r="HCV392"/>
      <c r="HCW392"/>
      <c r="HCX392"/>
      <c r="HCY392"/>
      <c r="HCZ392"/>
      <c r="HDA392"/>
      <c r="HDB392"/>
      <c r="HDC392"/>
      <c r="HDD392"/>
      <c r="HDE392"/>
      <c r="HDF392"/>
      <c r="HDG392"/>
      <c r="HDH392"/>
      <c r="HDI392"/>
      <c r="HDJ392"/>
      <c r="HDK392"/>
      <c r="HDL392"/>
      <c r="HDM392"/>
      <c r="HDN392"/>
      <c r="HDO392"/>
      <c r="HDP392"/>
      <c r="HDQ392"/>
      <c r="HDR392"/>
      <c r="HDS392"/>
      <c r="HDT392"/>
      <c r="HDU392"/>
      <c r="HDV392"/>
      <c r="HDW392"/>
      <c r="HDX392"/>
      <c r="HDY392"/>
      <c r="HDZ392"/>
      <c r="HEA392"/>
      <c r="HEB392"/>
      <c r="HEC392"/>
      <c r="HED392"/>
      <c r="HEE392"/>
      <c r="HEF392"/>
      <c r="HEG392"/>
      <c r="HEH392"/>
      <c r="HEI392"/>
      <c r="HEJ392"/>
      <c r="HEK392"/>
      <c r="HEL392"/>
      <c r="HEM392"/>
      <c r="HEN392"/>
      <c r="HEO392"/>
      <c r="HEP392"/>
      <c r="HEQ392"/>
      <c r="HER392"/>
      <c r="HES392"/>
      <c r="HET392"/>
      <c r="HEU392"/>
      <c r="HEV392"/>
      <c r="HEW392"/>
      <c r="HEX392"/>
      <c r="HEY392"/>
      <c r="HEZ392"/>
      <c r="HFA392"/>
      <c r="HFB392"/>
      <c r="HFC392"/>
      <c r="HFD392"/>
      <c r="HFE392"/>
      <c r="HFF392"/>
      <c r="HFG392"/>
      <c r="HFH392"/>
      <c r="HFI392"/>
      <c r="HFJ392"/>
      <c r="HFK392"/>
      <c r="HFL392"/>
      <c r="HFM392"/>
      <c r="HFN392"/>
      <c r="HFO392"/>
      <c r="HFP392"/>
      <c r="HFQ392"/>
      <c r="HFR392"/>
      <c r="HFS392"/>
      <c r="HFT392"/>
      <c r="HFU392"/>
      <c r="HFV392"/>
      <c r="HFW392"/>
      <c r="HFX392"/>
      <c r="HFY392"/>
      <c r="HFZ392"/>
      <c r="HGA392"/>
      <c r="HGB392"/>
      <c r="HGC392"/>
      <c r="HGD392"/>
      <c r="HGE392"/>
      <c r="HGF392"/>
      <c r="HGG392"/>
      <c r="HGH392"/>
      <c r="HGI392"/>
      <c r="HGJ392"/>
      <c r="HGK392"/>
      <c r="HGL392"/>
      <c r="HGM392"/>
      <c r="HGN392"/>
      <c r="HGO392"/>
      <c r="HGP392"/>
      <c r="HGQ392"/>
      <c r="HGR392"/>
      <c r="HGS392"/>
      <c r="HGT392"/>
      <c r="HGU392"/>
      <c r="HGV392"/>
      <c r="HGW392"/>
      <c r="HGX392"/>
      <c r="HGY392"/>
      <c r="HGZ392"/>
      <c r="HHA392"/>
      <c r="HHB392"/>
      <c r="HHC392"/>
      <c r="HHD392"/>
      <c r="HHE392"/>
      <c r="HHF392"/>
      <c r="HHG392"/>
      <c r="HHH392"/>
      <c r="HHI392"/>
      <c r="HHJ392"/>
      <c r="HHK392"/>
      <c r="HHL392"/>
      <c r="HHM392"/>
      <c r="HHN392"/>
      <c r="HHO392"/>
      <c r="HHP392"/>
      <c r="HHQ392"/>
      <c r="HHR392"/>
      <c r="HHS392"/>
      <c r="HHT392"/>
      <c r="HHU392"/>
      <c r="HHV392"/>
      <c r="HHW392"/>
      <c r="HHX392"/>
      <c r="HHY392"/>
      <c r="HHZ392"/>
      <c r="HIA392"/>
      <c r="HIB392"/>
      <c r="HIC392"/>
      <c r="HID392"/>
      <c r="HIE392"/>
      <c r="HIF392"/>
      <c r="HIG392"/>
      <c r="HIH392"/>
      <c r="HII392"/>
      <c r="HIJ392"/>
      <c r="HIK392"/>
      <c r="HIL392"/>
      <c r="HIM392"/>
      <c r="HIN392"/>
      <c r="HIO392"/>
      <c r="HIP392"/>
      <c r="HIQ392"/>
      <c r="HIR392"/>
      <c r="HIS392"/>
      <c r="HIT392"/>
      <c r="HIU392"/>
      <c r="HIV392"/>
      <c r="HIW392"/>
      <c r="HIX392"/>
      <c r="HIY392"/>
      <c r="HIZ392"/>
      <c r="HJA392"/>
      <c r="HJB392"/>
      <c r="HJC392"/>
      <c r="HJD392"/>
      <c r="HJE392"/>
      <c r="HJF392"/>
      <c r="HJG392"/>
      <c r="HJH392"/>
      <c r="HJI392"/>
      <c r="HJJ392"/>
      <c r="HJK392"/>
      <c r="HJL392"/>
      <c r="HJM392"/>
      <c r="HJN392"/>
      <c r="HJO392"/>
      <c r="HJP392"/>
      <c r="HJQ392"/>
      <c r="HJR392"/>
      <c r="HJS392"/>
      <c r="HJT392"/>
      <c r="HJU392"/>
      <c r="HJV392"/>
      <c r="HJW392"/>
      <c r="HJX392"/>
      <c r="HJY392"/>
      <c r="HJZ392"/>
      <c r="HKA392"/>
      <c r="HKB392"/>
      <c r="HKC392"/>
      <c r="HKD392"/>
      <c r="HKE392"/>
      <c r="HKF392"/>
      <c r="HKG392"/>
      <c r="HKH392"/>
      <c r="HKI392"/>
      <c r="HKJ392"/>
      <c r="HKK392"/>
      <c r="HKL392"/>
      <c r="HKM392"/>
      <c r="HKN392"/>
      <c r="HKO392"/>
      <c r="HKP392"/>
      <c r="HKQ392"/>
      <c r="HKR392"/>
      <c r="HKS392"/>
      <c r="HKT392"/>
      <c r="HKU392"/>
      <c r="HKV392"/>
      <c r="HKW392"/>
      <c r="HKX392"/>
      <c r="HKY392"/>
      <c r="HKZ392"/>
      <c r="HLA392"/>
      <c r="HLB392"/>
      <c r="HLC392"/>
      <c r="HLD392"/>
      <c r="HLE392"/>
      <c r="HLF392"/>
      <c r="HLG392"/>
      <c r="HLH392"/>
      <c r="HLI392"/>
      <c r="HLJ392"/>
      <c r="HLK392"/>
      <c r="HLL392"/>
      <c r="HLM392"/>
      <c r="HLN392"/>
      <c r="HLO392"/>
      <c r="HLP392"/>
      <c r="HLQ392"/>
      <c r="HLR392"/>
      <c r="HLS392"/>
      <c r="HLT392"/>
      <c r="HLU392"/>
      <c r="HLV392"/>
      <c r="HLW392"/>
      <c r="HLX392"/>
      <c r="HLY392"/>
      <c r="HLZ392"/>
      <c r="HMA392"/>
      <c r="HMB392"/>
      <c r="HMC392"/>
      <c r="HMD392"/>
      <c r="HME392"/>
      <c r="HMF392"/>
      <c r="HMG392"/>
      <c r="HMH392"/>
      <c r="HMI392"/>
      <c r="HMJ392"/>
      <c r="HMK392"/>
      <c r="HML392"/>
      <c r="HMM392"/>
      <c r="HMN392"/>
      <c r="HMO392"/>
      <c r="HMP392"/>
      <c r="HMQ392"/>
      <c r="HMR392"/>
      <c r="HMS392"/>
      <c r="HMT392"/>
      <c r="HMU392"/>
      <c r="HMV392"/>
      <c r="HMW392"/>
      <c r="HMX392"/>
      <c r="HMY392"/>
      <c r="HMZ392"/>
      <c r="HNA392"/>
      <c r="HNB392"/>
      <c r="HNC392"/>
      <c r="HND392"/>
      <c r="HNE392"/>
      <c r="HNF392"/>
      <c r="HNG392"/>
      <c r="HNH392"/>
      <c r="HNI392"/>
      <c r="HNJ392"/>
      <c r="HNK392"/>
      <c r="HNL392"/>
      <c r="HNM392"/>
      <c r="HNN392"/>
      <c r="HNO392"/>
      <c r="HNP392"/>
      <c r="HNQ392"/>
      <c r="HNR392"/>
      <c r="HNS392"/>
      <c r="HNT392"/>
      <c r="HNU392"/>
      <c r="HNV392"/>
      <c r="HNW392"/>
      <c r="HNX392"/>
      <c r="HNY392"/>
      <c r="HNZ392"/>
      <c r="HOA392"/>
      <c r="HOB392"/>
      <c r="HOC392"/>
      <c r="HOD392"/>
      <c r="HOE392"/>
      <c r="HOF392"/>
      <c r="HOG392"/>
      <c r="HOH392"/>
      <c r="HOI392"/>
      <c r="HOJ392"/>
      <c r="HOK392"/>
      <c r="HOL392"/>
      <c r="HOM392"/>
      <c r="HON392"/>
      <c r="HOO392"/>
      <c r="HOP392"/>
      <c r="HOQ392"/>
      <c r="HOR392"/>
      <c r="HOS392"/>
      <c r="HOT392"/>
      <c r="HOU392"/>
      <c r="HOV392"/>
      <c r="HOW392"/>
      <c r="HOX392"/>
      <c r="HOY392"/>
      <c r="HOZ392"/>
      <c r="HPA392"/>
      <c r="HPB392"/>
      <c r="HPC392"/>
      <c r="HPD392"/>
      <c r="HPE392"/>
      <c r="HPF392"/>
      <c r="HPG392"/>
      <c r="HPH392"/>
      <c r="HPI392"/>
      <c r="HPJ392"/>
      <c r="HPK392"/>
      <c r="HPL392"/>
      <c r="HPM392"/>
      <c r="HPN392"/>
      <c r="HPO392"/>
      <c r="HPP392"/>
      <c r="HPQ392"/>
      <c r="HPR392"/>
      <c r="HPS392"/>
      <c r="HPT392"/>
      <c r="HPU392"/>
      <c r="HPV392"/>
      <c r="HPW392"/>
      <c r="HPX392"/>
      <c r="HPY392"/>
      <c r="HPZ392"/>
      <c r="HQA392"/>
      <c r="HQB392"/>
      <c r="HQC392"/>
      <c r="HQD392"/>
      <c r="HQE392"/>
      <c r="HQF392"/>
      <c r="HQG392"/>
      <c r="HQH392"/>
      <c r="HQI392"/>
      <c r="HQJ392"/>
      <c r="HQK392"/>
      <c r="HQL392"/>
      <c r="HQM392"/>
      <c r="HQN392"/>
      <c r="HQO392"/>
      <c r="HQP392"/>
      <c r="HQQ392"/>
      <c r="HQR392"/>
      <c r="HQS392"/>
      <c r="HQT392"/>
      <c r="HQU392"/>
      <c r="HQV392"/>
      <c r="HQW392"/>
      <c r="HQX392"/>
      <c r="HQY392"/>
      <c r="HQZ392"/>
      <c r="HRA392"/>
      <c r="HRB392"/>
      <c r="HRC392"/>
      <c r="HRD392"/>
      <c r="HRE392"/>
      <c r="HRF392"/>
      <c r="HRG392"/>
      <c r="HRH392"/>
      <c r="HRI392"/>
      <c r="HRJ392"/>
      <c r="HRK392"/>
      <c r="HRL392"/>
      <c r="HRM392"/>
      <c r="HRN392"/>
      <c r="HRO392"/>
      <c r="HRP392"/>
      <c r="HRQ392"/>
      <c r="HRR392"/>
      <c r="HRS392"/>
      <c r="HRT392"/>
      <c r="HRU392"/>
      <c r="HRV392"/>
      <c r="HRW392"/>
      <c r="HRX392"/>
      <c r="HRY392"/>
      <c r="HRZ392"/>
      <c r="HSA392"/>
      <c r="HSB392"/>
      <c r="HSC392"/>
      <c r="HSD392"/>
      <c r="HSE392"/>
      <c r="HSF392"/>
      <c r="HSG392"/>
      <c r="HSH392"/>
      <c r="HSI392"/>
      <c r="HSJ392"/>
      <c r="HSK392"/>
      <c r="HSL392"/>
      <c r="HSM392"/>
      <c r="HSN392"/>
      <c r="HSO392"/>
      <c r="HSP392"/>
      <c r="HSQ392"/>
      <c r="HSR392"/>
      <c r="HSS392"/>
      <c r="HST392"/>
      <c r="HSU392"/>
      <c r="HSV392"/>
      <c r="HSW392"/>
      <c r="HSX392"/>
      <c r="HSY392"/>
      <c r="HSZ392"/>
      <c r="HTA392"/>
      <c r="HTB392"/>
      <c r="HTC392"/>
      <c r="HTD392"/>
      <c r="HTE392"/>
      <c r="HTF392"/>
      <c r="HTG392"/>
      <c r="HTH392"/>
      <c r="HTI392"/>
      <c r="HTJ392"/>
      <c r="HTK392"/>
      <c r="HTL392"/>
      <c r="HTM392"/>
      <c r="HTN392"/>
      <c r="HTO392"/>
      <c r="HTP392"/>
      <c r="HTQ392"/>
      <c r="HTR392"/>
      <c r="HTS392"/>
      <c r="HTT392"/>
      <c r="HTU392"/>
      <c r="HTV392"/>
      <c r="HTW392"/>
      <c r="HTX392"/>
      <c r="HTY392"/>
      <c r="HTZ392"/>
      <c r="HUA392"/>
      <c r="HUB392"/>
      <c r="HUC392"/>
      <c r="HUD392"/>
      <c r="HUE392"/>
      <c r="HUF392"/>
      <c r="HUG392"/>
      <c r="HUH392"/>
      <c r="HUI392"/>
      <c r="HUJ392"/>
      <c r="HUK392"/>
      <c r="HUL392"/>
      <c r="HUM392"/>
      <c r="HUN392"/>
      <c r="HUO392"/>
      <c r="HUP392"/>
      <c r="HUQ392"/>
      <c r="HUR392"/>
      <c r="HUS392"/>
      <c r="HUT392"/>
      <c r="HUU392"/>
      <c r="HUV392"/>
      <c r="HUW392"/>
      <c r="HUX392"/>
      <c r="HUY392"/>
      <c r="HUZ392"/>
      <c r="HVA392"/>
      <c r="HVB392"/>
      <c r="HVC392"/>
      <c r="HVD392"/>
      <c r="HVE392"/>
      <c r="HVF392"/>
      <c r="HVG392"/>
      <c r="HVH392"/>
      <c r="HVI392"/>
      <c r="HVJ392"/>
      <c r="HVK392"/>
      <c r="HVL392"/>
      <c r="HVM392"/>
      <c r="HVN392"/>
      <c r="HVO392"/>
      <c r="HVP392"/>
      <c r="HVQ392"/>
      <c r="HVR392"/>
      <c r="HVS392"/>
      <c r="HVT392"/>
      <c r="HVU392"/>
      <c r="HVV392"/>
      <c r="HVW392"/>
      <c r="HVX392"/>
      <c r="HVY392"/>
      <c r="HVZ392"/>
      <c r="HWA392"/>
      <c r="HWB392"/>
      <c r="HWC392"/>
      <c r="HWD392"/>
      <c r="HWE392"/>
      <c r="HWF392"/>
      <c r="HWG392"/>
      <c r="HWH392"/>
      <c r="HWI392"/>
      <c r="HWJ392"/>
      <c r="HWK392"/>
      <c r="HWL392"/>
      <c r="HWM392"/>
      <c r="HWN392"/>
      <c r="HWO392"/>
      <c r="HWP392"/>
      <c r="HWQ392"/>
      <c r="HWR392"/>
      <c r="HWS392"/>
      <c r="HWT392"/>
      <c r="HWU392"/>
      <c r="HWV392"/>
      <c r="HWW392"/>
      <c r="HWX392"/>
      <c r="HWY392"/>
      <c r="HWZ392"/>
      <c r="HXA392"/>
      <c r="HXB392"/>
      <c r="HXC392"/>
      <c r="HXD392"/>
      <c r="HXE392"/>
      <c r="HXF392"/>
      <c r="HXG392"/>
      <c r="HXH392"/>
      <c r="HXI392"/>
      <c r="HXJ392"/>
      <c r="HXK392"/>
      <c r="HXL392"/>
      <c r="HXM392"/>
      <c r="HXN392"/>
      <c r="HXO392"/>
      <c r="HXP392"/>
      <c r="HXQ392"/>
      <c r="HXR392"/>
      <c r="HXS392"/>
      <c r="HXT392"/>
      <c r="HXU392"/>
      <c r="HXV392"/>
      <c r="HXW392"/>
      <c r="HXX392"/>
      <c r="HXY392"/>
      <c r="HXZ392"/>
      <c r="HYA392"/>
      <c r="HYB392"/>
      <c r="HYC392"/>
      <c r="HYD392"/>
      <c r="HYE392"/>
      <c r="HYF392"/>
      <c r="HYG392"/>
      <c r="HYH392"/>
      <c r="HYI392"/>
      <c r="HYJ392"/>
      <c r="HYK392"/>
      <c r="HYL392"/>
      <c r="HYM392"/>
      <c r="HYN392"/>
      <c r="HYO392"/>
      <c r="HYP392"/>
      <c r="HYQ392"/>
      <c r="HYR392"/>
      <c r="HYS392"/>
      <c r="HYT392"/>
      <c r="HYU392"/>
      <c r="HYV392"/>
      <c r="HYW392"/>
      <c r="HYX392"/>
      <c r="HYY392"/>
      <c r="HYZ392"/>
      <c r="HZA392"/>
      <c r="HZB392"/>
      <c r="HZC392"/>
      <c r="HZD392"/>
      <c r="HZE392"/>
      <c r="HZF392"/>
      <c r="HZG392"/>
      <c r="HZH392"/>
      <c r="HZI392"/>
      <c r="HZJ392"/>
      <c r="HZK392"/>
      <c r="HZL392"/>
      <c r="HZM392"/>
      <c r="HZN392"/>
      <c r="HZO392"/>
      <c r="HZP392"/>
      <c r="HZQ392"/>
      <c r="HZR392"/>
      <c r="HZS392"/>
      <c r="HZT392"/>
      <c r="HZU392"/>
      <c r="HZV392"/>
      <c r="HZW392"/>
      <c r="HZX392"/>
      <c r="HZY392"/>
      <c r="HZZ392"/>
      <c r="IAA392"/>
      <c r="IAB392"/>
      <c r="IAC392"/>
      <c r="IAD392"/>
      <c r="IAE392"/>
      <c r="IAF392"/>
      <c r="IAG392"/>
      <c r="IAH392"/>
      <c r="IAI392"/>
      <c r="IAJ392"/>
      <c r="IAK392"/>
      <c r="IAL392"/>
      <c r="IAM392"/>
      <c r="IAN392"/>
      <c r="IAO392"/>
      <c r="IAP392"/>
      <c r="IAQ392"/>
      <c r="IAR392"/>
      <c r="IAS392"/>
      <c r="IAT392"/>
      <c r="IAU392"/>
      <c r="IAV392"/>
      <c r="IAW392"/>
      <c r="IAX392"/>
      <c r="IAY392"/>
      <c r="IAZ392"/>
      <c r="IBA392"/>
      <c r="IBB392"/>
      <c r="IBC392"/>
      <c r="IBD392"/>
      <c r="IBE392"/>
      <c r="IBF392"/>
      <c r="IBG392"/>
      <c r="IBH392"/>
      <c r="IBI392"/>
      <c r="IBJ392"/>
      <c r="IBK392"/>
      <c r="IBL392"/>
      <c r="IBM392"/>
      <c r="IBN392"/>
      <c r="IBO392"/>
      <c r="IBP392"/>
      <c r="IBQ392"/>
      <c r="IBR392"/>
      <c r="IBS392"/>
      <c r="IBT392"/>
      <c r="IBU392"/>
      <c r="IBV392"/>
      <c r="IBW392"/>
      <c r="IBX392"/>
      <c r="IBY392"/>
      <c r="IBZ392"/>
      <c r="ICA392"/>
      <c r="ICB392"/>
      <c r="ICC392"/>
      <c r="ICD392"/>
      <c r="ICE392"/>
      <c r="ICF392"/>
      <c r="ICG392"/>
      <c r="ICH392"/>
      <c r="ICI392"/>
      <c r="ICJ392"/>
      <c r="ICK392"/>
      <c r="ICL392"/>
      <c r="ICM392"/>
      <c r="ICN392"/>
      <c r="ICO392"/>
      <c r="ICP392"/>
      <c r="ICQ392"/>
      <c r="ICR392"/>
      <c r="ICS392"/>
      <c r="ICT392"/>
      <c r="ICU392"/>
      <c r="ICV392"/>
      <c r="ICW392"/>
      <c r="ICX392"/>
      <c r="ICY392"/>
      <c r="ICZ392"/>
      <c r="IDA392"/>
      <c r="IDB392"/>
      <c r="IDC392"/>
      <c r="IDD392"/>
      <c r="IDE392"/>
      <c r="IDF392"/>
      <c r="IDG392"/>
      <c r="IDH392"/>
      <c r="IDI392"/>
      <c r="IDJ392"/>
      <c r="IDK392"/>
      <c r="IDL392"/>
      <c r="IDM392"/>
      <c r="IDN392"/>
      <c r="IDO392"/>
      <c r="IDP392"/>
      <c r="IDQ392"/>
      <c r="IDR392"/>
      <c r="IDS392"/>
      <c r="IDT392"/>
      <c r="IDU392"/>
      <c r="IDV392"/>
      <c r="IDW392"/>
      <c r="IDX392"/>
      <c r="IDY392"/>
      <c r="IDZ392"/>
      <c r="IEA392"/>
      <c r="IEB392"/>
      <c r="IEC392"/>
      <c r="IED392"/>
      <c r="IEE392"/>
      <c r="IEF392"/>
      <c r="IEG392"/>
      <c r="IEH392"/>
      <c r="IEI392"/>
      <c r="IEJ392"/>
      <c r="IEK392"/>
      <c r="IEL392"/>
      <c r="IEM392"/>
      <c r="IEN392"/>
      <c r="IEO392"/>
      <c r="IEP392"/>
      <c r="IEQ392"/>
      <c r="IER392"/>
      <c r="IES392"/>
      <c r="IET392"/>
      <c r="IEU392"/>
      <c r="IEV392"/>
      <c r="IEW392"/>
      <c r="IEX392"/>
      <c r="IEY392"/>
      <c r="IEZ392"/>
      <c r="IFA392"/>
      <c r="IFB392"/>
      <c r="IFC392"/>
      <c r="IFD392"/>
      <c r="IFE392"/>
      <c r="IFF392"/>
      <c r="IFG392"/>
      <c r="IFH392"/>
      <c r="IFI392"/>
      <c r="IFJ392"/>
      <c r="IFK392"/>
      <c r="IFL392"/>
      <c r="IFM392"/>
      <c r="IFN392"/>
      <c r="IFO392"/>
      <c r="IFP392"/>
      <c r="IFQ392"/>
      <c r="IFR392"/>
      <c r="IFS392"/>
      <c r="IFT392"/>
      <c r="IFU392"/>
      <c r="IFV392"/>
      <c r="IFW392"/>
      <c r="IFX392"/>
      <c r="IFY392"/>
      <c r="IFZ392"/>
      <c r="IGA392"/>
      <c r="IGB392"/>
      <c r="IGC392"/>
      <c r="IGD392"/>
      <c r="IGE392"/>
      <c r="IGF392"/>
      <c r="IGG392"/>
      <c r="IGH392"/>
      <c r="IGI392"/>
      <c r="IGJ392"/>
      <c r="IGK392"/>
      <c r="IGL392"/>
      <c r="IGM392"/>
      <c r="IGN392"/>
      <c r="IGO392"/>
      <c r="IGP392"/>
      <c r="IGQ392"/>
      <c r="IGR392"/>
      <c r="IGS392"/>
      <c r="IGT392"/>
      <c r="IGU392"/>
      <c r="IGV392"/>
      <c r="IGW392"/>
      <c r="IGX392"/>
      <c r="IGY392"/>
      <c r="IGZ392"/>
      <c r="IHA392"/>
      <c r="IHB392"/>
      <c r="IHC392"/>
      <c r="IHD392"/>
      <c r="IHE392"/>
      <c r="IHF392"/>
      <c r="IHG392"/>
      <c r="IHH392"/>
      <c r="IHI392"/>
      <c r="IHJ392"/>
      <c r="IHK392"/>
      <c r="IHL392"/>
      <c r="IHM392"/>
      <c r="IHN392"/>
      <c r="IHO392"/>
      <c r="IHP392"/>
      <c r="IHQ392"/>
      <c r="IHR392"/>
      <c r="IHS392"/>
      <c r="IHT392"/>
      <c r="IHU392"/>
      <c r="IHV392"/>
      <c r="IHW392"/>
      <c r="IHX392"/>
      <c r="IHY392"/>
      <c r="IHZ392"/>
      <c r="IIA392"/>
      <c r="IIB392"/>
      <c r="IIC392"/>
      <c r="IID392"/>
      <c r="IIE392"/>
      <c r="IIF392"/>
      <c r="IIG392"/>
      <c r="IIH392"/>
      <c r="III392"/>
      <c r="IIJ392"/>
      <c r="IIK392"/>
      <c r="IIL392"/>
      <c r="IIM392"/>
      <c r="IIN392"/>
      <c r="IIO392"/>
      <c r="IIP392"/>
      <c r="IIQ392"/>
      <c r="IIR392"/>
      <c r="IIS392"/>
      <c r="IIT392"/>
      <c r="IIU392"/>
      <c r="IIV392"/>
      <c r="IIW392"/>
      <c r="IIX392"/>
      <c r="IIY392"/>
      <c r="IIZ392"/>
      <c r="IJA392"/>
      <c r="IJB392"/>
      <c r="IJC392"/>
      <c r="IJD392"/>
      <c r="IJE392"/>
      <c r="IJF392"/>
      <c r="IJG392"/>
      <c r="IJH392"/>
      <c r="IJI392"/>
      <c r="IJJ392"/>
      <c r="IJK392"/>
      <c r="IJL392"/>
      <c r="IJM392"/>
      <c r="IJN392"/>
      <c r="IJO392"/>
      <c r="IJP392"/>
      <c r="IJQ392"/>
      <c r="IJR392"/>
      <c r="IJS392"/>
      <c r="IJT392"/>
      <c r="IJU392"/>
      <c r="IJV392"/>
      <c r="IJW392"/>
      <c r="IJX392"/>
      <c r="IJY392"/>
      <c r="IJZ392"/>
      <c r="IKA392"/>
      <c r="IKB392"/>
      <c r="IKC392"/>
      <c r="IKD392"/>
      <c r="IKE392"/>
      <c r="IKF392"/>
      <c r="IKG392"/>
      <c r="IKH392"/>
      <c r="IKI392"/>
      <c r="IKJ392"/>
      <c r="IKK392"/>
      <c r="IKL392"/>
      <c r="IKM392"/>
      <c r="IKN392"/>
      <c r="IKO392"/>
      <c r="IKP392"/>
      <c r="IKQ392"/>
      <c r="IKR392"/>
      <c r="IKS392"/>
      <c r="IKT392"/>
      <c r="IKU392"/>
      <c r="IKV392"/>
      <c r="IKW392"/>
      <c r="IKX392"/>
      <c r="IKY392"/>
      <c r="IKZ392"/>
      <c r="ILA392"/>
      <c r="ILB392"/>
      <c r="ILC392"/>
      <c r="ILD392"/>
      <c r="ILE392"/>
      <c r="ILF392"/>
      <c r="ILG392"/>
      <c r="ILH392"/>
      <c r="ILI392"/>
      <c r="ILJ392"/>
      <c r="ILK392"/>
      <c r="ILL392"/>
      <c r="ILM392"/>
      <c r="ILN392"/>
      <c r="ILO392"/>
      <c r="ILP392"/>
      <c r="ILQ392"/>
      <c r="ILR392"/>
      <c r="ILS392"/>
      <c r="ILT392"/>
      <c r="ILU392"/>
      <c r="ILV392"/>
      <c r="ILW392"/>
      <c r="ILX392"/>
      <c r="ILY392"/>
      <c r="ILZ392"/>
      <c r="IMA392"/>
      <c r="IMB392"/>
      <c r="IMC392"/>
      <c r="IMD392"/>
      <c r="IME392"/>
      <c r="IMF392"/>
      <c r="IMG392"/>
      <c r="IMH392"/>
      <c r="IMI392"/>
      <c r="IMJ392"/>
      <c r="IMK392"/>
      <c r="IML392"/>
      <c r="IMM392"/>
      <c r="IMN392"/>
      <c r="IMO392"/>
      <c r="IMP392"/>
      <c r="IMQ392"/>
      <c r="IMR392"/>
      <c r="IMS392"/>
      <c r="IMT392"/>
      <c r="IMU392"/>
      <c r="IMV392"/>
      <c r="IMW392"/>
      <c r="IMX392"/>
      <c r="IMY392"/>
      <c r="IMZ392"/>
      <c r="INA392"/>
      <c r="INB392"/>
      <c r="INC392"/>
      <c r="IND392"/>
      <c r="INE392"/>
      <c r="INF392"/>
      <c r="ING392"/>
      <c r="INH392"/>
      <c r="INI392"/>
      <c r="INJ392"/>
      <c r="INK392"/>
      <c r="INL392"/>
      <c r="INM392"/>
      <c r="INN392"/>
      <c r="INO392"/>
      <c r="INP392"/>
      <c r="INQ392"/>
      <c r="INR392"/>
      <c r="INS392"/>
      <c r="INT392"/>
      <c r="INU392"/>
      <c r="INV392"/>
      <c r="INW392"/>
      <c r="INX392"/>
      <c r="INY392"/>
      <c r="INZ392"/>
      <c r="IOA392"/>
      <c r="IOB392"/>
      <c r="IOC392"/>
      <c r="IOD392"/>
      <c r="IOE392"/>
      <c r="IOF392"/>
      <c r="IOG392"/>
      <c r="IOH392"/>
      <c r="IOI392"/>
      <c r="IOJ392"/>
      <c r="IOK392"/>
      <c r="IOL392"/>
      <c r="IOM392"/>
      <c r="ION392"/>
      <c r="IOO392"/>
      <c r="IOP392"/>
      <c r="IOQ392"/>
      <c r="IOR392"/>
      <c r="IOS392"/>
      <c r="IOT392"/>
      <c r="IOU392"/>
      <c r="IOV392"/>
      <c r="IOW392"/>
      <c r="IOX392"/>
      <c r="IOY392"/>
      <c r="IOZ392"/>
      <c r="IPA392"/>
      <c r="IPB392"/>
      <c r="IPC392"/>
      <c r="IPD392"/>
      <c r="IPE392"/>
      <c r="IPF392"/>
      <c r="IPG392"/>
      <c r="IPH392"/>
      <c r="IPI392"/>
      <c r="IPJ392"/>
      <c r="IPK392"/>
      <c r="IPL392"/>
      <c r="IPM392"/>
      <c r="IPN392"/>
      <c r="IPO392"/>
      <c r="IPP392"/>
      <c r="IPQ392"/>
      <c r="IPR392"/>
      <c r="IPS392"/>
      <c r="IPT392"/>
      <c r="IPU392"/>
      <c r="IPV392"/>
      <c r="IPW392"/>
      <c r="IPX392"/>
      <c r="IPY392"/>
      <c r="IPZ392"/>
      <c r="IQA392"/>
      <c r="IQB392"/>
      <c r="IQC392"/>
      <c r="IQD392"/>
      <c r="IQE392"/>
      <c r="IQF392"/>
      <c r="IQG392"/>
      <c r="IQH392"/>
      <c r="IQI392"/>
      <c r="IQJ392"/>
      <c r="IQK392"/>
      <c r="IQL392"/>
      <c r="IQM392"/>
      <c r="IQN392"/>
      <c r="IQO392"/>
      <c r="IQP392"/>
      <c r="IQQ392"/>
      <c r="IQR392"/>
      <c r="IQS392"/>
      <c r="IQT392"/>
      <c r="IQU392"/>
      <c r="IQV392"/>
      <c r="IQW392"/>
      <c r="IQX392"/>
      <c r="IQY392"/>
      <c r="IQZ392"/>
      <c r="IRA392"/>
      <c r="IRB392"/>
      <c r="IRC392"/>
      <c r="IRD392"/>
      <c r="IRE392"/>
      <c r="IRF392"/>
      <c r="IRG392"/>
      <c r="IRH392"/>
      <c r="IRI392"/>
      <c r="IRJ392"/>
      <c r="IRK392"/>
      <c r="IRL392"/>
      <c r="IRM392"/>
      <c r="IRN392"/>
      <c r="IRO392"/>
      <c r="IRP392"/>
      <c r="IRQ392"/>
      <c r="IRR392"/>
      <c r="IRS392"/>
      <c r="IRT392"/>
      <c r="IRU392"/>
      <c r="IRV392"/>
      <c r="IRW392"/>
      <c r="IRX392"/>
      <c r="IRY392"/>
      <c r="IRZ392"/>
      <c r="ISA392"/>
      <c r="ISB392"/>
      <c r="ISC392"/>
      <c r="ISD392"/>
      <c r="ISE392"/>
      <c r="ISF392"/>
      <c r="ISG392"/>
      <c r="ISH392"/>
      <c r="ISI392"/>
      <c r="ISJ392"/>
      <c r="ISK392"/>
      <c r="ISL392"/>
      <c r="ISM392"/>
      <c r="ISN392"/>
      <c r="ISO392"/>
      <c r="ISP392"/>
      <c r="ISQ392"/>
      <c r="ISR392"/>
      <c r="ISS392"/>
      <c r="IST392"/>
      <c r="ISU392"/>
      <c r="ISV392"/>
      <c r="ISW392"/>
      <c r="ISX392"/>
      <c r="ISY392"/>
      <c r="ISZ392"/>
      <c r="ITA392"/>
      <c r="ITB392"/>
      <c r="ITC392"/>
      <c r="ITD392"/>
      <c r="ITE392"/>
      <c r="ITF392"/>
      <c r="ITG392"/>
      <c r="ITH392"/>
      <c r="ITI392"/>
      <c r="ITJ392"/>
      <c r="ITK392"/>
      <c r="ITL392"/>
      <c r="ITM392"/>
      <c r="ITN392"/>
      <c r="ITO392"/>
      <c r="ITP392"/>
      <c r="ITQ392"/>
      <c r="ITR392"/>
      <c r="ITS392"/>
      <c r="ITT392"/>
      <c r="ITU392"/>
      <c r="ITV392"/>
      <c r="ITW392"/>
      <c r="ITX392"/>
      <c r="ITY392"/>
      <c r="ITZ392"/>
      <c r="IUA392"/>
      <c r="IUB392"/>
      <c r="IUC392"/>
      <c r="IUD392"/>
      <c r="IUE392"/>
      <c r="IUF392"/>
      <c r="IUG392"/>
      <c r="IUH392"/>
      <c r="IUI392"/>
      <c r="IUJ392"/>
      <c r="IUK392"/>
      <c r="IUL392"/>
      <c r="IUM392"/>
      <c r="IUN392"/>
      <c r="IUO392"/>
      <c r="IUP392"/>
      <c r="IUQ392"/>
      <c r="IUR392"/>
      <c r="IUS392"/>
      <c r="IUT392"/>
      <c r="IUU392"/>
      <c r="IUV392"/>
      <c r="IUW392"/>
      <c r="IUX392"/>
      <c r="IUY392"/>
      <c r="IUZ392"/>
      <c r="IVA392"/>
      <c r="IVB392"/>
      <c r="IVC392"/>
      <c r="IVD392"/>
      <c r="IVE392"/>
      <c r="IVF392"/>
      <c r="IVG392"/>
      <c r="IVH392"/>
      <c r="IVI392"/>
      <c r="IVJ392"/>
      <c r="IVK392"/>
      <c r="IVL392"/>
      <c r="IVM392"/>
      <c r="IVN392"/>
      <c r="IVO392"/>
      <c r="IVP392"/>
      <c r="IVQ392"/>
      <c r="IVR392"/>
      <c r="IVS392"/>
      <c r="IVT392"/>
      <c r="IVU392"/>
      <c r="IVV392"/>
      <c r="IVW392"/>
      <c r="IVX392"/>
      <c r="IVY392"/>
      <c r="IVZ392"/>
      <c r="IWA392"/>
      <c r="IWB392"/>
      <c r="IWC392"/>
      <c r="IWD392"/>
      <c r="IWE392"/>
      <c r="IWF392"/>
      <c r="IWG392"/>
      <c r="IWH392"/>
      <c r="IWI392"/>
      <c r="IWJ392"/>
      <c r="IWK392"/>
      <c r="IWL392"/>
      <c r="IWM392"/>
      <c r="IWN392"/>
      <c r="IWO392"/>
      <c r="IWP392"/>
      <c r="IWQ392"/>
      <c r="IWR392"/>
      <c r="IWS392"/>
      <c r="IWT392"/>
      <c r="IWU392"/>
      <c r="IWV392"/>
      <c r="IWW392"/>
      <c r="IWX392"/>
      <c r="IWY392"/>
      <c r="IWZ392"/>
      <c r="IXA392"/>
      <c r="IXB392"/>
      <c r="IXC392"/>
      <c r="IXD392"/>
      <c r="IXE392"/>
      <c r="IXF392"/>
      <c r="IXG392"/>
      <c r="IXH392"/>
      <c r="IXI392"/>
      <c r="IXJ392"/>
      <c r="IXK392"/>
      <c r="IXL392"/>
      <c r="IXM392"/>
      <c r="IXN392"/>
      <c r="IXO392"/>
      <c r="IXP392"/>
      <c r="IXQ392"/>
      <c r="IXR392"/>
      <c r="IXS392"/>
      <c r="IXT392"/>
      <c r="IXU392"/>
      <c r="IXV392"/>
      <c r="IXW392"/>
      <c r="IXX392"/>
      <c r="IXY392"/>
      <c r="IXZ392"/>
      <c r="IYA392"/>
      <c r="IYB392"/>
      <c r="IYC392"/>
      <c r="IYD392"/>
      <c r="IYE392"/>
      <c r="IYF392"/>
      <c r="IYG392"/>
      <c r="IYH392"/>
      <c r="IYI392"/>
      <c r="IYJ392"/>
      <c r="IYK392"/>
      <c r="IYL392"/>
      <c r="IYM392"/>
      <c r="IYN392"/>
      <c r="IYO392"/>
      <c r="IYP392"/>
      <c r="IYQ392"/>
      <c r="IYR392"/>
      <c r="IYS392"/>
      <c r="IYT392"/>
      <c r="IYU392"/>
      <c r="IYV392"/>
      <c r="IYW392"/>
      <c r="IYX392"/>
      <c r="IYY392"/>
      <c r="IYZ392"/>
      <c r="IZA392"/>
      <c r="IZB392"/>
      <c r="IZC392"/>
      <c r="IZD392"/>
      <c r="IZE392"/>
      <c r="IZF392"/>
      <c r="IZG392"/>
      <c r="IZH392"/>
      <c r="IZI392"/>
      <c r="IZJ392"/>
      <c r="IZK392"/>
      <c r="IZL392"/>
      <c r="IZM392"/>
      <c r="IZN392"/>
      <c r="IZO392"/>
      <c r="IZP392"/>
      <c r="IZQ392"/>
      <c r="IZR392"/>
      <c r="IZS392"/>
      <c r="IZT392"/>
      <c r="IZU392"/>
      <c r="IZV392"/>
      <c r="IZW392"/>
      <c r="IZX392"/>
      <c r="IZY392"/>
      <c r="IZZ392"/>
      <c r="JAA392"/>
      <c r="JAB392"/>
      <c r="JAC392"/>
      <c r="JAD392"/>
      <c r="JAE392"/>
      <c r="JAF392"/>
      <c r="JAG392"/>
      <c r="JAH392"/>
      <c r="JAI392"/>
      <c r="JAJ392"/>
      <c r="JAK392"/>
      <c r="JAL392"/>
      <c r="JAM392"/>
      <c r="JAN392"/>
      <c r="JAO392"/>
      <c r="JAP392"/>
      <c r="JAQ392"/>
      <c r="JAR392"/>
      <c r="JAS392"/>
      <c r="JAT392"/>
      <c r="JAU392"/>
      <c r="JAV392"/>
      <c r="JAW392"/>
      <c r="JAX392"/>
      <c r="JAY392"/>
      <c r="JAZ392"/>
      <c r="JBA392"/>
      <c r="JBB392"/>
      <c r="JBC392"/>
      <c r="JBD392"/>
      <c r="JBE392"/>
      <c r="JBF392"/>
      <c r="JBG392"/>
      <c r="JBH392"/>
      <c r="JBI392"/>
      <c r="JBJ392"/>
      <c r="JBK392"/>
      <c r="JBL392"/>
      <c r="JBM392"/>
      <c r="JBN392"/>
      <c r="JBO392"/>
      <c r="JBP392"/>
      <c r="JBQ392"/>
      <c r="JBR392"/>
      <c r="JBS392"/>
      <c r="JBT392"/>
      <c r="JBU392"/>
      <c r="JBV392"/>
      <c r="JBW392"/>
      <c r="JBX392"/>
      <c r="JBY392"/>
      <c r="JBZ392"/>
      <c r="JCA392"/>
      <c r="JCB392"/>
      <c r="JCC392"/>
      <c r="JCD392"/>
      <c r="JCE392"/>
      <c r="JCF392"/>
      <c r="JCG392"/>
      <c r="JCH392"/>
      <c r="JCI392"/>
      <c r="JCJ392"/>
      <c r="JCK392"/>
      <c r="JCL392"/>
      <c r="JCM392"/>
      <c r="JCN392"/>
      <c r="JCO392"/>
      <c r="JCP392"/>
      <c r="JCQ392"/>
      <c r="JCR392"/>
      <c r="JCS392"/>
      <c r="JCT392"/>
      <c r="JCU392"/>
      <c r="JCV392"/>
      <c r="JCW392"/>
      <c r="JCX392"/>
      <c r="JCY392"/>
      <c r="JCZ392"/>
      <c r="JDA392"/>
      <c r="JDB392"/>
      <c r="JDC392"/>
      <c r="JDD392"/>
      <c r="JDE392"/>
      <c r="JDF392"/>
      <c r="JDG392"/>
      <c r="JDH392"/>
      <c r="JDI392"/>
      <c r="JDJ392"/>
      <c r="JDK392"/>
      <c r="JDL392"/>
      <c r="JDM392"/>
      <c r="JDN392"/>
      <c r="JDO392"/>
      <c r="JDP392"/>
      <c r="JDQ392"/>
      <c r="JDR392"/>
      <c r="JDS392"/>
      <c r="JDT392"/>
      <c r="JDU392"/>
      <c r="JDV392"/>
      <c r="JDW392"/>
      <c r="JDX392"/>
      <c r="JDY392"/>
      <c r="JDZ392"/>
      <c r="JEA392"/>
      <c r="JEB392"/>
      <c r="JEC392"/>
      <c r="JED392"/>
      <c r="JEE392"/>
      <c r="JEF392"/>
      <c r="JEG392"/>
      <c r="JEH392"/>
      <c r="JEI392"/>
      <c r="JEJ392"/>
      <c r="JEK392"/>
      <c r="JEL392"/>
      <c r="JEM392"/>
      <c r="JEN392"/>
      <c r="JEO392"/>
      <c r="JEP392"/>
      <c r="JEQ392"/>
      <c r="JER392"/>
      <c r="JES392"/>
      <c r="JET392"/>
      <c r="JEU392"/>
      <c r="JEV392"/>
      <c r="JEW392"/>
      <c r="JEX392"/>
      <c r="JEY392"/>
      <c r="JEZ392"/>
      <c r="JFA392"/>
      <c r="JFB392"/>
      <c r="JFC392"/>
      <c r="JFD392"/>
      <c r="JFE392"/>
      <c r="JFF392"/>
      <c r="JFG392"/>
      <c r="JFH392"/>
      <c r="JFI392"/>
      <c r="JFJ392"/>
      <c r="JFK392"/>
      <c r="JFL392"/>
      <c r="JFM392"/>
      <c r="JFN392"/>
      <c r="JFO392"/>
      <c r="JFP392"/>
      <c r="JFQ392"/>
      <c r="JFR392"/>
      <c r="JFS392"/>
      <c r="JFT392"/>
      <c r="JFU392"/>
      <c r="JFV392"/>
      <c r="JFW392"/>
      <c r="JFX392"/>
      <c r="JFY392"/>
      <c r="JFZ392"/>
      <c r="JGA392"/>
      <c r="JGB392"/>
      <c r="JGC392"/>
      <c r="JGD392"/>
      <c r="JGE392"/>
      <c r="JGF392"/>
      <c r="JGG392"/>
      <c r="JGH392"/>
      <c r="JGI392"/>
      <c r="JGJ392"/>
      <c r="JGK392"/>
      <c r="JGL392"/>
      <c r="JGM392"/>
      <c r="JGN392"/>
      <c r="JGO392"/>
      <c r="JGP392"/>
      <c r="JGQ392"/>
      <c r="JGR392"/>
      <c r="JGS392"/>
      <c r="JGT392"/>
      <c r="JGU392"/>
      <c r="JGV392"/>
      <c r="JGW392"/>
      <c r="JGX392"/>
      <c r="JGY392"/>
      <c r="JGZ392"/>
      <c r="JHA392"/>
      <c r="JHB392"/>
      <c r="JHC392"/>
      <c r="JHD392"/>
      <c r="JHE392"/>
      <c r="JHF392"/>
      <c r="JHG392"/>
      <c r="JHH392"/>
      <c r="JHI392"/>
      <c r="JHJ392"/>
      <c r="JHK392"/>
      <c r="JHL392"/>
      <c r="JHM392"/>
      <c r="JHN392"/>
      <c r="JHO392"/>
      <c r="JHP392"/>
      <c r="JHQ392"/>
      <c r="JHR392"/>
      <c r="JHS392"/>
      <c r="JHT392"/>
      <c r="JHU392"/>
      <c r="JHV392"/>
      <c r="JHW392"/>
      <c r="JHX392"/>
      <c r="JHY392"/>
      <c r="JHZ392"/>
      <c r="JIA392"/>
      <c r="JIB392"/>
      <c r="JIC392"/>
      <c r="JID392"/>
      <c r="JIE392"/>
      <c r="JIF392"/>
      <c r="JIG392"/>
      <c r="JIH392"/>
      <c r="JII392"/>
      <c r="JIJ392"/>
      <c r="JIK392"/>
      <c r="JIL392"/>
      <c r="JIM392"/>
      <c r="JIN392"/>
      <c r="JIO392"/>
      <c r="JIP392"/>
      <c r="JIQ392"/>
      <c r="JIR392"/>
      <c r="JIS392"/>
      <c r="JIT392"/>
      <c r="JIU392"/>
      <c r="JIV392"/>
      <c r="JIW392"/>
      <c r="JIX392"/>
      <c r="JIY392"/>
      <c r="JIZ392"/>
      <c r="JJA392"/>
      <c r="JJB392"/>
      <c r="JJC392"/>
      <c r="JJD392"/>
      <c r="JJE392"/>
      <c r="JJF392"/>
      <c r="JJG392"/>
      <c r="JJH392"/>
      <c r="JJI392"/>
      <c r="JJJ392"/>
      <c r="JJK392"/>
      <c r="JJL392"/>
      <c r="JJM392"/>
      <c r="JJN392"/>
      <c r="JJO392"/>
      <c r="JJP392"/>
      <c r="JJQ392"/>
      <c r="JJR392"/>
      <c r="JJS392"/>
      <c r="JJT392"/>
      <c r="JJU392"/>
      <c r="JJV392"/>
      <c r="JJW392"/>
      <c r="JJX392"/>
      <c r="JJY392"/>
      <c r="JJZ392"/>
      <c r="JKA392"/>
      <c r="JKB392"/>
      <c r="JKC392"/>
      <c r="JKD392"/>
      <c r="JKE392"/>
      <c r="JKF392"/>
      <c r="JKG392"/>
      <c r="JKH392"/>
      <c r="JKI392"/>
      <c r="JKJ392"/>
      <c r="JKK392"/>
      <c r="JKL392"/>
      <c r="JKM392"/>
      <c r="JKN392"/>
      <c r="JKO392"/>
      <c r="JKP392"/>
      <c r="JKQ392"/>
      <c r="JKR392"/>
      <c r="JKS392"/>
      <c r="JKT392"/>
      <c r="JKU392"/>
      <c r="JKV392"/>
      <c r="JKW392"/>
      <c r="JKX392"/>
      <c r="JKY392"/>
      <c r="JKZ392"/>
      <c r="JLA392"/>
      <c r="JLB392"/>
      <c r="JLC392"/>
      <c r="JLD392"/>
      <c r="JLE392"/>
      <c r="JLF392"/>
      <c r="JLG392"/>
      <c r="JLH392"/>
      <c r="JLI392"/>
      <c r="JLJ392"/>
      <c r="JLK392"/>
      <c r="JLL392"/>
      <c r="JLM392"/>
      <c r="JLN392"/>
      <c r="JLO392"/>
      <c r="JLP392"/>
      <c r="JLQ392"/>
      <c r="JLR392"/>
      <c r="JLS392"/>
      <c r="JLT392"/>
      <c r="JLU392"/>
      <c r="JLV392"/>
      <c r="JLW392"/>
      <c r="JLX392"/>
      <c r="JLY392"/>
      <c r="JLZ392"/>
      <c r="JMA392"/>
      <c r="JMB392"/>
      <c r="JMC392"/>
      <c r="JMD392"/>
      <c r="JME392"/>
      <c r="JMF392"/>
      <c r="JMG392"/>
      <c r="JMH392"/>
      <c r="JMI392"/>
      <c r="JMJ392"/>
      <c r="JMK392"/>
      <c r="JML392"/>
      <c r="JMM392"/>
      <c r="JMN392"/>
      <c r="JMO392"/>
      <c r="JMP392"/>
      <c r="JMQ392"/>
      <c r="JMR392"/>
      <c r="JMS392"/>
      <c r="JMT392"/>
      <c r="JMU392"/>
      <c r="JMV392"/>
      <c r="JMW392"/>
      <c r="JMX392"/>
      <c r="JMY392"/>
      <c r="JMZ392"/>
      <c r="JNA392"/>
      <c r="JNB392"/>
      <c r="JNC392"/>
      <c r="JND392"/>
      <c r="JNE392"/>
      <c r="JNF392"/>
      <c r="JNG392"/>
      <c r="JNH392"/>
      <c r="JNI392"/>
      <c r="JNJ392"/>
      <c r="JNK392"/>
      <c r="JNL392"/>
      <c r="JNM392"/>
      <c r="JNN392"/>
      <c r="JNO392"/>
      <c r="JNP392"/>
      <c r="JNQ392"/>
      <c r="JNR392"/>
      <c r="JNS392"/>
      <c r="JNT392"/>
      <c r="JNU392"/>
      <c r="JNV392"/>
      <c r="JNW392"/>
      <c r="JNX392"/>
      <c r="JNY392"/>
      <c r="JNZ392"/>
      <c r="JOA392"/>
      <c r="JOB392"/>
      <c r="JOC392"/>
      <c r="JOD392"/>
      <c r="JOE392"/>
      <c r="JOF392"/>
      <c r="JOG392"/>
      <c r="JOH392"/>
      <c r="JOI392"/>
      <c r="JOJ392"/>
      <c r="JOK392"/>
      <c r="JOL392"/>
      <c r="JOM392"/>
      <c r="JON392"/>
      <c r="JOO392"/>
      <c r="JOP392"/>
      <c r="JOQ392"/>
      <c r="JOR392"/>
      <c r="JOS392"/>
      <c r="JOT392"/>
      <c r="JOU392"/>
      <c r="JOV392"/>
      <c r="JOW392"/>
      <c r="JOX392"/>
      <c r="JOY392"/>
      <c r="JOZ392"/>
      <c r="JPA392"/>
      <c r="JPB392"/>
      <c r="JPC392"/>
      <c r="JPD392"/>
      <c r="JPE392"/>
      <c r="JPF392"/>
      <c r="JPG392"/>
      <c r="JPH392"/>
      <c r="JPI392"/>
      <c r="JPJ392"/>
      <c r="JPK392"/>
      <c r="JPL392"/>
      <c r="JPM392"/>
      <c r="JPN392"/>
      <c r="JPO392"/>
      <c r="JPP392"/>
      <c r="JPQ392"/>
      <c r="JPR392"/>
      <c r="JPS392"/>
      <c r="JPT392"/>
      <c r="JPU392"/>
      <c r="JPV392"/>
      <c r="JPW392"/>
      <c r="JPX392"/>
      <c r="JPY392"/>
      <c r="JPZ392"/>
      <c r="JQA392"/>
      <c r="JQB392"/>
      <c r="JQC392"/>
      <c r="JQD392"/>
      <c r="JQE392"/>
      <c r="JQF392"/>
      <c r="JQG392"/>
      <c r="JQH392"/>
      <c r="JQI392"/>
      <c r="JQJ392"/>
      <c r="JQK392"/>
      <c r="JQL392"/>
      <c r="JQM392"/>
      <c r="JQN392"/>
      <c r="JQO392"/>
      <c r="JQP392"/>
      <c r="JQQ392"/>
      <c r="JQR392"/>
      <c r="JQS392"/>
      <c r="JQT392"/>
      <c r="JQU392"/>
      <c r="JQV392"/>
      <c r="JQW392"/>
      <c r="JQX392"/>
      <c r="JQY392"/>
      <c r="JQZ392"/>
      <c r="JRA392"/>
      <c r="JRB392"/>
      <c r="JRC392"/>
      <c r="JRD392"/>
      <c r="JRE392"/>
      <c r="JRF392"/>
      <c r="JRG392"/>
      <c r="JRH392"/>
      <c r="JRI392"/>
      <c r="JRJ392"/>
      <c r="JRK392"/>
      <c r="JRL392"/>
      <c r="JRM392"/>
      <c r="JRN392"/>
      <c r="JRO392"/>
      <c r="JRP392"/>
      <c r="JRQ392"/>
      <c r="JRR392"/>
      <c r="JRS392"/>
      <c r="JRT392"/>
      <c r="JRU392"/>
      <c r="JRV392"/>
      <c r="JRW392"/>
      <c r="JRX392"/>
      <c r="JRY392"/>
      <c r="JRZ392"/>
      <c r="JSA392"/>
      <c r="JSB392"/>
      <c r="JSC392"/>
      <c r="JSD392"/>
      <c r="JSE392"/>
      <c r="JSF392"/>
      <c r="JSG392"/>
      <c r="JSH392"/>
      <c r="JSI392"/>
      <c r="JSJ392"/>
      <c r="JSK392"/>
      <c r="JSL392"/>
      <c r="JSM392"/>
      <c r="JSN392"/>
      <c r="JSO392"/>
      <c r="JSP392"/>
      <c r="JSQ392"/>
      <c r="JSR392"/>
      <c r="JSS392"/>
      <c r="JST392"/>
      <c r="JSU392"/>
      <c r="JSV392"/>
      <c r="JSW392"/>
      <c r="JSX392"/>
      <c r="JSY392"/>
      <c r="JSZ392"/>
      <c r="JTA392"/>
      <c r="JTB392"/>
      <c r="JTC392"/>
      <c r="JTD392"/>
      <c r="JTE392"/>
      <c r="JTF392"/>
      <c r="JTG392"/>
      <c r="JTH392"/>
      <c r="JTI392"/>
      <c r="JTJ392"/>
      <c r="JTK392"/>
      <c r="JTL392"/>
      <c r="JTM392"/>
      <c r="JTN392"/>
      <c r="JTO392"/>
      <c r="JTP392"/>
      <c r="JTQ392"/>
      <c r="JTR392"/>
      <c r="JTS392"/>
      <c r="JTT392"/>
      <c r="JTU392"/>
      <c r="JTV392"/>
      <c r="JTW392"/>
      <c r="JTX392"/>
      <c r="JTY392"/>
      <c r="JTZ392"/>
      <c r="JUA392"/>
      <c r="JUB392"/>
      <c r="JUC392"/>
      <c r="JUD392"/>
      <c r="JUE392"/>
      <c r="JUF392"/>
      <c r="JUG392"/>
      <c r="JUH392"/>
      <c r="JUI392"/>
      <c r="JUJ392"/>
      <c r="JUK392"/>
      <c r="JUL392"/>
      <c r="JUM392"/>
      <c r="JUN392"/>
      <c r="JUO392"/>
      <c r="JUP392"/>
      <c r="JUQ392"/>
      <c r="JUR392"/>
      <c r="JUS392"/>
      <c r="JUT392"/>
      <c r="JUU392"/>
      <c r="JUV392"/>
      <c r="JUW392"/>
      <c r="JUX392"/>
      <c r="JUY392"/>
      <c r="JUZ392"/>
      <c r="JVA392"/>
      <c r="JVB392"/>
      <c r="JVC392"/>
      <c r="JVD392"/>
      <c r="JVE392"/>
      <c r="JVF392"/>
      <c r="JVG392"/>
      <c r="JVH392"/>
      <c r="JVI392"/>
      <c r="JVJ392"/>
      <c r="JVK392"/>
      <c r="JVL392"/>
      <c r="JVM392"/>
      <c r="JVN392"/>
      <c r="JVO392"/>
      <c r="JVP392"/>
      <c r="JVQ392"/>
      <c r="JVR392"/>
      <c r="JVS392"/>
      <c r="JVT392"/>
      <c r="JVU392"/>
      <c r="JVV392"/>
      <c r="JVW392"/>
      <c r="JVX392"/>
      <c r="JVY392"/>
      <c r="JVZ392"/>
      <c r="JWA392"/>
      <c r="JWB392"/>
      <c r="JWC392"/>
      <c r="JWD392"/>
      <c r="JWE392"/>
      <c r="JWF392"/>
      <c r="JWG392"/>
      <c r="JWH392"/>
      <c r="JWI392"/>
      <c r="JWJ392"/>
      <c r="JWK392"/>
      <c r="JWL392"/>
      <c r="JWM392"/>
      <c r="JWN392"/>
      <c r="JWO392"/>
      <c r="JWP392"/>
      <c r="JWQ392"/>
      <c r="JWR392"/>
      <c r="JWS392"/>
      <c r="JWT392"/>
      <c r="JWU392"/>
      <c r="JWV392"/>
      <c r="JWW392"/>
      <c r="JWX392"/>
      <c r="JWY392"/>
      <c r="JWZ392"/>
      <c r="JXA392"/>
      <c r="JXB392"/>
      <c r="JXC392"/>
      <c r="JXD392"/>
      <c r="JXE392"/>
      <c r="JXF392"/>
      <c r="JXG392"/>
      <c r="JXH392"/>
      <c r="JXI392"/>
      <c r="JXJ392"/>
      <c r="JXK392"/>
      <c r="JXL392"/>
      <c r="JXM392"/>
      <c r="JXN392"/>
      <c r="JXO392"/>
      <c r="JXP392"/>
      <c r="JXQ392"/>
      <c r="JXR392"/>
      <c r="JXS392"/>
      <c r="JXT392"/>
      <c r="JXU392"/>
      <c r="JXV392"/>
      <c r="JXW392"/>
      <c r="JXX392"/>
      <c r="JXY392"/>
      <c r="JXZ392"/>
      <c r="JYA392"/>
      <c r="JYB392"/>
      <c r="JYC392"/>
      <c r="JYD392"/>
      <c r="JYE392"/>
      <c r="JYF392"/>
      <c r="JYG392"/>
      <c r="JYH392"/>
      <c r="JYI392"/>
      <c r="JYJ392"/>
      <c r="JYK392"/>
      <c r="JYL392"/>
      <c r="JYM392"/>
      <c r="JYN392"/>
      <c r="JYO392"/>
      <c r="JYP392"/>
      <c r="JYQ392"/>
      <c r="JYR392"/>
      <c r="JYS392"/>
      <c r="JYT392"/>
      <c r="JYU392"/>
      <c r="JYV392"/>
      <c r="JYW392"/>
      <c r="JYX392"/>
      <c r="JYY392"/>
      <c r="JYZ392"/>
      <c r="JZA392"/>
      <c r="JZB392"/>
      <c r="JZC392"/>
      <c r="JZD392"/>
      <c r="JZE392"/>
      <c r="JZF392"/>
      <c r="JZG392"/>
      <c r="JZH392"/>
      <c r="JZI392"/>
      <c r="JZJ392"/>
      <c r="JZK392"/>
      <c r="JZL392"/>
      <c r="JZM392"/>
      <c r="JZN392"/>
      <c r="JZO392"/>
      <c r="JZP392"/>
      <c r="JZQ392"/>
      <c r="JZR392"/>
      <c r="JZS392"/>
      <c r="JZT392"/>
      <c r="JZU392"/>
      <c r="JZV392"/>
      <c r="JZW392"/>
      <c r="JZX392"/>
      <c r="JZY392"/>
      <c r="JZZ392"/>
      <c r="KAA392"/>
      <c r="KAB392"/>
      <c r="KAC392"/>
      <c r="KAD392"/>
      <c r="KAE392"/>
      <c r="KAF392"/>
      <c r="KAG392"/>
      <c r="KAH392"/>
      <c r="KAI392"/>
      <c r="KAJ392"/>
      <c r="KAK392"/>
      <c r="KAL392"/>
      <c r="KAM392"/>
      <c r="KAN392"/>
      <c r="KAO392"/>
      <c r="KAP392"/>
      <c r="KAQ392"/>
      <c r="KAR392"/>
      <c r="KAS392"/>
      <c r="KAT392"/>
      <c r="KAU392"/>
      <c r="KAV392"/>
      <c r="KAW392"/>
      <c r="KAX392"/>
      <c r="KAY392"/>
      <c r="KAZ392"/>
      <c r="KBA392"/>
      <c r="KBB392"/>
      <c r="KBC392"/>
      <c r="KBD392"/>
      <c r="KBE392"/>
      <c r="KBF392"/>
      <c r="KBG392"/>
      <c r="KBH392"/>
      <c r="KBI392"/>
      <c r="KBJ392"/>
      <c r="KBK392"/>
      <c r="KBL392"/>
      <c r="KBM392"/>
      <c r="KBN392"/>
      <c r="KBO392"/>
      <c r="KBP392"/>
      <c r="KBQ392"/>
      <c r="KBR392"/>
      <c r="KBS392"/>
      <c r="KBT392"/>
      <c r="KBU392"/>
      <c r="KBV392"/>
      <c r="KBW392"/>
      <c r="KBX392"/>
      <c r="KBY392"/>
      <c r="KBZ392"/>
      <c r="KCA392"/>
      <c r="KCB392"/>
      <c r="KCC392"/>
      <c r="KCD392"/>
      <c r="KCE392"/>
      <c r="KCF392"/>
      <c r="KCG392"/>
      <c r="KCH392"/>
      <c r="KCI392"/>
      <c r="KCJ392"/>
      <c r="KCK392"/>
      <c r="KCL392"/>
      <c r="KCM392"/>
      <c r="KCN392"/>
      <c r="KCO392"/>
      <c r="KCP392"/>
      <c r="KCQ392"/>
      <c r="KCR392"/>
      <c r="KCS392"/>
      <c r="KCT392"/>
      <c r="KCU392"/>
      <c r="KCV392"/>
      <c r="KCW392"/>
      <c r="KCX392"/>
      <c r="KCY392"/>
      <c r="KCZ392"/>
      <c r="KDA392"/>
      <c r="KDB392"/>
      <c r="KDC392"/>
      <c r="KDD392"/>
      <c r="KDE392"/>
      <c r="KDF392"/>
      <c r="KDG392"/>
      <c r="KDH392"/>
      <c r="KDI392"/>
      <c r="KDJ392"/>
      <c r="KDK392"/>
      <c r="KDL392"/>
      <c r="KDM392"/>
      <c r="KDN392"/>
      <c r="KDO392"/>
      <c r="KDP392"/>
      <c r="KDQ392"/>
      <c r="KDR392"/>
      <c r="KDS392"/>
      <c r="KDT392"/>
      <c r="KDU392"/>
      <c r="KDV392"/>
      <c r="KDW392"/>
      <c r="KDX392"/>
      <c r="KDY392"/>
      <c r="KDZ392"/>
      <c r="KEA392"/>
      <c r="KEB392"/>
      <c r="KEC392"/>
      <c r="KED392"/>
      <c r="KEE392"/>
      <c r="KEF392"/>
      <c r="KEG392"/>
      <c r="KEH392"/>
      <c r="KEI392"/>
      <c r="KEJ392"/>
      <c r="KEK392"/>
      <c r="KEL392"/>
      <c r="KEM392"/>
      <c r="KEN392"/>
      <c r="KEO392"/>
      <c r="KEP392"/>
      <c r="KEQ392"/>
      <c r="KER392"/>
      <c r="KES392"/>
      <c r="KET392"/>
      <c r="KEU392"/>
      <c r="KEV392"/>
      <c r="KEW392"/>
      <c r="KEX392"/>
      <c r="KEY392"/>
      <c r="KEZ392"/>
      <c r="KFA392"/>
      <c r="KFB392"/>
      <c r="KFC392"/>
      <c r="KFD392"/>
      <c r="KFE392"/>
      <c r="KFF392"/>
      <c r="KFG392"/>
      <c r="KFH392"/>
      <c r="KFI392"/>
      <c r="KFJ392"/>
      <c r="KFK392"/>
      <c r="KFL392"/>
      <c r="KFM392"/>
      <c r="KFN392"/>
      <c r="KFO392"/>
      <c r="KFP392"/>
      <c r="KFQ392"/>
      <c r="KFR392"/>
      <c r="KFS392"/>
      <c r="KFT392"/>
      <c r="KFU392"/>
      <c r="KFV392"/>
      <c r="KFW392"/>
      <c r="KFX392"/>
      <c r="KFY392"/>
      <c r="KFZ392"/>
      <c r="KGA392"/>
      <c r="KGB392"/>
      <c r="KGC392"/>
      <c r="KGD392"/>
      <c r="KGE392"/>
      <c r="KGF392"/>
      <c r="KGG392"/>
      <c r="KGH392"/>
      <c r="KGI392"/>
      <c r="KGJ392"/>
      <c r="KGK392"/>
      <c r="KGL392"/>
      <c r="KGM392"/>
      <c r="KGN392"/>
      <c r="KGO392"/>
      <c r="KGP392"/>
      <c r="KGQ392"/>
      <c r="KGR392"/>
      <c r="KGS392"/>
      <c r="KGT392"/>
      <c r="KGU392"/>
      <c r="KGV392"/>
      <c r="KGW392"/>
      <c r="KGX392"/>
      <c r="KGY392"/>
      <c r="KGZ392"/>
      <c r="KHA392"/>
      <c r="KHB392"/>
      <c r="KHC392"/>
      <c r="KHD392"/>
      <c r="KHE392"/>
      <c r="KHF392"/>
      <c r="KHG392"/>
      <c r="KHH392"/>
      <c r="KHI392"/>
      <c r="KHJ392"/>
      <c r="KHK392"/>
      <c r="KHL392"/>
      <c r="KHM392"/>
      <c r="KHN392"/>
      <c r="KHO392"/>
      <c r="KHP392"/>
      <c r="KHQ392"/>
      <c r="KHR392"/>
      <c r="KHS392"/>
      <c r="KHT392"/>
      <c r="KHU392"/>
      <c r="KHV392"/>
      <c r="KHW392"/>
      <c r="KHX392"/>
      <c r="KHY392"/>
      <c r="KHZ392"/>
      <c r="KIA392"/>
      <c r="KIB392"/>
      <c r="KIC392"/>
      <c r="KID392"/>
      <c r="KIE392"/>
      <c r="KIF392"/>
      <c r="KIG392"/>
      <c r="KIH392"/>
      <c r="KII392"/>
      <c r="KIJ392"/>
      <c r="KIK392"/>
      <c r="KIL392"/>
      <c r="KIM392"/>
      <c r="KIN392"/>
      <c r="KIO392"/>
      <c r="KIP392"/>
      <c r="KIQ392"/>
      <c r="KIR392"/>
      <c r="KIS392"/>
      <c r="KIT392"/>
      <c r="KIU392"/>
      <c r="KIV392"/>
      <c r="KIW392"/>
      <c r="KIX392"/>
      <c r="KIY392"/>
      <c r="KIZ392"/>
      <c r="KJA392"/>
      <c r="KJB392"/>
      <c r="KJC392"/>
      <c r="KJD392"/>
      <c r="KJE392"/>
      <c r="KJF392"/>
      <c r="KJG392"/>
      <c r="KJH392"/>
      <c r="KJI392"/>
      <c r="KJJ392"/>
      <c r="KJK392"/>
      <c r="KJL392"/>
      <c r="KJM392"/>
      <c r="KJN392"/>
      <c r="KJO392"/>
      <c r="KJP392"/>
      <c r="KJQ392"/>
      <c r="KJR392"/>
      <c r="KJS392"/>
      <c r="KJT392"/>
      <c r="KJU392"/>
      <c r="KJV392"/>
      <c r="KJW392"/>
      <c r="KJX392"/>
      <c r="KJY392"/>
      <c r="KJZ392"/>
      <c r="KKA392"/>
      <c r="KKB392"/>
      <c r="KKC392"/>
      <c r="KKD392"/>
      <c r="KKE392"/>
      <c r="KKF392"/>
      <c r="KKG392"/>
      <c r="KKH392"/>
      <c r="KKI392"/>
      <c r="KKJ392"/>
      <c r="KKK392"/>
      <c r="KKL392"/>
      <c r="KKM392"/>
      <c r="KKN392"/>
      <c r="KKO392"/>
      <c r="KKP392"/>
      <c r="KKQ392"/>
      <c r="KKR392"/>
      <c r="KKS392"/>
      <c r="KKT392"/>
      <c r="KKU392"/>
      <c r="KKV392"/>
      <c r="KKW392"/>
      <c r="KKX392"/>
      <c r="KKY392"/>
      <c r="KKZ392"/>
      <c r="KLA392"/>
      <c r="KLB392"/>
      <c r="KLC392"/>
      <c r="KLD392"/>
      <c r="KLE392"/>
      <c r="KLF392"/>
      <c r="KLG392"/>
      <c r="KLH392"/>
      <c r="KLI392"/>
      <c r="KLJ392"/>
      <c r="KLK392"/>
      <c r="KLL392"/>
      <c r="KLM392"/>
      <c r="KLN392"/>
      <c r="KLO392"/>
      <c r="KLP392"/>
      <c r="KLQ392"/>
      <c r="KLR392"/>
      <c r="KLS392"/>
      <c r="KLT392"/>
      <c r="KLU392"/>
      <c r="KLV392"/>
      <c r="KLW392"/>
      <c r="KLX392"/>
      <c r="KLY392"/>
      <c r="KLZ392"/>
      <c r="KMA392"/>
      <c r="KMB392"/>
      <c r="KMC392"/>
      <c r="KMD392"/>
      <c r="KME392"/>
      <c r="KMF392"/>
      <c r="KMG392"/>
      <c r="KMH392"/>
      <c r="KMI392"/>
      <c r="KMJ392"/>
      <c r="KMK392"/>
      <c r="KML392"/>
      <c r="KMM392"/>
      <c r="KMN392"/>
      <c r="KMO392"/>
      <c r="KMP392"/>
      <c r="KMQ392"/>
      <c r="KMR392"/>
      <c r="KMS392"/>
      <c r="KMT392"/>
      <c r="KMU392"/>
      <c r="KMV392"/>
      <c r="KMW392"/>
      <c r="KMX392"/>
      <c r="KMY392"/>
      <c r="KMZ392"/>
      <c r="KNA392"/>
      <c r="KNB392"/>
      <c r="KNC392"/>
      <c r="KND392"/>
      <c r="KNE392"/>
      <c r="KNF392"/>
      <c r="KNG392"/>
      <c r="KNH392"/>
      <c r="KNI392"/>
      <c r="KNJ392"/>
      <c r="KNK392"/>
      <c r="KNL392"/>
      <c r="KNM392"/>
      <c r="KNN392"/>
      <c r="KNO392"/>
      <c r="KNP392"/>
      <c r="KNQ392"/>
      <c r="KNR392"/>
      <c r="KNS392"/>
      <c r="KNT392"/>
      <c r="KNU392"/>
      <c r="KNV392"/>
      <c r="KNW392"/>
      <c r="KNX392"/>
      <c r="KNY392"/>
      <c r="KNZ392"/>
      <c r="KOA392"/>
      <c r="KOB392"/>
      <c r="KOC392"/>
      <c r="KOD392"/>
      <c r="KOE392"/>
      <c r="KOF392"/>
      <c r="KOG392"/>
      <c r="KOH392"/>
      <c r="KOI392"/>
      <c r="KOJ392"/>
      <c r="KOK392"/>
      <c r="KOL392"/>
      <c r="KOM392"/>
      <c r="KON392"/>
      <c r="KOO392"/>
      <c r="KOP392"/>
      <c r="KOQ392"/>
      <c r="KOR392"/>
      <c r="KOS392"/>
      <c r="KOT392"/>
      <c r="KOU392"/>
      <c r="KOV392"/>
      <c r="KOW392"/>
      <c r="KOX392"/>
      <c r="KOY392"/>
      <c r="KOZ392"/>
      <c r="KPA392"/>
      <c r="KPB392"/>
      <c r="KPC392"/>
      <c r="KPD392"/>
      <c r="KPE392"/>
      <c r="KPF392"/>
      <c r="KPG392"/>
      <c r="KPH392"/>
      <c r="KPI392"/>
      <c r="KPJ392"/>
      <c r="KPK392"/>
      <c r="KPL392"/>
      <c r="KPM392"/>
      <c r="KPN392"/>
      <c r="KPO392"/>
      <c r="KPP392"/>
      <c r="KPQ392"/>
      <c r="KPR392"/>
      <c r="KPS392"/>
      <c r="KPT392"/>
      <c r="KPU392"/>
      <c r="KPV392"/>
      <c r="KPW392"/>
      <c r="KPX392"/>
      <c r="KPY392"/>
      <c r="KPZ392"/>
      <c r="KQA392"/>
      <c r="KQB392"/>
      <c r="KQC392"/>
      <c r="KQD392"/>
      <c r="KQE392"/>
      <c r="KQF392"/>
      <c r="KQG392"/>
      <c r="KQH392"/>
      <c r="KQI392"/>
      <c r="KQJ392"/>
      <c r="KQK392"/>
      <c r="KQL392"/>
      <c r="KQM392"/>
      <c r="KQN392"/>
      <c r="KQO392"/>
      <c r="KQP392"/>
      <c r="KQQ392"/>
      <c r="KQR392"/>
      <c r="KQS392"/>
      <c r="KQT392"/>
      <c r="KQU392"/>
      <c r="KQV392"/>
      <c r="KQW392"/>
      <c r="KQX392"/>
      <c r="KQY392"/>
      <c r="KQZ392"/>
      <c r="KRA392"/>
      <c r="KRB392"/>
      <c r="KRC392"/>
      <c r="KRD392"/>
      <c r="KRE392"/>
      <c r="KRF392"/>
      <c r="KRG392"/>
      <c r="KRH392"/>
      <c r="KRI392"/>
      <c r="KRJ392"/>
      <c r="KRK392"/>
      <c r="KRL392"/>
      <c r="KRM392"/>
      <c r="KRN392"/>
      <c r="KRO392"/>
      <c r="KRP392"/>
      <c r="KRQ392"/>
      <c r="KRR392"/>
      <c r="KRS392"/>
      <c r="KRT392"/>
      <c r="KRU392"/>
      <c r="KRV392"/>
      <c r="KRW392"/>
      <c r="KRX392"/>
      <c r="KRY392"/>
      <c r="KRZ392"/>
      <c r="KSA392"/>
      <c r="KSB392"/>
      <c r="KSC392"/>
      <c r="KSD392"/>
      <c r="KSE392"/>
      <c r="KSF392"/>
      <c r="KSG392"/>
      <c r="KSH392"/>
      <c r="KSI392"/>
      <c r="KSJ392"/>
      <c r="KSK392"/>
      <c r="KSL392"/>
      <c r="KSM392"/>
      <c r="KSN392"/>
      <c r="KSO392"/>
      <c r="KSP392"/>
      <c r="KSQ392"/>
      <c r="KSR392"/>
      <c r="KSS392"/>
      <c r="KST392"/>
      <c r="KSU392"/>
      <c r="KSV392"/>
      <c r="KSW392"/>
      <c r="KSX392"/>
      <c r="KSY392"/>
      <c r="KSZ392"/>
      <c r="KTA392"/>
      <c r="KTB392"/>
      <c r="KTC392"/>
      <c r="KTD392"/>
      <c r="KTE392"/>
      <c r="KTF392"/>
      <c r="KTG392"/>
      <c r="KTH392"/>
      <c r="KTI392"/>
      <c r="KTJ392"/>
      <c r="KTK392"/>
      <c r="KTL392"/>
      <c r="KTM392"/>
      <c r="KTN392"/>
      <c r="KTO392"/>
      <c r="KTP392"/>
      <c r="KTQ392"/>
      <c r="KTR392"/>
      <c r="KTS392"/>
      <c r="KTT392"/>
      <c r="KTU392"/>
      <c r="KTV392"/>
      <c r="KTW392"/>
      <c r="KTX392"/>
      <c r="KTY392"/>
      <c r="KTZ392"/>
      <c r="KUA392"/>
      <c r="KUB392"/>
      <c r="KUC392"/>
      <c r="KUD392"/>
      <c r="KUE392"/>
      <c r="KUF392"/>
      <c r="KUG392"/>
      <c r="KUH392"/>
      <c r="KUI392"/>
      <c r="KUJ392"/>
      <c r="KUK392"/>
      <c r="KUL392"/>
      <c r="KUM392"/>
      <c r="KUN392"/>
      <c r="KUO392"/>
      <c r="KUP392"/>
      <c r="KUQ392"/>
      <c r="KUR392"/>
      <c r="KUS392"/>
      <c r="KUT392"/>
      <c r="KUU392"/>
      <c r="KUV392"/>
      <c r="KUW392"/>
      <c r="KUX392"/>
      <c r="KUY392"/>
      <c r="KUZ392"/>
      <c r="KVA392"/>
      <c r="KVB392"/>
      <c r="KVC392"/>
      <c r="KVD392"/>
      <c r="KVE392"/>
      <c r="KVF392"/>
      <c r="KVG392"/>
      <c r="KVH392"/>
      <c r="KVI392"/>
      <c r="KVJ392"/>
      <c r="KVK392"/>
      <c r="KVL392"/>
      <c r="KVM392"/>
      <c r="KVN392"/>
      <c r="KVO392"/>
      <c r="KVP392"/>
      <c r="KVQ392"/>
      <c r="KVR392"/>
      <c r="KVS392"/>
      <c r="KVT392"/>
      <c r="KVU392"/>
      <c r="KVV392"/>
      <c r="KVW392"/>
      <c r="KVX392"/>
      <c r="KVY392"/>
      <c r="KVZ392"/>
      <c r="KWA392"/>
      <c r="KWB392"/>
      <c r="KWC392"/>
      <c r="KWD392"/>
      <c r="KWE392"/>
      <c r="KWF392"/>
      <c r="KWG392"/>
      <c r="KWH392"/>
      <c r="KWI392"/>
      <c r="KWJ392"/>
      <c r="KWK392"/>
      <c r="KWL392"/>
      <c r="KWM392"/>
      <c r="KWN392"/>
      <c r="KWO392"/>
      <c r="KWP392"/>
      <c r="KWQ392"/>
      <c r="KWR392"/>
      <c r="KWS392"/>
      <c r="KWT392"/>
      <c r="KWU392"/>
      <c r="KWV392"/>
      <c r="KWW392"/>
      <c r="KWX392"/>
      <c r="KWY392"/>
      <c r="KWZ392"/>
      <c r="KXA392"/>
      <c r="KXB392"/>
      <c r="KXC392"/>
      <c r="KXD392"/>
      <c r="KXE392"/>
      <c r="KXF392"/>
      <c r="KXG392"/>
      <c r="KXH392"/>
      <c r="KXI392"/>
      <c r="KXJ392"/>
      <c r="KXK392"/>
      <c r="KXL392"/>
      <c r="KXM392"/>
      <c r="KXN392"/>
      <c r="KXO392"/>
      <c r="KXP392"/>
      <c r="KXQ392"/>
      <c r="KXR392"/>
      <c r="KXS392"/>
      <c r="KXT392"/>
      <c r="KXU392"/>
      <c r="KXV392"/>
      <c r="KXW392"/>
      <c r="KXX392"/>
      <c r="KXY392"/>
      <c r="KXZ392"/>
      <c r="KYA392"/>
      <c r="KYB392"/>
      <c r="KYC392"/>
      <c r="KYD392"/>
      <c r="KYE392"/>
      <c r="KYF392"/>
      <c r="KYG392"/>
      <c r="KYH392"/>
      <c r="KYI392"/>
      <c r="KYJ392"/>
      <c r="KYK392"/>
      <c r="KYL392"/>
      <c r="KYM392"/>
      <c r="KYN392"/>
      <c r="KYO392"/>
      <c r="KYP392"/>
      <c r="KYQ392"/>
      <c r="KYR392"/>
      <c r="KYS392"/>
      <c r="KYT392"/>
      <c r="KYU392"/>
      <c r="KYV392"/>
      <c r="KYW392"/>
      <c r="KYX392"/>
      <c r="KYY392"/>
      <c r="KYZ392"/>
      <c r="KZA392"/>
      <c r="KZB392"/>
      <c r="KZC392"/>
      <c r="KZD392"/>
      <c r="KZE392"/>
      <c r="KZF392"/>
      <c r="KZG392"/>
      <c r="KZH392"/>
      <c r="KZI392"/>
      <c r="KZJ392"/>
      <c r="KZK392"/>
      <c r="KZL392"/>
      <c r="KZM392"/>
      <c r="KZN392"/>
      <c r="KZO392"/>
      <c r="KZP392"/>
      <c r="KZQ392"/>
      <c r="KZR392"/>
      <c r="KZS392"/>
      <c r="KZT392"/>
      <c r="KZU392"/>
      <c r="KZV392"/>
      <c r="KZW392"/>
      <c r="KZX392"/>
      <c r="KZY392"/>
      <c r="KZZ392"/>
      <c r="LAA392"/>
      <c r="LAB392"/>
      <c r="LAC392"/>
      <c r="LAD392"/>
      <c r="LAE392"/>
      <c r="LAF392"/>
      <c r="LAG392"/>
      <c r="LAH392"/>
      <c r="LAI392"/>
      <c r="LAJ392"/>
      <c r="LAK392"/>
      <c r="LAL392"/>
      <c r="LAM392"/>
      <c r="LAN392"/>
      <c r="LAO392"/>
      <c r="LAP392"/>
      <c r="LAQ392"/>
      <c r="LAR392"/>
      <c r="LAS392"/>
      <c r="LAT392"/>
      <c r="LAU392"/>
      <c r="LAV392"/>
      <c r="LAW392"/>
      <c r="LAX392"/>
      <c r="LAY392"/>
      <c r="LAZ392"/>
      <c r="LBA392"/>
      <c r="LBB392"/>
      <c r="LBC392"/>
      <c r="LBD392"/>
      <c r="LBE392"/>
      <c r="LBF392"/>
      <c r="LBG392"/>
      <c r="LBH392"/>
      <c r="LBI392"/>
      <c r="LBJ392"/>
      <c r="LBK392"/>
      <c r="LBL392"/>
      <c r="LBM392"/>
      <c r="LBN392"/>
      <c r="LBO392"/>
      <c r="LBP392"/>
      <c r="LBQ392"/>
      <c r="LBR392"/>
      <c r="LBS392"/>
      <c r="LBT392"/>
      <c r="LBU392"/>
      <c r="LBV392"/>
      <c r="LBW392"/>
      <c r="LBX392"/>
      <c r="LBY392"/>
      <c r="LBZ392"/>
      <c r="LCA392"/>
      <c r="LCB392"/>
      <c r="LCC392"/>
      <c r="LCD392"/>
      <c r="LCE392"/>
      <c r="LCF392"/>
      <c r="LCG392"/>
      <c r="LCH392"/>
      <c r="LCI392"/>
      <c r="LCJ392"/>
      <c r="LCK392"/>
      <c r="LCL392"/>
      <c r="LCM392"/>
      <c r="LCN392"/>
      <c r="LCO392"/>
      <c r="LCP392"/>
      <c r="LCQ392"/>
      <c r="LCR392"/>
      <c r="LCS392"/>
      <c r="LCT392"/>
      <c r="LCU392"/>
      <c r="LCV392"/>
      <c r="LCW392"/>
      <c r="LCX392"/>
      <c r="LCY392"/>
      <c r="LCZ392"/>
      <c r="LDA392"/>
      <c r="LDB392"/>
      <c r="LDC392"/>
      <c r="LDD392"/>
      <c r="LDE392"/>
      <c r="LDF392"/>
      <c r="LDG392"/>
      <c r="LDH392"/>
      <c r="LDI392"/>
      <c r="LDJ392"/>
      <c r="LDK392"/>
      <c r="LDL392"/>
      <c r="LDM392"/>
      <c r="LDN392"/>
      <c r="LDO392"/>
      <c r="LDP392"/>
      <c r="LDQ392"/>
      <c r="LDR392"/>
      <c r="LDS392"/>
      <c r="LDT392"/>
      <c r="LDU392"/>
      <c r="LDV392"/>
      <c r="LDW392"/>
      <c r="LDX392"/>
      <c r="LDY392"/>
      <c r="LDZ392"/>
      <c r="LEA392"/>
      <c r="LEB392"/>
      <c r="LEC392"/>
      <c r="LED392"/>
      <c r="LEE392"/>
      <c r="LEF392"/>
      <c r="LEG392"/>
      <c r="LEH392"/>
      <c r="LEI392"/>
      <c r="LEJ392"/>
      <c r="LEK392"/>
      <c r="LEL392"/>
      <c r="LEM392"/>
      <c r="LEN392"/>
      <c r="LEO392"/>
      <c r="LEP392"/>
      <c r="LEQ392"/>
      <c r="LER392"/>
      <c r="LES392"/>
      <c r="LET392"/>
      <c r="LEU392"/>
      <c r="LEV392"/>
      <c r="LEW392"/>
      <c r="LEX392"/>
      <c r="LEY392"/>
      <c r="LEZ392"/>
      <c r="LFA392"/>
      <c r="LFB392"/>
      <c r="LFC392"/>
      <c r="LFD392"/>
      <c r="LFE392"/>
      <c r="LFF392"/>
      <c r="LFG392"/>
      <c r="LFH392"/>
      <c r="LFI392"/>
      <c r="LFJ392"/>
      <c r="LFK392"/>
      <c r="LFL392"/>
      <c r="LFM392"/>
      <c r="LFN392"/>
      <c r="LFO392"/>
      <c r="LFP392"/>
      <c r="LFQ392"/>
      <c r="LFR392"/>
      <c r="LFS392"/>
      <c r="LFT392"/>
      <c r="LFU392"/>
      <c r="LFV392"/>
      <c r="LFW392"/>
      <c r="LFX392"/>
      <c r="LFY392"/>
      <c r="LFZ392"/>
      <c r="LGA392"/>
      <c r="LGB392"/>
      <c r="LGC392"/>
      <c r="LGD392"/>
      <c r="LGE392"/>
      <c r="LGF392"/>
      <c r="LGG392"/>
      <c r="LGH392"/>
      <c r="LGI392"/>
      <c r="LGJ392"/>
      <c r="LGK392"/>
      <c r="LGL392"/>
      <c r="LGM392"/>
      <c r="LGN392"/>
      <c r="LGO392"/>
      <c r="LGP392"/>
      <c r="LGQ392"/>
      <c r="LGR392"/>
      <c r="LGS392"/>
      <c r="LGT392"/>
      <c r="LGU392"/>
      <c r="LGV392"/>
      <c r="LGW392"/>
      <c r="LGX392"/>
      <c r="LGY392"/>
      <c r="LGZ392"/>
      <c r="LHA392"/>
      <c r="LHB392"/>
      <c r="LHC392"/>
      <c r="LHD392"/>
      <c r="LHE392"/>
      <c r="LHF392"/>
      <c r="LHG392"/>
      <c r="LHH392"/>
      <c r="LHI392"/>
      <c r="LHJ392"/>
      <c r="LHK392"/>
      <c r="LHL392"/>
      <c r="LHM392"/>
      <c r="LHN392"/>
      <c r="LHO392"/>
      <c r="LHP392"/>
      <c r="LHQ392"/>
      <c r="LHR392"/>
      <c r="LHS392"/>
      <c r="LHT392"/>
      <c r="LHU392"/>
      <c r="LHV392"/>
      <c r="LHW392"/>
      <c r="LHX392"/>
      <c r="LHY392"/>
      <c r="LHZ392"/>
      <c r="LIA392"/>
      <c r="LIB392"/>
      <c r="LIC392"/>
      <c r="LID392"/>
      <c r="LIE392"/>
      <c r="LIF392"/>
      <c r="LIG392"/>
      <c r="LIH392"/>
      <c r="LII392"/>
      <c r="LIJ392"/>
      <c r="LIK392"/>
      <c r="LIL392"/>
      <c r="LIM392"/>
      <c r="LIN392"/>
      <c r="LIO392"/>
      <c r="LIP392"/>
      <c r="LIQ392"/>
      <c r="LIR392"/>
      <c r="LIS392"/>
      <c r="LIT392"/>
      <c r="LIU392"/>
      <c r="LIV392"/>
      <c r="LIW392"/>
      <c r="LIX392"/>
      <c r="LIY392"/>
      <c r="LIZ392"/>
      <c r="LJA392"/>
      <c r="LJB392"/>
      <c r="LJC392"/>
      <c r="LJD392"/>
      <c r="LJE392"/>
      <c r="LJF392"/>
      <c r="LJG392"/>
      <c r="LJH392"/>
      <c r="LJI392"/>
      <c r="LJJ392"/>
      <c r="LJK392"/>
      <c r="LJL392"/>
      <c r="LJM392"/>
      <c r="LJN392"/>
      <c r="LJO392"/>
      <c r="LJP392"/>
      <c r="LJQ392"/>
      <c r="LJR392"/>
      <c r="LJS392"/>
      <c r="LJT392"/>
      <c r="LJU392"/>
      <c r="LJV392"/>
      <c r="LJW392"/>
      <c r="LJX392"/>
      <c r="LJY392"/>
      <c r="LJZ392"/>
      <c r="LKA392"/>
      <c r="LKB392"/>
      <c r="LKC392"/>
      <c r="LKD392"/>
      <c r="LKE392"/>
      <c r="LKF392"/>
      <c r="LKG392"/>
      <c r="LKH392"/>
      <c r="LKI392"/>
      <c r="LKJ392"/>
      <c r="LKK392"/>
      <c r="LKL392"/>
      <c r="LKM392"/>
      <c r="LKN392"/>
      <c r="LKO392"/>
      <c r="LKP392"/>
      <c r="LKQ392"/>
      <c r="LKR392"/>
      <c r="LKS392"/>
      <c r="LKT392"/>
      <c r="LKU392"/>
      <c r="LKV392"/>
      <c r="LKW392"/>
      <c r="LKX392"/>
      <c r="LKY392"/>
      <c r="LKZ392"/>
      <c r="LLA392"/>
      <c r="LLB392"/>
      <c r="LLC392"/>
      <c r="LLD392"/>
      <c r="LLE392"/>
      <c r="LLF392"/>
      <c r="LLG392"/>
      <c r="LLH392"/>
      <c r="LLI392"/>
      <c r="LLJ392"/>
      <c r="LLK392"/>
      <c r="LLL392"/>
      <c r="LLM392"/>
      <c r="LLN392"/>
      <c r="LLO392"/>
      <c r="LLP392"/>
      <c r="LLQ392"/>
      <c r="LLR392"/>
      <c r="LLS392"/>
      <c r="LLT392"/>
      <c r="LLU392"/>
      <c r="LLV392"/>
      <c r="LLW392"/>
      <c r="LLX392"/>
      <c r="LLY392"/>
      <c r="LLZ392"/>
      <c r="LMA392"/>
      <c r="LMB392"/>
      <c r="LMC392"/>
      <c r="LMD392"/>
      <c r="LME392"/>
      <c r="LMF392"/>
      <c r="LMG392"/>
      <c r="LMH392"/>
      <c r="LMI392"/>
      <c r="LMJ392"/>
      <c r="LMK392"/>
      <c r="LML392"/>
      <c r="LMM392"/>
      <c r="LMN392"/>
      <c r="LMO392"/>
      <c r="LMP392"/>
      <c r="LMQ392"/>
      <c r="LMR392"/>
      <c r="LMS392"/>
      <c r="LMT392"/>
      <c r="LMU392"/>
      <c r="LMV392"/>
      <c r="LMW392"/>
      <c r="LMX392"/>
      <c r="LMY392"/>
      <c r="LMZ392"/>
      <c r="LNA392"/>
      <c r="LNB392"/>
      <c r="LNC392"/>
      <c r="LND392"/>
      <c r="LNE392"/>
      <c r="LNF392"/>
      <c r="LNG392"/>
      <c r="LNH392"/>
      <c r="LNI392"/>
      <c r="LNJ392"/>
      <c r="LNK392"/>
      <c r="LNL392"/>
      <c r="LNM392"/>
      <c r="LNN392"/>
      <c r="LNO392"/>
      <c r="LNP392"/>
      <c r="LNQ392"/>
      <c r="LNR392"/>
      <c r="LNS392"/>
      <c r="LNT392"/>
      <c r="LNU392"/>
      <c r="LNV392"/>
      <c r="LNW392"/>
      <c r="LNX392"/>
      <c r="LNY392"/>
      <c r="LNZ392"/>
      <c r="LOA392"/>
      <c r="LOB392"/>
      <c r="LOC392"/>
      <c r="LOD392"/>
      <c r="LOE392"/>
      <c r="LOF392"/>
      <c r="LOG392"/>
      <c r="LOH392"/>
      <c r="LOI392"/>
      <c r="LOJ392"/>
      <c r="LOK392"/>
      <c r="LOL392"/>
      <c r="LOM392"/>
      <c r="LON392"/>
      <c r="LOO392"/>
      <c r="LOP392"/>
      <c r="LOQ392"/>
      <c r="LOR392"/>
      <c r="LOS392"/>
      <c r="LOT392"/>
      <c r="LOU392"/>
      <c r="LOV392"/>
      <c r="LOW392"/>
      <c r="LOX392"/>
      <c r="LOY392"/>
      <c r="LOZ392"/>
      <c r="LPA392"/>
      <c r="LPB392"/>
      <c r="LPC392"/>
      <c r="LPD392"/>
      <c r="LPE392"/>
      <c r="LPF392"/>
      <c r="LPG392"/>
      <c r="LPH392"/>
      <c r="LPI392"/>
      <c r="LPJ392"/>
      <c r="LPK392"/>
      <c r="LPL392"/>
      <c r="LPM392"/>
      <c r="LPN392"/>
      <c r="LPO392"/>
      <c r="LPP392"/>
      <c r="LPQ392"/>
      <c r="LPR392"/>
      <c r="LPS392"/>
      <c r="LPT392"/>
      <c r="LPU392"/>
      <c r="LPV392"/>
      <c r="LPW392"/>
      <c r="LPX392"/>
      <c r="LPY392"/>
      <c r="LPZ392"/>
      <c r="LQA392"/>
      <c r="LQB392"/>
      <c r="LQC392"/>
      <c r="LQD392"/>
      <c r="LQE392"/>
      <c r="LQF392"/>
      <c r="LQG392"/>
      <c r="LQH392"/>
      <c r="LQI392"/>
      <c r="LQJ392"/>
      <c r="LQK392"/>
      <c r="LQL392"/>
      <c r="LQM392"/>
      <c r="LQN392"/>
      <c r="LQO392"/>
      <c r="LQP392"/>
      <c r="LQQ392"/>
      <c r="LQR392"/>
      <c r="LQS392"/>
      <c r="LQT392"/>
      <c r="LQU392"/>
      <c r="LQV392"/>
      <c r="LQW392"/>
      <c r="LQX392"/>
      <c r="LQY392"/>
      <c r="LQZ392"/>
      <c r="LRA392"/>
      <c r="LRB392"/>
      <c r="LRC392"/>
      <c r="LRD392"/>
      <c r="LRE392"/>
      <c r="LRF392"/>
      <c r="LRG392"/>
      <c r="LRH392"/>
      <c r="LRI392"/>
      <c r="LRJ392"/>
      <c r="LRK392"/>
      <c r="LRL392"/>
      <c r="LRM392"/>
      <c r="LRN392"/>
      <c r="LRO392"/>
      <c r="LRP392"/>
      <c r="LRQ392"/>
      <c r="LRR392"/>
      <c r="LRS392"/>
      <c r="LRT392"/>
      <c r="LRU392"/>
      <c r="LRV392"/>
      <c r="LRW392"/>
      <c r="LRX392"/>
      <c r="LRY392"/>
      <c r="LRZ392"/>
      <c r="LSA392"/>
      <c r="LSB392"/>
      <c r="LSC392"/>
      <c r="LSD392"/>
      <c r="LSE392"/>
      <c r="LSF392"/>
      <c r="LSG392"/>
      <c r="LSH392"/>
      <c r="LSI392"/>
      <c r="LSJ392"/>
      <c r="LSK392"/>
      <c r="LSL392"/>
      <c r="LSM392"/>
      <c r="LSN392"/>
      <c r="LSO392"/>
      <c r="LSP392"/>
      <c r="LSQ392"/>
      <c r="LSR392"/>
      <c r="LSS392"/>
      <c r="LST392"/>
      <c r="LSU392"/>
      <c r="LSV392"/>
      <c r="LSW392"/>
      <c r="LSX392"/>
      <c r="LSY392"/>
      <c r="LSZ392"/>
      <c r="LTA392"/>
      <c r="LTB392"/>
      <c r="LTC392"/>
      <c r="LTD392"/>
      <c r="LTE392"/>
      <c r="LTF392"/>
      <c r="LTG392"/>
      <c r="LTH392"/>
      <c r="LTI392"/>
      <c r="LTJ392"/>
      <c r="LTK392"/>
      <c r="LTL392"/>
      <c r="LTM392"/>
      <c r="LTN392"/>
      <c r="LTO392"/>
      <c r="LTP392"/>
      <c r="LTQ392"/>
      <c r="LTR392"/>
      <c r="LTS392"/>
      <c r="LTT392"/>
      <c r="LTU392"/>
      <c r="LTV392"/>
      <c r="LTW392"/>
      <c r="LTX392"/>
      <c r="LTY392"/>
      <c r="LTZ392"/>
      <c r="LUA392"/>
      <c r="LUB392"/>
      <c r="LUC392"/>
      <c r="LUD392"/>
      <c r="LUE392"/>
      <c r="LUF392"/>
      <c r="LUG392"/>
      <c r="LUH392"/>
      <c r="LUI392"/>
      <c r="LUJ392"/>
      <c r="LUK392"/>
      <c r="LUL392"/>
      <c r="LUM392"/>
      <c r="LUN392"/>
      <c r="LUO392"/>
      <c r="LUP392"/>
      <c r="LUQ392"/>
      <c r="LUR392"/>
      <c r="LUS392"/>
      <c r="LUT392"/>
      <c r="LUU392"/>
      <c r="LUV392"/>
      <c r="LUW392"/>
      <c r="LUX392"/>
      <c r="LUY392"/>
      <c r="LUZ392"/>
      <c r="LVA392"/>
      <c r="LVB392"/>
      <c r="LVC392"/>
      <c r="LVD392"/>
      <c r="LVE392"/>
      <c r="LVF392"/>
      <c r="LVG392"/>
      <c r="LVH392"/>
      <c r="LVI392"/>
      <c r="LVJ392"/>
      <c r="LVK392"/>
      <c r="LVL392"/>
      <c r="LVM392"/>
      <c r="LVN392"/>
      <c r="LVO392"/>
      <c r="LVP392"/>
      <c r="LVQ392"/>
      <c r="LVR392"/>
      <c r="LVS392"/>
      <c r="LVT392"/>
      <c r="LVU392"/>
      <c r="LVV392"/>
      <c r="LVW392"/>
      <c r="LVX392"/>
      <c r="LVY392"/>
      <c r="LVZ392"/>
      <c r="LWA392"/>
      <c r="LWB392"/>
      <c r="LWC392"/>
      <c r="LWD392"/>
      <c r="LWE392"/>
      <c r="LWF392"/>
      <c r="LWG392"/>
      <c r="LWH392"/>
      <c r="LWI392"/>
      <c r="LWJ392"/>
      <c r="LWK392"/>
      <c r="LWL392"/>
      <c r="LWM392"/>
      <c r="LWN392"/>
      <c r="LWO392"/>
      <c r="LWP392"/>
      <c r="LWQ392"/>
      <c r="LWR392"/>
      <c r="LWS392"/>
      <c r="LWT392"/>
      <c r="LWU392"/>
      <c r="LWV392"/>
      <c r="LWW392"/>
      <c r="LWX392"/>
      <c r="LWY392"/>
      <c r="LWZ392"/>
      <c r="LXA392"/>
      <c r="LXB392"/>
      <c r="LXC392"/>
      <c r="LXD392"/>
      <c r="LXE392"/>
      <c r="LXF392"/>
      <c r="LXG392"/>
      <c r="LXH392"/>
      <c r="LXI392"/>
      <c r="LXJ392"/>
      <c r="LXK392"/>
      <c r="LXL392"/>
      <c r="LXM392"/>
      <c r="LXN392"/>
      <c r="LXO392"/>
      <c r="LXP392"/>
      <c r="LXQ392"/>
      <c r="LXR392"/>
      <c r="LXS392"/>
      <c r="LXT392"/>
      <c r="LXU392"/>
      <c r="LXV392"/>
      <c r="LXW392"/>
      <c r="LXX392"/>
      <c r="LXY392"/>
      <c r="LXZ392"/>
      <c r="LYA392"/>
      <c r="LYB392"/>
      <c r="LYC392"/>
      <c r="LYD392"/>
      <c r="LYE392"/>
      <c r="LYF392"/>
      <c r="LYG392"/>
      <c r="LYH392"/>
      <c r="LYI392"/>
      <c r="LYJ392"/>
      <c r="LYK392"/>
      <c r="LYL392"/>
      <c r="LYM392"/>
      <c r="LYN392"/>
      <c r="LYO392"/>
      <c r="LYP392"/>
      <c r="LYQ392"/>
      <c r="LYR392"/>
      <c r="LYS392"/>
      <c r="LYT392"/>
      <c r="LYU392"/>
      <c r="LYV392"/>
      <c r="LYW392"/>
      <c r="LYX392"/>
      <c r="LYY392"/>
      <c r="LYZ392"/>
      <c r="LZA392"/>
      <c r="LZB392"/>
      <c r="LZC392"/>
      <c r="LZD392"/>
      <c r="LZE392"/>
      <c r="LZF392"/>
      <c r="LZG392"/>
      <c r="LZH392"/>
      <c r="LZI392"/>
      <c r="LZJ392"/>
      <c r="LZK392"/>
      <c r="LZL392"/>
      <c r="LZM392"/>
      <c r="LZN392"/>
      <c r="LZO392"/>
      <c r="LZP392"/>
      <c r="LZQ392"/>
      <c r="LZR392"/>
      <c r="LZS392"/>
      <c r="LZT392"/>
      <c r="LZU392"/>
      <c r="LZV392"/>
      <c r="LZW392"/>
      <c r="LZX392"/>
      <c r="LZY392"/>
      <c r="LZZ392"/>
      <c r="MAA392"/>
      <c r="MAB392"/>
      <c r="MAC392"/>
      <c r="MAD392"/>
      <c r="MAE392"/>
      <c r="MAF392"/>
      <c r="MAG392"/>
      <c r="MAH392"/>
      <c r="MAI392"/>
      <c r="MAJ392"/>
      <c r="MAK392"/>
      <c r="MAL392"/>
      <c r="MAM392"/>
      <c r="MAN392"/>
      <c r="MAO392"/>
      <c r="MAP392"/>
      <c r="MAQ392"/>
      <c r="MAR392"/>
      <c r="MAS392"/>
      <c r="MAT392"/>
      <c r="MAU392"/>
      <c r="MAV392"/>
      <c r="MAW392"/>
      <c r="MAX392"/>
      <c r="MAY392"/>
      <c r="MAZ392"/>
      <c r="MBA392"/>
      <c r="MBB392"/>
      <c r="MBC392"/>
      <c r="MBD392"/>
      <c r="MBE392"/>
      <c r="MBF392"/>
      <c r="MBG392"/>
      <c r="MBH392"/>
      <c r="MBI392"/>
      <c r="MBJ392"/>
      <c r="MBK392"/>
      <c r="MBL392"/>
      <c r="MBM392"/>
      <c r="MBN392"/>
      <c r="MBO392"/>
      <c r="MBP392"/>
      <c r="MBQ392"/>
      <c r="MBR392"/>
      <c r="MBS392"/>
      <c r="MBT392"/>
      <c r="MBU392"/>
      <c r="MBV392"/>
      <c r="MBW392"/>
      <c r="MBX392"/>
      <c r="MBY392"/>
      <c r="MBZ392"/>
      <c r="MCA392"/>
      <c r="MCB392"/>
      <c r="MCC392"/>
      <c r="MCD392"/>
      <c r="MCE392"/>
      <c r="MCF392"/>
      <c r="MCG392"/>
      <c r="MCH392"/>
      <c r="MCI392"/>
      <c r="MCJ392"/>
      <c r="MCK392"/>
      <c r="MCL392"/>
      <c r="MCM392"/>
      <c r="MCN392"/>
      <c r="MCO392"/>
      <c r="MCP392"/>
      <c r="MCQ392"/>
      <c r="MCR392"/>
      <c r="MCS392"/>
      <c r="MCT392"/>
      <c r="MCU392"/>
      <c r="MCV392"/>
      <c r="MCW392"/>
      <c r="MCX392"/>
      <c r="MCY392"/>
      <c r="MCZ392"/>
      <c r="MDA392"/>
      <c r="MDB392"/>
      <c r="MDC392"/>
      <c r="MDD392"/>
      <c r="MDE392"/>
      <c r="MDF392"/>
      <c r="MDG392"/>
      <c r="MDH392"/>
      <c r="MDI392"/>
      <c r="MDJ392"/>
      <c r="MDK392"/>
      <c r="MDL392"/>
      <c r="MDM392"/>
      <c r="MDN392"/>
      <c r="MDO392"/>
      <c r="MDP392"/>
      <c r="MDQ392"/>
      <c r="MDR392"/>
      <c r="MDS392"/>
      <c r="MDT392"/>
      <c r="MDU392"/>
      <c r="MDV392"/>
      <c r="MDW392"/>
      <c r="MDX392"/>
      <c r="MDY392"/>
      <c r="MDZ392"/>
      <c r="MEA392"/>
      <c r="MEB392"/>
      <c r="MEC392"/>
      <c r="MED392"/>
      <c r="MEE392"/>
      <c r="MEF392"/>
      <c r="MEG392"/>
      <c r="MEH392"/>
      <c r="MEI392"/>
      <c r="MEJ392"/>
      <c r="MEK392"/>
      <c r="MEL392"/>
      <c r="MEM392"/>
      <c r="MEN392"/>
      <c r="MEO392"/>
      <c r="MEP392"/>
      <c r="MEQ392"/>
      <c r="MER392"/>
      <c r="MES392"/>
      <c r="MET392"/>
      <c r="MEU392"/>
      <c r="MEV392"/>
      <c r="MEW392"/>
      <c r="MEX392"/>
      <c r="MEY392"/>
      <c r="MEZ392"/>
      <c r="MFA392"/>
      <c r="MFB392"/>
      <c r="MFC392"/>
      <c r="MFD392"/>
      <c r="MFE392"/>
      <c r="MFF392"/>
      <c r="MFG392"/>
      <c r="MFH392"/>
      <c r="MFI392"/>
      <c r="MFJ392"/>
      <c r="MFK392"/>
      <c r="MFL392"/>
      <c r="MFM392"/>
      <c r="MFN392"/>
      <c r="MFO392"/>
      <c r="MFP392"/>
      <c r="MFQ392"/>
      <c r="MFR392"/>
      <c r="MFS392"/>
      <c r="MFT392"/>
      <c r="MFU392"/>
      <c r="MFV392"/>
      <c r="MFW392"/>
      <c r="MFX392"/>
      <c r="MFY392"/>
      <c r="MFZ392"/>
      <c r="MGA392"/>
      <c r="MGB392"/>
      <c r="MGC392"/>
      <c r="MGD392"/>
      <c r="MGE392"/>
      <c r="MGF392"/>
      <c r="MGG392"/>
      <c r="MGH392"/>
      <c r="MGI392"/>
      <c r="MGJ392"/>
      <c r="MGK392"/>
      <c r="MGL392"/>
      <c r="MGM392"/>
      <c r="MGN392"/>
      <c r="MGO392"/>
      <c r="MGP392"/>
      <c r="MGQ392"/>
      <c r="MGR392"/>
      <c r="MGS392"/>
      <c r="MGT392"/>
      <c r="MGU392"/>
      <c r="MGV392"/>
      <c r="MGW392"/>
      <c r="MGX392"/>
      <c r="MGY392"/>
      <c r="MGZ392"/>
      <c r="MHA392"/>
      <c r="MHB392"/>
      <c r="MHC392"/>
      <c r="MHD392"/>
      <c r="MHE392"/>
      <c r="MHF392"/>
      <c r="MHG392"/>
      <c r="MHH392"/>
      <c r="MHI392"/>
      <c r="MHJ392"/>
      <c r="MHK392"/>
      <c r="MHL392"/>
      <c r="MHM392"/>
      <c r="MHN392"/>
      <c r="MHO392"/>
      <c r="MHP392"/>
      <c r="MHQ392"/>
      <c r="MHR392"/>
      <c r="MHS392"/>
      <c r="MHT392"/>
      <c r="MHU392"/>
      <c r="MHV392"/>
      <c r="MHW392"/>
      <c r="MHX392"/>
      <c r="MHY392"/>
      <c r="MHZ392"/>
      <c r="MIA392"/>
      <c r="MIB392"/>
      <c r="MIC392"/>
      <c r="MID392"/>
      <c r="MIE392"/>
      <c r="MIF392"/>
      <c r="MIG392"/>
      <c r="MIH392"/>
      <c r="MII392"/>
      <c r="MIJ392"/>
      <c r="MIK392"/>
      <c r="MIL392"/>
      <c r="MIM392"/>
      <c r="MIN392"/>
      <c r="MIO392"/>
      <c r="MIP392"/>
      <c r="MIQ392"/>
      <c r="MIR392"/>
      <c r="MIS392"/>
      <c r="MIT392"/>
      <c r="MIU392"/>
      <c r="MIV392"/>
      <c r="MIW392"/>
      <c r="MIX392"/>
      <c r="MIY392"/>
      <c r="MIZ392"/>
      <c r="MJA392"/>
      <c r="MJB392"/>
      <c r="MJC392"/>
      <c r="MJD392"/>
      <c r="MJE392"/>
      <c r="MJF392"/>
      <c r="MJG392"/>
      <c r="MJH392"/>
      <c r="MJI392"/>
      <c r="MJJ392"/>
      <c r="MJK392"/>
      <c r="MJL392"/>
      <c r="MJM392"/>
      <c r="MJN392"/>
      <c r="MJO392"/>
      <c r="MJP392"/>
      <c r="MJQ392"/>
      <c r="MJR392"/>
      <c r="MJS392"/>
      <c r="MJT392"/>
      <c r="MJU392"/>
      <c r="MJV392"/>
      <c r="MJW392"/>
      <c r="MJX392"/>
      <c r="MJY392"/>
      <c r="MJZ392"/>
      <c r="MKA392"/>
      <c r="MKB392"/>
      <c r="MKC392"/>
      <c r="MKD392"/>
      <c r="MKE392"/>
      <c r="MKF392"/>
      <c r="MKG392"/>
      <c r="MKH392"/>
      <c r="MKI392"/>
      <c r="MKJ392"/>
      <c r="MKK392"/>
      <c r="MKL392"/>
      <c r="MKM392"/>
      <c r="MKN392"/>
      <c r="MKO392"/>
      <c r="MKP392"/>
      <c r="MKQ392"/>
      <c r="MKR392"/>
      <c r="MKS392"/>
      <c r="MKT392"/>
      <c r="MKU392"/>
      <c r="MKV392"/>
      <c r="MKW392"/>
      <c r="MKX392"/>
      <c r="MKY392"/>
      <c r="MKZ392"/>
      <c r="MLA392"/>
      <c r="MLB392"/>
      <c r="MLC392"/>
      <c r="MLD392"/>
      <c r="MLE392"/>
      <c r="MLF392"/>
      <c r="MLG392"/>
      <c r="MLH392"/>
      <c r="MLI392"/>
      <c r="MLJ392"/>
      <c r="MLK392"/>
      <c r="MLL392"/>
      <c r="MLM392"/>
      <c r="MLN392"/>
      <c r="MLO392"/>
      <c r="MLP392"/>
      <c r="MLQ392"/>
      <c r="MLR392"/>
      <c r="MLS392"/>
      <c r="MLT392"/>
      <c r="MLU392"/>
      <c r="MLV392"/>
      <c r="MLW392"/>
      <c r="MLX392"/>
      <c r="MLY392"/>
      <c r="MLZ392"/>
      <c r="MMA392"/>
      <c r="MMB392"/>
      <c r="MMC392"/>
      <c r="MMD392"/>
      <c r="MME392"/>
      <c r="MMF392"/>
      <c r="MMG392"/>
      <c r="MMH392"/>
      <c r="MMI392"/>
      <c r="MMJ392"/>
      <c r="MMK392"/>
      <c r="MML392"/>
      <c r="MMM392"/>
      <c r="MMN392"/>
      <c r="MMO392"/>
      <c r="MMP392"/>
      <c r="MMQ392"/>
      <c r="MMR392"/>
      <c r="MMS392"/>
      <c r="MMT392"/>
      <c r="MMU392"/>
      <c r="MMV392"/>
      <c r="MMW392"/>
      <c r="MMX392"/>
      <c r="MMY392"/>
      <c r="MMZ392"/>
      <c r="MNA392"/>
      <c r="MNB392"/>
      <c r="MNC392"/>
      <c r="MND392"/>
      <c r="MNE392"/>
      <c r="MNF392"/>
      <c r="MNG392"/>
      <c r="MNH392"/>
      <c r="MNI392"/>
      <c r="MNJ392"/>
      <c r="MNK392"/>
      <c r="MNL392"/>
      <c r="MNM392"/>
      <c r="MNN392"/>
      <c r="MNO392"/>
      <c r="MNP392"/>
      <c r="MNQ392"/>
      <c r="MNR392"/>
      <c r="MNS392"/>
      <c r="MNT392"/>
      <c r="MNU392"/>
      <c r="MNV392"/>
      <c r="MNW392"/>
      <c r="MNX392"/>
      <c r="MNY392"/>
      <c r="MNZ392"/>
      <c r="MOA392"/>
      <c r="MOB392"/>
      <c r="MOC392"/>
      <c r="MOD392"/>
      <c r="MOE392"/>
      <c r="MOF392"/>
      <c r="MOG392"/>
      <c r="MOH392"/>
      <c r="MOI392"/>
      <c r="MOJ392"/>
      <c r="MOK392"/>
      <c r="MOL392"/>
      <c r="MOM392"/>
      <c r="MON392"/>
      <c r="MOO392"/>
      <c r="MOP392"/>
      <c r="MOQ392"/>
      <c r="MOR392"/>
      <c r="MOS392"/>
      <c r="MOT392"/>
      <c r="MOU392"/>
      <c r="MOV392"/>
      <c r="MOW392"/>
      <c r="MOX392"/>
      <c r="MOY392"/>
      <c r="MOZ392"/>
      <c r="MPA392"/>
      <c r="MPB392"/>
      <c r="MPC392"/>
      <c r="MPD392"/>
      <c r="MPE392"/>
      <c r="MPF392"/>
      <c r="MPG392"/>
      <c r="MPH392"/>
      <c r="MPI392"/>
      <c r="MPJ392"/>
      <c r="MPK392"/>
      <c r="MPL392"/>
      <c r="MPM392"/>
      <c r="MPN392"/>
      <c r="MPO392"/>
      <c r="MPP392"/>
      <c r="MPQ392"/>
      <c r="MPR392"/>
      <c r="MPS392"/>
      <c r="MPT392"/>
      <c r="MPU392"/>
      <c r="MPV392"/>
      <c r="MPW392"/>
      <c r="MPX392"/>
      <c r="MPY392"/>
      <c r="MPZ392"/>
      <c r="MQA392"/>
      <c r="MQB392"/>
      <c r="MQC392"/>
      <c r="MQD392"/>
      <c r="MQE392"/>
      <c r="MQF392"/>
      <c r="MQG392"/>
      <c r="MQH392"/>
      <c r="MQI392"/>
      <c r="MQJ392"/>
      <c r="MQK392"/>
      <c r="MQL392"/>
      <c r="MQM392"/>
      <c r="MQN392"/>
      <c r="MQO392"/>
      <c r="MQP392"/>
      <c r="MQQ392"/>
      <c r="MQR392"/>
      <c r="MQS392"/>
      <c r="MQT392"/>
      <c r="MQU392"/>
      <c r="MQV392"/>
      <c r="MQW392"/>
      <c r="MQX392"/>
      <c r="MQY392"/>
      <c r="MQZ392"/>
      <c r="MRA392"/>
      <c r="MRB392"/>
      <c r="MRC392"/>
      <c r="MRD392"/>
      <c r="MRE392"/>
      <c r="MRF392"/>
      <c r="MRG392"/>
      <c r="MRH392"/>
      <c r="MRI392"/>
      <c r="MRJ392"/>
      <c r="MRK392"/>
      <c r="MRL392"/>
      <c r="MRM392"/>
      <c r="MRN392"/>
      <c r="MRO392"/>
      <c r="MRP392"/>
      <c r="MRQ392"/>
      <c r="MRR392"/>
      <c r="MRS392"/>
      <c r="MRT392"/>
      <c r="MRU392"/>
      <c r="MRV392"/>
      <c r="MRW392"/>
      <c r="MRX392"/>
      <c r="MRY392"/>
      <c r="MRZ392"/>
      <c r="MSA392"/>
      <c r="MSB392"/>
      <c r="MSC392"/>
      <c r="MSD392"/>
      <c r="MSE392"/>
      <c r="MSF392"/>
      <c r="MSG392"/>
      <c r="MSH392"/>
      <c r="MSI392"/>
      <c r="MSJ392"/>
      <c r="MSK392"/>
      <c r="MSL392"/>
      <c r="MSM392"/>
      <c r="MSN392"/>
      <c r="MSO392"/>
      <c r="MSP392"/>
      <c r="MSQ392"/>
      <c r="MSR392"/>
      <c r="MSS392"/>
      <c r="MST392"/>
      <c r="MSU392"/>
      <c r="MSV392"/>
      <c r="MSW392"/>
      <c r="MSX392"/>
      <c r="MSY392"/>
      <c r="MSZ392"/>
      <c r="MTA392"/>
      <c r="MTB392"/>
      <c r="MTC392"/>
      <c r="MTD392"/>
      <c r="MTE392"/>
      <c r="MTF392"/>
      <c r="MTG392"/>
      <c r="MTH392"/>
      <c r="MTI392"/>
      <c r="MTJ392"/>
      <c r="MTK392"/>
      <c r="MTL392"/>
      <c r="MTM392"/>
      <c r="MTN392"/>
      <c r="MTO392"/>
      <c r="MTP392"/>
      <c r="MTQ392"/>
      <c r="MTR392"/>
      <c r="MTS392"/>
      <c r="MTT392"/>
      <c r="MTU392"/>
      <c r="MTV392"/>
      <c r="MTW392"/>
      <c r="MTX392"/>
      <c r="MTY392"/>
      <c r="MTZ392"/>
      <c r="MUA392"/>
      <c r="MUB392"/>
      <c r="MUC392"/>
      <c r="MUD392"/>
      <c r="MUE392"/>
      <c r="MUF392"/>
      <c r="MUG392"/>
      <c r="MUH392"/>
      <c r="MUI392"/>
      <c r="MUJ392"/>
      <c r="MUK392"/>
      <c r="MUL392"/>
      <c r="MUM392"/>
      <c r="MUN392"/>
      <c r="MUO392"/>
      <c r="MUP392"/>
      <c r="MUQ392"/>
      <c r="MUR392"/>
      <c r="MUS392"/>
      <c r="MUT392"/>
      <c r="MUU392"/>
      <c r="MUV392"/>
      <c r="MUW392"/>
      <c r="MUX392"/>
      <c r="MUY392"/>
      <c r="MUZ392"/>
      <c r="MVA392"/>
      <c r="MVB392"/>
      <c r="MVC392"/>
      <c r="MVD392"/>
      <c r="MVE392"/>
      <c r="MVF392"/>
      <c r="MVG392"/>
      <c r="MVH392"/>
      <c r="MVI392"/>
      <c r="MVJ392"/>
      <c r="MVK392"/>
      <c r="MVL392"/>
      <c r="MVM392"/>
      <c r="MVN392"/>
      <c r="MVO392"/>
      <c r="MVP392"/>
      <c r="MVQ392"/>
      <c r="MVR392"/>
      <c r="MVS392"/>
      <c r="MVT392"/>
      <c r="MVU392"/>
      <c r="MVV392"/>
      <c r="MVW392"/>
      <c r="MVX392"/>
      <c r="MVY392"/>
      <c r="MVZ392"/>
      <c r="MWA392"/>
      <c r="MWB392"/>
      <c r="MWC392"/>
      <c r="MWD392"/>
      <c r="MWE392"/>
      <c r="MWF392"/>
      <c r="MWG392"/>
      <c r="MWH392"/>
      <c r="MWI392"/>
      <c r="MWJ392"/>
      <c r="MWK392"/>
      <c r="MWL392"/>
      <c r="MWM392"/>
      <c r="MWN392"/>
      <c r="MWO392"/>
      <c r="MWP392"/>
      <c r="MWQ392"/>
      <c r="MWR392"/>
      <c r="MWS392"/>
      <c r="MWT392"/>
      <c r="MWU392"/>
      <c r="MWV392"/>
      <c r="MWW392"/>
      <c r="MWX392"/>
      <c r="MWY392"/>
      <c r="MWZ392"/>
      <c r="MXA392"/>
      <c r="MXB392"/>
      <c r="MXC392"/>
      <c r="MXD392"/>
      <c r="MXE392"/>
      <c r="MXF392"/>
      <c r="MXG392"/>
      <c r="MXH392"/>
      <c r="MXI392"/>
      <c r="MXJ392"/>
      <c r="MXK392"/>
      <c r="MXL392"/>
      <c r="MXM392"/>
      <c r="MXN392"/>
      <c r="MXO392"/>
      <c r="MXP392"/>
      <c r="MXQ392"/>
      <c r="MXR392"/>
      <c r="MXS392"/>
      <c r="MXT392"/>
      <c r="MXU392"/>
      <c r="MXV392"/>
      <c r="MXW392"/>
      <c r="MXX392"/>
      <c r="MXY392"/>
      <c r="MXZ392"/>
      <c r="MYA392"/>
      <c r="MYB392"/>
      <c r="MYC392"/>
      <c r="MYD392"/>
      <c r="MYE392"/>
      <c r="MYF392"/>
      <c r="MYG392"/>
      <c r="MYH392"/>
      <c r="MYI392"/>
      <c r="MYJ392"/>
      <c r="MYK392"/>
      <c r="MYL392"/>
      <c r="MYM392"/>
      <c r="MYN392"/>
      <c r="MYO392"/>
      <c r="MYP392"/>
      <c r="MYQ392"/>
      <c r="MYR392"/>
      <c r="MYS392"/>
      <c r="MYT392"/>
      <c r="MYU392"/>
      <c r="MYV392"/>
      <c r="MYW392"/>
      <c r="MYX392"/>
      <c r="MYY392"/>
      <c r="MYZ392"/>
      <c r="MZA392"/>
      <c r="MZB392"/>
      <c r="MZC392"/>
      <c r="MZD392"/>
      <c r="MZE392"/>
      <c r="MZF392"/>
      <c r="MZG392"/>
      <c r="MZH392"/>
      <c r="MZI392"/>
      <c r="MZJ392"/>
      <c r="MZK392"/>
      <c r="MZL392"/>
      <c r="MZM392"/>
      <c r="MZN392"/>
      <c r="MZO392"/>
      <c r="MZP392"/>
      <c r="MZQ392"/>
      <c r="MZR392"/>
      <c r="MZS392"/>
      <c r="MZT392"/>
      <c r="MZU392"/>
      <c r="MZV392"/>
      <c r="MZW392"/>
      <c r="MZX392"/>
      <c r="MZY392"/>
      <c r="MZZ392"/>
      <c r="NAA392"/>
      <c r="NAB392"/>
      <c r="NAC392"/>
      <c r="NAD392"/>
      <c r="NAE392"/>
      <c r="NAF392"/>
      <c r="NAG392"/>
      <c r="NAH392"/>
      <c r="NAI392"/>
      <c r="NAJ392"/>
      <c r="NAK392"/>
      <c r="NAL392"/>
      <c r="NAM392"/>
      <c r="NAN392"/>
      <c r="NAO392"/>
      <c r="NAP392"/>
      <c r="NAQ392"/>
      <c r="NAR392"/>
      <c r="NAS392"/>
      <c r="NAT392"/>
      <c r="NAU392"/>
      <c r="NAV392"/>
      <c r="NAW392"/>
      <c r="NAX392"/>
      <c r="NAY392"/>
      <c r="NAZ392"/>
      <c r="NBA392"/>
      <c r="NBB392"/>
      <c r="NBC392"/>
      <c r="NBD392"/>
      <c r="NBE392"/>
      <c r="NBF392"/>
      <c r="NBG392"/>
      <c r="NBH392"/>
      <c r="NBI392"/>
      <c r="NBJ392"/>
      <c r="NBK392"/>
      <c r="NBL392"/>
      <c r="NBM392"/>
      <c r="NBN392"/>
      <c r="NBO392"/>
      <c r="NBP392"/>
      <c r="NBQ392"/>
      <c r="NBR392"/>
      <c r="NBS392"/>
      <c r="NBT392"/>
      <c r="NBU392"/>
      <c r="NBV392"/>
      <c r="NBW392"/>
      <c r="NBX392"/>
      <c r="NBY392"/>
      <c r="NBZ392"/>
      <c r="NCA392"/>
      <c r="NCB392"/>
      <c r="NCC392"/>
      <c r="NCD392"/>
      <c r="NCE392"/>
      <c r="NCF392"/>
      <c r="NCG392"/>
      <c r="NCH392"/>
      <c r="NCI392"/>
      <c r="NCJ392"/>
      <c r="NCK392"/>
      <c r="NCL392"/>
      <c r="NCM392"/>
      <c r="NCN392"/>
      <c r="NCO392"/>
      <c r="NCP392"/>
      <c r="NCQ392"/>
      <c r="NCR392"/>
      <c r="NCS392"/>
      <c r="NCT392"/>
      <c r="NCU392"/>
      <c r="NCV392"/>
      <c r="NCW392"/>
      <c r="NCX392"/>
      <c r="NCY392"/>
      <c r="NCZ392"/>
      <c r="NDA392"/>
      <c r="NDB392"/>
      <c r="NDC392"/>
      <c r="NDD392"/>
      <c r="NDE392"/>
      <c r="NDF392"/>
      <c r="NDG392"/>
      <c r="NDH392"/>
      <c r="NDI392"/>
      <c r="NDJ392"/>
      <c r="NDK392"/>
      <c r="NDL392"/>
      <c r="NDM392"/>
      <c r="NDN392"/>
      <c r="NDO392"/>
      <c r="NDP392"/>
      <c r="NDQ392"/>
      <c r="NDR392"/>
      <c r="NDS392"/>
      <c r="NDT392"/>
      <c r="NDU392"/>
      <c r="NDV392"/>
      <c r="NDW392"/>
      <c r="NDX392"/>
      <c r="NDY392"/>
      <c r="NDZ392"/>
      <c r="NEA392"/>
      <c r="NEB392"/>
      <c r="NEC392"/>
      <c r="NED392"/>
      <c r="NEE392"/>
      <c r="NEF392"/>
      <c r="NEG392"/>
      <c r="NEH392"/>
      <c r="NEI392"/>
      <c r="NEJ392"/>
      <c r="NEK392"/>
      <c r="NEL392"/>
      <c r="NEM392"/>
      <c r="NEN392"/>
      <c r="NEO392"/>
      <c r="NEP392"/>
      <c r="NEQ392"/>
      <c r="NER392"/>
      <c r="NES392"/>
      <c r="NET392"/>
      <c r="NEU392"/>
      <c r="NEV392"/>
      <c r="NEW392"/>
      <c r="NEX392"/>
      <c r="NEY392"/>
      <c r="NEZ392"/>
      <c r="NFA392"/>
      <c r="NFB392"/>
      <c r="NFC392"/>
      <c r="NFD392"/>
      <c r="NFE392"/>
      <c r="NFF392"/>
      <c r="NFG392"/>
      <c r="NFH392"/>
      <c r="NFI392"/>
      <c r="NFJ392"/>
      <c r="NFK392"/>
      <c r="NFL392"/>
      <c r="NFM392"/>
      <c r="NFN392"/>
      <c r="NFO392"/>
      <c r="NFP392"/>
      <c r="NFQ392"/>
      <c r="NFR392"/>
      <c r="NFS392"/>
      <c r="NFT392"/>
      <c r="NFU392"/>
      <c r="NFV392"/>
      <c r="NFW392"/>
      <c r="NFX392"/>
      <c r="NFY392"/>
      <c r="NFZ392"/>
      <c r="NGA392"/>
      <c r="NGB392"/>
      <c r="NGC392"/>
      <c r="NGD392"/>
      <c r="NGE392"/>
      <c r="NGF392"/>
      <c r="NGG392"/>
      <c r="NGH392"/>
      <c r="NGI392"/>
      <c r="NGJ392"/>
      <c r="NGK392"/>
      <c r="NGL392"/>
      <c r="NGM392"/>
      <c r="NGN392"/>
      <c r="NGO392"/>
      <c r="NGP392"/>
      <c r="NGQ392"/>
      <c r="NGR392"/>
      <c r="NGS392"/>
      <c r="NGT392"/>
      <c r="NGU392"/>
      <c r="NGV392"/>
      <c r="NGW392"/>
      <c r="NGX392"/>
      <c r="NGY392"/>
      <c r="NGZ392"/>
      <c r="NHA392"/>
      <c r="NHB392"/>
      <c r="NHC392"/>
      <c r="NHD392"/>
      <c r="NHE392"/>
      <c r="NHF392"/>
      <c r="NHG392"/>
      <c r="NHH392"/>
      <c r="NHI392"/>
      <c r="NHJ392"/>
      <c r="NHK392"/>
      <c r="NHL392"/>
      <c r="NHM392"/>
      <c r="NHN392"/>
      <c r="NHO392"/>
      <c r="NHP392"/>
      <c r="NHQ392"/>
      <c r="NHR392"/>
      <c r="NHS392"/>
      <c r="NHT392"/>
      <c r="NHU392"/>
      <c r="NHV392"/>
      <c r="NHW392"/>
      <c r="NHX392"/>
      <c r="NHY392"/>
      <c r="NHZ392"/>
      <c r="NIA392"/>
      <c r="NIB392"/>
      <c r="NIC392"/>
      <c r="NID392"/>
      <c r="NIE392"/>
      <c r="NIF392"/>
      <c r="NIG392"/>
      <c r="NIH392"/>
      <c r="NII392"/>
      <c r="NIJ392"/>
      <c r="NIK392"/>
      <c r="NIL392"/>
      <c r="NIM392"/>
      <c r="NIN392"/>
      <c r="NIO392"/>
      <c r="NIP392"/>
      <c r="NIQ392"/>
      <c r="NIR392"/>
      <c r="NIS392"/>
      <c r="NIT392"/>
      <c r="NIU392"/>
      <c r="NIV392"/>
      <c r="NIW392"/>
      <c r="NIX392"/>
      <c r="NIY392"/>
      <c r="NIZ392"/>
      <c r="NJA392"/>
      <c r="NJB392"/>
      <c r="NJC392"/>
      <c r="NJD392"/>
      <c r="NJE392"/>
      <c r="NJF392"/>
      <c r="NJG392"/>
      <c r="NJH392"/>
      <c r="NJI392"/>
      <c r="NJJ392"/>
      <c r="NJK392"/>
      <c r="NJL392"/>
      <c r="NJM392"/>
      <c r="NJN392"/>
      <c r="NJO392"/>
      <c r="NJP392"/>
      <c r="NJQ392"/>
      <c r="NJR392"/>
      <c r="NJS392"/>
      <c r="NJT392"/>
      <c r="NJU392"/>
      <c r="NJV392"/>
      <c r="NJW392"/>
      <c r="NJX392"/>
      <c r="NJY392"/>
      <c r="NJZ392"/>
      <c r="NKA392"/>
      <c r="NKB392"/>
      <c r="NKC392"/>
      <c r="NKD392"/>
      <c r="NKE392"/>
      <c r="NKF392"/>
      <c r="NKG392"/>
      <c r="NKH392"/>
      <c r="NKI392"/>
      <c r="NKJ392"/>
      <c r="NKK392"/>
      <c r="NKL392"/>
      <c r="NKM392"/>
      <c r="NKN392"/>
      <c r="NKO392"/>
      <c r="NKP392"/>
      <c r="NKQ392"/>
      <c r="NKR392"/>
      <c r="NKS392"/>
      <c r="NKT392"/>
      <c r="NKU392"/>
      <c r="NKV392"/>
      <c r="NKW392"/>
      <c r="NKX392"/>
      <c r="NKY392"/>
      <c r="NKZ392"/>
      <c r="NLA392"/>
      <c r="NLB392"/>
      <c r="NLC392"/>
      <c r="NLD392"/>
      <c r="NLE392"/>
      <c r="NLF392"/>
      <c r="NLG392"/>
      <c r="NLH392"/>
      <c r="NLI392"/>
      <c r="NLJ392"/>
      <c r="NLK392"/>
      <c r="NLL392"/>
      <c r="NLM392"/>
      <c r="NLN392"/>
      <c r="NLO392"/>
      <c r="NLP392"/>
      <c r="NLQ392"/>
      <c r="NLR392"/>
      <c r="NLS392"/>
      <c r="NLT392"/>
      <c r="NLU392"/>
      <c r="NLV392"/>
      <c r="NLW392"/>
      <c r="NLX392"/>
      <c r="NLY392"/>
      <c r="NLZ392"/>
      <c r="NMA392"/>
      <c r="NMB392"/>
      <c r="NMC392"/>
      <c r="NMD392"/>
      <c r="NME392"/>
      <c r="NMF392"/>
      <c r="NMG392"/>
      <c r="NMH392"/>
      <c r="NMI392"/>
      <c r="NMJ392"/>
      <c r="NMK392"/>
      <c r="NML392"/>
      <c r="NMM392"/>
      <c r="NMN392"/>
      <c r="NMO392"/>
      <c r="NMP392"/>
      <c r="NMQ392"/>
      <c r="NMR392"/>
      <c r="NMS392"/>
      <c r="NMT392"/>
      <c r="NMU392"/>
      <c r="NMV392"/>
      <c r="NMW392"/>
      <c r="NMX392"/>
      <c r="NMY392"/>
      <c r="NMZ392"/>
      <c r="NNA392"/>
      <c r="NNB392"/>
      <c r="NNC392"/>
      <c r="NND392"/>
      <c r="NNE392"/>
      <c r="NNF392"/>
      <c r="NNG392"/>
      <c r="NNH392"/>
      <c r="NNI392"/>
      <c r="NNJ392"/>
      <c r="NNK392"/>
      <c r="NNL392"/>
      <c r="NNM392"/>
      <c r="NNN392"/>
      <c r="NNO392"/>
      <c r="NNP392"/>
      <c r="NNQ392"/>
      <c r="NNR392"/>
      <c r="NNS392"/>
      <c r="NNT392"/>
      <c r="NNU392"/>
      <c r="NNV392"/>
      <c r="NNW392"/>
      <c r="NNX392"/>
      <c r="NNY392"/>
      <c r="NNZ392"/>
      <c r="NOA392"/>
      <c r="NOB392"/>
      <c r="NOC392"/>
      <c r="NOD392"/>
      <c r="NOE392"/>
      <c r="NOF392"/>
      <c r="NOG392"/>
      <c r="NOH392"/>
      <c r="NOI392"/>
      <c r="NOJ392"/>
      <c r="NOK392"/>
      <c r="NOL392"/>
      <c r="NOM392"/>
      <c r="NON392"/>
      <c r="NOO392"/>
      <c r="NOP392"/>
      <c r="NOQ392"/>
      <c r="NOR392"/>
      <c r="NOS392"/>
      <c r="NOT392"/>
      <c r="NOU392"/>
      <c r="NOV392"/>
      <c r="NOW392"/>
      <c r="NOX392"/>
      <c r="NOY392"/>
      <c r="NOZ392"/>
      <c r="NPA392"/>
      <c r="NPB392"/>
      <c r="NPC392"/>
      <c r="NPD392"/>
      <c r="NPE392"/>
      <c r="NPF392"/>
      <c r="NPG392"/>
      <c r="NPH392"/>
      <c r="NPI392"/>
      <c r="NPJ392"/>
      <c r="NPK392"/>
      <c r="NPL392"/>
      <c r="NPM392"/>
      <c r="NPN392"/>
      <c r="NPO392"/>
      <c r="NPP392"/>
      <c r="NPQ392"/>
      <c r="NPR392"/>
      <c r="NPS392"/>
      <c r="NPT392"/>
      <c r="NPU392"/>
      <c r="NPV392"/>
      <c r="NPW392"/>
      <c r="NPX392"/>
      <c r="NPY392"/>
      <c r="NPZ392"/>
      <c r="NQA392"/>
      <c r="NQB392"/>
      <c r="NQC392"/>
      <c r="NQD392"/>
      <c r="NQE392"/>
      <c r="NQF392"/>
      <c r="NQG392"/>
      <c r="NQH392"/>
      <c r="NQI392"/>
      <c r="NQJ392"/>
      <c r="NQK392"/>
      <c r="NQL392"/>
      <c r="NQM392"/>
      <c r="NQN392"/>
      <c r="NQO392"/>
      <c r="NQP392"/>
      <c r="NQQ392"/>
      <c r="NQR392"/>
      <c r="NQS392"/>
      <c r="NQT392"/>
      <c r="NQU392"/>
      <c r="NQV392"/>
      <c r="NQW392"/>
      <c r="NQX392"/>
      <c r="NQY392"/>
      <c r="NQZ392"/>
      <c r="NRA392"/>
      <c r="NRB392"/>
      <c r="NRC392"/>
      <c r="NRD392"/>
      <c r="NRE392"/>
      <c r="NRF392"/>
      <c r="NRG392"/>
      <c r="NRH392"/>
      <c r="NRI392"/>
      <c r="NRJ392"/>
      <c r="NRK392"/>
      <c r="NRL392"/>
      <c r="NRM392"/>
      <c r="NRN392"/>
      <c r="NRO392"/>
      <c r="NRP392"/>
      <c r="NRQ392"/>
      <c r="NRR392"/>
      <c r="NRS392"/>
      <c r="NRT392"/>
      <c r="NRU392"/>
      <c r="NRV392"/>
      <c r="NRW392"/>
      <c r="NRX392"/>
      <c r="NRY392"/>
      <c r="NRZ392"/>
      <c r="NSA392"/>
      <c r="NSB392"/>
      <c r="NSC392"/>
      <c r="NSD392"/>
      <c r="NSE392"/>
      <c r="NSF392"/>
      <c r="NSG392"/>
      <c r="NSH392"/>
      <c r="NSI392"/>
      <c r="NSJ392"/>
      <c r="NSK392"/>
      <c r="NSL392"/>
      <c r="NSM392"/>
      <c r="NSN392"/>
      <c r="NSO392"/>
      <c r="NSP392"/>
      <c r="NSQ392"/>
      <c r="NSR392"/>
      <c r="NSS392"/>
      <c r="NST392"/>
      <c r="NSU392"/>
      <c r="NSV392"/>
      <c r="NSW392"/>
      <c r="NSX392"/>
      <c r="NSY392"/>
      <c r="NSZ392"/>
      <c r="NTA392"/>
      <c r="NTB392"/>
      <c r="NTC392"/>
      <c r="NTD392"/>
      <c r="NTE392"/>
      <c r="NTF392"/>
      <c r="NTG392"/>
      <c r="NTH392"/>
      <c r="NTI392"/>
      <c r="NTJ392"/>
      <c r="NTK392"/>
      <c r="NTL392"/>
      <c r="NTM392"/>
      <c r="NTN392"/>
      <c r="NTO392"/>
      <c r="NTP392"/>
      <c r="NTQ392"/>
      <c r="NTR392"/>
      <c r="NTS392"/>
      <c r="NTT392"/>
      <c r="NTU392"/>
      <c r="NTV392"/>
      <c r="NTW392"/>
      <c r="NTX392"/>
      <c r="NTY392"/>
      <c r="NTZ392"/>
      <c r="NUA392"/>
      <c r="NUB392"/>
      <c r="NUC392"/>
      <c r="NUD392"/>
      <c r="NUE392"/>
      <c r="NUF392"/>
      <c r="NUG392"/>
      <c r="NUH392"/>
      <c r="NUI392"/>
      <c r="NUJ392"/>
      <c r="NUK392"/>
      <c r="NUL392"/>
      <c r="NUM392"/>
      <c r="NUN392"/>
      <c r="NUO392"/>
      <c r="NUP392"/>
      <c r="NUQ392"/>
      <c r="NUR392"/>
      <c r="NUS392"/>
      <c r="NUT392"/>
      <c r="NUU392"/>
      <c r="NUV392"/>
      <c r="NUW392"/>
      <c r="NUX392"/>
      <c r="NUY392"/>
      <c r="NUZ392"/>
      <c r="NVA392"/>
      <c r="NVB392"/>
      <c r="NVC392"/>
      <c r="NVD392"/>
      <c r="NVE392"/>
      <c r="NVF392"/>
      <c r="NVG392"/>
      <c r="NVH392"/>
      <c r="NVI392"/>
      <c r="NVJ392"/>
      <c r="NVK392"/>
      <c r="NVL392"/>
      <c r="NVM392"/>
      <c r="NVN392"/>
      <c r="NVO392"/>
      <c r="NVP392"/>
      <c r="NVQ392"/>
      <c r="NVR392"/>
      <c r="NVS392"/>
      <c r="NVT392"/>
      <c r="NVU392"/>
      <c r="NVV392"/>
      <c r="NVW392"/>
      <c r="NVX392"/>
      <c r="NVY392"/>
      <c r="NVZ392"/>
      <c r="NWA392"/>
      <c r="NWB392"/>
      <c r="NWC392"/>
      <c r="NWD392"/>
      <c r="NWE392"/>
      <c r="NWF392"/>
      <c r="NWG392"/>
      <c r="NWH392"/>
      <c r="NWI392"/>
      <c r="NWJ392"/>
      <c r="NWK392"/>
      <c r="NWL392"/>
      <c r="NWM392"/>
      <c r="NWN392"/>
      <c r="NWO392"/>
      <c r="NWP392"/>
      <c r="NWQ392"/>
      <c r="NWR392"/>
      <c r="NWS392"/>
      <c r="NWT392"/>
      <c r="NWU392"/>
      <c r="NWV392"/>
      <c r="NWW392"/>
      <c r="NWX392"/>
      <c r="NWY392"/>
      <c r="NWZ392"/>
      <c r="NXA392"/>
      <c r="NXB392"/>
      <c r="NXC392"/>
      <c r="NXD392"/>
      <c r="NXE392"/>
      <c r="NXF392"/>
      <c r="NXG392"/>
      <c r="NXH392"/>
      <c r="NXI392"/>
      <c r="NXJ392"/>
      <c r="NXK392"/>
      <c r="NXL392"/>
      <c r="NXM392"/>
      <c r="NXN392"/>
      <c r="NXO392"/>
      <c r="NXP392"/>
      <c r="NXQ392"/>
      <c r="NXR392"/>
      <c r="NXS392"/>
      <c r="NXT392"/>
      <c r="NXU392"/>
      <c r="NXV392"/>
      <c r="NXW392"/>
      <c r="NXX392"/>
      <c r="NXY392"/>
      <c r="NXZ392"/>
      <c r="NYA392"/>
      <c r="NYB392"/>
      <c r="NYC392"/>
      <c r="NYD392"/>
      <c r="NYE392"/>
      <c r="NYF392"/>
      <c r="NYG392"/>
      <c r="NYH392"/>
      <c r="NYI392"/>
      <c r="NYJ392"/>
      <c r="NYK392"/>
      <c r="NYL392"/>
      <c r="NYM392"/>
      <c r="NYN392"/>
      <c r="NYO392"/>
      <c r="NYP392"/>
      <c r="NYQ392"/>
      <c r="NYR392"/>
      <c r="NYS392"/>
      <c r="NYT392"/>
      <c r="NYU392"/>
      <c r="NYV392"/>
      <c r="NYW392"/>
      <c r="NYX392"/>
      <c r="NYY392"/>
      <c r="NYZ392"/>
      <c r="NZA392"/>
      <c r="NZB392"/>
      <c r="NZC392"/>
      <c r="NZD392"/>
      <c r="NZE392"/>
      <c r="NZF392"/>
      <c r="NZG392"/>
      <c r="NZH392"/>
      <c r="NZI392"/>
      <c r="NZJ392"/>
      <c r="NZK392"/>
      <c r="NZL392"/>
      <c r="NZM392"/>
      <c r="NZN392"/>
      <c r="NZO392"/>
      <c r="NZP392"/>
      <c r="NZQ392"/>
      <c r="NZR392"/>
      <c r="NZS392"/>
      <c r="NZT392"/>
      <c r="NZU392"/>
      <c r="NZV392"/>
      <c r="NZW392"/>
      <c r="NZX392"/>
      <c r="NZY392"/>
      <c r="NZZ392"/>
      <c r="OAA392"/>
      <c r="OAB392"/>
      <c r="OAC392"/>
      <c r="OAD392"/>
      <c r="OAE392"/>
      <c r="OAF392"/>
      <c r="OAG392"/>
      <c r="OAH392"/>
      <c r="OAI392"/>
      <c r="OAJ392"/>
      <c r="OAK392"/>
      <c r="OAL392"/>
      <c r="OAM392"/>
      <c r="OAN392"/>
      <c r="OAO392"/>
      <c r="OAP392"/>
      <c r="OAQ392"/>
      <c r="OAR392"/>
      <c r="OAS392"/>
      <c r="OAT392"/>
      <c r="OAU392"/>
      <c r="OAV392"/>
      <c r="OAW392"/>
      <c r="OAX392"/>
      <c r="OAY392"/>
      <c r="OAZ392"/>
      <c r="OBA392"/>
      <c r="OBB392"/>
      <c r="OBC392"/>
      <c r="OBD392"/>
      <c r="OBE392"/>
      <c r="OBF392"/>
      <c r="OBG392"/>
      <c r="OBH392"/>
      <c r="OBI392"/>
      <c r="OBJ392"/>
      <c r="OBK392"/>
      <c r="OBL392"/>
      <c r="OBM392"/>
      <c r="OBN392"/>
      <c r="OBO392"/>
      <c r="OBP392"/>
      <c r="OBQ392"/>
      <c r="OBR392"/>
      <c r="OBS392"/>
      <c r="OBT392"/>
      <c r="OBU392"/>
      <c r="OBV392"/>
      <c r="OBW392"/>
      <c r="OBX392"/>
      <c r="OBY392"/>
      <c r="OBZ392"/>
      <c r="OCA392"/>
      <c r="OCB392"/>
      <c r="OCC392"/>
      <c r="OCD392"/>
      <c r="OCE392"/>
      <c r="OCF392"/>
      <c r="OCG392"/>
      <c r="OCH392"/>
      <c r="OCI392"/>
      <c r="OCJ392"/>
      <c r="OCK392"/>
      <c r="OCL392"/>
      <c r="OCM392"/>
      <c r="OCN392"/>
      <c r="OCO392"/>
      <c r="OCP392"/>
      <c r="OCQ392"/>
      <c r="OCR392"/>
      <c r="OCS392"/>
      <c r="OCT392"/>
      <c r="OCU392"/>
      <c r="OCV392"/>
      <c r="OCW392"/>
      <c r="OCX392"/>
      <c r="OCY392"/>
      <c r="OCZ392"/>
      <c r="ODA392"/>
      <c r="ODB392"/>
      <c r="ODC392"/>
      <c r="ODD392"/>
      <c r="ODE392"/>
      <c r="ODF392"/>
      <c r="ODG392"/>
      <c r="ODH392"/>
      <c r="ODI392"/>
      <c r="ODJ392"/>
      <c r="ODK392"/>
      <c r="ODL392"/>
      <c r="ODM392"/>
      <c r="ODN392"/>
      <c r="ODO392"/>
      <c r="ODP392"/>
      <c r="ODQ392"/>
      <c r="ODR392"/>
      <c r="ODS392"/>
      <c r="ODT392"/>
      <c r="ODU392"/>
      <c r="ODV392"/>
      <c r="ODW392"/>
      <c r="ODX392"/>
      <c r="ODY392"/>
      <c r="ODZ392"/>
      <c r="OEA392"/>
      <c r="OEB392"/>
      <c r="OEC392"/>
      <c r="OED392"/>
      <c r="OEE392"/>
      <c r="OEF392"/>
      <c r="OEG392"/>
      <c r="OEH392"/>
      <c r="OEI392"/>
      <c r="OEJ392"/>
      <c r="OEK392"/>
      <c r="OEL392"/>
      <c r="OEM392"/>
      <c r="OEN392"/>
      <c r="OEO392"/>
      <c r="OEP392"/>
      <c r="OEQ392"/>
      <c r="OER392"/>
      <c r="OES392"/>
      <c r="OET392"/>
      <c r="OEU392"/>
      <c r="OEV392"/>
      <c r="OEW392"/>
      <c r="OEX392"/>
      <c r="OEY392"/>
      <c r="OEZ392"/>
      <c r="OFA392"/>
      <c r="OFB392"/>
      <c r="OFC392"/>
      <c r="OFD392"/>
      <c r="OFE392"/>
      <c r="OFF392"/>
      <c r="OFG392"/>
      <c r="OFH392"/>
      <c r="OFI392"/>
      <c r="OFJ392"/>
      <c r="OFK392"/>
      <c r="OFL392"/>
      <c r="OFM392"/>
      <c r="OFN392"/>
      <c r="OFO392"/>
      <c r="OFP392"/>
      <c r="OFQ392"/>
      <c r="OFR392"/>
      <c r="OFS392"/>
      <c r="OFT392"/>
      <c r="OFU392"/>
      <c r="OFV392"/>
      <c r="OFW392"/>
      <c r="OFX392"/>
      <c r="OFY392"/>
      <c r="OFZ392"/>
      <c r="OGA392"/>
      <c r="OGB392"/>
      <c r="OGC392"/>
      <c r="OGD392"/>
      <c r="OGE392"/>
      <c r="OGF392"/>
      <c r="OGG392"/>
      <c r="OGH392"/>
      <c r="OGI392"/>
      <c r="OGJ392"/>
      <c r="OGK392"/>
      <c r="OGL392"/>
      <c r="OGM392"/>
      <c r="OGN392"/>
      <c r="OGO392"/>
      <c r="OGP392"/>
      <c r="OGQ392"/>
      <c r="OGR392"/>
      <c r="OGS392"/>
      <c r="OGT392"/>
      <c r="OGU392"/>
      <c r="OGV392"/>
      <c r="OGW392"/>
      <c r="OGX392"/>
      <c r="OGY392"/>
      <c r="OGZ392"/>
      <c r="OHA392"/>
      <c r="OHB392"/>
      <c r="OHC392"/>
      <c r="OHD392"/>
      <c r="OHE392"/>
      <c r="OHF392"/>
      <c r="OHG392"/>
      <c r="OHH392"/>
      <c r="OHI392"/>
      <c r="OHJ392"/>
      <c r="OHK392"/>
      <c r="OHL392"/>
      <c r="OHM392"/>
      <c r="OHN392"/>
      <c r="OHO392"/>
      <c r="OHP392"/>
      <c r="OHQ392"/>
      <c r="OHR392"/>
      <c r="OHS392"/>
      <c r="OHT392"/>
      <c r="OHU392"/>
      <c r="OHV392"/>
      <c r="OHW392"/>
      <c r="OHX392"/>
      <c r="OHY392"/>
      <c r="OHZ392"/>
      <c r="OIA392"/>
      <c r="OIB392"/>
      <c r="OIC392"/>
      <c r="OID392"/>
      <c r="OIE392"/>
      <c r="OIF392"/>
      <c r="OIG392"/>
      <c r="OIH392"/>
      <c r="OII392"/>
      <c r="OIJ392"/>
      <c r="OIK392"/>
      <c r="OIL392"/>
      <c r="OIM392"/>
      <c r="OIN392"/>
      <c r="OIO392"/>
      <c r="OIP392"/>
      <c r="OIQ392"/>
      <c r="OIR392"/>
      <c r="OIS392"/>
      <c r="OIT392"/>
      <c r="OIU392"/>
      <c r="OIV392"/>
      <c r="OIW392"/>
      <c r="OIX392"/>
      <c r="OIY392"/>
      <c r="OIZ392"/>
      <c r="OJA392"/>
      <c r="OJB392"/>
      <c r="OJC392"/>
      <c r="OJD392"/>
      <c r="OJE392"/>
      <c r="OJF392"/>
      <c r="OJG392"/>
      <c r="OJH392"/>
      <c r="OJI392"/>
      <c r="OJJ392"/>
      <c r="OJK392"/>
      <c r="OJL392"/>
      <c r="OJM392"/>
      <c r="OJN392"/>
      <c r="OJO392"/>
      <c r="OJP392"/>
      <c r="OJQ392"/>
      <c r="OJR392"/>
      <c r="OJS392"/>
      <c r="OJT392"/>
      <c r="OJU392"/>
      <c r="OJV392"/>
      <c r="OJW392"/>
      <c r="OJX392"/>
      <c r="OJY392"/>
      <c r="OJZ392"/>
      <c r="OKA392"/>
      <c r="OKB392"/>
      <c r="OKC392"/>
      <c r="OKD392"/>
      <c r="OKE392"/>
      <c r="OKF392"/>
      <c r="OKG392"/>
      <c r="OKH392"/>
      <c r="OKI392"/>
      <c r="OKJ392"/>
      <c r="OKK392"/>
      <c r="OKL392"/>
      <c r="OKM392"/>
      <c r="OKN392"/>
      <c r="OKO392"/>
      <c r="OKP392"/>
      <c r="OKQ392"/>
      <c r="OKR392"/>
      <c r="OKS392"/>
      <c r="OKT392"/>
      <c r="OKU392"/>
      <c r="OKV392"/>
      <c r="OKW392"/>
      <c r="OKX392"/>
      <c r="OKY392"/>
      <c r="OKZ392"/>
      <c r="OLA392"/>
      <c r="OLB392"/>
      <c r="OLC392"/>
      <c r="OLD392"/>
      <c r="OLE392"/>
      <c r="OLF392"/>
      <c r="OLG392"/>
      <c r="OLH392"/>
      <c r="OLI392"/>
      <c r="OLJ392"/>
      <c r="OLK392"/>
      <c r="OLL392"/>
      <c r="OLM392"/>
      <c r="OLN392"/>
      <c r="OLO392"/>
      <c r="OLP392"/>
      <c r="OLQ392"/>
      <c r="OLR392"/>
      <c r="OLS392"/>
      <c r="OLT392"/>
      <c r="OLU392"/>
      <c r="OLV392"/>
      <c r="OLW392"/>
      <c r="OLX392"/>
      <c r="OLY392"/>
      <c r="OLZ392"/>
      <c r="OMA392"/>
      <c r="OMB392"/>
      <c r="OMC392"/>
      <c r="OMD392"/>
      <c r="OME392"/>
      <c r="OMF392"/>
      <c r="OMG392"/>
      <c r="OMH392"/>
      <c r="OMI392"/>
      <c r="OMJ392"/>
      <c r="OMK392"/>
      <c r="OML392"/>
      <c r="OMM392"/>
      <c r="OMN392"/>
      <c r="OMO392"/>
      <c r="OMP392"/>
      <c r="OMQ392"/>
      <c r="OMR392"/>
      <c r="OMS392"/>
      <c r="OMT392"/>
      <c r="OMU392"/>
      <c r="OMV392"/>
      <c r="OMW392"/>
      <c r="OMX392"/>
      <c r="OMY392"/>
      <c r="OMZ392"/>
      <c r="ONA392"/>
      <c r="ONB392"/>
      <c r="ONC392"/>
      <c r="OND392"/>
      <c r="ONE392"/>
      <c r="ONF392"/>
      <c r="ONG392"/>
      <c r="ONH392"/>
      <c r="ONI392"/>
      <c r="ONJ392"/>
      <c r="ONK392"/>
      <c r="ONL392"/>
      <c r="ONM392"/>
      <c r="ONN392"/>
      <c r="ONO392"/>
      <c r="ONP392"/>
      <c r="ONQ392"/>
      <c r="ONR392"/>
      <c r="ONS392"/>
      <c r="ONT392"/>
      <c r="ONU392"/>
      <c r="ONV392"/>
      <c r="ONW392"/>
      <c r="ONX392"/>
      <c r="ONY392"/>
      <c r="ONZ392"/>
      <c r="OOA392"/>
      <c r="OOB392"/>
      <c r="OOC392"/>
      <c r="OOD392"/>
      <c r="OOE392"/>
      <c r="OOF392"/>
      <c r="OOG392"/>
      <c r="OOH392"/>
      <c r="OOI392"/>
      <c r="OOJ392"/>
      <c r="OOK392"/>
      <c r="OOL392"/>
      <c r="OOM392"/>
      <c r="OON392"/>
      <c r="OOO392"/>
      <c r="OOP392"/>
      <c r="OOQ392"/>
      <c r="OOR392"/>
      <c r="OOS392"/>
      <c r="OOT392"/>
      <c r="OOU392"/>
      <c r="OOV392"/>
      <c r="OOW392"/>
      <c r="OOX392"/>
      <c r="OOY392"/>
      <c r="OOZ392"/>
      <c r="OPA392"/>
      <c r="OPB392"/>
      <c r="OPC392"/>
      <c r="OPD392"/>
      <c r="OPE392"/>
      <c r="OPF392"/>
      <c r="OPG392"/>
      <c r="OPH392"/>
      <c r="OPI392"/>
      <c r="OPJ392"/>
      <c r="OPK392"/>
      <c r="OPL392"/>
      <c r="OPM392"/>
      <c r="OPN392"/>
      <c r="OPO392"/>
      <c r="OPP392"/>
      <c r="OPQ392"/>
      <c r="OPR392"/>
      <c r="OPS392"/>
      <c r="OPT392"/>
      <c r="OPU392"/>
      <c r="OPV392"/>
      <c r="OPW392"/>
      <c r="OPX392"/>
      <c r="OPY392"/>
      <c r="OPZ392"/>
      <c r="OQA392"/>
      <c r="OQB392"/>
      <c r="OQC392"/>
      <c r="OQD392"/>
      <c r="OQE392"/>
      <c r="OQF392"/>
      <c r="OQG392"/>
      <c r="OQH392"/>
      <c r="OQI392"/>
      <c r="OQJ392"/>
      <c r="OQK392"/>
      <c r="OQL392"/>
      <c r="OQM392"/>
      <c r="OQN392"/>
      <c r="OQO392"/>
      <c r="OQP392"/>
      <c r="OQQ392"/>
      <c r="OQR392"/>
      <c r="OQS392"/>
      <c r="OQT392"/>
      <c r="OQU392"/>
      <c r="OQV392"/>
      <c r="OQW392"/>
      <c r="OQX392"/>
      <c r="OQY392"/>
      <c r="OQZ392"/>
      <c r="ORA392"/>
      <c r="ORB392"/>
      <c r="ORC392"/>
      <c r="ORD392"/>
      <c r="ORE392"/>
      <c r="ORF392"/>
      <c r="ORG392"/>
      <c r="ORH392"/>
      <c r="ORI392"/>
      <c r="ORJ392"/>
      <c r="ORK392"/>
      <c r="ORL392"/>
      <c r="ORM392"/>
      <c r="ORN392"/>
      <c r="ORO392"/>
      <c r="ORP392"/>
      <c r="ORQ392"/>
      <c r="ORR392"/>
      <c r="ORS392"/>
      <c r="ORT392"/>
      <c r="ORU392"/>
      <c r="ORV392"/>
      <c r="ORW392"/>
      <c r="ORX392"/>
      <c r="ORY392"/>
      <c r="ORZ392"/>
      <c r="OSA392"/>
      <c r="OSB392"/>
      <c r="OSC392"/>
      <c r="OSD392"/>
      <c r="OSE392"/>
      <c r="OSF392"/>
      <c r="OSG392"/>
      <c r="OSH392"/>
      <c r="OSI392"/>
      <c r="OSJ392"/>
      <c r="OSK392"/>
      <c r="OSL392"/>
      <c r="OSM392"/>
      <c r="OSN392"/>
      <c r="OSO392"/>
      <c r="OSP392"/>
      <c r="OSQ392"/>
      <c r="OSR392"/>
      <c r="OSS392"/>
      <c r="OST392"/>
      <c r="OSU392"/>
      <c r="OSV392"/>
      <c r="OSW392"/>
      <c r="OSX392"/>
      <c r="OSY392"/>
      <c r="OSZ392"/>
      <c r="OTA392"/>
      <c r="OTB392"/>
      <c r="OTC392"/>
      <c r="OTD392"/>
      <c r="OTE392"/>
      <c r="OTF392"/>
      <c r="OTG392"/>
      <c r="OTH392"/>
      <c r="OTI392"/>
      <c r="OTJ392"/>
      <c r="OTK392"/>
      <c r="OTL392"/>
      <c r="OTM392"/>
      <c r="OTN392"/>
      <c r="OTO392"/>
      <c r="OTP392"/>
      <c r="OTQ392"/>
      <c r="OTR392"/>
      <c r="OTS392"/>
      <c r="OTT392"/>
      <c r="OTU392"/>
      <c r="OTV392"/>
      <c r="OTW392"/>
      <c r="OTX392"/>
      <c r="OTY392"/>
      <c r="OTZ392"/>
      <c r="OUA392"/>
      <c r="OUB392"/>
      <c r="OUC392"/>
      <c r="OUD392"/>
      <c r="OUE392"/>
      <c r="OUF392"/>
      <c r="OUG392"/>
      <c r="OUH392"/>
      <c r="OUI392"/>
      <c r="OUJ392"/>
      <c r="OUK392"/>
      <c r="OUL392"/>
      <c r="OUM392"/>
      <c r="OUN392"/>
      <c r="OUO392"/>
      <c r="OUP392"/>
      <c r="OUQ392"/>
      <c r="OUR392"/>
      <c r="OUS392"/>
      <c r="OUT392"/>
      <c r="OUU392"/>
      <c r="OUV392"/>
      <c r="OUW392"/>
      <c r="OUX392"/>
      <c r="OUY392"/>
      <c r="OUZ392"/>
      <c r="OVA392"/>
      <c r="OVB392"/>
      <c r="OVC392"/>
      <c r="OVD392"/>
      <c r="OVE392"/>
      <c r="OVF392"/>
      <c r="OVG392"/>
      <c r="OVH392"/>
      <c r="OVI392"/>
      <c r="OVJ392"/>
      <c r="OVK392"/>
      <c r="OVL392"/>
      <c r="OVM392"/>
      <c r="OVN392"/>
      <c r="OVO392"/>
      <c r="OVP392"/>
      <c r="OVQ392"/>
      <c r="OVR392"/>
      <c r="OVS392"/>
      <c r="OVT392"/>
      <c r="OVU392"/>
      <c r="OVV392"/>
      <c r="OVW392"/>
      <c r="OVX392"/>
      <c r="OVY392"/>
      <c r="OVZ392"/>
      <c r="OWA392"/>
      <c r="OWB392"/>
      <c r="OWC392"/>
      <c r="OWD392"/>
      <c r="OWE392"/>
      <c r="OWF392"/>
      <c r="OWG392"/>
      <c r="OWH392"/>
      <c r="OWI392"/>
      <c r="OWJ392"/>
      <c r="OWK392"/>
      <c r="OWL392"/>
      <c r="OWM392"/>
      <c r="OWN392"/>
      <c r="OWO392"/>
      <c r="OWP392"/>
      <c r="OWQ392"/>
      <c r="OWR392"/>
      <c r="OWS392"/>
      <c r="OWT392"/>
      <c r="OWU392"/>
      <c r="OWV392"/>
      <c r="OWW392"/>
      <c r="OWX392"/>
      <c r="OWY392"/>
      <c r="OWZ392"/>
      <c r="OXA392"/>
      <c r="OXB392"/>
      <c r="OXC392"/>
      <c r="OXD392"/>
      <c r="OXE392"/>
      <c r="OXF392"/>
      <c r="OXG392"/>
      <c r="OXH392"/>
      <c r="OXI392"/>
      <c r="OXJ392"/>
      <c r="OXK392"/>
      <c r="OXL392"/>
      <c r="OXM392"/>
      <c r="OXN392"/>
      <c r="OXO392"/>
      <c r="OXP392"/>
      <c r="OXQ392"/>
      <c r="OXR392"/>
      <c r="OXS392"/>
      <c r="OXT392"/>
      <c r="OXU392"/>
      <c r="OXV392"/>
      <c r="OXW392"/>
      <c r="OXX392"/>
      <c r="OXY392"/>
      <c r="OXZ392"/>
      <c r="OYA392"/>
      <c r="OYB392"/>
      <c r="OYC392"/>
      <c r="OYD392"/>
      <c r="OYE392"/>
      <c r="OYF392"/>
      <c r="OYG392"/>
      <c r="OYH392"/>
      <c r="OYI392"/>
      <c r="OYJ392"/>
      <c r="OYK392"/>
      <c r="OYL392"/>
      <c r="OYM392"/>
      <c r="OYN392"/>
      <c r="OYO392"/>
      <c r="OYP392"/>
      <c r="OYQ392"/>
      <c r="OYR392"/>
      <c r="OYS392"/>
      <c r="OYT392"/>
      <c r="OYU392"/>
      <c r="OYV392"/>
      <c r="OYW392"/>
      <c r="OYX392"/>
      <c r="OYY392"/>
      <c r="OYZ392"/>
      <c r="OZA392"/>
      <c r="OZB392"/>
      <c r="OZC392"/>
      <c r="OZD392"/>
      <c r="OZE392"/>
      <c r="OZF392"/>
      <c r="OZG392"/>
      <c r="OZH392"/>
      <c r="OZI392"/>
      <c r="OZJ392"/>
      <c r="OZK392"/>
      <c r="OZL392"/>
      <c r="OZM392"/>
      <c r="OZN392"/>
      <c r="OZO392"/>
      <c r="OZP392"/>
      <c r="OZQ392"/>
      <c r="OZR392"/>
      <c r="OZS392"/>
      <c r="OZT392"/>
      <c r="OZU392"/>
      <c r="OZV392"/>
      <c r="OZW392"/>
      <c r="OZX392"/>
      <c r="OZY392"/>
      <c r="OZZ392"/>
      <c r="PAA392"/>
      <c r="PAB392"/>
      <c r="PAC392"/>
      <c r="PAD392"/>
      <c r="PAE392"/>
      <c r="PAF392"/>
      <c r="PAG392"/>
      <c r="PAH392"/>
      <c r="PAI392"/>
      <c r="PAJ392"/>
      <c r="PAK392"/>
      <c r="PAL392"/>
      <c r="PAM392"/>
      <c r="PAN392"/>
      <c r="PAO392"/>
      <c r="PAP392"/>
      <c r="PAQ392"/>
      <c r="PAR392"/>
      <c r="PAS392"/>
      <c r="PAT392"/>
      <c r="PAU392"/>
      <c r="PAV392"/>
      <c r="PAW392"/>
      <c r="PAX392"/>
      <c r="PAY392"/>
      <c r="PAZ392"/>
      <c r="PBA392"/>
      <c r="PBB392"/>
      <c r="PBC392"/>
      <c r="PBD392"/>
      <c r="PBE392"/>
      <c r="PBF392"/>
      <c r="PBG392"/>
      <c r="PBH392"/>
      <c r="PBI392"/>
      <c r="PBJ392"/>
      <c r="PBK392"/>
      <c r="PBL392"/>
      <c r="PBM392"/>
      <c r="PBN392"/>
      <c r="PBO392"/>
      <c r="PBP392"/>
      <c r="PBQ392"/>
      <c r="PBR392"/>
      <c r="PBS392"/>
      <c r="PBT392"/>
      <c r="PBU392"/>
      <c r="PBV392"/>
      <c r="PBW392"/>
      <c r="PBX392"/>
      <c r="PBY392"/>
      <c r="PBZ392"/>
      <c r="PCA392"/>
      <c r="PCB392"/>
      <c r="PCC392"/>
      <c r="PCD392"/>
      <c r="PCE392"/>
      <c r="PCF392"/>
      <c r="PCG392"/>
      <c r="PCH392"/>
      <c r="PCI392"/>
      <c r="PCJ392"/>
      <c r="PCK392"/>
      <c r="PCL392"/>
      <c r="PCM392"/>
      <c r="PCN392"/>
      <c r="PCO392"/>
      <c r="PCP392"/>
      <c r="PCQ392"/>
      <c r="PCR392"/>
      <c r="PCS392"/>
      <c r="PCT392"/>
      <c r="PCU392"/>
      <c r="PCV392"/>
      <c r="PCW392"/>
      <c r="PCX392"/>
      <c r="PCY392"/>
      <c r="PCZ392"/>
      <c r="PDA392"/>
      <c r="PDB392"/>
      <c r="PDC392"/>
      <c r="PDD392"/>
      <c r="PDE392"/>
      <c r="PDF392"/>
      <c r="PDG392"/>
      <c r="PDH392"/>
      <c r="PDI392"/>
      <c r="PDJ392"/>
      <c r="PDK392"/>
      <c r="PDL392"/>
      <c r="PDM392"/>
      <c r="PDN392"/>
      <c r="PDO392"/>
      <c r="PDP392"/>
      <c r="PDQ392"/>
      <c r="PDR392"/>
      <c r="PDS392"/>
      <c r="PDT392"/>
      <c r="PDU392"/>
      <c r="PDV392"/>
      <c r="PDW392"/>
      <c r="PDX392"/>
      <c r="PDY392"/>
      <c r="PDZ392"/>
      <c r="PEA392"/>
      <c r="PEB392"/>
      <c r="PEC392"/>
      <c r="PED392"/>
      <c r="PEE392"/>
      <c r="PEF392"/>
      <c r="PEG392"/>
      <c r="PEH392"/>
      <c r="PEI392"/>
      <c r="PEJ392"/>
      <c r="PEK392"/>
      <c r="PEL392"/>
      <c r="PEM392"/>
      <c r="PEN392"/>
      <c r="PEO392"/>
      <c r="PEP392"/>
      <c r="PEQ392"/>
      <c r="PER392"/>
      <c r="PES392"/>
      <c r="PET392"/>
      <c r="PEU392"/>
      <c r="PEV392"/>
      <c r="PEW392"/>
      <c r="PEX392"/>
      <c r="PEY392"/>
      <c r="PEZ392"/>
      <c r="PFA392"/>
      <c r="PFB392"/>
      <c r="PFC392"/>
      <c r="PFD392"/>
      <c r="PFE392"/>
      <c r="PFF392"/>
      <c r="PFG392"/>
      <c r="PFH392"/>
      <c r="PFI392"/>
      <c r="PFJ392"/>
      <c r="PFK392"/>
      <c r="PFL392"/>
      <c r="PFM392"/>
      <c r="PFN392"/>
      <c r="PFO392"/>
      <c r="PFP392"/>
      <c r="PFQ392"/>
      <c r="PFR392"/>
      <c r="PFS392"/>
      <c r="PFT392"/>
      <c r="PFU392"/>
      <c r="PFV392"/>
      <c r="PFW392"/>
      <c r="PFX392"/>
      <c r="PFY392"/>
      <c r="PFZ392"/>
      <c r="PGA392"/>
      <c r="PGB392"/>
      <c r="PGC392"/>
      <c r="PGD392"/>
      <c r="PGE392"/>
      <c r="PGF392"/>
      <c r="PGG392"/>
      <c r="PGH392"/>
      <c r="PGI392"/>
      <c r="PGJ392"/>
      <c r="PGK392"/>
      <c r="PGL392"/>
      <c r="PGM392"/>
      <c r="PGN392"/>
      <c r="PGO392"/>
      <c r="PGP392"/>
      <c r="PGQ392"/>
      <c r="PGR392"/>
      <c r="PGS392"/>
      <c r="PGT392"/>
      <c r="PGU392"/>
      <c r="PGV392"/>
      <c r="PGW392"/>
      <c r="PGX392"/>
      <c r="PGY392"/>
      <c r="PGZ392"/>
      <c r="PHA392"/>
      <c r="PHB392"/>
      <c r="PHC392"/>
      <c r="PHD392"/>
      <c r="PHE392"/>
      <c r="PHF392"/>
      <c r="PHG392"/>
      <c r="PHH392"/>
      <c r="PHI392"/>
      <c r="PHJ392"/>
      <c r="PHK392"/>
      <c r="PHL392"/>
      <c r="PHM392"/>
      <c r="PHN392"/>
      <c r="PHO392"/>
      <c r="PHP392"/>
      <c r="PHQ392"/>
      <c r="PHR392"/>
      <c r="PHS392"/>
      <c r="PHT392"/>
      <c r="PHU392"/>
      <c r="PHV392"/>
      <c r="PHW392"/>
      <c r="PHX392"/>
      <c r="PHY392"/>
      <c r="PHZ392"/>
      <c r="PIA392"/>
      <c r="PIB392"/>
      <c r="PIC392"/>
      <c r="PID392"/>
      <c r="PIE392"/>
      <c r="PIF392"/>
      <c r="PIG392"/>
      <c r="PIH392"/>
      <c r="PII392"/>
      <c r="PIJ392"/>
      <c r="PIK392"/>
      <c r="PIL392"/>
      <c r="PIM392"/>
      <c r="PIN392"/>
      <c r="PIO392"/>
      <c r="PIP392"/>
      <c r="PIQ392"/>
      <c r="PIR392"/>
      <c r="PIS392"/>
      <c r="PIT392"/>
      <c r="PIU392"/>
      <c r="PIV392"/>
      <c r="PIW392"/>
      <c r="PIX392"/>
      <c r="PIY392"/>
      <c r="PIZ392"/>
      <c r="PJA392"/>
      <c r="PJB392"/>
      <c r="PJC392"/>
      <c r="PJD392"/>
      <c r="PJE392"/>
      <c r="PJF392"/>
      <c r="PJG392"/>
      <c r="PJH392"/>
      <c r="PJI392"/>
      <c r="PJJ392"/>
      <c r="PJK392"/>
      <c r="PJL392"/>
      <c r="PJM392"/>
      <c r="PJN392"/>
      <c r="PJO392"/>
      <c r="PJP392"/>
      <c r="PJQ392"/>
      <c r="PJR392"/>
      <c r="PJS392"/>
      <c r="PJT392"/>
      <c r="PJU392"/>
      <c r="PJV392"/>
      <c r="PJW392"/>
      <c r="PJX392"/>
      <c r="PJY392"/>
      <c r="PJZ392"/>
      <c r="PKA392"/>
      <c r="PKB392"/>
      <c r="PKC392"/>
      <c r="PKD392"/>
      <c r="PKE392"/>
      <c r="PKF392"/>
      <c r="PKG392"/>
      <c r="PKH392"/>
      <c r="PKI392"/>
      <c r="PKJ392"/>
      <c r="PKK392"/>
      <c r="PKL392"/>
      <c r="PKM392"/>
      <c r="PKN392"/>
      <c r="PKO392"/>
      <c r="PKP392"/>
      <c r="PKQ392"/>
      <c r="PKR392"/>
      <c r="PKS392"/>
      <c r="PKT392"/>
      <c r="PKU392"/>
      <c r="PKV392"/>
      <c r="PKW392"/>
      <c r="PKX392"/>
      <c r="PKY392"/>
      <c r="PKZ392"/>
      <c r="PLA392"/>
      <c r="PLB392"/>
      <c r="PLC392"/>
      <c r="PLD392"/>
      <c r="PLE392"/>
      <c r="PLF392"/>
      <c r="PLG392"/>
      <c r="PLH392"/>
      <c r="PLI392"/>
      <c r="PLJ392"/>
      <c r="PLK392"/>
      <c r="PLL392"/>
      <c r="PLM392"/>
      <c r="PLN392"/>
      <c r="PLO392"/>
      <c r="PLP392"/>
      <c r="PLQ392"/>
      <c r="PLR392"/>
      <c r="PLS392"/>
      <c r="PLT392"/>
      <c r="PLU392"/>
      <c r="PLV392"/>
      <c r="PLW392"/>
      <c r="PLX392"/>
      <c r="PLY392"/>
      <c r="PLZ392"/>
      <c r="PMA392"/>
      <c r="PMB392"/>
      <c r="PMC392"/>
      <c r="PMD392"/>
      <c r="PME392"/>
      <c r="PMF392"/>
      <c r="PMG392"/>
      <c r="PMH392"/>
      <c r="PMI392"/>
      <c r="PMJ392"/>
      <c r="PMK392"/>
      <c r="PML392"/>
      <c r="PMM392"/>
      <c r="PMN392"/>
      <c r="PMO392"/>
      <c r="PMP392"/>
      <c r="PMQ392"/>
      <c r="PMR392"/>
      <c r="PMS392"/>
      <c r="PMT392"/>
      <c r="PMU392"/>
      <c r="PMV392"/>
      <c r="PMW392"/>
      <c r="PMX392"/>
      <c r="PMY392"/>
      <c r="PMZ392"/>
      <c r="PNA392"/>
      <c r="PNB392"/>
      <c r="PNC392"/>
      <c r="PND392"/>
      <c r="PNE392"/>
      <c r="PNF392"/>
      <c r="PNG392"/>
      <c r="PNH392"/>
      <c r="PNI392"/>
      <c r="PNJ392"/>
      <c r="PNK392"/>
      <c r="PNL392"/>
      <c r="PNM392"/>
      <c r="PNN392"/>
      <c r="PNO392"/>
      <c r="PNP392"/>
      <c r="PNQ392"/>
      <c r="PNR392"/>
      <c r="PNS392"/>
      <c r="PNT392"/>
      <c r="PNU392"/>
      <c r="PNV392"/>
      <c r="PNW392"/>
      <c r="PNX392"/>
      <c r="PNY392"/>
      <c r="PNZ392"/>
      <c r="POA392"/>
      <c r="POB392"/>
      <c r="POC392"/>
      <c r="POD392"/>
      <c r="POE392"/>
      <c r="POF392"/>
      <c r="POG392"/>
      <c r="POH392"/>
      <c r="POI392"/>
      <c r="POJ392"/>
      <c r="POK392"/>
      <c r="POL392"/>
      <c r="POM392"/>
      <c r="PON392"/>
      <c r="POO392"/>
      <c r="POP392"/>
      <c r="POQ392"/>
      <c r="POR392"/>
      <c r="POS392"/>
      <c r="POT392"/>
      <c r="POU392"/>
      <c r="POV392"/>
      <c r="POW392"/>
      <c r="POX392"/>
      <c r="POY392"/>
      <c r="POZ392"/>
      <c r="PPA392"/>
      <c r="PPB392"/>
      <c r="PPC392"/>
      <c r="PPD392"/>
      <c r="PPE392"/>
      <c r="PPF392"/>
      <c r="PPG392"/>
      <c r="PPH392"/>
      <c r="PPI392"/>
      <c r="PPJ392"/>
      <c r="PPK392"/>
      <c r="PPL392"/>
      <c r="PPM392"/>
      <c r="PPN392"/>
      <c r="PPO392"/>
      <c r="PPP392"/>
      <c r="PPQ392"/>
      <c r="PPR392"/>
      <c r="PPS392"/>
      <c r="PPT392"/>
      <c r="PPU392"/>
      <c r="PPV392"/>
      <c r="PPW392"/>
      <c r="PPX392"/>
      <c r="PPY392"/>
      <c r="PPZ392"/>
      <c r="PQA392"/>
      <c r="PQB392"/>
      <c r="PQC392"/>
      <c r="PQD392"/>
      <c r="PQE392"/>
      <c r="PQF392"/>
      <c r="PQG392"/>
      <c r="PQH392"/>
      <c r="PQI392"/>
      <c r="PQJ392"/>
      <c r="PQK392"/>
      <c r="PQL392"/>
      <c r="PQM392"/>
      <c r="PQN392"/>
      <c r="PQO392"/>
      <c r="PQP392"/>
      <c r="PQQ392"/>
      <c r="PQR392"/>
      <c r="PQS392"/>
      <c r="PQT392"/>
      <c r="PQU392"/>
      <c r="PQV392"/>
      <c r="PQW392"/>
      <c r="PQX392"/>
      <c r="PQY392"/>
      <c r="PQZ392"/>
      <c r="PRA392"/>
      <c r="PRB392"/>
      <c r="PRC392"/>
      <c r="PRD392"/>
      <c r="PRE392"/>
      <c r="PRF392"/>
      <c r="PRG392"/>
      <c r="PRH392"/>
      <c r="PRI392"/>
      <c r="PRJ392"/>
      <c r="PRK392"/>
      <c r="PRL392"/>
      <c r="PRM392"/>
      <c r="PRN392"/>
      <c r="PRO392"/>
      <c r="PRP392"/>
      <c r="PRQ392"/>
      <c r="PRR392"/>
      <c r="PRS392"/>
      <c r="PRT392"/>
      <c r="PRU392"/>
      <c r="PRV392"/>
      <c r="PRW392"/>
      <c r="PRX392"/>
      <c r="PRY392"/>
      <c r="PRZ392"/>
      <c r="PSA392"/>
      <c r="PSB392"/>
      <c r="PSC392"/>
      <c r="PSD392"/>
      <c r="PSE392"/>
      <c r="PSF392"/>
      <c r="PSG392"/>
      <c r="PSH392"/>
      <c r="PSI392"/>
      <c r="PSJ392"/>
      <c r="PSK392"/>
      <c r="PSL392"/>
      <c r="PSM392"/>
      <c r="PSN392"/>
      <c r="PSO392"/>
      <c r="PSP392"/>
      <c r="PSQ392"/>
      <c r="PSR392"/>
      <c r="PSS392"/>
      <c r="PST392"/>
      <c r="PSU392"/>
      <c r="PSV392"/>
      <c r="PSW392"/>
      <c r="PSX392"/>
      <c r="PSY392"/>
      <c r="PSZ392"/>
      <c r="PTA392"/>
      <c r="PTB392"/>
      <c r="PTC392"/>
      <c r="PTD392"/>
      <c r="PTE392"/>
      <c r="PTF392"/>
      <c r="PTG392"/>
      <c r="PTH392"/>
      <c r="PTI392"/>
      <c r="PTJ392"/>
      <c r="PTK392"/>
      <c r="PTL392"/>
      <c r="PTM392"/>
      <c r="PTN392"/>
      <c r="PTO392"/>
      <c r="PTP392"/>
      <c r="PTQ392"/>
      <c r="PTR392"/>
      <c r="PTS392"/>
      <c r="PTT392"/>
      <c r="PTU392"/>
      <c r="PTV392"/>
      <c r="PTW392"/>
      <c r="PTX392"/>
      <c r="PTY392"/>
      <c r="PTZ392"/>
      <c r="PUA392"/>
      <c r="PUB392"/>
      <c r="PUC392"/>
      <c r="PUD392"/>
      <c r="PUE392"/>
      <c r="PUF392"/>
      <c r="PUG392"/>
      <c r="PUH392"/>
      <c r="PUI392"/>
      <c r="PUJ392"/>
      <c r="PUK392"/>
      <c r="PUL392"/>
      <c r="PUM392"/>
      <c r="PUN392"/>
      <c r="PUO392"/>
      <c r="PUP392"/>
      <c r="PUQ392"/>
      <c r="PUR392"/>
      <c r="PUS392"/>
      <c r="PUT392"/>
      <c r="PUU392"/>
      <c r="PUV392"/>
      <c r="PUW392"/>
      <c r="PUX392"/>
      <c r="PUY392"/>
      <c r="PUZ392"/>
      <c r="PVA392"/>
      <c r="PVB392"/>
      <c r="PVC392"/>
      <c r="PVD392"/>
      <c r="PVE392"/>
      <c r="PVF392"/>
      <c r="PVG392"/>
      <c r="PVH392"/>
      <c r="PVI392"/>
      <c r="PVJ392"/>
      <c r="PVK392"/>
      <c r="PVL392"/>
      <c r="PVM392"/>
      <c r="PVN392"/>
      <c r="PVO392"/>
      <c r="PVP392"/>
      <c r="PVQ392"/>
      <c r="PVR392"/>
      <c r="PVS392"/>
      <c r="PVT392"/>
      <c r="PVU392"/>
      <c r="PVV392"/>
      <c r="PVW392"/>
      <c r="PVX392"/>
      <c r="PVY392"/>
      <c r="PVZ392"/>
      <c r="PWA392"/>
      <c r="PWB392"/>
      <c r="PWC392"/>
      <c r="PWD392"/>
      <c r="PWE392"/>
      <c r="PWF392"/>
      <c r="PWG392"/>
      <c r="PWH392"/>
      <c r="PWI392"/>
      <c r="PWJ392"/>
      <c r="PWK392"/>
      <c r="PWL392"/>
      <c r="PWM392"/>
      <c r="PWN392"/>
      <c r="PWO392"/>
      <c r="PWP392"/>
      <c r="PWQ392"/>
      <c r="PWR392"/>
      <c r="PWS392"/>
      <c r="PWT392"/>
      <c r="PWU392"/>
      <c r="PWV392"/>
      <c r="PWW392"/>
      <c r="PWX392"/>
      <c r="PWY392"/>
      <c r="PWZ392"/>
      <c r="PXA392"/>
      <c r="PXB392"/>
      <c r="PXC392"/>
      <c r="PXD392"/>
      <c r="PXE392"/>
      <c r="PXF392"/>
      <c r="PXG392"/>
      <c r="PXH392"/>
      <c r="PXI392"/>
      <c r="PXJ392"/>
      <c r="PXK392"/>
      <c r="PXL392"/>
      <c r="PXM392"/>
      <c r="PXN392"/>
      <c r="PXO392"/>
      <c r="PXP392"/>
      <c r="PXQ392"/>
      <c r="PXR392"/>
      <c r="PXS392"/>
      <c r="PXT392"/>
      <c r="PXU392"/>
      <c r="PXV392"/>
      <c r="PXW392"/>
      <c r="PXX392"/>
      <c r="PXY392"/>
      <c r="PXZ392"/>
      <c r="PYA392"/>
      <c r="PYB392"/>
      <c r="PYC392"/>
      <c r="PYD392"/>
      <c r="PYE392"/>
      <c r="PYF392"/>
      <c r="PYG392"/>
      <c r="PYH392"/>
      <c r="PYI392"/>
      <c r="PYJ392"/>
      <c r="PYK392"/>
      <c r="PYL392"/>
      <c r="PYM392"/>
      <c r="PYN392"/>
      <c r="PYO392"/>
      <c r="PYP392"/>
      <c r="PYQ392"/>
      <c r="PYR392"/>
      <c r="PYS392"/>
      <c r="PYT392"/>
      <c r="PYU392"/>
      <c r="PYV392"/>
      <c r="PYW392"/>
      <c r="PYX392"/>
      <c r="PYY392"/>
      <c r="PYZ392"/>
      <c r="PZA392"/>
      <c r="PZB392"/>
      <c r="PZC392"/>
      <c r="PZD392"/>
      <c r="PZE392"/>
      <c r="PZF392"/>
      <c r="PZG392"/>
      <c r="PZH392"/>
      <c r="PZI392"/>
      <c r="PZJ392"/>
      <c r="PZK392"/>
      <c r="PZL392"/>
      <c r="PZM392"/>
      <c r="PZN392"/>
      <c r="PZO392"/>
      <c r="PZP392"/>
      <c r="PZQ392"/>
      <c r="PZR392"/>
      <c r="PZS392"/>
      <c r="PZT392"/>
      <c r="PZU392"/>
      <c r="PZV392"/>
      <c r="PZW392"/>
      <c r="PZX392"/>
      <c r="PZY392"/>
      <c r="PZZ392"/>
      <c r="QAA392"/>
      <c r="QAB392"/>
      <c r="QAC392"/>
      <c r="QAD392"/>
      <c r="QAE392"/>
      <c r="QAF392"/>
      <c r="QAG392"/>
      <c r="QAH392"/>
      <c r="QAI392"/>
      <c r="QAJ392"/>
      <c r="QAK392"/>
      <c r="QAL392"/>
      <c r="QAM392"/>
      <c r="QAN392"/>
      <c r="QAO392"/>
      <c r="QAP392"/>
      <c r="QAQ392"/>
      <c r="QAR392"/>
      <c r="QAS392"/>
      <c r="QAT392"/>
      <c r="QAU392"/>
      <c r="QAV392"/>
      <c r="QAW392"/>
      <c r="QAX392"/>
      <c r="QAY392"/>
      <c r="QAZ392"/>
      <c r="QBA392"/>
      <c r="QBB392"/>
      <c r="QBC392"/>
      <c r="QBD392"/>
      <c r="QBE392"/>
      <c r="QBF392"/>
      <c r="QBG392"/>
      <c r="QBH392"/>
      <c r="QBI392"/>
      <c r="QBJ392"/>
      <c r="QBK392"/>
      <c r="QBL392"/>
      <c r="QBM392"/>
      <c r="QBN392"/>
      <c r="QBO392"/>
      <c r="QBP392"/>
      <c r="QBQ392"/>
      <c r="QBR392"/>
      <c r="QBS392"/>
      <c r="QBT392"/>
      <c r="QBU392"/>
      <c r="QBV392"/>
      <c r="QBW392"/>
      <c r="QBX392"/>
      <c r="QBY392"/>
      <c r="QBZ392"/>
      <c r="QCA392"/>
      <c r="QCB392"/>
      <c r="QCC392"/>
      <c r="QCD392"/>
      <c r="QCE392"/>
      <c r="QCF392"/>
      <c r="QCG392"/>
      <c r="QCH392"/>
      <c r="QCI392"/>
      <c r="QCJ392"/>
      <c r="QCK392"/>
      <c r="QCL392"/>
      <c r="QCM392"/>
      <c r="QCN392"/>
      <c r="QCO392"/>
      <c r="QCP392"/>
      <c r="QCQ392"/>
      <c r="QCR392"/>
      <c r="QCS392"/>
      <c r="QCT392"/>
      <c r="QCU392"/>
      <c r="QCV392"/>
      <c r="QCW392"/>
      <c r="QCX392"/>
      <c r="QCY392"/>
      <c r="QCZ392"/>
      <c r="QDA392"/>
      <c r="QDB392"/>
      <c r="QDC392"/>
      <c r="QDD392"/>
      <c r="QDE392"/>
      <c r="QDF392"/>
      <c r="QDG392"/>
      <c r="QDH392"/>
      <c r="QDI392"/>
      <c r="QDJ392"/>
      <c r="QDK392"/>
      <c r="QDL392"/>
      <c r="QDM392"/>
      <c r="QDN392"/>
      <c r="QDO392"/>
      <c r="QDP392"/>
      <c r="QDQ392"/>
      <c r="QDR392"/>
      <c r="QDS392"/>
      <c r="QDT392"/>
      <c r="QDU392"/>
      <c r="QDV392"/>
      <c r="QDW392"/>
      <c r="QDX392"/>
      <c r="QDY392"/>
      <c r="QDZ392"/>
      <c r="QEA392"/>
      <c r="QEB392"/>
      <c r="QEC392"/>
      <c r="QED392"/>
      <c r="QEE392"/>
      <c r="QEF392"/>
      <c r="QEG392"/>
      <c r="QEH392"/>
      <c r="QEI392"/>
      <c r="QEJ392"/>
      <c r="QEK392"/>
      <c r="QEL392"/>
      <c r="QEM392"/>
      <c r="QEN392"/>
      <c r="QEO392"/>
      <c r="QEP392"/>
      <c r="QEQ392"/>
      <c r="QER392"/>
      <c r="QES392"/>
      <c r="QET392"/>
      <c r="QEU392"/>
      <c r="QEV392"/>
      <c r="QEW392"/>
      <c r="QEX392"/>
      <c r="QEY392"/>
      <c r="QEZ392"/>
      <c r="QFA392"/>
      <c r="QFB392"/>
      <c r="QFC392"/>
      <c r="QFD392"/>
      <c r="QFE392"/>
      <c r="QFF392"/>
      <c r="QFG392"/>
      <c r="QFH392"/>
      <c r="QFI392"/>
      <c r="QFJ392"/>
      <c r="QFK392"/>
      <c r="QFL392"/>
      <c r="QFM392"/>
      <c r="QFN392"/>
      <c r="QFO392"/>
      <c r="QFP392"/>
      <c r="QFQ392"/>
      <c r="QFR392"/>
      <c r="QFS392"/>
      <c r="QFT392"/>
      <c r="QFU392"/>
      <c r="QFV392"/>
      <c r="QFW392"/>
      <c r="QFX392"/>
      <c r="QFY392"/>
      <c r="QFZ392"/>
      <c r="QGA392"/>
      <c r="QGB392"/>
      <c r="QGC392"/>
      <c r="QGD392"/>
      <c r="QGE392"/>
      <c r="QGF392"/>
      <c r="QGG392"/>
      <c r="QGH392"/>
      <c r="QGI392"/>
      <c r="QGJ392"/>
      <c r="QGK392"/>
      <c r="QGL392"/>
      <c r="QGM392"/>
      <c r="QGN392"/>
      <c r="QGO392"/>
      <c r="QGP392"/>
      <c r="QGQ392"/>
      <c r="QGR392"/>
      <c r="QGS392"/>
      <c r="QGT392"/>
      <c r="QGU392"/>
      <c r="QGV392"/>
      <c r="QGW392"/>
      <c r="QGX392"/>
      <c r="QGY392"/>
      <c r="QGZ392"/>
      <c r="QHA392"/>
      <c r="QHB392"/>
      <c r="QHC392"/>
      <c r="QHD392"/>
      <c r="QHE392"/>
      <c r="QHF392"/>
      <c r="QHG392"/>
      <c r="QHH392"/>
      <c r="QHI392"/>
      <c r="QHJ392"/>
      <c r="QHK392"/>
      <c r="QHL392"/>
      <c r="QHM392"/>
      <c r="QHN392"/>
      <c r="QHO392"/>
      <c r="QHP392"/>
      <c r="QHQ392"/>
      <c r="QHR392"/>
      <c r="QHS392"/>
      <c r="QHT392"/>
      <c r="QHU392"/>
      <c r="QHV392"/>
      <c r="QHW392"/>
      <c r="QHX392"/>
      <c r="QHY392"/>
      <c r="QHZ392"/>
      <c r="QIA392"/>
      <c r="QIB392"/>
      <c r="QIC392"/>
      <c r="QID392"/>
      <c r="QIE392"/>
      <c r="QIF392"/>
      <c r="QIG392"/>
      <c r="QIH392"/>
      <c r="QII392"/>
      <c r="QIJ392"/>
      <c r="QIK392"/>
      <c r="QIL392"/>
      <c r="QIM392"/>
      <c r="QIN392"/>
      <c r="QIO392"/>
      <c r="QIP392"/>
      <c r="QIQ392"/>
      <c r="QIR392"/>
      <c r="QIS392"/>
      <c r="QIT392"/>
      <c r="QIU392"/>
      <c r="QIV392"/>
      <c r="QIW392"/>
      <c r="QIX392"/>
      <c r="QIY392"/>
      <c r="QIZ392"/>
      <c r="QJA392"/>
      <c r="QJB392"/>
      <c r="QJC392"/>
      <c r="QJD392"/>
      <c r="QJE392"/>
      <c r="QJF392"/>
      <c r="QJG392"/>
      <c r="QJH392"/>
      <c r="QJI392"/>
      <c r="QJJ392"/>
      <c r="QJK392"/>
      <c r="QJL392"/>
      <c r="QJM392"/>
      <c r="QJN392"/>
      <c r="QJO392"/>
      <c r="QJP392"/>
      <c r="QJQ392"/>
      <c r="QJR392"/>
      <c r="QJS392"/>
      <c r="QJT392"/>
      <c r="QJU392"/>
      <c r="QJV392"/>
      <c r="QJW392"/>
      <c r="QJX392"/>
      <c r="QJY392"/>
      <c r="QJZ392"/>
      <c r="QKA392"/>
      <c r="QKB392"/>
      <c r="QKC392"/>
      <c r="QKD392"/>
      <c r="QKE392"/>
      <c r="QKF392"/>
      <c r="QKG392"/>
      <c r="QKH392"/>
      <c r="QKI392"/>
      <c r="QKJ392"/>
      <c r="QKK392"/>
      <c r="QKL392"/>
      <c r="QKM392"/>
      <c r="QKN392"/>
      <c r="QKO392"/>
      <c r="QKP392"/>
      <c r="QKQ392"/>
      <c r="QKR392"/>
      <c r="QKS392"/>
      <c r="QKT392"/>
      <c r="QKU392"/>
      <c r="QKV392"/>
      <c r="QKW392"/>
      <c r="QKX392"/>
      <c r="QKY392"/>
      <c r="QKZ392"/>
      <c r="QLA392"/>
      <c r="QLB392"/>
      <c r="QLC392"/>
      <c r="QLD392"/>
      <c r="QLE392"/>
      <c r="QLF392"/>
      <c r="QLG392"/>
      <c r="QLH392"/>
      <c r="QLI392"/>
      <c r="QLJ392"/>
      <c r="QLK392"/>
      <c r="QLL392"/>
      <c r="QLM392"/>
      <c r="QLN392"/>
      <c r="QLO392"/>
      <c r="QLP392"/>
      <c r="QLQ392"/>
      <c r="QLR392"/>
      <c r="QLS392"/>
      <c r="QLT392"/>
      <c r="QLU392"/>
      <c r="QLV392"/>
      <c r="QLW392"/>
      <c r="QLX392"/>
      <c r="QLY392"/>
      <c r="QLZ392"/>
      <c r="QMA392"/>
      <c r="QMB392"/>
      <c r="QMC392"/>
      <c r="QMD392"/>
      <c r="QME392"/>
      <c r="QMF392"/>
      <c r="QMG392"/>
      <c r="QMH392"/>
      <c r="QMI392"/>
      <c r="QMJ392"/>
      <c r="QMK392"/>
      <c r="QML392"/>
      <c r="QMM392"/>
      <c r="QMN392"/>
      <c r="QMO392"/>
      <c r="QMP392"/>
      <c r="QMQ392"/>
      <c r="QMR392"/>
      <c r="QMS392"/>
      <c r="QMT392"/>
      <c r="QMU392"/>
      <c r="QMV392"/>
      <c r="QMW392"/>
      <c r="QMX392"/>
      <c r="QMY392"/>
      <c r="QMZ392"/>
      <c r="QNA392"/>
      <c r="QNB392"/>
      <c r="QNC392"/>
      <c r="QND392"/>
      <c r="QNE392"/>
      <c r="QNF392"/>
      <c r="QNG392"/>
      <c r="QNH392"/>
      <c r="QNI392"/>
      <c r="QNJ392"/>
      <c r="QNK392"/>
      <c r="QNL392"/>
      <c r="QNM392"/>
      <c r="QNN392"/>
      <c r="QNO392"/>
      <c r="QNP392"/>
      <c r="QNQ392"/>
      <c r="QNR392"/>
      <c r="QNS392"/>
      <c r="QNT392"/>
      <c r="QNU392"/>
      <c r="QNV392"/>
      <c r="QNW392"/>
      <c r="QNX392"/>
      <c r="QNY392"/>
      <c r="QNZ392"/>
      <c r="QOA392"/>
      <c r="QOB392"/>
      <c r="QOC392"/>
      <c r="QOD392"/>
      <c r="QOE392"/>
      <c r="QOF392"/>
      <c r="QOG392"/>
      <c r="QOH392"/>
      <c r="QOI392"/>
      <c r="QOJ392"/>
      <c r="QOK392"/>
      <c r="QOL392"/>
      <c r="QOM392"/>
      <c r="QON392"/>
      <c r="QOO392"/>
      <c r="QOP392"/>
      <c r="QOQ392"/>
      <c r="QOR392"/>
      <c r="QOS392"/>
      <c r="QOT392"/>
      <c r="QOU392"/>
      <c r="QOV392"/>
      <c r="QOW392"/>
      <c r="QOX392"/>
      <c r="QOY392"/>
      <c r="QOZ392"/>
      <c r="QPA392"/>
      <c r="QPB392"/>
      <c r="QPC392"/>
      <c r="QPD392"/>
      <c r="QPE392"/>
      <c r="QPF392"/>
      <c r="QPG392"/>
      <c r="QPH392"/>
      <c r="QPI392"/>
      <c r="QPJ392"/>
      <c r="QPK392"/>
      <c r="QPL392"/>
      <c r="QPM392"/>
      <c r="QPN392"/>
      <c r="QPO392"/>
      <c r="QPP392"/>
      <c r="QPQ392"/>
      <c r="QPR392"/>
      <c r="QPS392"/>
      <c r="QPT392"/>
      <c r="QPU392"/>
      <c r="QPV392"/>
      <c r="QPW392"/>
      <c r="QPX392"/>
      <c r="QPY392"/>
      <c r="QPZ392"/>
      <c r="QQA392"/>
      <c r="QQB392"/>
      <c r="QQC392"/>
      <c r="QQD392"/>
      <c r="QQE392"/>
      <c r="QQF392"/>
      <c r="QQG392"/>
      <c r="QQH392"/>
      <c r="QQI392"/>
      <c r="QQJ392"/>
      <c r="QQK392"/>
      <c r="QQL392"/>
      <c r="QQM392"/>
      <c r="QQN392"/>
      <c r="QQO392"/>
      <c r="QQP392"/>
      <c r="QQQ392"/>
      <c r="QQR392"/>
      <c r="QQS392"/>
      <c r="QQT392"/>
      <c r="QQU392"/>
      <c r="QQV392"/>
      <c r="QQW392"/>
      <c r="QQX392"/>
      <c r="QQY392"/>
      <c r="QQZ392"/>
      <c r="QRA392"/>
      <c r="QRB392"/>
      <c r="QRC392"/>
      <c r="QRD392"/>
      <c r="QRE392"/>
      <c r="QRF392"/>
      <c r="QRG392"/>
      <c r="QRH392"/>
      <c r="QRI392"/>
      <c r="QRJ392"/>
      <c r="QRK392"/>
      <c r="QRL392"/>
      <c r="QRM392"/>
      <c r="QRN392"/>
      <c r="QRO392"/>
      <c r="QRP392"/>
      <c r="QRQ392"/>
      <c r="QRR392"/>
      <c r="QRS392"/>
      <c r="QRT392"/>
      <c r="QRU392"/>
      <c r="QRV392"/>
      <c r="QRW392"/>
      <c r="QRX392"/>
      <c r="QRY392"/>
      <c r="QRZ392"/>
      <c r="QSA392"/>
      <c r="QSB392"/>
      <c r="QSC392"/>
      <c r="QSD392"/>
      <c r="QSE392"/>
      <c r="QSF392"/>
      <c r="QSG392"/>
      <c r="QSH392"/>
      <c r="QSI392"/>
      <c r="QSJ392"/>
      <c r="QSK392"/>
      <c r="QSL392"/>
      <c r="QSM392"/>
      <c r="QSN392"/>
      <c r="QSO392"/>
      <c r="QSP392"/>
      <c r="QSQ392"/>
      <c r="QSR392"/>
      <c r="QSS392"/>
      <c r="QST392"/>
      <c r="QSU392"/>
      <c r="QSV392"/>
      <c r="QSW392"/>
      <c r="QSX392"/>
      <c r="QSY392"/>
      <c r="QSZ392"/>
      <c r="QTA392"/>
      <c r="QTB392"/>
      <c r="QTC392"/>
      <c r="QTD392"/>
      <c r="QTE392"/>
      <c r="QTF392"/>
      <c r="QTG392"/>
      <c r="QTH392"/>
      <c r="QTI392"/>
      <c r="QTJ392"/>
      <c r="QTK392"/>
      <c r="QTL392"/>
      <c r="QTM392"/>
      <c r="QTN392"/>
      <c r="QTO392"/>
      <c r="QTP392"/>
      <c r="QTQ392"/>
      <c r="QTR392"/>
      <c r="QTS392"/>
      <c r="QTT392"/>
      <c r="QTU392"/>
      <c r="QTV392"/>
      <c r="QTW392"/>
      <c r="QTX392"/>
      <c r="QTY392"/>
      <c r="QTZ392"/>
      <c r="QUA392"/>
      <c r="QUB392"/>
      <c r="QUC392"/>
      <c r="QUD392"/>
      <c r="QUE392"/>
      <c r="QUF392"/>
      <c r="QUG392"/>
      <c r="QUH392"/>
      <c r="QUI392"/>
      <c r="QUJ392"/>
      <c r="QUK392"/>
      <c r="QUL392"/>
      <c r="QUM392"/>
      <c r="QUN392"/>
      <c r="QUO392"/>
      <c r="QUP392"/>
      <c r="QUQ392"/>
      <c r="QUR392"/>
      <c r="QUS392"/>
      <c r="QUT392"/>
      <c r="QUU392"/>
      <c r="QUV392"/>
      <c r="QUW392"/>
      <c r="QUX392"/>
      <c r="QUY392"/>
      <c r="QUZ392"/>
      <c r="QVA392"/>
      <c r="QVB392"/>
      <c r="QVC392"/>
      <c r="QVD392"/>
      <c r="QVE392"/>
      <c r="QVF392"/>
      <c r="QVG392"/>
      <c r="QVH392"/>
      <c r="QVI392"/>
      <c r="QVJ392"/>
      <c r="QVK392"/>
      <c r="QVL392"/>
      <c r="QVM392"/>
      <c r="QVN392"/>
      <c r="QVO392"/>
      <c r="QVP392"/>
      <c r="QVQ392"/>
      <c r="QVR392"/>
      <c r="QVS392"/>
      <c r="QVT392"/>
      <c r="QVU392"/>
      <c r="QVV392"/>
      <c r="QVW392"/>
      <c r="QVX392"/>
      <c r="QVY392"/>
      <c r="QVZ392"/>
      <c r="QWA392"/>
      <c r="QWB392"/>
      <c r="QWC392"/>
      <c r="QWD392"/>
      <c r="QWE392"/>
      <c r="QWF392"/>
      <c r="QWG392"/>
      <c r="QWH392"/>
      <c r="QWI392"/>
      <c r="QWJ392"/>
      <c r="QWK392"/>
      <c r="QWL392"/>
      <c r="QWM392"/>
      <c r="QWN392"/>
      <c r="QWO392"/>
      <c r="QWP392"/>
      <c r="QWQ392"/>
      <c r="QWR392"/>
      <c r="QWS392"/>
      <c r="QWT392"/>
      <c r="QWU392"/>
      <c r="QWV392"/>
      <c r="QWW392"/>
      <c r="QWX392"/>
      <c r="QWY392"/>
      <c r="QWZ392"/>
      <c r="QXA392"/>
      <c r="QXB392"/>
      <c r="QXC392"/>
      <c r="QXD392"/>
      <c r="QXE392"/>
      <c r="QXF392"/>
      <c r="QXG392"/>
      <c r="QXH392"/>
      <c r="QXI392"/>
      <c r="QXJ392"/>
      <c r="QXK392"/>
      <c r="QXL392"/>
      <c r="QXM392"/>
      <c r="QXN392"/>
      <c r="QXO392"/>
      <c r="QXP392"/>
      <c r="QXQ392"/>
      <c r="QXR392"/>
      <c r="QXS392"/>
      <c r="QXT392"/>
      <c r="QXU392"/>
      <c r="QXV392"/>
      <c r="QXW392"/>
      <c r="QXX392"/>
      <c r="QXY392"/>
      <c r="QXZ392"/>
      <c r="QYA392"/>
      <c r="QYB392"/>
      <c r="QYC392"/>
      <c r="QYD392"/>
      <c r="QYE392"/>
      <c r="QYF392"/>
      <c r="QYG392"/>
      <c r="QYH392"/>
      <c r="QYI392"/>
      <c r="QYJ392"/>
      <c r="QYK392"/>
      <c r="QYL392"/>
      <c r="QYM392"/>
      <c r="QYN392"/>
      <c r="QYO392"/>
      <c r="QYP392"/>
      <c r="QYQ392"/>
      <c r="QYR392"/>
      <c r="QYS392"/>
      <c r="QYT392"/>
      <c r="QYU392"/>
      <c r="QYV392"/>
      <c r="QYW392"/>
      <c r="QYX392"/>
      <c r="QYY392"/>
      <c r="QYZ392"/>
      <c r="QZA392"/>
      <c r="QZB392"/>
      <c r="QZC392"/>
      <c r="QZD392"/>
      <c r="QZE392"/>
      <c r="QZF392"/>
      <c r="QZG392"/>
      <c r="QZH392"/>
      <c r="QZI392"/>
      <c r="QZJ392"/>
      <c r="QZK392"/>
      <c r="QZL392"/>
      <c r="QZM392"/>
      <c r="QZN392"/>
      <c r="QZO392"/>
      <c r="QZP392"/>
      <c r="QZQ392"/>
      <c r="QZR392"/>
      <c r="QZS392"/>
      <c r="QZT392"/>
      <c r="QZU392"/>
      <c r="QZV392"/>
      <c r="QZW392"/>
      <c r="QZX392"/>
      <c r="QZY392"/>
      <c r="QZZ392"/>
      <c r="RAA392"/>
      <c r="RAB392"/>
      <c r="RAC392"/>
      <c r="RAD392"/>
      <c r="RAE392"/>
      <c r="RAF392"/>
      <c r="RAG392"/>
      <c r="RAH392"/>
      <c r="RAI392"/>
      <c r="RAJ392"/>
      <c r="RAK392"/>
      <c r="RAL392"/>
      <c r="RAM392"/>
      <c r="RAN392"/>
      <c r="RAO392"/>
      <c r="RAP392"/>
      <c r="RAQ392"/>
      <c r="RAR392"/>
      <c r="RAS392"/>
      <c r="RAT392"/>
      <c r="RAU392"/>
      <c r="RAV392"/>
      <c r="RAW392"/>
      <c r="RAX392"/>
      <c r="RAY392"/>
      <c r="RAZ392"/>
      <c r="RBA392"/>
      <c r="RBB392"/>
      <c r="RBC392"/>
      <c r="RBD392"/>
      <c r="RBE392"/>
      <c r="RBF392"/>
      <c r="RBG392"/>
      <c r="RBH392"/>
      <c r="RBI392"/>
      <c r="RBJ392"/>
      <c r="RBK392"/>
      <c r="RBL392"/>
      <c r="RBM392"/>
      <c r="RBN392"/>
      <c r="RBO392"/>
      <c r="RBP392"/>
      <c r="RBQ392"/>
      <c r="RBR392"/>
      <c r="RBS392"/>
      <c r="RBT392"/>
      <c r="RBU392"/>
      <c r="RBV392"/>
      <c r="RBW392"/>
      <c r="RBX392"/>
      <c r="RBY392"/>
      <c r="RBZ392"/>
      <c r="RCA392"/>
      <c r="RCB392"/>
      <c r="RCC392"/>
      <c r="RCD392"/>
      <c r="RCE392"/>
      <c r="RCF392"/>
      <c r="RCG392"/>
      <c r="RCH392"/>
      <c r="RCI392"/>
      <c r="RCJ392"/>
      <c r="RCK392"/>
      <c r="RCL392"/>
      <c r="RCM392"/>
      <c r="RCN392"/>
      <c r="RCO392"/>
      <c r="RCP392"/>
      <c r="RCQ392"/>
      <c r="RCR392"/>
      <c r="RCS392"/>
      <c r="RCT392"/>
      <c r="RCU392"/>
      <c r="RCV392"/>
      <c r="RCW392"/>
      <c r="RCX392"/>
      <c r="RCY392"/>
      <c r="RCZ392"/>
      <c r="RDA392"/>
      <c r="RDB392"/>
      <c r="RDC392"/>
      <c r="RDD392"/>
      <c r="RDE392"/>
      <c r="RDF392"/>
      <c r="RDG392"/>
      <c r="RDH392"/>
      <c r="RDI392"/>
      <c r="RDJ392"/>
      <c r="RDK392"/>
      <c r="RDL392"/>
      <c r="RDM392"/>
      <c r="RDN392"/>
      <c r="RDO392"/>
      <c r="RDP392"/>
      <c r="RDQ392"/>
      <c r="RDR392"/>
      <c r="RDS392"/>
      <c r="RDT392"/>
      <c r="RDU392"/>
      <c r="RDV392"/>
      <c r="RDW392"/>
      <c r="RDX392"/>
      <c r="RDY392"/>
      <c r="RDZ392"/>
      <c r="REA392"/>
      <c r="REB392"/>
      <c r="REC392"/>
      <c r="RED392"/>
      <c r="REE392"/>
      <c r="REF392"/>
      <c r="REG392"/>
      <c r="REH392"/>
      <c r="REI392"/>
      <c r="REJ392"/>
      <c r="REK392"/>
      <c r="REL392"/>
      <c r="REM392"/>
      <c r="REN392"/>
      <c r="REO392"/>
      <c r="REP392"/>
      <c r="REQ392"/>
      <c r="RER392"/>
      <c r="RES392"/>
      <c r="RET392"/>
      <c r="REU392"/>
      <c r="REV392"/>
      <c r="REW392"/>
      <c r="REX392"/>
      <c r="REY392"/>
      <c r="REZ392"/>
      <c r="RFA392"/>
      <c r="RFB392"/>
      <c r="RFC392"/>
      <c r="RFD392"/>
      <c r="RFE392"/>
      <c r="RFF392"/>
      <c r="RFG392"/>
      <c r="RFH392"/>
      <c r="RFI392"/>
      <c r="RFJ392"/>
      <c r="RFK392"/>
      <c r="RFL392"/>
      <c r="RFM392"/>
      <c r="RFN392"/>
      <c r="RFO392"/>
      <c r="RFP392"/>
      <c r="RFQ392"/>
      <c r="RFR392"/>
      <c r="RFS392"/>
      <c r="RFT392"/>
      <c r="RFU392"/>
      <c r="RFV392"/>
      <c r="RFW392"/>
      <c r="RFX392"/>
      <c r="RFY392"/>
      <c r="RFZ392"/>
      <c r="RGA392"/>
      <c r="RGB392"/>
      <c r="RGC392"/>
      <c r="RGD392"/>
      <c r="RGE392"/>
      <c r="RGF392"/>
      <c r="RGG392"/>
      <c r="RGH392"/>
      <c r="RGI392"/>
      <c r="RGJ392"/>
      <c r="RGK392"/>
      <c r="RGL392"/>
      <c r="RGM392"/>
      <c r="RGN392"/>
      <c r="RGO392"/>
      <c r="RGP392"/>
      <c r="RGQ392"/>
      <c r="RGR392"/>
      <c r="RGS392"/>
      <c r="RGT392"/>
      <c r="RGU392"/>
      <c r="RGV392"/>
      <c r="RGW392"/>
      <c r="RGX392"/>
      <c r="RGY392"/>
      <c r="RGZ392"/>
      <c r="RHA392"/>
      <c r="RHB392"/>
      <c r="RHC392"/>
      <c r="RHD392"/>
      <c r="RHE392"/>
      <c r="RHF392"/>
      <c r="RHG392"/>
      <c r="RHH392"/>
      <c r="RHI392"/>
      <c r="RHJ392"/>
      <c r="RHK392"/>
      <c r="RHL392"/>
      <c r="RHM392"/>
      <c r="RHN392"/>
      <c r="RHO392"/>
      <c r="RHP392"/>
      <c r="RHQ392"/>
      <c r="RHR392"/>
      <c r="RHS392"/>
      <c r="RHT392"/>
      <c r="RHU392"/>
      <c r="RHV392"/>
      <c r="RHW392"/>
      <c r="RHX392"/>
      <c r="RHY392"/>
      <c r="RHZ392"/>
      <c r="RIA392"/>
      <c r="RIB392"/>
      <c r="RIC392"/>
      <c r="RID392"/>
      <c r="RIE392"/>
      <c r="RIF392"/>
      <c r="RIG392"/>
      <c r="RIH392"/>
      <c r="RII392"/>
      <c r="RIJ392"/>
      <c r="RIK392"/>
      <c r="RIL392"/>
      <c r="RIM392"/>
      <c r="RIN392"/>
      <c r="RIO392"/>
      <c r="RIP392"/>
      <c r="RIQ392"/>
      <c r="RIR392"/>
      <c r="RIS392"/>
      <c r="RIT392"/>
      <c r="RIU392"/>
      <c r="RIV392"/>
      <c r="RIW392"/>
      <c r="RIX392"/>
      <c r="RIY392"/>
      <c r="RIZ392"/>
      <c r="RJA392"/>
      <c r="RJB392"/>
      <c r="RJC392"/>
      <c r="RJD392"/>
      <c r="RJE392"/>
      <c r="RJF392"/>
      <c r="RJG392"/>
      <c r="RJH392"/>
      <c r="RJI392"/>
      <c r="RJJ392"/>
      <c r="RJK392"/>
      <c r="RJL392"/>
      <c r="RJM392"/>
      <c r="RJN392"/>
      <c r="RJO392"/>
      <c r="RJP392"/>
      <c r="RJQ392"/>
      <c r="RJR392"/>
      <c r="RJS392"/>
      <c r="RJT392"/>
      <c r="RJU392"/>
      <c r="RJV392"/>
      <c r="RJW392"/>
      <c r="RJX392"/>
      <c r="RJY392"/>
      <c r="RJZ392"/>
      <c r="RKA392"/>
      <c r="RKB392"/>
      <c r="RKC392"/>
      <c r="RKD392"/>
      <c r="RKE392"/>
      <c r="RKF392"/>
      <c r="RKG392"/>
      <c r="RKH392"/>
      <c r="RKI392"/>
      <c r="RKJ392"/>
      <c r="RKK392"/>
      <c r="RKL392"/>
      <c r="RKM392"/>
      <c r="RKN392"/>
      <c r="RKO392"/>
      <c r="RKP392"/>
      <c r="RKQ392"/>
      <c r="RKR392"/>
      <c r="RKS392"/>
      <c r="RKT392"/>
      <c r="RKU392"/>
      <c r="RKV392"/>
      <c r="RKW392"/>
      <c r="RKX392"/>
      <c r="RKY392"/>
      <c r="RKZ392"/>
      <c r="RLA392"/>
      <c r="RLB392"/>
      <c r="RLC392"/>
      <c r="RLD392"/>
      <c r="RLE392"/>
      <c r="RLF392"/>
      <c r="RLG392"/>
      <c r="RLH392"/>
      <c r="RLI392"/>
      <c r="RLJ392"/>
      <c r="RLK392"/>
      <c r="RLL392"/>
      <c r="RLM392"/>
      <c r="RLN392"/>
      <c r="RLO392"/>
      <c r="RLP392"/>
      <c r="RLQ392"/>
      <c r="RLR392"/>
      <c r="RLS392"/>
      <c r="RLT392"/>
      <c r="RLU392"/>
      <c r="RLV392"/>
      <c r="RLW392"/>
      <c r="RLX392"/>
      <c r="RLY392"/>
      <c r="RLZ392"/>
      <c r="RMA392"/>
      <c r="RMB392"/>
      <c r="RMC392"/>
      <c r="RMD392"/>
      <c r="RME392"/>
      <c r="RMF392"/>
      <c r="RMG392"/>
      <c r="RMH392"/>
      <c r="RMI392"/>
      <c r="RMJ392"/>
      <c r="RMK392"/>
      <c r="RML392"/>
      <c r="RMM392"/>
      <c r="RMN392"/>
      <c r="RMO392"/>
      <c r="RMP392"/>
      <c r="RMQ392"/>
      <c r="RMR392"/>
      <c r="RMS392"/>
      <c r="RMT392"/>
      <c r="RMU392"/>
      <c r="RMV392"/>
      <c r="RMW392"/>
      <c r="RMX392"/>
      <c r="RMY392"/>
      <c r="RMZ392"/>
      <c r="RNA392"/>
      <c r="RNB392"/>
      <c r="RNC392"/>
      <c r="RND392"/>
      <c r="RNE392"/>
      <c r="RNF392"/>
      <c r="RNG392"/>
      <c r="RNH392"/>
      <c r="RNI392"/>
      <c r="RNJ392"/>
      <c r="RNK392"/>
      <c r="RNL392"/>
      <c r="RNM392"/>
      <c r="RNN392"/>
      <c r="RNO392"/>
      <c r="RNP392"/>
      <c r="RNQ392"/>
      <c r="RNR392"/>
      <c r="RNS392"/>
      <c r="RNT392"/>
      <c r="RNU392"/>
      <c r="RNV392"/>
      <c r="RNW392"/>
      <c r="RNX392"/>
      <c r="RNY392"/>
      <c r="RNZ392"/>
      <c r="ROA392"/>
      <c r="ROB392"/>
      <c r="ROC392"/>
      <c r="ROD392"/>
      <c r="ROE392"/>
      <c r="ROF392"/>
      <c r="ROG392"/>
      <c r="ROH392"/>
      <c r="ROI392"/>
      <c r="ROJ392"/>
      <c r="ROK392"/>
      <c r="ROL392"/>
      <c r="ROM392"/>
      <c r="RON392"/>
      <c r="ROO392"/>
      <c r="ROP392"/>
      <c r="ROQ392"/>
      <c r="ROR392"/>
      <c r="ROS392"/>
      <c r="ROT392"/>
      <c r="ROU392"/>
      <c r="ROV392"/>
      <c r="ROW392"/>
      <c r="ROX392"/>
      <c r="ROY392"/>
      <c r="ROZ392"/>
      <c r="RPA392"/>
      <c r="RPB392"/>
      <c r="RPC392"/>
      <c r="RPD392"/>
      <c r="RPE392"/>
      <c r="RPF392"/>
      <c r="RPG392"/>
      <c r="RPH392"/>
      <c r="RPI392"/>
      <c r="RPJ392"/>
      <c r="RPK392"/>
      <c r="RPL392"/>
      <c r="RPM392"/>
      <c r="RPN392"/>
      <c r="RPO392"/>
      <c r="RPP392"/>
      <c r="RPQ392"/>
      <c r="RPR392"/>
      <c r="RPS392"/>
      <c r="RPT392"/>
      <c r="RPU392"/>
      <c r="RPV392"/>
      <c r="RPW392"/>
      <c r="RPX392"/>
      <c r="RPY392"/>
      <c r="RPZ392"/>
      <c r="RQA392"/>
      <c r="RQB392"/>
      <c r="RQC392"/>
      <c r="RQD392"/>
      <c r="RQE392"/>
      <c r="RQF392"/>
      <c r="RQG392"/>
      <c r="RQH392"/>
      <c r="RQI392"/>
      <c r="RQJ392"/>
      <c r="RQK392"/>
      <c r="RQL392"/>
      <c r="RQM392"/>
      <c r="RQN392"/>
      <c r="RQO392"/>
      <c r="RQP392"/>
      <c r="RQQ392"/>
      <c r="RQR392"/>
      <c r="RQS392"/>
      <c r="RQT392"/>
      <c r="RQU392"/>
      <c r="RQV392"/>
      <c r="RQW392"/>
      <c r="RQX392"/>
      <c r="RQY392"/>
      <c r="RQZ392"/>
      <c r="RRA392"/>
      <c r="RRB392"/>
      <c r="RRC392"/>
      <c r="RRD392"/>
      <c r="RRE392"/>
      <c r="RRF392"/>
      <c r="RRG392"/>
      <c r="RRH392"/>
      <c r="RRI392"/>
      <c r="RRJ392"/>
      <c r="RRK392"/>
      <c r="RRL392"/>
      <c r="RRM392"/>
      <c r="RRN392"/>
      <c r="RRO392"/>
      <c r="RRP392"/>
      <c r="RRQ392"/>
      <c r="RRR392"/>
      <c r="RRS392"/>
      <c r="RRT392"/>
      <c r="RRU392"/>
      <c r="RRV392"/>
      <c r="RRW392"/>
      <c r="RRX392"/>
      <c r="RRY392"/>
      <c r="RRZ392"/>
      <c r="RSA392"/>
      <c r="RSB392"/>
      <c r="RSC392"/>
      <c r="RSD392"/>
      <c r="RSE392"/>
      <c r="RSF392"/>
      <c r="RSG392"/>
      <c r="RSH392"/>
      <c r="RSI392"/>
      <c r="RSJ392"/>
      <c r="RSK392"/>
      <c r="RSL392"/>
      <c r="RSM392"/>
      <c r="RSN392"/>
      <c r="RSO392"/>
      <c r="RSP392"/>
      <c r="RSQ392"/>
      <c r="RSR392"/>
      <c r="RSS392"/>
      <c r="RST392"/>
      <c r="RSU392"/>
      <c r="RSV392"/>
      <c r="RSW392"/>
      <c r="RSX392"/>
      <c r="RSY392"/>
      <c r="RSZ392"/>
      <c r="RTA392"/>
      <c r="RTB392"/>
      <c r="RTC392"/>
      <c r="RTD392"/>
      <c r="RTE392"/>
      <c r="RTF392"/>
      <c r="RTG392"/>
      <c r="RTH392"/>
      <c r="RTI392"/>
      <c r="RTJ392"/>
      <c r="RTK392"/>
      <c r="RTL392"/>
      <c r="RTM392"/>
      <c r="RTN392"/>
      <c r="RTO392"/>
      <c r="RTP392"/>
      <c r="RTQ392"/>
      <c r="RTR392"/>
      <c r="RTS392"/>
      <c r="RTT392"/>
      <c r="RTU392"/>
      <c r="RTV392"/>
      <c r="RTW392"/>
      <c r="RTX392"/>
      <c r="RTY392"/>
      <c r="RTZ392"/>
      <c r="RUA392"/>
      <c r="RUB392"/>
      <c r="RUC392"/>
      <c r="RUD392"/>
      <c r="RUE392"/>
      <c r="RUF392"/>
      <c r="RUG392"/>
      <c r="RUH392"/>
      <c r="RUI392"/>
      <c r="RUJ392"/>
      <c r="RUK392"/>
      <c r="RUL392"/>
      <c r="RUM392"/>
      <c r="RUN392"/>
      <c r="RUO392"/>
      <c r="RUP392"/>
      <c r="RUQ392"/>
      <c r="RUR392"/>
      <c r="RUS392"/>
      <c r="RUT392"/>
      <c r="RUU392"/>
      <c r="RUV392"/>
      <c r="RUW392"/>
      <c r="RUX392"/>
      <c r="RUY392"/>
      <c r="RUZ392"/>
      <c r="RVA392"/>
      <c r="RVB392"/>
      <c r="RVC392"/>
      <c r="RVD392"/>
      <c r="RVE392"/>
      <c r="RVF392"/>
      <c r="RVG392"/>
      <c r="RVH392"/>
      <c r="RVI392"/>
      <c r="RVJ392"/>
      <c r="RVK392"/>
      <c r="RVL392"/>
      <c r="RVM392"/>
      <c r="RVN392"/>
      <c r="RVO392"/>
      <c r="RVP392"/>
      <c r="RVQ392"/>
      <c r="RVR392"/>
      <c r="RVS392"/>
      <c r="RVT392"/>
      <c r="RVU392"/>
      <c r="RVV392"/>
      <c r="RVW392"/>
      <c r="RVX392"/>
      <c r="RVY392"/>
      <c r="RVZ392"/>
      <c r="RWA392"/>
      <c r="RWB392"/>
      <c r="RWC392"/>
      <c r="RWD392"/>
      <c r="RWE392"/>
      <c r="RWF392"/>
      <c r="RWG392"/>
      <c r="RWH392"/>
      <c r="RWI392"/>
      <c r="RWJ392"/>
      <c r="RWK392"/>
      <c r="RWL392"/>
      <c r="RWM392"/>
      <c r="RWN392"/>
      <c r="RWO392"/>
      <c r="RWP392"/>
      <c r="RWQ392"/>
      <c r="RWR392"/>
      <c r="RWS392"/>
      <c r="RWT392"/>
      <c r="RWU392"/>
      <c r="RWV392"/>
      <c r="RWW392"/>
      <c r="RWX392"/>
      <c r="RWY392"/>
      <c r="RWZ392"/>
      <c r="RXA392"/>
      <c r="RXB392"/>
      <c r="RXC392"/>
      <c r="RXD392"/>
      <c r="RXE392"/>
      <c r="RXF392"/>
      <c r="RXG392"/>
      <c r="RXH392"/>
      <c r="RXI392"/>
      <c r="RXJ392"/>
      <c r="RXK392"/>
      <c r="RXL392"/>
      <c r="RXM392"/>
      <c r="RXN392"/>
      <c r="RXO392"/>
      <c r="RXP392"/>
      <c r="RXQ392"/>
      <c r="RXR392"/>
      <c r="RXS392"/>
      <c r="RXT392"/>
      <c r="RXU392"/>
      <c r="RXV392"/>
      <c r="RXW392"/>
      <c r="RXX392"/>
      <c r="RXY392"/>
      <c r="RXZ392"/>
      <c r="RYA392"/>
      <c r="RYB392"/>
      <c r="RYC392"/>
      <c r="RYD392"/>
      <c r="RYE392"/>
      <c r="RYF392"/>
      <c r="RYG392"/>
      <c r="RYH392"/>
      <c r="RYI392"/>
      <c r="RYJ392"/>
      <c r="RYK392"/>
      <c r="RYL392"/>
      <c r="RYM392"/>
      <c r="RYN392"/>
      <c r="RYO392"/>
      <c r="RYP392"/>
      <c r="RYQ392"/>
      <c r="RYR392"/>
      <c r="RYS392"/>
      <c r="RYT392"/>
      <c r="RYU392"/>
      <c r="RYV392"/>
      <c r="RYW392"/>
      <c r="RYX392"/>
      <c r="RYY392"/>
      <c r="RYZ392"/>
      <c r="RZA392"/>
      <c r="RZB392"/>
      <c r="RZC392"/>
      <c r="RZD392"/>
      <c r="RZE392"/>
      <c r="RZF392"/>
      <c r="RZG392"/>
      <c r="RZH392"/>
      <c r="RZI392"/>
      <c r="RZJ392"/>
      <c r="RZK392"/>
      <c r="RZL392"/>
      <c r="RZM392"/>
      <c r="RZN392"/>
      <c r="RZO392"/>
      <c r="RZP392"/>
      <c r="RZQ392"/>
      <c r="RZR392"/>
      <c r="RZS392"/>
      <c r="RZT392"/>
      <c r="RZU392"/>
      <c r="RZV392"/>
      <c r="RZW392"/>
      <c r="RZX392"/>
      <c r="RZY392"/>
      <c r="RZZ392"/>
      <c r="SAA392"/>
      <c r="SAB392"/>
      <c r="SAC392"/>
      <c r="SAD392"/>
      <c r="SAE392"/>
      <c r="SAF392"/>
      <c r="SAG392"/>
      <c r="SAH392"/>
      <c r="SAI392"/>
      <c r="SAJ392"/>
      <c r="SAK392"/>
      <c r="SAL392"/>
      <c r="SAM392"/>
      <c r="SAN392"/>
      <c r="SAO392"/>
      <c r="SAP392"/>
      <c r="SAQ392"/>
      <c r="SAR392"/>
      <c r="SAS392"/>
      <c r="SAT392"/>
      <c r="SAU392"/>
      <c r="SAV392"/>
      <c r="SAW392"/>
      <c r="SAX392"/>
      <c r="SAY392"/>
      <c r="SAZ392"/>
      <c r="SBA392"/>
      <c r="SBB392"/>
      <c r="SBC392"/>
      <c r="SBD392"/>
      <c r="SBE392"/>
      <c r="SBF392"/>
      <c r="SBG392"/>
      <c r="SBH392"/>
      <c r="SBI392"/>
      <c r="SBJ392"/>
      <c r="SBK392"/>
      <c r="SBL392"/>
      <c r="SBM392"/>
      <c r="SBN392"/>
      <c r="SBO392"/>
      <c r="SBP392"/>
      <c r="SBQ392"/>
      <c r="SBR392"/>
      <c r="SBS392"/>
      <c r="SBT392"/>
      <c r="SBU392"/>
      <c r="SBV392"/>
      <c r="SBW392"/>
      <c r="SBX392"/>
      <c r="SBY392"/>
      <c r="SBZ392"/>
      <c r="SCA392"/>
      <c r="SCB392"/>
      <c r="SCC392"/>
      <c r="SCD392"/>
      <c r="SCE392"/>
      <c r="SCF392"/>
      <c r="SCG392"/>
      <c r="SCH392"/>
      <c r="SCI392"/>
      <c r="SCJ392"/>
      <c r="SCK392"/>
      <c r="SCL392"/>
      <c r="SCM392"/>
      <c r="SCN392"/>
      <c r="SCO392"/>
      <c r="SCP392"/>
      <c r="SCQ392"/>
      <c r="SCR392"/>
      <c r="SCS392"/>
      <c r="SCT392"/>
      <c r="SCU392"/>
      <c r="SCV392"/>
      <c r="SCW392"/>
      <c r="SCX392"/>
      <c r="SCY392"/>
      <c r="SCZ392"/>
      <c r="SDA392"/>
      <c r="SDB392"/>
      <c r="SDC392"/>
      <c r="SDD392"/>
      <c r="SDE392"/>
      <c r="SDF392"/>
      <c r="SDG392"/>
      <c r="SDH392"/>
      <c r="SDI392"/>
      <c r="SDJ392"/>
      <c r="SDK392"/>
      <c r="SDL392"/>
      <c r="SDM392"/>
      <c r="SDN392"/>
      <c r="SDO392"/>
      <c r="SDP392"/>
      <c r="SDQ392"/>
      <c r="SDR392"/>
      <c r="SDS392"/>
      <c r="SDT392"/>
      <c r="SDU392"/>
      <c r="SDV392"/>
      <c r="SDW392"/>
      <c r="SDX392"/>
      <c r="SDY392"/>
      <c r="SDZ392"/>
      <c r="SEA392"/>
      <c r="SEB392"/>
      <c r="SEC392"/>
      <c r="SED392"/>
      <c r="SEE392"/>
      <c r="SEF392"/>
      <c r="SEG392"/>
      <c r="SEH392"/>
      <c r="SEI392"/>
      <c r="SEJ392"/>
      <c r="SEK392"/>
      <c r="SEL392"/>
      <c r="SEM392"/>
      <c r="SEN392"/>
      <c r="SEO392"/>
      <c r="SEP392"/>
      <c r="SEQ392"/>
      <c r="SER392"/>
      <c r="SES392"/>
      <c r="SET392"/>
      <c r="SEU392"/>
      <c r="SEV392"/>
      <c r="SEW392"/>
      <c r="SEX392"/>
      <c r="SEY392"/>
      <c r="SEZ392"/>
      <c r="SFA392"/>
      <c r="SFB392"/>
      <c r="SFC392"/>
      <c r="SFD392"/>
      <c r="SFE392"/>
      <c r="SFF392"/>
      <c r="SFG392"/>
      <c r="SFH392"/>
      <c r="SFI392"/>
      <c r="SFJ392"/>
      <c r="SFK392"/>
      <c r="SFL392"/>
      <c r="SFM392"/>
      <c r="SFN392"/>
      <c r="SFO392"/>
      <c r="SFP392"/>
      <c r="SFQ392"/>
      <c r="SFR392"/>
      <c r="SFS392"/>
      <c r="SFT392"/>
      <c r="SFU392"/>
      <c r="SFV392"/>
      <c r="SFW392"/>
      <c r="SFX392"/>
      <c r="SFY392"/>
      <c r="SFZ392"/>
      <c r="SGA392"/>
      <c r="SGB392"/>
      <c r="SGC392"/>
      <c r="SGD392"/>
      <c r="SGE392"/>
      <c r="SGF392"/>
      <c r="SGG392"/>
      <c r="SGH392"/>
      <c r="SGI392"/>
      <c r="SGJ392"/>
      <c r="SGK392"/>
      <c r="SGL392"/>
      <c r="SGM392"/>
      <c r="SGN392"/>
      <c r="SGO392"/>
      <c r="SGP392"/>
      <c r="SGQ392"/>
      <c r="SGR392"/>
      <c r="SGS392"/>
      <c r="SGT392"/>
      <c r="SGU392"/>
      <c r="SGV392"/>
      <c r="SGW392"/>
      <c r="SGX392"/>
      <c r="SGY392"/>
      <c r="SGZ392"/>
      <c r="SHA392"/>
      <c r="SHB392"/>
      <c r="SHC392"/>
      <c r="SHD392"/>
      <c r="SHE392"/>
      <c r="SHF392"/>
      <c r="SHG392"/>
      <c r="SHH392"/>
      <c r="SHI392"/>
      <c r="SHJ392"/>
      <c r="SHK392"/>
      <c r="SHL392"/>
      <c r="SHM392"/>
      <c r="SHN392"/>
      <c r="SHO392"/>
      <c r="SHP392"/>
      <c r="SHQ392"/>
      <c r="SHR392"/>
      <c r="SHS392"/>
      <c r="SHT392"/>
      <c r="SHU392"/>
      <c r="SHV392"/>
      <c r="SHW392"/>
      <c r="SHX392"/>
      <c r="SHY392"/>
      <c r="SHZ392"/>
      <c r="SIA392"/>
      <c r="SIB392"/>
      <c r="SIC392"/>
      <c r="SID392"/>
      <c r="SIE392"/>
      <c r="SIF392"/>
      <c r="SIG392"/>
      <c r="SIH392"/>
      <c r="SII392"/>
      <c r="SIJ392"/>
      <c r="SIK392"/>
      <c r="SIL392"/>
      <c r="SIM392"/>
      <c r="SIN392"/>
      <c r="SIO392"/>
      <c r="SIP392"/>
      <c r="SIQ392"/>
      <c r="SIR392"/>
      <c r="SIS392"/>
      <c r="SIT392"/>
      <c r="SIU392"/>
      <c r="SIV392"/>
      <c r="SIW392"/>
      <c r="SIX392"/>
      <c r="SIY392"/>
      <c r="SIZ392"/>
      <c r="SJA392"/>
      <c r="SJB392"/>
      <c r="SJC392"/>
      <c r="SJD392"/>
      <c r="SJE392"/>
      <c r="SJF392"/>
      <c r="SJG392"/>
      <c r="SJH392"/>
      <c r="SJI392"/>
      <c r="SJJ392"/>
      <c r="SJK392"/>
      <c r="SJL392"/>
      <c r="SJM392"/>
      <c r="SJN392"/>
      <c r="SJO392"/>
      <c r="SJP392"/>
      <c r="SJQ392"/>
      <c r="SJR392"/>
      <c r="SJS392"/>
      <c r="SJT392"/>
      <c r="SJU392"/>
      <c r="SJV392"/>
      <c r="SJW392"/>
      <c r="SJX392"/>
      <c r="SJY392"/>
      <c r="SJZ392"/>
      <c r="SKA392"/>
      <c r="SKB392"/>
      <c r="SKC392"/>
      <c r="SKD392"/>
      <c r="SKE392"/>
      <c r="SKF392"/>
      <c r="SKG392"/>
      <c r="SKH392"/>
      <c r="SKI392"/>
      <c r="SKJ392"/>
      <c r="SKK392"/>
      <c r="SKL392"/>
      <c r="SKM392"/>
      <c r="SKN392"/>
      <c r="SKO392"/>
      <c r="SKP392"/>
      <c r="SKQ392"/>
      <c r="SKR392"/>
      <c r="SKS392"/>
      <c r="SKT392"/>
      <c r="SKU392"/>
      <c r="SKV392"/>
      <c r="SKW392"/>
      <c r="SKX392"/>
      <c r="SKY392"/>
      <c r="SKZ392"/>
      <c r="SLA392"/>
      <c r="SLB392"/>
      <c r="SLC392"/>
      <c r="SLD392"/>
      <c r="SLE392"/>
      <c r="SLF392"/>
      <c r="SLG392"/>
      <c r="SLH392"/>
      <c r="SLI392"/>
      <c r="SLJ392"/>
      <c r="SLK392"/>
      <c r="SLL392"/>
      <c r="SLM392"/>
      <c r="SLN392"/>
      <c r="SLO392"/>
      <c r="SLP392"/>
      <c r="SLQ392"/>
      <c r="SLR392"/>
      <c r="SLS392"/>
      <c r="SLT392"/>
      <c r="SLU392"/>
      <c r="SLV392"/>
      <c r="SLW392"/>
      <c r="SLX392"/>
      <c r="SLY392"/>
      <c r="SLZ392"/>
      <c r="SMA392"/>
      <c r="SMB392"/>
      <c r="SMC392"/>
      <c r="SMD392"/>
      <c r="SME392"/>
      <c r="SMF392"/>
      <c r="SMG392"/>
      <c r="SMH392"/>
      <c r="SMI392"/>
      <c r="SMJ392"/>
      <c r="SMK392"/>
      <c r="SML392"/>
      <c r="SMM392"/>
      <c r="SMN392"/>
      <c r="SMO392"/>
      <c r="SMP392"/>
      <c r="SMQ392"/>
      <c r="SMR392"/>
      <c r="SMS392"/>
      <c r="SMT392"/>
      <c r="SMU392"/>
      <c r="SMV392"/>
      <c r="SMW392"/>
      <c r="SMX392"/>
      <c r="SMY392"/>
      <c r="SMZ392"/>
      <c r="SNA392"/>
      <c r="SNB392"/>
      <c r="SNC392"/>
      <c r="SND392"/>
      <c r="SNE392"/>
      <c r="SNF392"/>
      <c r="SNG392"/>
      <c r="SNH392"/>
      <c r="SNI392"/>
      <c r="SNJ392"/>
      <c r="SNK392"/>
      <c r="SNL392"/>
      <c r="SNM392"/>
      <c r="SNN392"/>
      <c r="SNO392"/>
      <c r="SNP392"/>
      <c r="SNQ392"/>
      <c r="SNR392"/>
      <c r="SNS392"/>
      <c r="SNT392"/>
      <c r="SNU392"/>
      <c r="SNV392"/>
      <c r="SNW392"/>
      <c r="SNX392"/>
      <c r="SNY392"/>
      <c r="SNZ392"/>
      <c r="SOA392"/>
      <c r="SOB392"/>
      <c r="SOC392"/>
      <c r="SOD392"/>
      <c r="SOE392"/>
      <c r="SOF392"/>
      <c r="SOG392"/>
      <c r="SOH392"/>
      <c r="SOI392"/>
      <c r="SOJ392"/>
      <c r="SOK392"/>
      <c r="SOL392"/>
      <c r="SOM392"/>
      <c r="SON392"/>
      <c r="SOO392"/>
      <c r="SOP392"/>
      <c r="SOQ392"/>
      <c r="SOR392"/>
      <c r="SOS392"/>
      <c r="SOT392"/>
      <c r="SOU392"/>
      <c r="SOV392"/>
      <c r="SOW392"/>
      <c r="SOX392"/>
      <c r="SOY392"/>
      <c r="SOZ392"/>
      <c r="SPA392"/>
      <c r="SPB392"/>
      <c r="SPC392"/>
      <c r="SPD392"/>
      <c r="SPE392"/>
      <c r="SPF392"/>
      <c r="SPG392"/>
      <c r="SPH392"/>
      <c r="SPI392"/>
      <c r="SPJ392"/>
      <c r="SPK392"/>
      <c r="SPL392"/>
      <c r="SPM392"/>
      <c r="SPN392"/>
      <c r="SPO392"/>
      <c r="SPP392"/>
      <c r="SPQ392"/>
      <c r="SPR392"/>
      <c r="SPS392"/>
      <c r="SPT392"/>
      <c r="SPU392"/>
      <c r="SPV392"/>
      <c r="SPW392"/>
      <c r="SPX392"/>
      <c r="SPY392"/>
      <c r="SPZ392"/>
      <c r="SQA392"/>
      <c r="SQB392"/>
      <c r="SQC392"/>
      <c r="SQD392"/>
      <c r="SQE392"/>
      <c r="SQF392"/>
      <c r="SQG392"/>
      <c r="SQH392"/>
      <c r="SQI392"/>
      <c r="SQJ392"/>
      <c r="SQK392"/>
      <c r="SQL392"/>
      <c r="SQM392"/>
      <c r="SQN392"/>
      <c r="SQO392"/>
      <c r="SQP392"/>
      <c r="SQQ392"/>
      <c r="SQR392"/>
      <c r="SQS392"/>
      <c r="SQT392"/>
      <c r="SQU392"/>
      <c r="SQV392"/>
      <c r="SQW392"/>
      <c r="SQX392"/>
      <c r="SQY392"/>
      <c r="SQZ392"/>
      <c r="SRA392"/>
      <c r="SRB392"/>
      <c r="SRC392"/>
      <c r="SRD392"/>
      <c r="SRE392"/>
      <c r="SRF392"/>
      <c r="SRG392"/>
      <c r="SRH392"/>
      <c r="SRI392"/>
      <c r="SRJ392"/>
      <c r="SRK392"/>
      <c r="SRL392"/>
      <c r="SRM392"/>
      <c r="SRN392"/>
      <c r="SRO392"/>
      <c r="SRP392"/>
      <c r="SRQ392"/>
      <c r="SRR392"/>
      <c r="SRS392"/>
      <c r="SRT392"/>
      <c r="SRU392"/>
      <c r="SRV392"/>
      <c r="SRW392"/>
      <c r="SRX392"/>
      <c r="SRY392"/>
      <c r="SRZ392"/>
      <c r="SSA392"/>
      <c r="SSB392"/>
      <c r="SSC392"/>
      <c r="SSD392"/>
      <c r="SSE392"/>
      <c r="SSF392"/>
      <c r="SSG392"/>
      <c r="SSH392"/>
      <c r="SSI392"/>
      <c r="SSJ392"/>
      <c r="SSK392"/>
      <c r="SSL392"/>
      <c r="SSM392"/>
      <c r="SSN392"/>
      <c r="SSO392"/>
      <c r="SSP392"/>
      <c r="SSQ392"/>
      <c r="SSR392"/>
      <c r="SSS392"/>
      <c r="SST392"/>
      <c r="SSU392"/>
      <c r="SSV392"/>
      <c r="SSW392"/>
      <c r="SSX392"/>
      <c r="SSY392"/>
      <c r="SSZ392"/>
      <c r="STA392"/>
      <c r="STB392"/>
      <c r="STC392"/>
      <c r="STD392"/>
      <c r="STE392"/>
      <c r="STF392"/>
      <c r="STG392"/>
      <c r="STH392"/>
      <c r="STI392"/>
      <c r="STJ392"/>
      <c r="STK392"/>
      <c r="STL392"/>
      <c r="STM392"/>
      <c r="STN392"/>
      <c r="STO392"/>
      <c r="STP392"/>
      <c r="STQ392"/>
      <c r="STR392"/>
      <c r="STS392"/>
      <c r="STT392"/>
      <c r="STU392"/>
      <c r="STV392"/>
      <c r="STW392"/>
      <c r="STX392"/>
      <c r="STY392"/>
      <c r="STZ392"/>
      <c r="SUA392"/>
      <c r="SUB392"/>
      <c r="SUC392"/>
      <c r="SUD392"/>
      <c r="SUE392"/>
      <c r="SUF392"/>
      <c r="SUG392"/>
      <c r="SUH392"/>
      <c r="SUI392"/>
      <c r="SUJ392"/>
      <c r="SUK392"/>
      <c r="SUL392"/>
      <c r="SUM392"/>
      <c r="SUN392"/>
      <c r="SUO392"/>
      <c r="SUP392"/>
      <c r="SUQ392"/>
      <c r="SUR392"/>
      <c r="SUS392"/>
      <c r="SUT392"/>
      <c r="SUU392"/>
      <c r="SUV392"/>
      <c r="SUW392"/>
      <c r="SUX392"/>
      <c r="SUY392"/>
      <c r="SUZ392"/>
      <c r="SVA392"/>
      <c r="SVB392"/>
      <c r="SVC392"/>
      <c r="SVD392"/>
      <c r="SVE392"/>
      <c r="SVF392"/>
      <c r="SVG392"/>
      <c r="SVH392"/>
      <c r="SVI392"/>
      <c r="SVJ392"/>
      <c r="SVK392"/>
      <c r="SVL392"/>
      <c r="SVM392"/>
      <c r="SVN392"/>
      <c r="SVO392"/>
      <c r="SVP392"/>
      <c r="SVQ392"/>
      <c r="SVR392"/>
      <c r="SVS392"/>
      <c r="SVT392"/>
      <c r="SVU392"/>
      <c r="SVV392"/>
      <c r="SVW392"/>
      <c r="SVX392"/>
      <c r="SVY392"/>
      <c r="SVZ392"/>
      <c r="SWA392"/>
      <c r="SWB392"/>
      <c r="SWC392"/>
      <c r="SWD392"/>
      <c r="SWE392"/>
      <c r="SWF392"/>
      <c r="SWG392"/>
      <c r="SWH392"/>
      <c r="SWI392"/>
      <c r="SWJ392"/>
      <c r="SWK392"/>
      <c r="SWL392"/>
      <c r="SWM392"/>
      <c r="SWN392"/>
      <c r="SWO392"/>
      <c r="SWP392"/>
      <c r="SWQ392"/>
      <c r="SWR392"/>
      <c r="SWS392"/>
      <c r="SWT392"/>
      <c r="SWU392"/>
      <c r="SWV392"/>
      <c r="SWW392"/>
      <c r="SWX392"/>
      <c r="SWY392"/>
      <c r="SWZ392"/>
      <c r="SXA392"/>
      <c r="SXB392"/>
      <c r="SXC392"/>
      <c r="SXD392"/>
      <c r="SXE392"/>
      <c r="SXF392"/>
      <c r="SXG392"/>
      <c r="SXH392"/>
      <c r="SXI392"/>
      <c r="SXJ392"/>
      <c r="SXK392"/>
      <c r="SXL392"/>
      <c r="SXM392"/>
      <c r="SXN392"/>
      <c r="SXO392"/>
      <c r="SXP392"/>
      <c r="SXQ392"/>
      <c r="SXR392"/>
      <c r="SXS392"/>
      <c r="SXT392"/>
      <c r="SXU392"/>
      <c r="SXV392"/>
      <c r="SXW392"/>
      <c r="SXX392"/>
      <c r="SXY392"/>
      <c r="SXZ392"/>
      <c r="SYA392"/>
      <c r="SYB392"/>
      <c r="SYC392"/>
      <c r="SYD392"/>
      <c r="SYE392"/>
      <c r="SYF392"/>
      <c r="SYG392"/>
      <c r="SYH392"/>
      <c r="SYI392"/>
      <c r="SYJ392"/>
      <c r="SYK392"/>
      <c r="SYL392"/>
      <c r="SYM392"/>
      <c r="SYN392"/>
      <c r="SYO392"/>
      <c r="SYP392"/>
      <c r="SYQ392"/>
      <c r="SYR392"/>
      <c r="SYS392"/>
      <c r="SYT392"/>
      <c r="SYU392"/>
      <c r="SYV392"/>
      <c r="SYW392"/>
      <c r="SYX392"/>
      <c r="SYY392"/>
      <c r="SYZ392"/>
      <c r="SZA392"/>
      <c r="SZB392"/>
      <c r="SZC392"/>
      <c r="SZD392"/>
      <c r="SZE392"/>
      <c r="SZF392"/>
      <c r="SZG392"/>
      <c r="SZH392"/>
      <c r="SZI392"/>
      <c r="SZJ392"/>
      <c r="SZK392"/>
      <c r="SZL392"/>
      <c r="SZM392"/>
      <c r="SZN392"/>
      <c r="SZO392"/>
      <c r="SZP392"/>
      <c r="SZQ392"/>
      <c r="SZR392"/>
      <c r="SZS392"/>
      <c r="SZT392"/>
      <c r="SZU392"/>
      <c r="SZV392"/>
      <c r="SZW392"/>
      <c r="SZX392"/>
      <c r="SZY392"/>
      <c r="SZZ392"/>
      <c r="TAA392"/>
      <c r="TAB392"/>
      <c r="TAC392"/>
      <c r="TAD392"/>
      <c r="TAE392"/>
      <c r="TAF392"/>
      <c r="TAG392"/>
      <c r="TAH392"/>
      <c r="TAI392"/>
      <c r="TAJ392"/>
      <c r="TAK392"/>
      <c r="TAL392"/>
      <c r="TAM392"/>
      <c r="TAN392"/>
      <c r="TAO392"/>
      <c r="TAP392"/>
      <c r="TAQ392"/>
      <c r="TAR392"/>
      <c r="TAS392"/>
      <c r="TAT392"/>
      <c r="TAU392"/>
      <c r="TAV392"/>
      <c r="TAW392"/>
      <c r="TAX392"/>
      <c r="TAY392"/>
      <c r="TAZ392"/>
      <c r="TBA392"/>
      <c r="TBB392"/>
      <c r="TBC392"/>
      <c r="TBD392"/>
      <c r="TBE392"/>
      <c r="TBF392"/>
      <c r="TBG392"/>
      <c r="TBH392"/>
      <c r="TBI392"/>
      <c r="TBJ392"/>
      <c r="TBK392"/>
      <c r="TBL392"/>
      <c r="TBM392"/>
      <c r="TBN392"/>
      <c r="TBO392"/>
      <c r="TBP392"/>
      <c r="TBQ392"/>
      <c r="TBR392"/>
      <c r="TBS392"/>
      <c r="TBT392"/>
      <c r="TBU392"/>
      <c r="TBV392"/>
      <c r="TBW392"/>
      <c r="TBX392"/>
      <c r="TBY392"/>
      <c r="TBZ392"/>
      <c r="TCA392"/>
      <c r="TCB392"/>
      <c r="TCC392"/>
      <c r="TCD392"/>
      <c r="TCE392"/>
      <c r="TCF392"/>
      <c r="TCG392"/>
      <c r="TCH392"/>
      <c r="TCI392"/>
      <c r="TCJ392"/>
      <c r="TCK392"/>
      <c r="TCL392"/>
      <c r="TCM392"/>
      <c r="TCN392"/>
      <c r="TCO392"/>
      <c r="TCP392"/>
      <c r="TCQ392"/>
      <c r="TCR392"/>
      <c r="TCS392"/>
      <c r="TCT392"/>
      <c r="TCU392"/>
      <c r="TCV392"/>
      <c r="TCW392"/>
      <c r="TCX392"/>
      <c r="TCY392"/>
      <c r="TCZ392"/>
      <c r="TDA392"/>
      <c r="TDB392"/>
      <c r="TDC392"/>
      <c r="TDD392"/>
      <c r="TDE392"/>
      <c r="TDF392"/>
      <c r="TDG392"/>
      <c r="TDH392"/>
      <c r="TDI392"/>
      <c r="TDJ392"/>
      <c r="TDK392"/>
      <c r="TDL392"/>
      <c r="TDM392"/>
      <c r="TDN392"/>
      <c r="TDO392"/>
      <c r="TDP392"/>
      <c r="TDQ392"/>
      <c r="TDR392"/>
      <c r="TDS392"/>
      <c r="TDT392"/>
      <c r="TDU392"/>
      <c r="TDV392"/>
      <c r="TDW392"/>
      <c r="TDX392"/>
      <c r="TDY392"/>
      <c r="TDZ392"/>
      <c r="TEA392"/>
      <c r="TEB392"/>
      <c r="TEC392"/>
      <c r="TED392"/>
      <c r="TEE392"/>
      <c r="TEF392"/>
      <c r="TEG392"/>
      <c r="TEH392"/>
      <c r="TEI392"/>
      <c r="TEJ392"/>
      <c r="TEK392"/>
      <c r="TEL392"/>
      <c r="TEM392"/>
      <c r="TEN392"/>
      <c r="TEO392"/>
      <c r="TEP392"/>
      <c r="TEQ392"/>
      <c r="TER392"/>
      <c r="TES392"/>
      <c r="TET392"/>
      <c r="TEU392"/>
      <c r="TEV392"/>
      <c r="TEW392"/>
      <c r="TEX392"/>
      <c r="TEY392"/>
      <c r="TEZ392"/>
      <c r="TFA392"/>
      <c r="TFB392"/>
      <c r="TFC392"/>
      <c r="TFD392"/>
      <c r="TFE392"/>
      <c r="TFF392"/>
      <c r="TFG392"/>
      <c r="TFH392"/>
      <c r="TFI392"/>
      <c r="TFJ392"/>
      <c r="TFK392"/>
      <c r="TFL392"/>
      <c r="TFM392"/>
      <c r="TFN392"/>
      <c r="TFO392"/>
      <c r="TFP392"/>
      <c r="TFQ392"/>
      <c r="TFR392"/>
      <c r="TFS392"/>
      <c r="TFT392"/>
      <c r="TFU392"/>
      <c r="TFV392"/>
      <c r="TFW392"/>
      <c r="TFX392"/>
      <c r="TFY392"/>
      <c r="TFZ392"/>
      <c r="TGA392"/>
      <c r="TGB392"/>
      <c r="TGC392"/>
      <c r="TGD392"/>
      <c r="TGE392"/>
      <c r="TGF392"/>
      <c r="TGG392"/>
      <c r="TGH392"/>
      <c r="TGI392"/>
      <c r="TGJ392"/>
      <c r="TGK392"/>
      <c r="TGL392"/>
      <c r="TGM392"/>
      <c r="TGN392"/>
      <c r="TGO392"/>
      <c r="TGP392"/>
      <c r="TGQ392"/>
      <c r="TGR392"/>
      <c r="TGS392"/>
      <c r="TGT392"/>
      <c r="TGU392"/>
      <c r="TGV392"/>
      <c r="TGW392"/>
      <c r="TGX392"/>
      <c r="TGY392"/>
      <c r="TGZ392"/>
      <c r="THA392"/>
      <c r="THB392"/>
      <c r="THC392"/>
      <c r="THD392"/>
      <c r="THE392"/>
      <c r="THF392"/>
      <c r="THG392"/>
      <c r="THH392"/>
      <c r="THI392"/>
      <c r="THJ392"/>
      <c r="THK392"/>
      <c r="THL392"/>
      <c r="THM392"/>
      <c r="THN392"/>
      <c r="THO392"/>
      <c r="THP392"/>
      <c r="THQ392"/>
      <c r="THR392"/>
      <c r="THS392"/>
      <c r="THT392"/>
      <c r="THU392"/>
      <c r="THV392"/>
      <c r="THW392"/>
      <c r="THX392"/>
      <c r="THY392"/>
      <c r="THZ392"/>
      <c r="TIA392"/>
      <c r="TIB392"/>
      <c r="TIC392"/>
      <c r="TID392"/>
      <c r="TIE392"/>
      <c r="TIF392"/>
      <c r="TIG392"/>
      <c r="TIH392"/>
      <c r="TII392"/>
      <c r="TIJ392"/>
      <c r="TIK392"/>
      <c r="TIL392"/>
      <c r="TIM392"/>
      <c r="TIN392"/>
      <c r="TIO392"/>
      <c r="TIP392"/>
      <c r="TIQ392"/>
      <c r="TIR392"/>
      <c r="TIS392"/>
      <c r="TIT392"/>
      <c r="TIU392"/>
      <c r="TIV392"/>
      <c r="TIW392"/>
      <c r="TIX392"/>
      <c r="TIY392"/>
      <c r="TIZ392"/>
      <c r="TJA392"/>
      <c r="TJB392"/>
      <c r="TJC392"/>
      <c r="TJD392"/>
      <c r="TJE392"/>
      <c r="TJF392"/>
      <c r="TJG392"/>
      <c r="TJH392"/>
      <c r="TJI392"/>
      <c r="TJJ392"/>
      <c r="TJK392"/>
      <c r="TJL392"/>
      <c r="TJM392"/>
      <c r="TJN392"/>
      <c r="TJO392"/>
      <c r="TJP392"/>
      <c r="TJQ392"/>
      <c r="TJR392"/>
      <c r="TJS392"/>
      <c r="TJT392"/>
      <c r="TJU392"/>
      <c r="TJV392"/>
      <c r="TJW392"/>
      <c r="TJX392"/>
      <c r="TJY392"/>
      <c r="TJZ392"/>
      <c r="TKA392"/>
      <c r="TKB392"/>
      <c r="TKC392"/>
      <c r="TKD392"/>
      <c r="TKE392"/>
      <c r="TKF392"/>
      <c r="TKG392"/>
      <c r="TKH392"/>
      <c r="TKI392"/>
      <c r="TKJ392"/>
      <c r="TKK392"/>
      <c r="TKL392"/>
      <c r="TKM392"/>
      <c r="TKN392"/>
      <c r="TKO392"/>
      <c r="TKP392"/>
      <c r="TKQ392"/>
      <c r="TKR392"/>
      <c r="TKS392"/>
      <c r="TKT392"/>
      <c r="TKU392"/>
      <c r="TKV392"/>
      <c r="TKW392"/>
      <c r="TKX392"/>
      <c r="TKY392"/>
      <c r="TKZ392"/>
      <c r="TLA392"/>
      <c r="TLB392"/>
      <c r="TLC392"/>
      <c r="TLD392"/>
      <c r="TLE392"/>
      <c r="TLF392"/>
      <c r="TLG392"/>
      <c r="TLH392"/>
      <c r="TLI392"/>
      <c r="TLJ392"/>
      <c r="TLK392"/>
      <c r="TLL392"/>
      <c r="TLM392"/>
      <c r="TLN392"/>
      <c r="TLO392"/>
      <c r="TLP392"/>
      <c r="TLQ392"/>
      <c r="TLR392"/>
      <c r="TLS392"/>
      <c r="TLT392"/>
      <c r="TLU392"/>
      <c r="TLV392"/>
      <c r="TLW392"/>
      <c r="TLX392"/>
      <c r="TLY392"/>
      <c r="TLZ392"/>
      <c r="TMA392"/>
      <c r="TMB392"/>
      <c r="TMC392"/>
      <c r="TMD392"/>
      <c r="TME392"/>
      <c r="TMF392"/>
      <c r="TMG392"/>
      <c r="TMH392"/>
      <c r="TMI392"/>
      <c r="TMJ392"/>
      <c r="TMK392"/>
      <c r="TML392"/>
      <c r="TMM392"/>
      <c r="TMN392"/>
      <c r="TMO392"/>
      <c r="TMP392"/>
      <c r="TMQ392"/>
      <c r="TMR392"/>
      <c r="TMS392"/>
      <c r="TMT392"/>
      <c r="TMU392"/>
      <c r="TMV392"/>
      <c r="TMW392"/>
      <c r="TMX392"/>
      <c r="TMY392"/>
      <c r="TMZ392"/>
      <c r="TNA392"/>
      <c r="TNB392"/>
      <c r="TNC392"/>
      <c r="TND392"/>
      <c r="TNE392"/>
      <c r="TNF392"/>
      <c r="TNG392"/>
      <c r="TNH392"/>
      <c r="TNI392"/>
      <c r="TNJ392"/>
      <c r="TNK392"/>
      <c r="TNL392"/>
      <c r="TNM392"/>
      <c r="TNN392"/>
      <c r="TNO392"/>
      <c r="TNP392"/>
      <c r="TNQ392"/>
      <c r="TNR392"/>
      <c r="TNS392"/>
      <c r="TNT392"/>
      <c r="TNU392"/>
      <c r="TNV392"/>
      <c r="TNW392"/>
      <c r="TNX392"/>
      <c r="TNY392"/>
      <c r="TNZ392"/>
      <c r="TOA392"/>
      <c r="TOB392"/>
      <c r="TOC392"/>
      <c r="TOD392"/>
      <c r="TOE392"/>
      <c r="TOF392"/>
      <c r="TOG392"/>
      <c r="TOH392"/>
      <c r="TOI392"/>
      <c r="TOJ392"/>
      <c r="TOK392"/>
      <c r="TOL392"/>
      <c r="TOM392"/>
      <c r="TON392"/>
      <c r="TOO392"/>
      <c r="TOP392"/>
      <c r="TOQ392"/>
      <c r="TOR392"/>
      <c r="TOS392"/>
      <c r="TOT392"/>
      <c r="TOU392"/>
      <c r="TOV392"/>
      <c r="TOW392"/>
      <c r="TOX392"/>
      <c r="TOY392"/>
      <c r="TOZ392"/>
      <c r="TPA392"/>
      <c r="TPB392"/>
      <c r="TPC392"/>
      <c r="TPD392"/>
      <c r="TPE392"/>
      <c r="TPF392"/>
      <c r="TPG392"/>
      <c r="TPH392"/>
      <c r="TPI392"/>
      <c r="TPJ392"/>
      <c r="TPK392"/>
      <c r="TPL392"/>
      <c r="TPM392"/>
      <c r="TPN392"/>
      <c r="TPO392"/>
      <c r="TPP392"/>
      <c r="TPQ392"/>
      <c r="TPR392"/>
      <c r="TPS392"/>
      <c r="TPT392"/>
      <c r="TPU392"/>
      <c r="TPV392"/>
      <c r="TPW392"/>
      <c r="TPX392"/>
      <c r="TPY392"/>
      <c r="TPZ392"/>
      <c r="TQA392"/>
      <c r="TQB392"/>
      <c r="TQC392"/>
      <c r="TQD392"/>
      <c r="TQE392"/>
      <c r="TQF392"/>
      <c r="TQG392"/>
      <c r="TQH392"/>
      <c r="TQI392"/>
      <c r="TQJ392"/>
      <c r="TQK392"/>
      <c r="TQL392"/>
      <c r="TQM392"/>
      <c r="TQN392"/>
      <c r="TQO392"/>
      <c r="TQP392"/>
      <c r="TQQ392"/>
      <c r="TQR392"/>
      <c r="TQS392"/>
      <c r="TQT392"/>
      <c r="TQU392"/>
      <c r="TQV392"/>
      <c r="TQW392"/>
      <c r="TQX392"/>
      <c r="TQY392"/>
      <c r="TQZ392"/>
      <c r="TRA392"/>
      <c r="TRB392"/>
      <c r="TRC392"/>
      <c r="TRD392"/>
      <c r="TRE392"/>
      <c r="TRF392"/>
      <c r="TRG392"/>
      <c r="TRH392"/>
      <c r="TRI392"/>
      <c r="TRJ392"/>
      <c r="TRK392"/>
      <c r="TRL392"/>
      <c r="TRM392"/>
      <c r="TRN392"/>
      <c r="TRO392"/>
      <c r="TRP392"/>
      <c r="TRQ392"/>
      <c r="TRR392"/>
      <c r="TRS392"/>
      <c r="TRT392"/>
      <c r="TRU392"/>
      <c r="TRV392"/>
      <c r="TRW392"/>
      <c r="TRX392"/>
      <c r="TRY392"/>
      <c r="TRZ392"/>
      <c r="TSA392"/>
      <c r="TSB392"/>
      <c r="TSC392"/>
      <c r="TSD392"/>
      <c r="TSE392"/>
      <c r="TSF392"/>
      <c r="TSG392"/>
      <c r="TSH392"/>
      <c r="TSI392"/>
      <c r="TSJ392"/>
      <c r="TSK392"/>
      <c r="TSL392"/>
      <c r="TSM392"/>
      <c r="TSN392"/>
      <c r="TSO392"/>
      <c r="TSP392"/>
      <c r="TSQ392"/>
      <c r="TSR392"/>
      <c r="TSS392"/>
      <c r="TST392"/>
      <c r="TSU392"/>
      <c r="TSV392"/>
      <c r="TSW392"/>
      <c r="TSX392"/>
      <c r="TSY392"/>
      <c r="TSZ392"/>
      <c r="TTA392"/>
      <c r="TTB392"/>
      <c r="TTC392"/>
      <c r="TTD392"/>
      <c r="TTE392"/>
      <c r="TTF392"/>
      <c r="TTG392"/>
      <c r="TTH392"/>
      <c r="TTI392"/>
      <c r="TTJ392"/>
      <c r="TTK392"/>
      <c r="TTL392"/>
      <c r="TTM392"/>
      <c r="TTN392"/>
      <c r="TTO392"/>
      <c r="TTP392"/>
      <c r="TTQ392"/>
      <c r="TTR392"/>
      <c r="TTS392"/>
      <c r="TTT392"/>
      <c r="TTU392"/>
      <c r="TTV392"/>
      <c r="TTW392"/>
      <c r="TTX392"/>
      <c r="TTY392"/>
      <c r="TTZ392"/>
      <c r="TUA392"/>
      <c r="TUB392"/>
      <c r="TUC392"/>
      <c r="TUD392"/>
      <c r="TUE392"/>
      <c r="TUF392"/>
      <c r="TUG392"/>
      <c r="TUH392"/>
      <c r="TUI392"/>
      <c r="TUJ392"/>
      <c r="TUK392"/>
      <c r="TUL392"/>
      <c r="TUM392"/>
      <c r="TUN392"/>
      <c r="TUO392"/>
      <c r="TUP392"/>
      <c r="TUQ392"/>
      <c r="TUR392"/>
      <c r="TUS392"/>
      <c r="TUT392"/>
      <c r="TUU392"/>
      <c r="TUV392"/>
      <c r="TUW392"/>
      <c r="TUX392"/>
      <c r="TUY392"/>
      <c r="TUZ392"/>
      <c r="TVA392"/>
      <c r="TVB392"/>
      <c r="TVC392"/>
      <c r="TVD392"/>
      <c r="TVE392"/>
      <c r="TVF392"/>
      <c r="TVG392"/>
      <c r="TVH392"/>
      <c r="TVI392"/>
      <c r="TVJ392"/>
      <c r="TVK392"/>
      <c r="TVL392"/>
      <c r="TVM392"/>
      <c r="TVN392"/>
      <c r="TVO392"/>
      <c r="TVP392"/>
      <c r="TVQ392"/>
      <c r="TVR392"/>
      <c r="TVS392"/>
      <c r="TVT392"/>
      <c r="TVU392"/>
      <c r="TVV392"/>
      <c r="TVW392"/>
      <c r="TVX392"/>
      <c r="TVY392"/>
      <c r="TVZ392"/>
      <c r="TWA392"/>
      <c r="TWB392"/>
      <c r="TWC392"/>
      <c r="TWD392"/>
      <c r="TWE392"/>
      <c r="TWF392"/>
      <c r="TWG392"/>
      <c r="TWH392"/>
      <c r="TWI392"/>
      <c r="TWJ392"/>
      <c r="TWK392"/>
      <c r="TWL392"/>
      <c r="TWM392"/>
      <c r="TWN392"/>
      <c r="TWO392"/>
      <c r="TWP392"/>
      <c r="TWQ392"/>
      <c r="TWR392"/>
      <c r="TWS392"/>
      <c r="TWT392"/>
      <c r="TWU392"/>
      <c r="TWV392"/>
      <c r="TWW392"/>
      <c r="TWX392"/>
      <c r="TWY392"/>
      <c r="TWZ392"/>
      <c r="TXA392"/>
      <c r="TXB392"/>
      <c r="TXC392"/>
      <c r="TXD392"/>
      <c r="TXE392"/>
      <c r="TXF392"/>
      <c r="TXG392"/>
      <c r="TXH392"/>
      <c r="TXI392"/>
      <c r="TXJ392"/>
      <c r="TXK392"/>
      <c r="TXL392"/>
      <c r="TXM392"/>
      <c r="TXN392"/>
      <c r="TXO392"/>
      <c r="TXP392"/>
      <c r="TXQ392"/>
      <c r="TXR392"/>
      <c r="TXS392"/>
      <c r="TXT392"/>
      <c r="TXU392"/>
      <c r="TXV392"/>
      <c r="TXW392"/>
      <c r="TXX392"/>
      <c r="TXY392"/>
      <c r="TXZ392"/>
      <c r="TYA392"/>
      <c r="TYB392"/>
      <c r="TYC392"/>
      <c r="TYD392"/>
      <c r="TYE392"/>
      <c r="TYF392"/>
      <c r="TYG392"/>
      <c r="TYH392"/>
      <c r="TYI392"/>
      <c r="TYJ392"/>
      <c r="TYK392"/>
      <c r="TYL392"/>
      <c r="TYM392"/>
      <c r="TYN392"/>
      <c r="TYO392"/>
      <c r="TYP392"/>
      <c r="TYQ392"/>
      <c r="TYR392"/>
      <c r="TYS392"/>
      <c r="TYT392"/>
      <c r="TYU392"/>
      <c r="TYV392"/>
      <c r="TYW392"/>
      <c r="TYX392"/>
      <c r="TYY392"/>
      <c r="TYZ392"/>
      <c r="TZA392"/>
      <c r="TZB392"/>
      <c r="TZC392"/>
      <c r="TZD392"/>
      <c r="TZE392"/>
      <c r="TZF392"/>
      <c r="TZG392"/>
      <c r="TZH392"/>
      <c r="TZI392"/>
      <c r="TZJ392"/>
      <c r="TZK392"/>
      <c r="TZL392"/>
      <c r="TZM392"/>
      <c r="TZN392"/>
      <c r="TZO392"/>
      <c r="TZP392"/>
      <c r="TZQ392"/>
      <c r="TZR392"/>
      <c r="TZS392"/>
      <c r="TZT392"/>
      <c r="TZU392"/>
      <c r="TZV392"/>
      <c r="TZW392"/>
      <c r="TZX392"/>
      <c r="TZY392"/>
      <c r="TZZ392"/>
      <c r="UAA392"/>
      <c r="UAB392"/>
      <c r="UAC392"/>
      <c r="UAD392"/>
      <c r="UAE392"/>
      <c r="UAF392"/>
      <c r="UAG392"/>
      <c r="UAH392"/>
      <c r="UAI392"/>
      <c r="UAJ392"/>
      <c r="UAK392"/>
      <c r="UAL392"/>
      <c r="UAM392"/>
      <c r="UAN392"/>
      <c r="UAO392"/>
      <c r="UAP392"/>
      <c r="UAQ392"/>
      <c r="UAR392"/>
      <c r="UAS392"/>
      <c r="UAT392"/>
      <c r="UAU392"/>
      <c r="UAV392"/>
      <c r="UAW392"/>
      <c r="UAX392"/>
      <c r="UAY392"/>
      <c r="UAZ392"/>
      <c r="UBA392"/>
      <c r="UBB392"/>
      <c r="UBC392"/>
      <c r="UBD392"/>
      <c r="UBE392"/>
      <c r="UBF392"/>
      <c r="UBG392"/>
      <c r="UBH392"/>
      <c r="UBI392"/>
      <c r="UBJ392"/>
      <c r="UBK392"/>
      <c r="UBL392"/>
      <c r="UBM392"/>
      <c r="UBN392"/>
      <c r="UBO392"/>
      <c r="UBP392"/>
      <c r="UBQ392"/>
      <c r="UBR392"/>
      <c r="UBS392"/>
      <c r="UBT392"/>
      <c r="UBU392"/>
      <c r="UBV392"/>
      <c r="UBW392"/>
      <c r="UBX392"/>
      <c r="UBY392"/>
      <c r="UBZ392"/>
      <c r="UCA392"/>
      <c r="UCB392"/>
      <c r="UCC392"/>
      <c r="UCD392"/>
      <c r="UCE392"/>
      <c r="UCF392"/>
      <c r="UCG392"/>
      <c r="UCH392"/>
      <c r="UCI392"/>
      <c r="UCJ392"/>
      <c r="UCK392"/>
      <c r="UCL392"/>
      <c r="UCM392"/>
      <c r="UCN392"/>
      <c r="UCO392"/>
      <c r="UCP392"/>
      <c r="UCQ392"/>
      <c r="UCR392"/>
      <c r="UCS392"/>
      <c r="UCT392"/>
      <c r="UCU392"/>
      <c r="UCV392"/>
      <c r="UCW392"/>
      <c r="UCX392"/>
      <c r="UCY392"/>
      <c r="UCZ392"/>
      <c r="UDA392"/>
      <c r="UDB392"/>
      <c r="UDC392"/>
      <c r="UDD392"/>
      <c r="UDE392"/>
      <c r="UDF392"/>
      <c r="UDG392"/>
      <c r="UDH392"/>
      <c r="UDI392"/>
      <c r="UDJ392"/>
      <c r="UDK392"/>
      <c r="UDL392"/>
      <c r="UDM392"/>
      <c r="UDN392"/>
      <c r="UDO392"/>
      <c r="UDP392"/>
      <c r="UDQ392"/>
      <c r="UDR392"/>
      <c r="UDS392"/>
      <c r="UDT392"/>
      <c r="UDU392"/>
      <c r="UDV392"/>
      <c r="UDW392"/>
      <c r="UDX392"/>
      <c r="UDY392"/>
      <c r="UDZ392"/>
      <c r="UEA392"/>
      <c r="UEB392"/>
      <c r="UEC392"/>
      <c r="UED392"/>
      <c r="UEE392"/>
      <c r="UEF392"/>
      <c r="UEG392"/>
      <c r="UEH392"/>
      <c r="UEI392"/>
      <c r="UEJ392"/>
      <c r="UEK392"/>
      <c r="UEL392"/>
      <c r="UEM392"/>
      <c r="UEN392"/>
      <c r="UEO392"/>
      <c r="UEP392"/>
      <c r="UEQ392"/>
      <c r="UER392"/>
      <c r="UES392"/>
      <c r="UET392"/>
      <c r="UEU392"/>
      <c r="UEV392"/>
      <c r="UEW392"/>
      <c r="UEX392"/>
      <c r="UEY392"/>
      <c r="UEZ392"/>
      <c r="UFA392"/>
      <c r="UFB392"/>
      <c r="UFC392"/>
      <c r="UFD392"/>
      <c r="UFE392"/>
      <c r="UFF392"/>
      <c r="UFG392"/>
      <c r="UFH392"/>
      <c r="UFI392"/>
      <c r="UFJ392"/>
      <c r="UFK392"/>
      <c r="UFL392"/>
      <c r="UFM392"/>
      <c r="UFN392"/>
      <c r="UFO392"/>
      <c r="UFP392"/>
      <c r="UFQ392"/>
      <c r="UFR392"/>
      <c r="UFS392"/>
      <c r="UFT392"/>
      <c r="UFU392"/>
      <c r="UFV392"/>
      <c r="UFW392"/>
      <c r="UFX392"/>
      <c r="UFY392"/>
      <c r="UFZ392"/>
      <c r="UGA392"/>
      <c r="UGB392"/>
      <c r="UGC392"/>
      <c r="UGD392"/>
      <c r="UGE392"/>
      <c r="UGF392"/>
      <c r="UGG392"/>
      <c r="UGH392"/>
      <c r="UGI392"/>
      <c r="UGJ392"/>
      <c r="UGK392"/>
      <c r="UGL392"/>
      <c r="UGM392"/>
      <c r="UGN392"/>
      <c r="UGO392"/>
      <c r="UGP392"/>
      <c r="UGQ392"/>
      <c r="UGR392"/>
      <c r="UGS392"/>
      <c r="UGT392"/>
      <c r="UGU392"/>
      <c r="UGV392"/>
      <c r="UGW392"/>
      <c r="UGX392"/>
      <c r="UGY392"/>
      <c r="UGZ392"/>
      <c r="UHA392"/>
      <c r="UHB392"/>
      <c r="UHC392"/>
      <c r="UHD392"/>
      <c r="UHE392"/>
      <c r="UHF392"/>
      <c r="UHG392"/>
      <c r="UHH392"/>
      <c r="UHI392"/>
      <c r="UHJ392"/>
      <c r="UHK392"/>
      <c r="UHL392"/>
      <c r="UHM392"/>
      <c r="UHN392"/>
      <c r="UHO392"/>
      <c r="UHP392"/>
      <c r="UHQ392"/>
      <c r="UHR392"/>
      <c r="UHS392"/>
      <c r="UHT392"/>
      <c r="UHU392"/>
      <c r="UHV392"/>
      <c r="UHW392"/>
      <c r="UHX392"/>
      <c r="UHY392"/>
      <c r="UHZ392"/>
      <c r="UIA392"/>
      <c r="UIB392"/>
      <c r="UIC392"/>
      <c r="UID392"/>
      <c r="UIE392"/>
      <c r="UIF392"/>
      <c r="UIG392"/>
      <c r="UIH392"/>
      <c r="UII392"/>
      <c r="UIJ392"/>
      <c r="UIK392"/>
      <c r="UIL392"/>
      <c r="UIM392"/>
      <c r="UIN392"/>
      <c r="UIO392"/>
      <c r="UIP392"/>
      <c r="UIQ392"/>
      <c r="UIR392"/>
      <c r="UIS392"/>
      <c r="UIT392"/>
      <c r="UIU392"/>
      <c r="UIV392"/>
      <c r="UIW392"/>
      <c r="UIX392"/>
      <c r="UIY392"/>
      <c r="UIZ392"/>
      <c r="UJA392"/>
      <c r="UJB392"/>
      <c r="UJC392"/>
      <c r="UJD392"/>
      <c r="UJE392"/>
      <c r="UJF392"/>
      <c r="UJG392"/>
      <c r="UJH392"/>
      <c r="UJI392"/>
      <c r="UJJ392"/>
      <c r="UJK392"/>
      <c r="UJL392"/>
      <c r="UJM392"/>
      <c r="UJN392"/>
      <c r="UJO392"/>
      <c r="UJP392"/>
      <c r="UJQ392"/>
      <c r="UJR392"/>
      <c r="UJS392"/>
      <c r="UJT392"/>
      <c r="UJU392"/>
      <c r="UJV392"/>
      <c r="UJW392"/>
      <c r="UJX392"/>
      <c r="UJY392"/>
      <c r="UJZ392"/>
      <c r="UKA392"/>
      <c r="UKB392"/>
      <c r="UKC392"/>
      <c r="UKD392"/>
      <c r="UKE392"/>
      <c r="UKF392"/>
      <c r="UKG392"/>
      <c r="UKH392"/>
      <c r="UKI392"/>
      <c r="UKJ392"/>
      <c r="UKK392"/>
      <c r="UKL392"/>
      <c r="UKM392"/>
      <c r="UKN392"/>
      <c r="UKO392"/>
      <c r="UKP392"/>
      <c r="UKQ392"/>
      <c r="UKR392"/>
      <c r="UKS392"/>
      <c r="UKT392"/>
      <c r="UKU392"/>
      <c r="UKV392"/>
      <c r="UKW392"/>
      <c r="UKX392"/>
      <c r="UKY392"/>
      <c r="UKZ392"/>
      <c r="ULA392"/>
      <c r="ULB392"/>
      <c r="ULC392"/>
      <c r="ULD392"/>
      <c r="ULE392"/>
      <c r="ULF392"/>
      <c r="ULG392"/>
      <c r="ULH392"/>
      <c r="ULI392"/>
      <c r="ULJ392"/>
      <c r="ULK392"/>
      <c r="ULL392"/>
      <c r="ULM392"/>
      <c r="ULN392"/>
      <c r="ULO392"/>
      <c r="ULP392"/>
      <c r="ULQ392"/>
      <c r="ULR392"/>
      <c r="ULS392"/>
      <c r="ULT392"/>
      <c r="ULU392"/>
      <c r="ULV392"/>
      <c r="ULW392"/>
      <c r="ULX392"/>
      <c r="ULY392"/>
      <c r="ULZ392"/>
      <c r="UMA392"/>
      <c r="UMB392"/>
      <c r="UMC392"/>
      <c r="UMD392"/>
      <c r="UME392"/>
      <c r="UMF392"/>
      <c r="UMG392"/>
      <c r="UMH392"/>
      <c r="UMI392"/>
      <c r="UMJ392"/>
      <c r="UMK392"/>
      <c r="UML392"/>
      <c r="UMM392"/>
      <c r="UMN392"/>
      <c r="UMO392"/>
      <c r="UMP392"/>
      <c r="UMQ392"/>
      <c r="UMR392"/>
      <c r="UMS392"/>
      <c r="UMT392"/>
      <c r="UMU392"/>
      <c r="UMV392"/>
      <c r="UMW392"/>
      <c r="UMX392"/>
      <c r="UMY392"/>
      <c r="UMZ392"/>
      <c r="UNA392"/>
      <c r="UNB392"/>
      <c r="UNC392"/>
      <c r="UND392"/>
      <c r="UNE392"/>
      <c r="UNF392"/>
      <c r="UNG392"/>
      <c r="UNH392"/>
      <c r="UNI392"/>
      <c r="UNJ392"/>
      <c r="UNK392"/>
      <c r="UNL392"/>
      <c r="UNM392"/>
      <c r="UNN392"/>
      <c r="UNO392"/>
      <c r="UNP392"/>
      <c r="UNQ392"/>
      <c r="UNR392"/>
      <c r="UNS392"/>
      <c r="UNT392"/>
      <c r="UNU392"/>
      <c r="UNV392"/>
      <c r="UNW392"/>
      <c r="UNX392"/>
      <c r="UNY392"/>
      <c r="UNZ392"/>
      <c r="UOA392"/>
      <c r="UOB392"/>
      <c r="UOC392"/>
      <c r="UOD392"/>
      <c r="UOE392"/>
      <c r="UOF392"/>
      <c r="UOG392"/>
      <c r="UOH392"/>
      <c r="UOI392"/>
      <c r="UOJ392"/>
      <c r="UOK392"/>
      <c r="UOL392"/>
      <c r="UOM392"/>
      <c r="UON392"/>
      <c r="UOO392"/>
      <c r="UOP392"/>
      <c r="UOQ392"/>
      <c r="UOR392"/>
      <c r="UOS392"/>
      <c r="UOT392"/>
      <c r="UOU392"/>
      <c r="UOV392"/>
      <c r="UOW392"/>
      <c r="UOX392"/>
      <c r="UOY392"/>
      <c r="UOZ392"/>
      <c r="UPA392"/>
      <c r="UPB392"/>
      <c r="UPC392"/>
      <c r="UPD392"/>
      <c r="UPE392"/>
      <c r="UPF392"/>
      <c r="UPG392"/>
      <c r="UPH392"/>
      <c r="UPI392"/>
      <c r="UPJ392"/>
      <c r="UPK392"/>
      <c r="UPL392"/>
      <c r="UPM392"/>
      <c r="UPN392"/>
      <c r="UPO392"/>
      <c r="UPP392"/>
      <c r="UPQ392"/>
      <c r="UPR392"/>
      <c r="UPS392"/>
      <c r="UPT392"/>
      <c r="UPU392"/>
      <c r="UPV392"/>
      <c r="UPW392"/>
      <c r="UPX392"/>
      <c r="UPY392"/>
      <c r="UPZ392"/>
      <c r="UQA392"/>
      <c r="UQB392"/>
      <c r="UQC392"/>
      <c r="UQD392"/>
      <c r="UQE392"/>
      <c r="UQF392"/>
      <c r="UQG392"/>
      <c r="UQH392"/>
      <c r="UQI392"/>
      <c r="UQJ392"/>
      <c r="UQK392"/>
      <c r="UQL392"/>
      <c r="UQM392"/>
      <c r="UQN392"/>
      <c r="UQO392"/>
      <c r="UQP392"/>
      <c r="UQQ392"/>
      <c r="UQR392"/>
      <c r="UQS392"/>
      <c r="UQT392"/>
      <c r="UQU392"/>
      <c r="UQV392"/>
      <c r="UQW392"/>
      <c r="UQX392"/>
      <c r="UQY392"/>
      <c r="UQZ392"/>
      <c r="URA392"/>
      <c r="URB392"/>
      <c r="URC392"/>
      <c r="URD392"/>
      <c r="URE392"/>
      <c r="URF392"/>
      <c r="URG392"/>
      <c r="URH392"/>
      <c r="URI392"/>
      <c r="URJ392"/>
      <c r="URK392"/>
      <c r="URL392"/>
      <c r="URM392"/>
      <c r="URN392"/>
      <c r="URO392"/>
      <c r="URP392"/>
      <c r="URQ392"/>
      <c r="URR392"/>
      <c r="URS392"/>
      <c r="URT392"/>
      <c r="URU392"/>
      <c r="URV392"/>
      <c r="URW392"/>
      <c r="URX392"/>
      <c r="URY392"/>
      <c r="URZ392"/>
      <c r="USA392"/>
      <c r="USB392"/>
      <c r="USC392"/>
      <c r="USD392"/>
      <c r="USE392"/>
      <c r="USF392"/>
      <c r="USG392"/>
      <c r="USH392"/>
      <c r="USI392"/>
      <c r="USJ392"/>
      <c r="USK392"/>
      <c r="USL392"/>
      <c r="USM392"/>
      <c r="USN392"/>
      <c r="USO392"/>
      <c r="USP392"/>
      <c r="USQ392"/>
      <c r="USR392"/>
      <c r="USS392"/>
      <c r="UST392"/>
      <c r="USU392"/>
      <c r="USV392"/>
      <c r="USW392"/>
      <c r="USX392"/>
      <c r="USY392"/>
      <c r="USZ392"/>
      <c r="UTA392"/>
      <c r="UTB392"/>
      <c r="UTC392"/>
      <c r="UTD392"/>
      <c r="UTE392"/>
      <c r="UTF392"/>
      <c r="UTG392"/>
      <c r="UTH392"/>
      <c r="UTI392"/>
      <c r="UTJ392"/>
      <c r="UTK392"/>
      <c r="UTL392"/>
      <c r="UTM392"/>
      <c r="UTN392"/>
      <c r="UTO392"/>
      <c r="UTP392"/>
      <c r="UTQ392"/>
      <c r="UTR392"/>
      <c r="UTS392"/>
      <c r="UTT392"/>
      <c r="UTU392"/>
      <c r="UTV392"/>
      <c r="UTW392"/>
      <c r="UTX392"/>
      <c r="UTY392"/>
      <c r="UTZ392"/>
      <c r="UUA392"/>
      <c r="UUB392"/>
      <c r="UUC392"/>
      <c r="UUD392"/>
      <c r="UUE392"/>
      <c r="UUF392"/>
      <c r="UUG392"/>
      <c r="UUH392"/>
      <c r="UUI392"/>
      <c r="UUJ392"/>
      <c r="UUK392"/>
      <c r="UUL392"/>
      <c r="UUM392"/>
      <c r="UUN392"/>
      <c r="UUO392"/>
      <c r="UUP392"/>
      <c r="UUQ392"/>
      <c r="UUR392"/>
      <c r="UUS392"/>
      <c r="UUT392"/>
      <c r="UUU392"/>
      <c r="UUV392"/>
      <c r="UUW392"/>
      <c r="UUX392"/>
      <c r="UUY392"/>
      <c r="UUZ392"/>
      <c r="UVA392"/>
      <c r="UVB392"/>
      <c r="UVC392"/>
      <c r="UVD392"/>
      <c r="UVE392"/>
      <c r="UVF392"/>
      <c r="UVG392"/>
      <c r="UVH392"/>
      <c r="UVI392"/>
      <c r="UVJ392"/>
      <c r="UVK392"/>
      <c r="UVL392"/>
      <c r="UVM392"/>
      <c r="UVN392"/>
      <c r="UVO392"/>
      <c r="UVP392"/>
      <c r="UVQ392"/>
      <c r="UVR392"/>
      <c r="UVS392"/>
      <c r="UVT392"/>
      <c r="UVU392"/>
      <c r="UVV392"/>
      <c r="UVW392"/>
      <c r="UVX392"/>
      <c r="UVY392"/>
      <c r="UVZ392"/>
      <c r="UWA392"/>
      <c r="UWB392"/>
      <c r="UWC392"/>
      <c r="UWD392"/>
      <c r="UWE392"/>
      <c r="UWF392"/>
      <c r="UWG392"/>
      <c r="UWH392"/>
      <c r="UWI392"/>
      <c r="UWJ392"/>
      <c r="UWK392"/>
      <c r="UWL392"/>
      <c r="UWM392"/>
      <c r="UWN392"/>
      <c r="UWO392"/>
      <c r="UWP392"/>
      <c r="UWQ392"/>
      <c r="UWR392"/>
      <c r="UWS392"/>
      <c r="UWT392"/>
      <c r="UWU392"/>
      <c r="UWV392"/>
      <c r="UWW392"/>
      <c r="UWX392"/>
      <c r="UWY392"/>
      <c r="UWZ392"/>
      <c r="UXA392"/>
      <c r="UXB392"/>
      <c r="UXC392"/>
      <c r="UXD392"/>
      <c r="UXE392"/>
      <c r="UXF392"/>
      <c r="UXG392"/>
      <c r="UXH392"/>
      <c r="UXI392"/>
      <c r="UXJ392"/>
      <c r="UXK392"/>
      <c r="UXL392"/>
      <c r="UXM392"/>
      <c r="UXN392"/>
      <c r="UXO392"/>
      <c r="UXP392"/>
      <c r="UXQ392"/>
      <c r="UXR392"/>
      <c r="UXS392"/>
      <c r="UXT392"/>
      <c r="UXU392"/>
      <c r="UXV392"/>
      <c r="UXW392"/>
      <c r="UXX392"/>
      <c r="UXY392"/>
      <c r="UXZ392"/>
      <c r="UYA392"/>
      <c r="UYB392"/>
      <c r="UYC392"/>
      <c r="UYD392"/>
      <c r="UYE392"/>
      <c r="UYF392"/>
      <c r="UYG392"/>
      <c r="UYH392"/>
      <c r="UYI392"/>
      <c r="UYJ392"/>
      <c r="UYK392"/>
      <c r="UYL392"/>
      <c r="UYM392"/>
      <c r="UYN392"/>
      <c r="UYO392"/>
      <c r="UYP392"/>
      <c r="UYQ392"/>
      <c r="UYR392"/>
      <c r="UYS392"/>
      <c r="UYT392"/>
      <c r="UYU392"/>
      <c r="UYV392"/>
      <c r="UYW392"/>
      <c r="UYX392"/>
      <c r="UYY392"/>
      <c r="UYZ392"/>
      <c r="UZA392"/>
      <c r="UZB392"/>
      <c r="UZC392"/>
      <c r="UZD392"/>
      <c r="UZE392"/>
      <c r="UZF392"/>
      <c r="UZG392"/>
      <c r="UZH392"/>
      <c r="UZI392"/>
      <c r="UZJ392"/>
      <c r="UZK392"/>
      <c r="UZL392"/>
      <c r="UZM392"/>
      <c r="UZN392"/>
      <c r="UZO392"/>
      <c r="UZP392"/>
      <c r="UZQ392"/>
      <c r="UZR392"/>
      <c r="UZS392"/>
      <c r="UZT392"/>
      <c r="UZU392"/>
      <c r="UZV392"/>
      <c r="UZW392"/>
      <c r="UZX392"/>
      <c r="UZY392"/>
      <c r="UZZ392"/>
      <c r="VAA392"/>
      <c r="VAB392"/>
      <c r="VAC392"/>
      <c r="VAD392"/>
      <c r="VAE392"/>
      <c r="VAF392"/>
      <c r="VAG392"/>
      <c r="VAH392"/>
      <c r="VAI392"/>
      <c r="VAJ392"/>
      <c r="VAK392"/>
      <c r="VAL392"/>
      <c r="VAM392"/>
      <c r="VAN392"/>
      <c r="VAO392"/>
      <c r="VAP392"/>
      <c r="VAQ392"/>
      <c r="VAR392"/>
      <c r="VAS392"/>
      <c r="VAT392"/>
      <c r="VAU392"/>
      <c r="VAV392"/>
      <c r="VAW392"/>
      <c r="VAX392"/>
      <c r="VAY392"/>
      <c r="VAZ392"/>
      <c r="VBA392"/>
      <c r="VBB392"/>
      <c r="VBC392"/>
      <c r="VBD392"/>
      <c r="VBE392"/>
      <c r="VBF392"/>
      <c r="VBG392"/>
      <c r="VBH392"/>
      <c r="VBI392"/>
      <c r="VBJ392"/>
      <c r="VBK392"/>
      <c r="VBL392"/>
      <c r="VBM392"/>
      <c r="VBN392"/>
      <c r="VBO392"/>
      <c r="VBP392"/>
      <c r="VBQ392"/>
      <c r="VBR392"/>
      <c r="VBS392"/>
      <c r="VBT392"/>
      <c r="VBU392"/>
      <c r="VBV392"/>
      <c r="VBW392"/>
      <c r="VBX392"/>
      <c r="VBY392"/>
      <c r="VBZ392"/>
      <c r="VCA392"/>
      <c r="VCB392"/>
      <c r="VCC392"/>
      <c r="VCD392"/>
      <c r="VCE392"/>
      <c r="VCF392"/>
      <c r="VCG392"/>
      <c r="VCH392"/>
      <c r="VCI392"/>
      <c r="VCJ392"/>
      <c r="VCK392"/>
      <c r="VCL392"/>
      <c r="VCM392"/>
      <c r="VCN392"/>
      <c r="VCO392"/>
      <c r="VCP392"/>
      <c r="VCQ392"/>
      <c r="VCR392"/>
      <c r="VCS392"/>
      <c r="VCT392"/>
      <c r="VCU392"/>
      <c r="VCV392"/>
      <c r="VCW392"/>
      <c r="VCX392"/>
      <c r="VCY392"/>
      <c r="VCZ392"/>
      <c r="VDA392"/>
      <c r="VDB392"/>
      <c r="VDC392"/>
      <c r="VDD392"/>
      <c r="VDE392"/>
      <c r="VDF392"/>
      <c r="VDG392"/>
      <c r="VDH392"/>
      <c r="VDI392"/>
      <c r="VDJ392"/>
      <c r="VDK392"/>
      <c r="VDL392"/>
      <c r="VDM392"/>
      <c r="VDN392"/>
      <c r="VDO392"/>
      <c r="VDP392"/>
      <c r="VDQ392"/>
      <c r="VDR392"/>
      <c r="VDS392"/>
      <c r="VDT392"/>
      <c r="VDU392"/>
      <c r="VDV392"/>
      <c r="VDW392"/>
      <c r="VDX392"/>
      <c r="VDY392"/>
      <c r="VDZ392"/>
      <c r="VEA392"/>
      <c r="VEB392"/>
      <c r="VEC392"/>
      <c r="VED392"/>
      <c r="VEE392"/>
      <c r="VEF392"/>
      <c r="VEG392"/>
      <c r="VEH392"/>
      <c r="VEI392"/>
      <c r="VEJ392"/>
      <c r="VEK392"/>
      <c r="VEL392"/>
      <c r="VEM392"/>
      <c r="VEN392"/>
      <c r="VEO392"/>
      <c r="VEP392"/>
      <c r="VEQ392"/>
      <c r="VER392"/>
      <c r="VES392"/>
      <c r="VET392"/>
      <c r="VEU392"/>
      <c r="VEV392"/>
      <c r="VEW392"/>
      <c r="VEX392"/>
      <c r="VEY392"/>
      <c r="VEZ392"/>
      <c r="VFA392"/>
      <c r="VFB392"/>
      <c r="VFC392"/>
      <c r="VFD392"/>
      <c r="VFE392"/>
      <c r="VFF392"/>
      <c r="VFG392"/>
      <c r="VFH392"/>
      <c r="VFI392"/>
      <c r="VFJ392"/>
      <c r="VFK392"/>
      <c r="VFL392"/>
      <c r="VFM392"/>
      <c r="VFN392"/>
      <c r="VFO392"/>
      <c r="VFP392"/>
      <c r="VFQ392"/>
      <c r="VFR392"/>
      <c r="VFS392"/>
      <c r="VFT392"/>
      <c r="VFU392"/>
      <c r="VFV392"/>
      <c r="VFW392"/>
      <c r="VFX392"/>
      <c r="VFY392"/>
      <c r="VFZ392"/>
      <c r="VGA392"/>
      <c r="VGB392"/>
      <c r="VGC392"/>
      <c r="VGD392"/>
      <c r="VGE392"/>
      <c r="VGF392"/>
      <c r="VGG392"/>
      <c r="VGH392"/>
      <c r="VGI392"/>
      <c r="VGJ392"/>
      <c r="VGK392"/>
      <c r="VGL392"/>
      <c r="VGM392"/>
      <c r="VGN392"/>
      <c r="VGO392"/>
      <c r="VGP392"/>
      <c r="VGQ392"/>
      <c r="VGR392"/>
      <c r="VGS392"/>
      <c r="VGT392"/>
      <c r="VGU392"/>
      <c r="VGV392"/>
      <c r="VGW392"/>
      <c r="VGX392"/>
      <c r="VGY392"/>
      <c r="VGZ392"/>
      <c r="VHA392"/>
      <c r="VHB392"/>
      <c r="VHC392"/>
      <c r="VHD392"/>
      <c r="VHE392"/>
      <c r="VHF392"/>
      <c r="VHG392"/>
      <c r="VHH392"/>
      <c r="VHI392"/>
      <c r="VHJ392"/>
      <c r="VHK392"/>
      <c r="VHL392"/>
      <c r="VHM392"/>
      <c r="VHN392"/>
      <c r="VHO392"/>
      <c r="VHP392"/>
      <c r="VHQ392"/>
      <c r="VHR392"/>
      <c r="VHS392"/>
      <c r="VHT392"/>
      <c r="VHU392"/>
      <c r="VHV392"/>
      <c r="VHW392"/>
      <c r="VHX392"/>
      <c r="VHY392"/>
      <c r="VHZ392"/>
      <c r="VIA392"/>
      <c r="VIB392"/>
      <c r="VIC392"/>
      <c r="VID392"/>
      <c r="VIE392"/>
      <c r="VIF392"/>
      <c r="VIG392"/>
      <c r="VIH392"/>
      <c r="VII392"/>
      <c r="VIJ392"/>
      <c r="VIK392"/>
      <c r="VIL392"/>
      <c r="VIM392"/>
      <c r="VIN392"/>
      <c r="VIO392"/>
      <c r="VIP392"/>
      <c r="VIQ392"/>
      <c r="VIR392"/>
      <c r="VIS392"/>
      <c r="VIT392"/>
      <c r="VIU392"/>
      <c r="VIV392"/>
      <c r="VIW392"/>
      <c r="VIX392"/>
      <c r="VIY392"/>
      <c r="VIZ392"/>
      <c r="VJA392"/>
      <c r="VJB392"/>
      <c r="VJC392"/>
      <c r="VJD392"/>
      <c r="VJE392"/>
      <c r="VJF392"/>
      <c r="VJG392"/>
      <c r="VJH392"/>
      <c r="VJI392"/>
      <c r="VJJ392"/>
      <c r="VJK392"/>
      <c r="VJL392"/>
      <c r="VJM392"/>
      <c r="VJN392"/>
      <c r="VJO392"/>
      <c r="VJP392"/>
      <c r="VJQ392"/>
      <c r="VJR392"/>
      <c r="VJS392"/>
      <c r="VJT392"/>
      <c r="VJU392"/>
      <c r="VJV392"/>
      <c r="VJW392"/>
      <c r="VJX392"/>
      <c r="VJY392"/>
      <c r="VJZ392"/>
      <c r="VKA392"/>
      <c r="VKB392"/>
      <c r="VKC392"/>
      <c r="VKD392"/>
      <c r="VKE392"/>
      <c r="VKF392"/>
      <c r="VKG392"/>
      <c r="VKH392"/>
      <c r="VKI392"/>
      <c r="VKJ392"/>
      <c r="VKK392"/>
      <c r="VKL392"/>
      <c r="VKM392"/>
      <c r="VKN392"/>
      <c r="VKO392"/>
      <c r="VKP392"/>
      <c r="VKQ392"/>
      <c r="VKR392"/>
      <c r="VKS392"/>
      <c r="VKT392"/>
      <c r="VKU392"/>
      <c r="VKV392"/>
      <c r="VKW392"/>
      <c r="VKX392"/>
      <c r="VKY392"/>
      <c r="VKZ392"/>
      <c r="VLA392"/>
      <c r="VLB392"/>
      <c r="VLC392"/>
      <c r="VLD392"/>
      <c r="VLE392"/>
      <c r="VLF392"/>
      <c r="VLG392"/>
      <c r="VLH392"/>
      <c r="VLI392"/>
      <c r="VLJ392"/>
      <c r="VLK392"/>
      <c r="VLL392"/>
      <c r="VLM392"/>
      <c r="VLN392"/>
      <c r="VLO392"/>
      <c r="VLP392"/>
      <c r="VLQ392"/>
      <c r="VLR392"/>
      <c r="VLS392"/>
      <c r="VLT392"/>
      <c r="VLU392"/>
      <c r="VLV392"/>
      <c r="VLW392"/>
      <c r="VLX392"/>
      <c r="VLY392"/>
      <c r="VLZ392"/>
      <c r="VMA392"/>
      <c r="VMB392"/>
      <c r="VMC392"/>
      <c r="VMD392"/>
      <c r="VME392"/>
      <c r="VMF392"/>
      <c r="VMG392"/>
      <c r="VMH392"/>
      <c r="VMI392"/>
      <c r="VMJ392"/>
      <c r="VMK392"/>
      <c r="VML392"/>
      <c r="VMM392"/>
      <c r="VMN392"/>
      <c r="VMO392"/>
      <c r="VMP392"/>
      <c r="VMQ392"/>
      <c r="VMR392"/>
      <c r="VMS392"/>
      <c r="VMT392"/>
      <c r="VMU392"/>
      <c r="VMV392"/>
      <c r="VMW392"/>
      <c r="VMX392"/>
      <c r="VMY392"/>
      <c r="VMZ392"/>
      <c r="VNA392"/>
      <c r="VNB392"/>
      <c r="VNC392"/>
      <c r="VND392"/>
      <c r="VNE392"/>
      <c r="VNF392"/>
      <c r="VNG392"/>
      <c r="VNH392"/>
      <c r="VNI392"/>
      <c r="VNJ392"/>
      <c r="VNK392"/>
      <c r="VNL392"/>
      <c r="VNM392"/>
      <c r="VNN392"/>
      <c r="VNO392"/>
      <c r="VNP392"/>
      <c r="VNQ392"/>
      <c r="VNR392"/>
      <c r="VNS392"/>
      <c r="VNT392"/>
      <c r="VNU392"/>
      <c r="VNV392"/>
      <c r="VNW392"/>
      <c r="VNX392"/>
      <c r="VNY392"/>
      <c r="VNZ392"/>
      <c r="VOA392"/>
      <c r="VOB392"/>
      <c r="VOC392"/>
      <c r="VOD392"/>
      <c r="VOE392"/>
      <c r="VOF392"/>
      <c r="VOG392"/>
      <c r="VOH392"/>
      <c r="VOI392"/>
      <c r="VOJ392"/>
      <c r="VOK392"/>
      <c r="VOL392"/>
      <c r="VOM392"/>
      <c r="VON392"/>
      <c r="VOO392"/>
      <c r="VOP392"/>
      <c r="VOQ392"/>
      <c r="VOR392"/>
      <c r="VOS392"/>
      <c r="VOT392"/>
      <c r="VOU392"/>
      <c r="VOV392"/>
      <c r="VOW392"/>
      <c r="VOX392"/>
      <c r="VOY392"/>
      <c r="VOZ392"/>
      <c r="VPA392"/>
      <c r="VPB392"/>
      <c r="VPC392"/>
      <c r="VPD392"/>
      <c r="VPE392"/>
      <c r="VPF392"/>
      <c r="VPG392"/>
      <c r="VPH392"/>
      <c r="VPI392"/>
      <c r="VPJ392"/>
      <c r="VPK392"/>
      <c r="VPL392"/>
      <c r="VPM392"/>
      <c r="VPN392"/>
      <c r="VPO392"/>
      <c r="VPP392"/>
      <c r="VPQ392"/>
      <c r="VPR392"/>
      <c r="VPS392"/>
      <c r="VPT392"/>
      <c r="VPU392"/>
      <c r="VPV392"/>
      <c r="VPW392"/>
      <c r="VPX392"/>
      <c r="VPY392"/>
      <c r="VPZ392"/>
      <c r="VQA392"/>
      <c r="VQB392"/>
      <c r="VQC392"/>
      <c r="VQD392"/>
      <c r="VQE392"/>
      <c r="VQF392"/>
      <c r="VQG392"/>
      <c r="VQH392"/>
      <c r="VQI392"/>
      <c r="VQJ392"/>
      <c r="VQK392"/>
      <c r="VQL392"/>
      <c r="VQM392"/>
      <c r="VQN392"/>
      <c r="VQO392"/>
      <c r="VQP392"/>
      <c r="VQQ392"/>
      <c r="VQR392"/>
      <c r="VQS392"/>
      <c r="VQT392"/>
      <c r="VQU392"/>
      <c r="VQV392"/>
      <c r="VQW392"/>
      <c r="VQX392"/>
      <c r="VQY392"/>
      <c r="VQZ392"/>
      <c r="VRA392"/>
      <c r="VRB392"/>
      <c r="VRC392"/>
      <c r="VRD392"/>
      <c r="VRE392"/>
      <c r="VRF392"/>
      <c r="VRG392"/>
      <c r="VRH392"/>
      <c r="VRI392"/>
      <c r="VRJ392"/>
      <c r="VRK392"/>
      <c r="VRL392"/>
      <c r="VRM392"/>
      <c r="VRN392"/>
      <c r="VRO392"/>
      <c r="VRP392"/>
      <c r="VRQ392"/>
      <c r="VRR392"/>
      <c r="VRS392"/>
      <c r="VRT392"/>
      <c r="VRU392"/>
      <c r="VRV392"/>
      <c r="VRW392"/>
      <c r="VRX392"/>
      <c r="VRY392"/>
      <c r="VRZ392"/>
      <c r="VSA392"/>
      <c r="VSB392"/>
      <c r="VSC392"/>
      <c r="VSD392"/>
      <c r="VSE392"/>
      <c r="VSF392"/>
      <c r="VSG392"/>
      <c r="VSH392"/>
      <c r="VSI392"/>
      <c r="VSJ392"/>
      <c r="VSK392"/>
      <c r="VSL392"/>
      <c r="VSM392"/>
      <c r="VSN392"/>
      <c r="VSO392"/>
      <c r="VSP392"/>
      <c r="VSQ392"/>
      <c r="VSR392"/>
      <c r="VSS392"/>
      <c r="VST392"/>
      <c r="VSU392"/>
      <c r="VSV392"/>
      <c r="VSW392"/>
      <c r="VSX392"/>
      <c r="VSY392"/>
      <c r="VSZ392"/>
      <c r="VTA392"/>
      <c r="VTB392"/>
      <c r="VTC392"/>
      <c r="VTD392"/>
      <c r="VTE392"/>
      <c r="VTF392"/>
      <c r="VTG392"/>
      <c r="VTH392"/>
      <c r="VTI392"/>
      <c r="VTJ392"/>
      <c r="VTK392"/>
      <c r="VTL392"/>
      <c r="VTM392"/>
      <c r="VTN392"/>
      <c r="VTO392"/>
      <c r="VTP392"/>
      <c r="VTQ392"/>
      <c r="VTR392"/>
      <c r="VTS392"/>
      <c r="VTT392"/>
      <c r="VTU392"/>
      <c r="VTV392"/>
      <c r="VTW392"/>
      <c r="VTX392"/>
      <c r="VTY392"/>
      <c r="VTZ392"/>
      <c r="VUA392"/>
      <c r="VUB392"/>
      <c r="VUC392"/>
      <c r="VUD392"/>
      <c r="VUE392"/>
      <c r="VUF392"/>
      <c r="VUG392"/>
      <c r="VUH392"/>
      <c r="VUI392"/>
      <c r="VUJ392"/>
      <c r="VUK392"/>
      <c r="VUL392"/>
      <c r="VUM392"/>
      <c r="VUN392"/>
      <c r="VUO392"/>
      <c r="VUP392"/>
      <c r="VUQ392"/>
      <c r="VUR392"/>
      <c r="VUS392"/>
      <c r="VUT392"/>
      <c r="VUU392"/>
      <c r="VUV392"/>
      <c r="VUW392"/>
      <c r="VUX392"/>
      <c r="VUY392"/>
      <c r="VUZ392"/>
      <c r="VVA392"/>
      <c r="VVB392"/>
      <c r="VVC392"/>
      <c r="VVD392"/>
      <c r="VVE392"/>
      <c r="VVF392"/>
      <c r="VVG392"/>
      <c r="VVH392"/>
      <c r="VVI392"/>
      <c r="VVJ392"/>
      <c r="VVK392"/>
      <c r="VVL392"/>
      <c r="VVM392"/>
      <c r="VVN392"/>
      <c r="VVO392"/>
      <c r="VVP392"/>
      <c r="VVQ392"/>
      <c r="VVR392"/>
      <c r="VVS392"/>
      <c r="VVT392"/>
      <c r="VVU392"/>
      <c r="VVV392"/>
      <c r="VVW392"/>
      <c r="VVX392"/>
      <c r="VVY392"/>
      <c r="VVZ392"/>
      <c r="VWA392"/>
      <c r="VWB392"/>
      <c r="VWC392"/>
      <c r="VWD392"/>
      <c r="VWE392"/>
      <c r="VWF392"/>
      <c r="VWG392"/>
      <c r="VWH392"/>
      <c r="VWI392"/>
      <c r="VWJ392"/>
      <c r="VWK392"/>
      <c r="VWL392"/>
      <c r="VWM392"/>
      <c r="VWN392"/>
      <c r="VWO392"/>
      <c r="VWP392"/>
      <c r="VWQ392"/>
      <c r="VWR392"/>
      <c r="VWS392"/>
      <c r="VWT392"/>
      <c r="VWU392"/>
      <c r="VWV392"/>
      <c r="VWW392"/>
      <c r="VWX392"/>
      <c r="VWY392"/>
      <c r="VWZ392"/>
      <c r="VXA392"/>
      <c r="VXB392"/>
      <c r="VXC392"/>
      <c r="VXD392"/>
      <c r="VXE392"/>
      <c r="VXF392"/>
      <c r="VXG392"/>
      <c r="VXH392"/>
      <c r="VXI392"/>
      <c r="VXJ392"/>
      <c r="VXK392"/>
      <c r="VXL392"/>
      <c r="VXM392"/>
      <c r="VXN392"/>
      <c r="VXO392"/>
      <c r="VXP392"/>
      <c r="VXQ392"/>
      <c r="VXR392"/>
      <c r="VXS392"/>
      <c r="VXT392"/>
      <c r="VXU392"/>
      <c r="VXV392"/>
      <c r="VXW392"/>
      <c r="VXX392"/>
      <c r="VXY392"/>
      <c r="VXZ392"/>
      <c r="VYA392"/>
      <c r="VYB392"/>
      <c r="VYC392"/>
      <c r="VYD392"/>
      <c r="VYE392"/>
      <c r="VYF392"/>
      <c r="VYG392"/>
      <c r="VYH392"/>
      <c r="VYI392"/>
      <c r="VYJ392"/>
      <c r="VYK392"/>
      <c r="VYL392"/>
      <c r="VYM392"/>
      <c r="VYN392"/>
      <c r="VYO392"/>
      <c r="VYP392"/>
      <c r="VYQ392"/>
      <c r="VYR392"/>
      <c r="VYS392"/>
      <c r="VYT392"/>
      <c r="VYU392"/>
      <c r="VYV392"/>
      <c r="VYW392"/>
      <c r="VYX392"/>
      <c r="VYY392"/>
      <c r="VYZ392"/>
      <c r="VZA392"/>
      <c r="VZB392"/>
      <c r="VZC392"/>
      <c r="VZD392"/>
      <c r="VZE392"/>
      <c r="VZF392"/>
      <c r="VZG392"/>
      <c r="VZH392"/>
      <c r="VZI392"/>
      <c r="VZJ392"/>
      <c r="VZK392"/>
      <c r="VZL392"/>
      <c r="VZM392"/>
      <c r="VZN392"/>
      <c r="VZO392"/>
      <c r="VZP392"/>
      <c r="VZQ392"/>
      <c r="VZR392"/>
      <c r="VZS392"/>
      <c r="VZT392"/>
      <c r="VZU392"/>
      <c r="VZV392"/>
      <c r="VZW392"/>
      <c r="VZX392"/>
      <c r="VZY392"/>
      <c r="VZZ392"/>
      <c r="WAA392"/>
      <c r="WAB392"/>
      <c r="WAC392"/>
      <c r="WAD392"/>
      <c r="WAE392"/>
      <c r="WAF392"/>
      <c r="WAG392"/>
      <c r="WAH392"/>
      <c r="WAI392"/>
      <c r="WAJ392"/>
      <c r="WAK392"/>
      <c r="WAL392"/>
      <c r="WAM392"/>
      <c r="WAN392"/>
      <c r="WAO392"/>
      <c r="WAP392"/>
      <c r="WAQ392"/>
      <c r="WAR392"/>
      <c r="WAS392"/>
      <c r="WAT392"/>
      <c r="WAU392"/>
      <c r="WAV392"/>
      <c r="WAW392"/>
      <c r="WAX392"/>
      <c r="WAY392"/>
      <c r="WAZ392"/>
      <c r="WBA392"/>
      <c r="WBB392"/>
      <c r="WBC392"/>
      <c r="WBD392"/>
      <c r="WBE392"/>
      <c r="WBF392"/>
      <c r="WBG392"/>
      <c r="WBH392"/>
      <c r="WBI392"/>
      <c r="WBJ392"/>
      <c r="WBK392"/>
      <c r="WBL392"/>
      <c r="WBM392"/>
      <c r="WBN392"/>
      <c r="WBO392"/>
      <c r="WBP392"/>
      <c r="WBQ392"/>
      <c r="WBR392"/>
      <c r="WBS392"/>
      <c r="WBT392"/>
      <c r="WBU392"/>
      <c r="WBV392"/>
      <c r="WBW392"/>
      <c r="WBX392"/>
      <c r="WBY392"/>
      <c r="WBZ392"/>
      <c r="WCA392"/>
      <c r="WCB392"/>
      <c r="WCC392"/>
      <c r="WCD392"/>
      <c r="WCE392"/>
      <c r="WCF392"/>
      <c r="WCG392"/>
      <c r="WCH392"/>
      <c r="WCI392"/>
      <c r="WCJ392"/>
      <c r="WCK392"/>
      <c r="WCL392"/>
      <c r="WCM392"/>
      <c r="WCN392"/>
      <c r="WCO392"/>
      <c r="WCP392"/>
      <c r="WCQ392"/>
      <c r="WCR392"/>
      <c r="WCS392"/>
      <c r="WCT392"/>
      <c r="WCU392"/>
      <c r="WCV392"/>
      <c r="WCW392"/>
      <c r="WCX392"/>
      <c r="WCY392"/>
      <c r="WCZ392"/>
      <c r="WDA392"/>
      <c r="WDB392"/>
      <c r="WDC392"/>
      <c r="WDD392"/>
      <c r="WDE392"/>
      <c r="WDF392"/>
      <c r="WDG392"/>
      <c r="WDH392"/>
      <c r="WDI392"/>
      <c r="WDJ392"/>
      <c r="WDK392"/>
      <c r="WDL392"/>
      <c r="WDM392"/>
      <c r="WDN392"/>
      <c r="WDO392"/>
      <c r="WDP392"/>
      <c r="WDQ392"/>
      <c r="WDR392"/>
      <c r="WDS392"/>
      <c r="WDT392"/>
      <c r="WDU392"/>
      <c r="WDV392"/>
      <c r="WDW392"/>
      <c r="WDX392"/>
      <c r="WDY392"/>
      <c r="WDZ392"/>
      <c r="WEA392"/>
      <c r="WEB392"/>
      <c r="WEC392"/>
      <c r="WED392"/>
      <c r="WEE392"/>
      <c r="WEF392"/>
      <c r="WEG392"/>
      <c r="WEH392"/>
      <c r="WEI392"/>
      <c r="WEJ392"/>
      <c r="WEK392"/>
      <c r="WEL392"/>
      <c r="WEM392"/>
      <c r="WEN392"/>
      <c r="WEO392"/>
      <c r="WEP392"/>
      <c r="WEQ392"/>
      <c r="WER392"/>
      <c r="WES392"/>
      <c r="WET392"/>
      <c r="WEU392"/>
      <c r="WEV392"/>
      <c r="WEW392"/>
      <c r="WEX392"/>
      <c r="WEY392"/>
      <c r="WEZ392"/>
      <c r="WFA392"/>
      <c r="WFB392"/>
      <c r="WFC392"/>
      <c r="WFD392"/>
      <c r="WFE392"/>
      <c r="WFF392"/>
      <c r="WFG392"/>
      <c r="WFH392"/>
      <c r="WFI392"/>
      <c r="WFJ392"/>
      <c r="WFK392"/>
      <c r="WFL392"/>
      <c r="WFM392"/>
      <c r="WFN392"/>
      <c r="WFO392"/>
      <c r="WFP392"/>
      <c r="WFQ392"/>
      <c r="WFR392"/>
      <c r="WFS392"/>
      <c r="WFT392"/>
      <c r="WFU392"/>
      <c r="WFV392"/>
      <c r="WFW392"/>
      <c r="WFX392"/>
      <c r="WFY392"/>
      <c r="WFZ392"/>
      <c r="WGA392"/>
      <c r="WGB392"/>
      <c r="WGC392"/>
      <c r="WGD392"/>
      <c r="WGE392"/>
      <c r="WGF392"/>
      <c r="WGG392"/>
      <c r="WGH392"/>
      <c r="WGI392"/>
      <c r="WGJ392"/>
      <c r="WGK392"/>
      <c r="WGL392"/>
      <c r="WGM392"/>
      <c r="WGN392"/>
      <c r="WGO392"/>
      <c r="WGP392"/>
      <c r="WGQ392"/>
      <c r="WGR392"/>
      <c r="WGS392"/>
      <c r="WGT392"/>
      <c r="WGU392"/>
      <c r="WGV392"/>
      <c r="WGW392"/>
      <c r="WGX392"/>
      <c r="WGY392"/>
      <c r="WGZ392"/>
      <c r="WHA392"/>
      <c r="WHB392"/>
      <c r="WHC392"/>
      <c r="WHD392"/>
      <c r="WHE392"/>
      <c r="WHF392"/>
      <c r="WHG392"/>
      <c r="WHH392"/>
      <c r="WHI392"/>
      <c r="WHJ392"/>
      <c r="WHK392"/>
      <c r="WHL392"/>
      <c r="WHM392"/>
      <c r="WHN392"/>
      <c r="WHO392"/>
      <c r="WHP392"/>
      <c r="WHQ392"/>
      <c r="WHR392"/>
      <c r="WHS392"/>
      <c r="WHT392"/>
      <c r="WHU392"/>
      <c r="WHV392"/>
      <c r="WHW392"/>
      <c r="WHX392"/>
      <c r="WHY392"/>
      <c r="WHZ392"/>
      <c r="WIA392"/>
      <c r="WIB392"/>
      <c r="WIC392"/>
      <c r="WID392"/>
      <c r="WIE392"/>
      <c r="WIF392"/>
      <c r="WIG392"/>
      <c r="WIH392"/>
      <c r="WII392"/>
      <c r="WIJ392"/>
      <c r="WIK392"/>
      <c r="WIL392"/>
      <c r="WIM392"/>
      <c r="WIN392"/>
      <c r="WIO392"/>
      <c r="WIP392"/>
      <c r="WIQ392"/>
      <c r="WIR392"/>
      <c r="WIS392"/>
      <c r="WIT392"/>
      <c r="WIU392"/>
      <c r="WIV392"/>
      <c r="WIW392"/>
      <c r="WIX392"/>
      <c r="WIY392"/>
      <c r="WIZ392"/>
      <c r="WJA392"/>
      <c r="WJB392"/>
      <c r="WJC392"/>
      <c r="WJD392"/>
      <c r="WJE392"/>
      <c r="WJF392"/>
      <c r="WJG392"/>
      <c r="WJH392"/>
      <c r="WJI392"/>
      <c r="WJJ392"/>
      <c r="WJK392"/>
      <c r="WJL392"/>
      <c r="WJM392"/>
      <c r="WJN392"/>
      <c r="WJO392"/>
      <c r="WJP392"/>
      <c r="WJQ392"/>
      <c r="WJR392"/>
      <c r="WJS392"/>
      <c r="WJT392"/>
      <c r="WJU392"/>
      <c r="WJV392"/>
      <c r="WJW392"/>
      <c r="WJX392"/>
      <c r="WJY392"/>
      <c r="WJZ392"/>
      <c r="WKA392"/>
      <c r="WKB392"/>
      <c r="WKC392"/>
      <c r="WKD392"/>
      <c r="WKE392"/>
      <c r="WKF392"/>
      <c r="WKG392"/>
      <c r="WKH392"/>
      <c r="WKI392"/>
      <c r="WKJ392"/>
      <c r="WKK392"/>
      <c r="WKL392"/>
      <c r="WKM392"/>
      <c r="WKN392"/>
      <c r="WKO392"/>
      <c r="WKP392"/>
      <c r="WKQ392"/>
      <c r="WKR392"/>
      <c r="WKS392"/>
      <c r="WKT392"/>
      <c r="WKU392"/>
      <c r="WKV392"/>
      <c r="WKW392"/>
      <c r="WKX392"/>
      <c r="WKY392"/>
      <c r="WKZ392"/>
      <c r="WLA392"/>
      <c r="WLB392"/>
      <c r="WLC392"/>
      <c r="WLD392"/>
      <c r="WLE392"/>
      <c r="WLF392"/>
      <c r="WLG392"/>
      <c r="WLH392"/>
      <c r="WLI392"/>
      <c r="WLJ392"/>
      <c r="WLK392"/>
      <c r="WLL392"/>
      <c r="WLM392"/>
      <c r="WLN392"/>
      <c r="WLO392"/>
      <c r="WLP392"/>
      <c r="WLQ392"/>
      <c r="WLR392"/>
      <c r="WLS392"/>
      <c r="WLT392"/>
      <c r="WLU392"/>
      <c r="WLV392"/>
      <c r="WLW392"/>
      <c r="WLX392"/>
      <c r="WLY392"/>
      <c r="WLZ392"/>
      <c r="WMA392"/>
      <c r="WMB392"/>
      <c r="WMC392"/>
      <c r="WMD392"/>
      <c r="WME392"/>
      <c r="WMF392"/>
      <c r="WMG392"/>
      <c r="WMH392"/>
      <c r="WMI392"/>
      <c r="WMJ392"/>
      <c r="WMK392"/>
      <c r="WML392"/>
      <c r="WMM392"/>
      <c r="WMN392"/>
      <c r="WMO392"/>
      <c r="WMP392"/>
      <c r="WMQ392"/>
      <c r="WMR392"/>
      <c r="WMS392"/>
      <c r="WMT392"/>
      <c r="WMU392"/>
      <c r="WMV392"/>
      <c r="WMW392"/>
      <c r="WMX392"/>
      <c r="WMY392"/>
      <c r="WMZ392"/>
      <c r="WNA392"/>
      <c r="WNB392"/>
      <c r="WNC392"/>
      <c r="WND392"/>
      <c r="WNE392"/>
      <c r="WNF392"/>
      <c r="WNG392"/>
      <c r="WNH392"/>
      <c r="WNI392"/>
      <c r="WNJ392"/>
      <c r="WNK392"/>
      <c r="WNL392"/>
      <c r="WNM392"/>
      <c r="WNN392"/>
      <c r="WNO392"/>
      <c r="WNP392"/>
      <c r="WNQ392"/>
      <c r="WNR392"/>
      <c r="WNS392"/>
      <c r="WNT392"/>
      <c r="WNU392"/>
      <c r="WNV392"/>
      <c r="WNW392"/>
      <c r="WNX392"/>
      <c r="WNY392"/>
      <c r="WNZ392"/>
      <c r="WOA392"/>
      <c r="WOB392"/>
      <c r="WOC392"/>
      <c r="WOD392"/>
      <c r="WOE392"/>
      <c r="WOF392"/>
      <c r="WOG392"/>
      <c r="WOH392"/>
      <c r="WOI392"/>
      <c r="WOJ392"/>
      <c r="WOK392"/>
      <c r="WOL392"/>
      <c r="WOM392"/>
      <c r="WON392"/>
      <c r="WOO392"/>
      <c r="WOP392"/>
      <c r="WOQ392"/>
      <c r="WOR392"/>
      <c r="WOS392"/>
      <c r="WOT392"/>
      <c r="WOU392"/>
      <c r="WOV392"/>
      <c r="WOW392"/>
      <c r="WOX392"/>
      <c r="WOY392"/>
      <c r="WOZ392"/>
      <c r="WPA392"/>
      <c r="WPB392"/>
      <c r="WPC392"/>
      <c r="WPD392"/>
      <c r="WPE392"/>
      <c r="WPF392"/>
      <c r="WPG392"/>
      <c r="WPH392"/>
      <c r="WPI392"/>
      <c r="WPJ392"/>
      <c r="WPK392"/>
      <c r="WPL392"/>
      <c r="WPM392"/>
      <c r="WPN392"/>
      <c r="WPO392"/>
      <c r="WPP392"/>
      <c r="WPQ392"/>
      <c r="WPR392"/>
      <c r="WPS392"/>
      <c r="WPT392"/>
      <c r="WPU392"/>
      <c r="WPV392"/>
      <c r="WPW392"/>
      <c r="WPX392"/>
      <c r="WPY392"/>
      <c r="WPZ392"/>
      <c r="WQA392"/>
      <c r="WQB392"/>
      <c r="WQC392"/>
      <c r="WQD392"/>
      <c r="WQE392"/>
      <c r="WQF392"/>
      <c r="WQG392"/>
      <c r="WQH392"/>
      <c r="WQI392"/>
      <c r="WQJ392"/>
      <c r="WQK392"/>
      <c r="WQL392"/>
      <c r="WQM392"/>
      <c r="WQN392"/>
      <c r="WQO392"/>
      <c r="WQP392"/>
      <c r="WQQ392"/>
      <c r="WQR392"/>
      <c r="WQS392"/>
      <c r="WQT392"/>
      <c r="WQU392"/>
      <c r="WQV392"/>
      <c r="WQW392"/>
      <c r="WQX392"/>
      <c r="WQY392"/>
      <c r="WQZ392"/>
      <c r="WRA392"/>
      <c r="WRB392"/>
      <c r="WRC392"/>
      <c r="WRD392"/>
      <c r="WRE392"/>
      <c r="WRF392"/>
      <c r="WRG392"/>
      <c r="WRH392"/>
      <c r="WRI392"/>
      <c r="WRJ392"/>
      <c r="WRK392"/>
      <c r="WRL392"/>
      <c r="WRM392"/>
      <c r="WRN392"/>
      <c r="WRO392"/>
      <c r="WRP392"/>
      <c r="WRQ392"/>
      <c r="WRR392"/>
      <c r="WRS392"/>
      <c r="WRT392"/>
      <c r="WRU392"/>
      <c r="WRV392"/>
      <c r="WRW392"/>
      <c r="WRX392"/>
      <c r="WRY392"/>
      <c r="WRZ392"/>
      <c r="WSA392"/>
      <c r="WSB392"/>
      <c r="WSC392"/>
      <c r="WSD392"/>
      <c r="WSE392"/>
      <c r="WSF392"/>
      <c r="WSG392"/>
      <c r="WSH392"/>
      <c r="WSI392"/>
      <c r="WSJ392"/>
      <c r="WSK392"/>
      <c r="WSL392"/>
      <c r="WSM392"/>
      <c r="WSN392"/>
      <c r="WSO392"/>
      <c r="WSP392"/>
      <c r="WSQ392"/>
      <c r="WSR392"/>
      <c r="WSS392"/>
      <c r="WST392"/>
      <c r="WSU392"/>
      <c r="WSV392"/>
      <c r="WSW392"/>
      <c r="WSX392"/>
      <c r="WSY392"/>
      <c r="WSZ392"/>
      <c r="WTA392"/>
      <c r="WTB392"/>
      <c r="WTC392"/>
      <c r="WTD392"/>
      <c r="WTE392"/>
      <c r="WTF392"/>
      <c r="WTG392"/>
      <c r="WTH392"/>
      <c r="WTI392"/>
      <c r="WTJ392"/>
      <c r="WTK392"/>
      <c r="WTL392"/>
      <c r="WTM392"/>
      <c r="WTN392"/>
      <c r="WTO392"/>
      <c r="WTP392"/>
      <c r="WTQ392"/>
      <c r="WTR392"/>
      <c r="WTS392"/>
      <c r="WTT392"/>
      <c r="WTU392"/>
      <c r="WTV392"/>
      <c r="WTW392"/>
      <c r="WTX392"/>
      <c r="WTY392"/>
      <c r="WTZ392"/>
      <c r="WUA392"/>
      <c r="WUB392"/>
      <c r="WUC392"/>
      <c r="WUD392"/>
      <c r="WUE392"/>
      <c r="WUF392"/>
      <c r="WUG392"/>
      <c r="WUH392"/>
      <c r="WUI392"/>
      <c r="WUJ392"/>
      <c r="WUK392"/>
      <c r="WUL392"/>
      <c r="WUM392"/>
      <c r="WUN392"/>
      <c r="WUO392"/>
      <c r="WUP392"/>
      <c r="WUQ392"/>
      <c r="WUR392"/>
      <c r="WUS392"/>
      <c r="WUT392"/>
      <c r="WUU392"/>
      <c r="WUV392"/>
      <c r="WUW392"/>
      <c r="WUX392"/>
      <c r="WUY392"/>
      <c r="WUZ392"/>
      <c r="WVA392"/>
      <c r="WVB392"/>
      <c r="WVC392"/>
      <c r="WVD392"/>
      <c r="WVE392"/>
      <c r="WVF392"/>
      <c r="WVG392"/>
      <c r="WVH392"/>
      <c r="WVI392"/>
      <c r="WVJ392"/>
      <c r="WVK392"/>
      <c r="WVL392"/>
      <c r="WVM392"/>
      <c r="WVN392"/>
      <c r="WVO392"/>
      <c r="WVP392"/>
      <c r="WVQ392"/>
      <c r="WVR392"/>
      <c r="WVS392"/>
      <c r="WVT392"/>
      <c r="WVU392"/>
      <c r="WVV392"/>
      <c r="WVW392"/>
      <c r="WVX392"/>
      <c r="WVY392"/>
      <c r="WVZ392"/>
      <c r="WWA392"/>
      <c r="WWB392"/>
      <c r="WWC392"/>
      <c r="WWD392"/>
      <c r="WWE392"/>
      <c r="WWF392"/>
      <c r="WWG392"/>
      <c r="WWH392"/>
      <c r="WWI392"/>
      <c r="WWJ392"/>
      <c r="WWK392"/>
      <c r="WWL392"/>
      <c r="WWM392"/>
      <c r="WWN392"/>
      <c r="WWO392"/>
      <c r="WWP392"/>
      <c r="WWQ392"/>
      <c r="WWR392"/>
      <c r="WWS392"/>
      <c r="WWT392"/>
      <c r="WWU392"/>
      <c r="WWV392"/>
      <c r="WWW392"/>
      <c r="WWX392"/>
      <c r="WWY392"/>
      <c r="WWZ392"/>
      <c r="WXA392"/>
      <c r="WXB392"/>
      <c r="WXC392"/>
      <c r="WXD392"/>
      <c r="WXE392"/>
      <c r="WXF392"/>
      <c r="WXG392"/>
      <c r="WXH392"/>
      <c r="WXI392"/>
      <c r="WXJ392"/>
      <c r="WXK392"/>
      <c r="WXL392"/>
      <c r="WXM392"/>
      <c r="WXN392"/>
      <c r="WXO392"/>
      <c r="WXP392"/>
      <c r="WXQ392"/>
      <c r="WXR392"/>
      <c r="WXS392"/>
      <c r="WXT392"/>
      <c r="WXU392"/>
      <c r="WXV392"/>
      <c r="WXW392"/>
      <c r="WXX392"/>
      <c r="WXY392"/>
      <c r="WXZ392"/>
      <c r="WYA392"/>
      <c r="WYB392"/>
      <c r="WYC392"/>
      <c r="WYD392"/>
      <c r="WYE392"/>
      <c r="WYF392"/>
      <c r="WYG392"/>
      <c r="WYH392"/>
      <c r="WYI392"/>
      <c r="WYJ392"/>
      <c r="WYK392"/>
      <c r="WYL392"/>
      <c r="WYM392"/>
      <c r="WYN392"/>
      <c r="WYO392"/>
      <c r="WYP392"/>
      <c r="WYQ392"/>
      <c r="WYR392"/>
      <c r="WYS392"/>
      <c r="WYT392"/>
      <c r="WYU392"/>
      <c r="WYV392"/>
      <c r="WYW392"/>
      <c r="WYX392"/>
      <c r="WYY392"/>
      <c r="WYZ392"/>
      <c r="WZA392"/>
      <c r="WZB392"/>
      <c r="WZC392"/>
      <c r="WZD392"/>
      <c r="WZE392"/>
      <c r="WZF392"/>
      <c r="WZG392"/>
      <c r="WZH392"/>
      <c r="WZI392"/>
      <c r="WZJ392"/>
      <c r="WZK392"/>
      <c r="WZL392"/>
      <c r="WZM392"/>
      <c r="WZN392"/>
      <c r="WZO392"/>
      <c r="WZP392"/>
      <c r="WZQ392"/>
      <c r="WZR392"/>
      <c r="WZS392"/>
      <c r="WZT392"/>
      <c r="WZU392"/>
      <c r="WZV392"/>
      <c r="WZW392"/>
      <c r="WZX392"/>
      <c r="WZY392"/>
      <c r="WZZ392"/>
      <c r="XAA392"/>
      <c r="XAB392"/>
      <c r="XAC392"/>
      <c r="XAD392"/>
      <c r="XAE392"/>
      <c r="XAF392"/>
      <c r="XAG392"/>
      <c r="XAH392"/>
      <c r="XAI392"/>
      <c r="XAJ392"/>
      <c r="XAK392"/>
      <c r="XAL392"/>
      <c r="XAM392"/>
      <c r="XAN392"/>
      <c r="XAO392"/>
      <c r="XAP392"/>
      <c r="XAQ392"/>
      <c r="XAR392"/>
      <c r="XAS392"/>
      <c r="XAT392"/>
      <c r="XAU392"/>
      <c r="XAV392"/>
      <c r="XAW392"/>
      <c r="XAX392"/>
      <c r="XAY392"/>
      <c r="XAZ392"/>
      <c r="XBA392"/>
      <c r="XBB392"/>
      <c r="XBC392"/>
      <c r="XBD392"/>
      <c r="XBE392"/>
      <c r="XBF392"/>
      <c r="XBG392"/>
      <c r="XBH392"/>
      <c r="XBI392"/>
      <c r="XBJ392"/>
      <c r="XBK392"/>
      <c r="XBL392"/>
      <c r="XBM392"/>
      <c r="XBN392"/>
      <c r="XBO392"/>
      <c r="XBP392"/>
      <c r="XBQ392"/>
      <c r="XBR392"/>
      <c r="XBS392"/>
      <c r="XBT392"/>
      <c r="XBU392"/>
      <c r="XBV392"/>
      <c r="XBW392"/>
      <c r="XBX392"/>
      <c r="XBY392"/>
      <c r="XBZ392"/>
      <c r="XCA392"/>
      <c r="XCB392"/>
      <c r="XCC392"/>
      <c r="XCD392"/>
      <c r="XCE392"/>
      <c r="XCF392"/>
      <c r="XCG392"/>
      <c r="XCH392"/>
      <c r="XCI392"/>
      <c r="XCJ392"/>
      <c r="XCK392"/>
      <c r="XCL392"/>
      <c r="XCM392"/>
      <c r="XCN392"/>
      <c r="XCO392"/>
      <c r="XCP392"/>
      <c r="XCQ392"/>
      <c r="XCR392"/>
      <c r="XCS392"/>
      <c r="XCT392"/>
      <c r="XCU392"/>
      <c r="XCV392"/>
      <c r="XCW392"/>
      <c r="XCX392"/>
      <c r="XCY392"/>
      <c r="XCZ392"/>
      <c r="XDA392"/>
      <c r="XDB392"/>
      <c r="XDC392"/>
      <c r="XDD392"/>
      <c r="XDE392"/>
      <c r="XDF392"/>
      <c r="XDG392"/>
      <c r="XDH392"/>
      <c r="XDI392"/>
      <c r="XDJ392"/>
      <c r="XDK392"/>
      <c r="XDL392"/>
      <c r="XDM392"/>
      <c r="XDN392"/>
      <c r="XDO392"/>
      <c r="XDP392"/>
      <c r="XDQ392"/>
      <c r="XDR392"/>
      <c r="XDS392"/>
      <c r="XDT392"/>
      <c r="XDU392"/>
      <c r="XDV392"/>
      <c r="XDW392"/>
      <c r="XDX392"/>
      <c r="XDY392"/>
      <c r="XDZ392"/>
      <c r="XEA392"/>
      <c r="XEB392"/>
      <c r="XEC392"/>
      <c r="XED392"/>
      <c r="XEE392"/>
      <c r="XEF392"/>
      <c r="XEG392"/>
      <c r="XEH392"/>
      <c r="XEI392"/>
      <c r="XEJ392"/>
      <c r="XEK392"/>
      <c r="XEL392"/>
      <c r="XEM392"/>
      <c r="XEN392"/>
      <c r="XEO392"/>
      <c r="XEP392"/>
      <c r="XEQ392"/>
      <c r="XER392"/>
      <c r="XES392"/>
    </row>
    <row r="393" spans="26:16373" x14ac:dyDescent="0.35">
      <c r="Z393"/>
      <c r="AA393"/>
    </row>
    <row r="394" spans="26:16373" x14ac:dyDescent="0.35">
      <c r="Z394"/>
      <c r="AA394"/>
    </row>
    <row r="395" spans="26:16373" x14ac:dyDescent="0.35">
      <c r="Z395"/>
      <c r="AA395"/>
    </row>
    <row r="396" spans="26:16373" x14ac:dyDescent="0.35">
      <c r="Z396"/>
      <c r="AA396"/>
    </row>
    <row r="397" spans="26:16373" x14ac:dyDescent="0.35">
      <c r="Z397"/>
      <c r="AA397"/>
    </row>
    <row r="398" spans="26:16373" x14ac:dyDescent="0.35">
      <c r="Z398"/>
      <c r="AA398"/>
    </row>
    <row r="399" spans="26:16373" x14ac:dyDescent="0.35">
      <c r="Z399"/>
      <c r="AA399"/>
    </row>
    <row r="400" spans="26:16373" x14ac:dyDescent="0.35">
      <c r="Z400"/>
      <c r="AA400"/>
    </row>
    <row r="401" spans="26:16373" x14ac:dyDescent="0.35">
      <c r="Z401"/>
      <c r="AA401"/>
    </row>
    <row r="402" spans="26:16373" x14ac:dyDescent="0.35">
      <c r="Z402"/>
      <c r="AA402"/>
    </row>
    <row r="403" spans="26:16373" x14ac:dyDescent="0.35">
      <c r="Z403"/>
      <c r="AA403"/>
    </row>
    <row r="404" spans="26:16373" x14ac:dyDescent="0.35"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  <c r="NC404" s="4"/>
      <c r="ND404" s="4"/>
      <c r="NE404" s="4"/>
      <c r="NF404" s="4"/>
      <c r="NG404" s="4"/>
      <c r="NH404" s="4"/>
      <c r="NI404" s="4"/>
      <c r="NJ404" s="4"/>
      <c r="NK404" s="4"/>
      <c r="NL404" s="4"/>
      <c r="NM404" s="4"/>
      <c r="NN404" s="4"/>
      <c r="NO404" s="4"/>
      <c r="NP404" s="4"/>
      <c r="NQ404" s="4"/>
      <c r="NR404" s="4"/>
      <c r="NS404" s="4"/>
      <c r="NT404" s="4"/>
      <c r="NU404" s="4"/>
      <c r="NV404" s="4"/>
      <c r="NW404" s="4"/>
      <c r="NX404" s="4"/>
      <c r="NY404" s="4"/>
      <c r="NZ404" s="4"/>
      <c r="OA404" s="4"/>
      <c r="OB404" s="4"/>
      <c r="OC404" s="4"/>
      <c r="OD404" s="4"/>
      <c r="OE404" s="4"/>
      <c r="OF404" s="4"/>
      <c r="OG404" s="4"/>
      <c r="OH404" s="4"/>
      <c r="OI404" s="4"/>
      <c r="OJ404" s="4"/>
      <c r="OK404" s="4"/>
      <c r="OL404" s="4"/>
      <c r="OM404" s="4"/>
      <c r="ON404" s="4"/>
      <c r="OO404" s="4"/>
      <c r="OP404" s="4"/>
      <c r="OQ404" s="4"/>
      <c r="OR404" s="4"/>
      <c r="OS404" s="4"/>
      <c r="OT404" s="4"/>
      <c r="OU404" s="4"/>
      <c r="OV404" s="4"/>
      <c r="OW404" s="4"/>
      <c r="OX404" s="4"/>
      <c r="OY404" s="4"/>
      <c r="OZ404" s="4"/>
      <c r="PA404" s="4"/>
      <c r="PB404" s="4"/>
      <c r="PC404" s="4"/>
      <c r="PD404" s="4"/>
      <c r="PE404" s="4"/>
      <c r="PF404" s="4"/>
      <c r="PG404" s="4"/>
      <c r="PH404" s="4"/>
      <c r="PI404" s="4"/>
      <c r="PJ404" s="4"/>
      <c r="PK404" s="4"/>
      <c r="PL404" s="4"/>
      <c r="PM404" s="4"/>
      <c r="PN404" s="4"/>
      <c r="PO404" s="4"/>
      <c r="PP404" s="4"/>
      <c r="PQ404" s="4"/>
      <c r="PR404" s="4"/>
      <c r="PS404" s="4"/>
      <c r="PT404" s="4"/>
      <c r="PU404" s="4"/>
      <c r="PV404" s="4"/>
      <c r="PW404" s="4"/>
      <c r="PX404" s="4"/>
      <c r="PY404" s="4"/>
      <c r="PZ404" s="4"/>
      <c r="QA404" s="4"/>
      <c r="QB404" s="4"/>
      <c r="QC404" s="4"/>
      <c r="QD404" s="4"/>
      <c r="QE404" s="4"/>
      <c r="QF404" s="4"/>
      <c r="QG404" s="4"/>
      <c r="QH404" s="4"/>
      <c r="QI404" s="4"/>
      <c r="QJ404" s="4"/>
      <c r="QK404" s="4"/>
      <c r="QL404" s="4"/>
      <c r="QM404" s="4"/>
      <c r="QN404" s="4"/>
      <c r="QO404" s="4"/>
      <c r="QP404" s="4"/>
      <c r="QQ404" s="4"/>
      <c r="QR404" s="4"/>
      <c r="QS404" s="4"/>
      <c r="QT404" s="4"/>
      <c r="QU404" s="4"/>
      <c r="QV404" s="4"/>
      <c r="QW404" s="4"/>
      <c r="QX404" s="4"/>
      <c r="QY404" s="4"/>
      <c r="QZ404" s="4"/>
      <c r="RA404" s="4"/>
      <c r="RB404" s="4"/>
      <c r="RC404" s="4"/>
      <c r="RD404" s="4"/>
      <c r="RE404" s="4"/>
      <c r="RF404" s="4"/>
      <c r="RG404" s="4"/>
      <c r="RH404" s="4"/>
      <c r="RI404" s="4"/>
      <c r="RJ404" s="4"/>
      <c r="RK404" s="4"/>
      <c r="RL404" s="4"/>
      <c r="RM404" s="4"/>
      <c r="RN404" s="4"/>
      <c r="RO404" s="4"/>
      <c r="RP404" s="4"/>
      <c r="RQ404" s="4"/>
      <c r="RR404" s="4"/>
      <c r="RS404" s="4"/>
      <c r="RT404" s="4"/>
      <c r="RU404" s="4"/>
      <c r="RV404" s="4"/>
      <c r="RW404" s="4"/>
      <c r="RX404" s="4"/>
      <c r="RY404" s="4"/>
      <c r="RZ404" s="4"/>
      <c r="SA404" s="4"/>
      <c r="SB404" s="4"/>
      <c r="SC404" s="4"/>
      <c r="SD404" s="4"/>
      <c r="SE404" s="4"/>
      <c r="SF404" s="4"/>
      <c r="SG404" s="4"/>
      <c r="SH404" s="4"/>
      <c r="SI404" s="4"/>
      <c r="SJ404" s="4"/>
      <c r="SK404" s="4"/>
      <c r="SL404" s="4"/>
      <c r="SM404" s="4"/>
      <c r="SN404" s="4"/>
      <c r="SO404" s="4"/>
      <c r="SP404" s="4"/>
      <c r="SQ404" s="4"/>
      <c r="SR404" s="4"/>
      <c r="SS404" s="4"/>
      <c r="ST404" s="4"/>
      <c r="SU404" s="4"/>
      <c r="SV404" s="4"/>
      <c r="SW404" s="4"/>
      <c r="SX404" s="4"/>
      <c r="SY404" s="4"/>
      <c r="SZ404" s="4"/>
      <c r="TA404" s="4"/>
      <c r="TB404" s="4"/>
      <c r="TC404" s="4"/>
      <c r="TD404" s="4"/>
      <c r="TE404" s="4"/>
      <c r="TF404" s="4"/>
      <c r="TG404" s="4"/>
      <c r="TH404" s="4"/>
      <c r="TI404" s="4"/>
      <c r="TJ404" s="4"/>
      <c r="TK404" s="4"/>
      <c r="TL404" s="4"/>
      <c r="TM404" s="4"/>
      <c r="TN404" s="4"/>
      <c r="TO404" s="4"/>
      <c r="TP404" s="4"/>
      <c r="TQ404" s="4"/>
      <c r="TR404" s="4"/>
      <c r="TS404" s="4"/>
      <c r="TT404" s="4"/>
      <c r="TU404" s="4"/>
      <c r="TV404" s="4"/>
      <c r="TW404" s="4"/>
      <c r="TX404" s="4"/>
      <c r="TY404" s="4"/>
      <c r="TZ404" s="4"/>
      <c r="UA404" s="4"/>
      <c r="UB404" s="4"/>
      <c r="UC404" s="4"/>
      <c r="UD404" s="4"/>
      <c r="UE404" s="4"/>
      <c r="UF404" s="4"/>
      <c r="UG404" s="4"/>
      <c r="UH404" s="4"/>
      <c r="UI404" s="4"/>
      <c r="UJ404" s="4"/>
      <c r="UK404" s="4"/>
      <c r="UL404" s="4"/>
      <c r="UM404" s="4"/>
      <c r="UN404" s="4"/>
      <c r="UO404" s="4"/>
      <c r="UP404" s="4"/>
      <c r="UQ404" s="4"/>
      <c r="UR404" s="4"/>
      <c r="US404" s="4"/>
      <c r="UT404" s="4"/>
      <c r="UU404" s="4"/>
      <c r="UV404" s="4"/>
      <c r="UW404" s="4"/>
      <c r="UX404" s="4"/>
      <c r="UY404" s="4"/>
      <c r="UZ404" s="4"/>
      <c r="VA404" s="4"/>
      <c r="VB404" s="4"/>
      <c r="VC404" s="4"/>
      <c r="VD404" s="4"/>
      <c r="VE404" s="4"/>
      <c r="VF404" s="4"/>
      <c r="VG404" s="4"/>
      <c r="VH404" s="4"/>
      <c r="VI404" s="4"/>
      <c r="VJ404" s="4"/>
      <c r="VK404" s="4"/>
      <c r="VL404" s="4"/>
      <c r="VM404" s="4"/>
      <c r="VN404" s="4"/>
      <c r="VO404" s="4"/>
      <c r="VP404" s="4"/>
      <c r="VQ404" s="4"/>
      <c r="VR404" s="4"/>
      <c r="VS404" s="4"/>
      <c r="VT404" s="4"/>
      <c r="VU404" s="4"/>
      <c r="VV404" s="4"/>
      <c r="VW404" s="4"/>
      <c r="VX404" s="4"/>
      <c r="VY404" s="4"/>
      <c r="VZ404" s="4"/>
      <c r="WA404" s="4"/>
      <c r="WB404" s="4"/>
      <c r="WC404" s="4"/>
      <c r="WD404" s="4"/>
      <c r="WE404" s="4"/>
      <c r="WF404" s="4"/>
      <c r="WG404" s="4"/>
      <c r="WH404" s="4"/>
      <c r="WI404" s="4"/>
      <c r="WJ404" s="4"/>
      <c r="WK404" s="4"/>
      <c r="WL404" s="4"/>
      <c r="WM404" s="4"/>
      <c r="WN404" s="4"/>
      <c r="WO404" s="4"/>
      <c r="WP404" s="4"/>
      <c r="WQ404" s="4"/>
      <c r="WR404" s="4"/>
      <c r="WS404" s="4"/>
      <c r="WT404" s="4"/>
      <c r="WU404" s="4"/>
      <c r="WV404" s="4"/>
      <c r="WW404" s="4"/>
      <c r="WX404" s="4"/>
      <c r="WY404" s="4"/>
      <c r="WZ404" s="4"/>
      <c r="XA404" s="4"/>
      <c r="XB404" s="4"/>
      <c r="XC404" s="4"/>
      <c r="XD404" s="4"/>
      <c r="XE404" s="4"/>
      <c r="XF404" s="4"/>
      <c r="XG404" s="4"/>
      <c r="XH404" s="4"/>
      <c r="XI404" s="4"/>
      <c r="XJ404" s="4"/>
      <c r="XK404" s="4"/>
      <c r="XL404" s="4"/>
      <c r="XM404" s="4"/>
      <c r="XN404" s="4"/>
      <c r="XO404" s="4"/>
      <c r="XP404" s="4"/>
      <c r="XQ404" s="4"/>
      <c r="XR404" s="4"/>
      <c r="XS404" s="4"/>
      <c r="XT404" s="4"/>
      <c r="XU404" s="4"/>
      <c r="XV404" s="4"/>
      <c r="XW404" s="4"/>
      <c r="XX404" s="4"/>
      <c r="XY404" s="4"/>
      <c r="XZ404" s="4"/>
      <c r="YA404" s="4"/>
      <c r="YB404" s="4"/>
      <c r="YC404" s="4"/>
      <c r="YD404" s="4"/>
      <c r="YE404" s="4"/>
      <c r="YF404" s="4"/>
      <c r="YG404" s="4"/>
      <c r="YH404" s="4"/>
      <c r="YI404" s="4"/>
      <c r="YJ404" s="4"/>
      <c r="YK404" s="4"/>
      <c r="YL404" s="4"/>
      <c r="YM404" s="4"/>
      <c r="YN404" s="4"/>
      <c r="YO404" s="4"/>
      <c r="YP404" s="4"/>
      <c r="YQ404" s="4"/>
      <c r="YR404" s="4"/>
      <c r="YS404" s="4"/>
      <c r="YT404" s="4"/>
      <c r="YU404" s="4"/>
      <c r="YV404" s="4"/>
      <c r="YW404" s="4"/>
      <c r="YX404" s="4"/>
      <c r="YY404" s="4"/>
      <c r="YZ404" s="4"/>
      <c r="ZA404" s="4"/>
      <c r="ZB404" s="4"/>
      <c r="ZC404" s="4"/>
      <c r="ZD404" s="4"/>
      <c r="ZE404" s="4"/>
      <c r="ZF404" s="4"/>
      <c r="ZG404" s="4"/>
      <c r="ZH404" s="4"/>
      <c r="ZI404" s="4"/>
      <c r="ZJ404" s="4"/>
      <c r="ZK404" s="4"/>
      <c r="ZL404" s="4"/>
      <c r="ZM404" s="4"/>
      <c r="ZN404" s="4"/>
      <c r="ZO404" s="4"/>
      <c r="ZP404" s="4"/>
      <c r="ZQ404" s="4"/>
      <c r="ZR404" s="4"/>
      <c r="ZS404" s="4"/>
      <c r="ZT404" s="4"/>
      <c r="ZU404" s="4"/>
      <c r="ZV404" s="4"/>
      <c r="ZW404" s="4"/>
      <c r="ZX404" s="4"/>
      <c r="ZY404" s="4"/>
      <c r="ZZ404" s="4"/>
      <c r="AAA404" s="4"/>
      <c r="AAB404" s="4"/>
      <c r="AAC404" s="4"/>
      <c r="AAD404" s="4"/>
      <c r="AAE404" s="4"/>
      <c r="AAF404" s="4"/>
      <c r="AAG404" s="4"/>
      <c r="AAH404" s="4"/>
      <c r="AAI404" s="4"/>
      <c r="AAJ404" s="4"/>
      <c r="AAK404" s="4"/>
      <c r="AAL404" s="4"/>
      <c r="AAM404" s="4"/>
      <c r="AAN404" s="4"/>
      <c r="AAO404" s="4"/>
      <c r="AAP404" s="4"/>
      <c r="AAQ404" s="4"/>
      <c r="AAR404" s="4"/>
      <c r="AAS404" s="4"/>
      <c r="AAT404" s="4"/>
      <c r="AAU404" s="4"/>
      <c r="AAV404" s="4"/>
      <c r="AAW404" s="4"/>
      <c r="AAX404" s="4"/>
      <c r="AAY404" s="4"/>
      <c r="AAZ404" s="4"/>
      <c r="ABA404" s="4"/>
      <c r="ABB404" s="4"/>
      <c r="ABC404" s="4"/>
      <c r="ABD404" s="4"/>
      <c r="ABE404" s="4"/>
      <c r="ABF404" s="4"/>
      <c r="ABG404" s="4"/>
      <c r="ABH404" s="4"/>
      <c r="ABI404" s="4"/>
      <c r="ABJ404" s="4"/>
      <c r="ABK404" s="4"/>
      <c r="ABL404" s="4"/>
      <c r="ABM404" s="4"/>
      <c r="ABN404" s="4"/>
      <c r="ABO404" s="4"/>
      <c r="ABP404" s="4"/>
      <c r="ABQ404" s="4"/>
      <c r="ABR404" s="4"/>
      <c r="ABS404" s="4"/>
      <c r="ABT404" s="4"/>
      <c r="ABU404" s="4"/>
      <c r="ABV404" s="4"/>
      <c r="ABW404" s="4"/>
      <c r="ABX404" s="4"/>
      <c r="ABY404" s="4"/>
      <c r="ABZ404" s="4"/>
      <c r="ACA404" s="4"/>
      <c r="ACB404" s="4"/>
      <c r="ACC404" s="4"/>
      <c r="ACD404" s="4"/>
      <c r="ACE404" s="4"/>
      <c r="ACF404" s="4"/>
      <c r="ACG404" s="4"/>
      <c r="ACH404" s="4"/>
      <c r="ACI404" s="4"/>
      <c r="ACJ404" s="4"/>
      <c r="ACK404" s="4"/>
      <c r="ACL404" s="4"/>
      <c r="ACM404" s="4"/>
      <c r="ACN404" s="4"/>
      <c r="ACO404" s="4"/>
      <c r="ACP404" s="4"/>
      <c r="ACQ404" s="4"/>
      <c r="ACR404" s="4"/>
      <c r="ACS404" s="4"/>
      <c r="ACT404" s="4"/>
      <c r="ACU404" s="4"/>
      <c r="ACV404" s="4"/>
      <c r="ACW404" s="4"/>
      <c r="ACX404" s="4"/>
      <c r="ACY404" s="4"/>
      <c r="ACZ404" s="4"/>
      <c r="ADA404" s="4"/>
      <c r="ADB404" s="4"/>
      <c r="ADC404" s="4"/>
      <c r="ADD404" s="4"/>
      <c r="ADE404" s="4"/>
      <c r="ADF404" s="4"/>
      <c r="ADG404" s="4"/>
      <c r="ADH404" s="4"/>
      <c r="ADI404" s="4"/>
      <c r="ADJ404" s="4"/>
      <c r="ADK404" s="4"/>
      <c r="ADL404" s="4"/>
      <c r="ADM404" s="4"/>
      <c r="ADN404" s="4"/>
      <c r="ADO404" s="4"/>
      <c r="ADP404" s="4"/>
      <c r="ADQ404" s="4"/>
      <c r="ADR404" s="4"/>
      <c r="ADS404" s="4"/>
      <c r="ADT404" s="4"/>
      <c r="ADU404" s="4"/>
      <c r="ADV404" s="4"/>
      <c r="ADW404" s="4"/>
      <c r="ADX404" s="4"/>
      <c r="ADY404" s="4"/>
      <c r="ADZ404" s="4"/>
      <c r="AEA404" s="4"/>
      <c r="AEB404" s="4"/>
      <c r="AEC404" s="4"/>
      <c r="AED404" s="4"/>
      <c r="AEE404" s="4"/>
      <c r="AEF404" s="4"/>
      <c r="AEG404" s="4"/>
      <c r="AEH404" s="4"/>
      <c r="AEI404" s="4"/>
      <c r="AEJ404" s="4"/>
      <c r="AEK404" s="4"/>
      <c r="AEL404" s="4"/>
      <c r="AEM404" s="4"/>
      <c r="AEN404" s="4"/>
      <c r="AEO404" s="4"/>
      <c r="AEP404" s="4"/>
      <c r="AEQ404" s="4"/>
      <c r="AER404" s="4"/>
      <c r="AES404" s="4"/>
      <c r="AET404" s="4"/>
      <c r="AEU404" s="4"/>
      <c r="AEV404" s="4"/>
      <c r="AEW404" s="4"/>
      <c r="AEX404" s="4"/>
      <c r="AEY404" s="4"/>
      <c r="AEZ404" s="4"/>
      <c r="AFA404" s="4"/>
      <c r="AFB404" s="4"/>
      <c r="AFC404" s="4"/>
      <c r="AFD404" s="4"/>
      <c r="AFE404" s="4"/>
      <c r="AFF404" s="4"/>
      <c r="AFG404" s="4"/>
      <c r="AFH404" s="4"/>
      <c r="AFI404" s="4"/>
      <c r="AFJ404" s="4"/>
      <c r="AFK404" s="4"/>
      <c r="AFL404" s="4"/>
      <c r="AFM404" s="4"/>
      <c r="AFN404" s="4"/>
      <c r="AFO404" s="4"/>
      <c r="AFP404" s="4"/>
      <c r="AFQ404" s="4"/>
      <c r="AFR404" s="4"/>
      <c r="AFS404" s="4"/>
      <c r="AFT404" s="4"/>
      <c r="AFU404" s="4"/>
      <c r="AFV404" s="4"/>
      <c r="AFW404" s="4"/>
      <c r="AFX404" s="4"/>
      <c r="AFY404" s="4"/>
      <c r="AFZ404" s="4"/>
      <c r="AGA404" s="4"/>
      <c r="AGB404" s="4"/>
      <c r="AGC404" s="4"/>
      <c r="AGD404" s="4"/>
      <c r="AGE404" s="4"/>
      <c r="AGF404" s="4"/>
      <c r="AGG404" s="4"/>
      <c r="AGH404" s="4"/>
      <c r="AGI404" s="4"/>
      <c r="AGJ404" s="4"/>
      <c r="AGK404" s="4"/>
      <c r="AGL404" s="4"/>
      <c r="AGM404" s="4"/>
      <c r="AGN404" s="4"/>
      <c r="AGO404" s="4"/>
      <c r="AGP404" s="4"/>
      <c r="AGQ404" s="4"/>
      <c r="AGR404" s="4"/>
      <c r="AGS404" s="4"/>
      <c r="AGT404" s="4"/>
      <c r="AGU404" s="4"/>
      <c r="AGV404" s="4"/>
      <c r="AGW404" s="4"/>
      <c r="AGX404" s="4"/>
      <c r="AGY404" s="4"/>
      <c r="AGZ404" s="4"/>
      <c r="AHA404" s="4"/>
      <c r="AHB404" s="4"/>
      <c r="AHC404" s="4"/>
      <c r="AHD404" s="4"/>
      <c r="AHE404" s="4"/>
      <c r="AHF404" s="4"/>
      <c r="AHG404" s="4"/>
      <c r="AHH404" s="4"/>
      <c r="AHI404" s="4"/>
      <c r="AHJ404" s="4"/>
      <c r="AHK404" s="4"/>
      <c r="AHL404" s="4"/>
      <c r="AHM404" s="4"/>
      <c r="AHN404" s="4"/>
      <c r="AHO404" s="4"/>
      <c r="AHP404" s="4"/>
      <c r="AHQ404" s="4"/>
      <c r="AHR404" s="4"/>
      <c r="AHS404" s="4"/>
      <c r="AHT404" s="4"/>
      <c r="AHU404" s="4"/>
      <c r="AHV404" s="4"/>
      <c r="AHW404" s="4"/>
      <c r="AHX404" s="4"/>
      <c r="AHY404" s="4"/>
      <c r="AHZ404" s="4"/>
      <c r="AIA404" s="4"/>
      <c r="AIB404" s="4"/>
      <c r="AIC404" s="4"/>
      <c r="AID404" s="4"/>
      <c r="AIE404" s="4"/>
      <c r="AIF404" s="4"/>
      <c r="AIG404" s="4"/>
      <c r="AIH404" s="4"/>
      <c r="AII404" s="4"/>
      <c r="AIJ404" s="4"/>
      <c r="AIK404" s="4"/>
      <c r="AIL404" s="4"/>
      <c r="AIM404" s="4"/>
      <c r="AIN404" s="4"/>
      <c r="AIO404" s="4"/>
      <c r="AIP404" s="4"/>
      <c r="AIQ404" s="4"/>
      <c r="AIR404" s="4"/>
      <c r="AIS404" s="4"/>
      <c r="AIT404" s="4"/>
      <c r="AIU404" s="4"/>
      <c r="AIV404" s="4"/>
      <c r="AIW404" s="4"/>
      <c r="AIX404" s="4"/>
      <c r="AIY404" s="4"/>
      <c r="AIZ404" s="4"/>
      <c r="AJA404" s="4"/>
      <c r="AJB404" s="4"/>
      <c r="AJC404" s="4"/>
      <c r="AJD404" s="4"/>
      <c r="AJE404" s="4"/>
      <c r="AJF404" s="4"/>
      <c r="AJG404" s="4"/>
      <c r="AJH404" s="4"/>
      <c r="AJI404" s="4"/>
      <c r="AJJ404" s="4"/>
      <c r="AJK404" s="4"/>
      <c r="AJL404" s="4"/>
      <c r="AJM404" s="4"/>
      <c r="AJN404" s="4"/>
      <c r="AJO404" s="4"/>
      <c r="AJP404" s="4"/>
      <c r="AJQ404" s="4"/>
      <c r="AJR404" s="4"/>
      <c r="AJS404" s="4"/>
      <c r="AJT404" s="4"/>
      <c r="AJU404" s="4"/>
      <c r="AJV404" s="4"/>
      <c r="AJW404" s="4"/>
      <c r="AJX404" s="4"/>
      <c r="AJY404" s="4"/>
      <c r="AJZ404" s="4"/>
      <c r="AKA404" s="4"/>
      <c r="AKB404" s="4"/>
      <c r="AKC404" s="4"/>
      <c r="AKD404" s="4"/>
      <c r="AKE404" s="4"/>
      <c r="AKF404" s="4"/>
      <c r="AKG404" s="4"/>
      <c r="AKH404" s="4"/>
      <c r="AKI404" s="4"/>
      <c r="AKJ404" s="4"/>
      <c r="AKK404" s="4"/>
      <c r="AKL404" s="4"/>
      <c r="AKM404" s="4"/>
      <c r="AKN404" s="4"/>
      <c r="AKO404" s="4"/>
      <c r="AKP404" s="4"/>
      <c r="AKQ404" s="4"/>
      <c r="AKR404" s="4"/>
      <c r="AKS404" s="4"/>
      <c r="AKT404" s="4"/>
      <c r="AKU404" s="4"/>
      <c r="AKV404" s="4"/>
      <c r="AKW404" s="4"/>
      <c r="AKX404" s="4"/>
      <c r="AKY404" s="4"/>
      <c r="AKZ404" s="4"/>
      <c r="ALA404" s="4"/>
      <c r="ALB404" s="4"/>
      <c r="ALC404" s="4"/>
      <c r="ALD404" s="4"/>
      <c r="ALE404" s="4"/>
      <c r="ALF404" s="4"/>
      <c r="ALG404" s="4"/>
      <c r="ALH404" s="4"/>
      <c r="ALI404" s="4"/>
      <c r="ALJ404" s="4"/>
      <c r="ALK404" s="4"/>
      <c r="ALL404" s="4"/>
      <c r="ALM404" s="4"/>
      <c r="ALN404" s="4"/>
      <c r="ALO404" s="4"/>
      <c r="ALP404" s="4"/>
      <c r="ALQ404" s="4"/>
      <c r="ALR404" s="4"/>
      <c r="ALS404" s="4"/>
      <c r="ALT404" s="4"/>
      <c r="ALU404" s="4"/>
      <c r="ALV404" s="4"/>
      <c r="ALW404" s="4"/>
      <c r="ALX404" s="4"/>
      <c r="ALY404" s="4"/>
      <c r="ALZ404" s="4"/>
      <c r="AMA404" s="4"/>
      <c r="AMB404" s="4"/>
      <c r="AMC404" s="4"/>
      <c r="AMD404" s="4"/>
      <c r="AME404" s="4"/>
      <c r="AMF404" s="4"/>
      <c r="AMG404" s="4"/>
      <c r="AMH404" s="4"/>
      <c r="AMI404" s="4"/>
      <c r="AMJ404" s="4"/>
      <c r="AMK404" s="4"/>
      <c r="AML404" s="4"/>
      <c r="AMM404" s="4"/>
      <c r="AMN404" s="4"/>
      <c r="AMO404" s="4"/>
      <c r="AMP404" s="4"/>
      <c r="AMQ404" s="4"/>
      <c r="AMR404" s="4"/>
      <c r="AMS404" s="4"/>
      <c r="AMT404" s="4"/>
      <c r="AMU404" s="4"/>
      <c r="AMV404" s="4"/>
      <c r="AMW404" s="4"/>
      <c r="AMX404" s="4"/>
      <c r="AMY404" s="4"/>
      <c r="AMZ404" s="4"/>
      <c r="ANA404" s="4"/>
      <c r="ANB404" s="4"/>
      <c r="ANC404" s="4"/>
      <c r="AND404" s="4"/>
      <c r="ANE404" s="4"/>
      <c r="ANF404" s="4"/>
      <c r="ANG404" s="4"/>
      <c r="ANH404" s="4"/>
      <c r="ANI404" s="4"/>
      <c r="ANJ404" s="4"/>
      <c r="ANK404" s="4"/>
      <c r="ANL404" s="4"/>
      <c r="ANM404" s="4"/>
      <c r="ANN404" s="4"/>
      <c r="ANO404" s="4"/>
      <c r="ANP404" s="4"/>
      <c r="ANQ404" s="4"/>
      <c r="ANR404" s="4"/>
      <c r="ANS404" s="4"/>
      <c r="ANT404" s="4"/>
      <c r="ANU404" s="4"/>
      <c r="ANV404" s="4"/>
      <c r="ANW404" s="4"/>
      <c r="ANX404" s="4"/>
      <c r="ANY404" s="4"/>
      <c r="ANZ404" s="4"/>
      <c r="AOA404" s="4"/>
      <c r="AOB404" s="4"/>
      <c r="AOC404" s="4"/>
      <c r="AOD404" s="4"/>
      <c r="AOE404" s="4"/>
      <c r="AOF404" s="4"/>
      <c r="AOG404" s="4"/>
      <c r="AOH404" s="4"/>
      <c r="AOI404" s="4"/>
      <c r="AOJ404" s="4"/>
      <c r="AOK404" s="4"/>
      <c r="AOL404" s="4"/>
      <c r="AOM404" s="4"/>
      <c r="AON404" s="4"/>
      <c r="AOO404" s="4"/>
      <c r="AOP404" s="4"/>
      <c r="AOQ404" s="4"/>
      <c r="AOR404" s="4"/>
      <c r="AOS404" s="4"/>
      <c r="AOT404" s="4"/>
      <c r="AOU404" s="4"/>
      <c r="AOV404" s="4"/>
      <c r="AOW404" s="4"/>
      <c r="AOX404" s="4"/>
      <c r="AOY404" s="4"/>
      <c r="AOZ404" s="4"/>
      <c r="APA404" s="4"/>
      <c r="APB404" s="4"/>
      <c r="APC404" s="4"/>
      <c r="APD404" s="4"/>
      <c r="APE404" s="4"/>
      <c r="APF404" s="4"/>
      <c r="APG404" s="4"/>
      <c r="APH404" s="4"/>
      <c r="API404" s="4"/>
      <c r="APJ404" s="4"/>
      <c r="APK404" s="4"/>
      <c r="APL404" s="4"/>
      <c r="APM404" s="4"/>
      <c r="APN404" s="4"/>
      <c r="APO404" s="4"/>
      <c r="APP404" s="4"/>
      <c r="APQ404" s="4"/>
      <c r="APR404" s="4"/>
      <c r="APS404" s="4"/>
      <c r="APT404" s="4"/>
      <c r="APU404" s="4"/>
      <c r="APV404" s="4"/>
      <c r="APW404" s="4"/>
      <c r="APX404" s="4"/>
      <c r="APY404" s="4"/>
      <c r="APZ404" s="4"/>
      <c r="AQA404" s="4"/>
      <c r="AQB404" s="4"/>
      <c r="AQC404" s="4"/>
      <c r="AQD404" s="4"/>
      <c r="AQE404" s="4"/>
      <c r="AQF404" s="4"/>
      <c r="AQG404" s="4"/>
      <c r="AQH404" s="4"/>
      <c r="AQI404" s="4"/>
      <c r="AQJ404" s="4"/>
      <c r="AQK404" s="4"/>
      <c r="AQL404" s="4"/>
      <c r="AQM404" s="4"/>
      <c r="AQN404" s="4"/>
      <c r="AQO404" s="4"/>
      <c r="AQP404" s="4"/>
      <c r="AQQ404" s="4"/>
      <c r="AQR404" s="4"/>
      <c r="AQS404" s="4"/>
      <c r="AQT404" s="4"/>
      <c r="AQU404" s="4"/>
      <c r="AQV404" s="4"/>
      <c r="AQW404" s="4"/>
      <c r="AQX404" s="4"/>
      <c r="AQY404" s="4"/>
      <c r="AQZ404" s="4"/>
      <c r="ARA404" s="4"/>
      <c r="ARB404" s="4"/>
      <c r="ARC404" s="4"/>
      <c r="ARD404" s="4"/>
      <c r="ARE404" s="4"/>
      <c r="ARF404" s="4"/>
      <c r="ARG404" s="4"/>
      <c r="ARH404" s="4"/>
      <c r="ARI404" s="4"/>
      <c r="ARJ404" s="4"/>
      <c r="ARK404" s="4"/>
      <c r="ARL404" s="4"/>
      <c r="ARM404" s="4"/>
      <c r="ARN404" s="4"/>
      <c r="ARO404" s="4"/>
      <c r="ARP404" s="4"/>
      <c r="ARQ404" s="4"/>
      <c r="ARR404" s="4"/>
      <c r="ARS404" s="4"/>
      <c r="ART404" s="4"/>
      <c r="ARU404" s="4"/>
      <c r="ARV404" s="4"/>
      <c r="ARW404" s="4"/>
      <c r="ARX404" s="4"/>
      <c r="ARY404" s="4"/>
      <c r="ARZ404" s="4"/>
      <c r="ASA404" s="4"/>
      <c r="ASB404" s="4"/>
      <c r="ASC404" s="4"/>
      <c r="ASD404" s="4"/>
      <c r="ASE404" s="4"/>
      <c r="ASF404" s="4"/>
      <c r="ASG404" s="4"/>
      <c r="ASH404" s="4"/>
      <c r="ASI404" s="4"/>
      <c r="ASJ404" s="4"/>
      <c r="ASK404" s="4"/>
      <c r="ASL404" s="4"/>
      <c r="ASM404" s="4"/>
      <c r="ASN404" s="4"/>
      <c r="ASO404" s="4"/>
      <c r="ASP404" s="4"/>
      <c r="ASQ404" s="4"/>
      <c r="ASR404" s="4"/>
      <c r="ASS404" s="4"/>
      <c r="AST404" s="4"/>
      <c r="ASU404" s="4"/>
      <c r="ASV404" s="4"/>
      <c r="ASW404" s="4"/>
      <c r="ASX404" s="4"/>
      <c r="ASY404" s="4"/>
      <c r="ASZ404" s="4"/>
      <c r="ATA404" s="4"/>
      <c r="ATB404" s="4"/>
      <c r="ATC404" s="4"/>
      <c r="ATD404" s="4"/>
      <c r="ATE404" s="4"/>
      <c r="ATF404" s="4"/>
      <c r="ATG404" s="4"/>
      <c r="ATH404" s="4"/>
      <c r="ATI404" s="4"/>
      <c r="ATJ404" s="4"/>
      <c r="ATK404" s="4"/>
      <c r="ATL404" s="4"/>
      <c r="ATM404" s="4"/>
      <c r="ATN404" s="4"/>
      <c r="ATO404" s="4"/>
      <c r="ATP404" s="4"/>
      <c r="ATQ404" s="4"/>
      <c r="ATR404" s="4"/>
      <c r="ATS404" s="4"/>
      <c r="ATT404" s="4"/>
      <c r="ATU404" s="4"/>
      <c r="ATV404" s="4"/>
      <c r="ATW404" s="4"/>
      <c r="ATX404" s="4"/>
      <c r="ATY404" s="4"/>
      <c r="ATZ404" s="4"/>
      <c r="AUA404" s="4"/>
      <c r="AUB404" s="4"/>
      <c r="AUC404" s="4"/>
      <c r="AUD404" s="4"/>
      <c r="AUE404" s="4"/>
      <c r="AUF404" s="4"/>
      <c r="AUG404" s="4"/>
      <c r="AUH404" s="4"/>
      <c r="AUI404" s="4"/>
      <c r="AUJ404" s="4"/>
      <c r="AUK404" s="4"/>
      <c r="AUL404" s="4"/>
      <c r="AUM404" s="4"/>
      <c r="AUN404" s="4"/>
      <c r="AUO404" s="4"/>
      <c r="AUP404" s="4"/>
      <c r="AUQ404" s="4"/>
      <c r="AUR404" s="4"/>
      <c r="AUS404" s="4"/>
      <c r="AUT404" s="4"/>
      <c r="AUU404" s="4"/>
      <c r="AUV404" s="4"/>
      <c r="AUW404" s="4"/>
      <c r="AUX404" s="4"/>
      <c r="AUY404" s="4"/>
      <c r="AUZ404" s="4"/>
      <c r="AVA404" s="4"/>
      <c r="AVB404" s="4"/>
      <c r="AVC404" s="4"/>
      <c r="AVD404" s="4"/>
      <c r="AVE404" s="4"/>
      <c r="AVF404" s="4"/>
      <c r="AVG404" s="4"/>
      <c r="AVH404" s="4"/>
      <c r="AVI404" s="4"/>
      <c r="AVJ404" s="4"/>
      <c r="AVK404" s="4"/>
      <c r="AVL404" s="4"/>
      <c r="AVM404" s="4"/>
      <c r="AVN404" s="4"/>
      <c r="AVO404" s="4"/>
      <c r="AVP404" s="4"/>
      <c r="AVQ404" s="4"/>
      <c r="AVR404" s="4"/>
      <c r="AVS404" s="4"/>
      <c r="AVT404" s="4"/>
      <c r="AVU404" s="4"/>
      <c r="AVV404" s="4"/>
      <c r="AVW404" s="4"/>
      <c r="AVX404" s="4"/>
      <c r="AVY404" s="4"/>
      <c r="AVZ404" s="4"/>
      <c r="AWA404" s="4"/>
      <c r="AWB404" s="4"/>
      <c r="AWC404" s="4"/>
      <c r="AWD404" s="4"/>
      <c r="AWE404" s="4"/>
      <c r="AWF404" s="4"/>
      <c r="AWG404" s="4"/>
      <c r="AWH404" s="4"/>
      <c r="AWI404" s="4"/>
      <c r="AWJ404" s="4"/>
      <c r="AWK404" s="4"/>
      <c r="AWL404" s="4"/>
      <c r="AWM404" s="4"/>
      <c r="AWN404" s="4"/>
      <c r="AWO404" s="4"/>
      <c r="AWP404" s="4"/>
      <c r="AWQ404" s="4"/>
      <c r="AWR404" s="4"/>
      <c r="AWS404" s="4"/>
      <c r="AWT404" s="4"/>
      <c r="AWU404" s="4"/>
      <c r="AWV404" s="4"/>
      <c r="AWW404" s="4"/>
      <c r="AWX404" s="4"/>
      <c r="AWY404" s="4"/>
      <c r="AWZ404" s="4"/>
      <c r="AXA404" s="4"/>
      <c r="AXB404" s="4"/>
      <c r="AXC404" s="4"/>
      <c r="AXD404" s="4"/>
      <c r="AXE404" s="4"/>
      <c r="AXF404" s="4"/>
      <c r="AXG404" s="4"/>
      <c r="AXH404" s="4"/>
      <c r="AXI404" s="4"/>
      <c r="AXJ404" s="4"/>
      <c r="AXK404" s="4"/>
      <c r="AXL404" s="4"/>
      <c r="AXM404" s="4"/>
      <c r="AXN404" s="4"/>
      <c r="AXO404" s="4"/>
      <c r="AXP404" s="4"/>
      <c r="AXQ404" s="4"/>
      <c r="AXR404" s="4"/>
      <c r="AXS404" s="4"/>
      <c r="AXT404" s="4"/>
      <c r="AXU404" s="4"/>
      <c r="AXV404" s="4"/>
      <c r="AXW404" s="4"/>
      <c r="AXX404" s="4"/>
      <c r="AXY404" s="4"/>
      <c r="AXZ404" s="4"/>
      <c r="AYA404" s="4"/>
      <c r="AYB404" s="4"/>
      <c r="AYC404" s="4"/>
      <c r="AYD404" s="4"/>
      <c r="AYE404" s="4"/>
      <c r="AYF404" s="4"/>
      <c r="AYG404" s="4"/>
      <c r="AYH404" s="4"/>
      <c r="AYI404" s="4"/>
      <c r="AYJ404" s="4"/>
      <c r="AYK404" s="4"/>
      <c r="AYL404" s="4"/>
      <c r="AYM404" s="4"/>
      <c r="AYN404" s="4"/>
      <c r="AYO404" s="4"/>
      <c r="AYP404" s="4"/>
      <c r="AYQ404" s="4"/>
      <c r="AYR404" s="4"/>
      <c r="AYS404" s="4"/>
      <c r="AYT404" s="4"/>
      <c r="AYU404" s="4"/>
      <c r="AYV404" s="4"/>
      <c r="AYW404" s="4"/>
      <c r="AYX404" s="4"/>
      <c r="AYY404" s="4"/>
      <c r="AYZ404" s="4"/>
      <c r="AZA404" s="4"/>
      <c r="AZB404" s="4"/>
      <c r="AZC404" s="4"/>
      <c r="AZD404" s="4"/>
      <c r="AZE404" s="4"/>
      <c r="AZF404" s="4"/>
      <c r="AZG404" s="4"/>
      <c r="AZH404" s="4"/>
      <c r="AZI404" s="4"/>
      <c r="AZJ404" s="4"/>
      <c r="AZK404" s="4"/>
      <c r="AZL404" s="4"/>
      <c r="AZM404" s="4"/>
      <c r="AZN404" s="4"/>
      <c r="AZO404" s="4"/>
      <c r="AZP404" s="4"/>
      <c r="AZQ404" s="4"/>
      <c r="AZR404" s="4"/>
      <c r="AZS404" s="4"/>
      <c r="AZT404" s="4"/>
      <c r="AZU404" s="4"/>
      <c r="AZV404" s="4"/>
      <c r="AZW404" s="4"/>
      <c r="AZX404" s="4"/>
      <c r="AZY404" s="4"/>
      <c r="AZZ404" s="4"/>
      <c r="BAA404" s="4"/>
      <c r="BAB404" s="4"/>
      <c r="BAC404" s="4"/>
      <c r="BAD404" s="4"/>
      <c r="BAE404" s="4"/>
      <c r="BAF404" s="4"/>
      <c r="BAG404" s="4"/>
      <c r="BAH404" s="4"/>
      <c r="BAI404" s="4"/>
      <c r="BAJ404" s="4"/>
      <c r="BAK404" s="4"/>
      <c r="BAL404" s="4"/>
      <c r="BAM404" s="4"/>
      <c r="BAN404" s="4"/>
      <c r="BAO404" s="4"/>
      <c r="BAP404" s="4"/>
      <c r="BAQ404" s="4"/>
      <c r="BAR404" s="4"/>
      <c r="BAS404" s="4"/>
      <c r="BAT404" s="4"/>
      <c r="BAU404" s="4"/>
      <c r="BAV404" s="4"/>
      <c r="BAW404" s="4"/>
      <c r="BAX404" s="4"/>
      <c r="BAY404" s="4"/>
      <c r="BAZ404" s="4"/>
      <c r="BBA404" s="4"/>
      <c r="BBB404" s="4"/>
      <c r="BBC404" s="4"/>
      <c r="BBD404" s="4"/>
      <c r="BBE404" s="4"/>
      <c r="BBF404" s="4"/>
      <c r="BBG404" s="4"/>
      <c r="BBH404" s="4"/>
      <c r="BBI404" s="4"/>
      <c r="BBJ404" s="4"/>
      <c r="BBK404" s="4"/>
      <c r="BBL404" s="4"/>
      <c r="BBM404" s="4"/>
      <c r="BBN404" s="4"/>
      <c r="BBO404" s="4"/>
      <c r="BBP404" s="4"/>
      <c r="BBQ404" s="4"/>
      <c r="BBR404" s="4"/>
      <c r="BBS404" s="4"/>
      <c r="BBT404" s="4"/>
      <c r="BBU404" s="4"/>
      <c r="BBV404" s="4"/>
      <c r="BBW404" s="4"/>
      <c r="BBX404" s="4"/>
      <c r="BBY404" s="4"/>
      <c r="BBZ404" s="4"/>
      <c r="BCA404" s="4"/>
      <c r="BCB404" s="4"/>
      <c r="BCC404" s="4"/>
      <c r="BCD404" s="4"/>
      <c r="BCE404" s="4"/>
      <c r="BCF404" s="4"/>
      <c r="BCG404" s="4"/>
      <c r="BCH404" s="4"/>
      <c r="BCI404" s="4"/>
      <c r="BCJ404" s="4"/>
      <c r="BCK404" s="4"/>
      <c r="BCL404" s="4"/>
      <c r="BCM404" s="4"/>
      <c r="BCN404" s="4"/>
      <c r="BCO404" s="4"/>
      <c r="BCP404" s="4"/>
      <c r="BCQ404" s="4"/>
      <c r="BCR404" s="4"/>
      <c r="BCS404" s="4"/>
      <c r="BCT404" s="4"/>
      <c r="BCU404" s="4"/>
      <c r="BCV404" s="4"/>
      <c r="BCW404" s="4"/>
      <c r="BCX404" s="4"/>
      <c r="BCY404" s="4"/>
      <c r="BCZ404" s="4"/>
      <c r="BDA404" s="4"/>
      <c r="BDB404" s="4"/>
      <c r="BDC404" s="4"/>
      <c r="BDD404" s="4"/>
      <c r="BDE404" s="4"/>
      <c r="BDF404" s="4"/>
      <c r="BDG404" s="4"/>
      <c r="BDH404" s="4"/>
      <c r="BDI404" s="4"/>
      <c r="BDJ404" s="4"/>
      <c r="BDK404" s="4"/>
      <c r="BDL404" s="4"/>
      <c r="BDM404" s="4"/>
      <c r="BDN404" s="4"/>
      <c r="BDO404" s="4"/>
      <c r="BDP404" s="4"/>
      <c r="BDQ404" s="4"/>
      <c r="BDR404" s="4"/>
      <c r="BDS404" s="4"/>
      <c r="BDT404" s="4"/>
      <c r="BDU404" s="4"/>
      <c r="BDV404" s="4"/>
      <c r="BDW404" s="4"/>
      <c r="BDX404" s="4"/>
      <c r="BDY404" s="4"/>
      <c r="BDZ404" s="4"/>
      <c r="BEA404" s="4"/>
      <c r="BEB404" s="4"/>
      <c r="BEC404" s="4"/>
      <c r="BED404" s="4"/>
      <c r="BEE404" s="4"/>
      <c r="BEF404" s="4"/>
      <c r="BEG404" s="4"/>
      <c r="BEH404" s="4"/>
      <c r="BEI404" s="4"/>
      <c r="BEJ404" s="4"/>
      <c r="BEK404" s="4"/>
      <c r="BEL404" s="4"/>
      <c r="BEM404" s="4"/>
      <c r="BEN404" s="4"/>
      <c r="BEO404" s="4"/>
      <c r="BEP404" s="4"/>
      <c r="BEQ404" s="4"/>
      <c r="BER404" s="4"/>
      <c r="BES404" s="4"/>
      <c r="BET404" s="4"/>
      <c r="BEU404" s="4"/>
      <c r="BEV404" s="4"/>
      <c r="BEW404" s="4"/>
      <c r="BEX404" s="4"/>
      <c r="BEY404" s="4"/>
      <c r="BEZ404" s="4"/>
      <c r="BFA404" s="4"/>
      <c r="BFB404" s="4"/>
      <c r="BFC404" s="4"/>
      <c r="BFD404" s="4"/>
      <c r="BFE404" s="4"/>
      <c r="BFF404" s="4"/>
      <c r="BFG404" s="4"/>
      <c r="BFH404" s="4"/>
      <c r="BFI404" s="4"/>
      <c r="BFJ404" s="4"/>
      <c r="BFK404" s="4"/>
      <c r="BFL404" s="4"/>
      <c r="BFM404" s="4"/>
      <c r="BFN404" s="4"/>
      <c r="BFO404" s="4"/>
      <c r="BFP404" s="4"/>
      <c r="BFQ404" s="4"/>
      <c r="BFR404" s="4"/>
      <c r="BFS404" s="4"/>
      <c r="BFT404" s="4"/>
      <c r="BFU404" s="4"/>
      <c r="BFV404" s="4"/>
      <c r="BFW404" s="4"/>
      <c r="BFX404" s="4"/>
      <c r="BFY404" s="4"/>
      <c r="BFZ404" s="4"/>
      <c r="BGA404" s="4"/>
      <c r="BGB404" s="4"/>
      <c r="BGC404" s="4"/>
      <c r="BGD404" s="4"/>
      <c r="BGE404" s="4"/>
      <c r="BGF404" s="4"/>
      <c r="BGG404" s="4"/>
      <c r="BGH404" s="4"/>
      <c r="BGI404" s="4"/>
      <c r="BGJ404" s="4"/>
      <c r="BGK404" s="4"/>
      <c r="BGL404" s="4"/>
      <c r="BGM404" s="4"/>
      <c r="BGN404" s="4"/>
      <c r="BGO404" s="4"/>
      <c r="BGP404" s="4"/>
      <c r="BGQ404" s="4"/>
      <c r="BGR404" s="4"/>
      <c r="BGS404" s="4"/>
      <c r="BGT404" s="4"/>
      <c r="BGU404" s="4"/>
      <c r="BGV404" s="4"/>
      <c r="BGW404" s="4"/>
      <c r="BGX404" s="4"/>
      <c r="BGY404" s="4"/>
      <c r="BGZ404" s="4"/>
      <c r="BHA404" s="4"/>
      <c r="BHB404" s="4"/>
      <c r="BHC404" s="4"/>
      <c r="BHD404" s="4"/>
      <c r="BHE404" s="4"/>
      <c r="BHF404" s="4"/>
      <c r="BHG404" s="4"/>
      <c r="BHH404" s="4"/>
      <c r="BHI404" s="4"/>
      <c r="BHJ404" s="4"/>
      <c r="BHK404" s="4"/>
      <c r="BHL404" s="4"/>
      <c r="BHM404" s="4"/>
      <c r="BHN404" s="4"/>
      <c r="BHO404" s="4"/>
      <c r="BHP404" s="4"/>
      <c r="BHQ404" s="4"/>
      <c r="BHR404" s="4"/>
      <c r="BHS404" s="4"/>
      <c r="BHT404" s="4"/>
      <c r="BHU404" s="4"/>
      <c r="BHV404" s="4"/>
      <c r="BHW404" s="4"/>
      <c r="BHX404" s="4"/>
      <c r="BHY404" s="4"/>
      <c r="BHZ404" s="4"/>
      <c r="BIA404" s="4"/>
      <c r="BIB404" s="4"/>
      <c r="BIC404" s="4"/>
      <c r="BID404" s="4"/>
      <c r="BIE404" s="4"/>
      <c r="BIF404" s="4"/>
      <c r="BIG404" s="4"/>
      <c r="BIH404" s="4"/>
      <c r="BII404" s="4"/>
      <c r="BIJ404" s="4"/>
      <c r="BIK404" s="4"/>
      <c r="BIL404" s="4"/>
      <c r="BIM404" s="4"/>
      <c r="BIN404" s="4"/>
      <c r="BIO404" s="4"/>
      <c r="BIP404" s="4"/>
      <c r="BIQ404" s="4"/>
      <c r="BIR404" s="4"/>
      <c r="BIS404" s="4"/>
      <c r="BIT404" s="4"/>
      <c r="BIU404" s="4"/>
      <c r="BIV404" s="4"/>
      <c r="BIW404" s="4"/>
      <c r="BIX404" s="4"/>
      <c r="BIY404" s="4"/>
      <c r="BIZ404" s="4"/>
      <c r="BJA404" s="4"/>
      <c r="BJB404" s="4"/>
      <c r="BJC404" s="4"/>
      <c r="BJD404" s="4"/>
      <c r="BJE404" s="4"/>
      <c r="BJF404" s="4"/>
      <c r="BJG404" s="4"/>
      <c r="BJH404" s="4"/>
      <c r="BJI404" s="4"/>
      <c r="BJJ404" s="4"/>
      <c r="BJK404" s="4"/>
      <c r="BJL404" s="4"/>
      <c r="BJM404" s="4"/>
      <c r="BJN404" s="4"/>
      <c r="BJO404" s="4"/>
      <c r="BJP404" s="4"/>
      <c r="BJQ404" s="4"/>
      <c r="BJR404" s="4"/>
      <c r="BJS404" s="4"/>
      <c r="BJT404" s="4"/>
      <c r="BJU404" s="4"/>
      <c r="BJV404" s="4"/>
      <c r="BJW404" s="4"/>
      <c r="BJX404" s="4"/>
      <c r="BJY404" s="4"/>
      <c r="BJZ404" s="4"/>
      <c r="BKA404" s="4"/>
      <c r="BKB404" s="4"/>
      <c r="BKC404" s="4"/>
      <c r="BKD404" s="4"/>
      <c r="BKE404" s="4"/>
      <c r="BKF404" s="4"/>
      <c r="BKG404" s="4"/>
      <c r="BKH404" s="4"/>
      <c r="BKI404" s="4"/>
      <c r="BKJ404" s="4"/>
      <c r="BKK404" s="4"/>
      <c r="BKL404" s="4"/>
      <c r="BKM404" s="4"/>
      <c r="BKN404" s="4"/>
      <c r="BKO404" s="4"/>
      <c r="BKP404" s="4"/>
      <c r="BKQ404" s="4"/>
      <c r="BKR404" s="4"/>
      <c r="BKS404" s="4"/>
      <c r="BKT404" s="4"/>
      <c r="BKU404" s="4"/>
      <c r="BKV404" s="4"/>
      <c r="BKW404" s="4"/>
      <c r="BKX404" s="4"/>
      <c r="BKY404" s="4"/>
      <c r="BKZ404" s="4"/>
      <c r="BLA404" s="4"/>
      <c r="BLB404" s="4"/>
      <c r="BLC404" s="4"/>
      <c r="BLD404" s="4"/>
      <c r="BLE404" s="4"/>
      <c r="BLF404" s="4"/>
      <c r="BLG404" s="4"/>
      <c r="BLH404" s="4"/>
      <c r="BLI404" s="4"/>
      <c r="BLJ404" s="4"/>
      <c r="BLK404" s="4"/>
      <c r="BLL404" s="4"/>
      <c r="BLM404" s="4"/>
      <c r="BLN404" s="4"/>
      <c r="BLO404" s="4"/>
      <c r="BLP404" s="4"/>
      <c r="BLQ404" s="4"/>
      <c r="BLR404" s="4"/>
      <c r="BLS404" s="4"/>
      <c r="BLT404" s="4"/>
      <c r="BLU404" s="4"/>
      <c r="BLV404" s="4"/>
      <c r="BLW404" s="4"/>
      <c r="BLX404" s="4"/>
      <c r="BLY404" s="4"/>
      <c r="BLZ404" s="4"/>
      <c r="BMA404" s="4"/>
      <c r="BMB404" s="4"/>
      <c r="BMC404" s="4"/>
      <c r="BMD404" s="4"/>
      <c r="BME404" s="4"/>
      <c r="BMF404" s="4"/>
      <c r="BMG404" s="4"/>
      <c r="BMH404" s="4"/>
      <c r="BMI404" s="4"/>
      <c r="BMJ404" s="4"/>
      <c r="BMK404" s="4"/>
      <c r="BML404" s="4"/>
      <c r="BMM404" s="4"/>
      <c r="BMN404" s="4"/>
      <c r="BMO404" s="4"/>
      <c r="BMP404" s="4"/>
      <c r="BMQ404" s="4"/>
      <c r="BMR404" s="4"/>
      <c r="BMS404" s="4"/>
      <c r="BMT404" s="4"/>
      <c r="BMU404" s="4"/>
      <c r="BMV404" s="4"/>
      <c r="BMW404" s="4"/>
      <c r="BMX404" s="4"/>
      <c r="BMY404" s="4"/>
      <c r="BMZ404" s="4"/>
      <c r="BNA404" s="4"/>
      <c r="BNB404" s="4"/>
      <c r="BNC404" s="4"/>
      <c r="BND404" s="4"/>
      <c r="BNE404" s="4"/>
      <c r="BNF404" s="4"/>
      <c r="BNG404" s="4"/>
      <c r="BNH404" s="4"/>
      <c r="BNI404" s="4"/>
      <c r="BNJ404" s="4"/>
      <c r="BNK404" s="4"/>
      <c r="BNL404" s="4"/>
      <c r="BNM404" s="4"/>
      <c r="BNN404" s="4"/>
      <c r="BNO404" s="4"/>
      <c r="BNP404" s="4"/>
      <c r="BNQ404" s="4"/>
      <c r="BNR404" s="4"/>
      <c r="BNS404" s="4"/>
      <c r="BNT404" s="4"/>
      <c r="BNU404" s="4"/>
      <c r="BNV404" s="4"/>
      <c r="BNW404" s="4"/>
      <c r="BNX404" s="4"/>
      <c r="BNY404" s="4"/>
      <c r="BNZ404" s="4"/>
      <c r="BOA404" s="4"/>
      <c r="BOB404" s="4"/>
      <c r="BOC404" s="4"/>
      <c r="BOD404" s="4"/>
      <c r="BOE404" s="4"/>
      <c r="BOF404" s="4"/>
      <c r="BOG404" s="4"/>
      <c r="BOH404" s="4"/>
      <c r="BOI404" s="4"/>
      <c r="BOJ404" s="4"/>
      <c r="BOK404" s="4"/>
      <c r="BOL404" s="4"/>
      <c r="BOM404" s="4"/>
      <c r="BON404" s="4"/>
      <c r="BOO404" s="4"/>
      <c r="BOP404" s="4"/>
      <c r="BOQ404" s="4"/>
      <c r="BOR404" s="4"/>
      <c r="BOS404" s="4"/>
      <c r="BOT404" s="4"/>
      <c r="BOU404" s="4"/>
      <c r="BOV404" s="4"/>
      <c r="BOW404" s="4"/>
      <c r="BOX404" s="4"/>
      <c r="BOY404" s="4"/>
      <c r="BOZ404" s="4"/>
      <c r="BPA404" s="4"/>
      <c r="BPB404" s="4"/>
      <c r="BPC404" s="4"/>
      <c r="BPD404" s="4"/>
      <c r="BPE404" s="4"/>
      <c r="BPF404" s="4"/>
      <c r="BPG404" s="4"/>
      <c r="BPH404" s="4"/>
      <c r="BPI404" s="4"/>
      <c r="BPJ404" s="4"/>
      <c r="BPK404" s="4"/>
      <c r="BPL404" s="4"/>
      <c r="BPM404" s="4"/>
      <c r="BPN404" s="4"/>
      <c r="BPO404" s="4"/>
      <c r="BPP404" s="4"/>
      <c r="BPQ404" s="4"/>
      <c r="BPR404" s="4"/>
      <c r="BPS404" s="4"/>
      <c r="BPT404" s="4"/>
      <c r="BPU404" s="4"/>
      <c r="BPV404" s="4"/>
      <c r="BPW404" s="4"/>
      <c r="BPX404" s="4"/>
      <c r="BPY404" s="4"/>
      <c r="BPZ404" s="4"/>
      <c r="BQA404" s="4"/>
      <c r="BQB404" s="4"/>
      <c r="BQC404" s="4"/>
      <c r="BQD404" s="4"/>
      <c r="BQE404" s="4"/>
      <c r="BQF404" s="4"/>
      <c r="BQG404" s="4"/>
      <c r="BQH404" s="4"/>
      <c r="BQI404" s="4"/>
      <c r="BQJ404" s="4"/>
      <c r="BQK404" s="4"/>
      <c r="BQL404" s="4"/>
      <c r="BQM404" s="4"/>
      <c r="BQN404" s="4"/>
      <c r="BQO404" s="4"/>
      <c r="BQP404" s="4"/>
      <c r="BQQ404" s="4"/>
      <c r="BQR404" s="4"/>
      <c r="BQS404" s="4"/>
      <c r="BQT404" s="4"/>
      <c r="BQU404" s="4"/>
      <c r="BQV404" s="4"/>
      <c r="BQW404" s="4"/>
      <c r="BQX404" s="4"/>
      <c r="BQY404" s="4"/>
      <c r="BQZ404" s="4"/>
      <c r="BRA404" s="4"/>
      <c r="BRB404" s="4"/>
      <c r="BRC404" s="4"/>
      <c r="BRD404" s="4"/>
      <c r="BRE404" s="4"/>
      <c r="BRF404" s="4"/>
      <c r="BRG404" s="4"/>
      <c r="BRH404" s="4"/>
      <c r="BRI404" s="4"/>
      <c r="BRJ404" s="4"/>
      <c r="BRK404" s="4"/>
      <c r="BRL404" s="4"/>
      <c r="BRM404" s="4"/>
      <c r="BRN404" s="4"/>
      <c r="BRO404" s="4"/>
      <c r="BRP404" s="4"/>
      <c r="BRQ404" s="4"/>
      <c r="BRR404" s="4"/>
      <c r="BRS404" s="4"/>
      <c r="BRT404" s="4"/>
      <c r="BRU404" s="4"/>
      <c r="BRV404" s="4"/>
      <c r="BRW404" s="4"/>
      <c r="BRX404" s="4"/>
      <c r="BRY404" s="4"/>
      <c r="BRZ404" s="4"/>
      <c r="BSA404" s="4"/>
      <c r="BSB404" s="4"/>
      <c r="BSC404" s="4"/>
      <c r="BSD404" s="4"/>
      <c r="BSE404" s="4"/>
      <c r="BSF404" s="4"/>
      <c r="BSG404" s="4"/>
      <c r="BSH404" s="4"/>
      <c r="BSI404" s="4"/>
      <c r="BSJ404" s="4"/>
      <c r="BSK404" s="4"/>
      <c r="BSL404" s="4"/>
      <c r="BSM404" s="4"/>
      <c r="BSN404" s="4"/>
      <c r="BSO404" s="4"/>
      <c r="BSP404" s="4"/>
      <c r="BSQ404" s="4"/>
      <c r="BSR404" s="4"/>
      <c r="BSS404" s="4"/>
      <c r="BST404" s="4"/>
      <c r="BSU404" s="4"/>
      <c r="BSV404" s="4"/>
      <c r="BSW404" s="4"/>
      <c r="BSX404" s="4"/>
      <c r="BSY404" s="4"/>
      <c r="BSZ404" s="4"/>
      <c r="BTA404" s="4"/>
      <c r="BTB404" s="4"/>
      <c r="BTC404" s="4"/>
      <c r="BTD404" s="4"/>
      <c r="BTE404" s="4"/>
      <c r="BTF404" s="4"/>
      <c r="BTG404" s="4"/>
      <c r="BTH404" s="4"/>
      <c r="BTI404" s="4"/>
      <c r="BTJ404" s="4"/>
      <c r="BTK404" s="4"/>
      <c r="BTL404" s="4"/>
      <c r="BTM404" s="4"/>
      <c r="BTN404" s="4"/>
      <c r="BTO404" s="4"/>
      <c r="BTP404" s="4"/>
      <c r="BTQ404" s="4"/>
      <c r="BTR404" s="4"/>
      <c r="BTS404" s="4"/>
      <c r="BTT404" s="4"/>
      <c r="BTU404" s="4"/>
      <c r="BTV404" s="4"/>
      <c r="BTW404" s="4"/>
      <c r="BTX404" s="4"/>
      <c r="BTY404" s="4"/>
      <c r="BTZ404" s="4"/>
      <c r="BUA404" s="4"/>
      <c r="BUB404" s="4"/>
      <c r="BUC404" s="4"/>
      <c r="BUD404" s="4"/>
      <c r="BUE404" s="4"/>
      <c r="BUF404" s="4"/>
      <c r="BUG404" s="4"/>
      <c r="BUH404" s="4"/>
      <c r="BUI404" s="4"/>
      <c r="BUJ404" s="4"/>
      <c r="BUK404" s="4"/>
      <c r="BUL404" s="4"/>
      <c r="BUM404" s="4"/>
      <c r="BUN404" s="4"/>
      <c r="BUO404" s="4"/>
      <c r="BUP404" s="4"/>
      <c r="BUQ404" s="4"/>
      <c r="BUR404" s="4"/>
      <c r="BUS404" s="4"/>
      <c r="BUT404" s="4"/>
      <c r="BUU404" s="4"/>
      <c r="BUV404" s="4"/>
      <c r="BUW404" s="4"/>
      <c r="BUX404" s="4"/>
      <c r="BUY404" s="4"/>
      <c r="BUZ404" s="4"/>
      <c r="BVA404" s="4"/>
      <c r="BVB404" s="4"/>
      <c r="BVC404" s="4"/>
      <c r="BVD404" s="4"/>
      <c r="BVE404" s="4"/>
      <c r="BVF404" s="4"/>
      <c r="BVG404" s="4"/>
      <c r="BVH404" s="4"/>
      <c r="BVI404" s="4"/>
      <c r="BVJ404" s="4"/>
      <c r="BVK404" s="4"/>
      <c r="BVL404" s="4"/>
      <c r="BVM404" s="4"/>
      <c r="BVN404" s="4"/>
      <c r="BVO404" s="4"/>
      <c r="BVP404" s="4"/>
      <c r="BVQ404" s="4"/>
      <c r="BVR404" s="4"/>
      <c r="BVS404" s="4"/>
      <c r="BVT404" s="4"/>
      <c r="BVU404" s="4"/>
      <c r="BVV404" s="4"/>
      <c r="BVW404" s="4"/>
      <c r="BVX404" s="4"/>
      <c r="BVY404" s="4"/>
      <c r="BVZ404" s="4"/>
      <c r="BWA404" s="4"/>
      <c r="BWB404" s="4"/>
      <c r="BWC404" s="4"/>
      <c r="BWD404" s="4"/>
      <c r="BWE404" s="4"/>
      <c r="BWF404" s="4"/>
      <c r="BWG404" s="4"/>
      <c r="BWH404" s="4"/>
      <c r="BWI404" s="4"/>
      <c r="BWJ404" s="4"/>
      <c r="BWK404" s="4"/>
      <c r="BWL404" s="4"/>
      <c r="BWM404" s="4"/>
      <c r="BWN404" s="4"/>
      <c r="BWO404" s="4"/>
      <c r="BWP404" s="4"/>
      <c r="BWQ404" s="4"/>
      <c r="BWR404" s="4"/>
      <c r="BWS404" s="4"/>
      <c r="BWT404" s="4"/>
      <c r="BWU404" s="4"/>
      <c r="BWV404" s="4"/>
      <c r="BWW404" s="4"/>
      <c r="BWX404" s="4"/>
      <c r="BWY404" s="4"/>
      <c r="BWZ404" s="4"/>
      <c r="BXA404" s="4"/>
      <c r="BXB404" s="4"/>
      <c r="BXC404" s="4"/>
      <c r="BXD404" s="4"/>
      <c r="BXE404" s="4"/>
      <c r="BXF404" s="4"/>
      <c r="BXG404" s="4"/>
      <c r="BXH404" s="4"/>
      <c r="BXI404" s="4"/>
      <c r="BXJ404" s="4"/>
      <c r="BXK404" s="4"/>
      <c r="BXL404" s="4"/>
      <c r="BXM404" s="4"/>
      <c r="BXN404" s="4"/>
      <c r="BXO404" s="4"/>
      <c r="BXP404" s="4"/>
      <c r="BXQ404" s="4"/>
      <c r="BXR404" s="4"/>
      <c r="BXS404" s="4"/>
      <c r="BXT404" s="4"/>
      <c r="BXU404" s="4"/>
      <c r="BXV404" s="4"/>
      <c r="BXW404" s="4"/>
      <c r="BXX404" s="4"/>
      <c r="BXY404" s="4"/>
      <c r="BXZ404" s="4"/>
      <c r="BYA404" s="4"/>
      <c r="BYB404" s="4"/>
      <c r="BYC404" s="4"/>
      <c r="BYD404" s="4"/>
      <c r="BYE404" s="4"/>
      <c r="BYF404" s="4"/>
      <c r="BYG404" s="4"/>
      <c r="BYH404" s="4"/>
      <c r="BYI404" s="4"/>
      <c r="BYJ404" s="4"/>
      <c r="BYK404" s="4"/>
      <c r="BYL404" s="4"/>
      <c r="BYM404" s="4"/>
      <c r="BYN404" s="4"/>
      <c r="BYO404" s="4"/>
      <c r="BYP404" s="4"/>
      <c r="BYQ404" s="4"/>
      <c r="BYR404" s="4"/>
      <c r="BYS404" s="4"/>
      <c r="BYT404" s="4"/>
      <c r="BYU404" s="4"/>
      <c r="BYV404" s="4"/>
      <c r="BYW404" s="4"/>
      <c r="BYX404" s="4"/>
      <c r="BYY404" s="4"/>
      <c r="BYZ404" s="4"/>
      <c r="BZA404" s="4"/>
      <c r="BZB404" s="4"/>
      <c r="BZC404" s="4"/>
      <c r="BZD404" s="4"/>
      <c r="BZE404" s="4"/>
      <c r="BZF404" s="4"/>
      <c r="BZG404" s="4"/>
      <c r="BZH404" s="4"/>
      <c r="BZI404" s="4"/>
      <c r="BZJ404" s="4"/>
      <c r="BZK404" s="4"/>
      <c r="BZL404" s="4"/>
      <c r="BZM404" s="4"/>
      <c r="BZN404" s="4"/>
      <c r="BZO404" s="4"/>
      <c r="BZP404" s="4"/>
      <c r="BZQ404" s="4"/>
      <c r="BZR404" s="4"/>
      <c r="BZS404" s="4"/>
      <c r="BZT404" s="4"/>
      <c r="BZU404" s="4"/>
      <c r="BZV404" s="4"/>
      <c r="BZW404" s="4"/>
      <c r="BZX404" s="4"/>
      <c r="BZY404" s="4"/>
      <c r="BZZ404" s="4"/>
      <c r="CAA404" s="4"/>
      <c r="CAB404" s="4"/>
      <c r="CAC404" s="4"/>
      <c r="CAD404" s="4"/>
      <c r="CAE404" s="4"/>
      <c r="CAF404" s="4"/>
      <c r="CAG404" s="4"/>
      <c r="CAH404" s="4"/>
      <c r="CAI404" s="4"/>
      <c r="CAJ404" s="4"/>
      <c r="CAK404" s="4"/>
      <c r="CAL404" s="4"/>
      <c r="CAM404" s="4"/>
      <c r="CAN404" s="4"/>
      <c r="CAO404" s="4"/>
      <c r="CAP404" s="4"/>
      <c r="CAQ404" s="4"/>
      <c r="CAR404" s="4"/>
      <c r="CAS404" s="4"/>
      <c r="CAT404" s="4"/>
      <c r="CAU404" s="4"/>
      <c r="CAV404" s="4"/>
      <c r="CAW404" s="4"/>
      <c r="CAX404" s="4"/>
      <c r="CAY404" s="4"/>
      <c r="CAZ404" s="4"/>
      <c r="CBA404" s="4"/>
      <c r="CBB404" s="4"/>
      <c r="CBC404" s="4"/>
      <c r="CBD404" s="4"/>
      <c r="CBE404" s="4"/>
      <c r="CBF404" s="4"/>
      <c r="CBG404" s="4"/>
      <c r="CBH404" s="4"/>
      <c r="CBI404" s="4"/>
      <c r="CBJ404" s="4"/>
      <c r="CBK404" s="4"/>
      <c r="CBL404" s="4"/>
      <c r="CBM404" s="4"/>
      <c r="CBN404" s="4"/>
      <c r="CBO404" s="4"/>
      <c r="CBP404" s="4"/>
      <c r="CBQ404" s="4"/>
      <c r="CBR404" s="4"/>
      <c r="CBS404" s="4"/>
      <c r="CBT404" s="4"/>
      <c r="CBU404" s="4"/>
      <c r="CBV404" s="4"/>
      <c r="CBW404" s="4"/>
      <c r="CBX404" s="4"/>
      <c r="CBY404" s="4"/>
      <c r="CBZ404" s="4"/>
      <c r="CCA404" s="4"/>
      <c r="CCB404" s="4"/>
      <c r="CCC404" s="4"/>
      <c r="CCD404" s="4"/>
      <c r="CCE404" s="4"/>
      <c r="CCF404" s="4"/>
      <c r="CCG404" s="4"/>
      <c r="CCH404" s="4"/>
      <c r="CCI404" s="4"/>
      <c r="CCJ404" s="4"/>
      <c r="CCK404" s="4"/>
      <c r="CCL404" s="4"/>
      <c r="CCM404" s="4"/>
      <c r="CCN404" s="4"/>
      <c r="CCO404" s="4"/>
      <c r="CCP404" s="4"/>
      <c r="CCQ404" s="4"/>
      <c r="CCR404" s="4"/>
      <c r="CCS404" s="4"/>
      <c r="CCT404" s="4"/>
      <c r="CCU404" s="4"/>
      <c r="CCV404" s="4"/>
      <c r="CCW404" s="4"/>
      <c r="CCX404" s="4"/>
      <c r="CCY404" s="4"/>
      <c r="CCZ404" s="4"/>
      <c r="CDA404" s="4"/>
      <c r="CDB404" s="4"/>
      <c r="CDC404" s="4"/>
      <c r="CDD404" s="4"/>
      <c r="CDE404" s="4"/>
      <c r="CDF404" s="4"/>
      <c r="CDG404" s="4"/>
      <c r="CDH404" s="4"/>
      <c r="CDI404" s="4"/>
      <c r="CDJ404" s="4"/>
      <c r="CDK404" s="4"/>
      <c r="CDL404" s="4"/>
      <c r="CDM404" s="4"/>
      <c r="CDN404" s="4"/>
      <c r="CDO404" s="4"/>
      <c r="CDP404" s="4"/>
      <c r="CDQ404" s="4"/>
      <c r="CDR404" s="4"/>
      <c r="CDS404" s="4"/>
      <c r="CDT404" s="4"/>
      <c r="CDU404" s="4"/>
      <c r="CDV404" s="4"/>
      <c r="CDW404" s="4"/>
      <c r="CDX404" s="4"/>
      <c r="CDY404" s="4"/>
      <c r="CDZ404" s="4"/>
      <c r="CEA404" s="4"/>
      <c r="CEB404" s="4"/>
      <c r="CEC404" s="4"/>
      <c r="CED404" s="4"/>
      <c r="CEE404" s="4"/>
      <c r="CEF404" s="4"/>
      <c r="CEG404" s="4"/>
      <c r="CEH404" s="4"/>
      <c r="CEI404" s="4"/>
      <c r="CEJ404" s="4"/>
      <c r="CEK404" s="4"/>
      <c r="CEL404" s="4"/>
      <c r="CEM404" s="4"/>
      <c r="CEN404" s="4"/>
      <c r="CEO404" s="4"/>
      <c r="CEP404" s="4"/>
      <c r="CEQ404" s="4"/>
      <c r="CER404" s="4"/>
      <c r="CES404" s="4"/>
      <c r="CET404" s="4"/>
      <c r="CEU404" s="4"/>
      <c r="CEV404" s="4"/>
      <c r="CEW404" s="4"/>
      <c r="CEX404" s="4"/>
      <c r="CEY404" s="4"/>
      <c r="CEZ404" s="4"/>
      <c r="CFA404" s="4"/>
      <c r="CFB404" s="4"/>
      <c r="CFC404" s="4"/>
      <c r="CFD404" s="4"/>
      <c r="CFE404" s="4"/>
      <c r="CFF404" s="4"/>
      <c r="CFG404" s="4"/>
      <c r="CFH404" s="4"/>
      <c r="CFI404" s="4"/>
      <c r="CFJ404" s="4"/>
      <c r="CFK404" s="4"/>
      <c r="CFL404" s="4"/>
      <c r="CFM404" s="4"/>
      <c r="CFN404" s="4"/>
      <c r="CFO404" s="4"/>
      <c r="CFP404" s="4"/>
      <c r="CFQ404" s="4"/>
      <c r="CFR404" s="4"/>
      <c r="CFS404" s="4"/>
      <c r="CFT404" s="4"/>
      <c r="CFU404" s="4"/>
      <c r="CFV404" s="4"/>
      <c r="CFW404" s="4"/>
      <c r="CFX404" s="4"/>
      <c r="CFY404" s="4"/>
      <c r="CFZ404" s="4"/>
      <c r="CGA404" s="4"/>
      <c r="CGB404" s="4"/>
      <c r="CGC404" s="4"/>
      <c r="CGD404" s="4"/>
      <c r="CGE404" s="4"/>
      <c r="CGF404" s="4"/>
      <c r="CGG404" s="4"/>
      <c r="CGH404" s="4"/>
      <c r="CGI404" s="4"/>
      <c r="CGJ404" s="4"/>
      <c r="CGK404" s="4"/>
      <c r="CGL404" s="4"/>
      <c r="CGM404" s="4"/>
      <c r="CGN404" s="4"/>
      <c r="CGO404" s="4"/>
      <c r="CGP404" s="4"/>
      <c r="CGQ404" s="4"/>
      <c r="CGR404" s="4"/>
      <c r="CGS404" s="4"/>
      <c r="CGT404" s="4"/>
      <c r="CGU404" s="4"/>
      <c r="CGV404" s="4"/>
      <c r="CGW404" s="4"/>
      <c r="CGX404" s="4"/>
      <c r="CGY404" s="4"/>
      <c r="CGZ404" s="4"/>
      <c r="CHA404" s="4"/>
      <c r="CHB404" s="4"/>
      <c r="CHC404" s="4"/>
      <c r="CHD404" s="4"/>
      <c r="CHE404" s="4"/>
      <c r="CHF404" s="4"/>
      <c r="CHG404" s="4"/>
      <c r="CHH404" s="4"/>
      <c r="CHI404" s="4"/>
      <c r="CHJ404" s="4"/>
      <c r="CHK404" s="4"/>
      <c r="CHL404" s="4"/>
      <c r="CHM404" s="4"/>
      <c r="CHN404" s="4"/>
      <c r="CHO404" s="4"/>
      <c r="CHP404" s="4"/>
      <c r="CHQ404" s="4"/>
      <c r="CHR404" s="4"/>
      <c r="CHS404" s="4"/>
      <c r="CHT404" s="4"/>
      <c r="CHU404" s="4"/>
      <c r="CHV404" s="4"/>
      <c r="CHW404" s="4"/>
      <c r="CHX404" s="4"/>
      <c r="CHY404" s="4"/>
      <c r="CHZ404" s="4"/>
      <c r="CIA404" s="4"/>
      <c r="CIB404" s="4"/>
      <c r="CIC404" s="4"/>
      <c r="CID404" s="4"/>
      <c r="CIE404" s="4"/>
      <c r="CIF404" s="4"/>
      <c r="CIG404" s="4"/>
      <c r="CIH404" s="4"/>
      <c r="CII404" s="4"/>
      <c r="CIJ404" s="4"/>
      <c r="CIK404" s="4"/>
      <c r="CIL404" s="4"/>
      <c r="CIM404" s="4"/>
      <c r="CIN404" s="4"/>
      <c r="CIO404" s="4"/>
      <c r="CIP404" s="4"/>
      <c r="CIQ404" s="4"/>
      <c r="CIR404" s="4"/>
      <c r="CIS404" s="4"/>
      <c r="CIT404" s="4"/>
      <c r="CIU404" s="4"/>
      <c r="CIV404" s="4"/>
      <c r="CIW404" s="4"/>
      <c r="CIX404" s="4"/>
      <c r="CIY404" s="4"/>
      <c r="CIZ404" s="4"/>
      <c r="CJA404" s="4"/>
      <c r="CJB404" s="4"/>
      <c r="CJC404" s="4"/>
      <c r="CJD404" s="4"/>
      <c r="CJE404" s="4"/>
      <c r="CJF404" s="4"/>
      <c r="CJG404" s="4"/>
      <c r="CJH404" s="4"/>
      <c r="CJI404" s="4"/>
      <c r="CJJ404" s="4"/>
      <c r="CJK404" s="4"/>
      <c r="CJL404" s="4"/>
      <c r="CJM404" s="4"/>
      <c r="CJN404" s="4"/>
      <c r="CJO404" s="4"/>
      <c r="CJP404" s="4"/>
      <c r="CJQ404" s="4"/>
      <c r="CJR404" s="4"/>
      <c r="CJS404" s="4"/>
      <c r="CJT404" s="4"/>
      <c r="CJU404" s="4"/>
      <c r="CJV404" s="4"/>
      <c r="CJW404" s="4"/>
      <c r="CJX404" s="4"/>
      <c r="CJY404" s="4"/>
      <c r="CJZ404" s="4"/>
      <c r="CKA404" s="4"/>
      <c r="CKB404" s="4"/>
      <c r="CKC404" s="4"/>
      <c r="CKD404" s="4"/>
      <c r="CKE404" s="4"/>
      <c r="CKF404" s="4"/>
      <c r="CKG404" s="4"/>
      <c r="CKH404" s="4"/>
      <c r="CKI404" s="4"/>
      <c r="CKJ404" s="4"/>
      <c r="CKK404" s="4"/>
      <c r="CKL404" s="4"/>
      <c r="CKM404" s="4"/>
      <c r="CKN404" s="4"/>
      <c r="CKO404" s="4"/>
      <c r="CKP404" s="4"/>
      <c r="CKQ404" s="4"/>
      <c r="CKR404" s="4"/>
      <c r="CKS404" s="4"/>
      <c r="CKT404" s="4"/>
      <c r="CKU404" s="4"/>
      <c r="CKV404" s="4"/>
      <c r="CKW404" s="4"/>
      <c r="CKX404" s="4"/>
      <c r="CKY404" s="4"/>
      <c r="CKZ404" s="4"/>
      <c r="CLA404" s="4"/>
      <c r="CLB404" s="4"/>
      <c r="CLC404" s="4"/>
      <c r="CLD404" s="4"/>
      <c r="CLE404" s="4"/>
      <c r="CLF404" s="4"/>
      <c r="CLG404" s="4"/>
      <c r="CLH404" s="4"/>
      <c r="CLI404" s="4"/>
      <c r="CLJ404" s="4"/>
      <c r="CLK404" s="4"/>
      <c r="CLL404" s="4"/>
      <c r="CLM404" s="4"/>
      <c r="CLN404" s="4"/>
      <c r="CLO404" s="4"/>
      <c r="CLP404" s="4"/>
      <c r="CLQ404" s="4"/>
      <c r="CLR404" s="4"/>
      <c r="CLS404" s="4"/>
      <c r="CLT404" s="4"/>
      <c r="CLU404" s="4"/>
      <c r="CLV404" s="4"/>
      <c r="CLW404" s="4"/>
      <c r="CLX404" s="4"/>
      <c r="CLY404" s="4"/>
      <c r="CLZ404" s="4"/>
      <c r="CMA404" s="4"/>
      <c r="CMB404" s="4"/>
      <c r="CMC404" s="4"/>
      <c r="CMD404" s="4"/>
      <c r="CME404" s="4"/>
      <c r="CMF404" s="4"/>
      <c r="CMG404" s="4"/>
      <c r="CMH404" s="4"/>
      <c r="CMI404" s="4"/>
      <c r="CMJ404" s="4"/>
      <c r="CMK404" s="4"/>
      <c r="CML404" s="4"/>
      <c r="CMM404" s="4"/>
      <c r="CMN404" s="4"/>
      <c r="CMO404" s="4"/>
      <c r="CMP404" s="4"/>
      <c r="CMQ404" s="4"/>
      <c r="CMR404" s="4"/>
      <c r="CMS404" s="4"/>
      <c r="CMT404" s="4"/>
      <c r="CMU404" s="4"/>
      <c r="CMV404" s="4"/>
      <c r="CMW404" s="4"/>
      <c r="CMX404" s="4"/>
      <c r="CMY404" s="4"/>
      <c r="CMZ404" s="4"/>
      <c r="CNA404" s="4"/>
      <c r="CNB404" s="4"/>
      <c r="CNC404" s="4"/>
      <c r="CND404" s="4"/>
      <c r="CNE404" s="4"/>
      <c r="CNF404" s="4"/>
      <c r="CNG404" s="4"/>
      <c r="CNH404" s="4"/>
      <c r="CNI404" s="4"/>
      <c r="CNJ404" s="4"/>
      <c r="CNK404" s="4"/>
      <c r="CNL404" s="4"/>
      <c r="CNM404" s="4"/>
      <c r="CNN404" s="4"/>
      <c r="CNO404" s="4"/>
      <c r="CNP404" s="4"/>
      <c r="CNQ404" s="4"/>
      <c r="CNR404" s="4"/>
      <c r="CNS404" s="4"/>
      <c r="CNT404" s="4"/>
      <c r="CNU404" s="4"/>
      <c r="CNV404" s="4"/>
      <c r="CNW404" s="4"/>
      <c r="CNX404" s="4"/>
      <c r="CNY404" s="4"/>
      <c r="CNZ404" s="4"/>
      <c r="COA404" s="4"/>
      <c r="COB404" s="4"/>
      <c r="COC404" s="4"/>
      <c r="COD404" s="4"/>
      <c r="COE404" s="4"/>
      <c r="COF404" s="4"/>
      <c r="COG404" s="4"/>
      <c r="COH404" s="4"/>
      <c r="COI404" s="4"/>
      <c r="COJ404" s="4"/>
      <c r="COK404" s="4"/>
      <c r="COL404" s="4"/>
      <c r="COM404" s="4"/>
      <c r="CON404" s="4"/>
      <c r="COO404" s="4"/>
      <c r="COP404" s="4"/>
      <c r="COQ404" s="4"/>
      <c r="COR404" s="4"/>
      <c r="COS404" s="4"/>
      <c r="COT404" s="4"/>
      <c r="COU404" s="4"/>
      <c r="COV404" s="4"/>
      <c r="COW404" s="4"/>
      <c r="COX404" s="4"/>
      <c r="COY404" s="4"/>
      <c r="COZ404" s="4"/>
      <c r="CPA404" s="4"/>
      <c r="CPB404" s="4"/>
      <c r="CPC404" s="4"/>
      <c r="CPD404" s="4"/>
      <c r="CPE404" s="4"/>
      <c r="CPF404" s="4"/>
      <c r="CPG404" s="4"/>
      <c r="CPH404" s="4"/>
      <c r="CPI404" s="4"/>
      <c r="CPJ404" s="4"/>
      <c r="CPK404" s="4"/>
      <c r="CPL404" s="4"/>
      <c r="CPM404" s="4"/>
      <c r="CPN404" s="4"/>
      <c r="CPO404" s="4"/>
      <c r="CPP404" s="4"/>
      <c r="CPQ404" s="4"/>
      <c r="CPR404" s="4"/>
      <c r="CPS404" s="4"/>
      <c r="CPT404" s="4"/>
      <c r="CPU404" s="4"/>
      <c r="CPV404" s="4"/>
      <c r="CPW404" s="4"/>
      <c r="CPX404" s="4"/>
      <c r="CPY404" s="4"/>
      <c r="CPZ404" s="4"/>
      <c r="CQA404" s="4"/>
      <c r="CQB404" s="4"/>
      <c r="CQC404" s="4"/>
      <c r="CQD404" s="4"/>
      <c r="CQE404" s="4"/>
      <c r="CQF404" s="4"/>
      <c r="CQG404" s="4"/>
      <c r="CQH404" s="4"/>
      <c r="CQI404" s="4"/>
      <c r="CQJ404" s="4"/>
      <c r="CQK404" s="4"/>
      <c r="CQL404" s="4"/>
      <c r="CQM404" s="4"/>
      <c r="CQN404" s="4"/>
      <c r="CQO404" s="4"/>
      <c r="CQP404" s="4"/>
      <c r="CQQ404" s="4"/>
      <c r="CQR404" s="4"/>
      <c r="CQS404" s="4"/>
      <c r="CQT404" s="4"/>
      <c r="CQU404" s="4"/>
      <c r="CQV404" s="4"/>
      <c r="CQW404" s="4"/>
      <c r="CQX404" s="4"/>
      <c r="CQY404" s="4"/>
      <c r="CQZ404" s="4"/>
      <c r="CRA404" s="4"/>
      <c r="CRB404" s="4"/>
      <c r="CRC404" s="4"/>
      <c r="CRD404" s="4"/>
      <c r="CRE404" s="4"/>
      <c r="CRF404" s="4"/>
      <c r="CRG404" s="4"/>
      <c r="CRH404" s="4"/>
      <c r="CRI404" s="4"/>
      <c r="CRJ404" s="4"/>
      <c r="CRK404" s="4"/>
      <c r="CRL404" s="4"/>
      <c r="CRM404" s="4"/>
      <c r="CRN404" s="4"/>
      <c r="CRO404" s="4"/>
      <c r="CRP404" s="4"/>
      <c r="CRQ404" s="4"/>
      <c r="CRR404" s="4"/>
      <c r="CRS404" s="4"/>
      <c r="CRT404" s="4"/>
      <c r="CRU404" s="4"/>
      <c r="CRV404" s="4"/>
      <c r="CRW404" s="4"/>
      <c r="CRX404" s="4"/>
      <c r="CRY404" s="4"/>
      <c r="CRZ404" s="4"/>
      <c r="CSA404" s="4"/>
      <c r="CSB404" s="4"/>
      <c r="CSC404" s="4"/>
      <c r="CSD404" s="4"/>
      <c r="CSE404" s="4"/>
      <c r="CSF404" s="4"/>
      <c r="CSG404" s="4"/>
      <c r="CSH404" s="4"/>
      <c r="CSI404" s="4"/>
      <c r="CSJ404" s="4"/>
      <c r="CSK404" s="4"/>
      <c r="CSL404" s="4"/>
      <c r="CSM404" s="4"/>
      <c r="CSN404" s="4"/>
      <c r="CSO404" s="4"/>
      <c r="CSP404" s="4"/>
      <c r="CSQ404" s="4"/>
      <c r="CSR404" s="4"/>
      <c r="CSS404" s="4"/>
      <c r="CST404" s="4"/>
      <c r="CSU404" s="4"/>
      <c r="CSV404" s="4"/>
      <c r="CSW404" s="4"/>
      <c r="CSX404" s="4"/>
      <c r="CSY404" s="4"/>
      <c r="CSZ404" s="4"/>
      <c r="CTA404" s="4"/>
      <c r="CTB404" s="4"/>
      <c r="CTC404" s="4"/>
      <c r="CTD404" s="4"/>
      <c r="CTE404" s="4"/>
      <c r="CTF404" s="4"/>
      <c r="CTG404" s="4"/>
      <c r="CTH404" s="4"/>
      <c r="CTI404" s="4"/>
      <c r="CTJ404" s="4"/>
      <c r="CTK404" s="4"/>
      <c r="CTL404" s="4"/>
      <c r="CTM404" s="4"/>
      <c r="CTN404" s="4"/>
      <c r="CTO404" s="4"/>
      <c r="CTP404" s="4"/>
      <c r="CTQ404" s="4"/>
      <c r="CTR404" s="4"/>
      <c r="CTS404" s="4"/>
      <c r="CTT404" s="4"/>
      <c r="CTU404" s="4"/>
      <c r="CTV404" s="4"/>
      <c r="CTW404" s="4"/>
      <c r="CTX404" s="4"/>
      <c r="CTY404" s="4"/>
      <c r="CTZ404" s="4"/>
      <c r="CUA404" s="4"/>
      <c r="CUB404" s="4"/>
      <c r="CUC404" s="4"/>
      <c r="CUD404" s="4"/>
      <c r="CUE404" s="4"/>
      <c r="CUF404" s="4"/>
      <c r="CUG404" s="4"/>
      <c r="CUH404" s="4"/>
      <c r="CUI404" s="4"/>
      <c r="CUJ404" s="4"/>
      <c r="CUK404" s="4"/>
      <c r="CUL404" s="4"/>
      <c r="CUM404" s="4"/>
      <c r="CUN404" s="4"/>
      <c r="CUO404" s="4"/>
      <c r="CUP404" s="4"/>
      <c r="CUQ404" s="4"/>
      <c r="CUR404" s="4"/>
      <c r="CUS404" s="4"/>
      <c r="CUT404" s="4"/>
      <c r="CUU404" s="4"/>
      <c r="CUV404" s="4"/>
      <c r="CUW404" s="4"/>
      <c r="CUX404" s="4"/>
      <c r="CUY404" s="4"/>
      <c r="CUZ404" s="4"/>
      <c r="CVA404" s="4"/>
      <c r="CVB404" s="4"/>
      <c r="CVC404" s="4"/>
      <c r="CVD404" s="4"/>
      <c r="CVE404" s="4"/>
      <c r="CVF404" s="4"/>
      <c r="CVG404" s="4"/>
      <c r="CVH404" s="4"/>
      <c r="CVI404" s="4"/>
      <c r="CVJ404" s="4"/>
      <c r="CVK404" s="4"/>
      <c r="CVL404" s="4"/>
      <c r="CVM404" s="4"/>
      <c r="CVN404" s="4"/>
      <c r="CVO404" s="4"/>
      <c r="CVP404" s="4"/>
      <c r="CVQ404" s="4"/>
      <c r="CVR404" s="4"/>
      <c r="CVS404" s="4"/>
      <c r="CVT404" s="4"/>
      <c r="CVU404" s="4"/>
      <c r="CVV404" s="4"/>
      <c r="CVW404" s="4"/>
      <c r="CVX404" s="4"/>
      <c r="CVY404" s="4"/>
      <c r="CVZ404" s="4"/>
      <c r="CWA404" s="4"/>
      <c r="CWB404" s="4"/>
      <c r="CWC404" s="4"/>
      <c r="CWD404" s="4"/>
      <c r="CWE404" s="4"/>
      <c r="CWF404" s="4"/>
      <c r="CWG404" s="4"/>
      <c r="CWH404" s="4"/>
      <c r="CWI404" s="4"/>
      <c r="CWJ404" s="4"/>
      <c r="CWK404" s="4"/>
      <c r="CWL404" s="4"/>
      <c r="CWM404" s="4"/>
      <c r="CWN404" s="4"/>
      <c r="CWO404" s="4"/>
      <c r="CWP404" s="4"/>
      <c r="CWQ404" s="4"/>
      <c r="CWR404" s="4"/>
      <c r="CWS404" s="4"/>
      <c r="CWT404" s="4"/>
      <c r="CWU404" s="4"/>
      <c r="CWV404" s="4"/>
      <c r="CWW404" s="4"/>
      <c r="CWX404" s="4"/>
      <c r="CWY404" s="4"/>
      <c r="CWZ404" s="4"/>
      <c r="CXA404" s="4"/>
      <c r="CXB404" s="4"/>
      <c r="CXC404" s="4"/>
      <c r="CXD404" s="4"/>
      <c r="CXE404" s="4"/>
      <c r="CXF404" s="4"/>
      <c r="CXG404" s="4"/>
      <c r="CXH404" s="4"/>
      <c r="CXI404" s="4"/>
      <c r="CXJ404" s="4"/>
      <c r="CXK404" s="4"/>
      <c r="CXL404" s="4"/>
      <c r="CXM404" s="4"/>
      <c r="CXN404" s="4"/>
      <c r="CXO404" s="4"/>
      <c r="CXP404" s="4"/>
      <c r="CXQ404" s="4"/>
      <c r="CXR404" s="4"/>
      <c r="CXS404" s="4"/>
      <c r="CXT404" s="4"/>
      <c r="CXU404" s="4"/>
      <c r="CXV404" s="4"/>
      <c r="CXW404" s="4"/>
      <c r="CXX404" s="4"/>
      <c r="CXY404" s="4"/>
      <c r="CXZ404" s="4"/>
      <c r="CYA404" s="4"/>
      <c r="CYB404" s="4"/>
      <c r="CYC404" s="4"/>
      <c r="CYD404" s="4"/>
      <c r="CYE404" s="4"/>
      <c r="CYF404" s="4"/>
      <c r="CYG404" s="4"/>
      <c r="CYH404" s="4"/>
      <c r="CYI404" s="4"/>
      <c r="CYJ404" s="4"/>
      <c r="CYK404" s="4"/>
      <c r="CYL404" s="4"/>
      <c r="CYM404" s="4"/>
      <c r="CYN404" s="4"/>
      <c r="CYO404" s="4"/>
      <c r="CYP404" s="4"/>
      <c r="CYQ404" s="4"/>
      <c r="CYR404" s="4"/>
      <c r="CYS404" s="4"/>
      <c r="CYT404" s="4"/>
      <c r="CYU404" s="4"/>
      <c r="CYV404" s="4"/>
      <c r="CYW404" s="4"/>
      <c r="CYX404" s="4"/>
      <c r="CYY404" s="4"/>
      <c r="CYZ404" s="4"/>
      <c r="CZA404" s="4"/>
      <c r="CZB404" s="4"/>
      <c r="CZC404" s="4"/>
      <c r="CZD404" s="4"/>
      <c r="CZE404" s="4"/>
      <c r="CZF404" s="4"/>
      <c r="CZG404" s="4"/>
      <c r="CZH404" s="4"/>
      <c r="CZI404" s="4"/>
      <c r="CZJ404" s="4"/>
      <c r="CZK404" s="4"/>
      <c r="CZL404" s="4"/>
      <c r="CZM404" s="4"/>
      <c r="CZN404" s="4"/>
      <c r="CZO404" s="4"/>
      <c r="CZP404" s="4"/>
      <c r="CZQ404" s="4"/>
      <c r="CZR404" s="4"/>
      <c r="CZS404" s="4"/>
      <c r="CZT404" s="4"/>
      <c r="CZU404" s="4"/>
      <c r="CZV404" s="4"/>
      <c r="CZW404" s="4"/>
      <c r="CZX404" s="4"/>
      <c r="CZY404" s="4"/>
      <c r="CZZ404" s="4"/>
      <c r="DAA404" s="4"/>
      <c r="DAB404" s="4"/>
      <c r="DAC404" s="4"/>
      <c r="DAD404" s="4"/>
      <c r="DAE404" s="4"/>
      <c r="DAF404" s="4"/>
      <c r="DAG404" s="4"/>
      <c r="DAH404" s="4"/>
      <c r="DAI404" s="4"/>
      <c r="DAJ404" s="4"/>
      <c r="DAK404" s="4"/>
      <c r="DAL404" s="4"/>
      <c r="DAM404" s="4"/>
      <c r="DAN404" s="4"/>
      <c r="DAO404" s="4"/>
      <c r="DAP404" s="4"/>
      <c r="DAQ404" s="4"/>
      <c r="DAR404" s="4"/>
      <c r="DAS404" s="4"/>
      <c r="DAT404" s="4"/>
      <c r="DAU404" s="4"/>
      <c r="DAV404" s="4"/>
      <c r="DAW404" s="4"/>
      <c r="DAX404" s="4"/>
      <c r="DAY404" s="4"/>
      <c r="DAZ404" s="4"/>
      <c r="DBA404" s="4"/>
      <c r="DBB404" s="4"/>
      <c r="DBC404" s="4"/>
      <c r="DBD404" s="4"/>
      <c r="DBE404" s="4"/>
      <c r="DBF404" s="4"/>
      <c r="DBG404" s="4"/>
      <c r="DBH404" s="4"/>
      <c r="DBI404" s="4"/>
      <c r="DBJ404" s="4"/>
      <c r="DBK404" s="4"/>
      <c r="DBL404" s="4"/>
      <c r="DBM404" s="4"/>
      <c r="DBN404" s="4"/>
      <c r="DBO404" s="4"/>
      <c r="DBP404" s="4"/>
      <c r="DBQ404" s="4"/>
      <c r="DBR404" s="4"/>
      <c r="DBS404" s="4"/>
      <c r="DBT404" s="4"/>
      <c r="DBU404" s="4"/>
      <c r="DBV404" s="4"/>
      <c r="DBW404" s="4"/>
      <c r="DBX404" s="4"/>
      <c r="DBY404" s="4"/>
      <c r="DBZ404" s="4"/>
      <c r="DCA404" s="4"/>
      <c r="DCB404" s="4"/>
      <c r="DCC404" s="4"/>
      <c r="DCD404" s="4"/>
      <c r="DCE404" s="4"/>
      <c r="DCF404" s="4"/>
      <c r="DCG404" s="4"/>
      <c r="DCH404" s="4"/>
      <c r="DCI404" s="4"/>
      <c r="DCJ404" s="4"/>
      <c r="DCK404" s="4"/>
      <c r="DCL404" s="4"/>
      <c r="DCM404" s="4"/>
      <c r="DCN404" s="4"/>
      <c r="DCO404" s="4"/>
      <c r="DCP404" s="4"/>
      <c r="DCQ404" s="4"/>
      <c r="DCR404" s="4"/>
      <c r="DCS404" s="4"/>
      <c r="DCT404" s="4"/>
      <c r="DCU404" s="4"/>
      <c r="DCV404" s="4"/>
      <c r="DCW404" s="4"/>
      <c r="DCX404" s="4"/>
      <c r="DCY404" s="4"/>
      <c r="DCZ404" s="4"/>
      <c r="DDA404" s="4"/>
      <c r="DDB404" s="4"/>
      <c r="DDC404" s="4"/>
      <c r="DDD404" s="4"/>
      <c r="DDE404" s="4"/>
      <c r="DDF404" s="4"/>
      <c r="DDG404" s="4"/>
      <c r="DDH404" s="4"/>
      <c r="DDI404" s="4"/>
      <c r="DDJ404" s="4"/>
      <c r="DDK404" s="4"/>
      <c r="DDL404" s="4"/>
      <c r="DDM404" s="4"/>
      <c r="DDN404" s="4"/>
      <c r="DDO404" s="4"/>
      <c r="DDP404" s="4"/>
      <c r="DDQ404" s="4"/>
      <c r="DDR404" s="4"/>
      <c r="DDS404" s="4"/>
      <c r="DDT404" s="4"/>
      <c r="DDU404" s="4"/>
      <c r="DDV404" s="4"/>
      <c r="DDW404" s="4"/>
      <c r="DDX404" s="4"/>
      <c r="DDY404" s="4"/>
      <c r="DDZ404" s="4"/>
      <c r="DEA404" s="4"/>
      <c r="DEB404" s="4"/>
      <c r="DEC404" s="4"/>
      <c r="DED404" s="4"/>
      <c r="DEE404" s="4"/>
      <c r="DEF404" s="4"/>
      <c r="DEG404" s="4"/>
      <c r="DEH404" s="4"/>
      <c r="DEI404" s="4"/>
      <c r="DEJ404" s="4"/>
      <c r="DEK404" s="4"/>
      <c r="DEL404" s="4"/>
      <c r="DEM404" s="4"/>
      <c r="DEN404" s="4"/>
      <c r="DEO404" s="4"/>
      <c r="DEP404" s="4"/>
      <c r="DEQ404" s="4"/>
      <c r="DER404" s="4"/>
      <c r="DES404" s="4"/>
      <c r="DET404" s="4"/>
      <c r="DEU404" s="4"/>
      <c r="DEV404" s="4"/>
      <c r="DEW404" s="4"/>
      <c r="DEX404" s="4"/>
      <c r="DEY404" s="4"/>
      <c r="DEZ404" s="4"/>
      <c r="DFA404" s="4"/>
      <c r="DFB404" s="4"/>
      <c r="DFC404" s="4"/>
      <c r="DFD404" s="4"/>
      <c r="DFE404" s="4"/>
      <c r="DFF404" s="4"/>
      <c r="DFG404" s="4"/>
      <c r="DFH404" s="4"/>
      <c r="DFI404" s="4"/>
      <c r="DFJ404" s="4"/>
      <c r="DFK404" s="4"/>
      <c r="DFL404" s="4"/>
      <c r="DFM404" s="4"/>
      <c r="DFN404" s="4"/>
      <c r="DFO404" s="4"/>
      <c r="DFP404" s="4"/>
      <c r="DFQ404" s="4"/>
      <c r="DFR404" s="4"/>
      <c r="DFS404" s="4"/>
      <c r="DFT404" s="4"/>
      <c r="DFU404" s="4"/>
      <c r="DFV404" s="4"/>
      <c r="DFW404" s="4"/>
      <c r="DFX404" s="4"/>
      <c r="DFY404" s="4"/>
      <c r="DFZ404" s="4"/>
      <c r="DGA404" s="4"/>
      <c r="DGB404" s="4"/>
      <c r="DGC404" s="4"/>
      <c r="DGD404" s="4"/>
      <c r="DGE404" s="4"/>
      <c r="DGF404" s="4"/>
      <c r="DGG404" s="4"/>
      <c r="DGH404" s="4"/>
      <c r="DGI404" s="4"/>
      <c r="DGJ404" s="4"/>
      <c r="DGK404" s="4"/>
      <c r="DGL404" s="4"/>
      <c r="DGM404" s="4"/>
      <c r="DGN404" s="4"/>
      <c r="DGO404" s="4"/>
      <c r="DGP404" s="4"/>
      <c r="DGQ404" s="4"/>
      <c r="DGR404" s="4"/>
      <c r="DGS404" s="4"/>
      <c r="DGT404" s="4"/>
      <c r="DGU404" s="4"/>
      <c r="DGV404" s="4"/>
      <c r="DGW404" s="4"/>
      <c r="DGX404" s="4"/>
      <c r="DGY404" s="4"/>
      <c r="DGZ404" s="4"/>
      <c r="DHA404" s="4"/>
      <c r="DHB404" s="4"/>
      <c r="DHC404" s="4"/>
      <c r="DHD404" s="4"/>
      <c r="DHE404" s="4"/>
      <c r="DHF404" s="4"/>
      <c r="DHG404" s="4"/>
      <c r="DHH404" s="4"/>
      <c r="DHI404" s="4"/>
      <c r="DHJ404" s="4"/>
      <c r="DHK404" s="4"/>
      <c r="DHL404" s="4"/>
      <c r="DHM404" s="4"/>
      <c r="DHN404" s="4"/>
      <c r="DHO404" s="4"/>
      <c r="DHP404" s="4"/>
      <c r="DHQ404" s="4"/>
      <c r="DHR404" s="4"/>
      <c r="DHS404" s="4"/>
      <c r="DHT404" s="4"/>
      <c r="DHU404" s="4"/>
      <c r="DHV404" s="4"/>
      <c r="DHW404" s="4"/>
      <c r="DHX404" s="4"/>
      <c r="DHY404" s="4"/>
      <c r="DHZ404" s="4"/>
      <c r="DIA404" s="4"/>
      <c r="DIB404" s="4"/>
      <c r="DIC404" s="4"/>
      <c r="DID404" s="4"/>
      <c r="DIE404" s="4"/>
      <c r="DIF404" s="4"/>
      <c r="DIG404" s="4"/>
      <c r="DIH404" s="4"/>
      <c r="DII404" s="4"/>
      <c r="DIJ404" s="4"/>
      <c r="DIK404" s="4"/>
      <c r="DIL404" s="4"/>
      <c r="DIM404" s="4"/>
      <c r="DIN404" s="4"/>
      <c r="DIO404" s="4"/>
      <c r="DIP404" s="4"/>
      <c r="DIQ404" s="4"/>
      <c r="DIR404" s="4"/>
      <c r="DIS404" s="4"/>
      <c r="DIT404" s="4"/>
      <c r="DIU404" s="4"/>
      <c r="DIV404" s="4"/>
      <c r="DIW404" s="4"/>
      <c r="DIX404" s="4"/>
      <c r="DIY404" s="4"/>
      <c r="DIZ404" s="4"/>
      <c r="DJA404" s="4"/>
      <c r="DJB404" s="4"/>
      <c r="DJC404" s="4"/>
      <c r="DJD404" s="4"/>
      <c r="DJE404" s="4"/>
      <c r="DJF404" s="4"/>
      <c r="DJG404" s="4"/>
      <c r="DJH404" s="4"/>
      <c r="DJI404" s="4"/>
      <c r="DJJ404" s="4"/>
      <c r="DJK404" s="4"/>
      <c r="DJL404" s="4"/>
      <c r="DJM404" s="4"/>
      <c r="DJN404" s="4"/>
      <c r="DJO404" s="4"/>
      <c r="DJP404" s="4"/>
      <c r="DJQ404" s="4"/>
      <c r="DJR404" s="4"/>
      <c r="DJS404" s="4"/>
      <c r="DJT404" s="4"/>
      <c r="DJU404" s="4"/>
      <c r="DJV404" s="4"/>
      <c r="DJW404" s="4"/>
      <c r="DJX404" s="4"/>
      <c r="DJY404" s="4"/>
      <c r="DJZ404" s="4"/>
      <c r="DKA404" s="4"/>
      <c r="DKB404" s="4"/>
      <c r="DKC404" s="4"/>
      <c r="DKD404" s="4"/>
      <c r="DKE404" s="4"/>
      <c r="DKF404" s="4"/>
      <c r="DKG404" s="4"/>
      <c r="DKH404" s="4"/>
      <c r="DKI404" s="4"/>
      <c r="DKJ404" s="4"/>
      <c r="DKK404" s="4"/>
      <c r="DKL404" s="4"/>
      <c r="DKM404" s="4"/>
      <c r="DKN404" s="4"/>
      <c r="DKO404" s="4"/>
      <c r="DKP404" s="4"/>
      <c r="DKQ404" s="4"/>
      <c r="DKR404" s="4"/>
      <c r="DKS404" s="4"/>
      <c r="DKT404" s="4"/>
      <c r="DKU404" s="4"/>
      <c r="DKV404" s="4"/>
      <c r="DKW404" s="4"/>
      <c r="DKX404" s="4"/>
      <c r="DKY404" s="4"/>
      <c r="DKZ404" s="4"/>
      <c r="DLA404" s="4"/>
      <c r="DLB404" s="4"/>
      <c r="DLC404" s="4"/>
      <c r="DLD404" s="4"/>
      <c r="DLE404" s="4"/>
      <c r="DLF404" s="4"/>
      <c r="DLG404" s="4"/>
      <c r="DLH404" s="4"/>
      <c r="DLI404" s="4"/>
      <c r="DLJ404" s="4"/>
      <c r="DLK404" s="4"/>
      <c r="DLL404" s="4"/>
      <c r="DLM404" s="4"/>
      <c r="DLN404" s="4"/>
      <c r="DLO404" s="4"/>
      <c r="DLP404" s="4"/>
      <c r="DLQ404" s="4"/>
      <c r="DLR404" s="4"/>
      <c r="DLS404" s="4"/>
      <c r="DLT404" s="4"/>
      <c r="DLU404" s="4"/>
      <c r="DLV404" s="4"/>
      <c r="DLW404" s="4"/>
      <c r="DLX404" s="4"/>
      <c r="DLY404" s="4"/>
      <c r="DLZ404" s="4"/>
      <c r="DMA404" s="4"/>
      <c r="DMB404" s="4"/>
      <c r="DMC404" s="4"/>
      <c r="DMD404" s="4"/>
      <c r="DME404" s="4"/>
      <c r="DMF404" s="4"/>
      <c r="DMG404" s="4"/>
      <c r="DMH404" s="4"/>
      <c r="DMI404" s="4"/>
      <c r="DMJ404" s="4"/>
      <c r="DMK404" s="4"/>
      <c r="DML404" s="4"/>
      <c r="DMM404" s="4"/>
      <c r="DMN404" s="4"/>
      <c r="DMO404" s="4"/>
      <c r="DMP404" s="4"/>
      <c r="DMQ404" s="4"/>
      <c r="DMR404" s="4"/>
      <c r="DMS404" s="4"/>
      <c r="DMT404" s="4"/>
      <c r="DMU404" s="4"/>
      <c r="DMV404" s="4"/>
      <c r="DMW404" s="4"/>
      <c r="DMX404" s="4"/>
      <c r="DMY404" s="4"/>
      <c r="DMZ404" s="4"/>
      <c r="DNA404" s="4"/>
      <c r="DNB404" s="4"/>
      <c r="DNC404" s="4"/>
      <c r="DND404" s="4"/>
      <c r="DNE404" s="4"/>
      <c r="DNF404" s="4"/>
      <c r="DNG404" s="4"/>
      <c r="DNH404" s="4"/>
      <c r="DNI404" s="4"/>
      <c r="DNJ404" s="4"/>
      <c r="DNK404" s="4"/>
      <c r="DNL404" s="4"/>
      <c r="DNM404" s="4"/>
      <c r="DNN404" s="4"/>
      <c r="DNO404" s="4"/>
      <c r="DNP404" s="4"/>
      <c r="DNQ404" s="4"/>
      <c r="DNR404" s="4"/>
      <c r="DNS404" s="4"/>
      <c r="DNT404" s="4"/>
      <c r="DNU404" s="4"/>
      <c r="DNV404" s="4"/>
      <c r="DNW404" s="4"/>
      <c r="DNX404" s="4"/>
      <c r="DNY404" s="4"/>
      <c r="DNZ404" s="4"/>
      <c r="DOA404" s="4"/>
      <c r="DOB404" s="4"/>
      <c r="DOC404" s="4"/>
      <c r="DOD404" s="4"/>
      <c r="DOE404" s="4"/>
      <c r="DOF404" s="4"/>
      <c r="DOG404" s="4"/>
      <c r="DOH404" s="4"/>
      <c r="DOI404" s="4"/>
      <c r="DOJ404" s="4"/>
      <c r="DOK404" s="4"/>
      <c r="DOL404" s="4"/>
      <c r="DOM404" s="4"/>
      <c r="DON404" s="4"/>
      <c r="DOO404" s="4"/>
      <c r="DOP404" s="4"/>
      <c r="DOQ404" s="4"/>
      <c r="DOR404" s="4"/>
      <c r="DOS404" s="4"/>
      <c r="DOT404" s="4"/>
      <c r="DOU404" s="4"/>
      <c r="DOV404" s="4"/>
      <c r="DOW404" s="4"/>
      <c r="DOX404" s="4"/>
      <c r="DOY404" s="4"/>
      <c r="DOZ404" s="4"/>
      <c r="DPA404" s="4"/>
      <c r="DPB404" s="4"/>
      <c r="DPC404" s="4"/>
      <c r="DPD404" s="4"/>
      <c r="DPE404" s="4"/>
      <c r="DPF404" s="4"/>
      <c r="DPG404" s="4"/>
      <c r="DPH404" s="4"/>
      <c r="DPI404" s="4"/>
      <c r="DPJ404" s="4"/>
      <c r="DPK404" s="4"/>
      <c r="DPL404" s="4"/>
      <c r="DPM404" s="4"/>
      <c r="DPN404" s="4"/>
      <c r="DPO404" s="4"/>
      <c r="DPP404" s="4"/>
      <c r="DPQ404" s="4"/>
      <c r="DPR404" s="4"/>
      <c r="DPS404" s="4"/>
      <c r="DPT404" s="4"/>
      <c r="DPU404" s="4"/>
      <c r="DPV404" s="4"/>
      <c r="DPW404" s="4"/>
      <c r="DPX404" s="4"/>
      <c r="DPY404" s="4"/>
      <c r="DPZ404" s="4"/>
      <c r="DQA404" s="4"/>
      <c r="DQB404" s="4"/>
      <c r="DQC404" s="4"/>
      <c r="DQD404" s="4"/>
      <c r="DQE404" s="4"/>
      <c r="DQF404" s="4"/>
      <c r="DQG404" s="4"/>
      <c r="DQH404" s="4"/>
      <c r="DQI404" s="4"/>
      <c r="DQJ404" s="4"/>
      <c r="DQK404" s="4"/>
      <c r="DQL404" s="4"/>
      <c r="DQM404" s="4"/>
      <c r="DQN404" s="4"/>
      <c r="DQO404" s="4"/>
      <c r="DQP404" s="4"/>
      <c r="DQQ404" s="4"/>
      <c r="DQR404" s="4"/>
      <c r="DQS404" s="4"/>
      <c r="DQT404" s="4"/>
      <c r="DQU404" s="4"/>
      <c r="DQV404" s="4"/>
      <c r="DQW404" s="4"/>
      <c r="DQX404" s="4"/>
      <c r="DQY404" s="4"/>
      <c r="DQZ404" s="4"/>
      <c r="DRA404" s="4"/>
      <c r="DRB404" s="4"/>
      <c r="DRC404" s="4"/>
      <c r="DRD404" s="4"/>
      <c r="DRE404" s="4"/>
      <c r="DRF404" s="4"/>
      <c r="DRG404" s="4"/>
      <c r="DRH404" s="4"/>
      <c r="DRI404" s="4"/>
      <c r="DRJ404" s="4"/>
      <c r="DRK404" s="4"/>
      <c r="DRL404" s="4"/>
      <c r="DRM404" s="4"/>
      <c r="DRN404" s="4"/>
      <c r="DRO404" s="4"/>
      <c r="DRP404" s="4"/>
      <c r="DRQ404" s="4"/>
      <c r="DRR404" s="4"/>
      <c r="DRS404" s="4"/>
      <c r="DRT404" s="4"/>
      <c r="DRU404" s="4"/>
      <c r="DRV404" s="4"/>
      <c r="DRW404" s="4"/>
      <c r="DRX404" s="4"/>
      <c r="DRY404" s="4"/>
      <c r="DRZ404" s="4"/>
      <c r="DSA404" s="4"/>
      <c r="DSB404" s="4"/>
      <c r="DSC404" s="4"/>
      <c r="DSD404" s="4"/>
      <c r="DSE404" s="4"/>
      <c r="DSF404" s="4"/>
      <c r="DSG404" s="4"/>
      <c r="DSH404" s="4"/>
      <c r="DSI404" s="4"/>
      <c r="DSJ404" s="4"/>
      <c r="DSK404" s="4"/>
      <c r="DSL404" s="4"/>
      <c r="DSM404" s="4"/>
      <c r="DSN404" s="4"/>
      <c r="DSO404" s="4"/>
      <c r="DSP404" s="4"/>
      <c r="DSQ404" s="4"/>
      <c r="DSR404" s="4"/>
      <c r="DSS404" s="4"/>
      <c r="DST404" s="4"/>
      <c r="DSU404" s="4"/>
      <c r="DSV404" s="4"/>
      <c r="DSW404" s="4"/>
      <c r="DSX404" s="4"/>
      <c r="DSY404" s="4"/>
      <c r="DSZ404" s="4"/>
      <c r="DTA404" s="4"/>
      <c r="DTB404" s="4"/>
      <c r="DTC404" s="4"/>
      <c r="DTD404" s="4"/>
      <c r="DTE404" s="4"/>
      <c r="DTF404" s="4"/>
      <c r="DTG404" s="4"/>
      <c r="DTH404" s="4"/>
      <c r="DTI404" s="4"/>
      <c r="DTJ404" s="4"/>
      <c r="DTK404" s="4"/>
      <c r="DTL404" s="4"/>
      <c r="DTM404" s="4"/>
      <c r="DTN404" s="4"/>
      <c r="DTO404" s="4"/>
      <c r="DTP404" s="4"/>
      <c r="DTQ404" s="4"/>
      <c r="DTR404" s="4"/>
      <c r="DTS404" s="4"/>
      <c r="DTT404" s="4"/>
      <c r="DTU404" s="4"/>
      <c r="DTV404" s="4"/>
      <c r="DTW404" s="4"/>
      <c r="DTX404" s="4"/>
      <c r="DTY404" s="4"/>
      <c r="DTZ404" s="4"/>
      <c r="DUA404" s="4"/>
      <c r="DUB404" s="4"/>
      <c r="DUC404" s="4"/>
      <c r="DUD404" s="4"/>
      <c r="DUE404" s="4"/>
      <c r="DUF404" s="4"/>
      <c r="DUG404" s="4"/>
      <c r="DUH404" s="4"/>
      <c r="DUI404" s="4"/>
      <c r="DUJ404" s="4"/>
      <c r="DUK404" s="4"/>
      <c r="DUL404" s="4"/>
      <c r="DUM404" s="4"/>
      <c r="DUN404" s="4"/>
      <c r="DUO404" s="4"/>
      <c r="DUP404" s="4"/>
      <c r="DUQ404" s="4"/>
      <c r="DUR404" s="4"/>
      <c r="DUS404" s="4"/>
      <c r="DUT404" s="4"/>
      <c r="DUU404" s="4"/>
      <c r="DUV404" s="4"/>
      <c r="DUW404" s="4"/>
      <c r="DUX404" s="4"/>
      <c r="DUY404" s="4"/>
      <c r="DUZ404" s="4"/>
      <c r="DVA404" s="4"/>
      <c r="DVB404" s="4"/>
      <c r="DVC404" s="4"/>
      <c r="DVD404" s="4"/>
      <c r="DVE404" s="4"/>
      <c r="DVF404" s="4"/>
      <c r="DVG404" s="4"/>
      <c r="DVH404" s="4"/>
      <c r="DVI404" s="4"/>
      <c r="DVJ404" s="4"/>
      <c r="DVK404" s="4"/>
      <c r="DVL404" s="4"/>
      <c r="DVM404" s="4"/>
      <c r="DVN404" s="4"/>
      <c r="DVO404" s="4"/>
      <c r="DVP404" s="4"/>
      <c r="DVQ404" s="4"/>
      <c r="DVR404" s="4"/>
      <c r="DVS404" s="4"/>
      <c r="DVT404" s="4"/>
      <c r="DVU404" s="4"/>
      <c r="DVV404" s="4"/>
      <c r="DVW404" s="4"/>
      <c r="DVX404" s="4"/>
      <c r="DVY404" s="4"/>
      <c r="DVZ404" s="4"/>
      <c r="DWA404" s="4"/>
      <c r="DWB404" s="4"/>
      <c r="DWC404" s="4"/>
      <c r="DWD404" s="4"/>
      <c r="DWE404" s="4"/>
      <c r="DWF404" s="4"/>
      <c r="DWG404" s="4"/>
      <c r="DWH404" s="4"/>
      <c r="DWI404" s="4"/>
      <c r="DWJ404" s="4"/>
      <c r="DWK404" s="4"/>
      <c r="DWL404" s="4"/>
      <c r="DWM404" s="4"/>
      <c r="DWN404" s="4"/>
      <c r="DWO404" s="4"/>
      <c r="DWP404" s="4"/>
      <c r="DWQ404" s="4"/>
      <c r="DWR404" s="4"/>
      <c r="DWS404" s="4"/>
      <c r="DWT404" s="4"/>
      <c r="DWU404" s="4"/>
      <c r="DWV404" s="4"/>
      <c r="DWW404" s="4"/>
      <c r="DWX404" s="4"/>
      <c r="DWY404" s="4"/>
      <c r="DWZ404" s="4"/>
      <c r="DXA404" s="4"/>
      <c r="DXB404" s="4"/>
      <c r="DXC404" s="4"/>
      <c r="DXD404" s="4"/>
      <c r="DXE404" s="4"/>
      <c r="DXF404" s="4"/>
      <c r="DXG404" s="4"/>
      <c r="DXH404" s="4"/>
      <c r="DXI404" s="4"/>
      <c r="DXJ404" s="4"/>
      <c r="DXK404" s="4"/>
      <c r="DXL404" s="4"/>
      <c r="DXM404" s="4"/>
      <c r="DXN404" s="4"/>
      <c r="DXO404" s="4"/>
      <c r="DXP404" s="4"/>
      <c r="DXQ404" s="4"/>
      <c r="DXR404" s="4"/>
      <c r="DXS404" s="4"/>
      <c r="DXT404" s="4"/>
      <c r="DXU404" s="4"/>
      <c r="DXV404" s="4"/>
      <c r="DXW404" s="4"/>
      <c r="DXX404" s="4"/>
      <c r="DXY404" s="4"/>
      <c r="DXZ404" s="4"/>
      <c r="DYA404" s="4"/>
      <c r="DYB404" s="4"/>
      <c r="DYC404" s="4"/>
      <c r="DYD404" s="4"/>
      <c r="DYE404" s="4"/>
      <c r="DYF404" s="4"/>
      <c r="DYG404" s="4"/>
      <c r="DYH404" s="4"/>
      <c r="DYI404" s="4"/>
      <c r="DYJ404" s="4"/>
      <c r="DYK404" s="4"/>
      <c r="DYL404" s="4"/>
      <c r="DYM404" s="4"/>
      <c r="DYN404" s="4"/>
      <c r="DYO404" s="4"/>
      <c r="DYP404" s="4"/>
      <c r="DYQ404" s="4"/>
      <c r="DYR404" s="4"/>
      <c r="DYS404" s="4"/>
      <c r="DYT404" s="4"/>
      <c r="DYU404" s="4"/>
      <c r="DYV404" s="4"/>
      <c r="DYW404" s="4"/>
      <c r="DYX404" s="4"/>
      <c r="DYY404" s="4"/>
      <c r="DYZ404" s="4"/>
      <c r="DZA404" s="4"/>
      <c r="DZB404" s="4"/>
      <c r="DZC404" s="4"/>
      <c r="DZD404" s="4"/>
      <c r="DZE404" s="4"/>
      <c r="DZF404" s="4"/>
      <c r="DZG404" s="4"/>
      <c r="DZH404" s="4"/>
      <c r="DZI404" s="4"/>
      <c r="DZJ404" s="4"/>
      <c r="DZK404" s="4"/>
      <c r="DZL404" s="4"/>
      <c r="DZM404" s="4"/>
      <c r="DZN404" s="4"/>
      <c r="DZO404" s="4"/>
      <c r="DZP404" s="4"/>
      <c r="DZQ404" s="4"/>
      <c r="DZR404" s="4"/>
      <c r="DZS404" s="4"/>
      <c r="DZT404" s="4"/>
      <c r="DZU404" s="4"/>
      <c r="DZV404" s="4"/>
      <c r="DZW404" s="4"/>
      <c r="DZX404" s="4"/>
      <c r="DZY404" s="4"/>
      <c r="DZZ404" s="4"/>
      <c r="EAA404" s="4"/>
      <c r="EAB404" s="4"/>
      <c r="EAC404" s="4"/>
      <c r="EAD404" s="4"/>
      <c r="EAE404" s="4"/>
      <c r="EAF404" s="4"/>
      <c r="EAG404" s="4"/>
      <c r="EAH404" s="4"/>
      <c r="EAI404" s="4"/>
      <c r="EAJ404" s="4"/>
      <c r="EAK404" s="4"/>
      <c r="EAL404" s="4"/>
      <c r="EAM404" s="4"/>
      <c r="EAN404" s="4"/>
      <c r="EAO404" s="4"/>
      <c r="EAP404" s="4"/>
      <c r="EAQ404" s="4"/>
      <c r="EAR404" s="4"/>
      <c r="EAS404" s="4"/>
      <c r="EAT404" s="4"/>
      <c r="EAU404" s="4"/>
      <c r="EAV404" s="4"/>
      <c r="EAW404" s="4"/>
      <c r="EAX404" s="4"/>
      <c r="EAY404" s="4"/>
      <c r="EAZ404" s="4"/>
      <c r="EBA404" s="4"/>
      <c r="EBB404" s="4"/>
      <c r="EBC404" s="4"/>
      <c r="EBD404" s="4"/>
      <c r="EBE404" s="4"/>
      <c r="EBF404" s="4"/>
      <c r="EBG404" s="4"/>
      <c r="EBH404" s="4"/>
      <c r="EBI404" s="4"/>
      <c r="EBJ404" s="4"/>
      <c r="EBK404" s="4"/>
      <c r="EBL404" s="4"/>
      <c r="EBM404" s="4"/>
      <c r="EBN404" s="4"/>
      <c r="EBO404" s="4"/>
      <c r="EBP404" s="4"/>
      <c r="EBQ404" s="4"/>
      <c r="EBR404" s="4"/>
      <c r="EBS404" s="4"/>
      <c r="EBT404" s="4"/>
      <c r="EBU404" s="4"/>
      <c r="EBV404" s="4"/>
      <c r="EBW404" s="4"/>
      <c r="EBX404" s="4"/>
      <c r="EBY404" s="4"/>
      <c r="EBZ404" s="4"/>
      <c r="ECA404" s="4"/>
      <c r="ECB404" s="4"/>
      <c r="ECC404" s="4"/>
      <c r="ECD404" s="4"/>
      <c r="ECE404" s="4"/>
      <c r="ECF404" s="4"/>
      <c r="ECG404" s="4"/>
      <c r="ECH404" s="4"/>
      <c r="ECI404" s="4"/>
      <c r="ECJ404" s="4"/>
      <c r="ECK404" s="4"/>
      <c r="ECL404" s="4"/>
      <c r="ECM404" s="4"/>
      <c r="ECN404" s="4"/>
      <c r="ECO404" s="4"/>
      <c r="ECP404" s="4"/>
      <c r="ECQ404" s="4"/>
      <c r="ECR404" s="4"/>
      <c r="ECS404" s="4"/>
      <c r="ECT404" s="4"/>
      <c r="ECU404" s="4"/>
      <c r="ECV404" s="4"/>
      <c r="ECW404" s="4"/>
      <c r="ECX404" s="4"/>
      <c r="ECY404" s="4"/>
      <c r="ECZ404" s="4"/>
      <c r="EDA404" s="4"/>
      <c r="EDB404" s="4"/>
      <c r="EDC404" s="4"/>
      <c r="EDD404" s="4"/>
      <c r="EDE404" s="4"/>
      <c r="EDF404" s="4"/>
      <c r="EDG404" s="4"/>
      <c r="EDH404" s="4"/>
      <c r="EDI404" s="4"/>
      <c r="EDJ404" s="4"/>
      <c r="EDK404" s="4"/>
      <c r="EDL404" s="4"/>
      <c r="EDM404" s="4"/>
      <c r="EDN404" s="4"/>
      <c r="EDO404" s="4"/>
      <c r="EDP404" s="4"/>
      <c r="EDQ404" s="4"/>
      <c r="EDR404" s="4"/>
      <c r="EDS404" s="4"/>
      <c r="EDT404" s="4"/>
      <c r="EDU404" s="4"/>
      <c r="EDV404" s="4"/>
      <c r="EDW404" s="4"/>
      <c r="EDX404" s="4"/>
      <c r="EDY404" s="4"/>
      <c r="EDZ404" s="4"/>
      <c r="EEA404" s="4"/>
      <c r="EEB404" s="4"/>
      <c r="EEC404" s="4"/>
      <c r="EED404" s="4"/>
      <c r="EEE404" s="4"/>
      <c r="EEF404" s="4"/>
      <c r="EEG404" s="4"/>
      <c r="EEH404" s="4"/>
      <c r="EEI404" s="4"/>
      <c r="EEJ404" s="4"/>
      <c r="EEK404" s="4"/>
      <c r="EEL404" s="4"/>
      <c r="EEM404" s="4"/>
      <c r="EEN404" s="4"/>
      <c r="EEO404" s="4"/>
      <c r="EEP404" s="4"/>
      <c r="EEQ404" s="4"/>
      <c r="EER404" s="4"/>
      <c r="EES404" s="4"/>
      <c r="EET404" s="4"/>
      <c r="EEU404" s="4"/>
      <c r="EEV404" s="4"/>
      <c r="EEW404" s="4"/>
      <c r="EEX404" s="4"/>
      <c r="EEY404" s="4"/>
      <c r="EEZ404" s="4"/>
      <c r="EFA404" s="4"/>
      <c r="EFB404" s="4"/>
      <c r="EFC404" s="4"/>
      <c r="EFD404" s="4"/>
      <c r="EFE404" s="4"/>
      <c r="EFF404" s="4"/>
      <c r="EFG404" s="4"/>
      <c r="EFH404" s="4"/>
      <c r="EFI404" s="4"/>
      <c r="EFJ404" s="4"/>
      <c r="EFK404" s="4"/>
      <c r="EFL404" s="4"/>
      <c r="EFM404" s="4"/>
      <c r="EFN404" s="4"/>
      <c r="EFO404" s="4"/>
      <c r="EFP404" s="4"/>
      <c r="EFQ404" s="4"/>
      <c r="EFR404" s="4"/>
      <c r="EFS404" s="4"/>
      <c r="EFT404" s="4"/>
      <c r="EFU404" s="4"/>
      <c r="EFV404" s="4"/>
      <c r="EFW404" s="4"/>
      <c r="EFX404" s="4"/>
      <c r="EFY404" s="4"/>
      <c r="EFZ404" s="4"/>
      <c r="EGA404" s="4"/>
      <c r="EGB404" s="4"/>
      <c r="EGC404" s="4"/>
      <c r="EGD404" s="4"/>
      <c r="EGE404" s="4"/>
      <c r="EGF404" s="4"/>
      <c r="EGG404" s="4"/>
      <c r="EGH404" s="4"/>
      <c r="EGI404" s="4"/>
      <c r="EGJ404" s="4"/>
      <c r="EGK404" s="4"/>
      <c r="EGL404" s="4"/>
      <c r="EGM404" s="4"/>
      <c r="EGN404" s="4"/>
      <c r="EGO404" s="4"/>
      <c r="EGP404" s="4"/>
      <c r="EGQ404" s="4"/>
      <c r="EGR404" s="4"/>
      <c r="EGS404" s="4"/>
      <c r="EGT404" s="4"/>
      <c r="EGU404" s="4"/>
      <c r="EGV404" s="4"/>
      <c r="EGW404" s="4"/>
      <c r="EGX404" s="4"/>
      <c r="EGY404" s="4"/>
      <c r="EGZ404" s="4"/>
      <c r="EHA404" s="4"/>
      <c r="EHB404" s="4"/>
      <c r="EHC404" s="4"/>
      <c r="EHD404" s="4"/>
      <c r="EHE404" s="4"/>
      <c r="EHF404" s="4"/>
      <c r="EHG404" s="4"/>
      <c r="EHH404" s="4"/>
      <c r="EHI404" s="4"/>
      <c r="EHJ404" s="4"/>
      <c r="EHK404" s="4"/>
      <c r="EHL404" s="4"/>
      <c r="EHM404" s="4"/>
      <c r="EHN404" s="4"/>
      <c r="EHO404" s="4"/>
      <c r="EHP404" s="4"/>
      <c r="EHQ404" s="4"/>
      <c r="EHR404" s="4"/>
      <c r="EHS404" s="4"/>
      <c r="EHT404" s="4"/>
      <c r="EHU404" s="4"/>
      <c r="EHV404" s="4"/>
      <c r="EHW404" s="4"/>
      <c r="EHX404" s="4"/>
      <c r="EHY404" s="4"/>
      <c r="EHZ404" s="4"/>
      <c r="EIA404" s="4"/>
      <c r="EIB404" s="4"/>
      <c r="EIC404" s="4"/>
      <c r="EID404" s="4"/>
      <c r="EIE404" s="4"/>
      <c r="EIF404" s="4"/>
      <c r="EIG404" s="4"/>
      <c r="EIH404" s="4"/>
      <c r="EII404" s="4"/>
      <c r="EIJ404" s="4"/>
      <c r="EIK404" s="4"/>
      <c r="EIL404" s="4"/>
      <c r="EIM404" s="4"/>
      <c r="EIN404" s="4"/>
      <c r="EIO404" s="4"/>
      <c r="EIP404" s="4"/>
      <c r="EIQ404" s="4"/>
      <c r="EIR404" s="4"/>
      <c r="EIS404" s="4"/>
      <c r="EIT404" s="4"/>
      <c r="EIU404" s="4"/>
      <c r="EIV404" s="4"/>
      <c r="EIW404" s="4"/>
      <c r="EIX404" s="4"/>
      <c r="EIY404" s="4"/>
      <c r="EIZ404" s="4"/>
      <c r="EJA404" s="4"/>
      <c r="EJB404" s="4"/>
      <c r="EJC404" s="4"/>
      <c r="EJD404" s="4"/>
      <c r="EJE404" s="4"/>
      <c r="EJF404" s="4"/>
      <c r="EJG404" s="4"/>
      <c r="EJH404" s="4"/>
      <c r="EJI404" s="4"/>
      <c r="EJJ404" s="4"/>
      <c r="EJK404" s="4"/>
      <c r="EJL404" s="4"/>
      <c r="EJM404" s="4"/>
      <c r="EJN404" s="4"/>
      <c r="EJO404" s="4"/>
      <c r="EJP404" s="4"/>
      <c r="EJQ404" s="4"/>
      <c r="EJR404" s="4"/>
      <c r="EJS404" s="4"/>
      <c r="EJT404" s="4"/>
      <c r="EJU404" s="4"/>
      <c r="EJV404" s="4"/>
      <c r="EJW404" s="4"/>
      <c r="EJX404" s="4"/>
      <c r="EJY404" s="4"/>
      <c r="EJZ404" s="4"/>
      <c r="EKA404" s="4"/>
      <c r="EKB404" s="4"/>
      <c r="EKC404" s="4"/>
      <c r="EKD404" s="4"/>
      <c r="EKE404" s="4"/>
      <c r="EKF404" s="4"/>
      <c r="EKG404" s="4"/>
      <c r="EKH404" s="4"/>
      <c r="EKI404" s="4"/>
      <c r="EKJ404" s="4"/>
      <c r="EKK404" s="4"/>
      <c r="EKL404" s="4"/>
      <c r="EKM404" s="4"/>
      <c r="EKN404" s="4"/>
      <c r="EKO404" s="4"/>
      <c r="EKP404" s="4"/>
      <c r="EKQ404" s="4"/>
      <c r="EKR404" s="4"/>
      <c r="EKS404" s="4"/>
      <c r="EKT404" s="4"/>
      <c r="EKU404" s="4"/>
      <c r="EKV404" s="4"/>
      <c r="EKW404" s="4"/>
      <c r="EKX404" s="4"/>
      <c r="EKY404" s="4"/>
      <c r="EKZ404" s="4"/>
      <c r="ELA404" s="4"/>
      <c r="ELB404" s="4"/>
      <c r="ELC404" s="4"/>
      <c r="ELD404" s="4"/>
      <c r="ELE404" s="4"/>
      <c r="ELF404" s="4"/>
      <c r="ELG404" s="4"/>
      <c r="ELH404" s="4"/>
      <c r="ELI404" s="4"/>
      <c r="ELJ404" s="4"/>
      <c r="ELK404" s="4"/>
      <c r="ELL404" s="4"/>
      <c r="ELM404" s="4"/>
      <c r="ELN404" s="4"/>
      <c r="ELO404" s="4"/>
      <c r="ELP404" s="4"/>
      <c r="ELQ404" s="4"/>
      <c r="ELR404" s="4"/>
      <c r="ELS404" s="4"/>
      <c r="ELT404" s="4"/>
      <c r="ELU404" s="4"/>
      <c r="ELV404" s="4"/>
      <c r="ELW404" s="4"/>
      <c r="ELX404" s="4"/>
      <c r="ELY404" s="4"/>
      <c r="ELZ404" s="4"/>
      <c r="EMA404" s="4"/>
      <c r="EMB404" s="4"/>
      <c r="EMC404" s="4"/>
      <c r="EMD404" s="4"/>
      <c r="EME404" s="4"/>
      <c r="EMF404" s="4"/>
      <c r="EMG404" s="4"/>
      <c r="EMH404" s="4"/>
      <c r="EMI404" s="4"/>
      <c r="EMJ404" s="4"/>
      <c r="EMK404" s="4"/>
      <c r="EML404" s="4"/>
      <c r="EMM404" s="4"/>
      <c r="EMN404" s="4"/>
      <c r="EMO404" s="4"/>
      <c r="EMP404" s="4"/>
      <c r="EMQ404" s="4"/>
      <c r="EMR404" s="4"/>
      <c r="EMS404" s="4"/>
      <c r="EMT404" s="4"/>
      <c r="EMU404" s="4"/>
      <c r="EMV404" s="4"/>
      <c r="EMW404" s="4"/>
      <c r="EMX404" s="4"/>
      <c r="EMY404" s="4"/>
      <c r="EMZ404" s="4"/>
      <c r="ENA404" s="4"/>
      <c r="ENB404" s="4"/>
      <c r="ENC404" s="4"/>
      <c r="END404" s="4"/>
      <c r="ENE404" s="4"/>
      <c r="ENF404" s="4"/>
      <c r="ENG404" s="4"/>
      <c r="ENH404" s="4"/>
      <c r="ENI404" s="4"/>
      <c r="ENJ404" s="4"/>
      <c r="ENK404" s="4"/>
      <c r="ENL404" s="4"/>
      <c r="ENM404" s="4"/>
      <c r="ENN404" s="4"/>
      <c r="ENO404" s="4"/>
      <c r="ENP404" s="4"/>
      <c r="ENQ404" s="4"/>
      <c r="ENR404" s="4"/>
      <c r="ENS404" s="4"/>
      <c r="ENT404" s="4"/>
      <c r="ENU404" s="4"/>
      <c r="ENV404" s="4"/>
      <c r="ENW404" s="4"/>
      <c r="ENX404" s="4"/>
      <c r="ENY404" s="4"/>
      <c r="ENZ404" s="4"/>
      <c r="EOA404" s="4"/>
      <c r="EOB404" s="4"/>
      <c r="EOC404" s="4"/>
      <c r="EOD404" s="4"/>
      <c r="EOE404" s="4"/>
      <c r="EOF404" s="4"/>
      <c r="EOG404" s="4"/>
      <c r="EOH404" s="4"/>
      <c r="EOI404" s="4"/>
      <c r="EOJ404" s="4"/>
      <c r="EOK404" s="4"/>
      <c r="EOL404" s="4"/>
      <c r="EOM404" s="4"/>
      <c r="EON404" s="4"/>
      <c r="EOO404" s="4"/>
      <c r="EOP404" s="4"/>
      <c r="EOQ404" s="4"/>
      <c r="EOR404" s="4"/>
      <c r="EOS404" s="4"/>
      <c r="EOT404" s="4"/>
      <c r="EOU404" s="4"/>
      <c r="EOV404" s="4"/>
      <c r="EOW404" s="4"/>
      <c r="EOX404" s="4"/>
      <c r="EOY404" s="4"/>
      <c r="EOZ404" s="4"/>
      <c r="EPA404" s="4"/>
      <c r="EPB404" s="4"/>
      <c r="EPC404" s="4"/>
      <c r="EPD404" s="4"/>
      <c r="EPE404" s="4"/>
      <c r="EPF404" s="4"/>
      <c r="EPG404" s="4"/>
      <c r="EPH404" s="4"/>
      <c r="EPI404" s="4"/>
      <c r="EPJ404" s="4"/>
      <c r="EPK404" s="4"/>
      <c r="EPL404" s="4"/>
      <c r="EPM404" s="4"/>
      <c r="EPN404" s="4"/>
      <c r="EPO404" s="4"/>
      <c r="EPP404" s="4"/>
      <c r="EPQ404" s="4"/>
      <c r="EPR404" s="4"/>
      <c r="EPS404" s="4"/>
      <c r="EPT404" s="4"/>
      <c r="EPU404" s="4"/>
      <c r="EPV404" s="4"/>
      <c r="EPW404" s="4"/>
      <c r="EPX404" s="4"/>
      <c r="EPY404" s="4"/>
      <c r="EPZ404" s="4"/>
      <c r="EQA404" s="4"/>
      <c r="EQB404" s="4"/>
      <c r="EQC404" s="4"/>
      <c r="EQD404" s="4"/>
      <c r="EQE404" s="4"/>
      <c r="EQF404" s="4"/>
      <c r="EQG404" s="4"/>
      <c r="EQH404" s="4"/>
      <c r="EQI404" s="4"/>
      <c r="EQJ404" s="4"/>
      <c r="EQK404" s="4"/>
      <c r="EQL404" s="4"/>
      <c r="EQM404" s="4"/>
      <c r="EQN404" s="4"/>
      <c r="EQO404" s="4"/>
      <c r="EQP404" s="4"/>
      <c r="EQQ404" s="4"/>
      <c r="EQR404" s="4"/>
      <c r="EQS404" s="4"/>
      <c r="EQT404" s="4"/>
      <c r="EQU404" s="4"/>
      <c r="EQV404" s="4"/>
      <c r="EQW404" s="4"/>
      <c r="EQX404" s="4"/>
      <c r="EQY404" s="4"/>
      <c r="EQZ404" s="4"/>
      <c r="ERA404" s="4"/>
      <c r="ERB404" s="4"/>
      <c r="ERC404" s="4"/>
      <c r="ERD404" s="4"/>
      <c r="ERE404" s="4"/>
      <c r="ERF404" s="4"/>
      <c r="ERG404" s="4"/>
      <c r="ERH404" s="4"/>
      <c r="ERI404" s="4"/>
      <c r="ERJ404" s="4"/>
      <c r="ERK404" s="4"/>
      <c r="ERL404" s="4"/>
      <c r="ERM404" s="4"/>
      <c r="ERN404" s="4"/>
      <c r="ERO404" s="4"/>
      <c r="ERP404" s="4"/>
      <c r="ERQ404" s="4"/>
      <c r="ERR404" s="4"/>
      <c r="ERS404" s="4"/>
      <c r="ERT404" s="4"/>
      <c r="ERU404" s="4"/>
      <c r="ERV404" s="4"/>
      <c r="ERW404" s="4"/>
      <c r="ERX404" s="4"/>
      <c r="ERY404" s="4"/>
      <c r="ERZ404" s="4"/>
      <c r="ESA404" s="4"/>
      <c r="ESB404" s="4"/>
      <c r="ESC404" s="4"/>
      <c r="ESD404" s="4"/>
      <c r="ESE404" s="4"/>
      <c r="ESF404" s="4"/>
      <c r="ESG404" s="4"/>
      <c r="ESH404" s="4"/>
      <c r="ESI404" s="4"/>
      <c r="ESJ404" s="4"/>
      <c r="ESK404" s="4"/>
      <c r="ESL404" s="4"/>
      <c r="ESM404" s="4"/>
      <c r="ESN404" s="4"/>
      <c r="ESO404" s="4"/>
      <c r="ESP404" s="4"/>
      <c r="ESQ404" s="4"/>
      <c r="ESR404" s="4"/>
      <c r="ESS404" s="4"/>
      <c r="EST404" s="4"/>
      <c r="ESU404" s="4"/>
      <c r="ESV404" s="4"/>
      <c r="ESW404" s="4"/>
      <c r="ESX404" s="4"/>
      <c r="ESY404" s="4"/>
      <c r="ESZ404" s="4"/>
      <c r="ETA404" s="4"/>
      <c r="ETB404" s="4"/>
      <c r="ETC404" s="4"/>
      <c r="ETD404" s="4"/>
      <c r="ETE404" s="4"/>
      <c r="ETF404" s="4"/>
      <c r="ETG404" s="4"/>
      <c r="ETH404" s="4"/>
      <c r="ETI404" s="4"/>
      <c r="ETJ404" s="4"/>
      <c r="ETK404" s="4"/>
      <c r="ETL404" s="4"/>
      <c r="ETM404" s="4"/>
      <c r="ETN404" s="4"/>
      <c r="ETO404" s="4"/>
      <c r="ETP404" s="4"/>
      <c r="ETQ404" s="4"/>
      <c r="ETR404" s="4"/>
      <c r="ETS404" s="4"/>
      <c r="ETT404" s="4"/>
      <c r="ETU404" s="4"/>
      <c r="ETV404" s="4"/>
      <c r="ETW404" s="4"/>
      <c r="ETX404" s="4"/>
      <c r="ETY404" s="4"/>
      <c r="ETZ404" s="4"/>
      <c r="EUA404" s="4"/>
      <c r="EUB404" s="4"/>
      <c r="EUC404" s="4"/>
      <c r="EUD404" s="4"/>
      <c r="EUE404" s="4"/>
      <c r="EUF404" s="4"/>
      <c r="EUG404" s="4"/>
      <c r="EUH404" s="4"/>
      <c r="EUI404" s="4"/>
      <c r="EUJ404" s="4"/>
      <c r="EUK404" s="4"/>
      <c r="EUL404" s="4"/>
      <c r="EUM404" s="4"/>
      <c r="EUN404" s="4"/>
      <c r="EUO404" s="4"/>
      <c r="EUP404" s="4"/>
      <c r="EUQ404" s="4"/>
      <c r="EUR404" s="4"/>
      <c r="EUS404" s="4"/>
      <c r="EUT404" s="4"/>
      <c r="EUU404" s="4"/>
      <c r="EUV404" s="4"/>
      <c r="EUW404" s="4"/>
      <c r="EUX404" s="4"/>
      <c r="EUY404" s="4"/>
      <c r="EUZ404" s="4"/>
      <c r="EVA404" s="4"/>
      <c r="EVB404" s="4"/>
      <c r="EVC404" s="4"/>
      <c r="EVD404" s="4"/>
      <c r="EVE404" s="4"/>
      <c r="EVF404" s="4"/>
      <c r="EVG404" s="4"/>
      <c r="EVH404" s="4"/>
      <c r="EVI404" s="4"/>
      <c r="EVJ404" s="4"/>
      <c r="EVK404" s="4"/>
      <c r="EVL404" s="4"/>
      <c r="EVM404" s="4"/>
      <c r="EVN404" s="4"/>
      <c r="EVO404" s="4"/>
      <c r="EVP404" s="4"/>
      <c r="EVQ404" s="4"/>
      <c r="EVR404" s="4"/>
      <c r="EVS404" s="4"/>
      <c r="EVT404" s="4"/>
      <c r="EVU404" s="4"/>
      <c r="EVV404" s="4"/>
      <c r="EVW404" s="4"/>
      <c r="EVX404" s="4"/>
      <c r="EVY404" s="4"/>
      <c r="EVZ404" s="4"/>
      <c r="EWA404" s="4"/>
      <c r="EWB404" s="4"/>
      <c r="EWC404" s="4"/>
      <c r="EWD404" s="4"/>
      <c r="EWE404" s="4"/>
      <c r="EWF404" s="4"/>
      <c r="EWG404" s="4"/>
      <c r="EWH404" s="4"/>
      <c r="EWI404" s="4"/>
      <c r="EWJ404" s="4"/>
      <c r="EWK404" s="4"/>
      <c r="EWL404" s="4"/>
      <c r="EWM404" s="4"/>
      <c r="EWN404" s="4"/>
      <c r="EWO404" s="4"/>
      <c r="EWP404" s="4"/>
      <c r="EWQ404" s="4"/>
      <c r="EWR404" s="4"/>
      <c r="EWS404" s="4"/>
      <c r="EWT404" s="4"/>
      <c r="EWU404" s="4"/>
      <c r="EWV404" s="4"/>
      <c r="EWW404" s="4"/>
      <c r="EWX404" s="4"/>
      <c r="EWY404" s="4"/>
      <c r="EWZ404" s="4"/>
      <c r="EXA404" s="4"/>
      <c r="EXB404" s="4"/>
      <c r="EXC404" s="4"/>
      <c r="EXD404" s="4"/>
      <c r="EXE404" s="4"/>
      <c r="EXF404" s="4"/>
      <c r="EXG404" s="4"/>
      <c r="EXH404" s="4"/>
      <c r="EXI404" s="4"/>
      <c r="EXJ404" s="4"/>
      <c r="EXK404" s="4"/>
      <c r="EXL404" s="4"/>
      <c r="EXM404" s="4"/>
      <c r="EXN404" s="4"/>
      <c r="EXO404" s="4"/>
      <c r="EXP404" s="4"/>
      <c r="EXQ404" s="4"/>
      <c r="EXR404" s="4"/>
      <c r="EXS404" s="4"/>
      <c r="EXT404" s="4"/>
      <c r="EXU404" s="4"/>
      <c r="EXV404" s="4"/>
      <c r="EXW404" s="4"/>
      <c r="EXX404" s="4"/>
      <c r="EXY404" s="4"/>
      <c r="EXZ404" s="4"/>
      <c r="EYA404" s="4"/>
      <c r="EYB404" s="4"/>
      <c r="EYC404" s="4"/>
      <c r="EYD404" s="4"/>
      <c r="EYE404" s="4"/>
      <c r="EYF404" s="4"/>
      <c r="EYG404" s="4"/>
      <c r="EYH404" s="4"/>
      <c r="EYI404" s="4"/>
      <c r="EYJ404" s="4"/>
      <c r="EYK404" s="4"/>
      <c r="EYL404" s="4"/>
      <c r="EYM404" s="4"/>
      <c r="EYN404" s="4"/>
      <c r="EYO404" s="4"/>
      <c r="EYP404" s="4"/>
      <c r="EYQ404" s="4"/>
      <c r="EYR404" s="4"/>
      <c r="EYS404" s="4"/>
      <c r="EYT404" s="4"/>
      <c r="EYU404" s="4"/>
      <c r="EYV404" s="4"/>
      <c r="EYW404" s="4"/>
      <c r="EYX404" s="4"/>
      <c r="EYY404" s="4"/>
      <c r="EYZ404" s="4"/>
      <c r="EZA404" s="4"/>
      <c r="EZB404" s="4"/>
      <c r="EZC404" s="4"/>
      <c r="EZD404" s="4"/>
      <c r="EZE404" s="4"/>
      <c r="EZF404" s="4"/>
      <c r="EZG404" s="4"/>
      <c r="EZH404" s="4"/>
      <c r="EZI404" s="4"/>
      <c r="EZJ404" s="4"/>
      <c r="EZK404" s="4"/>
      <c r="EZL404" s="4"/>
      <c r="EZM404" s="4"/>
      <c r="EZN404" s="4"/>
      <c r="EZO404" s="4"/>
      <c r="EZP404" s="4"/>
      <c r="EZQ404" s="4"/>
      <c r="EZR404" s="4"/>
      <c r="EZS404" s="4"/>
      <c r="EZT404" s="4"/>
      <c r="EZU404" s="4"/>
      <c r="EZV404" s="4"/>
      <c r="EZW404" s="4"/>
      <c r="EZX404" s="4"/>
      <c r="EZY404" s="4"/>
      <c r="EZZ404" s="4"/>
      <c r="FAA404" s="4"/>
      <c r="FAB404" s="4"/>
      <c r="FAC404" s="4"/>
      <c r="FAD404" s="4"/>
      <c r="FAE404" s="4"/>
      <c r="FAF404" s="4"/>
      <c r="FAG404" s="4"/>
      <c r="FAH404" s="4"/>
      <c r="FAI404" s="4"/>
      <c r="FAJ404" s="4"/>
      <c r="FAK404" s="4"/>
      <c r="FAL404" s="4"/>
      <c r="FAM404" s="4"/>
      <c r="FAN404" s="4"/>
      <c r="FAO404" s="4"/>
      <c r="FAP404" s="4"/>
      <c r="FAQ404" s="4"/>
      <c r="FAR404" s="4"/>
      <c r="FAS404" s="4"/>
      <c r="FAT404" s="4"/>
      <c r="FAU404" s="4"/>
      <c r="FAV404" s="4"/>
      <c r="FAW404" s="4"/>
      <c r="FAX404" s="4"/>
      <c r="FAY404" s="4"/>
      <c r="FAZ404" s="4"/>
      <c r="FBA404" s="4"/>
      <c r="FBB404" s="4"/>
      <c r="FBC404" s="4"/>
      <c r="FBD404" s="4"/>
      <c r="FBE404" s="4"/>
      <c r="FBF404" s="4"/>
      <c r="FBG404" s="4"/>
      <c r="FBH404" s="4"/>
      <c r="FBI404" s="4"/>
      <c r="FBJ404" s="4"/>
      <c r="FBK404" s="4"/>
      <c r="FBL404" s="4"/>
      <c r="FBM404" s="4"/>
      <c r="FBN404" s="4"/>
      <c r="FBO404" s="4"/>
      <c r="FBP404" s="4"/>
      <c r="FBQ404" s="4"/>
      <c r="FBR404" s="4"/>
      <c r="FBS404" s="4"/>
      <c r="FBT404" s="4"/>
      <c r="FBU404" s="4"/>
      <c r="FBV404" s="4"/>
      <c r="FBW404" s="4"/>
      <c r="FBX404" s="4"/>
      <c r="FBY404" s="4"/>
      <c r="FBZ404" s="4"/>
      <c r="FCA404" s="4"/>
      <c r="FCB404" s="4"/>
      <c r="FCC404" s="4"/>
      <c r="FCD404" s="4"/>
      <c r="FCE404" s="4"/>
      <c r="FCF404" s="4"/>
      <c r="FCG404" s="4"/>
      <c r="FCH404" s="4"/>
      <c r="FCI404" s="4"/>
      <c r="FCJ404" s="4"/>
      <c r="FCK404" s="4"/>
      <c r="FCL404" s="4"/>
      <c r="FCM404" s="4"/>
      <c r="FCN404" s="4"/>
      <c r="FCO404" s="4"/>
      <c r="FCP404" s="4"/>
      <c r="FCQ404" s="4"/>
      <c r="FCR404" s="4"/>
      <c r="FCS404" s="4"/>
      <c r="FCT404" s="4"/>
      <c r="FCU404" s="4"/>
      <c r="FCV404" s="4"/>
      <c r="FCW404" s="4"/>
      <c r="FCX404" s="4"/>
      <c r="FCY404" s="4"/>
      <c r="FCZ404" s="4"/>
      <c r="FDA404" s="4"/>
      <c r="FDB404" s="4"/>
      <c r="FDC404" s="4"/>
      <c r="FDD404" s="4"/>
      <c r="FDE404" s="4"/>
      <c r="FDF404" s="4"/>
      <c r="FDG404" s="4"/>
      <c r="FDH404" s="4"/>
      <c r="FDI404" s="4"/>
      <c r="FDJ404" s="4"/>
      <c r="FDK404" s="4"/>
      <c r="FDL404" s="4"/>
      <c r="FDM404" s="4"/>
      <c r="FDN404" s="4"/>
      <c r="FDO404" s="4"/>
      <c r="FDP404" s="4"/>
      <c r="FDQ404" s="4"/>
      <c r="FDR404" s="4"/>
      <c r="FDS404" s="4"/>
      <c r="FDT404" s="4"/>
      <c r="FDU404" s="4"/>
      <c r="FDV404" s="4"/>
      <c r="FDW404" s="4"/>
      <c r="FDX404" s="4"/>
      <c r="FDY404" s="4"/>
      <c r="FDZ404" s="4"/>
      <c r="FEA404" s="4"/>
      <c r="FEB404" s="4"/>
      <c r="FEC404" s="4"/>
      <c r="FED404" s="4"/>
      <c r="FEE404" s="4"/>
      <c r="FEF404" s="4"/>
      <c r="FEG404" s="4"/>
      <c r="FEH404" s="4"/>
      <c r="FEI404" s="4"/>
      <c r="FEJ404" s="4"/>
      <c r="FEK404" s="4"/>
      <c r="FEL404" s="4"/>
      <c r="FEM404" s="4"/>
      <c r="FEN404" s="4"/>
      <c r="FEO404" s="4"/>
      <c r="FEP404" s="4"/>
      <c r="FEQ404" s="4"/>
      <c r="FER404" s="4"/>
      <c r="FES404" s="4"/>
      <c r="FET404" s="4"/>
      <c r="FEU404" s="4"/>
      <c r="FEV404" s="4"/>
      <c r="FEW404" s="4"/>
      <c r="FEX404" s="4"/>
      <c r="FEY404" s="4"/>
      <c r="FEZ404" s="4"/>
      <c r="FFA404" s="4"/>
      <c r="FFB404" s="4"/>
      <c r="FFC404" s="4"/>
      <c r="FFD404" s="4"/>
      <c r="FFE404" s="4"/>
      <c r="FFF404" s="4"/>
      <c r="FFG404" s="4"/>
      <c r="FFH404" s="4"/>
      <c r="FFI404" s="4"/>
      <c r="FFJ404" s="4"/>
      <c r="FFK404" s="4"/>
      <c r="FFL404" s="4"/>
      <c r="FFM404" s="4"/>
      <c r="FFN404" s="4"/>
      <c r="FFO404" s="4"/>
      <c r="FFP404" s="4"/>
      <c r="FFQ404" s="4"/>
      <c r="FFR404" s="4"/>
      <c r="FFS404" s="4"/>
      <c r="FFT404" s="4"/>
      <c r="FFU404" s="4"/>
      <c r="FFV404" s="4"/>
      <c r="FFW404" s="4"/>
      <c r="FFX404" s="4"/>
      <c r="FFY404" s="4"/>
      <c r="FFZ404" s="4"/>
      <c r="FGA404" s="4"/>
      <c r="FGB404" s="4"/>
      <c r="FGC404" s="4"/>
      <c r="FGD404" s="4"/>
      <c r="FGE404" s="4"/>
      <c r="FGF404" s="4"/>
      <c r="FGG404" s="4"/>
      <c r="FGH404" s="4"/>
      <c r="FGI404" s="4"/>
      <c r="FGJ404" s="4"/>
      <c r="FGK404" s="4"/>
      <c r="FGL404" s="4"/>
      <c r="FGM404" s="4"/>
      <c r="FGN404" s="4"/>
      <c r="FGO404" s="4"/>
      <c r="FGP404" s="4"/>
      <c r="FGQ404" s="4"/>
      <c r="FGR404" s="4"/>
      <c r="FGS404" s="4"/>
      <c r="FGT404" s="4"/>
      <c r="FGU404" s="4"/>
      <c r="FGV404" s="4"/>
      <c r="FGW404" s="4"/>
      <c r="FGX404" s="4"/>
      <c r="FGY404" s="4"/>
      <c r="FGZ404" s="4"/>
      <c r="FHA404" s="4"/>
      <c r="FHB404" s="4"/>
      <c r="FHC404" s="4"/>
      <c r="FHD404" s="4"/>
      <c r="FHE404" s="4"/>
      <c r="FHF404" s="4"/>
      <c r="FHG404" s="4"/>
      <c r="FHH404" s="4"/>
      <c r="FHI404" s="4"/>
      <c r="FHJ404" s="4"/>
      <c r="FHK404" s="4"/>
      <c r="FHL404" s="4"/>
      <c r="FHM404" s="4"/>
      <c r="FHN404" s="4"/>
      <c r="FHO404" s="4"/>
      <c r="FHP404" s="4"/>
      <c r="FHQ404" s="4"/>
      <c r="FHR404" s="4"/>
      <c r="FHS404" s="4"/>
      <c r="FHT404" s="4"/>
      <c r="FHU404" s="4"/>
      <c r="FHV404" s="4"/>
      <c r="FHW404" s="4"/>
      <c r="FHX404" s="4"/>
      <c r="FHY404" s="4"/>
      <c r="FHZ404" s="4"/>
      <c r="FIA404" s="4"/>
      <c r="FIB404" s="4"/>
      <c r="FIC404" s="4"/>
      <c r="FID404" s="4"/>
      <c r="FIE404" s="4"/>
      <c r="FIF404" s="4"/>
      <c r="FIG404" s="4"/>
      <c r="FIH404" s="4"/>
      <c r="FII404" s="4"/>
      <c r="FIJ404" s="4"/>
      <c r="FIK404" s="4"/>
      <c r="FIL404" s="4"/>
      <c r="FIM404" s="4"/>
      <c r="FIN404" s="4"/>
      <c r="FIO404" s="4"/>
      <c r="FIP404" s="4"/>
      <c r="FIQ404" s="4"/>
      <c r="FIR404" s="4"/>
      <c r="FIS404" s="4"/>
      <c r="FIT404" s="4"/>
      <c r="FIU404" s="4"/>
      <c r="FIV404" s="4"/>
      <c r="FIW404" s="4"/>
      <c r="FIX404" s="4"/>
      <c r="FIY404" s="4"/>
      <c r="FIZ404" s="4"/>
      <c r="FJA404" s="4"/>
      <c r="FJB404" s="4"/>
      <c r="FJC404" s="4"/>
      <c r="FJD404" s="4"/>
      <c r="FJE404" s="4"/>
      <c r="FJF404" s="4"/>
      <c r="FJG404" s="4"/>
      <c r="FJH404" s="4"/>
      <c r="FJI404" s="4"/>
      <c r="FJJ404" s="4"/>
      <c r="FJK404" s="4"/>
      <c r="FJL404" s="4"/>
      <c r="FJM404" s="4"/>
      <c r="FJN404" s="4"/>
      <c r="FJO404" s="4"/>
      <c r="FJP404" s="4"/>
      <c r="FJQ404" s="4"/>
      <c r="FJR404" s="4"/>
      <c r="FJS404" s="4"/>
      <c r="FJT404" s="4"/>
      <c r="FJU404" s="4"/>
      <c r="FJV404" s="4"/>
      <c r="FJW404" s="4"/>
      <c r="FJX404" s="4"/>
      <c r="FJY404" s="4"/>
      <c r="FJZ404" s="4"/>
      <c r="FKA404" s="4"/>
      <c r="FKB404" s="4"/>
      <c r="FKC404" s="4"/>
      <c r="FKD404" s="4"/>
      <c r="FKE404" s="4"/>
      <c r="FKF404" s="4"/>
      <c r="FKG404" s="4"/>
      <c r="FKH404" s="4"/>
      <c r="FKI404" s="4"/>
      <c r="FKJ404" s="4"/>
      <c r="FKK404" s="4"/>
      <c r="FKL404" s="4"/>
      <c r="FKM404" s="4"/>
      <c r="FKN404" s="4"/>
      <c r="FKO404" s="4"/>
      <c r="FKP404" s="4"/>
      <c r="FKQ404" s="4"/>
      <c r="FKR404" s="4"/>
      <c r="FKS404" s="4"/>
      <c r="FKT404" s="4"/>
      <c r="FKU404" s="4"/>
      <c r="FKV404" s="4"/>
      <c r="FKW404" s="4"/>
      <c r="FKX404" s="4"/>
      <c r="FKY404" s="4"/>
      <c r="FKZ404" s="4"/>
      <c r="FLA404" s="4"/>
      <c r="FLB404" s="4"/>
      <c r="FLC404" s="4"/>
      <c r="FLD404" s="4"/>
      <c r="FLE404" s="4"/>
      <c r="FLF404" s="4"/>
      <c r="FLG404" s="4"/>
      <c r="FLH404" s="4"/>
      <c r="FLI404" s="4"/>
      <c r="FLJ404" s="4"/>
      <c r="FLK404" s="4"/>
      <c r="FLL404" s="4"/>
      <c r="FLM404" s="4"/>
      <c r="FLN404" s="4"/>
      <c r="FLO404" s="4"/>
      <c r="FLP404" s="4"/>
      <c r="FLQ404" s="4"/>
      <c r="FLR404" s="4"/>
      <c r="FLS404" s="4"/>
      <c r="FLT404" s="4"/>
      <c r="FLU404" s="4"/>
      <c r="FLV404" s="4"/>
      <c r="FLW404" s="4"/>
      <c r="FLX404" s="4"/>
      <c r="FLY404" s="4"/>
      <c r="FLZ404" s="4"/>
      <c r="FMA404" s="4"/>
      <c r="FMB404" s="4"/>
      <c r="FMC404" s="4"/>
      <c r="FMD404" s="4"/>
      <c r="FME404" s="4"/>
      <c r="FMF404" s="4"/>
      <c r="FMG404" s="4"/>
      <c r="FMH404" s="4"/>
      <c r="FMI404" s="4"/>
      <c r="FMJ404" s="4"/>
      <c r="FMK404" s="4"/>
      <c r="FML404" s="4"/>
      <c r="FMM404" s="4"/>
      <c r="FMN404" s="4"/>
      <c r="FMO404" s="4"/>
      <c r="FMP404" s="4"/>
      <c r="FMQ404" s="4"/>
      <c r="FMR404" s="4"/>
      <c r="FMS404" s="4"/>
      <c r="FMT404" s="4"/>
      <c r="FMU404" s="4"/>
      <c r="FMV404" s="4"/>
      <c r="FMW404" s="4"/>
      <c r="FMX404" s="4"/>
      <c r="FMY404" s="4"/>
      <c r="FMZ404" s="4"/>
      <c r="FNA404" s="4"/>
      <c r="FNB404" s="4"/>
      <c r="FNC404" s="4"/>
      <c r="FND404" s="4"/>
      <c r="FNE404" s="4"/>
      <c r="FNF404" s="4"/>
      <c r="FNG404" s="4"/>
      <c r="FNH404" s="4"/>
      <c r="FNI404" s="4"/>
      <c r="FNJ404" s="4"/>
      <c r="FNK404" s="4"/>
      <c r="FNL404" s="4"/>
      <c r="FNM404" s="4"/>
      <c r="FNN404" s="4"/>
      <c r="FNO404" s="4"/>
      <c r="FNP404" s="4"/>
      <c r="FNQ404" s="4"/>
      <c r="FNR404" s="4"/>
      <c r="FNS404" s="4"/>
      <c r="FNT404" s="4"/>
      <c r="FNU404" s="4"/>
      <c r="FNV404" s="4"/>
      <c r="FNW404" s="4"/>
      <c r="FNX404" s="4"/>
      <c r="FNY404" s="4"/>
      <c r="FNZ404" s="4"/>
      <c r="FOA404" s="4"/>
      <c r="FOB404" s="4"/>
      <c r="FOC404" s="4"/>
      <c r="FOD404" s="4"/>
      <c r="FOE404" s="4"/>
      <c r="FOF404" s="4"/>
      <c r="FOG404" s="4"/>
      <c r="FOH404" s="4"/>
      <c r="FOI404" s="4"/>
      <c r="FOJ404" s="4"/>
      <c r="FOK404" s="4"/>
      <c r="FOL404" s="4"/>
      <c r="FOM404" s="4"/>
      <c r="FON404" s="4"/>
      <c r="FOO404" s="4"/>
      <c r="FOP404" s="4"/>
      <c r="FOQ404" s="4"/>
      <c r="FOR404" s="4"/>
      <c r="FOS404" s="4"/>
      <c r="FOT404" s="4"/>
      <c r="FOU404" s="4"/>
      <c r="FOV404" s="4"/>
      <c r="FOW404" s="4"/>
      <c r="FOX404" s="4"/>
      <c r="FOY404" s="4"/>
      <c r="FOZ404" s="4"/>
      <c r="FPA404" s="4"/>
      <c r="FPB404" s="4"/>
      <c r="FPC404" s="4"/>
      <c r="FPD404" s="4"/>
      <c r="FPE404" s="4"/>
      <c r="FPF404" s="4"/>
      <c r="FPG404" s="4"/>
      <c r="FPH404" s="4"/>
      <c r="FPI404" s="4"/>
      <c r="FPJ404" s="4"/>
      <c r="FPK404" s="4"/>
      <c r="FPL404" s="4"/>
      <c r="FPM404" s="4"/>
      <c r="FPN404" s="4"/>
      <c r="FPO404" s="4"/>
      <c r="FPP404" s="4"/>
      <c r="FPQ404" s="4"/>
      <c r="FPR404" s="4"/>
      <c r="FPS404" s="4"/>
      <c r="FPT404" s="4"/>
      <c r="FPU404" s="4"/>
      <c r="FPV404" s="4"/>
      <c r="FPW404" s="4"/>
      <c r="FPX404" s="4"/>
      <c r="FPY404" s="4"/>
      <c r="FPZ404" s="4"/>
      <c r="FQA404" s="4"/>
      <c r="FQB404" s="4"/>
      <c r="FQC404" s="4"/>
      <c r="FQD404" s="4"/>
      <c r="FQE404" s="4"/>
      <c r="FQF404" s="4"/>
      <c r="FQG404" s="4"/>
      <c r="FQH404" s="4"/>
      <c r="FQI404" s="4"/>
      <c r="FQJ404" s="4"/>
      <c r="FQK404" s="4"/>
      <c r="FQL404" s="4"/>
      <c r="FQM404" s="4"/>
      <c r="FQN404" s="4"/>
      <c r="FQO404" s="4"/>
      <c r="FQP404" s="4"/>
      <c r="FQQ404" s="4"/>
      <c r="FQR404" s="4"/>
      <c r="FQS404" s="4"/>
      <c r="FQT404" s="4"/>
      <c r="FQU404" s="4"/>
      <c r="FQV404" s="4"/>
      <c r="FQW404" s="4"/>
      <c r="FQX404" s="4"/>
      <c r="FQY404" s="4"/>
      <c r="FQZ404" s="4"/>
      <c r="FRA404" s="4"/>
      <c r="FRB404" s="4"/>
      <c r="FRC404" s="4"/>
      <c r="FRD404" s="4"/>
      <c r="FRE404" s="4"/>
      <c r="FRF404" s="4"/>
      <c r="FRG404" s="4"/>
      <c r="FRH404" s="4"/>
      <c r="FRI404" s="4"/>
      <c r="FRJ404" s="4"/>
      <c r="FRK404" s="4"/>
      <c r="FRL404" s="4"/>
      <c r="FRM404" s="4"/>
      <c r="FRN404" s="4"/>
      <c r="FRO404" s="4"/>
      <c r="FRP404" s="4"/>
      <c r="FRQ404" s="4"/>
      <c r="FRR404" s="4"/>
      <c r="FRS404" s="4"/>
      <c r="FRT404" s="4"/>
      <c r="FRU404" s="4"/>
      <c r="FRV404" s="4"/>
      <c r="FRW404" s="4"/>
      <c r="FRX404" s="4"/>
      <c r="FRY404" s="4"/>
      <c r="FRZ404" s="4"/>
      <c r="FSA404" s="4"/>
      <c r="FSB404" s="4"/>
      <c r="FSC404" s="4"/>
      <c r="FSD404" s="4"/>
      <c r="FSE404" s="4"/>
      <c r="FSF404" s="4"/>
      <c r="FSG404" s="4"/>
      <c r="FSH404" s="4"/>
      <c r="FSI404" s="4"/>
      <c r="FSJ404" s="4"/>
      <c r="FSK404" s="4"/>
      <c r="FSL404" s="4"/>
      <c r="FSM404" s="4"/>
      <c r="FSN404" s="4"/>
      <c r="FSO404" s="4"/>
      <c r="FSP404" s="4"/>
      <c r="FSQ404" s="4"/>
      <c r="FSR404" s="4"/>
      <c r="FSS404" s="4"/>
      <c r="FST404" s="4"/>
      <c r="FSU404" s="4"/>
      <c r="FSV404" s="4"/>
      <c r="FSW404" s="4"/>
      <c r="FSX404" s="4"/>
      <c r="FSY404" s="4"/>
      <c r="FSZ404" s="4"/>
      <c r="FTA404" s="4"/>
      <c r="FTB404" s="4"/>
      <c r="FTC404" s="4"/>
      <c r="FTD404" s="4"/>
      <c r="FTE404" s="4"/>
      <c r="FTF404" s="4"/>
      <c r="FTG404" s="4"/>
      <c r="FTH404" s="4"/>
      <c r="FTI404" s="4"/>
      <c r="FTJ404" s="4"/>
      <c r="FTK404" s="4"/>
      <c r="FTL404" s="4"/>
      <c r="FTM404" s="4"/>
      <c r="FTN404" s="4"/>
      <c r="FTO404" s="4"/>
      <c r="FTP404" s="4"/>
      <c r="FTQ404" s="4"/>
      <c r="FTR404" s="4"/>
      <c r="FTS404" s="4"/>
      <c r="FTT404" s="4"/>
      <c r="FTU404" s="4"/>
      <c r="FTV404" s="4"/>
      <c r="FTW404" s="4"/>
      <c r="FTX404" s="4"/>
      <c r="FTY404" s="4"/>
      <c r="FTZ404" s="4"/>
      <c r="FUA404" s="4"/>
      <c r="FUB404" s="4"/>
      <c r="FUC404" s="4"/>
      <c r="FUD404" s="4"/>
      <c r="FUE404" s="4"/>
      <c r="FUF404" s="4"/>
      <c r="FUG404" s="4"/>
      <c r="FUH404" s="4"/>
      <c r="FUI404" s="4"/>
      <c r="FUJ404" s="4"/>
      <c r="FUK404" s="4"/>
      <c r="FUL404" s="4"/>
      <c r="FUM404" s="4"/>
      <c r="FUN404" s="4"/>
      <c r="FUO404" s="4"/>
      <c r="FUP404" s="4"/>
      <c r="FUQ404" s="4"/>
      <c r="FUR404" s="4"/>
      <c r="FUS404" s="4"/>
      <c r="FUT404" s="4"/>
      <c r="FUU404" s="4"/>
      <c r="FUV404" s="4"/>
      <c r="FUW404" s="4"/>
      <c r="FUX404" s="4"/>
      <c r="FUY404" s="4"/>
      <c r="FUZ404" s="4"/>
      <c r="FVA404" s="4"/>
      <c r="FVB404" s="4"/>
      <c r="FVC404" s="4"/>
      <c r="FVD404" s="4"/>
      <c r="FVE404" s="4"/>
      <c r="FVF404" s="4"/>
      <c r="FVG404" s="4"/>
      <c r="FVH404" s="4"/>
      <c r="FVI404" s="4"/>
      <c r="FVJ404" s="4"/>
      <c r="FVK404" s="4"/>
      <c r="FVL404" s="4"/>
      <c r="FVM404" s="4"/>
      <c r="FVN404" s="4"/>
      <c r="FVO404" s="4"/>
      <c r="FVP404" s="4"/>
      <c r="FVQ404" s="4"/>
      <c r="FVR404" s="4"/>
      <c r="FVS404" s="4"/>
      <c r="FVT404" s="4"/>
      <c r="FVU404" s="4"/>
      <c r="FVV404" s="4"/>
      <c r="FVW404" s="4"/>
      <c r="FVX404" s="4"/>
      <c r="FVY404" s="4"/>
      <c r="FVZ404" s="4"/>
      <c r="FWA404" s="4"/>
      <c r="FWB404" s="4"/>
      <c r="FWC404" s="4"/>
      <c r="FWD404" s="4"/>
      <c r="FWE404" s="4"/>
      <c r="FWF404" s="4"/>
      <c r="FWG404" s="4"/>
      <c r="FWH404" s="4"/>
      <c r="FWI404" s="4"/>
      <c r="FWJ404" s="4"/>
      <c r="FWK404" s="4"/>
      <c r="FWL404" s="4"/>
      <c r="FWM404" s="4"/>
      <c r="FWN404" s="4"/>
      <c r="FWO404" s="4"/>
      <c r="FWP404" s="4"/>
      <c r="FWQ404" s="4"/>
      <c r="FWR404" s="4"/>
      <c r="FWS404" s="4"/>
      <c r="FWT404" s="4"/>
      <c r="FWU404" s="4"/>
      <c r="FWV404" s="4"/>
      <c r="FWW404" s="4"/>
      <c r="FWX404" s="4"/>
      <c r="FWY404" s="4"/>
      <c r="FWZ404" s="4"/>
      <c r="FXA404" s="4"/>
      <c r="FXB404" s="4"/>
      <c r="FXC404" s="4"/>
      <c r="FXD404" s="4"/>
      <c r="FXE404" s="4"/>
      <c r="FXF404" s="4"/>
      <c r="FXG404" s="4"/>
      <c r="FXH404" s="4"/>
      <c r="FXI404" s="4"/>
      <c r="FXJ404" s="4"/>
      <c r="FXK404" s="4"/>
      <c r="FXL404" s="4"/>
      <c r="FXM404" s="4"/>
      <c r="FXN404" s="4"/>
      <c r="FXO404" s="4"/>
      <c r="FXP404" s="4"/>
      <c r="FXQ404" s="4"/>
      <c r="FXR404" s="4"/>
      <c r="FXS404" s="4"/>
      <c r="FXT404" s="4"/>
      <c r="FXU404" s="4"/>
      <c r="FXV404" s="4"/>
      <c r="FXW404" s="4"/>
      <c r="FXX404" s="4"/>
      <c r="FXY404" s="4"/>
      <c r="FXZ404" s="4"/>
      <c r="FYA404" s="4"/>
      <c r="FYB404" s="4"/>
      <c r="FYC404" s="4"/>
      <c r="FYD404" s="4"/>
      <c r="FYE404" s="4"/>
      <c r="FYF404" s="4"/>
      <c r="FYG404" s="4"/>
      <c r="FYH404" s="4"/>
      <c r="FYI404" s="4"/>
      <c r="FYJ404" s="4"/>
      <c r="FYK404" s="4"/>
      <c r="FYL404" s="4"/>
      <c r="FYM404" s="4"/>
      <c r="FYN404" s="4"/>
      <c r="FYO404" s="4"/>
      <c r="FYP404" s="4"/>
      <c r="FYQ404" s="4"/>
      <c r="FYR404" s="4"/>
      <c r="FYS404" s="4"/>
      <c r="FYT404" s="4"/>
      <c r="FYU404" s="4"/>
      <c r="FYV404" s="4"/>
      <c r="FYW404" s="4"/>
      <c r="FYX404" s="4"/>
      <c r="FYY404" s="4"/>
      <c r="FYZ404" s="4"/>
      <c r="FZA404" s="4"/>
      <c r="FZB404" s="4"/>
      <c r="FZC404" s="4"/>
      <c r="FZD404" s="4"/>
      <c r="FZE404" s="4"/>
      <c r="FZF404" s="4"/>
      <c r="FZG404" s="4"/>
      <c r="FZH404" s="4"/>
      <c r="FZI404" s="4"/>
      <c r="FZJ404" s="4"/>
      <c r="FZK404" s="4"/>
      <c r="FZL404" s="4"/>
      <c r="FZM404" s="4"/>
      <c r="FZN404" s="4"/>
      <c r="FZO404" s="4"/>
      <c r="FZP404" s="4"/>
      <c r="FZQ404" s="4"/>
      <c r="FZR404" s="4"/>
      <c r="FZS404" s="4"/>
      <c r="FZT404" s="4"/>
      <c r="FZU404" s="4"/>
      <c r="FZV404" s="4"/>
      <c r="FZW404" s="4"/>
      <c r="FZX404" s="4"/>
      <c r="FZY404" s="4"/>
      <c r="FZZ404" s="4"/>
      <c r="GAA404" s="4"/>
      <c r="GAB404" s="4"/>
      <c r="GAC404" s="4"/>
      <c r="GAD404" s="4"/>
      <c r="GAE404" s="4"/>
      <c r="GAF404" s="4"/>
      <c r="GAG404" s="4"/>
      <c r="GAH404" s="4"/>
      <c r="GAI404" s="4"/>
      <c r="GAJ404" s="4"/>
      <c r="GAK404" s="4"/>
      <c r="GAL404" s="4"/>
      <c r="GAM404" s="4"/>
      <c r="GAN404" s="4"/>
      <c r="GAO404" s="4"/>
      <c r="GAP404" s="4"/>
      <c r="GAQ404" s="4"/>
      <c r="GAR404" s="4"/>
      <c r="GAS404" s="4"/>
      <c r="GAT404" s="4"/>
      <c r="GAU404" s="4"/>
      <c r="GAV404" s="4"/>
      <c r="GAW404" s="4"/>
      <c r="GAX404" s="4"/>
      <c r="GAY404" s="4"/>
      <c r="GAZ404" s="4"/>
      <c r="GBA404" s="4"/>
      <c r="GBB404" s="4"/>
      <c r="GBC404" s="4"/>
      <c r="GBD404" s="4"/>
      <c r="GBE404" s="4"/>
      <c r="GBF404" s="4"/>
      <c r="GBG404" s="4"/>
      <c r="GBH404" s="4"/>
      <c r="GBI404" s="4"/>
      <c r="GBJ404" s="4"/>
      <c r="GBK404" s="4"/>
      <c r="GBL404" s="4"/>
      <c r="GBM404" s="4"/>
      <c r="GBN404" s="4"/>
      <c r="GBO404" s="4"/>
      <c r="GBP404" s="4"/>
      <c r="GBQ404" s="4"/>
      <c r="GBR404" s="4"/>
      <c r="GBS404" s="4"/>
      <c r="GBT404" s="4"/>
      <c r="GBU404" s="4"/>
      <c r="GBV404" s="4"/>
      <c r="GBW404" s="4"/>
      <c r="GBX404" s="4"/>
      <c r="GBY404" s="4"/>
      <c r="GBZ404" s="4"/>
      <c r="GCA404" s="4"/>
      <c r="GCB404" s="4"/>
      <c r="GCC404" s="4"/>
      <c r="GCD404" s="4"/>
      <c r="GCE404" s="4"/>
      <c r="GCF404" s="4"/>
      <c r="GCG404" s="4"/>
      <c r="GCH404" s="4"/>
      <c r="GCI404" s="4"/>
      <c r="GCJ404" s="4"/>
      <c r="GCK404" s="4"/>
      <c r="GCL404" s="4"/>
      <c r="GCM404" s="4"/>
      <c r="GCN404" s="4"/>
      <c r="GCO404" s="4"/>
      <c r="GCP404" s="4"/>
      <c r="GCQ404" s="4"/>
      <c r="GCR404" s="4"/>
      <c r="GCS404" s="4"/>
      <c r="GCT404" s="4"/>
      <c r="GCU404" s="4"/>
      <c r="GCV404" s="4"/>
      <c r="GCW404" s="4"/>
      <c r="GCX404" s="4"/>
      <c r="GCY404" s="4"/>
      <c r="GCZ404" s="4"/>
      <c r="GDA404" s="4"/>
      <c r="GDB404" s="4"/>
      <c r="GDC404" s="4"/>
      <c r="GDD404" s="4"/>
      <c r="GDE404" s="4"/>
      <c r="GDF404" s="4"/>
      <c r="GDG404" s="4"/>
      <c r="GDH404" s="4"/>
      <c r="GDI404" s="4"/>
      <c r="GDJ404" s="4"/>
      <c r="GDK404" s="4"/>
      <c r="GDL404" s="4"/>
      <c r="GDM404" s="4"/>
      <c r="GDN404" s="4"/>
      <c r="GDO404" s="4"/>
      <c r="GDP404" s="4"/>
      <c r="GDQ404" s="4"/>
      <c r="GDR404" s="4"/>
      <c r="GDS404" s="4"/>
      <c r="GDT404" s="4"/>
      <c r="GDU404" s="4"/>
      <c r="GDV404" s="4"/>
      <c r="GDW404" s="4"/>
      <c r="GDX404" s="4"/>
      <c r="GDY404" s="4"/>
      <c r="GDZ404" s="4"/>
      <c r="GEA404" s="4"/>
      <c r="GEB404" s="4"/>
      <c r="GEC404" s="4"/>
      <c r="GED404" s="4"/>
      <c r="GEE404" s="4"/>
      <c r="GEF404" s="4"/>
      <c r="GEG404" s="4"/>
      <c r="GEH404" s="4"/>
      <c r="GEI404" s="4"/>
      <c r="GEJ404" s="4"/>
      <c r="GEK404" s="4"/>
      <c r="GEL404" s="4"/>
      <c r="GEM404" s="4"/>
      <c r="GEN404" s="4"/>
      <c r="GEO404" s="4"/>
      <c r="GEP404" s="4"/>
      <c r="GEQ404" s="4"/>
      <c r="GER404" s="4"/>
      <c r="GES404" s="4"/>
      <c r="GET404" s="4"/>
      <c r="GEU404" s="4"/>
      <c r="GEV404" s="4"/>
      <c r="GEW404" s="4"/>
      <c r="GEX404" s="4"/>
      <c r="GEY404" s="4"/>
      <c r="GEZ404" s="4"/>
      <c r="GFA404" s="4"/>
      <c r="GFB404" s="4"/>
      <c r="GFC404" s="4"/>
      <c r="GFD404" s="4"/>
      <c r="GFE404" s="4"/>
      <c r="GFF404" s="4"/>
      <c r="GFG404" s="4"/>
      <c r="GFH404" s="4"/>
      <c r="GFI404" s="4"/>
      <c r="GFJ404" s="4"/>
      <c r="GFK404" s="4"/>
      <c r="GFL404" s="4"/>
      <c r="GFM404" s="4"/>
      <c r="GFN404" s="4"/>
      <c r="GFO404" s="4"/>
      <c r="GFP404" s="4"/>
      <c r="GFQ404" s="4"/>
      <c r="GFR404" s="4"/>
      <c r="GFS404" s="4"/>
      <c r="GFT404" s="4"/>
      <c r="GFU404" s="4"/>
      <c r="GFV404" s="4"/>
      <c r="GFW404" s="4"/>
      <c r="GFX404" s="4"/>
      <c r="GFY404" s="4"/>
      <c r="GFZ404" s="4"/>
      <c r="GGA404" s="4"/>
      <c r="GGB404" s="4"/>
      <c r="GGC404" s="4"/>
      <c r="GGD404" s="4"/>
      <c r="GGE404" s="4"/>
      <c r="GGF404" s="4"/>
      <c r="GGG404" s="4"/>
      <c r="GGH404" s="4"/>
      <c r="GGI404" s="4"/>
      <c r="GGJ404" s="4"/>
      <c r="GGK404" s="4"/>
      <c r="GGL404" s="4"/>
      <c r="GGM404" s="4"/>
      <c r="GGN404" s="4"/>
      <c r="GGO404" s="4"/>
      <c r="GGP404" s="4"/>
      <c r="GGQ404" s="4"/>
      <c r="GGR404" s="4"/>
      <c r="GGS404" s="4"/>
      <c r="GGT404" s="4"/>
      <c r="GGU404" s="4"/>
      <c r="GGV404" s="4"/>
      <c r="GGW404" s="4"/>
      <c r="GGX404" s="4"/>
      <c r="GGY404" s="4"/>
      <c r="GGZ404" s="4"/>
      <c r="GHA404" s="4"/>
      <c r="GHB404" s="4"/>
      <c r="GHC404" s="4"/>
      <c r="GHD404" s="4"/>
      <c r="GHE404" s="4"/>
      <c r="GHF404" s="4"/>
      <c r="GHG404" s="4"/>
      <c r="GHH404" s="4"/>
      <c r="GHI404" s="4"/>
      <c r="GHJ404" s="4"/>
      <c r="GHK404" s="4"/>
      <c r="GHL404" s="4"/>
      <c r="GHM404" s="4"/>
      <c r="GHN404" s="4"/>
      <c r="GHO404" s="4"/>
      <c r="GHP404" s="4"/>
      <c r="GHQ404" s="4"/>
      <c r="GHR404" s="4"/>
      <c r="GHS404" s="4"/>
      <c r="GHT404" s="4"/>
      <c r="GHU404" s="4"/>
      <c r="GHV404" s="4"/>
      <c r="GHW404" s="4"/>
      <c r="GHX404" s="4"/>
      <c r="GHY404" s="4"/>
      <c r="GHZ404" s="4"/>
      <c r="GIA404" s="4"/>
      <c r="GIB404" s="4"/>
      <c r="GIC404" s="4"/>
      <c r="GID404" s="4"/>
      <c r="GIE404" s="4"/>
      <c r="GIF404" s="4"/>
      <c r="GIG404" s="4"/>
      <c r="GIH404" s="4"/>
      <c r="GII404" s="4"/>
      <c r="GIJ404" s="4"/>
      <c r="GIK404" s="4"/>
      <c r="GIL404" s="4"/>
      <c r="GIM404" s="4"/>
      <c r="GIN404" s="4"/>
      <c r="GIO404" s="4"/>
      <c r="GIP404" s="4"/>
      <c r="GIQ404" s="4"/>
      <c r="GIR404" s="4"/>
      <c r="GIS404" s="4"/>
      <c r="GIT404" s="4"/>
      <c r="GIU404" s="4"/>
      <c r="GIV404" s="4"/>
      <c r="GIW404" s="4"/>
      <c r="GIX404" s="4"/>
      <c r="GIY404" s="4"/>
      <c r="GIZ404" s="4"/>
      <c r="GJA404" s="4"/>
      <c r="GJB404" s="4"/>
      <c r="GJC404" s="4"/>
      <c r="GJD404" s="4"/>
      <c r="GJE404" s="4"/>
      <c r="GJF404" s="4"/>
      <c r="GJG404" s="4"/>
      <c r="GJH404" s="4"/>
      <c r="GJI404" s="4"/>
      <c r="GJJ404" s="4"/>
      <c r="GJK404" s="4"/>
      <c r="GJL404" s="4"/>
      <c r="GJM404" s="4"/>
      <c r="GJN404" s="4"/>
      <c r="GJO404" s="4"/>
      <c r="GJP404" s="4"/>
      <c r="GJQ404" s="4"/>
      <c r="GJR404" s="4"/>
      <c r="GJS404" s="4"/>
      <c r="GJT404" s="4"/>
      <c r="GJU404" s="4"/>
      <c r="GJV404" s="4"/>
      <c r="GJW404" s="4"/>
      <c r="GJX404" s="4"/>
      <c r="GJY404" s="4"/>
      <c r="GJZ404" s="4"/>
      <c r="GKA404" s="4"/>
      <c r="GKB404" s="4"/>
      <c r="GKC404" s="4"/>
      <c r="GKD404" s="4"/>
      <c r="GKE404" s="4"/>
      <c r="GKF404" s="4"/>
      <c r="GKG404" s="4"/>
      <c r="GKH404" s="4"/>
      <c r="GKI404" s="4"/>
      <c r="GKJ404" s="4"/>
      <c r="GKK404" s="4"/>
      <c r="GKL404" s="4"/>
      <c r="GKM404" s="4"/>
      <c r="GKN404" s="4"/>
      <c r="GKO404" s="4"/>
      <c r="GKP404" s="4"/>
      <c r="GKQ404" s="4"/>
      <c r="GKR404" s="4"/>
      <c r="GKS404" s="4"/>
      <c r="GKT404" s="4"/>
      <c r="GKU404" s="4"/>
      <c r="GKV404" s="4"/>
      <c r="GKW404" s="4"/>
      <c r="GKX404" s="4"/>
      <c r="GKY404" s="4"/>
      <c r="GKZ404" s="4"/>
      <c r="GLA404" s="4"/>
      <c r="GLB404" s="4"/>
      <c r="GLC404" s="4"/>
      <c r="GLD404" s="4"/>
      <c r="GLE404" s="4"/>
      <c r="GLF404" s="4"/>
      <c r="GLG404" s="4"/>
      <c r="GLH404" s="4"/>
      <c r="GLI404" s="4"/>
      <c r="GLJ404" s="4"/>
      <c r="GLK404" s="4"/>
      <c r="GLL404" s="4"/>
      <c r="GLM404" s="4"/>
      <c r="GLN404" s="4"/>
      <c r="GLO404" s="4"/>
      <c r="GLP404" s="4"/>
      <c r="GLQ404" s="4"/>
      <c r="GLR404" s="4"/>
      <c r="GLS404" s="4"/>
      <c r="GLT404" s="4"/>
      <c r="GLU404" s="4"/>
      <c r="GLV404" s="4"/>
      <c r="GLW404" s="4"/>
      <c r="GLX404" s="4"/>
      <c r="GLY404" s="4"/>
      <c r="GLZ404" s="4"/>
      <c r="GMA404" s="4"/>
      <c r="GMB404" s="4"/>
      <c r="GMC404" s="4"/>
      <c r="GMD404" s="4"/>
      <c r="GME404" s="4"/>
      <c r="GMF404" s="4"/>
      <c r="GMG404" s="4"/>
      <c r="GMH404" s="4"/>
      <c r="GMI404" s="4"/>
      <c r="GMJ404" s="4"/>
      <c r="GMK404" s="4"/>
      <c r="GML404" s="4"/>
      <c r="GMM404" s="4"/>
      <c r="GMN404" s="4"/>
      <c r="GMO404" s="4"/>
      <c r="GMP404" s="4"/>
      <c r="GMQ404" s="4"/>
      <c r="GMR404" s="4"/>
      <c r="GMS404" s="4"/>
      <c r="GMT404" s="4"/>
      <c r="GMU404" s="4"/>
      <c r="GMV404" s="4"/>
      <c r="GMW404" s="4"/>
      <c r="GMX404" s="4"/>
      <c r="GMY404" s="4"/>
      <c r="GMZ404" s="4"/>
      <c r="GNA404" s="4"/>
      <c r="GNB404" s="4"/>
      <c r="GNC404" s="4"/>
      <c r="GND404" s="4"/>
      <c r="GNE404" s="4"/>
      <c r="GNF404" s="4"/>
      <c r="GNG404" s="4"/>
      <c r="GNH404" s="4"/>
      <c r="GNI404" s="4"/>
      <c r="GNJ404" s="4"/>
      <c r="GNK404" s="4"/>
      <c r="GNL404" s="4"/>
      <c r="GNM404" s="4"/>
      <c r="GNN404" s="4"/>
      <c r="GNO404" s="4"/>
      <c r="GNP404" s="4"/>
      <c r="GNQ404" s="4"/>
      <c r="GNR404" s="4"/>
      <c r="GNS404" s="4"/>
      <c r="GNT404" s="4"/>
      <c r="GNU404" s="4"/>
      <c r="GNV404" s="4"/>
      <c r="GNW404" s="4"/>
      <c r="GNX404" s="4"/>
      <c r="GNY404" s="4"/>
      <c r="GNZ404" s="4"/>
      <c r="GOA404" s="4"/>
      <c r="GOB404" s="4"/>
      <c r="GOC404" s="4"/>
      <c r="GOD404" s="4"/>
      <c r="GOE404" s="4"/>
      <c r="GOF404" s="4"/>
      <c r="GOG404" s="4"/>
      <c r="GOH404" s="4"/>
      <c r="GOI404" s="4"/>
      <c r="GOJ404" s="4"/>
      <c r="GOK404" s="4"/>
      <c r="GOL404" s="4"/>
      <c r="GOM404" s="4"/>
      <c r="GON404" s="4"/>
      <c r="GOO404" s="4"/>
      <c r="GOP404" s="4"/>
      <c r="GOQ404" s="4"/>
      <c r="GOR404" s="4"/>
      <c r="GOS404" s="4"/>
      <c r="GOT404" s="4"/>
      <c r="GOU404" s="4"/>
      <c r="GOV404" s="4"/>
      <c r="GOW404" s="4"/>
      <c r="GOX404" s="4"/>
      <c r="GOY404" s="4"/>
      <c r="GOZ404" s="4"/>
      <c r="GPA404" s="4"/>
      <c r="GPB404" s="4"/>
      <c r="GPC404" s="4"/>
      <c r="GPD404" s="4"/>
      <c r="GPE404" s="4"/>
      <c r="GPF404" s="4"/>
      <c r="GPG404" s="4"/>
      <c r="GPH404" s="4"/>
      <c r="GPI404" s="4"/>
      <c r="GPJ404" s="4"/>
      <c r="GPK404" s="4"/>
      <c r="GPL404" s="4"/>
      <c r="GPM404" s="4"/>
      <c r="GPN404" s="4"/>
      <c r="GPO404" s="4"/>
      <c r="GPP404" s="4"/>
      <c r="GPQ404" s="4"/>
      <c r="GPR404" s="4"/>
      <c r="GPS404" s="4"/>
      <c r="GPT404" s="4"/>
      <c r="GPU404" s="4"/>
      <c r="GPV404" s="4"/>
      <c r="GPW404" s="4"/>
      <c r="GPX404" s="4"/>
      <c r="GPY404" s="4"/>
      <c r="GPZ404" s="4"/>
      <c r="GQA404" s="4"/>
      <c r="GQB404" s="4"/>
      <c r="GQC404" s="4"/>
      <c r="GQD404" s="4"/>
      <c r="GQE404" s="4"/>
      <c r="GQF404" s="4"/>
      <c r="GQG404" s="4"/>
      <c r="GQH404" s="4"/>
      <c r="GQI404" s="4"/>
      <c r="GQJ404" s="4"/>
      <c r="GQK404" s="4"/>
      <c r="GQL404" s="4"/>
      <c r="GQM404" s="4"/>
      <c r="GQN404" s="4"/>
      <c r="GQO404" s="4"/>
      <c r="GQP404" s="4"/>
      <c r="GQQ404" s="4"/>
      <c r="GQR404" s="4"/>
      <c r="GQS404" s="4"/>
      <c r="GQT404" s="4"/>
      <c r="GQU404" s="4"/>
      <c r="GQV404" s="4"/>
      <c r="GQW404" s="4"/>
      <c r="GQX404" s="4"/>
      <c r="GQY404" s="4"/>
      <c r="GQZ404" s="4"/>
      <c r="GRA404" s="4"/>
      <c r="GRB404" s="4"/>
      <c r="GRC404" s="4"/>
      <c r="GRD404" s="4"/>
      <c r="GRE404" s="4"/>
      <c r="GRF404" s="4"/>
      <c r="GRG404" s="4"/>
      <c r="GRH404" s="4"/>
      <c r="GRI404" s="4"/>
      <c r="GRJ404" s="4"/>
      <c r="GRK404" s="4"/>
      <c r="GRL404" s="4"/>
      <c r="GRM404" s="4"/>
      <c r="GRN404" s="4"/>
      <c r="GRO404" s="4"/>
      <c r="GRP404" s="4"/>
      <c r="GRQ404" s="4"/>
      <c r="GRR404" s="4"/>
      <c r="GRS404" s="4"/>
      <c r="GRT404" s="4"/>
      <c r="GRU404" s="4"/>
      <c r="GRV404" s="4"/>
      <c r="GRW404" s="4"/>
      <c r="GRX404" s="4"/>
      <c r="GRY404" s="4"/>
      <c r="GRZ404" s="4"/>
      <c r="GSA404" s="4"/>
      <c r="GSB404" s="4"/>
      <c r="GSC404" s="4"/>
      <c r="GSD404" s="4"/>
      <c r="GSE404" s="4"/>
      <c r="GSF404" s="4"/>
      <c r="GSG404" s="4"/>
      <c r="GSH404" s="4"/>
      <c r="GSI404" s="4"/>
      <c r="GSJ404" s="4"/>
      <c r="GSK404" s="4"/>
      <c r="GSL404" s="4"/>
      <c r="GSM404" s="4"/>
      <c r="GSN404" s="4"/>
      <c r="GSO404" s="4"/>
      <c r="GSP404" s="4"/>
      <c r="GSQ404" s="4"/>
      <c r="GSR404" s="4"/>
      <c r="GSS404" s="4"/>
      <c r="GST404" s="4"/>
      <c r="GSU404" s="4"/>
      <c r="GSV404" s="4"/>
      <c r="GSW404" s="4"/>
      <c r="GSX404" s="4"/>
      <c r="GSY404" s="4"/>
      <c r="GSZ404" s="4"/>
      <c r="GTA404" s="4"/>
      <c r="GTB404" s="4"/>
      <c r="GTC404" s="4"/>
      <c r="GTD404" s="4"/>
      <c r="GTE404" s="4"/>
      <c r="GTF404" s="4"/>
      <c r="GTG404" s="4"/>
      <c r="GTH404" s="4"/>
      <c r="GTI404" s="4"/>
      <c r="GTJ404" s="4"/>
      <c r="GTK404" s="4"/>
      <c r="GTL404" s="4"/>
      <c r="GTM404" s="4"/>
      <c r="GTN404" s="4"/>
      <c r="GTO404" s="4"/>
      <c r="GTP404" s="4"/>
      <c r="GTQ404" s="4"/>
      <c r="GTR404" s="4"/>
      <c r="GTS404" s="4"/>
      <c r="GTT404" s="4"/>
      <c r="GTU404" s="4"/>
      <c r="GTV404" s="4"/>
      <c r="GTW404" s="4"/>
      <c r="GTX404" s="4"/>
      <c r="GTY404" s="4"/>
      <c r="GTZ404" s="4"/>
      <c r="GUA404" s="4"/>
      <c r="GUB404" s="4"/>
      <c r="GUC404" s="4"/>
      <c r="GUD404" s="4"/>
      <c r="GUE404" s="4"/>
      <c r="GUF404" s="4"/>
      <c r="GUG404" s="4"/>
      <c r="GUH404" s="4"/>
      <c r="GUI404" s="4"/>
      <c r="GUJ404" s="4"/>
      <c r="GUK404" s="4"/>
      <c r="GUL404" s="4"/>
      <c r="GUM404" s="4"/>
      <c r="GUN404" s="4"/>
      <c r="GUO404" s="4"/>
      <c r="GUP404" s="4"/>
      <c r="GUQ404" s="4"/>
      <c r="GUR404" s="4"/>
      <c r="GUS404" s="4"/>
      <c r="GUT404" s="4"/>
      <c r="GUU404" s="4"/>
      <c r="GUV404" s="4"/>
      <c r="GUW404" s="4"/>
      <c r="GUX404" s="4"/>
      <c r="GUY404" s="4"/>
      <c r="GUZ404" s="4"/>
      <c r="GVA404" s="4"/>
      <c r="GVB404" s="4"/>
      <c r="GVC404" s="4"/>
      <c r="GVD404" s="4"/>
      <c r="GVE404" s="4"/>
      <c r="GVF404" s="4"/>
      <c r="GVG404" s="4"/>
      <c r="GVH404" s="4"/>
      <c r="GVI404" s="4"/>
      <c r="GVJ404" s="4"/>
      <c r="GVK404" s="4"/>
      <c r="GVL404" s="4"/>
      <c r="GVM404" s="4"/>
      <c r="GVN404" s="4"/>
      <c r="GVO404" s="4"/>
      <c r="GVP404" s="4"/>
      <c r="GVQ404" s="4"/>
      <c r="GVR404" s="4"/>
      <c r="GVS404" s="4"/>
      <c r="GVT404" s="4"/>
      <c r="GVU404" s="4"/>
      <c r="GVV404" s="4"/>
      <c r="GVW404" s="4"/>
      <c r="GVX404" s="4"/>
      <c r="GVY404" s="4"/>
      <c r="GVZ404" s="4"/>
      <c r="GWA404" s="4"/>
      <c r="GWB404" s="4"/>
      <c r="GWC404" s="4"/>
      <c r="GWD404" s="4"/>
      <c r="GWE404" s="4"/>
      <c r="GWF404" s="4"/>
      <c r="GWG404" s="4"/>
      <c r="GWH404" s="4"/>
      <c r="GWI404" s="4"/>
      <c r="GWJ404" s="4"/>
      <c r="GWK404" s="4"/>
      <c r="GWL404" s="4"/>
      <c r="GWM404" s="4"/>
      <c r="GWN404" s="4"/>
      <c r="GWO404" s="4"/>
      <c r="GWP404" s="4"/>
      <c r="GWQ404" s="4"/>
      <c r="GWR404" s="4"/>
      <c r="GWS404" s="4"/>
      <c r="GWT404" s="4"/>
      <c r="GWU404" s="4"/>
      <c r="GWV404" s="4"/>
      <c r="GWW404" s="4"/>
      <c r="GWX404" s="4"/>
      <c r="GWY404" s="4"/>
      <c r="GWZ404" s="4"/>
      <c r="GXA404" s="4"/>
      <c r="GXB404" s="4"/>
      <c r="GXC404" s="4"/>
      <c r="GXD404" s="4"/>
      <c r="GXE404" s="4"/>
      <c r="GXF404" s="4"/>
      <c r="GXG404" s="4"/>
      <c r="GXH404" s="4"/>
      <c r="GXI404" s="4"/>
      <c r="GXJ404" s="4"/>
      <c r="GXK404" s="4"/>
      <c r="GXL404" s="4"/>
      <c r="GXM404" s="4"/>
      <c r="GXN404" s="4"/>
      <c r="GXO404" s="4"/>
      <c r="GXP404" s="4"/>
      <c r="GXQ404" s="4"/>
      <c r="GXR404" s="4"/>
      <c r="GXS404" s="4"/>
      <c r="GXT404" s="4"/>
      <c r="GXU404" s="4"/>
      <c r="GXV404" s="4"/>
      <c r="GXW404" s="4"/>
      <c r="GXX404" s="4"/>
      <c r="GXY404" s="4"/>
      <c r="GXZ404" s="4"/>
      <c r="GYA404" s="4"/>
      <c r="GYB404" s="4"/>
      <c r="GYC404" s="4"/>
      <c r="GYD404" s="4"/>
      <c r="GYE404" s="4"/>
      <c r="GYF404" s="4"/>
      <c r="GYG404" s="4"/>
      <c r="GYH404" s="4"/>
      <c r="GYI404" s="4"/>
      <c r="GYJ404" s="4"/>
      <c r="GYK404" s="4"/>
      <c r="GYL404" s="4"/>
      <c r="GYM404" s="4"/>
      <c r="GYN404" s="4"/>
      <c r="GYO404" s="4"/>
      <c r="GYP404" s="4"/>
      <c r="GYQ404" s="4"/>
      <c r="GYR404" s="4"/>
      <c r="GYS404" s="4"/>
      <c r="GYT404" s="4"/>
      <c r="GYU404" s="4"/>
      <c r="GYV404" s="4"/>
      <c r="GYW404" s="4"/>
      <c r="GYX404" s="4"/>
      <c r="GYY404" s="4"/>
      <c r="GYZ404" s="4"/>
      <c r="GZA404" s="4"/>
      <c r="GZB404" s="4"/>
      <c r="GZC404" s="4"/>
      <c r="GZD404" s="4"/>
      <c r="GZE404" s="4"/>
      <c r="GZF404" s="4"/>
      <c r="GZG404" s="4"/>
      <c r="GZH404" s="4"/>
      <c r="GZI404" s="4"/>
      <c r="GZJ404" s="4"/>
      <c r="GZK404" s="4"/>
      <c r="GZL404" s="4"/>
      <c r="GZM404" s="4"/>
      <c r="GZN404" s="4"/>
      <c r="GZO404" s="4"/>
      <c r="GZP404" s="4"/>
      <c r="GZQ404" s="4"/>
      <c r="GZR404" s="4"/>
      <c r="GZS404" s="4"/>
      <c r="GZT404" s="4"/>
      <c r="GZU404" s="4"/>
      <c r="GZV404" s="4"/>
      <c r="GZW404" s="4"/>
      <c r="GZX404" s="4"/>
      <c r="GZY404" s="4"/>
      <c r="GZZ404" s="4"/>
      <c r="HAA404" s="4"/>
      <c r="HAB404" s="4"/>
      <c r="HAC404" s="4"/>
      <c r="HAD404" s="4"/>
      <c r="HAE404" s="4"/>
      <c r="HAF404" s="4"/>
      <c r="HAG404" s="4"/>
      <c r="HAH404" s="4"/>
      <c r="HAI404" s="4"/>
      <c r="HAJ404" s="4"/>
      <c r="HAK404" s="4"/>
      <c r="HAL404" s="4"/>
      <c r="HAM404" s="4"/>
      <c r="HAN404" s="4"/>
      <c r="HAO404" s="4"/>
      <c r="HAP404" s="4"/>
      <c r="HAQ404" s="4"/>
      <c r="HAR404" s="4"/>
      <c r="HAS404" s="4"/>
      <c r="HAT404" s="4"/>
      <c r="HAU404" s="4"/>
      <c r="HAV404" s="4"/>
      <c r="HAW404" s="4"/>
      <c r="HAX404" s="4"/>
      <c r="HAY404" s="4"/>
      <c r="HAZ404" s="4"/>
      <c r="HBA404" s="4"/>
      <c r="HBB404" s="4"/>
      <c r="HBC404" s="4"/>
      <c r="HBD404" s="4"/>
      <c r="HBE404" s="4"/>
      <c r="HBF404" s="4"/>
      <c r="HBG404" s="4"/>
      <c r="HBH404" s="4"/>
      <c r="HBI404" s="4"/>
      <c r="HBJ404" s="4"/>
      <c r="HBK404" s="4"/>
      <c r="HBL404" s="4"/>
      <c r="HBM404" s="4"/>
      <c r="HBN404" s="4"/>
      <c r="HBO404" s="4"/>
      <c r="HBP404" s="4"/>
      <c r="HBQ404" s="4"/>
      <c r="HBR404" s="4"/>
      <c r="HBS404" s="4"/>
      <c r="HBT404" s="4"/>
      <c r="HBU404" s="4"/>
      <c r="HBV404" s="4"/>
      <c r="HBW404" s="4"/>
      <c r="HBX404" s="4"/>
      <c r="HBY404" s="4"/>
      <c r="HBZ404" s="4"/>
      <c r="HCA404" s="4"/>
      <c r="HCB404" s="4"/>
      <c r="HCC404" s="4"/>
      <c r="HCD404" s="4"/>
      <c r="HCE404" s="4"/>
      <c r="HCF404" s="4"/>
      <c r="HCG404" s="4"/>
      <c r="HCH404" s="4"/>
      <c r="HCI404" s="4"/>
      <c r="HCJ404" s="4"/>
      <c r="HCK404" s="4"/>
      <c r="HCL404" s="4"/>
      <c r="HCM404" s="4"/>
      <c r="HCN404" s="4"/>
      <c r="HCO404" s="4"/>
      <c r="HCP404" s="4"/>
      <c r="HCQ404" s="4"/>
      <c r="HCR404" s="4"/>
      <c r="HCS404" s="4"/>
      <c r="HCT404" s="4"/>
      <c r="HCU404" s="4"/>
      <c r="HCV404" s="4"/>
      <c r="HCW404" s="4"/>
      <c r="HCX404" s="4"/>
      <c r="HCY404" s="4"/>
      <c r="HCZ404" s="4"/>
      <c r="HDA404" s="4"/>
      <c r="HDB404" s="4"/>
      <c r="HDC404" s="4"/>
      <c r="HDD404" s="4"/>
      <c r="HDE404" s="4"/>
      <c r="HDF404" s="4"/>
      <c r="HDG404" s="4"/>
      <c r="HDH404" s="4"/>
      <c r="HDI404" s="4"/>
      <c r="HDJ404" s="4"/>
      <c r="HDK404" s="4"/>
      <c r="HDL404" s="4"/>
      <c r="HDM404" s="4"/>
      <c r="HDN404" s="4"/>
      <c r="HDO404" s="4"/>
      <c r="HDP404" s="4"/>
      <c r="HDQ404" s="4"/>
      <c r="HDR404" s="4"/>
      <c r="HDS404" s="4"/>
      <c r="HDT404" s="4"/>
      <c r="HDU404" s="4"/>
      <c r="HDV404" s="4"/>
      <c r="HDW404" s="4"/>
      <c r="HDX404" s="4"/>
      <c r="HDY404" s="4"/>
      <c r="HDZ404" s="4"/>
      <c r="HEA404" s="4"/>
      <c r="HEB404" s="4"/>
      <c r="HEC404" s="4"/>
      <c r="HED404" s="4"/>
      <c r="HEE404" s="4"/>
      <c r="HEF404" s="4"/>
      <c r="HEG404" s="4"/>
      <c r="HEH404" s="4"/>
      <c r="HEI404" s="4"/>
      <c r="HEJ404" s="4"/>
      <c r="HEK404" s="4"/>
      <c r="HEL404" s="4"/>
      <c r="HEM404" s="4"/>
      <c r="HEN404" s="4"/>
      <c r="HEO404" s="4"/>
      <c r="HEP404" s="4"/>
      <c r="HEQ404" s="4"/>
      <c r="HER404" s="4"/>
      <c r="HES404" s="4"/>
      <c r="HET404" s="4"/>
      <c r="HEU404" s="4"/>
      <c r="HEV404" s="4"/>
      <c r="HEW404" s="4"/>
      <c r="HEX404" s="4"/>
      <c r="HEY404" s="4"/>
      <c r="HEZ404" s="4"/>
      <c r="HFA404" s="4"/>
      <c r="HFB404" s="4"/>
      <c r="HFC404" s="4"/>
      <c r="HFD404" s="4"/>
      <c r="HFE404" s="4"/>
      <c r="HFF404" s="4"/>
      <c r="HFG404" s="4"/>
      <c r="HFH404" s="4"/>
      <c r="HFI404" s="4"/>
      <c r="HFJ404" s="4"/>
      <c r="HFK404" s="4"/>
      <c r="HFL404" s="4"/>
      <c r="HFM404" s="4"/>
      <c r="HFN404" s="4"/>
      <c r="HFO404" s="4"/>
      <c r="HFP404" s="4"/>
      <c r="HFQ404" s="4"/>
      <c r="HFR404" s="4"/>
      <c r="HFS404" s="4"/>
      <c r="HFT404" s="4"/>
      <c r="HFU404" s="4"/>
      <c r="HFV404" s="4"/>
      <c r="HFW404" s="4"/>
      <c r="HFX404" s="4"/>
      <c r="HFY404" s="4"/>
      <c r="HFZ404" s="4"/>
      <c r="HGA404" s="4"/>
      <c r="HGB404" s="4"/>
      <c r="HGC404" s="4"/>
      <c r="HGD404" s="4"/>
      <c r="HGE404" s="4"/>
      <c r="HGF404" s="4"/>
      <c r="HGG404" s="4"/>
      <c r="HGH404" s="4"/>
      <c r="HGI404" s="4"/>
      <c r="HGJ404" s="4"/>
      <c r="HGK404" s="4"/>
      <c r="HGL404" s="4"/>
      <c r="HGM404" s="4"/>
      <c r="HGN404" s="4"/>
      <c r="HGO404" s="4"/>
      <c r="HGP404" s="4"/>
      <c r="HGQ404" s="4"/>
      <c r="HGR404" s="4"/>
      <c r="HGS404" s="4"/>
      <c r="HGT404" s="4"/>
      <c r="HGU404" s="4"/>
      <c r="HGV404" s="4"/>
      <c r="HGW404" s="4"/>
      <c r="HGX404" s="4"/>
      <c r="HGY404" s="4"/>
      <c r="HGZ404" s="4"/>
      <c r="HHA404" s="4"/>
      <c r="HHB404" s="4"/>
      <c r="HHC404" s="4"/>
      <c r="HHD404" s="4"/>
      <c r="HHE404" s="4"/>
      <c r="HHF404" s="4"/>
      <c r="HHG404" s="4"/>
      <c r="HHH404" s="4"/>
      <c r="HHI404" s="4"/>
      <c r="HHJ404" s="4"/>
      <c r="HHK404" s="4"/>
      <c r="HHL404" s="4"/>
      <c r="HHM404" s="4"/>
      <c r="HHN404" s="4"/>
      <c r="HHO404" s="4"/>
      <c r="HHP404" s="4"/>
      <c r="HHQ404" s="4"/>
      <c r="HHR404" s="4"/>
      <c r="HHS404" s="4"/>
      <c r="HHT404" s="4"/>
      <c r="HHU404" s="4"/>
      <c r="HHV404" s="4"/>
      <c r="HHW404" s="4"/>
      <c r="HHX404" s="4"/>
      <c r="HHY404" s="4"/>
      <c r="HHZ404" s="4"/>
      <c r="HIA404" s="4"/>
      <c r="HIB404" s="4"/>
      <c r="HIC404" s="4"/>
      <c r="HID404" s="4"/>
      <c r="HIE404" s="4"/>
      <c r="HIF404" s="4"/>
      <c r="HIG404" s="4"/>
      <c r="HIH404" s="4"/>
      <c r="HII404" s="4"/>
      <c r="HIJ404" s="4"/>
      <c r="HIK404" s="4"/>
      <c r="HIL404" s="4"/>
      <c r="HIM404" s="4"/>
      <c r="HIN404" s="4"/>
      <c r="HIO404" s="4"/>
      <c r="HIP404" s="4"/>
      <c r="HIQ404" s="4"/>
      <c r="HIR404" s="4"/>
      <c r="HIS404" s="4"/>
      <c r="HIT404" s="4"/>
      <c r="HIU404" s="4"/>
      <c r="HIV404" s="4"/>
      <c r="HIW404" s="4"/>
      <c r="HIX404" s="4"/>
      <c r="HIY404" s="4"/>
      <c r="HIZ404" s="4"/>
      <c r="HJA404" s="4"/>
      <c r="HJB404" s="4"/>
      <c r="HJC404" s="4"/>
      <c r="HJD404" s="4"/>
      <c r="HJE404" s="4"/>
      <c r="HJF404" s="4"/>
      <c r="HJG404" s="4"/>
      <c r="HJH404" s="4"/>
      <c r="HJI404" s="4"/>
      <c r="HJJ404" s="4"/>
      <c r="HJK404" s="4"/>
      <c r="HJL404" s="4"/>
      <c r="HJM404" s="4"/>
      <c r="HJN404" s="4"/>
      <c r="HJO404" s="4"/>
      <c r="HJP404" s="4"/>
      <c r="HJQ404" s="4"/>
      <c r="HJR404" s="4"/>
      <c r="HJS404" s="4"/>
      <c r="HJT404" s="4"/>
      <c r="HJU404" s="4"/>
      <c r="HJV404" s="4"/>
      <c r="HJW404" s="4"/>
      <c r="HJX404" s="4"/>
      <c r="HJY404" s="4"/>
      <c r="HJZ404" s="4"/>
      <c r="HKA404" s="4"/>
      <c r="HKB404" s="4"/>
      <c r="HKC404" s="4"/>
      <c r="HKD404" s="4"/>
      <c r="HKE404" s="4"/>
      <c r="HKF404" s="4"/>
      <c r="HKG404" s="4"/>
      <c r="HKH404" s="4"/>
      <c r="HKI404" s="4"/>
      <c r="HKJ404" s="4"/>
      <c r="HKK404" s="4"/>
      <c r="HKL404" s="4"/>
      <c r="HKM404" s="4"/>
      <c r="HKN404" s="4"/>
      <c r="HKO404" s="4"/>
      <c r="HKP404" s="4"/>
      <c r="HKQ404" s="4"/>
      <c r="HKR404" s="4"/>
      <c r="HKS404" s="4"/>
      <c r="HKT404" s="4"/>
      <c r="HKU404" s="4"/>
      <c r="HKV404" s="4"/>
      <c r="HKW404" s="4"/>
      <c r="HKX404" s="4"/>
      <c r="HKY404" s="4"/>
      <c r="HKZ404" s="4"/>
      <c r="HLA404" s="4"/>
      <c r="HLB404" s="4"/>
      <c r="HLC404" s="4"/>
      <c r="HLD404" s="4"/>
      <c r="HLE404" s="4"/>
      <c r="HLF404" s="4"/>
      <c r="HLG404" s="4"/>
      <c r="HLH404" s="4"/>
      <c r="HLI404" s="4"/>
      <c r="HLJ404" s="4"/>
      <c r="HLK404" s="4"/>
      <c r="HLL404" s="4"/>
      <c r="HLM404" s="4"/>
      <c r="HLN404" s="4"/>
      <c r="HLO404" s="4"/>
      <c r="HLP404" s="4"/>
      <c r="HLQ404" s="4"/>
      <c r="HLR404" s="4"/>
      <c r="HLS404" s="4"/>
      <c r="HLT404" s="4"/>
      <c r="HLU404" s="4"/>
      <c r="HLV404" s="4"/>
      <c r="HLW404" s="4"/>
      <c r="HLX404" s="4"/>
      <c r="HLY404" s="4"/>
      <c r="HLZ404" s="4"/>
      <c r="HMA404" s="4"/>
      <c r="HMB404" s="4"/>
      <c r="HMC404" s="4"/>
      <c r="HMD404" s="4"/>
      <c r="HME404" s="4"/>
      <c r="HMF404" s="4"/>
      <c r="HMG404" s="4"/>
      <c r="HMH404" s="4"/>
      <c r="HMI404" s="4"/>
      <c r="HMJ404" s="4"/>
      <c r="HMK404" s="4"/>
      <c r="HML404" s="4"/>
      <c r="HMM404" s="4"/>
      <c r="HMN404" s="4"/>
      <c r="HMO404" s="4"/>
      <c r="HMP404" s="4"/>
      <c r="HMQ404" s="4"/>
      <c r="HMR404" s="4"/>
      <c r="HMS404" s="4"/>
      <c r="HMT404" s="4"/>
      <c r="HMU404" s="4"/>
      <c r="HMV404" s="4"/>
      <c r="HMW404" s="4"/>
      <c r="HMX404" s="4"/>
      <c r="HMY404" s="4"/>
      <c r="HMZ404" s="4"/>
      <c r="HNA404" s="4"/>
      <c r="HNB404" s="4"/>
      <c r="HNC404" s="4"/>
      <c r="HND404" s="4"/>
      <c r="HNE404" s="4"/>
      <c r="HNF404" s="4"/>
      <c r="HNG404" s="4"/>
      <c r="HNH404" s="4"/>
      <c r="HNI404" s="4"/>
      <c r="HNJ404" s="4"/>
      <c r="HNK404" s="4"/>
      <c r="HNL404" s="4"/>
      <c r="HNM404" s="4"/>
      <c r="HNN404" s="4"/>
      <c r="HNO404" s="4"/>
      <c r="HNP404" s="4"/>
      <c r="HNQ404" s="4"/>
      <c r="HNR404" s="4"/>
      <c r="HNS404" s="4"/>
      <c r="HNT404" s="4"/>
      <c r="HNU404" s="4"/>
      <c r="HNV404" s="4"/>
      <c r="HNW404" s="4"/>
      <c r="HNX404" s="4"/>
      <c r="HNY404" s="4"/>
      <c r="HNZ404" s="4"/>
      <c r="HOA404" s="4"/>
      <c r="HOB404" s="4"/>
      <c r="HOC404" s="4"/>
      <c r="HOD404" s="4"/>
      <c r="HOE404" s="4"/>
      <c r="HOF404" s="4"/>
      <c r="HOG404" s="4"/>
      <c r="HOH404" s="4"/>
      <c r="HOI404" s="4"/>
      <c r="HOJ404" s="4"/>
      <c r="HOK404" s="4"/>
      <c r="HOL404" s="4"/>
      <c r="HOM404" s="4"/>
      <c r="HON404" s="4"/>
      <c r="HOO404" s="4"/>
      <c r="HOP404" s="4"/>
      <c r="HOQ404" s="4"/>
      <c r="HOR404" s="4"/>
      <c r="HOS404" s="4"/>
      <c r="HOT404" s="4"/>
      <c r="HOU404" s="4"/>
      <c r="HOV404" s="4"/>
      <c r="HOW404" s="4"/>
      <c r="HOX404" s="4"/>
      <c r="HOY404" s="4"/>
      <c r="HOZ404" s="4"/>
      <c r="HPA404" s="4"/>
      <c r="HPB404" s="4"/>
      <c r="HPC404" s="4"/>
      <c r="HPD404" s="4"/>
      <c r="HPE404" s="4"/>
      <c r="HPF404" s="4"/>
      <c r="HPG404" s="4"/>
      <c r="HPH404" s="4"/>
      <c r="HPI404" s="4"/>
      <c r="HPJ404" s="4"/>
      <c r="HPK404" s="4"/>
      <c r="HPL404" s="4"/>
      <c r="HPM404" s="4"/>
      <c r="HPN404" s="4"/>
      <c r="HPO404" s="4"/>
      <c r="HPP404" s="4"/>
      <c r="HPQ404" s="4"/>
      <c r="HPR404" s="4"/>
      <c r="HPS404" s="4"/>
      <c r="HPT404" s="4"/>
      <c r="HPU404" s="4"/>
      <c r="HPV404" s="4"/>
      <c r="HPW404" s="4"/>
      <c r="HPX404" s="4"/>
      <c r="HPY404" s="4"/>
      <c r="HPZ404" s="4"/>
      <c r="HQA404" s="4"/>
      <c r="HQB404" s="4"/>
      <c r="HQC404" s="4"/>
      <c r="HQD404" s="4"/>
      <c r="HQE404" s="4"/>
      <c r="HQF404" s="4"/>
      <c r="HQG404" s="4"/>
      <c r="HQH404" s="4"/>
      <c r="HQI404" s="4"/>
      <c r="HQJ404" s="4"/>
      <c r="HQK404" s="4"/>
      <c r="HQL404" s="4"/>
      <c r="HQM404" s="4"/>
      <c r="HQN404" s="4"/>
      <c r="HQO404" s="4"/>
      <c r="HQP404" s="4"/>
      <c r="HQQ404" s="4"/>
      <c r="HQR404" s="4"/>
      <c r="HQS404" s="4"/>
      <c r="HQT404" s="4"/>
      <c r="HQU404" s="4"/>
      <c r="HQV404" s="4"/>
      <c r="HQW404" s="4"/>
      <c r="HQX404" s="4"/>
      <c r="HQY404" s="4"/>
      <c r="HQZ404" s="4"/>
      <c r="HRA404" s="4"/>
      <c r="HRB404" s="4"/>
      <c r="HRC404" s="4"/>
      <c r="HRD404" s="4"/>
      <c r="HRE404" s="4"/>
      <c r="HRF404" s="4"/>
      <c r="HRG404" s="4"/>
      <c r="HRH404" s="4"/>
      <c r="HRI404" s="4"/>
      <c r="HRJ404" s="4"/>
      <c r="HRK404" s="4"/>
      <c r="HRL404" s="4"/>
      <c r="HRM404" s="4"/>
      <c r="HRN404" s="4"/>
      <c r="HRO404" s="4"/>
      <c r="HRP404" s="4"/>
      <c r="HRQ404" s="4"/>
      <c r="HRR404" s="4"/>
      <c r="HRS404" s="4"/>
      <c r="HRT404" s="4"/>
      <c r="HRU404" s="4"/>
      <c r="HRV404" s="4"/>
      <c r="HRW404" s="4"/>
      <c r="HRX404" s="4"/>
      <c r="HRY404" s="4"/>
      <c r="HRZ404" s="4"/>
      <c r="HSA404" s="4"/>
      <c r="HSB404" s="4"/>
      <c r="HSC404" s="4"/>
      <c r="HSD404" s="4"/>
      <c r="HSE404" s="4"/>
      <c r="HSF404" s="4"/>
      <c r="HSG404" s="4"/>
      <c r="HSH404" s="4"/>
      <c r="HSI404" s="4"/>
      <c r="HSJ404" s="4"/>
      <c r="HSK404" s="4"/>
      <c r="HSL404" s="4"/>
      <c r="HSM404" s="4"/>
      <c r="HSN404" s="4"/>
      <c r="HSO404" s="4"/>
      <c r="HSP404" s="4"/>
      <c r="HSQ404" s="4"/>
      <c r="HSR404" s="4"/>
      <c r="HSS404" s="4"/>
      <c r="HST404" s="4"/>
      <c r="HSU404" s="4"/>
      <c r="HSV404" s="4"/>
      <c r="HSW404" s="4"/>
      <c r="HSX404" s="4"/>
      <c r="HSY404" s="4"/>
      <c r="HSZ404" s="4"/>
      <c r="HTA404" s="4"/>
      <c r="HTB404" s="4"/>
      <c r="HTC404" s="4"/>
      <c r="HTD404" s="4"/>
      <c r="HTE404" s="4"/>
      <c r="HTF404" s="4"/>
      <c r="HTG404" s="4"/>
      <c r="HTH404" s="4"/>
      <c r="HTI404" s="4"/>
      <c r="HTJ404" s="4"/>
      <c r="HTK404" s="4"/>
      <c r="HTL404" s="4"/>
      <c r="HTM404" s="4"/>
      <c r="HTN404" s="4"/>
      <c r="HTO404" s="4"/>
      <c r="HTP404" s="4"/>
      <c r="HTQ404" s="4"/>
      <c r="HTR404" s="4"/>
      <c r="HTS404" s="4"/>
      <c r="HTT404" s="4"/>
      <c r="HTU404" s="4"/>
      <c r="HTV404" s="4"/>
      <c r="HTW404" s="4"/>
      <c r="HTX404" s="4"/>
      <c r="HTY404" s="4"/>
      <c r="HTZ404" s="4"/>
      <c r="HUA404" s="4"/>
      <c r="HUB404" s="4"/>
      <c r="HUC404" s="4"/>
      <c r="HUD404" s="4"/>
      <c r="HUE404" s="4"/>
      <c r="HUF404" s="4"/>
      <c r="HUG404" s="4"/>
      <c r="HUH404" s="4"/>
      <c r="HUI404" s="4"/>
      <c r="HUJ404" s="4"/>
      <c r="HUK404" s="4"/>
      <c r="HUL404" s="4"/>
      <c r="HUM404" s="4"/>
      <c r="HUN404" s="4"/>
      <c r="HUO404" s="4"/>
      <c r="HUP404" s="4"/>
      <c r="HUQ404" s="4"/>
      <c r="HUR404" s="4"/>
      <c r="HUS404" s="4"/>
      <c r="HUT404" s="4"/>
      <c r="HUU404" s="4"/>
      <c r="HUV404" s="4"/>
      <c r="HUW404" s="4"/>
      <c r="HUX404" s="4"/>
      <c r="HUY404" s="4"/>
      <c r="HUZ404" s="4"/>
      <c r="HVA404" s="4"/>
      <c r="HVB404" s="4"/>
      <c r="HVC404" s="4"/>
      <c r="HVD404" s="4"/>
      <c r="HVE404" s="4"/>
      <c r="HVF404" s="4"/>
      <c r="HVG404" s="4"/>
      <c r="HVH404" s="4"/>
      <c r="HVI404" s="4"/>
      <c r="HVJ404" s="4"/>
      <c r="HVK404" s="4"/>
      <c r="HVL404" s="4"/>
      <c r="HVM404" s="4"/>
      <c r="HVN404" s="4"/>
      <c r="HVO404" s="4"/>
      <c r="HVP404" s="4"/>
      <c r="HVQ404" s="4"/>
      <c r="HVR404" s="4"/>
      <c r="HVS404" s="4"/>
      <c r="HVT404" s="4"/>
      <c r="HVU404" s="4"/>
      <c r="HVV404" s="4"/>
      <c r="HVW404" s="4"/>
      <c r="HVX404" s="4"/>
      <c r="HVY404" s="4"/>
      <c r="HVZ404" s="4"/>
      <c r="HWA404" s="4"/>
      <c r="HWB404" s="4"/>
      <c r="HWC404" s="4"/>
      <c r="HWD404" s="4"/>
      <c r="HWE404" s="4"/>
      <c r="HWF404" s="4"/>
      <c r="HWG404" s="4"/>
      <c r="HWH404" s="4"/>
      <c r="HWI404" s="4"/>
      <c r="HWJ404" s="4"/>
      <c r="HWK404" s="4"/>
      <c r="HWL404" s="4"/>
      <c r="HWM404" s="4"/>
      <c r="HWN404" s="4"/>
      <c r="HWO404" s="4"/>
      <c r="HWP404" s="4"/>
      <c r="HWQ404" s="4"/>
      <c r="HWR404" s="4"/>
      <c r="HWS404" s="4"/>
      <c r="HWT404" s="4"/>
      <c r="HWU404" s="4"/>
      <c r="HWV404" s="4"/>
      <c r="HWW404" s="4"/>
      <c r="HWX404" s="4"/>
      <c r="HWY404" s="4"/>
      <c r="HWZ404" s="4"/>
      <c r="HXA404" s="4"/>
      <c r="HXB404" s="4"/>
      <c r="HXC404" s="4"/>
      <c r="HXD404" s="4"/>
      <c r="HXE404" s="4"/>
      <c r="HXF404" s="4"/>
      <c r="HXG404" s="4"/>
      <c r="HXH404" s="4"/>
      <c r="HXI404" s="4"/>
      <c r="HXJ404" s="4"/>
      <c r="HXK404" s="4"/>
      <c r="HXL404" s="4"/>
      <c r="HXM404" s="4"/>
      <c r="HXN404" s="4"/>
      <c r="HXO404" s="4"/>
      <c r="HXP404" s="4"/>
      <c r="HXQ404" s="4"/>
      <c r="HXR404" s="4"/>
      <c r="HXS404" s="4"/>
      <c r="HXT404" s="4"/>
      <c r="HXU404" s="4"/>
      <c r="HXV404" s="4"/>
      <c r="HXW404" s="4"/>
      <c r="HXX404" s="4"/>
      <c r="HXY404" s="4"/>
      <c r="HXZ404" s="4"/>
      <c r="HYA404" s="4"/>
      <c r="HYB404" s="4"/>
      <c r="HYC404" s="4"/>
      <c r="HYD404" s="4"/>
      <c r="HYE404" s="4"/>
      <c r="HYF404" s="4"/>
      <c r="HYG404" s="4"/>
      <c r="HYH404" s="4"/>
      <c r="HYI404" s="4"/>
      <c r="HYJ404" s="4"/>
      <c r="HYK404" s="4"/>
      <c r="HYL404" s="4"/>
      <c r="HYM404" s="4"/>
      <c r="HYN404" s="4"/>
      <c r="HYO404" s="4"/>
      <c r="HYP404" s="4"/>
      <c r="HYQ404" s="4"/>
      <c r="HYR404" s="4"/>
      <c r="HYS404" s="4"/>
      <c r="HYT404" s="4"/>
      <c r="HYU404" s="4"/>
      <c r="HYV404" s="4"/>
      <c r="HYW404" s="4"/>
      <c r="HYX404" s="4"/>
      <c r="HYY404" s="4"/>
      <c r="HYZ404" s="4"/>
      <c r="HZA404" s="4"/>
      <c r="HZB404" s="4"/>
      <c r="HZC404" s="4"/>
      <c r="HZD404" s="4"/>
      <c r="HZE404" s="4"/>
      <c r="HZF404" s="4"/>
      <c r="HZG404" s="4"/>
      <c r="HZH404" s="4"/>
      <c r="HZI404" s="4"/>
      <c r="HZJ404" s="4"/>
      <c r="HZK404" s="4"/>
      <c r="HZL404" s="4"/>
      <c r="HZM404" s="4"/>
      <c r="HZN404" s="4"/>
      <c r="HZO404" s="4"/>
      <c r="HZP404" s="4"/>
      <c r="HZQ404" s="4"/>
      <c r="HZR404" s="4"/>
      <c r="HZS404" s="4"/>
      <c r="HZT404" s="4"/>
      <c r="HZU404" s="4"/>
      <c r="HZV404" s="4"/>
      <c r="HZW404" s="4"/>
      <c r="HZX404" s="4"/>
      <c r="HZY404" s="4"/>
      <c r="HZZ404" s="4"/>
      <c r="IAA404" s="4"/>
      <c r="IAB404" s="4"/>
      <c r="IAC404" s="4"/>
      <c r="IAD404" s="4"/>
      <c r="IAE404" s="4"/>
      <c r="IAF404" s="4"/>
      <c r="IAG404" s="4"/>
      <c r="IAH404" s="4"/>
      <c r="IAI404" s="4"/>
      <c r="IAJ404" s="4"/>
      <c r="IAK404" s="4"/>
      <c r="IAL404" s="4"/>
      <c r="IAM404" s="4"/>
      <c r="IAN404" s="4"/>
      <c r="IAO404" s="4"/>
      <c r="IAP404" s="4"/>
      <c r="IAQ404" s="4"/>
      <c r="IAR404" s="4"/>
      <c r="IAS404" s="4"/>
      <c r="IAT404" s="4"/>
      <c r="IAU404" s="4"/>
      <c r="IAV404" s="4"/>
      <c r="IAW404" s="4"/>
      <c r="IAX404" s="4"/>
      <c r="IAY404" s="4"/>
      <c r="IAZ404" s="4"/>
      <c r="IBA404" s="4"/>
      <c r="IBB404" s="4"/>
      <c r="IBC404" s="4"/>
      <c r="IBD404" s="4"/>
      <c r="IBE404" s="4"/>
      <c r="IBF404" s="4"/>
      <c r="IBG404" s="4"/>
      <c r="IBH404" s="4"/>
      <c r="IBI404" s="4"/>
      <c r="IBJ404" s="4"/>
      <c r="IBK404" s="4"/>
      <c r="IBL404" s="4"/>
      <c r="IBM404" s="4"/>
      <c r="IBN404" s="4"/>
      <c r="IBO404" s="4"/>
      <c r="IBP404" s="4"/>
      <c r="IBQ404" s="4"/>
      <c r="IBR404" s="4"/>
      <c r="IBS404" s="4"/>
      <c r="IBT404" s="4"/>
      <c r="IBU404" s="4"/>
      <c r="IBV404" s="4"/>
      <c r="IBW404" s="4"/>
      <c r="IBX404" s="4"/>
      <c r="IBY404" s="4"/>
      <c r="IBZ404" s="4"/>
      <c r="ICA404" s="4"/>
      <c r="ICB404" s="4"/>
      <c r="ICC404" s="4"/>
      <c r="ICD404" s="4"/>
      <c r="ICE404" s="4"/>
      <c r="ICF404" s="4"/>
      <c r="ICG404" s="4"/>
      <c r="ICH404" s="4"/>
      <c r="ICI404" s="4"/>
      <c r="ICJ404" s="4"/>
      <c r="ICK404" s="4"/>
      <c r="ICL404" s="4"/>
      <c r="ICM404" s="4"/>
      <c r="ICN404" s="4"/>
      <c r="ICO404" s="4"/>
      <c r="ICP404" s="4"/>
      <c r="ICQ404" s="4"/>
      <c r="ICR404" s="4"/>
      <c r="ICS404" s="4"/>
      <c r="ICT404" s="4"/>
      <c r="ICU404" s="4"/>
      <c r="ICV404" s="4"/>
      <c r="ICW404" s="4"/>
      <c r="ICX404" s="4"/>
      <c r="ICY404" s="4"/>
      <c r="ICZ404" s="4"/>
      <c r="IDA404" s="4"/>
      <c r="IDB404" s="4"/>
      <c r="IDC404" s="4"/>
      <c r="IDD404" s="4"/>
      <c r="IDE404" s="4"/>
      <c r="IDF404" s="4"/>
      <c r="IDG404" s="4"/>
      <c r="IDH404" s="4"/>
      <c r="IDI404" s="4"/>
      <c r="IDJ404" s="4"/>
      <c r="IDK404" s="4"/>
      <c r="IDL404" s="4"/>
      <c r="IDM404" s="4"/>
      <c r="IDN404" s="4"/>
      <c r="IDO404" s="4"/>
      <c r="IDP404" s="4"/>
      <c r="IDQ404" s="4"/>
      <c r="IDR404" s="4"/>
      <c r="IDS404" s="4"/>
      <c r="IDT404" s="4"/>
      <c r="IDU404" s="4"/>
      <c r="IDV404" s="4"/>
      <c r="IDW404" s="4"/>
      <c r="IDX404" s="4"/>
      <c r="IDY404" s="4"/>
      <c r="IDZ404" s="4"/>
      <c r="IEA404" s="4"/>
      <c r="IEB404" s="4"/>
      <c r="IEC404" s="4"/>
      <c r="IED404" s="4"/>
      <c r="IEE404" s="4"/>
      <c r="IEF404" s="4"/>
      <c r="IEG404" s="4"/>
      <c r="IEH404" s="4"/>
      <c r="IEI404" s="4"/>
      <c r="IEJ404" s="4"/>
      <c r="IEK404" s="4"/>
      <c r="IEL404" s="4"/>
      <c r="IEM404" s="4"/>
      <c r="IEN404" s="4"/>
      <c r="IEO404" s="4"/>
      <c r="IEP404" s="4"/>
      <c r="IEQ404" s="4"/>
      <c r="IER404" s="4"/>
      <c r="IES404" s="4"/>
      <c r="IET404" s="4"/>
      <c r="IEU404" s="4"/>
      <c r="IEV404" s="4"/>
      <c r="IEW404" s="4"/>
      <c r="IEX404" s="4"/>
      <c r="IEY404" s="4"/>
      <c r="IEZ404" s="4"/>
      <c r="IFA404" s="4"/>
      <c r="IFB404" s="4"/>
      <c r="IFC404" s="4"/>
      <c r="IFD404" s="4"/>
      <c r="IFE404" s="4"/>
      <c r="IFF404" s="4"/>
      <c r="IFG404" s="4"/>
      <c r="IFH404" s="4"/>
      <c r="IFI404" s="4"/>
      <c r="IFJ404" s="4"/>
      <c r="IFK404" s="4"/>
      <c r="IFL404" s="4"/>
      <c r="IFM404" s="4"/>
      <c r="IFN404" s="4"/>
      <c r="IFO404" s="4"/>
      <c r="IFP404" s="4"/>
      <c r="IFQ404" s="4"/>
      <c r="IFR404" s="4"/>
      <c r="IFS404" s="4"/>
      <c r="IFT404" s="4"/>
      <c r="IFU404" s="4"/>
      <c r="IFV404" s="4"/>
      <c r="IFW404" s="4"/>
      <c r="IFX404" s="4"/>
      <c r="IFY404" s="4"/>
      <c r="IFZ404" s="4"/>
      <c r="IGA404" s="4"/>
      <c r="IGB404" s="4"/>
      <c r="IGC404" s="4"/>
      <c r="IGD404" s="4"/>
      <c r="IGE404" s="4"/>
      <c r="IGF404" s="4"/>
      <c r="IGG404" s="4"/>
      <c r="IGH404" s="4"/>
      <c r="IGI404" s="4"/>
      <c r="IGJ404" s="4"/>
      <c r="IGK404" s="4"/>
      <c r="IGL404" s="4"/>
      <c r="IGM404" s="4"/>
      <c r="IGN404" s="4"/>
      <c r="IGO404" s="4"/>
      <c r="IGP404" s="4"/>
      <c r="IGQ404" s="4"/>
      <c r="IGR404" s="4"/>
      <c r="IGS404" s="4"/>
      <c r="IGT404" s="4"/>
      <c r="IGU404" s="4"/>
      <c r="IGV404" s="4"/>
      <c r="IGW404" s="4"/>
      <c r="IGX404" s="4"/>
      <c r="IGY404" s="4"/>
      <c r="IGZ404" s="4"/>
      <c r="IHA404" s="4"/>
      <c r="IHB404" s="4"/>
      <c r="IHC404" s="4"/>
      <c r="IHD404" s="4"/>
      <c r="IHE404" s="4"/>
      <c r="IHF404" s="4"/>
      <c r="IHG404" s="4"/>
      <c r="IHH404" s="4"/>
      <c r="IHI404" s="4"/>
      <c r="IHJ404" s="4"/>
      <c r="IHK404" s="4"/>
      <c r="IHL404" s="4"/>
      <c r="IHM404" s="4"/>
      <c r="IHN404" s="4"/>
      <c r="IHO404" s="4"/>
      <c r="IHP404" s="4"/>
      <c r="IHQ404" s="4"/>
      <c r="IHR404" s="4"/>
      <c r="IHS404" s="4"/>
      <c r="IHT404" s="4"/>
      <c r="IHU404" s="4"/>
      <c r="IHV404" s="4"/>
      <c r="IHW404" s="4"/>
      <c r="IHX404" s="4"/>
      <c r="IHY404" s="4"/>
      <c r="IHZ404" s="4"/>
      <c r="IIA404" s="4"/>
      <c r="IIB404" s="4"/>
      <c r="IIC404" s="4"/>
      <c r="IID404" s="4"/>
      <c r="IIE404" s="4"/>
      <c r="IIF404" s="4"/>
      <c r="IIG404" s="4"/>
      <c r="IIH404" s="4"/>
      <c r="III404" s="4"/>
      <c r="IIJ404" s="4"/>
      <c r="IIK404" s="4"/>
      <c r="IIL404" s="4"/>
      <c r="IIM404" s="4"/>
      <c r="IIN404" s="4"/>
      <c r="IIO404" s="4"/>
      <c r="IIP404" s="4"/>
      <c r="IIQ404" s="4"/>
      <c r="IIR404" s="4"/>
      <c r="IIS404" s="4"/>
      <c r="IIT404" s="4"/>
      <c r="IIU404" s="4"/>
      <c r="IIV404" s="4"/>
      <c r="IIW404" s="4"/>
      <c r="IIX404" s="4"/>
      <c r="IIY404" s="4"/>
      <c r="IIZ404" s="4"/>
      <c r="IJA404" s="4"/>
      <c r="IJB404" s="4"/>
      <c r="IJC404" s="4"/>
      <c r="IJD404" s="4"/>
      <c r="IJE404" s="4"/>
      <c r="IJF404" s="4"/>
      <c r="IJG404" s="4"/>
      <c r="IJH404" s="4"/>
      <c r="IJI404" s="4"/>
      <c r="IJJ404" s="4"/>
      <c r="IJK404" s="4"/>
      <c r="IJL404" s="4"/>
      <c r="IJM404" s="4"/>
      <c r="IJN404" s="4"/>
      <c r="IJO404" s="4"/>
      <c r="IJP404" s="4"/>
      <c r="IJQ404" s="4"/>
      <c r="IJR404" s="4"/>
      <c r="IJS404" s="4"/>
      <c r="IJT404" s="4"/>
      <c r="IJU404" s="4"/>
      <c r="IJV404" s="4"/>
      <c r="IJW404" s="4"/>
      <c r="IJX404" s="4"/>
      <c r="IJY404" s="4"/>
      <c r="IJZ404" s="4"/>
      <c r="IKA404" s="4"/>
      <c r="IKB404" s="4"/>
      <c r="IKC404" s="4"/>
      <c r="IKD404" s="4"/>
      <c r="IKE404" s="4"/>
      <c r="IKF404" s="4"/>
      <c r="IKG404" s="4"/>
      <c r="IKH404" s="4"/>
      <c r="IKI404" s="4"/>
      <c r="IKJ404" s="4"/>
      <c r="IKK404" s="4"/>
      <c r="IKL404" s="4"/>
      <c r="IKM404" s="4"/>
      <c r="IKN404" s="4"/>
      <c r="IKO404" s="4"/>
      <c r="IKP404" s="4"/>
      <c r="IKQ404" s="4"/>
      <c r="IKR404" s="4"/>
      <c r="IKS404" s="4"/>
      <c r="IKT404" s="4"/>
      <c r="IKU404" s="4"/>
      <c r="IKV404" s="4"/>
      <c r="IKW404" s="4"/>
      <c r="IKX404" s="4"/>
      <c r="IKY404" s="4"/>
      <c r="IKZ404" s="4"/>
      <c r="ILA404" s="4"/>
      <c r="ILB404" s="4"/>
      <c r="ILC404" s="4"/>
      <c r="ILD404" s="4"/>
      <c r="ILE404" s="4"/>
      <c r="ILF404" s="4"/>
      <c r="ILG404" s="4"/>
      <c r="ILH404" s="4"/>
      <c r="ILI404" s="4"/>
      <c r="ILJ404" s="4"/>
      <c r="ILK404" s="4"/>
      <c r="ILL404" s="4"/>
      <c r="ILM404" s="4"/>
      <c r="ILN404" s="4"/>
      <c r="ILO404" s="4"/>
      <c r="ILP404" s="4"/>
      <c r="ILQ404" s="4"/>
      <c r="ILR404" s="4"/>
      <c r="ILS404" s="4"/>
      <c r="ILT404" s="4"/>
      <c r="ILU404" s="4"/>
      <c r="ILV404" s="4"/>
      <c r="ILW404" s="4"/>
      <c r="ILX404" s="4"/>
      <c r="ILY404" s="4"/>
      <c r="ILZ404" s="4"/>
      <c r="IMA404" s="4"/>
      <c r="IMB404" s="4"/>
      <c r="IMC404" s="4"/>
      <c r="IMD404" s="4"/>
      <c r="IME404" s="4"/>
      <c r="IMF404" s="4"/>
      <c r="IMG404" s="4"/>
      <c r="IMH404" s="4"/>
      <c r="IMI404" s="4"/>
      <c r="IMJ404" s="4"/>
      <c r="IMK404" s="4"/>
      <c r="IML404" s="4"/>
      <c r="IMM404" s="4"/>
      <c r="IMN404" s="4"/>
      <c r="IMO404" s="4"/>
      <c r="IMP404" s="4"/>
      <c r="IMQ404" s="4"/>
      <c r="IMR404" s="4"/>
      <c r="IMS404" s="4"/>
      <c r="IMT404" s="4"/>
      <c r="IMU404" s="4"/>
      <c r="IMV404" s="4"/>
      <c r="IMW404" s="4"/>
      <c r="IMX404" s="4"/>
      <c r="IMY404" s="4"/>
      <c r="IMZ404" s="4"/>
      <c r="INA404" s="4"/>
      <c r="INB404" s="4"/>
      <c r="INC404" s="4"/>
      <c r="IND404" s="4"/>
      <c r="INE404" s="4"/>
      <c r="INF404" s="4"/>
      <c r="ING404" s="4"/>
      <c r="INH404" s="4"/>
      <c r="INI404" s="4"/>
      <c r="INJ404" s="4"/>
      <c r="INK404" s="4"/>
      <c r="INL404" s="4"/>
      <c r="INM404" s="4"/>
      <c r="INN404" s="4"/>
      <c r="INO404" s="4"/>
      <c r="INP404" s="4"/>
      <c r="INQ404" s="4"/>
      <c r="INR404" s="4"/>
      <c r="INS404" s="4"/>
      <c r="INT404" s="4"/>
      <c r="INU404" s="4"/>
      <c r="INV404" s="4"/>
      <c r="INW404" s="4"/>
      <c r="INX404" s="4"/>
      <c r="INY404" s="4"/>
      <c r="INZ404" s="4"/>
      <c r="IOA404" s="4"/>
      <c r="IOB404" s="4"/>
      <c r="IOC404" s="4"/>
      <c r="IOD404" s="4"/>
      <c r="IOE404" s="4"/>
      <c r="IOF404" s="4"/>
      <c r="IOG404" s="4"/>
      <c r="IOH404" s="4"/>
      <c r="IOI404" s="4"/>
      <c r="IOJ404" s="4"/>
      <c r="IOK404" s="4"/>
      <c r="IOL404" s="4"/>
      <c r="IOM404" s="4"/>
      <c r="ION404" s="4"/>
      <c r="IOO404" s="4"/>
      <c r="IOP404" s="4"/>
      <c r="IOQ404" s="4"/>
      <c r="IOR404" s="4"/>
      <c r="IOS404" s="4"/>
      <c r="IOT404" s="4"/>
      <c r="IOU404" s="4"/>
      <c r="IOV404" s="4"/>
      <c r="IOW404" s="4"/>
      <c r="IOX404" s="4"/>
      <c r="IOY404" s="4"/>
      <c r="IOZ404" s="4"/>
      <c r="IPA404" s="4"/>
      <c r="IPB404" s="4"/>
      <c r="IPC404" s="4"/>
      <c r="IPD404" s="4"/>
      <c r="IPE404" s="4"/>
      <c r="IPF404" s="4"/>
      <c r="IPG404" s="4"/>
      <c r="IPH404" s="4"/>
      <c r="IPI404" s="4"/>
      <c r="IPJ404" s="4"/>
      <c r="IPK404" s="4"/>
      <c r="IPL404" s="4"/>
      <c r="IPM404" s="4"/>
      <c r="IPN404" s="4"/>
      <c r="IPO404" s="4"/>
      <c r="IPP404" s="4"/>
      <c r="IPQ404" s="4"/>
      <c r="IPR404" s="4"/>
      <c r="IPS404" s="4"/>
      <c r="IPT404" s="4"/>
      <c r="IPU404" s="4"/>
      <c r="IPV404" s="4"/>
      <c r="IPW404" s="4"/>
      <c r="IPX404" s="4"/>
      <c r="IPY404" s="4"/>
      <c r="IPZ404" s="4"/>
      <c r="IQA404" s="4"/>
      <c r="IQB404" s="4"/>
      <c r="IQC404" s="4"/>
      <c r="IQD404" s="4"/>
      <c r="IQE404" s="4"/>
      <c r="IQF404" s="4"/>
      <c r="IQG404" s="4"/>
      <c r="IQH404" s="4"/>
      <c r="IQI404" s="4"/>
      <c r="IQJ404" s="4"/>
      <c r="IQK404" s="4"/>
      <c r="IQL404" s="4"/>
      <c r="IQM404" s="4"/>
      <c r="IQN404" s="4"/>
      <c r="IQO404" s="4"/>
      <c r="IQP404" s="4"/>
      <c r="IQQ404" s="4"/>
      <c r="IQR404" s="4"/>
      <c r="IQS404" s="4"/>
      <c r="IQT404" s="4"/>
      <c r="IQU404" s="4"/>
      <c r="IQV404" s="4"/>
      <c r="IQW404" s="4"/>
      <c r="IQX404" s="4"/>
      <c r="IQY404" s="4"/>
      <c r="IQZ404" s="4"/>
      <c r="IRA404" s="4"/>
      <c r="IRB404" s="4"/>
      <c r="IRC404" s="4"/>
      <c r="IRD404" s="4"/>
      <c r="IRE404" s="4"/>
      <c r="IRF404" s="4"/>
      <c r="IRG404" s="4"/>
      <c r="IRH404" s="4"/>
      <c r="IRI404" s="4"/>
      <c r="IRJ404" s="4"/>
      <c r="IRK404" s="4"/>
      <c r="IRL404" s="4"/>
      <c r="IRM404" s="4"/>
      <c r="IRN404" s="4"/>
      <c r="IRO404" s="4"/>
      <c r="IRP404" s="4"/>
      <c r="IRQ404" s="4"/>
      <c r="IRR404" s="4"/>
      <c r="IRS404" s="4"/>
      <c r="IRT404" s="4"/>
      <c r="IRU404" s="4"/>
      <c r="IRV404" s="4"/>
      <c r="IRW404" s="4"/>
      <c r="IRX404" s="4"/>
      <c r="IRY404" s="4"/>
      <c r="IRZ404" s="4"/>
      <c r="ISA404" s="4"/>
      <c r="ISB404" s="4"/>
      <c r="ISC404" s="4"/>
      <c r="ISD404" s="4"/>
      <c r="ISE404" s="4"/>
      <c r="ISF404" s="4"/>
      <c r="ISG404" s="4"/>
      <c r="ISH404" s="4"/>
      <c r="ISI404" s="4"/>
      <c r="ISJ404" s="4"/>
      <c r="ISK404" s="4"/>
      <c r="ISL404" s="4"/>
      <c r="ISM404" s="4"/>
      <c r="ISN404" s="4"/>
      <c r="ISO404" s="4"/>
      <c r="ISP404" s="4"/>
      <c r="ISQ404" s="4"/>
      <c r="ISR404" s="4"/>
      <c r="ISS404" s="4"/>
      <c r="IST404" s="4"/>
      <c r="ISU404" s="4"/>
      <c r="ISV404" s="4"/>
      <c r="ISW404" s="4"/>
      <c r="ISX404" s="4"/>
      <c r="ISY404" s="4"/>
      <c r="ISZ404" s="4"/>
      <c r="ITA404" s="4"/>
      <c r="ITB404" s="4"/>
      <c r="ITC404" s="4"/>
      <c r="ITD404" s="4"/>
      <c r="ITE404" s="4"/>
      <c r="ITF404" s="4"/>
      <c r="ITG404" s="4"/>
      <c r="ITH404" s="4"/>
      <c r="ITI404" s="4"/>
      <c r="ITJ404" s="4"/>
      <c r="ITK404" s="4"/>
      <c r="ITL404" s="4"/>
      <c r="ITM404" s="4"/>
      <c r="ITN404" s="4"/>
      <c r="ITO404" s="4"/>
      <c r="ITP404" s="4"/>
      <c r="ITQ404" s="4"/>
      <c r="ITR404" s="4"/>
      <c r="ITS404" s="4"/>
      <c r="ITT404" s="4"/>
      <c r="ITU404" s="4"/>
      <c r="ITV404" s="4"/>
      <c r="ITW404" s="4"/>
      <c r="ITX404" s="4"/>
      <c r="ITY404" s="4"/>
      <c r="ITZ404" s="4"/>
      <c r="IUA404" s="4"/>
      <c r="IUB404" s="4"/>
      <c r="IUC404" s="4"/>
      <c r="IUD404" s="4"/>
      <c r="IUE404" s="4"/>
      <c r="IUF404" s="4"/>
      <c r="IUG404" s="4"/>
      <c r="IUH404" s="4"/>
      <c r="IUI404" s="4"/>
      <c r="IUJ404" s="4"/>
      <c r="IUK404" s="4"/>
      <c r="IUL404" s="4"/>
      <c r="IUM404" s="4"/>
      <c r="IUN404" s="4"/>
      <c r="IUO404" s="4"/>
      <c r="IUP404" s="4"/>
      <c r="IUQ404" s="4"/>
      <c r="IUR404" s="4"/>
      <c r="IUS404" s="4"/>
      <c r="IUT404" s="4"/>
      <c r="IUU404" s="4"/>
      <c r="IUV404" s="4"/>
      <c r="IUW404" s="4"/>
      <c r="IUX404" s="4"/>
      <c r="IUY404" s="4"/>
      <c r="IUZ404" s="4"/>
      <c r="IVA404" s="4"/>
      <c r="IVB404" s="4"/>
      <c r="IVC404" s="4"/>
      <c r="IVD404" s="4"/>
      <c r="IVE404" s="4"/>
      <c r="IVF404" s="4"/>
      <c r="IVG404" s="4"/>
      <c r="IVH404" s="4"/>
      <c r="IVI404" s="4"/>
      <c r="IVJ404" s="4"/>
      <c r="IVK404" s="4"/>
      <c r="IVL404" s="4"/>
      <c r="IVM404" s="4"/>
      <c r="IVN404" s="4"/>
      <c r="IVO404" s="4"/>
      <c r="IVP404" s="4"/>
      <c r="IVQ404" s="4"/>
      <c r="IVR404" s="4"/>
      <c r="IVS404" s="4"/>
      <c r="IVT404" s="4"/>
      <c r="IVU404" s="4"/>
      <c r="IVV404" s="4"/>
      <c r="IVW404" s="4"/>
      <c r="IVX404" s="4"/>
      <c r="IVY404" s="4"/>
      <c r="IVZ404" s="4"/>
      <c r="IWA404" s="4"/>
      <c r="IWB404" s="4"/>
      <c r="IWC404" s="4"/>
      <c r="IWD404" s="4"/>
      <c r="IWE404" s="4"/>
      <c r="IWF404" s="4"/>
      <c r="IWG404" s="4"/>
      <c r="IWH404" s="4"/>
      <c r="IWI404" s="4"/>
      <c r="IWJ404" s="4"/>
      <c r="IWK404" s="4"/>
      <c r="IWL404" s="4"/>
      <c r="IWM404" s="4"/>
      <c r="IWN404" s="4"/>
      <c r="IWO404" s="4"/>
      <c r="IWP404" s="4"/>
      <c r="IWQ404" s="4"/>
      <c r="IWR404" s="4"/>
      <c r="IWS404" s="4"/>
      <c r="IWT404" s="4"/>
      <c r="IWU404" s="4"/>
      <c r="IWV404" s="4"/>
      <c r="IWW404" s="4"/>
      <c r="IWX404" s="4"/>
      <c r="IWY404" s="4"/>
      <c r="IWZ404" s="4"/>
      <c r="IXA404" s="4"/>
      <c r="IXB404" s="4"/>
      <c r="IXC404" s="4"/>
      <c r="IXD404" s="4"/>
      <c r="IXE404" s="4"/>
      <c r="IXF404" s="4"/>
      <c r="IXG404" s="4"/>
      <c r="IXH404" s="4"/>
      <c r="IXI404" s="4"/>
      <c r="IXJ404" s="4"/>
      <c r="IXK404" s="4"/>
      <c r="IXL404" s="4"/>
      <c r="IXM404" s="4"/>
      <c r="IXN404" s="4"/>
      <c r="IXO404" s="4"/>
      <c r="IXP404" s="4"/>
      <c r="IXQ404" s="4"/>
      <c r="IXR404" s="4"/>
      <c r="IXS404" s="4"/>
      <c r="IXT404" s="4"/>
      <c r="IXU404" s="4"/>
      <c r="IXV404" s="4"/>
      <c r="IXW404" s="4"/>
      <c r="IXX404" s="4"/>
      <c r="IXY404" s="4"/>
      <c r="IXZ404" s="4"/>
      <c r="IYA404" s="4"/>
      <c r="IYB404" s="4"/>
      <c r="IYC404" s="4"/>
      <c r="IYD404" s="4"/>
      <c r="IYE404" s="4"/>
      <c r="IYF404" s="4"/>
      <c r="IYG404" s="4"/>
      <c r="IYH404" s="4"/>
      <c r="IYI404" s="4"/>
      <c r="IYJ404" s="4"/>
      <c r="IYK404" s="4"/>
      <c r="IYL404" s="4"/>
      <c r="IYM404" s="4"/>
      <c r="IYN404" s="4"/>
      <c r="IYO404" s="4"/>
      <c r="IYP404" s="4"/>
      <c r="IYQ404" s="4"/>
      <c r="IYR404" s="4"/>
      <c r="IYS404" s="4"/>
      <c r="IYT404" s="4"/>
      <c r="IYU404" s="4"/>
      <c r="IYV404" s="4"/>
      <c r="IYW404" s="4"/>
      <c r="IYX404" s="4"/>
      <c r="IYY404" s="4"/>
      <c r="IYZ404" s="4"/>
      <c r="IZA404" s="4"/>
      <c r="IZB404" s="4"/>
      <c r="IZC404" s="4"/>
      <c r="IZD404" s="4"/>
      <c r="IZE404" s="4"/>
      <c r="IZF404" s="4"/>
      <c r="IZG404" s="4"/>
      <c r="IZH404" s="4"/>
      <c r="IZI404" s="4"/>
      <c r="IZJ404" s="4"/>
      <c r="IZK404" s="4"/>
      <c r="IZL404" s="4"/>
      <c r="IZM404" s="4"/>
      <c r="IZN404" s="4"/>
      <c r="IZO404" s="4"/>
      <c r="IZP404" s="4"/>
      <c r="IZQ404" s="4"/>
      <c r="IZR404" s="4"/>
      <c r="IZS404" s="4"/>
      <c r="IZT404" s="4"/>
      <c r="IZU404" s="4"/>
      <c r="IZV404" s="4"/>
      <c r="IZW404" s="4"/>
      <c r="IZX404" s="4"/>
      <c r="IZY404" s="4"/>
      <c r="IZZ404" s="4"/>
      <c r="JAA404" s="4"/>
      <c r="JAB404" s="4"/>
      <c r="JAC404" s="4"/>
      <c r="JAD404" s="4"/>
      <c r="JAE404" s="4"/>
      <c r="JAF404" s="4"/>
      <c r="JAG404" s="4"/>
      <c r="JAH404" s="4"/>
      <c r="JAI404" s="4"/>
      <c r="JAJ404" s="4"/>
      <c r="JAK404" s="4"/>
      <c r="JAL404" s="4"/>
      <c r="JAM404" s="4"/>
      <c r="JAN404" s="4"/>
      <c r="JAO404" s="4"/>
      <c r="JAP404" s="4"/>
      <c r="JAQ404" s="4"/>
      <c r="JAR404" s="4"/>
      <c r="JAS404" s="4"/>
      <c r="JAT404" s="4"/>
      <c r="JAU404" s="4"/>
      <c r="JAV404" s="4"/>
      <c r="JAW404" s="4"/>
      <c r="JAX404" s="4"/>
      <c r="JAY404" s="4"/>
      <c r="JAZ404" s="4"/>
      <c r="JBA404" s="4"/>
      <c r="JBB404" s="4"/>
      <c r="JBC404" s="4"/>
      <c r="JBD404" s="4"/>
      <c r="JBE404" s="4"/>
      <c r="JBF404" s="4"/>
      <c r="JBG404" s="4"/>
      <c r="JBH404" s="4"/>
      <c r="JBI404" s="4"/>
      <c r="JBJ404" s="4"/>
      <c r="JBK404" s="4"/>
      <c r="JBL404" s="4"/>
      <c r="JBM404" s="4"/>
      <c r="JBN404" s="4"/>
      <c r="JBO404" s="4"/>
      <c r="JBP404" s="4"/>
      <c r="JBQ404" s="4"/>
      <c r="JBR404" s="4"/>
      <c r="JBS404" s="4"/>
      <c r="JBT404" s="4"/>
      <c r="JBU404" s="4"/>
      <c r="JBV404" s="4"/>
      <c r="JBW404" s="4"/>
      <c r="JBX404" s="4"/>
      <c r="JBY404" s="4"/>
      <c r="JBZ404" s="4"/>
      <c r="JCA404" s="4"/>
      <c r="JCB404" s="4"/>
      <c r="JCC404" s="4"/>
      <c r="JCD404" s="4"/>
      <c r="JCE404" s="4"/>
      <c r="JCF404" s="4"/>
      <c r="JCG404" s="4"/>
      <c r="JCH404" s="4"/>
      <c r="JCI404" s="4"/>
      <c r="JCJ404" s="4"/>
      <c r="JCK404" s="4"/>
      <c r="JCL404" s="4"/>
      <c r="JCM404" s="4"/>
      <c r="JCN404" s="4"/>
      <c r="JCO404" s="4"/>
      <c r="JCP404" s="4"/>
      <c r="JCQ404" s="4"/>
      <c r="JCR404" s="4"/>
      <c r="JCS404" s="4"/>
      <c r="JCT404" s="4"/>
      <c r="JCU404" s="4"/>
      <c r="JCV404" s="4"/>
      <c r="JCW404" s="4"/>
      <c r="JCX404" s="4"/>
      <c r="JCY404" s="4"/>
      <c r="JCZ404" s="4"/>
      <c r="JDA404" s="4"/>
      <c r="JDB404" s="4"/>
      <c r="JDC404" s="4"/>
      <c r="JDD404" s="4"/>
      <c r="JDE404" s="4"/>
      <c r="JDF404" s="4"/>
      <c r="JDG404" s="4"/>
      <c r="JDH404" s="4"/>
      <c r="JDI404" s="4"/>
      <c r="JDJ404" s="4"/>
      <c r="JDK404" s="4"/>
      <c r="JDL404" s="4"/>
      <c r="JDM404" s="4"/>
      <c r="JDN404" s="4"/>
      <c r="JDO404" s="4"/>
      <c r="JDP404" s="4"/>
      <c r="JDQ404" s="4"/>
      <c r="JDR404" s="4"/>
      <c r="JDS404" s="4"/>
      <c r="JDT404" s="4"/>
      <c r="JDU404" s="4"/>
      <c r="JDV404" s="4"/>
      <c r="JDW404" s="4"/>
      <c r="JDX404" s="4"/>
      <c r="JDY404" s="4"/>
      <c r="JDZ404" s="4"/>
      <c r="JEA404" s="4"/>
      <c r="JEB404" s="4"/>
      <c r="JEC404" s="4"/>
      <c r="JED404" s="4"/>
      <c r="JEE404" s="4"/>
      <c r="JEF404" s="4"/>
      <c r="JEG404" s="4"/>
      <c r="JEH404" s="4"/>
      <c r="JEI404" s="4"/>
      <c r="JEJ404" s="4"/>
      <c r="JEK404" s="4"/>
      <c r="JEL404" s="4"/>
      <c r="JEM404" s="4"/>
      <c r="JEN404" s="4"/>
      <c r="JEO404" s="4"/>
      <c r="JEP404" s="4"/>
      <c r="JEQ404" s="4"/>
      <c r="JER404" s="4"/>
      <c r="JES404" s="4"/>
      <c r="JET404" s="4"/>
      <c r="JEU404" s="4"/>
      <c r="JEV404" s="4"/>
      <c r="JEW404" s="4"/>
      <c r="JEX404" s="4"/>
      <c r="JEY404" s="4"/>
      <c r="JEZ404" s="4"/>
      <c r="JFA404" s="4"/>
      <c r="JFB404" s="4"/>
      <c r="JFC404" s="4"/>
      <c r="JFD404" s="4"/>
      <c r="JFE404" s="4"/>
      <c r="JFF404" s="4"/>
      <c r="JFG404" s="4"/>
      <c r="JFH404" s="4"/>
      <c r="JFI404" s="4"/>
      <c r="JFJ404" s="4"/>
      <c r="JFK404" s="4"/>
      <c r="JFL404" s="4"/>
      <c r="JFM404" s="4"/>
      <c r="JFN404" s="4"/>
      <c r="JFO404" s="4"/>
      <c r="JFP404" s="4"/>
      <c r="JFQ404" s="4"/>
      <c r="JFR404" s="4"/>
      <c r="JFS404" s="4"/>
      <c r="JFT404" s="4"/>
      <c r="JFU404" s="4"/>
      <c r="JFV404" s="4"/>
      <c r="JFW404" s="4"/>
      <c r="JFX404" s="4"/>
      <c r="JFY404" s="4"/>
      <c r="JFZ404" s="4"/>
      <c r="JGA404" s="4"/>
      <c r="JGB404" s="4"/>
      <c r="JGC404" s="4"/>
      <c r="JGD404" s="4"/>
      <c r="JGE404" s="4"/>
      <c r="JGF404" s="4"/>
      <c r="JGG404" s="4"/>
      <c r="JGH404" s="4"/>
      <c r="JGI404" s="4"/>
      <c r="JGJ404" s="4"/>
      <c r="JGK404" s="4"/>
      <c r="JGL404" s="4"/>
      <c r="JGM404" s="4"/>
      <c r="JGN404" s="4"/>
      <c r="JGO404" s="4"/>
      <c r="JGP404" s="4"/>
      <c r="JGQ404" s="4"/>
      <c r="JGR404" s="4"/>
      <c r="JGS404" s="4"/>
      <c r="JGT404" s="4"/>
      <c r="JGU404" s="4"/>
      <c r="JGV404" s="4"/>
      <c r="JGW404" s="4"/>
      <c r="JGX404" s="4"/>
      <c r="JGY404" s="4"/>
      <c r="JGZ404" s="4"/>
      <c r="JHA404" s="4"/>
      <c r="JHB404" s="4"/>
      <c r="JHC404" s="4"/>
      <c r="JHD404" s="4"/>
      <c r="JHE404" s="4"/>
      <c r="JHF404" s="4"/>
      <c r="JHG404" s="4"/>
      <c r="JHH404" s="4"/>
      <c r="JHI404" s="4"/>
      <c r="JHJ404" s="4"/>
      <c r="JHK404" s="4"/>
      <c r="JHL404" s="4"/>
      <c r="JHM404" s="4"/>
      <c r="JHN404" s="4"/>
      <c r="JHO404" s="4"/>
      <c r="JHP404" s="4"/>
      <c r="JHQ404" s="4"/>
      <c r="JHR404" s="4"/>
      <c r="JHS404" s="4"/>
      <c r="JHT404" s="4"/>
      <c r="JHU404" s="4"/>
      <c r="JHV404" s="4"/>
      <c r="JHW404" s="4"/>
      <c r="JHX404" s="4"/>
      <c r="JHY404" s="4"/>
      <c r="JHZ404" s="4"/>
      <c r="JIA404" s="4"/>
      <c r="JIB404" s="4"/>
      <c r="JIC404" s="4"/>
      <c r="JID404" s="4"/>
      <c r="JIE404" s="4"/>
      <c r="JIF404" s="4"/>
      <c r="JIG404" s="4"/>
      <c r="JIH404" s="4"/>
      <c r="JII404" s="4"/>
      <c r="JIJ404" s="4"/>
      <c r="JIK404" s="4"/>
      <c r="JIL404" s="4"/>
      <c r="JIM404" s="4"/>
      <c r="JIN404" s="4"/>
      <c r="JIO404" s="4"/>
      <c r="JIP404" s="4"/>
      <c r="JIQ404" s="4"/>
      <c r="JIR404" s="4"/>
      <c r="JIS404" s="4"/>
      <c r="JIT404" s="4"/>
      <c r="JIU404" s="4"/>
      <c r="JIV404" s="4"/>
      <c r="JIW404" s="4"/>
      <c r="JIX404" s="4"/>
      <c r="JIY404" s="4"/>
      <c r="JIZ404" s="4"/>
      <c r="JJA404" s="4"/>
      <c r="JJB404" s="4"/>
      <c r="JJC404" s="4"/>
      <c r="JJD404" s="4"/>
      <c r="JJE404" s="4"/>
      <c r="JJF404" s="4"/>
      <c r="JJG404" s="4"/>
      <c r="JJH404" s="4"/>
      <c r="JJI404" s="4"/>
      <c r="JJJ404" s="4"/>
      <c r="JJK404" s="4"/>
      <c r="JJL404" s="4"/>
      <c r="JJM404" s="4"/>
      <c r="JJN404" s="4"/>
      <c r="JJO404" s="4"/>
      <c r="JJP404" s="4"/>
      <c r="JJQ404" s="4"/>
      <c r="JJR404" s="4"/>
      <c r="JJS404" s="4"/>
      <c r="JJT404" s="4"/>
      <c r="JJU404" s="4"/>
      <c r="JJV404" s="4"/>
      <c r="JJW404" s="4"/>
      <c r="JJX404" s="4"/>
      <c r="JJY404" s="4"/>
      <c r="JJZ404" s="4"/>
      <c r="JKA404" s="4"/>
      <c r="JKB404" s="4"/>
      <c r="JKC404" s="4"/>
      <c r="JKD404" s="4"/>
      <c r="JKE404" s="4"/>
      <c r="JKF404" s="4"/>
      <c r="JKG404" s="4"/>
      <c r="JKH404" s="4"/>
      <c r="JKI404" s="4"/>
      <c r="JKJ404" s="4"/>
      <c r="JKK404" s="4"/>
      <c r="JKL404" s="4"/>
      <c r="JKM404" s="4"/>
      <c r="JKN404" s="4"/>
      <c r="JKO404" s="4"/>
      <c r="JKP404" s="4"/>
      <c r="JKQ404" s="4"/>
      <c r="JKR404" s="4"/>
      <c r="JKS404" s="4"/>
      <c r="JKT404" s="4"/>
      <c r="JKU404" s="4"/>
      <c r="JKV404" s="4"/>
      <c r="JKW404" s="4"/>
      <c r="JKX404" s="4"/>
      <c r="JKY404" s="4"/>
      <c r="JKZ404" s="4"/>
      <c r="JLA404" s="4"/>
      <c r="JLB404" s="4"/>
      <c r="JLC404" s="4"/>
      <c r="JLD404" s="4"/>
      <c r="JLE404" s="4"/>
      <c r="JLF404" s="4"/>
      <c r="JLG404" s="4"/>
      <c r="JLH404" s="4"/>
      <c r="JLI404" s="4"/>
      <c r="JLJ404" s="4"/>
      <c r="JLK404" s="4"/>
      <c r="JLL404" s="4"/>
      <c r="JLM404" s="4"/>
      <c r="JLN404" s="4"/>
      <c r="JLO404" s="4"/>
      <c r="JLP404" s="4"/>
      <c r="JLQ404" s="4"/>
      <c r="JLR404" s="4"/>
      <c r="JLS404" s="4"/>
      <c r="JLT404" s="4"/>
      <c r="JLU404" s="4"/>
      <c r="JLV404" s="4"/>
      <c r="JLW404" s="4"/>
      <c r="JLX404" s="4"/>
      <c r="JLY404" s="4"/>
      <c r="JLZ404" s="4"/>
      <c r="JMA404" s="4"/>
      <c r="JMB404" s="4"/>
      <c r="JMC404" s="4"/>
      <c r="JMD404" s="4"/>
      <c r="JME404" s="4"/>
      <c r="JMF404" s="4"/>
      <c r="JMG404" s="4"/>
      <c r="JMH404" s="4"/>
      <c r="JMI404" s="4"/>
      <c r="JMJ404" s="4"/>
      <c r="JMK404" s="4"/>
      <c r="JML404" s="4"/>
      <c r="JMM404" s="4"/>
      <c r="JMN404" s="4"/>
      <c r="JMO404" s="4"/>
      <c r="JMP404" s="4"/>
      <c r="JMQ404" s="4"/>
      <c r="JMR404" s="4"/>
      <c r="JMS404" s="4"/>
      <c r="JMT404" s="4"/>
      <c r="JMU404" s="4"/>
      <c r="JMV404" s="4"/>
      <c r="JMW404" s="4"/>
      <c r="JMX404" s="4"/>
      <c r="JMY404" s="4"/>
      <c r="JMZ404" s="4"/>
      <c r="JNA404" s="4"/>
      <c r="JNB404" s="4"/>
      <c r="JNC404" s="4"/>
      <c r="JND404" s="4"/>
      <c r="JNE404" s="4"/>
      <c r="JNF404" s="4"/>
      <c r="JNG404" s="4"/>
      <c r="JNH404" s="4"/>
      <c r="JNI404" s="4"/>
      <c r="JNJ404" s="4"/>
      <c r="JNK404" s="4"/>
      <c r="JNL404" s="4"/>
      <c r="JNM404" s="4"/>
      <c r="JNN404" s="4"/>
      <c r="JNO404" s="4"/>
      <c r="JNP404" s="4"/>
      <c r="JNQ404" s="4"/>
      <c r="JNR404" s="4"/>
      <c r="JNS404" s="4"/>
      <c r="JNT404" s="4"/>
      <c r="JNU404" s="4"/>
      <c r="JNV404" s="4"/>
      <c r="JNW404" s="4"/>
      <c r="JNX404" s="4"/>
      <c r="JNY404" s="4"/>
      <c r="JNZ404" s="4"/>
      <c r="JOA404" s="4"/>
      <c r="JOB404" s="4"/>
      <c r="JOC404" s="4"/>
      <c r="JOD404" s="4"/>
      <c r="JOE404" s="4"/>
      <c r="JOF404" s="4"/>
      <c r="JOG404" s="4"/>
      <c r="JOH404" s="4"/>
      <c r="JOI404" s="4"/>
      <c r="JOJ404" s="4"/>
      <c r="JOK404" s="4"/>
      <c r="JOL404" s="4"/>
      <c r="JOM404" s="4"/>
      <c r="JON404" s="4"/>
      <c r="JOO404" s="4"/>
      <c r="JOP404" s="4"/>
      <c r="JOQ404" s="4"/>
      <c r="JOR404" s="4"/>
      <c r="JOS404" s="4"/>
      <c r="JOT404" s="4"/>
      <c r="JOU404" s="4"/>
      <c r="JOV404" s="4"/>
      <c r="JOW404" s="4"/>
      <c r="JOX404" s="4"/>
      <c r="JOY404" s="4"/>
      <c r="JOZ404" s="4"/>
      <c r="JPA404" s="4"/>
      <c r="JPB404" s="4"/>
      <c r="JPC404" s="4"/>
      <c r="JPD404" s="4"/>
      <c r="JPE404" s="4"/>
      <c r="JPF404" s="4"/>
      <c r="JPG404" s="4"/>
      <c r="JPH404" s="4"/>
      <c r="JPI404" s="4"/>
      <c r="JPJ404" s="4"/>
      <c r="JPK404" s="4"/>
      <c r="JPL404" s="4"/>
      <c r="JPM404" s="4"/>
      <c r="JPN404" s="4"/>
      <c r="JPO404" s="4"/>
      <c r="JPP404" s="4"/>
      <c r="JPQ404" s="4"/>
      <c r="JPR404" s="4"/>
      <c r="JPS404" s="4"/>
      <c r="JPT404" s="4"/>
      <c r="JPU404" s="4"/>
      <c r="JPV404" s="4"/>
      <c r="JPW404" s="4"/>
      <c r="JPX404" s="4"/>
      <c r="JPY404" s="4"/>
      <c r="JPZ404" s="4"/>
      <c r="JQA404" s="4"/>
      <c r="JQB404" s="4"/>
      <c r="JQC404" s="4"/>
      <c r="JQD404" s="4"/>
      <c r="JQE404" s="4"/>
      <c r="JQF404" s="4"/>
      <c r="JQG404" s="4"/>
      <c r="JQH404" s="4"/>
      <c r="JQI404" s="4"/>
      <c r="JQJ404" s="4"/>
      <c r="JQK404" s="4"/>
      <c r="JQL404" s="4"/>
      <c r="JQM404" s="4"/>
      <c r="JQN404" s="4"/>
      <c r="JQO404" s="4"/>
      <c r="JQP404" s="4"/>
      <c r="JQQ404" s="4"/>
      <c r="JQR404" s="4"/>
      <c r="JQS404" s="4"/>
      <c r="JQT404" s="4"/>
      <c r="JQU404" s="4"/>
      <c r="JQV404" s="4"/>
      <c r="JQW404" s="4"/>
      <c r="JQX404" s="4"/>
      <c r="JQY404" s="4"/>
      <c r="JQZ404" s="4"/>
      <c r="JRA404" s="4"/>
      <c r="JRB404" s="4"/>
      <c r="JRC404" s="4"/>
      <c r="JRD404" s="4"/>
      <c r="JRE404" s="4"/>
      <c r="JRF404" s="4"/>
      <c r="JRG404" s="4"/>
      <c r="JRH404" s="4"/>
      <c r="JRI404" s="4"/>
      <c r="JRJ404" s="4"/>
      <c r="JRK404" s="4"/>
      <c r="JRL404" s="4"/>
      <c r="JRM404" s="4"/>
      <c r="JRN404" s="4"/>
      <c r="JRO404" s="4"/>
      <c r="JRP404" s="4"/>
      <c r="JRQ404" s="4"/>
      <c r="JRR404" s="4"/>
      <c r="JRS404" s="4"/>
      <c r="JRT404" s="4"/>
      <c r="JRU404" s="4"/>
      <c r="JRV404" s="4"/>
      <c r="JRW404" s="4"/>
      <c r="JRX404" s="4"/>
      <c r="JRY404" s="4"/>
      <c r="JRZ404" s="4"/>
      <c r="JSA404" s="4"/>
      <c r="JSB404" s="4"/>
      <c r="JSC404" s="4"/>
      <c r="JSD404" s="4"/>
      <c r="JSE404" s="4"/>
      <c r="JSF404" s="4"/>
      <c r="JSG404" s="4"/>
      <c r="JSH404" s="4"/>
      <c r="JSI404" s="4"/>
      <c r="JSJ404" s="4"/>
      <c r="JSK404" s="4"/>
      <c r="JSL404" s="4"/>
      <c r="JSM404" s="4"/>
      <c r="JSN404" s="4"/>
      <c r="JSO404" s="4"/>
      <c r="JSP404" s="4"/>
      <c r="JSQ404" s="4"/>
      <c r="JSR404" s="4"/>
      <c r="JSS404" s="4"/>
      <c r="JST404" s="4"/>
      <c r="JSU404" s="4"/>
      <c r="JSV404" s="4"/>
      <c r="JSW404" s="4"/>
      <c r="JSX404" s="4"/>
      <c r="JSY404" s="4"/>
      <c r="JSZ404" s="4"/>
      <c r="JTA404" s="4"/>
      <c r="JTB404" s="4"/>
      <c r="JTC404" s="4"/>
      <c r="JTD404" s="4"/>
      <c r="JTE404" s="4"/>
      <c r="JTF404" s="4"/>
      <c r="JTG404" s="4"/>
      <c r="JTH404" s="4"/>
      <c r="JTI404" s="4"/>
      <c r="JTJ404" s="4"/>
      <c r="JTK404" s="4"/>
      <c r="JTL404" s="4"/>
      <c r="JTM404" s="4"/>
      <c r="JTN404" s="4"/>
      <c r="JTO404" s="4"/>
      <c r="JTP404" s="4"/>
      <c r="JTQ404" s="4"/>
      <c r="JTR404" s="4"/>
      <c r="JTS404" s="4"/>
      <c r="JTT404" s="4"/>
      <c r="JTU404" s="4"/>
      <c r="JTV404" s="4"/>
      <c r="JTW404" s="4"/>
      <c r="JTX404" s="4"/>
      <c r="JTY404" s="4"/>
      <c r="JTZ404" s="4"/>
      <c r="JUA404" s="4"/>
      <c r="JUB404" s="4"/>
      <c r="JUC404" s="4"/>
      <c r="JUD404" s="4"/>
      <c r="JUE404" s="4"/>
      <c r="JUF404" s="4"/>
      <c r="JUG404" s="4"/>
      <c r="JUH404" s="4"/>
      <c r="JUI404" s="4"/>
      <c r="JUJ404" s="4"/>
      <c r="JUK404" s="4"/>
      <c r="JUL404" s="4"/>
      <c r="JUM404" s="4"/>
      <c r="JUN404" s="4"/>
      <c r="JUO404" s="4"/>
      <c r="JUP404" s="4"/>
      <c r="JUQ404" s="4"/>
      <c r="JUR404" s="4"/>
      <c r="JUS404" s="4"/>
      <c r="JUT404" s="4"/>
      <c r="JUU404" s="4"/>
      <c r="JUV404" s="4"/>
      <c r="JUW404" s="4"/>
      <c r="JUX404" s="4"/>
      <c r="JUY404" s="4"/>
      <c r="JUZ404" s="4"/>
      <c r="JVA404" s="4"/>
      <c r="JVB404" s="4"/>
      <c r="JVC404" s="4"/>
      <c r="JVD404" s="4"/>
      <c r="JVE404" s="4"/>
      <c r="JVF404" s="4"/>
      <c r="JVG404" s="4"/>
      <c r="JVH404" s="4"/>
      <c r="JVI404" s="4"/>
      <c r="JVJ404" s="4"/>
      <c r="JVK404" s="4"/>
      <c r="JVL404" s="4"/>
      <c r="JVM404" s="4"/>
      <c r="JVN404" s="4"/>
      <c r="JVO404" s="4"/>
      <c r="JVP404" s="4"/>
      <c r="JVQ404" s="4"/>
      <c r="JVR404" s="4"/>
      <c r="JVS404" s="4"/>
      <c r="JVT404" s="4"/>
      <c r="JVU404" s="4"/>
      <c r="JVV404" s="4"/>
      <c r="JVW404" s="4"/>
      <c r="JVX404" s="4"/>
      <c r="JVY404" s="4"/>
      <c r="JVZ404" s="4"/>
      <c r="JWA404" s="4"/>
      <c r="JWB404" s="4"/>
      <c r="JWC404" s="4"/>
      <c r="JWD404" s="4"/>
      <c r="JWE404" s="4"/>
      <c r="JWF404" s="4"/>
      <c r="JWG404" s="4"/>
      <c r="JWH404" s="4"/>
      <c r="JWI404" s="4"/>
      <c r="JWJ404" s="4"/>
      <c r="JWK404" s="4"/>
      <c r="JWL404" s="4"/>
      <c r="JWM404" s="4"/>
      <c r="JWN404" s="4"/>
      <c r="JWO404" s="4"/>
      <c r="JWP404" s="4"/>
      <c r="JWQ404" s="4"/>
      <c r="JWR404" s="4"/>
      <c r="JWS404" s="4"/>
      <c r="JWT404" s="4"/>
      <c r="JWU404" s="4"/>
      <c r="JWV404" s="4"/>
      <c r="JWW404" s="4"/>
      <c r="JWX404" s="4"/>
      <c r="JWY404" s="4"/>
      <c r="JWZ404" s="4"/>
      <c r="JXA404" s="4"/>
      <c r="JXB404" s="4"/>
      <c r="JXC404" s="4"/>
      <c r="JXD404" s="4"/>
      <c r="JXE404" s="4"/>
      <c r="JXF404" s="4"/>
      <c r="JXG404" s="4"/>
      <c r="JXH404" s="4"/>
      <c r="JXI404" s="4"/>
      <c r="JXJ404" s="4"/>
      <c r="JXK404" s="4"/>
      <c r="JXL404" s="4"/>
      <c r="JXM404" s="4"/>
      <c r="JXN404" s="4"/>
      <c r="JXO404" s="4"/>
      <c r="JXP404" s="4"/>
      <c r="JXQ404" s="4"/>
      <c r="JXR404" s="4"/>
      <c r="JXS404" s="4"/>
      <c r="JXT404" s="4"/>
      <c r="JXU404" s="4"/>
      <c r="JXV404" s="4"/>
      <c r="JXW404" s="4"/>
      <c r="JXX404" s="4"/>
      <c r="JXY404" s="4"/>
      <c r="JXZ404" s="4"/>
      <c r="JYA404" s="4"/>
      <c r="JYB404" s="4"/>
      <c r="JYC404" s="4"/>
      <c r="JYD404" s="4"/>
      <c r="JYE404" s="4"/>
      <c r="JYF404" s="4"/>
      <c r="JYG404" s="4"/>
      <c r="JYH404" s="4"/>
      <c r="JYI404" s="4"/>
      <c r="JYJ404" s="4"/>
      <c r="JYK404" s="4"/>
      <c r="JYL404" s="4"/>
      <c r="JYM404" s="4"/>
      <c r="JYN404" s="4"/>
      <c r="JYO404" s="4"/>
      <c r="JYP404" s="4"/>
      <c r="JYQ404" s="4"/>
      <c r="JYR404" s="4"/>
      <c r="JYS404" s="4"/>
      <c r="JYT404" s="4"/>
      <c r="JYU404" s="4"/>
      <c r="JYV404" s="4"/>
      <c r="JYW404" s="4"/>
      <c r="JYX404" s="4"/>
      <c r="JYY404" s="4"/>
      <c r="JYZ404" s="4"/>
      <c r="JZA404" s="4"/>
      <c r="JZB404" s="4"/>
      <c r="JZC404" s="4"/>
      <c r="JZD404" s="4"/>
      <c r="JZE404" s="4"/>
      <c r="JZF404" s="4"/>
      <c r="JZG404" s="4"/>
      <c r="JZH404" s="4"/>
      <c r="JZI404" s="4"/>
      <c r="JZJ404" s="4"/>
      <c r="JZK404" s="4"/>
      <c r="JZL404" s="4"/>
      <c r="JZM404" s="4"/>
      <c r="JZN404" s="4"/>
      <c r="JZO404" s="4"/>
      <c r="JZP404" s="4"/>
      <c r="JZQ404" s="4"/>
      <c r="JZR404" s="4"/>
      <c r="JZS404" s="4"/>
      <c r="JZT404" s="4"/>
      <c r="JZU404" s="4"/>
      <c r="JZV404" s="4"/>
      <c r="JZW404" s="4"/>
      <c r="JZX404" s="4"/>
      <c r="JZY404" s="4"/>
      <c r="JZZ404" s="4"/>
      <c r="KAA404" s="4"/>
      <c r="KAB404" s="4"/>
      <c r="KAC404" s="4"/>
      <c r="KAD404" s="4"/>
      <c r="KAE404" s="4"/>
      <c r="KAF404" s="4"/>
      <c r="KAG404" s="4"/>
      <c r="KAH404" s="4"/>
      <c r="KAI404" s="4"/>
      <c r="KAJ404" s="4"/>
      <c r="KAK404" s="4"/>
      <c r="KAL404" s="4"/>
      <c r="KAM404" s="4"/>
      <c r="KAN404" s="4"/>
      <c r="KAO404" s="4"/>
      <c r="KAP404" s="4"/>
      <c r="KAQ404" s="4"/>
      <c r="KAR404" s="4"/>
      <c r="KAS404" s="4"/>
      <c r="KAT404" s="4"/>
      <c r="KAU404" s="4"/>
      <c r="KAV404" s="4"/>
      <c r="KAW404" s="4"/>
      <c r="KAX404" s="4"/>
      <c r="KAY404" s="4"/>
      <c r="KAZ404" s="4"/>
      <c r="KBA404" s="4"/>
      <c r="KBB404" s="4"/>
      <c r="KBC404" s="4"/>
      <c r="KBD404" s="4"/>
      <c r="KBE404" s="4"/>
      <c r="KBF404" s="4"/>
      <c r="KBG404" s="4"/>
      <c r="KBH404" s="4"/>
      <c r="KBI404" s="4"/>
      <c r="KBJ404" s="4"/>
      <c r="KBK404" s="4"/>
      <c r="KBL404" s="4"/>
      <c r="KBM404" s="4"/>
      <c r="KBN404" s="4"/>
      <c r="KBO404" s="4"/>
      <c r="KBP404" s="4"/>
      <c r="KBQ404" s="4"/>
      <c r="KBR404" s="4"/>
      <c r="KBS404" s="4"/>
      <c r="KBT404" s="4"/>
      <c r="KBU404" s="4"/>
      <c r="KBV404" s="4"/>
      <c r="KBW404" s="4"/>
      <c r="KBX404" s="4"/>
      <c r="KBY404" s="4"/>
      <c r="KBZ404" s="4"/>
      <c r="KCA404" s="4"/>
      <c r="KCB404" s="4"/>
      <c r="KCC404" s="4"/>
      <c r="KCD404" s="4"/>
      <c r="KCE404" s="4"/>
      <c r="KCF404" s="4"/>
      <c r="KCG404" s="4"/>
      <c r="KCH404" s="4"/>
      <c r="KCI404" s="4"/>
      <c r="KCJ404" s="4"/>
      <c r="KCK404" s="4"/>
      <c r="KCL404" s="4"/>
      <c r="KCM404" s="4"/>
      <c r="KCN404" s="4"/>
      <c r="KCO404" s="4"/>
      <c r="KCP404" s="4"/>
      <c r="KCQ404" s="4"/>
      <c r="KCR404" s="4"/>
      <c r="KCS404" s="4"/>
      <c r="KCT404" s="4"/>
      <c r="KCU404" s="4"/>
      <c r="KCV404" s="4"/>
      <c r="KCW404" s="4"/>
      <c r="KCX404" s="4"/>
      <c r="KCY404" s="4"/>
      <c r="KCZ404" s="4"/>
      <c r="KDA404" s="4"/>
      <c r="KDB404" s="4"/>
      <c r="KDC404" s="4"/>
      <c r="KDD404" s="4"/>
      <c r="KDE404" s="4"/>
      <c r="KDF404" s="4"/>
      <c r="KDG404" s="4"/>
      <c r="KDH404" s="4"/>
      <c r="KDI404" s="4"/>
      <c r="KDJ404" s="4"/>
      <c r="KDK404" s="4"/>
      <c r="KDL404" s="4"/>
      <c r="KDM404" s="4"/>
      <c r="KDN404" s="4"/>
      <c r="KDO404" s="4"/>
      <c r="KDP404" s="4"/>
      <c r="KDQ404" s="4"/>
      <c r="KDR404" s="4"/>
      <c r="KDS404" s="4"/>
      <c r="KDT404" s="4"/>
      <c r="KDU404" s="4"/>
      <c r="KDV404" s="4"/>
      <c r="KDW404" s="4"/>
      <c r="KDX404" s="4"/>
      <c r="KDY404" s="4"/>
      <c r="KDZ404" s="4"/>
      <c r="KEA404" s="4"/>
      <c r="KEB404" s="4"/>
      <c r="KEC404" s="4"/>
      <c r="KED404" s="4"/>
      <c r="KEE404" s="4"/>
      <c r="KEF404" s="4"/>
      <c r="KEG404" s="4"/>
      <c r="KEH404" s="4"/>
      <c r="KEI404" s="4"/>
      <c r="KEJ404" s="4"/>
      <c r="KEK404" s="4"/>
      <c r="KEL404" s="4"/>
      <c r="KEM404" s="4"/>
      <c r="KEN404" s="4"/>
      <c r="KEO404" s="4"/>
      <c r="KEP404" s="4"/>
      <c r="KEQ404" s="4"/>
      <c r="KER404" s="4"/>
      <c r="KES404" s="4"/>
      <c r="KET404" s="4"/>
      <c r="KEU404" s="4"/>
      <c r="KEV404" s="4"/>
      <c r="KEW404" s="4"/>
      <c r="KEX404" s="4"/>
      <c r="KEY404" s="4"/>
      <c r="KEZ404" s="4"/>
      <c r="KFA404" s="4"/>
      <c r="KFB404" s="4"/>
      <c r="KFC404" s="4"/>
      <c r="KFD404" s="4"/>
      <c r="KFE404" s="4"/>
      <c r="KFF404" s="4"/>
      <c r="KFG404" s="4"/>
      <c r="KFH404" s="4"/>
      <c r="KFI404" s="4"/>
      <c r="KFJ404" s="4"/>
      <c r="KFK404" s="4"/>
      <c r="KFL404" s="4"/>
      <c r="KFM404" s="4"/>
      <c r="KFN404" s="4"/>
      <c r="KFO404" s="4"/>
      <c r="KFP404" s="4"/>
      <c r="KFQ404" s="4"/>
      <c r="KFR404" s="4"/>
      <c r="KFS404" s="4"/>
      <c r="KFT404" s="4"/>
      <c r="KFU404" s="4"/>
      <c r="KFV404" s="4"/>
      <c r="KFW404" s="4"/>
      <c r="KFX404" s="4"/>
      <c r="KFY404" s="4"/>
      <c r="KFZ404" s="4"/>
      <c r="KGA404" s="4"/>
      <c r="KGB404" s="4"/>
      <c r="KGC404" s="4"/>
      <c r="KGD404" s="4"/>
      <c r="KGE404" s="4"/>
      <c r="KGF404" s="4"/>
      <c r="KGG404" s="4"/>
      <c r="KGH404" s="4"/>
      <c r="KGI404" s="4"/>
      <c r="KGJ404" s="4"/>
      <c r="KGK404" s="4"/>
      <c r="KGL404" s="4"/>
      <c r="KGM404" s="4"/>
      <c r="KGN404" s="4"/>
      <c r="KGO404" s="4"/>
      <c r="KGP404" s="4"/>
      <c r="KGQ404" s="4"/>
      <c r="KGR404" s="4"/>
      <c r="KGS404" s="4"/>
      <c r="KGT404" s="4"/>
      <c r="KGU404" s="4"/>
      <c r="KGV404" s="4"/>
      <c r="KGW404" s="4"/>
      <c r="KGX404" s="4"/>
      <c r="KGY404" s="4"/>
      <c r="KGZ404" s="4"/>
      <c r="KHA404" s="4"/>
      <c r="KHB404" s="4"/>
      <c r="KHC404" s="4"/>
      <c r="KHD404" s="4"/>
      <c r="KHE404" s="4"/>
      <c r="KHF404" s="4"/>
      <c r="KHG404" s="4"/>
      <c r="KHH404" s="4"/>
      <c r="KHI404" s="4"/>
      <c r="KHJ404" s="4"/>
      <c r="KHK404" s="4"/>
      <c r="KHL404" s="4"/>
      <c r="KHM404" s="4"/>
      <c r="KHN404" s="4"/>
      <c r="KHO404" s="4"/>
      <c r="KHP404" s="4"/>
      <c r="KHQ404" s="4"/>
      <c r="KHR404" s="4"/>
      <c r="KHS404" s="4"/>
      <c r="KHT404" s="4"/>
      <c r="KHU404" s="4"/>
      <c r="KHV404" s="4"/>
      <c r="KHW404" s="4"/>
      <c r="KHX404" s="4"/>
      <c r="KHY404" s="4"/>
      <c r="KHZ404" s="4"/>
      <c r="KIA404" s="4"/>
      <c r="KIB404" s="4"/>
      <c r="KIC404" s="4"/>
      <c r="KID404" s="4"/>
      <c r="KIE404" s="4"/>
      <c r="KIF404" s="4"/>
      <c r="KIG404" s="4"/>
      <c r="KIH404" s="4"/>
      <c r="KII404" s="4"/>
      <c r="KIJ404" s="4"/>
      <c r="KIK404" s="4"/>
      <c r="KIL404" s="4"/>
      <c r="KIM404" s="4"/>
      <c r="KIN404" s="4"/>
      <c r="KIO404" s="4"/>
      <c r="KIP404" s="4"/>
      <c r="KIQ404" s="4"/>
      <c r="KIR404" s="4"/>
      <c r="KIS404" s="4"/>
      <c r="KIT404" s="4"/>
      <c r="KIU404" s="4"/>
      <c r="KIV404" s="4"/>
      <c r="KIW404" s="4"/>
      <c r="KIX404" s="4"/>
      <c r="KIY404" s="4"/>
      <c r="KIZ404" s="4"/>
      <c r="KJA404" s="4"/>
      <c r="KJB404" s="4"/>
      <c r="KJC404" s="4"/>
      <c r="KJD404" s="4"/>
      <c r="KJE404" s="4"/>
      <c r="KJF404" s="4"/>
      <c r="KJG404" s="4"/>
      <c r="KJH404" s="4"/>
      <c r="KJI404" s="4"/>
      <c r="KJJ404" s="4"/>
      <c r="KJK404" s="4"/>
      <c r="KJL404" s="4"/>
      <c r="KJM404" s="4"/>
      <c r="KJN404" s="4"/>
      <c r="KJO404" s="4"/>
      <c r="KJP404" s="4"/>
      <c r="KJQ404" s="4"/>
      <c r="KJR404" s="4"/>
      <c r="KJS404" s="4"/>
      <c r="KJT404" s="4"/>
      <c r="KJU404" s="4"/>
      <c r="KJV404" s="4"/>
      <c r="KJW404" s="4"/>
      <c r="KJX404" s="4"/>
      <c r="KJY404" s="4"/>
      <c r="KJZ404" s="4"/>
      <c r="KKA404" s="4"/>
      <c r="KKB404" s="4"/>
      <c r="KKC404" s="4"/>
      <c r="KKD404" s="4"/>
      <c r="KKE404" s="4"/>
      <c r="KKF404" s="4"/>
      <c r="KKG404" s="4"/>
      <c r="KKH404" s="4"/>
      <c r="KKI404" s="4"/>
      <c r="KKJ404" s="4"/>
      <c r="KKK404" s="4"/>
      <c r="KKL404" s="4"/>
      <c r="KKM404" s="4"/>
      <c r="KKN404" s="4"/>
      <c r="KKO404" s="4"/>
      <c r="KKP404" s="4"/>
      <c r="KKQ404" s="4"/>
      <c r="KKR404" s="4"/>
      <c r="KKS404" s="4"/>
      <c r="KKT404" s="4"/>
      <c r="KKU404" s="4"/>
      <c r="KKV404" s="4"/>
      <c r="KKW404" s="4"/>
      <c r="KKX404" s="4"/>
      <c r="KKY404" s="4"/>
      <c r="KKZ404" s="4"/>
      <c r="KLA404" s="4"/>
      <c r="KLB404" s="4"/>
      <c r="KLC404" s="4"/>
      <c r="KLD404" s="4"/>
      <c r="KLE404" s="4"/>
      <c r="KLF404" s="4"/>
      <c r="KLG404" s="4"/>
      <c r="KLH404" s="4"/>
      <c r="KLI404" s="4"/>
      <c r="KLJ404" s="4"/>
      <c r="KLK404" s="4"/>
      <c r="KLL404" s="4"/>
      <c r="KLM404" s="4"/>
      <c r="KLN404" s="4"/>
      <c r="KLO404" s="4"/>
      <c r="KLP404" s="4"/>
      <c r="KLQ404" s="4"/>
      <c r="KLR404" s="4"/>
      <c r="KLS404" s="4"/>
      <c r="KLT404" s="4"/>
      <c r="KLU404" s="4"/>
      <c r="KLV404" s="4"/>
      <c r="KLW404" s="4"/>
      <c r="KLX404" s="4"/>
      <c r="KLY404" s="4"/>
      <c r="KLZ404" s="4"/>
      <c r="KMA404" s="4"/>
      <c r="KMB404" s="4"/>
      <c r="KMC404" s="4"/>
      <c r="KMD404" s="4"/>
      <c r="KME404" s="4"/>
      <c r="KMF404" s="4"/>
      <c r="KMG404" s="4"/>
      <c r="KMH404" s="4"/>
      <c r="KMI404" s="4"/>
      <c r="KMJ404" s="4"/>
      <c r="KMK404" s="4"/>
      <c r="KML404" s="4"/>
      <c r="KMM404" s="4"/>
      <c r="KMN404" s="4"/>
      <c r="KMO404" s="4"/>
      <c r="KMP404" s="4"/>
      <c r="KMQ404" s="4"/>
      <c r="KMR404" s="4"/>
      <c r="KMS404" s="4"/>
      <c r="KMT404" s="4"/>
      <c r="KMU404" s="4"/>
      <c r="KMV404" s="4"/>
      <c r="KMW404" s="4"/>
      <c r="KMX404" s="4"/>
      <c r="KMY404" s="4"/>
      <c r="KMZ404" s="4"/>
      <c r="KNA404" s="4"/>
      <c r="KNB404" s="4"/>
      <c r="KNC404" s="4"/>
      <c r="KND404" s="4"/>
      <c r="KNE404" s="4"/>
      <c r="KNF404" s="4"/>
      <c r="KNG404" s="4"/>
      <c r="KNH404" s="4"/>
      <c r="KNI404" s="4"/>
      <c r="KNJ404" s="4"/>
      <c r="KNK404" s="4"/>
      <c r="KNL404" s="4"/>
      <c r="KNM404" s="4"/>
      <c r="KNN404" s="4"/>
      <c r="KNO404" s="4"/>
      <c r="KNP404" s="4"/>
      <c r="KNQ404" s="4"/>
      <c r="KNR404" s="4"/>
      <c r="KNS404" s="4"/>
      <c r="KNT404" s="4"/>
      <c r="KNU404" s="4"/>
      <c r="KNV404" s="4"/>
      <c r="KNW404" s="4"/>
      <c r="KNX404" s="4"/>
      <c r="KNY404" s="4"/>
      <c r="KNZ404" s="4"/>
      <c r="KOA404" s="4"/>
      <c r="KOB404" s="4"/>
      <c r="KOC404" s="4"/>
      <c r="KOD404" s="4"/>
      <c r="KOE404" s="4"/>
      <c r="KOF404" s="4"/>
      <c r="KOG404" s="4"/>
      <c r="KOH404" s="4"/>
      <c r="KOI404" s="4"/>
      <c r="KOJ404" s="4"/>
      <c r="KOK404" s="4"/>
      <c r="KOL404" s="4"/>
      <c r="KOM404" s="4"/>
      <c r="KON404" s="4"/>
      <c r="KOO404" s="4"/>
      <c r="KOP404" s="4"/>
      <c r="KOQ404" s="4"/>
      <c r="KOR404" s="4"/>
      <c r="KOS404" s="4"/>
      <c r="KOT404" s="4"/>
      <c r="KOU404" s="4"/>
      <c r="KOV404" s="4"/>
      <c r="KOW404" s="4"/>
      <c r="KOX404" s="4"/>
      <c r="KOY404" s="4"/>
      <c r="KOZ404" s="4"/>
      <c r="KPA404" s="4"/>
      <c r="KPB404" s="4"/>
      <c r="KPC404" s="4"/>
      <c r="KPD404" s="4"/>
      <c r="KPE404" s="4"/>
      <c r="KPF404" s="4"/>
      <c r="KPG404" s="4"/>
      <c r="KPH404" s="4"/>
      <c r="KPI404" s="4"/>
      <c r="KPJ404" s="4"/>
      <c r="KPK404" s="4"/>
      <c r="KPL404" s="4"/>
      <c r="KPM404" s="4"/>
      <c r="KPN404" s="4"/>
      <c r="KPO404" s="4"/>
      <c r="KPP404" s="4"/>
      <c r="KPQ404" s="4"/>
      <c r="KPR404" s="4"/>
      <c r="KPS404" s="4"/>
      <c r="KPT404" s="4"/>
      <c r="KPU404" s="4"/>
      <c r="KPV404" s="4"/>
      <c r="KPW404" s="4"/>
      <c r="KPX404" s="4"/>
      <c r="KPY404" s="4"/>
      <c r="KPZ404" s="4"/>
      <c r="KQA404" s="4"/>
      <c r="KQB404" s="4"/>
      <c r="KQC404" s="4"/>
      <c r="KQD404" s="4"/>
      <c r="KQE404" s="4"/>
      <c r="KQF404" s="4"/>
      <c r="KQG404" s="4"/>
      <c r="KQH404" s="4"/>
      <c r="KQI404" s="4"/>
      <c r="KQJ404" s="4"/>
      <c r="KQK404" s="4"/>
      <c r="KQL404" s="4"/>
      <c r="KQM404" s="4"/>
      <c r="KQN404" s="4"/>
      <c r="KQO404" s="4"/>
      <c r="KQP404" s="4"/>
      <c r="KQQ404" s="4"/>
      <c r="KQR404" s="4"/>
      <c r="KQS404" s="4"/>
      <c r="KQT404" s="4"/>
      <c r="KQU404" s="4"/>
      <c r="KQV404" s="4"/>
      <c r="KQW404" s="4"/>
      <c r="KQX404" s="4"/>
      <c r="KQY404" s="4"/>
      <c r="KQZ404" s="4"/>
      <c r="KRA404" s="4"/>
      <c r="KRB404" s="4"/>
      <c r="KRC404" s="4"/>
      <c r="KRD404" s="4"/>
      <c r="KRE404" s="4"/>
      <c r="KRF404" s="4"/>
      <c r="KRG404" s="4"/>
      <c r="KRH404" s="4"/>
      <c r="KRI404" s="4"/>
      <c r="KRJ404" s="4"/>
      <c r="KRK404" s="4"/>
      <c r="KRL404" s="4"/>
      <c r="KRM404" s="4"/>
      <c r="KRN404" s="4"/>
      <c r="KRO404" s="4"/>
      <c r="KRP404" s="4"/>
      <c r="KRQ404" s="4"/>
      <c r="KRR404" s="4"/>
      <c r="KRS404" s="4"/>
      <c r="KRT404" s="4"/>
      <c r="KRU404" s="4"/>
      <c r="KRV404" s="4"/>
      <c r="KRW404" s="4"/>
      <c r="KRX404" s="4"/>
      <c r="KRY404" s="4"/>
      <c r="KRZ404" s="4"/>
      <c r="KSA404" s="4"/>
      <c r="KSB404" s="4"/>
      <c r="KSC404" s="4"/>
      <c r="KSD404" s="4"/>
      <c r="KSE404" s="4"/>
      <c r="KSF404" s="4"/>
      <c r="KSG404" s="4"/>
      <c r="KSH404" s="4"/>
      <c r="KSI404" s="4"/>
      <c r="KSJ404" s="4"/>
      <c r="KSK404" s="4"/>
      <c r="KSL404" s="4"/>
      <c r="KSM404" s="4"/>
      <c r="KSN404" s="4"/>
      <c r="KSO404" s="4"/>
      <c r="KSP404" s="4"/>
      <c r="KSQ404" s="4"/>
      <c r="KSR404" s="4"/>
      <c r="KSS404" s="4"/>
      <c r="KST404" s="4"/>
      <c r="KSU404" s="4"/>
      <c r="KSV404" s="4"/>
      <c r="KSW404" s="4"/>
      <c r="KSX404" s="4"/>
      <c r="KSY404" s="4"/>
      <c r="KSZ404" s="4"/>
      <c r="KTA404" s="4"/>
      <c r="KTB404" s="4"/>
      <c r="KTC404" s="4"/>
      <c r="KTD404" s="4"/>
      <c r="KTE404" s="4"/>
      <c r="KTF404" s="4"/>
      <c r="KTG404" s="4"/>
      <c r="KTH404" s="4"/>
      <c r="KTI404" s="4"/>
      <c r="KTJ404" s="4"/>
      <c r="KTK404" s="4"/>
      <c r="KTL404" s="4"/>
      <c r="KTM404" s="4"/>
      <c r="KTN404" s="4"/>
      <c r="KTO404" s="4"/>
      <c r="KTP404" s="4"/>
      <c r="KTQ404" s="4"/>
      <c r="KTR404" s="4"/>
      <c r="KTS404" s="4"/>
      <c r="KTT404" s="4"/>
      <c r="KTU404" s="4"/>
      <c r="KTV404" s="4"/>
      <c r="KTW404" s="4"/>
      <c r="KTX404" s="4"/>
      <c r="KTY404" s="4"/>
      <c r="KTZ404" s="4"/>
      <c r="KUA404" s="4"/>
      <c r="KUB404" s="4"/>
      <c r="KUC404" s="4"/>
      <c r="KUD404" s="4"/>
      <c r="KUE404" s="4"/>
      <c r="KUF404" s="4"/>
      <c r="KUG404" s="4"/>
      <c r="KUH404" s="4"/>
      <c r="KUI404" s="4"/>
      <c r="KUJ404" s="4"/>
      <c r="KUK404" s="4"/>
      <c r="KUL404" s="4"/>
      <c r="KUM404" s="4"/>
      <c r="KUN404" s="4"/>
      <c r="KUO404" s="4"/>
      <c r="KUP404" s="4"/>
      <c r="KUQ404" s="4"/>
      <c r="KUR404" s="4"/>
      <c r="KUS404" s="4"/>
      <c r="KUT404" s="4"/>
      <c r="KUU404" s="4"/>
      <c r="KUV404" s="4"/>
      <c r="KUW404" s="4"/>
      <c r="KUX404" s="4"/>
      <c r="KUY404" s="4"/>
      <c r="KUZ404" s="4"/>
      <c r="KVA404" s="4"/>
      <c r="KVB404" s="4"/>
      <c r="KVC404" s="4"/>
      <c r="KVD404" s="4"/>
      <c r="KVE404" s="4"/>
      <c r="KVF404" s="4"/>
      <c r="KVG404" s="4"/>
      <c r="KVH404" s="4"/>
      <c r="KVI404" s="4"/>
      <c r="KVJ404" s="4"/>
      <c r="KVK404" s="4"/>
      <c r="KVL404" s="4"/>
      <c r="KVM404" s="4"/>
      <c r="KVN404" s="4"/>
      <c r="KVO404" s="4"/>
      <c r="KVP404" s="4"/>
      <c r="KVQ404" s="4"/>
      <c r="KVR404" s="4"/>
      <c r="KVS404" s="4"/>
      <c r="KVT404" s="4"/>
      <c r="KVU404" s="4"/>
      <c r="KVV404" s="4"/>
      <c r="KVW404" s="4"/>
      <c r="KVX404" s="4"/>
      <c r="KVY404" s="4"/>
      <c r="KVZ404" s="4"/>
      <c r="KWA404" s="4"/>
      <c r="KWB404" s="4"/>
      <c r="KWC404" s="4"/>
      <c r="KWD404" s="4"/>
      <c r="KWE404" s="4"/>
      <c r="KWF404" s="4"/>
      <c r="KWG404" s="4"/>
      <c r="KWH404" s="4"/>
      <c r="KWI404" s="4"/>
      <c r="KWJ404" s="4"/>
      <c r="KWK404" s="4"/>
      <c r="KWL404" s="4"/>
      <c r="KWM404" s="4"/>
      <c r="KWN404" s="4"/>
      <c r="KWO404" s="4"/>
      <c r="KWP404" s="4"/>
      <c r="KWQ404" s="4"/>
      <c r="KWR404" s="4"/>
      <c r="KWS404" s="4"/>
      <c r="KWT404" s="4"/>
      <c r="KWU404" s="4"/>
      <c r="KWV404" s="4"/>
      <c r="KWW404" s="4"/>
      <c r="KWX404" s="4"/>
      <c r="KWY404" s="4"/>
      <c r="KWZ404" s="4"/>
      <c r="KXA404" s="4"/>
      <c r="KXB404" s="4"/>
      <c r="KXC404" s="4"/>
      <c r="KXD404" s="4"/>
      <c r="KXE404" s="4"/>
      <c r="KXF404" s="4"/>
      <c r="KXG404" s="4"/>
      <c r="KXH404" s="4"/>
      <c r="KXI404" s="4"/>
      <c r="KXJ404" s="4"/>
      <c r="KXK404" s="4"/>
      <c r="KXL404" s="4"/>
      <c r="KXM404" s="4"/>
      <c r="KXN404" s="4"/>
      <c r="KXO404" s="4"/>
      <c r="KXP404" s="4"/>
      <c r="KXQ404" s="4"/>
      <c r="KXR404" s="4"/>
      <c r="KXS404" s="4"/>
      <c r="KXT404" s="4"/>
      <c r="KXU404" s="4"/>
      <c r="KXV404" s="4"/>
      <c r="KXW404" s="4"/>
      <c r="KXX404" s="4"/>
      <c r="KXY404" s="4"/>
      <c r="KXZ404" s="4"/>
      <c r="KYA404" s="4"/>
      <c r="KYB404" s="4"/>
      <c r="KYC404" s="4"/>
      <c r="KYD404" s="4"/>
      <c r="KYE404" s="4"/>
      <c r="KYF404" s="4"/>
      <c r="KYG404" s="4"/>
      <c r="KYH404" s="4"/>
      <c r="KYI404" s="4"/>
      <c r="KYJ404" s="4"/>
      <c r="KYK404" s="4"/>
      <c r="KYL404" s="4"/>
      <c r="KYM404" s="4"/>
      <c r="KYN404" s="4"/>
      <c r="KYO404" s="4"/>
      <c r="KYP404" s="4"/>
      <c r="KYQ404" s="4"/>
      <c r="KYR404" s="4"/>
      <c r="KYS404" s="4"/>
      <c r="KYT404" s="4"/>
      <c r="KYU404" s="4"/>
      <c r="KYV404" s="4"/>
      <c r="KYW404" s="4"/>
      <c r="KYX404" s="4"/>
      <c r="KYY404" s="4"/>
      <c r="KYZ404" s="4"/>
      <c r="KZA404" s="4"/>
      <c r="KZB404" s="4"/>
      <c r="KZC404" s="4"/>
      <c r="KZD404" s="4"/>
      <c r="KZE404" s="4"/>
      <c r="KZF404" s="4"/>
      <c r="KZG404" s="4"/>
      <c r="KZH404" s="4"/>
      <c r="KZI404" s="4"/>
      <c r="KZJ404" s="4"/>
      <c r="KZK404" s="4"/>
      <c r="KZL404" s="4"/>
      <c r="KZM404" s="4"/>
      <c r="KZN404" s="4"/>
      <c r="KZO404" s="4"/>
      <c r="KZP404" s="4"/>
      <c r="KZQ404" s="4"/>
      <c r="KZR404" s="4"/>
      <c r="KZS404" s="4"/>
      <c r="KZT404" s="4"/>
      <c r="KZU404" s="4"/>
      <c r="KZV404" s="4"/>
      <c r="KZW404" s="4"/>
      <c r="KZX404" s="4"/>
      <c r="KZY404" s="4"/>
      <c r="KZZ404" s="4"/>
      <c r="LAA404" s="4"/>
      <c r="LAB404" s="4"/>
      <c r="LAC404" s="4"/>
      <c r="LAD404" s="4"/>
      <c r="LAE404" s="4"/>
      <c r="LAF404" s="4"/>
      <c r="LAG404" s="4"/>
      <c r="LAH404" s="4"/>
      <c r="LAI404" s="4"/>
      <c r="LAJ404" s="4"/>
      <c r="LAK404" s="4"/>
      <c r="LAL404" s="4"/>
      <c r="LAM404" s="4"/>
      <c r="LAN404" s="4"/>
      <c r="LAO404" s="4"/>
      <c r="LAP404" s="4"/>
      <c r="LAQ404" s="4"/>
      <c r="LAR404" s="4"/>
      <c r="LAS404" s="4"/>
      <c r="LAT404" s="4"/>
      <c r="LAU404" s="4"/>
      <c r="LAV404" s="4"/>
      <c r="LAW404" s="4"/>
      <c r="LAX404" s="4"/>
      <c r="LAY404" s="4"/>
      <c r="LAZ404" s="4"/>
      <c r="LBA404" s="4"/>
      <c r="LBB404" s="4"/>
      <c r="LBC404" s="4"/>
      <c r="LBD404" s="4"/>
      <c r="LBE404" s="4"/>
      <c r="LBF404" s="4"/>
      <c r="LBG404" s="4"/>
      <c r="LBH404" s="4"/>
      <c r="LBI404" s="4"/>
      <c r="LBJ404" s="4"/>
      <c r="LBK404" s="4"/>
      <c r="LBL404" s="4"/>
      <c r="LBM404" s="4"/>
      <c r="LBN404" s="4"/>
      <c r="LBO404" s="4"/>
      <c r="LBP404" s="4"/>
      <c r="LBQ404" s="4"/>
      <c r="LBR404" s="4"/>
      <c r="LBS404" s="4"/>
      <c r="LBT404" s="4"/>
      <c r="LBU404" s="4"/>
      <c r="LBV404" s="4"/>
      <c r="LBW404" s="4"/>
      <c r="LBX404" s="4"/>
      <c r="LBY404" s="4"/>
      <c r="LBZ404" s="4"/>
      <c r="LCA404" s="4"/>
      <c r="LCB404" s="4"/>
      <c r="LCC404" s="4"/>
      <c r="LCD404" s="4"/>
      <c r="LCE404" s="4"/>
      <c r="LCF404" s="4"/>
      <c r="LCG404" s="4"/>
      <c r="LCH404" s="4"/>
      <c r="LCI404" s="4"/>
      <c r="LCJ404" s="4"/>
      <c r="LCK404" s="4"/>
      <c r="LCL404" s="4"/>
      <c r="LCM404" s="4"/>
      <c r="LCN404" s="4"/>
      <c r="LCO404" s="4"/>
      <c r="LCP404" s="4"/>
      <c r="LCQ404" s="4"/>
      <c r="LCR404" s="4"/>
      <c r="LCS404" s="4"/>
      <c r="LCT404" s="4"/>
      <c r="LCU404" s="4"/>
      <c r="LCV404" s="4"/>
      <c r="LCW404" s="4"/>
      <c r="LCX404" s="4"/>
      <c r="LCY404" s="4"/>
      <c r="LCZ404" s="4"/>
      <c r="LDA404" s="4"/>
      <c r="LDB404" s="4"/>
      <c r="LDC404" s="4"/>
      <c r="LDD404" s="4"/>
      <c r="LDE404" s="4"/>
      <c r="LDF404" s="4"/>
      <c r="LDG404" s="4"/>
      <c r="LDH404" s="4"/>
      <c r="LDI404" s="4"/>
      <c r="LDJ404" s="4"/>
      <c r="LDK404" s="4"/>
      <c r="LDL404" s="4"/>
      <c r="LDM404" s="4"/>
      <c r="LDN404" s="4"/>
      <c r="LDO404" s="4"/>
      <c r="LDP404" s="4"/>
      <c r="LDQ404" s="4"/>
      <c r="LDR404" s="4"/>
      <c r="LDS404" s="4"/>
      <c r="LDT404" s="4"/>
      <c r="LDU404" s="4"/>
      <c r="LDV404" s="4"/>
      <c r="LDW404" s="4"/>
      <c r="LDX404" s="4"/>
      <c r="LDY404" s="4"/>
      <c r="LDZ404" s="4"/>
      <c r="LEA404" s="4"/>
      <c r="LEB404" s="4"/>
      <c r="LEC404" s="4"/>
      <c r="LED404" s="4"/>
      <c r="LEE404" s="4"/>
      <c r="LEF404" s="4"/>
      <c r="LEG404" s="4"/>
      <c r="LEH404" s="4"/>
      <c r="LEI404" s="4"/>
      <c r="LEJ404" s="4"/>
      <c r="LEK404" s="4"/>
      <c r="LEL404" s="4"/>
      <c r="LEM404" s="4"/>
      <c r="LEN404" s="4"/>
      <c r="LEO404" s="4"/>
      <c r="LEP404" s="4"/>
      <c r="LEQ404" s="4"/>
      <c r="LER404" s="4"/>
      <c r="LES404" s="4"/>
      <c r="LET404" s="4"/>
      <c r="LEU404" s="4"/>
      <c r="LEV404" s="4"/>
      <c r="LEW404" s="4"/>
      <c r="LEX404" s="4"/>
      <c r="LEY404" s="4"/>
      <c r="LEZ404" s="4"/>
      <c r="LFA404" s="4"/>
      <c r="LFB404" s="4"/>
      <c r="LFC404" s="4"/>
      <c r="LFD404" s="4"/>
      <c r="LFE404" s="4"/>
      <c r="LFF404" s="4"/>
      <c r="LFG404" s="4"/>
      <c r="LFH404" s="4"/>
      <c r="LFI404" s="4"/>
      <c r="LFJ404" s="4"/>
      <c r="LFK404" s="4"/>
      <c r="LFL404" s="4"/>
      <c r="LFM404" s="4"/>
      <c r="LFN404" s="4"/>
      <c r="LFO404" s="4"/>
      <c r="LFP404" s="4"/>
      <c r="LFQ404" s="4"/>
      <c r="LFR404" s="4"/>
      <c r="LFS404" s="4"/>
      <c r="LFT404" s="4"/>
      <c r="LFU404" s="4"/>
      <c r="LFV404" s="4"/>
      <c r="LFW404" s="4"/>
      <c r="LFX404" s="4"/>
      <c r="LFY404" s="4"/>
      <c r="LFZ404" s="4"/>
      <c r="LGA404" s="4"/>
      <c r="LGB404" s="4"/>
      <c r="LGC404" s="4"/>
      <c r="LGD404" s="4"/>
      <c r="LGE404" s="4"/>
      <c r="LGF404" s="4"/>
      <c r="LGG404" s="4"/>
      <c r="LGH404" s="4"/>
      <c r="LGI404" s="4"/>
      <c r="LGJ404" s="4"/>
      <c r="LGK404" s="4"/>
      <c r="LGL404" s="4"/>
      <c r="LGM404" s="4"/>
      <c r="LGN404" s="4"/>
      <c r="LGO404" s="4"/>
      <c r="LGP404" s="4"/>
      <c r="LGQ404" s="4"/>
      <c r="LGR404" s="4"/>
      <c r="LGS404" s="4"/>
      <c r="LGT404" s="4"/>
      <c r="LGU404" s="4"/>
      <c r="LGV404" s="4"/>
      <c r="LGW404" s="4"/>
      <c r="LGX404" s="4"/>
      <c r="LGY404" s="4"/>
      <c r="LGZ404" s="4"/>
      <c r="LHA404" s="4"/>
      <c r="LHB404" s="4"/>
      <c r="LHC404" s="4"/>
      <c r="LHD404" s="4"/>
      <c r="LHE404" s="4"/>
      <c r="LHF404" s="4"/>
      <c r="LHG404" s="4"/>
      <c r="LHH404" s="4"/>
      <c r="LHI404" s="4"/>
      <c r="LHJ404" s="4"/>
      <c r="LHK404" s="4"/>
      <c r="LHL404" s="4"/>
      <c r="LHM404" s="4"/>
      <c r="LHN404" s="4"/>
      <c r="LHO404" s="4"/>
      <c r="LHP404" s="4"/>
      <c r="LHQ404" s="4"/>
      <c r="LHR404" s="4"/>
      <c r="LHS404" s="4"/>
      <c r="LHT404" s="4"/>
      <c r="LHU404" s="4"/>
      <c r="LHV404" s="4"/>
      <c r="LHW404" s="4"/>
      <c r="LHX404" s="4"/>
      <c r="LHY404" s="4"/>
      <c r="LHZ404" s="4"/>
      <c r="LIA404" s="4"/>
      <c r="LIB404" s="4"/>
      <c r="LIC404" s="4"/>
      <c r="LID404" s="4"/>
      <c r="LIE404" s="4"/>
      <c r="LIF404" s="4"/>
      <c r="LIG404" s="4"/>
      <c r="LIH404" s="4"/>
      <c r="LII404" s="4"/>
      <c r="LIJ404" s="4"/>
      <c r="LIK404" s="4"/>
      <c r="LIL404" s="4"/>
      <c r="LIM404" s="4"/>
      <c r="LIN404" s="4"/>
      <c r="LIO404" s="4"/>
      <c r="LIP404" s="4"/>
      <c r="LIQ404" s="4"/>
      <c r="LIR404" s="4"/>
      <c r="LIS404" s="4"/>
      <c r="LIT404" s="4"/>
      <c r="LIU404" s="4"/>
      <c r="LIV404" s="4"/>
      <c r="LIW404" s="4"/>
      <c r="LIX404" s="4"/>
      <c r="LIY404" s="4"/>
      <c r="LIZ404" s="4"/>
      <c r="LJA404" s="4"/>
      <c r="LJB404" s="4"/>
      <c r="LJC404" s="4"/>
      <c r="LJD404" s="4"/>
      <c r="LJE404" s="4"/>
      <c r="LJF404" s="4"/>
      <c r="LJG404" s="4"/>
      <c r="LJH404" s="4"/>
      <c r="LJI404" s="4"/>
      <c r="LJJ404" s="4"/>
      <c r="LJK404" s="4"/>
      <c r="LJL404" s="4"/>
      <c r="LJM404" s="4"/>
      <c r="LJN404" s="4"/>
      <c r="LJO404" s="4"/>
      <c r="LJP404" s="4"/>
      <c r="LJQ404" s="4"/>
      <c r="LJR404" s="4"/>
      <c r="LJS404" s="4"/>
      <c r="LJT404" s="4"/>
      <c r="LJU404" s="4"/>
      <c r="LJV404" s="4"/>
      <c r="LJW404" s="4"/>
      <c r="LJX404" s="4"/>
      <c r="LJY404" s="4"/>
      <c r="LJZ404" s="4"/>
      <c r="LKA404" s="4"/>
      <c r="LKB404" s="4"/>
      <c r="LKC404" s="4"/>
      <c r="LKD404" s="4"/>
      <c r="LKE404" s="4"/>
      <c r="LKF404" s="4"/>
      <c r="LKG404" s="4"/>
      <c r="LKH404" s="4"/>
      <c r="LKI404" s="4"/>
      <c r="LKJ404" s="4"/>
      <c r="LKK404" s="4"/>
      <c r="LKL404" s="4"/>
      <c r="LKM404" s="4"/>
      <c r="LKN404" s="4"/>
      <c r="LKO404" s="4"/>
      <c r="LKP404" s="4"/>
      <c r="LKQ404" s="4"/>
      <c r="LKR404" s="4"/>
      <c r="LKS404" s="4"/>
      <c r="LKT404" s="4"/>
      <c r="LKU404" s="4"/>
      <c r="LKV404" s="4"/>
      <c r="LKW404" s="4"/>
      <c r="LKX404" s="4"/>
      <c r="LKY404" s="4"/>
      <c r="LKZ404" s="4"/>
      <c r="LLA404" s="4"/>
      <c r="LLB404" s="4"/>
      <c r="LLC404" s="4"/>
      <c r="LLD404" s="4"/>
      <c r="LLE404" s="4"/>
      <c r="LLF404" s="4"/>
      <c r="LLG404" s="4"/>
      <c r="LLH404" s="4"/>
      <c r="LLI404" s="4"/>
      <c r="LLJ404" s="4"/>
      <c r="LLK404" s="4"/>
      <c r="LLL404" s="4"/>
      <c r="LLM404" s="4"/>
      <c r="LLN404" s="4"/>
      <c r="LLO404" s="4"/>
      <c r="LLP404" s="4"/>
      <c r="LLQ404" s="4"/>
      <c r="LLR404" s="4"/>
      <c r="LLS404" s="4"/>
      <c r="LLT404" s="4"/>
      <c r="LLU404" s="4"/>
      <c r="LLV404" s="4"/>
      <c r="LLW404" s="4"/>
      <c r="LLX404" s="4"/>
      <c r="LLY404" s="4"/>
      <c r="LLZ404" s="4"/>
      <c r="LMA404" s="4"/>
      <c r="LMB404" s="4"/>
      <c r="LMC404" s="4"/>
      <c r="LMD404" s="4"/>
      <c r="LME404" s="4"/>
      <c r="LMF404" s="4"/>
      <c r="LMG404" s="4"/>
      <c r="LMH404" s="4"/>
      <c r="LMI404" s="4"/>
      <c r="LMJ404" s="4"/>
      <c r="LMK404" s="4"/>
      <c r="LML404" s="4"/>
      <c r="LMM404" s="4"/>
      <c r="LMN404" s="4"/>
      <c r="LMO404" s="4"/>
      <c r="LMP404" s="4"/>
      <c r="LMQ404" s="4"/>
      <c r="LMR404" s="4"/>
      <c r="LMS404" s="4"/>
      <c r="LMT404" s="4"/>
      <c r="LMU404" s="4"/>
      <c r="LMV404" s="4"/>
      <c r="LMW404" s="4"/>
      <c r="LMX404" s="4"/>
      <c r="LMY404" s="4"/>
      <c r="LMZ404" s="4"/>
      <c r="LNA404" s="4"/>
      <c r="LNB404" s="4"/>
      <c r="LNC404" s="4"/>
      <c r="LND404" s="4"/>
      <c r="LNE404" s="4"/>
      <c r="LNF404" s="4"/>
      <c r="LNG404" s="4"/>
      <c r="LNH404" s="4"/>
      <c r="LNI404" s="4"/>
      <c r="LNJ404" s="4"/>
      <c r="LNK404" s="4"/>
      <c r="LNL404" s="4"/>
      <c r="LNM404" s="4"/>
      <c r="LNN404" s="4"/>
      <c r="LNO404" s="4"/>
      <c r="LNP404" s="4"/>
      <c r="LNQ404" s="4"/>
      <c r="LNR404" s="4"/>
      <c r="LNS404" s="4"/>
      <c r="LNT404" s="4"/>
      <c r="LNU404" s="4"/>
      <c r="LNV404" s="4"/>
      <c r="LNW404" s="4"/>
      <c r="LNX404" s="4"/>
      <c r="LNY404" s="4"/>
      <c r="LNZ404" s="4"/>
      <c r="LOA404" s="4"/>
      <c r="LOB404" s="4"/>
      <c r="LOC404" s="4"/>
      <c r="LOD404" s="4"/>
      <c r="LOE404" s="4"/>
      <c r="LOF404" s="4"/>
      <c r="LOG404" s="4"/>
      <c r="LOH404" s="4"/>
      <c r="LOI404" s="4"/>
      <c r="LOJ404" s="4"/>
      <c r="LOK404" s="4"/>
      <c r="LOL404" s="4"/>
      <c r="LOM404" s="4"/>
      <c r="LON404" s="4"/>
      <c r="LOO404" s="4"/>
      <c r="LOP404" s="4"/>
      <c r="LOQ404" s="4"/>
      <c r="LOR404" s="4"/>
      <c r="LOS404" s="4"/>
      <c r="LOT404" s="4"/>
      <c r="LOU404" s="4"/>
      <c r="LOV404" s="4"/>
      <c r="LOW404" s="4"/>
      <c r="LOX404" s="4"/>
      <c r="LOY404" s="4"/>
      <c r="LOZ404" s="4"/>
      <c r="LPA404" s="4"/>
      <c r="LPB404" s="4"/>
      <c r="LPC404" s="4"/>
      <c r="LPD404" s="4"/>
      <c r="LPE404" s="4"/>
      <c r="LPF404" s="4"/>
      <c r="LPG404" s="4"/>
      <c r="LPH404" s="4"/>
      <c r="LPI404" s="4"/>
      <c r="LPJ404" s="4"/>
      <c r="LPK404" s="4"/>
      <c r="LPL404" s="4"/>
      <c r="LPM404" s="4"/>
      <c r="LPN404" s="4"/>
      <c r="LPO404" s="4"/>
      <c r="LPP404" s="4"/>
      <c r="LPQ404" s="4"/>
      <c r="LPR404" s="4"/>
      <c r="LPS404" s="4"/>
      <c r="LPT404" s="4"/>
      <c r="LPU404" s="4"/>
      <c r="LPV404" s="4"/>
      <c r="LPW404" s="4"/>
      <c r="LPX404" s="4"/>
      <c r="LPY404" s="4"/>
      <c r="LPZ404" s="4"/>
      <c r="LQA404" s="4"/>
      <c r="LQB404" s="4"/>
      <c r="LQC404" s="4"/>
      <c r="LQD404" s="4"/>
      <c r="LQE404" s="4"/>
      <c r="LQF404" s="4"/>
      <c r="LQG404" s="4"/>
      <c r="LQH404" s="4"/>
      <c r="LQI404" s="4"/>
      <c r="LQJ404" s="4"/>
      <c r="LQK404" s="4"/>
      <c r="LQL404" s="4"/>
      <c r="LQM404" s="4"/>
      <c r="LQN404" s="4"/>
      <c r="LQO404" s="4"/>
      <c r="LQP404" s="4"/>
      <c r="LQQ404" s="4"/>
      <c r="LQR404" s="4"/>
      <c r="LQS404" s="4"/>
      <c r="LQT404" s="4"/>
      <c r="LQU404" s="4"/>
      <c r="LQV404" s="4"/>
      <c r="LQW404" s="4"/>
      <c r="LQX404" s="4"/>
      <c r="LQY404" s="4"/>
      <c r="LQZ404" s="4"/>
      <c r="LRA404" s="4"/>
      <c r="LRB404" s="4"/>
      <c r="LRC404" s="4"/>
      <c r="LRD404" s="4"/>
      <c r="LRE404" s="4"/>
      <c r="LRF404" s="4"/>
      <c r="LRG404" s="4"/>
      <c r="LRH404" s="4"/>
      <c r="LRI404" s="4"/>
      <c r="LRJ404" s="4"/>
      <c r="LRK404" s="4"/>
      <c r="LRL404" s="4"/>
      <c r="LRM404" s="4"/>
      <c r="LRN404" s="4"/>
      <c r="LRO404" s="4"/>
      <c r="LRP404" s="4"/>
      <c r="LRQ404" s="4"/>
      <c r="LRR404" s="4"/>
      <c r="LRS404" s="4"/>
      <c r="LRT404" s="4"/>
      <c r="LRU404" s="4"/>
      <c r="LRV404" s="4"/>
      <c r="LRW404" s="4"/>
      <c r="LRX404" s="4"/>
      <c r="LRY404" s="4"/>
      <c r="LRZ404" s="4"/>
      <c r="LSA404" s="4"/>
      <c r="LSB404" s="4"/>
      <c r="LSC404" s="4"/>
      <c r="LSD404" s="4"/>
      <c r="LSE404" s="4"/>
      <c r="LSF404" s="4"/>
      <c r="LSG404" s="4"/>
      <c r="LSH404" s="4"/>
      <c r="LSI404" s="4"/>
      <c r="LSJ404" s="4"/>
      <c r="LSK404" s="4"/>
      <c r="LSL404" s="4"/>
      <c r="LSM404" s="4"/>
      <c r="LSN404" s="4"/>
      <c r="LSO404" s="4"/>
      <c r="LSP404" s="4"/>
      <c r="LSQ404" s="4"/>
      <c r="LSR404" s="4"/>
      <c r="LSS404" s="4"/>
      <c r="LST404" s="4"/>
      <c r="LSU404" s="4"/>
      <c r="LSV404" s="4"/>
      <c r="LSW404" s="4"/>
      <c r="LSX404" s="4"/>
      <c r="LSY404" s="4"/>
      <c r="LSZ404" s="4"/>
      <c r="LTA404" s="4"/>
      <c r="LTB404" s="4"/>
      <c r="LTC404" s="4"/>
      <c r="LTD404" s="4"/>
      <c r="LTE404" s="4"/>
      <c r="LTF404" s="4"/>
      <c r="LTG404" s="4"/>
      <c r="LTH404" s="4"/>
      <c r="LTI404" s="4"/>
      <c r="LTJ404" s="4"/>
      <c r="LTK404" s="4"/>
      <c r="LTL404" s="4"/>
      <c r="LTM404" s="4"/>
      <c r="LTN404" s="4"/>
      <c r="LTO404" s="4"/>
      <c r="LTP404" s="4"/>
      <c r="LTQ404" s="4"/>
      <c r="LTR404" s="4"/>
      <c r="LTS404" s="4"/>
      <c r="LTT404" s="4"/>
      <c r="LTU404" s="4"/>
      <c r="LTV404" s="4"/>
      <c r="LTW404" s="4"/>
      <c r="LTX404" s="4"/>
      <c r="LTY404" s="4"/>
      <c r="LTZ404" s="4"/>
      <c r="LUA404" s="4"/>
      <c r="LUB404" s="4"/>
      <c r="LUC404" s="4"/>
      <c r="LUD404" s="4"/>
      <c r="LUE404" s="4"/>
      <c r="LUF404" s="4"/>
      <c r="LUG404" s="4"/>
      <c r="LUH404" s="4"/>
      <c r="LUI404" s="4"/>
      <c r="LUJ404" s="4"/>
      <c r="LUK404" s="4"/>
      <c r="LUL404" s="4"/>
      <c r="LUM404" s="4"/>
      <c r="LUN404" s="4"/>
      <c r="LUO404" s="4"/>
      <c r="LUP404" s="4"/>
      <c r="LUQ404" s="4"/>
      <c r="LUR404" s="4"/>
      <c r="LUS404" s="4"/>
      <c r="LUT404" s="4"/>
      <c r="LUU404" s="4"/>
      <c r="LUV404" s="4"/>
      <c r="LUW404" s="4"/>
      <c r="LUX404" s="4"/>
      <c r="LUY404" s="4"/>
      <c r="LUZ404" s="4"/>
      <c r="LVA404" s="4"/>
      <c r="LVB404" s="4"/>
      <c r="LVC404" s="4"/>
      <c r="LVD404" s="4"/>
      <c r="LVE404" s="4"/>
      <c r="LVF404" s="4"/>
      <c r="LVG404" s="4"/>
      <c r="LVH404" s="4"/>
      <c r="LVI404" s="4"/>
      <c r="LVJ404" s="4"/>
      <c r="LVK404" s="4"/>
      <c r="LVL404" s="4"/>
      <c r="LVM404" s="4"/>
      <c r="LVN404" s="4"/>
      <c r="LVO404" s="4"/>
      <c r="LVP404" s="4"/>
      <c r="LVQ404" s="4"/>
      <c r="LVR404" s="4"/>
      <c r="LVS404" s="4"/>
      <c r="LVT404" s="4"/>
      <c r="LVU404" s="4"/>
      <c r="LVV404" s="4"/>
      <c r="LVW404" s="4"/>
      <c r="LVX404" s="4"/>
      <c r="LVY404" s="4"/>
      <c r="LVZ404" s="4"/>
      <c r="LWA404" s="4"/>
      <c r="LWB404" s="4"/>
      <c r="LWC404" s="4"/>
      <c r="LWD404" s="4"/>
      <c r="LWE404" s="4"/>
      <c r="LWF404" s="4"/>
      <c r="LWG404" s="4"/>
      <c r="LWH404" s="4"/>
      <c r="LWI404" s="4"/>
      <c r="LWJ404" s="4"/>
      <c r="LWK404" s="4"/>
      <c r="LWL404" s="4"/>
      <c r="LWM404" s="4"/>
      <c r="LWN404" s="4"/>
      <c r="LWO404" s="4"/>
      <c r="LWP404" s="4"/>
      <c r="LWQ404" s="4"/>
      <c r="LWR404" s="4"/>
      <c r="LWS404" s="4"/>
      <c r="LWT404" s="4"/>
      <c r="LWU404" s="4"/>
      <c r="LWV404" s="4"/>
      <c r="LWW404" s="4"/>
      <c r="LWX404" s="4"/>
      <c r="LWY404" s="4"/>
      <c r="LWZ404" s="4"/>
      <c r="LXA404" s="4"/>
      <c r="LXB404" s="4"/>
      <c r="LXC404" s="4"/>
      <c r="LXD404" s="4"/>
      <c r="LXE404" s="4"/>
      <c r="LXF404" s="4"/>
      <c r="LXG404" s="4"/>
      <c r="LXH404" s="4"/>
      <c r="LXI404" s="4"/>
      <c r="LXJ404" s="4"/>
      <c r="LXK404" s="4"/>
      <c r="LXL404" s="4"/>
      <c r="LXM404" s="4"/>
      <c r="LXN404" s="4"/>
      <c r="LXO404" s="4"/>
      <c r="LXP404" s="4"/>
      <c r="LXQ404" s="4"/>
      <c r="LXR404" s="4"/>
      <c r="LXS404" s="4"/>
      <c r="LXT404" s="4"/>
      <c r="LXU404" s="4"/>
      <c r="LXV404" s="4"/>
      <c r="LXW404" s="4"/>
      <c r="LXX404" s="4"/>
      <c r="LXY404" s="4"/>
      <c r="LXZ404" s="4"/>
      <c r="LYA404" s="4"/>
      <c r="LYB404" s="4"/>
      <c r="LYC404" s="4"/>
      <c r="LYD404" s="4"/>
      <c r="LYE404" s="4"/>
      <c r="LYF404" s="4"/>
      <c r="LYG404" s="4"/>
      <c r="LYH404" s="4"/>
      <c r="LYI404" s="4"/>
      <c r="LYJ404" s="4"/>
      <c r="LYK404" s="4"/>
      <c r="LYL404" s="4"/>
      <c r="LYM404" s="4"/>
      <c r="LYN404" s="4"/>
      <c r="LYO404" s="4"/>
      <c r="LYP404" s="4"/>
      <c r="LYQ404" s="4"/>
      <c r="LYR404" s="4"/>
      <c r="LYS404" s="4"/>
      <c r="LYT404" s="4"/>
      <c r="LYU404" s="4"/>
      <c r="LYV404" s="4"/>
      <c r="LYW404" s="4"/>
      <c r="LYX404" s="4"/>
      <c r="LYY404" s="4"/>
      <c r="LYZ404" s="4"/>
      <c r="LZA404" s="4"/>
      <c r="LZB404" s="4"/>
      <c r="LZC404" s="4"/>
      <c r="LZD404" s="4"/>
      <c r="LZE404" s="4"/>
      <c r="LZF404" s="4"/>
      <c r="LZG404" s="4"/>
      <c r="LZH404" s="4"/>
      <c r="LZI404" s="4"/>
      <c r="LZJ404" s="4"/>
      <c r="LZK404" s="4"/>
      <c r="LZL404" s="4"/>
      <c r="LZM404" s="4"/>
      <c r="LZN404" s="4"/>
      <c r="LZO404" s="4"/>
      <c r="LZP404" s="4"/>
      <c r="LZQ404" s="4"/>
      <c r="LZR404" s="4"/>
      <c r="LZS404" s="4"/>
      <c r="LZT404" s="4"/>
      <c r="LZU404" s="4"/>
      <c r="LZV404" s="4"/>
      <c r="LZW404" s="4"/>
      <c r="LZX404" s="4"/>
      <c r="LZY404" s="4"/>
      <c r="LZZ404" s="4"/>
      <c r="MAA404" s="4"/>
      <c r="MAB404" s="4"/>
      <c r="MAC404" s="4"/>
      <c r="MAD404" s="4"/>
      <c r="MAE404" s="4"/>
      <c r="MAF404" s="4"/>
      <c r="MAG404" s="4"/>
      <c r="MAH404" s="4"/>
      <c r="MAI404" s="4"/>
      <c r="MAJ404" s="4"/>
      <c r="MAK404" s="4"/>
      <c r="MAL404" s="4"/>
      <c r="MAM404" s="4"/>
      <c r="MAN404" s="4"/>
      <c r="MAO404" s="4"/>
      <c r="MAP404" s="4"/>
      <c r="MAQ404" s="4"/>
      <c r="MAR404" s="4"/>
      <c r="MAS404" s="4"/>
      <c r="MAT404" s="4"/>
      <c r="MAU404" s="4"/>
      <c r="MAV404" s="4"/>
      <c r="MAW404" s="4"/>
      <c r="MAX404" s="4"/>
      <c r="MAY404" s="4"/>
      <c r="MAZ404" s="4"/>
      <c r="MBA404" s="4"/>
      <c r="MBB404" s="4"/>
      <c r="MBC404" s="4"/>
      <c r="MBD404" s="4"/>
      <c r="MBE404" s="4"/>
      <c r="MBF404" s="4"/>
      <c r="MBG404" s="4"/>
      <c r="MBH404" s="4"/>
      <c r="MBI404" s="4"/>
      <c r="MBJ404" s="4"/>
      <c r="MBK404" s="4"/>
      <c r="MBL404" s="4"/>
      <c r="MBM404" s="4"/>
      <c r="MBN404" s="4"/>
      <c r="MBO404" s="4"/>
      <c r="MBP404" s="4"/>
      <c r="MBQ404" s="4"/>
      <c r="MBR404" s="4"/>
      <c r="MBS404" s="4"/>
      <c r="MBT404" s="4"/>
      <c r="MBU404" s="4"/>
      <c r="MBV404" s="4"/>
      <c r="MBW404" s="4"/>
      <c r="MBX404" s="4"/>
      <c r="MBY404" s="4"/>
      <c r="MBZ404" s="4"/>
      <c r="MCA404" s="4"/>
      <c r="MCB404" s="4"/>
      <c r="MCC404" s="4"/>
      <c r="MCD404" s="4"/>
      <c r="MCE404" s="4"/>
      <c r="MCF404" s="4"/>
      <c r="MCG404" s="4"/>
      <c r="MCH404" s="4"/>
      <c r="MCI404" s="4"/>
      <c r="MCJ404" s="4"/>
      <c r="MCK404" s="4"/>
      <c r="MCL404" s="4"/>
      <c r="MCM404" s="4"/>
      <c r="MCN404" s="4"/>
      <c r="MCO404" s="4"/>
      <c r="MCP404" s="4"/>
      <c r="MCQ404" s="4"/>
      <c r="MCR404" s="4"/>
      <c r="MCS404" s="4"/>
      <c r="MCT404" s="4"/>
      <c r="MCU404" s="4"/>
      <c r="MCV404" s="4"/>
      <c r="MCW404" s="4"/>
      <c r="MCX404" s="4"/>
      <c r="MCY404" s="4"/>
      <c r="MCZ404" s="4"/>
      <c r="MDA404" s="4"/>
      <c r="MDB404" s="4"/>
      <c r="MDC404" s="4"/>
      <c r="MDD404" s="4"/>
      <c r="MDE404" s="4"/>
      <c r="MDF404" s="4"/>
      <c r="MDG404" s="4"/>
      <c r="MDH404" s="4"/>
      <c r="MDI404" s="4"/>
      <c r="MDJ404" s="4"/>
      <c r="MDK404" s="4"/>
      <c r="MDL404" s="4"/>
      <c r="MDM404" s="4"/>
      <c r="MDN404" s="4"/>
      <c r="MDO404" s="4"/>
      <c r="MDP404" s="4"/>
      <c r="MDQ404" s="4"/>
      <c r="MDR404" s="4"/>
      <c r="MDS404" s="4"/>
      <c r="MDT404" s="4"/>
      <c r="MDU404" s="4"/>
      <c r="MDV404" s="4"/>
      <c r="MDW404" s="4"/>
      <c r="MDX404" s="4"/>
      <c r="MDY404" s="4"/>
      <c r="MDZ404" s="4"/>
      <c r="MEA404" s="4"/>
      <c r="MEB404" s="4"/>
      <c r="MEC404" s="4"/>
      <c r="MED404" s="4"/>
      <c r="MEE404" s="4"/>
      <c r="MEF404" s="4"/>
      <c r="MEG404" s="4"/>
      <c r="MEH404" s="4"/>
      <c r="MEI404" s="4"/>
      <c r="MEJ404" s="4"/>
      <c r="MEK404" s="4"/>
      <c r="MEL404" s="4"/>
      <c r="MEM404" s="4"/>
      <c r="MEN404" s="4"/>
      <c r="MEO404" s="4"/>
      <c r="MEP404" s="4"/>
      <c r="MEQ404" s="4"/>
      <c r="MER404" s="4"/>
      <c r="MES404" s="4"/>
      <c r="MET404" s="4"/>
      <c r="MEU404" s="4"/>
      <c r="MEV404" s="4"/>
      <c r="MEW404" s="4"/>
      <c r="MEX404" s="4"/>
      <c r="MEY404" s="4"/>
      <c r="MEZ404" s="4"/>
      <c r="MFA404" s="4"/>
      <c r="MFB404" s="4"/>
      <c r="MFC404" s="4"/>
      <c r="MFD404" s="4"/>
      <c r="MFE404" s="4"/>
      <c r="MFF404" s="4"/>
      <c r="MFG404" s="4"/>
      <c r="MFH404" s="4"/>
      <c r="MFI404" s="4"/>
      <c r="MFJ404" s="4"/>
      <c r="MFK404" s="4"/>
      <c r="MFL404" s="4"/>
      <c r="MFM404" s="4"/>
      <c r="MFN404" s="4"/>
      <c r="MFO404" s="4"/>
      <c r="MFP404" s="4"/>
      <c r="MFQ404" s="4"/>
      <c r="MFR404" s="4"/>
      <c r="MFS404" s="4"/>
      <c r="MFT404" s="4"/>
      <c r="MFU404" s="4"/>
      <c r="MFV404" s="4"/>
      <c r="MFW404" s="4"/>
      <c r="MFX404" s="4"/>
      <c r="MFY404" s="4"/>
      <c r="MFZ404" s="4"/>
      <c r="MGA404" s="4"/>
      <c r="MGB404" s="4"/>
      <c r="MGC404" s="4"/>
      <c r="MGD404" s="4"/>
      <c r="MGE404" s="4"/>
      <c r="MGF404" s="4"/>
      <c r="MGG404" s="4"/>
      <c r="MGH404" s="4"/>
      <c r="MGI404" s="4"/>
      <c r="MGJ404" s="4"/>
      <c r="MGK404" s="4"/>
      <c r="MGL404" s="4"/>
      <c r="MGM404" s="4"/>
      <c r="MGN404" s="4"/>
      <c r="MGO404" s="4"/>
      <c r="MGP404" s="4"/>
      <c r="MGQ404" s="4"/>
      <c r="MGR404" s="4"/>
      <c r="MGS404" s="4"/>
      <c r="MGT404" s="4"/>
      <c r="MGU404" s="4"/>
      <c r="MGV404" s="4"/>
      <c r="MGW404" s="4"/>
      <c r="MGX404" s="4"/>
      <c r="MGY404" s="4"/>
      <c r="MGZ404" s="4"/>
      <c r="MHA404" s="4"/>
      <c r="MHB404" s="4"/>
      <c r="MHC404" s="4"/>
      <c r="MHD404" s="4"/>
      <c r="MHE404" s="4"/>
      <c r="MHF404" s="4"/>
      <c r="MHG404" s="4"/>
      <c r="MHH404" s="4"/>
      <c r="MHI404" s="4"/>
      <c r="MHJ404" s="4"/>
      <c r="MHK404" s="4"/>
      <c r="MHL404" s="4"/>
      <c r="MHM404" s="4"/>
      <c r="MHN404" s="4"/>
      <c r="MHO404" s="4"/>
      <c r="MHP404" s="4"/>
      <c r="MHQ404" s="4"/>
      <c r="MHR404" s="4"/>
      <c r="MHS404" s="4"/>
      <c r="MHT404" s="4"/>
      <c r="MHU404" s="4"/>
      <c r="MHV404" s="4"/>
      <c r="MHW404" s="4"/>
      <c r="MHX404" s="4"/>
      <c r="MHY404" s="4"/>
      <c r="MHZ404" s="4"/>
      <c r="MIA404" s="4"/>
      <c r="MIB404" s="4"/>
      <c r="MIC404" s="4"/>
      <c r="MID404" s="4"/>
      <c r="MIE404" s="4"/>
      <c r="MIF404" s="4"/>
      <c r="MIG404" s="4"/>
      <c r="MIH404" s="4"/>
      <c r="MII404" s="4"/>
      <c r="MIJ404" s="4"/>
      <c r="MIK404" s="4"/>
      <c r="MIL404" s="4"/>
      <c r="MIM404" s="4"/>
      <c r="MIN404" s="4"/>
      <c r="MIO404" s="4"/>
      <c r="MIP404" s="4"/>
      <c r="MIQ404" s="4"/>
      <c r="MIR404" s="4"/>
      <c r="MIS404" s="4"/>
      <c r="MIT404" s="4"/>
      <c r="MIU404" s="4"/>
      <c r="MIV404" s="4"/>
      <c r="MIW404" s="4"/>
      <c r="MIX404" s="4"/>
      <c r="MIY404" s="4"/>
      <c r="MIZ404" s="4"/>
      <c r="MJA404" s="4"/>
      <c r="MJB404" s="4"/>
      <c r="MJC404" s="4"/>
      <c r="MJD404" s="4"/>
      <c r="MJE404" s="4"/>
      <c r="MJF404" s="4"/>
      <c r="MJG404" s="4"/>
      <c r="MJH404" s="4"/>
      <c r="MJI404" s="4"/>
      <c r="MJJ404" s="4"/>
      <c r="MJK404" s="4"/>
      <c r="MJL404" s="4"/>
      <c r="MJM404" s="4"/>
      <c r="MJN404" s="4"/>
      <c r="MJO404" s="4"/>
      <c r="MJP404" s="4"/>
      <c r="MJQ404" s="4"/>
      <c r="MJR404" s="4"/>
      <c r="MJS404" s="4"/>
      <c r="MJT404" s="4"/>
      <c r="MJU404" s="4"/>
      <c r="MJV404" s="4"/>
      <c r="MJW404" s="4"/>
      <c r="MJX404" s="4"/>
      <c r="MJY404" s="4"/>
      <c r="MJZ404" s="4"/>
      <c r="MKA404" s="4"/>
      <c r="MKB404" s="4"/>
      <c r="MKC404" s="4"/>
      <c r="MKD404" s="4"/>
      <c r="MKE404" s="4"/>
      <c r="MKF404" s="4"/>
      <c r="MKG404" s="4"/>
      <c r="MKH404" s="4"/>
      <c r="MKI404" s="4"/>
      <c r="MKJ404" s="4"/>
      <c r="MKK404" s="4"/>
      <c r="MKL404" s="4"/>
      <c r="MKM404" s="4"/>
      <c r="MKN404" s="4"/>
      <c r="MKO404" s="4"/>
      <c r="MKP404" s="4"/>
      <c r="MKQ404" s="4"/>
      <c r="MKR404" s="4"/>
      <c r="MKS404" s="4"/>
      <c r="MKT404" s="4"/>
      <c r="MKU404" s="4"/>
      <c r="MKV404" s="4"/>
      <c r="MKW404" s="4"/>
      <c r="MKX404" s="4"/>
      <c r="MKY404" s="4"/>
      <c r="MKZ404" s="4"/>
      <c r="MLA404" s="4"/>
      <c r="MLB404" s="4"/>
      <c r="MLC404" s="4"/>
      <c r="MLD404" s="4"/>
      <c r="MLE404" s="4"/>
      <c r="MLF404" s="4"/>
      <c r="MLG404" s="4"/>
      <c r="MLH404" s="4"/>
      <c r="MLI404" s="4"/>
      <c r="MLJ404" s="4"/>
      <c r="MLK404" s="4"/>
      <c r="MLL404" s="4"/>
      <c r="MLM404" s="4"/>
      <c r="MLN404" s="4"/>
      <c r="MLO404" s="4"/>
      <c r="MLP404" s="4"/>
      <c r="MLQ404" s="4"/>
      <c r="MLR404" s="4"/>
      <c r="MLS404" s="4"/>
      <c r="MLT404" s="4"/>
      <c r="MLU404" s="4"/>
      <c r="MLV404" s="4"/>
      <c r="MLW404" s="4"/>
      <c r="MLX404" s="4"/>
      <c r="MLY404" s="4"/>
      <c r="MLZ404" s="4"/>
      <c r="MMA404" s="4"/>
      <c r="MMB404" s="4"/>
      <c r="MMC404" s="4"/>
      <c r="MMD404" s="4"/>
      <c r="MME404" s="4"/>
      <c r="MMF404" s="4"/>
      <c r="MMG404" s="4"/>
      <c r="MMH404" s="4"/>
      <c r="MMI404" s="4"/>
      <c r="MMJ404" s="4"/>
      <c r="MMK404" s="4"/>
      <c r="MML404" s="4"/>
      <c r="MMM404" s="4"/>
      <c r="MMN404" s="4"/>
      <c r="MMO404" s="4"/>
      <c r="MMP404" s="4"/>
      <c r="MMQ404" s="4"/>
      <c r="MMR404" s="4"/>
      <c r="MMS404" s="4"/>
      <c r="MMT404" s="4"/>
      <c r="MMU404" s="4"/>
      <c r="MMV404" s="4"/>
      <c r="MMW404" s="4"/>
      <c r="MMX404" s="4"/>
      <c r="MMY404" s="4"/>
      <c r="MMZ404" s="4"/>
      <c r="MNA404" s="4"/>
      <c r="MNB404" s="4"/>
      <c r="MNC404" s="4"/>
      <c r="MND404" s="4"/>
      <c r="MNE404" s="4"/>
      <c r="MNF404" s="4"/>
      <c r="MNG404" s="4"/>
      <c r="MNH404" s="4"/>
      <c r="MNI404" s="4"/>
      <c r="MNJ404" s="4"/>
      <c r="MNK404" s="4"/>
      <c r="MNL404" s="4"/>
      <c r="MNM404" s="4"/>
      <c r="MNN404" s="4"/>
      <c r="MNO404" s="4"/>
      <c r="MNP404" s="4"/>
      <c r="MNQ404" s="4"/>
      <c r="MNR404" s="4"/>
      <c r="MNS404" s="4"/>
      <c r="MNT404" s="4"/>
      <c r="MNU404" s="4"/>
      <c r="MNV404" s="4"/>
      <c r="MNW404" s="4"/>
      <c r="MNX404" s="4"/>
      <c r="MNY404" s="4"/>
      <c r="MNZ404" s="4"/>
      <c r="MOA404" s="4"/>
      <c r="MOB404" s="4"/>
      <c r="MOC404" s="4"/>
      <c r="MOD404" s="4"/>
      <c r="MOE404" s="4"/>
      <c r="MOF404" s="4"/>
      <c r="MOG404" s="4"/>
      <c r="MOH404" s="4"/>
      <c r="MOI404" s="4"/>
      <c r="MOJ404" s="4"/>
      <c r="MOK404" s="4"/>
      <c r="MOL404" s="4"/>
      <c r="MOM404" s="4"/>
      <c r="MON404" s="4"/>
      <c r="MOO404" s="4"/>
      <c r="MOP404" s="4"/>
      <c r="MOQ404" s="4"/>
      <c r="MOR404" s="4"/>
      <c r="MOS404" s="4"/>
      <c r="MOT404" s="4"/>
      <c r="MOU404" s="4"/>
      <c r="MOV404" s="4"/>
      <c r="MOW404" s="4"/>
      <c r="MOX404" s="4"/>
      <c r="MOY404" s="4"/>
      <c r="MOZ404" s="4"/>
      <c r="MPA404" s="4"/>
      <c r="MPB404" s="4"/>
      <c r="MPC404" s="4"/>
      <c r="MPD404" s="4"/>
      <c r="MPE404" s="4"/>
      <c r="MPF404" s="4"/>
      <c r="MPG404" s="4"/>
      <c r="MPH404" s="4"/>
      <c r="MPI404" s="4"/>
      <c r="MPJ404" s="4"/>
      <c r="MPK404" s="4"/>
      <c r="MPL404" s="4"/>
      <c r="MPM404" s="4"/>
      <c r="MPN404" s="4"/>
      <c r="MPO404" s="4"/>
      <c r="MPP404" s="4"/>
      <c r="MPQ404" s="4"/>
      <c r="MPR404" s="4"/>
      <c r="MPS404" s="4"/>
      <c r="MPT404" s="4"/>
      <c r="MPU404" s="4"/>
      <c r="MPV404" s="4"/>
      <c r="MPW404" s="4"/>
      <c r="MPX404" s="4"/>
      <c r="MPY404" s="4"/>
      <c r="MPZ404" s="4"/>
      <c r="MQA404" s="4"/>
      <c r="MQB404" s="4"/>
      <c r="MQC404" s="4"/>
      <c r="MQD404" s="4"/>
      <c r="MQE404" s="4"/>
      <c r="MQF404" s="4"/>
      <c r="MQG404" s="4"/>
      <c r="MQH404" s="4"/>
      <c r="MQI404" s="4"/>
      <c r="MQJ404" s="4"/>
      <c r="MQK404" s="4"/>
      <c r="MQL404" s="4"/>
      <c r="MQM404" s="4"/>
      <c r="MQN404" s="4"/>
      <c r="MQO404" s="4"/>
      <c r="MQP404" s="4"/>
      <c r="MQQ404" s="4"/>
      <c r="MQR404" s="4"/>
      <c r="MQS404" s="4"/>
      <c r="MQT404" s="4"/>
      <c r="MQU404" s="4"/>
      <c r="MQV404" s="4"/>
      <c r="MQW404" s="4"/>
      <c r="MQX404" s="4"/>
      <c r="MQY404" s="4"/>
      <c r="MQZ404" s="4"/>
      <c r="MRA404" s="4"/>
      <c r="MRB404" s="4"/>
      <c r="MRC404" s="4"/>
      <c r="MRD404" s="4"/>
      <c r="MRE404" s="4"/>
      <c r="MRF404" s="4"/>
      <c r="MRG404" s="4"/>
      <c r="MRH404" s="4"/>
      <c r="MRI404" s="4"/>
      <c r="MRJ404" s="4"/>
      <c r="MRK404" s="4"/>
      <c r="MRL404" s="4"/>
      <c r="MRM404" s="4"/>
      <c r="MRN404" s="4"/>
      <c r="MRO404" s="4"/>
      <c r="MRP404" s="4"/>
      <c r="MRQ404" s="4"/>
      <c r="MRR404" s="4"/>
      <c r="MRS404" s="4"/>
      <c r="MRT404" s="4"/>
      <c r="MRU404" s="4"/>
      <c r="MRV404" s="4"/>
      <c r="MRW404" s="4"/>
      <c r="MRX404" s="4"/>
      <c r="MRY404" s="4"/>
      <c r="MRZ404" s="4"/>
      <c r="MSA404" s="4"/>
      <c r="MSB404" s="4"/>
      <c r="MSC404" s="4"/>
      <c r="MSD404" s="4"/>
      <c r="MSE404" s="4"/>
      <c r="MSF404" s="4"/>
      <c r="MSG404" s="4"/>
      <c r="MSH404" s="4"/>
      <c r="MSI404" s="4"/>
      <c r="MSJ404" s="4"/>
      <c r="MSK404" s="4"/>
      <c r="MSL404" s="4"/>
      <c r="MSM404" s="4"/>
      <c r="MSN404" s="4"/>
      <c r="MSO404" s="4"/>
      <c r="MSP404" s="4"/>
      <c r="MSQ404" s="4"/>
      <c r="MSR404" s="4"/>
      <c r="MSS404" s="4"/>
      <c r="MST404" s="4"/>
      <c r="MSU404" s="4"/>
      <c r="MSV404" s="4"/>
      <c r="MSW404" s="4"/>
      <c r="MSX404" s="4"/>
      <c r="MSY404" s="4"/>
      <c r="MSZ404" s="4"/>
      <c r="MTA404" s="4"/>
      <c r="MTB404" s="4"/>
      <c r="MTC404" s="4"/>
      <c r="MTD404" s="4"/>
      <c r="MTE404" s="4"/>
      <c r="MTF404" s="4"/>
      <c r="MTG404" s="4"/>
      <c r="MTH404" s="4"/>
      <c r="MTI404" s="4"/>
      <c r="MTJ404" s="4"/>
      <c r="MTK404" s="4"/>
      <c r="MTL404" s="4"/>
      <c r="MTM404" s="4"/>
      <c r="MTN404" s="4"/>
      <c r="MTO404" s="4"/>
      <c r="MTP404" s="4"/>
      <c r="MTQ404" s="4"/>
      <c r="MTR404" s="4"/>
      <c r="MTS404" s="4"/>
      <c r="MTT404" s="4"/>
      <c r="MTU404" s="4"/>
      <c r="MTV404" s="4"/>
      <c r="MTW404" s="4"/>
      <c r="MTX404" s="4"/>
      <c r="MTY404" s="4"/>
      <c r="MTZ404" s="4"/>
      <c r="MUA404" s="4"/>
      <c r="MUB404" s="4"/>
      <c r="MUC404" s="4"/>
      <c r="MUD404" s="4"/>
      <c r="MUE404" s="4"/>
      <c r="MUF404" s="4"/>
      <c r="MUG404" s="4"/>
      <c r="MUH404" s="4"/>
      <c r="MUI404" s="4"/>
      <c r="MUJ404" s="4"/>
      <c r="MUK404" s="4"/>
      <c r="MUL404" s="4"/>
      <c r="MUM404" s="4"/>
      <c r="MUN404" s="4"/>
      <c r="MUO404" s="4"/>
      <c r="MUP404" s="4"/>
      <c r="MUQ404" s="4"/>
      <c r="MUR404" s="4"/>
      <c r="MUS404" s="4"/>
      <c r="MUT404" s="4"/>
      <c r="MUU404" s="4"/>
      <c r="MUV404" s="4"/>
      <c r="MUW404" s="4"/>
      <c r="MUX404" s="4"/>
      <c r="MUY404" s="4"/>
      <c r="MUZ404" s="4"/>
      <c r="MVA404" s="4"/>
      <c r="MVB404" s="4"/>
      <c r="MVC404" s="4"/>
      <c r="MVD404" s="4"/>
      <c r="MVE404" s="4"/>
      <c r="MVF404" s="4"/>
      <c r="MVG404" s="4"/>
      <c r="MVH404" s="4"/>
      <c r="MVI404" s="4"/>
      <c r="MVJ404" s="4"/>
      <c r="MVK404" s="4"/>
      <c r="MVL404" s="4"/>
      <c r="MVM404" s="4"/>
      <c r="MVN404" s="4"/>
      <c r="MVO404" s="4"/>
      <c r="MVP404" s="4"/>
      <c r="MVQ404" s="4"/>
      <c r="MVR404" s="4"/>
      <c r="MVS404" s="4"/>
      <c r="MVT404" s="4"/>
      <c r="MVU404" s="4"/>
      <c r="MVV404" s="4"/>
      <c r="MVW404" s="4"/>
      <c r="MVX404" s="4"/>
      <c r="MVY404" s="4"/>
      <c r="MVZ404" s="4"/>
      <c r="MWA404" s="4"/>
      <c r="MWB404" s="4"/>
      <c r="MWC404" s="4"/>
      <c r="MWD404" s="4"/>
      <c r="MWE404" s="4"/>
      <c r="MWF404" s="4"/>
      <c r="MWG404" s="4"/>
      <c r="MWH404" s="4"/>
      <c r="MWI404" s="4"/>
      <c r="MWJ404" s="4"/>
      <c r="MWK404" s="4"/>
      <c r="MWL404" s="4"/>
      <c r="MWM404" s="4"/>
      <c r="MWN404" s="4"/>
      <c r="MWO404" s="4"/>
      <c r="MWP404" s="4"/>
      <c r="MWQ404" s="4"/>
      <c r="MWR404" s="4"/>
      <c r="MWS404" s="4"/>
      <c r="MWT404" s="4"/>
      <c r="MWU404" s="4"/>
      <c r="MWV404" s="4"/>
      <c r="MWW404" s="4"/>
      <c r="MWX404" s="4"/>
      <c r="MWY404" s="4"/>
      <c r="MWZ404" s="4"/>
      <c r="MXA404" s="4"/>
      <c r="MXB404" s="4"/>
      <c r="MXC404" s="4"/>
      <c r="MXD404" s="4"/>
      <c r="MXE404" s="4"/>
      <c r="MXF404" s="4"/>
      <c r="MXG404" s="4"/>
      <c r="MXH404" s="4"/>
      <c r="MXI404" s="4"/>
      <c r="MXJ404" s="4"/>
      <c r="MXK404" s="4"/>
      <c r="MXL404" s="4"/>
      <c r="MXM404" s="4"/>
      <c r="MXN404" s="4"/>
      <c r="MXO404" s="4"/>
      <c r="MXP404" s="4"/>
      <c r="MXQ404" s="4"/>
      <c r="MXR404" s="4"/>
      <c r="MXS404" s="4"/>
      <c r="MXT404" s="4"/>
      <c r="MXU404" s="4"/>
      <c r="MXV404" s="4"/>
      <c r="MXW404" s="4"/>
      <c r="MXX404" s="4"/>
      <c r="MXY404" s="4"/>
      <c r="MXZ404" s="4"/>
      <c r="MYA404" s="4"/>
      <c r="MYB404" s="4"/>
      <c r="MYC404" s="4"/>
      <c r="MYD404" s="4"/>
      <c r="MYE404" s="4"/>
      <c r="MYF404" s="4"/>
      <c r="MYG404" s="4"/>
      <c r="MYH404" s="4"/>
      <c r="MYI404" s="4"/>
      <c r="MYJ404" s="4"/>
      <c r="MYK404" s="4"/>
      <c r="MYL404" s="4"/>
      <c r="MYM404" s="4"/>
      <c r="MYN404" s="4"/>
      <c r="MYO404" s="4"/>
      <c r="MYP404" s="4"/>
      <c r="MYQ404" s="4"/>
      <c r="MYR404" s="4"/>
      <c r="MYS404" s="4"/>
      <c r="MYT404" s="4"/>
      <c r="MYU404" s="4"/>
      <c r="MYV404" s="4"/>
      <c r="MYW404" s="4"/>
      <c r="MYX404" s="4"/>
      <c r="MYY404" s="4"/>
      <c r="MYZ404" s="4"/>
      <c r="MZA404" s="4"/>
      <c r="MZB404" s="4"/>
      <c r="MZC404" s="4"/>
      <c r="MZD404" s="4"/>
      <c r="MZE404" s="4"/>
      <c r="MZF404" s="4"/>
      <c r="MZG404" s="4"/>
      <c r="MZH404" s="4"/>
      <c r="MZI404" s="4"/>
      <c r="MZJ404" s="4"/>
      <c r="MZK404" s="4"/>
      <c r="MZL404" s="4"/>
      <c r="MZM404" s="4"/>
      <c r="MZN404" s="4"/>
      <c r="MZO404" s="4"/>
      <c r="MZP404" s="4"/>
      <c r="MZQ404" s="4"/>
      <c r="MZR404" s="4"/>
      <c r="MZS404" s="4"/>
      <c r="MZT404" s="4"/>
      <c r="MZU404" s="4"/>
      <c r="MZV404" s="4"/>
      <c r="MZW404" s="4"/>
      <c r="MZX404" s="4"/>
      <c r="MZY404" s="4"/>
      <c r="MZZ404" s="4"/>
      <c r="NAA404" s="4"/>
      <c r="NAB404" s="4"/>
      <c r="NAC404" s="4"/>
      <c r="NAD404" s="4"/>
      <c r="NAE404" s="4"/>
      <c r="NAF404" s="4"/>
      <c r="NAG404" s="4"/>
      <c r="NAH404" s="4"/>
      <c r="NAI404" s="4"/>
      <c r="NAJ404" s="4"/>
      <c r="NAK404" s="4"/>
      <c r="NAL404" s="4"/>
      <c r="NAM404" s="4"/>
      <c r="NAN404" s="4"/>
      <c r="NAO404" s="4"/>
      <c r="NAP404" s="4"/>
      <c r="NAQ404" s="4"/>
      <c r="NAR404" s="4"/>
      <c r="NAS404" s="4"/>
      <c r="NAT404" s="4"/>
      <c r="NAU404" s="4"/>
      <c r="NAV404" s="4"/>
      <c r="NAW404" s="4"/>
      <c r="NAX404" s="4"/>
      <c r="NAY404" s="4"/>
      <c r="NAZ404" s="4"/>
      <c r="NBA404" s="4"/>
      <c r="NBB404" s="4"/>
      <c r="NBC404" s="4"/>
      <c r="NBD404" s="4"/>
      <c r="NBE404" s="4"/>
      <c r="NBF404" s="4"/>
      <c r="NBG404" s="4"/>
      <c r="NBH404" s="4"/>
      <c r="NBI404" s="4"/>
      <c r="NBJ404" s="4"/>
      <c r="NBK404" s="4"/>
      <c r="NBL404" s="4"/>
      <c r="NBM404" s="4"/>
      <c r="NBN404" s="4"/>
      <c r="NBO404" s="4"/>
      <c r="NBP404" s="4"/>
      <c r="NBQ404" s="4"/>
      <c r="NBR404" s="4"/>
      <c r="NBS404" s="4"/>
      <c r="NBT404" s="4"/>
      <c r="NBU404" s="4"/>
      <c r="NBV404" s="4"/>
      <c r="NBW404" s="4"/>
      <c r="NBX404" s="4"/>
      <c r="NBY404" s="4"/>
      <c r="NBZ404" s="4"/>
      <c r="NCA404" s="4"/>
      <c r="NCB404" s="4"/>
      <c r="NCC404" s="4"/>
      <c r="NCD404" s="4"/>
      <c r="NCE404" s="4"/>
      <c r="NCF404" s="4"/>
      <c r="NCG404" s="4"/>
      <c r="NCH404" s="4"/>
      <c r="NCI404" s="4"/>
      <c r="NCJ404" s="4"/>
      <c r="NCK404" s="4"/>
      <c r="NCL404" s="4"/>
      <c r="NCM404" s="4"/>
      <c r="NCN404" s="4"/>
      <c r="NCO404" s="4"/>
      <c r="NCP404" s="4"/>
      <c r="NCQ404" s="4"/>
      <c r="NCR404" s="4"/>
      <c r="NCS404" s="4"/>
      <c r="NCT404" s="4"/>
      <c r="NCU404" s="4"/>
      <c r="NCV404" s="4"/>
      <c r="NCW404" s="4"/>
      <c r="NCX404" s="4"/>
      <c r="NCY404" s="4"/>
      <c r="NCZ404" s="4"/>
      <c r="NDA404" s="4"/>
      <c r="NDB404" s="4"/>
      <c r="NDC404" s="4"/>
      <c r="NDD404" s="4"/>
      <c r="NDE404" s="4"/>
      <c r="NDF404" s="4"/>
      <c r="NDG404" s="4"/>
      <c r="NDH404" s="4"/>
      <c r="NDI404" s="4"/>
      <c r="NDJ404" s="4"/>
      <c r="NDK404" s="4"/>
      <c r="NDL404" s="4"/>
      <c r="NDM404" s="4"/>
      <c r="NDN404" s="4"/>
      <c r="NDO404" s="4"/>
      <c r="NDP404" s="4"/>
      <c r="NDQ404" s="4"/>
      <c r="NDR404" s="4"/>
      <c r="NDS404" s="4"/>
      <c r="NDT404" s="4"/>
      <c r="NDU404" s="4"/>
      <c r="NDV404" s="4"/>
      <c r="NDW404" s="4"/>
      <c r="NDX404" s="4"/>
      <c r="NDY404" s="4"/>
      <c r="NDZ404" s="4"/>
      <c r="NEA404" s="4"/>
      <c r="NEB404" s="4"/>
      <c r="NEC404" s="4"/>
      <c r="NED404" s="4"/>
      <c r="NEE404" s="4"/>
      <c r="NEF404" s="4"/>
      <c r="NEG404" s="4"/>
      <c r="NEH404" s="4"/>
      <c r="NEI404" s="4"/>
      <c r="NEJ404" s="4"/>
      <c r="NEK404" s="4"/>
      <c r="NEL404" s="4"/>
      <c r="NEM404" s="4"/>
      <c r="NEN404" s="4"/>
      <c r="NEO404" s="4"/>
      <c r="NEP404" s="4"/>
      <c r="NEQ404" s="4"/>
      <c r="NER404" s="4"/>
      <c r="NES404" s="4"/>
      <c r="NET404" s="4"/>
      <c r="NEU404" s="4"/>
      <c r="NEV404" s="4"/>
      <c r="NEW404" s="4"/>
      <c r="NEX404" s="4"/>
      <c r="NEY404" s="4"/>
      <c r="NEZ404" s="4"/>
      <c r="NFA404" s="4"/>
      <c r="NFB404" s="4"/>
      <c r="NFC404" s="4"/>
      <c r="NFD404" s="4"/>
      <c r="NFE404" s="4"/>
      <c r="NFF404" s="4"/>
      <c r="NFG404" s="4"/>
      <c r="NFH404" s="4"/>
      <c r="NFI404" s="4"/>
      <c r="NFJ404" s="4"/>
      <c r="NFK404" s="4"/>
      <c r="NFL404" s="4"/>
      <c r="NFM404" s="4"/>
      <c r="NFN404" s="4"/>
      <c r="NFO404" s="4"/>
      <c r="NFP404" s="4"/>
      <c r="NFQ404" s="4"/>
      <c r="NFR404" s="4"/>
      <c r="NFS404" s="4"/>
      <c r="NFT404" s="4"/>
      <c r="NFU404" s="4"/>
      <c r="NFV404" s="4"/>
      <c r="NFW404" s="4"/>
      <c r="NFX404" s="4"/>
      <c r="NFY404" s="4"/>
      <c r="NFZ404" s="4"/>
      <c r="NGA404" s="4"/>
      <c r="NGB404" s="4"/>
      <c r="NGC404" s="4"/>
      <c r="NGD404" s="4"/>
      <c r="NGE404" s="4"/>
      <c r="NGF404" s="4"/>
      <c r="NGG404" s="4"/>
      <c r="NGH404" s="4"/>
      <c r="NGI404" s="4"/>
      <c r="NGJ404" s="4"/>
      <c r="NGK404" s="4"/>
      <c r="NGL404" s="4"/>
      <c r="NGM404" s="4"/>
      <c r="NGN404" s="4"/>
      <c r="NGO404" s="4"/>
      <c r="NGP404" s="4"/>
      <c r="NGQ404" s="4"/>
      <c r="NGR404" s="4"/>
      <c r="NGS404" s="4"/>
      <c r="NGT404" s="4"/>
      <c r="NGU404" s="4"/>
      <c r="NGV404" s="4"/>
      <c r="NGW404" s="4"/>
      <c r="NGX404" s="4"/>
      <c r="NGY404" s="4"/>
      <c r="NGZ404" s="4"/>
      <c r="NHA404" s="4"/>
      <c r="NHB404" s="4"/>
      <c r="NHC404" s="4"/>
      <c r="NHD404" s="4"/>
      <c r="NHE404" s="4"/>
      <c r="NHF404" s="4"/>
      <c r="NHG404" s="4"/>
      <c r="NHH404" s="4"/>
      <c r="NHI404" s="4"/>
      <c r="NHJ404" s="4"/>
      <c r="NHK404" s="4"/>
      <c r="NHL404" s="4"/>
      <c r="NHM404" s="4"/>
      <c r="NHN404" s="4"/>
      <c r="NHO404" s="4"/>
      <c r="NHP404" s="4"/>
      <c r="NHQ404" s="4"/>
      <c r="NHR404" s="4"/>
      <c r="NHS404" s="4"/>
      <c r="NHT404" s="4"/>
      <c r="NHU404" s="4"/>
      <c r="NHV404" s="4"/>
      <c r="NHW404" s="4"/>
      <c r="NHX404" s="4"/>
      <c r="NHY404" s="4"/>
      <c r="NHZ404" s="4"/>
      <c r="NIA404" s="4"/>
      <c r="NIB404" s="4"/>
      <c r="NIC404" s="4"/>
      <c r="NID404" s="4"/>
      <c r="NIE404" s="4"/>
      <c r="NIF404" s="4"/>
      <c r="NIG404" s="4"/>
      <c r="NIH404" s="4"/>
      <c r="NII404" s="4"/>
      <c r="NIJ404" s="4"/>
      <c r="NIK404" s="4"/>
      <c r="NIL404" s="4"/>
      <c r="NIM404" s="4"/>
      <c r="NIN404" s="4"/>
      <c r="NIO404" s="4"/>
      <c r="NIP404" s="4"/>
      <c r="NIQ404" s="4"/>
      <c r="NIR404" s="4"/>
      <c r="NIS404" s="4"/>
      <c r="NIT404" s="4"/>
      <c r="NIU404" s="4"/>
      <c r="NIV404" s="4"/>
      <c r="NIW404" s="4"/>
      <c r="NIX404" s="4"/>
      <c r="NIY404" s="4"/>
      <c r="NIZ404" s="4"/>
      <c r="NJA404" s="4"/>
      <c r="NJB404" s="4"/>
      <c r="NJC404" s="4"/>
      <c r="NJD404" s="4"/>
      <c r="NJE404" s="4"/>
      <c r="NJF404" s="4"/>
      <c r="NJG404" s="4"/>
      <c r="NJH404" s="4"/>
      <c r="NJI404" s="4"/>
      <c r="NJJ404" s="4"/>
      <c r="NJK404" s="4"/>
      <c r="NJL404" s="4"/>
      <c r="NJM404" s="4"/>
      <c r="NJN404" s="4"/>
      <c r="NJO404" s="4"/>
      <c r="NJP404" s="4"/>
      <c r="NJQ404" s="4"/>
      <c r="NJR404" s="4"/>
      <c r="NJS404" s="4"/>
      <c r="NJT404" s="4"/>
      <c r="NJU404" s="4"/>
      <c r="NJV404" s="4"/>
      <c r="NJW404" s="4"/>
      <c r="NJX404" s="4"/>
      <c r="NJY404" s="4"/>
      <c r="NJZ404" s="4"/>
      <c r="NKA404" s="4"/>
      <c r="NKB404" s="4"/>
      <c r="NKC404" s="4"/>
      <c r="NKD404" s="4"/>
      <c r="NKE404" s="4"/>
      <c r="NKF404" s="4"/>
      <c r="NKG404" s="4"/>
      <c r="NKH404" s="4"/>
      <c r="NKI404" s="4"/>
      <c r="NKJ404" s="4"/>
      <c r="NKK404" s="4"/>
      <c r="NKL404" s="4"/>
      <c r="NKM404" s="4"/>
      <c r="NKN404" s="4"/>
      <c r="NKO404" s="4"/>
      <c r="NKP404" s="4"/>
      <c r="NKQ404" s="4"/>
      <c r="NKR404" s="4"/>
      <c r="NKS404" s="4"/>
      <c r="NKT404" s="4"/>
      <c r="NKU404" s="4"/>
      <c r="NKV404" s="4"/>
      <c r="NKW404" s="4"/>
      <c r="NKX404" s="4"/>
      <c r="NKY404" s="4"/>
      <c r="NKZ404" s="4"/>
      <c r="NLA404" s="4"/>
      <c r="NLB404" s="4"/>
      <c r="NLC404" s="4"/>
      <c r="NLD404" s="4"/>
      <c r="NLE404" s="4"/>
      <c r="NLF404" s="4"/>
      <c r="NLG404" s="4"/>
      <c r="NLH404" s="4"/>
      <c r="NLI404" s="4"/>
      <c r="NLJ404" s="4"/>
      <c r="NLK404" s="4"/>
      <c r="NLL404" s="4"/>
      <c r="NLM404" s="4"/>
      <c r="NLN404" s="4"/>
      <c r="NLO404" s="4"/>
      <c r="NLP404" s="4"/>
      <c r="NLQ404" s="4"/>
      <c r="NLR404" s="4"/>
      <c r="NLS404" s="4"/>
      <c r="NLT404" s="4"/>
      <c r="NLU404" s="4"/>
      <c r="NLV404" s="4"/>
      <c r="NLW404" s="4"/>
      <c r="NLX404" s="4"/>
      <c r="NLY404" s="4"/>
      <c r="NLZ404" s="4"/>
      <c r="NMA404" s="4"/>
      <c r="NMB404" s="4"/>
      <c r="NMC404" s="4"/>
      <c r="NMD404" s="4"/>
      <c r="NME404" s="4"/>
      <c r="NMF404" s="4"/>
      <c r="NMG404" s="4"/>
      <c r="NMH404" s="4"/>
      <c r="NMI404" s="4"/>
      <c r="NMJ404" s="4"/>
      <c r="NMK404" s="4"/>
      <c r="NML404" s="4"/>
      <c r="NMM404" s="4"/>
      <c r="NMN404" s="4"/>
      <c r="NMO404" s="4"/>
      <c r="NMP404" s="4"/>
      <c r="NMQ404" s="4"/>
      <c r="NMR404" s="4"/>
      <c r="NMS404" s="4"/>
      <c r="NMT404" s="4"/>
      <c r="NMU404" s="4"/>
      <c r="NMV404" s="4"/>
      <c r="NMW404" s="4"/>
      <c r="NMX404" s="4"/>
      <c r="NMY404" s="4"/>
      <c r="NMZ404" s="4"/>
      <c r="NNA404" s="4"/>
      <c r="NNB404" s="4"/>
      <c r="NNC404" s="4"/>
      <c r="NND404" s="4"/>
      <c r="NNE404" s="4"/>
      <c r="NNF404" s="4"/>
      <c r="NNG404" s="4"/>
      <c r="NNH404" s="4"/>
      <c r="NNI404" s="4"/>
      <c r="NNJ404" s="4"/>
      <c r="NNK404" s="4"/>
      <c r="NNL404" s="4"/>
      <c r="NNM404" s="4"/>
      <c r="NNN404" s="4"/>
      <c r="NNO404" s="4"/>
      <c r="NNP404" s="4"/>
      <c r="NNQ404" s="4"/>
      <c r="NNR404" s="4"/>
      <c r="NNS404" s="4"/>
      <c r="NNT404" s="4"/>
      <c r="NNU404" s="4"/>
      <c r="NNV404" s="4"/>
      <c r="NNW404" s="4"/>
      <c r="NNX404" s="4"/>
      <c r="NNY404" s="4"/>
      <c r="NNZ404" s="4"/>
      <c r="NOA404" s="4"/>
      <c r="NOB404" s="4"/>
      <c r="NOC404" s="4"/>
      <c r="NOD404" s="4"/>
      <c r="NOE404" s="4"/>
      <c r="NOF404" s="4"/>
      <c r="NOG404" s="4"/>
      <c r="NOH404" s="4"/>
      <c r="NOI404" s="4"/>
      <c r="NOJ404" s="4"/>
      <c r="NOK404" s="4"/>
      <c r="NOL404" s="4"/>
      <c r="NOM404" s="4"/>
      <c r="NON404" s="4"/>
      <c r="NOO404" s="4"/>
      <c r="NOP404" s="4"/>
      <c r="NOQ404" s="4"/>
      <c r="NOR404" s="4"/>
      <c r="NOS404" s="4"/>
      <c r="NOT404" s="4"/>
      <c r="NOU404" s="4"/>
      <c r="NOV404" s="4"/>
      <c r="NOW404" s="4"/>
      <c r="NOX404" s="4"/>
      <c r="NOY404" s="4"/>
      <c r="NOZ404" s="4"/>
      <c r="NPA404" s="4"/>
      <c r="NPB404" s="4"/>
      <c r="NPC404" s="4"/>
      <c r="NPD404" s="4"/>
      <c r="NPE404" s="4"/>
      <c r="NPF404" s="4"/>
      <c r="NPG404" s="4"/>
      <c r="NPH404" s="4"/>
      <c r="NPI404" s="4"/>
      <c r="NPJ404" s="4"/>
      <c r="NPK404" s="4"/>
      <c r="NPL404" s="4"/>
      <c r="NPM404" s="4"/>
      <c r="NPN404" s="4"/>
      <c r="NPO404" s="4"/>
      <c r="NPP404" s="4"/>
      <c r="NPQ404" s="4"/>
      <c r="NPR404" s="4"/>
      <c r="NPS404" s="4"/>
      <c r="NPT404" s="4"/>
      <c r="NPU404" s="4"/>
      <c r="NPV404" s="4"/>
      <c r="NPW404" s="4"/>
      <c r="NPX404" s="4"/>
      <c r="NPY404" s="4"/>
      <c r="NPZ404" s="4"/>
      <c r="NQA404" s="4"/>
      <c r="NQB404" s="4"/>
      <c r="NQC404" s="4"/>
      <c r="NQD404" s="4"/>
      <c r="NQE404" s="4"/>
      <c r="NQF404" s="4"/>
      <c r="NQG404" s="4"/>
      <c r="NQH404" s="4"/>
      <c r="NQI404" s="4"/>
      <c r="NQJ404" s="4"/>
      <c r="NQK404" s="4"/>
      <c r="NQL404" s="4"/>
      <c r="NQM404" s="4"/>
      <c r="NQN404" s="4"/>
      <c r="NQO404" s="4"/>
      <c r="NQP404" s="4"/>
      <c r="NQQ404" s="4"/>
      <c r="NQR404" s="4"/>
      <c r="NQS404" s="4"/>
      <c r="NQT404" s="4"/>
      <c r="NQU404" s="4"/>
      <c r="NQV404" s="4"/>
      <c r="NQW404" s="4"/>
      <c r="NQX404" s="4"/>
      <c r="NQY404" s="4"/>
      <c r="NQZ404" s="4"/>
      <c r="NRA404" s="4"/>
      <c r="NRB404" s="4"/>
      <c r="NRC404" s="4"/>
      <c r="NRD404" s="4"/>
      <c r="NRE404" s="4"/>
      <c r="NRF404" s="4"/>
      <c r="NRG404" s="4"/>
      <c r="NRH404" s="4"/>
      <c r="NRI404" s="4"/>
      <c r="NRJ404" s="4"/>
      <c r="NRK404" s="4"/>
      <c r="NRL404" s="4"/>
      <c r="NRM404" s="4"/>
      <c r="NRN404" s="4"/>
      <c r="NRO404" s="4"/>
      <c r="NRP404" s="4"/>
      <c r="NRQ404" s="4"/>
      <c r="NRR404" s="4"/>
      <c r="NRS404" s="4"/>
      <c r="NRT404" s="4"/>
      <c r="NRU404" s="4"/>
      <c r="NRV404" s="4"/>
      <c r="NRW404" s="4"/>
      <c r="NRX404" s="4"/>
      <c r="NRY404" s="4"/>
      <c r="NRZ404" s="4"/>
      <c r="NSA404" s="4"/>
      <c r="NSB404" s="4"/>
      <c r="NSC404" s="4"/>
      <c r="NSD404" s="4"/>
      <c r="NSE404" s="4"/>
      <c r="NSF404" s="4"/>
      <c r="NSG404" s="4"/>
      <c r="NSH404" s="4"/>
      <c r="NSI404" s="4"/>
      <c r="NSJ404" s="4"/>
      <c r="NSK404" s="4"/>
      <c r="NSL404" s="4"/>
      <c r="NSM404" s="4"/>
      <c r="NSN404" s="4"/>
      <c r="NSO404" s="4"/>
      <c r="NSP404" s="4"/>
      <c r="NSQ404" s="4"/>
      <c r="NSR404" s="4"/>
      <c r="NSS404" s="4"/>
      <c r="NST404" s="4"/>
      <c r="NSU404" s="4"/>
      <c r="NSV404" s="4"/>
      <c r="NSW404" s="4"/>
      <c r="NSX404" s="4"/>
      <c r="NSY404" s="4"/>
      <c r="NSZ404" s="4"/>
      <c r="NTA404" s="4"/>
      <c r="NTB404" s="4"/>
      <c r="NTC404" s="4"/>
      <c r="NTD404" s="4"/>
      <c r="NTE404" s="4"/>
      <c r="NTF404" s="4"/>
      <c r="NTG404" s="4"/>
      <c r="NTH404" s="4"/>
      <c r="NTI404" s="4"/>
      <c r="NTJ404" s="4"/>
      <c r="NTK404" s="4"/>
      <c r="NTL404" s="4"/>
      <c r="NTM404" s="4"/>
      <c r="NTN404" s="4"/>
      <c r="NTO404" s="4"/>
      <c r="NTP404" s="4"/>
      <c r="NTQ404" s="4"/>
      <c r="NTR404" s="4"/>
      <c r="NTS404" s="4"/>
      <c r="NTT404" s="4"/>
      <c r="NTU404" s="4"/>
      <c r="NTV404" s="4"/>
      <c r="NTW404" s="4"/>
      <c r="NTX404" s="4"/>
      <c r="NTY404" s="4"/>
      <c r="NTZ404" s="4"/>
      <c r="NUA404" s="4"/>
      <c r="NUB404" s="4"/>
      <c r="NUC404" s="4"/>
      <c r="NUD404" s="4"/>
      <c r="NUE404" s="4"/>
      <c r="NUF404" s="4"/>
      <c r="NUG404" s="4"/>
      <c r="NUH404" s="4"/>
      <c r="NUI404" s="4"/>
      <c r="NUJ404" s="4"/>
      <c r="NUK404" s="4"/>
      <c r="NUL404" s="4"/>
      <c r="NUM404" s="4"/>
      <c r="NUN404" s="4"/>
      <c r="NUO404" s="4"/>
      <c r="NUP404" s="4"/>
      <c r="NUQ404" s="4"/>
      <c r="NUR404" s="4"/>
      <c r="NUS404" s="4"/>
      <c r="NUT404" s="4"/>
      <c r="NUU404" s="4"/>
      <c r="NUV404" s="4"/>
      <c r="NUW404" s="4"/>
      <c r="NUX404" s="4"/>
      <c r="NUY404" s="4"/>
      <c r="NUZ404" s="4"/>
      <c r="NVA404" s="4"/>
      <c r="NVB404" s="4"/>
      <c r="NVC404" s="4"/>
      <c r="NVD404" s="4"/>
      <c r="NVE404" s="4"/>
      <c r="NVF404" s="4"/>
      <c r="NVG404" s="4"/>
      <c r="NVH404" s="4"/>
      <c r="NVI404" s="4"/>
      <c r="NVJ404" s="4"/>
      <c r="NVK404" s="4"/>
      <c r="NVL404" s="4"/>
      <c r="NVM404" s="4"/>
      <c r="NVN404" s="4"/>
      <c r="NVO404" s="4"/>
      <c r="NVP404" s="4"/>
      <c r="NVQ404" s="4"/>
      <c r="NVR404" s="4"/>
      <c r="NVS404" s="4"/>
      <c r="NVT404" s="4"/>
      <c r="NVU404" s="4"/>
      <c r="NVV404" s="4"/>
      <c r="NVW404" s="4"/>
      <c r="NVX404" s="4"/>
      <c r="NVY404" s="4"/>
      <c r="NVZ404" s="4"/>
      <c r="NWA404" s="4"/>
      <c r="NWB404" s="4"/>
      <c r="NWC404" s="4"/>
      <c r="NWD404" s="4"/>
      <c r="NWE404" s="4"/>
      <c r="NWF404" s="4"/>
      <c r="NWG404" s="4"/>
      <c r="NWH404" s="4"/>
      <c r="NWI404" s="4"/>
      <c r="NWJ404" s="4"/>
      <c r="NWK404" s="4"/>
      <c r="NWL404" s="4"/>
      <c r="NWM404" s="4"/>
      <c r="NWN404" s="4"/>
      <c r="NWO404" s="4"/>
      <c r="NWP404" s="4"/>
      <c r="NWQ404" s="4"/>
      <c r="NWR404" s="4"/>
      <c r="NWS404" s="4"/>
      <c r="NWT404" s="4"/>
      <c r="NWU404" s="4"/>
      <c r="NWV404" s="4"/>
      <c r="NWW404" s="4"/>
      <c r="NWX404" s="4"/>
      <c r="NWY404" s="4"/>
      <c r="NWZ404" s="4"/>
      <c r="NXA404" s="4"/>
      <c r="NXB404" s="4"/>
      <c r="NXC404" s="4"/>
      <c r="NXD404" s="4"/>
      <c r="NXE404" s="4"/>
      <c r="NXF404" s="4"/>
      <c r="NXG404" s="4"/>
      <c r="NXH404" s="4"/>
      <c r="NXI404" s="4"/>
      <c r="NXJ404" s="4"/>
      <c r="NXK404" s="4"/>
      <c r="NXL404" s="4"/>
      <c r="NXM404" s="4"/>
      <c r="NXN404" s="4"/>
      <c r="NXO404" s="4"/>
      <c r="NXP404" s="4"/>
      <c r="NXQ404" s="4"/>
      <c r="NXR404" s="4"/>
      <c r="NXS404" s="4"/>
      <c r="NXT404" s="4"/>
      <c r="NXU404" s="4"/>
      <c r="NXV404" s="4"/>
      <c r="NXW404" s="4"/>
      <c r="NXX404" s="4"/>
      <c r="NXY404" s="4"/>
      <c r="NXZ404" s="4"/>
      <c r="NYA404" s="4"/>
      <c r="NYB404" s="4"/>
      <c r="NYC404" s="4"/>
      <c r="NYD404" s="4"/>
      <c r="NYE404" s="4"/>
      <c r="NYF404" s="4"/>
      <c r="NYG404" s="4"/>
      <c r="NYH404" s="4"/>
      <c r="NYI404" s="4"/>
      <c r="NYJ404" s="4"/>
      <c r="NYK404" s="4"/>
      <c r="NYL404" s="4"/>
      <c r="NYM404" s="4"/>
      <c r="NYN404" s="4"/>
      <c r="NYO404" s="4"/>
      <c r="NYP404" s="4"/>
      <c r="NYQ404" s="4"/>
      <c r="NYR404" s="4"/>
      <c r="NYS404" s="4"/>
      <c r="NYT404" s="4"/>
      <c r="NYU404" s="4"/>
      <c r="NYV404" s="4"/>
      <c r="NYW404" s="4"/>
      <c r="NYX404" s="4"/>
      <c r="NYY404" s="4"/>
      <c r="NYZ404" s="4"/>
      <c r="NZA404" s="4"/>
      <c r="NZB404" s="4"/>
      <c r="NZC404" s="4"/>
      <c r="NZD404" s="4"/>
      <c r="NZE404" s="4"/>
      <c r="NZF404" s="4"/>
      <c r="NZG404" s="4"/>
      <c r="NZH404" s="4"/>
      <c r="NZI404" s="4"/>
      <c r="NZJ404" s="4"/>
      <c r="NZK404" s="4"/>
      <c r="NZL404" s="4"/>
      <c r="NZM404" s="4"/>
      <c r="NZN404" s="4"/>
      <c r="NZO404" s="4"/>
      <c r="NZP404" s="4"/>
      <c r="NZQ404" s="4"/>
      <c r="NZR404" s="4"/>
      <c r="NZS404" s="4"/>
      <c r="NZT404" s="4"/>
      <c r="NZU404" s="4"/>
      <c r="NZV404" s="4"/>
      <c r="NZW404" s="4"/>
      <c r="NZX404" s="4"/>
      <c r="NZY404" s="4"/>
      <c r="NZZ404" s="4"/>
      <c r="OAA404" s="4"/>
      <c r="OAB404" s="4"/>
      <c r="OAC404" s="4"/>
      <c r="OAD404" s="4"/>
      <c r="OAE404" s="4"/>
      <c r="OAF404" s="4"/>
      <c r="OAG404" s="4"/>
      <c r="OAH404" s="4"/>
      <c r="OAI404" s="4"/>
      <c r="OAJ404" s="4"/>
      <c r="OAK404" s="4"/>
      <c r="OAL404" s="4"/>
      <c r="OAM404" s="4"/>
      <c r="OAN404" s="4"/>
      <c r="OAO404" s="4"/>
      <c r="OAP404" s="4"/>
      <c r="OAQ404" s="4"/>
      <c r="OAR404" s="4"/>
      <c r="OAS404" s="4"/>
      <c r="OAT404" s="4"/>
      <c r="OAU404" s="4"/>
      <c r="OAV404" s="4"/>
      <c r="OAW404" s="4"/>
      <c r="OAX404" s="4"/>
      <c r="OAY404" s="4"/>
      <c r="OAZ404" s="4"/>
      <c r="OBA404" s="4"/>
      <c r="OBB404" s="4"/>
      <c r="OBC404" s="4"/>
      <c r="OBD404" s="4"/>
      <c r="OBE404" s="4"/>
      <c r="OBF404" s="4"/>
      <c r="OBG404" s="4"/>
      <c r="OBH404" s="4"/>
      <c r="OBI404" s="4"/>
      <c r="OBJ404" s="4"/>
      <c r="OBK404" s="4"/>
      <c r="OBL404" s="4"/>
      <c r="OBM404" s="4"/>
      <c r="OBN404" s="4"/>
      <c r="OBO404" s="4"/>
      <c r="OBP404" s="4"/>
      <c r="OBQ404" s="4"/>
      <c r="OBR404" s="4"/>
      <c r="OBS404" s="4"/>
      <c r="OBT404" s="4"/>
      <c r="OBU404" s="4"/>
      <c r="OBV404" s="4"/>
      <c r="OBW404" s="4"/>
      <c r="OBX404" s="4"/>
      <c r="OBY404" s="4"/>
      <c r="OBZ404" s="4"/>
      <c r="OCA404" s="4"/>
      <c r="OCB404" s="4"/>
      <c r="OCC404" s="4"/>
      <c r="OCD404" s="4"/>
      <c r="OCE404" s="4"/>
      <c r="OCF404" s="4"/>
      <c r="OCG404" s="4"/>
      <c r="OCH404" s="4"/>
      <c r="OCI404" s="4"/>
      <c r="OCJ404" s="4"/>
      <c r="OCK404" s="4"/>
      <c r="OCL404" s="4"/>
      <c r="OCM404" s="4"/>
      <c r="OCN404" s="4"/>
      <c r="OCO404" s="4"/>
      <c r="OCP404" s="4"/>
      <c r="OCQ404" s="4"/>
      <c r="OCR404" s="4"/>
      <c r="OCS404" s="4"/>
      <c r="OCT404" s="4"/>
      <c r="OCU404" s="4"/>
      <c r="OCV404" s="4"/>
      <c r="OCW404" s="4"/>
      <c r="OCX404" s="4"/>
      <c r="OCY404" s="4"/>
      <c r="OCZ404" s="4"/>
      <c r="ODA404" s="4"/>
      <c r="ODB404" s="4"/>
      <c r="ODC404" s="4"/>
      <c r="ODD404" s="4"/>
      <c r="ODE404" s="4"/>
      <c r="ODF404" s="4"/>
      <c r="ODG404" s="4"/>
      <c r="ODH404" s="4"/>
      <c r="ODI404" s="4"/>
      <c r="ODJ404" s="4"/>
      <c r="ODK404" s="4"/>
      <c r="ODL404" s="4"/>
      <c r="ODM404" s="4"/>
      <c r="ODN404" s="4"/>
      <c r="ODO404" s="4"/>
      <c r="ODP404" s="4"/>
      <c r="ODQ404" s="4"/>
      <c r="ODR404" s="4"/>
      <c r="ODS404" s="4"/>
      <c r="ODT404" s="4"/>
      <c r="ODU404" s="4"/>
      <c r="ODV404" s="4"/>
      <c r="ODW404" s="4"/>
      <c r="ODX404" s="4"/>
      <c r="ODY404" s="4"/>
      <c r="ODZ404" s="4"/>
      <c r="OEA404" s="4"/>
      <c r="OEB404" s="4"/>
      <c r="OEC404" s="4"/>
      <c r="OED404" s="4"/>
      <c r="OEE404" s="4"/>
      <c r="OEF404" s="4"/>
      <c r="OEG404" s="4"/>
      <c r="OEH404" s="4"/>
      <c r="OEI404" s="4"/>
      <c r="OEJ404" s="4"/>
      <c r="OEK404" s="4"/>
      <c r="OEL404" s="4"/>
      <c r="OEM404" s="4"/>
      <c r="OEN404" s="4"/>
      <c r="OEO404" s="4"/>
      <c r="OEP404" s="4"/>
      <c r="OEQ404" s="4"/>
      <c r="OER404" s="4"/>
      <c r="OES404" s="4"/>
      <c r="OET404" s="4"/>
      <c r="OEU404" s="4"/>
      <c r="OEV404" s="4"/>
      <c r="OEW404" s="4"/>
      <c r="OEX404" s="4"/>
      <c r="OEY404" s="4"/>
      <c r="OEZ404" s="4"/>
      <c r="OFA404" s="4"/>
      <c r="OFB404" s="4"/>
      <c r="OFC404" s="4"/>
      <c r="OFD404" s="4"/>
      <c r="OFE404" s="4"/>
      <c r="OFF404" s="4"/>
      <c r="OFG404" s="4"/>
      <c r="OFH404" s="4"/>
      <c r="OFI404" s="4"/>
      <c r="OFJ404" s="4"/>
      <c r="OFK404" s="4"/>
      <c r="OFL404" s="4"/>
      <c r="OFM404" s="4"/>
      <c r="OFN404" s="4"/>
      <c r="OFO404" s="4"/>
      <c r="OFP404" s="4"/>
      <c r="OFQ404" s="4"/>
      <c r="OFR404" s="4"/>
      <c r="OFS404" s="4"/>
      <c r="OFT404" s="4"/>
      <c r="OFU404" s="4"/>
      <c r="OFV404" s="4"/>
      <c r="OFW404" s="4"/>
      <c r="OFX404" s="4"/>
      <c r="OFY404" s="4"/>
      <c r="OFZ404" s="4"/>
      <c r="OGA404" s="4"/>
      <c r="OGB404" s="4"/>
      <c r="OGC404" s="4"/>
      <c r="OGD404" s="4"/>
      <c r="OGE404" s="4"/>
      <c r="OGF404" s="4"/>
      <c r="OGG404" s="4"/>
      <c r="OGH404" s="4"/>
      <c r="OGI404" s="4"/>
      <c r="OGJ404" s="4"/>
      <c r="OGK404" s="4"/>
      <c r="OGL404" s="4"/>
      <c r="OGM404" s="4"/>
      <c r="OGN404" s="4"/>
      <c r="OGO404" s="4"/>
      <c r="OGP404" s="4"/>
      <c r="OGQ404" s="4"/>
      <c r="OGR404" s="4"/>
      <c r="OGS404" s="4"/>
      <c r="OGT404" s="4"/>
      <c r="OGU404" s="4"/>
      <c r="OGV404" s="4"/>
      <c r="OGW404" s="4"/>
      <c r="OGX404" s="4"/>
      <c r="OGY404" s="4"/>
      <c r="OGZ404" s="4"/>
      <c r="OHA404" s="4"/>
      <c r="OHB404" s="4"/>
      <c r="OHC404" s="4"/>
      <c r="OHD404" s="4"/>
      <c r="OHE404" s="4"/>
      <c r="OHF404" s="4"/>
      <c r="OHG404" s="4"/>
      <c r="OHH404" s="4"/>
      <c r="OHI404" s="4"/>
      <c r="OHJ404" s="4"/>
      <c r="OHK404" s="4"/>
      <c r="OHL404" s="4"/>
      <c r="OHM404" s="4"/>
      <c r="OHN404" s="4"/>
      <c r="OHO404" s="4"/>
      <c r="OHP404" s="4"/>
      <c r="OHQ404" s="4"/>
      <c r="OHR404" s="4"/>
      <c r="OHS404" s="4"/>
      <c r="OHT404" s="4"/>
      <c r="OHU404" s="4"/>
      <c r="OHV404" s="4"/>
      <c r="OHW404" s="4"/>
      <c r="OHX404" s="4"/>
      <c r="OHY404" s="4"/>
      <c r="OHZ404" s="4"/>
      <c r="OIA404" s="4"/>
      <c r="OIB404" s="4"/>
      <c r="OIC404" s="4"/>
      <c r="OID404" s="4"/>
      <c r="OIE404" s="4"/>
      <c r="OIF404" s="4"/>
      <c r="OIG404" s="4"/>
      <c r="OIH404" s="4"/>
      <c r="OII404" s="4"/>
      <c r="OIJ404" s="4"/>
      <c r="OIK404" s="4"/>
      <c r="OIL404" s="4"/>
      <c r="OIM404" s="4"/>
      <c r="OIN404" s="4"/>
      <c r="OIO404" s="4"/>
      <c r="OIP404" s="4"/>
      <c r="OIQ404" s="4"/>
      <c r="OIR404" s="4"/>
      <c r="OIS404" s="4"/>
      <c r="OIT404" s="4"/>
      <c r="OIU404" s="4"/>
      <c r="OIV404" s="4"/>
      <c r="OIW404" s="4"/>
      <c r="OIX404" s="4"/>
      <c r="OIY404" s="4"/>
      <c r="OIZ404" s="4"/>
      <c r="OJA404" s="4"/>
      <c r="OJB404" s="4"/>
      <c r="OJC404" s="4"/>
      <c r="OJD404" s="4"/>
      <c r="OJE404" s="4"/>
      <c r="OJF404" s="4"/>
      <c r="OJG404" s="4"/>
      <c r="OJH404" s="4"/>
      <c r="OJI404" s="4"/>
      <c r="OJJ404" s="4"/>
      <c r="OJK404" s="4"/>
      <c r="OJL404" s="4"/>
      <c r="OJM404" s="4"/>
      <c r="OJN404" s="4"/>
      <c r="OJO404" s="4"/>
      <c r="OJP404" s="4"/>
      <c r="OJQ404" s="4"/>
      <c r="OJR404" s="4"/>
      <c r="OJS404" s="4"/>
      <c r="OJT404" s="4"/>
      <c r="OJU404" s="4"/>
      <c r="OJV404" s="4"/>
      <c r="OJW404" s="4"/>
      <c r="OJX404" s="4"/>
      <c r="OJY404" s="4"/>
      <c r="OJZ404" s="4"/>
      <c r="OKA404" s="4"/>
      <c r="OKB404" s="4"/>
      <c r="OKC404" s="4"/>
      <c r="OKD404" s="4"/>
      <c r="OKE404" s="4"/>
      <c r="OKF404" s="4"/>
      <c r="OKG404" s="4"/>
      <c r="OKH404" s="4"/>
      <c r="OKI404" s="4"/>
      <c r="OKJ404" s="4"/>
      <c r="OKK404" s="4"/>
      <c r="OKL404" s="4"/>
      <c r="OKM404" s="4"/>
      <c r="OKN404" s="4"/>
      <c r="OKO404" s="4"/>
      <c r="OKP404" s="4"/>
      <c r="OKQ404" s="4"/>
      <c r="OKR404" s="4"/>
      <c r="OKS404" s="4"/>
      <c r="OKT404" s="4"/>
      <c r="OKU404" s="4"/>
      <c r="OKV404" s="4"/>
      <c r="OKW404" s="4"/>
      <c r="OKX404" s="4"/>
      <c r="OKY404" s="4"/>
      <c r="OKZ404" s="4"/>
      <c r="OLA404" s="4"/>
      <c r="OLB404" s="4"/>
      <c r="OLC404" s="4"/>
      <c r="OLD404" s="4"/>
      <c r="OLE404" s="4"/>
      <c r="OLF404" s="4"/>
      <c r="OLG404" s="4"/>
      <c r="OLH404" s="4"/>
      <c r="OLI404" s="4"/>
      <c r="OLJ404" s="4"/>
      <c r="OLK404" s="4"/>
      <c r="OLL404" s="4"/>
      <c r="OLM404" s="4"/>
      <c r="OLN404" s="4"/>
      <c r="OLO404" s="4"/>
      <c r="OLP404" s="4"/>
      <c r="OLQ404" s="4"/>
      <c r="OLR404" s="4"/>
      <c r="OLS404" s="4"/>
      <c r="OLT404" s="4"/>
      <c r="OLU404" s="4"/>
      <c r="OLV404" s="4"/>
      <c r="OLW404" s="4"/>
      <c r="OLX404" s="4"/>
      <c r="OLY404" s="4"/>
      <c r="OLZ404" s="4"/>
      <c r="OMA404" s="4"/>
      <c r="OMB404" s="4"/>
      <c r="OMC404" s="4"/>
      <c r="OMD404" s="4"/>
      <c r="OME404" s="4"/>
      <c r="OMF404" s="4"/>
      <c r="OMG404" s="4"/>
      <c r="OMH404" s="4"/>
      <c r="OMI404" s="4"/>
      <c r="OMJ404" s="4"/>
      <c r="OMK404" s="4"/>
      <c r="OML404" s="4"/>
      <c r="OMM404" s="4"/>
      <c r="OMN404" s="4"/>
      <c r="OMO404" s="4"/>
      <c r="OMP404" s="4"/>
      <c r="OMQ404" s="4"/>
      <c r="OMR404" s="4"/>
      <c r="OMS404" s="4"/>
      <c r="OMT404" s="4"/>
      <c r="OMU404" s="4"/>
      <c r="OMV404" s="4"/>
      <c r="OMW404" s="4"/>
      <c r="OMX404" s="4"/>
      <c r="OMY404" s="4"/>
      <c r="OMZ404" s="4"/>
      <c r="ONA404" s="4"/>
      <c r="ONB404" s="4"/>
      <c r="ONC404" s="4"/>
      <c r="OND404" s="4"/>
      <c r="ONE404" s="4"/>
      <c r="ONF404" s="4"/>
      <c r="ONG404" s="4"/>
      <c r="ONH404" s="4"/>
      <c r="ONI404" s="4"/>
      <c r="ONJ404" s="4"/>
      <c r="ONK404" s="4"/>
      <c r="ONL404" s="4"/>
      <c r="ONM404" s="4"/>
      <c r="ONN404" s="4"/>
      <c r="ONO404" s="4"/>
      <c r="ONP404" s="4"/>
      <c r="ONQ404" s="4"/>
      <c r="ONR404" s="4"/>
      <c r="ONS404" s="4"/>
      <c r="ONT404" s="4"/>
      <c r="ONU404" s="4"/>
      <c r="ONV404" s="4"/>
      <c r="ONW404" s="4"/>
      <c r="ONX404" s="4"/>
      <c r="ONY404" s="4"/>
      <c r="ONZ404" s="4"/>
      <c r="OOA404" s="4"/>
      <c r="OOB404" s="4"/>
      <c r="OOC404" s="4"/>
      <c r="OOD404" s="4"/>
      <c r="OOE404" s="4"/>
      <c r="OOF404" s="4"/>
      <c r="OOG404" s="4"/>
      <c r="OOH404" s="4"/>
      <c r="OOI404" s="4"/>
      <c r="OOJ404" s="4"/>
      <c r="OOK404" s="4"/>
      <c r="OOL404" s="4"/>
      <c r="OOM404" s="4"/>
      <c r="OON404" s="4"/>
      <c r="OOO404" s="4"/>
      <c r="OOP404" s="4"/>
      <c r="OOQ404" s="4"/>
      <c r="OOR404" s="4"/>
      <c r="OOS404" s="4"/>
      <c r="OOT404" s="4"/>
      <c r="OOU404" s="4"/>
      <c r="OOV404" s="4"/>
      <c r="OOW404" s="4"/>
      <c r="OOX404" s="4"/>
      <c r="OOY404" s="4"/>
      <c r="OOZ404" s="4"/>
      <c r="OPA404" s="4"/>
      <c r="OPB404" s="4"/>
      <c r="OPC404" s="4"/>
      <c r="OPD404" s="4"/>
      <c r="OPE404" s="4"/>
      <c r="OPF404" s="4"/>
      <c r="OPG404" s="4"/>
      <c r="OPH404" s="4"/>
      <c r="OPI404" s="4"/>
      <c r="OPJ404" s="4"/>
      <c r="OPK404" s="4"/>
      <c r="OPL404" s="4"/>
      <c r="OPM404" s="4"/>
      <c r="OPN404" s="4"/>
      <c r="OPO404" s="4"/>
      <c r="OPP404" s="4"/>
      <c r="OPQ404" s="4"/>
      <c r="OPR404" s="4"/>
      <c r="OPS404" s="4"/>
      <c r="OPT404" s="4"/>
      <c r="OPU404" s="4"/>
      <c r="OPV404" s="4"/>
      <c r="OPW404" s="4"/>
      <c r="OPX404" s="4"/>
      <c r="OPY404" s="4"/>
      <c r="OPZ404" s="4"/>
      <c r="OQA404" s="4"/>
      <c r="OQB404" s="4"/>
      <c r="OQC404" s="4"/>
      <c r="OQD404" s="4"/>
      <c r="OQE404" s="4"/>
      <c r="OQF404" s="4"/>
      <c r="OQG404" s="4"/>
      <c r="OQH404" s="4"/>
      <c r="OQI404" s="4"/>
      <c r="OQJ404" s="4"/>
      <c r="OQK404" s="4"/>
      <c r="OQL404" s="4"/>
      <c r="OQM404" s="4"/>
      <c r="OQN404" s="4"/>
      <c r="OQO404" s="4"/>
      <c r="OQP404" s="4"/>
      <c r="OQQ404" s="4"/>
      <c r="OQR404" s="4"/>
      <c r="OQS404" s="4"/>
      <c r="OQT404" s="4"/>
      <c r="OQU404" s="4"/>
      <c r="OQV404" s="4"/>
      <c r="OQW404" s="4"/>
      <c r="OQX404" s="4"/>
      <c r="OQY404" s="4"/>
      <c r="OQZ404" s="4"/>
      <c r="ORA404" s="4"/>
      <c r="ORB404" s="4"/>
      <c r="ORC404" s="4"/>
      <c r="ORD404" s="4"/>
      <c r="ORE404" s="4"/>
      <c r="ORF404" s="4"/>
      <c r="ORG404" s="4"/>
      <c r="ORH404" s="4"/>
      <c r="ORI404" s="4"/>
      <c r="ORJ404" s="4"/>
      <c r="ORK404" s="4"/>
      <c r="ORL404" s="4"/>
      <c r="ORM404" s="4"/>
      <c r="ORN404" s="4"/>
      <c r="ORO404" s="4"/>
      <c r="ORP404" s="4"/>
      <c r="ORQ404" s="4"/>
      <c r="ORR404" s="4"/>
      <c r="ORS404" s="4"/>
      <c r="ORT404" s="4"/>
      <c r="ORU404" s="4"/>
      <c r="ORV404" s="4"/>
      <c r="ORW404" s="4"/>
      <c r="ORX404" s="4"/>
      <c r="ORY404" s="4"/>
      <c r="ORZ404" s="4"/>
      <c r="OSA404" s="4"/>
      <c r="OSB404" s="4"/>
      <c r="OSC404" s="4"/>
      <c r="OSD404" s="4"/>
      <c r="OSE404" s="4"/>
      <c r="OSF404" s="4"/>
      <c r="OSG404" s="4"/>
      <c r="OSH404" s="4"/>
      <c r="OSI404" s="4"/>
      <c r="OSJ404" s="4"/>
      <c r="OSK404" s="4"/>
      <c r="OSL404" s="4"/>
      <c r="OSM404" s="4"/>
      <c r="OSN404" s="4"/>
      <c r="OSO404" s="4"/>
      <c r="OSP404" s="4"/>
      <c r="OSQ404" s="4"/>
      <c r="OSR404" s="4"/>
      <c r="OSS404" s="4"/>
      <c r="OST404" s="4"/>
      <c r="OSU404" s="4"/>
      <c r="OSV404" s="4"/>
      <c r="OSW404" s="4"/>
      <c r="OSX404" s="4"/>
      <c r="OSY404" s="4"/>
      <c r="OSZ404" s="4"/>
      <c r="OTA404" s="4"/>
      <c r="OTB404" s="4"/>
      <c r="OTC404" s="4"/>
      <c r="OTD404" s="4"/>
      <c r="OTE404" s="4"/>
      <c r="OTF404" s="4"/>
      <c r="OTG404" s="4"/>
      <c r="OTH404" s="4"/>
      <c r="OTI404" s="4"/>
      <c r="OTJ404" s="4"/>
      <c r="OTK404" s="4"/>
      <c r="OTL404" s="4"/>
      <c r="OTM404" s="4"/>
      <c r="OTN404" s="4"/>
      <c r="OTO404" s="4"/>
      <c r="OTP404" s="4"/>
      <c r="OTQ404" s="4"/>
      <c r="OTR404" s="4"/>
      <c r="OTS404" s="4"/>
      <c r="OTT404" s="4"/>
      <c r="OTU404" s="4"/>
      <c r="OTV404" s="4"/>
      <c r="OTW404" s="4"/>
      <c r="OTX404" s="4"/>
      <c r="OTY404" s="4"/>
      <c r="OTZ404" s="4"/>
      <c r="OUA404" s="4"/>
      <c r="OUB404" s="4"/>
      <c r="OUC404" s="4"/>
      <c r="OUD404" s="4"/>
      <c r="OUE404" s="4"/>
      <c r="OUF404" s="4"/>
      <c r="OUG404" s="4"/>
      <c r="OUH404" s="4"/>
      <c r="OUI404" s="4"/>
      <c r="OUJ404" s="4"/>
      <c r="OUK404" s="4"/>
      <c r="OUL404" s="4"/>
      <c r="OUM404" s="4"/>
      <c r="OUN404" s="4"/>
      <c r="OUO404" s="4"/>
      <c r="OUP404" s="4"/>
      <c r="OUQ404" s="4"/>
      <c r="OUR404" s="4"/>
      <c r="OUS404" s="4"/>
      <c r="OUT404" s="4"/>
      <c r="OUU404" s="4"/>
      <c r="OUV404" s="4"/>
      <c r="OUW404" s="4"/>
      <c r="OUX404" s="4"/>
      <c r="OUY404" s="4"/>
      <c r="OUZ404" s="4"/>
      <c r="OVA404" s="4"/>
      <c r="OVB404" s="4"/>
      <c r="OVC404" s="4"/>
      <c r="OVD404" s="4"/>
      <c r="OVE404" s="4"/>
      <c r="OVF404" s="4"/>
      <c r="OVG404" s="4"/>
      <c r="OVH404" s="4"/>
      <c r="OVI404" s="4"/>
      <c r="OVJ404" s="4"/>
      <c r="OVK404" s="4"/>
      <c r="OVL404" s="4"/>
      <c r="OVM404" s="4"/>
      <c r="OVN404" s="4"/>
      <c r="OVO404" s="4"/>
      <c r="OVP404" s="4"/>
      <c r="OVQ404" s="4"/>
      <c r="OVR404" s="4"/>
      <c r="OVS404" s="4"/>
      <c r="OVT404" s="4"/>
      <c r="OVU404" s="4"/>
      <c r="OVV404" s="4"/>
      <c r="OVW404" s="4"/>
      <c r="OVX404" s="4"/>
      <c r="OVY404" s="4"/>
      <c r="OVZ404" s="4"/>
      <c r="OWA404" s="4"/>
      <c r="OWB404" s="4"/>
      <c r="OWC404" s="4"/>
      <c r="OWD404" s="4"/>
      <c r="OWE404" s="4"/>
      <c r="OWF404" s="4"/>
      <c r="OWG404" s="4"/>
      <c r="OWH404" s="4"/>
      <c r="OWI404" s="4"/>
      <c r="OWJ404" s="4"/>
      <c r="OWK404" s="4"/>
      <c r="OWL404" s="4"/>
      <c r="OWM404" s="4"/>
      <c r="OWN404" s="4"/>
      <c r="OWO404" s="4"/>
      <c r="OWP404" s="4"/>
      <c r="OWQ404" s="4"/>
      <c r="OWR404" s="4"/>
      <c r="OWS404" s="4"/>
      <c r="OWT404" s="4"/>
      <c r="OWU404" s="4"/>
      <c r="OWV404" s="4"/>
      <c r="OWW404" s="4"/>
      <c r="OWX404" s="4"/>
      <c r="OWY404" s="4"/>
      <c r="OWZ404" s="4"/>
      <c r="OXA404" s="4"/>
      <c r="OXB404" s="4"/>
      <c r="OXC404" s="4"/>
      <c r="OXD404" s="4"/>
      <c r="OXE404" s="4"/>
      <c r="OXF404" s="4"/>
      <c r="OXG404" s="4"/>
      <c r="OXH404" s="4"/>
      <c r="OXI404" s="4"/>
      <c r="OXJ404" s="4"/>
      <c r="OXK404" s="4"/>
      <c r="OXL404" s="4"/>
      <c r="OXM404" s="4"/>
      <c r="OXN404" s="4"/>
      <c r="OXO404" s="4"/>
      <c r="OXP404" s="4"/>
      <c r="OXQ404" s="4"/>
      <c r="OXR404" s="4"/>
      <c r="OXS404" s="4"/>
      <c r="OXT404" s="4"/>
      <c r="OXU404" s="4"/>
      <c r="OXV404" s="4"/>
      <c r="OXW404" s="4"/>
      <c r="OXX404" s="4"/>
      <c r="OXY404" s="4"/>
      <c r="OXZ404" s="4"/>
      <c r="OYA404" s="4"/>
      <c r="OYB404" s="4"/>
      <c r="OYC404" s="4"/>
      <c r="OYD404" s="4"/>
      <c r="OYE404" s="4"/>
      <c r="OYF404" s="4"/>
      <c r="OYG404" s="4"/>
      <c r="OYH404" s="4"/>
      <c r="OYI404" s="4"/>
      <c r="OYJ404" s="4"/>
      <c r="OYK404" s="4"/>
      <c r="OYL404" s="4"/>
      <c r="OYM404" s="4"/>
      <c r="OYN404" s="4"/>
      <c r="OYO404" s="4"/>
      <c r="OYP404" s="4"/>
      <c r="OYQ404" s="4"/>
      <c r="OYR404" s="4"/>
      <c r="OYS404" s="4"/>
      <c r="OYT404" s="4"/>
      <c r="OYU404" s="4"/>
      <c r="OYV404" s="4"/>
      <c r="OYW404" s="4"/>
      <c r="OYX404" s="4"/>
      <c r="OYY404" s="4"/>
      <c r="OYZ404" s="4"/>
      <c r="OZA404" s="4"/>
      <c r="OZB404" s="4"/>
      <c r="OZC404" s="4"/>
      <c r="OZD404" s="4"/>
      <c r="OZE404" s="4"/>
      <c r="OZF404" s="4"/>
      <c r="OZG404" s="4"/>
      <c r="OZH404" s="4"/>
      <c r="OZI404" s="4"/>
      <c r="OZJ404" s="4"/>
      <c r="OZK404" s="4"/>
      <c r="OZL404" s="4"/>
      <c r="OZM404" s="4"/>
      <c r="OZN404" s="4"/>
      <c r="OZO404" s="4"/>
      <c r="OZP404" s="4"/>
      <c r="OZQ404" s="4"/>
      <c r="OZR404" s="4"/>
      <c r="OZS404" s="4"/>
      <c r="OZT404" s="4"/>
      <c r="OZU404" s="4"/>
      <c r="OZV404" s="4"/>
      <c r="OZW404" s="4"/>
      <c r="OZX404" s="4"/>
      <c r="OZY404" s="4"/>
      <c r="OZZ404" s="4"/>
      <c r="PAA404" s="4"/>
      <c r="PAB404" s="4"/>
      <c r="PAC404" s="4"/>
      <c r="PAD404" s="4"/>
      <c r="PAE404" s="4"/>
      <c r="PAF404" s="4"/>
      <c r="PAG404" s="4"/>
      <c r="PAH404" s="4"/>
      <c r="PAI404" s="4"/>
      <c r="PAJ404" s="4"/>
      <c r="PAK404" s="4"/>
      <c r="PAL404" s="4"/>
      <c r="PAM404" s="4"/>
      <c r="PAN404" s="4"/>
      <c r="PAO404" s="4"/>
      <c r="PAP404" s="4"/>
      <c r="PAQ404" s="4"/>
      <c r="PAR404" s="4"/>
      <c r="PAS404" s="4"/>
      <c r="PAT404" s="4"/>
      <c r="PAU404" s="4"/>
      <c r="PAV404" s="4"/>
      <c r="PAW404" s="4"/>
      <c r="PAX404" s="4"/>
      <c r="PAY404" s="4"/>
      <c r="PAZ404" s="4"/>
      <c r="PBA404" s="4"/>
      <c r="PBB404" s="4"/>
      <c r="PBC404" s="4"/>
      <c r="PBD404" s="4"/>
      <c r="PBE404" s="4"/>
      <c r="PBF404" s="4"/>
      <c r="PBG404" s="4"/>
      <c r="PBH404" s="4"/>
      <c r="PBI404" s="4"/>
      <c r="PBJ404" s="4"/>
      <c r="PBK404" s="4"/>
      <c r="PBL404" s="4"/>
      <c r="PBM404" s="4"/>
      <c r="PBN404" s="4"/>
      <c r="PBO404" s="4"/>
      <c r="PBP404" s="4"/>
      <c r="PBQ404" s="4"/>
      <c r="PBR404" s="4"/>
      <c r="PBS404" s="4"/>
      <c r="PBT404" s="4"/>
      <c r="PBU404" s="4"/>
      <c r="PBV404" s="4"/>
      <c r="PBW404" s="4"/>
      <c r="PBX404" s="4"/>
      <c r="PBY404" s="4"/>
      <c r="PBZ404" s="4"/>
      <c r="PCA404" s="4"/>
      <c r="PCB404" s="4"/>
      <c r="PCC404" s="4"/>
      <c r="PCD404" s="4"/>
      <c r="PCE404" s="4"/>
      <c r="PCF404" s="4"/>
      <c r="PCG404" s="4"/>
      <c r="PCH404" s="4"/>
      <c r="PCI404" s="4"/>
      <c r="PCJ404" s="4"/>
      <c r="PCK404" s="4"/>
      <c r="PCL404" s="4"/>
      <c r="PCM404" s="4"/>
      <c r="PCN404" s="4"/>
      <c r="PCO404" s="4"/>
      <c r="PCP404" s="4"/>
      <c r="PCQ404" s="4"/>
      <c r="PCR404" s="4"/>
      <c r="PCS404" s="4"/>
      <c r="PCT404" s="4"/>
      <c r="PCU404" s="4"/>
      <c r="PCV404" s="4"/>
      <c r="PCW404" s="4"/>
      <c r="PCX404" s="4"/>
      <c r="PCY404" s="4"/>
      <c r="PCZ404" s="4"/>
      <c r="PDA404" s="4"/>
      <c r="PDB404" s="4"/>
      <c r="PDC404" s="4"/>
      <c r="PDD404" s="4"/>
      <c r="PDE404" s="4"/>
      <c r="PDF404" s="4"/>
      <c r="PDG404" s="4"/>
      <c r="PDH404" s="4"/>
      <c r="PDI404" s="4"/>
      <c r="PDJ404" s="4"/>
      <c r="PDK404" s="4"/>
      <c r="PDL404" s="4"/>
      <c r="PDM404" s="4"/>
      <c r="PDN404" s="4"/>
      <c r="PDO404" s="4"/>
      <c r="PDP404" s="4"/>
      <c r="PDQ404" s="4"/>
      <c r="PDR404" s="4"/>
      <c r="PDS404" s="4"/>
      <c r="PDT404" s="4"/>
      <c r="PDU404" s="4"/>
      <c r="PDV404" s="4"/>
      <c r="PDW404" s="4"/>
      <c r="PDX404" s="4"/>
      <c r="PDY404" s="4"/>
      <c r="PDZ404" s="4"/>
      <c r="PEA404" s="4"/>
      <c r="PEB404" s="4"/>
      <c r="PEC404" s="4"/>
      <c r="PED404" s="4"/>
      <c r="PEE404" s="4"/>
      <c r="PEF404" s="4"/>
      <c r="PEG404" s="4"/>
      <c r="PEH404" s="4"/>
      <c r="PEI404" s="4"/>
      <c r="PEJ404" s="4"/>
      <c r="PEK404" s="4"/>
      <c r="PEL404" s="4"/>
      <c r="PEM404" s="4"/>
      <c r="PEN404" s="4"/>
      <c r="PEO404" s="4"/>
      <c r="PEP404" s="4"/>
      <c r="PEQ404" s="4"/>
      <c r="PER404" s="4"/>
      <c r="PES404" s="4"/>
      <c r="PET404" s="4"/>
      <c r="PEU404" s="4"/>
      <c r="PEV404" s="4"/>
      <c r="PEW404" s="4"/>
      <c r="PEX404" s="4"/>
      <c r="PEY404" s="4"/>
      <c r="PEZ404" s="4"/>
      <c r="PFA404" s="4"/>
      <c r="PFB404" s="4"/>
      <c r="PFC404" s="4"/>
      <c r="PFD404" s="4"/>
      <c r="PFE404" s="4"/>
      <c r="PFF404" s="4"/>
      <c r="PFG404" s="4"/>
      <c r="PFH404" s="4"/>
      <c r="PFI404" s="4"/>
      <c r="PFJ404" s="4"/>
      <c r="PFK404" s="4"/>
      <c r="PFL404" s="4"/>
      <c r="PFM404" s="4"/>
      <c r="PFN404" s="4"/>
      <c r="PFO404" s="4"/>
      <c r="PFP404" s="4"/>
      <c r="PFQ404" s="4"/>
      <c r="PFR404" s="4"/>
      <c r="PFS404" s="4"/>
      <c r="PFT404" s="4"/>
      <c r="PFU404" s="4"/>
      <c r="PFV404" s="4"/>
      <c r="PFW404" s="4"/>
      <c r="PFX404" s="4"/>
      <c r="PFY404" s="4"/>
      <c r="PFZ404" s="4"/>
      <c r="PGA404" s="4"/>
      <c r="PGB404" s="4"/>
      <c r="PGC404" s="4"/>
      <c r="PGD404" s="4"/>
      <c r="PGE404" s="4"/>
      <c r="PGF404" s="4"/>
      <c r="PGG404" s="4"/>
      <c r="PGH404" s="4"/>
      <c r="PGI404" s="4"/>
      <c r="PGJ404" s="4"/>
      <c r="PGK404" s="4"/>
      <c r="PGL404" s="4"/>
      <c r="PGM404" s="4"/>
      <c r="PGN404" s="4"/>
      <c r="PGO404" s="4"/>
      <c r="PGP404" s="4"/>
      <c r="PGQ404" s="4"/>
      <c r="PGR404" s="4"/>
      <c r="PGS404" s="4"/>
      <c r="PGT404" s="4"/>
      <c r="PGU404" s="4"/>
      <c r="PGV404" s="4"/>
      <c r="PGW404" s="4"/>
      <c r="PGX404" s="4"/>
      <c r="PGY404" s="4"/>
      <c r="PGZ404" s="4"/>
      <c r="PHA404" s="4"/>
      <c r="PHB404" s="4"/>
      <c r="PHC404" s="4"/>
      <c r="PHD404" s="4"/>
      <c r="PHE404" s="4"/>
      <c r="PHF404" s="4"/>
      <c r="PHG404" s="4"/>
      <c r="PHH404" s="4"/>
      <c r="PHI404" s="4"/>
      <c r="PHJ404" s="4"/>
      <c r="PHK404" s="4"/>
      <c r="PHL404" s="4"/>
      <c r="PHM404" s="4"/>
      <c r="PHN404" s="4"/>
      <c r="PHO404" s="4"/>
      <c r="PHP404" s="4"/>
      <c r="PHQ404" s="4"/>
      <c r="PHR404" s="4"/>
      <c r="PHS404" s="4"/>
      <c r="PHT404" s="4"/>
      <c r="PHU404" s="4"/>
      <c r="PHV404" s="4"/>
      <c r="PHW404" s="4"/>
      <c r="PHX404" s="4"/>
      <c r="PHY404" s="4"/>
      <c r="PHZ404" s="4"/>
      <c r="PIA404" s="4"/>
      <c r="PIB404" s="4"/>
      <c r="PIC404" s="4"/>
      <c r="PID404" s="4"/>
      <c r="PIE404" s="4"/>
      <c r="PIF404" s="4"/>
      <c r="PIG404" s="4"/>
      <c r="PIH404" s="4"/>
      <c r="PII404" s="4"/>
      <c r="PIJ404" s="4"/>
      <c r="PIK404" s="4"/>
      <c r="PIL404" s="4"/>
      <c r="PIM404" s="4"/>
      <c r="PIN404" s="4"/>
      <c r="PIO404" s="4"/>
      <c r="PIP404" s="4"/>
      <c r="PIQ404" s="4"/>
      <c r="PIR404" s="4"/>
      <c r="PIS404" s="4"/>
      <c r="PIT404" s="4"/>
      <c r="PIU404" s="4"/>
      <c r="PIV404" s="4"/>
      <c r="PIW404" s="4"/>
      <c r="PIX404" s="4"/>
      <c r="PIY404" s="4"/>
      <c r="PIZ404" s="4"/>
      <c r="PJA404" s="4"/>
      <c r="PJB404" s="4"/>
      <c r="PJC404" s="4"/>
      <c r="PJD404" s="4"/>
      <c r="PJE404" s="4"/>
      <c r="PJF404" s="4"/>
      <c r="PJG404" s="4"/>
      <c r="PJH404" s="4"/>
      <c r="PJI404" s="4"/>
      <c r="PJJ404" s="4"/>
      <c r="PJK404" s="4"/>
      <c r="PJL404" s="4"/>
      <c r="PJM404" s="4"/>
      <c r="PJN404" s="4"/>
      <c r="PJO404" s="4"/>
      <c r="PJP404" s="4"/>
      <c r="PJQ404" s="4"/>
      <c r="PJR404" s="4"/>
      <c r="PJS404" s="4"/>
      <c r="PJT404" s="4"/>
      <c r="PJU404" s="4"/>
      <c r="PJV404" s="4"/>
      <c r="PJW404" s="4"/>
      <c r="PJX404" s="4"/>
      <c r="PJY404" s="4"/>
      <c r="PJZ404" s="4"/>
      <c r="PKA404" s="4"/>
      <c r="PKB404" s="4"/>
      <c r="PKC404" s="4"/>
      <c r="PKD404" s="4"/>
      <c r="PKE404" s="4"/>
      <c r="PKF404" s="4"/>
      <c r="PKG404" s="4"/>
      <c r="PKH404" s="4"/>
      <c r="PKI404" s="4"/>
      <c r="PKJ404" s="4"/>
      <c r="PKK404" s="4"/>
      <c r="PKL404" s="4"/>
      <c r="PKM404" s="4"/>
      <c r="PKN404" s="4"/>
      <c r="PKO404" s="4"/>
      <c r="PKP404" s="4"/>
      <c r="PKQ404" s="4"/>
      <c r="PKR404" s="4"/>
      <c r="PKS404" s="4"/>
      <c r="PKT404" s="4"/>
      <c r="PKU404" s="4"/>
      <c r="PKV404" s="4"/>
      <c r="PKW404" s="4"/>
      <c r="PKX404" s="4"/>
      <c r="PKY404" s="4"/>
      <c r="PKZ404" s="4"/>
      <c r="PLA404" s="4"/>
      <c r="PLB404" s="4"/>
      <c r="PLC404" s="4"/>
      <c r="PLD404" s="4"/>
      <c r="PLE404" s="4"/>
      <c r="PLF404" s="4"/>
      <c r="PLG404" s="4"/>
      <c r="PLH404" s="4"/>
      <c r="PLI404" s="4"/>
      <c r="PLJ404" s="4"/>
      <c r="PLK404" s="4"/>
      <c r="PLL404" s="4"/>
      <c r="PLM404" s="4"/>
      <c r="PLN404" s="4"/>
      <c r="PLO404" s="4"/>
      <c r="PLP404" s="4"/>
      <c r="PLQ404" s="4"/>
      <c r="PLR404" s="4"/>
      <c r="PLS404" s="4"/>
      <c r="PLT404" s="4"/>
      <c r="PLU404" s="4"/>
      <c r="PLV404" s="4"/>
      <c r="PLW404" s="4"/>
      <c r="PLX404" s="4"/>
      <c r="PLY404" s="4"/>
      <c r="PLZ404" s="4"/>
      <c r="PMA404" s="4"/>
      <c r="PMB404" s="4"/>
      <c r="PMC404" s="4"/>
      <c r="PMD404" s="4"/>
      <c r="PME404" s="4"/>
      <c r="PMF404" s="4"/>
      <c r="PMG404" s="4"/>
      <c r="PMH404" s="4"/>
      <c r="PMI404" s="4"/>
      <c r="PMJ404" s="4"/>
      <c r="PMK404" s="4"/>
      <c r="PML404" s="4"/>
      <c r="PMM404" s="4"/>
      <c r="PMN404" s="4"/>
      <c r="PMO404" s="4"/>
      <c r="PMP404" s="4"/>
      <c r="PMQ404" s="4"/>
      <c r="PMR404" s="4"/>
      <c r="PMS404" s="4"/>
      <c r="PMT404" s="4"/>
      <c r="PMU404" s="4"/>
      <c r="PMV404" s="4"/>
      <c r="PMW404" s="4"/>
      <c r="PMX404" s="4"/>
      <c r="PMY404" s="4"/>
      <c r="PMZ404" s="4"/>
      <c r="PNA404" s="4"/>
      <c r="PNB404" s="4"/>
      <c r="PNC404" s="4"/>
      <c r="PND404" s="4"/>
      <c r="PNE404" s="4"/>
      <c r="PNF404" s="4"/>
      <c r="PNG404" s="4"/>
      <c r="PNH404" s="4"/>
      <c r="PNI404" s="4"/>
      <c r="PNJ404" s="4"/>
      <c r="PNK404" s="4"/>
      <c r="PNL404" s="4"/>
      <c r="PNM404" s="4"/>
      <c r="PNN404" s="4"/>
      <c r="PNO404" s="4"/>
      <c r="PNP404" s="4"/>
      <c r="PNQ404" s="4"/>
      <c r="PNR404" s="4"/>
      <c r="PNS404" s="4"/>
      <c r="PNT404" s="4"/>
      <c r="PNU404" s="4"/>
      <c r="PNV404" s="4"/>
      <c r="PNW404" s="4"/>
      <c r="PNX404" s="4"/>
      <c r="PNY404" s="4"/>
      <c r="PNZ404" s="4"/>
      <c r="POA404" s="4"/>
      <c r="POB404" s="4"/>
      <c r="POC404" s="4"/>
      <c r="POD404" s="4"/>
      <c r="POE404" s="4"/>
      <c r="POF404" s="4"/>
      <c r="POG404" s="4"/>
      <c r="POH404" s="4"/>
      <c r="POI404" s="4"/>
      <c r="POJ404" s="4"/>
      <c r="POK404" s="4"/>
      <c r="POL404" s="4"/>
      <c r="POM404" s="4"/>
      <c r="PON404" s="4"/>
      <c r="POO404" s="4"/>
      <c r="POP404" s="4"/>
      <c r="POQ404" s="4"/>
      <c r="POR404" s="4"/>
      <c r="POS404" s="4"/>
      <c r="POT404" s="4"/>
      <c r="POU404" s="4"/>
      <c r="POV404" s="4"/>
      <c r="POW404" s="4"/>
      <c r="POX404" s="4"/>
      <c r="POY404" s="4"/>
      <c r="POZ404" s="4"/>
      <c r="PPA404" s="4"/>
      <c r="PPB404" s="4"/>
      <c r="PPC404" s="4"/>
      <c r="PPD404" s="4"/>
      <c r="PPE404" s="4"/>
      <c r="PPF404" s="4"/>
      <c r="PPG404" s="4"/>
      <c r="PPH404" s="4"/>
      <c r="PPI404" s="4"/>
      <c r="PPJ404" s="4"/>
      <c r="PPK404" s="4"/>
      <c r="PPL404" s="4"/>
      <c r="PPM404" s="4"/>
      <c r="PPN404" s="4"/>
      <c r="PPO404" s="4"/>
      <c r="PPP404" s="4"/>
      <c r="PPQ404" s="4"/>
      <c r="PPR404" s="4"/>
      <c r="PPS404" s="4"/>
      <c r="PPT404" s="4"/>
      <c r="PPU404" s="4"/>
      <c r="PPV404" s="4"/>
      <c r="PPW404" s="4"/>
      <c r="PPX404" s="4"/>
      <c r="PPY404" s="4"/>
      <c r="PPZ404" s="4"/>
      <c r="PQA404" s="4"/>
      <c r="PQB404" s="4"/>
      <c r="PQC404" s="4"/>
      <c r="PQD404" s="4"/>
      <c r="PQE404" s="4"/>
      <c r="PQF404" s="4"/>
      <c r="PQG404" s="4"/>
      <c r="PQH404" s="4"/>
      <c r="PQI404" s="4"/>
      <c r="PQJ404" s="4"/>
      <c r="PQK404" s="4"/>
      <c r="PQL404" s="4"/>
      <c r="PQM404" s="4"/>
      <c r="PQN404" s="4"/>
      <c r="PQO404" s="4"/>
      <c r="PQP404" s="4"/>
      <c r="PQQ404" s="4"/>
      <c r="PQR404" s="4"/>
      <c r="PQS404" s="4"/>
      <c r="PQT404" s="4"/>
      <c r="PQU404" s="4"/>
      <c r="PQV404" s="4"/>
      <c r="PQW404" s="4"/>
      <c r="PQX404" s="4"/>
      <c r="PQY404" s="4"/>
      <c r="PQZ404" s="4"/>
      <c r="PRA404" s="4"/>
      <c r="PRB404" s="4"/>
      <c r="PRC404" s="4"/>
      <c r="PRD404" s="4"/>
      <c r="PRE404" s="4"/>
      <c r="PRF404" s="4"/>
      <c r="PRG404" s="4"/>
      <c r="PRH404" s="4"/>
      <c r="PRI404" s="4"/>
      <c r="PRJ404" s="4"/>
      <c r="PRK404" s="4"/>
      <c r="PRL404" s="4"/>
      <c r="PRM404" s="4"/>
      <c r="PRN404" s="4"/>
      <c r="PRO404" s="4"/>
      <c r="PRP404" s="4"/>
      <c r="PRQ404" s="4"/>
      <c r="PRR404" s="4"/>
      <c r="PRS404" s="4"/>
      <c r="PRT404" s="4"/>
      <c r="PRU404" s="4"/>
      <c r="PRV404" s="4"/>
      <c r="PRW404" s="4"/>
      <c r="PRX404" s="4"/>
      <c r="PRY404" s="4"/>
      <c r="PRZ404" s="4"/>
      <c r="PSA404" s="4"/>
      <c r="PSB404" s="4"/>
      <c r="PSC404" s="4"/>
      <c r="PSD404" s="4"/>
      <c r="PSE404" s="4"/>
      <c r="PSF404" s="4"/>
      <c r="PSG404" s="4"/>
      <c r="PSH404" s="4"/>
      <c r="PSI404" s="4"/>
      <c r="PSJ404" s="4"/>
      <c r="PSK404" s="4"/>
      <c r="PSL404" s="4"/>
      <c r="PSM404" s="4"/>
      <c r="PSN404" s="4"/>
      <c r="PSO404" s="4"/>
      <c r="PSP404" s="4"/>
      <c r="PSQ404" s="4"/>
      <c r="PSR404" s="4"/>
      <c r="PSS404" s="4"/>
      <c r="PST404" s="4"/>
      <c r="PSU404" s="4"/>
      <c r="PSV404" s="4"/>
      <c r="PSW404" s="4"/>
      <c r="PSX404" s="4"/>
      <c r="PSY404" s="4"/>
      <c r="PSZ404" s="4"/>
      <c r="PTA404" s="4"/>
      <c r="PTB404" s="4"/>
      <c r="PTC404" s="4"/>
      <c r="PTD404" s="4"/>
      <c r="PTE404" s="4"/>
      <c r="PTF404" s="4"/>
      <c r="PTG404" s="4"/>
      <c r="PTH404" s="4"/>
      <c r="PTI404" s="4"/>
      <c r="PTJ404" s="4"/>
      <c r="PTK404" s="4"/>
      <c r="PTL404" s="4"/>
      <c r="PTM404" s="4"/>
      <c r="PTN404" s="4"/>
      <c r="PTO404" s="4"/>
      <c r="PTP404" s="4"/>
      <c r="PTQ404" s="4"/>
      <c r="PTR404" s="4"/>
      <c r="PTS404" s="4"/>
      <c r="PTT404" s="4"/>
      <c r="PTU404" s="4"/>
      <c r="PTV404" s="4"/>
      <c r="PTW404" s="4"/>
      <c r="PTX404" s="4"/>
      <c r="PTY404" s="4"/>
      <c r="PTZ404" s="4"/>
      <c r="PUA404" s="4"/>
      <c r="PUB404" s="4"/>
      <c r="PUC404" s="4"/>
      <c r="PUD404" s="4"/>
      <c r="PUE404" s="4"/>
      <c r="PUF404" s="4"/>
      <c r="PUG404" s="4"/>
      <c r="PUH404" s="4"/>
      <c r="PUI404" s="4"/>
      <c r="PUJ404" s="4"/>
      <c r="PUK404" s="4"/>
      <c r="PUL404" s="4"/>
      <c r="PUM404" s="4"/>
      <c r="PUN404" s="4"/>
      <c r="PUO404" s="4"/>
      <c r="PUP404" s="4"/>
      <c r="PUQ404" s="4"/>
      <c r="PUR404" s="4"/>
      <c r="PUS404" s="4"/>
      <c r="PUT404" s="4"/>
      <c r="PUU404" s="4"/>
      <c r="PUV404" s="4"/>
      <c r="PUW404" s="4"/>
      <c r="PUX404" s="4"/>
      <c r="PUY404" s="4"/>
      <c r="PUZ404" s="4"/>
      <c r="PVA404" s="4"/>
      <c r="PVB404" s="4"/>
      <c r="PVC404" s="4"/>
      <c r="PVD404" s="4"/>
      <c r="PVE404" s="4"/>
      <c r="PVF404" s="4"/>
      <c r="PVG404" s="4"/>
      <c r="PVH404" s="4"/>
      <c r="PVI404" s="4"/>
      <c r="PVJ404" s="4"/>
      <c r="PVK404" s="4"/>
      <c r="PVL404" s="4"/>
      <c r="PVM404" s="4"/>
      <c r="PVN404" s="4"/>
      <c r="PVO404" s="4"/>
      <c r="PVP404" s="4"/>
      <c r="PVQ404" s="4"/>
      <c r="PVR404" s="4"/>
      <c r="PVS404" s="4"/>
      <c r="PVT404" s="4"/>
      <c r="PVU404" s="4"/>
      <c r="PVV404" s="4"/>
      <c r="PVW404" s="4"/>
      <c r="PVX404" s="4"/>
      <c r="PVY404" s="4"/>
      <c r="PVZ404" s="4"/>
      <c r="PWA404" s="4"/>
      <c r="PWB404" s="4"/>
      <c r="PWC404" s="4"/>
      <c r="PWD404" s="4"/>
      <c r="PWE404" s="4"/>
      <c r="PWF404" s="4"/>
      <c r="PWG404" s="4"/>
      <c r="PWH404" s="4"/>
      <c r="PWI404" s="4"/>
      <c r="PWJ404" s="4"/>
      <c r="PWK404" s="4"/>
      <c r="PWL404" s="4"/>
      <c r="PWM404" s="4"/>
      <c r="PWN404" s="4"/>
      <c r="PWO404" s="4"/>
      <c r="PWP404" s="4"/>
      <c r="PWQ404" s="4"/>
      <c r="PWR404" s="4"/>
      <c r="PWS404" s="4"/>
      <c r="PWT404" s="4"/>
      <c r="PWU404" s="4"/>
      <c r="PWV404" s="4"/>
      <c r="PWW404" s="4"/>
      <c r="PWX404" s="4"/>
      <c r="PWY404" s="4"/>
      <c r="PWZ404" s="4"/>
      <c r="PXA404" s="4"/>
      <c r="PXB404" s="4"/>
      <c r="PXC404" s="4"/>
      <c r="PXD404" s="4"/>
      <c r="PXE404" s="4"/>
      <c r="PXF404" s="4"/>
      <c r="PXG404" s="4"/>
      <c r="PXH404" s="4"/>
      <c r="PXI404" s="4"/>
      <c r="PXJ404" s="4"/>
      <c r="PXK404" s="4"/>
      <c r="PXL404" s="4"/>
      <c r="PXM404" s="4"/>
      <c r="PXN404" s="4"/>
      <c r="PXO404" s="4"/>
      <c r="PXP404" s="4"/>
      <c r="PXQ404" s="4"/>
      <c r="PXR404" s="4"/>
      <c r="PXS404" s="4"/>
      <c r="PXT404" s="4"/>
      <c r="PXU404" s="4"/>
      <c r="PXV404" s="4"/>
      <c r="PXW404" s="4"/>
      <c r="PXX404" s="4"/>
      <c r="PXY404" s="4"/>
      <c r="PXZ404" s="4"/>
      <c r="PYA404" s="4"/>
      <c r="PYB404" s="4"/>
      <c r="PYC404" s="4"/>
      <c r="PYD404" s="4"/>
      <c r="PYE404" s="4"/>
      <c r="PYF404" s="4"/>
      <c r="PYG404" s="4"/>
      <c r="PYH404" s="4"/>
      <c r="PYI404" s="4"/>
      <c r="PYJ404" s="4"/>
      <c r="PYK404" s="4"/>
      <c r="PYL404" s="4"/>
      <c r="PYM404" s="4"/>
      <c r="PYN404" s="4"/>
      <c r="PYO404" s="4"/>
      <c r="PYP404" s="4"/>
      <c r="PYQ404" s="4"/>
      <c r="PYR404" s="4"/>
      <c r="PYS404" s="4"/>
      <c r="PYT404" s="4"/>
      <c r="PYU404" s="4"/>
      <c r="PYV404" s="4"/>
      <c r="PYW404" s="4"/>
      <c r="PYX404" s="4"/>
      <c r="PYY404" s="4"/>
      <c r="PYZ404" s="4"/>
      <c r="PZA404" s="4"/>
      <c r="PZB404" s="4"/>
      <c r="PZC404" s="4"/>
      <c r="PZD404" s="4"/>
      <c r="PZE404" s="4"/>
      <c r="PZF404" s="4"/>
      <c r="PZG404" s="4"/>
      <c r="PZH404" s="4"/>
      <c r="PZI404" s="4"/>
      <c r="PZJ404" s="4"/>
      <c r="PZK404" s="4"/>
      <c r="PZL404" s="4"/>
      <c r="PZM404" s="4"/>
      <c r="PZN404" s="4"/>
      <c r="PZO404" s="4"/>
      <c r="PZP404" s="4"/>
      <c r="PZQ404" s="4"/>
      <c r="PZR404" s="4"/>
      <c r="PZS404" s="4"/>
      <c r="PZT404" s="4"/>
      <c r="PZU404" s="4"/>
      <c r="PZV404" s="4"/>
      <c r="PZW404" s="4"/>
      <c r="PZX404" s="4"/>
      <c r="PZY404" s="4"/>
      <c r="PZZ404" s="4"/>
      <c r="QAA404" s="4"/>
      <c r="QAB404" s="4"/>
      <c r="QAC404" s="4"/>
      <c r="QAD404" s="4"/>
      <c r="QAE404" s="4"/>
      <c r="QAF404" s="4"/>
      <c r="QAG404" s="4"/>
      <c r="QAH404" s="4"/>
      <c r="QAI404" s="4"/>
      <c r="QAJ404" s="4"/>
      <c r="QAK404" s="4"/>
      <c r="QAL404" s="4"/>
      <c r="QAM404" s="4"/>
      <c r="QAN404" s="4"/>
      <c r="QAO404" s="4"/>
      <c r="QAP404" s="4"/>
      <c r="QAQ404" s="4"/>
      <c r="QAR404" s="4"/>
      <c r="QAS404" s="4"/>
      <c r="QAT404" s="4"/>
      <c r="QAU404" s="4"/>
      <c r="QAV404" s="4"/>
      <c r="QAW404" s="4"/>
      <c r="QAX404" s="4"/>
      <c r="QAY404" s="4"/>
      <c r="QAZ404" s="4"/>
      <c r="QBA404" s="4"/>
      <c r="QBB404" s="4"/>
      <c r="QBC404" s="4"/>
      <c r="QBD404" s="4"/>
      <c r="QBE404" s="4"/>
      <c r="QBF404" s="4"/>
      <c r="QBG404" s="4"/>
      <c r="QBH404" s="4"/>
      <c r="QBI404" s="4"/>
      <c r="QBJ404" s="4"/>
      <c r="QBK404" s="4"/>
      <c r="QBL404" s="4"/>
      <c r="QBM404" s="4"/>
      <c r="QBN404" s="4"/>
      <c r="QBO404" s="4"/>
      <c r="QBP404" s="4"/>
      <c r="QBQ404" s="4"/>
      <c r="QBR404" s="4"/>
      <c r="QBS404" s="4"/>
      <c r="QBT404" s="4"/>
      <c r="QBU404" s="4"/>
      <c r="QBV404" s="4"/>
      <c r="QBW404" s="4"/>
      <c r="QBX404" s="4"/>
      <c r="QBY404" s="4"/>
      <c r="QBZ404" s="4"/>
      <c r="QCA404" s="4"/>
      <c r="QCB404" s="4"/>
      <c r="QCC404" s="4"/>
      <c r="QCD404" s="4"/>
      <c r="QCE404" s="4"/>
      <c r="QCF404" s="4"/>
      <c r="QCG404" s="4"/>
      <c r="QCH404" s="4"/>
      <c r="QCI404" s="4"/>
      <c r="QCJ404" s="4"/>
      <c r="QCK404" s="4"/>
      <c r="QCL404" s="4"/>
      <c r="QCM404" s="4"/>
      <c r="QCN404" s="4"/>
      <c r="QCO404" s="4"/>
      <c r="QCP404" s="4"/>
      <c r="QCQ404" s="4"/>
      <c r="QCR404" s="4"/>
      <c r="QCS404" s="4"/>
      <c r="QCT404" s="4"/>
      <c r="QCU404" s="4"/>
      <c r="QCV404" s="4"/>
      <c r="QCW404" s="4"/>
      <c r="QCX404" s="4"/>
      <c r="QCY404" s="4"/>
      <c r="QCZ404" s="4"/>
      <c r="QDA404" s="4"/>
      <c r="QDB404" s="4"/>
      <c r="QDC404" s="4"/>
      <c r="QDD404" s="4"/>
      <c r="QDE404" s="4"/>
      <c r="QDF404" s="4"/>
      <c r="QDG404" s="4"/>
      <c r="QDH404" s="4"/>
      <c r="QDI404" s="4"/>
      <c r="QDJ404" s="4"/>
      <c r="QDK404" s="4"/>
      <c r="QDL404" s="4"/>
      <c r="QDM404" s="4"/>
      <c r="QDN404" s="4"/>
      <c r="QDO404" s="4"/>
      <c r="QDP404" s="4"/>
      <c r="QDQ404" s="4"/>
      <c r="QDR404" s="4"/>
      <c r="QDS404" s="4"/>
      <c r="QDT404" s="4"/>
      <c r="QDU404" s="4"/>
      <c r="QDV404" s="4"/>
      <c r="QDW404" s="4"/>
      <c r="QDX404" s="4"/>
      <c r="QDY404" s="4"/>
      <c r="QDZ404" s="4"/>
      <c r="QEA404" s="4"/>
      <c r="QEB404" s="4"/>
      <c r="QEC404" s="4"/>
      <c r="QED404" s="4"/>
      <c r="QEE404" s="4"/>
      <c r="QEF404" s="4"/>
      <c r="QEG404" s="4"/>
      <c r="QEH404" s="4"/>
      <c r="QEI404" s="4"/>
      <c r="QEJ404" s="4"/>
      <c r="QEK404" s="4"/>
      <c r="QEL404" s="4"/>
      <c r="QEM404" s="4"/>
      <c r="QEN404" s="4"/>
      <c r="QEO404" s="4"/>
      <c r="QEP404" s="4"/>
      <c r="QEQ404" s="4"/>
      <c r="QER404" s="4"/>
      <c r="QES404" s="4"/>
      <c r="QET404" s="4"/>
      <c r="QEU404" s="4"/>
      <c r="QEV404" s="4"/>
      <c r="QEW404" s="4"/>
      <c r="QEX404" s="4"/>
      <c r="QEY404" s="4"/>
      <c r="QEZ404" s="4"/>
      <c r="QFA404" s="4"/>
      <c r="QFB404" s="4"/>
      <c r="QFC404" s="4"/>
      <c r="QFD404" s="4"/>
      <c r="QFE404" s="4"/>
      <c r="QFF404" s="4"/>
      <c r="QFG404" s="4"/>
      <c r="QFH404" s="4"/>
      <c r="QFI404" s="4"/>
      <c r="QFJ404" s="4"/>
      <c r="QFK404" s="4"/>
      <c r="QFL404" s="4"/>
      <c r="QFM404" s="4"/>
      <c r="QFN404" s="4"/>
      <c r="QFO404" s="4"/>
      <c r="QFP404" s="4"/>
      <c r="QFQ404" s="4"/>
      <c r="QFR404" s="4"/>
      <c r="QFS404" s="4"/>
      <c r="QFT404" s="4"/>
      <c r="QFU404" s="4"/>
      <c r="QFV404" s="4"/>
      <c r="QFW404" s="4"/>
      <c r="QFX404" s="4"/>
      <c r="QFY404" s="4"/>
      <c r="QFZ404" s="4"/>
      <c r="QGA404" s="4"/>
      <c r="QGB404" s="4"/>
      <c r="QGC404" s="4"/>
      <c r="QGD404" s="4"/>
      <c r="QGE404" s="4"/>
      <c r="QGF404" s="4"/>
      <c r="QGG404" s="4"/>
      <c r="QGH404" s="4"/>
      <c r="QGI404" s="4"/>
      <c r="QGJ404" s="4"/>
      <c r="QGK404" s="4"/>
      <c r="QGL404" s="4"/>
      <c r="QGM404" s="4"/>
      <c r="QGN404" s="4"/>
      <c r="QGO404" s="4"/>
      <c r="QGP404" s="4"/>
      <c r="QGQ404" s="4"/>
      <c r="QGR404" s="4"/>
      <c r="QGS404" s="4"/>
      <c r="QGT404" s="4"/>
      <c r="QGU404" s="4"/>
      <c r="QGV404" s="4"/>
      <c r="QGW404" s="4"/>
      <c r="QGX404" s="4"/>
      <c r="QGY404" s="4"/>
      <c r="QGZ404" s="4"/>
      <c r="QHA404" s="4"/>
      <c r="QHB404" s="4"/>
      <c r="QHC404" s="4"/>
      <c r="QHD404" s="4"/>
      <c r="QHE404" s="4"/>
      <c r="QHF404" s="4"/>
      <c r="QHG404" s="4"/>
      <c r="QHH404" s="4"/>
      <c r="QHI404" s="4"/>
      <c r="QHJ404" s="4"/>
      <c r="QHK404" s="4"/>
      <c r="QHL404" s="4"/>
      <c r="QHM404" s="4"/>
      <c r="QHN404" s="4"/>
      <c r="QHO404" s="4"/>
      <c r="QHP404" s="4"/>
      <c r="QHQ404" s="4"/>
      <c r="QHR404" s="4"/>
      <c r="QHS404" s="4"/>
      <c r="QHT404" s="4"/>
      <c r="QHU404" s="4"/>
      <c r="QHV404" s="4"/>
      <c r="QHW404" s="4"/>
      <c r="QHX404" s="4"/>
      <c r="QHY404" s="4"/>
      <c r="QHZ404" s="4"/>
      <c r="QIA404" s="4"/>
      <c r="QIB404" s="4"/>
      <c r="QIC404" s="4"/>
      <c r="QID404" s="4"/>
      <c r="QIE404" s="4"/>
      <c r="QIF404" s="4"/>
      <c r="QIG404" s="4"/>
      <c r="QIH404" s="4"/>
      <c r="QII404" s="4"/>
      <c r="QIJ404" s="4"/>
      <c r="QIK404" s="4"/>
      <c r="QIL404" s="4"/>
      <c r="QIM404" s="4"/>
      <c r="QIN404" s="4"/>
      <c r="QIO404" s="4"/>
      <c r="QIP404" s="4"/>
      <c r="QIQ404" s="4"/>
      <c r="QIR404" s="4"/>
      <c r="QIS404" s="4"/>
      <c r="QIT404" s="4"/>
      <c r="QIU404" s="4"/>
      <c r="QIV404" s="4"/>
      <c r="QIW404" s="4"/>
      <c r="QIX404" s="4"/>
      <c r="QIY404" s="4"/>
      <c r="QIZ404" s="4"/>
      <c r="QJA404" s="4"/>
      <c r="QJB404" s="4"/>
      <c r="QJC404" s="4"/>
      <c r="QJD404" s="4"/>
      <c r="QJE404" s="4"/>
      <c r="QJF404" s="4"/>
      <c r="QJG404" s="4"/>
      <c r="QJH404" s="4"/>
      <c r="QJI404" s="4"/>
      <c r="QJJ404" s="4"/>
      <c r="QJK404" s="4"/>
      <c r="QJL404" s="4"/>
      <c r="QJM404" s="4"/>
      <c r="QJN404" s="4"/>
      <c r="QJO404" s="4"/>
      <c r="QJP404" s="4"/>
      <c r="QJQ404" s="4"/>
      <c r="QJR404" s="4"/>
      <c r="QJS404" s="4"/>
      <c r="QJT404" s="4"/>
      <c r="QJU404" s="4"/>
      <c r="QJV404" s="4"/>
      <c r="QJW404" s="4"/>
      <c r="QJX404" s="4"/>
      <c r="QJY404" s="4"/>
      <c r="QJZ404" s="4"/>
      <c r="QKA404" s="4"/>
      <c r="QKB404" s="4"/>
      <c r="QKC404" s="4"/>
      <c r="QKD404" s="4"/>
      <c r="QKE404" s="4"/>
      <c r="QKF404" s="4"/>
      <c r="QKG404" s="4"/>
      <c r="QKH404" s="4"/>
      <c r="QKI404" s="4"/>
      <c r="QKJ404" s="4"/>
      <c r="QKK404" s="4"/>
      <c r="QKL404" s="4"/>
      <c r="QKM404" s="4"/>
      <c r="QKN404" s="4"/>
      <c r="QKO404" s="4"/>
      <c r="QKP404" s="4"/>
      <c r="QKQ404" s="4"/>
      <c r="QKR404" s="4"/>
      <c r="QKS404" s="4"/>
      <c r="QKT404" s="4"/>
      <c r="QKU404" s="4"/>
      <c r="QKV404" s="4"/>
      <c r="QKW404" s="4"/>
      <c r="QKX404" s="4"/>
      <c r="QKY404" s="4"/>
      <c r="QKZ404" s="4"/>
      <c r="QLA404" s="4"/>
      <c r="QLB404" s="4"/>
      <c r="QLC404" s="4"/>
      <c r="QLD404" s="4"/>
      <c r="QLE404" s="4"/>
      <c r="QLF404" s="4"/>
      <c r="QLG404" s="4"/>
      <c r="QLH404" s="4"/>
      <c r="QLI404" s="4"/>
      <c r="QLJ404" s="4"/>
      <c r="QLK404" s="4"/>
      <c r="QLL404" s="4"/>
      <c r="QLM404" s="4"/>
      <c r="QLN404" s="4"/>
      <c r="QLO404" s="4"/>
      <c r="QLP404" s="4"/>
      <c r="QLQ404" s="4"/>
      <c r="QLR404" s="4"/>
      <c r="QLS404" s="4"/>
      <c r="QLT404" s="4"/>
      <c r="QLU404" s="4"/>
      <c r="QLV404" s="4"/>
      <c r="QLW404" s="4"/>
      <c r="QLX404" s="4"/>
      <c r="QLY404" s="4"/>
      <c r="QLZ404" s="4"/>
      <c r="QMA404" s="4"/>
      <c r="QMB404" s="4"/>
      <c r="QMC404" s="4"/>
      <c r="QMD404" s="4"/>
      <c r="QME404" s="4"/>
      <c r="QMF404" s="4"/>
      <c r="QMG404" s="4"/>
      <c r="QMH404" s="4"/>
      <c r="QMI404" s="4"/>
      <c r="QMJ404" s="4"/>
      <c r="QMK404" s="4"/>
      <c r="QML404" s="4"/>
      <c r="QMM404" s="4"/>
      <c r="QMN404" s="4"/>
      <c r="QMO404" s="4"/>
      <c r="QMP404" s="4"/>
      <c r="QMQ404" s="4"/>
      <c r="QMR404" s="4"/>
      <c r="QMS404" s="4"/>
      <c r="QMT404" s="4"/>
      <c r="QMU404" s="4"/>
      <c r="QMV404" s="4"/>
      <c r="QMW404" s="4"/>
      <c r="QMX404" s="4"/>
      <c r="QMY404" s="4"/>
      <c r="QMZ404" s="4"/>
      <c r="QNA404" s="4"/>
      <c r="QNB404" s="4"/>
      <c r="QNC404" s="4"/>
      <c r="QND404" s="4"/>
      <c r="QNE404" s="4"/>
      <c r="QNF404" s="4"/>
      <c r="QNG404" s="4"/>
      <c r="QNH404" s="4"/>
      <c r="QNI404" s="4"/>
      <c r="QNJ404" s="4"/>
      <c r="QNK404" s="4"/>
      <c r="QNL404" s="4"/>
      <c r="QNM404" s="4"/>
      <c r="QNN404" s="4"/>
      <c r="QNO404" s="4"/>
      <c r="QNP404" s="4"/>
      <c r="QNQ404" s="4"/>
      <c r="QNR404" s="4"/>
      <c r="QNS404" s="4"/>
      <c r="QNT404" s="4"/>
      <c r="QNU404" s="4"/>
      <c r="QNV404" s="4"/>
      <c r="QNW404" s="4"/>
      <c r="QNX404" s="4"/>
      <c r="QNY404" s="4"/>
      <c r="QNZ404" s="4"/>
      <c r="QOA404" s="4"/>
      <c r="QOB404" s="4"/>
      <c r="QOC404" s="4"/>
      <c r="QOD404" s="4"/>
      <c r="QOE404" s="4"/>
      <c r="QOF404" s="4"/>
      <c r="QOG404" s="4"/>
      <c r="QOH404" s="4"/>
      <c r="QOI404" s="4"/>
      <c r="QOJ404" s="4"/>
      <c r="QOK404" s="4"/>
      <c r="QOL404" s="4"/>
      <c r="QOM404" s="4"/>
      <c r="QON404" s="4"/>
      <c r="QOO404" s="4"/>
      <c r="QOP404" s="4"/>
      <c r="QOQ404" s="4"/>
      <c r="QOR404" s="4"/>
      <c r="QOS404" s="4"/>
      <c r="QOT404" s="4"/>
      <c r="QOU404" s="4"/>
      <c r="QOV404" s="4"/>
      <c r="QOW404" s="4"/>
      <c r="QOX404" s="4"/>
      <c r="QOY404" s="4"/>
      <c r="QOZ404" s="4"/>
      <c r="QPA404" s="4"/>
      <c r="QPB404" s="4"/>
      <c r="QPC404" s="4"/>
      <c r="QPD404" s="4"/>
      <c r="QPE404" s="4"/>
      <c r="QPF404" s="4"/>
      <c r="QPG404" s="4"/>
      <c r="QPH404" s="4"/>
      <c r="QPI404" s="4"/>
      <c r="QPJ404" s="4"/>
      <c r="QPK404" s="4"/>
      <c r="QPL404" s="4"/>
      <c r="QPM404" s="4"/>
      <c r="QPN404" s="4"/>
      <c r="QPO404" s="4"/>
      <c r="QPP404" s="4"/>
      <c r="QPQ404" s="4"/>
      <c r="QPR404" s="4"/>
      <c r="QPS404" s="4"/>
      <c r="QPT404" s="4"/>
      <c r="QPU404" s="4"/>
      <c r="QPV404" s="4"/>
      <c r="QPW404" s="4"/>
      <c r="QPX404" s="4"/>
      <c r="QPY404" s="4"/>
      <c r="QPZ404" s="4"/>
      <c r="QQA404" s="4"/>
      <c r="QQB404" s="4"/>
      <c r="QQC404" s="4"/>
      <c r="QQD404" s="4"/>
      <c r="QQE404" s="4"/>
      <c r="QQF404" s="4"/>
      <c r="QQG404" s="4"/>
      <c r="QQH404" s="4"/>
      <c r="QQI404" s="4"/>
      <c r="QQJ404" s="4"/>
      <c r="QQK404" s="4"/>
      <c r="QQL404" s="4"/>
      <c r="QQM404" s="4"/>
      <c r="QQN404" s="4"/>
      <c r="QQO404" s="4"/>
      <c r="QQP404" s="4"/>
      <c r="QQQ404" s="4"/>
      <c r="QQR404" s="4"/>
      <c r="QQS404" s="4"/>
      <c r="QQT404" s="4"/>
      <c r="QQU404" s="4"/>
      <c r="QQV404" s="4"/>
      <c r="QQW404" s="4"/>
      <c r="QQX404" s="4"/>
      <c r="QQY404" s="4"/>
      <c r="QQZ404" s="4"/>
      <c r="QRA404" s="4"/>
      <c r="QRB404" s="4"/>
      <c r="QRC404" s="4"/>
      <c r="QRD404" s="4"/>
      <c r="QRE404" s="4"/>
      <c r="QRF404" s="4"/>
      <c r="QRG404" s="4"/>
      <c r="QRH404" s="4"/>
      <c r="QRI404" s="4"/>
      <c r="QRJ404" s="4"/>
      <c r="QRK404" s="4"/>
      <c r="QRL404" s="4"/>
      <c r="QRM404" s="4"/>
      <c r="QRN404" s="4"/>
      <c r="QRO404" s="4"/>
      <c r="QRP404" s="4"/>
      <c r="QRQ404" s="4"/>
      <c r="QRR404" s="4"/>
      <c r="QRS404" s="4"/>
      <c r="QRT404" s="4"/>
      <c r="QRU404" s="4"/>
      <c r="QRV404" s="4"/>
      <c r="QRW404" s="4"/>
      <c r="QRX404" s="4"/>
      <c r="QRY404" s="4"/>
      <c r="QRZ404" s="4"/>
      <c r="QSA404" s="4"/>
      <c r="QSB404" s="4"/>
      <c r="QSC404" s="4"/>
      <c r="QSD404" s="4"/>
      <c r="QSE404" s="4"/>
      <c r="QSF404" s="4"/>
      <c r="QSG404" s="4"/>
      <c r="QSH404" s="4"/>
      <c r="QSI404" s="4"/>
      <c r="QSJ404" s="4"/>
      <c r="QSK404" s="4"/>
      <c r="QSL404" s="4"/>
      <c r="QSM404" s="4"/>
      <c r="QSN404" s="4"/>
      <c r="QSO404" s="4"/>
      <c r="QSP404" s="4"/>
      <c r="QSQ404" s="4"/>
      <c r="QSR404" s="4"/>
      <c r="QSS404" s="4"/>
      <c r="QST404" s="4"/>
      <c r="QSU404" s="4"/>
      <c r="QSV404" s="4"/>
      <c r="QSW404" s="4"/>
      <c r="QSX404" s="4"/>
      <c r="QSY404" s="4"/>
      <c r="QSZ404" s="4"/>
      <c r="QTA404" s="4"/>
      <c r="QTB404" s="4"/>
      <c r="QTC404" s="4"/>
      <c r="QTD404" s="4"/>
      <c r="QTE404" s="4"/>
      <c r="QTF404" s="4"/>
      <c r="QTG404" s="4"/>
      <c r="QTH404" s="4"/>
      <c r="QTI404" s="4"/>
      <c r="QTJ404" s="4"/>
      <c r="QTK404" s="4"/>
      <c r="QTL404" s="4"/>
      <c r="QTM404" s="4"/>
      <c r="QTN404" s="4"/>
      <c r="QTO404" s="4"/>
      <c r="QTP404" s="4"/>
      <c r="QTQ404" s="4"/>
      <c r="QTR404" s="4"/>
      <c r="QTS404" s="4"/>
      <c r="QTT404" s="4"/>
      <c r="QTU404" s="4"/>
      <c r="QTV404" s="4"/>
      <c r="QTW404" s="4"/>
      <c r="QTX404" s="4"/>
      <c r="QTY404" s="4"/>
      <c r="QTZ404" s="4"/>
      <c r="QUA404" s="4"/>
      <c r="QUB404" s="4"/>
      <c r="QUC404" s="4"/>
      <c r="QUD404" s="4"/>
      <c r="QUE404" s="4"/>
      <c r="QUF404" s="4"/>
      <c r="QUG404" s="4"/>
      <c r="QUH404" s="4"/>
      <c r="QUI404" s="4"/>
      <c r="QUJ404" s="4"/>
      <c r="QUK404" s="4"/>
      <c r="QUL404" s="4"/>
      <c r="QUM404" s="4"/>
      <c r="QUN404" s="4"/>
      <c r="QUO404" s="4"/>
      <c r="QUP404" s="4"/>
      <c r="QUQ404" s="4"/>
      <c r="QUR404" s="4"/>
      <c r="QUS404" s="4"/>
      <c r="QUT404" s="4"/>
      <c r="QUU404" s="4"/>
      <c r="QUV404" s="4"/>
      <c r="QUW404" s="4"/>
      <c r="QUX404" s="4"/>
      <c r="QUY404" s="4"/>
      <c r="QUZ404" s="4"/>
      <c r="QVA404" s="4"/>
      <c r="QVB404" s="4"/>
      <c r="QVC404" s="4"/>
      <c r="QVD404" s="4"/>
      <c r="QVE404" s="4"/>
      <c r="QVF404" s="4"/>
      <c r="QVG404" s="4"/>
      <c r="QVH404" s="4"/>
      <c r="QVI404" s="4"/>
      <c r="QVJ404" s="4"/>
      <c r="QVK404" s="4"/>
      <c r="QVL404" s="4"/>
      <c r="QVM404" s="4"/>
      <c r="QVN404" s="4"/>
      <c r="QVO404" s="4"/>
      <c r="QVP404" s="4"/>
      <c r="QVQ404" s="4"/>
      <c r="QVR404" s="4"/>
      <c r="QVS404" s="4"/>
      <c r="QVT404" s="4"/>
      <c r="QVU404" s="4"/>
      <c r="QVV404" s="4"/>
      <c r="QVW404" s="4"/>
      <c r="QVX404" s="4"/>
      <c r="QVY404" s="4"/>
      <c r="QVZ404" s="4"/>
      <c r="QWA404" s="4"/>
      <c r="QWB404" s="4"/>
      <c r="QWC404" s="4"/>
      <c r="QWD404" s="4"/>
      <c r="QWE404" s="4"/>
      <c r="QWF404" s="4"/>
      <c r="QWG404" s="4"/>
      <c r="QWH404" s="4"/>
      <c r="QWI404" s="4"/>
      <c r="QWJ404" s="4"/>
      <c r="QWK404" s="4"/>
      <c r="QWL404" s="4"/>
      <c r="QWM404" s="4"/>
      <c r="QWN404" s="4"/>
      <c r="QWO404" s="4"/>
      <c r="QWP404" s="4"/>
      <c r="QWQ404" s="4"/>
      <c r="QWR404" s="4"/>
      <c r="QWS404" s="4"/>
      <c r="QWT404" s="4"/>
      <c r="QWU404" s="4"/>
      <c r="QWV404" s="4"/>
      <c r="QWW404" s="4"/>
      <c r="QWX404" s="4"/>
      <c r="QWY404" s="4"/>
      <c r="QWZ404" s="4"/>
      <c r="QXA404" s="4"/>
      <c r="QXB404" s="4"/>
      <c r="QXC404" s="4"/>
      <c r="QXD404" s="4"/>
      <c r="QXE404" s="4"/>
      <c r="QXF404" s="4"/>
      <c r="QXG404" s="4"/>
      <c r="QXH404" s="4"/>
      <c r="QXI404" s="4"/>
      <c r="QXJ404" s="4"/>
      <c r="QXK404" s="4"/>
      <c r="QXL404" s="4"/>
      <c r="QXM404" s="4"/>
      <c r="QXN404" s="4"/>
      <c r="QXO404" s="4"/>
      <c r="QXP404" s="4"/>
      <c r="QXQ404" s="4"/>
      <c r="QXR404" s="4"/>
      <c r="QXS404" s="4"/>
      <c r="QXT404" s="4"/>
      <c r="QXU404" s="4"/>
      <c r="QXV404" s="4"/>
      <c r="QXW404" s="4"/>
      <c r="QXX404" s="4"/>
      <c r="QXY404" s="4"/>
      <c r="QXZ404" s="4"/>
      <c r="QYA404" s="4"/>
      <c r="QYB404" s="4"/>
      <c r="QYC404" s="4"/>
      <c r="QYD404" s="4"/>
      <c r="QYE404" s="4"/>
      <c r="QYF404" s="4"/>
      <c r="QYG404" s="4"/>
      <c r="QYH404" s="4"/>
      <c r="QYI404" s="4"/>
      <c r="QYJ404" s="4"/>
      <c r="QYK404" s="4"/>
      <c r="QYL404" s="4"/>
      <c r="QYM404" s="4"/>
      <c r="QYN404" s="4"/>
      <c r="QYO404" s="4"/>
      <c r="QYP404" s="4"/>
      <c r="QYQ404" s="4"/>
      <c r="QYR404" s="4"/>
      <c r="QYS404" s="4"/>
      <c r="QYT404" s="4"/>
      <c r="QYU404" s="4"/>
      <c r="QYV404" s="4"/>
      <c r="QYW404" s="4"/>
      <c r="QYX404" s="4"/>
      <c r="QYY404" s="4"/>
      <c r="QYZ404" s="4"/>
      <c r="QZA404" s="4"/>
      <c r="QZB404" s="4"/>
      <c r="QZC404" s="4"/>
      <c r="QZD404" s="4"/>
      <c r="QZE404" s="4"/>
      <c r="QZF404" s="4"/>
      <c r="QZG404" s="4"/>
      <c r="QZH404" s="4"/>
      <c r="QZI404" s="4"/>
      <c r="QZJ404" s="4"/>
      <c r="QZK404" s="4"/>
      <c r="QZL404" s="4"/>
      <c r="QZM404" s="4"/>
      <c r="QZN404" s="4"/>
      <c r="QZO404" s="4"/>
      <c r="QZP404" s="4"/>
      <c r="QZQ404" s="4"/>
      <c r="QZR404" s="4"/>
      <c r="QZS404" s="4"/>
      <c r="QZT404" s="4"/>
      <c r="QZU404" s="4"/>
      <c r="QZV404" s="4"/>
      <c r="QZW404" s="4"/>
      <c r="QZX404" s="4"/>
      <c r="QZY404" s="4"/>
      <c r="QZZ404" s="4"/>
      <c r="RAA404" s="4"/>
      <c r="RAB404" s="4"/>
      <c r="RAC404" s="4"/>
      <c r="RAD404" s="4"/>
      <c r="RAE404" s="4"/>
      <c r="RAF404" s="4"/>
      <c r="RAG404" s="4"/>
      <c r="RAH404" s="4"/>
      <c r="RAI404" s="4"/>
      <c r="RAJ404" s="4"/>
      <c r="RAK404" s="4"/>
      <c r="RAL404" s="4"/>
      <c r="RAM404" s="4"/>
      <c r="RAN404" s="4"/>
      <c r="RAO404" s="4"/>
      <c r="RAP404" s="4"/>
      <c r="RAQ404" s="4"/>
      <c r="RAR404" s="4"/>
      <c r="RAS404" s="4"/>
      <c r="RAT404" s="4"/>
      <c r="RAU404" s="4"/>
      <c r="RAV404" s="4"/>
      <c r="RAW404" s="4"/>
      <c r="RAX404" s="4"/>
      <c r="RAY404" s="4"/>
      <c r="RAZ404" s="4"/>
      <c r="RBA404" s="4"/>
      <c r="RBB404" s="4"/>
      <c r="RBC404" s="4"/>
      <c r="RBD404" s="4"/>
      <c r="RBE404" s="4"/>
      <c r="RBF404" s="4"/>
      <c r="RBG404" s="4"/>
      <c r="RBH404" s="4"/>
      <c r="RBI404" s="4"/>
      <c r="RBJ404" s="4"/>
      <c r="RBK404" s="4"/>
      <c r="RBL404" s="4"/>
      <c r="RBM404" s="4"/>
      <c r="RBN404" s="4"/>
      <c r="RBO404" s="4"/>
      <c r="RBP404" s="4"/>
      <c r="RBQ404" s="4"/>
      <c r="RBR404" s="4"/>
      <c r="RBS404" s="4"/>
      <c r="RBT404" s="4"/>
      <c r="RBU404" s="4"/>
      <c r="RBV404" s="4"/>
      <c r="RBW404" s="4"/>
      <c r="RBX404" s="4"/>
      <c r="RBY404" s="4"/>
      <c r="RBZ404" s="4"/>
      <c r="RCA404" s="4"/>
      <c r="RCB404" s="4"/>
      <c r="RCC404" s="4"/>
      <c r="RCD404" s="4"/>
      <c r="RCE404" s="4"/>
      <c r="RCF404" s="4"/>
      <c r="RCG404" s="4"/>
      <c r="RCH404" s="4"/>
      <c r="RCI404" s="4"/>
      <c r="RCJ404" s="4"/>
      <c r="RCK404" s="4"/>
      <c r="RCL404" s="4"/>
      <c r="RCM404" s="4"/>
      <c r="RCN404" s="4"/>
      <c r="RCO404" s="4"/>
      <c r="RCP404" s="4"/>
      <c r="RCQ404" s="4"/>
      <c r="RCR404" s="4"/>
      <c r="RCS404" s="4"/>
      <c r="RCT404" s="4"/>
      <c r="RCU404" s="4"/>
      <c r="RCV404" s="4"/>
      <c r="RCW404" s="4"/>
      <c r="RCX404" s="4"/>
      <c r="RCY404" s="4"/>
      <c r="RCZ404" s="4"/>
      <c r="RDA404" s="4"/>
      <c r="RDB404" s="4"/>
      <c r="RDC404" s="4"/>
      <c r="RDD404" s="4"/>
      <c r="RDE404" s="4"/>
      <c r="RDF404" s="4"/>
      <c r="RDG404" s="4"/>
      <c r="RDH404" s="4"/>
      <c r="RDI404" s="4"/>
      <c r="RDJ404" s="4"/>
      <c r="RDK404" s="4"/>
      <c r="RDL404" s="4"/>
      <c r="RDM404" s="4"/>
      <c r="RDN404" s="4"/>
      <c r="RDO404" s="4"/>
      <c r="RDP404" s="4"/>
      <c r="RDQ404" s="4"/>
      <c r="RDR404" s="4"/>
      <c r="RDS404" s="4"/>
      <c r="RDT404" s="4"/>
      <c r="RDU404" s="4"/>
      <c r="RDV404" s="4"/>
      <c r="RDW404" s="4"/>
      <c r="RDX404" s="4"/>
      <c r="RDY404" s="4"/>
      <c r="RDZ404" s="4"/>
      <c r="REA404" s="4"/>
      <c r="REB404" s="4"/>
      <c r="REC404" s="4"/>
      <c r="RED404" s="4"/>
      <c r="REE404" s="4"/>
      <c r="REF404" s="4"/>
      <c r="REG404" s="4"/>
      <c r="REH404" s="4"/>
      <c r="REI404" s="4"/>
      <c r="REJ404" s="4"/>
      <c r="REK404" s="4"/>
      <c r="REL404" s="4"/>
      <c r="REM404" s="4"/>
      <c r="REN404" s="4"/>
      <c r="REO404" s="4"/>
      <c r="REP404" s="4"/>
      <c r="REQ404" s="4"/>
      <c r="RER404" s="4"/>
      <c r="RES404" s="4"/>
      <c r="RET404" s="4"/>
      <c r="REU404" s="4"/>
      <c r="REV404" s="4"/>
      <c r="REW404" s="4"/>
      <c r="REX404" s="4"/>
      <c r="REY404" s="4"/>
      <c r="REZ404" s="4"/>
      <c r="RFA404" s="4"/>
      <c r="RFB404" s="4"/>
      <c r="RFC404" s="4"/>
      <c r="RFD404" s="4"/>
      <c r="RFE404" s="4"/>
      <c r="RFF404" s="4"/>
      <c r="RFG404" s="4"/>
      <c r="RFH404" s="4"/>
      <c r="RFI404" s="4"/>
      <c r="RFJ404" s="4"/>
      <c r="RFK404" s="4"/>
      <c r="RFL404" s="4"/>
      <c r="RFM404" s="4"/>
      <c r="RFN404" s="4"/>
      <c r="RFO404" s="4"/>
      <c r="RFP404" s="4"/>
      <c r="RFQ404" s="4"/>
      <c r="RFR404" s="4"/>
      <c r="RFS404" s="4"/>
      <c r="RFT404" s="4"/>
      <c r="RFU404" s="4"/>
      <c r="RFV404" s="4"/>
      <c r="RFW404" s="4"/>
      <c r="RFX404" s="4"/>
      <c r="RFY404" s="4"/>
      <c r="RFZ404" s="4"/>
      <c r="RGA404" s="4"/>
      <c r="RGB404" s="4"/>
      <c r="RGC404" s="4"/>
      <c r="RGD404" s="4"/>
      <c r="RGE404" s="4"/>
      <c r="RGF404" s="4"/>
      <c r="RGG404" s="4"/>
      <c r="RGH404" s="4"/>
      <c r="RGI404" s="4"/>
      <c r="RGJ404" s="4"/>
      <c r="RGK404" s="4"/>
      <c r="RGL404" s="4"/>
      <c r="RGM404" s="4"/>
      <c r="RGN404" s="4"/>
      <c r="RGO404" s="4"/>
      <c r="RGP404" s="4"/>
      <c r="RGQ404" s="4"/>
      <c r="RGR404" s="4"/>
      <c r="RGS404" s="4"/>
      <c r="RGT404" s="4"/>
      <c r="RGU404" s="4"/>
      <c r="RGV404" s="4"/>
      <c r="RGW404" s="4"/>
      <c r="RGX404" s="4"/>
      <c r="RGY404" s="4"/>
      <c r="RGZ404" s="4"/>
      <c r="RHA404" s="4"/>
      <c r="RHB404" s="4"/>
      <c r="RHC404" s="4"/>
      <c r="RHD404" s="4"/>
      <c r="RHE404" s="4"/>
      <c r="RHF404" s="4"/>
      <c r="RHG404" s="4"/>
      <c r="RHH404" s="4"/>
      <c r="RHI404" s="4"/>
      <c r="RHJ404" s="4"/>
      <c r="RHK404" s="4"/>
      <c r="RHL404" s="4"/>
      <c r="RHM404" s="4"/>
      <c r="RHN404" s="4"/>
      <c r="RHO404" s="4"/>
      <c r="RHP404" s="4"/>
      <c r="RHQ404" s="4"/>
      <c r="RHR404" s="4"/>
      <c r="RHS404" s="4"/>
      <c r="RHT404" s="4"/>
      <c r="RHU404" s="4"/>
      <c r="RHV404" s="4"/>
      <c r="RHW404" s="4"/>
      <c r="RHX404" s="4"/>
      <c r="RHY404" s="4"/>
      <c r="RHZ404" s="4"/>
      <c r="RIA404" s="4"/>
      <c r="RIB404" s="4"/>
      <c r="RIC404" s="4"/>
      <c r="RID404" s="4"/>
      <c r="RIE404" s="4"/>
      <c r="RIF404" s="4"/>
      <c r="RIG404" s="4"/>
      <c r="RIH404" s="4"/>
      <c r="RII404" s="4"/>
      <c r="RIJ404" s="4"/>
      <c r="RIK404" s="4"/>
      <c r="RIL404" s="4"/>
      <c r="RIM404" s="4"/>
      <c r="RIN404" s="4"/>
      <c r="RIO404" s="4"/>
      <c r="RIP404" s="4"/>
      <c r="RIQ404" s="4"/>
      <c r="RIR404" s="4"/>
      <c r="RIS404" s="4"/>
      <c r="RIT404" s="4"/>
      <c r="RIU404" s="4"/>
      <c r="RIV404" s="4"/>
      <c r="RIW404" s="4"/>
      <c r="RIX404" s="4"/>
      <c r="RIY404" s="4"/>
      <c r="RIZ404" s="4"/>
      <c r="RJA404" s="4"/>
      <c r="RJB404" s="4"/>
      <c r="RJC404" s="4"/>
      <c r="RJD404" s="4"/>
      <c r="RJE404" s="4"/>
      <c r="RJF404" s="4"/>
      <c r="RJG404" s="4"/>
      <c r="RJH404" s="4"/>
      <c r="RJI404" s="4"/>
      <c r="RJJ404" s="4"/>
      <c r="RJK404" s="4"/>
      <c r="RJL404" s="4"/>
      <c r="RJM404" s="4"/>
      <c r="RJN404" s="4"/>
      <c r="RJO404" s="4"/>
      <c r="RJP404" s="4"/>
      <c r="RJQ404" s="4"/>
      <c r="RJR404" s="4"/>
      <c r="RJS404" s="4"/>
      <c r="RJT404" s="4"/>
      <c r="RJU404" s="4"/>
      <c r="RJV404" s="4"/>
      <c r="RJW404" s="4"/>
      <c r="RJX404" s="4"/>
      <c r="RJY404" s="4"/>
      <c r="RJZ404" s="4"/>
      <c r="RKA404" s="4"/>
      <c r="RKB404" s="4"/>
      <c r="RKC404" s="4"/>
      <c r="RKD404" s="4"/>
      <c r="RKE404" s="4"/>
      <c r="RKF404" s="4"/>
      <c r="RKG404" s="4"/>
      <c r="RKH404" s="4"/>
      <c r="RKI404" s="4"/>
      <c r="RKJ404" s="4"/>
      <c r="RKK404" s="4"/>
      <c r="RKL404" s="4"/>
      <c r="RKM404" s="4"/>
      <c r="RKN404" s="4"/>
      <c r="RKO404" s="4"/>
      <c r="RKP404" s="4"/>
      <c r="RKQ404" s="4"/>
      <c r="RKR404" s="4"/>
      <c r="RKS404" s="4"/>
      <c r="RKT404" s="4"/>
      <c r="RKU404" s="4"/>
      <c r="RKV404" s="4"/>
      <c r="RKW404" s="4"/>
      <c r="RKX404" s="4"/>
      <c r="RKY404" s="4"/>
      <c r="RKZ404" s="4"/>
      <c r="RLA404" s="4"/>
      <c r="RLB404" s="4"/>
      <c r="RLC404" s="4"/>
      <c r="RLD404" s="4"/>
      <c r="RLE404" s="4"/>
      <c r="RLF404" s="4"/>
      <c r="RLG404" s="4"/>
      <c r="RLH404" s="4"/>
      <c r="RLI404" s="4"/>
      <c r="RLJ404" s="4"/>
      <c r="RLK404" s="4"/>
      <c r="RLL404" s="4"/>
      <c r="RLM404" s="4"/>
      <c r="RLN404" s="4"/>
      <c r="RLO404" s="4"/>
      <c r="RLP404" s="4"/>
      <c r="RLQ404" s="4"/>
      <c r="RLR404" s="4"/>
      <c r="RLS404" s="4"/>
      <c r="RLT404" s="4"/>
      <c r="RLU404" s="4"/>
      <c r="RLV404" s="4"/>
      <c r="RLW404" s="4"/>
      <c r="RLX404" s="4"/>
      <c r="RLY404" s="4"/>
      <c r="RLZ404" s="4"/>
      <c r="RMA404" s="4"/>
      <c r="RMB404" s="4"/>
      <c r="RMC404" s="4"/>
      <c r="RMD404" s="4"/>
      <c r="RME404" s="4"/>
      <c r="RMF404" s="4"/>
      <c r="RMG404" s="4"/>
      <c r="RMH404" s="4"/>
      <c r="RMI404" s="4"/>
      <c r="RMJ404" s="4"/>
      <c r="RMK404" s="4"/>
      <c r="RML404" s="4"/>
      <c r="RMM404" s="4"/>
      <c r="RMN404" s="4"/>
      <c r="RMO404" s="4"/>
      <c r="RMP404" s="4"/>
      <c r="RMQ404" s="4"/>
      <c r="RMR404" s="4"/>
      <c r="RMS404" s="4"/>
      <c r="RMT404" s="4"/>
      <c r="RMU404" s="4"/>
      <c r="RMV404" s="4"/>
      <c r="RMW404" s="4"/>
      <c r="RMX404" s="4"/>
      <c r="RMY404" s="4"/>
      <c r="RMZ404" s="4"/>
      <c r="RNA404" s="4"/>
      <c r="RNB404" s="4"/>
      <c r="RNC404" s="4"/>
      <c r="RND404" s="4"/>
      <c r="RNE404" s="4"/>
      <c r="RNF404" s="4"/>
      <c r="RNG404" s="4"/>
      <c r="RNH404" s="4"/>
      <c r="RNI404" s="4"/>
      <c r="RNJ404" s="4"/>
      <c r="RNK404" s="4"/>
      <c r="RNL404" s="4"/>
      <c r="RNM404" s="4"/>
      <c r="RNN404" s="4"/>
      <c r="RNO404" s="4"/>
      <c r="RNP404" s="4"/>
      <c r="RNQ404" s="4"/>
      <c r="RNR404" s="4"/>
      <c r="RNS404" s="4"/>
      <c r="RNT404" s="4"/>
      <c r="RNU404" s="4"/>
      <c r="RNV404" s="4"/>
      <c r="RNW404" s="4"/>
      <c r="RNX404" s="4"/>
      <c r="RNY404" s="4"/>
      <c r="RNZ404" s="4"/>
      <c r="ROA404" s="4"/>
      <c r="ROB404" s="4"/>
      <c r="ROC404" s="4"/>
      <c r="ROD404" s="4"/>
      <c r="ROE404" s="4"/>
      <c r="ROF404" s="4"/>
      <c r="ROG404" s="4"/>
      <c r="ROH404" s="4"/>
      <c r="ROI404" s="4"/>
      <c r="ROJ404" s="4"/>
      <c r="ROK404" s="4"/>
      <c r="ROL404" s="4"/>
      <c r="ROM404" s="4"/>
      <c r="RON404" s="4"/>
      <c r="ROO404" s="4"/>
      <c r="ROP404" s="4"/>
      <c r="ROQ404" s="4"/>
      <c r="ROR404" s="4"/>
      <c r="ROS404" s="4"/>
      <c r="ROT404" s="4"/>
      <c r="ROU404" s="4"/>
      <c r="ROV404" s="4"/>
      <c r="ROW404" s="4"/>
      <c r="ROX404" s="4"/>
      <c r="ROY404" s="4"/>
      <c r="ROZ404" s="4"/>
      <c r="RPA404" s="4"/>
      <c r="RPB404" s="4"/>
      <c r="RPC404" s="4"/>
      <c r="RPD404" s="4"/>
      <c r="RPE404" s="4"/>
      <c r="RPF404" s="4"/>
      <c r="RPG404" s="4"/>
      <c r="RPH404" s="4"/>
      <c r="RPI404" s="4"/>
      <c r="RPJ404" s="4"/>
      <c r="RPK404" s="4"/>
      <c r="RPL404" s="4"/>
      <c r="RPM404" s="4"/>
      <c r="RPN404" s="4"/>
      <c r="RPO404" s="4"/>
      <c r="RPP404" s="4"/>
      <c r="RPQ404" s="4"/>
      <c r="RPR404" s="4"/>
      <c r="RPS404" s="4"/>
      <c r="RPT404" s="4"/>
      <c r="RPU404" s="4"/>
      <c r="RPV404" s="4"/>
      <c r="RPW404" s="4"/>
      <c r="RPX404" s="4"/>
      <c r="RPY404" s="4"/>
      <c r="RPZ404" s="4"/>
      <c r="RQA404" s="4"/>
      <c r="RQB404" s="4"/>
      <c r="RQC404" s="4"/>
      <c r="RQD404" s="4"/>
      <c r="RQE404" s="4"/>
      <c r="RQF404" s="4"/>
      <c r="RQG404" s="4"/>
      <c r="RQH404" s="4"/>
      <c r="RQI404" s="4"/>
      <c r="RQJ404" s="4"/>
      <c r="RQK404" s="4"/>
      <c r="RQL404" s="4"/>
      <c r="RQM404" s="4"/>
      <c r="RQN404" s="4"/>
      <c r="RQO404" s="4"/>
      <c r="RQP404" s="4"/>
      <c r="RQQ404" s="4"/>
      <c r="RQR404" s="4"/>
      <c r="RQS404" s="4"/>
      <c r="RQT404" s="4"/>
      <c r="RQU404" s="4"/>
      <c r="RQV404" s="4"/>
      <c r="RQW404" s="4"/>
      <c r="RQX404" s="4"/>
      <c r="RQY404" s="4"/>
      <c r="RQZ404" s="4"/>
      <c r="RRA404" s="4"/>
      <c r="RRB404" s="4"/>
      <c r="RRC404" s="4"/>
      <c r="RRD404" s="4"/>
      <c r="RRE404" s="4"/>
      <c r="RRF404" s="4"/>
      <c r="RRG404" s="4"/>
      <c r="RRH404" s="4"/>
      <c r="RRI404" s="4"/>
      <c r="RRJ404" s="4"/>
      <c r="RRK404" s="4"/>
      <c r="RRL404" s="4"/>
      <c r="RRM404" s="4"/>
      <c r="RRN404" s="4"/>
      <c r="RRO404" s="4"/>
      <c r="RRP404" s="4"/>
      <c r="RRQ404" s="4"/>
      <c r="RRR404" s="4"/>
      <c r="RRS404" s="4"/>
      <c r="RRT404" s="4"/>
      <c r="RRU404" s="4"/>
      <c r="RRV404" s="4"/>
      <c r="RRW404" s="4"/>
      <c r="RRX404" s="4"/>
      <c r="RRY404" s="4"/>
      <c r="RRZ404" s="4"/>
      <c r="RSA404" s="4"/>
      <c r="RSB404" s="4"/>
      <c r="RSC404" s="4"/>
      <c r="RSD404" s="4"/>
      <c r="RSE404" s="4"/>
      <c r="RSF404" s="4"/>
      <c r="RSG404" s="4"/>
      <c r="RSH404" s="4"/>
      <c r="RSI404" s="4"/>
      <c r="RSJ404" s="4"/>
      <c r="RSK404" s="4"/>
      <c r="RSL404" s="4"/>
      <c r="RSM404" s="4"/>
      <c r="RSN404" s="4"/>
      <c r="RSO404" s="4"/>
      <c r="RSP404" s="4"/>
      <c r="RSQ404" s="4"/>
      <c r="RSR404" s="4"/>
      <c r="RSS404" s="4"/>
      <c r="RST404" s="4"/>
      <c r="RSU404" s="4"/>
      <c r="RSV404" s="4"/>
      <c r="RSW404" s="4"/>
      <c r="RSX404" s="4"/>
      <c r="RSY404" s="4"/>
      <c r="RSZ404" s="4"/>
      <c r="RTA404" s="4"/>
      <c r="RTB404" s="4"/>
      <c r="RTC404" s="4"/>
      <c r="RTD404" s="4"/>
      <c r="RTE404" s="4"/>
      <c r="RTF404" s="4"/>
      <c r="RTG404" s="4"/>
      <c r="RTH404" s="4"/>
      <c r="RTI404" s="4"/>
      <c r="RTJ404" s="4"/>
      <c r="RTK404" s="4"/>
      <c r="RTL404" s="4"/>
      <c r="RTM404" s="4"/>
      <c r="RTN404" s="4"/>
      <c r="RTO404" s="4"/>
      <c r="RTP404" s="4"/>
      <c r="RTQ404" s="4"/>
      <c r="RTR404" s="4"/>
      <c r="RTS404" s="4"/>
      <c r="RTT404" s="4"/>
      <c r="RTU404" s="4"/>
      <c r="RTV404" s="4"/>
      <c r="RTW404" s="4"/>
      <c r="RTX404" s="4"/>
      <c r="RTY404" s="4"/>
      <c r="RTZ404" s="4"/>
      <c r="RUA404" s="4"/>
      <c r="RUB404" s="4"/>
      <c r="RUC404" s="4"/>
      <c r="RUD404" s="4"/>
      <c r="RUE404" s="4"/>
      <c r="RUF404" s="4"/>
      <c r="RUG404" s="4"/>
      <c r="RUH404" s="4"/>
      <c r="RUI404" s="4"/>
      <c r="RUJ404" s="4"/>
      <c r="RUK404" s="4"/>
      <c r="RUL404" s="4"/>
      <c r="RUM404" s="4"/>
      <c r="RUN404" s="4"/>
      <c r="RUO404" s="4"/>
      <c r="RUP404" s="4"/>
      <c r="RUQ404" s="4"/>
      <c r="RUR404" s="4"/>
      <c r="RUS404" s="4"/>
      <c r="RUT404" s="4"/>
      <c r="RUU404" s="4"/>
      <c r="RUV404" s="4"/>
      <c r="RUW404" s="4"/>
      <c r="RUX404" s="4"/>
      <c r="RUY404" s="4"/>
      <c r="RUZ404" s="4"/>
      <c r="RVA404" s="4"/>
      <c r="RVB404" s="4"/>
      <c r="RVC404" s="4"/>
      <c r="RVD404" s="4"/>
      <c r="RVE404" s="4"/>
      <c r="RVF404" s="4"/>
      <c r="RVG404" s="4"/>
      <c r="RVH404" s="4"/>
      <c r="RVI404" s="4"/>
      <c r="RVJ404" s="4"/>
      <c r="RVK404" s="4"/>
      <c r="RVL404" s="4"/>
      <c r="RVM404" s="4"/>
      <c r="RVN404" s="4"/>
      <c r="RVO404" s="4"/>
      <c r="RVP404" s="4"/>
      <c r="RVQ404" s="4"/>
      <c r="RVR404" s="4"/>
      <c r="RVS404" s="4"/>
      <c r="RVT404" s="4"/>
      <c r="RVU404" s="4"/>
      <c r="RVV404" s="4"/>
      <c r="RVW404" s="4"/>
      <c r="RVX404" s="4"/>
      <c r="RVY404" s="4"/>
      <c r="RVZ404" s="4"/>
      <c r="RWA404" s="4"/>
      <c r="RWB404" s="4"/>
      <c r="RWC404" s="4"/>
      <c r="RWD404" s="4"/>
      <c r="RWE404" s="4"/>
      <c r="RWF404" s="4"/>
      <c r="RWG404" s="4"/>
      <c r="RWH404" s="4"/>
      <c r="RWI404" s="4"/>
      <c r="RWJ404" s="4"/>
      <c r="RWK404" s="4"/>
      <c r="RWL404" s="4"/>
      <c r="RWM404" s="4"/>
      <c r="RWN404" s="4"/>
      <c r="RWO404" s="4"/>
      <c r="RWP404" s="4"/>
      <c r="RWQ404" s="4"/>
      <c r="RWR404" s="4"/>
      <c r="RWS404" s="4"/>
      <c r="RWT404" s="4"/>
      <c r="RWU404" s="4"/>
      <c r="RWV404" s="4"/>
      <c r="RWW404" s="4"/>
      <c r="RWX404" s="4"/>
      <c r="RWY404" s="4"/>
      <c r="RWZ404" s="4"/>
      <c r="RXA404" s="4"/>
      <c r="RXB404" s="4"/>
      <c r="RXC404" s="4"/>
      <c r="RXD404" s="4"/>
      <c r="RXE404" s="4"/>
      <c r="RXF404" s="4"/>
      <c r="RXG404" s="4"/>
      <c r="RXH404" s="4"/>
      <c r="RXI404" s="4"/>
      <c r="RXJ404" s="4"/>
      <c r="RXK404" s="4"/>
      <c r="RXL404" s="4"/>
      <c r="RXM404" s="4"/>
      <c r="RXN404" s="4"/>
      <c r="RXO404" s="4"/>
      <c r="RXP404" s="4"/>
      <c r="RXQ404" s="4"/>
      <c r="RXR404" s="4"/>
      <c r="RXS404" s="4"/>
      <c r="RXT404" s="4"/>
      <c r="RXU404" s="4"/>
      <c r="RXV404" s="4"/>
      <c r="RXW404" s="4"/>
      <c r="RXX404" s="4"/>
      <c r="RXY404" s="4"/>
      <c r="RXZ404" s="4"/>
      <c r="RYA404" s="4"/>
      <c r="RYB404" s="4"/>
      <c r="RYC404" s="4"/>
      <c r="RYD404" s="4"/>
      <c r="RYE404" s="4"/>
      <c r="RYF404" s="4"/>
      <c r="RYG404" s="4"/>
      <c r="RYH404" s="4"/>
      <c r="RYI404" s="4"/>
      <c r="RYJ404" s="4"/>
      <c r="RYK404" s="4"/>
      <c r="RYL404" s="4"/>
      <c r="RYM404" s="4"/>
      <c r="RYN404" s="4"/>
      <c r="RYO404" s="4"/>
      <c r="RYP404" s="4"/>
      <c r="RYQ404" s="4"/>
      <c r="RYR404" s="4"/>
      <c r="RYS404" s="4"/>
      <c r="RYT404" s="4"/>
      <c r="RYU404" s="4"/>
      <c r="RYV404" s="4"/>
      <c r="RYW404" s="4"/>
      <c r="RYX404" s="4"/>
      <c r="RYY404" s="4"/>
      <c r="RYZ404" s="4"/>
      <c r="RZA404" s="4"/>
      <c r="RZB404" s="4"/>
      <c r="RZC404" s="4"/>
      <c r="RZD404" s="4"/>
      <c r="RZE404" s="4"/>
      <c r="RZF404" s="4"/>
      <c r="RZG404" s="4"/>
      <c r="RZH404" s="4"/>
      <c r="RZI404" s="4"/>
      <c r="RZJ404" s="4"/>
      <c r="RZK404" s="4"/>
      <c r="RZL404" s="4"/>
      <c r="RZM404" s="4"/>
      <c r="RZN404" s="4"/>
      <c r="RZO404" s="4"/>
      <c r="RZP404" s="4"/>
      <c r="RZQ404" s="4"/>
      <c r="RZR404" s="4"/>
      <c r="RZS404" s="4"/>
      <c r="RZT404" s="4"/>
      <c r="RZU404" s="4"/>
      <c r="RZV404" s="4"/>
      <c r="RZW404" s="4"/>
      <c r="RZX404" s="4"/>
      <c r="RZY404" s="4"/>
      <c r="RZZ404" s="4"/>
      <c r="SAA404" s="4"/>
      <c r="SAB404" s="4"/>
      <c r="SAC404" s="4"/>
      <c r="SAD404" s="4"/>
      <c r="SAE404" s="4"/>
      <c r="SAF404" s="4"/>
      <c r="SAG404" s="4"/>
      <c r="SAH404" s="4"/>
      <c r="SAI404" s="4"/>
      <c r="SAJ404" s="4"/>
      <c r="SAK404" s="4"/>
      <c r="SAL404" s="4"/>
      <c r="SAM404" s="4"/>
      <c r="SAN404" s="4"/>
      <c r="SAO404" s="4"/>
      <c r="SAP404" s="4"/>
      <c r="SAQ404" s="4"/>
      <c r="SAR404" s="4"/>
      <c r="SAS404" s="4"/>
      <c r="SAT404" s="4"/>
      <c r="SAU404" s="4"/>
      <c r="SAV404" s="4"/>
      <c r="SAW404" s="4"/>
      <c r="SAX404" s="4"/>
      <c r="SAY404" s="4"/>
      <c r="SAZ404" s="4"/>
      <c r="SBA404" s="4"/>
      <c r="SBB404" s="4"/>
      <c r="SBC404" s="4"/>
      <c r="SBD404" s="4"/>
      <c r="SBE404" s="4"/>
      <c r="SBF404" s="4"/>
      <c r="SBG404" s="4"/>
      <c r="SBH404" s="4"/>
      <c r="SBI404" s="4"/>
      <c r="SBJ404" s="4"/>
      <c r="SBK404" s="4"/>
      <c r="SBL404" s="4"/>
      <c r="SBM404" s="4"/>
      <c r="SBN404" s="4"/>
      <c r="SBO404" s="4"/>
      <c r="SBP404" s="4"/>
      <c r="SBQ404" s="4"/>
      <c r="SBR404" s="4"/>
      <c r="SBS404" s="4"/>
      <c r="SBT404" s="4"/>
      <c r="SBU404" s="4"/>
      <c r="SBV404" s="4"/>
      <c r="SBW404" s="4"/>
      <c r="SBX404" s="4"/>
      <c r="SBY404" s="4"/>
      <c r="SBZ404" s="4"/>
      <c r="SCA404" s="4"/>
      <c r="SCB404" s="4"/>
      <c r="SCC404" s="4"/>
      <c r="SCD404" s="4"/>
      <c r="SCE404" s="4"/>
      <c r="SCF404" s="4"/>
      <c r="SCG404" s="4"/>
      <c r="SCH404" s="4"/>
      <c r="SCI404" s="4"/>
      <c r="SCJ404" s="4"/>
      <c r="SCK404" s="4"/>
      <c r="SCL404" s="4"/>
      <c r="SCM404" s="4"/>
      <c r="SCN404" s="4"/>
      <c r="SCO404" s="4"/>
      <c r="SCP404" s="4"/>
      <c r="SCQ404" s="4"/>
      <c r="SCR404" s="4"/>
      <c r="SCS404" s="4"/>
      <c r="SCT404" s="4"/>
      <c r="SCU404" s="4"/>
      <c r="SCV404" s="4"/>
      <c r="SCW404" s="4"/>
      <c r="SCX404" s="4"/>
      <c r="SCY404" s="4"/>
      <c r="SCZ404" s="4"/>
      <c r="SDA404" s="4"/>
      <c r="SDB404" s="4"/>
      <c r="SDC404" s="4"/>
      <c r="SDD404" s="4"/>
      <c r="SDE404" s="4"/>
      <c r="SDF404" s="4"/>
      <c r="SDG404" s="4"/>
      <c r="SDH404" s="4"/>
      <c r="SDI404" s="4"/>
      <c r="SDJ404" s="4"/>
      <c r="SDK404" s="4"/>
      <c r="SDL404" s="4"/>
      <c r="SDM404" s="4"/>
      <c r="SDN404" s="4"/>
      <c r="SDO404" s="4"/>
      <c r="SDP404" s="4"/>
      <c r="SDQ404" s="4"/>
      <c r="SDR404" s="4"/>
      <c r="SDS404" s="4"/>
      <c r="SDT404" s="4"/>
      <c r="SDU404" s="4"/>
      <c r="SDV404" s="4"/>
      <c r="SDW404" s="4"/>
      <c r="SDX404" s="4"/>
      <c r="SDY404" s="4"/>
      <c r="SDZ404" s="4"/>
      <c r="SEA404" s="4"/>
      <c r="SEB404" s="4"/>
      <c r="SEC404" s="4"/>
      <c r="SED404" s="4"/>
      <c r="SEE404" s="4"/>
      <c r="SEF404" s="4"/>
      <c r="SEG404" s="4"/>
      <c r="SEH404" s="4"/>
      <c r="SEI404" s="4"/>
      <c r="SEJ404" s="4"/>
      <c r="SEK404" s="4"/>
      <c r="SEL404" s="4"/>
      <c r="SEM404" s="4"/>
      <c r="SEN404" s="4"/>
      <c r="SEO404" s="4"/>
      <c r="SEP404" s="4"/>
      <c r="SEQ404" s="4"/>
      <c r="SER404" s="4"/>
      <c r="SES404" s="4"/>
      <c r="SET404" s="4"/>
      <c r="SEU404" s="4"/>
      <c r="SEV404" s="4"/>
      <c r="SEW404" s="4"/>
      <c r="SEX404" s="4"/>
      <c r="SEY404" s="4"/>
      <c r="SEZ404" s="4"/>
      <c r="SFA404" s="4"/>
      <c r="SFB404" s="4"/>
      <c r="SFC404" s="4"/>
      <c r="SFD404" s="4"/>
      <c r="SFE404" s="4"/>
      <c r="SFF404" s="4"/>
      <c r="SFG404" s="4"/>
      <c r="SFH404" s="4"/>
      <c r="SFI404" s="4"/>
      <c r="SFJ404" s="4"/>
      <c r="SFK404" s="4"/>
      <c r="SFL404" s="4"/>
      <c r="SFM404" s="4"/>
      <c r="SFN404" s="4"/>
      <c r="SFO404" s="4"/>
      <c r="SFP404" s="4"/>
      <c r="SFQ404" s="4"/>
      <c r="SFR404" s="4"/>
      <c r="SFS404" s="4"/>
      <c r="SFT404" s="4"/>
      <c r="SFU404" s="4"/>
      <c r="SFV404" s="4"/>
      <c r="SFW404" s="4"/>
      <c r="SFX404" s="4"/>
      <c r="SFY404" s="4"/>
      <c r="SFZ404" s="4"/>
      <c r="SGA404" s="4"/>
      <c r="SGB404" s="4"/>
      <c r="SGC404" s="4"/>
      <c r="SGD404" s="4"/>
      <c r="SGE404" s="4"/>
      <c r="SGF404" s="4"/>
      <c r="SGG404" s="4"/>
      <c r="SGH404" s="4"/>
      <c r="SGI404" s="4"/>
      <c r="SGJ404" s="4"/>
      <c r="SGK404" s="4"/>
      <c r="SGL404" s="4"/>
      <c r="SGM404" s="4"/>
      <c r="SGN404" s="4"/>
      <c r="SGO404" s="4"/>
      <c r="SGP404" s="4"/>
      <c r="SGQ404" s="4"/>
      <c r="SGR404" s="4"/>
      <c r="SGS404" s="4"/>
      <c r="SGT404" s="4"/>
      <c r="SGU404" s="4"/>
      <c r="SGV404" s="4"/>
      <c r="SGW404" s="4"/>
      <c r="SGX404" s="4"/>
      <c r="SGY404" s="4"/>
      <c r="SGZ404" s="4"/>
      <c r="SHA404" s="4"/>
      <c r="SHB404" s="4"/>
      <c r="SHC404" s="4"/>
      <c r="SHD404" s="4"/>
      <c r="SHE404" s="4"/>
      <c r="SHF404" s="4"/>
      <c r="SHG404" s="4"/>
      <c r="SHH404" s="4"/>
      <c r="SHI404" s="4"/>
      <c r="SHJ404" s="4"/>
      <c r="SHK404" s="4"/>
      <c r="SHL404" s="4"/>
      <c r="SHM404" s="4"/>
      <c r="SHN404" s="4"/>
      <c r="SHO404" s="4"/>
      <c r="SHP404" s="4"/>
      <c r="SHQ404" s="4"/>
      <c r="SHR404" s="4"/>
      <c r="SHS404" s="4"/>
      <c r="SHT404" s="4"/>
      <c r="SHU404" s="4"/>
      <c r="SHV404" s="4"/>
      <c r="SHW404" s="4"/>
      <c r="SHX404" s="4"/>
      <c r="SHY404" s="4"/>
      <c r="SHZ404" s="4"/>
      <c r="SIA404" s="4"/>
      <c r="SIB404" s="4"/>
      <c r="SIC404" s="4"/>
      <c r="SID404" s="4"/>
      <c r="SIE404" s="4"/>
      <c r="SIF404" s="4"/>
      <c r="SIG404" s="4"/>
      <c r="SIH404" s="4"/>
      <c r="SII404" s="4"/>
      <c r="SIJ404" s="4"/>
      <c r="SIK404" s="4"/>
      <c r="SIL404" s="4"/>
      <c r="SIM404" s="4"/>
      <c r="SIN404" s="4"/>
      <c r="SIO404" s="4"/>
      <c r="SIP404" s="4"/>
      <c r="SIQ404" s="4"/>
      <c r="SIR404" s="4"/>
      <c r="SIS404" s="4"/>
      <c r="SIT404" s="4"/>
      <c r="SIU404" s="4"/>
      <c r="SIV404" s="4"/>
      <c r="SIW404" s="4"/>
      <c r="SIX404" s="4"/>
      <c r="SIY404" s="4"/>
      <c r="SIZ404" s="4"/>
      <c r="SJA404" s="4"/>
      <c r="SJB404" s="4"/>
      <c r="SJC404" s="4"/>
      <c r="SJD404" s="4"/>
      <c r="SJE404" s="4"/>
      <c r="SJF404" s="4"/>
      <c r="SJG404" s="4"/>
      <c r="SJH404" s="4"/>
      <c r="SJI404" s="4"/>
      <c r="SJJ404" s="4"/>
      <c r="SJK404" s="4"/>
      <c r="SJL404" s="4"/>
      <c r="SJM404" s="4"/>
      <c r="SJN404" s="4"/>
      <c r="SJO404" s="4"/>
      <c r="SJP404" s="4"/>
      <c r="SJQ404" s="4"/>
      <c r="SJR404" s="4"/>
      <c r="SJS404" s="4"/>
      <c r="SJT404" s="4"/>
      <c r="SJU404" s="4"/>
      <c r="SJV404" s="4"/>
      <c r="SJW404" s="4"/>
      <c r="SJX404" s="4"/>
      <c r="SJY404" s="4"/>
      <c r="SJZ404" s="4"/>
      <c r="SKA404" s="4"/>
      <c r="SKB404" s="4"/>
      <c r="SKC404" s="4"/>
      <c r="SKD404" s="4"/>
      <c r="SKE404" s="4"/>
      <c r="SKF404" s="4"/>
      <c r="SKG404" s="4"/>
      <c r="SKH404" s="4"/>
      <c r="SKI404" s="4"/>
      <c r="SKJ404" s="4"/>
      <c r="SKK404" s="4"/>
      <c r="SKL404" s="4"/>
      <c r="SKM404" s="4"/>
      <c r="SKN404" s="4"/>
      <c r="SKO404" s="4"/>
      <c r="SKP404" s="4"/>
      <c r="SKQ404" s="4"/>
      <c r="SKR404" s="4"/>
      <c r="SKS404" s="4"/>
      <c r="SKT404" s="4"/>
      <c r="SKU404" s="4"/>
      <c r="SKV404" s="4"/>
      <c r="SKW404" s="4"/>
      <c r="SKX404" s="4"/>
      <c r="SKY404" s="4"/>
      <c r="SKZ404" s="4"/>
      <c r="SLA404" s="4"/>
      <c r="SLB404" s="4"/>
      <c r="SLC404" s="4"/>
      <c r="SLD404" s="4"/>
      <c r="SLE404" s="4"/>
      <c r="SLF404" s="4"/>
      <c r="SLG404" s="4"/>
      <c r="SLH404" s="4"/>
      <c r="SLI404" s="4"/>
      <c r="SLJ404" s="4"/>
      <c r="SLK404" s="4"/>
      <c r="SLL404" s="4"/>
      <c r="SLM404" s="4"/>
      <c r="SLN404" s="4"/>
      <c r="SLO404" s="4"/>
      <c r="SLP404" s="4"/>
      <c r="SLQ404" s="4"/>
      <c r="SLR404" s="4"/>
      <c r="SLS404" s="4"/>
      <c r="SLT404" s="4"/>
      <c r="SLU404" s="4"/>
      <c r="SLV404" s="4"/>
      <c r="SLW404" s="4"/>
      <c r="SLX404" s="4"/>
      <c r="SLY404" s="4"/>
      <c r="SLZ404" s="4"/>
      <c r="SMA404" s="4"/>
      <c r="SMB404" s="4"/>
      <c r="SMC404" s="4"/>
      <c r="SMD404" s="4"/>
      <c r="SME404" s="4"/>
      <c r="SMF404" s="4"/>
      <c r="SMG404" s="4"/>
      <c r="SMH404" s="4"/>
      <c r="SMI404" s="4"/>
      <c r="SMJ404" s="4"/>
      <c r="SMK404" s="4"/>
      <c r="SML404" s="4"/>
      <c r="SMM404" s="4"/>
      <c r="SMN404" s="4"/>
      <c r="SMO404" s="4"/>
      <c r="SMP404" s="4"/>
      <c r="SMQ404" s="4"/>
      <c r="SMR404" s="4"/>
      <c r="SMS404" s="4"/>
      <c r="SMT404" s="4"/>
      <c r="SMU404" s="4"/>
      <c r="SMV404" s="4"/>
      <c r="SMW404" s="4"/>
      <c r="SMX404" s="4"/>
      <c r="SMY404" s="4"/>
      <c r="SMZ404" s="4"/>
      <c r="SNA404" s="4"/>
      <c r="SNB404" s="4"/>
      <c r="SNC404" s="4"/>
      <c r="SND404" s="4"/>
      <c r="SNE404" s="4"/>
      <c r="SNF404" s="4"/>
      <c r="SNG404" s="4"/>
      <c r="SNH404" s="4"/>
      <c r="SNI404" s="4"/>
      <c r="SNJ404" s="4"/>
      <c r="SNK404" s="4"/>
      <c r="SNL404" s="4"/>
      <c r="SNM404" s="4"/>
      <c r="SNN404" s="4"/>
      <c r="SNO404" s="4"/>
      <c r="SNP404" s="4"/>
      <c r="SNQ404" s="4"/>
      <c r="SNR404" s="4"/>
      <c r="SNS404" s="4"/>
      <c r="SNT404" s="4"/>
      <c r="SNU404" s="4"/>
      <c r="SNV404" s="4"/>
      <c r="SNW404" s="4"/>
      <c r="SNX404" s="4"/>
      <c r="SNY404" s="4"/>
      <c r="SNZ404" s="4"/>
      <c r="SOA404" s="4"/>
      <c r="SOB404" s="4"/>
      <c r="SOC404" s="4"/>
      <c r="SOD404" s="4"/>
      <c r="SOE404" s="4"/>
      <c r="SOF404" s="4"/>
      <c r="SOG404" s="4"/>
      <c r="SOH404" s="4"/>
      <c r="SOI404" s="4"/>
      <c r="SOJ404" s="4"/>
      <c r="SOK404" s="4"/>
      <c r="SOL404" s="4"/>
      <c r="SOM404" s="4"/>
      <c r="SON404" s="4"/>
      <c r="SOO404" s="4"/>
      <c r="SOP404" s="4"/>
      <c r="SOQ404" s="4"/>
      <c r="SOR404" s="4"/>
      <c r="SOS404" s="4"/>
      <c r="SOT404" s="4"/>
      <c r="SOU404" s="4"/>
      <c r="SOV404" s="4"/>
      <c r="SOW404" s="4"/>
      <c r="SOX404" s="4"/>
      <c r="SOY404" s="4"/>
      <c r="SOZ404" s="4"/>
      <c r="SPA404" s="4"/>
      <c r="SPB404" s="4"/>
      <c r="SPC404" s="4"/>
      <c r="SPD404" s="4"/>
      <c r="SPE404" s="4"/>
      <c r="SPF404" s="4"/>
      <c r="SPG404" s="4"/>
      <c r="SPH404" s="4"/>
      <c r="SPI404" s="4"/>
      <c r="SPJ404" s="4"/>
      <c r="SPK404" s="4"/>
      <c r="SPL404" s="4"/>
      <c r="SPM404" s="4"/>
      <c r="SPN404" s="4"/>
      <c r="SPO404" s="4"/>
      <c r="SPP404" s="4"/>
      <c r="SPQ404" s="4"/>
      <c r="SPR404" s="4"/>
      <c r="SPS404" s="4"/>
      <c r="SPT404" s="4"/>
      <c r="SPU404" s="4"/>
      <c r="SPV404" s="4"/>
      <c r="SPW404" s="4"/>
      <c r="SPX404" s="4"/>
      <c r="SPY404" s="4"/>
      <c r="SPZ404" s="4"/>
      <c r="SQA404" s="4"/>
      <c r="SQB404" s="4"/>
      <c r="SQC404" s="4"/>
      <c r="SQD404" s="4"/>
      <c r="SQE404" s="4"/>
      <c r="SQF404" s="4"/>
      <c r="SQG404" s="4"/>
      <c r="SQH404" s="4"/>
      <c r="SQI404" s="4"/>
      <c r="SQJ404" s="4"/>
      <c r="SQK404" s="4"/>
      <c r="SQL404" s="4"/>
      <c r="SQM404" s="4"/>
      <c r="SQN404" s="4"/>
      <c r="SQO404" s="4"/>
      <c r="SQP404" s="4"/>
      <c r="SQQ404" s="4"/>
      <c r="SQR404" s="4"/>
      <c r="SQS404" s="4"/>
      <c r="SQT404" s="4"/>
      <c r="SQU404" s="4"/>
      <c r="SQV404" s="4"/>
      <c r="SQW404" s="4"/>
      <c r="SQX404" s="4"/>
      <c r="SQY404" s="4"/>
      <c r="SQZ404" s="4"/>
      <c r="SRA404" s="4"/>
      <c r="SRB404" s="4"/>
      <c r="SRC404" s="4"/>
      <c r="SRD404" s="4"/>
      <c r="SRE404" s="4"/>
      <c r="SRF404" s="4"/>
      <c r="SRG404" s="4"/>
      <c r="SRH404" s="4"/>
      <c r="SRI404" s="4"/>
      <c r="SRJ404" s="4"/>
      <c r="SRK404" s="4"/>
      <c r="SRL404" s="4"/>
      <c r="SRM404" s="4"/>
      <c r="SRN404" s="4"/>
      <c r="SRO404" s="4"/>
      <c r="SRP404" s="4"/>
      <c r="SRQ404" s="4"/>
      <c r="SRR404" s="4"/>
      <c r="SRS404" s="4"/>
      <c r="SRT404" s="4"/>
      <c r="SRU404" s="4"/>
      <c r="SRV404" s="4"/>
      <c r="SRW404" s="4"/>
      <c r="SRX404" s="4"/>
      <c r="SRY404" s="4"/>
      <c r="SRZ404" s="4"/>
      <c r="SSA404" s="4"/>
      <c r="SSB404" s="4"/>
      <c r="SSC404" s="4"/>
      <c r="SSD404" s="4"/>
      <c r="SSE404" s="4"/>
      <c r="SSF404" s="4"/>
      <c r="SSG404" s="4"/>
      <c r="SSH404" s="4"/>
      <c r="SSI404" s="4"/>
      <c r="SSJ404" s="4"/>
      <c r="SSK404" s="4"/>
      <c r="SSL404" s="4"/>
      <c r="SSM404" s="4"/>
      <c r="SSN404" s="4"/>
      <c r="SSO404" s="4"/>
      <c r="SSP404" s="4"/>
      <c r="SSQ404" s="4"/>
      <c r="SSR404" s="4"/>
      <c r="SSS404" s="4"/>
      <c r="SST404" s="4"/>
      <c r="SSU404" s="4"/>
      <c r="SSV404" s="4"/>
      <c r="SSW404" s="4"/>
      <c r="SSX404" s="4"/>
      <c r="SSY404" s="4"/>
      <c r="SSZ404" s="4"/>
      <c r="STA404" s="4"/>
      <c r="STB404" s="4"/>
      <c r="STC404" s="4"/>
      <c r="STD404" s="4"/>
      <c r="STE404" s="4"/>
      <c r="STF404" s="4"/>
      <c r="STG404" s="4"/>
      <c r="STH404" s="4"/>
      <c r="STI404" s="4"/>
      <c r="STJ404" s="4"/>
      <c r="STK404" s="4"/>
      <c r="STL404" s="4"/>
      <c r="STM404" s="4"/>
      <c r="STN404" s="4"/>
      <c r="STO404" s="4"/>
      <c r="STP404" s="4"/>
      <c r="STQ404" s="4"/>
      <c r="STR404" s="4"/>
      <c r="STS404" s="4"/>
      <c r="STT404" s="4"/>
      <c r="STU404" s="4"/>
      <c r="STV404" s="4"/>
      <c r="STW404" s="4"/>
      <c r="STX404" s="4"/>
      <c r="STY404" s="4"/>
      <c r="STZ404" s="4"/>
      <c r="SUA404" s="4"/>
      <c r="SUB404" s="4"/>
      <c r="SUC404" s="4"/>
      <c r="SUD404" s="4"/>
      <c r="SUE404" s="4"/>
      <c r="SUF404" s="4"/>
      <c r="SUG404" s="4"/>
      <c r="SUH404" s="4"/>
      <c r="SUI404" s="4"/>
      <c r="SUJ404" s="4"/>
      <c r="SUK404" s="4"/>
      <c r="SUL404" s="4"/>
      <c r="SUM404" s="4"/>
      <c r="SUN404" s="4"/>
      <c r="SUO404" s="4"/>
      <c r="SUP404" s="4"/>
      <c r="SUQ404" s="4"/>
      <c r="SUR404" s="4"/>
      <c r="SUS404" s="4"/>
      <c r="SUT404" s="4"/>
      <c r="SUU404" s="4"/>
      <c r="SUV404" s="4"/>
      <c r="SUW404" s="4"/>
      <c r="SUX404" s="4"/>
      <c r="SUY404" s="4"/>
      <c r="SUZ404" s="4"/>
      <c r="SVA404" s="4"/>
      <c r="SVB404" s="4"/>
      <c r="SVC404" s="4"/>
      <c r="SVD404" s="4"/>
      <c r="SVE404" s="4"/>
      <c r="SVF404" s="4"/>
      <c r="SVG404" s="4"/>
      <c r="SVH404" s="4"/>
      <c r="SVI404" s="4"/>
      <c r="SVJ404" s="4"/>
      <c r="SVK404" s="4"/>
      <c r="SVL404" s="4"/>
      <c r="SVM404" s="4"/>
      <c r="SVN404" s="4"/>
      <c r="SVO404" s="4"/>
      <c r="SVP404" s="4"/>
      <c r="SVQ404" s="4"/>
      <c r="SVR404" s="4"/>
      <c r="SVS404" s="4"/>
      <c r="SVT404" s="4"/>
      <c r="SVU404" s="4"/>
      <c r="SVV404" s="4"/>
      <c r="SVW404" s="4"/>
      <c r="SVX404" s="4"/>
      <c r="SVY404" s="4"/>
      <c r="SVZ404" s="4"/>
      <c r="SWA404" s="4"/>
      <c r="SWB404" s="4"/>
      <c r="SWC404" s="4"/>
      <c r="SWD404" s="4"/>
      <c r="SWE404" s="4"/>
      <c r="SWF404" s="4"/>
      <c r="SWG404" s="4"/>
      <c r="SWH404" s="4"/>
      <c r="SWI404" s="4"/>
      <c r="SWJ404" s="4"/>
      <c r="SWK404" s="4"/>
      <c r="SWL404" s="4"/>
      <c r="SWM404" s="4"/>
      <c r="SWN404" s="4"/>
      <c r="SWO404" s="4"/>
      <c r="SWP404" s="4"/>
      <c r="SWQ404" s="4"/>
      <c r="SWR404" s="4"/>
      <c r="SWS404" s="4"/>
      <c r="SWT404" s="4"/>
      <c r="SWU404" s="4"/>
      <c r="SWV404" s="4"/>
      <c r="SWW404" s="4"/>
      <c r="SWX404" s="4"/>
      <c r="SWY404" s="4"/>
      <c r="SWZ404" s="4"/>
      <c r="SXA404" s="4"/>
      <c r="SXB404" s="4"/>
      <c r="SXC404" s="4"/>
      <c r="SXD404" s="4"/>
      <c r="SXE404" s="4"/>
      <c r="SXF404" s="4"/>
      <c r="SXG404" s="4"/>
      <c r="SXH404" s="4"/>
      <c r="SXI404" s="4"/>
      <c r="SXJ404" s="4"/>
      <c r="SXK404" s="4"/>
      <c r="SXL404" s="4"/>
      <c r="SXM404" s="4"/>
      <c r="SXN404" s="4"/>
      <c r="SXO404" s="4"/>
      <c r="SXP404" s="4"/>
      <c r="SXQ404" s="4"/>
      <c r="SXR404" s="4"/>
      <c r="SXS404" s="4"/>
      <c r="SXT404" s="4"/>
      <c r="SXU404" s="4"/>
      <c r="SXV404" s="4"/>
      <c r="SXW404" s="4"/>
      <c r="SXX404" s="4"/>
      <c r="SXY404" s="4"/>
      <c r="SXZ404" s="4"/>
      <c r="SYA404" s="4"/>
      <c r="SYB404" s="4"/>
      <c r="SYC404" s="4"/>
      <c r="SYD404" s="4"/>
      <c r="SYE404" s="4"/>
      <c r="SYF404" s="4"/>
      <c r="SYG404" s="4"/>
      <c r="SYH404" s="4"/>
      <c r="SYI404" s="4"/>
      <c r="SYJ404" s="4"/>
      <c r="SYK404" s="4"/>
      <c r="SYL404" s="4"/>
      <c r="SYM404" s="4"/>
      <c r="SYN404" s="4"/>
      <c r="SYO404" s="4"/>
      <c r="SYP404" s="4"/>
      <c r="SYQ404" s="4"/>
      <c r="SYR404" s="4"/>
      <c r="SYS404" s="4"/>
      <c r="SYT404" s="4"/>
      <c r="SYU404" s="4"/>
      <c r="SYV404" s="4"/>
      <c r="SYW404" s="4"/>
      <c r="SYX404" s="4"/>
      <c r="SYY404" s="4"/>
      <c r="SYZ404" s="4"/>
      <c r="SZA404" s="4"/>
      <c r="SZB404" s="4"/>
      <c r="SZC404" s="4"/>
      <c r="SZD404" s="4"/>
      <c r="SZE404" s="4"/>
      <c r="SZF404" s="4"/>
      <c r="SZG404" s="4"/>
      <c r="SZH404" s="4"/>
      <c r="SZI404" s="4"/>
      <c r="SZJ404" s="4"/>
      <c r="SZK404" s="4"/>
      <c r="SZL404" s="4"/>
      <c r="SZM404" s="4"/>
      <c r="SZN404" s="4"/>
      <c r="SZO404" s="4"/>
      <c r="SZP404" s="4"/>
      <c r="SZQ404" s="4"/>
      <c r="SZR404" s="4"/>
      <c r="SZS404" s="4"/>
      <c r="SZT404" s="4"/>
      <c r="SZU404" s="4"/>
      <c r="SZV404" s="4"/>
      <c r="SZW404" s="4"/>
      <c r="SZX404" s="4"/>
      <c r="SZY404" s="4"/>
      <c r="SZZ404" s="4"/>
      <c r="TAA404" s="4"/>
      <c r="TAB404" s="4"/>
      <c r="TAC404" s="4"/>
      <c r="TAD404" s="4"/>
      <c r="TAE404" s="4"/>
      <c r="TAF404" s="4"/>
      <c r="TAG404" s="4"/>
      <c r="TAH404" s="4"/>
      <c r="TAI404" s="4"/>
      <c r="TAJ404" s="4"/>
      <c r="TAK404" s="4"/>
      <c r="TAL404" s="4"/>
      <c r="TAM404" s="4"/>
      <c r="TAN404" s="4"/>
      <c r="TAO404" s="4"/>
      <c r="TAP404" s="4"/>
      <c r="TAQ404" s="4"/>
      <c r="TAR404" s="4"/>
      <c r="TAS404" s="4"/>
      <c r="TAT404" s="4"/>
      <c r="TAU404" s="4"/>
      <c r="TAV404" s="4"/>
      <c r="TAW404" s="4"/>
      <c r="TAX404" s="4"/>
      <c r="TAY404" s="4"/>
      <c r="TAZ404" s="4"/>
      <c r="TBA404" s="4"/>
      <c r="TBB404" s="4"/>
      <c r="TBC404" s="4"/>
      <c r="TBD404" s="4"/>
      <c r="TBE404" s="4"/>
      <c r="TBF404" s="4"/>
      <c r="TBG404" s="4"/>
      <c r="TBH404" s="4"/>
      <c r="TBI404" s="4"/>
      <c r="TBJ404" s="4"/>
      <c r="TBK404" s="4"/>
      <c r="TBL404" s="4"/>
      <c r="TBM404" s="4"/>
      <c r="TBN404" s="4"/>
      <c r="TBO404" s="4"/>
      <c r="TBP404" s="4"/>
      <c r="TBQ404" s="4"/>
      <c r="TBR404" s="4"/>
      <c r="TBS404" s="4"/>
      <c r="TBT404" s="4"/>
      <c r="TBU404" s="4"/>
      <c r="TBV404" s="4"/>
      <c r="TBW404" s="4"/>
      <c r="TBX404" s="4"/>
      <c r="TBY404" s="4"/>
      <c r="TBZ404" s="4"/>
      <c r="TCA404" s="4"/>
      <c r="TCB404" s="4"/>
      <c r="TCC404" s="4"/>
      <c r="TCD404" s="4"/>
      <c r="TCE404" s="4"/>
      <c r="TCF404" s="4"/>
      <c r="TCG404" s="4"/>
      <c r="TCH404" s="4"/>
      <c r="TCI404" s="4"/>
      <c r="TCJ404" s="4"/>
      <c r="TCK404" s="4"/>
      <c r="TCL404" s="4"/>
      <c r="TCM404" s="4"/>
      <c r="TCN404" s="4"/>
      <c r="TCO404" s="4"/>
      <c r="TCP404" s="4"/>
      <c r="TCQ404" s="4"/>
      <c r="TCR404" s="4"/>
      <c r="TCS404" s="4"/>
      <c r="TCT404" s="4"/>
      <c r="TCU404" s="4"/>
      <c r="TCV404" s="4"/>
      <c r="TCW404" s="4"/>
      <c r="TCX404" s="4"/>
      <c r="TCY404" s="4"/>
      <c r="TCZ404" s="4"/>
      <c r="TDA404" s="4"/>
      <c r="TDB404" s="4"/>
      <c r="TDC404" s="4"/>
      <c r="TDD404" s="4"/>
      <c r="TDE404" s="4"/>
      <c r="TDF404" s="4"/>
      <c r="TDG404" s="4"/>
      <c r="TDH404" s="4"/>
      <c r="TDI404" s="4"/>
      <c r="TDJ404" s="4"/>
      <c r="TDK404" s="4"/>
      <c r="TDL404" s="4"/>
      <c r="TDM404" s="4"/>
      <c r="TDN404" s="4"/>
      <c r="TDO404" s="4"/>
      <c r="TDP404" s="4"/>
      <c r="TDQ404" s="4"/>
      <c r="TDR404" s="4"/>
      <c r="TDS404" s="4"/>
      <c r="TDT404" s="4"/>
      <c r="TDU404" s="4"/>
      <c r="TDV404" s="4"/>
      <c r="TDW404" s="4"/>
      <c r="TDX404" s="4"/>
      <c r="TDY404" s="4"/>
      <c r="TDZ404" s="4"/>
      <c r="TEA404" s="4"/>
      <c r="TEB404" s="4"/>
      <c r="TEC404" s="4"/>
      <c r="TED404" s="4"/>
      <c r="TEE404" s="4"/>
      <c r="TEF404" s="4"/>
      <c r="TEG404" s="4"/>
      <c r="TEH404" s="4"/>
      <c r="TEI404" s="4"/>
      <c r="TEJ404" s="4"/>
      <c r="TEK404" s="4"/>
      <c r="TEL404" s="4"/>
      <c r="TEM404" s="4"/>
      <c r="TEN404" s="4"/>
      <c r="TEO404" s="4"/>
      <c r="TEP404" s="4"/>
      <c r="TEQ404" s="4"/>
      <c r="TER404" s="4"/>
      <c r="TES404" s="4"/>
      <c r="TET404" s="4"/>
      <c r="TEU404" s="4"/>
      <c r="TEV404" s="4"/>
      <c r="TEW404" s="4"/>
      <c r="TEX404" s="4"/>
      <c r="TEY404" s="4"/>
      <c r="TEZ404" s="4"/>
      <c r="TFA404" s="4"/>
      <c r="TFB404" s="4"/>
      <c r="TFC404" s="4"/>
      <c r="TFD404" s="4"/>
      <c r="TFE404" s="4"/>
      <c r="TFF404" s="4"/>
      <c r="TFG404" s="4"/>
      <c r="TFH404" s="4"/>
      <c r="TFI404" s="4"/>
      <c r="TFJ404" s="4"/>
      <c r="TFK404" s="4"/>
      <c r="TFL404" s="4"/>
      <c r="TFM404" s="4"/>
      <c r="TFN404" s="4"/>
      <c r="TFO404" s="4"/>
      <c r="TFP404" s="4"/>
      <c r="TFQ404" s="4"/>
      <c r="TFR404" s="4"/>
      <c r="TFS404" s="4"/>
      <c r="TFT404" s="4"/>
      <c r="TFU404" s="4"/>
      <c r="TFV404" s="4"/>
      <c r="TFW404" s="4"/>
      <c r="TFX404" s="4"/>
      <c r="TFY404" s="4"/>
      <c r="TFZ404" s="4"/>
      <c r="TGA404" s="4"/>
      <c r="TGB404" s="4"/>
      <c r="TGC404" s="4"/>
      <c r="TGD404" s="4"/>
      <c r="TGE404" s="4"/>
      <c r="TGF404" s="4"/>
      <c r="TGG404" s="4"/>
      <c r="TGH404" s="4"/>
      <c r="TGI404" s="4"/>
      <c r="TGJ404" s="4"/>
      <c r="TGK404" s="4"/>
      <c r="TGL404" s="4"/>
      <c r="TGM404" s="4"/>
      <c r="TGN404" s="4"/>
      <c r="TGO404" s="4"/>
      <c r="TGP404" s="4"/>
      <c r="TGQ404" s="4"/>
      <c r="TGR404" s="4"/>
      <c r="TGS404" s="4"/>
      <c r="TGT404" s="4"/>
      <c r="TGU404" s="4"/>
      <c r="TGV404" s="4"/>
      <c r="TGW404" s="4"/>
      <c r="TGX404" s="4"/>
      <c r="TGY404" s="4"/>
      <c r="TGZ404" s="4"/>
      <c r="THA404" s="4"/>
      <c r="THB404" s="4"/>
      <c r="THC404" s="4"/>
      <c r="THD404" s="4"/>
      <c r="THE404" s="4"/>
      <c r="THF404" s="4"/>
      <c r="THG404" s="4"/>
      <c r="THH404" s="4"/>
      <c r="THI404" s="4"/>
      <c r="THJ404" s="4"/>
      <c r="THK404" s="4"/>
      <c r="THL404" s="4"/>
      <c r="THM404" s="4"/>
      <c r="THN404" s="4"/>
      <c r="THO404" s="4"/>
      <c r="THP404" s="4"/>
      <c r="THQ404" s="4"/>
      <c r="THR404" s="4"/>
      <c r="THS404" s="4"/>
      <c r="THT404" s="4"/>
      <c r="THU404" s="4"/>
      <c r="THV404" s="4"/>
      <c r="THW404" s="4"/>
      <c r="THX404" s="4"/>
      <c r="THY404" s="4"/>
      <c r="THZ404" s="4"/>
      <c r="TIA404" s="4"/>
      <c r="TIB404" s="4"/>
      <c r="TIC404" s="4"/>
      <c r="TID404" s="4"/>
      <c r="TIE404" s="4"/>
      <c r="TIF404" s="4"/>
      <c r="TIG404" s="4"/>
      <c r="TIH404" s="4"/>
      <c r="TII404" s="4"/>
      <c r="TIJ404" s="4"/>
      <c r="TIK404" s="4"/>
      <c r="TIL404" s="4"/>
      <c r="TIM404" s="4"/>
      <c r="TIN404" s="4"/>
      <c r="TIO404" s="4"/>
      <c r="TIP404" s="4"/>
      <c r="TIQ404" s="4"/>
      <c r="TIR404" s="4"/>
      <c r="TIS404" s="4"/>
      <c r="TIT404" s="4"/>
      <c r="TIU404" s="4"/>
      <c r="TIV404" s="4"/>
      <c r="TIW404" s="4"/>
      <c r="TIX404" s="4"/>
      <c r="TIY404" s="4"/>
      <c r="TIZ404" s="4"/>
      <c r="TJA404" s="4"/>
      <c r="TJB404" s="4"/>
      <c r="TJC404" s="4"/>
      <c r="TJD404" s="4"/>
      <c r="TJE404" s="4"/>
      <c r="TJF404" s="4"/>
      <c r="TJG404" s="4"/>
      <c r="TJH404" s="4"/>
      <c r="TJI404" s="4"/>
      <c r="TJJ404" s="4"/>
      <c r="TJK404" s="4"/>
      <c r="TJL404" s="4"/>
      <c r="TJM404" s="4"/>
      <c r="TJN404" s="4"/>
      <c r="TJO404" s="4"/>
      <c r="TJP404" s="4"/>
      <c r="TJQ404" s="4"/>
      <c r="TJR404" s="4"/>
      <c r="TJS404" s="4"/>
      <c r="TJT404" s="4"/>
      <c r="TJU404" s="4"/>
      <c r="TJV404" s="4"/>
      <c r="TJW404" s="4"/>
      <c r="TJX404" s="4"/>
      <c r="TJY404" s="4"/>
      <c r="TJZ404" s="4"/>
      <c r="TKA404" s="4"/>
      <c r="TKB404" s="4"/>
      <c r="TKC404" s="4"/>
      <c r="TKD404" s="4"/>
      <c r="TKE404" s="4"/>
      <c r="TKF404" s="4"/>
      <c r="TKG404" s="4"/>
      <c r="TKH404" s="4"/>
      <c r="TKI404" s="4"/>
      <c r="TKJ404" s="4"/>
      <c r="TKK404" s="4"/>
      <c r="TKL404" s="4"/>
      <c r="TKM404" s="4"/>
      <c r="TKN404" s="4"/>
      <c r="TKO404" s="4"/>
      <c r="TKP404" s="4"/>
      <c r="TKQ404" s="4"/>
      <c r="TKR404" s="4"/>
      <c r="TKS404" s="4"/>
      <c r="TKT404" s="4"/>
      <c r="TKU404" s="4"/>
      <c r="TKV404" s="4"/>
      <c r="TKW404" s="4"/>
      <c r="TKX404" s="4"/>
      <c r="TKY404" s="4"/>
      <c r="TKZ404" s="4"/>
      <c r="TLA404" s="4"/>
      <c r="TLB404" s="4"/>
      <c r="TLC404" s="4"/>
      <c r="TLD404" s="4"/>
      <c r="TLE404" s="4"/>
      <c r="TLF404" s="4"/>
      <c r="TLG404" s="4"/>
      <c r="TLH404" s="4"/>
      <c r="TLI404" s="4"/>
      <c r="TLJ404" s="4"/>
      <c r="TLK404" s="4"/>
      <c r="TLL404" s="4"/>
      <c r="TLM404" s="4"/>
      <c r="TLN404" s="4"/>
      <c r="TLO404" s="4"/>
      <c r="TLP404" s="4"/>
      <c r="TLQ404" s="4"/>
      <c r="TLR404" s="4"/>
      <c r="TLS404" s="4"/>
      <c r="TLT404" s="4"/>
      <c r="TLU404" s="4"/>
      <c r="TLV404" s="4"/>
      <c r="TLW404" s="4"/>
      <c r="TLX404" s="4"/>
      <c r="TLY404" s="4"/>
      <c r="TLZ404" s="4"/>
      <c r="TMA404" s="4"/>
      <c r="TMB404" s="4"/>
      <c r="TMC404" s="4"/>
      <c r="TMD404" s="4"/>
      <c r="TME404" s="4"/>
      <c r="TMF404" s="4"/>
      <c r="TMG404" s="4"/>
      <c r="TMH404" s="4"/>
      <c r="TMI404" s="4"/>
      <c r="TMJ404" s="4"/>
      <c r="TMK404" s="4"/>
      <c r="TML404" s="4"/>
      <c r="TMM404" s="4"/>
      <c r="TMN404" s="4"/>
      <c r="TMO404" s="4"/>
      <c r="TMP404" s="4"/>
      <c r="TMQ404" s="4"/>
      <c r="TMR404" s="4"/>
      <c r="TMS404" s="4"/>
      <c r="TMT404" s="4"/>
      <c r="TMU404" s="4"/>
      <c r="TMV404" s="4"/>
      <c r="TMW404" s="4"/>
      <c r="TMX404" s="4"/>
      <c r="TMY404" s="4"/>
      <c r="TMZ404" s="4"/>
      <c r="TNA404" s="4"/>
      <c r="TNB404" s="4"/>
      <c r="TNC404" s="4"/>
      <c r="TND404" s="4"/>
      <c r="TNE404" s="4"/>
      <c r="TNF404" s="4"/>
      <c r="TNG404" s="4"/>
      <c r="TNH404" s="4"/>
      <c r="TNI404" s="4"/>
      <c r="TNJ404" s="4"/>
      <c r="TNK404" s="4"/>
      <c r="TNL404" s="4"/>
      <c r="TNM404" s="4"/>
      <c r="TNN404" s="4"/>
      <c r="TNO404" s="4"/>
      <c r="TNP404" s="4"/>
      <c r="TNQ404" s="4"/>
      <c r="TNR404" s="4"/>
      <c r="TNS404" s="4"/>
      <c r="TNT404" s="4"/>
      <c r="TNU404" s="4"/>
      <c r="TNV404" s="4"/>
      <c r="TNW404" s="4"/>
      <c r="TNX404" s="4"/>
      <c r="TNY404" s="4"/>
      <c r="TNZ404" s="4"/>
      <c r="TOA404" s="4"/>
      <c r="TOB404" s="4"/>
      <c r="TOC404" s="4"/>
      <c r="TOD404" s="4"/>
      <c r="TOE404" s="4"/>
      <c r="TOF404" s="4"/>
      <c r="TOG404" s="4"/>
      <c r="TOH404" s="4"/>
      <c r="TOI404" s="4"/>
      <c r="TOJ404" s="4"/>
      <c r="TOK404" s="4"/>
      <c r="TOL404" s="4"/>
      <c r="TOM404" s="4"/>
      <c r="TON404" s="4"/>
      <c r="TOO404" s="4"/>
      <c r="TOP404" s="4"/>
      <c r="TOQ404" s="4"/>
      <c r="TOR404" s="4"/>
      <c r="TOS404" s="4"/>
      <c r="TOT404" s="4"/>
      <c r="TOU404" s="4"/>
      <c r="TOV404" s="4"/>
      <c r="TOW404" s="4"/>
      <c r="TOX404" s="4"/>
      <c r="TOY404" s="4"/>
      <c r="TOZ404" s="4"/>
      <c r="TPA404" s="4"/>
      <c r="TPB404" s="4"/>
      <c r="TPC404" s="4"/>
      <c r="TPD404" s="4"/>
      <c r="TPE404" s="4"/>
      <c r="TPF404" s="4"/>
      <c r="TPG404" s="4"/>
      <c r="TPH404" s="4"/>
      <c r="TPI404" s="4"/>
      <c r="TPJ404" s="4"/>
      <c r="TPK404" s="4"/>
      <c r="TPL404" s="4"/>
      <c r="TPM404" s="4"/>
      <c r="TPN404" s="4"/>
      <c r="TPO404" s="4"/>
      <c r="TPP404" s="4"/>
      <c r="TPQ404" s="4"/>
      <c r="TPR404" s="4"/>
      <c r="TPS404" s="4"/>
      <c r="TPT404" s="4"/>
      <c r="TPU404" s="4"/>
      <c r="TPV404" s="4"/>
      <c r="TPW404" s="4"/>
      <c r="TPX404" s="4"/>
      <c r="TPY404" s="4"/>
      <c r="TPZ404" s="4"/>
      <c r="TQA404" s="4"/>
      <c r="TQB404" s="4"/>
      <c r="TQC404" s="4"/>
      <c r="TQD404" s="4"/>
      <c r="TQE404" s="4"/>
      <c r="TQF404" s="4"/>
      <c r="TQG404" s="4"/>
      <c r="TQH404" s="4"/>
      <c r="TQI404" s="4"/>
      <c r="TQJ404" s="4"/>
      <c r="TQK404" s="4"/>
      <c r="TQL404" s="4"/>
      <c r="TQM404" s="4"/>
      <c r="TQN404" s="4"/>
      <c r="TQO404" s="4"/>
      <c r="TQP404" s="4"/>
      <c r="TQQ404" s="4"/>
      <c r="TQR404" s="4"/>
      <c r="TQS404" s="4"/>
      <c r="TQT404" s="4"/>
      <c r="TQU404" s="4"/>
      <c r="TQV404" s="4"/>
      <c r="TQW404" s="4"/>
      <c r="TQX404" s="4"/>
      <c r="TQY404" s="4"/>
      <c r="TQZ404" s="4"/>
      <c r="TRA404" s="4"/>
      <c r="TRB404" s="4"/>
      <c r="TRC404" s="4"/>
      <c r="TRD404" s="4"/>
      <c r="TRE404" s="4"/>
      <c r="TRF404" s="4"/>
      <c r="TRG404" s="4"/>
      <c r="TRH404" s="4"/>
      <c r="TRI404" s="4"/>
      <c r="TRJ404" s="4"/>
      <c r="TRK404" s="4"/>
      <c r="TRL404" s="4"/>
      <c r="TRM404" s="4"/>
      <c r="TRN404" s="4"/>
      <c r="TRO404" s="4"/>
      <c r="TRP404" s="4"/>
      <c r="TRQ404" s="4"/>
      <c r="TRR404" s="4"/>
      <c r="TRS404" s="4"/>
      <c r="TRT404" s="4"/>
      <c r="TRU404" s="4"/>
      <c r="TRV404" s="4"/>
      <c r="TRW404" s="4"/>
      <c r="TRX404" s="4"/>
      <c r="TRY404" s="4"/>
      <c r="TRZ404" s="4"/>
      <c r="TSA404" s="4"/>
      <c r="TSB404" s="4"/>
      <c r="TSC404" s="4"/>
      <c r="TSD404" s="4"/>
      <c r="TSE404" s="4"/>
      <c r="TSF404" s="4"/>
      <c r="TSG404" s="4"/>
      <c r="TSH404" s="4"/>
      <c r="TSI404" s="4"/>
      <c r="TSJ404" s="4"/>
      <c r="TSK404" s="4"/>
      <c r="TSL404" s="4"/>
      <c r="TSM404" s="4"/>
      <c r="TSN404" s="4"/>
      <c r="TSO404" s="4"/>
      <c r="TSP404" s="4"/>
      <c r="TSQ404" s="4"/>
      <c r="TSR404" s="4"/>
      <c r="TSS404" s="4"/>
      <c r="TST404" s="4"/>
      <c r="TSU404" s="4"/>
      <c r="TSV404" s="4"/>
      <c r="TSW404" s="4"/>
      <c r="TSX404" s="4"/>
      <c r="TSY404" s="4"/>
      <c r="TSZ404" s="4"/>
      <c r="TTA404" s="4"/>
      <c r="TTB404" s="4"/>
      <c r="TTC404" s="4"/>
      <c r="TTD404" s="4"/>
      <c r="TTE404" s="4"/>
      <c r="TTF404" s="4"/>
      <c r="TTG404" s="4"/>
      <c r="TTH404" s="4"/>
      <c r="TTI404" s="4"/>
      <c r="TTJ404" s="4"/>
      <c r="TTK404" s="4"/>
      <c r="TTL404" s="4"/>
      <c r="TTM404" s="4"/>
      <c r="TTN404" s="4"/>
      <c r="TTO404" s="4"/>
      <c r="TTP404" s="4"/>
      <c r="TTQ404" s="4"/>
      <c r="TTR404" s="4"/>
      <c r="TTS404" s="4"/>
      <c r="TTT404" s="4"/>
      <c r="TTU404" s="4"/>
      <c r="TTV404" s="4"/>
      <c r="TTW404" s="4"/>
      <c r="TTX404" s="4"/>
      <c r="TTY404" s="4"/>
      <c r="TTZ404" s="4"/>
      <c r="TUA404" s="4"/>
      <c r="TUB404" s="4"/>
      <c r="TUC404" s="4"/>
      <c r="TUD404" s="4"/>
      <c r="TUE404" s="4"/>
      <c r="TUF404" s="4"/>
      <c r="TUG404" s="4"/>
      <c r="TUH404" s="4"/>
      <c r="TUI404" s="4"/>
      <c r="TUJ404" s="4"/>
      <c r="TUK404" s="4"/>
      <c r="TUL404" s="4"/>
      <c r="TUM404" s="4"/>
      <c r="TUN404" s="4"/>
      <c r="TUO404" s="4"/>
      <c r="TUP404" s="4"/>
      <c r="TUQ404" s="4"/>
      <c r="TUR404" s="4"/>
      <c r="TUS404" s="4"/>
      <c r="TUT404" s="4"/>
      <c r="TUU404" s="4"/>
      <c r="TUV404" s="4"/>
      <c r="TUW404" s="4"/>
      <c r="TUX404" s="4"/>
      <c r="TUY404" s="4"/>
      <c r="TUZ404" s="4"/>
      <c r="TVA404" s="4"/>
      <c r="TVB404" s="4"/>
      <c r="TVC404" s="4"/>
      <c r="TVD404" s="4"/>
      <c r="TVE404" s="4"/>
      <c r="TVF404" s="4"/>
      <c r="TVG404" s="4"/>
      <c r="TVH404" s="4"/>
      <c r="TVI404" s="4"/>
      <c r="TVJ404" s="4"/>
      <c r="TVK404" s="4"/>
      <c r="TVL404" s="4"/>
      <c r="TVM404" s="4"/>
      <c r="TVN404" s="4"/>
      <c r="TVO404" s="4"/>
      <c r="TVP404" s="4"/>
      <c r="TVQ404" s="4"/>
      <c r="TVR404" s="4"/>
      <c r="TVS404" s="4"/>
      <c r="TVT404" s="4"/>
      <c r="TVU404" s="4"/>
      <c r="TVV404" s="4"/>
      <c r="TVW404" s="4"/>
      <c r="TVX404" s="4"/>
      <c r="TVY404" s="4"/>
      <c r="TVZ404" s="4"/>
      <c r="TWA404" s="4"/>
      <c r="TWB404" s="4"/>
      <c r="TWC404" s="4"/>
      <c r="TWD404" s="4"/>
      <c r="TWE404" s="4"/>
      <c r="TWF404" s="4"/>
      <c r="TWG404" s="4"/>
      <c r="TWH404" s="4"/>
      <c r="TWI404" s="4"/>
      <c r="TWJ404" s="4"/>
      <c r="TWK404" s="4"/>
      <c r="TWL404" s="4"/>
      <c r="TWM404" s="4"/>
      <c r="TWN404" s="4"/>
      <c r="TWO404" s="4"/>
      <c r="TWP404" s="4"/>
      <c r="TWQ404" s="4"/>
      <c r="TWR404" s="4"/>
      <c r="TWS404" s="4"/>
      <c r="TWT404" s="4"/>
      <c r="TWU404" s="4"/>
      <c r="TWV404" s="4"/>
      <c r="TWW404" s="4"/>
      <c r="TWX404" s="4"/>
      <c r="TWY404" s="4"/>
      <c r="TWZ404" s="4"/>
      <c r="TXA404" s="4"/>
      <c r="TXB404" s="4"/>
      <c r="TXC404" s="4"/>
      <c r="TXD404" s="4"/>
      <c r="TXE404" s="4"/>
      <c r="TXF404" s="4"/>
      <c r="TXG404" s="4"/>
      <c r="TXH404" s="4"/>
      <c r="TXI404" s="4"/>
      <c r="TXJ404" s="4"/>
      <c r="TXK404" s="4"/>
      <c r="TXL404" s="4"/>
      <c r="TXM404" s="4"/>
      <c r="TXN404" s="4"/>
      <c r="TXO404" s="4"/>
      <c r="TXP404" s="4"/>
      <c r="TXQ404" s="4"/>
      <c r="TXR404" s="4"/>
      <c r="TXS404" s="4"/>
      <c r="TXT404" s="4"/>
      <c r="TXU404" s="4"/>
      <c r="TXV404" s="4"/>
      <c r="TXW404" s="4"/>
      <c r="TXX404" s="4"/>
      <c r="TXY404" s="4"/>
      <c r="TXZ404" s="4"/>
      <c r="TYA404" s="4"/>
      <c r="TYB404" s="4"/>
      <c r="TYC404" s="4"/>
      <c r="TYD404" s="4"/>
      <c r="TYE404" s="4"/>
      <c r="TYF404" s="4"/>
      <c r="TYG404" s="4"/>
      <c r="TYH404" s="4"/>
      <c r="TYI404" s="4"/>
      <c r="TYJ404" s="4"/>
      <c r="TYK404" s="4"/>
      <c r="TYL404" s="4"/>
      <c r="TYM404" s="4"/>
      <c r="TYN404" s="4"/>
      <c r="TYO404" s="4"/>
      <c r="TYP404" s="4"/>
      <c r="TYQ404" s="4"/>
      <c r="TYR404" s="4"/>
      <c r="TYS404" s="4"/>
      <c r="TYT404" s="4"/>
      <c r="TYU404" s="4"/>
      <c r="TYV404" s="4"/>
      <c r="TYW404" s="4"/>
      <c r="TYX404" s="4"/>
      <c r="TYY404" s="4"/>
      <c r="TYZ404" s="4"/>
      <c r="TZA404" s="4"/>
      <c r="TZB404" s="4"/>
      <c r="TZC404" s="4"/>
      <c r="TZD404" s="4"/>
      <c r="TZE404" s="4"/>
      <c r="TZF404" s="4"/>
      <c r="TZG404" s="4"/>
      <c r="TZH404" s="4"/>
      <c r="TZI404" s="4"/>
      <c r="TZJ404" s="4"/>
      <c r="TZK404" s="4"/>
      <c r="TZL404" s="4"/>
      <c r="TZM404" s="4"/>
      <c r="TZN404" s="4"/>
      <c r="TZO404" s="4"/>
      <c r="TZP404" s="4"/>
      <c r="TZQ404" s="4"/>
      <c r="TZR404" s="4"/>
      <c r="TZS404" s="4"/>
      <c r="TZT404" s="4"/>
      <c r="TZU404" s="4"/>
      <c r="TZV404" s="4"/>
      <c r="TZW404" s="4"/>
      <c r="TZX404" s="4"/>
      <c r="TZY404" s="4"/>
      <c r="TZZ404" s="4"/>
      <c r="UAA404" s="4"/>
      <c r="UAB404" s="4"/>
      <c r="UAC404" s="4"/>
      <c r="UAD404" s="4"/>
      <c r="UAE404" s="4"/>
      <c r="UAF404" s="4"/>
      <c r="UAG404" s="4"/>
      <c r="UAH404" s="4"/>
      <c r="UAI404" s="4"/>
      <c r="UAJ404" s="4"/>
      <c r="UAK404" s="4"/>
      <c r="UAL404" s="4"/>
      <c r="UAM404" s="4"/>
      <c r="UAN404" s="4"/>
      <c r="UAO404" s="4"/>
      <c r="UAP404" s="4"/>
      <c r="UAQ404" s="4"/>
      <c r="UAR404" s="4"/>
      <c r="UAS404" s="4"/>
      <c r="UAT404" s="4"/>
      <c r="UAU404" s="4"/>
      <c r="UAV404" s="4"/>
      <c r="UAW404" s="4"/>
      <c r="UAX404" s="4"/>
      <c r="UAY404" s="4"/>
      <c r="UAZ404" s="4"/>
      <c r="UBA404" s="4"/>
      <c r="UBB404" s="4"/>
      <c r="UBC404" s="4"/>
      <c r="UBD404" s="4"/>
      <c r="UBE404" s="4"/>
      <c r="UBF404" s="4"/>
      <c r="UBG404" s="4"/>
      <c r="UBH404" s="4"/>
      <c r="UBI404" s="4"/>
      <c r="UBJ404" s="4"/>
      <c r="UBK404" s="4"/>
      <c r="UBL404" s="4"/>
      <c r="UBM404" s="4"/>
      <c r="UBN404" s="4"/>
      <c r="UBO404" s="4"/>
      <c r="UBP404" s="4"/>
      <c r="UBQ404" s="4"/>
      <c r="UBR404" s="4"/>
      <c r="UBS404" s="4"/>
      <c r="UBT404" s="4"/>
      <c r="UBU404" s="4"/>
      <c r="UBV404" s="4"/>
      <c r="UBW404" s="4"/>
      <c r="UBX404" s="4"/>
      <c r="UBY404" s="4"/>
      <c r="UBZ404" s="4"/>
      <c r="UCA404" s="4"/>
      <c r="UCB404" s="4"/>
      <c r="UCC404" s="4"/>
      <c r="UCD404" s="4"/>
      <c r="UCE404" s="4"/>
      <c r="UCF404" s="4"/>
      <c r="UCG404" s="4"/>
      <c r="UCH404" s="4"/>
      <c r="UCI404" s="4"/>
      <c r="UCJ404" s="4"/>
      <c r="UCK404" s="4"/>
      <c r="UCL404" s="4"/>
      <c r="UCM404" s="4"/>
      <c r="UCN404" s="4"/>
      <c r="UCO404" s="4"/>
      <c r="UCP404" s="4"/>
      <c r="UCQ404" s="4"/>
      <c r="UCR404" s="4"/>
      <c r="UCS404" s="4"/>
      <c r="UCT404" s="4"/>
      <c r="UCU404" s="4"/>
      <c r="UCV404" s="4"/>
      <c r="UCW404" s="4"/>
      <c r="UCX404" s="4"/>
      <c r="UCY404" s="4"/>
      <c r="UCZ404" s="4"/>
      <c r="UDA404" s="4"/>
      <c r="UDB404" s="4"/>
      <c r="UDC404" s="4"/>
      <c r="UDD404" s="4"/>
      <c r="UDE404" s="4"/>
      <c r="UDF404" s="4"/>
      <c r="UDG404" s="4"/>
      <c r="UDH404" s="4"/>
      <c r="UDI404" s="4"/>
      <c r="UDJ404" s="4"/>
      <c r="UDK404" s="4"/>
      <c r="UDL404" s="4"/>
      <c r="UDM404" s="4"/>
      <c r="UDN404" s="4"/>
      <c r="UDO404" s="4"/>
      <c r="UDP404" s="4"/>
      <c r="UDQ404" s="4"/>
      <c r="UDR404" s="4"/>
      <c r="UDS404" s="4"/>
      <c r="UDT404" s="4"/>
      <c r="UDU404" s="4"/>
      <c r="UDV404" s="4"/>
      <c r="UDW404" s="4"/>
      <c r="UDX404" s="4"/>
      <c r="UDY404" s="4"/>
      <c r="UDZ404" s="4"/>
      <c r="UEA404" s="4"/>
      <c r="UEB404" s="4"/>
      <c r="UEC404" s="4"/>
      <c r="UED404" s="4"/>
      <c r="UEE404" s="4"/>
      <c r="UEF404" s="4"/>
      <c r="UEG404" s="4"/>
      <c r="UEH404" s="4"/>
      <c r="UEI404" s="4"/>
      <c r="UEJ404" s="4"/>
      <c r="UEK404" s="4"/>
      <c r="UEL404" s="4"/>
      <c r="UEM404" s="4"/>
      <c r="UEN404" s="4"/>
      <c r="UEO404" s="4"/>
      <c r="UEP404" s="4"/>
      <c r="UEQ404" s="4"/>
      <c r="UER404" s="4"/>
      <c r="UES404" s="4"/>
      <c r="UET404" s="4"/>
      <c r="UEU404" s="4"/>
      <c r="UEV404" s="4"/>
      <c r="UEW404" s="4"/>
      <c r="UEX404" s="4"/>
      <c r="UEY404" s="4"/>
      <c r="UEZ404" s="4"/>
      <c r="UFA404" s="4"/>
      <c r="UFB404" s="4"/>
      <c r="UFC404" s="4"/>
      <c r="UFD404" s="4"/>
      <c r="UFE404" s="4"/>
      <c r="UFF404" s="4"/>
      <c r="UFG404" s="4"/>
      <c r="UFH404" s="4"/>
      <c r="UFI404" s="4"/>
      <c r="UFJ404" s="4"/>
      <c r="UFK404" s="4"/>
      <c r="UFL404" s="4"/>
      <c r="UFM404" s="4"/>
      <c r="UFN404" s="4"/>
      <c r="UFO404" s="4"/>
      <c r="UFP404" s="4"/>
      <c r="UFQ404" s="4"/>
      <c r="UFR404" s="4"/>
      <c r="UFS404" s="4"/>
      <c r="UFT404" s="4"/>
      <c r="UFU404" s="4"/>
      <c r="UFV404" s="4"/>
      <c r="UFW404" s="4"/>
      <c r="UFX404" s="4"/>
      <c r="UFY404" s="4"/>
      <c r="UFZ404" s="4"/>
      <c r="UGA404" s="4"/>
      <c r="UGB404" s="4"/>
      <c r="UGC404" s="4"/>
      <c r="UGD404" s="4"/>
      <c r="UGE404" s="4"/>
      <c r="UGF404" s="4"/>
      <c r="UGG404" s="4"/>
      <c r="UGH404" s="4"/>
      <c r="UGI404" s="4"/>
      <c r="UGJ404" s="4"/>
      <c r="UGK404" s="4"/>
      <c r="UGL404" s="4"/>
      <c r="UGM404" s="4"/>
      <c r="UGN404" s="4"/>
      <c r="UGO404" s="4"/>
      <c r="UGP404" s="4"/>
      <c r="UGQ404" s="4"/>
      <c r="UGR404" s="4"/>
      <c r="UGS404" s="4"/>
      <c r="UGT404" s="4"/>
      <c r="UGU404" s="4"/>
      <c r="UGV404" s="4"/>
      <c r="UGW404" s="4"/>
      <c r="UGX404" s="4"/>
      <c r="UGY404" s="4"/>
      <c r="UGZ404" s="4"/>
      <c r="UHA404" s="4"/>
      <c r="UHB404" s="4"/>
      <c r="UHC404" s="4"/>
      <c r="UHD404" s="4"/>
      <c r="UHE404" s="4"/>
      <c r="UHF404" s="4"/>
      <c r="UHG404" s="4"/>
      <c r="UHH404" s="4"/>
      <c r="UHI404" s="4"/>
      <c r="UHJ404" s="4"/>
      <c r="UHK404" s="4"/>
      <c r="UHL404" s="4"/>
      <c r="UHM404" s="4"/>
      <c r="UHN404" s="4"/>
      <c r="UHO404" s="4"/>
      <c r="UHP404" s="4"/>
      <c r="UHQ404" s="4"/>
      <c r="UHR404" s="4"/>
      <c r="UHS404" s="4"/>
      <c r="UHT404" s="4"/>
      <c r="UHU404" s="4"/>
      <c r="UHV404" s="4"/>
      <c r="UHW404" s="4"/>
      <c r="UHX404" s="4"/>
      <c r="UHY404" s="4"/>
      <c r="UHZ404" s="4"/>
      <c r="UIA404" s="4"/>
      <c r="UIB404" s="4"/>
      <c r="UIC404" s="4"/>
      <c r="UID404" s="4"/>
      <c r="UIE404" s="4"/>
      <c r="UIF404" s="4"/>
      <c r="UIG404" s="4"/>
      <c r="UIH404" s="4"/>
      <c r="UII404" s="4"/>
      <c r="UIJ404" s="4"/>
      <c r="UIK404" s="4"/>
      <c r="UIL404" s="4"/>
      <c r="UIM404" s="4"/>
      <c r="UIN404" s="4"/>
      <c r="UIO404" s="4"/>
      <c r="UIP404" s="4"/>
      <c r="UIQ404" s="4"/>
      <c r="UIR404" s="4"/>
      <c r="UIS404" s="4"/>
      <c r="UIT404" s="4"/>
      <c r="UIU404" s="4"/>
      <c r="UIV404" s="4"/>
      <c r="UIW404" s="4"/>
      <c r="UIX404" s="4"/>
      <c r="UIY404" s="4"/>
      <c r="UIZ404" s="4"/>
      <c r="UJA404" s="4"/>
      <c r="UJB404" s="4"/>
      <c r="UJC404" s="4"/>
      <c r="UJD404" s="4"/>
      <c r="UJE404" s="4"/>
      <c r="UJF404" s="4"/>
      <c r="UJG404" s="4"/>
      <c r="UJH404" s="4"/>
      <c r="UJI404" s="4"/>
      <c r="UJJ404" s="4"/>
      <c r="UJK404" s="4"/>
      <c r="UJL404" s="4"/>
      <c r="UJM404" s="4"/>
      <c r="UJN404" s="4"/>
      <c r="UJO404" s="4"/>
      <c r="UJP404" s="4"/>
      <c r="UJQ404" s="4"/>
      <c r="UJR404" s="4"/>
      <c r="UJS404" s="4"/>
      <c r="UJT404" s="4"/>
      <c r="UJU404" s="4"/>
      <c r="UJV404" s="4"/>
      <c r="UJW404" s="4"/>
      <c r="UJX404" s="4"/>
      <c r="UJY404" s="4"/>
      <c r="UJZ404" s="4"/>
      <c r="UKA404" s="4"/>
      <c r="UKB404" s="4"/>
      <c r="UKC404" s="4"/>
      <c r="UKD404" s="4"/>
      <c r="UKE404" s="4"/>
      <c r="UKF404" s="4"/>
      <c r="UKG404" s="4"/>
      <c r="UKH404" s="4"/>
      <c r="UKI404" s="4"/>
      <c r="UKJ404" s="4"/>
      <c r="UKK404" s="4"/>
      <c r="UKL404" s="4"/>
      <c r="UKM404" s="4"/>
      <c r="UKN404" s="4"/>
      <c r="UKO404" s="4"/>
      <c r="UKP404" s="4"/>
      <c r="UKQ404" s="4"/>
      <c r="UKR404" s="4"/>
      <c r="UKS404" s="4"/>
      <c r="UKT404" s="4"/>
      <c r="UKU404" s="4"/>
      <c r="UKV404" s="4"/>
      <c r="UKW404" s="4"/>
      <c r="UKX404" s="4"/>
      <c r="UKY404" s="4"/>
      <c r="UKZ404" s="4"/>
      <c r="ULA404" s="4"/>
      <c r="ULB404" s="4"/>
      <c r="ULC404" s="4"/>
      <c r="ULD404" s="4"/>
      <c r="ULE404" s="4"/>
      <c r="ULF404" s="4"/>
      <c r="ULG404" s="4"/>
      <c r="ULH404" s="4"/>
      <c r="ULI404" s="4"/>
      <c r="ULJ404" s="4"/>
      <c r="ULK404" s="4"/>
      <c r="ULL404" s="4"/>
      <c r="ULM404" s="4"/>
      <c r="ULN404" s="4"/>
      <c r="ULO404" s="4"/>
      <c r="ULP404" s="4"/>
      <c r="ULQ404" s="4"/>
      <c r="ULR404" s="4"/>
      <c r="ULS404" s="4"/>
      <c r="ULT404" s="4"/>
      <c r="ULU404" s="4"/>
      <c r="ULV404" s="4"/>
      <c r="ULW404" s="4"/>
      <c r="ULX404" s="4"/>
      <c r="ULY404" s="4"/>
      <c r="ULZ404" s="4"/>
      <c r="UMA404" s="4"/>
      <c r="UMB404" s="4"/>
      <c r="UMC404" s="4"/>
      <c r="UMD404" s="4"/>
      <c r="UME404" s="4"/>
      <c r="UMF404" s="4"/>
      <c r="UMG404" s="4"/>
      <c r="UMH404" s="4"/>
      <c r="UMI404" s="4"/>
      <c r="UMJ404" s="4"/>
      <c r="UMK404" s="4"/>
      <c r="UML404" s="4"/>
      <c r="UMM404" s="4"/>
      <c r="UMN404" s="4"/>
      <c r="UMO404" s="4"/>
      <c r="UMP404" s="4"/>
      <c r="UMQ404" s="4"/>
      <c r="UMR404" s="4"/>
      <c r="UMS404" s="4"/>
      <c r="UMT404" s="4"/>
      <c r="UMU404" s="4"/>
      <c r="UMV404" s="4"/>
      <c r="UMW404" s="4"/>
      <c r="UMX404" s="4"/>
      <c r="UMY404" s="4"/>
      <c r="UMZ404" s="4"/>
      <c r="UNA404" s="4"/>
      <c r="UNB404" s="4"/>
      <c r="UNC404" s="4"/>
      <c r="UND404" s="4"/>
      <c r="UNE404" s="4"/>
      <c r="UNF404" s="4"/>
      <c r="UNG404" s="4"/>
      <c r="UNH404" s="4"/>
      <c r="UNI404" s="4"/>
      <c r="UNJ404" s="4"/>
      <c r="UNK404" s="4"/>
      <c r="UNL404" s="4"/>
      <c r="UNM404" s="4"/>
      <c r="UNN404" s="4"/>
      <c r="UNO404" s="4"/>
      <c r="UNP404" s="4"/>
      <c r="UNQ404" s="4"/>
      <c r="UNR404" s="4"/>
      <c r="UNS404" s="4"/>
      <c r="UNT404" s="4"/>
      <c r="UNU404" s="4"/>
      <c r="UNV404" s="4"/>
      <c r="UNW404" s="4"/>
      <c r="UNX404" s="4"/>
      <c r="UNY404" s="4"/>
      <c r="UNZ404" s="4"/>
      <c r="UOA404" s="4"/>
      <c r="UOB404" s="4"/>
      <c r="UOC404" s="4"/>
      <c r="UOD404" s="4"/>
      <c r="UOE404" s="4"/>
      <c r="UOF404" s="4"/>
      <c r="UOG404" s="4"/>
      <c r="UOH404" s="4"/>
      <c r="UOI404" s="4"/>
      <c r="UOJ404" s="4"/>
      <c r="UOK404" s="4"/>
      <c r="UOL404" s="4"/>
      <c r="UOM404" s="4"/>
      <c r="UON404" s="4"/>
      <c r="UOO404" s="4"/>
      <c r="UOP404" s="4"/>
      <c r="UOQ404" s="4"/>
      <c r="UOR404" s="4"/>
      <c r="UOS404" s="4"/>
      <c r="UOT404" s="4"/>
      <c r="UOU404" s="4"/>
      <c r="UOV404" s="4"/>
      <c r="UOW404" s="4"/>
      <c r="UOX404" s="4"/>
      <c r="UOY404" s="4"/>
      <c r="UOZ404" s="4"/>
      <c r="UPA404" s="4"/>
      <c r="UPB404" s="4"/>
      <c r="UPC404" s="4"/>
      <c r="UPD404" s="4"/>
      <c r="UPE404" s="4"/>
      <c r="UPF404" s="4"/>
      <c r="UPG404" s="4"/>
      <c r="UPH404" s="4"/>
      <c r="UPI404" s="4"/>
      <c r="UPJ404" s="4"/>
      <c r="UPK404" s="4"/>
      <c r="UPL404" s="4"/>
      <c r="UPM404" s="4"/>
      <c r="UPN404" s="4"/>
      <c r="UPO404" s="4"/>
      <c r="UPP404" s="4"/>
      <c r="UPQ404" s="4"/>
      <c r="UPR404" s="4"/>
      <c r="UPS404" s="4"/>
      <c r="UPT404" s="4"/>
      <c r="UPU404" s="4"/>
      <c r="UPV404" s="4"/>
      <c r="UPW404" s="4"/>
      <c r="UPX404" s="4"/>
      <c r="UPY404" s="4"/>
      <c r="UPZ404" s="4"/>
      <c r="UQA404" s="4"/>
      <c r="UQB404" s="4"/>
      <c r="UQC404" s="4"/>
      <c r="UQD404" s="4"/>
      <c r="UQE404" s="4"/>
      <c r="UQF404" s="4"/>
      <c r="UQG404" s="4"/>
      <c r="UQH404" s="4"/>
      <c r="UQI404" s="4"/>
      <c r="UQJ404" s="4"/>
      <c r="UQK404" s="4"/>
      <c r="UQL404" s="4"/>
      <c r="UQM404" s="4"/>
      <c r="UQN404" s="4"/>
      <c r="UQO404" s="4"/>
      <c r="UQP404" s="4"/>
      <c r="UQQ404" s="4"/>
      <c r="UQR404" s="4"/>
      <c r="UQS404" s="4"/>
      <c r="UQT404" s="4"/>
      <c r="UQU404" s="4"/>
      <c r="UQV404" s="4"/>
      <c r="UQW404" s="4"/>
      <c r="UQX404" s="4"/>
      <c r="UQY404" s="4"/>
      <c r="UQZ404" s="4"/>
      <c r="URA404" s="4"/>
      <c r="URB404" s="4"/>
      <c r="URC404" s="4"/>
      <c r="URD404" s="4"/>
      <c r="URE404" s="4"/>
      <c r="URF404" s="4"/>
      <c r="URG404" s="4"/>
      <c r="URH404" s="4"/>
      <c r="URI404" s="4"/>
      <c r="URJ404" s="4"/>
      <c r="URK404" s="4"/>
      <c r="URL404" s="4"/>
      <c r="URM404" s="4"/>
      <c r="URN404" s="4"/>
      <c r="URO404" s="4"/>
      <c r="URP404" s="4"/>
      <c r="URQ404" s="4"/>
      <c r="URR404" s="4"/>
      <c r="URS404" s="4"/>
      <c r="URT404" s="4"/>
      <c r="URU404" s="4"/>
      <c r="URV404" s="4"/>
      <c r="URW404" s="4"/>
      <c r="URX404" s="4"/>
      <c r="URY404" s="4"/>
      <c r="URZ404" s="4"/>
      <c r="USA404" s="4"/>
      <c r="USB404" s="4"/>
      <c r="USC404" s="4"/>
      <c r="USD404" s="4"/>
      <c r="USE404" s="4"/>
      <c r="USF404" s="4"/>
      <c r="USG404" s="4"/>
      <c r="USH404" s="4"/>
      <c r="USI404" s="4"/>
      <c r="USJ404" s="4"/>
      <c r="USK404" s="4"/>
      <c r="USL404" s="4"/>
      <c r="USM404" s="4"/>
      <c r="USN404" s="4"/>
      <c r="USO404" s="4"/>
      <c r="USP404" s="4"/>
      <c r="USQ404" s="4"/>
      <c r="USR404" s="4"/>
      <c r="USS404" s="4"/>
      <c r="UST404" s="4"/>
      <c r="USU404" s="4"/>
      <c r="USV404" s="4"/>
      <c r="USW404" s="4"/>
      <c r="USX404" s="4"/>
      <c r="USY404" s="4"/>
      <c r="USZ404" s="4"/>
      <c r="UTA404" s="4"/>
      <c r="UTB404" s="4"/>
      <c r="UTC404" s="4"/>
      <c r="UTD404" s="4"/>
      <c r="UTE404" s="4"/>
      <c r="UTF404" s="4"/>
      <c r="UTG404" s="4"/>
      <c r="UTH404" s="4"/>
      <c r="UTI404" s="4"/>
      <c r="UTJ404" s="4"/>
      <c r="UTK404" s="4"/>
      <c r="UTL404" s="4"/>
      <c r="UTM404" s="4"/>
      <c r="UTN404" s="4"/>
      <c r="UTO404" s="4"/>
      <c r="UTP404" s="4"/>
      <c r="UTQ404" s="4"/>
      <c r="UTR404" s="4"/>
      <c r="UTS404" s="4"/>
      <c r="UTT404" s="4"/>
      <c r="UTU404" s="4"/>
      <c r="UTV404" s="4"/>
      <c r="UTW404" s="4"/>
      <c r="UTX404" s="4"/>
      <c r="UTY404" s="4"/>
      <c r="UTZ404" s="4"/>
      <c r="UUA404" s="4"/>
      <c r="UUB404" s="4"/>
      <c r="UUC404" s="4"/>
      <c r="UUD404" s="4"/>
      <c r="UUE404" s="4"/>
      <c r="UUF404" s="4"/>
      <c r="UUG404" s="4"/>
      <c r="UUH404" s="4"/>
      <c r="UUI404" s="4"/>
      <c r="UUJ404" s="4"/>
      <c r="UUK404" s="4"/>
      <c r="UUL404" s="4"/>
      <c r="UUM404" s="4"/>
      <c r="UUN404" s="4"/>
      <c r="UUO404" s="4"/>
      <c r="UUP404" s="4"/>
      <c r="UUQ404" s="4"/>
      <c r="UUR404" s="4"/>
      <c r="UUS404" s="4"/>
      <c r="UUT404" s="4"/>
      <c r="UUU404" s="4"/>
      <c r="UUV404" s="4"/>
      <c r="UUW404" s="4"/>
      <c r="UUX404" s="4"/>
      <c r="UUY404" s="4"/>
      <c r="UUZ404" s="4"/>
      <c r="UVA404" s="4"/>
      <c r="UVB404" s="4"/>
      <c r="UVC404" s="4"/>
      <c r="UVD404" s="4"/>
      <c r="UVE404" s="4"/>
      <c r="UVF404" s="4"/>
      <c r="UVG404" s="4"/>
      <c r="UVH404" s="4"/>
      <c r="UVI404" s="4"/>
      <c r="UVJ404" s="4"/>
      <c r="UVK404" s="4"/>
      <c r="UVL404" s="4"/>
      <c r="UVM404" s="4"/>
      <c r="UVN404" s="4"/>
      <c r="UVO404" s="4"/>
      <c r="UVP404" s="4"/>
      <c r="UVQ404" s="4"/>
      <c r="UVR404" s="4"/>
      <c r="UVS404" s="4"/>
      <c r="UVT404" s="4"/>
      <c r="UVU404" s="4"/>
      <c r="UVV404" s="4"/>
      <c r="UVW404" s="4"/>
      <c r="UVX404" s="4"/>
      <c r="UVY404" s="4"/>
      <c r="UVZ404" s="4"/>
      <c r="UWA404" s="4"/>
      <c r="UWB404" s="4"/>
      <c r="UWC404" s="4"/>
      <c r="UWD404" s="4"/>
      <c r="UWE404" s="4"/>
      <c r="UWF404" s="4"/>
      <c r="UWG404" s="4"/>
      <c r="UWH404" s="4"/>
      <c r="UWI404" s="4"/>
      <c r="UWJ404" s="4"/>
      <c r="UWK404" s="4"/>
      <c r="UWL404" s="4"/>
      <c r="UWM404" s="4"/>
      <c r="UWN404" s="4"/>
      <c r="UWO404" s="4"/>
      <c r="UWP404" s="4"/>
      <c r="UWQ404" s="4"/>
      <c r="UWR404" s="4"/>
      <c r="UWS404" s="4"/>
      <c r="UWT404" s="4"/>
      <c r="UWU404" s="4"/>
      <c r="UWV404" s="4"/>
      <c r="UWW404" s="4"/>
      <c r="UWX404" s="4"/>
      <c r="UWY404" s="4"/>
      <c r="UWZ404" s="4"/>
      <c r="UXA404" s="4"/>
      <c r="UXB404" s="4"/>
      <c r="UXC404" s="4"/>
      <c r="UXD404" s="4"/>
      <c r="UXE404" s="4"/>
      <c r="UXF404" s="4"/>
      <c r="UXG404" s="4"/>
      <c r="UXH404" s="4"/>
      <c r="UXI404" s="4"/>
      <c r="UXJ404" s="4"/>
      <c r="UXK404" s="4"/>
      <c r="UXL404" s="4"/>
      <c r="UXM404" s="4"/>
      <c r="UXN404" s="4"/>
      <c r="UXO404" s="4"/>
      <c r="UXP404" s="4"/>
      <c r="UXQ404" s="4"/>
      <c r="UXR404" s="4"/>
      <c r="UXS404" s="4"/>
      <c r="UXT404" s="4"/>
      <c r="UXU404" s="4"/>
      <c r="UXV404" s="4"/>
      <c r="UXW404" s="4"/>
      <c r="UXX404" s="4"/>
      <c r="UXY404" s="4"/>
      <c r="UXZ404" s="4"/>
      <c r="UYA404" s="4"/>
      <c r="UYB404" s="4"/>
      <c r="UYC404" s="4"/>
      <c r="UYD404" s="4"/>
      <c r="UYE404" s="4"/>
      <c r="UYF404" s="4"/>
      <c r="UYG404" s="4"/>
      <c r="UYH404" s="4"/>
      <c r="UYI404" s="4"/>
      <c r="UYJ404" s="4"/>
      <c r="UYK404" s="4"/>
      <c r="UYL404" s="4"/>
      <c r="UYM404" s="4"/>
      <c r="UYN404" s="4"/>
      <c r="UYO404" s="4"/>
      <c r="UYP404" s="4"/>
      <c r="UYQ404" s="4"/>
      <c r="UYR404" s="4"/>
      <c r="UYS404" s="4"/>
      <c r="UYT404" s="4"/>
      <c r="UYU404" s="4"/>
      <c r="UYV404" s="4"/>
      <c r="UYW404" s="4"/>
      <c r="UYX404" s="4"/>
      <c r="UYY404" s="4"/>
      <c r="UYZ404" s="4"/>
      <c r="UZA404" s="4"/>
      <c r="UZB404" s="4"/>
      <c r="UZC404" s="4"/>
      <c r="UZD404" s="4"/>
      <c r="UZE404" s="4"/>
      <c r="UZF404" s="4"/>
      <c r="UZG404" s="4"/>
      <c r="UZH404" s="4"/>
      <c r="UZI404" s="4"/>
      <c r="UZJ404" s="4"/>
      <c r="UZK404" s="4"/>
      <c r="UZL404" s="4"/>
      <c r="UZM404" s="4"/>
      <c r="UZN404" s="4"/>
      <c r="UZO404" s="4"/>
      <c r="UZP404" s="4"/>
      <c r="UZQ404" s="4"/>
      <c r="UZR404" s="4"/>
      <c r="UZS404" s="4"/>
      <c r="UZT404" s="4"/>
      <c r="UZU404" s="4"/>
      <c r="UZV404" s="4"/>
      <c r="UZW404" s="4"/>
      <c r="UZX404" s="4"/>
      <c r="UZY404" s="4"/>
      <c r="UZZ404" s="4"/>
      <c r="VAA404" s="4"/>
      <c r="VAB404" s="4"/>
      <c r="VAC404" s="4"/>
      <c r="VAD404" s="4"/>
      <c r="VAE404" s="4"/>
      <c r="VAF404" s="4"/>
      <c r="VAG404" s="4"/>
      <c r="VAH404" s="4"/>
      <c r="VAI404" s="4"/>
      <c r="VAJ404" s="4"/>
      <c r="VAK404" s="4"/>
      <c r="VAL404" s="4"/>
      <c r="VAM404" s="4"/>
      <c r="VAN404" s="4"/>
      <c r="VAO404" s="4"/>
      <c r="VAP404" s="4"/>
      <c r="VAQ404" s="4"/>
      <c r="VAR404" s="4"/>
      <c r="VAS404" s="4"/>
      <c r="VAT404" s="4"/>
      <c r="VAU404" s="4"/>
      <c r="VAV404" s="4"/>
      <c r="VAW404" s="4"/>
      <c r="VAX404" s="4"/>
      <c r="VAY404" s="4"/>
      <c r="VAZ404" s="4"/>
      <c r="VBA404" s="4"/>
      <c r="VBB404" s="4"/>
      <c r="VBC404" s="4"/>
      <c r="VBD404" s="4"/>
      <c r="VBE404" s="4"/>
      <c r="VBF404" s="4"/>
      <c r="VBG404" s="4"/>
      <c r="VBH404" s="4"/>
      <c r="VBI404" s="4"/>
      <c r="VBJ404" s="4"/>
      <c r="VBK404" s="4"/>
      <c r="VBL404" s="4"/>
      <c r="VBM404" s="4"/>
      <c r="VBN404" s="4"/>
      <c r="VBO404" s="4"/>
      <c r="VBP404" s="4"/>
      <c r="VBQ404" s="4"/>
      <c r="VBR404" s="4"/>
      <c r="VBS404" s="4"/>
      <c r="VBT404" s="4"/>
      <c r="VBU404" s="4"/>
      <c r="VBV404" s="4"/>
      <c r="VBW404" s="4"/>
      <c r="VBX404" s="4"/>
      <c r="VBY404" s="4"/>
      <c r="VBZ404" s="4"/>
      <c r="VCA404" s="4"/>
      <c r="VCB404" s="4"/>
      <c r="VCC404" s="4"/>
      <c r="VCD404" s="4"/>
      <c r="VCE404" s="4"/>
      <c r="VCF404" s="4"/>
      <c r="VCG404" s="4"/>
      <c r="VCH404" s="4"/>
      <c r="VCI404" s="4"/>
      <c r="VCJ404" s="4"/>
      <c r="VCK404" s="4"/>
      <c r="VCL404" s="4"/>
      <c r="VCM404" s="4"/>
      <c r="VCN404" s="4"/>
      <c r="VCO404" s="4"/>
      <c r="VCP404" s="4"/>
      <c r="VCQ404" s="4"/>
      <c r="VCR404" s="4"/>
      <c r="VCS404" s="4"/>
      <c r="VCT404" s="4"/>
      <c r="VCU404" s="4"/>
      <c r="VCV404" s="4"/>
      <c r="VCW404" s="4"/>
      <c r="VCX404" s="4"/>
      <c r="VCY404" s="4"/>
      <c r="VCZ404" s="4"/>
      <c r="VDA404" s="4"/>
      <c r="VDB404" s="4"/>
      <c r="VDC404" s="4"/>
      <c r="VDD404" s="4"/>
      <c r="VDE404" s="4"/>
      <c r="VDF404" s="4"/>
      <c r="VDG404" s="4"/>
      <c r="VDH404" s="4"/>
      <c r="VDI404" s="4"/>
      <c r="VDJ404" s="4"/>
      <c r="VDK404" s="4"/>
      <c r="VDL404" s="4"/>
      <c r="VDM404" s="4"/>
      <c r="VDN404" s="4"/>
      <c r="VDO404" s="4"/>
      <c r="VDP404" s="4"/>
      <c r="VDQ404" s="4"/>
      <c r="VDR404" s="4"/>
      <c r="VDS404" s="4"/>
      <c r="VDT404" s="4"/>
      <c r="VDU404" s="4"/>
      <c r="VDV404" s="4"/>
      <c r="VDW404" s="4"/>
      <c r="VDX404" s="4"/>
      <c r="VDY404" s="4"/>
      <c r="VDZ404" s="4"/>
      <c r="VEA404" s="4"/>
      <c r="VEB404" s="4"/>
      <c r="VEC404" s="4"/>
      <c r="VED404" s="4"/>
      <c r="VEE404" s="4"/>
      <c r="VEF404" s="4"/>
      <c r="VEG404" s="4"/>
      <c r="VEH404" s="4"/>
      <c r="VEI404" s="4"/>
      <c r="VEJ404" s="4"/>
      <c r="VEK404" s="4"/>
      <c r="VEL404" s="4"/>
      <c r="VEM404" s="4"/>
      <c r="VEN404" s="4"/>
      <c r="VEO404" s="4"/>
      <c r="VEP404" s="4"/>
      <c r="VEQ404" s="4"/>
      <c r="VER404" s="4"/>
      <c r="VES404" s="4"/>
      <c r="VET404" s="4"/>
      <c r="VEU404" s="4"/>
      <c r="VEV404" s="4"/>
      <c r="VEW404" s="4"/>
      <c r="VEX404" s="4"/>
      <c r="VEY404" s="4"/>
      <c r="VEZ404" s="4"/>
      <c r="VFA404" s="4"/>
      <c r="VFB404" s="4"/>
      <c r="VFC404" s="4"/>
      <c r="VFD404" s="4"/>
      <c r="VFE404" s="4"/>
      <c r="VFF404" s="4"/>
      <c r="VFG404" s="4"/>
      <c r="VFH404" s="4"/>
      <c r="VFI404" s="4"/>
      <c r="VFJ404" s="4"/>
      <c r="VFK404" s="4"/>
      <c r="VFL404" s="4"/>
      <c r="VFM404" s="4"/>
      <c r="VFN404" s="4"/>
      <c r="VFO404" s="4"/>
      <c r="VFP404" s="4"/>
      <c r="VFQ404" s="4"/>
      <c r="VFR404" s="4"/>
      <c r="VFS404" s="4"/>
      <c r="VFT404" s="4"/>
      <c r="VFU404" s="4"/>
      <c r="VFV404" s="4"/>
      <c r="VFW404" s="4"/>
      <c r="VFX404" s="4"/>
      <c r="VFY404" s="4"/>
      <c r="VFZ404" s="4"/>
      <c r="VGA404" s="4"/>
      <c r="VGB404" s="4"/>
      <c r="VGC404" s="4"/>
      <c r="VGD404" s="4"/>
      <c r="VGE404" s="4"/>
      <c r="VGF404" s="4"/>
      <c r="VGG404" s="4"/>
      <c r="VGH404" s="4"/>
      <c r="VGI404" s="4"/>
      <c r="VGJ404" s="4"/>
      <c r="VGK404" s="4"/>
      <c r="VGL404" s="4"/>
      <c r="VGM404" s="4"/>
      <c r="VGN404" s="4"/>
      <c r="VGO404" s="4"/>
      <c r="VGP404" s="4"/>
      <c r="VGQ404" s="4"/>
      <c r="VGR404" s="4"/>
      <c r="VGS404" s="4"/>
      <c r="VGT404" s="4"/>
      <c r="VGU404" s="4"/>
      <c r="VGV404" s="4"/>
      <c r="VGW404" s="4"/>
      <c r="VGX404" s="4"/>
      <c r="VGY404" s="4"/>
      <c r="VGZ404" s="4"/>
      <c r="VHA404" s="4"/>
      <c r="VHB404" s="4"/>
      <c r="VHC404" s="4"/>
      <c r="VHD404" s="4"/>
      <c r="VHE404" s="4"/>
      <c r="VHF404" s="4"/>
      <c r="VHG404" s="4"/>
      <c r="VHH404" s="4"/>
      <c r="VHI404" s="4"/>
      <c r="VHJ404" s="4"/>
      <c r="VHK404" s="4"/>
      <c r="VHL404" s="4"/>
      <c r="VHM404" s="4"/>
      <c r="VHN404" s="4"/>
      <c r="VHO404" s="4"/>
      <c r="VHP404" s="4"/>
      <c r="VHQ404" s="4"/>
      <c r="VHR404" s="4"/>
      <c r="VHS404" s="4"/>
      <c r="VHT404" s="4"/>
      <c r="VHU404" s="4"/>
      <c r="VHV404" s="4"/>
      <c r="VHW404" s="4"/>
      <c r="VHX404" s="4"/>
      <c r="VHY404" s="4"/>
      <c r="VHZ404" s="4"/>
      <c r="VIA404" s="4"/>
      <c r="VIB404" s="4"/>
      <c r="VIC404" s="4"/>
      <c r="VID404" s="4"/>
      <c r="VIE404" s="4"/>
      <c r="VIF404" s="4"/>
      <c r="VIG404" s="4"/>
      <c r="VIH404" s="4"/>
      <c r="VII404" s="4"/>
      <c r="VIJ404" s="4"/>
      <c r="VIK404" s="4"/>
      <c r="VIL404" s="4"/>
      <c r="VIM404" s="4"/>
      <c r="VIN404" s="4"/>
      <c r="VIO404" s="4"/>
      <c r="VIP404" s="4"/>
      <c r="VIQ404" s="4"/>
      <c r="VIR404" s="4"/>
      <c r="VIS404" s="4"/>
      <c r="VIT404" s="4"/>
      <c r="VIU404" s="4"/>
      <c r="VIV404" s="4"/>
      <c r="VIW404" s="4"/>
      <c r="VIX404" s="4"/>
      <c r="VIY404" s="4"/>
      <c r="VIZ404" s="4"/>
      <c r="VJA404" s="4"/>
      <c r="VJB404" s="4"/>
      <c r="VJC404" s="4"/>
      <c r="VJD404" s="4"/>
      <c r="VJE404" s="4"/>
      <c r="VJF404" s="4"/>
      <c r="VJG404" s="4"/>
      <c r="VJH404" s="4"/>
      <c r="VJI404" s="4"/>
      <c r="VJJ404" s="4"/>
      <c r="VJK404" s="4"/>
      <c r="VJL404" s="4"/>
      <c r="VJM404" s="4"/>
      <c r="VJN404" s="4"/>
      <c r="VJO404" s="4"/>
      <c r="VJP404" s="4"/>
      <c r="VJQ404" s="4"/>
      <c r="VJR404" s="4"/>
      <c r="VJS404" s="4"/>
      <c r="VJT404" s="4"/>
      <c r="VJU404" s="4"/>
      <c r="VJV404" s="4"/>
      <c r="VJW404" s="4"/>
      <c r="VJX404" s="4"/>
      <c r="VJY404" s="4"/>
      <c r="VJZ404" s="4"/>
      <c r="VKA404" s="4"/>
      <c r="VKB404" s="4"/>
      <c r="VKC404" s="4"/>
      <c r="VKD404" s="4"/>
      <c r="VKE404" s="4"/>
      <c r="VKF404" s="4"/>
      <c r="VKG404" s="4"/>
      <c r="VKH404" s="4"/>
      <c r="VKI404" s="4"/>
      <c r="VKJ404" s="4"/>
      <c r="VKK404" s="4"/>
      <c r="VKL404" s="4"/>
      <c r="VKM404" s="4"/>
      <c r="VKN404" s="4"/>
      <c r="VKO404" s="4"/>
      <c r="VKP404" s="4"/>
      <c r="VKQ404" s="4"/>
      <c r="VKR404" s="4"/>
      <c r="VKS404" s="4"/>
      <c r="VKT404" s="4"/>
      <c r="VKU404" s="4"/>
      <c r="VKV404" s="4"/>
      <c r="VKW404" s="4"/>
      <c r="VKX404" s="4"/>
      <c r="VKY404" s="4"/>
      <c r="VKZ404" s="4"/>
      <c r="VLA404" s="4"/>
      <c r="VLB404" s="4"/>
      <c r="VLC404" s="4"/>
      <c r="VLD404" s="4"/>
      <c r="VLE404" s="4"/>
      <c r="VLF404" s="4"/>
      <c r="VLG404" s="4"/>
      <c r="VLH404" s="4"/>
      <c r="VLI404" s="4"/>
      <c r="VLJ404" s="4"/>
      <c r="VLK404" s="4"/>
      <c r="VLL404" s="4"/>
      <c r="VLM404" s="4"/>
      <c r="VLN404" s="4"/>
      <c r="VLO404" s="4"/>
      <c r="VLP404" s="4"/>
      <c r="VLQ404" s="4"/>
      <c r="VLR404" s="4"/>
      <c r="VLS404" s="4"/>
      <c r="VLT404" s="4"/>
      <c r="VLU404" s="4"/>
      <c r="VLV404" s="4"/>
      <c r="VLW404" s="4"/>
      <c r="VLX404" s="4"/>
      <c r="VLY404" s="4"/>
      <c r="VLZ404" s="4"/>
      <c r="VMA404" s="4"/>
      <c r="VMB404" s="4"/>
      <c r="VMC404" s="4"/>
      <c r="VMD404" s="4"/>
      <c r="VME404" s="4"/>
      <c r="VMF404" s="4"/>
      <c r="VMG404" s="4"/>
      <c r="VMH404" s="4"/>
      <c r="VMI404" s="4"/>
      <c r="VMJ404" s="4"/>
      <c r="VMK404" s="4"/>
      <c r="VML404" s="4"/>
      <c r="VMM404" s="4"/>
      <c r="VMN404" s="4"/>
      <c r="VMO404" s="4"/>
      <c r="VMP404" s="4"/>
      <c r="VMQ404" s="4"/>
      <c r="VMR404" s="4"/>
      <c r="VMS404" s="4"/>
      <c r="VMT404" s="4"/>
      <c r="VMU404" s="4"/>
      <c r="VMV404" s="4"/>
      <c r="VMW404" s="4"/>
      <c r="VMX404" s="4"/>
      <c r="VMY404" s="4"/>
      <c r="VMZ404" s="4"/>
      <c r="VNA404" s="4"/>
      <c r="VNB404" s="4"/>
      <c r="VNC404" s="4"/>
      <c r="VND404" s="4"/>
      <c r="VNE404" s="4"/>
      <c r="VNF404" s="4"/>
      <c r="VNG404" s="4"/>
      <c r="VNH404" s="4"/>
      <c r="VNI404" s="4"/>
      <c r="VNJ404" s="4"/>
      <c r="VNK404" s="4"/>
      <c r="VNL404" s="4"/>
      <c r="VNM404" s="4"/>
      <c r="VNN404" s="4"/>
      <c r="VNO404" s="4"/>
      <c r="VNP404" s="4"/>
      <c r="VNQ404" s="4"/>
      <c r="VNR404" s="4"/>
      <c r="VNS404" s="4"/>
      <c r="VNT404" s="4"/>
      <c r="VNU404" s="4"/>
      <c r="VNV404" s="4"/>
      <c r="VNW404" s="4"/>
      <c r="VNX404" s="4"/>
      <c r="VNY404" s="4"/>
      <c r="VNZ404" s="4"/>
      <c r="VOA404" s="4"/>
      <c r="VOB404" s="4"/>
      <c r="VOC404" s="4"/>
      <c r="VOD404" s="4"/>
      <c r="VOE404" s="4"/>
      <c r="VOF404" s="4"/>
      <c r="VOG404" s="4"/>
      <c r="VOH404" s="4"/>
      <c r="VOI404" s="4"/>
      <c r="VOJ404" s="4"/>
      <c r="VOK404" s="4"/>
      <c r="VOL404" s="4"/>
      <c r="VOM404" s="4"/>
      <c r="VON404" s="4"/>
      <c r="VOO404" s="4"/>
      <c r="VOP404" s="4"/>
      <c r="VOQ404" s="4"/>
      <c r="VOR404" s="4"/>
      <c r="VOS404" s="4"/>
      <c r="VOT404" s="4"/>
      <c r="VOU404" s="4"/>
      <c r="VOV404" s="4"/>
      <c r="VOW404" s="4"/>
      <c r="VOX404" s="4"/>
      <c r="VOY404" s="4"/>
      <c r="VOZ404" s="4"/>
      <c r="VPA404" s="4"/>
      <c r="VPB404" s="4"/>
      <c r="VPC404" s="4"/>
      <c r="VPD404" s="4"/>
      <c r="VPE404" s="4"/>
      <c r="VPF404" s="4"/>
      <c r="VPG404" s="4"/>
      <c r="VPH404" s="4"/>
      <c r="VPI404" s="4"/>
      <c r="VPJ404" s="4"/>
      <c r="VPK404" s="4"/>
      <c r="VPL404" s="4"/>
      <c r="VPM404" s="4"/>
      <c r="VPN404" s="4"/>
      <c r="VPO404" s="4"/>
      <c r="VPP404" s="4"/>
      <c r="VPQ404" s="4"/>
      <c r="VPR404" s="4"/>
      <c r="VPS404" s="4"/>
      <c r="VPT404" s="4"/>
      <c r="VPU404" s="4"/>
      <c r="VPV404" s="4"/>
      <c r="VPW404" s="4"/>
      <c r="VPX404" s="4"/>
      <c r="VPY404" s="4"/>
      <c r="VPZ404" s="4"/>
      <c r="VQA404" s="4"/>
      <c r="VQB404" s="4"/>
      <c r="VQC404" s="4"/>
      <c r="VQD404" s="4"/>
      <c r="VQE404" s="4"/>
      <c r="VQF404" s="4"/>
      <c r="VQG404" s="4"/>
      <c r="VQH404" s="4"/>
      <c r="VQI404" s="4"/>
      <c r="VQJ404" s="4"/>
      <c r="VQK404" s="4"/>
      <c r="VQL404" s="4"/>
      <c r="VQM404" s="4"/>
      <c r="VQN404" s="4"/>
      <c r="VQO404" s="4"/>
      <c r="VQP404" s="4"/>
      <c r="VQQ404" s="4"/>
      <c r="VQR404" s="4"/>
      <c r="VQS404" s="4"/>
      <c r="VQT404" s="4"/>
      <c r="VQU404" s="4"/>
      <c r="VQV404" s="4"/>
      <c r="VQW404" s="4"/>
      <c r="VQX404" s="4"/>
      <c r="VQY404" s="4"/>
      <c r="VQZ404" s="4"/>
      <c r="VRA404" s="4"/>
      <c r="VRB404" s="4"/>
      <c r="VRC404" s="4"/>
      <c r="VRD404" s="4"/>
      <c r="VRE404" s="4"/>
      <c r="VRF404" s="4"/>
      <c r="VRG404" s="4"/>
      <c r="VRH404" s="4"/>
      <c r="VRI404" s="4"/>
      <c r="VRJ404" s="4"/>
      <c r="VRK404" s="4"/>
      <c r="VRL404" s="4"/>
      <c r="VRM404" s="4"/>
      <c r="VRN404" s="4"/>
      <c r="VRO404" s="4"/>
      <c r="VRP404" s="4"/>
      <c r="VRQ404" s="4"/>
      <c r="VRR404" s="4"/>
      <c r="VRS404" s="4"/>
      <c r="VRT404" s="4"/>
      <c r="VRU404" s="4"/>
      <c r="VRV404" s="4"/>
      <c r="VRW404" s="4"/>
      <c r="VRX404" s="4"/>
      <c r="VRY404" s="4"/>
      <c r="VRZ404" s="4"/>
      <c r="VSA404" s="4"/>
      <c r="VSB404" s="4"/>
      <c r="VSC404" s="4"/>
      <c r="VSD404" s="4"/>
      <c r="VSE404" s="4"/>
      <c r="VSF404" s="4"/>
      <c r="VSG404" s="4"/>
      <c r="VSH404" s="4"/>
      <c r="VSI404" s="4"/>
      <c r="VSJ404" s="4"/>
      <c r="VSK404" s="4"/>
      <c r="VSL404" s="4"/>
      <c r="VSM404" s="4"/>
      <c r="VSN404" s="4"/>
      <c r="VSO404" s="4"/>
      <c r="VSP404" s="4"/>
      <c r="VSQ404" s="4"/>
      <c r="VSR404" s="4"/>
      <c r="VSS404" s="4"/>
      <c r="VST404" s="4"/>
      <c r="VSU404" s="4"/>
      <c r="VSV404" s="4"/>
      <c r="VSW404" s="4"/>
      <c r="VSX404" s="4"/>
      <c r="VSY404" s="4"/>
      <c r="VSZ404" s="4"/>
      <c r="VTA404" s="4"/>
      <c r="VTB404" s="4"/>
      <c r="VTC404" s="4"/>
      <c r="VTD404" s="4"/>
      <c r="VTE404" s="4"/>
      <c r="VTF404" s="4"/>
      <c r="VTG404" s="4"/>
      <c r="VTH404" s="4"/>
      <c r="VTI404" s="4"/>
      <c r="VTJ404" s="4"/>
      <c r="VTK404" s="4"/>
      <c r="VTL404" s="4"/>
      <c r="VTM404" s="4"/>
      <c r="VTN404" s="4"/>
      <c r="VTO404" s="4"/>
      <c r="VTP404" s="4"/>
      <c r="VTQ404" s="4"/>
      <c r="VTR404" s="4"/>
      <c r="VTS404" s="4"/>
      <c r="VTT404" s="4"/>
      <c r="VTU404" s="4"/>
      <c r="VTV404" s="4"/>
      <c r="VTW404" s="4"/>
      <c r="VTX404" s="4"/>
      <c r="VTY404" s="4"/>
      <c r="VTZ404" s="4"/>
      <c r="VUA404" s="4"/>
      <c r="VUB404" s="4"/>
      <c r="VUC404" s="4"/>
      <c r="VUD404" s="4"/>
      <c r="VUE404" s="4"/>
      <c r="VUF404" s="4"/>
      <c r="VUG404" s="4"/>
      <c r="VUH404" s="4"/>
      <c r="VUI404" s="4"/>
      <c r="VUJ404" s="4"/>
      <c r="VUK404" s="4"/>
      <c r="VUL404" s="4"/>
      <c r="VUM404" s="4"/>
      <c r="VUN404" s="4"/>
      <c r="VUO404" s="4"/>
      <c r="VUP404" s="4"/>
      <c r="VUQ404" s="4"/>
      <c r="VUR404" s="4"/>
      <c r="VUS404" s="4"/>
      <c r="VUT404" s="4"/>
      <c r="VUU404" s="4"/>
      <c r="VUV404" s="4"/>
      <c r="VUW404" s="4"/>
      <c r="VUX404" s="4"/>
      <c r="VUY404" s="4"/>
      <c r="VUZ404" s="4"/>
      <c r="VVA404" s="4"/>
      <c r="VVB404" s="4"/>
      <c r="VVC404" s="4"/>
      <c r="VVD404" s="4"/>
      <c r="VVE404" s="4"/>
      <c r="VVF404" s="4"/>
      <c r="VVG404" s="4"/>
      <c r="VVH404" s="4"/>
      <c r="VVI404" s="4"/>
      <c r="VVJ404" s="4"/>
      <c r="VVK404" s="4"/>
      <c r="VVL404" s="4"/>
      <c r="VVM404" s="4"/>
      <c r="VVN404" s="4"/>
      <c r="VVO404" s="4"/>
      <c r="VVP404" s="4"/>
      <c r="VVQ404" s="4"/>
      <c r="VVR404" s="4"/>
      <c r="VVS404" s="4"/>
      <c r="VVT404" s="4"/>
      <c r="VVU404" s="4"/>
      <c r="VVV404" s="4"/>
      <c r="VVW404" s="4"/>
      <c r="VVX404" s="4"/>
      <c r="VVY404" s="4"/>
      <c r="VVZ404" s="4"/>
      <c r="VWA404" s="4"/>
      <c r="VWB404" s="4"/>
      <c r="VWC404" s="4"/>
      <c r="VWD404" s="4"/>
      <c r="VWE404" s="4"/>
      <c r="VWF404" s="4"/>
      <c r="VWG404" s="4"/>
      <c r="VWH404" s="4"/>
      <c r="VWI404" s="4"/>
      <c r="VWJ404" s="4"/>
      <c r="VWK404" s="4"/>
      <c r="VWL404" s="4"/>
      <c r="VWM404" s="4"/>
      <c r="VWN404" s="4"/>
      <c r="VWO404" s="4"/>
      <c r="VWP404" s="4"/>
      <c r="VWQ404" s="4"/>
      <c r="VWR404" s="4"/>
      <c r="VWS404" s="4"/>
      <c r="VWT404" s="4"/>
      <c r="VWU404" s="4"/>
      <c r="VWV404" s="4"/>
      <c r="VWW404" s="4"/>
      <c r="VWX404" s="4"/>
      <c r="VWY404" s="4"/>
      <c r="VWZ404" s="4"/>
      <c r="VXA404" s="4"/>
      <c r="VXB404" s="4"/>
      <c r="VXC404" s="4"/>
      <c r="VXD404" s="4"/>
      <c r="VXE404" s="4"/>
      <c r="VXF404" s="4"/>
      <c r="VXG404" s="4"/>
      <c r="VXH404" s="4"/>
      <c r="VXI404" s="4"/>
      <c r="VXJ404" s="4"/>
      <c r="VXK404" s="4"/>
      <c r="VXL404" s="4"/>
      <c r="VXM404" s="4"/>
      <c r="VXN404" s="4"/>
      <c r="VXO404" s="4"/>
      <c r="VXP404" s="4"/>
      <c r="VXQ404" s="4"/>
      <c r="VXR404" s="4"/>
      <c r="VXS404" s="4"/>
      <c r="VXT404" s="4"/>
      <c r="VXU404" s="4"/>
      <c r="VXV404" s="4"/>
      <c r="VXW404" s="4"/>
      <c r="VXX404" s="4"/>
      <c r="VXY404" s="4"/>
      <c r="VXZ404" s="4"/>
      <c r="VYA404" s="4"/>
      <c r="VYB404" s="4"/>
      <c r="VYC404" s="4"/>
      <c r="VYD404" s="4"/>
      <c r="VYE404" s="4"/>
      <c r="VYF404" s="4"/>
      <c r="VYG404" s="4"/>
      <c r="VYH404" s="4"/>
      <c r="VYI404" s="4"/>
      <c r="VYJ404" s="4"/>
      <c r="VYK404" s="4"/>
      <c r="VYL404" s="4"/>
      <c r="VYM404" s="4"/>
      <c r="VYN404" s="4"/>
      <c r="VYO404" s="4"/>
      <c r="VYP404" s="4"/>
      <c r="VYQ404" s="4"/>
      <c r="VYR404" s="4"/>
      <c r="VYS404" s="4"/>
      <c r="VYT404" s="4"/>
      <c r="VYU404" s="4"/>
      <c r="VYV404" s="4"/>
      <c r="VYW404" s="4"/>
      <c r="VYX404" s="4"/>
      <c r="VYY404" s="4"/>
      <c r="VYZ404" s="4"/>
      <c r="VZA404" s="4"/>
      <c r="VZB404" s="4"/>
      <c r="VZC404" s="4"/>
      <c r="VZD404" s="4"/>
      <c r="VZE404" s="4"/>
      <c r="VZF404" s="4"/>
      <c r="VZG404" s="4"/>
      <c r="VZH404" s="4"/>
      <c r="VZI404" s="4"/>
      <c r="VZJ404" s="4"/>
      <c r="VZK404" s="4"/>
      <c r="VZL404" s="4"/>
      <c r="VZM404" s="4"/>
      <c r="VZN404" s="4"/>
      <c r="VZO404" s="4"/>
      <c r="VZP404" s="4"/>
      <c r="VZQ404" s="4"/>
      <c r="VZR404" s="4"/>
      <c r="VZS404" s="4"/>
      <c r="VZT404" s="4"/>
      <c r="VZU404" s="4"/>
      <c r="VZV404" s="4"/>
      <c r="VZW404" s="4"/>
      <c r="VZX404" s="4"/>
      <c r="VZY404" s="4"/>
      <c r="VZZ404" s="4"/>
      <c r="WAA404" s="4"/>
      <c r="WAB404" s="4"/>
      <c r="WAC404" s="4"/>
      <c r="WAD404" s="4"/>
      <c r="WAE404" s="4"/>
      <c r="WAF404" s="4"/>
      <c r="WAG404" s="4"/>
      <c r="WAH404" s="4"/>
      <c r="WAI404" s="4"/>
      <c r="WAJ404" s="4"/>
      <c r="WAK404" s="4"/>
      <c r="WAL404" s="4"/>
      <c r="WAM404" s="4"/>
      <c r="WAN404" s="4"/>
      <c r="WAO404" s="4"/>
      <c r="WAP404" s="4"/>
      <c r="WAQ404" s="4"/>
      <c r="WAR404" s="4"/>
      <c r="WAS404" s="4"/>
      <c r="WAT404" s="4"/>
      <c r="WAU404" s="4"/>
      <c r="WAV404" s="4"/>
      <c r="WAW404" s="4"/>
      <c r="WAX404" s="4"/>
      <c r="WAY404" s="4"/>
      <c r="WAZ404" s="4"/>
      <c r="WBA404" s="4"/>
      <c r="WBB404" s="4"/>
      <c r="WBC404" s="4"/>
      <c r="WBD404" s="4"/>
      <c r="WBE404" s="4"/>
      <c r="WBF404" s="4"/>
      <c r="WBG404" s="4"/>
      <c r="WBH404" s="4"/>
      <c r="WBI404" s="4"/>
      <c r="WBJ404" s="4"/>
      <c r="WBK404" s="4"/>
      <c r="WBL404" s="4"/>
      <c r="WBM404" s="4"/>
      <c r="WBN404" s="4"/>
      <c r="WBO404" s="4"/>
      <c r="WBP404" s="4"/>
      <c r="WBQ404" s="4"/>
      <c r="WBR404" s="4"/>
      <c r="WBS404" s="4"/>
      <c r="WBT404" s="4"/>
      <c r="WBU404" s="4"/>
      <c r="WBV404" s="4"/>
      <c r="WBW404" s="4"/>
      <c r="WBX404" s="4"/>
      <c r="WBY404" s="4"/>
      <c r="WBZ404" s="4"/>
      <c r="WCA404" s="4"/>
      <c r="WCB404" s="4"/>
      <c r="WCC404" s="4"/>
      <c r="WCD404" s="4"/>
      <c r="WCE404" s="4"/>
      <c r="WCF404" s="4"/>
      <c r="WCG404" s="4"/>
      <c r="WCH404" s="4"/>
      <c r="WCI404" s="4"/>
      <c r="WCJ404" s="4"/>
      <c r="WCK404" s="4"/>
      <c r="WCL404" s="4"/>
      <c r="WCM404" s="4"/>
      <c r="WCN404" s="4"/>
      <c r="WCO404" s="4"/>
      <c r="WCP404" s="4"/>
      <c r="WCQ404" s="4"/>
      <c r="WCR404" s="4"/>
      <c r="WCS404" s="4"/>
      <c r="WCT404" s="4"/>
      <c r="WCU404" s="4"/>
      <c r="WCV404" s="4"/>
      <c r="WCW404" s="4"/>
      <c r="WCX404" s="4"/>
      <c r="WCY404" s="4"/>
      <c r="WCZ404" s="4"/>
      <c r="WDA404" s="4"/>
      <c r="WDB404" s="4"/>
      <c r="WDC404" s="4"/>
      <c r="WDD404" s="4"/>
      <c r="WDE404" s="4"/>
      <c r="WDF404" s="4"/>
      <c r="WDG404" s="4"/>
      <c r="WDH404" s="4"/>
      <c r="WDI404" s="4"/>
      <c r="WDJ404" s="4"/>
      <c r="WDK404" s="4"/>
      <c r="WDL404" s="4"/>
      <c r="WDM404" s="4"/>
      <c r="WDN404" s="4"/>
      <c r="WDO404" s="4"/>
      <c r="WDP404" s="4"/>
      <c r="WDQ404" s="4"/>
      <c r="WDR404" s="4"/>
      <c r="WDS404" s="4"/>
      <c r="WDT404" s="4"/>
      <c r="WDU404" s="4"/>
      <c r="WDV404" s="4"/>
      <c r="WDW404" s="4"/>
      <c r="WDX404" s="4"/>
      <c r="WDY404" s="4"/>
      <c r="WDZ404" s="4"/>
      <c r="WEA404" s="4"/>
      <c r="WEB404" s="4"/>
      <c r="WEC404" s="4"/>
      <c r="WED404" s="4"/>
      <c r="WEE404" s="4"/>
      <c r="WEF404" s="4"/>
      <c r="WEG404" s="4"/>
      <c r="WEH404" s="4"/>
      <c r="WEI404" s="4"/>
      <c r="WEJ404" s="4"/>
      <c r="WEK404" s="4"/>
      <c r="WEL404" s="4"/>
      <c r="WEM404" s="4"/>
      <c r="WEN404" s="4"/>
      <c r="WEO404" s="4"/>
      <c r="WEP404" s="4"/>
      <c r="WEQ404" s="4"/>
      <c r="WER404" s="4"/>
      <c r="WES404" s="4"/>
      <c r="WET404" s="4"/>
      <c r="WEU404" s="4"/>
      <c r="WEV404" s="4"/>
      <c r="WEW404" s="4"/>
      <c r="WEX404" s="4"/>
      <c r="WEY404" s="4"/>
      <c r="WEZ404" s="4"/>
      <c r="WFA404" s="4"/>
      <c r="WFB404" s="4"/>
      <c r="WFC404" s="4"/>
      <c r="WFD404" s="4"/>
      <c r="WFE404" s="4"/>
      <c r="WFF404" s="4"/>
      <c r="WFG404" s="4"/>
      <c r="WFH404" s="4"/>
      <c r="WFI404" s="4"/>
      <c r="WFJ404" s="4"/>
      <c r="WFK404" s="4"/>
      <c r="WFL404" s="4"/>
      <c r="WFM404" s="4"/>
      <c r="WFN404" s="4"/>
      <c r="WFO404" s="4"/>
      <c r="WFP404" s="4"/>
      <c r="WFQ404" s="4"/>
      <c r="WFR404" s="4"/>
      <c r="WFS404" s="4"/>
      <c r="WFT404" s="4"/>
      <c r="WFU404" s="4"/>
      <c r="WFV404" s="4"/>
      <c r="WFW404" s="4"/>
      <c r="WFX404" s="4"/>
      <c r="WFY404" s="4"/>
      <c r="WFZ404" s="4"/>
      <c r="WGA404" s="4"/>
      <c r="WGB404" s="4"/>
      <c r="WGC404" s="4"/>
      <c r="WGD404" s="4"/>
      <c r="WGE404" s="4"/>
      <c r="WGF404" s="4"/>
      <c r="WGG404" s="4"/>
      <c r="WGH404" s="4"/>
      <c r="WGI404" s="4"/>
      <c r="WGJ404" s="4"/>
      <c r="WGK404" s="4"/>
      <c r="WGL404" s="4"/>
      <c r="WGM404" s="4"/>
      <c r="WGN404" s="4"/>
      <c r="WGO404" s="4"/>
      <c r="WGP404" s="4"/>
      <c r="WGQ404" s="4"/>
      <c r="WGR404" s="4"/>
      <c r="WGS404" s="4"/>
      <c r="WGT404" s="4"/>
      <c r="WGU404" s="4"/>
      <c r="WGV404" s="4"/>
      <c r="WGW404" s="4"/>
      <c r="WGX404" s="4"/>
      <c r="WGY404" s="4"/>
      <c r="WGZ404" s="4"/>
      <c r="WHA404" s="4"/>
      <c r="WHB404" s="4"/>
      <c r="WHC404" s="4"/>
      <c r="WHD404" s="4"/>
      <c r="WHE404" s="4"/>
      <c r="WHF404" s="4"/>
      <c r="WHG404" s="4"/>
      <c r="WHH404" s="4"/>
      <c r="WHI404" s="4"/>
      <c r="WHJ404" s="4"/>
      <c r="WHK404" s="4"/>
      <c r="WHL404" s="4"/>
      <c r="WHM404" s="4"/>
      <c r="WHN404" s="4"/>
      <c r="WHO404" s="4"/>
      <c r="WHP404" s="4"/>
      <c r="WHQ404" s="4"/>
      <c r="WHR404" s="4"/>
      <c r="WHS404" s="4"/>
      <c r="WHT404" s="4"/>
      <c r="WHU404" s="4"/>
      <c r="WHV404" s="4"/>
      <c r="WHW404" s="4"/>
      <c r="WHX404" s="4"/>
      <c r="WHY404" s="4"/>
      <c r="WHZ404" s="4"/>
      <c r="WIA404" s="4"/>
      <c r="WIB404" s="4"/>
      <c r="WIC404" s="4"/>
      <c r="WID404" s="4"/>
      <c r="WIE404" s="4"/>
      <c r="WIF404" s="4"/>
      <c r="WIG404" s="4"/>
      <c r="WIH404" s="4"/>
      <c r="WII404" s="4"/>
      <c r="WIJ404" s="4"/>
      <c r="WIK404" s="4"/>
      <c r="WIL404" s="4"/>
      <c r="WIM404" s="4"/>
      <c r="WIN404" s="4"/>
      <c r="WIO404" s="4"/>
      <c r="WIP404" s="4"/>
      <c r="WIQ404" s="4"/>
      <c r="WIR404" s="4"/>
      <c r="WIS404" s="4"/>
      <c r="WIT404" s="4"/>
      <c r="WIU404" s="4"/>
      <c r="WIV404" s="4"/>
      <c r="WIW404" s="4"/>
      <c r="WIX404" s="4"/>
      <c r="WIY404" s="4"/>
      <c r="WIZ404" s="4"/>
      <c r="WJA404" s="4"/>
      <c r="WJB404" s="4"/>
      <c r="WJC404" s="4"/>
      <c r="WJD404" s="4"/>
      <c r="WJE404" s="4"/>
      <c r="WJF404" s="4"/>
      <c r="WJG404" s="4"/>
      <c r="WJH404" s="4"/>
      <c r="WJI404" s="4"/>
      <c r="WJJ404" s="4"/>
      <c r="WJK404" s="4"/>
      <c r="WJL404" s="4"/>
      <c r="WJM404" s="4"/>
      <c r="WJN404" s="4"/>
      <c r="WJO404" s="4"/>
      <c r="WJP404" s="4"/>
      <c r="WJQ404" s="4"/>
      <c r="WJR404" s="4"/>
      <c r="WJS404" s="4"/>
      <c r="WJT404" s="4"/>
      <c r="WJU404" s="4"/>
      <c r="WJV404" s="4"/>
      <c r="WJW404" s="4"/>
      <c r="WJX404" s="4"/>
      <c r="WJY404" s="4"/>
      <c r="WJZ404" s="4"/>
      <c r="WKA404" s="4"/>
      <c r="WKB404" s="4"/>
      <c r="WKC404" s="4"/>
      <c r="WKD404" s="4"/>
      <c r="WKE404" s="4"/>
      <c r="WKF404" s="4"/>
      <c r="WKG404" s="4"/>
      <c r="WKH404" s="4"/>
      <c r="WKI404" s="4"/>
      <c r="WKJ404" s="4"/>
      <c r="WKK404" s="4"/>
      <c r="WKL404" s="4"/>
      <c r="WKM404" s="4"/>
      <c r="WKN404" s="4"/>
      <c r="WKO404" s="4"/>
      <c r="WKP404" s="4"/>
      <c r="WKQ404" s="4"/>
      <c r="WKR404" s="4"/>
      <c r="WKS404" s="4"/>
      <c r="WKT404" s="4"/>
      <c r="WKU404" s="4"/>
      <c r="WKV404" s="4"/>
      <c r="WKW404" s="4"/>
      <c r="WKX404" s="4"/>
      <c r="WKY404" s="4"/>
      <c r="WKZ404" s="4"/>
      <c r="WLA404" s="4"/>
      <c r="WLB404" s="4"/>
      <c r="WLC404" s="4"/>
      <c r="WLD404" s="4"/>
      <c r="WLE404" s="4"/>
      <c r="WLF404" s="4"/>
      <c r="WLG404" s="4"/>
      <c r="WLH404" s="4"/>
      <c r="WLI404" s="4"/>
      <c r="WLJ404" s="4"/>
      <c r="WLK404" s="4"/>
      <c r="WLL404" s="4"/>
      <c r="WLM404" s="4"/>
      <c r="WLN404" s="4"/>
      <c r="WLO404" s="4"/>
      <c r="WLP404" s="4"/>
      <c r="WLQ404" s="4"/>
      <c r="WLR404" s="4"/>
      <c r="WLS404" s="4"/>
      <c r="WLT404" s="4"/>
      <c r="WLU404" s="4"/>
      <c r="WLV404" s="4"/>
      <c r="WLW404" s="4"/>
      <c r="WLX404" s="4"/>
      <c r="WLY404" s="4"/>
      <c r="WLZ404" s="4"/>
      <c r="WMA404" s="4"/>
      <c r="WMB404" s="4"/>
      <c r="WMC404" s="4"/>
      <c r="WMD404" s="4"/>
      <c r="WME404" s="4"/>
      <c r="WMF404" s="4"/>
      <c r="WMG404" s="4"/>
      <c r="WMH404" s="4"/>
      <c r="WMI404" s="4"/>
      <c r="WMJ404" s="4"/>
      <c r="WMK404" s="4"/>
      <c r="WML404" s="4"/>
      <c r="WMM404" s="4"/>
      <c r="WMN404" s="4"/>
      <c r="WMO404" s="4"/>
      <c r="WMP404" s="4"/>
      <c r="WMQ404" s="4"/>
      <c r="WMR404" s="4"/>
      <c r="WMS404" s="4"/>
      <c r="WMT404" s="4"/>
      <c r="WMU404" s="4"/>
      <c r="WMV404" s="4"/>
      <c r="WMW404" s="4"/>
      <c r="WMX404" s="4"/>
      <c r="WMY404" s="4"/>
      <c r="WMZ404" s="4"/>
      <c r="WNA404" s="4"/>
      <c r="WNB404" s="4"/>
      <c r="WNC404" s="4"/>
      <c r="WND404" s="4"/>
      <c r="WNE404" s="4"/>
      <c r="WNF404" s="4"/>
      <c r="WNG404" s="4"/>
      <c r="WNH404" s="4"/>
      <c r="WNI404" s="4"/>
      <c r="WNJ404" s="4"/>
      <c r="WNK404" s="4"/>
      <c r="WNL404" s="4"/>
      <c r="WNM404" s="4"/>
      <c r="WNN404" s="4"/>
      <c r="WNO404" s="4"/>
      <c r="WNP404" s="4"/>
      <c r="WNQ404" s="4"/>
      <c r="WNR404" s="4"/>
      <c r="WNS404" s="4"/>
      <c r="WNT404" s="4"/>
      <c r="WNU404" s="4"/>
      <c r="WNV404" s="4"/>
      <c r="WNW404" s="4"/>
      <c r="WNX404" s="4"/>
      <c r="WNY404" s="4"/>
      <c r="WNZ404" s="4"/>
      <c r="WOA404" s="4"/>
      <c r="WOB404" s="4"/>
      <c r="WOC404" s="4"/>
      <c r="WOD404" s="4"/>
      <c r="WOE404" s="4"/>
      <c r="WOF404" s="4"/>
      <c r="WOG404" s="4"/>
      <c r="WOH404" s="4"/>
      <c r="WOI404" s="4"/>
      <c r="WOJ404" s="4"/>
      <c r="WOK404" s="4"/>
      <c r="WOL404" s="4"/>
      <c r="WOM404" s="4"/>
      <c r="WON404" s="4"/>
      <c r="WOO404" s="4"/>
      <c r="WOP404" s="4"/>
      <c r="WOQ404" s="4"/>
      <c r="WOR404" s="4"/>
      <c r="WOS404" s="4"/>
      <c r="WOT404" s="4"/>
      <c r="WOU404" s="4"/>
      <c r="WOV404" s="4"/>
      <c r="WOW404" s="4"/>
      <c r="WOX404" s="4"/>
      <c r="WOY404" s="4"/>
      <c r="WOZ404" s="4"/>
      <c r="WPA404" s="4"/>
      <c r="WPB404" s="4"/>
      <c r="WPC404" s="4"/>
      <c r="WPD404" s="4"/>
      <c r="WPE404" s="4"/>
      <c r="WPF404" s="4"/>
      <c r="WPG404" s="4"/>
      <c r="WPH404" s="4"/>
      <c r="WPI404" s="4"/>
      <c r="WPJ404" s="4"/>
      <c r="WPK404" s="4"/>
      <c r="WPL404" s="4"/>
      <c r="WPM404" s="4"/>
      <c r="WPN404" s="4"/>
      <c r="WPO404" s="4"/>
      <c r="WPP404" s="4"/>
      <c r="WPQ404" s="4"/>
      <c r="WPR404" s="4"/>
      <c r="WPS404" s="4"/>
      <c r="WPT404" s="4"/>
      <c r="WPU404" s="4"/>
      <c r="WPV404" s="4"/>
      <c r="WPW404" s="4"/>
      <c r="WPX404" s="4"/>
      <c r="WPY404" s="4"/>
      <c r="WPZ404" s="4"/>
      <c r="WQA404" s="4"/>
      <c r="WQB404" s="4"/>
      <c r="WQC404" s="4"/>
      <c r="WQD404" s="4"/>
      <c r="WQE404" s="4"/>
      <c r="WQF404" s="4"/>
      <c r="WQG404" s="4"/>
      <c r="WQH404" s="4"/>
      <c r="WQI404" s="4"/>
      <c r="WQJ404" s="4"/>
      <c r="WQK404" s="4"/>
      <c r="WQL404" s="4"/>
      <c r="WQM404" s="4"/>
      <c r="WQN404" s="4"/>
      <c r="WQO404" s="4"/>
      <c r="WQP404" s="4"/>
      <c r="WQQ404" s="4"/>
      <c r="WQR404" s="4"/>
      <c r="WQS404" s="4"/>
      <c r="WQT404" s="4"/>
      <c r="WQU404" s="4"/>
      <c r="WQV404" s="4"/>
      <c r="WQW404" s="4"/>
      <c r="WQX404" s="4"/>
      <c r="WQY404" s="4"/>
      <c r="WQZ404" s="4"/>
      <c r="WRA404" s="4"/>
      <c r="WRB404" s="4"/>
      <c r="WRC404" s="4"/>
      <c r="WRD404" s="4"/>
      <c r="WRE404" s="4"/>
      <c r="WRF404" s="4"/>
      <c r="WRG404" s="4"/>
      <c r="WRH404" s="4"/>
      <c r="WRI404" s="4"/>
      <c r="WRJ404" s="4"/>
      <c r="WRK404" s="4"/>
      <c r="WRL404" s="4"/>
      <c r="WRM404" s="4"/>
      <c r="WRN404" s="4"/>
      <c r="WRO404" s="4"/>
      <c r="WRP404" s="4"/>
      <c r="WRQ404" s="4"/>
      <c r="WRR404" s="4"/>
      <c r="WRS404" s="4"/>
      <c r="WRT404" s="4"/>
      <c r="WRU404" s="4"/>
      <c r="WRV404" s="4"/>
      <c r="WRW404" s="4"/>
      <c r="WRX404" s="4"/>
      <c r="WRY404" s="4"/>
      <c r="WRZ404" s="4"/>
      <c r="WSA404" s="4"/>
      <c r="WSB404" s="4"/>
      <c r="WSC404" s="4"/>
      <c r="WSD404" s="4"/>
      <c r="WSE404" s="4"/>
      <c r="WSF404" s="4"/>
      <c r="WSG404" s="4"/>
      <c r="WSH404" s="4"/>
      <c r="WSI404" s="4"/>
      <c r="WSJ404" s="4"/>
      <c r="WSK404" s="4"/>
      <c r="WSL404" s="4"/>
      <c r="WSM404" s="4"/>
      <c r="WSN404" s="4"/>
      <c r="WSO404" s="4"/>
      <c r="WSP404" s="4"/>
      <c r="WSQ404" s="4"/>
      <c r="WSR404" s="4"/>
      <c r="WSS404" s="4"/>
      <c r="WST404" s="4"/>
      <c r="WSU404" s="4"/>
      <c r="WSV404" s="4"/>
      <c r="WSW404" s="4"/>
      <c r="WSX404" s="4"/>
      <c r="WSY404" s="4"/>
      <c r="WSZ404" s="4"/>
      <c r="WTA404" s="4"/>
      <c r="WTB404" s="4"/>
      <c r="WTC404" s="4"/>
      <c r="WTD404" s="4"/>
      <c r="WTE404" s="4"/>
      <c r="WTF404" s="4"/>
      <c r="WTG404" s="4"/>
      <c r="WTH404" s="4"/>
      <c r="WTI404" s="4"/>
      <c r="WTJ404" s="4"/>
      <c r="WTK404" s="4"/>
      <c r="WTL404" s="4"/>
      <c r="WTM404" s="4"/>
      <c r="WTN404" s="4"/>
      <c r="WTO404" s="4"/>
      <c r="WTP404" s="4"/>
      <c r="WTQ404" s="4"/>
      <c r="WTR404" s="4"/>
      <c r="WTS404" s="4"/>
      <c r="WTT404" s="4"/>
      <c r="WTU404" s="4"/>
      <c r="WTV404" s="4"/>
      <c r="WTW404" s="4"/>
      <c r="WTX404" s="4"/>
      <c r="WTY404" s="4"/>
      <c r="WTZ404" s="4"/>
      <c r="WUA404" s="4"/>
      <c r="WUB404" s="4"/>
      <c r="WUC404" s="4"/>
      <c r="WUD404" s="4"/>
      <c r="WUE404" s="4"/>
      <c r="WUF404" s="4"/>
      <c r="WUG404" s="4"/>
      <c r="WUH404" s="4"/>
      <c r="WUI404" s="4"/>
      <c r="WUJ404" s="4"/>
      <c r="WUK404" s="4"/>
      <c r="WUL404" s="4"/>
      <c r="WUM404" s="4"/>
      <c r="WUN404" s="4"/>
      <c r="WUO404" s="4"/>
      <c r="WUP404" s="4"/>
      <c r="WUQ404" s="4"/>
      <c r="WUR404" s="4"/>
      <c r="WUS404" s="4"/>
      <c r="WUT404" s="4"/>
      <c r="WUU404" s="4"/>
      <c r="WUV404" s="4"/>
      <c r="WUW404" s="4"/>
      <c r="WUX404" s="4"/>
      <c r="WUY404" s="4"/>
      <c r="WUZ404" s="4"/>
      <c r="WVA404" s="4"/>
      <c r="WVB404" s="4"/>
      <c r="WVC404" s="4"/>
      <c r="WVD404" s="4"/>
      <c r="WVE404" s="4"/>
      <c r="WVF404" s="4"/>
      <c r="WVG404" s="4"/>
      <c r="WVH404" s="4"/>
      <c r="WVI404" s="4"/>
      <c r="WVJ404" s="4"/>
      <c r="WVK404" s="4"/>
      <c r="WVL404" s="4"/>
      <c r="WVM404" s="4"/>
      <c r="WVN404" s="4"/>
      <c r="WVO404" s="4"/>
      <c r="WVP404" s="4"/>
      <c r="WVQ404" s="4"/>
      <c r="WVR404" s="4"/>
      <c r="WVS404" s="4"/>
      <c r="WVT404" s="4"/>
      <c r="WVU404" s="4"/>
      <c r="WVV404" s="4"/>
      <c r="WVW404" s="4"/>
      <c r="WVX404" s="4"/>
      <c r="WVY404" s="4"/>
      <c r="WVZ404" s="4"/>
      <c r="WWA404" s="4"/>
      <c r="WWB404" s="4"/>
      <c r="WWC404" s="4"/>
      <c r="WWD404" s="4"/>
      <c r="WWE404" s="4"/>
      <c r="WWF404" s="4"/>
      <c r="WWG404" s="4"/>
      <c r="WWH404" s="4"/>
      <c r="WWI404" s="4"/>
      <c r="WWJ404" s="4"/>
      <c r="WWK404" s="4"/>
      <c r="WWL404" s="4"/>
      <c r="WWM404" s="4"/>
      <c r="WWN404" s="4"/>
      <c r="WWO404" s="4"/>
      <c r="WWP404" s="4"/>
      <c r="WWQ404" s="4"/>
      <c r="WWR404" s="4"/>
      <c r="WWS404" s="4"/>
      <c r="WWT404" s="4"/>
      <c r="WWU404" s="4"/>
      <c r="WWV404" s="4"/>
      <c r="WWW404" s="4"/>
      <c r="WWX404" s="4"/>
      <c r="WWY404" s="4"/>
      <c r="WWZ404" s="4"/>
      <c r="WXA404" s="4"/>
      <c r="WXB404" s="4"/>
      <c r="WXC404" s="4"/>
      <c r="WXD404" s="4"/>
      <c r="WXE404" s="4"/>
      <c r="WXF404" s="4"/>
      <c r="WXG404" s="4"/>
      <c r="WXH404" s="4"/>
      <c r="WXI404" s="4"/>
      <c r="WXJ404" s="4"/>
      <c r="WXK404" s="4"/>
      <c r="WXL404" s="4"/>
      <c r="WXM404" s="4"/>
      <c r="WXN404" s="4"/>
      <c r="WXO404" s="4"/>
      <c r="WXP404" s="4"/>
      <c r="WXQ404" s="4"/>
      <c r="WXR404" s="4"/>
      <c r="WXS404" s="4"/>
      <c r="WXT404" s="4"/>
      <c r="WXU404" s="4"/>
      <c r="WXV404" s="4"/>
      <c r="WXW404" s="4"/>
      <c r="WXX404" s="4"/>
      <c r="WXY404" s="4"/>
      <c r="WXZ404" s="4"/>
      <c r="WYA404" s="4"/>
      <c r="WYB404" s="4"/>
      <c r="WYC404" s="4"/>
      <c r="WYD404" s="4"/>
      <c r="WYE404" s="4"/>
      <c r="WYF404" s="4"/>
      <c r="WYG404" s="4"/>
      <c r="WYH404" s="4"/>
      <c r="WYI404" s="4"/>
      <c r="WYJ404" s="4"/>
      <c r="WYK404" s="4"/>
      <c r="WYL404" s="4"/>
      <c r="WYM404" s="4"/>
      <c r="WYN404" s="4"/>
      <c r="WYO404" s="4"/>
      <c r="WYP404" s="4"/>
      <c r="WYQ404" s="4"/>
      <c r="WYR404" s="4"/>
      <c r="WYS404" s="4"/>
      <c r="WYT404" s="4"/>
      <c r="WYU404" s="4"/>
      <c r="WYV404" s="4"/>
      <c r="WYW404" s="4"/>
      <c r="WYX404" s="4"/>
      <c r="WYY404" s="4"/>
      <c r="WYZ404" s="4"/>
      <c r="WZA404" s="4"/>
      <c r="WZB404" s="4"/>
      <c r="WZC404" s="4"/>
      <c r="WZD404" s="4"/>
      <c r="WZE404" s="4"/>
      <c r="WZF404" s="4"/>
      <c r="WZG404" s="4"/>
      <c r="WZH404" s="4"/>
      <c r="WZI404" s="4"/>
      <c r="WZJ404" s="4"/>
      <c r="WZK404" s="4"/>
      <c r="WZL404" s="4"/>
      <c r="WZM404" s="4"/>
      <c r="WZN404" s="4"/>
      <c r="WZO404" s="4"/>
      <c r="WZP404" s="4"/>
      <c r="WZQ404" s="4"/>
      <c r="WZR404" s="4"/>
      <c r="WZS404" s="4"/>
      <c r="WZT404" s="4"/>
      <c r="WZU404" s="4"/>
      <c r="WZV404" s="4"/>
      <c r="WZW404" s="4"/>
      <c r="WZX404" s="4"/>
      <c r="WZY404" s="4"/>
      <c r="WZZ404" s="4"/>
      <c r="XAA404" s="4"/>
      <c r="XAB404" s="4"/>
      <c r="XAC404" s="4"/>
      <c r="XAD404" s="4"/>
      <c r="XAE404" s="4"/>
      <c r="XAF404" s="4"/>
      <c r="XAG404" s="4"/>
      <c r="XAH404" s="4"/>
      <c r="XAI404" s="4"/>
      <c r="XAJ404" s="4"/>
      <c r="XAK404" s="4"/>
      <c r="XAL404" s="4"/>
      <c r="XAM404" s="4"/>
      <c r="XAN404" s="4"/>
      <c r="XAO404" s="4"/>
      <c r="XAP404" s="4"/>
      <c r="XAQ404" s="4"/>
      <c r="XAR404" s="4"/>
      <c r="XAS404" s="4"/>
      <c r="XAT404" s="4"/>
      <c r="XAU404" s="4"/>
      <c r="XAV404" s="4"/>
      <c r="XAW404" s="4"/>
      <c r="XAX404" s="4"/>
      <c r="XAY404" s="4"/>
      <c r="XAZ404" s="4"/>
      <c r="XBA404" s="4"/>
      <c r="XBB404" s="4"/>
      <c r="XBC404" s="4"/>
      <c r="XBD404" s="4"/>
      <c r="XBE404" s="4"/>
      <c r="XBF404" s="4"/>
      <c r="XBG404" s="4"/>
      <c r="XBH404" s="4"/>
      <c r="XBI404" s="4"/>
      <c r="XBJ404" s="4"/>
      <c r="XBK404" s="4"/>
      <c r="XBL404" s="4"/>
      <c r="XBM404" s="4"/>
      <c r="XBN404" s="4"/>
      <c r="XBO404" s="4"/>
      <c r="XBP404" s="4"/>
      <c r="XBQ404" s="4"/>
      <c r="XBR404" s="4"/>
      <c r="XBS404" s="4"/>
      <c r="XBT404" s="4"/>
      <c r="XBU404" s="4"/>
      <c r="XBV404" s="4"/>
      <c r="XBW404" s="4"/>
      <c r="XBX404" s="4"/>
      <c r="XBY404" s="4"/>
      <c r="XBZ404" s="4"/>
      <c r="XCA404" s="4"/>
      <c r="XCB404" s="4"/>
      <c r="XCC404" s="4"/>
      <c r="XCD404" s="4"/>
      <c r="XCE404" s="4"/>
      <c r="XCF404" s="4"/>
      <c r="XCG404" s="4"/>
      <c r="XCH404" s="4"/>
      <c r="XCI404" s="4"/>
      <c r="XCJ404" s="4"/>
      <c r="XCK404" s="4"/>
      <c r="XCL404" s="4"/>
      <c r="XCM404" s="4"/>
      <c r="XCN404" s="4"/>
      <c r="XCO404" s="4"/>
      <c r="XCP404" s="4"/>
      <c r="XCQ404" s="4"/>
      <c r="XCR404" s="4"/>
      <c r="XCS404" s="4"/>
      <c r="XCT404" s="4"/>
      <c r="XCU404" s="4"/>
      <c r="XCV404" s="4"/>
      <c r="XCW404" s="4"/>
      <c r="XCX404" s="4"/>
      <c r="XCY404" s="4"/>
      <c r="XCZ404" s="4"/>
      <c r="XDA404" s="4"/>
      <c r="XDB404" s="4"/>
      <c r="XDC404" s="4"/>
      <c r="XDD404" s="4"/>
      <c r="XDE404" s="4"/>
      <c r="XDF404" s="4"/>
      <c r="XDG404" s="4"/>
      <c r="XDH404" s="4"/>
      <c r="XDI404" s="4"/>
      <c r="XDJ404" s="4"/>
      <c r="XDK404" s="4"/>
      <c r="XDL404" s="4"/>
      <c r="XDM404" s="4"/>
      <c r="XDN404" s="4"/>
      <c r="XDO404" s="4"/>
      <c r="XDP404" s="4"/>
      <c r="XDQ404" s="4"/>
      <c r="XDR404" s="4"/>
      <c r="XDS404" s="4"/>
      <c r="XDT404" s="4"/>
      <c r="XDU404" s="4"/>
      <c r="XDV404" s="4"/>
      <c r="XDW404" s="4"/>
      <c r="XDX404" s="4"/>
      <c r="XDY404" s="4"/>
      <c r="XDZ404" s="4"/>
      <c r="XEA404" s="4"/>
      <c r="XEB404" s="4"/>
      <c r="XEC404" s="4"/>
      <c r="XED404" s="4"/>
      <c r="XEE404" s="4"/>
      <c r="XEF404" s="4"/>
      <c r="XEG404" s="4"/>
      <c r="XEH404" s="4"/>
      <c r="XEI404" s="4"/>
      <c r="XEJ404" s="4"/>
      <c r="XEK404" s="4"/>
      <c r="XEL404" s="4"/>
      <c r="XEM404" s="4"/>
      <c r="XEN404" s="4"/>
      <c r="XEO404" s="4"/>
      <c r="XEP404" s="4"/>
      <c r="XEQ404" s="4"/>
      <c r="XER404" s="4"/>
      <c r="XES404" s="4"/>
    </row>
    <row r="405" spans="26:16373" x14ac:dyDescent="0.35">
      <c r="Z405"/>
      <c r="AA405"/>
    </row>
    <row r="406" spans="26:16373" x14ac:dyDescent="0.35">
      <c r="Z406"/>
      <c r="AA406"/>
    </row>
    <row r="407" spans="26:16373" x14ac:dyDescent="0.35">
      <c r="Z407"/>
      <c r="AA407"/>
    </row>
    <row r="408" spans="26:16373" x14ac:dyDescent="0.35">
      <c r="Z408"/>
      <c r="AA408"/>
    </row>
    <row r="409" spans="26:16373" x14ac:dyDescent="0.35">
      <c r="Z409"/>
      <c r="AA409"/>
    </row>
    <row r="410" spans="26:16373" x14ac:dyDescent="0.35">
      <c r="Z410"/>
      <c r="AA410"/>
    </row>
    <row r="411" spans="26:16373" x14ac:dyDescent="0.35">
      <c r="Z411"/>
      <c r="AA411"/>
    </row>
    <row r="412" spans="26:16373" x14ac:dyDescent="0.35">
      <c r="Z412"/>
      <c r="AA412"/>
    </row>
    <row r="413" spans="26:16373" x14ac:dyDescent="0.35">
      <c r="Z413"/>
      <c r="AA413"/>
    </row>
    <row r="414" spans="26:16373" x14ac:dyDescent="0.35">
      <c r="Z414"/>
      <c r="AA414"/>
    </row>
    <row r="415" spans="26:16373" x14ac:dyDescent="0.35">
      <c r="Z415"/>
      <c r="AA415"/>
    </row>
    <row r="416" spans="26:16373" x14ac:dyDescent="0.35">
      <c r="Z416"/>
      <c r="AA416"/>
    </row>
    <row r="417" spans="26:27" x14ac:dyDescent="0.35">
      <c r="Z417"/>
      <c r="AA417"/>
    </row>
    <row r="418" spans="26:27" x14ac:dyDescent="0.35">
      <c r="Z418"/>
      <c r="AA418"/>
    </row>
    <row r="419" spans="26:27" x14ac:dyDescent="0.35">
      <c r="Z419"/>
      <c r="AA419"/>
    </row>
    <row r="420" spans="26:27" x14ac:dyDescent="0.35">
      <c r="Z420"/>
      <c r="AA420"/>
    </row>
    <row r="421" spans="26:27" x14ac:dyDescent="0.35">
      <c r="Z421"/>
      <c r="AA421"/>
    </row>
    <row r="422" spans="26:27" x14ac:dyDescent="0.35">
      <c r="Z422"/>
      <c r="AA422"/>
    </row>
    <row r="423" spans="26:27" x14ac:dyDescent="0.35">
      <c r="Z423"/>
      <c r="AA423"/>
    </row>
    <row r="424" spans="26:27" x14ac:dyDescent="0.35">
      <c r="Z424"/>
      <c r="AA424"/>
    </row>
    <row r="425" spans="26:27" x14ac:dyDescent="0.35">
      <c r="Z425"/>
      <c r="AA425"/>
    </row>
    <row r="426" spans="26:27" x14ac:dyDescent="0.35">
      <c r="Z426"/>
      <c r="AA426"/>
    </row>
    <row r="427" spans="26:27" x14ac:dyDescent="0.35">
      <c r="Z427"/>
      <c r="AA427"/>
    </row>
    <row r="428" spans="26:27" x14ac:dyDescent="0.35">
      <c r="Z428"/>
      <c r="AA428"/>
    </row>
    <row r="429" spans="26:27" x14ac:dyDescent="0.35">
      <c r="Z429"/>
      <c r="AA429"/>
    </row>
    <row r="430" spans="26:27" x14ac:dyDescent="0.35">
      <c r="Z430"/>
      <c r="AA430"/>
    </row>
    <row r="431" spans="26:27" x14ac:dyDescent="0.35">
      <c r="Z431"/>
      <c r="AA431"/>
    </row>
    <row r="432" spans="26:27" x14ac:dyDescent="0.35">
      <c r="Z432"/>
      <c r="AA432"/>
    </row>
    <row r="433" spans="26:27" x14ac:dyDescent="0.35">
      <c r="Z433"/>
      <c r="AA433"/>
    </row>
    <row r="434" spans="26:27" x14ac:dyDescent="0.35">
      <c r="Z434"/>
      <c r="AA434"/>
    </row>
    <row r="435" spans="26:27" x14ac:dyDescent="0.35">
      <c r="Z435"/>
      <c r="AA435"/>
    </row>
    <row r="436" spans="26:27" x14ac:dyDescent="0.35">
      <c r="Z436"/>
      <c r="AA436"/>
    </row>
    <row r="437" spans="26:27" x14ac:dyDescent="0.35">
      <c r="Z437"/>
      <c r="AA437"/>
    </row>
    <row r="438" spans="26:27" x14ac:dyDescent="0.35">
      <c r="Z438"/>
      <c r="AA438"/>
    </row>
    <row r="439" spans="26:27" x14ac:dyDescent="0.35">
      <c r="Z439"/>
      <c r="AA439"/>
    </row>
    <row r="440" spans="26:27" x14ac:dyDescent="0.35">
      <c r="Z440"/>
      <c r="AA440"/>
    </row>
    <row r="441" spans="26:27" x14ac:dyDescent="0.35">
      <c r="Z441"/>
      <c r="AA441"/>
    </row>
    <row r="442" spans="26:27" x14ac:dyDescent="0.35">
      <c r="Z442"/>
      <c r="AA442"/>
    </row>
    <row r="443" spans="26:27" x14ac:dyDescent="0.35">
      <c r="Z443"/>
      <c r="AA443"/>
    </row>
    <row r="444" spans="26:27" x14ac:dyDescent="0.35">
      <c r="Z444"/>
      <c r="AA444"/>
    </row>
    <row r="445" spans="26:27" x14ac:dyDescent="0.35">
      <c r="Z445"/>
      <c r="AA445"/>
    </row>
    <row r="446" spans="26:27" x14ac:dyDescent="0.35">
      <c r="Z446"/>
      <c r="AA446"/>
    </row>
    <row r="447" spans="26:27" x14ac:dyDescent="0.35">
      <c r="Z447"/>
      <c r="AA447"/>
    </row>
    <row r="448" spans="26:27" x14ac:dyDescent="0.35">
      <c r="Z448"/>
      <c r="AA448"/>
    </row>
    <row r="449" spans="26:30" x14ac:dyDescent="0.35">
      <c r="Z449"/>
      <c r="AA449"/>
    </row>
    <row r="450" spans="26:30" x14ac:dyDescent="0.35">
      <c r="Z450"/>
      <c r="AA450"/>
    </row>
    <row r="451" spans="26:30" x14ac:dyDescent="0.35">
      <c r="Z451"/>
      <c r="AA451"/>
    </row>
    <row r="452" spans="26:30" x14ac:dyDescent="0.35">
      <c r="Z452"/>
      <c r="AA452"/>
    </row>
    <row r="453" spans="26:30" x14ac:dyDescent="0.35">
      <c r="Z453"/>
      <c r="AA453"/>
    </row>
    <row r="454" spans="26:30" x14ac:dyDescent="0.35">
      <c r="Z454"/>
      <c r="AA454"/>
    </row>
    <row r="455" spans="26:30" x14ac:dyDescent="0.35">
      <c r="Z455"/>
      <c r="AA455"/>
    </row>
    <row r="456" spans="26:30" x14ac:dyDescent="0.35">
      <c r="Z456"/>
      <c r="AA456"/>
    </row>
    <row r="457" spans="26:30" x14ac:dyDescent="0.35">
      <c r="AC457" s="31"/>
      <c r="AD457" s="32"/>
    </row>
    <row r="458" spans="26:30" x14ac:dyDescent="0.35">
      <c r="AC458" s="31"/>
      <c r="AD458" s="32"/>
    </row>
    <row r="459" spans="26:30" x14ac:dyDescent="0.35">
      <c r="AC459" s="31"/>
      <c r="AD459" s="32"/>
    </row>
    <row r="460" spans="26:30" x14ac:dyDescent="0.35">
      <c r="AC460" s="31"/>
      <c r="AD460" s="32"/>
    </row>
    <row r="461" spans="26:30" x14ac:dyDescent="0.35">
      <c r="AC461" s="34"/>
      <c r="AD461" s="35"/>
    </row>
    <row r="462" spans="26:30" x14ac:dyDescent="0.35">
      <c r="AC462" s="31"/>
      <c r="AD462" s="32"/>
    </row>
    <row r="463" spans="26:30" x14ac:dyDescent="0.35">
      <c r="AC463" s="34"/>
      <c r="AD463" s="35"/>
    </row>
    <row r="464" spans="26:30" x14ac:dyDescent="0.35">
      <c r="AC464" s="31"/>
      <c r="AD464" s="32"/>
    </row>
    <row r="465" spans="26:31" x14ac:dyDescent="0.35">
      <c r="AC465" s="31"/>
      <c r="AD465" s="32"/>
    </row>
    <row r="466" spans="26:31" x14ac:dyDescent="0.35">
      <c r="AC466" s="31"/>
      <c r="AD466" s="32"/>
    </row>
    <row r="467" spans="26:31" x14ac:dyDescent="0.35">
      <c r="AC467" s="34"/>
      <c r="AD467" s="35"/>
    </row>
    <row r="468" spans="26:31" x14ac:dyDescent="0.35">
      <c r="AC468" s="37"/>
      <c r="AD468" s="35"/>
    </row>
    <row r="469" spans="26:31" x14ac:dyDescent="0.35">
      <c r="AC469" s="34"/>
      <c r="AD469" s="35"/>
    </row>
    <row r="470" spans="26:31" x14ac:dyDescent="0.35">
      <c r="AC470" s="31"/>
      <c r="AD470" s="32"/>
    </row>
    <row r="471" spans="26:31" s="4" customFormat="1" x14ac:dyDescent="0.35">
      <c r="Z471" s="22"/>
      <c r="AA471" s="22"/>
      <c r="AB471"/>
      <c r="AC471" s="31"/>
      <c r="AD471" s="32"/>
      <c r="AE471"/>
    </row>
    <row r="472" spans="26:31" x14ac:dyDescent="0.35">
      <c r="AC472" s="31"/>
      <c r="AD472" s="32"/>
    </row>
    <row r="473" spans="26:31" x14ac:dyDescent="0.35">
      <c r="AC473" s="37"/>
      <c r="AD473" s="35"/>
    </row>
    <row r="474" spans="26:31" x14ac:dyDescent="0.35">
      <c r="AC474" s="34"/>
      <c r="AD474" s="35"/>
    </row>
    <row r="475" spans="26:31" x14ac:dyDescent="0.35">
      <c r="AC475" s="31"/>
      <c r="AD475" s="32"/>
    </row>
    <row r="476" spans="26:31" x14ac:dyDescent="0.35">
      <c r="AC476" s="31"/>
      <c r="AD476" s="32"/>
    </row>
    <row r="477" spans="26:31" x14ac:dyDescent="0.35">
      <c r="AC477" s="31"/>
      <c r="AD477" s="32"/>
    </row>
    <row r="478" spans="26:31" x14ac:dyDescent="0.35">
      <c r="AC478" s="31"/>
      <c r="AD478" s="32"/>
    </row>
    <row r="479" spans="26:31" x14ac:dyDescent="0.35">
      <c r="AC479" s="31"/>
      <c r="AD479" s="32"/>
    </row>
    <row r="480" spans="26:31" x14ac:dyDescent="0.35">
      <c r="AC480" s="34"/>
      <c r="AD480" s="35"/>
    </row>
    <row r="481" spans="29:30" x14ac:dyDescent="0.35">
      <c r="AC481" s="31"/>
      <c r="AD481" s="32"/>
    </row>
    <row r="482" spans="29:30" x14ac:dyDescent="0.35">
      <c r="AC482" s="31"/>
      <c r="AD482" s="32"/>
    </row>
    <row r="483" spans="29:30" x14ac:dyDescent="0.35">
      <c r="AC483" s="31"/>
      <c r="AD483" s="32"/>
    </row>
    <row r="484" spans="29:30" x14ac:dyDescent="0.35">
      <c r="AC484" s="31"/>
      <c r="AD484" s="32"/>
    </row>
    <row r="485" spans="29:30" x14ac:dyDescent="0.35">
      <c r="AC485" s="31"/>
      <c r="AD485" s="32"/>
    </row>
    <row r="486" spans="29:30" x14ac:dyDescent="0.35">
      <c r="AC486" s="37"/>
      <c r="AD486" s="35"/>
    </row>
    <row r="487" spans="29:30" x14ac:dyDescent="0.35">
      <c r="AC487" s="31"/>
      <c r="AD487" s="32"/>
    </row>
    <row r="488" spans="29:30" x14ac:dyDescent="0.35">
      <c r="AC488" s="31"/>
      <c r="AD488" s="32"/>
    </row>
    <row r="489" spans="29:30" x14ac:dyDescent="0.35">
      <c r="AC489" s="31"/>
      <c r="AD489" s="32"/>
    </row>
    <row r="490" spans="29:30" x14ac:dyDescent="0.35">
      <c r="AC490" s="34"/>
      <c r="AD490" s="35"/>
    </row>
    <row r="491" spans="29:30" x14ac:dyDescent="0.35">
      <c r="AC491" s="31"/>
      <c r="AD491" s="32"/>
    </row>
    <row r="492" spans="29:30" x14ac:dyDescent="0.35">
      <c r="AC492" s="31"/>
      <c r="AD492" s="32"/>
    </row>
    <row r="493" spans="29:30" x14ac:dyDescent="0.35">
      <c r="AC493" s="31"/>
      <c r="AD493" s="32"/>
    </row>
    <row r="494" spans="29:30" x14ac:dyDescent="0.35">
      <c r="AC494" s="37"/>
      <c r="AD494" s="39"/>
    </row>
    <row r="495" spans="29:30" x14ac:dyDescent="0.35">
      <c r="AC495" s="34"/>
      <c r="AD495" s="35"/>
    </row>
    <row r="496" spans="29:30" x14ac:dyDescent="0.35">
      <c r="AC496" s="37"/>
      <c r="AD496" s="35"/>
    </row>
    <row r="497" spans="29:30" x14ac:dyDescent="0.35">
      <c r="AC497" s="37"/>
      <c r="AD497" s="39"/>
    </row>
    <row r="498" spans="29:30" x14ac:dyDescent="0.35">
      <c r="AC498" s="31"/>
      <c r="AD498" s="32"/>
    </row>
    <row r="499" spans="29:30" x14ac:dyDescent="0.35">
      <c r="AC499" s="31"/>
      <c r="AD499" s="32"/>
    </row>
    <row r="500" spans="29:30" x14ac:dyDescent="0.35">
      <c r="AC500" s="31"/>
      <c r="AD500" s="32"/>
    </row>
    <row r="501" spans="29:30" x14ac:dyDescent="0.35">
      <c r="AC501" s="34"/>
      <c r="AD501" s="35"/>
    </row>
    <row r="502" spans="29:30" x14ac:dyDescent="0.35">
      <c r="AC502" s="37"/>
      <c r="AD502" s="39"/>
    </row>
    <row r="503" spans="29:30" x14ac:dyDescent="0.35">
      <c r="AC503" s="31"/>
      <c r="AD503" s="32"/>
    </row>
    <row r="504" spans="29:30" x14ac:dyDescent="0.35">
      <c r="AC504" s="31"/>
      <c r="AD504" s="32"/>
    </row>
    <row r="505" spans="29:30" x14ac:dyDescent="0.35">
      <c r="AC505" s="37"/>
      <c r="AD505" s="39"/>
    </row>
    <row r="506" spans="29:30" x14ac:dyDescent="0.35">
      <c r="AC506" s="31"/>
      <c r="AD506" s="32"/>
    </row>
    <row r="507" spans="29:30" x14ac:dyDescent="0.35">
      <c r="AC507" s="31"/>
      <c r="AD507" s="32"/>
    </row>
    <row r="508" spans="29:30" x14ac:dyDescent="0.35">
      <c r="AC508" s="37"/>
      <c r="AD508" s="39"/>
    </row>
    <row r="509" spans="29:30" x14ac:dyDescent="0.35">
      <c r="AC509" s="31"/>
      <c r="AD509" s="32"/>
    </row>
    <row r="510" spans="29:30" x14ac:dyDescent="0.35">
      <c r="AC510" s="31"/>
      <c r="AD510" s="32"/>
    </row>
    <row r="511" spans="29:30" x14ac:dyDescent="0.35">
      <c r="AC511" s="31"/>
      <c r="AD511" s="32"/>
    </row>
    <row r="512" spans="29:30" x14ac:dyDescent="0.35">
      <c r="AC512" s="34"/>
      <c r="AD512" s="35"/>
    </row>
    <row r="513" spans="12:30" x14ac:dyDescent="0.35">
      <c r="AC513" s="31"/>
      <c r="AD513" s="32"/>
    </row>
    <row r="514" spans="12:30" x14ac:dyDescent="0.35">
      <c r="AC514" s="31"/>
      <c r="AD514" s="32"/>
    </row>
    <row r="515" spans="12:30" x14ac:dyDescent="0.35">
      <c r="AC515" s="34"/>
      <c r="AD515" s="35"/>
    </row>
    <row r="516" spans="12:30" x14ac:dyDescent="0.35">
      <c r="AC516" s="34"/>
      <c r="AD516" s="35"/>
    </row>
    <row r="517" spans="12:30" x14ac:dyDescent="0.35">
      <c r="AC517" s="34"/>
      <c r="AD517" s="35"/>
    </row>
    <row r="518" spans="12:30" x14ac:dyDescent="0.35">
      <c r="AC518" s="31"/>
      <c r="AD518" s="32"/>
    </row>
    <row r="519" spans="12:30" x14ac:dyDescent="0.35">
      <c r="AC519" s="31"/>
      <c r="AD519" s="32"/>
    </row>
    <row r="520" spans="12:30" x14ac:dyDescent="0.35">
      <c r="AC520" s="31"/>
      <c r="AD520" s="32"/>
    </row>
    <row r="521" spans="12:30" x14ac:dyDescent="0.35">
      <c r="AC521" s="31"/>
      <c r="AD521" s="32"/>
    </row>
    <row r="522" spans="12:30" x14ac:dyDescent="0.35">
      <c r="AC522" s="31"/>
      <c r="AD522" s="32"/>
    </row>
    <row r="523" spans="12:30" x14ac:dyDescent="0.35">
      <c r="AC523" s="31"/>
      <c r="AD523" s="32"/>
    </row>
    <row r="524" spans="12:30" x14ac:dyDescent="0.35">
      <c r="AC524" s="31"/>
      <c r="AD524" s="32"/>
    </row>
    <row r="525" spans="12:30" x14ac:dyDescent="0.35">
      <c r="AC525" s="31"/>
      <c r="AD525" s="32"/>
    </row>
    <row r="526" spans="12:30" x14ac:dyDescent="0.35">
      <c r="L526" s="1"/>
      <c r="Q526" s="1"/>
      <c r="AC526" s="34"/>
      <c r="AD526" s="35"/>
    </row>
    <row r="527" spans="12:30" x14ac:dyDescent="0.35">
      <c r="L527" s="1"/>
      <c r="Q527" s="1"/>
      <c r="AC527" s="31"/>
      <c r="AD527" s="32"/>
    </row>
    <row r="528" spans="12:30" x14ac:dyDescent="0.35">
      <c r="L528" s="1"/>
      <c r="O528" s="6"/>
      <c r="Q528" s="1"/>
      <c r="AC528" s="31"/>
      <c r="AD528" s="32"/>
    </row>
    <row r="529" spans="12:30" x14ac:dyDescent="0.35">
      <c r="L529" s="1"/>
      <c r="Q529" s="1"/>
      <c r="AC529" s="31"/>
      <c r="AD529" s="32"/>
    </row>
    <row r="530" spans="12:30" x14ac:dyDescent="0.35">
      <c r="L530" s="1"/>
      <c r="Q530" s="1"/>
      <c r="AC530" s="31"/>
      <c r="AD530" s="32"/>
    </row>
    <row r="531" spans="12:30" x14ac:dyDescent="0.35">
      <c r="L531" s="1"/>
      <c r="Q531" s="1"/>
      <c r="AC531" s="37"/>
      <c r="AD531" s="39"/>
    </row>
    <row r="532" spans="12:30" x14ac:dyDescent="0.35">
      <c r="L532" s="1"/>
      <c r="Q532" s="1"/>
      <c r="AC532" s="31"/>
      <c r="AD532" s="32"/>
    </row>
    <row r="533" spans="12:30" x14ac:dyDescent="0.35">
      <c r="L533" s="1"/>
      <c r="Q533" s="1"/>
      <c r="AC533" s="31"/>
      <c r="AD533" s="32"/>
    </row>
    <row r="534" spans="12:30" x14ac:dyDescent="0.35">
      <c r="L534" s="1"/>
      <c r="Q534" s="1"/>
      <c r="AC534" s="31"/>
      <c r="AD534" s="32"/>
    </row>
    <row r="535" spans="12:30" x14ac:dyDescent="0.35">
      <c r="L535" s="1"/>
      <c r="Q535" s="1"/>
      <c r="AC535" s="31"/>
      <c r="AD535" s="32"/>
    </row>
    <row r="536" spans="12:30" x14ac:dyDescent="0.35">
      <c r="L536" s="1"/>
      <c r="Q536" s="1"/>
      <c r="AC536" s="31"/>
      <c r="AD536" s="32"/>
    </row>
    <row r="537" spans="12:30" x14ac:dyDescent="0.35">
      <c r="L537" s="1"/>
      <c r="Q537" s="1"/>
      <c r="AC537" s="34"/>
      <c r="AD537" s="35"/>
    </row>
    <row r="538" spans="12:30" x14ac:dyDescent="0.35">
      <c r="L538" s="1"/>
      <c r="Q538" s="1"/>
      <c r="AC538" s="31"/>
      <c r="AD538" s="32"/>
    </row>
    <row r="539" spans="12:30" x14ac:dyDescent="0.35">
      <c r="L539" s="1"/>
      <c r="Q539" s="1"/>
      <c r="AC539" s="31"/>
      <c r="AD539" s="32"/>
    </row>
    <row r="540" spans="12:30" x14ac:dyDescent="0.35">
      <c r="L540" s="1"/>
      <c r="Q540" s="1"/>
      <c r="AC540" s="31"/>
      <c r="AD540" s="32"/>
    </row>
    <row r="541" spans="12:30" x14ac:dyDescent="0.35">
      <c r="L541" s="1"/>
      <c r="Q541" s="1"/>
      <c r="AC541" s="34"/>
      <c r="AD541" s="35"/>
    </row>
    <row r="542" spans="12:30" x14ac:dyDescent="0.35">
      <c r="L542" s="1"/>
      <c r="Q542" s="1"/>
      <c r="AC542" s="31"/>
      <c r="AD542" s="32"/>
    </row>
    <row r="543" spans="12:30" x14ac:dyDescent="0.35">
      <c r="L543" s="1"/>
      <c r="O543" s="6"/>
      <c r="Q543" s="1"/>
      <c r="AC543" s="31"/>
      <c r="AD543" s="32"/>
    </row>
    <row r="544" spans="12:30" x14ac:dyDescent="0.35">
      <c r="L544" s="1"/>
      <c r="Q544" s="1"/>
      <c r="AC544" s="34"/>
      <c r="AD544" s="32"/>
    </row>
    <row r="545" spans="12:30" x14ac:dyDescent="0.35">
      <c r="L545" s="1"/>
      <c r="Q545" s="1"/>
      <c r="AC545" s="31"/>
      <c r="AD545" s="32"/>
    </row>
    <row r="546" spans="12:30" x14ac:dyDescent="0.35">
      <c r="L546" s="1"/>
      <c r="Q546" s="1"/>
      <c r="AC546" s="31"/>
      <c r="AD546" s="32"/>
    </row>
    <row r="547" spans="12:30" x14ac:dyDescent="0.35">
      <c r="L547" s="1"/>
      <c r="Q547" s="1"/>
      <c r="AC547" s="31"/>
      <c r="AD547" s="32"/>
    </row>
    <row r="548" spans="12:30" x14ac:dyDescent="0.35">
      <c r="L548" s="1"/>
      <c r="Q548" s="1"/>
      <c r="AC548" s="34"/>
      <c r="AD548" s="32"/>
    </row>
    <row r="549" spans="12:30" x14ac:dyDescent="0.35">
      <c r="L549" s="1"/>
      <c r="Q549" s="1"/>
      <c r="AC549" s="31"/>
      <c r="AD549" s="32"/>
    </row>
    <row r="550" spans="12:30" x14ac:dyDescent="0.35">
      <c r="L550" s="1"/>
      <c r="O550" s="6"/>
      <c r="Q550" s="1"/>
      <c r="AC550" s="37"/>
      <c r="AD550" s="39"/>
    </row>
    <row r="551" spans="12:30" x14ac:dyDescent="0.35">
      <c r="L551" s="1"/>
      <c r="Q551" s="1"/>
      <c r="AC551" s="31"/>
      <c r="AD551" s="32"/>
    </row>
    <row r="552" spans="12:30" x14ac:dyDescent="0.35">
      <c r="L552" s="1"/>
      <c r="Q552" s="1"/>
      <c r="AC552" s="34"/>
      <c r="AD552" s="35"/>
    </row>
    <row r="553" spans="12:30" x14ac:dyDescent="0.35">
      <c r="L553" s="1"/>
      <c r="Q553" s="1"/>
      <c r="AC553" s="31"/>
      <c r="AD553" s="32"/>
    </row>
    <row r="554" spans="12:30" x14ac:dyDescent="0.35">
      <c r="L554" s="1"/>
      <c r="Q554" s="1"/>
      <c r="AC554" s="34"/>
      <c r="AD554" s="35"/>
    </row>
    <row r="555" spans="12:30" x14ac:dyDescent="0.35">
      <c r="L555" s="1"/>
      <c r="Q555" s="1"/>
      <c r="AC555" s="31"/>
      <c r="AD555" s="32"/>
    </row>
    <row r="556" spans="12:30" x14ac:dyDescent="0.35">
      <c r="L556" s="1"/>
      <c r="Q556" s="1"/>
      <c r="AC556" s="31"/>
      <c r="AD556" s="32"/>
    </row>
    <row r="557" spans="12:30" x14ac:dyDescent="0.35">
      <c r="Q557" s="1"/>
      <c r="AC557" s="31"/>
      <c r="AD557" s="32"/>
    </row>
    <row r="558" spans="12:30" x14ac:dyDescent="0.35">
      <c r="L558" s="1"/>
      <c r="Q558" s="1"/>
      <c r="AC558" s="31"/>
      <c r="AD558" s="32"/>
    </row>
    <row r="559" spans="12:30" x14ac:dyDescent="0.35">
      <c r="L559" s="1"/>
      <c r="Q559" s="1"/>
      <c r="AC559" s="31"/>
      <c r="AD559" s="32"/>
    </row>
    <row r="560" spans="12:30" x14ac:dyDescent="0.35">
      <c r="L560" s="1"/>
      <c r="Q560" s="1"/>
      <c r="AC560" s="31"/>
      <c r="AD560" s="32"/>
    </row>
    <row r="561" spans="12:30" x14ac:dyDescent="0.35">
      <c r="L561" s="1"/>
      <c r="Q561" s="1"/>
      <c r="AC561" s="37"/>
      <c r="AD561" s="39"/>
    </row>
    <row r="562" spans="12:30" x14ac:dyDescent="0.35">
      <c r="L562" s="1"/>
      <c r="Q562" s="1"/>
      <c r="AC562" s="31"/>
      <c r="AD562" s="32"/>
    </row>
    <row r="563" spans="12:30" x14ac:dyDescent="0.35">
      <c r="L563" s="1"/>
      <c r="O563" s="6"/>
      <c r="P563" s="6"/>
      <c r="Q563" s="1"/>
      <c r="AC563" s="31"/>
      <c r="AD563" s="32"/>
    </row>
    <row r="564" spans="12:30" x14ac:dyDescent="0.35">
      <c r="L564" s="1"/>
      <c r="Q564" s="1"/>
      <c r="AC564" s="31"/>
      <c r="AD564" s="32"/>
    </row>
    <row r="565" spans="12:30" x14ac:dyDescent="0.35">
      <c r="L565" s="1"/>
      <c r="M565" s="4"/>
      <c r="N565" s="3"/>
      <c r="O565" s="6"/>
      <c r="Q565" s="1"/>
      <c r="AC565" s="31"/>
      <c r="AD565" s="32"/>
    </row>
    <row r="566" spans="12:30" x14ac:dyDescent="0.35">
      <c r="L566" s="1"/>
      <c r="Q566" s="1"/>
      <c r="AC566" s="31"/>
      <c r="AD566" s="32"/>
    </row>
    <row r="567" spans="12:30" x14ac:dyDescent="0.35">
      <c r="L567" s="1"/>
      <c r="O567" s="6"/>
      <c r="Q567" s="1"/>
      <c r="AC567" s="34"/>
      <c r="AD567" s="35"/>
    </row>
    <row r="568" spans="12:30" x14ac:dyDescent="0.35">
      <c r="L568" s="1"/>
      <c r="Q568" s="1"/>
      <c r="AC568" s="31"/>
      <c r="AD568" s="32"/>
    </row>
    <row r="569" spans="12:30" x14ac:dyDescent="0.35">
      <c r="L569" s="1"/>
      <c r="Q569" s="1"/>
      <c r="AC569" s="31"/>
      <c r="AD569" s="32"/>
    </row>
    <row r="570" spans="12:30" x14ac:dyDescent="0.35">
      <c r="L570" s="1"/>
      <c r="O570" s="6"/>
      <c r="Q570" s="1"/>
      <c r="AC570" s="31"/>
      <c r="AD570" s="32"/>
    </row>
    <row r="571" spans="12:30" x14ac:dyDescent="0.35">
      <c r="L571" s="1"/>
      <c r="Q571" s="1"/>
      <c r="AC571" s="31"/>
      <c r="AD571" s="32"/>
    </row>
    <row r="572" spans="12:30" x14ac:dyDescent="0.35">
      <c r="L572" s="1"/>
      <c r="Q572" s="1"/>
      <c r="AC572" s="31"/>
      <c r="AD572" s="32"/>
    </row>
    <row r="573" spans="12:30" x14ac:dyDescent="0.35">
      <c r="L573" s="1"/>
      <c r="Q573" s="1"/>
      <c r="AC573" s="31"/>
      <c r="AD573" s="32"/>
    </row>
    <row r="574" spans="12:30" x14ac:dyDescent="0.35">
      <c r="L574" s="1"/>
      <c r="Q574" s="1"/>
      <c r="AC574" s="31"/>
      <c r="AD574" s="32"/>
    </row>
    <row r="575" spans="12:30" x14ac:dyDescent="0.35">
      <c r="L575" s="1"/>
      <c r="Q575" s="1"/>
      <c r="AC575" s="31"/>
      <c r="AD575" s="32"/>
    </row>
    <row r="576" spans="12:30" x14ac:dyDescent="0.35">
      <c r="L576" s="1"/>
      <c r="Q576" s="1"/>
      <c r="AC576" s="31"/>
      <c r="AD576" s="32"/>
    </row>
    <row r="577" spans="12:30" x14ac:dyDescent="0.35">
      <c r="L577" s="1"/>
      <c r="O577" s="6"/>
      <c r="Q577" s="1"/>
      <c r="AC577" s="31"/>
      <c r="AD577" s="32"/>
    </row>
    <row r="578" spans="12:30" x14ac:dyDescent="0.35">
      <c r="L578" s="1"/>
      <c r="Q578" s="1"/>
      <c r="AC578" s="34"/>
      <c r="AD578" s="35"/>
    </row>
    <row r="579" spans="12:30" x14ac:dyDescent="0.35">
      <c r="L579" s="1"/>
      <c r="Q579" s="1"/>
      <c r="AC579" s="31"/>
      <c r="AD579" s="32"/>
    </row>
    <row r="580" spans="12:30" x14ac:dyDescent="0.35">
      <c r="L580" s="1"/>
      <c r="Q580" s="1"/>
      <c r="AC580" s="31"/>
      <c r="AD580" s="32"/>
    </row>
    <row r="581" spans="12:30" x14ac:dyDescent="0.35">
      <c r="L581" s="1"/>
      <c r="Q581" s="1"/>
      <c r="AC581" s="31"/>
      <c r="AD581" s="32"/>
    </row>
    <row r="582" spans="12:30" x14ac:dyDescent="0.35">
      <c r="L582" s="1"/>
      <c r="Q582" s="1"/>
      <c r="AC582" s="34"/>
      <c r="AD582" s="35"/>
    </row>
    <row r="583" spans="12:30" x14ac:dyDescent="0.35">
      <c r="L583" s="1"/>
      <c r="O583" s="6"/>
      <c r="Q583" s="1"/>
      <c r="AC583" s="31"/>
      <c r="AD583" s="32"/>
    </row>
    <row r="584" spans="12:30" x14ac:dyDescent="0.35">
      <c r="L584" s="1"/>
      <c r="Q584" s="1"/>
      <c r="AC584" s="31"/>
      <c r="AD584" s="32"/>
    </row>
    <row r="585" spans="12:30" x14ac:dyDescent="0.35">
      <c r="L585" s="1"/>
      <c r="Q585" s="1"/>
      <c r="AC585" s="31"/>
      <c r="AD585" s="32"/>
    </row>
    <row r="586" spans="12:30" x14ac:dyDescent="0.35">
      <c r="L586" s="1"/>
      <c r="Q586" s="1"/>
      <c r="AC586" s="31"/>
      <c r="AD586" s="32"/>
    </row>
    <row r="587" spans="12:30" x14ac:dyDescent="0.35">
      <c r="L587" s="1"/>
      <c r="Q587" s="1"/>
      <c r="AC587" s="31"/>
      <c r="AD587" s="32"/>
    </row>
    <row r="588" spans="12:30" x14ac:dyDescent="0.35">
      <c r="L588" s="1"/>
      <c r="Q588" s="1"/>
      <c r="AC588" s="31"/>
      <c r="AD588" s="32"/>
    </row>
    <row r="589" spans="12:30" x14ac:dyDescent="0.35">
      <c r="L589" s="1"/>
      <c r="Q589" s="1"/>
      <c r="AC589" s="37"/>
      <c r="AD589" s="35"/>
    </row>
    <row r="590" spans="12:30" x14ac:dyDescent="0.35">
      <c r="L590" s="1"/>
      <c r="Q590" s="1"/>
      <c r="AC590" s="31"/>
      <c r="AD590" s="32"/>
    </row>
    <row r="591" spans="12:30" x14ac:dyDescent="0.35">
      <c r="L591" s="1"/>
      <c r="Q591" s="1"/>
      <c r="AC591" s="37"/>
      <c r="AD591" s="39"/>
    </row>
    <row r="592" spans="12:30" x14ac:dyDescent="0.35">
      <c r="L592" s="1"/>
      <c r="Q592" s="1"/>
      <c r="AC592" s="31"/>
      <c r="AD592" s="32"/>
    </row>
    <row r="593" spans="8:30" x14ac:dyDescent="0.35">
      <c r="L593" s="1"/>
      <c r="Q593" s="1"/>
      <c r="AC593" s="31"/>
      <c r="AD593" s="32"/>
    </row>
    <row r="594" spans="8:30" x14ac:dyDescent="0.35">
      <c r="L594" s="1"/>
      <c r="O594" s="6"/>
      <c r="Q594" s="1"/>
      <c r="AC594" s="37"/>
      <c r="AD594" s="35"/>
    </row>
    <row r="595" spans="8:30" x14ac:dyDescent="0.35">
      <c r="L595" s="1"/>
      <c r="Q595" s="1"/>
      <c r="AC595" s="31"/>
      <c r="AD595" s="32"/>
    </row>
    <row r="596" spans="8:30" x14ac:dyDescent="0.35">
      <c r="L596" s="1"/>
      <c r="Q596" s="1"/>
      <c r="AC596" s="37"/>
      <c r="AD596" s="39"/>
    </row>
    <row r="597" spans="8:30" x14ac:dyDescent="0.35">
      <c r="L597" s="1"/>
      <c r="Q597" s="1"/>
      <c r="AC597" s="31"/>
      <c r="AD597" s="32"/>
    </row>
    <row r="598" spans="8:30" x14ac:dyDescent="0.35">
      <c r="L598" s="1"/>
      <c r="Q598" s="1"/>
      <c r="AC598" s="31"/>
      <c r="AD598" s="32"/>
    </row>
    <row r="599" spans="8:30" x14ac:dyDescent="0.35">
      <c r="H599" s="4"/>
      <c r="L599" s="1"/>
      <c r="O599" s="6"/>
      <c r="P599" s="4"/>
      <c r="Q599" s="1"/>
      <c r="AC599" s="31"/>
      <c r="AD599" s="32"/>
    </row>
    <row r="600" spans="8:30" x14ac:dyDescent="0.35">
      <c r="L600" s="1"/>
      <c r="Q600" s="1"/>
      <c r="AC600" s="31"/>
      <c r="AD600" s="32"/>
    </row>
    <row r="601" spans="8:30" x14ac:dyDescent="0.35">
      <c r="L601" s="1"/>
      <c r="Q601" s="1"/>
      <c r="AC601" s="31"/>
      <c r="AD601" s="32"/>
    </row>
    <row r="602" spans="8:30" x14ac:dyDescent="0.35">
      <c r="L602" s="1"/>
      <c r="Q602" s="1"/>
      <c r="AC602" s="31"/>
      <c r="AD602" s="32"/>
    </row>
    <row r="603" spans="8:30" x14ac:dyDescent="0.35">
      <c r="L603" s="1"/>
      <c r="Q603" s="1"/>
      <c r="AC603" s="31"/>
      <c r="AD603" s="32"/>
    </row>
    <row r="604" spans="8:30" x14ac:dyDescent="0.35">
      <c r="L604" s="1"/>
      <c r="Q604" s="1"/>
      <c r="AC604" s="34"/>
      <c r="AD604" s="35"/>
    </row>
    <row r="605" spans="8:30" x14ac:dyDescent="0.35">
      <c r="L605" s="1"/>
      <c r="O605" s="6"/>
      <c r="Q605" s="1"/>
      <c r="AC605" s="37"/>
      <c r="AD605" s="39"/>
    </row>
    <row r="606" spans="8:30" x14ac:dyDescent="0.35">
      <c r="L606" s="1"/>
      <c r="Q606" s="1"/>
      <c r="AC606" s="31"/>
      <c r="AD606" s="32"/>
    </row>
    <row r="607" spans="8:30" x14ac:dyDescent="0.35">
      <c r="L607" s="1"/>
      <c r="Q607" s="1"/>
      <c r="AC607" s="31"/>
      <c r="AD607" s="32"/>
    </row>
    <row r="608" spans="8:30" x14ac:dyDescent="0.35">
      <c r="L608" s="1"/>
      <c r="O608" s="6"/>
      <c r="Q608" s="1"/>
      <c r="AC608" s="31"/>
      <c r="AD608" s="32"/>
    </row>
    <row r="609" spans="12:30" x14ac:dyDescent="0.35">
      <c r="L609" s="1"/>
      <c r="Q609" s="1"/>
      <c r="AC609" s="34"/>
      <c r="AD609" s="35"/>
    </row>
    <row r="610" spans="12:30" x14ac:dyDescent="0.35">
      <c r="L610" s="1"/>
      <c r="O610" s="6"/>
      <c r="Q610" s="1"/>
      <c r="AC610" s="31"/>
      <c r="AD610" s="32"/>
    </row>
    <row r="611" spans="12:30" x14ac:dyDescent="0.35">
      <c r="L611" s="1"/>
      <c r="Q611" s="1"/>
      <c r="AC611" s="37"/>
      <c r="AD611" s="39"/>
    </row>
    <row r="612" spans="12:30" x14ac:dyDescent="0.35">
      <c r="L612" s="1"/>
      <c r="O612" s="6"/>
      <c r="Q612" s="1"/>
      <c r="AC612" s="31"/>
      <c r="AD612" s="32"/>
    </row>
    <row r="613" spans="12:30" x14ac:dyDescent="0.35">
      <c r="L613" s="1"/>
      <c r="Q613" s="1"/>
      <c r="AC613" s="31"/>
      <c r="AD613" s="32"/>
    </row>
    <row r="614" spans="12:30" x14ac:dyDescent="0.35">
      <c r="L614" s="1"/>
      <c r="Q614" s="1"/>
      <c r="AC614" s="31"/>
      <c r="AD614" s="32"/>
    </row>
    <row r="615" spans="12:30" x14ac:dyDescent="0.35">
      <c r="L615" s="1"/>
      <c r="Q615" s="1"/>
      <c r="AC615" s="34"/>
      <c r="AD615" s="35"/>
    </row>
    <row r="616" spans="12:30" x14ac:dyDescent="0.35">
      <c r="L616" s="1"/>
      <c r="Q616" s="1"/>
      <c r="AC616" s="31"/>
      <c r="AD616" s="32"/>
    </row>
    <row r="617" spans="12:30" x14ac:dyDescent="0.35">
      <c r="L617" s="1"/>
      <c r="O617" s="6"/>
      <c r="Q617" s="1"/>
      <c r="AC617" s="31"/>
      <c r="AD617" s="32"/>
    </row>
    <row r="618" spans="12:30" x14ac:dyDescent="0.35">
      <c r="L618" s="1"/>
      <c r="Q618" s="1"/>
      <c r="R618" s="6"/>
      <c r="AC618" s="31"/>
      <c r="AD618" s="32"/>
    </row>
    <row r="619" spans="12:30" x14ac:dyDescent="0.35">
      <c r="L619" s="1"/>
      <c r="Q619" s="1"/>
      <c r="AC619" s="34"/>
      <c r="AD619" s="35"/>
    </row>
    <row r="620" spans="12:30" x14ac:dyDescent="0.35">
      <c r="L620" s="1"/>
      <c r="Q620" s="1"/>
      <c r="AC620" s="31"/>
      <c r="AD620" s="32"/>
    </row>
    <row r="621" spans="12:30" x14ac:dyDescent="0.35">
      <c r="L621" s="1"/>
      <c r="Q621" s="1"/>
      <c r="AC621" s="31"/>
      <c r="AD621" s="32"/>
    </row>
    <row r="622" spans="12:30" x14ac:dyDescent="0.35">
      <c r="L622" s="1"/>
      <c r="Q622" s="1"/>
      <c r="AC622" s="31"/>
      <c r="AD622" s="32"/>
    </row>
    <row r="623" spans="12:30" x14ac:dyDescent="0.35">
      <c r="L623" s="1"/>
      <c r="Q623" s="1"/>
      <c r="AC623" s="37"/>
      <c r="AD623" s="35"/>
    </row>
    <row r="624" spans="12:30" x14ac:dyDescent="0.35">
      <c r="L624" s="1"/>
      <c r="O624" s="6"/>
      <c r="Q624" s="1"/>
      <c r="AC624" s="31"/>
      <c r="AD624" s="31"/>
    </row>
    <row r="625" spans="12:30" x14ac:dyDescent="0.35">
      <c r="L625" s="1"/>
      <c r="Q625" s="1"/>
      <c r="AC625" s="31"/>
      <c r="AD625" s="31"/>
    </row>
    <row r="626" spans="12:30" x14ac:dyDescent="0.35">
      <c r="L626" s="1"/>
      <c r="Q626" s="1"/>
      <c r="AC626" s="31"/>
      <c r="AD626" s="31"/>
    </row>
    <row r="627" spans="12:30" x14ac:dyDescent="0.35">
      <c r="L627" s="1"/>
      <c r="O627" s="6"/>
      <c r="Q627" s="1"/>
      <c r="AC627" s="31"/>
      <c r="AD627" s="31"/>
    </row>
    <row r="628" spans="12:30" x14ac:dyDescent="0.35">
      <c r="L628" s="1"/>
      <c r="Q628" s="1"/>
      <c r="AC628" s="34"/>
      <c r="AD628" s="34"/>
    </row>
    <row r="629" spans="12:30" x14ac:dyDescent="0.35">
      <c r="L629" s="1"/>
      <c r="O629" s="6"/>
      <c r="Q629" s="1"/>
      <c r="AC629" s="37"/>
      <c r="AD629" s="37"/>
    </row>
    <row r="630" spans="12:30" x14ac:dyDescent="0.35">
      <c r="L630" s="1"/>
      <c r="O630" s="6"/>
      <c r="Q630" s="1"/>
      <c r="AC630" s="31"/>
      <c r="AD630" s="31"/>
    </row>
    <row r="631" spans="12:30" x14ac:dyDescent="0.35">
      <c r="L631" s="1"/>
      <c r="Q631" s="1"/>
      <c r="AC631" s="31"/>
      <c r="AD631" s="32"/>
    </row>
    <row r="632" spans="12:30" x14ac:dyDescent="0.35">
      <c r="L632" s="1"/>
      <c r="Q632" s="1"/>
      <c r="AC632" s="31"/>
      <c r="AD632" s="32"/>
    </row>
    <row r="633" spans="12:30" x14ac:dyDescent="0.35">
      <c r="L633" s="1"/>
      <c r="Q633" s="1"/>
      <c r="AC633" s="31"/>
      <c r="AD633" s="32"/>
    </row>
    <row r="634" spans="12:30" x14ac:dyDescent="0.35">
      <c r="L634" s="1"/>
      <c r="Q634" s="1"/>
      <c r="AC634" s="31"/>
      <c r="AD634" s="32"/>
    </row>
    <row r="635" spans="12:30" x14ac:dyDescent="0.35">
      <c r="L635" s="1"/>
      <c r="Q635" s="1"/>
      <c r="AC635" s="31"/>
      <c r="AD635" s="32"/>
    </row>
    <row r="636" spans="12:30" x14ac:dyDescent="0.35">
      <c r="L636" s="1"/>
      <c r="Q636" s="1"/>
      <c r="Z636"/>
      <c r="AC636" s="31"/>
      <c r="AD636" s="32"/>
    </row>
    <row r="637" spans="12:30" x14ac:dyDescent="0.35">
      <c r="L637" s="1"/>
      <c r="Q637" s="1"/>
      <c r="AC637" s="31"/>
      <c r="AD637" s="32"/>
    </row>
    <row r="638" spans="12:30" x14ac:dyDescent="0.35">
      <c r="L638" s="1"/>
      <c r="O638" s="6"/>
      <c r="Q638" s="1"/>
      <c r="AC638" s="47"/>
      <c r="AD638" s="32"/>
    </row>
    <row r="639" spans="12:30" x14ac:dyDescent="0.35">
      <c r="L639" s="1"/>
      <c r="Q639" s="1"/>
      <c r="AC639" s="31"/>
      <c r="AD639" s="32"/>
    </row>
    <row r="640" spans="12:30" x14ac:dyDescent="0.35">
      <c r="L640" s="1"/>
      <c r="Q640" s="1"/>
      <c r="AC640" s="37"/>
      <c r="AD640" s="40"/>
    </row>
    <row r="641" spans="8:30" x14ac:dyDescent="0.35">
      <c r="H641" s="4"/>
      <c r="K641" s="4"/>
      <c r="L641" s="3"/>
      <c r="M641" s="4"/>
      <c r="O641" s="4"/>
      <c r="P641" s="4"/>
      <c r="Q641" s="1"/>
      <c r="R641" s="4"/>
      <c r="AC641" s="31"/>
      <c r="AD641" s="32"/>
    </row>
    <row r="642" spans="8:30" x14ac:dyDescent="0.35">
      <c r="L642" s="1"/>
      <c r="Q642" s="1"/>
      <c r="AC642" s="31"/>
      <c r="AD642" s="32"/>
    </row>
    <row r="643" spans="8:30" x14ac:dyDescent="0.35">
      <c r="L643" s="1"/>
      <c r="Q643" s="1"/>
      <c r="AC643" s="37"/>
      <c r="AD643" s="39"/>
    </row>
    <row r="644" spans="8:30" x14ac:dyDescent="0.35">
      <c r="L644" s="1"/>
      <c r="Q644" s="1"/>
      <c r="AC644" s="36"/>
      <c r="AD644" s="31"/>
    </row>
    <row r="645" spans="8:30" x14ac:dyDescent="0.35">
      <c r="L645" s="1"/>
      <c r="Q645" s="1"/>
      <c r="AC645" s="31"/>
      <c r="AD645" s="32"/>
    </row>
    <row r="646" spans="8:30" x14ac:dyDescent="0.35">
      <c r="L646" s="1"/>
      <c r="Q646" s="1"/>
      <c r="AC646" s="31"/>
      <c r="AD646" s="32"/>
    </row>
    <row r="647" spans="8:30" x14ac:dyDescent="0.35">
      <c r="L647" s="1"/>
      <c r="Q647" s="1"/>
      <c r="AC647" s="31"/>
      <c r="AD647" s="32"/>
    </row>
    <row r="648" spans="8:30" x14ac:dyDescent="0.35">
      <c r="L648" s="1"/>
      <c r="O648" s="6"/>
      <c r="Q648" s="1"/>
      <c r="AC648" s="31"/>
      <c r="AD648" s="32"/>
    </row>
    <row r="649" spans="8:30" x14ac:dyDescent="0.35">
      <c r="L649" s="1"/>
      <c r="Q649" s="1"/>
      <c r="AC649" s="31"/>
      <c r="AD649" s="32"/>
    </row>
    <row r="650" spans="8:30" x14ac:dyDescent="0.35">
      <c r="L650" s="1"/>
      <c r="Q650" s="1"/>
      <c r="AC650" s="31"/>
      <c r="AD650" s="32"/>
    </row>
    <row r="651" spans="8:30" x14ac:dyDescent="0.35">
      <c r="L651" s="1"/>
      <c r="Q651" s="1"/>
      <c r="AC651" s="37"/>
      <c r="AD651" s="35"/>
    </row>
    <row r="652" spans="8:30" x14ac:dyDescent="0.35">
      <c r="L652" s="1"/>
      <c r="Q652" s="1"/>
      <c r="AC652" s="31"/>
      <c r="AD652" s="32"/>
    </row>
    <row r="653" spans="8:30" x14ac:dyDescent="0.35">
      <c r="L653" s="1"/>
      <c r="Q653" s="1"/>
      <c r="AC653" s="31"/>
      <c r="AD653" s="32"/>
    </row>
    <row r="654" spans="8:30" x14ac:dyDescent="0.35">
      <c r="L654" s="1"/>
      <c r="O654" s="6"/>
      <c r="Q654" s="1"/>
      <c r="AC654" s="34"/>
      <c r="AD654" s="35"/>
    </row>
    <row r="655" spans="8:30" x14ac:dyDescent="0.35">
      <c r="L655" s="1"/>
      <c r="Q655" s="1"/>
      <c r="AC655" s="34"/>
      <c r="AD655" s="35"/>
    </row>
    <row r="656" spans="8:30" x14ac:dyDescent="0.35">
      <c r="L656" s="1"/>
      <c r="Q656" s="1"/>
      <c r="AC656" s="31"/>
      <c r="AD656" s="32"/>
    </row>
    <row r="657" spans="12:30" x14ac:dyDescent="0.35">
      <c r="L657" s="1"/>
      <c r="Q657" s="1"/>
      <c r="AC657" s="31"/>
      <c r="AD657" s="32"/>
    </row>
    <row r="658" spans="12:30" x14ac:dyDescent="0.35">
      <c r="L658" s="1"/>
      <c r="Q658" s="1"/>
      <c r="AC658" s="31"/>
      <c r="AD658" s="32"/>
    </row>
    <row r="659" spans="12:30" x14ac:dyDescent="0.35">
      <c r="L659" s="1"/>
      <c r="Q659" s="1"/>
      <c r="AC659" s="31"/>
      <c r="AD659" s="32"/>
    </row>
    <row r="660" spans="12:30" x14ac:dyDescent="0.35">
      <c r="L660" s="1"/>
      <c r="Q660" s="1"/>
      <c r="AC660" s="37"/>
      <c r="AD660" s="39"/>
    </row>
    <row r="661" spans="12:30" x14ac:dyDescent="0.35">
      <c r="L661" s="1"/>
      <c r="Q661" s="1"/>
      <c r="AC661" s="31"/>
      <c r="AD661" s="32"/>
    </row>
    <row r="662" spans="12:30" x14ac:dyDescent="0.35">
      <c r="L662" s="1"/>
      <c r="Q662" s="1"/>
      <c r="AC662" s="37"/>
      <c r="AD662" s="39"/>
    </row>
    <row r="663" spans="12:30" x14ac:dyDescent="0.35">
      <c r="L663" s="1"/>
      <c r="Q663" s="1"/>
      <c r="AC663" s="37"/>
      <c r="AD663" s="39"/>
    </row>
  </sheetData>
  <sortState xmlns:xlrd2="http://schemas.microsoft.com/office/spreadsheetml/2017/richdata2" ref="A2:AE665">
    <sortCondition descending="1" ref="T1:T665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13BD-86C2-4ADF-A073-446629BF6D2F}">
  <dimension ref="A1:AH695"/>
  <sheetViews>
    <sheetView workbookViewId="0">
      <selection activeCell="M8" sqref="M8"/>
    </sheetView>
  </sheetViews>
  <sheetFormatPr defaultRowHeight="14.5" x14ac:dyDescent="0.35"/>
  <cols>
    <col min="1" max="1" width="5.81640625" bestFit="1" customWidth="1"/>
    <col min="2" max="2" width="10.08984375" bestFit="1" customWidth="1"/>
    <col min="3" max="4" width="9.6328125" bestFit="1" customWidth="1"/>
    <col min="5" max="5" width="4" bestFit="1" customWidth="1"/>
    <col min="6" max="6" width="9.1796875" bestFit="1" customWidth="1"/>
    <col min="7" max="7" width="8.1796875" bestFit="1" customWidth="1"/>
    <col min="8" max="8" width="7.1796875" bestFit="1" customWidth="1"/>
    <col min="9" max="9" width="8" bestFit="1" customWidth="1"/>
    <col min="10" max="10" width="12.6328125" bestFit="1" customWidth="1"/>
    <col min="11" max="11" width="4.81640625" bestFit="1" customWidth="1"/>
    <col min="12" max="12" width="5.81640625" bestFit="1" customWidth="1"/>
    <col min="13" max="13" width="7.81640625" bestFit="1" customWidth="1"/>
    <col min="14" max="14" width="10.54296875" bestFit="1" customWidth="1"/>
    <col min="15" max="15" width="6.08984375" bestFit="1" customWidth="1"/>
    <col min="16" max="16" width="5.81640625" bestFit="1" customWidth="1"/>
    <col min="17" max="17" width="7.81640625" bestFit="1" customWidth="1"/>
    <col min="18" max="18" width="6.54296875" bestFit="1" customWidth="1"/>
    <col min="19" max="19" width="9.26953125" bestFit="1" customWidth="1"/>
    <col min="20" max="20" width="7.81640625" bestFit="1" customWidth="1"/>
    <col min="21" max="21" width="12.36328125" bestFit="1" customWidth="1"/>
    <col min="22" max="30" width="11.81640625" bestFit="1" customWidth="1"/>
  </cols>
  <sheetData>
    <row r="1" spans="1:32" x14ac:dyDescent="0.35">
      <c r="A1" t="s">
        <v>532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9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526</v>
      </c>
      <c r="V1" t="s">
        <v>525</v>
      </c>
      <c r="W1" t="s">
        <v>527</v>
      </c>
      <c r="X1" t="s">
        <v>524</v>
      </c>
      <c r="Y1" t="s">
        <v>387</v>
      </c>
      <c r="Z1" t="s">
        <v>529</v>
      </c>
      <c r="AA1" t="s">
        <v>528</v>
      </c>
      <c r="AB1" t="s">
        <v>530</v>
      </c>
      <c r="AC1" t="s">
        <v>389</v>
      </c>
      <c r="AD1" t="s">
        <v>391</v>
      </c>
      <c r="AE1" t="s">
        <v>533</v>
      </c>
      <c r="AF1" t="s">
        <v>531</v>
      </c>
    </row>
    <row r="2" spans="1:32" x14ac:dyDescent="0.35">
      <c r="A2">
        <v>44715</v>
      </c>
      <c r="B2" s="2">
        <v>44715</v>
      </c>
      <c r="C2" t="s">
        <v>56</v>
      </c>
      <c r="D2" t="s">
        <v>19</v>
      </c>
      <c r="E2" t="s">
        <v>57</v>
      </c>
      <c r="F2" t="s">
        <v>46</v>
      </c>
      <c r="G2">
        <v>7</v>
      </c>
      <c r="H2" t="s">
        <v>39</v>
      </c>
      <c r="I2" t="s">
        <v>65</v>
      </c>
      <c r="J2" t="s">
        <v>497</v>
      </c>
      <c r="K2" t="s">
        <v>59</v>
      </c>
      <c r="L2">
        <v>0.61899999999999999</v>
      </c>
      <c r="M2">
        <v>2.16</v>
      </c>
      <c r="N2">
        <v>-0.21600000000000003</v>
      </c>
      <c r="O2" t="s">
        <v>60</v>
      </c>
      <c r="P2">
        <v>0.40400000000000003</v>
      </c>
      <c r="Q2">
        <v>0.21499999999999997</v>
      </c>
      <c r="R2">
        <v>3.86</v>
      </c>
      <c r="S2">
        <v>-0.38600000000000001</v>
      </c>
      <c r="T2">
        <f t="shared" ref="T2:T48" si="0">S2-N2</f>
        <v>-0.16999999999999998</v>
      </c>
      <c r="U2">
        <v>57.875</v>
      </c>
      <c r="V2">
        <f t="shared" ref="V2:V25" si="1">U2/2</f>
        <v>28.9375</v>
      </c>
      <c r="W2">
        <f t="shared" ref="W2:W25" si="2">V2/10</f>
        <v>2.8937499999999998</v>
      </c>
      <c r="X2">
        <f t="shared" ref="X2:X65" si="3">(W2^2)*3.14159</f>
        <v>26.307011980859368</v>
      </c>
      <c r="Y2">
        <f>(L2-P2)/P2</f>
        <v>0.5321782178217821</v>
      </c>
      <c r="Z2">
        <f t="shared" ref="Z2:Z45" si="4">119*(10^-6)*(Y2^1.231)</f>
        <v>5.4742325807164835E-5</v>
      </c>
      <c r="AA2">
        <f t="shared" ref="AA2:AA45" si="5">Z2*10^6</f>
        <v>54.742325807164832</v>
      </c>
      <c r="AB2">
        <f t="shared" ref="AB2:AB45" si="6">Z2*(X2/10000)</f>
        <v>1.4401070208691925E-7</v>
      </c>
      <c r="AC2">
        <f t="shared" ref="AC2:AC45" si="7">AA2*(X2/10000)</f>
        <v>0.14401070208691924</v>
      </c>
      <c r="AD2">
        <f t="shared" ref="AD2:AD65" si="8">AC2/ABS(T2)</f>
        <v>0.84712177698187796</v>
      </c>
      <c r="AE2">
        <v>24.828800000000001</v>
      </c>
      <c r="AF2">
        <v>24.828800000000001</v>
      </c>
    </row>
    <row r="3" spans="1:32" x14ac:dyDescent="0.35">
      <c r="A3">
        <v>44715</v>
      </c>
      <c r="B3" s="2">
        <v>44715</v>
      </c>
      <c r="C3" t="s">
        <v>56</v>
      </c>
      <c r="D3" t="s">
        <v>19</v>
      </c>
      <c r="E3" t="s">
        <v>57</v>
      </c>
      <c r="F3" t="s">
        <v>46</v>
      </c>
      <c r="G3">
        <v>2</v>
      </c>
      <c r="H3" t="s">
        <v>39</v>
      </c>
      <c r="I3" t="s">
        <v>61</v>
      </c>
      <c r="J3" t="s">
        <v>498</v>
      </c>
      <c r="K3" t="s">
        <v>59</v>
      </c>
      <c r="L3">
        <v>0.77100000000000002</v>
      </c>
      <c r="M3">
        <v>3.07</v>
      </c>
      <c r="N3">
        <v>-0.307</v>
      </c>
      <c r="O3" t="s">
        <v>60</v>
      </c>
      <c r="P3">
        <v>0.45800000000000002</v>
      </c>
      <c r="Q3">
        <v>0.313</v>
      </c>
      <c r="R3">
        <v>6.52</v>
      </c>
      <c r="S3">
        <v>-0.65199999999999991</v>
      </c>
      <c r="T3">
        <f t="shared" si="0"/>
        <v>-0.34499999999999992</v>
      </c>
      <c r="U3">
        <v>51.97</v>
      </c>
      <c r="V3">
        <f t="shared" si="1"/>
        <v>25.984999999999999</v>
      </c>
      <c r="W3">
        <f t="shared" si="2"/>
        <v>2.5985</v>
      </c>
      <c r="X3">
        <f t="shared" si="3"/>
        <v>21.2126510665775</v>
      </c>
      <c r="Y3">
        <f>(L3-P3)/P3</f>
        <v>0.68340611353711789</v>
      </c>
      <c r="Z3">
        <f t="shared" si="4"/>
        <v>7.4479480284327015E-5</v>
      </c>
      <c r="AA3">
        <f t="shared" si="5"/>
        <v>74.479480284327011</v>
      </c>
      <c r="AB3">
        <f t="shared" si="6"/>
        <v>1.5799072268914675E-7</v>
      </c>
      <c r="AC3">
        <f t="shared" si="7"/>
        <v>0.15799072268914674</v>
      </c>
      <c r="AD3">
        <f t="shared" si="8"/>
        <v>0.45794412373665733</v>
      </c>
      <c r="AE3">
        <v>24.828800000000001</v>
      </c>
      <c r="AF3">
        <v>24.828800000000001</v>
      </c>
    </row>
    <row r="4" spans="1:32" x14ac:dyDescent="0.35">
      <c r="A4">
        <v>44715</v>
      </c>
      <c r="B4" s="2">
        <v>44715</v>
      </c>
      <c r="C4" t="s">
        <v>56</v>
      </c>
      <c r="D4" t="s">
        <v>19</v>
      </c>
      <c r="E4" t="s">
        <v>77</v>
      </c>
      <c r="F4" t="s">
        <v>46</v>
      </c>
      <c r="G4">
        <v>14</v>
      </c>
      <c r="H4" t="s">
        <v>39</v>
      </c>
      <c r="I4" t="s">
        <v>84</v>
      </c>
      <c r="J4" t="s">
        <v>513</v>
      </c>
      <c r="K4" t="s">
        <v>23</v>
      </c>
      <c r="L4">
        <v>0.65300000000000002</v>
      </c>
      <c r="M4">
        <v>2.76</v>
      </c>
      <c r="N4">
        <v>-0.27599999999999997</v>
      </c>
      <c r="O4" t="s">
        <v>80</v>
      </c>
      <c r="P4">
        <v>0.44900000000000001</v>
      </c>
      <c r="Q4">
        <v>0.20400000000000001</v>
      </c>
      <c r="R4">
        <v>6.58</v>
      </c>
      <c r="S4">
        <v>-0.65800000000000003</v>
      </c>
      <c r="T4">
        <f t="shared" si="0"/>
        <v>-0.38200000000000006</v>
      </c>
      <c r="U4">
        <v>70.305000000000007</v>
      </c>
      <c r="V4">
        <f t="shared" si="1"/>
        <v>35.152500000000003</v>
      </c>
      <c r="W4">
        <f t="shared" si="2"/>
        <v>3.5152500000000004</v>
      </c>
      <c r="X4">
        <f t="shared" si="3"/>
        <v>38.820572848524378</v>
      </c>
      <c r="Y4">
        <f>(L4-P4)/P4</f>
        <v>0.45434298440979959</v>
      </c>
      <c r="Z4">
        <f t="shared" si="4"/>
        <v>4.5059508655774608E-5</v>
      </c>
      <c r="AA4">
        <f t="shared" si="5"/>
        <v>45.059508655774607</v>
      </c>
      <c r="AB4">
        <f t="shared" si="6"/>
        <v>1.7492359382902131E-7</v>
      </c>
      <c r="AC4">
        <f t="shared" si="7"/>
        <v>0.17492359382902131</v>
      </c>
      <c r="AD4">
        <f t="shared" si="8"/>
        <v>0.45791516709167873</v>
      </c>
      <c r="AF4">
        <v>24.828800000000001</v>
      </c>
    </row>
    <row r="5" spans="1:32" x14ac:dyDescent="0.35">
      <c r="A5">
        <v>44715</v>
      </c>
      <c r="B5" s="2">
        <v>44715</v>
      </c>
      <c r="C5" t="s">
        <v>56</v>
      </c>
      <c r="D5" t="s">
        <v>19</v>
      </c>
      <c r="E5" t="s">
        <v>67</v>
      </c>
      <c r="F5" t="s">
        <v>46</v>
      </c>
      <c r="G5">
        <v>2</v>
      </c>
      <c r="H5" t="s">
        <v>39</v>
      </c>
      <c r="I5" t="s">
        <v>71</v>
      </c>
      <c r="J5" t="s">
        <v>505</v>
      </c>
      <c r="K5" t="s">
        <v>69</v>
      </c>
      <c r="L5">
        <v>0.6</v>
      </c>
      <c r="M5">
        <v>2.95</v>
      </c>
      <c r="N5">
        <v>-0.29500000000000004</v>
      </c>
      <c r="O5" t="s">
        <v>70</v>
      </c>
      <c r="P5">
        <v>0.40300000000000002</v>
      </c>
      <c r="Q5">
        <v>0.19699999999999995</v>
      </c>
      <c r="R5">
        <v>8.23</v>
      </c>
      <c r="S5">
        <v>-0.82300000000000006</v>
      </c>
      <c r="T5">
        <f t="shared" si="0"/>
        <v>-0.52800000000000002</v>
      </c>
      <c r="U5">
        <v>60.91</v>
      </c>
      <c r="V5">
        <f t="shared" si="1"/>
        <v>30.454999999999998</v>
      </c>
      <c r="W5">
        <f t="shared" si="2"/>
        <v>3.0454999999999997</v>
      </c>
      <c r="X5">
        <f t="shared" si="3"/>
        <v>29.138467946697489</v>
      </c>
      <c r="Y5">
        <f>(L5-P5)/P5</f>
        <v>0.48883374689826287</v>
      </c>
      <c r="Z5">
        <f t="shared" si="4"/>
        <v>4.930652254451948E-5</v>
      </c>
      <c r="AA5">
        <f t="shared" si="5"/>
        <v>49.306522544519481</v>
      </c>
      <c r="AB5">
        <f t="shared" si="6"/>
        <v>1.4367165267265978E-7</v>
      </c>
      <c r="AC5">
        <f t="shared" si="7"/>
        <v>0.1436716526726598</v>
      </c>
      <c r="AD5">
        <f t="shared" si="8"/>
        <v>0.27210540278912837</v>
      </c>
      <c r="AF5">
        <v>24.828800000000001</v>
      </c>
    </row>
    <row r="6" spans="1:32" x14ac:dyDescent="0.35">
      <c r="A6">
        <v>44715</v>
      </c>
      <c r="B6" s="2">
        <v>44715</v>
      </c>
      <c r="C6" t="s">
        <v>56</v>
      </c>
      <c r="D6" t="s">
        <v>19</v>
      </c>
      <c r="E6" t="s">
        <v>57</v>
      </c>
      <c r="F6" t="s">
        <v>46</v>
      </c>
      <c r="G6">
        <v>6</v>
      </c>
      <c r="H6" t="s">
        <v>28</v>
      </c>
      <c r="I6" t="s">
        <v>64</v>
      </c>
      <c r="J6" t="s">
        <v>499</v>
      </c>
      <c r="K6" t="s">
        <v>59</v>
      </c>
      <c r="L6">
        <v>0.129</v>
      </c>
      <c r="M6">
        <v>6.92</v>
      </c>
      <c r="N6">
        <v>-0.69199999999999995</v>
      </c>
      <c r="O6" t="s">
        <v>60</v>
      </c>
      <c r="P6">
        <v>0.52100000000000002</v>
      </c>
      <c r="Q6">
        <v>-0.39200000000000002</v>
      </c>
      <c r="R6">
        <v>15.27</v>
      </c>
      <c r="S6">
        <v>-1.5269999999999999</v>
      </c>
      <c r="T6">
        <f t="shared" si="0"/>
        <v>-0.83499999999999996</v>
      </c>
      <c r="U6">
        <v>38.71</v>
      </c>
      <c r="V6">
        <f t="shared" si="1"/>
        <v>19.355</v>
      </c>
      <c r="W6">
        <f t="shared" si="2"/>
        <v>1.9355</v>
      </c>
      <c r="X6">
        <f t="shared" si="3"/>
        <v>11.7688995797975</v>
      </c>
      <c r="Y6">
        <f>(P6-L6)/L6</f>
        <v>3.0387596899224807</v>
      </c>
      <c r="Z6">
        <f t="shared" si="4"/>
        <v>4.6746185327387562E-4</v>
      </c>
      <c r="AA6">
        <f t="shared" si="5"/>
        <v>467.46185327387559</v>
      </c>
      <c r="AB6">
        <f t="shared" si="6"/>
        <v>5.5015116085662751E-7</v>
      </c>
      <c r="AC6">
        <f t="shared" si="7"/>
        <v>0.55015116085662752</v>
      </c>
      <c r="AD6">
        <f t="shared" si="8"/>
        <v>0.65886366569655996</v>
      </c>
      <c r="AE6">
        <v>24.828800000000001</v>
      </c>
      <c r="AF6">
        <v>24.828800000000001</v>
      </c>
    </row>
    <row r="7" spans="1:32" x14ac:dyDescent="0.35">
      <c r="A7">
        <v>44715</v>
      </c>
      <c r="B7" s="2">
        <v>44715</v>
      </c>
      <c r="C7" t="s">
        <v>56</v>
      </c>
      <c r="D7" t="s">
        <v>19</v>
      </c>
      <c r="E7" t="s">
        <v>77</v>
      </c>
      <c r="F7" t="s">
        <v>46</v>
      </c>
      <c r="G7">
        <v>12</v>
      </c>
      <c r="H7" t="s">
        <v>28</v>
      </c>
      <c r="I7" t="s">
        <v>82</v>
      </c>
      <c r="J7" t="s">
        <v>515</v>
      </c>
      <c r="K7" t="s">
        <v>23</v>
      </c>
      <c r="L7">
        <v>0.80600000000000005</v>
      </c>
      <c r="M7">
        <v>26.73</v>
      </c>
      <c r="N7">
        <v>-2.673</v>
      </c>
      <c r="O7" t="s">
        <v>80</v>
      </c>
      <c r="P7">
        <v>0.76900000000000002</v>
      </c>
      <c r="Q7">
        <v>3.7000000000000033E-2</v>
      </c>
      <c r="R7">
        <v>9.08</v>
      </c>
      <c r="S7">
        <v>-0.90800000000000003</v>
      </c>
      <c r="T7">
        <f t="shared" si="0"/>
        <v>1.7650000000000001</v>
      </c>
      <c r="U7">
        <v>33.85</v>
      </c>
      <c r="V7">
        <f t="shared" si="1"/>
        <v>16.925000000000001</v>
      </c>
      <c r="W7">
        <f t="shared" si="2"/>
        <v>1.6925000000000001</v>
      </c>
      <c r="X7">
        <f t="shared" si="3"/>
        <v>8.9992612694375023</v>
      </c>
      <c r="Y7">
        <f>(L7-P7)/P7</f>
        <v>4.8114434330299133E-2</v>
      </c>
      <c r="Z7">
        <f t="shared" si="4"/>
        <v>2.8407169290307863E-6</v>
      </c>
      <c r="AA7">
        <f t="shared" si="5"/>
        <v>2.8407169290307865</v>
      </c>
      <c r="AB7">
        <f t="shared" si="6"/>
        <v>2.5564353836862196E-9</v>
      </c>
      <c r="AC7">
        <f t="shared" si="7"/>
        <v>2.5564353836862201E-3</v>
      </c>
      <c r="AD7">
        <f t="shared" si="8"/>
        <v>1.4484053165361018E-3</v>
      </c>
      <c r="AF7">
        <v>24.828800000000001</v>
      </c>
    </row>
    <row r="8" spans="1:32" x14ac:dyDescent="0.35">
      <c r="A8">
        <v>44715</v>
      </c>
      <c r="B8" s="2">
        <v>44715</v>
      </c>
      <c r="C8" t="s">
        <v>56</v>
      </c>
      <c r="D8" t="s">
        <v>19</v>
      </c>
      <c r="E8" t="s">
        <v>77</v>
      </c>
      <c r="F8" t="s">
        <v>46</v>
      </c>
      <c r="G8">
        <v>10</v>
      </c>
      <c r="H8" t="s">
        <v>28</v>
      </c>
      <c r="I8" t="s">
        <v>79</v>
      </c>
      <c r="J8" t="s">
        <v>514</v>
      </c>
      <c r="K8" t="s">
        <v>23</v>
      </c>
      <c r="L8">
        <v>0.57099999999999995</v>
      </c>
      <c r="M8">
        <v>5.93</v>
      </c>
      <c r="N8">
        <v>-0.59299999999999997</v>
      </c>
      <c r="O8" t="s">
        <v>80</v>
      </c>
      <c r="P8">
        <v>0.56200000000000006</v>
      </c>
      <c r="Q8">
        <v>8.999999999999897E-3</v>
      </c>
      <c r="R8">
        <v>13.19</v>
      </c>
      <c r="S8">
        <v>-1.319</v>
      </c>
      <c r="T8">
        <f t="shared" si="0"/>
        <v>-0.72599999999999998</v>
      </c>
      <c r="U8">
        <v>34.164999999999999</v>
      </c>
      <c r="V8">
        <f t="shared" si="1"/>
        <v>17.0825</v>
      </c>
      <c r="W8">
        <f t="shared" si="2"/>
        <v>1.70825</v>
      </c>
      <c r="X8">
        <f t="shared" si="3"/>
        <v>9.1675305239693756</v>
      </c>
      <c r="Y8">
        <f>(L8-P8)/P8</f>
        <v>1.6014234875444656E-2</v>
      </c>
      <c r="Z8">
        <f t="shared" si="4"/>
        <v>7.3332093929594788E-7</v>
      </c>
      <c r="AA8">
        <f t="shared" si="5"/>
        <v>0.73332093929594788</v>
      </c>
      <c r="AB8">
        <f t="shared" si="6"/>
        <v>6.7227420948614954E-10</v>
      </c>
      <c r="AC8">
        <f t="shared" si="7"/>
        <v>6.7227420948614961E-4</v>
      </c>
      <c r="AD8">
        <f t="shared" si="8"/>
        <v>9.2599753372747879E-4</v>
      </c>
      <c r="AF8">
        <v>24.828800000000001</v>
      </c>
    </row>
    <row r="9" spans="1:32" x14ac:dyDescent="0.35">
      <c r="A9">
        <v>44715</v>
      </c>
      <c r="B9" s="2">
        <v>44715</v>
      </c>
      <c r="C9" t="s">
        <v>56</v>
      </c>
      <c r="D9" t="s">
        <v>19</v>
      </c>
      <c r="E9" t="s">
        <v>67</v>
      </c>
      <c r="F9" t="s">
        <v>46</v>
      </c>
      <c r="G9">
        <v>6</v>
      </c>
      <c r="H9" t="s">
        <v>28</v>
      </c>
      <c r="I9" t="s">
        <v>35</v>
      </c>
      <c r="J9" t="s">
        <v>506</v>
      </c>
      <c r="K9" t="s">
        <v>69</v>
      </c>
      <c r="L9">
        <v>0.69499999999999995</v>
      </c>
      <c r="M9">
        <v>7.54</v>
      </c>
      <c r="N9">
        <v>-0.754</v>
      </c>
      <c r="O9" t="s">
        <v>70</v>
      </c>
      <c r="P9">
        <v>0.69299999999999995</v>
      </c>
      <c r="Q9">
        <v>2.0000000000000018E-3</v>
      </c>
      <c r="R9">
        <v>12.68</v>
      </c>
      <c r="S9">
        <v>-1.268</v>
      </c>
      <c r="T9">
        <f t="shared" si="0"/>
        <v>-0.51400000000000001</v>
      </c>
      <c r="U9">
        <v>52.41</v>
      </c>
      <c r="V9">
        <f t="shared" si="1"/>
        <v>26.204999999999998</v>
      </c>
      <c r="W9">
        <f t="shared" si="2"/>
        <v>2.6204999999999998</v>
      </c>
      <c r="X9">
        <f t="shared" si="3"/>
        <v>21.573362147197496</v>
      </c>
      <c r="Y9">
        <f>(L9-P9)/P9</f>
        <v>2.8860028860028886E-3</v>
      </c>
      <c r="Z9">
        <f t="shared" si="4"/>
        <v>8.8955391267066253E-8</v>
      </c>
      <c r="AA9">
        <f t="shared" si="5"/>
        <v>8.8955391267066253E-2</v>
      </c>
      <c r="AB9">
        <f t="shared" si="6"/>
        <v>1.9190668707500697E-10</v>
      </c>
      <c r="AC9">
        <f t="shared" si="7"/>
        <v>1.9190668707500698E-4</v>
      </c>
      <c r="AD9">
        <f t="shared" si="8"/>
        <v>3.7335931337549995E-4</v>
      </c>
      <c r="AF9">
        <v>24.828800000000001</v>
      </c>
    </row>
    <row r="10" spans="1:32" x14ac:dyDescent="0.35">
      <c r="A10">
        <v>44715</v>
      </c>
      <c r="B10" s="2">
        <v>44715</v>
      </c>
      <c r="C10" t="s">
        <v>56</v>
      </c>
      <c r="D10" t="s">
        <v>19</v>
      </c>
      <c r="E10" t="s">
        <v>57</v>
      </c>
      <c r="F10" t="s">
        <v>46</v>
      </c>
      <c r="G10">
        <v>4</v>
      </c>
      <c r="H10" t="s">
        <v>30</v>
      </c>
      <c r="I10" t="s">
        <v>62</v>
      </c>
      <c r="J10" t="s">
        <v>500</v>
      </c>
      <c r="K10" t="s">
        <v>59</v>
      </c>
      <c r="L10">
        <v>0.128</v>
      </c>
      <c r="M10">
        <v>3.06</v>
      </c>
      <c r="N10">
        <v>-0.30599999999999999</v>
      </c>
      <c r="O10" t="s">
        <v>60</v>
      </c>
      <c r="P10">
        <v>0.53600000000000003</v>
      </c>
      <c r="Q10">
        <v>-0.40800000000000003</v>
      </c>
      <c r="R10">
        <v>8.52</v>
      </c>
      <c r="S10">
        <v>-0.85199999999999998</v>
      </c>
      <c r="T10">
        <f t="shared" si="0"/>
        <v>-0.54600000000000004</v>
      </c>
      <c r="U10">
        <v>42.6</v>
      </c>
      <c r="V10">
        <f t="shared" si="1"/>
        <v>21.3</v>
      </c>
      <c r="W10">
        <f t="shared" si="2"/>
        <v>2.13</v>
      </c>
      <c r="X10">
        <f t="shared" si="3"/>
        <v>14.253079670999997</v>
      </c>
      <c r="Y10">
        <f>(P10-L10)/L10</f>
        <v>3.1875</v>
      </c>
      <c r="Z10">
        <f t="shared" si="4"/>
        <v>4.9578587501633489E-4</v>
      </c>
      <c r="AA10">
        <f t="shared" si="5"/>
        <v>495.7858750163349</v>
      </c>
      <c r="AB10">
        <f t="shared" si="6"/>
        <v>7.0664755763642686E-7</v>
      </c>
      <c r="AC10">
        <f t="shared" si="7"/>
        <v>0.70664755763642684</v>
      </c>
      <c r="AD10">
        <f t="shared" si="8"/>
        <v>1.2942262960374118</v>
      </c>
      <c r="AE10">
        <v>24.828800000000001</v>
      </c>
      <c r="AF10">
        <v>24.828800000000001</v>
      </c>
    </row>
    <row r="11" spans="1:32" x14ac:dyDescent="0.35">
      <c r="A11">
        <v>44715</v>
      </c>
      <c r="B11" s="2">
        <v>44715</v>
      </c>
      <c r="C11" t="s">
        <v>56</v>
      </c>
      <c r="D11" t="s">
        <v>19</v>
      </c>
      <c r="E11" t="s">
        <v>67</v>
      </c>
      <c r="F11" t="s">
        <v>46</v>
      </c>
      <c r="G11">
        <v>1</v>
      </c>
      <c r="H11" t="s">
        <v>30</v>
      </c>
      <c r="I11" t="s">
        <v>68</v>
      </c>
      <c r="J11" t="s">
        <v>507</v>
      </c>
      <c r="K11" t="s">
        <v>69</v>
      </c>
      <c r="L11">
        <v>0.63500000000000001</v>
      </c>
      <c r="M11">
        <v>6.51</v>
      </c>
      <c r="N11">
        <v>-0.65100000000000002</v>
      </c>
      <c r="O11" t="s">
        <v>70</v>
      </c>
      <c r="P11">
        <v>0.44900000000000001</v>
      </c>
      <c r="Q11">
        <v>0.186</v>
      </c>
      <c r="R11">
        <v>7.95</v>
      </c>
      <c r="S11">
        <v>-0.79500000000000004</v>
      </c>
      <c r="T11">
        <f t="shared" si="0"/>
        <v>-0.14400000000000002</v>
      </c>
      <c r="U11">
        <v>44.314999999999998</v>
      </c>
      <c r="V11">
        <f t="shared" si="1"/>
        <v>22.157499999999999</v>
      </c>
      <c r="W11">
        <f t="shared" si="2"/>
        <v>2.2157499999999999</v>
      </c>
      <c r="X11">
        <f t="shared" si="3"/>
        <v>15.423787097669374</v>
      </c>
      <c r="Y11">
        <f>(L11-P11)/P11</f>
        <v>0.41425389755011133</v>
      </c>
      <c r="Z11">
        <f t="shared" si="4"/>
        <v>4.0216303521411329E-5</v>
      </c>
      <c r="AA11">
        <f t="shared" si="5"/>
        <v>40.216303521411326</v>
      </c>
      <c r="AB11">
        <f t="shared" si="6"/>
        <v>6.202877033694995E-8</v>
      </c>
      <c r="AC11">
        <f t="shared" si="7"/>
        <v>6.2028770336949944E-2</v>
      </c>
      <c r="AD11">
        <f t="shared" si="8"/>
        <v>0.43075534956215233</v>
      </c>
      <c r="AF11">
        <v>24.828800000000001</v>
      </c>
    </row>
    <row r="12" spans="1:32" x14ac:dyDescent="0.35">
      <c r="A12">
        <v>44715</v>
      </c>
      <c r="B12" s="2">
        <v>44715</v>
      </c>
      <c r="C12" t="s">
        <v>56</v>
      </c>
      <c r="D12" t="s">
        <v>19</v>
      </c>
      <c r="E12" t="s">
        <v>67</v>
      </c>
      <c r="F12" t="s">
        <v>46</v>
      </c>
      <c r="G12">
        <v>7</v>
      </c>
      <c r="H12" t="s">
        <v>30</v>
      </c>
      <c r="I12" t="s">
        <v>75</v>
      </c>
      <c r="J12" t="s">
        <v>508</v>
      </c>
      <c r="K12" t="s">
        <v>69</v>
      </c>
      <c r="L12">
        <v>0.59899999999999998</v>
      </c>
      <c r="M12">
        <v>6.76</v>
      </c>
      <c r="N12">
        <v>-0.67599999999999993</v>
      </c>
      <c r="O12" t="s">
        <v>70</v>
      </c>
      <c r="P12">
        <v>0.50900000000000001</v>
      </c>
      <c r="Q12">
        <v>8.9999999999999969E-2</v>
      </c>
      <c r="R12">
        <v>10.43</v>
      </c>
      <c r="S12">
        <v>-1.0429999999999999</v>
      </c>
      <c r="T12">
        <f t="shared" si="0"/>
        <v>-0.36699999999999999</v>
      </c>
      <c r="U12">
        <v>72.885000000000005</v>
      </c>
      <c r="V12">
        <f t="shared" si="1"/>
        <v>36.442500000000003</v>
      </c>
      <c r="W12">
        <f t="shared" si="2"/>
        <v>3.6442500000000004</v>
      </c>
      <c r="X12">
        <f t="shared" si="3"/>
        <v>41.722068403569381</v>
      </c>
      <c r="Y12">
        <f>(L12-P12)/P12</f>
        <v>0.17681728880157163</v>
      </c>
      <c r="Z12">
        <f t="shared" si="4"/>
        <v>1.4100999606008172E-5</v>
      </c>
      <c r="AA12">
        <f t="shared" si="5"/>
        <v>14.100999606008171</v>
      </c>
      <c r="AB12">
        <f t="shared" si="6"/>
        <v>5.8832287012057781E-8</v>
      </c>
      <c r="AC12">
        <f t="shared" si="7"/>
        <v>5.8832287012057782E-2</v>
      </c>
      <c r="AD12">
        <f t="shared" si="8"/>
        <v>0.16030595916092039</v>
      </c>
      <c r="AF12">
        <v>24.828800000000001</v>
      </c>
    </row>
    <row r="13" spans="1:32" x14ac:dyDescent="0.35">
      <c r="A13">
        <v>44715</v>
      </c>
      <c r="B13" s="2">
        <v>44715</v>
      </c>
      <c r="C13" t="s">
        <v>56</v>
      </c>
      <c r="D13" t="s">
        <v>19</v>
      </c>
      <c r="E13" t="s">
        <v>77</v>
      </c>
      <c r="F13" t="s">
        <v>46</v>
      </c>
      <c r="G13">
        <v>13</v>
      </c>
      <c r="H13" t="s">
        <v>30</v>
      </c>
      <c r="I13" t="s">
        <v>93</v>
      </c>
      <c r="J13" t="s">
        <v>516</v>
      </c>
      <c r="K13" t="s">
        <v>23</v>
      </c>
      <c r="L13">
        <v>0.61399999999999999</v>
      </c>
      <c r="M13">
        <v>6.51</v>
      </c>
      <c r="N13">
        <v>-0.65100000000000002</v>
      </c>
      <c r="O13" t="s">
        <v>80</v>
      </c>
      <c r="P13">
        <v>0.432</v>
      </c>
      <c r="Q13">
        <v>0.182</v>
      </c>
      <c r="R13">
        <v>12.54</v>
      </c>
      <c r="S13">
        <v>-1.254</v>
      </c>
      <c r="T13">
        <f t="shared" si="0"/>
        <v>-0.60299999999999998</v>
      </c>
      <c r="U13">
        <v>39.945</v>
      </c>
      <c r="V13">
        <f t="shared" si="1"/>
        <v>19.9725</v>
      </c>
      <c r="W13">
        <f t="shared" si="2"/>
        <v>1.99725</v>
      </c>
      <c r="X13">
        <f t="shared" si="3"/>
        <v>12.531826268274374</v>
      </c>
      <c r="Y13">
        <f>(L13-P13)/P13</f>
        <v>0.42129629629629628</v>
      </c>
      <c r="Z13">
        <f t="shared" si="4"/>
        <v>4.1059565348686452E-5</v>
      </c>
      <c r="AA13">
        <f t="shared" si="5"/>
        <v>41.059565348686455</v>
      </c>
      <c r="AB13">
        <f t="shared" si="6"/>
        <v>5.1455133960059713E-8</v>
      </c>
      <c r="AC13">
        <f t="shared" si="7"/>
        <v>5.1455133960059719E-2</v>
      </c>
      <c r="AD13">
        <f t="shared" si="8"/>
        <v>8.5331897114526906E-2</v>
      </c>
      <c r="AF13">
        <v>24.828800000000001</v>
      </c>
    </row>
    <row r="14" spans="1:32" x14ac:dyDescent="0.35">
      <c r="A14">
        <v>44715</v>
      </c>
      <c r="B14" s="2">
        <v>44715</v>
      </c>
      <c r="C14" t="s">
        <v>56</v>
      </c>
      <c r="D14" t="s">
        <v>19</v>
      </c>
      <c r="E14" t="s">
        <v>57</v>
      </c>
      <c r="F14" t="s">
        <v>46</v>
      </c>
      <c r="G14">
        <v>5</v>
      </c>
      <c r="H14" t="s">
        <v>37</v>
      </c>
      <c r="I14" t="s">
        <v>63</v>
      </c>
      <c r="J14" t="s">
        <v>502</v>
      </c>
      <c r="K14" t="s">
        <v>59</v>
      </c>
      <c r="L14">
        <v>0.14499999999999999</v>
      </c>
      <c r="M14">
        <v>3.43</v>
      </c>
      <c r="N14">
        <v>-0.34300000000000003</v>
      </c>
      <c r="O14" t="s">
        <v>60</v>
      </c>
      <c r="P14">
        <v>0.60299999999999998</v>
      </c>
      <c r="Q14">
        <v>-0.45799999999999996</v>
      </c>
      <c r="R14">
        <v>10.48</v>
      </c>
      <c r="S14">
        <v>-1.048</v>
      </c>
      <c r="T14">
        <f t="shared" si="0"/>
        <v>-0.70500000000000007</v>
      </c>
      <c r="U14">
        <v>35.465000000000003</v>
      </c>
      <c r="V14">
        <f t="shared" si="1"/>
        <v>17.732500000000002</v>
      </c>
      <c r="W14">
        <f t="shared" si="2"/>
        <v>1.7732500000000002</v>
      </c>
      <c r="X14">
        <f t="shared" si="3"/>
        <v>9.8784644869943765</v>
      </c>
      <c r="Y14">
        <f>(P14-L14)/L14</f>
        <v>3.1586206896551725</v>
      </c>
      <c r="Z14">
        <f t="shared" si="4"/>
        <v>4.9026213715178265E-4</v>
      </c>
      <c r="AA14">
        <f t="shared" si="5"/>
        <v>490.26213715178267</v>
      </c>
      <c r="AB14">
        <f t="shared" si="6"/>
        <v>4.8430371111718519E-7</v>
      </c>
      <c r="AC14">
        <f t="shared" si="7"/>
        <v>0.48430371111718518</v>
      </c>
      <c r="AD14">
        <f t="shared" si="8"/>
        <v>0.68695561860593635</v>
      </c>
      <c r="AE14">
        <v>24.828800000000001</v>
      </c>
      <c r="AF14">
        <v>24.828800000000001</v>
      </c>
    </row>
    <row r="15" spans="1:32" x14ac:dyDescent="0.35">
      <c r="A15">
        <v>44715</v>
      </c>
      <c r="B15" s="2">
        <v>44715</v>
      </c>
      <c r="C15" t="s">
        <v>56</v>
      </c>
      <c r="D15" t="s">
        <v>19</v>
      </c>
      <c r="E15" t="s">
        <v>67</v>
      </c>
      <c r="F15" t="s">
        <v>46</v>
      </c>
      <c r="G15">
        <v>8</v>
      </c>
      <c r="H15" t="s">
        <v>37</v>
      </c>
      <c r="I15" t="s">
        <v>76</v>
      </c>
      <c r="J15" t="s">
        <v>509</v>
      </c>
      <c r="K15" t="s">
        <v>69</v>
      </c>
      <c r="L15">
        <v>0.72</v>
      </c>
      <c r="M15">
        <v>4.6900000000000004</v>
      </c>
      <c r="N15">
        <v>-0.46900000000000003</v>
      </c>
      <c r="O15" t="s">
        <v>70</v>
      </c>
      <c r="P15">
        <v>0.53500000000000003</v>
      </c>
      <c r="Q15">
        <v>0.18499999999999994</v>
      </c>
      <c r="R15">
        <v>13.64</v>
      </c>
      <c r="S15">
        <v>-1.3640000000000001</v>
      </c>
      <c r="T15">
        <f t="shared" si="0"/>
        <v>-0.89500000000000002</v>
      </c>
      <c r="U15">
        <v>58.085000000000001</v>
      </c>
      <c r="V15">
        <f t="shared" si="1"/>
        <v>29.0425</v>
      </c>
      <c r="W15">
        <f t="shared" si="2"/>
        <v>2.9042500000000002</v>
      </c>
      <c r="X15">
        <f t="shared" si="3"/>
        <v>26.498268838469379</v>
      </c>
      <c r="Y15">
        <f t="shared" ref="Y15:Y31" si="9">(L15-P15)/P15</f>
        <v>0.34579439252336436</v>
      </c>
      <c r="Z15">
        <f t="shared" si="4"/>
        <v>3.2198219254117729E-5</v>
      </c>
      <c r="AA15">
        <f t="shared" si="5"/>
        <v>32.198219254117731</v>
      </c>
      <c r="AB15">
        <f t="shared" si="6"/>
        <v>8.5319706991559259E-8</v>
      </c>
      <c r="AC15">
        <f t="shared" si="7"/>
        <v>8.5319706991559274E-2</v>
      </c>
      <c r="AD15">
        <f t="shared" si="8"/>
        <v>9.5329281554814835E-2</v>
      </c>
      <c r="AF15">
        <v>24.828800000000001</v>
      </c>
    </row>
    <row r="16" spans="1:32" x14ac:dyDescent="0.35">
      <c r="A16">
        <v>44715</v>
      </c>
      <c r="B16" s="2">
        <v>44715</v>
      </c>
      <c r="C16" t="s">
        <v>56</v>
      </c>
      <c r="D16" t="s">
        <v>19</v>
      </c>
      <c r="E16" t="s">
        <v>77</v>
      </c>
      <c r="F16" t="s">
        <v>46</v>
      </c>
      <c r="G16">
        <v>15</v>
      </c>
      <c r="H16" t="s">
        <v>37</v>
      </c>
      <c r="I16" t="s">
        <v>68</v>
      </c>
      <c r="J16" t="s">
        <v>517</v>
      </c>
      <c r="K16" t="s">
        <v>23</v>
      </c>
      <c r="L16">
        <v>0.71199999999999997</v>
      </c>
      <c r="M16">
        <v>10.4</v>
      </c>
      <c r="N16">
        <v>-1.04</v>
      </c>
      <c r="O16" t="s">
        <v>80</v>
      </c>
      <c r="P16">
        <v>0.63500000000000001</v>
      </c>
      <c r="Q16">
        <v>7.6999999999999957E-2</v>
      </c>
      <c r="R16">
        <v>12.49</v>
      </c>
      <c r="S16">
        <v>-1.2490000000000001</v>
      </c>
      <c r="T16">
        <f t="shared" si="0"/>
        <v>-0.20900000000000007</v>
      </c>
      <c r="U16">
        <v>42.994999999999997</v>
      </c>
      <c r="V16">
        <f t="shared" si="1"/>
        <v>21.497499999999999</v>
      </c>
      <c r="W16">
        <f t="shared" si="2"/>
        <v>2.14975</v>
      </c>
      <c r="X16">
        <f t="shared" si="3"/>
        <v>14.518622762099374</v>
      </c>
      <c r="Y16">
        <f t="shared" si="9"/>
        <v>0.12125984251968497</v>
      </c>
      <c r="Z16">
        <f t="shared" si="4"/>
        <v>8.8634456962035135E-6</v>
      </c>
      <c r="AA16">
        <f t="shared" si="5"/>
        <v>8.8634456962035131</v>
      </c>
      <c r="AB16">
        <f t="shared" si="6"/>
        <v>1.2868502443553208E-8</v>
      </c>
      <c r="AC16">
        <f t="shared" si="7"/>
        <v>1.2868502443553207E-2</v>
      </c>
      <c r="AD16">
        <f t="shared" si="8"/>
        <v>6.1571782026570349E-2</v>
      </c>
      <c r="AF16">
        <v>24.828800000000001</v>
      </c>
    </row>
    <row r="17" spans="1:32" x14ac:dyDescent="0.35">
      <c r="A17">
        <v>44715</v>
      </c>
      <c r="B17" s="2">
        <v>44715</v>
      </c>
      <c r="C17" t="s">
        <v>56</v>
      </c>
      <c r="D17" t="s">
        <v>19</v>
      </c>
      <c r="E17" t="s">
        <v>57</v>
      </c>
      <c r="F17" t="s">
        <v>46</v>
      </c>
      <c r="G17">
        <v>3</v>
      </c>
      <c r="H17" t="s">
        <v>37</v>
      </c>
      <c r="I17" t="s">
        <v>38</v>
      </c>
      <c r="J17" t="s">
        <v>501</v>
      </c>
      <c r="K17" t="s">
        <v>59</v>
      </c>
      <c r="L17">
        <v>0.64900000000000002</v>
      </c>
      <c r="M17">
        <v>3.16</v>
      </c>
      <c r="N17">
        <v>-0.316</v>
      </c>
      <c r="O17" t="s">
        <v>60</v>
      </c>
      <c r="P17">
        <v>0.55300000000000005</v>
      </c>
      <c r="Q17">
        <v>9.5999999999999974E-2</v>
      </c>
      <c r="R17">
        <v>12.63</v>
      </c>
      <c r="S17">
        <v>-1.2630000000000001</v>
      </c>
      <c r="T17">
        <f t="shared" si="0"/>
        <v>-0.94700000000000006</v>
      </c>
      <c r="U17">
        <v>49.884999999999998</v>
      </c>
      <c r="V17">
        <f t="shared" si="1"/>
        <v>24.942499999999999</v>
      </c>
      <c r="W17">
        <f t="shared" si="2"/>
        <v>2.4942500000000001</v>
      </c>
      <c r="X17">
        <f t="shared" si="3"/>
        <v>19.544720656319374</v>
      </c>
      <c r="Y17">
        <f t="shared" si="9"/>
        <v>0.17359855334538873</v>
      </c>
      <c r="Z17">
        <f t="shared" si="4"/>
        <v>1.3785680616144627E-5</v>
      </c>
      <c r="AA17">
        <f t="shared" si="5"/>
        <v>13.785680616144626</v>
      </c>
      <c r="AB17">
        <f t="shared" si="6"/>
        <v>2.6943727669978347E-8</v>
      </c>
      <c r="AC17">
        <f t="shared" si="7"/>
        <v>2.6943727669978348E-2</v>
      </c>
      <c r="AD17">
        <f t="shared" si="8"/>
        <v>2.8451665966186215E-2</v>
      </c>
      <c r="AE17">
        <v>24.828800000000001</v>
      </c>
      <c r="AF17">
        <v>24.828800000000001</v>
      </c>
    </row>
    <row r="18" spans="1:32" x14ac:dyDescent="0.35">
      <c r="A18">
        <v>44715</v>
      </c>
      <c r="B18" s="2">
        <v>44715</v>
      </c>
      <c r="C18" t="s">
        <v>56</v>
      </c>
      <c r="D18" t="s">
        <v>19</v>
      </c>
      <c r="E18" t="s">
        <v>67</v>
      </c>
      <c r="F18" t="s">
        <v>46</v>
      </c>
      <c r="G18">
        <v>3</v>
      </c>
      <c r="H18" t="s">
        <v>43</v>
      </c>
      <c r="I18" t="s">
        <v>72</v>
      </c>
      <c r="J18" t="s">
        <v>510</v>
      </c>
      <c r="K18" t="s">
        <v>69</v>
      </c>
      <c r="L18">
        <v>0.64900000000000002</v>
      </c>
      <c r="M18">
        <v>8.7899999999999991</v>
      </c>
      <c r="N18">
        <v>-0.87899999999999989</v>
      </c>
      <c r="O18" t="s">
        <v>70</v>
      </c>
      <c r="P18">
        <v>0.45600000000000002</v>
      </c>
      <c r="Q18">
        <v>0.193</v>
      </c>
      <c r="R18">
        <v>15.23</v>
      </c>
      <c r="S18">
        <v>-1.5230000000000001</v>
      </c>
      <c r="T18">
        <f t="shared" si="0"/>
        <v>-0.64400000000000024</v>
      </c>
      <c r="U18">
        <v>116.83499999999999</v>
      </c>
      <c r="V18">
        <f t="shared" si="1"/>
        <v>58.417499999999997</v>
      </c>
      <c r="W18">
        <f t="shared" si="2"/>
        <v>5.8417499999999993</v>
      </c>
      <c r="X18">
        <f t="shared" si="3"/>
        <v>107.21003562471935</v>
      </c>
      <c r="Y18">
        <f t="shared" si="9"/>
        <v>0.4232456140350877</v>
      </c>
      <c r="Z18">
        <f t="shared" si="4"/>
        <v>4.1293556347020169E-5</v>
      </c>
      <c r="AA18">
        <f t="shared" si="5"/>
        <v>41.293556347020171</v>
      </c>
      <c r="AB18">
        <f t="shared" si="6"/>
        <v>4.4270836470353881E-7</v>
      </c>
      <c r="AC18">
        <f t="shared" si="7"/>
        <v>0.44270836470353886</v>
      </c>
      <c r="AD18">
        <f t="shared" si="8"/>
        <v>0.6874353489185383</v>
      </c>
      <c r="AF18">
        <v>24.828800000000001</v>
      </c>
    </row>
    <row r="19" spans="1:32" x14ac:dyDescent="0.35">
      <c r="A19">
        <v>44715</v>
      </c>
      <c r="B19" s="2">
        <v>44715</v>
      </c>
      <c r="C19" t="s">
        <v>56</v>
      </c>
      <c r="D19" t="s">
        <v>19</v>
      </c>
      <c r="E19" t="s">
        <v>57</v>
      </c>
      <c r="F19" t="s">
        <v>46</v>
      </c>
      <c r="G19">
        <v>1</v>
      </c>
      <c r="H19" t="s">
        <v>43</v>
      </c>
      <c r="I19" t="s">
        <v>58</v>
      </c>
      <c r="J19" t="s">
        <v>503</v>
      </c>
      <c r="K19" t="s">
        <v>59</v>
      </c>
      <c r="L19">
        <v>0.59099999999999997</v>
      </c>
      <c r="M19">
        <v>11.01</v>
      </c>
      <c r="N19">
        <v>-1.101</v>
      </c>
      <c r="O19" t="s">
        <v>60</v>
      </c>
      <c r="P19">
        <v>0.495</v>
      </c>
      <c r="Q19">
        <v>9.5999999999999974E-2</v>
      </c>
      <c r="R19">
        <v>16.350000000000001</v>
      </c>
      <c r="S19">
        <v>-1.6350000000000002</v>
      </c>
      <c r="T19">
        <f t="shared" si="0"/>
        <v>-0.53400000000000025</v>
      </c>
      <c r="U19">
        <v>130.74</v>
      </c>
      <c r="V19">
        <f t="shared" si="1"/>
        <v>65.37</v>
      </c>
      <c r="W19">
        <f t="shared" si="2"/>
        <v>6.5370000000000008</v>
      </c>
      <c r="X19">
        <f t="shared" si="3"/>
        <v>134.24758312671003</v>
      </c>
      <c r="Y19">
        <f t="shared" si="9"/>
        <v>0.19393939393939388</v>
      </c>
      <c r="Z19">
        <f t="shared" si="4"/>
        <v>1.5800246024560036E-5</v>
      </c>
      <c r="AA19">
        <f t="shared" si="5"/>
        <v>15.800246024560035</v>
      </c>
      <c r="AB19">
        <f t="shared" si="6"/>
        <v>2.121144841604593E-7</v>
      </c>
      <c r="AC19">
        <f t="shared" si="7"/>
        <v>0.21211448416045928</v>
      </c>
      <c r="AD19">
        <f t="shared" si="8"/>
        <v>0.39721813513194604</v>
      </c>
      <c r="AE19">
        <v>24.828800000000001</v>
      </c>
      <c r="AF19">
        <v>24.828800000000001</v>
      </c>
    </row>
    <row r="20" spans="1:32" x14ac:dyDescent="0.35">
      <c r="A20">
        <v>44715</v>
      </c>
      <c r="B20" s="2">
        <v>44715</v>
      </c>
      <c r="C20" t="s">
        <v>56</v>
      </c>
      <c r="D20" t="s">
        <v>19</v>
      </c>
      <c r="E20" t="s">
        <v>67</v>
      </c>
      <c r="F20" t="s">
        <v>46</v>
      </c>
      <c r="G20">
        <v>5</v>
      </c>
      <c r="H20" t="s">
        <v>43</v>
      </c>
      <c r="I20" t="s">
        <v>74</v>
      </c>
      <c r="J20" t="s">
        <v>511</v>
      </c>
      <c r="K20" t="s">
        <v>69</v>
      </c>
      <c r="L20">
        <v>0.747</v>
      </c>
      <c r="M20">
        <v>10.23</v>
      </c>
      <c r="N20">
        <v>-1.0230000000000001</v>
      </c>
      <c r="O20" t="s">
        <v>70</v>
      </c>
      <c r="P20">
        <v>0.60299999999999998</v>
      </c>
      <c r="Q20">
        <v>0.14400000000000002</v>
      </c>
      <c r="R20">
        <v>14.84</v>
      </c>
      <c r="S20">
        <v>-1.484</v>
      </c>
      <c r="T20">
        <f t="shared" si="0"/>
        <v>-0.46099999999999985</v>
      </c>
      <c r="U20">
        <v>82.38</v>
      </c>
      <c r="V20">
        <f t="shared" si="1"/>
        <v>41.19</v>
      </c>
      <c r="W20">
        <f t="shared" si="2"/>
        <v>4.1189999999999998</v>
      </c>
      <c r="X20">
        <f t="shared" si="3"/>
        <v>53.300721735989995</v>
      </c>
      <c r="Y20">
        <f t="shared" si="9"/>
        <v>0.23880597014925375</v>
      </c>
      <c r="Z20">
        <f t="shared" si="4"/>
        <v>2.0413645937287933E-5</v>
      </c>
      <c r="AA20">
        <f t="shared" si="5"/>
        <v>20.413645937287935</v>
      </c>
      <c r="AB20">
        <f t="shared" si="6"/>
        <v>1.0880620617204068E-7</v>
      </c>
      <c r="AC20">
        <f t="shared" si="7"/>
        <v>0.10880620617204069</v>
      </c>
      <c r="AD20">
        <f t="shared" si="8"/>
        <v>0.23602213920182369</v>
      </c>
      <c r="AF20">
        <v>24.828800000000001</v>
      </c>
    </row>
    <row r="21" spans="1:32" x14ac:dyDescent="0.35">
      <c r="A21">
        <v>44715</v>
      </c>
      <c r="B21" s="2">
        <v>44715</v>
      </c>
      <c r="C21" t="s">
        <v>56</v>
      </c>
      <c r="D21" t="s">
        <v>19</v>
      </c>
      <c r="E21" t="s">
        <v>77</v>
      </c>
      <c r="F21" t="s">
        <v>46</v>
      </c>
      <c r="G21">
        <v>11</v>
      </c>
      <c r="H21" t="s">
        <v>43</v>
      </c>
      <c r="I21" t="s">
        <v>81</v>
      </c>
      <c r="J21" t="s">
        <v>518</v>
      </c>
      <c r="K21" t="s">
        <v>23</v>
      </c>
      <c r="L21">
        <v>0.54400000000000004</v>
      </c>
      <c r="M21">
        <v>3.67</v>
      </c>
      <c r="N21">
        <v>-0.36699999999999999</v>
      </c>
      <c r="O21" t="s">
        <v>80</v>
      </c>
      <c r="P21">
        <v>0.40300000000000002</v>
      </c>
      <c r="Q21">
        <v>0.14100000000000001</v>
      </c>
      <c r="R21">
        <v>14.45</v>
      </c>
      <c r="S21">
        <v>-1.4449999999999998</v>
      </c>
      <c r="T21">
        <f t="shared" si="0"/>
        <v>-1.0779999999999998</v>
      </c>
      <c r="U21">
        <v>71.13</v>
      </c>
      <c r="V21">
        <f t="shared" si="1"/>
        <v>35.564999999999998</v>
      </c>
      <c r="W21">
        <f t="shared" si="2"/>
        <v>3.5564999999999998</v>
      </c>
      <c r="X21">
        <f t="shared" si="3"/>
        <v>39.737005085677495</v>
      </c>
      <c r="Y21">
        <f t="shared" si="9"/>
        <v>0.34987593052109184</v>
      </c>
      <c r="Z21">
        <f t="shared" si="4"/>
        <v>3.2666693466679691E-5</v>
      </c>
      <c r="AA21">
        <f t="shared" si="5"/>
        <v>32.666693466679689</v>
      </c>
      <c r="AB21">
        <f t="shared" si="6"/>
        <v>1.2980765644177188E-7</v>
      </c>
      <c r="AC21">
        <f t="shared" si="7"/>
        <v>0.12980765644177186</v>
      </c>
      <c r="AD21">
        <f t="shared" si="8"/>
        <v>0.12041526571592939</v>
      </c>
      <c r="AF21">
        <v>24.828800000000001</v>
      </c>
    </row>
    <row r="22" spans="1:32" x14ac:dyDescent="0.35">
      <c r="A22">
        <v>44715</v>
      </c>
      <c r="B22" s="2">
        <v>44715</v>
      </c>
      <c r="C22" t="s">
        <v>56</v>
      </c>
      <c r="D22" t="s">
        <v>19</v>
      </c>
      <c r="E22" t="s">
        <v>77</v>
      </c>
      <c r="F22" t="s">
        <v>46</v>
      </c>
      <c r="G22">
        <v>16</v>
      </c>
      <c r="H22" t="s">
        <v>25</v>
      </c>
      <c r="I22" t="s">
        <v>85</v>
      </c>
      <c r="J22" t="s">
        <v>520</v>
      </c>
      <c r="K22" t="s">
        <v>23</v>
      </c>
      <c r="L22">
        <v>0.627</v>
      </c>
      <c r="M22">
        <v>6.01</v>
      </c>
      <c r="N22">
        <v>-0.60099999999999998</v>
      </c>
      <c r="O22" t="s">
        <v>80</v>
      </c>
      <c r="P22">
        <v>0.497</v>
      </c>
      <c r="Q22">
        <v>0.13</v>
      </c>
      <c r="R22">
        <v>7.58</v>
      </c>
      <c r="S22">
        <v>-0.75800000000000001</v>
      </c>
      <c r="T22">
        <f t="shared" si="0"/>
        <v>-0.15700000000000003</v>
      </c>
      <c r="U22">
        <v>75.954999999999998</v>
      </c>
      <c r="V22">
        <f t="shared" si="1"/>
        <v>37.977499999999999</v>
      </c>
      <c r="W22">
        <f t="shared" si="2"/>
        <v>3.7977499999999997</v>
      </c>
      <c r="X22">
        <f t="shared" si="3"/>
        <v>45.310854315299366</v>
      </c>
      <c r="Y22">
        <f t="shared" si="9"/>
        <v>0.26156941649899396</v>
      </c>
      <c r="Z22">
        <f t="shared" si="4"/>
        <v>2.2834763267595244E-5</v>
      </c>
      <c r="AA22">
        <f t="shared" si="5"/>
        <v>22.834763267595243</v>
      </c>
      <c r="AB22">
        <f t="shared" si="6"/>
        <v>1.0346626317423575E-7</v>
      </c>
      <c r="AC22">
        <f t="shared" si="7"/>
        <v>0.10346626317423574</v>
      </c>
      <c r="AD22">
        <f t="shared" si="8"/>
        <v>0.65902078454927215</v>
      </c>
      <c r="AF22">
        <v>24.828800000000001</v>
      </c>
    </row>
    <row r="23" spans="1:32" x14ac:dyDescent="0.35">
      <c r="A23">
        <v>44715</v>
      </c>
      <c r="B23" s="2">
        <v>44715</v>
      </c>
      <c r="C23" t="s">
        <v>56</v>
      </c>
      <c r="D23" t="s">
        <v>19</v>
      </c>
      <c r="E23" t="s">
        <v>77</v>
      </c>
      <c r="F23" t="s">
        <v>46</v>
      </c>
      <c r="G23">
        <v>9</v>
      </c>
      <c r="H23" t="s">
        <v>25</v>
      </c>
      <c r="I23" t="s">
        <v>78</v>
      </c>
      <c r="J23" t="s">
        <v>519</v>
      </c>
      <c r="K23" t="s">
        <v>23</v>
      </c>
      <c r="L23">
        <v>0.6</v>
      </c>
      <c r="M23">
        <v>1.1299999999999999</v>
      </c>
      <c r="N23">
        <v>-0.11299999999999999</v>
      </c>
      <c r="O23" t="s">
        <v>60</v>
      </c>
      <c r="P23">
        <v>0.38400000000000001</v>
      </c>
      <c r="Q23">
        <v>0.21599999999999997</v>
      </c>
      <c r="R23">
        <v>6.12</v>
      </c>
      <c r="S23">
        <v>-0.61199999999999999</v>
      </c>
      <c r="T23">
        <f t="shared" si="0"/>
        <v>-0.499</v>
      </c>
      <c r="U23">
        <v>40.335000000000001</v>
      </c>
      <c r="V23">
        <f t="shared" si="1"/>
        <v>20.1675</v>
      </c>
      <c r="W23">
        <f t="shared" si="2"/>
        <v>2.01675</v>
      </c>
      <c r="X23">
        <f t="shared" si="3"/>
        <v>12.777727942344375</v>
      </c>
      <c r="Y23">
        <f t="shared" si="9"/>
        <v>0.56249999999999989</v>
      </c>
      <c r="Z23">
        <f t="shared" si="4"/>
        <v>5.860677069243904E-5</v>
      </c>
      <c r="AA23">
        <f t="shared" si="5"/>
        <v>58.606770692439042</v>
      </c>
      <c r="AB23">
        <f t="shared" si="6"/>
        <v>7.4886137148734771E-8</v>
      </c>
      <c r="AC23">
        <f t="shared" si="7"/>
        <v>7.488613714873478E-2</v>
      </c>
      <c r="AD23">
        <f t="shared" si="8"/>
        <v>0.15007241913574104</v>
      </c>
      <c r="AF23">
        <v>24.828800000000001</v>
      </c>
    </row>
    <row r="24" spans="1:32" x14ac:dyDescent="0.35">
      <c r="A24">
        <v>44715</v>
      </c>
      <c r="B24" s="2">
        <v>44715</v>
      </c>
      <c r="C24" t="s">
        <v>56</v>
      </c>
      <c r="D24" t="s">
        <v>19</v>
      </c>
      <c r="E24" t="s">
        <v>57</v>
      </c>
      <c r="F24" t="s">
        <v>46</v>
      </c>
      <c r="G24">
        <v>8</v>
      </c>
      <c r="H24" t="s">
        <v>25</v>
      </c>
      <c r="I24" t="s">
        <v>66</v>
      </c>
      <c r="J24" t="s">
        <v>504</v>
      </c>
      <c r="K24" t="s">
        <v>59</v>
      </c>
      <c r="L24">
        <v>0.51700000000000002</v>
      </c>
      <c r="M24">
        <v>2.91</v>
      </c>
      <c r="N24">
        <v>-0.29100000000000004</v>
      </c>
      <c r="O24" t="s">
        <v>60</v>
      </c>
      <c r="P24">
        <v>0.437</v>
      </c>
      <c r="Q24">
        <v>8.0000000000000016E-2</v>
      </c>
      <c r="R24">
        <v>4.78</v>
      </c>
      <c r="S24">
        <v>-0.47800000000000004</v>
      </c>
      <c r="T24">
        <f t="shared" si="0"/>
        <v>-0.187</v>
      </c>
      <c r="U24">
        <v>47.21</v>
      </c>
      <c r="V24">
        <f t="shared" si="1"/>
        <v>23.605</v>
      </c>
      <c r="W24">
        <f t="shared" si="2"/>
        <v>2.3605</v>
      </c>
      <c r="X24">
        <f t="shared" si="3"/>
        <v>17.504814601797499</v>
      </c>
      <c r="Y24">
        <f t="shared" si="9"/>
        <v>0.18306636155606412</v>
      </c>
      <c r="Z24">
        <f t="shared" si="4"/>
        <v>1.4716959219991688E-5</v>
      </c>
      <c r="AA24">
        <f t="shared" si="5"/>
        <v>14.716959219991688</v>
      </c>
      <c r="AB24">
        <f t="shared" si="6"/>
        <v>2.5761764264816884E-8</v>
      </c>
      <c r="AC24">
        <f t="shared" si="7"/>
        <v>2.5761764264816883E-2</v>
      </c>
      <c r="AD24">
        <f t="shared" si="8"/>
        <v>0.13776344526640044</v>
      </c>
      <c r="AE24">
        <v>24.828800000000001</v>
      </c>
      <c r="AF24">
        <v>24.828800000000001</v>
      </c>
    </row>
    <row r="25" spans="1:32" x14ac:dyDescent="0.35">
      <c r="A25">
        <v>44715</v>
      </c>
      <c r="B25" s="2">
        <v>44715</v>
      </c>
      <c r="C25" t="s">
        <v>56</v>
      </c>
      <c r="D25" t="s">
        <v>19</v>
      </c>
      <c r="E25" t="s">
        <v>67</v>
      </c>
      <c r="F25" t="s">
        <v>46</v>
      </c>
      <c r="G25">
        <v>4</v>
      </c>
      <c r="H25" t="s">
        <v>25</v>
      </c>
      <c r="I25" t="s">
        <v>73</v>
      </c>
      <c r="J25" t="s">
        <v>512</v>
      </c>
      <c r="K25" t="s">
        <v>69</v>
      </c>
      <c r="L25">
        <v>0.63</v>
      </c>
      <c r="M25">
        <v>2.68</v>
      </c>
      <c r="N25">
        <v>-0.26800000000000002</v>
      </c>
      <c r="O25" t="s">
        <v>70</v>
      </c>
      <c r="P25">
        <v>0.52</v>
      </c>
      <c r="Q25">
        <v>0.10999999999999999</v>
      </c>
      <c r="R25">
        <v>7.53</v>
      </c>
      <c r="S25">
        <v>-0.753</v>
      </c>
      <c r="T25">
        <f t="shared" si="0"/>
        <v>-0.48499999999999999</v>
      </c>
      <c r="U25">
        <v>46.674999999999997</v>
      </c>
      <c r="V25">
        <f t="shared" si="1"/>
        <v>23.337499999999999</v>
      </c>
      <c r="W25">
        <f t="shared" si="2"/>
        <v>2.3337499999999998</v>
      </c>
      <c r="X25">
        <f t="shared" si="3"/>
        <v>17.110321414859371</v>
      </c>
      <c r="Y25">
        <f t="shared" si="9"/>
        <v>0.21153846153846151</v>
      </c>
      <c r="Z25">
        <f t="shared" si="4"/>
        <v>1.7583334611017856E-5</v>
      </c>
      <c r="AA25">
        <f t="shared" si="5"/>
        <v>17.583334611017857</v>
      </c>
      <c r="AB25">
        <f t="shared" si="6"/>
        <v>3.0085650673953679E-8</v>
      </c>
      <c r="AC25">
        <f t="shared" si="7"/>
        <v>3.008565067395368E-2</v>
      </c>
      <c r="AD25">
        <f t="shared" si="8"/>
        <v>6.2032269430832329E-2</v>
      </c>
      <c r="AF25">
        <v>24.828800000000001</v>
      </c>
    </row>
    <row r="26" spans="1:32" x14ac:dyDescent="0.35">
      <c r="A26">
        <v>44720</v>
      </c>
      <c r="B26" s="2">
        <v>44720</v>
      </c>
      <c r="C26" t="s">
        <v>18</v>
      </c>
      <c r="D26" t="s">
        <v>19</v>
      </c>
      <c r="E26" t="s">
        <v>45</v>
      </c>
      <c r="F26" t="s">
        <v>46</v>
      </c>
      <c r="G26">
        <v>2</v>
      </c>
      <c r="H26" t="s">
        <v>94</v>
      </c>
      <c r="I26" t="s">
        <v>93</v>
      </c>
      <c r="J26" t="s">
        <v>410</v>
      </c>
      <c r="K26" t="s">
        <v>23</v>
      </c>
      <c r="L26">
        <v>0.53100000000000003</v>
      </c>
      <c r="M26">
        <v>10.48</v>
      </c>
      <c r="N26">
        <v>-1.048</v>
      </c>
      <c r="O26" t="s">
        <v>105</v>
      </c>
      <c r="P26">
        <v>0.40600000000000003</v>
      </c>
      <c r="Q26">
        <v>0.125</v>
      </c>
      <c r="R26">
        <v>3.4</v>
      </c>
      <c r="S26">
        <v>-0.33999999999999997</v>
      </c>
      <c r="T26">
        <f t="shared" si="0"/>
        <v>0.70800000000000007</v>
      </c>
      <c r="U26">
        <v>33</v>
      </c>
      <c r="V26">
        <f t="shared" ref="V26:V57" si="10">U26/(2*3.14)</f>
        <v>5.2547770700636942</v>
      </c>
      <c r="W26">
        <f t="shared" ref="W26:W57" si="11">V26</f>
        <v>5.2547770700636942</v>
      </c>
      <c r="X26">
        <f t="shared" si="3"/>
        <v>86.747725820520103</v>
      </c>
      <c r="Y26">
        <f t="shared" si="9"/>
        <v>0.30788177339901474</v>
      </c>
      <c r="Z26">
        <f t="shared" si="4"/>
        <v>2.7909216206457201E-5</v>
      </c>
      <c r="AA26">
        <f t="shared" si="5"/>
        <v>27.909216206457202</v>
      </c>
      <c r="AB26">
        <f t="shared" si="6"/>
        <v>2.4210610353433653E-7</v>
      </c>
      <c r="AC26">
        <f t="shared" si="7"/>
        <v>0.24210610353433654</v>
      </c>
      <c r="AD26">
        <f t="shared" si="8"/>
        <v>0.34195777335358263</v>
      </c>
      <c r="AF26">
        <v>26.9267</v>
      </c>
    </row>
    <row r="27" spans="1:32" x14ac:dyDescent="0.35">
      <c r="A27">
        <v>44720</v>
      </c>
      <c r="B27" s="2">
        <v>44720</v>
      </c>
      <c r="C27" t="s">
        <v>18</v>
      </c>
      <c r="D27" t="s">
        <v>19</v>
      </c>
      <c r="E27" t="s">
        <v>86</v>
      </c>
      <c r="F27" t="s">
        <v>46</v>
      </c>
      <c r="G27">
        <v>12</v>
      </c>
      <c r="H27" t="s">
        <v>94</v>
      </c>
      <c r="I27" t="s">
        <v>82</v>
      </c>
      <c r="J27" t="s">
        <v>395</v>
      </c>
      <c r="K27" t="s">
        <v>99</v>
      </c>
      <c r="L27">
        <v>0.63400000000000001</v>
      </c>
      <c r="M27">
        <v>9.3800000000000008</v>
      </c>
      <c r="N27">
        <v>-0.93800000000000006</v>
      </c>
      <c r="O27" t="s">
        <v>100</v>
      </c>
      <c r="P27">
        <v>0.51700000000000002</v>
      </c>
      <c r="Q27">
        <v>0.11699999999999999</v>
      </c>
      <c r="R27">
        <v>18.559999999999999</v>
      </c>
      <c r="S27">
        <v>-1.8559999999999999</v>
      </c>
      <c r="T27">
        <f t="shared" si="0"/>
        <v>-0.91799999999999982</v>
      </c>
      <c r="U27">
        <v>28</v>
      </c>
      <c r="V27">
        <f t="shared" si="10"/>
        <v>4.4585987261146496</v>
      </c>
      <c r="W27">
        <f t="shared" si="11"/>
        <v>4.4585987261146496</v>
      </c>
      <c r="X27">
        <f t="shared" si="3"/>
        <v>62.451989938739899</v>
      </c>
      <c r="Y27">
        <f t="shared" si="9"/>
        <v>0.22630560928433266</v>
      </c>
      <c r="Z27">
        <f t="shared" si="4"/>
        <v>1.9106313464775888E-5</v>
      </c>
      <c r="AA27">
        <f t="shared" si="5"/>
        <v>19.106313464775887</v>
      </c>
      <c r="AB27">
        <f t="shared" si="6"/>
        <v>1.1932272962685945E-7</v>
      </c>
      <c r="AC27">
        <f t="shared" si="7"/>
        <v>0.11932272962685943</v>
      </c>
      <c r="AD27">
        <f t="shared" si="8"/>
        <v>0.12998118695736324</v>
      </c>
      <c r="AF27">
        <v>26.9267</v>
      </c>
    </row>
    <row r="28" spans="1:32" x14ac:dyDescent="0.35">
      <c r="A28">
        <v>44720</v>
      </c>
      <c r="B28" s="2">
        <v>44720</v>
      </c>
      <c r="C28" t="s">
        <v>18</v>
      </c>
      <c r="D28" t="s">
        <v>19</v>
      </c>
      <c r="E28" t="s">
        <v>45</v>
      </c>
      <c r="F28" t="s">
        <v>46</v>
      </c>
      <c r="G28">
        <v>8</v>
      </c>
      <c r="H28" t="s">
        <v>94</v>
      </c>
      <c r="I28" t="s">
        <v>36</v>
      </c>
      <c r="J28" t="s">
        <v>411</v>
      </c>
      <c r="K28" t="s">
        <v>23</v>
      </c>
      <c r="L28">
        <v>0.83</v>
      </c>
      <c r="M28">
        <v>6.74</v>
      </c>
      <c r="N28">
        <v>-0.67400000000000004</v>
      </c>
      <c r="O28" t="s">
        <v>105</v>
      </c>
      <c r="P28">
        <v>0.68400000000000005</v>
      </c>
      <c r="Q28">
        <v>0.14599999999999991</v>
      </c>
      <c r="R28">
        <v>4.75</v>
      </c>
      <c r="S28">
        <v>-0.47499999999999998</v>
      </c>
      <c r="T28">
        <f t="shared" si="0"/>
        <v>0.19900000000000007</v>
      </c>
      <c r="U28">
        <v>12</v>
      </c>
      <c r="V28">
        <f t="shared" si="10"/>
        <v>1.910828025477707</v>
      </c>
      <c r="W28">
        <f t="shared" si="11"/>
        <v>1.910828025477707</v>
      </c>
      <c r="X28">
        <f t="shared" si="3"/>
        <v>11.470773662217534</v>
      </c>
      <c r="Y28">
        <f t="shared" si="9"/>
        <v>0.21345029239766067</v>
      </c>
      <c r="Z28">
        <f t="shared" si="4"/>
        <v>1.7779161119480808E-5</v>
      </c>
      <c r="AA28">
        <f t="shared" si="5"/>
        <v>17.779161119480808</v>
      </c>
      <c r="AB28">
        <f t="shared" si="6"/>
        <v>2.0394073310566242E-8</v>
      </c>
      <c r="AC28">
        <f t="shared" si="7"/>
        <v>2.0394073310566242E-2</v>
      </c>
      <c r="AD28">
        <f t="shared" si="8"/>
        <v>0.10248278045510671</v>
      </c>
      <c r="AF28">
        <v>26.9267</v>
      </c>
    </row>
    <row r="29" spans="1:32" x14ac:dyDescent="0.35">
      <c r="A29">
        <v>44720</v>
      </c>
      <c r="B29" s="2">
        <v>44720</v>
      </c>
      <c r="C29" t="s">
        <v>18</v>
      </c>
      <c r="D29" t="s">
        <v>19</v>
      </c>
      <c r="E29" t="s">
        <v>86</v>
      </c>
      <c r="F29" t="s">
        <v>46</v>
      </c>
      <c r="G29">
        <v>3</v>
      </c>
      <c r="H29" t="s">
        <v>39</v>
      </c>
      <c r="I29" t="s">
        <v>91</v>
      </c>
      <c r="J29" t="s">
        <v>396</v>
      </c>
      <c r="K29" t="s">
        <v>87</v>
      </c>
      <c r="L29">
        <v>0.72299999999999998</v>
      </c>
      <c r="M29">
        <v>7.49</v>
      </c>
      <c r="N29">
        <v>-0.749</v>
      </c>
      <c r="O29" t="s">
        <v>88</v>
      </c>
      <c r="P29">
        <v>0.54200000000000004</v>
      </c>
      <c r="Q29">
        <v>0.18099999999999994</v>
      </c>
      <c r="R29">
        <v>5.67</v>
      </c>
      <c r="S29">
        <v>-0.56699999999999995</v>
      </c>
      <c r="T29">
        <f t="shared" si="0"/>
        <v>0.18200000000000005</v>
      </c>
      <c r="U29">
        <v>23.5</v>
      </c>
      <c r="V29">
        <f t="shared" si="10"/>
        <v>3.7420382165605095</v>
      </c>
      <c r="W29">
        <f t="shared" si="11"/>
        <v>3.7420382165605095</v>
      </c>
      <c r="X29">
        <f t="shared" si="3"/>
        <v>43.991213576108564</v>
      </c>
      <c r="Y29">
        <f t="shared" si="9"/>
        <v>0.3339483394833947</v>
      </c>
      <c r="Z29">
        <f t="shared" si="4"/>
        <v>3.084580901838834E-5</v>
      </c>
      <c r="AA29">
        <f t="shared" si="5"/>
        <v>30.845809018388341</v>
      </c>
      <c r="AB29">
        <f t="shared" si="6"/>
        <v>1.3569445724557771E-7</v>
      </c>
      <c r="AC29">
        <f t="shared" si="7"/>
        <v>0.13569445724557772</v>
      </c>
      <c r="AD29">
        <f t="shared" si="8"/>
        <v>0.74557394090976747</v>
      </c>
      <c r="AF29">
        <v>26.9267</v>
      </c>
    </row>
    <row r="30" spans="1:32" x14ac:dyDescent="0.35">
      <c r="A30">
        <v>44720</v>
      </c>
      <c r="B30" s="2">
        <v>44720</v>
      </c>
      <c r="C30" t="s">
        <v>18</v>
      </c>
      <c r="D30" t="s">
        <v>19</v>
      </c>
      <c r="E30" t="s">
        <v>45</v>
      </c>
      <c r="F30" t="s">
        <v>46</v>
      </c>
      <c r="G30">
        <v>5</v>
      </c>
      <c r="H30" t="s">
        <v>39</v>
      </c>
      <c r="I30" t="s">
        <v>40</v>
      </c>
      <c r="J30" t="s">
        <v>412</v>
      </c>
      <c r="K30" t="s">
        <v>23</v>
      </c>
      <c r="L30">
        <v>0.60599999999999998</v>
      </c>
      <c r="M30">
        <v>7.47</v>
      </c>
      <c r="N30">
        <v>-0.747</v>
      </c>
      <c r="O30" t="s">
        <v>105</v>
      </c>
      <c r="P30">
        <v>0.434</v>
      </c>
      <c r="Q30">
        <v>0.17199999999999999</v>
      </c>
      <c r="R30">
        <v>10.01</v>
      </c>
      <c r="S30">
        <v>-1.0009999999999999</v>
      </c>
      <c r="T30">
        <f t="shared" si="0"/>
        <v>-0.25399999999999989</v>
      </c>
      <c r="U30">
        <v>16</v>
      </c>
      <c r="V30">
        <f t="shared" si="10"/>
        <v>2.5477707006369426</v>
      </c>
      <c r="W30">
        <f t="shared" si="11"/>
        <v>2.5477707006369426</v>
      </c>
      <c r="X30">
        <f t="shared" si="3"/>
        <v>20.392486510608947</v>
      </c>
      <c r="Y30">
        <f t="shared" si="9"/>
        <v>0.39631336405529949</v>
      </c>
      <c r="Z30">
        <f t="shared" si="4"/>
        <v>3.8083128882939194E-5</v>
      </c>
      <c r="AA30">
        <f t="shared" si="5"/>
        <v>38.083128882939192</v>
      </c>
      <c r="AB30">
        <f t="shared" si="6"/>
        <v>7.7660969202711954E-8</v>
      </c>
      <c r="AC30">
        <f t="shared" si="7"/>
        <v>7.7660969202711955E-2</v>
      </c>
      <c r="AD30">
        <f t="shared" si="8"/>
        <v>0.30575184725477161</v>
      </c>
      <c r="AF30">
        <v>26.9267</v>
      </c>
    </row>
    <row r="31" spans="1:32" x14ac:dyDescent="0.35">
      <c r="A31">
        <v>44720</v>
      </c>
      <c r="B31" s="2">
        <v>44720</v>
      </c>
      <c r="C31" t="s">
        <v>18</v>
      </c>
      <c r="D31" t="s">
        <v>19</v>
      </c>
      <c r="E31" t="s">
        <v>86</v>
      </c>
      <c r="F31" t="s">
        <v>46</v>
      </c>
      <c r="G31">
        <v>13</v>
      </c>
      <c r="H31" t="s">
        <v>27</v>
      </c>
      <c r="I31" t="s">
        <v>101</v>
      </c>
      <c r="J31" t="s">
        <v>397</v>
      </c>
      <c r="K31" t="s">
        <v>99</v>
      </c>
      <c r="L31">
        <v>0.53100000000000003</v>
      </c>
      <c r="M31">
        <v>1.99</v>
      </c>
      <c r="N31">
        <v>-0.19900000000000001</v>
      </c>
      <c r="O31" t="s">
        <v>100</v>
      </c>
      <c r="P31">
        <v>0.44800000000000001</v>
      </c>
      <c r="Q31">
        <v>8.3000000000000018E-2</v>
      </c>
      <c r="R31">
        <v>3.56</v>
      </c>
      <c r="S31">
        <v>-0.35599999999999998</v>
      </c>
      <c r="T31">
        <f t="shared" si="0"/>
        <v>-0.15699999999999997</v>
      </c>
      <c r="U31">
        <v>26.25</v>
      </c>
      <c r="V31">
        <f t="shared" si="10"/>
        <v>4.1799363057324843</v>
      </c>
      <c r="W31">
        <f t="shared" si="11"/>
        <v>4.1799363057324843</v>
      </c>
      <c r="X31">
        <f t="shared" si="3"/>
        <v>54.889444282095624</v>
      </c>
      <c r="Y31">
        <f t="shared" si="9"/>
        <v>0.18526785714285718</v>
      </c>
      <c r="Z31">
        <f t="shared" si="4"/>
        <v>1.4935124865160307E-5</v>
      </c>
      <c r="AA31">
        <f t="shared" si="5"/>
        <v>14.935124865160308</v>
      </c>
      <c r="AB31">
        <f t="shared" si="6"/>
        <v>8.1978070413235754E-8</v>
      </c>
      <c r="AC31">
        <f t="shared" si="7"/>
        <v>8.1978070413235765E-2</v>
      </c>
      <c r="AD31">
        <f t="shared" si="8"/>
        <v>0.52215331473398585</v>
      </c>
      <c r="AF31">
        <v>26.9267</v>
      </c>
    </row>
    <row r="32" spans="1:32" x14ac:dyDescent="0.35">
      <c r="A32">
        <v>44720</v>
      </c>
      <c r="B32" s="2">
        <v>44720</v>
      </c>
      <c r="C32" t="s">
        <v>18</v>
      </c>
      <c r="D32" t="s">
        <v>19</v>
      </c>
      <c r="E32" t="s">
        <v>86</v>
      </c>
      <c r="F32" t="s">
        <v>46</v>
      </c>
      <c r="G32">
        <v>9</v>
      </c>
      <c r="H32" t="s">
        <v>27</v>
      </c>
      <c r="I32" t="s">
        <v>98</v>
      </c>
      <c r="J32" t="s">
        <v>398</v>
      </c>
      <c r="K32" t="s">
        <v>99</v>
      </c>
      <c r="L32">
        <v>0.504</v>
      </c>
      <c r="M32">
        <v>9.01</v>
      </c>
      <c r="N32">
        <v>-0.90100000000000002</v>
      </c>
      <c r="O32" t="s">
        <v>100</v>
      </c>
      <c r="P32">
        <v>0.52200000000000002</v>
      </c>
      <c r="Q32">
        <v>-1.8000000000000016E-2</v>
      </c>
      <c r="R32">
        <v>19.23</v>
      </c>
      <c r="S32">
        <v>-1.923</v>
      </c>
      <c r="T32">
        <f t="shared" si="0"/>
        <v>-1.022</v>
      </c>
      <c r="U32">
        <v>26.5</v>
      </c>
      <c r="V32">
        <f t="shared" si="10"/>
        <v>4.2197452229299364</v>
      </c>
      <c r="W32">
        <f t="shared" si="11"/>
        <v>4.2197452229299364</v>
      </c>
      <c r="X32">
        <f t="shared" si="3"/>
        <v>55.939936140918491</v>
      </c>
      <c r="Y32">
        <f>(P32-L32)/L32</f>
        <v>3.5714285714285747E-2</v>
      </c>
      <c r="Z32">
        <f t="shared" si="4"/>
        <v>1.9683187285601463E-6</v>
      </c>
      <c r="AA32">
        <f t="shared" si="5"/>
        <v>1.9683187285601462</v>
      </c>
      <c r="AB32">
        <f t="shared" si="6"/>
        <v>1.1010762398062846E-8</v>
      </c>
      <c r="AC32">
        <f t="shared" si="7"/>
        <v>1.1010762398062845E-2</v>
      </c>
      <c r="AD32">
        <f t="shared" si="8"/>
        <v>1.0773740115521374E-2</v>
      </c>
      <c r="AF32">
        <v>26.9267</v>
      </c>
    </row>
    <row r="33" spans="1:32" x14ac:dyDescent="0.35">
      <c r="A33">
        <v>44720</v>
      </c>
      <c r="B33" s="2">
        <v>44720</v>
      </c>
      <c r="C33" t="s">
        <v>18</v>
      </c>
      <c r="D33" t="s">
        <v>19</v>
      </c>
      <c r="E33" t="s">
        <v>45</v>
      </c>
      <c r="F33" t="s">
        <v>46</v>
      </c>
      <c r="G33">
        <v>4</v>
      </c>
      <c r="H33" t="s">
        <v>28</v>
      </c>
      <c r="I33" t="s">
        <v>68</v>
      </c>
      <c r="J33" t="s">
        <v>413</v>
      </c>
      <c r="K33" t="s">
        <v>23</v>
      </c>
      <c r="L33">
        <v>0.86099999999999999</v>
      </c>
      <c r="M33">
        <v>10.47</v>
      </c>
      <c r="N33">
        <v>-1.0470000000000002</v>
      </c>
      <c r="O33" t="s">
        <v>105</v>
      </c>
      <c r="P33">
        <v>0.70099999999999996</v>
      </c>
      <c r="Q33">
        <v>0.16000000000000003</v>
      </c>
      <c r="R33">
        <v>12.51</v>
      </c>
      <c r="S33">
        <v>-1.2509999999999999</v>
      </c>
      <c r="T33">
        <f t="shared" si="0"/>
        <v>-0.20399999999999974</v>
      </c>
      <c r="U33">
        <v>18.25</v>
      </c>
      <c r="V33">
        <f t="shared" si="10"/>
        <v>2.9060509554140128</v>
      </c>
      <c r="W33">
        <f t="shared" si="11"/>
        <v>2.9060509554140128</v>
      </c>
      <c r="X33">
        <f t="shared" si="3"/>
        <v>26.531142728280052</v>
      </c>
      <c r="Y33">
        <f>(L33-P33)/P33</f>
        <v>0.22824536376604856</v>
      </c>
      <c r="Z33">
        <f t="shared" si="4"/>
        <v>1.9308110691663001E-5</v>
      </c>
      <c r="AA33">
        <f t="shared" si="5"/>
        <v>19.308110691663</v>
      </c>
      <c r="AB33">
        <f t="shared" si="6"/>
        <v>5.1226624057394117E-8</v>
      </c>
      <c r="AC33">
        <f t="shared" si="7"/>
        <v>5.1226624057394116E-2</v>
      </c>
      <c r="AD33">
        <f t="shared" si="8"/>
        <v>0.25111090224212834</v>
      </c>
      <c r="AF33">
        <v>26.9267</v>
      </c>
    </row>
    <row r="34" spans="1:32" x14ac:dyDescent="0.35">
      <c r="A34">
        <v>44720</v>
      </c>
      <c r="B34" s="2">
        <v>44720</v>
      </c>
      <c r="C34" t="s">
        <v>18</v>
      </c>
      <c r="D34" t="s">
        <v>19</v>
      </c>
      <c r="E34" t="s">
        <v>86</v>
      </c>
      <c r="F34" t="s">
        <v>46</v>
      </c>
      <c r="G34">
        <v>10</v>
      </c>
      <c r="H34" t="s">
        <v>28</v>
      </c>
      <c r="I34" t="s">
        <v>75</v>
      </c>
      <c r="J34" t="s">
        <v>399</v>
      </c>
      <c r="K34" t="s">
        <v>99</v>
      </c>
      <c r="L34">
        <v>0.49299999999999999</v>
      </c>
      <c r="M34">
        <v>11.63</v>
      </c>
      <c r="N34">
        <v>-1.163</v>
      </c>
      <c r="O34" t="s">
        <v>100</v>
      </c>
      <c r="P34">
        <v>0.57399999999999995</v>
      </c>
      <c r="Q34">
        <v>-8.0999999999999961E-2</v>
      </c>
      <c r="R34">
        <v>17.670000000000002</v>
      </c>
      <c r="S34">
        <v>-1.7670000000000001</v>
      </c>
      <c r="T34">
        <f t="shared" si="0"/>
        <v>-0.60400000000000009</v>
      </c>
      <c r="U34">
        <v>24.25</v>
      </c>
      <c r="V34">
        <f t="shared" si="10"/>
        <v>3.8614649681528661</v>
      </c>
      <c r="W34">
        <f t="shared" si="11"/>
        <v>3.8614649681528661</v>
      </c>
      <c r="X34">
        <f t="shared" si="3"/>
        <v>46.843971088456932</v>
      </c>
      <c r="Y34">
        <f>(P34-L34)/L34</f>
        <v>0.16430020283975652</v>
      </c>
      <c r="Z34">
        <f t="shared" si="4"/>
        <v>1.2882420232406085E-5</v>
      </c>
      <c r="AA34">
        <f t="shared" si="5"/>
        <v>12.882420232406085</v>
      </c>
      <c r="AB34">
        <f t="shared" si="6"/>
        <v>6.0346372091618329E-8</v>
      </c>
      <c r="AC34">
        <f t="shared" si="7"/>
        <v>6.0346372091618333E-2</v>
      </c>
      <c r="AD34">
        <f t="shared" si="8"/>
        <v>9.9911212072215774E-2</v>
      </c>
      <c r="AF34">
        <v>26.9267</v>
      </c>
    </row>
    <row r="35" spans="1:32" x14ac:dyDescent="0.35">
      <c r="A35">
        <v>44720</v>
      </c>
      <c r="B35" s="2">
        <v>44720</v>
      </c>
      <c r="C35" t="s">
        <v>18</v>
      </c>
      <c r="D35" t="s">
        <v>19</v>
      </c>
      <c r="E35" t="s">
        <v>86</v>
      </c>
      <c r="F35" t="s">
        <v>46</v>
      </c>
      <c r="G35">
        <v>2</v>
      </c>
      <c r="H35" t="s">
        <v>30</v>
      </c>
      <c r="I35" t="s">
        <v>90</v>
      </c>
      <c r="J35" t="s">
        <v>400</v>
      </c>
      <c r="K35" t="s">
        <v>87</v>
      </c>
      <c r="L35">
        <v>0.77700000000000002</v>
      </c>
      <c r="M35">
        <v>10.72</v>
      </c>
      <c r="N35">
        <v>-1.0720000000000001</v>
      </c>
      <c r="O35" t="s">
        <v>88</v>
      </c>
      <c r="P35">
        <v>0.67600000000000005</v>
      </c>
      <c r="Q35">
        <v>0.10099999999999998</v>
      </c>
      <c r="R35">
        <v>11.04</v>
      </c>
      <c r="S35">
        <v>-1.1039999999999999</v>
      </c>
      <c r="T35">
        <f t="shared" si="0"/>
        <v>-3.1999999999999806E-2</v>
      </c>
      <c r="U35">
        <v>29.75</v>
      </c>
      <c r="V35">
        <f t="shared" si="10"/>
        <v>4.7372611464968148</v>
      </c>
      <c r="W35">
        <f t="shared" si="11"/>
        <v>4.7372611464968148</v>
      </c>
      <c r="X35">
        <f t="shared" si="3"/>
        <v>70.502441766780592</v>
      </c>
      <c r="Y35">
        <f>(L35-P35)/P35</f>
        <v>0.1494082840236686</v>
      </c>
      <c r="Z35">
        <f t="shared" si="4"/>
        <v>1.1460463697570792E-5</v>
      </c>
      <c r="AA35">
        <f t="shared" si="5"/>
        <v>11.460463697570793</v>
      </c>
      <c r="AB35">
        <f t="shared" si="6"/>
        <v>8.0799067445828777E-8</v>
      </c>
      <c r="AC35">
        <f t="shared" si="7"/>
        <v>8.0799067445828779E-2</v>
      </c>
      <c r="AD35">
        <f t="shared" si="8"/>
        <v>2.5249708576821646</v>
      </c>
      <c r="AF35">
        <v>26.9267</v>
      </c>
    </row>
    <row r="36" spans="1:32" x14ac:dyDescent="0.35">
      <c r="A36">
        <v>44720</v>
      </c>
      <c r="B36" s="2">
        <v>44720</v>
      </c>
      <c r="C36" t="s">
        <v>18</v>
      </c>
      <c r="D36" t="s">
        <v>19</v>
      </c>
      <c r="E36" t="s">
        <v>45</v>
      </c>
      <c r="F36" t="s">
        <v>46</v>
      </c>
      <c r="G36">
        <v>3</v>
      </c>
      <c r="H36" t="s">
        <v>30</v>
      </c>
      <c r="I36" t="s">
        <v>106</v>
      </c>
      <c r="J36" t="s">
        <v>414</v>
      </c>
      <c r="K36" t="s">
        <v>23</v>
      </c>
      <c r="L36">
        <v>0.66100000000000003</v>
      </c>
      <c r="M36">
        <v>12.35</v>
      </c>
      <c r="N36">
        <v>-1.2349999999999999</v>
      </c>
      <c r="O36" t="s">
        <v>105</v>
      </c>
      <c r="P36">
        <v>0.73599999999999999</v>
      </c>
      <c r="Q36">
        <v>-7.4999999999999956E-2</v>
      </c>
      <c r="R36">
        <v>11.53</v>
      </c>
      <c r="S36">
        <v>-1.153</v>
      </c>
      <c r="T36">
        <f t="shared" si="0"/>
        <v>8.1999999999999851E-2</v>
      </c>
      <c r="U36">
        <v>22.5</v>
      </c>
      <c r="V36">
        <f t="shared" si="10"/>
        <v>3.5828025477707004</v>
      </c>
      <c r="W36">
        <f t="shared" si="11"/>
        <v>3.5828025477707004</v>
      </c>
      <c r="X36">
        <f t="shared" si="3"/>
        <v>40.326938656233509</v>
      </c>
      <c r="Y36">
        <f>(P36-L36)/L36</f>
        <v>0.11346444780635394</v>
      </c>
      <c r="Z36">
        <f t="shared" si="4"/>
        <v>8.1673163927777997E-6</v>
      </c>
      <c r="AA36">
        <f t="shared" si="5"/>
        <v>8.1673163927777992</v>
      </c>
      <c r="AB36">
        <f t="shared" si="6"/>
        <v>3.2936286715760069E-8</v>
      </c>
      <c r="AC36">
        <f t="shared" si="7"/>
        <v>3.2936286715760064E-2</v>
      </c>
      <c r="AD36">
        <f t="shared" si="8"/>
        <v>0.40166203311902593</v>
      </c>
      <c r="AF36">
        <v>26.9267</v>
      </c>
    </row>
    <row r="37" spans="1:32" x14ac:dyDescent="0.35">
      <c r="A37">
        <v>44720</v>
      </c>
      <c r="B37" s="2">
        <v>44720</v>
      </c>
      <c r="C37" t="s">
        <v>18</v>
      </c>
      <c r="D37" t="s">
        <v>19</v>
      </c>
      <c r="E37" t="s">
        <v>86</v>
      </c>
      <c r="F37" t="s">
        <v>46</v>
      </c>
      <c r="G37">
        <v>6</v>
      </c>
      <c r="H37" t="s">
        <v>30</v>
      </c>
      <c r="I37" t="s">
        <v>65</v>
      </c>
      <c r="J37" t="s">
        <v>401</v>
      </c>
      <c r="K37" t="s">
        <v>87</v>
      </c>
      <c r="L37">
        <v>0.622</v>
      </c>
      <c r="M37">
        <v>10.24</v>
      </c>
      <c r="N37">
        <v>-1.024</v>
      </c>
      <c r="O37" t="s">
        <v>88</v>
      </c>
      <c r="P37">
        <v>0.71099999999999997</v>
      </c>
      <c r="Q37">
        <v>-8.8999999999999968E-2</v>
      </c>
      <c r="R37">
        <v>5.16</v>
      </c>
      <c r="S37">
        <v>-0.51600000000000001</v>
      </c>
      <c r="T37">
        <f t="shared" si="0"/>
        <v>0.50800000000000001</v>
      </c>
      <c r="U37">
        <v>26</v>
      </c>
      <c r="V37">
        <f t="shared" si="10"/>
        <v>4.1401273885350314</v>
      </c>
      <c r="W37">
        <f t="shared" si="11"/>
        <v>4.1401273885350314</v>
      </c>
      <c r="X37">
        <f t="shared" si="3"/>
        <v>53.848909692076745</v>
      </c>
      <c r="Y37">
        <f>(P37-L37)/L37</f>
        <v>0.14308681672025719</v>
      </c>
      <c r="Z37">
        <f t="shared" si="4"/>
        <v>1.0866510300645401E-5</v>
      </c>
      <c r="AA37">
        <f t="shared" si="5"/>
        <v>10.8665103006454</v>
      </c>
      <c r="AB37">
        <f t="shared" si="6"/>
        <v>5.8514973184747593E-8</v>
      </c>
      <c r="AC37">
        <f t="shared" si="7"/>
        <v>5.851497318474759E-2</v>
      </c>
      <c r="AD37">
        <f t="shared" si="8"/>
        <v>0.11518695508808581</v>
      </c>
      <c r="AF37">
        <v>26.9267</v>
      </c>
    </row>
    <row r="38" spans="1:32" x14ac:dyDescent="0.35">
      <c r="A38">
        <v>44720</v>
      </c>
      <c r="B38" s="2">
        <v>44720</v>
      </c>
      <c r="C38" t="s">
        <v>18</v>
      </c>
      <c r="D38" t="s">
        <v>19</v>
      </c>
      <c r="E38" t="s">
        <v>86</v>
      </c>
      <c r="F38" t="s">
        <v>46</v>
      </c>
      <c r="G38">
        <v>1</v>
      </c>
      <c r="H38" t="s">
        <v>33</v>
      </c>
      <c r="I38" t="s">
        <v>54</v>
      </c>
      <c r="J38" t="s">
        <v>402</v>
      </c>
      <c r="K38" t="s">
        <v>87</v>
      </c>
      <c r="L38">
        <v>0.69299999999999995</v>
      </c>
      <c r="M38">
        <v>11.64</v>
      </c>
      <c r="N38">
        <v>-1.1640000000000001</v>
      </c>
      <c r="O38" t="s">
        <v>88</v>
      </c>
      <c r="P38">
        <v>0.746</v>
      </c>
      <c r="Q38">
        <v>-5.3000000000000047E-2</v>
      </c>
      <c r="R38">
        <v>13.48</v>
      </c>
      <c r="S38">
        <v>-1.3480000000000001</v>
      </c>
      <c r="T38">
        <f t="shared" si="0"/>
        <v>-0.18399999999999994</v>
      </c>
      <c r="U38">
        <v>17.5</v>
      </c>
      <c r="V38">
        <f t="shared" si="10"/>
        <v>2.7866242038216558</v>
      </c>
      <c r="W38">
        <f t="shared" si="11"/>
        <v>2.7866242038216558</v>
      </c>
      <c r="X38">
        <f t="shared" si="3"/>
        <v>24.395308569820273</v>
      </c>
      <c r="Y38">
        <f>(P38-L38)/L38</f>
        <v>7.6479076479076549E-2</v>
      </c>
      <c r="Z38">
        <f t="shared" si="4"/>
        <v>5.0256003009790537E-6</v>
      </c>
      <c r="AA38">
        <f t="shared" si="5"/>
        <v>5.025600300979054</v>
      </c>
      <c r="AB38">
        <f t="shared" si="6"/>
        <v>1.2260107009096564E-8</v>
      </c>
      <c r="AC38">
        <f t="shared" si="7"/>
        <v>1.2260107009096565E-2</v>
      </c>
      <c r="AD38">
        <f t="shared" si="8"/>
        <v>6.6631016353785696E-2</v>
      </c>
      <c r="AF38">
        <v>26.9267</v>
      </c>
    </row>
    <row r="39" spans="1:32" x14ac:dyDescent="0.35">
      <c r="A39">
        <v>44720</v>
      </c>
      <c r="B39" s="2">
        <v>44720</v>
      </c>
      <c r="C39" t="s">
        <v>18</v>
      </c>
      <c r="D39" t="s">
        <v>19</v>
      </c>
      <c r="E39" t="s">
        <v>86</v>
      </c>
      <c r="F39" t="s">
        <v>46</v>
      </c>
      <c r="G39">
        <v>14</v>
      </c>
      <c r="H39" t="s">
        <v>41</v>
      </c>
      <c r="I39" t="s">
        <v>52</v>
      </c>
      <c r="J39" t="s">
        <v>403</v>
      </c>
      <c r="K39" t="s">
        <v>99</v>
      </c>
      <c r="L39">
        <v>0.56299999999999994</v>
      </c>
      <c r="M39">
        <v>8.15</v>
      </c>
      <c r="N39">
        <v>-0.81500000000000006</v>
      </c>
      <c r="O39" t="s">
        <v>100</v>
      </c>
      <c r="P39">
        <v>0.433</v>
      </c>
      <c r="Q39">
        <v>0.12999999999999995</v>
      </c>
      <c r="R39">
        <v>14.72</v>
      </c>
      <c r="S39">
        <v>-1.472</v>
      </c>
      <c r="T39">
        <f t="shared" si="0"/>
        <v>-0.65699999999999992</v>
      </c>
      <c r="U39">
        <v>39.25</v>
      </c>
      <c r="V39">
        <f t="shared" si="10"/>
        <v>6.25</v>
      </c>
      <c r="W39">
        <f t="shared" si="11"/>
        <v>6.25</v>
      </c>
      <c r="X39">
        <f t="shared" si="3"/>
        <v>122.71835937499999</v>
      </c>
      <c r="Y39">
        <f t="shared" ref="Y39:Y45" si="12">(L39-P39)/P39</f>
        <v>0.30023094688221696</v>
      </c>
      <c r="Z39">
        <f t="shared" si="4"/>
        <v>2.705793366117415E-5</v>
      </c>
      <c r="AA39">
        <f t="shared" si="5"/>
        <v>27.05793366117415</v>
      </c>
      <c r="AB39">
        <f t="shared" si="6"/>
        <v>3.3205052269768786E-7</v>
      </c>
      <c r="AC39">
        <f t="shared" si="7"/>
        <v>0.33205052269768787</v>
      </c>
      <c r="AD39">
        <f t="shared" si="8"/>
        <v>0.50540414413651125</v>
      </c>
      <c r="AF39">
        <v>26.9267</v>
      </c>
    </row>
    <row r="40" spans="1:32" x14ac:dyDescent="0.35">
      <c r="A40">
        <v>44720</v>
      </c>
      <c r="B40" s="2">
        <v>44720</v>
      </c>
      <c r="C40" t="s">
        <v>18</v>
      </c>
      <c r="D40" t="s">
        <v>19</v>
      </c>
      <c r="E40" t="s">
        <v>45</v>
      </c>
      <c r="F40" t="s">
        <v>46</v>
      </c>
      <c r="G40">
        <v>1</v>
      </c>
      <c r="H40" t="s">
        <v>41</v>
      </c>
      <c r="I40" t="s">
        <v>104</v>
      </c>
      <c r="J40" t="s">
        <v>416</v>
      </c>
      <c r="K40" t="s">
        <v>23</v>
      </c>
      <c r="L40">
        <v>0.74399999999999999</v>
      </c>
      <c r="M40">
        <v>10.67</v>
      </c>
      <c r="N40">
        <v>-1.0669999999999999</v>
      </c>
      <c r="O40" t="s">
        <v>105</v>
      </c>
      <c r="P40">
        <v>0.60399999999999998</v>
      </c>
      <c r="Q40">
        <v>0.14000000000000001</v>
      </c>
      <c r="R40">
        <v>17.559999999999999</v>
      </c>
      <c r="S40">
        <v>-1.7559999999999998</v>
      </c>
      <c r="T40">
        <f t="shared" si="0"/>
        <v>-0.68899999999999983</v>
      </c>
      <c r="U40">
        <v>35.75</v>
      </c>
      <c r="V40">
        <f t="shared" si="10"/>
        <v>5.6926751592356686</v>
      </c>
      <c r="W40">
        <f t="shared" si="11"/>
        <v>5.6926751592356686</v>
      </c>
      <c r="X40">
        <f t="shared" si="3"/>
        <v>101.80809488658261</v>
      </c>
      <c r="Y40">
        <f t="shared" si="12"/>
        <v>0.23178807947019869</v>
      </c>
      <c r="Z40">
        <f t="shared" si="4"/>
        <v>1.967768942934387E-5</v>
      </c>
      <c r="AA40">
        <f t="shared" si="5"/>
        <v>19.677689429343872</v>
      </c>
      <c r="AB40">
        <f t="shared" si="6"/>
        <v>2.0033480725713442E-7</v>
      </c>
      <c r="AC40">
        <f t="shared" si="7"/>
        <v>0.20033480725713443</v>
      </c>
      <c r="AD40">
        <f t="shared" si="8"/>
        <v>0.29076169413227065</v>
      </c>
      <c r="AF40">
        <v>26.9267</v>
      </c>
    </row>
    <row r="41" spans="1:32" x14ac:dyDescent="0.35">
      <c r="A41">
        <v>44720</v>
      </c>
      <c r="B41" s="2">
        <v>44720</v>
      </c>
      <c r="C41" t="s">
        <v>18</v>
      </c>
      <c r="D41" t="s">
        <v>19</v>
      </c>
      <c r="E41" t="s">
        <v>45</v>
      </c>
      <c r="F41" t="s">
        <v>46</v>
      </c>
      <c r="G41">
        <v>7</v>
      </c>
      <c r="H41" t="s">
        <v>41</v>
      </c>
      <c r="I41" t="s">
        <v>108</v>
      </c>
      <c r="J41" t="s">
        <v>415</v>
      </c>
      <c r="K41" t="s">
        <v>23</v>
      </c>
      <c r="L41">
        <v>0.53700000000000003</v>
      </c>
      <c r="M41">
        <v>5.18</v>
      </c>
      <c r="N41">
        <v>-0.51800000000000002</v>
      </c>
      <c r="O41" t="s">
        <v>105</v>
      </c>
      <c r="P41">
        <v>0.46700000000000003</v>
      </c>
      <c r="Q41">
        <v>7.0000000000000007E-2</v>
      </c>
      <c r="R41">
        <v>15.54</v>
      </c>
      <c r="S41">
        <v>-1.5539999999999998</v>
      </c>
      <c r="T41">
        <f t="shared" si="0"/>
        <v>-1.0359999999999998</v>
      </c>
      <c r="U41">
        <v>28.75</v>
      </c>
      <c r="V41">
        <f t="shared" si="10"/>
        <v>4.5780254777070066</v>
      </c>
      <c r="W41">
        <f t="shared" si="11"/>
        <v>4.5780254777070066</v>
      </c>
      <c r="X41">
        <f t="shared" si="3"/>
        <v>65.842439966504728</v>
      </c>
      <c r="Y41">
        <f t="shared" si="12"/>
        <v>0.14989293361884368</v>
      </c>
      <c r="Z41">
        <f t="shared" si="4"/>
        <v>1.15062437162617E-5</v>
      </c>
      <c r="AA41">
        <f t="shared" si="5"/>
        <v>11.5062437162617</v>
      </c>
      <c r="AB41">
        <f t="shared" si="6"/>
        <v>7.5759916112793327E-8</v>
      </c>
      <c r="AC41">
        <f t="shared" si="7"/>
        <v>7.5759916112793327E-2</v>
      </c>
      <c r="AD41">
        <f t="shared" si="8"/>
        <v>7.3127332155205921E-2</v>
      </c>
      <c r="AF41">
        <v>26.9267</v>
      </c>
    </row>
    <row r="42" spans="1:32" x14ac:dyDescent="0.35">
      <c r="A42">
        <v>44720</v>
      </c>
      <c r="B42" s="2">
        <v>44720</v>
      </c>
      <c r="C42" t="s">
        <v>18</v>
      </c>
      <c r="D42" t="s">
        <v>19</v>
      </c>
      <c r="E42" t="s">
        <v>45</v>
      </c>
      <c r="F42" t="s">
        <v>46</v>
      </c>
      <c r="G42">
        <v>6</v>
      </c>
      <c r="H42" t="s">
        <v>29</v>
      </c>
      <c r="I42" t="s">
        <v>107</v>
      </c>
      <c r="J42" t="s">
        <v>417</v>
      </c>
      <c r="K42" t="s">
        <v>23</v>
      </c>
      <c r="L42">
        <v>0.69299999999999995</v>
      </c>
      <c r="M42">
        <v>10.210000000000001</v>
      </c>
      <c r="N42">
        <v>-1.0210000000000001</v>
      </c>
      <c r="O42" t="s">
        <v>105</v>
      </c>
      <c r="P42">
        <v>0.54</v>
      </c>
      <c r="Q42">
        <v>0.15299999999999991</v>
      </c>
      <c r="R42">
        <v>11.35</v>
      </c>
      <c r="S42">
        <v>-1.135</v>
      </c>
      <c r="T42">
        <f t="shared" si="0"/>
        <v>-0.11399999999999988</v>
      </c>
      <c r="U42">
        <v>17</v>
      </c>
      <c r="V42">
        <f t="shared" si="10"/>
        <v>2.7070063694267517</v>
      </c>
      <c r="W42">
        <f t="shared" si="11"/>
        <v>2.7070063694267517</v>
      </c>
      <c r="X42">
        <f t="shared" si="3"/>
        <v>23.021205474867134</v>
      </c>
      <c r="Y42">
        <f t="shared" si="12"/>
        <v>0.28333333333333316</v>
      </c>
      <c r="Z42">
        <f t="shared" si="4"/>
        <v>2.5195639996823727E-5</v>
      </c>
      <c r="AA42">
        <f t="shared" si="5"/>
        <v>25.195639996823726</v>
      </c>
      <c r="AB42">
        <f t="shared" si="6"/>
        <v>5.8003400543765978E-8</v>
      </c>
      <c r="AC42">
        <f t="shared" si="7"/>
        <v>5.8003400543765973E-2</v>
      </c>
      <c r="AD42">
        <f t="shared" si="8"/>
        <v>0.50880175915584236</v>
      </c>
      <c r="AF42">
        <v>26.9267</v>
      </c>
    </row>
    <row r="43" spans="1:32" x14ac:dyDescent="0.35">
      <c r="A43">
        <v>44720</v>
      </c>
      <c r="B43" s="2">
        <v>44720</v>
      </c>
      <c r="C43" t="s">
        <v>18</v>
      </c>
      <c r="D43" t="s">
        <v>19</v>
      </c>
      <c r="E43" t="s">
        <v>86</v>
      </c>
      <c r="F43" t="s">
        <v>46</v>
      </c>
      <c r="G43">
        <v>4</v>
      </c>
      <c r="H43" t="s">
        <v>29</v>
      </c>
      <c r="I43" t="s">
        <v>38</v>
      </c>
      <c r="J43" t="s">
        <v>404</v>
      </c>
      <c r="K43" t="s">
        <v>87</v>
      </c>
      <c r="L43">
        <v>0.629</v>
      </c>
      <c r="M43">
        <v>8.6199999999999992</v>
      </c>
      <c r="N43">
        <v>-0.86199999999999988</v>
      </c>
      <c r="O43" t="s">
        <v>88</v>
      </c>
      <c r="P43">
        <v>0.52</v>
      </c>
      <c r="Q43">
        <v>0.10899999999999999</v>
      </c>
      <c r="R43">
        <v>16.48</v>
      </c>
      <c r="S43">
        <v>-1.6480000000000001</v>
      </c>
      <c r="T43">
        <f t="shared" si="0"/>
        <v>-0.78600000000000025</v>
      </c>
      <c r="U43">
        <v>18</v>
      </c>
      <c r="V43">
        <f t="shared" si="10"/>
        <v>2.8662420382165603</v>
      </c>
      <c r="W43">
        <f t="shared" si="11"/>
        <v>2.8662420382165603</v>
      </c>
      <c r="X43">
        <f t="shared" si="3"/>
        <v>25.809240739989448</v>
      </c>
      <c r="Y43">
        <f t="shared" si="12"/>
        <v>0.20961538461538459</v>
      </c>
      <c r="Z43">
        <f t="shared" si="4"/>
        <v>1.7386768207459521E-5</v>
      </c>
      <c r="AA43">
        <f t="shared" si="5"/>
        <v>17.386768207459522</v>
      </c>
      <c r="AB43">
        <f t="shared" si="6"/>
        <v>4.4873928635671756E-8</v>
      </c>
      <c r="AC43">
        <f t="shared" si="7"/>
        <v>4.4873928635671759E-2</v>
      </c>
      <c r="AD43">
        <f t="shared" si="8"/>
        <v>5.7091512259124358E-2</v>
      </c>
      <c r="AF43">
        <v>26.9267</v>
      </c>
    </row>
    <row r="44" spans="1:32" x14ac:dyDescent="0.35">
      <c r="A44">
        <v>44720</v>
      </c>
      <c r="B44" s="2">
        <v>44720</v>
      </c>
      <c r="C44" t="s">
        <v>18</v>
      </c>
      <c r="D44" t="s">
        <v>19</v>
      </c>
      <c r="E44" t="s">
        <v>86</v>
      </c>
      <c r="F44" t="s">
        <v>46</v>
      </c>
      <c r="G44">
        <v>16</v>
      </c>
      <c r="H44" t="s">
        <v>37</v>
      </c>
      <c r="I44" t="s">
        <v>96</v>
      </c>
      <c r="J44" t="s">
        <v>405</v>
      </c>
      <c r="K44" t="s">
        <v>99</v>
      </c>
      <c r="L44">
        <v>0.70599999999999996</v>
      </c>
      <c r="M44">
        <v>5.54</v>
      </c>
      <c r="N44">
        <v>-0.55400000000000005</v>
      </c>
      <c r="O44" t="s">
        <v>100</v>
      </c>
      <c r="P44">
        <v>0.55100000000000005</v>
      </c>
      <c r="Q44">
        <v>0.15499999999999992</v>
      </c>
      <c r="R44">
        <v>13.01</v>
      </c>
      <c r="S44">
        <v>-1.3009999999999999</v>
      </c>
      <c r="T44">
        <f t="shared" si="0"/>
        <v>-0.74699999999999989</v>
      </c>
      <c r="U44">
        <v>29</v>
      </c>
      <c r="V44">
        <f t="shared" si="10"/>
        <v>4.6178343949044587</v>
      </c>
      <c r="W44">
        <f t="shared" si="11"/>
        <v>4.6178343949044587</v>
      </c>
      <c r="X44">
        <f t="shared" si="3"/>
        <v>66.992504513367692</v>
      </c>
      <c r="Y44">
        <f t="shared" si="12"/>
        <v>0.28130671506352067</v>
      </c>
      <c r="Z44">
        <f t="shared" si="4"/>
        <v>2.4973974483551032E-5</v>
      </c>
      <c r="AA44">
        <f t="shared" si="5"/>
        <v>24.973974483551032</v>
      </c>
      <c r="AB44">
        <f t="shared" si="6"/>
        <v>1.6730690983060222E-7</v>
      </c>
      <c r="AC44">
        <f t="shared" si="7"/>
        <v>0.16730690983060223</v>
      </c>
      <c r="AD44">
        <f t="shared" si="8"/>
        <v>0.22397176684150236</v>
      </c>
      <c r="AF44">
        <v>26.9267</v>
      </c>
    </row>
    <row r="45" spans="1:32" x14ac:dyDescent="0.35">
      <c r="A45">
        <v>44720</v>
      </c>
      <c r="B45" s="2">
        <v>44720</v>
      </c>
      <c r="C45" t="s">
        <v>18</v>
      </c>
      <c r="D45" t="s">
        <v>19</v>
      </c>
      <c r="E45" t="s">
        <v>86</v>
      </c>
      <c r="F45" t="s">
        <v>46</v>
      </c>
      <c r="G45">
        <v>8</v>
      </c>
      <c r="H45" t="s">
        <v>37</v>
      </c>
      <c r="I45" t="s">
        <v>97</v>
      </c>
      <c r="J45" t="s">
        <v>406</v>
      </c>
      <c r="K45" t="s">
        <v>87</v>
      </c>
      <c r="L45">
        <v>0.73599999999999999</v>
      </c>
      <c r="M45">
        <v>7.09</v>
      </c>
      <c r="N45">
        <v>-0.70899999999999996</v>
      </c>
      <c r="O45" t="s">
        <v>88</v>
      </c>
      <c r="P45">
        <v>0.65400000000000003</v>
      </c>
      <c r="Q45">
        <v>8.1999999999999962E-2</v>
      </c>
      <c r="R45">
        <v>15.18</v>
      </c>
      <c r="S45">
        <v>-1.518</v>
      </c>
      <c r="T45">
        <f t="shared" si="0"/>
        <v>-0.80900000000000005</v>
      </c>
      <c r="U45">
        <v>16.5</v>
      </c>
      <c r="V45">
        <f t="shared" si="10"/>
        <v>2.6273885350318471</v>
      </c>
      <c r="W45">
        <f t="shared" si="11"/>
        <v>2.6273885350318471</v>
      </c>
      <c r="X45">
        <f t="shared" si="3"/>
        <v>21.686931455130026</v>
      </c>
      <c r="Y45">
        <f t="shared" si="12"/>
        <v>0.12538226299694183</v>
      </c>
      <c r="Z45">
        <f t="shared" si="4"/>
        <v>9.2358230894186392E-6</v>
      </c>
      <c r="AA45">
        <f t="shared" si="5"/>
        <v>9.2358230894186395</v>
      </c>
      <c r="AB45">
        <f t="shared" si="6"/>
        <v>2.0029666227192925E-8</v>
      </c>
      <c r="AC45">
        <f t="shared" si="7"/>
        <v>2.0029666227192926E-2</v>
      </c>
      <c r="AD45">
        <f t="shared" si="8"/>
        <v>2.475854910654255E-2</v>
      </c>
      <c r="AF45">
        <v>26.9267</v>
      </c>
    </row>
    <row r="46" spans="1:32" x14ac:dyDescent="0.35">
      <c r="A46">
        <v>44720</v>
      </c>
      <c r="B46" s="2">
        <v>44720</v>
      </c>
      <c r="C46" t="s">
        <v>18</v>
      </c>
      <c r="D46" t="s">
        <v>19</v>
      </c>
      <c r="E46" t="s">
        <v>86</v>
      </c>
      <c r="F46" t="s">
        <v>46</v>
      </c>
      <c r="G46">
        <v>15</v>
      </c>
      <c r="H46" t="s">
        <v>43</v>
      </c>
      <c r="I46" t="s">
        <v>102</v>
      </c>
      <c r="J46" t="s">
        <v>407</v>
      </c>
      <c r="K46" t="s">
        <v>99</v>
      </c>
      <c r="L46" t="s">
        <v>103</v>
      </c>
      <c r="M46">
        <v>8.52</v>
      </c>
      <c r="N46">
        <v>-0.85199999999999998</v>
      </c>
      <c r="O46" t="s">
        <v>100</v>
      </c>
      <c r="P46" t="s">
        <v>51</v>
      </c>
      <c r="Q46" t="e">
        <v>#VALUE!</v>
      </c>
      <c r="R46">
        <v>4.13</v>
      </c>
      <c r="S46">
        <v>-0.41299999999999998</v>
      </c>
      <c r="T46">
        <f t="shared" si="0"/>
        <v>0.439</v>
      </c>
      <c r="U46">
        <v>47.75</v>
      </c>
      <c r="V46">
        <f t="shared" si="10"/>
        <v>7.6035031847133752</v>
      </c>
      <c r="W46">
        <f t="shared" si="11"/>
        <v>7.6035031847133752</v>
      </c>
      <c r="X46">
        <f t="shared" si="3"/>
        <v>181.62556161951292</v>
      </c>
      <c r="Y46" t="s">
        <v>50</v>
      </c>
      <c r="Z46" t="s">
        <v>50</v>
      </c>
      <c r="AA46" t="s">
        <v>50</v>
      </c>
      <c r="AB46" t="s">
        <v>50</v>
      </c>
      <c r="AC46" t="s">
        <v>50</v>
      </c>
      <c r="AD46" t="e">
        <f t="shared" si="8"/>
        <v>#VALUE!</v>
      </c>
      <c r="AF46">
        <v>26.9267</v>
      </c>
    </row>
    <row r="47" spans="1:32" x14ac:dyDescent="0.35">
      <c r="A47">
        <v>44720</v>
      </c>
      <c r="B47" s="2">
        <v>44720</v>
      </c>
      <c r="C47" t="s">
        <v>18</v>
      </c>
      <c r="D47" t="s">
        <v>19</v>
      </c>
      <c r="E47" t="s">
        <v>86</v>
      </c>
      <c r="F47" t="s">
        <v>46</v>
      </c>
      <c r="G47">
        <v>11</v>
      </c>
      <c r="H47" t="s">
        <v>43</v>
      </c>
      <c r="I47" t="s">
        <v>92</v>
      </c>
      <c r="J47" t="s">
        <v>408</v>
      </c>
      <c r="K47" t="s">
        <v>99</v>
      </c>
      <c r="L47">
        <v>0.54900000000000004</v>
      </c>
      <c r="M47">
        <v>6.83</v>
      </c>
      <c r="N47">
        <v>-0.68300000000000005</v>
      </c>
      <c r="O47" t="s">
        <v>100</v>
      </c>
      <c r="P47">
        <v>0.69399999999999995</v>
      </c>
      <c r="Q47">
        <v>-0.14499999999999991</v>
      </c>
      <c r="R47">
        <v>9.06</v>
      </c>
      <c r="S47">
        <v>-0.90600000000000003</v>
      </c>
      <c r="T47">
        <f t="shared" si="0"/>
        <v>-0.22299999999999998</v>
      </c>
      <c r="U47">
        <v>43.25</v>
      </c>
      <c r="V47">
        <f t="shared" si="10"/>
        <v>6.8869426751592355</v>
      </c>
      <c r="W47">
        <f t="shared" si="11"/>
        <v>6.8869426751592355</v>
      </c>
      <c r="X47">
        <f t="shared" si="3"/>
        <v>149.00554901758184</v>
      </c>
      <c r="Y47">
        <f>(P47-L47)/L47</f>
        <v>0.26411657559198526</v>
      </c>
      <c r="Z47">
        <f t="shared" ref="Z47:Z62" si="13">119*(10^-6)*(Y47^1.231)</f>
        <v>2.3108801182437071E-5</v>
      </c>
      <c r="AA47">
        <f t="shared" ref="AA47:AA62" si="14">Z47*10^6</f>
        <v>23.10880118243707</v>
      </c>
      <c r="AB47">
        <f t="shared" ref="AB47:AB62" si="15">Z47*(X47/10000)</f>
        <v>3.4433396073271799E-7</v>
      </c>
      <c r="AC47">
        <f t="shared" ref="AC47:AC62" si="16">AA47*(X47/10000)</f>
        <v>0.34433396073271799</v>
      </c>
      <c r="AD47">
        <f t="shared" si="8"/>
        <v>1.544098478622054</v>
      </c>
      <c r="AF47">
        <v>26.9267</v>
      </c>
    </row>
    <row r="48" spans="1:32" x14ac:dyDescent="0.35">
      <c r="A48">
        <v>44720</v>
      </c>
      <c r="B48" s="2">
        <v>44720</v>
      </c>
      <c r="C48" t="s">
        <v>18</v>
      </c>
      <c r="D48" t="s">
        <v>19</v>
      </c>
      <c r="E48" t="s">
        <v>86</v>
      </c>
      <c r="F48" t="s">
        <v>46</v>
      </c>
      <c r="G48">
        <v>5</v>
      </c>
      <c r="H48" t="s">
        <v>25</v>
      </c>
      <c r="I48" t="s">
        <v>93</v>
      </c>
      <c r="J48" t="s">
        <v>409</v>
      </c>
      <c r="K48" t="s">
        <v>87</v>
      </c>
      <c r="L48">
        <v>0.78200000000000003</v>
      </c>
      <c r="M48">
        <v>9.06</v>
      </c>
      <c r="N48">
        <v>-0.90600000000000003</v>
      </c>
      <c r="O48" t="s">
        <v>88</v>
      </c>
      <c r="P48">
        <v>0.84599999999999997</v>
      </c>
      <c r="Q48">
        <v>-6.3999999999999946E-2</v>
      </c>
      <c r="R48">
        <v>14.78</v>
      </c>
      <c r="S48">
        <v>-1.478</v>
      </c>
      <c r="T48">
        <f t="shared" si="0"/>
        <v>-0.57199999999999995</v>
      </c>
      <c r="U48">
        <v>10.050000000000001</v>
      </c>
      <c r="V48">
        <f t="shared" si="10"/>
        <v>1.6003184713375798</v>
      </c>
      <c r="W48">
        <f t="shared" si="11"/>
        <v>1.6003184713375798</v>
      </c>
      <c r="X48">
        <f t="shared" si="3"/>
        <v>8.045672339014768</v>
      </c>
      <c r="Y48">
        <f>(P48-L48)/L48</f>
        <v>8.1841432225063862E-2</v>
      </c>
      <c r="Z48">
        <f t="shared" si="13"/>
        <v>5.4628213284182097E-6</v>
      </c>
      <c r="AA48">
        <f t="shared" si="14"/>
        <v>5.4628213284182099</v>
      </c>
      <c r="AB48">
        <f t="shared" si="15"/>
        <v>4.3952070455034301E-9</v>
      </c>
      <c r="AC48">
        <f t="shared" si="16"/>
        <v>4.39520704550343E-3</v>
      </c>
      <c r="AD48">
        <f t="shared" si="8"/>
        <v>7.683928401229773E-3</v>
      </c>
      <c r="AF48">
        <v>26.9267</v>
      </c>
    </row>
    <row r="49" spans="1:32" x14ac:dyDescent="0.35">
      <c r="A49">
        <v>44721</v>
      </c>
      <c r="B49" s="2">
        <v>44721</v>
      </c>
      <c r="C49" t="s">
        <v>18</v>
      </c>
      <c r="D49" t="s">
        <v>19</v>
      </c>
      <c r="E49" t="s">
        <v>20</v>
      </c>
      <c r="F49" t="s">
        <v>21</v>
      </c>
      <c r="G49">
        <v>6</v>
      </c>
      <c r="H49" t="s">
        <v>39</v>
      </c>
      <c r="I49" t="s">
        <v>40</v>
      </c>
      <c r="J49" t="s">
        <v>418</v>
      </c>
      <c r="K49" t="s">
        <v>23</v>
      </c>
      <c r="L49">
        <v>0.63400000000000001</v>
      </c>
      <c r="M49">
        <v>2.34</v>
      </c>
      <c r="N49">
        <v>-0.23399999999999999</v>
      </c>
      <c r="O49" t="s">
        <v>32</v>
      </c>
      <c r="P49">
        <v>0.499</v>
      </c>
      <c r="Q49">
        <v>0.13500000000000001</v>
      </c>
      <c r="R49">
        <v>8.7899999999999991</v>
      </c>
      <c r="S49">
        <v>-0.87899999999999989</v>
      </c>
      <c r="T49">
        <v>-0.64499999999999991</v>
      </c>
      <c r="U49">
        <v>23.5</v>
      </c>
      <c r="V49">
        <f t="shared" si="10"/>
        <v>3.7420382165605095</v>
      </c>
      <c r="W49">
        <f t="shared" si="11"/>
        <v>3.7420382165605095</v>
      </c>
      <c r="X49">
        <f t="shared" si="3"/>
        <v>43.991213576108564</v>
      </c>
      <c r="Y49">
        <f t="shared" ref="Y49:Y56" si="17">(L49-P49)/P49</f>
        <v>0.27054108216432865</v>
      </c>
      <c r="Z49">
        <f t="shared" si="13"/>
        <v>2.3802690999676617E-5</v>
      </c>
      <c r="AA49">
        <f t="shared" si="14"/>
        <v>23.802690999676617</v>
      </c>
      <c r="AB49">
        <f t="shared" si="15"/>
        <v>1.0471092634528912E-7</v>
      </c>
      <c r="AC49">
        <f t="shared" si="16"/>
        <v>0.10471092634528911</v>
      </c>
      <c r="AD49">
        <f t="shared" si="8"/>
        <v>0.16234252146556455</v>
      </c>
      <c r="AF49">
        <v>24.548100000000002</v>
      </c>
    </row>
    <row r="50" spans="1:32" x14ac:dyDescent="0.35">
      <c r="A50">
        <v>44721</v>
      </c>
      <c r="B50" s="2">
        <v>44721</v>
      </c>
      <c r="C50" t="s">
        <v>18</v>
      </c>
      <c r="D50" t="s">
        <v>19</v>
      </c>
      <c r="E50" t="s">
        <v>20</v>
      </c>
      <c r="F50" t="s">
        <v>21</v>
      </c>
      <c r="G50">
        <v>12</v>
      </c>
      <c r="H50" t="s">
        <v>27</v>
      </c>
      <c r="I50" t="s">
        <v>35</v>
      </c>
      <c r="J50" t="s">
        <v>419</v>
      </c>
      <c r="K50" t="s">
        <v>23</v>
      </c>
      <c r="L50">
        <v>0.54900000000000004</v>
      </c>
      <c r="M50">
        <v>5.56</v>
      </c>
      <c r="N50">
        <v>-0.55599999999999994</v>
      </c>
      <c r="O50" t="s">
        <v>24</v>
      </c>
      <c r="P50">
        <v>0.31</v>
      </c>
      <c r="Q50">
        <v>0.23900000000000005</v>
      </c>
      <c r="R50">
        <v>3.81</v>
      </c>
      <c r="S50">
        <v>-0.38100000000000001</v>
      </c>
      <c r="T50">
        <v>0.17499999999999993</v>
      </c>
      <c r="U50">
        <v>39.75</v>
      </c>
      <c r="V50">
        <f t="shared" si="10"/>
        <v>6.3296178343949041</v>
      </c>
      <c r="W50">
        <f t="shared" si="11"/>
        <v>6.3296178343949041</v>
      </c>
      <c r="X50">
        <f t="shared" si="3"/>
        <v>125.8648563170666</v>
      </c>
      <c r="Y50">
        <f t="shared" si="17"/>
        <v>0.77096774193548401</v>
      </c>
      <c r="Z50">
        <f t="shared" si="13"/>
        <v>8.6394984757957755E-5</v>
      </c>
      <c r="AA50">
        <f t="shared" si="14"/>
        <v>86.394984757957758</v>
      </c>
      <c r="AB50">
        <f t="shared" si="15"/>
        <v>1.0874092343075511E-6</v>
      </c>
      <c r="AC50">
        <f t="shared" si="16"/>
        <v>1.0874092343075512</v>
      </c>
      <c r="AD50">
        <f t="shared" si="8"/>
        <v>6.2137670531860092</v>
      </c>
      <c r="AF50">
        <v>24.548100000000002</v>
      </c>
    </row>
    <row r="51" spans="1:32" x14ac:dyDescent="0.35">
      <c r="A51">
        <v>44721</v>
      </c>
      <c r="B51" s="2">
        <v>44721</v>
      </c>
      <c r="C51" t="s">
        <v>18</v>
      </c>
      <c r="D51" t="s">
        <v>19</v>
      </c>
      <c r="E51" t="s">
        <v>45</v>
      </c>
      <c r="F51" t="s">
        <v>46</v>
      </c>
      <c r="G51">
        <v>3</v>
      </c>
      <c r="H51" t="s">
        <v>27</v>
      </c>
      <c r="I51" t="s">
        <v>34</v>
      </c>
      <c r="J51" t="s">
        <v>432</v>
      </c>
      <c r="K51" t="s">
        <v>23</v>
      </c>
      <c r="L51">
        <v>0.68600000000000005</v>
      </c>
      <c r="M51">
        <v>4.6399999999999997</v>
      </c>
      <c r="N51">
        <v>-0.46399999999999997</v>
      </c>
      <c r="O51" t="s">
        <v>48</v>
      </c>
      <c r="P51">
        <v>0.48</v>
      </c>
      <c r="Q51">
        <v>0.20600000000000007</v>
      </c>
      <c r="R51">
        <v>1.0900000000000001</v>
      </c>
      <c r="S51">
        <v>-0.10900000000000001</v>
      </c>
      <c r="T51">
        <f>S51-N51</f>
        <v>0.35499999999999998</v>
      </c>
      <c r="U51">
        <v>37.25</v>
      </c>
      <c r="V51">
        <f t="shared" si="10"/>
        <v>5.9315286624203818</v>
      </c>
      <c r="W51">
        <f t="shared" si="11"/>
        <v>5.9315286624203818</v>
      </c>
      <c r="X51">
        <f t="shared" si="3"/>
        <v>110.53066235889384</v>
      </c>
      <c r="Y51">
        <f t="shared" si="17"/>
        <v>0.42916666666666681</v>
      </c>
      <c r="Z51">
        <f t="shared" si="13"/>
        <v>4.2005827681874422E-5</v>
      </c>
      <c r="AA51">
        <f t="shared" si="14"/>
        <v>42.005827681874422</v>
      </c>
      <c r="AB51">
        <f t="shared" si="15"/>
        <v>4.6429319566111375E-7</v>
      </c>
      <c r="AC51">
        <f t="shared" si="16"/>
        <v>0.46429319566111377</v>
      </c>
      <c r="AD51">
        <f t="shared" si="8"/>
        <v>1.3078681567918697</v>
      </c>
      <c r="AF51">
        <v>24.548100000000002</v>
      </c>
    </row>
    <row r="52" spans="1:32" x14ac:dyDescent="0.35">
      <c r="A52">
        <v>44721</v>
      </c>
      <c r="B52" s="2">
        <v>44721</v>
      </c>
      <c r="C52" t="s">
        <v>18</v>
      </c>
      <c r="D52" t="s">
        <v>19</v>
      </c>
      <c r="E52" t="s">
        <v>45</v>
      </c>
      <c r="F52" t="s">
        <v>46</v>
      </c>
      <c r="G52">
        <v>1</v>
      </c>
      <c r="H52" t="s">
        <v>28</v>
      </c>
      <c r="I52" t="s">
        <v>47</v>
      </c>
      <c r="J52" t="s">
        <v>433</v>
      </c>
      <c r="K52" t="s">
        <v>23</v>
      </c>
      <c r="L52">
        <v>1.0620000000000001</v>
      </c>
      <c r="M52">
        <v>6.84</v>
      </c>
      <c r="N52">
        <v>-0.68399999999999994</v>
      </c>
      <c r="O52" t="s">
        <v>48</v>
      </c>
      <c r="P52">
        <v>0.90400000000000003</v>
      </c>
      <c r="Q52">
        <v>0.15800000000000003</v>
      </c>
      <c r="R52">
        <v>13.34</v>
      </c>
      <c r="S52">
        <v>-1.3340000000000001</v>
      </c>
      <c r="T52">
        <f>S52-N52</f>
        <v>-0.65000000000000013</v>
      </c>
      <c r="U52">
        <v>17.5</v>
      </c>
      <c r="V52">
        <f t="shared" si="10"/>
        <v>2.7866242038216558</v>
      </c>
      <c r="W52">
        <f t="shared" si="11"/>
        <v>2.7866242038216558</v>
      </c>
      <c r="X52">
        <f t="shared" si="3"/>
        <v>24.395308569820273</v>
      </c>
      <c r="Y52">
        <f t="shared" si="17"/>
        <v>0.17477876106194692</v>
      </c>
      <c r="Z52">
        <f t="shared" si="13"/>
        <v>1.390114257119425E-5</v>
      </c>
      <c r="AA52">
        <f t="shared" si="14"/>
        <v>13.901142571194249</v>
      </c>
      <c r="AB52">
        <f t="shared" si="15"/>
        <v>3.3912266249734851E-8</v>
      </c>
      <c r="AC52">
        <f t="shared" si="16"/>
        <v>3.3912266249734847E-2</v>
      </c>
      <c r="AD52">
        <f t="shared" si="8"/>
        <v>5.2172717307284372E-2</v>
      </c>
      <c r="AF52">
        <v>24.548100000000002</v>
      </c>
    </row>
    <row r="53" spans="1:32" x14ac:dyDescent="0.35">
      <c r="A53">
        <v>44721</v>
      </c>
      <c r="B53" s="2">
        <v>44721</v>
      </c>
      <c r="C53" t="s">
        <v>18</v>
      </c>
      <c r="D53" t="s">
        <v>19</v>
      </c>
      <c r="E53" t="s">
        <v>20</v>
      </c>
      <c r="F53" t="s">
        <v>21</v>
      </c>
      <c r="G53">
        <v>9</v>
      </c>
      <c r="H53" t="s">
        <v>22</v>
      </c>
      <c r="I53" t="s">
        <v>113</v>
      </c>
      <c r="J53" t="s">
        <v>421</v>
      </c>
      <c r="K53" t="s">
        <v>23</v>
      </c>
      <c r="L53">
        <v>0.59</v>
      </c>
      <c r="M53">
        <v>3.36</v>
      </c>
      <c r="N53">
        <v>-0.33599999999999997</v>
      </c>
      <c r="O53" t="s">
        <v>24</v>
      </c>
      <c r="P53">
        <v>0.312</v>
      </c>
      <c r="Q53">
        <v>0.27799999999999997</v>
      </c>
      <c r="R53">
        <v>15.24</v>
      </c>
      <c r="S53">
        <v>-1.524</v>
      </c>
      <c r="T53">
        <v>-1.1880000000000002</v>
      </c>
      <c r="U53">
        <v>15</v>
      </c>
      <c r="V53">
        <f t="shared" si="10"/>
        <v>2.3885350318471334</v>
      </c>
      <c r="W53">
        <f t="shared" si="11"/>
        <v>2.3885350318471334</v>
      </c>
      <c r="X53">
        <f t="shared" si="3"/>
        <v>17.923083847214894</v>
      </c>
      <c r="Y53">
        <f t="shared" si="17"/>
        <v>0.89102564102564097</v>
      </c>
      <c r="Z53">
        <f t="shared" si="13"/>
        <v>1.0324328153770081E-4</v>
      </c>
      <c r="AA53">
        <f t="shared" si="14"/>
        <v>103.24328153770081</v>
      </c>
      <c r="AB53">
        <f t="shared" si="15"/>
        <v>1.850437991661825E-7</v>
      </c>
      <c r="AC53">
        <f t="shared" si="16"/>
        <v>0.18504379916618249</v>
      </c>
      <c r="AD53">
        <f t="shared" si="8"/>
        <v>0.15576077370890781</v>
      </c>
      <c r="AF53">
        <v>24.548100000000002</v>
      </c>
    </row>
    <row r="54" spans="1:32" x14ac:dyDescent="0.35">
      <c r="A54">
        <v>44721</v>
      </c>
      <c r="B54" s="2">
        <v>44721</v>
      </c>
      <c r="C54" t="s">
        <v>18</v>
      </c>
      <c r="D54" t="s">
        <v>19</v>
      </c>
      <c r="E54" t="s">
        <v>45</v>
      </c>
      <c r="F54" t="s">
        <v>46</v>
      </c>
      <c r="G54">
        <v>8</v>
      </c>
      <c r="H54" t="s">
        <v>22</v>
      </c>
      <c r="I54" t="s">
        <v>55</v>
      </c>
      <c r="J54" t="s">
        <v>435</v>
      </c>
      <c r="K54" t="s">
        <v>23</v>
      </c>
      <c r="L54">
        <v>0.745</v>
      </c>
      <c r="M54">
        <v>4.25</v>
      </c>
      <c r="N54">
        <v>-0.42499999999999999</v>
      </c>
      <c r="O54" t="s">
        <v>48</v>
      </c>
      <c r="P54">
        <v>0.52800000000000002</v>
      </c>
      <c r="Q54">
        <v>0.21699999999999997</v>
      </c>
      <c r="R54">
        <v>15.35</v>
      </c>
      <c r="S54">
        <v>-1.5349999999999999</v>
      </c>
      <c r="T54">
        <f>S54-N54</f>
        <v>-1.1099999999999999</v>
      </c>
      <c r="U54">
        <v>10.25</v>
      </c>
      <c r="V54">
        <f t="shared" si="10"/>
        <v>1.6321656050955413</v>
      </c>
      <c r="W54">
        <f t="shared" si="11"/>
        <v>1.6321656050955413</v>
      </c>
      <c r="X54">
        <f t="shared" si="3"/>
        <v>8.3690844297689537</v>
      </c>
      <c r="Y54">
        <f t="shared" si="17"/>
        <v>0.4109848484848484</v>
      </c>
      <c r="Z54">
        <f t="shared" si="13"/>
        <v>3.9825985851455327E-5</v>
      </c>
      <c r="AA54">
        <f t="shared" si="14"/>
        <v>39.825985851455329</v>
      </c>
      <c r="AB54">
        <f t="shared" si="15"/>
        <v>3.3330703808961341E-8</v>
      </c>
      <c r="AC54">
        <f t="shared" si="16"/>
        <v>3.3330703808961339E-2</v>
      </c>
      <c r="AD54">
        <f t="shared" si="8"/>
        <v>3.0027661089154362E-2</v>
      </c>
      <c r="AF54">
        <v>24.548100000000002</v>
      </c>
    </row>
    <row r="55" spans="1:32" x14ac:dyDescent="0.35">
      <c r="A55">
        <v>44721</v>
      </c>
      <c r="B55" s="2">
        <v>44721</v>
      </c>
      <c r="C55" t="s">
        <v>18</v>
      </c>
      <c r="D55" t="s">
        <v>19</v>
      </c>
      <c r="E55" t="s">
        <v>45</v>
      </c>
      <c r="F55" t="s">
        <v>46</v>
      </c>
      <c r="G55">
        <v>7</v>
      </c>
      <c r="H55" t="s">
        <v>22</v>
      </c>
      <c r="I55" t="s">
        <v>44</v>
      </c>
      <c r="J55" t="s">
        <v>434</v>
      </c>
      <c r="K55" t="s">
        <v>23</v>
      </c>
      <c r="L55">
        <v>0.72899999999999998</v>
      </c>
      <c r="M55">
        <v>7.52</v>
      </c>
      <c r="N55">
        <v>-0.752</v>
      </c>
      <c r="O55" t="s">
        <v>48</v>
      </c>
      <c r="P55">
        <v>0.58399999999999996</v>
      </c>
      <c r="Q55">
        <v>0.14500000000000002</v>
      </c>
      <c r="R55">
        <v>18.63</v>
      </c>
      <c r="S55">
        <v>-1.863</v>
      </c>
      <c r="T55">
        <f>S55-N55</f>
        <v>-1.111</v>
      </c>
      <c r="U55">
        <v>9.25</v>
      </c>
      <c r="V55">
        <f t="shared" si="10"/>
        <v>1.4729299363057324</v>
      </c>
      <c r="W55">
        <f t="shared" si="11"/>
        <v>1.4729299363057324</v>
      </c>
      <c r="X55">
        <f t="shared" si="3"/>
        <v>6.8157504963436644</v>
      </c>
      <c r="Y55">
        <f t="shared" si="17"/>
        <v>0.24828767123287676</v>
      </c>
      <c r="Z55">
        <f t="shared" si="13"/>
        <v>2.141592105973419E-5</v>
      </c>
      <c r="AA55">
        <f t="shared" si="14"/>
        <v>21.415921059734188</v>
      </c>
      <c r="AB55">
        <f t="shared" si="15"/>
        <v>1.4596557459254004E-8</v>
      </c>
      <c r="AC55">
        <f t="shared" si="16"/>
        <v>1.4596557459254002E-2</v>
      </c>
      <c r="AD55">
        <f t="shared" si="8"/>
        <v>1.313821553488209E-2</v>
      </c>
      <c r="AF55">
        <v>24.548100000000002</v>
      </c>
    </row>
    <row r="56" spans="1:32" x14ac:dyDescent="0.35">
      <c r="A56">
        <v>44721</v>
      </c>
      <c r="B56" s="2">
        <v>44721</v>
      </c>
      <c r="C56" t="s">
        <v>18</v>
      </c>
      <c r="D56" t="s">
        <v>19</v>
      </c>
      <c r="E56" t="s">
        <v>20</v>
      </c>
      <c r="F56" t="s">
        <v>21</v>
      </c>
      <c r="G56">
        <v>16</v>
      </c>
      <c r="H56" t="s">
        <v>30</v>
      </c>
      <c r="I56" t="s">
        <v>166</v>
      </c>
      <c r="J56" t="s">
        <v>422</v>
      </c>
      <c r="K56" t="s">
        <v>23</v>
      </c>
      <c r="L56">
        <v>0.53800000000000003</v>
      </c>
      <c r="M56">
        <v>5.67</v>
      </c>
      <c r="N56">
        <v>-0.56699999999999995</v>
      </c>
      <c r="O56" t="s">
        <v>24</v>
      </c>
      <c r="P56">
        <v>0.51</v>
      </c>
      <c r="Q56">
        <v>2.8000000000000025E-2</v>
      </c>
      <c r="R56">
        <v>5.39</v>
      </c>
      <c r="S56">
        <v>-0.53899999999999992</v>
      </c>
      <c r="T56">
        <v>2.8000000000000025E-2</v>
      </c>
      <c r="U56">
        <v>52.5</v>
      </c>
      <c r="V56">
        <f t="shared" si="10"/>
        <v>8.3598726114649686</v>
      </c>
      <c r="W56">
        <f t="shared" si="11"/>
        <v>8.3598726114649686</v>
      </c>
      <c r="X56">
        <f t="shared" si="3"/>
        <v>219.5577771283825</v>
      </c>
      <c r="Y56">
        <f t="shared" si="17"/>
        <v>5.4901960784313773E-2</v>
      </c>
      <c r="Z56">
        <f t="shared" si="13"/>
        <v>3.3417935095622935E-6</v>
      </c>
      <c r="AA56">
        <f t="shared" si="14"/>
        <v>3.3417935095622937</v>
      </c>
      <c r="AB56">
        <f t="shared" si="15"/>
        <v>7.3371675458155319E-8</v>
      </c>
      <c r="AC56">
        <f t="shared" si="16"/>
        <v>7.337167545815533E-2</v>
      </c>
      <c r="AD56">
        <f t="shared" si="8"/>
        <v>2.6204169806484021</v>
      </c>
      <c r="AF56">
        <v>24.548100000000002</v>
      </c>
    </row>
    <row r="57" spans="1:32" x14ac:dyDescent="0.35">
      <c r="A57">
        <v>44721</v>
      </c>
      <c r="B57" s="2">
        <v>44721</v>
      </c>
      <c r="C57" t="s">
        <v>18</v>
      </c>
      <c r="D57" t="s">
        <v>19</v>
      </c>
      <c r="E57" t="s">
        <v>20</v>
      </c>
      <c r="F57" t="s">
        <v>21</v>
      </c>
      <c r="G57">
        <v>15</v>
      </c>
      <c r="H57" t="s">
        <v>30</v>
      </c>
      <c r="I57" t="s">
        <v>383</v>
      </c>
      <c r="J57" t="s">
        <v>423</v>
      </c>
      <c r="K57" t="s">
        <v>23</v>
      </c>
      <c r="L57">
        <v>0.64300000000000002</v>
      </c>
      <c r="M57">
        <v>8.4499999999999993</v>
      </c>
      <c r="N57">
        <v>-0.84499999999999997</v>
      </c>
      <c r="O57" t="s">
        <v>24</v>
      </c>
      <c r="P57">
        <v>0.71199999999999997</v>
      </c>
      <c r="Q57">
        <v>-6.899999999999995E-2</v>
      </c>
      <c r="R57">
        <v>12.15</v>
      </c>
      <c r="S57">
        <v>-1.2150000000000001</v>
      </c>
      <c r="T57">
        <v>-0.37000000000000011</v>
      </c>
      <c r="U57">
        <v>21</v>
      </c>
      <c r="V57">
        <f t="shared" si="10"/>
        <v>3.3439490445859872</v>
      </c>
      <c r="W57">
        <f t="shared" si="11"/>
        <v>3.3439490445859872</v>
      </c>
      <c r="X57">
        <f t="shared" si="3"/>
        <v>35.129244340541192</v>
      </c>
      <c r="Y57">
        <f>(P57-L57)/L57</f>
        <v>0.10730948678071532</v>
      </c>
      <c r="Z57">
        <f t="shared" si="13"/>
        <v>7.6253974424435739E-6</v>
      </c>
      <c r="AA57">
        <f t="shared" si="14"/>
        <v>7.6253974424435738</v>
      </c>
      <c r="AB57">
        <f t="shared" si="15"/>
        <v>2.678744499493382E-8</v>
      </c>
      <c r="AC57">
        <f t="shared" si="16"/>
        <v>2.678744499493382E-2</v>
      </c>
      <c r="AD57">
        <f t="shared" si="8"/>
        <v>7.2398499986307596E-2</v>
      </c>
      <c r="AF57">
        <v>24.548100000000002</v>
      </c>
    </row>
    <row r="58" spans="1:32" x14ac:dyDescent="0.35">
      <c r="A58">
        <v>44721</v>
      </c>
      <c r="B58" s="2">
        <v>44721</v>
      </c>
      <c r="C58" t="s">
        <v>18</v>
      </c>
      <c r="D58" t="s">
        <v>19</v>
      </c>
      <c r="E58" t="s">
        <v>20</v>
      </c>
      <c r="F58" t="s">
        <v>21</v>
      </c>
      <c r="G58">
        <v>2</v>
      </c>
      <c r="H58" t="s">
        <v>33</v>
      </c>
      <c r="I58" t="s">
        <v>34</v>
      </c>
      <c r="J58" t="s">
        <v>424</v>
      </c>
      <c r="K58" t="s">
        <v>23</v>
      </c>
      <c r="L58">
        <v>0.79300000000000004</v>
      </c>
      <c r="M58">
        <v>2.44</v>
      </c>
      <c r="N58">
        <v>-0.24399999999999999</v>
      </c>
      <c r="O58" t="s">
        <v>32</v>
      </c>
      <c r="P58">
        <v>0.63</v>
      </c>
      <c r="Q58">
        <v>0.16300000000000003</v>
      </c>
      <c r="R58">
        <v>8.4499999999999993</v>
      </c>
      <c r="S58">
        <v>-0.84499999999999997</v>
      </c>
      <c r="T58">
        <v>-0.60099999999999998</v>
      </c>
      <c r="U58">
        <v>19.5</v>
      </c>
      <c r="V58">
        <f t="shared" ref="V58:V89" si="18">U58/(2*3.14)</f>
        <v>3.105095541401274</v>
      </c>
      <c r="W58">
        <f t="shared" ref="W58:W89" si="19">V58</f>
        <v>3.105095541401274</v>
      </c>
      <c r="X58">
        <f t="shared" si="3"/>
        <v>30.29001170179318</v>
      </c>
      <c r="Y58">
        <f>(L58-P58)/P58</f>
        <v>0.25873015873015875</v>
      </c>
      <c r="Z58">
        <f t="shared" si="13"/>
        <v>2.2530025643589709E-5</v>
      </c>
      <c r="AA58">
        <f t="shared" si="14"/>
        <v>22.53002564358971</v>
      </c>
      <c r="AB58">
        <f t="shared" si="15"/>
        <v>6.8243474038603272E-8</v>
      </c>
      <c r="AC58">
        <f t="shared" si="16"/>
        <v>6.8243474038603272E-2</v>
      </c>
      <c r="AD58">
        <f t="shared" si="8"/>
        <v>0.11354987360832491</v>
      </c>
      <c r="AF58">
        <v>24.548100000000002</v>
      </c>
    </row>
    <row r="59" spans="1:32" x14ac:dyDescent="0.35">
      <c r="A59">
        <v>44721</v>
      </c>
      <c r="B59" s="2">
        <v>44721</v>
      </c>
      <c r="C59" t="s">
        <v>18</v>
      </c>
      <c r="D59" t="s">
        <v>19</v>
      </c>
      <c r="E59" t="s">
        <v>20</v>
      </c>
      <c r="F59" t="s">
        <v>21</v>
      </c>
      <c r="G59">
        <v>7</v>
      </c>
      <c r="H59" t="s">
        <v>41</v>
      </c>
      <c r="I59" t="s">
        <v>42</v>
      </c>
      <c r="J59" t="s">
        <v>426</v>
      </c>
      <c r="K59" t="s">
        <v>23</v>
      </c>
      <c r="L59">
        <v>0.63300000000000001</v>
      </c>
      <c r="M59">
        <v>2.85</v>
      </c>
      <c r="N59">
        <v>-0.28500000000000003</v>
      </c>
      <c r="O59" t="s">
        <v>32</v>
      </c>
      <c r="P59">
        <v>0.47599999999999998</v>
      </c>
      <c r="Q59">
        <v>0.15700000000000003</v>
      </c>
      <c r="R59">
        <v>12.68</v>
      </c>
      <c r="S59">
        <v>-1.268</v>
      </c>
      <c r="T59">
        <v>-0.98299999999999998</v>
      </c>
      <c r="U59">
        <v>33.5</v>
      </c>
      <c r="V59">
        <f t="shared" si="18"/>
        <v>5.3343949044585983</v>
      </c>
      <c r="W59">
        <f t="shared" si="19"/>
        <v>5.3343949044585983</v>
      </c>
      <c r="X59">
        <f t="shared" si="3"/>
        <v>89.396359322386289</v>
      </c>
      <c r="Y59">
        <f>(L59-P59)/P59</f>
        <v>0.32983193277310929</v>
      </c>
      <c r="Z59">
        <f t="shared" si="13"/>
        <v>3.0378426471247676E-5</v>
      </c>
      <c r="AA59">
        <f t="shared" si="14"/>
        <v>30.378426471247675</v>
      </c>
      <c r="AB59">
        <f t="shared" si="15"/>
        <v>2.715720728472349E-7</v>
      </c>
      <c r="AC59">
        <f t="shared" si="16"/>
        <v>0.27157207284723489</v>
      </c>
      <c r="AD59">
        <f t="shared" si="8"/>
        <v>0.27626863972251769</v>
      </c>
      <c r="AF59">
        <v>24.548100000000002</v>
      </c>
    </row>
    <row r="60" spans="1:32" x14ac:dyDescent="0.35">
      <c r="A60">
        <v>44721</v>
      </c>
      <c r="B60" s="2">
        <v>44721</v>
      </c>
      <c r="C60" t="s">
        <v>18</v>
      </c>
      <c r="D60" t="s">
        <v>19</v>
      </c>
      <c r="E60" t="s">
        <v>20</v>
      </c>
      <c r="F60" t="s">
        <v>21</v>
      </c>
      <c r="G60">
        <v>14</v>
      </c>
      <c r="H60" t="s">
        <v>29</v>
      </c>
      <c r="I60" t="s">
        <v>76</v>
      </c>
      <c r="J60" t="s">
        <v>427</v>
      </c>
      <c r="K60" t="s">
        <v>23</v>
      </c>
      <c r="L60">
        <v>0.46800000000000003</v>
      </c>
      <c r="M60">
        <v>2.09</v>
      </c>
      <c r="N60">
        <v>-0.20899999999999999</v>
      </c>
      <c r="O60" t="s">
        <v>24</v>
      </c>
      <c r="P60">
        <v>0.24399999999999999</v>
      </c>
      <c r="Q60">
        <v>0.22400000000000003</v>
      </c>
      <c r="R60">
        <v>17.5</v>
      </c>
      <c r="S60">
        <v>-1.75</v>
      </c>
      <c r="T60">
        <v>-1.5409999999999999</v>
      </c>
      <c r="U60">
        <v>23.5</v>
      </c>
      <c r="V60">
        <f t="shared" si="18"/>
        <v>3.7420382165605095</v>
      </c>
      <c r="W60">
        <f t="shared" si="19"/>
        <v>3.7420382165605095</v>
      </c>
      <c r="X60">
        <f t="shared" si="3"/>
        <v>43.991213576108564</v>
      </c>
      <c r="Y60">
        <f>(L60-P60)/P60</f>
        <v>0.91803278688524603</v>
      </c>
      <c r="Z60">
        <f t="shared" si="13"/>
        <v>1.071088596950812E-4</v>
      </c>
      <c r="AA60">
        <f t="shared" si="14"/>
        <v>107.10885969508121</v>
      </c>
      <c r="AB60">
        <f t="shared" si="15"/>
        <v>4.7118487227397636E-7</v>
      </c>
      <c r="AC60">
        <f t="shared" si="16"/>
        <v>0.47118487227397637</v>
      </c>
      <c r="AD60">
        <f t="shared" si="8"/>
        <v>0.30576565364956287</v>
      </c>
      <c r="AF60">
        <v>24.548100000000002</v>
      </c>
    </row>
    <row r="61" spans="1:32" x14ac:dyDescent="0.35">
      <c r="A61">
        <v>44721</v>
      </c>
      <c r="B61" s="9">
        <v>44721</v>
      </c>
      <c r="C61" t="s">
        <v>18</v>
      </c>
      <c r="D61" t="s">
        <v>19</v>
      </c>
      <c r="E61" t="s">
        <v>45</v>
      </c>
      <c r="F61" t="s">
        <v>46</v>
      </c>
      <c r="G61">
        <v>6</v>
      </c>
      <c r="H61" t="s">
        <v>29</v>
      </c>
      <c r="I61" t="s">
        <v>54</v>
      </c>
      <c r="J61" t="s">
        <v>436</v>
      </c>
      <c r="K61" t="s">
        <v>23</v>
      </c>
      <c r="L61">
        <v>0.67300000000000004</v>
      </c>
      <c r="M61">
        <v>6.52</v>
      </c>
      <c r="N61">
        <v>-0.65199999999999991</v>
      </c>
      <c r="O61" t="s">
        <v>48</v>
      </c>
      <c r="P61">
        <v>0.51400000000000001</v>
      </c>
      <c r="Q61">
        <v>0.15900000000000003</v>
      </c>
      <c r="R61">
        <v>9.08</v>
      </c>
      <c r="S61">
        <v>-0.90800000000000003</v>
      </c>
      <c r="T61">
        <f>S61-N61</f>
        <v>-0.25600000000000012</v>
      </c>
      <c r="U61">
        <v>16</v>
      </c>
      <c r="V61">
        <f t="shared" si="18"/>
        <v>2.5477707006369426</v>
      </c>
      <c r="W61">
        <f t="shared" si="19"/>
        <v>2.5477707006369426</v>
      </c>
      <c r="X61">
        <f t="shared" si="3"/>
        <v>20.392486510608947</v>
      </c>
      <c r="Y61">
        <f>(L61-P61)/P61</f>
        <v>0.30933852140077828</v>
      </c>
      <c r="Z61">
        <f t="shared" si="13"/>
        <v>2.8071862110349373E-5</v>
      </c>
      <c r="AA61">
        <f t="shared" si="14"/>
        <v>28.071862110349372</v>
      </c>
      <c r="AB61">
        <f t="shared" si="15"/>
        <v>5.7245506941297408E-8</v>
      </c>
      <c r="AC61">
        <f t="shared" si="16"/>
        <v>5.7245506941297403E-2</v>
      </c>
      <c r="AD61">
        <f t="shared" si="8"/>
        <v>0.22361526148944288</v>
      </c>
      <c r="AF61">
        <v>24.548100000000002</v>
      </c>
    </row>
    <row r="62" spans="1:32" x14ac:dyDescent="0.35">
      <c r="A62">
        <v>44721</v>
      </c>
      <c r="B62" s="2">
        <v>44721</v>
      </c>
      <c r="C62" t="s">
        <v>18</v>
      </c>
      <c r="D62" t="s">
        <v>19</v>
      </c>
      <c r="E62" t="s">
        <v>20</v>
      </c>
      <c r="F62" t="s">
        <v>21</v>
      </c>
      <c r="G62">
        <v>4</v>
      </c>
      <c r="H62" t="s">
        <v>29</v>
      </c>
      <c r="I62" t="s">
        <v>36</v>
      </c>
      <c r="J62" t="s">
        <v>428</v>
      </c>
      <c r="K62" t="s">
        <v>23</v>
      </c>
      <c r="L62">
        <v>0.54200000000000004</v>
      </c>
      <c r="M62">
        <v>3.09</v>
      </c>
      <c r="N62">
        <v>-0.309</v>
      </c>
      <c r="O62" t="s">
        <v>32</v>
      </c>
      <c r="P62">
        <v>0.38600000000000001</v>
      </c>
      <c r="Q62">
        <v>0.15600000000000003</v>
      </c>
      <c r="R62">
        <v>13.84</v>
      </c>
      <c r="S62">
        <v>-1.3839999999999999</v>
      </c>
      <c r="T62">
        <v>-1.075</v>
      </c>
      <c r="U62">
        <v>25</v>
      </c>
      <c r="V62">
        <f t="shared" si="18"/>
        <v>3.9808917197452227</v>
      </c>
      <c r="W62">
        <f t="shared" si="19"/>
        <v>3.9808917197452227</v>
      </c>
      <c r="X62">
        <f t="shared" si="3"/>
        <v>49.786344020041369</v>
      </c>
      <c r="Y62">
        <f>(L62-P62)/P62</f>
        <v>0.4041450777202073</v>
      </c>
      <c r="Z62">
        <f t="shared" si="13"/>
        <v>3.9011654554745457E-5</v>
      </c>
      <c r="AA62">
        <f t="shared" si="14"/>
        <v>39.011654554745455</v>
      </c>
      <c r="AB62">
        <f t="shared" si="15"/>
        <v>1.9422476544535711E-7</v>
      </c>
      <c r="AC62">
        <f t="shared" si="16"/>
        <v>0.19422476544535708</v>
      </c>
      <c r="AD62">
        <f t="shared" si="8"/>
        <v>0.18067420041428567</v>
      </c>
      <c r="AF62">
        <v>24.548100000000002</v>
      </c>
    </row>
    <row r="63" spans="1:32" x14ac:dyDescent="0.35">
      <c r="A63">
        <v>44721</v>
      </c>
      <c r="B63" s="2">
        <v>44721</v>
      </c>
      <c r="C63" t="s">
        <v>18</v>
      </c>
      <c r="D63" t="s">
        <v>19</v>
      </c>
      <c r="E63" t="s">
        <v>45</v>
      </c>
      <c r="F63" t="s">
        <v>46</v>
      </c>
      <c r="G63">
        <v>2</v>
      </c>
      <c r="H63" t="s">
        <v>37</v>
      </c>
      <c r="I63" t="s">
        <v>49</v>
      </c>
      <c r="J63" t="s">
        <v>437</v>
      </c>
      <c r="K63" t="s">
        <v>23</v>
      </c>
      <c r="L63" t="s">
        <v>50</v>
      </c>
      <c r="M63">
        <v>6.54</v>
      </c>
      <c r="N63">
        <v>-0.65400000000000003</v>
      </c>
      <c r="O63" t="s">
        <v>48</v>
      </c>
      <c r="P63" t="s">
        <v>51</v>
      </c>
      <c r="Q63" t="s">
        <v>50</v>
      </c>
      <c r="R63">
        <v>10.49</v>
      </c>
      <c r="S63">
        <v>-1.0489999999999999</v>
      </c>
      <c r="T63">
        <f>S63-N63</f>
        <v>-0.39499999999999991</v>
      </c>
      <c r="U63">
        <v>19.5</v>
      </c>
      <c r="V63">
        <f t="shared" si="18"/>
        <v>3.105095541401274</v>
      </c>
      <c r="W63">
        <f t="shared" si="19"/>
        <v>3.105095541401274</v>
      </c>
      <c r="X63">
        <f t="shared" si="3"/>
        <v>30.29001170179318</v>
      </c>
      <c r="Y63" t="s">
        <v>50</v>
      </c>
      <c r="Z63" t="s">
        <v>50</v>
      </c>
      <c r="AA63" t="s">
        <v>50</v>
      </c>
      <c r="AB63" t="s">
        <v>50</v>
      </c>
      <c r="AC63" t="s">
        <v>50</v>
      </c>
      <c r="AD63" t="e">
        <f t="shared" si="8"/>
        <v>#VALUE!</v>
      </c>
      <c r="AF63">
        <v>24.548100000000002</v>
      </c>
    </row>
    <row r="64" spans="1:32" x14ac:dyDescent="0.35">
      <c r="A64">
        <v>44721</v>
      </c>
      <c r="B64" s="2">
        <v>44721</v>
      </c>
      <c r="C64" t="s">
        <v>18</v>
      </c>
      <c r="D64" t="s">
        <v>19</v>
      </c>
      <c r="E64" t="s">
        <v>20</v>
      </c>
      <c r="F64" t="s">
        <v>21</v>
      </c>
      <c r="G64">
        <v>5</v>
      </c>
      <c r="H64" t="s">
        <v>37</v>
      </c>
      <c r="I64" t="s">
        <v>54</v>
      </c>
      <c r="J64" t="s">
        <v>429</v>
      </c>
      <c r="K64" t="s">
        <v>23</v>
      </c>
      <c r="L64">
        <v>0.75</v>
      </c>
      <c r="M64">
        <v>3.34</v>
      </c>
      <c r="N64">
        <v>-0.33399999999999996</v>
      </c>
      <c r="O64" t="s">
        <v>32</v>
      </c>
      <c r="P64">
        <v>0.57999999999999996</v>
      </c>
      <c r="Q64">
        <v>0.17000000000000004</v>
      </c>
      <c r="R64">
        <v>19.07</v>
      </c>
      <c r="S64">
        <v>-1.907</v>
      </c>
      <c r="T64">
        <v>-1.573</v>
      </c>
      <c r="U64">
        <v>26.1</v>
      </c>
      <c r="V64">
        <f t="shared" si="18"/>
        <v>4.1560509554140124</v>
      </c>
      <c r="W64">
        <f t="shared" si="19"/>
        <v>4.1560509554140124</v>
      </c>
      <c r="X64">
        <f t="shared" si="3"/>
        <v>54.263928655827812</v>
      </c>
      <c r="Y64">
        <f>(L64-P64)/P64</f>
        <v>0.29310344827586216</v>
      </c>
      <c r="Z64">
        <f t="shared" ref="Z64:Z95" si="20">119*(10^-6)*(Y64^1.231)</f>
        <v>2.6269373992430034E-5</v>
      </c>
      <c r="AA64">
        <f t="shared" ref="AA64:AA95" si="21">Z64*10^6</f>
        <v>26.269373992430033</v>
      </c>
      <c r="AB64">
        <f t="shared" ref="AB64:AB95" si="22">Z64*(X64/10000)</f>
        <v>1.4254794361584819E-7</v>
      </c>
      <c r="AC64">
        <f t="shared" ref="AC64:AC95" si="23">AA64*(X64/10000)</f>
        <v>0.14254794361584819</v>
      </c>
      <c r="AD64">
        <f t="shared" si="8"/>
        <v>9.0621706049490269E-2</v>
      </c>
      <c r="AF64">
        <v>24.548100000000002</v>
      </c>
    </row>
    <row r="65" spans="1:32" x14ac:dyDescent="0.35">
      <c r="A65">
        <v>44721</v>
      </c>
      <c r="B65" s="2">
        <v>44721</v>
      </c>
      <c r="C65" t="s">
        <v>18</v>
      </c>
      <c r="D65" t="s">
        <v>19</v>
      </c>
      <c r="E65" t="s">
        <v>20</v>
      </c>
      <c r="F65" t="s">
        <v>21</v>
      </c>
      <c r="G65">
        <v>8</v>
      </c>
      <c r="H65" t="s">
        <v>43</v>
      </c>
      <c r="I65" t="s">
        <v>44</v>
      </c>
      <c r="J65" t="s">
        <v>430</v>
      </c>
      <c r="K65" t="s">
        <v>23</v>
      </c>
      <c r="L65">
        <v>0.84599999999999997</v>
      </c>
      <c r="M65">
        <v>5.69</v>
      </c>
      <c r="N65">
        <v>-0.56900000000000006</v>
      </c>
      <c r="O65" t="s">
        <v>32</v>
      </c>
      <c r="P65">
        <v>0.96499999999999997</v>
      </c>
      <c r="Q65">
        <v>-0.11899999999999999</v>
      </c>
      <c r="R65">
        <v>13.45</v>
      </c>
      <c r="S65">
        <v>-1.345</v>
      </c>
      <c r="T65">
        <v>-0.77599999999999991</v>
      </c>
      <c r="U65">
        <v>33</v>
      </c>
      <c r="V65">
        <f t="shared" si="18"/>
        <v>5.2547770700636942</v>
      </c>
      <c r="W65">
        <f t="shared" si="19"/>
        <v>5.2547770700636942</v>
      </c>
      <c r="X65">
        <f t="shared" si="3"/>
        <v>86.747725820520103</v>
      </c>
      <c r="Y65">
        <f>(P65-L65)/L65</f>
        <v>0.14066193853427897</v>
      </c>
      <c r="Z65">
        <f t="shared" si="20"/>
        <v>1.0640262785103246E-5</v>
      </c>
      <c r="AA65">
        <f t="shared" si="21"/>
        <v>10.640262785103246</v>
      </c>
      <c r="AB65">
        <f t="shared" si="22"/>
        <v>9.2301859874041989E-8</v>
      </c>
      <c r="AC65">
        <f t="shared" si="23"/>
        <v>9.2301859874041992E-2</v>
      </c>
      <c r="AD65">
        <f t="shared" si="8"/>
        <v>0.11894569571397165</v>
      </c>
      <c r="AF65">
        <v>24.548100000000002</v>
      </c>
    </row>
    <row r="66" spans="1:32" x14ac:dyDescent="0.35">
      <c r="A66">
        <v>44721</v>
      </c>
      <c r="B66" s="2">
        <v>44721</v>
      </c>
      <c r="C66" t="s">
        <v>18</v>
      </c>
      <c r="D66" t="s">
        <v>19</v>
      </c>
      <c r="E66" t="s">
        <v>45</v>
      </c>
      <c r="F66" t="s">
        <v>46</v>
      </c>
      <c r="G66">
        <v>4</v>
      </c>
      <c r="H66" t="s">
        <v>43</v>
      </c>
      <c r="I66" t="s">
        <v>52</v>
      </c>
      <c r="J66" t="s">
        <v>438</v>
      </c>
      <c r="K66" t="s">
        <v>23</v>
      </c>
      <c r="L66">
        <v>0.752</v>
      </c>
      <c r="M66">
        <v>6.14</v>
      </c>
      <c r="N66">
        <v>-0.61399999999999999</v>
      </c>
      <c r="O66" t="s">
        <v>48</v>
      </c>
      <c r="P66">
        <v>0.67900000000000005</v>
      </c>
      <c r="Q66">
        <v>7.2999999999999954E-2</v>
      </c>
      <c r="R66">
        <v>13.27</v>
      </c>
      <c r="S66">
        <v>-1.327</v>
      </c>
      <c r="T66">
        <f>S66-N66</f>
        <v>-0.71299999999999997</v>
      </c>
      <c r="U66">
        <v>30</v>
      </c>
      <c r="V66">
        <f t="shared" si="18"/>
        <v>4.7770700636942669</v>
      </c>
      <c r="W66">
        <f t="shared" si="19"/>
        <v>4.7770700636942669</v>
      </c>
      <c r="X66">
        <f t="shared" ref="X66:X129" si="24">(W66^2)*3.14159</f>
        <v>71.692335388859576</v>
      </c>
      <c r="Y66">
        <f t="shared" ref="Y66:Y81" si="25">(L66-P66)/P66</f>
        <v>0.10751104565537548</v>
      </c>
      <c r="Z66">
        <f t="shared" si="20"/>
        <v>7.6430325659728942E-6</v>
      </c>
      <c r="AA66">
        <f t="shared" si="21"/>
        <v>7.6430325659728942</v>
      </c>
      <c r="AB66">
        <f t="shared" si="22"/>
        <v>5.4794685410770472E-8</v>
      </c>
      <c r="AC66">
        <f t="shared" si="23"/>
        <v>5.4794685410770469E-2</v>
      </c>
      <c r="AD66">
        <f t="shared" ref="AD66:AD129" si="26">AC66/ABS(T66)</f>
        <v>7.6850891179201228E-2</v>
      </c>
      <c r="AF66">
        <v>24.548100000000002</v>
      </c>
    </row>
    <row r="67" spans="1:32" x14ac:dyDescent="0.35">
      <c r="A67">
        <v>44721</v>
      </c>
      <c r="B67" s="2">
        <v>44721</v>
      </c>
      <c r="C67" t="s">
        <v>18</v>
      </c>
      <c r="D67" t="s">
        <v>19</v>
      </c>
      <c r="E67" t="s">
        <v>20</v>
      </c>
      <c r="F67" t="s">
        <v>21</v>
      </c>
      <c r="G67">
        <v>10</v>
      </c>
      <c r="H67" t="s">
        <v>25</v>
      </c>
      <c r="I67" t="s">
        <v>31</v>
      </c>
      <c r="J67" t="s">
        <v>431</v>
      </c>
      <c r="K67" t="s">
        <v>23</v>
      </c>
      <c r="L67">
        <v>0.64300000000000002</v>
      </c>
      <c r="M67">
        <v>2.4700000000000002</v>
      </c>
      <c r="N67">
        <v>-0.24700000000000003</v>
      </c>
      <c r="O67" t="s">
        <v>24</v>
      </c>
      <c r="P67">
        <v>0.32100000000000001</v>
      </c>
      <c r="Q67">
        <v>0.32200000000000001</v>
      </c>
      <c r="R67">
        <v>6.81</v>
      </c>
      <c r="S67">
        <v>-0.68099999999999994</v>
      </c>
      <c r="T67">
        <v>-0.43399999999999994</v>
      </c>
      <c r="U67">
        <v>15</v>
      </c>
      <c r="V67">
        <f t="shared" si="18"/>
        <v>2.3885350318471334</v>
      </c>
      <c r="W67">
        <f t="shared" si="19"/>
        <v>2.3885350318471334</v>
      </c>
      <c r="X67">
        <f t="shared" si="24"/>
        <v>17.923083847214894</v>
      </c>
      <c r="Y67">
        <f t="shared" si="25"/>
        <v>1.0031152647975079</v>
      </c>
      <c r="Z67">
        <f t="shared" si="20"/>
        <v>1.1945651609540956E-4</v>
      </c>
      <c r="AA67">
        <f t="shared" si="21"/>
        <v>119.45651609540957</v>
      </c>
      <c r="AB67">
        <f t="shared" si="22"/>
        <v>2.141029154074201E-7</v>
      </c>
      <c r="AC67">
        <f t="shared" si="23"/>
        <v>0.2141029154074201</v>
      </c>
      <c r="AD67">
        <f t="shared" si="26"/>
        <v>0.49332468987884825</v>
      </c>
      <c r="AF67">
        <v>24.548100000000002</v>
      </c>
    </row>
    <row r="68" spans="1:32" x14ac:dyDescent="0.35">
      <c r="A68">
        <v>44721</v>
      </c>
      <c r="B68" s="9">
        <v>44721</v>
      </c>
      <c r="C68" t="s">
        <v>18</v>
      </c>
      <c r="D68" t="s">
        <v>19</v>
      </c>
      <c r="E68" t="s">
        <v>20</v>
      </c>
      <c r="F68" t="s">
        <v>21</v>
      </c>
      <c r="G68">
        <v>1</v>
      </c>
      <c r="H68" t="s">
        <v>25</v>
      </c>
      <c r="I68" t="s">
        <v>31</v>
      </c>
      <c r="J68" t="s">
        <v>431</v>
      </c>
      <c r="K68" t="s">
        <v>23</v>
      </c>
      <c r="L68">
        <v>0.51200000000000001</v>
      </c>
      <c r="M68">
        <v>3.36</v>
      </c>
      <c r="N68">
        <v>-0.33599999999999997</v>
      </c>
      <c r="O68" t="s">
        <v>32</v>
      </c>
      <c r="P68">
        <v>0.375</v>
      </c>
      <c r="Q68">
        <v>0.13700000000000001</v>
      </c>
      <c r="R68">
        <v>8.07</v>
      </c>
      <c r="S68">
        <v>-0.80700000000000005</v>
      </c>
      <c r="T68">
        <v>-0.47100000000000009</v>
      </c>
      <c r="U68">
        <v>15</v>
      </c>
      <c r="V68">
        <f t="shared" si="18"/>
        <v>2.3885350318471334</v>
      </c>
      <c r="W68">
        <f t="shared" si="19"/>
        <v>2.3885350318471334</v>
      </c>
      <c r="X68">
        <f t="shared" si="24"/>
        <v>17.923083847214894</v>
      </c>
      <c r="Y68">
        <f t="shared" si="25"/>
        <v>0.36533333333333334</v>
      </c>
      <c r="Z68">
        <f t="shared" si="20"/>
        <v>3.4452241988578164E-5</v>
      </c>
      <c r="AA68">
        <f t="shared" si="21"/>
        <v>34.452241988578166</v>
      </c>
      <c r="AB68">
        <f t="shared" si="22"/>
        <v>6.1749042188582396E-8</v>
      </c>
      <c r="AC68">
        <f t="shared" si="23"/>
        <v>6.1749042188582404E-2</v>
      </c>
      <c r="AD68">
        <f t="shared" si="26"/>
        <v>0.13110200040038725</v>
      </c>
      <c r="AF68">
        <v>24.548100000000002</v>
      </c>
    </row>
    <row r="69" spans="1:32" x14ac:dyDescent="0.35">
      <c r="A69">
        <v>44721</v>
      </c>
      <c r="B69" s="2">
        <v>44721</v>
      </c>
      <c r="C69" t="s">
        <v>18</v>
      </c>
      <c r="D69" t="s">
        <v>19</v>
      </c>
      <c r="E69" t="s">
        <v>45</v>
      </c>
      <c r="F69" t="s">
        <v>46</v>
      </c>
      <c r="G69">
        <v>5</v>
      </c>
      <c r="H69" t="s">
        <v>25</v>
      </c>
      <c r="I69" t="s">
        <v>53</v>
      </c>
      <c r="J69" t="s">
        <v>439</v>
      </c>
      <c r="K69" t="s">
        <v>23</v>
      </c>
      <c r="L69">
        <v>0.71799999999999997</v>
      </c>
      <c r="M69">
        <v>4.54</v>
      </c>
      <c r="N69">
        <v>-0.45400000000000001</v>
      </c>
      <c r="O69" t="s">
        <v>48</v>
      </c>
      <c r="P69">
        <v>0.51200000000000001</v>
      </c>
      <c r="Q69">
        <v>0.20599999999999996</v>
      </c>
      <c r="R69">
        <v>10.53</v>
      </c>
      <c r="S69">
        <v>-1.0529999999999999</v>
      </c>
      <c r="T69">
        <f>S69-N69</f>
        <v>-0.59899999999999998</v>
      </c>
      <c r="U69">
        <v>10.25</v>
      </c>
      <c r="V69">
        <f t="shared" si="18"/>
        <v>1.6321656050955413</v>
      </c>
      <c r="W69">
        <f t="shared" si="19"/>
        <v>1.6321656050955413</v>
      </c>
      <c r="X69">
        <f t="shared" si="24"/>
        <v>8.3690844297689537</v>
      </c>
      <c r="Y69">
        <f t="shared" si="25"/>
        <v>0.40234374999999989</v>
      </c>
      <c r="Z69">
        <f t="shared" si="20"/>
        <v>3.8797718504419517E-5</v>
      </c>
      <c r="AA69">
        <f t="shared" si="21"/>
        <v>38.797718504419514</v>
      </c>
      <c r="AB69">
        <f t="shared" si="22"/>
        <v>3.2470138184589619E-8</v>
      </c>
      <c r="AC69">
        <f t="shared" si="23"/>
        <v>3.2470138184589617E-2</v>
      </c>
      <c r="AD69">
        <f t="shared" si="26"/>
        <v>5.4207242378279827E-2</v>
      </c>
      <c r="AF69">
        <v>24.548100000000002</v>
      </c>
    </row>
    <row r="70" spans="1:32" x14ac:dyDescent="0.35">
      <c r="A70">
        <v>44722</v>
      </c>
      <c r="B70" s="2">
        <v>44722</v>
      </c>
      <c r="C70" t="s">
        <v>18</v>
      </c>
      <c r="D70" t="s">
        <v>19</v>
      </c>
      <c r="E70" t="s">
        <v>109</v>
      </c>
      <c r="F70" t="s">
        <v>21</v>
      </c>
      <c r="G70">
        <v>3</v>
      </c>
      <c r="H70" t="s">
        <v>39</v>
      </c>
      <c r="I70" t="s">
        <v>119</v>
      </c>
      <c r="J70" t="s">
        <v>441</v>
      </c>
      <c r="K70" t="s">
        <v>117</v>
      </c>
      <c r="L70">
        <v>0.69699999999999995</v>
      </c>
      <c r="M70">
        <v>3.21</v>
      </c>
      <c r="N70">
        <v>-0.32100000000000001</v>
      </c>
      <c r="O70" t="s">
        <v>118</v>
      </c>
      <c r="P70">
        <v>0.498</v>
      </c>
      <c r="Q70">
        <v>0.19899999999999995</v>
      </c>
      <c r="R70">
        <v>7.79</v>
      </c>
      <c r="S70">
        <v>-0.77900000000000003</v>
      </c>
      <c r="T70">
        <v>-0.45800000000000002</v>
      </c>
      <c r="U70">
        <v>27.25</v>
      </c>
      <c r="V70">
        <f t="shared" si="18"/>
        <v>4.3391719745222925</v>
      </c>
      <c r="W70">
        <f t="shared" si="19"/>
        <v>4.3391719745222925</v>
      </c>
      <c r="X70">
        <f t="shared" si="24"/>
        <v>59.151155330211154</v>
      </c>
      <c r="Y70">
        <f t="shared" si="25"/>
        <v>0.39959839357429711</v>
      </c>
      <c r="Z70">
        <f t="shared" si="20"/>
        <v>3.847208977662001E-5</v>
      </c>
      <c r="AA70">
        <f t="shared" si="21"/>
        <v>38.47208977662001</v>
      </c>
      <c r="AB70">
        <f t="shared" si="22"/>
        <v>2.2756685582546788E-7</v>
      </c>
      <c r="AC70">
        <f t="shared" si="23"/>
        <v>0.22756685582546787</v>
      </c>
      <c r="AD70">
        <f t="shared" si="26"/>
        <v>0.4968708642477464</v>
      </c>
      <c r="AF70">
        <v>27.385200000000001</v>
      </c>
    </row>
    <row r="71" spans="1:32" x14ac:dyDescent="0.35">
      <c r="A71">
        <v>44722</v>
      </c>
      <c r="B71" s="2">
        <v>44722</v>
      </c>
      <c r="C71" t="s">
        <v>18</v>
      </c>
      <c r="D71" t="s">
        <v>19</v>
      </c>
      <c r="E71" t="s">
        <v>109</v>
      </c>
      <c r="F71" t="s">
        <v>21</v>
      </c>
      <c r="G71">
        <v>12</v>
      </c>
      <c r="H71" t="s">
        <v>39</v>
      </c>
      <c r="I71" t="s">
        <v>113</v>
      </c>
      <c r="J71" t="s">
        <v>440</v>
      </c>
      <c r="K71" t="s">
        <v>111</v>
      </c>
      <c r="L71">
        <v>0.58899999999999997</v>
      </c>
      <c r="M71">
        <v>4.8499999999999996</v>
      </c>
      <c r="N71">
        <v>-0.48499999999999999</v>
      </c>
      <c r="O71" t="s">
        <v>112</v>
      </c>
      <c r="P71">
        <v>0.41199999999999998</v>
      </c>
      <c r="Q71">
        <v>0.17699999999999999</v>
      </c>
      <c r="R71">
        <v>12.73</v>
      </c>
      <c r="S71">
        <v>-1.2730000000000001</v>
      </c>
      <c r="T71">
        <v>-0.78800000000000014</v>
      </c>
      <c r="U71">
        <v>29.5</v>
      </c>
      <c r="V71">
        <f t="shared" si="18"/>
        <v>4.6974522292993628</v>
      </c>
      <c r="W71">
        <f t="shared" si="19"/>
        <v>4.6974522292993628</v>
      </c>
      <c r="X71">
        <f t="shared" si="24"/>
        <v>69.32250541350561</v>
      </c>
      <c r="Y71">
        <f t="shared" si="25"/>
        <v>0.42961165048543687</v>
      </c>
      <c r="Z71">
        <f t="shared" si="20"/>
        <v>4.2059449042259646E-5</v>
      </c>
      <c r="AA71">
        <f t="shared" si="21"/>
        <v>42.059449042259644</v>
      </c>
      <c r="AB71">
        <f t="shared" si="22"/>
        <v>2.9156663839211076E-7</v>
      </c>
      <c r="AC71">
        <f t="shared" si="23"/>
        <v>0.29156663839211072</v>
      </c>
      <c r="AD71">
        <f t="shared" si="26"/>
        <v>0.37000842435547038</v>
      </c>
      <c r="AF71">
        <v>27.385200000000001</v>
      </c>
    </row>
    <row r="72" spans="1:32" x14ac:dyDescent="0.35">
      <c r="A72">
        <v>44722</v>
      </c>
      <c r="B72" s="2">
        <v>44722</v>
      </c>
      <c r="C72" t="s">
        <v>18</v>
      </c>
      <c r="D72" t="s">
        <v>19</v>
      </c>
      <c r="E72" t="s">
        <v>123</v>
      </c>
      <c r="F72" t="s">
        <v>21</v>
      </c>
      <c r="G72">
        <v>11</v>
      </c>
      <c r="H72" t="s">
        <v>39</v>
      </c>
      <c r="I72" t="s">
        <v>131</v>
      </c>
      <c r="J72" t="s">
        <v>455</v>
      </c>
      <c r="K72" t="s">
        <v>128</v>
      </c>
      <c r="L72">
        <v>0.78800000000000003</v>
      </c>
      <c r="M72">
        <v>0.98</v>
      </c>
      <c r="N72">
        <v>-9.8000000000000004E-2</v>
      </c>
      <c r="O72" t="s">
        <v>129</v>
      </c>
      <c r="P72">
        <v>0.63800000000000001</v>
      </c>
      <c r="Q72">
        <v>0.15000000000000002</v>
      </c>
      <c r="R72">
        <v>16.670000000000002</v>
      </c>
      <c r="S72">
        <v>-1.6670000000000003</v>
      </c>
      <c r="T72">
        <v>-1.5690000000000002</v>
      </c>
      <c r="U72">
        <v>28.5</v>
      </c>
      <c r="V72">
        <f t="shared" si="18"/>
        <v>4.5382165605095537</v>
      </c>
      <c r="W72">
        <f t="shared" si="19"/>
        <v>4.5382165605095537</v>
      </c>
      <c r="X72">
        <f t="shared" si="24"/>
        <v>64.702332688445765</v>
      </c>
      <c r="Y72">
        <f t="shared" si="25"/>
        <v>0.23510971786833859</v>
      </c>
      <c r="Z72">
        <f t="shared" si="20"/>
        <v>2.0025392902207458E-5</v>
      </c>
      <c r="AA72">
        <f t="shared" si="21"/>
        <v>20.025392902207457</v>
      </c>
      <c r="AB72">
        <f t="shared" si="22"/>
        <v>1.2956896337754674E-7</v>
      </c>
      <c r="AC72">
        <f t="shared" si="23"/>
        <v>0.12956896337754673</v>
      </c>
      <c r="AD72">
        <f t="shared" si="26"/>
        <v>8.2580601260386688E-2</v>
      </c>
      <c r="AF72">
        <v>27.385200000000001</v>
      </c>
    </row>
    <row r="73" spans="1:32" x14ac:dyDescent="0.35">
      <c r="A73">
        <v>44722</v>
      </c>
      <c r="B73" s="2">
        <v>44722</v>
      </c>
      <c r="C73" t="s">
        <v>18</v>
      </c>
      <c r="D73" t="s">
        <v>19</v>
      </c>
      <c r="E73" t="s">
        <v>109</v>
      </c>
      <c r="F73" t="s">
        <v>21</v>
      </c>
      <c r="G73">
        <v>6</v>
      </c>
      <c r="H73" t="s">
        <v>27</v>
      </c>
      <c r="I73" t="s">
        <v>120</v>
      </c>
      <c r="J73" t="s">
        <v>442</v>
      </c>
      <c r="K73" t="s">
        <v>117</v>
      </c>
      <c r="L73">
        <v>0.68500000000000005</v>
      </c>
      <c r="M73">
        <v>1.53</v>
      </c>
      <c r="N73">
        <v>-0.153</v>
      </c>
      <c r="O73" t="s">
        <v>118</v>
      </c>
      <c r="P73">
        <v>0.47599999999999998</v>
      </c>
      <c r="Q73">
        <v>0.20900000000000007</v>
      </c>
      <c r="R73">
        <v>1.18</v>
      </c>
      <c r="S73">
        <v>-0.11799999999999999</v>
      </c>
      <c r="T73">
        <v>3.5000000000000003E-2</v>
      </c>
      <c r="U73">
        <v>29</v>
      </c>
      <c r="V73">
        <f t="shared" si="18"/>
        <v>4.6178343949044587</v>
      </c>
      <c r="W73">
        <f t="shared" si="19"/>
        <v>4.6178343949044587</v>
      </c>
      <c r="X73">
        <f t="shared" si="24"/>
        <v>66.992504513367692</v>
      </c>
      <c r="Y73">
        <f t="shared" si="25"/>
        <v>0.439075630252101</v>
      </c>
      <c r="Z73">
        <f t="shared" si="20"/>
        <v>4.3202898103165158E-5</v>
      </c>
      <c r="AA73">
        <f t="shared" si="21"/>
        <v>43.202898103165161</v>
      </c>
      <c r="AB73">
        <f t="shared" si="22"/>
        <v>2.8942703461668563E-7</v>
      </c>
      <c r="AC73">
        <f t="shared" si="23"/>
        <v>0.28942703461668567</v>
      </c>
      <c r="AD73">
        <f t="shared" si="26"/>
        <v>8.2693438461910187</v>
      </c>
      <c r="AF73">
        <v>27.385200000000001</v>
      </c>
    </row>
    <row r="74" spans="1:32" x14ac:dyDescent="0.35">
      <c r="A74">
        <v>44722</v>
      </c>
      <c r="B74" s="2">
        <v>44722</v>
      </c>
      <c r="C74" t="s">
        <v>18</v>
      </c>
      <c r="D74" t="s">
        <v>19</v>
      </c>
      <c r="E74" t="s">
        <v>123</v>
      </c>
      <c r="F74" t="s">
        <v>21</v>
      </c>
      <c r="G74">
        <v>4</v>
      </c>
      <c r="H74" t="s">
        <v>27</v>
      </c>
      <c r="I74" t="s">
        <v>52</v>
      </c>
      <c r="J74" t="s">
        <v>456</v>
      </c>
      <c r="K74" t="s">
        <v>125</v>
      </c>
      <c r="L74">
        <v>0.53500000000000003</v>
      </c>
      <c r="M74">
        <v>1.43</v>
      </c>
      <c r="N74">
        <v>-0.14299999999999999</v>
      </c>
      <c r="O74" t="s">
        <v>126</v>
      </c>
      <c r="P74">
        <v>0.36</v>
      </c>
      <c r="Q74">
        <v>0.17500000000000004</v>
      </c>
      <c r="R74">
        <v>12.1</v>
      </c>
      <c r="S74">
        <v>-1.21</v>
      </c>
      <c r="T74">
        <v>-1.0669999999999999</v>
      </c>
      <c r="U74">
        <v>35.75</v>
      </c>
      <c r="V74">
        <f t="shared" si="18"/>
        <v>5.6926751592356686</v>
      </c>
      <c r="W74">
        <f t="shared" si="19"/>
        <v>5.6926751592356686</v>
      </c>
      <c r="X74">
        <f t="shared" si="24"/>
        <v>101.80809488658261</v>
      </c>
      <c r="Y74">
        <f t="shared" si="25"/>
        <v>0.48611111111111127</v>
      </c>
      <c r="Z74">
        <f t="shared" si="20"/>
        <v>4.8968682655280221E-5</v>
      </c>
      <c r="AA74">
        <f t="shared" si="21"/>
        <v>48.968682655280219</v>
      </c>
      <c r="AB74">
        <f t="shared" si="22"/>
        <v>4.9854082902397204E-7</v>
      </c>
      <c r="AC74">
        <f t="shared" si="23"/>
        <v>0.49854082902397201</v>
      </c>
      <c r="AD74">
        <f t="shared" si="26"/>
        <v>0.46723601595498787</v>
      </c>
      <c r="AF74">
        <v>27.385200000000001</v>
      </c>
    </row>
    <row r="75" spans="1:32" x14ac:dyDescent="0.35">
      <c r="A75">
        <v>44722</v>
      </c>
      <c r="B75" s="2">
        <v>44722</v>
      </c>
      <c r="C75" t="s">
        <v>18</v>
      </c>
      <c r="D75" t="s">
        <v>19</v>
      </c>
      <c r="E75" t="s">
        <v>109</v>
      </c>
      <c r="F75" t="s">
        <v>21</v>
      </c>
      <c r="G75">
        <v>11</v>
      </c>
      <c r="H75" t="s">
        <v>28</v>
      </c>
      <c r="I75" t="s">
        <v>90</v>
      </c>
      <c r="J75" t="s">
        <v>443</v>
      </c>
      <c r="K75" t="s">
        <v>111</v>
      </c>
      <c r="L75">
        <v>0.61499999999999999</v>
      </c>
      <c r="M75">
        <v>2.41</v>
      </c>
      <c r="N75">
        <v>-0.24100000000000002</v>
      </c>
      <c r="O75" t="s">
        <v>112</v>
      </c>
      <c r="P75">
        <v>0.49299999999999999</v>
      </c>
      <c r="Q75">
        <v>0.122</v>
      </c>
      <c r="R75">
        <v>6.46</v>
      </c>
      <c r="S75">
        <v>-0.64600000000000002</v>
      </c>
      <c r="T75">
        <v>-0.40500000000000003</v>
      </c>
      <c r="U75">
        <v>17.75</v>
      </c>
      <c r="V75">
        <f t="shared" si="18"/>
        <v>2.8264331210191083</v>
      </c>
      <c r="W75">
        <f t="shared" si="19"/>
        <v>2.8264331210191083</v>
      </c>
      <c r="X75">
        <f t="shared" si="24"/>
        <v>25.09729602050286</v>
      </c>
      <c r="Y75">
        <f t="shared" si="25"/>
        <v>0.24746450304259635</v>
      </c>
      <c r="Z75">
        <f t="shared" si="20"/>
        <v>2.1328551175860832E-5</v>
      </c>
      <c r="AA75">
        <f t="shared" si="21"/>
        <v>21.328551175860831</v>
      </c>
      <c r="AB75">
        <f t="shared" si="22"/>
        <v>5.3528896254902365E-8</v>
      </c>
      <c r="AC75">
        <f t="shared" si="23"/>
        <v>5.3528896254902363E-2</v>
      </c>
      <c r="AD75">
        <f t="shared" si="26"/>
        <v>0.13217011420963545</v>
      </c>
      <c r="AF75">
        <v>27.385200000000001</v>
      </c>
    </row>
    <row r="76" spans="1:32" x14ac:dyDescent="0.35">
      <c r="A76">
        <v>44722</v>
      </c>
      <c r="B76" s="2">
        <v>44722</v>
      </c>
      <c r="C76" t="s">
        <v>18</v>
      </c>
      <c r="D76" t="s">
        <v>19</v>
      </c>
      <c r="E76" t="s">
        <v>123</v>
      </c>
      <c r="F76" t="s">
        <v>21</v>
      </c>
      <c r="G76">
        <v>2</v>
      </c>
      <c r="H76" t="s">
        <v>28</v>
      </c>
      <c r="I76" t="s">
        <v>122</v>
      </c>
      <c r="J76" t="s">
        <v>458</v>
      </c>
      <c r="K76" t="s">
        <v>125</v>
      </c>
      <c r="L76">
        <v>0.85699999999999998</v>
      </c>
      <c r="M76">
        <v>4.87</v>
      </c>
      <c r="N76">
        <v>-0.48699999999999999</v>
      </c>
      <c r="O76" t="s">
        <v>126</v>
      </c>
      <c r="P76">
        <v>0.65700000000000003</v>
      </c>
      <c r="Q76">
        <v>0.19999999999999996</v>
      </c>
      <c r="R76">
        <v>12.86</v>
      </c>
      <c r="S76">
        <v>-1.286</v>
      </c>
      <c r="T76">
        <v>-0.79900000000000004</v>
      </c>
      <c r="U76">
        <v>20.5</v>
      </c>
      <c r="V76">
        <f t="shared" si="18"/>
        <v>3.2643312101910826</v>
      </c>
      <c r="W76">
        <f t="shared" si="19"/>
        <v>3.2643312101910826</v>
      </c>
      <c r="X76">
        <f t="shared" si="24"/>
        <v>33.476337719075815</v>
      </c>
      <c r="Y76">
        <f t="shared" si="25"/>
        <v>0.30441400304413996</v>
      </c>
      <c r="Z76">
        <f t="shared" si="20"/>
        <v>2.7522755757189769E-5</v>
      </c>
      <c r="AA76">
        <f t="shared" si="21"/>
        <v>27.522755757189771</v>
      </c>
      <c r="AB76">
        <f t="shared" si="22"/>
        <v>9.2136106668732286E-8</v>
      </c>
      <c r="AC76">
        <f t="shared" si="23"/>
        <v>9.2136106668732287E-2</v>
      </c>
      <c r="AD76">
        <f t="shared" si="26"/>
        <v>0.11531427618114178</v>
      </c>
      <c r="AF76">
        <v>27.385200000000001</v>
      </c>
    </row>
    <row r="77" spans="1:32" x14ac:dyDescent="0.35">
      <c r="A77">
        <v>44722</v>
      </c>
      <c r="B77" s="2">
        <v>44722</v>
      </c>
      <c r="C77" t="s">
        <v>18</v>
      </c>
      <c r="D77" t="s">
        <v>19</v>
      </c>
      <c r="E77" t="s">
        <v>123</v>
      </c>
      <c r="F77" t="s">
        <v>21</v>
      </c>
      <c r="G77">
        <v>14</v>
      </c>
      <c r="H77" t="s">
        <v>28</v>
      </c>
      <c r="I77" t="s">
        <v>64</v>
      </c>
      <c r="J77" t="s">
        <v>457</v>
      </c>
      <c r="K77" t="s">
        <v>128</v>
      </c>
      <c r="L77">
        <v>0.54800000000000004</v>
      </c>
      <c r="M77">
        <v>6.11</v>
      </c>
      <c r="N77">
        <v>-0.61099999999999999</v>
      </c>
      <c r="O77" t="s">
        <v>129</v>
      </c>
      <c r="P77">
        <v>0.40600000000000003</v>
      </c>
      <c r="Q77">
        <v>0.14200000000000002</v>
      </c>
      <c r="R77">
        <v>15.6</v>
      </c>
      <c r="S77">
        <v>-1.56</v>
      </c>
      <c r="T77">
        <v>-0.94900000000000007</v>
      </c>
      <c r="U77">
        <v>13.75</v>
      </c>
      <c r="V77">
        <f t="shared" si="18"/>
        <v>2.1894904458598727</v>
      </c>
      <c r="W77">
        <f t="shared" si="19"/>
        <v>2.1894904458598727</v>
      </c>
      <c r="X77">
        <f t="shared" si="24"/>
        <v>15.06036906606252</v>
      </c>
      <c r="Y77">
        <f t="shared" si="25"/>
        <v>0.34975369458128081</v>
      </c>
      <c r="Z77">
        <f t="shared" si="20"/>
        <v>3.2652644947362116E-5</v>
      </c>
      <c r="AA77">
        <f t="shared" si="21"/>
        <v>32.652644947362113</v>
      </c>
      <c r="AB77">
        <f t="shared" si="22"/>
        <v>4.9176088389037506E-8</v>
      </c>
      <c r="AC77">
        <f t="shared" si="23"/>
        <v>4.9176088389037496E-2</v>
      </c>
      <c r="AD77">
        <f t="shared" si="26"/>
        <v>5.1818849725013168E-2</v>
      </c>
      <c r="AF77">
        <v>27.385200000000001</v>
      </c>
    </row>
    <row r="78" spans="1:32" x14ac:dyDescent="0.35">
      <c r="A78">
        <v>44722</v>
      </c>
      <c r="B78" s="2">
        <v>44722</v>
      </c>
      <c r="C78" t="s">
        <v>18</v>
      </c>
      <c r="D78" t="s">
        <v>19</v>
      </c>
      <c r="E78" t="s">
        <v>123</v>
      </c>
      <c r="F78" t="s">
        <v>21</v>
      </c>
      <c r="G78">
        <v>10</v>
      </c>
      <c r="H78" t="s">
        <v>22</v>
      </c>
      <c r="I78" t="s">
        <v>130</v>
      </c>
      <c r="J78" t="s">
        <v>460</v>
      </c>
      <c r="K78" t="s">
        <v>128</v>
      </c>
      <c r="L78">
        <v>0.71699999999999997</v>
      </c>
      <c r="M78">
        <v>2.79</v>
      </c>
      <c r="N78">
        <v>-0.27900000000000003</v>
      </c>
      <c r="O78" t="s">
        <v>129</v>
      </c>
      <c r="P78">
        <v>0.64700000000000002</v>
      </c>
      <c r="Q78">
        <v>6.9999999999999951E-2</v>
      </c>
      <c r="R78">
        <v>2.35</v>
      </c>
      <c r="S78">
        <v>-0.23500000000000001</v>
      </c>
      <c r="T78">
        <v>4.4000000000000011E-2</v>
      </c>
      <c r="U78">
        <v>12.5</v>
      </c>
      <c r="V78">
        <f t="shared" si="18"/>
        <v>1.9904458598726114</v>
      </c>
      <c r="W78">
        <f t="shared" si="19"/>
        <v>1.9904458598726114</v>
      </c>
      <c r="X78">
        <f t="shared" si="24"/>
        <v>12.446586005010342</v>
      </c>
      <c r="Y78">
        <f t="shared" si="25"/>
        <v>0.10819165378670781</v>
      </c>
      <c r="Z78">
        <f t="shared" si="20"/>
        <v>7.702637845597036E-6</v>
      </c>
      <c r="AA78">
        <f t="shared" si="21"/>
        <v>7.7026378455970361</v>
      </c>
      <c r="AB78">
        <f t="shared" si="22"/>
        <v>9.5871544410671083E-9</v>
      </c>
      <c r="AC78">
        <f t="shared" si="23"/>
        <v>9.587154441067107E-3</v>
      </c>
      <c r="AD78">
        <f t="shared" si="26"/>
        <v>0.21788987366061602</v>
      </c>
      <c r="AF78">
        <v>27.385200000000001</v>
      </c>
    </row>
    <row r="79" spans="1:32" x14ac:dyDescent="0.35">
      <c r="A79">
        <v>44722</v>
      </c>
      <c r="B79" s="2">
        <v>44722</v>
      </c>
      <c r="C79" t="s">
        <v>18</v>
      </c>
      <c r="D79" t="s">
        <v>19</v>
      </c>
      <c r="E79" t="s">
        <v>123</v>
      </c>
      <c r="F79" t="s">
        <v>21</v>
      </c>
      <c r="G79">
        <v>8</v>
      </c>
      <c r="H79" t="s">
        <v>22</v>
      </c>
      <c r="I79" t="s">
        <v>96</v>
      </c>
      <c r="J79" t="s">
        <v>459</v>
      </c>
      <c r="K79" t="s">
        <v>125</v>
      </c>
      <c r="L79">
        <v>0.81399999999999995</v>
      </c>
      <c r="M79">
        <v>2.2400000000000002</v>
      </c>
      <c r="N79">
        <v>-0.22400000000000003</v>
      </c>
      <c r="O79" t="s">
        <v>126</v>
      </c>
      <c r="P79">
        <v>0.64700000000000002</v>
      </c>
      <c r="Q79">
        <v>0.16699999999999993</v>
      </c>
      <c r="R79">
        <v>7.85</v>
      </c>
      <c r="S79">
        <v>-0.78499999999999992</v>
      </c>
      <c r="T79">
        <v>-0.56099999999999994</v>
      </c>
      <c r="U79">
        <v>11</v>
      </c>
      <c r="V79">
        <f t="shared" si="18"/>
        <v>1.7515923566878979</v>
      </c>
      <c r="W79">
        <f t="shared" si="19"/>
        <v>1.7515923566878979</v>
      </c>
      <c r="X79">
        <f t="shared" si="24"/>
        <v>9.6386362022800096</v>
      </c>
      <c r="Y79">
        <f t="shared" si="25"/>
        <v>0.25811437403400295</v>
      </c>
      <c r="Z79">
        <f t="shared" si="20"/>
        <v>2.2464035039880977E-5</v>
      </c>
      <c r="AA79">
        <f t="shared" si="21"/>
        <v>22.464035039880976</v>
      </c>
      <c r="AB79">
        <f t="shared" si="22"/>
        <v>2.1652266138468343E-8</v>
      </c>
      <c r="AC79">
        <f t="shared" si="23"/>
        <v>2.1652266138468341E-2</v>
      </c>
      <c r="AD79">
        <f t="shared" si="26"/>
        <v>3.8595839819016653E-2</v>
      </c>
      <c r="AF79">
        <v>27.385200000000001</v>
      </c>
    </row>
    <row r="80" spans="1:32" x14ac:dyDescent="0.35">
      <c r="A80">
        <v>44722</v>
      </c>
      <c r="B80" s="2">
        <v>44722</v>
      </c>
      <c r="C80" t="s">
        <v>18</v>
      </c>
      <c r="D80" t="s">
        <v>19</v>
      </c>
      <c r="E80" t="s">
        <v>109</v>
      </c>
      <c r="F80" t="s">
        <v>21</v>
      </c>
      <c r="G80">
        <v>9</v>
      </c>
      <c r="H80" t="s">
        <v>22</v>
      </c>
      <c r="I80" t="s">
        <v>110</v>
      </c>
      <c r="J80" t="s">
        <v>444</v>
      </c>
      <c r="K80" t="s">
        <v>111</v>
      </c>
      <c r="L80">
        <v>0.57199999999999995</v>
      </c>
      <c r="M80">
        <v>1.98</v>
      </c>
      <c r="N80">
        <v>-0.19800000000000001</v>
      </c>
      <c r="O80" t="s">
        <v>112</v>
      </c>
      <c r="P80">
        <v>0.53600000000000003</v>
      </c>
      <c r="Q80">
        <v>3.5999999999999921E-2</v>
      </c>
      <c r="R80">
        <v>12.12</v>
      </c>
      <c r="S80">
        <v>-1.212</v>
      </c>
      <c r="T80">
        <v>-1.014</v>
      </c>
      <c r="U80">
        <v>10.5</v>
      </c>
      <c r="V80">
        <f t="shared" si="18"/>
        <v>1.6719745222929936</v>
      </c>
      <c r="W80">
        <f t="shared" si="19"/>
        <v>1.6719745222929936</v>
      </c>
      <c r="X80">
        <f t="shared" si="24"/>
        <v>8.7823110851352979</v>
      </c>
      <c r="Y80">
        <f t="shared" si="25"/>
        <v>6.7164179104477459E-2</v>
      </c>
      <c r="Z80">
        <f t="shared" si="20"/>
        <v>4.2830533469800642E-6</v>
      </c>
      <c r="AA80">
        <f t="shared" si="21"/>
        <v>4.283053346980064</v>
      </c>
      <c r="AB80">
        <f t="shared" si="22"/>
        <v>3.7615106887408861E-9</v>
      </c>
      <c r="AC80">
        <f t="shared" si="23"/>
        <v>3.7615106887408855E-3</v>
      </c>
      <c r="AD80">
        <f t="shared" si="26"/>
        <v>3.7095766161152717E-3</v>
      </c>
      <c r="AF80">
        <v>27.385200000000001</v>
      </c>
    </row>
    <row r="81" spans="1:32" x14ac:dyDescent="0.35">
      <c r="A81">
        <v>44722</v>
      </c>
      <c r="B81" s="2">
        <v>44722</v>
      </c>
      <c r="C81" t="s">
        <v>18</v>
      </c>
      <c r="D81" t="s">
        <v>19</v>
      </c>
      <c r="E81" t="s">
        <v>109</v>
      </c>
      <c r="F81" t="s">
        <v>21</v>
      </c>
      <c r="G81">
        <v>13</v>
      </c>
      <c r="H81" t="s">
        <v>30</v>
      </c>
      <c r="I81" t="s">
        <v>106</v>
      </c>
      <c r="J81" t="s">
        <v>445</v>
      </c>
      <c r="K81" t="s">
        <v>111</v>
      </c>
      <c r="L81">
        <v>0.621</v>
      </c>
      <c r="M81">
        <v>3.45</v>
      </c>
      <c r="N81">
        <v>-0.34500000000000003</v>
      </c>
      <c r="O81" t="s">
        <v>112</v>
      </c>
      <c r="P81">
        <v>0.501</v>
      </c>
      <c r="Q81">
        <v>0.12</v>
      </c>
      <c r="R81">
        <v>11.43</v>
      </c>
      <c r="S81">
        <v>-1.143</v>
      </c>
      <c r="T81">
        <v>-0.79800000000000004</v>
      </c>
      <c r="U81">
        <v>46.5</v>
      </c>
      <c r="V81">
        <f t="shared" si="18"/>
        <v>7.404458598726114</v>
      </c>
      <c r="W81">
        <f t="shared" si="19"/>
        <v>7.404458598726114</v>
      </c>
      <c r="X81">
        <f t="shared" si="24"/>
        <v>172.24083577173514</v>
      </c>
      <c r="Y81">
        <f t="shared" si="25"/>
        <v>0.23952095808383234</v>
      </c>
      <c r="Z81">
        <f t="shared" si="20"/>
        <v>2.04889090551796E-5</v>
      </c>
      <c r="AA81">
        <f t="shared" si="21"/>
        <v>20.488909055179601</v>
      </c>
      <c r="AB81">
        <f t="shared" si="22"/>
        <v>3.5290268197152067E-7</v>
      </c>
      <c r="AC81">
        <f t="shared" si="23"/>
        <v>0.35290268197152069</v>
      </c>
      <c r="AD81">
        <f t="shared" si="26"/>
        <v>0.44223393730767002</v>
      </c>
      <c r="AF81">
        <v>27.385200000000001</v>
      </c>
    </row>
    <row r="82" spans="1:32" x14ac:dyDescent="0.35">
      <c r="A82">
        <v>44722</v>
      </c>
      <c r="B82" s="2">
        <v>44722</v>
      </c>
      <c r="C82" t="s">
        <v>18</v>
      </c>
      <c r="D82" t="s">
        <v>19</v>
      </c>
      <c r="E82" t="s">
        <v>123</v>
      </c>
      <c r="F82" t="s">
        <v>21</v>
      </c>
      <c r="G82">
        <v>12</v>
      </c>
      <c r="H82" t="s">
        <v>30</v>
      </c>
      <c r="I82" t="s">
        <v>115</v>
      </c>
      <c r="J82" t="s">
        <v>461</v>
      </c>
      <c r="K82" t="s">
        <v>128</v>
      </c>
      <c r="L82">
        <v>0.502</v>
      </c>
      <c r="M82">
        <v>8.65</v>
      </c>
      <c r="N82">
        <v>-0.86499999999999999</v>
      </c>
      <c r="O82" t="s">
        <v>129</v>
      </c>
      <c r="P82">
        <v>0.55200000000000005</v>
      </c>
      <c r="Q82">
        <v>-5.0000000000000044E-2</v>
      </c>
      <c r="R82">
        <v>5.53</v>
      </c>
      <c r="S82">
        <v>-0.55300000000000005</v>
      </c>
      <c r="T82">
        <v>0.31199999999999994</v>
      </c>
      <c r="U82">
        <v>28</v>
      </c>
      <c r="V82">
        <f t="shared" si="18"/>
        <v>4.4585987261146496</v>
      </c>
      <c r="W82">
        <f t="shared" si="19"/>
        <v>4.4585987261146496</v>
      </c>
      <c r="X82">
        <f t="shared" si="24"/>
        <v>62.451989938739899</v>
      </c>
      <c r="Y82">
        <f>(P82-L82)/L82</f>
        <v>9.96015936254981E-2</v>
      </c>
      <c r="Z82">
        <f t="shared" si="20"/>
        <v>6.9568519462602977E-6</v>
      </c>
      <c r="AA82">
        <f t="shared" si="21"/>
        <v>6.956851946260298</v>
      </c>
      <c r="AB82">
        <f t="shared" si="22"/>
        <v>4.3446924775315118E-8</v>
      </c>
      <c r="AC82">
        <f t="shared" si="23"/>
        <v>4.3446924775315122E-2</v>
      </c>
      <c r="AD82">
        <f t="shared" si="26"/>
        <v>0.13925296402344592</v>
      </c>
      <c r="AF82">
        <v>27.385200000000001</v>
      </c>
    </row>
    <row r="83" spans="1:32" x14ac:dyDescent="0.35">
      <c r="A83">
        <v>44722</v>
      </c>
      <c r="B83" s="2">
        <v>44722</v>
      </c>
      <c r="C83" t="s">
        <v>18</v>
      </c>
      <c r="D83" t="s">
        <v>19</v>
      </c>
      <c r="E83" t="s">
        <v>109</v>
      </c>
      <c r="F83" t="s">
        <v>21</v>
      </c>
      <c r="G83">
        <v>15</v>
      </c>
      <c r="H83" t="s">
        <v>33</v>
      </c>
      <c r="I83" t="s">
        <v>104</v>
      </c>
      <c r="J83" t="s">
        <v>446</v>
      </c>
      <c r="K83" t="s">
        <v>111</v>
      </c>
      <c r="L83">
        <v>0.76600000000000001</v>
      </c>
      <c r="M83">
        <v>1.04</v>
      </c>
      <c r="N83">
        <v>-0.10400000000000001</v>
      </c>
      <c r="O83" t="s">
        <v>112</v>
      </c>
      <c r="P83">
        <v>0.63400000000000001</v>
      </c>
      <c r="Q83">
        <v>0.13200000000000001</v>
      </c>
      <c r="R83">
        <v>9.25</v>
      </c>
      <c r="S83">
        <v>-0.92500000000000004</v>
      </c>
      <c r="T83">
        <v>-0.82100000000000006</v>
      </c>
      <c r="U83">
        <v>28.75</v>
      </c>
      <c r="V83">
        <f t="shared" si="18"/>
        <v>4.5780254777070066</v>
      </c>
      <c r="W83">
        <f t="shared" si="19"/>
        <v>4.5780254777070066</v>
      </c>
      <c r="X83">
        <f t="shared" si="24"/>
        <v>65.842439966504728</v>
      </c>
      <c r="Y83">
        <f t="shared" ref="Y83:Y104" si="27">(L83-P83)/P83</f>
        <v>0.20820189274447951</v>
      </c>
      <c r="Z83">
        <f t="shared" si="20"/>
        <v>1.7242553979106995E-5</v>
      </c>
      <c r="AA83">
        <f t="shared" si="21"/>
        <v>17.242553979106994</v>
      </c>
      <c r="AB83">
        <f t="shared" si="22"/>
        <v>1.1352918252385696E-7</v>
      </c>
      <c r="AC83">
        <f t="shared" si="23"/>
        <v>0.11352918252385695</v>
      </c>
      <c r="AD83">
        <f t="shared" si="26"/>
        <v>0.13828158650896094</v>
      </c>
      <c r="AF83">
        <v>27.385200000000001</v>
      </c>
    </row>
    <row r="84" spans="1:32" x14ac:dyDescent="0.35">
      <c r="A84">
        <v>44722</v>
      </c>
      <c r="B84" s="2">
        <v>44722</v>
      </c>
      <c r="C84" t="s">
        <v>18</v>
      </c>
      <c r="D84" t="s">
        <v>19</v>
      </c>
      <c r="E84" t="s">
        <v>123</v>
      </c>
      <c r="F84" t="s">
        <v>21</v>
      </c>
      <c r="G84">
        <v>3</v>
      </c>
      <c r="H84" t="s">
        <v>33</v>
      </c>
      <c r="I84" t="s">
        <v>97</v>
      </c>
      <c r="J84" t="s">
        <v>462</v>
      </c>
      <c r="K84" t="s">
        <v>125</v>
      </c>
      <c r="L84">
        <v>0.72199999999999998</v>
      </c>
      <c r="M84">
        <v>2.12</v>
      </c>
      <c r="N84">
        <v>-0.21200000000000002</v>
      </c>
      <c r="O84" t="s">
        <v>126</v>
      </c>
      <c r="P84">
        <v>0.53400000000000003</v>
      </c>
      <c r="Q84">
        <v>0.18799999999999994</v>
      </c>
      <c r="R84">
        <v>13.66</v>
      </c>
      <c r="S84">
        <v>-1.3660000000000001</v>
      </c>
      <c r="T84">
        <v>-1.1540000000000001</v>
      </c>
      <c r="U84">
        <v>22.5</v>
      </c>
      <c r="V84">
        <f t="shared" si="18"/>
        <v>3.5828025477707004</v>
      </c>
      <c r="W84">
        <f t="shared" si="19"/>
        <v>3.5828025477707004</v>
      </c>
      <c r="X84">
        <f t="shared" si="24"/>
        <v>40.326938656233509</v>
      </c>
      <c r="Y84">
        <f t="shared" si="27"/>
        <v>0.35205992509363282</v>
      </c>
      <c r="Z84">
        <f t="shared" si="20"/>
        <v>3.2917889756924351E-5</v>
      </c>
      <c r="AA84">
        <f t="shared" si="21"/>
        <v>32.917889756924353</v>
      </c>
      <c r="AB84">
        <f t="shared" si="22"/>
        <v>1.3274777209201458E-7</v>
      </c>
      <c r="AC84">
        <f t="shared" si="23"/>
        <v>0.13274777209201458</v>
      </c>
      <c r="AD84">
        <f t="shared" si="26"/>
        <v>0.11503273144888611</v>
      </c>
      <c r="AF84">
        <v>27.385200000000001</v>
      </c>
    </row>
    <row r="85" spans="1:32" x14ac:dyDescent="0.35">
      <c r="A85">
        <v>44722</v>
      </c>
      <c r="B85" s="2">
        <v>44722</v>
      </c>
      <c r="C85" t="s">
        <v>18</v>
      </c>
      <c r="D85" t="s">
        <v>19</v>
      </c>
      <c r="E85" t="s">
        <v>109</v>
      </c>
      <c r="F85" t="s">
        <v>21</v>
      </c>
      <c r="G85">
        <v>14</v>
      </c>
      <c r="H85" t="s">
        <v>33</v>
      </c>
      <c r="I85" t="s">
        <v>114</v>
      </c>
      <c r="J85" t="s">
        <v>447</v>
      </c>
      <c r="K85" t="s">
        <v>111</v>
      </c>
      <c r="L85">
        <v>0.72499999999999998</v>
      </c>
      <c r="M85">
        <v>2.02</v>
      </c>
      <c r="N85">
        <v>-0.20200000000000001</v>
      </c>
      <c r="O85" t="s">
        <v>112</v>
      </c>
      <c r="P85">
        <v>0.64600000000000002</v>
      </c>
      <c r="Q85">
        <v>7.8999999999999959E-2</v>
      </c>
      <c r="R85">
        <v>9.2799999999999994</v>
      </c>
      <c r="S85">
        <v>-0.92799999999999994</v>
      </c>
      <c r="T85">
        <v>-0.72599999999999998</v>
      </c>
      <c r="U85">
        <v>19.5</v>
      </c>
      <c r="V85">
        <f t="shared" si="18"/>
        <v>3.105095541401274</v>
      </c>
      <c r="W85">
        <f t="shared" si="19"/>
        <v>3.105095541401274</v>
      </c>
      <c r="X85">
        <f t="shared" si="24"/>
        <v>30.29001170179318</v>
      </c>
      <c r="Y85">
        <f t="shared" si="27"/>
        <v>0.12229102167182655</v>
      </c>
      <c r="Z85">
        <f t="shared" si="20"/>
        <v>8.9563216301143164E-6</v>
      </c>
      <c r="AA85">
        <f t="shared" si="21"/>
        <v>8.9563216301143171</v>
      </c>
      <c r="AB85">
        <f t="shared" si="22"/>
        <v>2.7128708698118603E-8</v>
      </c>
      <c r="AC85">
        <f t="shared" si="23"/>
        <v>2.7128708698118602E-2</v>
      </c>
      <c r="AD85">
        <f t="shared" si="26"/>
        <v>3.7367367352780442E-2</v>
      </c>
      <c r="AF85">
        <v>27.385200000000001</v>
      </c>
    </row>
    <row r="86" spans="1:32" x14ac:dyDescent="0.35">
      <c r="A86">
        <v>44722</v>
      </c>
      <c r="B86" s="2">
        <v>44722</v>
      </c>
      <c r="C86" t="s">
        <v>18</v>
      </c>
      <c r="D86" t="s">
        <v>19</v>
      </c>
      <c r="E86" t="s">
        <v>123</v>
      </c>
      <c r="F86" t="s">
        <v>21</v>
      </c>
      <c r="G86">
        <v>7</v>
      </c>
      <c r="H86" t="s">
        <v>26</v>
      </c>
      <c r="I86" t="s">
        <v>92</v>
      </c>
      <c r="J86" t="s">
        <v>463</v>
      </c>
      <c r="K86" t="s">
        <v>125</v>
      </c>
      <c r="L86">
        <v>0.65500000000000003</v>
      </c>
      <c r="M86">
        <v>4.29</v>
      </c>
      <c r="N86">
        <v>-0.42899999999999999</v>
      </c>
      <c r="O86" t="s">
        <v>126</v>
      </c>
      <c r="P86">
        <v>0.47799999999999998</v>
      </c>
      <c r="Q86">
        <v>0.17700000000000005</v>
      </c>
      <c r="R86">
        <v>9.43</v>
      </c>
      <c r="S86">
        <v>-0.94299999999999995</v>
      </c>
      <c r="T86">
        <v>-0.51400000000000001</v>
      </c>
      <c r="U86">
        <v>12.5</v>
      </c>
      <c r="V86">
        <f t="shared" si="18"/>
        <v>1.9904458598726114</v>
      </c>
      <c r="W86">
        <f t="shared" si="19"/>
        <v>1.9904458598726114</v>
      </c>
      <c r="X86">
        <f t="shared" si="24"/>
        <v>12.446586005010342</v>
      </c>
      <c r="Y86">
        <f t="shared" si="27"/>
        <v>0.37029288702928881</v>
      </c>
      <c r="Z86">
        <f t="shared" si="20"/>
        <v>3.5028884837824529E-5</v>
      </c>
      <c r="AA86">
        <f t="shared" si="21"/>
        <v>35.028884837824528</v>
      </c>
      <c r="AB86">
        <f t="shared" si="22"/>
        <v>4.3599002779358574E-8</v>
      </c>
      <c r="AC86">
        <f t="shared" si="23"/>
        <v>4.3599002779358569E-2</v>
      </c>
      <c r="AD86">
        <f t="shared" si="26"/>
        <v>8.4822962605755961E-2</v>
      </c>
      <c r="AF86">
        <v>27.385200000000001</v>
      </c>
    </row>
    <row r="87" spans="1:32" x14ac:dyDescent="0.35">
      <c r="A87">
        <v>44722</v>
      </c>
      <c r="B87" s="2">
        <v>44722</v>
      </c>
      <c r="C87" t="s">
        <v>18</v>
      </c>
      <c r="D87" t="s">
        <v>19</v>
      </c>
      <c r="E87" t="s">
        <v>109</v>
      </c>
      <c r="F87" t="s">
        <v>21</v>
      </c>
      <c r="G87">
        <v>1</v>
      </c>
      <c r="H87" t="s">
        <v>41</v>
      </c>
      <c r="I87" t="s">
        <v>116</v>
      </c>
      <c r="J87" t="s">
        <v>449</v>
      </c>
      <c r="K87" t="s">
        <v>117</v>
      </c>
      <c r="L87">
        <v>0.54600000000000004</v>
      </c>
      <c r="M87">
        <v>1.67</v>
      </c>
      <c r="N87">
        <v>-0.16699999999999998</v>
      </c>
      <c r="O87" t="s">
        <v>118</v>
      </c>
      <c r="P87">
        <v>0.33600000000000002</v>
      </c>
      <c r="Q87">
        <v>0.21000000000000002</v>
      </c>
      <c r="R87">
        <v>6.31</v>
      </c>
      <c r="S87">
        <v>-0.63100000000000001</v>
      </c>
      <c r="T87">
        <v>-0.46400000000000002</v>
      </c>
      <c r="U87">
        <v>25.25</v>
      </c>
      <c r="V87">
        <f t="shared" si="18"/>
        <v>4.0207006369426752</v>
      </c>
      <c r="W87">
        <f t="shared" si="19"/>
        <v>4.0207006369426752</v>
      </c>
      <c r="X87">
        <f t="shared" si="24"/>
        <v>50.787049534844215</v>
      </c>
      <c r="Y87">
        <f t="shared" si="27"/>
        <v>0.625</v>
      </c>
      <c r="Z87">
        <f t="shared" si="20"/>
        <v>6.6722953590273818E-5</v>
      </c>
      <c r="AA87">
        <f t="shared" si="21"/>
        <v>66.722953590273818</v>
      </c>
      <c r="AB87">
        <f t="shared" si="22"/>
        <v>3.3886619491003481E-7</v>
      </c>
      <c r="AC87">
        <f t="shared" si="23"/>
        <v>0.33886619491003478</v>
      </c>
      <c r="AD87">
        <f t="shared" si="26"/>
        <v>0.7303150752371439</v>
      </c>
      <c r="AF87">
        <v>27.385200000000001</v>
      </c>
    </row>
    <row r="88" spans="1:32" x14ac:dyDescent="0.35">
      <c r="A88">
        <v>44722</v>
      </c>
      <c r="B88" s="2">
        <v>44722</v>
      </c>
      <c r="C88" t="s">
        <v>18</v>
      </c>
      <c r="D88" t="s">
        <v>19</v>
      </c>
      <c r="E88" t="s">
        <v>123</v>
      </c>
      <c r="F88" t="s">
        <v>21</v>
      </c>
      <c r="G88">
        <v>6</v>
      </c>
      <c r="H88" t="s">
        <v>41</v>
      </c>
      <c r="I88" t="s">
        <v>127</v>
      </c>
      <c r="J88" t="s">
        <v>464</v>
      </c>
      <c r="K88" t="s">
        <v>125</v>
      </c>
      <c r="L88">
        <v>0.71399999999999997</v>
      </c>
      <c r="M88">
        <v>2.4500000000000002</v>
      </c>
      <c r="N88">
        <v>-0.24500000000000002</v>
      </c>
      <c r="O88" t="s">
        <v>126</v>
      </c>
      <c r="P88">
        <v>0.57999999999999996</v>
      </c>
      <c r="Q88">
        <v>0.13400000000000001</v>
      </c>
      <c r="R88">
        <v>3.92</v>
      </c>
      <c r="S88">
        <v>-0.39200000000000002</v>
      </c>
      <c r="T88">
        <v>-0.14699999999999999</v>
      </c>
      <c r="U88">
        <v>24.25</v>
      </c>
      <c r="V88">
        <f t="shared" si="18"/>
        <v>3.8614649681528661</v>
      </c>
      <c r="W88">
        <f t="shared" si="19"/>
        <v>3.8614649681528661</v>
      </c>
      <c r="X88">
        <f t="shared" si="24"/>
        <v>46.843971088456932</v>
      </c>
      <c r="Y88">
        <f t="shared" si="27"/>
        <v>0.23103448275862071</v>
      </c>
      <c r="Z88">
        <f t="shared" si="20"/>
        <v>1.9598963680461674E-5</v>
      </c>
      <c r="AA88">
        <f t="shared" si="21"/>
        <v>19.598963680461672</v>
      </c>
      <c r="AB88">
        <f t="shared" si="22"/>
        <v>9.1809328801126419E-8</v>
      </c>
      <c r="AC88">
        <f t="shared" si="23"/>
        <v>9.1809328801126411E-2</v>
      </c>
      <c r="AD88">
        <f t="shared" si="26"/>
        <v>0.62455325715051979</v>
      </c>
      <c r="AF88">
        <v>27.385200000000001</v>
      </c>
    </row>
    <row r="89" spans="1:32" x14ac:dyDescent="0.35">
      <c r="A89">
        <v>44722</v>
      </c>
      <c r="B89" s="2">
        <v>44722</v>
      </c>
      <c r="C89" t="s">
        <v>18</v>
      </c>
      <c r="D89" t="s">
        <v>19</v>
      </c>
      <c r="E89" t="s">
        <v>109</v>
      </c>
      <c r="F89" t="s">
        <v>21</v>
      </c>
      <c r="G89">
        <v>4</v>
      </c>
      <c r="H89" t="s">
        <v>41</v>
      </c>
      <c r="I89" t="s">
        <v>101</v>
      </c>
      <c r="J89" t="s">
        <v>448</v>
      </c>
      <c r="K89" t="s">
        <v>117</v>
      </c>
      <c r="L89">
        <v>0.52400000000000002</v>
      </c>
      <c r="M89">
        <v>1.42</v>
      </c>
      <c r="N89">
        <v>-0.14199999999999999</v>
      </c>
      <c r="O89" t="s">
        <v>118</v>
      </c>
      <c r="P89">
        <v>0.33300000000000002</v>
      </c>
      <c r="Q89">
        <v>0.191</v>
      </c>
      <c r="R89">
        <v>14.62</v>
      </c>
      <c r="S89">
        <v>-1.462</v>
      </c>
      <c r="T89">
        <v>-1.32</v>
      </c>
      <c r="U89">
        <v>34.25</v>
      </c>
      <c r="V89">
        <f t="shared" si="18"/>
        <v>5.4538216560509554</v>
      </c>
      <c r="W89">
        <f t="shared" si="19"/>
        <v>5.4538216560509554</v>
      </c>
      <c r="X89">
        <f t="shared" si="24"/>
        <v>93.44398909121567</v>
      </c>
      <c r="Y89">
        <f t="shared" si="27"/>
        <v>0.57357357357357353</v>
      </c>
      <c r="Z89">
        <f t="shared" si="20"/>
        <v>6.0030254564193116E-5</v>
      </c>
      <c r="AA89">
        <f t="shared" si="21"/>
        <v>60.030254564193115</v>
      </c>
      <c r="AB89">
        <f t="shared" si="22"/>
        <v>5.6094664526393611E-7</v>
      </c>
      <c r="AC89">
        <f t="shared" si="23"/>
        <v>0.56094664526393612</v>
      </c>
      <c r="AD89">
        <f t="shared" si="26"/>
        <v>0.4249595797454061</v>
      </c>
      <c r="AF89">
        <v>27.385200000000001</v>
      </c>
    </row>
    <row r="90" spans="1:32" x14ac:dyDescent="0.35">
      <c r="A90">
        <v>44722</v>
      </c>
      <c r="B90" s="2">
        <v>44722</v>
      </c>
      <c r="C90" t="s">
        <v>18</v>
      </c>
      <c r="D90" t="s">
        <v>19</v>
      </c>
      <c r="E90" t="s">
        <v>123</v>
      </c>
      <c r="F90" t="s">
        <v>21</v>
      </c>
      <c r="G90">
        <v>1</v>
      </c>
      <c r="H90" t="s">
        <v>29</v>
      </c>
      <c r="I90" t="s">
        <v>124</v>
      </c>
      <c r="J90" t="s">
        <v>465</v>
      </c>
      <c r="K90" t="s">
        <v>125</v>
      </c>
      <c r="L90">
        <v>0.76300000000000001</v>
      </c>
      <c r="M90">
        <v>2.34</v>
      </c>
      <c r="N90">
        <v>-0.23399999999999999</v>
      </c>
      <c r="O90" t="s">
        <v>126</v>
      </c>
      <c r="P90">
        <v>0.58399999999999996</v>
      </c>
      <c r="Q90">
        <v>0.17900000000000005</v>
      </c>
      <c r="R90">
        <v>4.42</v>
      </c>
      <c r="S90">
        <v>-0.442</v>
      </c>
      <c r="T90">
        <v>-0.20800000000000002</v>
      </c>
      <c r="U90">
        <v>20.5</v>
      </c>
      <c r="V90">
        <f t="shared" ref="V90:V121" si="28">U90/(2*3.14)</f>
        <v>3.2643312101910826</v>
      </c>
      <c r="W90">
        <f t="shared" ref="W90:W121" si="29">V90</f>
        <v>3.2643312101910826</v>
      </c>
      <c r="X90">
        <f t="shared" si="24"/>
        <v>33.476337719075815</v>
      </c>
      <c r="Y90">
        <f t="shared" si="27"/>
        <v>0.30650684931506861</v>
      </c>
      <c r="Z90">
        <f t="shared" si="20"/>
        <v>2.7755868914346271E-5</v>
      </c>
      <c r="AA90">
        <f t="shared" si="21"/>
        <v>27.755868914346273</v>
      </c>
      <c r="AB90">
        <f t="shared" si="22"/>
        <v>9.2916484146305386E-8</v>
      </c>
      <c r="AC90">
        <f t="shared" si="23"/>
        <v>9.2916484146305392E-2</v>
      </c>
      <c r="AD90">
        <f t="shared" si="26"/>
        <v>0.44671386608800667</v>
      </c>
      <c r="AF90">
        <v>27.385200000000001</v>
      </c>
    </row>
    <row r="91" spans="1:32" x14ac:dyDescent="0.35">
      <c r="A91">
        <v>44722</v>
      </c>
      <c r="B91" s="2">
        <v>44722</v>
      </c>
      <c r="C91" t="s">
        <v>18</v>
      </c>
      <c r="D91" t="s">
        <v>19</v>
      </c>
      <c r="E91" t="s">
        <v>109</v>
      </c>
      <c r="F91" t="s">
        <v>21</v>
      </c>
      <c r="G91">
        <v>2</v>
      </c>
      <c r="H91" t="s">
        <v>29</v>
      </c>
      <c r="I91" t="s">
        <v>66</v>
      </c>
      <c r="J91" t="s">
        <v>450</v>
      </c>
      <c r="K91" t="s">
        <v>117</v>
      </c>
      <c r="L91">
        <v>0.68899999999999995</v>
      </c>
      <c r="M91">
        <v>1.71</v>
      </c>
      <c r="N91">
        <v>-0.17099999999999999</v>
      </c>
      <c r="O91" t="s">
        <v>118</v>
      </c>
      <c r="P91">
        <v>0.48499999999999999</v>
      </c>
      <c r="Q91">
        <v>0.20399999999999996</v>
      </c>
      <c r="R91">
        <v>13.07</v>
      </c>
      <c r="S91">
        <v>-1.3069999999999999</v>
      </c>
      <c r="T91">
        <v>-1.1359999999999999</v>
      </c>
      <c r="U91">
        <v>27.75</v>
      </c>
      <c r="V91">
        <f t="shared" si="28"/>
        <v>4.4187898089171975</v>
      </c>
      <c r="W91">
        <f t="shared" si="29"/>
        <v>4.4187898089171975</v>
      </c>
      <c r="X91">
        <f t="shared" si="24"/>
        <v>61.341754467092983</v>
      </c>
      <c r="Y91">
        <f t="shared" si="27"/>
        <v>0.42061855670103088</v>
      </c>
      <c r="Z91">
        <f t="shared" si="20"/>
        <v>4.0978269778104939E-5</v>
      </c>
      <c r="AA91">
        <f t="shared" si="21"/>
        <v>40.978269778104938</v>
      </c>
      <c r="AB91">
        <f t="shared" si="22"/>
        <v>2.5136789632148103E-7</v>
      </c>
      <c r="AC91">
        <f t="shared" si="23"/>
        <v>0.25136789632148099</v>
      </c>
      <c r="AD91">
        <f t="shared" si="26"/>
        <v>0.22127455662102202</v>
      </c>
      <c r="AF91">
        <v>27.385200000000001</v>
      </c>
    </row>
    <row r="92" spans="1:32" x14ac:dyDescent="0.35">
      <c r="A92">
        <v>44722</v>
      </c>
      <c r="B92" s="2">
        <v>44722</v>
      </c>
      <c r="C92" t="s">
        <v>18</v>
      </c>
      <c r="D92" t="s">
        <v>19</v>
      </c>
      <c r="E92" t="s">
        <v>109</v>
      </c>
      <c r="F92" t="s">
        <v>21</v>
      </c>
      <c r="G92">
        <v>7</v>
      </c>
      <c r="H92" t="s">
        <v>37</v>
      </c>
      <c r="I92" t="s">
        <v>121</v>
      </c>
      <c r="J92" t="s">
        <v>451</v>
      </c>
      <c r="K92" t="s">
        <v>117</v>
      </c>
      <c r="L92">
        <v>0.73299999999999998</v>
      </c>
      <c r="M92">
        <v>1.53</v>
      </c>
      <c r="N92">
        <v>-0.153</v>
      </c>
      <c r="O92" t="s">
        <v>118</v>
      </c>
      <c r="P92">
        <v>0.56499999999999995</v>
      </c>
      <c r="Q92">
        <v>0.16800000000000004</v>
      </c>
      <c r="R92">
        <v>10.32</v>
      </c>
      <c r="S92">
        <v>-1.032</v>
      </c>
      <c r="T92">
        <v>-0.879</v>
      </c>
      <c r="U92">
        <v>29.25</v>
      </c>
      <c r="V92">
        <f t="shared" si="28"/>
        <v>4.6576433121019107</v>
      </c>
      <c r="W92">
        <f t="shared" si="29"/>
        <v>4.6576433121019107</v>
      </c>
      <c r="X92">
        <f t="shared" si="24"/>
        <v>68.152526329034643</v>
      </c>
      <c r="Y92">
        <f t="shared" si="27"/>
        <v>0.29734513274336294</v>
      </c>
      <c r="Z92">
        <f t="shared" si="20"/>
        <v>2.6738131074134755E-5</v>
      </c>
      <c r="AA92">
        <f t="shared" si="21"/>
        <v>26.738131074134756</v>
      </c>
      <c r="AB92">
        <f t="shared" si="22"/>
        <v>1.8222711820191483E-7</v>
      </c>
      <c r="AC92">
        <f t="shared" si="23"/>
        <v>0.18222711820191481</v>
      </c>
      <c r="AD92">
        <f t="shared" si="26"/>
        <v>0.20731185233437407</v>
      </c>
      <c r="AF92">
        <v>27.385200000000001</v>
      </c>
    </row>
    <row r="93" spans="1:32" x14ac:dyDescent="0.35">
      <c r="A93">
        <v>44722</v>
      </c>
      <c r="B93" s="2">
        <v>44722</v>
      </c>
      <c r="C93" t="s">
        <v>18</v>
      </c>
      <c r="D93" t="s">
        <v>19</v>
      </c>
      <c r="E93" t="s">
        <v>123</v>
      </c>
      <c r="F93" t="s">
        <v>21</v>
      </c>
      <c r="G93">
        <v>15</v>
      </c>
      <c r="H93" t="s">
        <v>37</v>
      </c>
      <c r="I93" t="s">
        <v>132</v>
      </c>
      <c r="J93" t="s">
        <v>466</v>
      </c>
      <c r="K93" t="s">
        <v>128</v>
      </c>
      <c r="L93">
        <v>0.80600000000000005</v>
      </c>
      <c r="M93">
        <v>2.56</v>
      </c>
      <c r="N93">
        <v>-0.25600000000000001</v>
      </c>
      <c r="O93" t="s">
        <v>129</v>
      </c>
      <c r="P93">
        <v>0.67</v>
      </c>
      <c r="Q93">
        <v>0.13600000000000001</v>
      </c>
      <c r="R93">
        <v>12.76</v>
      </c>
      <c r="S93">
        <v>-1.276</v>
      </c>
      <c r="T93">
        <v>-1.02</v>
      </c>
      <c r="U93">
        <v>20.25</v>
      </c>
      <c r="V93">
        <f t="shared" si="28"/>
        <v>3.2245222929936306</v>
      </c>
      <c r="W93">
        <f t="shared" si="29"/>
        <v>3.2245222929936306</v>
      </c>
      <c r="X93">
        <f t="shared" si="24"/>
        <v>32.66482031154915</v>
      </c>
      <c r="Y93">
        <f t="shared" si="27"/>
        <v>0.20298507462686569</v>
      </c>
      <c r="Z93">
        <f t="shared" si="20"/>
        <v>1.671226353782392E-5</v>
      </c>
      <c r="AA93">
        <f t="shared" si="21"/>
        <v>16.712263537823919</v>
      </c>
      <c r="AB93">
        <f t="shared" si="22"/>
        <v>5.4590308546227301E-8</v>
      </c>
      <c r="AC93">
        <f t="shared" si="23"/>
        <v>5.4590308546227297E-2</v>
      </c>
      <c r="AD93">
        <f t="shared" si="26"/>
        <v>5.3519910339438523E-2</v>
      </c>
      <c r="AF93">
        <v>27.385200000000001</v>
      </c>
    </row>
    <row r="94" spans="1:32" x14ac:dyDescent="0.35">
      <c r="A94">
        <v>44722</v>
      </c>
      <c r="B94" s="2">
        <v>44722</v>
      </c>
      <c r="C94" t="s">
        <v>18</v>
      </c>
      <c r="D94" t="s">
        <v>19</v>
      </c>
      <c r="E94" t="s">
        <v>123</v>
      </c>
      <c r="F94" t="s">
        <v>21</v>
      </c>
      <c r="G94">
        <v>9</v>
      </c>
      <c r="H94" t="s">
        <v>37</v>
      </c>
      <c r="I94" t="s">
        <v>76</v>
      </c>
      <c r="J94" t="s">
        <v>467</v>
      </c>
      <c r="K94" t="s">
        <v>128</v>
      </c>
      <c r="L94">
        <v>0.65500000000000003</v>
      </c>
      <c r="M94">
        <v>3.08</v>
      </c>
      <c r="N94">
        <v>-0.308</v>
      </c>
      <c r="O94" t="s">
        <v>129</v>
      </c>
      <c r="P94">
        <v>0.627</v>
      </c>
      <c r="Q94">
        <v>2.8000000000000025E-2</v>
      </c>
      <c r="R94">
        <v>12.93</v>
      </c>
      <c r="S94">
        <v>-1.2929999999999999</v>
      </c>
      <c r="T94">
        <v>-0.98499999999999988</v>
      </c>
      <c r="U94">
        <v>30.5</v>
      </c>
      <c r="V94">
        <f t="shared" si="28"/>
        <v>4.8566878980891719</v>
      </c>
      <c r="W94">
        <f t="shared" si="29"/>
        <v>4.8566878980891719</v>
      </c>
      <c r="X94">
        <f t="shared" si="24"/>
        <v>74.101994439429589</v>
      </c>
      <c r="Y94">
        <f t="shared" si="27"/>
        <v>4.4657097288676277E-2</v>
      </c>
      <c r="Z94">
        <f t="shared" si="20"/>
        <v>2.5915652935884703E-6</v>
      </c>
      <c r="AA94">
        <f t="shared" si="21"/>
        <v>2.5915652935884701</v>
      </c>
      <c r="AB94">
        <f t="shared" si="22"/>
        <v>1.9204015697491152E-8</v>
      </c>
      <c r="AC94">
        <f t="shared" si="23"/>
        <v>1.9204015697491153E-2</v>
      </c>
      <c r="AD94">
        <f t="shared" si="26"/>
        <v>1.9496462637046859E-2</v>
      </c>
      <c r="AF94">
        <v>27.385200000000001</v>
      </c>
    </row>
    <row r="95" spans="1:32" x14ac:dyDescent="0.35">
      <c r="A95">
        <v>44722</v>
      </c>
      <c r="B95" s="2">
        <v>44722</v>
      </c>
      <c r="C95" t="s">
        <v>18</v>
      </c>
      <c r="D95" t="s">
        <v>19</v>
      </c>
      <c r="E95" t="s">
        <v>109</v>
      </c>
      <c r="F95" t="s">
        <v>21</v>
      </c>
      <c r="G95">
        <v>5</v>
      </c>
      <c r="H95" t="s">
        <v>43</v>
      </c>
      <c r="I95" t="s">
        <v>54</v>
      </c>
      <c r="J95" t="s">
        <v>452</v>
      </c>
      <c r="K95" t="s">
        <v>117</v>
      </c>
      <c r="L95">
        <v>0.56399999999999995</v>
      </c>
      <c r="M95">
        <v>1.89</v>
      </c>
      <c r="N95">
        <v>-0.189</v>
      </c>
      <c r="O95" t="s">
        <v>118</v>
      </c>
      <c r="P95">
        <v>0.41899999999999998</v>
      </c>
      <c r="Q95">
        <v>0.14499999999999996</v>
      </c>
      <c r="R95">
        <v>7.2</v>
      </c>
      <c r="S95">
        <v>-0.72</v>
      </c>
      <c r="T95">
        <v>-0.53099999999999992</v>
      </c>
      <c r="U95">
        <v>16.5</v>
      </c>
      <c r="V95">
        <f t="shared" si="28"/>
        <v>2.6273885350318471</v>
      </c>
      <c r="W95">
        <f t="shared" si="29"/>
        <v>2.6273885350318471</v>
      </c>
      <c r="X95">
        <f t="shared" si="24"/>
        <v>21.686931455130026</v>
      </c>
      <c r="Y95">
        <f t="shared" si="27"/>
        <v>0.3460620525059665</v>
      </c>
      <c r="Z95">
        <f t="shared" si="20"/>
        <v>3.2228901999965147E-5</v>
      </c>
      <c r="AA95">
        <f t="shared" si="21"/>
        <v>32.228901999965146</v>
      </c>
      <c r="AB95">
        <f t="shared" si="22"/>
        <v>6.9894598854734716E-8</v>
      </c>
      <c r="AC95">
        <f t="shared" si="23"/>
        <v>6.9894598854734702E-2</v>
      </c>
      <c r="AD95">
        <f t="shared" si="26"/>
        <v>0.13162824643076218</v>
      </c>
      <c r="AF95">
        <v>27.385200000000001</v>
      </c>
    </row>
    <row r="96" spans="1:32" x14ac:dyDescent="0.35">
      <c r="A96">
        <v>44722</v>
      </c>
      <c r="B96" s="2">
        <v>44722</v>
      </c>
      <c r="C96" t="s">
        <v>18</v>
      </c>
      <c r="D96" t="s">
        <v>19</v>
      </c>
      <c r="E96" t="s">
        <v>109</v>
      </c>
      <c r="F96" t="s">
        <v>21</v>
      </c>
      <c r="G96">
        <v>10</v>
      </c>
      <c r="H96" t="s">
        <v>43</v>
      </c>
      <c r="I96" t="s">
        <v>76</v>
      </c>
      <c r="J96" t="s">
        <v>453</v>
      </c>
      <c r="K96" t="s">
        <v>111</v>
      </c>
      <c r="L96">
        <v>1.0349999999999999</v>
      </c>
      <c r="M96">
        <v>5.03</v>
      </c>
      <c r="N96">
        <v>-0.503</v>
      </c>
      <c r="O96" t="s">
        <v>112</v>
      </c>
      <c r="P96">
        <v>0.93100000000000005</v>
      </c>
      <c r="Q96">
        <v>0.10399999999999987</v>
      </c>
      <c r="R96">
        <v>9.33</v>
      </c>
      <c r="S96">
        <v>-0.93300000000000005</v>
      </c>
      <c r="T96">
        <v>-0.43000000000000005</v>
      </c>
      <c r="U96">
        <v>26.25</v>
      </c>
      <c r="V96">
        <f t="shared" si="28"/>
        <v>4.1799363057324843</v>
      </c>
      <c r="W96">
        <f t="shared" si="29"/>
        <v>4.1799363057324843</v>
      </c>
      <c r="X96">
        <f t="shared" si="24"/>
        <v>54.889444282095624</v>
      </c>
      <c r="Y96">
        <f t="shared" si="27"/>
        <v>0.11170784103114915</v>
      </c>
      <c r="Z96">
        <f t="shared" ref="Z96:Z127" si="30">119*(10^-6)*(Y96^1.231)</f>
        <v>8.0119447319958262E-6</v>
      </c>
      <c r="AA96">
        <f t="shared" ref="AA96:AA127" si="31">Z96*10^6</f>
        <v>8.0119447319958255</v>
      </c>
      <c r="AB96">
        <f t="shared" ref="AB96:AB127" si="32">Z96*(X96/10000)</f>
        <v>4.3977119395811448E-8</v>
      </c>
      <c r="AC96">
        <f t="shared" ref="AC96:AC127" si="33">AA96*(X96/10000)</f>
        <v>4.3977119395811441E-2</v>
      </c>
      <c r="AD96">
        <f t="shared" si="26"/>
        <v>0.10227237068793357</v>
      </c>
      <c r="AF96">
        <v>27.385200000000001</v>
      </c>
    </row>
    <row r="97" spans="1:32" x14ac:dyDescent="0.35">
      <c r="A97">
        <v>44722</v>
      </c>
      <c r="B97" s="2">
        <v>44722</v>
      </c>
      <c r="C97" t="s">
        <v>18</v>
      </c>
      <c r="D97" t="s">
        <v>19</v>
      </c>
      <c r="E97" t="s">
        <v>123</v>
      </c>
      <c r="F97" t="s">
        <v>21</v>
      </c>
      <c r="G97">
        <v>16</v>
      </c>
      <c r="H97" t="s">
        <v>43</v>
      </c>
      <c r="I97" t="s">
        <v>35</v>
      </c>
      <c r="J97" t="s">
        <v>468</v>
      </c>
      <c r="K97" t="s">
        <v>128</v>
      </c>
      <c r="L97">
        <v>0.62</v>
      </c>
      <c r="M97">
        <v>2.82</v>
      </c>
      <c r="N97">
        <v>-0.28199999999999997</v>
      </c>
      <c r="O97" t="s">
        <v>129</v>
      </c>
      <c r="P97">
        <v>0.53700000000000003</v>
      </c>
      <c r="Q97">
        <v>8.2999999999999963E-2</v>
      </c>
      <c r="R97">
        <v>10.52</v>
      </c>
      <c r="S97">
        <v>-1.052</v>
      </c>
      <c r="T97">
        <v>-0.77</v>
      </c>
      <c r="U97">
        <v>20.25</v>
      </c>
      <c r="V97">
        <f t="shared" si="28"/>
        <v>3.2245222929936306</v>
      </c>
      <c r="W97">
        <f t="shared" si="29"/>
        <v>3.2245222929936306</v>
      </c>
      <c r="X97">
        <f t="shared" si="24"/>
        <v>32.66482031154915</v>
      </c>
      <c r="Y97">
        <f t="shared" si="27"/>
        <v>0.15456238361266286</v>
      </c>
      <c r="Z97">
        <f t="shared" si="30"/>
        <v>1.1949060152625587E-5</v>
      </c>
      <c r="AA97">
        <f t="shared" si="31"/>
        <v>11.949060152625588</v>
      </c>
      <c r="AB97">
        <f t="shared" si="32"/>
        <v>3.9031390277740686E-8</v>
      </c>
      <c r="AC97">
        <f t="shared" si="33"/>
        <v>3.9031390277740684E-2</v>
      </c>
      <c r="AD97">
        <f t="shared" si="26"/>
        <v>5.0690117243819069E-2</v>
      </c>
      <c r="AF97">
        <v>27.385200000000001</v>
      </c>
    </row>
    <row r="98" spans="1:32" x14ac:dyDescent="0.35">
      <c r="A98">
        <v>44722</v>
      </c>
      <c r="B98" s="2">
        <v>44722</v>
      </c>
      <c r="C98" t="s">
        <v>18</v>
      </c>
      <c r="D98" t="s">
        <v>19</v>
      </c>
      <c r="E98" t="s">
        <v>123</v>
      </c>
      <c r="F98" t="s">
        <v>21</v>
      </c>
      <c r="G98">
        <v>13</v>
      </c>
      <c r="H98" t="s">
        <v>25</v>
      </c>
      <c r="I98" t="s">
        <v>68</v>
      </c>
      <c r="J98" t="s">
        <v>469</v>
      </c>
      <c r="K98" t="s">
        <v>128</v>
      </c>
      <c r="L98">
        <v>0.72799999999999998</v>
      </c>
      <c r="M98">
        <v>2.0099999999999998</v>
      </c>
      <c r="N98">
        <v>-0.20099999999999998</v>
      </c>
      <c r="O98" t="s">
        <v>129</v>
      </c>
      <c r="P98">
        <v>0.57599999999999996</v>
      </c>
      <c r="Q98">
        <v>0.15200000000000002</v>
      </c>
      <c r="R98">
        <v>6.47</v>
      </c>
      <c r="S98">
        <v>-0.64700000000000002</v>
      </c>
      <c r="T98">
        <v>-0.44600000000000006</v>
      </c>
      <c r="U98">
        <v>14.25</v>
      </c>
      <c r="V98">
        <f t="shared" si="28"/>
        <v>2.2691082802547768</v>
      </c>
      <c r="W98">
        <f t="shared" si="29"/>
        <v>2.2691082802547768</v>
      </c>
      <c r="X98">
        <f t="shared" si="24"/>
        <v>16.175583172111441</v>
      </c>
      <c r="Y98">
        <f t="shared" si="27"/>
        <v>0.26388888888888895</v>
      </c>
      <c r="Z98">
        <f t="shared" si="30"/>
        <v>2.3084280405542594E-5</v>
      </c>
      <c r="AA98">
        <f t="shared" si="31"/>
        <v>23.084280405542593</v>
      </c>
      <c r="AB98">
        <f t="shared" si="32"/>
        <v>3.7340169766819668E-8</v>
      </c>
      <c r="AC98">
        <f t="shared" si="33"/>
        <v>3.7340169766819663E-2</v>
      </c>
      <c r="AD98">
        <f t="shared" si="26"/>
        <v>8.3722353737263805E-2</v>
      </c>
      <c r="AF98">
        <v>27.385200000000001</v>
      </c>
    </row>
    <row r="99" spans="1:32" x14ac:dyDescent="0.35">
      <c r="A99">
        <v>44722</v>
      </c>
      <c r="B99" s="2">
        <v>44722</v>
      </c>
      <c r="C99" t="s">
        <v>18</v>
      </c>
      <c r="D99" t="s">
        <v>19</v>
      </c>
      <c r="E99" t="s">
        <v>109</v>
      </c>
      <c r="F99" t="s">
        <v>21</v>
      </c>
      <c r="G99">
        <v>8</v>
      </c>
      <c r="H99" t="s">
        <v>25</v>
      </c>
      <c r="I99" t="s">
        <v>122</v>
      </c>
      <c r="J99" t="s">
        <v>454</v>
      </c>
      <c r="K99" t="s">
        <v>117</v>
      </c>
      <c r="L99">
        <v>0.67400000000000004</v>
      </c>
      <c r="M99">
        <v>2.12</v>
      </c>
      <c r="N99">
        <v>-0.21200000000000002</v>
      </c>
      <c r="O99" t="s">
        <v>118</v>
      </c>
      <c r="P99">
        <v>0.56100000000000005</v>
      </c>
      <c r="Q99">
        <v>0.11299999999999999</v>
      </c>
      <c r="R99">
        <v>4.83</v>
      </c>
      <c r="S99">
        <v>-0.48299999999999998</v>
      </c>
      <c r="T99">
        <v>-0.27099999999999996</v>
      </c>
      <c r="U99">
        <v>11.5</v>
      </c>
      <c r="V99">
        <f t="shared" si="28"/>
        <v>1.8312101910828025</v>
      </c>
      <c r="W99">
        <f t="shared" si="29"/>
        <v>1.8312101910828025</v>
      </c>
      <c r="X99">
        <f t="shared" si="24"/>
        <v>10.534790394640755</v>
      </c>
      <c r="Y99">
        <f t="shared" si="27"/>
        <v>0.20142602495543668</v>
      </c>
      <c r="Z99">
        <f t="shared" si="30"/>
        <v>1.6554392314331867E-5</v>
      </c>
      <c r="AA99">
        <f t="shared" si="31"/>
        <v>16.554392314331867</v>
      </c>
      <c r="AB99">
        <f t="shared" si="32"/>
        <v>1.7439705314213808E-8</v>
      </c>
      <c r="AC99">
        <f t="shared" si="33"/>
        <v>1.7439705314213808E-2</v>
      </c>
      <c r="AD99">
        <f t="shared" si="26"/>
        <v>6.4353156141010365E-2</v>
      </c>
      <c r="AF99">
        <v>27.385200000000001</v>
      </c>
    </row>
    <row r="100" spans="1:32" x14ac:dyDescent="0.35">
      <c r="A100">
        <v>44723</v>
      </c>
      <c r="B100" s="2">
        <v>44723</v>
      </c>
      <c r="C100" t="s">
        <v>18</v>
      </c>
      <c r="D100" t="s">
        <v>19</v>
      </c>
      <c r="E100" t="s">
        <v>133</v>
      </c>
      <c r="F100" t="s">
        <v>46</v>
      </c>
      <c r="G100">
        <v>1</v>
      </c>
      <c r="H100" t="s">
        <v>39</v>
      </c>
      <c r="I100" t="s">
        <v>95</v>
      </c>
      <c r="J100" t="s">
        <v>470</v>
      </c>
      <c r="K100" t="s">
        <v>134</v>
      </c>
      <c r="L100">
        <v>0.495</v>
      </c>
      <c r="M100">
        <v>2.65</v>
      </c>
      <c r="N100">
        <v>-0.26500000000000001</v>
      </c>
      <c r="O100" t="s">
        <v>135</v>
      </c>
      <c r="P100">
        <v>0.378</v>
      </c>
      <c r="Q100">
        <v>0.11699999999999999</v>
      </c>
      <c r="R100">
        <v>11.48</v>
      </c>
      <c r="S100">
        <v>-1.1480000000000001</v>
      </c>
      <c r="T100">
        <f t="shared" ref="T100:T108" si="34">S100-N100</f>
        <v>-0.88300000000000012</v>
      </c>
      <c r="U100">
        <v>29</v>
      </c>
      <c r="V100">
        <f t="shared" si="28"/>
        <v>4.6178343949044587</v>
      </c>
      <c r="W100">
        <f t="shared" si="29"/>
        <v>4.6178343949044587</v>
      </c>
      <c r="X100">
        <f t="shared" si="24"/>
        <v>66.992504513367692</v>
      </c>
      <c r="Y100">
        <f t="shared" si="27"/>
        <v>0.30952380952380948</v>
      </c>
      <c r="Z100">
        <f t="shared" si="30"/>
        <v>2.8092562231696774E-5</v>
      </c>
      <c r="AA100">
        <f t="shared" si="31"/>
        <v>28.092562231696775</v>
      </c>
      <c r="AB100">
        <f t="shared" si="32"/>
        <v>1.8819911020990091E-7</v>
      </c>
      <c r="AC100">
        <f t="shared" si="33"/>
        <v>0.1881991102099009</v>
      </c>
      <c r="AD100">
        <f t="shared" si="26"/>
        <v>0.21313602515277563</v>
      </c>
      <c r="AE100">
        <v>31.959900000000001</v>
      </c>
      <c r="AF100">
        <v>31.959900000000001</v>
      </c>
    </row>
    <row r="101" spans="1:32" x14ac:dyDescent="0.35">
      <c r="A101">
        <v>44723</v>
      </c>
      <c r="B101" s="2">
        <v>44723</v>
      </c>
      <c r="C101" t="s">
        <v>18</v>
      </c>
      <c r="D101" t="s">
        <v>19</v>
      </c>
      <c r="E101" t="s">
        <v>133</v>
      </c>
      <c r="F101" t="s">
        <v>46</v>
      </c>
      <c r="G101">
        <v>16</v>
      </c>
      <c r="H101" t="s">
        <v>27</v>
      </c>
      <c r="I101" t="s">
        <v>140</v>
      </c>
      <c r="J101" t="s">
        <v>471</v>
      </c>
      <c r="K101" t="s">
        <v>138</v>
      </c>
      <c r="L101">
        <v>0.51100000000000001</v>
      </c>
      <c r="M101">
        <v>1.37</v>
      </c>
      <c r="N101">
        <v>-0.13700000000000001</v>
      </c>
      <c r="O101" t="s">
        <v>139</v>
      </c>
      <c r="P101">
        <v>0.36799999999999999</v>
      </c>
      <c r="Q101">
        <v>0.14300000000000002</v>
      </c>
      <c r="R101">
        <v>3.95</v>
      </c>
      <c r="S101">
        <v>-0.39500000000000002</v>
      </c>
      <c r="T101">
        <f t="shared" si="34"/>
        <v>-0.25800000000000001</v>
      </c>
      <c r="U101">
        <v>27.75</v>
      </c>
      <c r="V101">
        <f t="shared" si="28"/>
        <v>4.4187898089171975</v>
      </c>
      <c r="W101">
        <f t="shared" si="29"/>
        <v>4.4187898089171975</v>
      </c>
      <c r="X101">
        <f t="shared" si="24"/>
        <v>61.341754467092983</v>
      </c>
      <c r="Y101">
        <f t="shared" si="27"/>
        <v>0.38858695652173919</v>
      </c>
      <c r="Z101">
        <f t="shared" si="30"/>
        <v>3.7171232271581499E-5</v>
      </c>
      <c r="AA101">
        <f t="shared" si="31"/>
        <v>37.171232271581502</v>
      </c>
      <c r="AB101">
        <f t="shared" si="32"/>
        <v>2.2801486032426352E-7</v>
      </c>
      <c r="AC101">
        <f t="shared" si="33"/>
        <v>0.22801486032426355</v>
      </c>
      <c r="AD101">
        <f t="shared" si="26"/>
        <v>0.88377852838861837</v>
      </c>
      <c r="AE101">
        <v>31.959900000000001</v>
      </c>
      <c r="AF101">
        <v>31.959900000000001</v>
      </c>
    </row>
    <row r="102" spans="1:32" x14ac:dyDescent="0.35">
      <c r="A102">
        <v>44723</v>
      </c>
      <c r="B102" s="2">
        <v>44723</v>
      </c>
      <c r="C102" t="s">
        <v>18</v>
      </c>
      <c r="D102" t="s">
        <v>19</v>
      </c>
      <c r="E102" t="s">
        <v>133</v>
      </c>
      <c r="F102" t="s">
        <v>46</v>
      </c>
      <c r="G102">
        <v>10</v>
      </c>
      <c r="H102" t="s">
        <v>28</v>
      </c>
      <c r="I102" t="s">
        <v>44</v>
      </c>
      <c r="J102" t="s">
        <v>472</v>
      </c>
      <c r="K102" t="s">
        <v>138</v>
      </c>
      <c r="L102">
        <v>0.75</v>
      </c>
      <c r="M102">
        <v>10.85</v>
      </c>
      <c r="N102">
        <v>-1.085</v>
      </c>
      <c r="O102" t="s">
        <v>139</v>
      </c>
      <c r="P102">
        <v>0.56799999999999995</v>
      </c>
      <c r="Q102">
        <v>0.18200000000000005</v>
      </c>
      <c r="R102">
        <v>15.95</v>
      </c>
      <c r="S102">
        <v>-1.595</v>
      </c>
      <c r="T102">
        <f t="shared" si="34"/>
        <v>-0.51</v>
      </c>
      <c r="U102">
        <v>24.5</v>
      </c>
      <c r="V102">
        <f t="shared" si="28"/>
        <v>3.9012738853503182</v>
      </c>
      <c r="W102">
        <f t="shared" si="29"/>
        <v>3.9012738853503182</v>
      </c>
      <c r="X102">
        <f t="shared" si="24"/>
        <v>47.814804796847731</v>
      </c>
      <c r="Y102">
        <f t="shared" si="27"/>
        <v>0.32042253521126773</v>
      </c>
      <c r="Z102">
        <f t="shared" si="30"/>
        <v>2.9315144465882253E-5</v>
      </c>
      <c r="AA102">
        <f t="shared" si="31"/>
        <v>29.315144465882252</v>
      </c>
      <c r="AB102">
        <f t="shared" si="32"/>
        <v>1.4016979102275509E-7</v>
      </c>
      <c r="AC102">
        <f t="shared" si="33"/>
        <v>0.14016979102275509</v>
      </c>
      <c r="AD102">
        <f t="shared" si="26"/>
        <v>0.27484272749559824</v>
      </c>
      <c r="AE102">
        <v>31.959900000000001</v>
      </c>
      <c r="AF102">
        <v>31.959900000000001</v>
      </c>
    </row>
    <row r="103" spans="1:32" x14ac:dyDescent="0.35">
      <c r="A103">
        <v>44723</v>
      </c>
      <c r="B103" s="2">
        <v>44723</v>
      </c>
      <c r="C103" t="s">
        <v>18</v>
      </c>
      <c r="D103" t="s">
        <v>19</v>
      </c>
      <c r="E103" t="s">
        <v>133</v>
      </c>
      <c r="F103" t="s">
        <v>46</v>
      </c>
      <c r="G103">
        <v>3</v>
      </c>
      <c r="H103" t="s">
        <v>22</v>
      </c>
      <c r="I103" t="s">
        <v>102</v>
      </c>
      <c r="J103" t="s">
        <v>473</v>
      </c>
      <c r="K103" t="s">
        <v>134</v>
      </c>
      <c r="L103">
        <v>0.71099999999999997</v>
      </c>
      <c r="M103">
        <v>8.89</v>
      </c>
      <c r="N103">
        <v>-0.88900000000000001</v>
      </c>
      <c r="O103" t="s">
        <v>135</v>
      </c>
      <c r="P103">
        <v>0.64800000000000002</v>
      </c>
      <c r="Q103">
        <v>6.2999999999999945E-2</v>
      </c>
      <c r="R103">
        <v>19.86</v>
      </c>
      <c r="S103">
        <v>-1.986</v>
      </c>
      <c r="T103">
        <f t="shared" si="34"/>
        <v>-1.097</v>
      </c>
      <c r="U103">
        <v>14.5</v>
      </c>
      <c r="V103">
        <f t="shared" si="28"/>
        <v>2.3089171974522293</v>
      </c>
      <c r="W103">
        <f t="shared" si="29"/>
        <v>2.3089171974522293</v>
      </c>
      <c r="X103">
        <f t="shared" si="24"/>
        <v>16.748126128341923</v>
      </c>
      <c r="Y103">
        <f t="shared" si="27"/>
        <v>9.722222222222214E-2</v>
      </c>
      <c r="Z103">
        <f t="shared" si="30"/>
        <v>6.7528382236740597E-6</v>
      </c>
      <c r="AA103">
        <f t="shared" si="31"/>
        <v>6.7528382236740594</v>
      </c>
      <c r="AB103">
        <f t="shared" si="32"/>
        <v>1.1309738629438158E-8</v>
      </c>
      <c r="AC103">
        <f t="shared" si="33"/>
        <v>1.1309738629438158E-2</v>
      </c>
      <c r="AD103">
        <f t="shared" si="26"/>
        <v>1.0309697930207983E-2</v>
      </c>
      <c r="AE103">
        <v>31.959900000000001</v>
      </c>
      <c r="AF103">
        <v>31.959900000000001</v>
      </c>
    </row>
    <row r="104" spans="1:32" x14ac:dyDescent="0.35">
      <c r="A104">
        <v>44723</v>
      </c>
      <c r="B104" s="2">
        <v>44723</v>
      </c>
      <c r="C104" t="s">
        <v>18</v>
      </c>
      <c r="D104" t="s">
        <v>19</v>
      </c>
      <c r="E104" t="s">
        <v>133</v>
      </c>
      <c r="F104" t="s">
        <v>46</v>
      </c>
      <c r="G104">
        <v>12</v>
      </c>
      <c r="H104" t="s">
        <v>22</v>
      </c>
      <c r="I104" t="s">
        <v>93</v>
      </c>
      <c r="J104" t="s">
        <v>474</v>
      </c>
      <c r="K104" t="s">
        <v>138</v>
      </c>
      <c r="L104">
        <v>0.72</v>
      </c>
      <c r="M104">
        <v>5.69</v>
      </c>
      <c r="N104">
        <v>-0.56900000000000006</v>
      </c>
      <c r="O104" t="s">
        <v>139</v>
      </c>
      <c r="P104">
        <v>0.68600000000000005</v>
      </c>
      <c r="Q104">
        <v>3.3999999999999919E-2</v>
      </c>
      <c r="R104">
        <v>13.19</v>
      </c>
      <c r="S104">
        <v>-1.319</v>
      </c>
      <c r="T104">
        <f t="shared" si="34"/>
        <v>-0.74999999999999989</v>
      </c>
      <c r="U104">
        <v>9.25</v>
      </c>
      <c r="V104">
        <f t="shared" si="28"/>
        <v>1.4729299363057324</v>
      </c>
      <c r="W104">
        <f t="shared" si="29"/>
        <v>1.4729299363057324</v>
      </c>
      <c r="X104">
        <f t="shared" si="24"/>
        <v>6.8157504963436644</v>
      </c>
      <c r="Y104">
        <f t="shared" si="27"/>
        <v>4.9562682215743316E-2</v>
      </c>
      <c r="Z104">
        <f t="shared" si="30"/>
        <v>2.946337693240351E-6</v>
      </c>
      <c r="AA104">
        <f t="shared" si="31"/>
        <v>2.9463376932403511</v>
      </c>
      <c r="AB104">
        <f t="shared" si="32"/>
        <v>2.008150259509897E-9</v>
      </c>
      <c r="AC104">
        <f t="shared" si="33"/>
        <v>2.0081502595098969E-3</v>
      </c>
      <c r="AD104">
        <f t="shared" si="26"/>
        <v>2.6775336793465297E-3</v>
      </c>
      <c r="AE104">
        <v>31.959900000000001</v>
      </c>
      <c r="AF104">
        <v>31.959900000000001</v>
      </c>
    </row>
    <row r="105" spans="1:32" x14ac:dyDescent="0.35">
      <c r="A105">
        <v>44723</v>
      </c>
      <c r="B105" s="2">
        <v>44723</v>
      </c>
      <c r="C105" t="s">
        <v>18</v>
      </c>
      <c r="D105" t="s">
        <v>19</v>
      </c>
      <c r="E105" t="s">
        <v>133</v>
      </c>
      <c r="F105" t="s">
        <v>46</v>
      </c>
      <c r="G105">
        <v>9</v>
      </c>
      <c r="H105" t="s">
        <v>30</v>
      </c>
      <c r="I105" t="s">
        <v>137</v>
      </c>
      <c r="J105" t="s">
        <v>475</v>
      </c>
      <c r="K105" t="s">
        <v>138</v>
      </c>
      <c r="L105">
        <v>0.64500000000000002</v>
      </c>
      <c r="M105">
        <v>4.71</v>
      </c>
      <c r="N105">
        <v>-0.47099999999999997</v>
      </c>
      <c r="O105" t="s">
        <v>139</v>
      </c>
      <c r="P105">
        <v>0.65100000000000002</v>
      </c>
      <c r="Q105">
        <v>-6.0000000000000053E-3</v>
      </c>
      <c r="R105">
        <v>5.46</v>
      </c>
      <c r="S105">
        <v>-0.54600000000000004</v>
      </c>
      <c r="T105">
        <f t="shared" si="34"/>
        <v>-7.5000000000000067E-2</v>
      </c>
      <c r="U105">
        <v>30.75</v>
      </c>
      <c r="V105">
        <f t="shared" si="28"/>
        <v>4.8964968152866239</v>
      </c>
      <c r="W105">
        <f t="shared" si="29"/>
        <v>4.8964968152866239</v>
      </c>
      <c r="X105">
        <f t="shared" si="24"/>
        <v>75.321759867920605</v>
      </c>
      <c r="Y105">
        <f>(P105-L105)/L105</f>
        <v>9.3023255813953574E-3</v>
      </c>
      <c r="Z105">
        <f t="shared" si="30"/>
        <v>3.757362891720048E-7</v>
      </c>
      <c r="AA105">
        <f t="shared" si="31"/>
        <v>0.3757362891720048</v>
      </c>
      <c r="AB105">
        <f t="shared" si="32"/>
        <v>2.8301118546677323E-9</v>
      </c>
      <c r="AC105">
        <f t="shared" si="33"/>
        <v>2.8301118546677322E-3</v>
      </c>
      <c r="AD105">
        <f t="shared" si="26"/>
        <v>3.7734824728903063E-2</v>
      </c>
      <c r="AE105">
        <v>31.959900000000001</v>
      </c>
      <c r="AF105">
        <v>31.959900000000001</v>
      </c>
    </row>
    <row r="106" spans="1:32" x14ac:dyDescent="0.35">
      <c r="A106">
        <v>44723</v>
      </c>
      <c r="B106" s="2">
        <v>44723</v>
      </c>
      <c r="C106" t="s">
        <v>18</v>
      </c>
      <c r="D106" t="s">
        <v>19</v>
      </c>
      <c r="E106" t="s">
        <v>133</v>
      </c>
      <c r="F106" t="s">
        <v>46</v>
      </c>
      <c r="G106">
        <v>11</v>
      </c>
      <c r="H106" t="s">
        <v>33</v>
      </c>
      <c r="I106" t="s">
        <v>64</v>
      </c>
      <c r="J106" t="s">
        <v>476</v>
      </c>
      <c r="K106" t="s">
        <v>138</v>
      </c>
      <c r="L106">
        <v>0.55700000000000005</v>
      </c>
      <c r="M106">
        <v>4.91</v>
      </c>
      <c r="N106">
        <v>-0.49099999999999999</v>
      </c>
      <c r="O106" t="s">
        <v>139</v>
      </c>
      <c r="P106">
        <v>0.50600000000000001</v>
      </c>
      <c r="Q106">
        <v>5.1000000000000045E-2</v>
      </c>
      <c r="R106">
        <v>7.83</v>
      </c>
      <c r="S106">
        <v>-0.78300000000000003</v>
      </c>
      <c r="T106">
        <f t="shared" si="34"/>
        <v>-0.29200000000000004</v>
      </c>
      <c r="U106">
        <v>75.199999999999989</v>
      </c>
      <c r="V106">
        <f t="shared" si="28"/>
        <v>11.974522292993628</v>
      </c>
      <c r="W106">
        <f t="shared" si="29"/>
        <v>11.974522292993628</v>
      </c>
      <c r="X106">
        <f t="shared" si="24"/>
        <v>450.47002701935151</v>
      </c>
      <c r="Y106">
        <f>(L106-P106)/P106</f>
        <v>0.10079051383399218</v>
      </c>
      <c r="Z106">
        <f t="shared" si="30"/>
        <v>7.0592174818855877E-6</v>
      </c>
      <c r="AA106">
        <f t="shared" si="31"/>
        <v>7.0592174818855877</v>
      </c>
      <c r="AB106">
        <f t="shared" si="32"/>
        <v>3.179965889800479E-7</v>
      </c>
      <c r="AC106">
        <f t="shared" si="33"/>
        <v>0.3179965889800479</v>
      </c>
      <c r="AD106">
        <f t="shared" si="26"/>
        <v>1.0890294143152324</v>
      </c>
      <c r="AE106">
        <v>31.959900000000001</v>
      </c>
      <c r="AF106">
        <v>31.959900000000001</v>
      </c>
    </row>
    <row r="107" spans="1:32" x14ac:dyDescent="0.35">
      <c r="A107">
        <v>44723</v>
      </c>
      <c r="B107" s="2">
        <v>44723</v>
      </c>
      <c r="C107" t="s">
        <v>18</v>
      </c>
      <c r="D107" t="s">
        <v>19</v>
      </c>
      <c r="E107" t="s">
        <v>133</v>
      </c>
      <c r="F107" t="s">
        <v>46</v>
      </c>
      <c r="G107">
        <v>7</v>
      </c>
      <c r="H107" t="s">
        <v>33</v>
      </c>
      <c r="I107" t="s">
        <v>89</v>
      </c>
      <c r="J107" t="s">
        <v>478</v>
      </c>
      <c r="K107" t="s">
        <v>134</v>
      </c>
      <c r="L107">
        <v>0.58099999999999996</v>
      </c>
      <c r="M107">
        <v>3.12</v>
      </c>
      <c r="N107">
        <v>-0.312</v>
      </c>
      <c r="O107" t="s">
        <v>135</v>
      </c>
      <c r="P107">
        <v>0.44900000000000001</v>
      </c>
      <c r="Q107">
        <v>0.13199999999999995</v>
      </c>
      <c r="R107">
        <v>7.53</v>
      </c>
      <c r="S107">
        <v>-0.753</v>
      </c>
      <c r="T107">
        <f t="shared" si="34"/>
        <v>-0.441</v>
      </c>
      <c r="U107">
        <v>26.25</v>
      </c>
      <c r="V107">
        <f t="shared" si="28"/>
        <v>4.1799363057324843</v>
      </c>
      <c r="W107">
        <f t="shared" si="29"/>
        <v>4.1799363057324843</v>
      </c>
      <c r="X107">
        <f t="shared" si="24"/>
        <v>54.889444282095624</v>
      </c>
      <c r="Y107">
        <f>(L107-P107)/P107</f>
        <v>0.29398663697104666</v>
      </c>
      <c r="Z107">
        <f t="shared" si="30"/>
        <v>2.6366848568268059E-5</v>
      </c>
      <c r="AA107">
        <f t="shared" si="31"/>
        <v>26.366848568268061</v>
      </c>
      <c r="AB107">
        <f t="shared" si="32"/>
        <v>1.4472616653824025E-7</v>
      </c>
      <c r="AC107">
        <f t="shared" si="33"/>
        <v>0.14472616653824025</v>
      </c>
      <c r="AD107">
        <f t="shared" si="26"/>
        <v>0.32817724838603229</v>
      </c>
      <c r="AE107">
        <v>31.959900000000001</v>
      </c>
      <c r="AF107">
        <v>31.959900000000001</v>
      </c>
    </row>
    <row r="108" spans="1:32" x14ac:dyDescent="0.35">
      <c r="A108">
        <v>44723</v>
      </c>
      <c r="B108" s="2">
        <v>44723</v>
      </c>
      <c r="C108" t="s">
        <v>18</v>
      </c>
      <c r="D108" t="s">
        <v>19</v>
      </c>
      <c r="E108" t="s">
        <v>133</v>
      </c>
      <c r="F108" t="s">
        <v>46</v>
      </c>
      <c r="G108">
        <v>8</v>
      </c>
      <c r="H108" t="s">
        <v>33</v>
      </c>
      <c r="I108" t="s">
        <v>54</v>
      </c>
      <c r="J108" t="s">
        <v>477</v>
      </c>
      <c r="K108" t="s">
        <v>134</v>
      </c>
      <c r="L108">
        <v>0.70399999999999996</v>
      </c>
      <c r="M108">
        <v>3.65</v>
      </c>
      <c r="N108">
        <v>-0.36499999999999999</v>
      </c>
      <c r="O108" t="s">
        <v>135</v>
      </c>
      <c r="P108">
        <v>0.54300000000000004</v>
      </c>
      <c r="Q108">
        <v>0.16099999999999992</v>
      </c>
      <c r="R108">
        <v>8.7799999999999994</v>
      </c>
      <c r="S108">
        <v>-0.87799999999999989</v>
      </c>
      <c r="T108">
        <f t="shared" si="34"/>
        <v>-0.5129999999999999</v>
      </c>
      <c r="U108">
        <v>27</v>
      </c>
      <c r="V108">
        <f t="shared" si="28"/>
        <v>4.2993630573248405</v>
      </c>
      <c r="W108">
        <f t="shared" si="29"/>
        <v>4.2993630573248405</v>
      </c>
      <c r="X108">
        <f t="shared" si="24"/>
        <v>58.070791664976255</v>
      </c>
      <c r="Y108">
        <f>(L108-P108)/P108</f>
        <v>0.29650092081031293</v>
      </c>
      <c r="Z108">
        <f t="shared" si="30"/>
        <v>2.6644711644573756E-5</v>
      </c>
      <c r="AA108">
        <f t="shared" si="31"/>
        <v>26.644711644573757</v>
      </c>
      <c r="AB108">
        <f t="shared" si="32"/>
        <v>1.5472794988854093E-7</v>
      </c>
      <c r="AC108">
        <f t="shared" si="33"/>
        <v>0.15472794988854094</v>
      </c>
      <c r="AD108">
        <f t="shared" si="26"/>
        <v>0.30161393740456327</v>
      </c>
      <c r="AE108">
        <v>31.959900000000001</v>
      </c>
      <c r="AF108">
        <v>31.959900000000001</v>
      </c>
    </row>
    <row r="109" spans="1:32" x14ac:dyDescent="0.35">
      <c r="A109">
        <v>44723</v>
      </c>
      <c r="B109" s="2">
        <v>44723</v>
      </c>
      <c r="C109" t="s">
        <v>18</v>
      </c>
      <c r="D109" t="s">
        <v>19</v>
      </c>
      <c r="E109" t="s">
        <v>133</v>
      </c>
      <c r="F109" t="s">
        <v>21</v>
      </c>
      <c r="G109">
        <v>14</v>
      </c>
      <c r="H109" t="s">
        <v>26</v>
      </c>
      <c r="I109" t="s">
        <v>82</v>
      </c>
      <c r="J109" t="s">
        <v>479</v>
      </c>
      <c r="K109" t="s">
        <v>138</v>
      </c>
      <c r="L109">
        <v>0.64300000000000002</v>
      </c>
      <c r="M109">
        <v>2.95</v>
      </c>
      <c r="N109">
        <v>-0.29500000000000004</v>
      </c>
      <c r="O109" t="s">
        <v>139</v>
      </c>
      <c r="P109">
        <v>0.67300000000000004</v>
      </c>
      <c r="Q109">
        <v>-3.0000000000000027E-2</v>
      </c>
      <c r="R109">
        <v>11.46</v>
      </c>
      <c r="S109">
        <v>-1.1460000000000001</v>
      </c>
      <c r="T109">
        <v>-0.85100000000000009</v>
      </c>
      <c r="U109">
        <v>5.25</v>
      </c>
      <c r="V109">
        <f t="shared" si="28"/>
        <v>0.8359872611464968</v>
      </c>
      <c r="W109">
        <f t="shared" si="29"/>
        <v>0.8359872611464968</v>
      </c>
      <c r="X109">
        <f t="shared" si="24"/>
        <v>2.1955777712838245</v>
      </c>
      <c r="Y109">
        <f>(P109-L109)/L109</f>
        <v>4.6656298600311084E-2</v>
      </c>
      <c r="Z109">
        <f t="shared" si="30"/>
        <v>2.7351145401702325E-6</v>
      </c>
      <c r="AA109">
        <f t="shared" si="31"/>
        <v>2.7351145401702324</v>
      </c>
      <c r="AB109">
        <f t="shared" si="32"/>
        <v>6.0051566863129418E-10</v>
      </c>
      <c r="AC109">
        <f t="shared" si="33"/>
        <v>6.0051566863129414E-4</v>
      </c>
      <c r="AD109">
        <f t="shared" si="26"/>
        <v>7.0565883505439961E-4</v>
      </c>
      <c r="AE109">
        <v>31.959900000000001</v>
      </c>
      <c r="AF109">
        <v>31.959900000000001</v>
      </c>
    </row>
    <row r="110" spans="1:32" x14ac:dyDescent="0.35">
      <c r="A110">
        <v>44723</v>
      </c>
      <c r="B110" s="2">
        <v>44723</v>
      </c>
      <c r="C110" t="s">
        <v>18</v>
      </c>
      <c r="D110" t="s">
        <v>19</v>
      </c>
      <c r="E110" t="s">
        <v>133</v>
      </c>
      <c r="F110" t="s">
        <v>46</v>
      </c>
      <c r="G110">
        <v>6</v>
      </c>
      <c r="H110" t="s">
        <v>41</v>
      </c>
      <c r="I110" t="s">
        <v>136</v>
      </c>
      <c r="J110" t="s">
        <v>480</v>
      </c>
      <c r="K110" t="s">
        <v>134</v>
      </c>
      <c r="L110">
        <v>0.95699999999999996</v>
      </c>
      <c r="M110">
        <v>4.83</v>
      </c>
      <c r="N110">
        <v>-0.48299999999999998</v>
      </c>
      <c r="O110" t="s">
        <v>135</v>
      </c>
      <c r="P110">
        <v>0.80100000000000005</v>
      </c>
      <c r="Q110">
        <v>0.15599999999999992</v>
      </c>
      <c r="R110">
        <v>8.84</v>
      </c>
      <c r="S110">
        <v>-0.88400000000000001</v>
      </c>
      <c r="T110">
        <f t="shared" ref="T110:T116" si="35">S110-N110</f>
        <v>-0.40100000000000002</v>
      </c>
      <c r="U110">
        <v>45.25</v>
      </c>
      <c r="V110">
        <f t="shared" si="28"/>
        <v>7.2054140127388528</v>
      </c>
      <c r="W110">
        <f t="shared" si="29"/>
        <v>7.2054140127388528</v>
      </c>
      <c r="X110">
        <f t="shared" si="24"/>
        <v>163.10504164405754</v>
      </c>
      <c r="Y110">
        <f>(L110-P110)/P110</f>
        <v>0.194756554307116</v>
      </c>
      <c r="Z110">
        <f t="shared" si="30"/>
        <v>1.5882238545008922E-5</v>
      </c>
      <c r="AA110">
        <f t="shared" si="31"/>
        <v>15.882238545008923</v>
      </c>
      <c r="AB110">
        <f t="shared" si="32"/>
        <v>2.5904731792845361E-7</v>
      </c>
      <c r="AC110">
        <f t="shared" si="33"/>
        <v>0.25904731792845359</v>
      </c>
      <c r="AD110">
        <f t="shared" si="26"/>
        <v>0.64600328660462236</v>
      </c>
      <c r="AE110">
        <v>31.959900000000001</v>
      </c>
      <c r="AF110">
        <v>31.959900000000001</v>
      </c>
    </row>
    <row r="111" spans="1:32" x14ac:dyDescent="0.35">
      <c r="A111">
        <v>44723</v>
      </c>
      <c r="B111" s="2">
        <v>44723</v>
      </c>
      <c r="C111" t="s">
        <v>18</v>
      </c>
      <c r="D111" t="s">
        <v>19</v>
      </c>
      <c r="E111" t="s">
        <v>133</v>
      </c>
      <c r="F111" t="s">
        <v>46</v>
      </c>
      <c r="G111">
        <v>15</v>
      </c>
      <c r="H111" t="s">
        <v>29</v>
      </c>
      <c r="I111" t="s">
        <v>52</v>
      </c>
      <c r="J111" t="s">
        <v>481</v>
      </c>
      <c r="K111" t="s">
        <v>138</v>
      </c>
      <c r="L111">
        <v>0.58299999999999996</v>
      </c>
      <c r="M111">
        <v>5.83</v>
      </c>
      <c r="N111">
        <v>-0.58299999999999996</v>
      </c>
      <c r="O111" t="s">
        <v>139</v>
      </c>
      <c r="P111">
        <v>0.40600000000000003</v>
      </c>
      <c r="Q111">
        <v>0.17699999999999994</v>
      </c>
      <c r="R111">
        <v>15.93</v>
      </c>
      <c r="S111">
        <v>-1.593</v>
      </c>
      <c r="T111">
        <f t="shared" si="35"/>
        <v>-1.01</v>
      </c>
      <c r="U111">
        <v>15</v>
      </c>
      <c r="V111">
        <f t="shared" si="28"/>
        <v>2.3885350318471334</v>
      </c>
      <c r="W111">
        <f t="shared" si="29"/>
        <v>2.3885350318471334</v>
      </c>
      <c r="X111">
        <f t="shared" si="24"/>
        <v>17.923083847214894</v>
      </c>
      <c r="Y111">
        <f>(L111-P111)/P111</f>
        <v>0.43596059113300473</v>
      </c>
      <c r="Z111">
        <f t="shared" si="30"/>
        <v>4.2825900629069753E-5</v>
      </c>
      <c r="AA111">
        <f t="shared" si="31"/>
        <v>42.82590062906975</v>
      </c>
      <c r="AB111">
        <f t="shared" si="32"/>
        <v>7.6757220780731027E-8</v>
      </c>
      <c r="AC111">
        <f t="shared" si="33"/>
        <v>7.6757220780731023E-2</v>
      </c>
      <c r="AD111">
        <f t="shared" si="26"/>
        <v>7.5997248297753492E-2</v>
      </c>
      <c r="AE111">
        <v>31.959900000000001</v>
      </c>
      <c r="AF111">
        <v>31.959900000000001</v>
      </c>
    </row>
    <row r="112" spans="1:32" x14ac:dyDescent="0.35">
      <c r="A112">
        <v>44723</v>
      </c>
      <c r="B112" s="2">
        <v>44723</v>
      </c>
      <c r="C112" t="s">
        <v>18</v>
      </c>
      <c r="D112" t="s">
        <v>19</v>
      </c>
      <c r="E112" t="s">
        <v>133</v>
      </c>
      <c r="F112" t="s">
        <v>46</v>
      </c>
      <c r="G112">
        <v>2</v>
      </c>
      <c r="H112" t="s">
        <v>37</v>
      </c>
      <c r="I112" t="s">
        <v>98</v>
      </c>
      <c r="J112" t="s">
        <v>482</v>
      </c>
      <c r="K112" t="s">
        <v>134</v>
      </c>
      <c r="L112">
        <v>0.70799999999999996</v>
      </c>
      <c r="M112">
        <v>6.04</v>
      </c>
      <c r="N112">
        <v>-0.60399999999999998</v>
      </c>
      <c r="O112" t="s">
        <v>135</v>
      </c>
      <c r="P112">
        <v>0.71</v>
      </c>
      <c r="Q112">
        <v>-2.0000000000000018E-3</v>
      </c>
      <c r="R112">
        <v>15.71</v>
      </c>
      <c r="S112">
        <v>-1.5710000000000002</v>
      </c>
      <c r="T112">
        <f t="shared" si="35"/>
        <v>-0.96700000000000019</v>
      </c>
      <c r="U112">
        <v>17.5</v>
      </c>
      <c r="V112">
        <f t="shared" si="28"/>
        <v>2.7866242038216558</v>
      </c>
      <c r="W112">
        <f t="shared" si="29"/>
        <v>2.7866242038216558</v>
      </c>
      <c r="X112">
        <f t="shared" si="24"/>
        <v>24.395308569820273</v>
      </c>
      <c r="Y112">
        <f>(P112-L112)/L112</f>
        <v>2.8248587570621495E-3</v>
      </c>
      <c r="Z112">
        <f t="shared" si="30"/>
        <v>8.66410976779867E-8</v>
      </c>
      <c r="AA112">
        <f t="shared" si="31"/>
        <v>8.6641097677986695E-2</v>
      </c>
      <c r="AB112">
        <f t="shared" si="32"/>
        <v>2.1136363126824241E-10</v>
      </c>
      <c r="AC112">
        <f t="shared" si="33"/>
        <v>2.1136363126824241E-4</v>
      </c>
      <c r="AD112">
        <f t="shared" si="26"/>
        <v>2.1857666108401484E-4</v>
      </c>
      <c r="AE112">
        <v>31.959900000000001</v>
      </c>
      <c r="AF112">
        <v>31.959900000000001</v>
      </c>
    </row>
    <row r="113" spans="1:32" x14ac:dyDescent="0.35">
      <c r="A113">
        <v>44723</v>
      </c>
      <c r="B113" s="2">
        <v>44723</v>
      </c>
      <c r="C113" t="s">
        <v>18</v>
      </c>
      <c r="D113" t="s">
        <v>19</v>
      </c>
      <c r="E113" t="s">
        <v>133</v>
      </c>
      <c r="F113" t="s">
        <v>46</v>
      </c>
      <c r="G113">
        <v>13</v>
      </c>
      <c r="H113" t="s">
        <v>43</v>
      </c>
      <c r="I113" t="s">
        <v>121</v>
      </c>
      <c r="J113" t="s">
        <v>483</v>
      </c>
      <c r="K113" t="s">
        <v>138</v>
      </c>
      <c r="L113">
        <v>0.85399999999999998</v>
      </c>
      <c r="M113">
        <v>5.58</v>
      </c>
      <c r="N113">
        <v>-0.55800000000000005</v>
      </c>
      <c r="O113" t="s">
        <v>139</v>
      </c>
      <c r="P113">
        <v>0.91500000000000004</v>
      </c>
      <c r="Q113">
        <v>-6.1000000000000054E-2</v>
      </c>
      <c r="R113">
        <v>9.51</v>
      </c>
      <c r="S113">
        <v>-0.95099999999999996</v>
      </c>
      <c r="T113">
        <f t="shared" si="35"/>
        <v>-0.3929999999999999</v>
      </c>
      <c r="U113">
        <v>28</v>
      </c>
      <c r="V113">
        <f t="shared" si="28"/>
        <v>4.4585987261146496</v>
      </c>
      <c r="W113">
        <f t="shared" si="29"/>
        <v>4.4585987261146496</v>
      </c>
      <c r="X113">
        <f t="shared" si="24"/>
        <v>62.451989938739899</v>
      </c>
      <c r="Y113">
        <f>(P113-L113)/L113</f>
        <v>7.1428571428571494E-2</v>
      </c>
      <c r="Z113">
        <f t="shared" si="30"/>
        <v>4.6202273801033669E-6</v>
      </c>
      <c r="AA113">
        <f t="shared" si="31"/>
        <v>4.6202273801033664</v>
      </c>
      <c r="AB113">
        <f t="shared" si="32"/>
        <v>2.8854239385690604E-8</v>
      </c>
      <c r="AC113">
        <f t="shared" si="33"/>
        <v>2.8854239385690601E-2</v>
      </c>
      <c r="AD113">
        <f t="shared" si="26"/>
        <v>7.3420456452138946E-2</v>
      </c>
      <c r="AE113">
        <v>31.959900000000001</v>
      </c>
      <c r="AF113">
        <v>31.959900000000001</v>
      </c>
    </row>
    <row r="114" spans="1:32" x14ac:dyDescent="0.35">
      <c r="A114">
        <v>44723</v>
      </c>
      <c r="B114" s="2">
        <v>44723</v>
      </c>
      <c r="C114" t="s">
        <v>18</v>
      </c>
      <c r="D114" t="s">
        <v>19</v>
      </c>
      <c r="E114" t="s">
        <v>133</v>
      </c>
      <c r="F114" t="s">
        <v>46</v>
      </c>
      <c r="G114">
        <v>4</v>
      </c>
      <c r="H114" t="s">
        <v>25</v>
      </c>
      <c r="I114" t="s">
        <v>83</v>
      </c>
      <c r="J114" t="s">
        <v>485</v>
      </c>
      <c r="K114" t="s">
        <v>134</v>
      </c>
      <c r="L114">
        <v>0.69099999999999995</v>
      </c>
      <c r="M114">
        <v>5.42</v>
      </c>
      <c r="N114">
        <v>-0.54200000000000004</v>
      </c>
      <c r="O114" t="s">
        <v>135</v>
      </c>
      <c r="P114">
        <v>0.57499999999999996</v>
      </c>
      <c r="Q114">
        <v>0.11599999999999999</v>
      </c>
      <c r="R114">
        <v>6.92</v>
      </c>
      <c r="S114">
        <v>-0.69199999999999995</v>
      </c>
      <c r="T114">
        <f t="shared" si="35"/>
        <v>-0.14999999999999991</v>
      </c>
      <c r="U114">
        <v>9.25</v>
      </c>
      <c r="V114">
        <f t="shared" si="28"/>
        <v>1.4729299363057324</v>
      </c>
      <c r="W114">
        <f t="shared" si="29"/>
        <v>1.4729299363057324</v>
      </c>
      <c r="X114">
        <f t="shared" si="24"/>
        <v>6.8157504963436644</v>
      </c>
      <c r="Y114">
        <f>(L114-P114)/P114</f>
        <v>0.20173913043478262</v>
      </c>
      <c r="Z114">
        <f t="shared" si="30"/>
        <v>1.6586075169795125E-5</v>
      </c>
      <c r="AA114">
        <f t="shared" si="31"/>
        <v>16.586075169795127</v>
      </c>
      <c r="AB114">
        <f t="shared" si="32"/>
        <v>1.1304655007092445E-8</v>
      </c>
      <c r="AC114">
        <f t="shared" si="33"/>
        <v>1.1304655007092445E-2</v>
      </c>
      <c r="AD114">
        <f t="shared" si="26"/>
        <v>7.5364366713949679E-2</v>
      </c>
      <c r="AE114">
        <v>31.959900000000001</v>
      </c>
      <c r="AF114">
        <v>31.959900000000001</v>
      </c>
    </row>
    <row r="115" spans="1:32" x14ac:dyDescent="0.35">
      <c r="A115">
        <v>44723</v>
      </c>
      <c r="B115" s="2">
        <v>44723</v>
      </c>
      <c r="C115" t="s">
        <v>18</v>
      </c>
      <c r="D115" t="s">
        <v>19</v>
      </c>
      <c r="E115" t="s">
        <v>133</v>
      </c>
      <c r="F115" t="s">
        <v>46</v>
      </c>
      <c r="G115">
        <v>5</v>
      </c>
      <c r="H115" t="s">
        <v>25</v>
      </c>
      <c r="I115" t="s">
        <v>116</v>
      </c>
      <c r="J115" t="s">
        <v>484</v>
      </c>
      <c r="K115" t="s">
        <v>134</v>
      </c>
      <c r="L115">
        <v>0.71099999999999997</v>
      </c>
      <c r="M115">
        <v>4.2699999999999996</v>
      </c>
      <c r="N115">
        <v>-0.42699999999999994</v>
      </c>
      <c r="O115" t="s">
        <v>135</v>
      </c>
      <c r="P115">
        <v>0.72899999999999998</v>
      </c>
      <c r="Q115">
        <v>-1.8000000000000016E-2</v>
      </c>
      <c r="R115">
        <v>12.05</v>
      </c>
      <c r="S115">
        <v>-1.2050000000000001</v>
      </c>
      <c r="T115">
        <f t="shared" si="35"/>
        <v>-0.77800000000000014</v>
      </c>
      <c r="U115">
        <v>9.75</v>
      </c>
      <c r="V115">
        <f t="shared" si="28"/>
        <v>1.552547770700637</v>
      </c>
      <c r="W115">
        <f t="shared" si="29"/>
        <v>1.552547770700637</v>
      </c>
      <c r="X115">
        <f t="shared" si="24"/>
        <v>7.572502925448295</v>
      </c>
      <c r="Y115">
        <f>(P115-L115)/L115</f>
        <v>2.5316455696202556E-2</v>
      </c>
      <c r="Z115">
        <f t="shared" si="30"/>
        <v>1.2886528443421936E-6</v>
      </c>
      <c r="AA115">
        <f t="shared" si="31"/>
        <v>1.2886528443421936</v>
      </c>
      <c r="AB115">
        <f t="shared" si="32"/>
        <v>9.7583274336685271E-10</v>
      </c>
      <c r="AC115">
        <f t="shared" si="33"/>
        <v>9.7583274336685282E-4</v>
      </c>
      <c r="AD115">
        <f t="shared" si="26"/>
        <v>1.2542837318340009E-3</v>
      </c>
      <c r="AE115">
        <v>31.959900000000001</v>
      </c>
      <c r="AF115">
        <v>31.959900000000001</v>
      </c>
    </row>
    <row r="116" spans="1:32" x14ac:dyDescent="0.35">
      <c r="A116">
        <v>44733</v>
      </c>
      <c r="B116" s="2">
        <v>44733</v>
      </c>
      <c r="C116" t="s">
        <v>18</v>
      </c>
      <c r="D116" t="s">
        <v>141</v>
      </c>
      <c r="E116" t="s">
        <v>133</v>
      </c>
      <c r="F116" t="s">
        <v>46</v>
      </c>
      <c r="G116">
        <v>9</v>
      </c>
      <c r="H116" t="s">
        <v>39</v>
      </c>
      <c r="I116" t="s">
        <v>95</v>
      </c>
      <c r="J116" t="s">
        <v>470</v>
      </c>
      <c r="K116" t="s">
        <v>143</v>
      </c>
      <c r="L116">
        <v>0.50700000000000001</v>
      </c>
      <c r="M116">
        <v>7.82</v>
      </c>
      <c r="N116">
        <v>-0.78200000000000003</v>
      </c>
      <c r="O116" t="s">
        <v>144</v>
      </c>
      <c r="P116">
        <v>0.40600000000000003</v>
      </c>
      <c r="Q116">
        <v>0.10099999999999998</v>
      </c>
      <c r="R116">
        <v>14.4</v>
      </c>
      <c r="S116">
        <v>-1.44</v>
      </c>
      <c r="T116">
        <f t="shared" si="35"/>
        <v>-0.65799999999999992</v>
      </c>
      <c r="U116">
        <v>29</v>
      </c>
      <c r="V116">
        <f t="shared" si="28"/>
        <v>4.6178343949044587</v>
      </c>
      <c r="W116">
        <f t="shared" si="29"/>
        <v>4.6178343949044587</v>
      </c>
      <c r="X116">
        <f t="shared" si="24"/>
        <v>66.992504513367692</v>
      </c>
      <c r="Y116">
        <f t="shared" ref="Y116:Y123" si="36">(L116-P116)/P116</f>
        <v>0.24876847290640386</v>
      </c>
      <c r="Z116">
        <f t="shared" si="30"/>
        <v>2.1466983633596243E-5</v>
      </c>
      <c r="AA116">
        <f t="shared" si="31"/>
        <v>21.466983633596243</v>
      </c>
      <c r="AB116">
        <f t="shared" si="32"/>
        <v>1.4381269979620868E-7</v>
      </c>
      <c r="AC116">
        <f t="shared" si="33"/>
        <v>0.14381269979620867</v>
      </c>
      <c r="AD116">
        <f t="shared" si="26"/>
        <v>0.21856033403679131</v>
      </c>
      <c r="AE116">
        <v>31.959900000000001</v>
      </c>
      <c r="AF116">
        <v>30.972899999999999</v>
      </c>
    </row>
    <row r="117" spans="1:32" x14ac:dyDescent="0.35">
      <c r="A117">
        <v>44733</v>
      </c>
      <c r="B117" s="2">
        <v>44733</v>
      </c>
      <c r="C117" t="s">
        <v>18</v>
      </c>
      <c r="D117" t="s">
        <v>141</v>
      </c>
      <c r="E117" t="s">
        <v>123</v>
      </c>
      <c r="F117" t="s">
        <v>21</v>
      </c>
      <c r="G117">
        <v>1</v>
      </c>
      <c r="H117" t="s">
        <v>27</v>
      </c>
      <c r="I117" t="s">
        <v>52</v>
      </c>
      <c r="J117" t="s">
        <v>456</v>
      </c>
      <c r="K117" t="s">
        <v>145</v>
      </c>
      <c r="L117">
        <v>0.56799999999999995</v>
      </c>
      <c r="M117">
        <v>1.23</v>
      </c>
      <c r="N117">
        <v>-0.123</v>
      </c>
      <c r="O117" t="s">
        <v>146</v>
      </c>
      <c r="P117">
        <v>0.41899999999999998</v>
      </c>
      <c r="Q117">
        <v>0.14899999999999997</v>
      </c>
      <c r="R117">
        <v>14.72</v>
      </c>
      <c r="S117">
        <v>-1.472</v>
      </c>
      <c r="T117">
        <v>-1.349</v>
      </c>
      <c r="U117">
        <v>35.75</v>
      </c>
      <c r="V117">
        <f t="shared" si="28"/>
        <v>5.6926751592356686</v>
      </c>
      <c r="W117">
        <f t="shared" si="29"/>
        <v>5.6926751592356686</v>
      </c>
      <c r="X117">
        <f t="shared" si="24"/>
        <v>101.80809488658261</v>
      </c>
      <c r="Y117">
        <f t="shared" si="36"/>
        <v>0.35560859188544147</v>
      </c>
      <c r="Z117">
        <f t="shared" si="30"/>
        <v>3.3326813837182465E-5</v>
      </c>
      <c r="AA117">
        <f t="shared" si="31"/>
        <v>33.326813837182463</v>
      </c>
      <c r="AB117">
        <f t="shared" si="32"/>
        <v>3.3929394254033467E-7</v>
      </c>
      <c r="AC117">
        <f t="shared" si="33"/>
        <v>0.33929394254033463</v>
      </c>
      <c r="AD117">
        <f t="shared" si="26"/>
        <v>0.25151515384754236</v>
      </c>
      <c r="AF117">
        <v>30.972899999999999</v>
      </c>
    </row>
    <row r="118" spans="1:32" x14ac:dyDescent="0.35">
      <c r="A118">
        <v>44733</v>
      </c>
      <c r="B118" s="2">
        <v>44733</v>
      </c>
      <c r="C118" t="s">
        <v>18</v>
      </c>
      <c r="D118" t="s">
        <v>141</v>
      </c>
      <c r="E118" t="s">
        <v>133</v>
      </c>
      <c r="F118" t="s">
        <v>46</v>
      </c>
      <c r="G118">
        <v>14</v>
      </c>
      <c r="H118" t="s">
        <v>27</v>
      </c>
      <c r="I118" t="s">
        <v>140</v>
      </c>
      <c r="J118" t="s">
        <v>471</v>
      </c>
      <c r="K118" t="s">
        <v>143</v>
      </c>
      <c r="L118">
        <v>0.53800000000000003</v>
      </c>
      <c r="M118">
        <v>1.26</v>
      </c>
      <c r="N118">
        <v>-0.126</v>
      </c>
      <c r="O118" t="s">
        <v>144</v>
      </c>
      <c r="P118">
        <v>0.39400000000000002</v>
      </c>
      <c r="Q118">
        <v>0.14400000000000002</v>
      </c>
      <c r="R118">
        <v>19.600000000000001</v>
      </c>
      <c r="S118">
        <v>-1.9600000000000002</v>
      </c>
      <c r="T118">
        <f>S118-N118</f>
        <v>-1.8340000000000001</v>
      </c>
      <c r="U118">
        <v>27.75</v>
      </c>
      <c r="V118">
        <f t="shared" si="28"/>
        <v>4.4187898089171975</v>
      </c>
      <c r="W118">
        <f t="shared" si="29"/>
        <v>4.4187898089171975</v>
      </c>
      <c r="X118">
        <f t="shared" si="24"/>
        <v>61.341754467092983</v>
      </c>
      <c r="Y118">
        <f t="shared" si="36"/>
        <v>0.36548223350253811</v>
      </c>
      <c r="Z118">
        <f t="shared" si="30"/>
        <v>3.446952828179669E-5</v>
      </c>
      <c r="AA118">
        <f t="shared" si="31"/>
        <v>34.469528281796691</v>
      </c>
      <c r="AB118">
        <f t="shared" si="32"/>
        <v>2.11442134045849E-7</v>
      </c>
      <c r="AC118">
        <f t="shared" si="33"/>
        <v>0.21144213404584902</v>
      </c>
      <c r="AD118">
        <f t="shared" si="26"/>
        <v>0.11529014942521756</v>
      </c>
      <c r="AE118">
        <v>31.959900000000001</v>
      </c>
      <c r="AF118">
        <v>30.972899999999999</v>
      </c>
    </row>
    <row r="119" spans="1:32" x14ac:dyDescent="0.35">
      <c r="A119">
        <v>44733</v>
      </c>
      <c r="B119" s="2">
        <v>44733</v>
      </c>
      <c r="C119" t="s">
        <v>18</v>
      </c>
      <c r="D119" t="s">
        <v>141</v>
      </c>
      <c r="E119" t="s">
        <v>133</v>
      </c>
      <c r="F119" t="s">
        <v>46</v>
      </c>
      <c r="G119">
        <v>15</v>
      </c>
      <c r="H119" t="s">
        <v>28</v>
      </c>
      <c r="I119" t="s">
        <v>44</v>
      </c>
      <c r="J119" t="s">
        <v>472</v>
      </c>
      <c r="K119" t="s">
        <v>143</v>
      </c>
      <c r="L119">
        <v>0.78</v>
      </c>
      <c r="M119">
        <v>7.78</v>
      </c>
      <c r="N119">
        <v>-0.77800000000000002</v>
      </c>
      <c r="O119" t="s">
        <v>144</v>
      </c>
      <c r="P119">
        <v>0.61599999999999999</v>
      </c>
      <c r="Q119">
        <v>0.16400000000000003</v>
      </c>
      <c r="R119">
        <v>19.48</v>
      </c>
      <c r="S119">
        <v>-1.948</v>
      </c>
      <c r="T119">
        <f>S119-N119</f>
        <v>-1.17</v>
      </c>
      <c r="U119">
        <v>24.5</v>
      </c>
      <c r="V119">
        <f t="shared" si="28"/>
        <v>3.9012738853503182</v>
      </c>
      <c r="W119">
        <f t="shared" si="29"/>
        <v>3.9012738853503182</v>
      </c>
      <c r="X119">
        <f t="shared" si="24"/>
        <v>47.814804796847731</v>
      </c>
      <c r="Y119">
        <f t="shared" si="36"/>
        <v>0.26623376623376627</v>
      </c>
      <c r="Z119">
        <f t="shared" si="30"/>
        <v>2.3337045968348584E-5</v>
      </c>
      <c r="AA119">
        <f t="shared" si="31"/>
        <v>23.337045968348583</v>
      </c>
      <c r="AB119">
        <f t="shared" si="32"/>
        <v>1.1158562975116499E-7</v>
      </c>
      <c r="AC119">
        <f t="shared" si="33"/>
        <v>0.11158562975116498</v>
      </c>
      <c r="AD119">
        <f t="shared" si="26"/>
        <v>9.5372333120653838E-2</v>
      </c>
      <c r="AE119">
        <v>31.959900000000001</v>
      </c>
      <c r="AF119">
        <v>30.972899999999999</v>
      </c>
    </row>
    <row r="120" spans="1:32" x14ac:dyDescent="0.35">
      <c r="A120">
        <v>44733</v>
      </c>
      <c r="B120" s="2">
        <v>44733</v>
      </c>
      <c r="C120" t="s">
        <v>18</v>
      </c>
      <c r="D120" t="s">
        <v>141</v>
      </c>
      <c r="E120" t="s">
        <v>123</v>
      </c>
      <c r="F120" t="s">
        <v>21</v>
      </c>
      <c r="G120">
        <v>7</v>
      </c>
      <c r="H120" t="s">
        <v>28</v>
      </c>
      <c r="I120" t="s">
        <v>122</v>
      </c>
      <c r="J120" t="s">
        <v>458</v>
      </c>
      <c r="K120" t="s">
        <v>145</v>
      </c>
      <c r="L120">
        <v>0.85199999999999998</v>
      </c>
      <c r="M120">
        <v>5.73</v>
      </c>
      <c r="N120">
        <v>-0.57300000000000006</v>
      </c>
      <c r="O120" t="s">
        <v>146</v>
      </c>
      <c r="P120">
        <v>0.67100000000000004</v>
      </c>
      <c r="Q120">
        <v>0.18099999999999994</v>
      </c>
      <c r="R120">
        <v>19.399999999999999</v>
      </c>
      <c r="S120">
        <v>-1.94</v>
      </c>
      <c r="T120">
        <v>-1.367</v>
      </c>
      <c r="U120">
        <v>20.5</v>
      </c>
      <c r="V120">
        <f t="shared" si="28"/>
        <v>3.2643312101910826</v>
      </c>
      <c r="W120">
        <f t="shared" si="29"/>
        <v>3.2643312101910826</v>
      </c>
      <c r="X120">
        <f t="shared" si="24"/>
        <v>33.476337719075815</v>
      </c>
      <c r="Y120">
        <f t="shared" si="36"/>
        <v>0.26974664679582699</v>
      </c>
      <c r="Z120">
        <f t="shared" si="30"/>
        <v>2.3716678409262443E-5</v>
      </c>
      <c r="AA120">
        <f t="shared" si="31"/>
        <v>23.716678409262443</v>
      </c>
      <c r="AB120">
        <f t="shared" si="32"/>
        <v>7.939475360031833E-8</v>
      </c>
      <c r="AC120">
        <f t="shared" si="33"/>
        <v>7.9394753600318321E-2</v>
      </c>
      <c r="AD120">
        <f t="shared" si="26"/>
        <v>5.8079556401110698E-2</v>
      </c>
      <c r="AF120">
        <v>30.972899999999999</v>
      </c>
    </row>
    <row r="121" spans="1:32" x14ac:dyDescent="0.35">
      <c r="A121">
        <v>44733</v>
      </c>
      <c r="B121" s="2">
        <v>44733</v>
      </c>
      <c r="C121" t="s">
        <v>18</v>
      </c>
      <c r="D121" t="s">
        <v>141</v>
      </c>
      <c r="E121" t="s">
        <v>123</v>
      </c>
      <c r="F121" t="s">
        <v>21</v>
      </c>
      <c r="G121">
        <v>6</v>
      </c>
      <c r="H121" t="s">
        <v>28</v>
      </c>
      <c r="I121" t="s">
        <v>64</v>
      </c>
      <c r="J121" t="s">
        <v>457</v>
      </c>
      <c r="K121" t="s">
        <v>145</v>
      </c>
      <c r="L121">
        <v>0.73099999999999998</v>
      </c>
      <c r="M121">
        <v>4.63</v>
      </c>
      <c r="N121">
        <v>-0.46299999999999997</v>
      </c>
      <c r="O121" t="s">
        <v>146</v>
      </c>
      <c r="P121">
        <v>0.59299999999999997</v>
      </c>
      <c r="Q121">
        <v>0.13800000000000001</v>
      </c>
      <c r="R121">
        <v>14.09</v>
      </c>
      <c r="S121">
        <v>-1.409</v>
      </c>
      <c r="T121">
        <v>-0.94600000000000006</v>
      </c>
      <c r="U121">
        <v>13.75</v>
      </c>
      <c r="V121">
        <f t="shared" si="28"/>
        <v>2.1894904458598727</v>
      </c>
      <c r="W121">
        <f t="shared" si="29"/>
        <v>2.1894904458598727</v>
      </c>
      <c r="X121">
        <f t="shared" si="24"/>
        <v>15.06036906606252</v>
      </c>
      <c r="Y121">
        <f t="shared" si="36"/>
        <v>0.23271500843170323</v>
      </c>
      <c r="Z121">
        <f t="shared" si="30"/>
        <v>1.9774603727211108E-5</v>
      </c>
      <c r="AA121">
        <f t="shared" si="31"/>
        <v>19.774603727211108</v>
      </c>
      <c r="AB121">
        <f t="shared" si="32"/>
        <v>2.9781283026693477E-8</v>
      </c>
      <c r="AC121">
        <f t="shared" si="33"/>
        <v>2.9781283026693479E-2</v>
      </c>
      <c r="AD121">
        <f t="shared" si="26"/>
        <v>3.1481271698407483E-2</v>
      </c>
      <c r="AF121">
        <v>30.972899999999999</v>
      </c>
    </row>
    <row r="122" spans="1:32" x14ac:dyDescent="0.35">
      <c r="A122">
        <v>44733</v>
      </c>
      <c r="B122" s="2">
        <v>44733</v>
      </c>
      <c r="C122" t="s">
        <v>18</v>
      </c>
      <c r="D122" t="s">
        <v>141</v>
      </c>
      <c r="E122" t="s">
        <v>133</v>
      </c>
      <c r="F122" t="s">
        <v>46</v>
      </c>
      <c r="G122">
        <v>3</v>
      </c>
      <c r="H122" t="s">
        <v>22</v>
      </c>
      <c r="I122" t="s">
        <v>102</v>
      </c>
      <c r="J122" t="s">
        <v>473</v>
      </c>
      <c r="K122" t="s">
        <v>142</v>
      </c>
      <c r="L122">
        <v>0.72099999999999997</v>
      </c>
      <c r="M122">
        <v>12.63</v>
      </c>
      <c r="N122">
        <v>-1.2630000000000001</v>
      </c>
      <c r="O122" t="s">
        <v>100</v>
      </c>
      <c r="P122">
        <v>0.66700000000000004</v>
      </c>
      <c r="Q122">
        <v>5.3999999999999937E-2</v>
      </c>
      <c r="R122">
        <v>24.69</v>
      </c>
      <c r="S122">
        <v>-2.4690000000000003</v>
      </c>
      <c r="T122">
        <f t="shared" ref="T122:T127" si="37">S122-N122</f>
        <v>-1.2060000000000002</v>
      </c>
      <c r="U122">
        <v>14.5</v>
      </c>
      <c r="V122">
        <f t="shared" ref="V122:V153" si="38">U122/(2*3.14)</f>
        <v>2.3089171974522293</v>
      </c>
      <c r="W122">
        <f t="shared" ref="W122:W153" si="39">V122</f>
        <v>2.3089171974522293</v>
      </c>
      <c r="X122">
        <f t="shared" si="24"/>
        <v>16.748126128341923</v>
      </c>
      <c r="Y122">
        <f t="shared" si="36"/>
        <v>8.0959520239879956E-2</v>
      </c>
      <c r="Z122">
        <f t="shared" si="30"/>
        <v>5.3904469734432372E-6</v>
      </c>
      <c r="AA122">
        <f t="shared" si="31"/>
        <v>5.390446973443237</v>
      </c>
      <c r="AB122">
        <f t="shared" si="32"/>
        <v>9.0279885799366328E-9</v>
      </c>
      <c r="AC122">
        <f t="shared" si="33"/>
        <v>9.0279885799366324E-3</v>
      </c>
      <c r="AD122">
        <f t="shared" si="26"/>
        <v>7.485894344889412E-3</v>
      </c>
      <c r="AE122">
        <v>31.959900000000001</v>
      </c>
      <c r="AF122">
        <v>30.972899999999999</v>
      </c>
    </row>
    <row r="123" spans="1:32" x14ac:dyDescent="0.35">
      <c r="A123">
        <v>44733</v>
      </c>
      <c r="B123" s="2">
        <v>44733</v>
      </c>
      <c r="C123" t="s">
        <v>18</v>
      </c>
      <c r="D123" t="s">
        <v>141</v>
      </c>
      <c r="E123" t="s">
        <v>133</v>
      </c>
      <c r="F123" t="s">
        <v>46</v>
      </c>
      <c r="G123">
        <v>11</v>
      </c>
      <c r="H123" t="s">
        <v>22</v>
      </c>
      <c r="I123" t="s">
        <v>93</v>
      </c>
      <c r="J123" t="s">
        <v>474</v>
      </c>
      <c r="K123" t="s">
        <v>143</v>
      </c>
      <c r="L123">
        <v>0.72499999999999998</v>
      </c>
      <c r="M123">
        <v>10.73</v>
      </c>
      <c r="N123">
        <v>-1.073</v>
      </c>
      <c r="O123" t="s">
        <v>144</v>
      </c>
      <c r="P123">
        <v>0.72</v>
      </c>
      <c r="Q123">
        <v>5.0000000000000044E-3</v>
      </c>
      <c r="R123">
        <v>21.32</v>
      </c>
      <c r="S123">
        <v>-2.1320000000000001</v>
      </c>
      <c r="T123">
        <f t="shared" si="37"/>
        <v>-1.0590000000000002</v>
      </c>
      <c r="U123">
        <v>9.25</v>
      </c>
      <c r="V123">
        <f t="shared" si="38"/>
        <v>1.4729299363057324</v>
      </c>
      <c r="W123">
        <f t="shared" si="39"/>
        <v>1.4729299363057324</v>
      </c>
      <c r="X123">
        <f t="shared" si="24"/>
        <v>6.8157504963436644</v>
      </c>
      <c r="Y123">
        <f t="shared" si="36"/>
        <v>6.944444444444451E-3</v>
      </c>
      <c r="Z123">
        <f t="shared" si="30"/>
        <v>2.6218191642376052E-7</v>
      </c>
      <c r="AA123">
        <f t="shared" si="31"/>
        <v>0.26218191642376054</v>
      </c>
      <c r="AB123">
        <f t="shared" si="32"/>
        <v>1.7869665269975788E-10</v>
      </c>
      <c r="AC123">
        <f t="shared" si="33"/>
        <v>1.786966526997579E-4</v>
      </c>
      <c r="AD123">
        <f t="shared" si="26"/>
        <v>1.6874093739353908E-4</v>
      </c>
      <c r="AE123">
        <v>31.959900000000001</v>
      </c>
      <c r="AF123">
        <v>30.972899999999999</v>
      </c>
    </row>
    <row r="124" spans="1:32" x14ac:dyDescent="0.35">
      <c r="A124">
        <v>44733</v>
      </c>
      <c r="B124" s="2">
        <v>44733</v>
      </c>
      <c r="C124" t="s">
        <v>18</v>
      </c>
      <c r="D124" t="s">
        <v>141</v>
      </c>
      <c r="E124" t="s">
        <v>133</v>
      </c>
      <c r="F124" t="s">
        <v>46</v>
      </c>
      <c r="G124">
        <v>2</v>
      </c>
      <c r="H124" t="s">
        <v>30</v>
      </c>
      <c r="I124" t="s">
        <v>137</v>
      </c>
      <c r="J124" t="s">
        <v>475</v>
      </c>
      <c r="K124" t="s">
        <v>142</v>
      </c>
      <c r="L124">
        <v>0.64700000000000002</v>
      </c>
      <c r="M124">
        <v>5.7</v>
      </c>
      <c r="N124">
        <v>-0.57000000000000006</v>
      </c>
      <c r="O124" t="s">
        <v>100</v>
      </c>
      <c r="P124">
        <v>0.73599999999999999</v>
      </c>
      <c r="Q124">
        <v>-8.8999999999999968E-2</v>
      </c>
      <c r="R124">
        <v>8.42</v>
      </c>
      <c r="S124">
        <v>-0.84199999999999997</v>
      </c>
      <c r="T124">
        <f t="shared" si="37"/>
        <v>-0.27199999999999991</v>
      </c>
      <c r="U124">
        <v>30.75</v>
      </c>
      <c r="V124">
        <f t="shared" si="38"/>
        <v>4.8964968152866239</v>
      </c>
      <c r="W124">
        <f t="shared" si="39"/>
        <v>4.8964968152866239</v>
      </c>
      <c r="X124">
        <f t="shared" si="24"/>
        <v>75.321759867920605</v>
      </c>
      <c r="Y124">
        <f>(P124-L124)/L124</f>
        <v>0.13755795981452854</v>
      </c>
      <c r="Z124">
        <f t="shared" si="30"/>
        <v>1.0351967266640995E-5</v>
      </c>
      <c r="AA124">
        <f t="shared" si="31"/>
        <v>10.351967266640994</v>
      </c>
      <c r="AB124">
        <f t="shared" si="32"/>
        <v>7.7972839261850751E-8</v>
      </c>
      <c r="AC124">
        <f t="shared" si="33"/>
        <v>7.7972839261850738E-2</v>
      </c>
      <c r="AD124">
        <f t="shared" si="26"/>
        <v>0.28666485022739252</v>
      </c>
      <c r="AE124">
        <v>31.959900000000001</v>
      </c>
      <c r="AF124">
        <v>30.972899999999999</v>
      </c>
    </row>
    <row r="125" spans="1:32" x14ac:dyDescent="0.35">
      <c r="A125">
        <v>44733</v>
      </c>
      <c r="B125" s="2">
        <v>44733</v>
      </c>
      <c r="C125" t="s">
        <v>18</v>
      </c>
      <c r="D125" t="s">
        <v>141</v>
      </c>
      <c r="E125" t="s">
        <v>133</v>
      </c>
      <c r="F125" t="s">
        <v>46</v>
      </c>
      <c r="G125">
        <v>5</v>
      </c>
      <c r="H125" t="s">
        <v>33</v>
      </c>
      <c r="I125" t="s">
        <v>64</v>
      </c>
      <c r="J125" t="s">
        <v>476</v>
      </c>
      <c r="K125" t="s">
        <v>142</v>
      </c>
      <c r="L125">
        <v>0.55800000000000005</v>
      </c>
      <c r="M125">
        <v>10.24</v>
      </c>
      <c r="N125">
        <v>-1.024</v>
      </c>
      <c r="O125" t="s">
        <v>100</v>
      </c>
      <c r="P125">
        <v>0.495</v>
      </c>
      <c r="Q125">
        <v>6.3000000000000056E-2</v>
      </c>
      <c r="R125">
        <v>16.21</v>
      </c>
      <c r="S125">
        <v>-1.621</v>
      </c>
      <c r="T125">
        <f t="shared" si="37"/>
        <v>-0.59699999999999998</v>
      </c>
      <c r="U125">
        <v>75.199999999999989</v>
      </c>
      <c r="V125">
        <f t="shared" si="38"/>
        <v>11.974522292993628</v>
      </c>
      <c r="W125">
        <f t="shared" si="39"/>
        <v>11.974522292993628</v>
      </c>
      <c r="X125">
        <f t="shared" si="24"/>
        <v>450.47002701935151</v>
      </c>
      <c r="Y125">
        <f>(L125-P125)/P125</f>
        <v>0.1272727272727274</v>
      </c>
      <c r="Z125">
        <f t="shared" si="30"/>
        <v>9.4075422594503465E-6</v>
      </c>
      <c r="AA125">
        <f t="shared" si="31"/>
        <v>9.4075422594503468</v>
      </c>
      <c r="AB125">
        <f t="shared" si="32"/>
        <v>4.2378158158002886E-7</v>
      </c>
      <c r="AC125">
        <f t="shared" si="33"/>
        <v>0.42378158158002888</v>
      </c>
      <c r="AD125">
        <f t="shared" si="26"/>
        <v>0.70985189544393446</v>
      </c>
      <c r="AE125">
        <v>31.959900000000001</v>
      </c>
      <c r="AF125">
        <v>30.972899999999999</v>
      </c>
    </row>
    <row r="126" spans="1:32" x14ac:dyDescent="0.35">
      <c r="A126">
        <v>44733</v>
      </c>
      <c r="B126" s="2">
        <v>44733</v>
      </c>
      <c r="C126" t="s">
        <v>18</v>
      </c>
      <c r="D126" t="s">
        <v>141</v>
      </c>
      <c r="E126" t="s">
        <v>133</v>
      </c>
      <c r="F126" t="s">
        <v>46</v>
      </c>
      <c r="G126">
        <v>16</v>
      </c>
      <c r="H126" t="s">
        <v>33</v>
      </c>
      <c r="I126" t="s">
        <v>89</v>
      </c>
      <c r="J126" t="s">
        <v>478</v>
      </c>
      <c r="K126" t="s">
        <v>143</v>
      </c>
      <c r="L126">
        <v>0.60099999999999998</v>
      </c>
      <c r="M126">
        <v>10.23</v>
      </c>
      <c r="N126">
        <v>-1.0230000000000001</v>
      </c>
      <c r="O126" t="s">
        <v>144</v>
      </c>
      <c r="P126">
        <v>0.48</v>
      </c>
      <c r="Q126">
        <v>0.121</v>
      </c>
      <c r="R126">
        <v>16.63</v>
      </c>
      <c r="S126">
        <v>-1.6629999999999998</v>
      </c>
      <c r="T126">
        <f t="shared" si="37"/>
        <v>-0.63999999999999968</v>
      </c>
      <c r="U126">
        <v>26.25</v>
      </c>
      <c r="V126">
        <f t="shared" si="38"/>
        <v>4.1799363057324843</v>
      </c>
      <c r="W126">
        <f t="shared" si="39"/>
        <v>4.1799363057324843</v>
      </c>
      <c r="X126">
        <f t="shared" si="24"/>
        <v>54.889444282095624</v>
      </c>
      <c r="Y126">
        <f>(L126-P126)/P126</f>
        <v>0.25208333333333333</v>
      </c>
      <c r="Z126">
        <f t="shared" si="30"/>
        <v>2.1819650455845848E-5</v>
      </c>
      <c r="AA126">
        <f t="shared" si="31"/>
        <v>21.819650455845849</v>
      </c>
      <c r="AB126">
        <f t="shared" si="32"/>
        <v>1.1976684879509532E-7</v>
      </c>
      <c r="AC126">
        <f t="shared" si="33"/>
        <v>0.11976684879509532</v>
      </c>
      <c r="AD126">
        <f t="shared" si="26"/>
        <v>0.18713570124233653</v>
      </c>
      <c r="AE126">
        <v>31.959900000000001</v>
      </c>
      <c r="AF126">
        <v>30.972899999999999</v>
      </c>
    </row>
    <row r="127" spans="1:32" x14ac:dyDescent="0.35">
      <c r="A127">
        <v>44733</v>
      </c>
      <c r="B127" s="2">
        <v>44733</v>
      </c>
      <c r="C127" t="s">
        <v>18</v>
      </c>
      <c r="D127" t="s">
        <v>141</v>
      </c>
      <c r="E127" t="s">
        <v>133</v>
      </c>
      <c r="F127" t="s">
        <v>46</v>
      </c>
      <c r="G127">
        <v>8</v>
      </c>
      <c r="H127" t="s">
        <v>33</v>
      </c>
      <c r="I127" t="s">
        <v>54</v>
      </c>
      <c r="J127" t="s">
        <v>477</v>
      </c>
      <c r="K127" t="s">
        <v>142</v>
      </c>
      <c r="L127">
        <v>0.72699999999999998</v>
      </c>
      <c r="M127">
        <v>4.7300000000000004</v>
      </c>
      <c r="N127">
        <v>-0.47300000000000003</v>
      </c>
      <c r="O127" t="s">
        <v>100</v>
      </c>
      <c r="P127">
        <v>0.57199999999999995</v>
      </c>
      <c r="Q127">
        <v>0.15500000000000003</v>
      </c>
      <c r="R127">
        <v>14.24</v>
      </c>
      <c r="S127">
        <v>-1.4239999999999999</v>
      </c>
      <c r="T127">
        <f t="shared" si="37"/>
        <v>-0.95099999999999985</v>
      </c>
      <c r="U127">
        <v>27</v>
      </c>
      <c r="V127">
        <f t="shared" si="38"/>
        <v>4.2993630573248405</v>
      </c>
      <c r="W127">
        <f t="shared" si="39"/>
        <v>4.2993630573248405</v>
      </c>
      <c r="X127">
        <f t="shared" si="24"/>
        <v>58.070791664976255</v>
      </c>
      <c r="Y127">
        <f>(L127-P127)/P127</f>
        <v>0.27097902097902105</v>
      </c>
      <c r="Z127">
        <f t="shared" si="30"/>
        <v>2.3850131087502592E-5</v>
      </c>
      <c r="AA127">
        <f t="shared" si="31"/>
        <v>23.850131087502593</v>
      </c>
      <c r="AB127">
        <f t="shared" si="32"/>
        <v>1.3849959935647366E-7</v>
      </c>
      <c r="AC127">
        <f t="shared" si="33"/>
        <v>0.13849959935647366</v>
      </c>
      <c r="AD127">
        <f t="shared" si="26"/>
        <v>0.14563575116348443</v>
      </c>
      <c r="AE127">
        <v>31.959900000000001</v>
      </c>
      <c r="AF127">
        <v>30.972899999999999</v>
      </c>
    </row>
    <row r="128" spans="1:32" x14ac:dyDescent="0.35">
      <c r="A128">
        <v>44733</v>
      </c>
      <c r="B128" s="2">
        <v>44733</v>
      </c>
      <c r="C128" t="s">
        <v>18</v>
      </c>
      <c r="D128" t="s">
        <v>141</v>
      </c>
      <c r="E128" t="s">
        <v>123</v>
      </c>
      <c r="F128" t="s">
        <v>21</v>
      </c>
      <c r="G128">
        <v>8</v>
      </c>
      <c r="H128" t="s">
        <v>33</v>
      </c>
      <c r="I128" t="s">
        <v>97</v>
      </c>
      <c r="J128" t="s">
        <v>462</v>
      </c>
      <c r="K128" t="s">
        <v>145</v>
      </c>
      <c r="L128">
        <v>0.71699999999999997</v>
      </c>
      <c r="M128">
        <v>4.55</v>
      </c>
      <c r="N128">
        <v>-0.45499999999999996</v>
      </c>
      <c r="O128" t="s">
        <v>146</v>
      </c>
      <c r="P128">
        <v>0.56799999999999995</v>
      </c>
      <c r="Q128">
        <v>0.14900000000000002</v>
      </c>
      <c r="R128">
        <v>12.65</v>
      </c>
      <c r="S128">
        <v>-1.2650000000000001</v>
      </c>
      <c r="T128">
        <v>-0.81000000000000016</v>
      </c>
      <c r="U128">
        <v>22.5</v>
      </c>
      <c r="V128">
        <f t="shared" si="38"/>
        <v>3.5828025477707004</v>
      </c>
      <c r="W128">
        <f t="shared" si="39"/>
        <v>3.5828025477707004</v>
      </c>
      <c r="X128">
        <f t="shared" si="24"/>
        <v>40.326938656233509</v>
      </c>
      <c r="Y128">
        <f>(L128-P128)/P128</f>
        <v>0.26232394366197187</v>
      </c>
      <c r="Z128">
        <f t="shared" ref="Z128:Z159" si="40">119*(10^-6)*(Y128^1.231)</f>
        <v>2.2915875629208857E-5</v>
      </c>
      <c r="AA128">
        <f t="shared" ref="AA128:AA159" si="41">Z128*10^6</f>
        <v>22.915875629208855</v>
      </c>
      <c r="AB128">
        <f t="shared" ref="AB128:AB159" si="42">Z128*(X128/10000)</f>
        <v>9.2412711075298204E-8</v>
      </c>
      <c r="AC128">
        <f t="shared" ref="AC128:AC159" si="43">AA128*(X128/10000)</f>
        <v>9.2412711075298207E-2</v>
      </c>
      <c r="AD128">
        <f t="shared" si="26"/>
        <v>0.1140897667596274</v>
      </c>
      <c r="AF128">
        <v>30.972899999999999</v>
      </c>
    </row>
    <row r="129" spans="1:32" x14ac:dyDescent="0.35">
      <c r="A129">
        <v>44733</v>
      </c>
      <c r="B129" s="2">
        <v>44733</v>
      </c>
      <c r="C129" t="s">
        <v>18</v>
      </c>
      <c r="D129" t="s">
        <v>141</v>
      </c>
      <c r="E129" t="s">
        <v>123</v>
      </c>
      <c r="F129" t="s">
        <v>21</v>
      </c>
      <c r="G129">
        <v>5</v>
      </c>
      <c r="H129" t="s">
        <v>26</v>
      </c>
      <c r="I129" t="s">
        <v>92</v>
      </c>
      <c r="J129" t="s">
        <v>463</v>
      </c>
      <c r="K129" t="s">
        <v>145</v>
      </c>
      <c r="L129">
        <v>0.67900000000000005</v>
      </c>
      <c r="M129">
        <v>4.5199999999999996</v>
      </c>
      <c r="N129">
        <v>-0.45199999999999996</v>
      </c>
      <c r="O129" t="s">
        <v>146</v>
      </c>
      <c r="P129">
        <v>0.53800000000000003</v>
      </c>
      <c r="Q129">
        <v>0.14100000000000001</v>
      </c>
      <c r="R129">
        <v>14.83</v>
      </c>
      <c r="S129">
        <v>-1.4830000000000001</v>
      </c>
      <c r="T129">
        <v>-1.0310000000000001</v>
      </c>
      <c r="U129">
        <v>12.5</v>
      </c>
      <c r="V129">
        <f t="shared" si="38"/>
        <v>1.9904458598726114</v>
      </c>
      <c r="W129">
        <f t="shared" si="39"/>
        <v>1.9904458598726114</v>
      </c>
      <c r="X129">
        <f t="shared" si="24"/>
        <v>12.446586005010342</v>
      </c>
      <c r="Y129">
        <f>(L129-P129)/P129</f>
        <v>0.26208178438661711</v>
      </c>
      <c r="Z129">
        <f t="shared" si="40"/>
        <v>2.2889837404745431E-5</v>
      </c>
      <c r="AA129">
        <f t="shared" si="41"/>
        <v>22.889837404745432</v>
      </c>
      <c r="AB129">
        <f t="shared" si="42"/>
        <v>2.8490032989886671E-8</v>
      </c>
      <c r="AC129">
        <f t="shared" si="43"/>
        <v>2.8490032989886671E-2</v>
      </c>
      <c r="AD129">
        <f t="shared" si="26"/>
        <v>2.7633397662353704E-2</v>
      </c>
      <c r="AF129">
        <v>30.972899999999999</v>
      </c>
    </row>
    <row r="130" spans="1:32" x14ac:dyDescent="0.35">
      <c r="A130">
        <v>44733</v>
      </c>
      <c r="B130" s="14">
        <v>44733</v>
      </c>
      <c r="C130" t="s">
        <v>18</v>
      </c>
      <c r="D130" t="s">
        <v>141</v>
      </c>
      <c r="E130" t="s">
        <v>133</v>
      </c>
      <c r="F130" t="s">
        <v>21</v>
      </c>
      <c r="G130">
        <v>10</v>
      </c>
      <c r="H130" t="s">
        <v>26</v>
      </c>
      <c r="I130" t="s">
        <v>82</v>
      </c>
      <c r="J130" t="s">
        <v>479</v>
      </c>
      <c r="K130" t="s">
        <v>143</v>
      </c>
      <c r="L130">
        <v>0.67100000000000004</v>
      </c>
      <c r="M130">
        <v>3.92</v>
      </c>
      <c r="N130">
        <v>-0.39200000000000002</v>
      </c>
      <c r="O130" t="s">
        <v>144</v>
      </c>
      <c r="P130">
        <v>0.71199999999999997</v>
      </c>
      <c r="Q130">
        <v>-4.0999999999999925E-2</v>
      </c>
      <c r="R130">
        <v>12.08</v>
      </c>
      <c r="S130">
        <v>-1.208</v>
      </c>
      <c r="T130">
        <v>-0.81599999999999995</v>
      </c>
      <c r="U130">
        <v>5.25</v>
      </c>
      <c r="V130">
        <f t="shared" si="38"/>
        <v>0.8359872611464968</v>
      </c>
      <c r="W130">
        <f t="shared" si="39"/>
        <v>0.8359872611464968</v>
      </c>
      <c r="X130">
        <f t="shared" ref="X130:X193" si="44">(W130^2)*3.14159</f>
        <v>2.1955777712838245</v>
      </c>
      <c r="Y130">
        <f>(P130-L130)/L130</f>
        <v>6.1102831594634761E-2</v>
      </c>
      <c r="Z130">
        <f t="shared" si="40"/>
        <v>3.8123122682728619E-6</v>
      </c>
      <c r="AA130">
        <f t="shared" si="41"/>
        <v>3.8123122682728621</v>
      </c>
      <c r="AB130">
        <f t="shared" si="42"/>
        <v>8.3702280734125113E-10</v>
      </c>
      <c r="AC130">
        <f t="shared" si="43"/>
        <v>8.3702280734125124E-4</v>
      </c>
      <c r="AD130">
        <f t="shared" ref="AD130:AD193" si="45">AC130/ABS(T130)</f>
        <v>1.0257632442907492E-3</v>
      </c>
      <c r="AE130">
        <v>31.959900000000001</v>
      </c>
      <c r="AF130">
        <v>30.972899999999999</v>
      </c>
    </row>
    <row r="131" spans="1:32" x14ac:dyDescent="0.35">
      <c r="A131">
        <v>44733</v>
      </c>
      <c r="B131" s="2">
        <v>44733</v>
      </c>
      <c r="C131" t="s">
        <v>18</v>
      </c>
      <c r="D131" t="s">
        <v>141</v>
      </c>
      <c r="E131" t="s">
        <v>133</v>
      </c>
      <c r="F131" t="s">
        <v>46</v>
      </c>
      <c r="G131">
        <v>13</v>
      </c>
      <c r="H131" t="s">
        <v>41</v>
      </c>
      <c r="I131" t="s">
        <v>136</v>
      </c>
      <c r="J131" t="s">
        <v>480</v>
      </c>
      <c r="K131" t="s">
        <v>143</v>
      </c>
      <c r="L131">
        <v>0.99</v>
      </c>
      <c r="M131">
        <v>10.8</v>
      </c>
      <c r="N131">
        <v>-1.08</v>
      </c>
      <c r="O131" t="s">
        <v>144</v>
      </c>
      <c r="P131">
        <v>0.83599999999999997</v>
      </c>
      <c r="Q131">
        <v>0.15400000000000003</v>
      </c>
      <c r="R131">
        <v>17.52</v>
      </c>
      <c r="S131">
        <v>-1.752</v>
      </c>
      <c r="T131">
        <f>S131-N131</f>
        <v>-0.67199999999999993</v>
      </c>
      <c r="U131">
        <v>45.25</v>
      </c>
      <c r="V131">
        <f t="shared" si="38"/>
        <v>7.2054140127388528</v>
      </c>
      <c r="W131">
        <f t="shared" si="39"/>
        <v>7.2054140127388528</v>
      </c>
      <c r="X131">
        <f t="shared" si="44"/>
        <v>163.10504164405754</v>
      </c>
      <c r="Y131">
        <f>(L131-P131)/P131</f>
        <v>0.18421052631578952</v>
      </c>
      <c r="Z131">
        <f t="shared" si="40"/>
        <v>1.4830269431301109E-5</v>
      </c>
      <c r="AA131">
        <f t="shared" si="41"/>
        <v>14.83026943130111</v>
      </c>
      <c r="AB131">
        <f t="shared" si="42"/>
        <v>2.418891713184961E-7</v>
      </c>
      <c r="AC131">
        <f t="shared" si="43"/>
        <v>0.24188917131849608</v>
      </c>
      <c r="AD131">
        <f t="shared" si="45"/>
        <v>0.3599541239858573</v>
      </c>
      <c r="AE131">
        <v>31.959900000000001</v>
      </c>
      <c r="AF131">
        <v>30.972899999999999</v>
      </c>
    </row>
    <row r="132" spans="1:32" x14ac:dyDescent="0.35">
      <c r="A132">
        <v>44733</v>
      </c>
      <c r="B132" s="2">
        <v>44733</v>
      </c>
      <c r="C132" t="s">
        <v>18</v>
      </c>
      <c r="D132" t="s">
        <v>141</v>
      </c>
      <c r="E132" t="s">
        <v>123</v>
      </c>
      <c r="F132" t="s">
        <v>21</v>
      </c>
      <c r="G132">
        <v>3</v>
      </c>
      <c r="H132" t="s">
        <v>29</v>
      </c>
      <c r="I132" t="s">
        <v>124</v>
      </c>
      <c r="J132" t="s">
        <v>465</v>
      </c>
      <c r="K132" t="s">
        <v>145</v>
      </c>
      <c r="L132">
        <v>0.75600000000000001</v>
      </c>
      <c r="M132">
        <v>2.84</v>
      </c>
      <c r="N132">
        <v>-0.28399999999999997</v>
      </c>
      <c r="O132" t="s">
        <v>146</v>
      </c>
      <c r="P132">
        <v>0.58699999999999997</v>
      </c>
      <c r="Q132">
        <v>0.16900000000000004</v>
      </c>
      <c r="R132">
        <v>19.77</v>
      </c>
      <c r="S132">
        <v>-1.9769999999999999</v>
      </c>
      <c r="T132">
        <v>-1.6929999999999998</v>
      </c>
      <c r="U132">
        <v>20.5</v>
      </c>
      <c r="V132">
        <f t="shared" si="38"/>
        <v>3.2643312101910826</v>
      </c>
      <c r="W132">
        <f t="shared" si="39"/>
        <v>3.2643312101910826</v>
      </c>
      <c r="X132">
        <f t="shared" si="44"/>
        <v>33.476337719075815</v>
      </c>
      <c r="Y132">
        <f>(L132-P132)/P132</f>
        <v>0.28790459965928455</v>
      </c>
      <c r="Z132">
        <f t="shared" si="40"/>
        <v>2.5696974416167819E-5</v>
      </c>
      <c r="AA132">
        <f t="shared" si="41"/>
        <v>25.696974416167819</v>
      </c>
      <c r="AB132">
        <f t="shared" si="42"/>
        <v>8.6024059391408491E-8</v>
      </c>
      <c r="AC132">
        <f t="shared" si="43"/>
        <v>8.6024059391408489E-2</v>
      </c>
      <c r="AD132">
        <f t="shared" si="45"/>
        <v>5.0811612162674838E-2</v>
      </c>
      <c r="AF132">
        <v>30.972899999999999</v>
      </c>
    </row>
    <row r="133" spans="1:32" x14ac:dyDescent="0.35">
      <c r="A133">
        <v>44733</v>
      </c>
      <c r="B133" s="2">
        <v>44733</v>
      </c>
      <c r="C133" t="s">
        <v>18</v>
      </c>
      <c r="D133" t="s">
        <v>141</v>
      </c>
      <c r="E133" t="s">
        <v>133</v>
      </c>
      <c r="F133" t="s">
        <v>46</v>
      </c>
      <c r="G133">
        <v>6</v>
      </c>
      <c r="H133" t="s">
        <v>29</v>
      </c>
      <c r="I133" t="s">
        <v>52</v>
      </c>
      <c r="J133" t="s">
        <v>481</v>
      </c>
      <c r="K133" t="s">
        <v>142</v>
      </c>
      <c r="L133">
        <v>0.60299999999999998</v>
      </c>
      <c r="M133">
        <v>10.130000000000001</v>
      </c>
      <c r="N133">
        <v>-1.0130000000000001</v>
      </c>
      <c r="O133" t="s">
        <v>100</v>
      </c>
      <c r="P133">
        <v>0.42799999999999999</v>
      </c>
      <c r="Q133">
        <v>0.17499999999999999</v>
      </c>
      <c r="R133">
        <v>25.86</v>
      </c>
      <c r="S133">
        <v>-2.5859999999999999</v>
      </c>
      <c r="T133">
        <f>S133-N133</f>
        <v>-1.5729999999999997</v>
      </c>
      <c r="U133">
        <v>15</v>
      </c>
      <c r="V133">
        <f t="shared" si="38"/>
        <v>2.3885350318471334</v>
      </c>
      <c r="W133">
        <f t="shared" si="39"/>
        <v>2.3885350318471334</v>
      </c>
      <c r="X133">
        <f t="shared" si="44"/>
        <v>17.923083847214894</v>
      </c>
      <c r="Y133">
        <f>(L133-P133)/P133</f>
        <v>0.40887850467289716</v>
      </c>
      <c r="Z133">
        <f t="shared" si="40"/>
        <v>3.9574872073350732E-5</v>
      </c>
      <c r="AA133">
        <f t="shared" si="41"/>
        <v>39.574872073350733</v>
      </c>
      <c r="AB133">
        <f t="shared" si="42"/>
        <v>7.0930375041346826E-8</v>
      </c>
      <c r="AC133">
        <f t="shared" si="43"/>
        <v>7.0930375041346833E-2</v>
      </c>
      <c r="AD133">
        <f t="shared" si="45"/>
        <v>4.5092418970977016E-2</v>
      </c>
      <c r="AE133">
        <v>31.959900000000001</v>
      </c>
      <c r="AF133">
        <v>30.972899999999999</v>
      </c>
    </row>
    <row r="134" spans="1:32" x14ac:dyDescent="0.35">
      <c r="A134">
        <v>44733</v>
      </c>
      <c r="B134" s="2">
        <v>44733</v>
      </c>
      <c r="C134" t="s">
        <v>18</v>
      </c>
      <c r="D134" t="s">
        <v>141</v>
      </c>
      <c r="E134" t="s">
        <v>133</v>
      </c>
      <c r="F134" t="s">
        <v>46</v>
      </c>
      <c r="G134">
        <v>12</v>
      </c>
      <c r="H134" t="s">
        <v>37</v>
      </c>
      <c r="I134" t="s">
        <v>98</v>
      </c>
      <c r="J134" t="s">
        <v>482</v>
      </c>
      <c r="K134" t="s">
        <v>143</v>
      </c>
      <c r="L134">
        <v>0.72199999999999998</v>
      </c>
      <c r="M134">
        <v>10.53</v>
      </c>
      <c r="N134">
        <v>-1.0529999999999999</v>
      </c>
      <c r="O134" t="s">
        <v>144</v>
      </c>
      <c r="P134">
        <v>0.69499999999999995</v>
      </c>
      <c r="Q134">
        <v>2.7000000000000024E-2</v>
      </c>
      <c r="R134">
        <v>20.86</v>
      </c>
      <c r="S134">
        <v>-2.0859999999999999</v>
      </c>
      <c r="T134">
        <f>S134-N134</f>
        <v>-1.0329999999999999</v>
      </c>
      <c r="U134">
        <v>17.5</v>
      </c>
      <c r="V134">
        <f t="shared" si="38"/>
        <v>2.7866242038216558</v>
      </c>
      <c r="W134">
        <f t="shared" si="39"/>
        <v>2.7866242038216558</v>
      </c>
      <c r="X134">
        <f t="shared" si="44"/>
        <v>24.395308569820273</v>
      </c>
      <c r="Y134">
        <f>(L134-P134)/P134</f>
        <v>3.8848920863309391E-2</v>
      </c>
      <c r="Z134">
        <f t="shared" si="40"/>
        <v>2.1830941236126529E-6</v>
      </c>
      <c r="AA134">
        <f t="shared" si="41"/>
        <v>2.1830941236126526</v>
      </c>
      <c r="AB134">
        <f t="shared" si="42"/>
        <v>5.3257254782492024E-9</v>
      </c>
      <c r="AC134">
        <f t="shared" si="43"/>
        <v>5.3257254782492023E-3</v>
      </c>
      <c r="AD134">
        <f t="shared" si="45"/>
        <v>5.1555909760398868E-3</v>
      </c>
      <c r="AE134">
        <v>31.959900000000001</v>
      </c>
      <c r="AF134">
        <v>30.972899999999999</v>
      </c>
    </row>
    <row r="135" spans="1:32" x14ac:dyDescent="0.35">
      <c r="A135">
        <v>44733</v>
      </c>
      <c r="B135" s="2">
        <v>44733</v>
      </c>
      <c r="C135" t="s">
        <v>18</v>
      </c>
      <c r="D135" t="s">
        <v>141</v>
      </c>
      <c r="E135" t="s">
        <v>133</v>
      </c>
      <c r="F135" t="s">
        <v>46</v>
      </c>
      <c r="G135">
        <v>4</v>
      </c>
      <c r="H135" t="s">
        <v>43</v>
      </c>
      <c r="I135" t="s">
        <v>121</v>
      </c>
      <c r="J135" t="s">
        <v>483</v>
      </c>
      <c r="K135" t="s">
        <v>142</v>
      </c>
      <c r="L135">
        <v>0.90700000000000003</v>
      </c>
      <c r="M135">
        <v>4.22</v>
      </c>
      <c r="N135">
        <v>-0.42199999999999999</v>
      </c>
      <c r="O135" t="s">
        <v>100</v>
      </c>
      <c r="P135">
        <v>0.78400000000000003</v>
      </c>
      <c r="Q135">
        <v>0.123</v>
      </c>
      <c r="R135">
        <v>8.4600000000000009</v>
      </c>
      <c r="S135">
        <v>-0.84600000000000009</v>
      </c>
      <c r="T135">
        <f>S135-N135</f>
        <v>-0.4240000000000001</v>
      </c>
      <c r="U135">
        <v>28</v>
      </c>
      <c r="V135">
        <f t="shared" si="38"/>
        <v>4.4585987261146496</v>
      </c>
      <c r="W135">
        <f t="shared" si="39"/>
        <v>4.4585987261146496</v>
      </c>
      <c r="X135">
        <f t="shared" si="44"/>
        <v>62.451989938739899</v>
      </c>
      <c r="Y135">
        <f>(L135-P135)/P135</f>
        <v>0.15688775510204081</v>
      </c>
      <c r="Z135">
        <f t="shared" si="40"/>
        <v>1.2170742678949572E-5</v>
      </c>
      <c r="AA135">
        <f t="shared" si="41"/>
        <v>12.170742678949573</v>
      </c>
      <c r="AB135">
        <f t="shared" si="42"/>
        <v>7.6008709933275095E-8</v>
      </c>
      <c r="AC135">
        <f t="shared" si="43"/>
        <v>7.600870993327509E-2</v>
      </c>
      <c r="AD135">
        <f t="shared" si="45"/>
        <v>0.179265825314328</v>
      </c>
      <c r="AE135">
        <v>31.959900000000001</v>
      </c>
      <c r="AF135">
        <v>30.972899999999999</v>
      </c>
    </row>
    <row r="136" spans="1:32" x14ac:dyDescent="0.35">
      <c r="A136">
        <v>44733</v>
      </c>
      <c r="B136" s="2">
        <v>44733</v>
      </c>
      <c r="C136" t="s">
        <v>18</v>
      </c>
      <c r="D136" t="s">
        <v>141</v>
      </c>
      <c r="E136" t="s">
        <v>123</v>
      </c>
      <c r="F136" t="s">
        <v>21</v>
      </c>
      <c r="G136">
        <v>2</v>
      </c>
      <c r="H136" t="s">
        <v>43</v>
      </c>
      <c r="I136" t="s">
        <v>35</v>
      </c>
      <c r="J136" t="s">
        <v>468</v>
      </c>
      <c r="K136" t="s">
        <v>145</v>
      </c>
      <c r="L136">
        <v>0.64300000000000002</v>
      </c>
      <c r="M136">
        <v>3.92</v>
      </c>
      <c r="N136">
        <v>-0.39200000000000002</v>
      </c>
      <c r="O136" t="s">
        <v>146</v>
      </c>
      <c r="P136">
        <v>0.65100000000000002</v>
      </c>
      <c r="Q136">
        <v>-8.0000000000000071E-3</v>
      </c>
      <c r="R136">
        <v>11.72</v>
      </c>
      <c r="S136">
        <v>-1.1720000000000002</v>
      </c>
      <c r="T136">
        <v>-0.78000000000000014</v>
      </c>
      <c r="U136">
        <v>20.25</v>
      </c>
      <c r="V136">
        <f t="shared" si="38"/>
        <v>3.2245222929936306</v>
      </c>
      <c r="W136">
        <f t="shared" si="39"/>
        <v>3.2245222929936306</v>
      </c>
      <c r="X136">
        <f t="shared" si="44"/>
        <v>32.66482031154915</v>
      </c>
      <c r="Y136">
        <f>(P136-L136)/L136</f>
        <v>1.2441679626749622E-2</v>
      </c>
      <c r="Z136">
        <f t="shared" si="40"/>
        <v>5.3745613875991589E-7</v>
      </c>
      <c r="AA136">
        <f t="shared" si="41"/>
        <v>0.53745613875991594</v>
      </c>
      <c r="AB136">
        <f t="shared" si="42"/>
        <v>1.7555908197931679E-9</v>
      </c>
      <c r="AC136">
        <f t="shared" si="43"/>
        <v>1.755590819793168E-3</v>
      </c>
      <c r="AD136">
        <f t="shared" si="45"/>
        <v>2.2507574612732921E-3</v>
      </c>
      <c r="AF136">
        <v>30.972899999999999</v>
      </c>
    </row>
    <row r="137" spans="1:32" x14ac:dyDescent="0.35">
      <c r="A137">
        <v>44733</v>
      </c>
      <c r="B137" s="2">
        <v>44733</v>
      </c>
      <c r="C137" t="s">
        <v>18</v>
      </c>
      <c r="D137" t="s">
        <v>141</v>
      </c>
      <c r="E137" t="s">
        <v>123</v>
      </c>
      <c r="F137" t="s">
        <v>21</v>
      </c>
      <c r="G137">
        <v>4</v>
      </c>
      <c r="H137" t="s">
        <v>25</v>
      </c>
      <c r="I137" t="s">
        <v>68</v>
      </c>
      <c r="J137" t="s">
        <v>469</v>
      </c>
      <c r="K137" t="s">
        <v>145</v>
      </c>
      <c r="L137">
        <v>0.72199999999999998</v>
      </c>
      <c r="M137">
        <v>3.43</v>
      </c>
      <c r="N137">
        <v>-0.34300000000000003</v>
      </c>
      <c r="O137" t="s">
        <v>146</v>
      </c>
      <c r="P137">
        <v>0.58299999999999996</v>
      </c>
      <c r="Q137">
        <v>0.13900000000000001</v>
      </c>
      <c r="R137">
        <v>12.83</v>
      </c>
      <c r="S137">
        <v>-1.2829999999999999</v>
      </c>
      <c r="T137">
        <v>-0.94</v>
      </c>
      <c r="U137">
        <v>14.25</v>
      </c>
      <c r="V137">
        <f t="shared" si="38"/>
        <v>2.2691082802547768</v>
      </c>
      <c r="W137">
        <f t="shared" si="39"/>
        <v>2.2691082802547768</v>
      </c>
      <c r="X137">
        <f t="shared" si="44"/>
        <v>16.175583172111441</v>
      </c>
      <c r="Y137">
        <f>(L137-P137)/P137</f>
        <v>0.23842195540308753</v>
      </c>
      <c r="Z137">
        <f t="shared" si="40"/>
        <v>2.0373244143308797E-5</v>
      </c>
      <c r="AA137">
        <f t="shared" si="41"/>
        <v>20.373244143308796</v>
      </c>
      <c r="AB137">
        <f t="shared" si="42"/>
        <v>3.2954910512582376E-8</v>
      </c>
      <c r="AC137">
        <f t="shared" si="43"/>
        <v>3.2954910512582376E-2</v>
      </c>
      <c r="AD137">
        <f t="shared" si="45"/>
        <v>3.5058415438917426E-2</v>
      </c>
      <c r="AF137">
        <v>30.972899999999999</v>
      </c>
    </row>
    <row r="138" spans="1:32" x14ac:dyDescent="0.35">
      <c r="A138">
        <v>44733</v>
      </c>
      <c r="B138" s="2">
        <v>44733</v>
      </c>
      <c r="C138" t="s">
        <v>18</v>
      </c>
      <c r="D138" t="s">
        <v>141</v>
      </c>
      <c r="E138" t="s">
        <v>133</v>
      </c>
      <c r="F138" t="s">
        <v>46</v>
      </c>
      <c r="G138">
        <v>1</v>
      </c>
      <c r="H138" t="s">
        <v>25</v>
      </c>
      <c r="I138" t="s">
        <v>83</v>
      </c>
      <c r="J138" t="s">
        <v>485</v>
      </c>
      <c r="K138" t="s">
        <v>142</v>
      </c>
      <c r="L138">
        <v>0.71099999999999997</v>
      </c>
      <c r="M138">
        <v>9.8699999999999992</v>
      </c>
      <c r="N138">
        <v>-0.98699999999999988</v>
      </c>
      <c r="O138" t="s">
        <v>100</v>
      </c>
      <c r="P138">
        <v>0.61899999999999999</v>
      </c>
      <c r="Q138">
        <v>9.1999999999999971E-2</v>
      </c>
      <c r="R138">
        <v>15.02</v>
      </c>
      <c r="S138">
        <v>-1.502</v>
      </c>
      <c r="T138">
        <f>S138-N138</f>
        <v>-0.51500000000000012</v>
      </c>
      <c r="U138">
        <v>9.25</v>
      </c>
      <c r="V138">
        <f t="shared" si="38"/>
        <v>1.4729299363057324</v>
      </c>
      <c r="W138">
        <f t="shared" si="39"/>
        <v>1.4729299363057324</v>
      </c>
      <c r="X138">
        <f t="shared" si="44"/>
        <v>6.8157504963436644</v>
      </c>
      <c r="Y138">
        <f>(L138-P138)/P138</f>
        <v>0.14862681744749592</v>
      </c>
      <c r="Z138">
        <f t="shared" si="40"/>
        <v>1.1386718596041654E-5</v>
      </c>
      <c r="AA138">
        <f t="shared" si="41"/>
        <v>11.386718596041653</v>
      </c>
      <c r="AB138">
        <f t="shared" si="42"/>
        <v>7.7609032922696528E-9</v>
      </c>
      <c r="AC138">
        <f t="shared" si="43"/>
        <v>7.7609032922696533E-3</v>
      </c>
      <c r="AD138">
        <f t="shared" si="45"/>
        <v>1.5069715130620682E-2</v>
      </c>
      <c r="AE138">
        <v>31.959900000000001</v>
      </c>
      <c r="AF138">
        <v>30.972899999999999</v>
      </c>
    </row>
    <row r="139" spans="1:32" x14ac:dyDescent="0.35">
      <c r="A139">
        <v>44733</v>
      </c>
      <c r="B139" s="2">
        <v>44733</v>
      </c>
      <c r="C139" t="s">
        <v>18</v>
      </c>
      <c r="D139" t="s">
        <v>141</v>
      </c>
      <c r="E139" t="s">
        <v>133</v>
      </c>
      <c r="F139" t="s">
        <v>46</v>
      </c>
      <c r="G139">
        <v>7</v>
      </c>
      <c r="H139" t="s">
        <v>25</v>
      </c>
      <c r="I139" t="s">
        <v>116</v>
      </c>
      <c r="J139" t="s">
        <v>484</v>
      </c>
      <c r="K139" t="s">
        <v>142</v>
      </c>
      <c r="L139">
        <v>0.70699999999999996</v>
      </c>
      <c r="M139">
        <v>7.95</v>
      </c>
      <c r="N139">
        <v>-0.79500000000000004</v>
      </c>
      <c r="O139" t="s">
        <v>100</v>
      </c>
      <c r="P139">
        <v>0.76600000000000001</v>
      </c>
      <c r="Q139">
        <v>-5.9000000000000052E-2</v>
      </c>
      <c r="R139">
        <v>13.87</v>
      </c>
      <c r="S139">
        <v>-1.387</v>
      </c>
      <c r="T139">
        <f>S139-N139</f>
        <v>-0.59199999999999997</v>
      </c>
      <c r="U139">
        <v>9.75</v>
      </c>
      <c r="V139">
        <f t="shared" si="38"/>
        <v>1.552547770700637</v>
      </c>
      <c r="W139">
        <f t="shared" si="39"/>
        <v>1.552547770700637</v>
      </c>
      <c r="X139">
        <f t="shared" si="44"/>
        <v>7.572502925448295</v>
      </c>
      <c r="Y139">
        <f>(P139-L139)/L139</f>
        <v>8.3451202263083529E-2</v>
      </c>
      <c r="Z139">
        <f t="shared" si="40"/>
        <v>5.5953916361614034E-6</v>
      </c>
      <c r="AA139">
        <f t="shared" si="41"/>
        <v>5.5953916361614038</v>
      </c>
      <c r="AB139">
        <f t="shared" si="42"/>
        <v>4.2371119533861146E-9</v>
      </c>
      <c r="AC139">
        <f t="shared" si="43"/>
        <v>4.2371119533861148E-3</v>
      </c>
      <c r="AD139">
        <f t="shared" si="45"/>
        <v>7.1572837050441129E-3</v>
      </c>
      <c r="AE139">
        <v>31.959900000000001</v>
      </c>
      <c r="AF139">
        <v>30.972899999999999</v>
      </c>
    </row>
    <row r="140" spans="1:32" x14ac:dyDescent="0.35">
      <c r="A140">
        <v>44734</v>
      </c>
      <c r="B140" s="2">
        <v>44734</v>
      </c>
      <c r="C140" t="s">
        <v>18</v>
      </c>
      <c r="D140" t="s">
        <v>141</v>
      </c>
      <c r="E140" t="s">
        <v>109</v>
      </c>
      <c r="F140" t="s">
        <v>21</v>
      </c>
      <c r="G140">
        <v>6</v>
      </c>
      <c r="H140" t="s">
        <v>39</v>
      </c>
      <c r="I140" t="s">
        <v>113</v>
      </c>
      <c r="J140" t="s">
        <v>440</v>
      </c>
      <c r="K140" t="s">
        <v>69</v>
      </c>
      <c r="L140">
        <v>0.59299999999999997</v>
      </c>
      <c r="M140">
        <v>3.78</v>
      </c>
      <c r="N140">
        <v>-0.378</v>
      </c>
      <c r="O140" t="s">
        <v>135</v>
      </c>
      <c r="P140">
        <v>0.41899999999999998</v>
      </c>
      <c r="Q140">
        <v>0.17399999999999999</v>
      </c>
      <c r="R140">
        <v>11.74</v>
      </c>
      <c r="S140">
        <v>-1.1739999999999999</v>
      </c>
      <c r="T140">
        <v>-0.79599999999999993</v>
      </c>
      <c r="U140">
        <v>29.5</v>
      </c>
      <c r="V140">
        <f t="shared" si="38"/>
        <v>4.6974522292993628</v>
      </c>
      <c r="W140">
        <f t="shared" si="39"/>
        <v>4.6974522292993628</v>
      </c>
      <c r="X140">
        <f t="shared" si="44"/>
        <v>69.32250541350561</v>
      </c>
      <c r="Y140">
        <f t="shared" ref="Y140:Y171" si="46">(L140-P140)/P140</f>
        <v>0.41527446300715987</v>
      </c>
      <c r="Z140">
        <f t="shared" si="40"/>
        <v>4.0338302992179522E-5</v>
      </c>
      <c r="AA140">
        <f t="shared" si="41"/>
        <v>40.338302992179521</v>
      </c>
      <c r="AB140">
        <f t="shared" si="42"/>
        <v>2.7963522275469943E-7</v>
      </c>
      <c r="AC140">
        <f t="shared" si="43"/>
        <v>0.27963522275469943</v>
      </c>
      <c r="AD140">
        <f t="shared" si="45"/>
        <v>0.35130053109886866</v>
      </c>
      <c r="AF140">
        <v>31.695499999999999</v>
      </c>
    </row>
    <row r="141" spans="1:32" x14ac:dyDescent="0.35">
      <c r="A141">
        <v>44734</v>
      </c>
      <c r="B141" s="2">
        <v>44734</v>
      </c>
      <c r="C141" t="s">
        <v>18</v>
      </c>
      <c r="D141" t="s">
        <v>141</v>
      </c>
      <c r="E141" t="s">
        <v>109</v>
      </c>
      <c r="F141" t="s">
        <v>21</v>
      </c>
      <c r="G141">
        <v>12</v>
      </c>
      <c r="H141" t="s">
        <v>39</v>
      </c>
      <c r="I141" t="s">
        <v>113</v>
      </c>
      <c r="J141" t="s">
        <v>440</v>
      </c>
      <c r="K141" t="s">
        <v>145</v>
      </c>
      <c r="L141">
        <v>0.72499999999999998</v>
      </c>
      <c r="M141">
        <v>2.73</v>
      </c>
      <c r="N141">
        <v>-0.27300000000000002</v>
      </c>
      <c r="O141" t="s">
        <v>147</v>
      </c>
      <c r="P141">
        <v>0.50700000000000001</v>
      </c>
      <c r="Q141">
        <v>0.21799999999999997</v>
      </c>
      <c r="R141">
        <v>14.64</v>
      </c>
      <c r="S141">
        <v>-1.464</v>
      </c>
      <c r="T141">
        <v>-1.1909999999999998</v>
      </c>
      <c r="U141">
        <v>29.5</v>
      </c>
      <c r="V141">
        <f t="shared" si="38"/>
        <v>4.6974522292993628</v>
      </c>
      <c r="W141">
        <f t="shared" si="39"/>
        <v>4.6974522292993628</v>
      </c>
      <c r="X141">
        <f t="shared" si="44"/>
        <v>69.32250541350561</v>
      </c>
      <c r="Y141">
        <f t="shared" si="46"/>
        <v>0.42998027613412221</v>
      </c>
      <c r="Z141">
        <f t="shared" si="40"/>
        <v>4.2103878822027655E-5</v>
      </c>
      <c r="AA141">
        <f t="shared" si="41"/>
        <v>42.103878822027653</v>
      </c>
      <c r="AB141">
        <f t="shared" si="42"/>
        <v>2.9187463675695964E-7</v>
      </c>
      <c r="AC141">
        <f t="shared" si="43"/>
        <v>0.29187463675695963</v>
      </c>
      <c r="AD141">
        <f t="shared" si="45"/>
        <v>0.24506686545504591</v>
      </c>
      <c r="AF141">
        <v>31.695499999999999</v>
      </c>
    </row>
    <row r="142" spans="1:32" x14ac:dyDescent="0.35">
      <c r="A142">
        <v>44734</v>
      </c>
      <c r="B142" s="2">
        <v>44734</v>
      </c>
      <c r="C142" t="s">
        <v>18</v>
      </c>
      <c r="D142" t="s">
        <v>141</v>
      </c>
      <c r="E142" t="s">
        <v>123</v>
      </c>
      <c r="F142" t="s">
        <v>21</v>
      </c>
      <c r="G142">
        <v>8</v>
      </c>
      <c r="H142" t="s">
        <v>39</v>
      </c>
      <c r="I142" t="s">
        <v>131</v>
      </c>
      <c r="J142" t="s">
        <v>455</v>
      </c>
      <c r="K142" t="s">
        <v>142</v>
      </c>
      <c r="L142">
        <v>0.84199999999999997</v>
      </c>
      <c r="M142">
        <v>3.51</v>
      </c>
      <c r="N142">
        <v>-0.35099999999999998</v>
      </c>
      <c r="O142" t="s">
        <v>149</v>
      </c>
      <c r="P142">
        <v>0.624</v>
      </c>
      <c r="Q142">
        <v>0.21799999999999997</v>
      </c>
      <c r="R142">
        <v>16.09</v>
      </c>
      <c r="S142">
        <v>-1.609</v>
      </c>
      <c r="T142">
        <v>-1.258</v>
      </c>
      <c r="U142">
        <v>28.5</v>
      </c>
      <c r="V142">
        <f t="shared" si="38"/>
        <v>4.5382165605095537</v>
      </c>
      <c r="W142">
        <f t="shared" si="39"/>
        <v>4.5382165605095537</v>
      </c>
      <c r="X142">
        <f t="shared" si="44"/>
        <v>64.702332688445765</v>
      </c>
      <c r="Y142">
        <f t="shared" si="46"/>
        <v>0.34935897435897434</v>
      </c>
      <c r="Z142">
        <f t="shared" si="40"/>
        <v>3.2607287682818819E-5</v>
      </c>
      <c r="AA142">
        <f t="shared" si="41"/>
        <v>32.607287682818821</v>
      </c>
      <c r="AB142">
        <f t="shared" si="42"/>
        <v>2.1097675757216029E-7</v>
      </c>
      <c r="AC142">
        <f t="shared" si="43"/>
        <v>0.21097675757216031</v>
      </c>
      <c r="AD142">
        <f t="shared" si="45"/>
        <v>0.16770807438168545</v>
      </c>
      <c r="AF142">
        <v>31.695499999999999</v>
      </c>
    </row>
    <row r="143" spans="1:32" x14ac:dyDescent="0.35">
      <c r="A143">
        <v>44734</v>
      </c>
      <c r="B143" s="2">
        <v>44734</v>
      </c>
      <c r="C143" t="s">
        <v>18</v>
      </c>
      <c r="D143" t="s">
        <v>141</v>
      </c>
      <c r="E143" t="s">
        <v>109</v>
      </c>
      <c r="F143" t="s">
        <v>21</v>
      </c>
      <c r="G143">
        <v>3</v>
      </c>
      <c r="H143" t="s">
        <v>27</v>
      </c>
      <c r="I143" t="s">
        <v>120</v>
      </c>
      <c r="J143" t="s">
        <v>442</v>
      </c>
      <c r="K143" t="s">
        <v>69</v>
      </c>
      <c r="L143">
        <v>0.64600000000000002</v>
      </c>
      <c r="M143">
        <v>1.46</v>
      </c>
      <c r="N143">
        <v>-0.14599999999999999</v>
      </c>
      <c r="O143" t="s">
        <v>135</v>
      </c>
      <c r="P143">
        <v>0.47099999999999997</v>
      </c>
      <c r="Q143">
        <v>0.17500000000000004</v>
      </c>
      <c r="R143">
        <v>14.24</v>
      </c>
      <c r="S143">
        <v>-1.4239999999999999</v>
      </c>
      <c r="T143">
        <v>-1.278</v>
      </c>
      <c r="U143">
        <v>29</v>
      </c>
      <c r="V143">
        <f t="shared" si="38"/>
        <v>4.6178343949044587</v>
      </c>
      <c r="W143">
        <f t="shared" si="39"/>
        <v>4.6178343949044587</v>
      </c>
      <c r="X143">
        <f t="shared" si="44"/>
        <v>66.992504513367692</v>
      </c>
      <c r="Y143">
        <f t="shared" si="46"/>
        <v>0.37154989384288761</v>
      </c>
      <c r="Z143">
        <f t="shared" si="40"/>
        <v>3.517532045544308E-5</v>
      </c>
      <c r="AA143">
        <f t="shared" si="41"/>
        <v>35.175320455443078</v>
      </c>
      <c r="AB143">
        <f t="shared" si="42"/>
        <v>2.3564828143704256E-7</v>
      </c>
      <c r="AC143">
        <f t="shared" si="43"/>
        <v>0.23564828143704253</v>
      </c>
      <c r="AD143">
        <f t="shared" si="45"/>
        <v>0.18438832663305363</v>
      </c>
      <c r="AF143">
        <v>31.695499999999999</v>
      </c>
    </row>
    <row r="144" spans="1:32" x14ac:dyDescent="0.35">
      <c r="A144">
        <v>44734</v>
      </c>
      <c r="B144" s="2">
        <v>44734</v>
      </c>
      <c r="C144" t="s">
        <v>18</v>
      </c>
      <c r="D144" t="s">
        <v>141</v>
      </c>
      <c r="E144" t="s">
        <v>109</v>
      </c>
      <c r="F144" t="s">
        <v>21</v>
      </c>
      <c r="G144">
        <v>9</v>
      </c>
      <c r="H144" t="s">
        <v>28</v>
      </c>
      <c r="I144" t="s">
        <v>90</v>
      </c>
      <c r="J144" t="s">
        <v>443</v>
      </c>
      <c r="K144" t="s">
        <v>145</v>
      </c>
      <c r="L144">
        <v>0.82699999999999996</v>
      </c>
      <c r="M144">
        <v>2.61</v>
      </c>
      <c r="N144">
        <v>-0.26100000000000001</v>
      </c>
      <c r="O144" t="s">
        <v>147</v>
      </c>
      <c r="P144">
        <v>0.66200000000000003</v>
      </c>
      <c r="Q144">
        <v>0.16499999999999992</v>
      </c>
      <c r="R144">
        <v>4.45</v>
      </c>
      <c r="S144">
        <v>-0.44500000000000001</v>
      </c>
      <c r="T144">
        <v>-0.184</v>
      </c>
      <c r="U144">
        <v>17.75</v>
      </c>
      <c r="V144">
        <f t="shared" si="38"/>
        <v>2.8264331210191083</v>
      </c>
      <c r="W144">
        <f t="shared" si="39"/>
        <v>2.8264331210191083</v>
      </c>
      <c r="X144">
        <f t="shared" si="44"/>
        <v>25.09729602050286</v>
      </c>
      <c r="Y144">
        <f t="shared" si="46"/>
        <v>0.24924471299093642</v>
      </c>
      <c r="Z144">
        <f t="shared" si="40"/>
        <v>2.1517584232208734E-5</v>
      </c>
      <c r="AA144">
        <f t="shared" si="41"/>
        <v>21.517584232208733</v>
      </c>
      <c r="AB144">
        <f t="shared" si="42"/>
        <v>5.4003318112184735E-8</v>
      </c>
      <c r="AC144">
        <f t="shared" si="43"/>
        <v>5.4003318112184735E-2</v>
      </c>
      <c r="AD144">
        <f t="shared" si="45"/>
        <v>0.29349629408796052</v>
      </c>
      <c r="AF144">
        <v>31.695499999999999</v>
      </c>
    </row>
    <row r="145" spans="1:32" x14ac:dyDescent="0.35">
      <c r="A145">
        <v>44734</v>
      </c>
      <c r="B145" s="2">
        <v>44734</v>
      </c>
      <c r="C145" t="s">
        <v>18</v>
      </c>
      <c r="D145" t="s">
        <v>141</v>
      </c>
      <c r="E145" t="s">
        <v>123</v>
      </c>
      <c r="F145" t="s">
        <v>21</v>
      </c>
      <c r="G145">
        <v>2</v>
      </c>
      <c r="H145" t="s">
        <v>22</v>
      </c>
      <c r="I145" t="s">
        <v>96</v>
      </c>
      <c r="J145" t="s">
        <v>459</v>
      </c>
      <c r="K145" t="s">
        <v>142</v>
      </c>
      <c r="L145">
        <v>0.82099999999999995</v>
      </c>
      <c r="M145">
        <v>3.21</v>
      </c>
      <c r="N145">
        <v>-0.32100000000000001</v>
      </c>
      <c r="O145" t="s">
        <v>149</v>
      </c>
      <c r="P145">
        <v>0.68400000000000005</v>
      </c>
      <c r="Q145">
        <v>0.1369999999999999</v>
      </c>
      <c r="R145">
        <v>17.850000000000001</v>
      </c>
      <c r="S145">
        <v>-1.7850000000000001</v>
      </c>
      <c r="T145">
        <v>-1.4640000000000002</v>
      </c>
      <c r="U145">
        <v>11</v>
      </c>
      <c r="V145">
        <f t="shared" si="38"/>
        <v>1.7515923566878979</v>
      </c>
      <c r="W145">
        <f t="shared" si="39"/>
        <v>1.7515923566878979</v>
      </c>
      <c r="X145">
        <f t="shared" si="44"/>
        <v>9.6386362022800096</v>
      </c>
      <c r="Y145">
        <f t="shared" si="46"/>
        <v>0.20029239766081855</v>
      </c>
      <c r="Z145">
        <f t="shared" si="40"/>
        <v>1.6439776854564533E-5</v>
      </c>
      <c r="AA145">
        <f t="shared" si="41"/>
        <v>16.439776854564531</v>
      </c>
      <c r="AB145">
        <f t="shared" si="42"/>
        <v>1.5845702834781068E-8</v>
      </c>
      <c r="AC145">
        <f t="shared" si="43"/>
        <v>1.5845702834781067E-2</v>
      </c>
      <c r="AD145">
        <f t="shared" si="45"/>
        <v>1.0823567510096355E-2</v>
      </c>
      <c r="AF145">
        <v>31.695499999999999</v>
      </c>
    </row>
    <row r="146" spans="1:32" x14ac:dyDescent="0.35">
      <c r="A146">
        <v>44734</v>
      </c>
      <c r="B146" s="2">
        <v>44734</v>
      </c>
      <c r="C146" t="s">
        <v>18</v>
      </c>
      <c r="D146" t="s">
        <v>141</v>
      </c>
      <c r="E146" t="s">
        <v>109</v>
      </c>
      <c r="F146" t="s">
        <v>21</v>
      </c>
      <c r="G146">
        <v>14</v>
      </c>
      <c r="H146" t="s">
        <v>22</v>
      </c>
      <c r="I146" t="s">
        <v>110</v>
      </c>
      <c r="J146" t="s">
        <v>444</v>
      </c>
      <c r="K146" t="s">
        <v>145</v>
      </c>
      <c r="L146">
        <v>0.67700000000000005</v>
      </c>
      <c r="M146">
        <v>4.18</v>
      </c>
      <c r="N146">
        <v>-0.41799999999999998</v>
      </c>
      <c r="O146" t="s">
        <v>147</v>
      </c>
      <c r="P146">
        <v>0.6</v>
      </c>
      <c r="Q146">
        <v>7.7000000000000068E-2</v>
      </c>
      <c r="R146">
        <v>18.02</v>
      </c>
      <c r="S146">
        <v>-1.802</v>
      </c>
      <c r="T146">
        <v>-1.3840000000000001</v>
      </c>
      <c r="U146">
        <v>10.5</v>
      </c>
      <c r="V146">
        <f t="shared" si="38"/>
        <v>1.6719745222929936</v>
      </c>
      <c r="W146">
        <f t="shared" si="39"/>
        <v>1.6719745222929936</v>
      </c>
      <c r="X146">
        <f t="shared" si="44"/>
        <v>8.7823110851352979</v>
      </c>
      <c r="Y146">
        <f t="shared" si="46"/>
        <v>0.12833333333333347</v>
      </c>
      <c r="Z146">
        <f t="shared" si="40"/>
        <v>9.5041406528471378E-6</v>
      </c>
      <c r="AA146">
        <f t="shared" si="41"/>
        <v>9.5041406528471377</v>
      </c>
      <c r="AB146">
        <f t="shared" si="42"/>
        <v>8.3468319810184446E-9</v>
      </c>
      <c r="AC146">
        <f t="shared" si="43"/>
        <v>8.3468319810184443E-3</v>
      </c>
      <c r="AD146">
        <f t="shared" si="45"/>
        <v>6.0309479631636149E-3</v>
      </c>
      <c r="AF146">
        <v>31.695499999999999</v>
      </c>
    </row>
    <row r="147" spans="1:32" x14ac:dyDescent="0.35">
      <c r="A147">
        <v>44734</v>
      </c>
      <c r="B147" s="2">
        <v>44734</v>
      </c>
      <c r="C147" t="s">
        <v>18</v>
      </c>
      <c r="D147" t="s">
        <v>141</v>
      </c>
      <c r="E147" t="s">
        <v>123</v>
      </c>
      <c r="F147" t="s">
        <v>21</v>
      </c>
      <c r="G147">
        <v>7</v>
      </c>
      <c r="H147" t="s">
        <v>22</v>
      </c>
      <c r="I147" t="s">
        <v>96</v>
      </c>
      <c r="J147" t="s">
        <v>459</v>
      </c>
      <c r="K147" t="s">
        <v>142</v>
      </c>
      <c r="L147">
        <v>0.751</v>
      </c>
      <c r="M147">
        <v>5.28</v>
      </c>
      <c r="N147">
        <v>-0.52800000000000002</v>
      </c>
      <c r="O147" t="s">
        <v>149</v>
      </c>
      <c r="P147">
        <v>0.71199999999999997</v>
      </c>
      <c r="Q147">
        <v>3.9000000000000035E-2</v>
      </c>
      <c r="R147">
        <v>16.190000000000001</v>
      </c>
      <c r="S147">
        <v>-1.6190000000000002</v>
      </c>
      <c r="T147">
        <v>-1.0910000000000002</v>
      </c>
      <c r="U147">
        <v>11</v>
      </c>
      <c r="V147">
        <f t="shared" si="38"/>
        <v>1.7515923566878979</v>
      </c>
      <c r="W147">
        <f t="shared" si="39"/>
        <v>1.7515923566878979</v>
      </c>
      <c r="X147">
        <f t="shared" si="44"/>
        <v>9.6386362022800096</v>
      </c>
      <c r="Y147">
        <f t="shared" si="46"/>
        <v>5.4775280898876455E-2</v>
      </c>
      <c r="Z147">
        <f t="shared" si="40"/>
        <v>3.3323040463576291E-6</v>
      </c>
      <c r="AA147">
        <f t="shared" si="41"/>
        <v>3.332304046357629</v>
      </c>
      <c r="AB147">
        <f t="shared" si="42"/>
        <v>3.2118866418226806E-9</v>
      </c>
      <c r="AC147">
        <f t="shared" si="43"/>
        <v>3.2118866418226807E-3</v>
      </c>
      <c r="AD147">
        <f t="shared" si="45"/>
        <v>2.9439840896633182E-3</v>
      </c>
      <c r="AF147">
        <v>31.695499999999999</v>
      </c>
    </row>
    <row r="148" spans="1:32" x14ac:dyDescent="0.35">
      <c r="A148">
        <v>44734</v>
      </c>
      <c r="B148" s="2">
        <v>44734</v>
      </c>
      <c r="C148" t="s">
        <v>18</v>
      </c>
      <c r="D148" t="s">
        <v>141</v>
      </c>
      <c r="E148" t="s">
        <v>109</v>
      </c>
      <c r="F148" t="s">
        <v>21</v>
      </c>
      <c r="G148">
        <v>15</v>
      </c>
      <c r="H148" t="s">
        <v>30</v>
      </c>
      <c r="I148" t="s">
        <v>106</v>
      </c>
      <c r="J148" t="s">
        <v>445</v>
      </c>
      <c r="K148" t="s">
        <v>145</v>
      </c>
      <c r="L148">
        <v>0.60599999999999998</v>
      </c>
      <c r="M148">
        <v>4.45</v>
      </c>
      <c r="N148">
        <v>-0.44500000000000001</v>
      </c>
      <c r="O148" t="s">
        <v>147</v>
      </c>
      <c r="P148">
        <v>0.53100000000000003</v>
      </c>
      <c r="Q148">
        <v>7.4999999999999956E-2</v>
      </c>
      <c r="R148">
        <v>5.74</v>
      </c>
      <c r="S148">
        <v>-0.57400000000000007</v>
      </c>
      <c r="T148">
        <v>-0.12900000000000006</v>
      </c>
      <c r="U148">
        <v>46.5</v>
      </c>
      <c r="V148">
        <f t="shared" si="38"/>
        <v>7.404458598726114</v>
      </c>
      <c r="W148">
        <f t="shared" si="39"/>
        <v>7.404458598726114</v>
      </c>
      <c r="X148">
        <f t="shared" si="44"/>
        <v>172.24083577173514</v>
      </c>
      <c r="Y148">
        <f t="shared" si="46"/>
        <v>0.14124293785310726</v>
      </c>
      <c r="Z148">
        <f t="shared" si="40"/>
        <v>1.0694390083590297E-5</v>
      </c>
      <c r="AA148">
        <f t="shared" si="41"/>
        <v>10.694390083590296</v>
      </c>
      <c r="AB148">
        <f t="shared" si="42"/>
        <v>1.8420106860665493E-7</v>
      </c>
      <c r="AC148">
        <f t="shared" si="43"/>
        <v>0.18420106860665492</v>
      </c>
      <c r="AD148">
        <f t="shared" si="45"/>
        <v>1.427915260516704</v>
      </c>
      <c r="AF148">
        <v>31.695499999999999</v>
      </c>
    </row>
    <row r="149" spans="1:32" x14ac:dyDescent="0.35">
      <c r="A149">
        <v>44734</v>
      </c>
      <c r="B149" s="2">
        <v>44734</v>
      </c>
      <c r="C149" t="s">
        <v>18</v>
      </c>
      <c r="D149" t="s">
        <v>141</v>
      </c>
      <c r="E149" t="s">
        <v>109</v>
      </c>
      <c r="F149" t="s">
        <v>21</v>
      </c>
      <c r="G149">
        <v>11</v>
      </c>
      <c r="H149" t="s">
        <v>33</v>
      </c>
      <c r="I149" t="s">
        <v>104</v>
      </c>
      <c r="J149" t="s">
        <v>446</v>
      </c>
      <c r="K149" t="s">
        <v>145</v>
      </c>
      <c r="L149">
        <v>0.83599999999999997</v>
      </c>
      <c r="M149">
        <v>5.36</v>
      </c>
      <c r="N149">
        <v>-0.53600000000000003</v>
      </c>
      <c r="O149" t="s">
        <v>147</v>
      </c>
      <c r="P149">
        <v>0.63200000000000001</v>
      </c>
      <c r="Q149">
        <v>0.20399999999999996</v>
      </c>
      <c r="R149">
        <v>14.23</v>
      </c>
      <c r="S149">
        <v>-1.423</v>
      </c>
      <c r="T149">
        <v>-0.88700000000000001</v>
      </c>
      <c r="U149">
        <v>28.75</v>
      </c>
      <c r="V149">
        <f t="shared" si="38"/>
        <v>4.5780254777070066</v>
      </c>
      <c r="W149">
        <f t="shared" si="39"/>
        <v>4.5780254777070066</v>
      </c>
      <c r="X149">
        <f t="shared" si="44"/>
        <v>65.842439966504728</v>
      </c>
      <c r="Y149">
        <f t="shared" si="46"/>
        <v>0.32278481012658222</v>
      </c>
      <c r="Z149">
        <f t="shared" si="40"/>
        <v>2.9581417035926687E-5</v>
      </c>
      <c r="AA149">
        <f t="shared" si="41"/>
        <v>29.581417035926687</v>
      </c>
      <c r="AB149">
        <f t="shared" si="42"/>
        <v>1.9477126753121431E-7</v>
      </c>
      <c r="AC149">
        <f t="shared" si="43"/>
        <v>0.19477126753121432</v>
      </c>
      <c r="AD149">
        <f t="shared" si="45"/>
        <v>0.21958429259437917</v>
      </c>
      <c r="AF149">
        <v>31.695499999999999</v>
      </c>
    </row>
    <row r="150" spans="1:32" x14ac:dyDescent="0.35">
      <c r="A150">
        <v>44734</v>
      </c>
      <c r="B150" s="2">
        <v>44734</v>
      </c>
      <c r="C150" t="s">
        <v>18</v>
      </c>
      <c r="D150" t="s">
        <v>141</v>
      </c>
      <c r="E150" t="s">
        <v>109</v>
      </c>
      <c r="F150" t="s">
        <v>21</v>
      </c>
      <c r="G150">
        <v>7</v>
      </c>
      <c r="H150" t="s">
        <v>33</v>
      </c>
      <c r="I150" t="s">
        <v>104</v>
      </c>
      <c r="J150" t="s">
        <v>446</v>
      </c>
      <c r="K150" t="s">
        <v>69</v>
      </c>
      <c r="L150">
        <v>0.78700000000000003</v>
      </c>
      <c r="M150">
        <v>2.62</v>
      </c>
      <c r="N150">
        <v>-0.26200000000000001</v>
      </c>
      <c r="O150" t="s">
        <v>135</v>
      </c>
      <c r="P150">
        <v>0.626</v>
      </c>
      <c r="Q150">
        <v>0.16100000000000003</v>
      </c>
      <c r="R150">
        <v>11.56</v>
      </c>
      <c r="S150">
        <v>-1.1560000000000001</v>
      </c>
      <c r="T150">
        <v>-0.89400000000000013</v>
      </c>
      <c r="U150">
        <v>28.75</v>
      </c>
      <c r="V150">
        <f t="shared" si="38"/>
        <v>4.5780254777070066</v>
      </c>
      <c r="W150">
        <f t="shared" si="39"/>
        <v>4.5780254777070066</v>
      </c>
      <c r="X150">
        <f t="shared" si="44"/>
        <v>65.842439966504728</v>
      </c>
      <c r="Y150">
        <f t="shared" si="46"/>
        <v>0.25718849840255598</v>
      </c>
      <c r="Z150">
        <f t="shared" si="40"/>
        <v>2.2364881973460493E-5</v>
      </c>
      <c r="AA150">
        <f t="shared" si="41"/>
        <v>22.364881973460495</v>
      </c>
      <c r="AB150">
        <f t="shared" si="42"/>
        <v>1.4725583986955365E-7</v>
      </c>
      <c r="AC150">
        <f t="shared" si="43"/>
        <v>0.14725583986955365</v>
      </c>
      <c r="AD150">
        <f t="shared" si="45"/>
        <v>0.16471570455207341</v>
      </c>
      <c r="AF150">
        <v>31.695499999999999</v>
      </c>
    </row>
    <row r="151" spans="1:32" x14ac:dyDescent="0.35">
      <c r="A151">
        <v>44734</v>
      </c>
      <c r="B151" s="2">
        <v>44734</v>
      </c>
      <c r="C151" t="s">
        <v>18</v>
      </c>
      <c r="D151" t="s">
        <v>141</v>
      </c>
      <c r="E151" t="s">
        <v>109</v>
      </c>
      <c r="F151" t="s">
        <v>21</v>
      </c>
      <c r="G151">
        <v>5</v>
      </c>
      <c r="H151" t="s">
        <v>41</v>
      </c>
      <c r="I151" t="s">
        <v>101</v>
      </c>
      <c r="J151" t="s">
        <v>448</v>
      </c>
      <c r="K151" t="s">
        <v>69</v>
      </c>
      <c r="L151">
        <v>0.57699999999999996</v>
      </c>
      <c r="M151">
        <v>1.67</v>
      </c>
      <c r="N151">
        <v>-0.16699999999999998</v>
      </c>
      <c r="O151" t="s">
        <v>135</v>
      </c>
      <c r="P151">
        <v>0.41099999999999998</v>
      </c>
      <c r="Q151">
        <v>0.16599999999999998</v>
      </c>
      <c r="R151">
        <v>15.67</v>
      </c>
      <c r="S151">
        <v>-1.5669999999999999</v>
      </c>
      <c r="T151">
        <v>-1.4</v>
      </c>
      <c r="U151">
        <v>34.25</v>
      </c>
      <c r="V151">
        <f t="shared" si="38"/>
        <v>5.4538216560509554</v>
      </c>
      <c r="W151">
        <f t="shared" si="39"/>
        <v>5.4538216560509554</v>
      </c>
      <c r="X151">
        <f t="shared" si="44"/>
        <v>93.44398909121567</v>
      </c>
      <c r="Y151">
        <f t="shared" si="46"/>
        <v>0.40389294403892939</v>
      </c>
      <c r="Z151">
        <f t="shared" si="40"/>
        <v>3.8981696425236414E-5</v>
      </c>
      <c r="AA151">
        <f t="shared" si="41"/>
        <v>38.981696425236414</v>
      </c>
      <c r="AB151">
        <f t="shared" si="42"/>
        <v>3.6426052155168721E-7</v>
      </c>
      <c r="AC151">
        <f t="shared" si="43"/>
        <v>0.3642605215516872</v>
      </c>
      <c r="AD151">
        <f t="shared" si="45"/>
        <v>0.26018608682263372</v>
      </c>
      <c r="AF151">
        <v>31.695499999999999</v>
      </c>
    </row>
    <row r="152" spans="1:32" x14ac:dyDescent="0.35">
      <c r="A152">
        <v>44734</v>
      </c>
      <c r="B152" s="2">
        <v>44734</v>
      </c>
      <c r="C152" t="s">
        <v>18</v>
      </c>
      <c r="D152" t="s">
        <v>141</v>
      </c>
      <c r="E152" t="s">
        <v>109</v>
      </c>
      <c r="F152" t="s">
        <v>21</v>
      </c>
      <c r="G152">
        <v>13</v>
      </c>
      <c r="H152" t="s">
        <v>41</v>
      </c>
      <c r="I152" t="s">
        <v>101</v>
      </c>
      <c r="J152" t="s">
        <v>448</v>
      </c>
      <c r="K152" t="s">
        <v>145</v>
      </c>
      <c r="L152">
        <v>0.621</v>
      </c>
      <c r="M152">
        <v>2.31</v>
      </c>
      <c r="N152">
        <v>-0.23100000000000001</v>
      </c>
      <c r="O152" t="s">
        <v>147</v>
      </c>
      <c r="P152">
        <v>0.41499999999999998</v>
      </c>
      <c r="Q152">
        <v>0.20600000000000002</v>
      </c>
      <c r="R152">
        <v>21.61</v>
      </c>
      <c r="S152">
        <v>-2.161</v>
      </c>
      <c r="T152">
        <v>-1.93</v>
      </c>
      <c r="U152">
        <v>34.25</v>
      </c>
      <c r="V152">
        <f t="shared" si="38"/>
        <v>5.4538216560509554</v>
      </c>
      <c r="W152">
        <f t="shared" si="39"/>
        <v>5.4538216560509554</v>
      </c>
      <c r="X152">
        <f t="shared" si="44"/>
        <v>93.44398909121567</v>
      </c>
      <c r="Y152">
        <f t="shared" si="46"/>
        <v>0.49638554216867475</v>
      </c>
      <c r="Z152">
        <f t="shared" si="40"/>
        <v>5.0245862160678202E-5</v>
      </c>
      <c r="AA152">
        <f t="shared" si="41"/>
        <v>50.2458621606782</v>
      </c>
      <c r="AB152">
        <f t="shared" si="42"/>
        <v>4.6951737956211399E-7</v>
      </c>
      <c r="AC152">
        <f t="shared" si="43"/>
        <v>0.46951737956211398</v>
      </c>
      <c r="AD152">
        <f t="shared" si="45"/>
        <v>0.24327325365912641</v>
      </c>
      <c r="AF152">
        <v>31.695499999999999</v>
      </c>
    </row>
    <row r="153" spans="1:32" x14ac:dyDescent="0.35">
      <c r="A153">
        <v>44734</v>
      </c>
      <c r="B153" s="2">
        <v>44734</v>
      </c>
      <c r="C153" t="s">
        <v>18</v>
      </c>
      <c r="D153" t="s">
        <v>141</v>
      </c>
      <c r="E153" t="s">
        <v>123</v>
      </c>
      <c r="F153" t="s">
        <v>21</v>
      </c>
      <c r="G153">
        <v>5</v>
      </c>
      <c r="H153" t="s">
        <v>41</v>
      </c>
      <c r="I153" t="s">
        <v>127</v>
      </c>
      <c r="J153" t="s">
        <v>464</v>
      </c>
      <c r="K153" t="s">
        <v>142</v>
      </c>
      <c r="L153">
        <v>0.83899999999999997</v>
      </c>
      <c r="M153">
        <v>3.02</v>
      </c>
      <c r="N153">
        <v>-0.30199999999999999</v>
      </c>
      <c r="O153" t="s">
        <v>149</v>
      </c>
      <c r="P153">
        <v>0.65800000000000003</v>
      </c>
      <c r="Q153">
        <v>0.18099999999999994</v>
      </c>
      <c r="R153">
        <v>12.28</v>
      </c>
      <c r="S153">
        <v>-1.228</v>
      </c>
      <c r="T153">
        <v>-0.92599999999999993</v>
      </c>
      <c r="U153">
        <v>24.25</v>
      </c>
      <c r="V153">
        <f t="shared" si="38"/>
        <v>3.8614649681528661</v>
      </c>
      <c r="W153">
        <f t="shared" si="39"/>
        <v>3.8614649681528661</v>
      </c>
      <c r="X153">
        <f t="shared" si="44"/>
        <v>46.843971088456932</v>
      </c>
      <c r="Y153">
        <f t="shared" si="46"/>
        <v>0.2750759878419452</v>
      </c>
      <c r="Z153">
        <f t="shared" si="40"/>
        <v>2.4294793500190601E-5</v>
      </c>
      <c r="AA153">
        <f t="shared" si="41"/>
        <v>24.2947935001906</v>
      </c>
      <c r="AB153">
        <f t="shared" si="42"/>
        <v>1.13806460432296E-7</v>
      </c>
      <c r="AC153">
        <f t="shared" si="43"/>
        <v>0.113806460432296</v>
      </c>
      <c r="AD153">
        <f t="shared" si="45"/>
        <v>0.12290114517526567</v>
      </c>
      <c r="AF153">
        <v>31.695499999999999</v>
      </c>
    </row>
    <row r="154" spans="1:32" x14ac:dyDescent="0.35">
      <c r="A154">
        <v>44734</v>
      </c>
      <c r="B154" s="2">
        <v>44734</v>
      </c>
      <c r="C154" t="s">
        <v>18</v>
      </c>
      <c r="D154" t="s">
        <v>141</v>
      </c>
      <c r="E154" t="s">
        <v>123</v>
      </c>
      <c r="F154" t="s">
        <v>21</v>
      </c>
      <c r="G154">
        <v>6</v>
      </c>
      <c r="H154" t="s">
        <v>41</v>
      </c>
      <c r="I154" t="s">
        <v>127</v>
      </c>
      <c r="J154" t="s">
        <v>464</v>
      </c>
      <c r="K154" t="s">
        <v>142</v>
      </c>
      <c r="L154">
        <v>0.71699999999999997</v>
      </c>
      <c r="M154">
        <v>1.51</v>
      </c>
      <c r="N154">
        <v>-0.151</v>
      </c>
      <c r="O154" t="s">
        <v>149</v>
      </c>
      <c r="P154">
        <v>0.52900000000000003</v>
      </c>
      <c r="Q154">
        <v>0.18799999999999994</v>
      </c>
      <c r="R154">
        <v>14.68</v>
      </c>
      <c r="S154">
        <v>-1.468</v>
      </c>
      <c r="T154">
        <v>-1.3169999999999999</v>
      </c>
      <c r="U154">
        <v>24.25</v>
      </c>
      <c r="V154">
        <f t="shared" ref="V154:V185" si="47">U154/(2*3.14)</f>
        <v>3.8614649681528661</v>
      </c>
      <c r="W154">
        <f t="shared" ref="W154:W185" si="48">V154</f>
        <v>3.8614649681528661</v>
      </c>
      <c r="X154">
        <f t="shared" si="44"/>
        <v>46.843971088456932</v>
      </c>
      <c r="Y154">
        <f t="shared" si="46"/>
        <v>0.3553875236294895</v>
      </c>
      <c r="Z154">
        <f t="shared" si="40"/>
        <v>3.3301311804453634E-5</v>
      </c>
      <c r="AA154">
        <f t="shared" si="41"/>
        <v>33.301311804453633</v>
      </c>
      <c r="AB154">
        <f t="shared" si="42"/>
        <v>1.5599656873755157E-7</v>
      </c>
      <c r="AC154">
        <f t="shared" si="43"/>
        <v>0.15599656873755158</v>
      </c>
      <c r="AD154">
        <f t="shared" si="45"/>
        <v>0.11844841969442034</v>
      </c>
      <c r="AF154">
        <v>31.695499999999999</v>
      </c>
    </row>
    <row r="155" spans="1:32" x14ac:dyDescent="0.35">
      <c r="A155">
        <v>44734</v>
      </c>
      <c r="B155" s="2">
        <v>44734</v>
      </c>
      <c r="C155" t="s">
        <v>18</v>
      </c>
      <c r="D155" t="s">
        <v>141</v>
      </c>
      <c r="E155" t="s">
        <v>109</v>
      </c>
      <c r="F155" t="s">
        <v>21</v>
      </c>
      <c r="G155">
        <v>1</v>
      </c>
      <c r="H155" t="s">
        <v>29</v>
      </c>
      <c r="I155" t="s">
        <v>66</v>
      </c>
      <c r="J155" t="s">
        <v>450</v>
      </c>
      <c r="K155" t="s">
        <v>69</v>
      </c>
      <c r="L155">
        <v>0.70499999999999996</v>
      </c>
      <c r="M155">
        <v>4.49</v>
      </c>
      <c r="N155">
        <v>-0.44900000000000001</v>
      </c>
      <c r="O155" t="s">
        <v>135</v>
      </c>
      <c r="P155">
        <v>0.498</v>
      </c>
      <c r="Q155">
        <v>0.20699999999999996</v>
      </c>
      <c r="R155">
        <v>21.08</v>
      </c>
      <c r="S155">
        <v>-2.1079999999999997</v>
      </c>
      <c r="T155">
        <v>-1.6589999999999996</v>
      </c>
      <c r="U155">
        <v>27.75</v>
      </c>
      <c r="V155">
        <f t="shared" si="47"/>
        <v>4.4187898089171975</v>
      </c>
      <c r="W155">
        <f t="shared" si="48"/>
        <v>4.4187898089171975</v>
      </c>
      <c r="X155">
        <f t="shared" si="44"/>
        <v>61.341754467092983</v>
      </c>
      <c r="Y155">
        <f t="shared" si="46"/>
        <v>0.41566265060240959</v>
      </c>
      <c r="Z155">
        <f t="shared" si="40"/>
        <v>4.0384725540821458E-5</v>
      </c>
      <c r="AA155">
        <f t="shared" si="41"/>
        <v>40.384725540821456</v>
      </c>
      <c r="AB155">
        <f t="shared" si="42"/>
        <v>2.4772699183460089E-7</v>
      </c>
      <c r="AC155">
        <f t="shared" si="43"/>
        <v>0.24772699183460087</v>
      </c>
      <c r="AD155">
        <f t="shared" si="45"/>
        <v>0.14932308127462382</v>
      </c>
      <c r="AF155">
        <v>31.695499999999999</v>
      </c>
    </row>
    <row r="156" spans="1:32" x14ac:dyDescent="0.35">
      <c r="A156">
        <v>44734</v>
      </c>
      <c r="B156" s="2">
        <v>44734</v>
      </c>
      <c r="C156" t="s">
        <v>18</v>
      </c>
      <c r="D156" t="s">
        <v>141</v>
      </c>
      <c r="E156" t="s">
        <v>109</v>
      </c>
      <c r="F156" t="s">
        <v>21</v>
      </c>
      <c r="G156">
        <v>8</v>
      </c>
      <c r="H156" t="s">
        <v>37</v>
      </c>
      <c r="I156" t="s">
        <v>121</v>
      </c>
      <c r="J156" t="s">
        <v>451</v>
      </c>
      <c r="K156" t="s">
        <v>69</v>
      </c>
      <c r="L156">
        <v>0.73099999999999998</v>
      </c>
      <c r="M156">
        <v>1.54</v>
      </c>
      <c r="N156">
        <v>-0.154</v>
      </c>
      <c r="O156" t="s">
        <v>135</v>
      </c>
      <c r="P156">
        <v>0.55700000000000005</v>
      </c>
      <c r="Q156">
        <v>0.17399999999999993</v>
      </c>
      <c r="R156">
        <v>10.01</v>
      </c>
      <c r="S156">
        <v>-1.0009999999999999</v>
      </c>
      <c r="T156">
        <v>-0.84699999999999986</v>
      </c>
      <c r="U156">
        <v>29.25</v>
      </c>
      <c r="V156">
        <f t="shared" si="47"/>
        <v>4.6576433121019107</v>
      </c>
      <c r="W156">
        <f t="shared" si="48"/>
        <v>4.6576433121019107</v>
      </c>
      <c r="X156">
        <f t="shared" si="44"/>
        <v>68.152526329034643</v>
      </c>
      <c r="Y156">
        <f t="shared" si="46"/>
        <v>0.31238779174147202</v>
      </c>
      <c r="Z156">
        <f t="shared" si="40"/>
        <v>2.8412885472600501E-5</v>
      </c>
      <c r="AA156">
        <f t="shared" si="41"/>
        <v>28.4128854726005</v>
      </c>
      <c r="AB156">
        <f t="shared" si="42"/>
        <v>1.9364099252552513E-7</v>
      </c>
      <c r="AC156">
        <f t="shared" si="43"/>
        <v>0.19364099252552514</v>
      </c>
      <c r="AD156">
        <f t="shared" si="45"/>
        <v>0.22861982588609819</v>
      </c>
      <c r="AF156">
        <v>31.695499999999999</v>
      </c>
    </row>
    <row r="157" spans="1:32" x14ac:dyDescent="0.35">
      <c r="A157">
        <v>44734</v>
      </c>
      <c r="B157" s="2">
        <v>44734</v>
      </c>
      <c r="C157" t="s">
        <v>18</v>
      </c>
      <c r="D157" t="s">
        <v>141</v>
      </c>
      <c r="E157" t="s">
        <v>123</v>
      </c>
      <c r="F157" t="s">
        <v>21</v>
      </c>
      <c r="G157">
        <v>3</v>
      </c>
      <c r="H157" t="s">
        <v>37</v>
      </c>
      <c r="I157" t="s">
        <v>132</v>
      </c>
      <c r="J157" t="s">
        <v>466</v>
      </c>
      <c r="K157" t="s">
        <v>142</v>
      </c>
      <c r="L157">
        <v>0.68600000000000005</v>
      </c>
      <c r="M157">
        <v>2.25</v>
      </c>
      <c r="N157">
        <v>-0.22500000000000001</v>
      </c>
      <c r="O157" t="s">
        <v>149</v>
      </c>
      <c r="P157">
        <v>0.58499999999999996</v>
      </c>
      <c r="Q157">
        <v>0.10100000000000009</v>
      </c>
      <c r="R157">
        <v>9.76</v>
      </c>
      <c r="S157">
        <v>-0.97599999999999998</v>
      </c>
      <c r="T157">
        <v>-0.751</v>
      </c>
      <c r="U157">
        <v>20.25</v>
      </c>
      <c r="V157">
        <f t="shared" si="47"/>
        <v>3.2245222929936306</v>
      </c>
      <c r="W157">
        <f t="shared" si="48"/>
        <v>3.2245222929936306</v>
      </c>
      <c r="X157">
        <f t="shared" si="44"/>
        <v>32.66482031154915</v>
      </c>
      <c r="Y157">
        <f t="shared" si="46"/>
        <v>0.17264957264957281</v>
      </c>
      <c r="Z157">
        <f t="shared" si="40"/>
        <v>1.3692971409738832E-5</v>
      </c>
      <c r="AA157">
        <f t="shared" si="41"/>
        <v>13.692971409738831</v>
      </c>
      <c r="AB157">
        <f t="shared" si="42"/>
        <v>4.4727845063029874E-8</v>
      </c>
      <c r="AC157">
        <f t="shared" si="43"/>
        <v>4.4727845063029875E-2</v>
      </c>
      <c r="AD157">
        <f t="shared" si="45"/>
        <v>5.9557716462090377E-2</v>
      </c>
      <c r="AF157">
        <v>31.695499999999999</v>
      </c>
    </row>
    <row r="158" spans="1:32" x14ac:dyDescent="0.35">
      <c r="A158">
        <v>44734</v>
      </c>
      <c r="B158" s="2">
        <v>44734</v>
      </c>
      <c r="C158" t="s">
        <v>18</v>
      </c>
      <c r="D158" t="s">
        <v>141</v>
      </c>
      <c r="E158" t="s">
        <v>109</v>
      </c>
      <c r="F158" t="s">
        <v>21</v>
      </c>
      <c r="G158">
        <v>4</v>
      </c>
      <c r="H158" t="s">
        <v>43</v>
      </c>
      <c r="I158" t="s">
        <v>54</v>
      </c>
      <c r="J158" t="s">
        <v>452</v>
      </c>
      <c r="K158" t="s">
        <v>69</v>
      </c>
      <c r="L158">
        <v>0.56799999999999995</v>
      </c>
      <c r="M158">
        <v>2.96</v>
      </c>
      <c r="N158">
        <v>-0.29599999999999999</v>
      </c>
      <c r="O158" t="s">
        <v>135</v>
      </c>
      <c r="P158">
        <v>0.40100000000000002</v>
      </c>
      <c r="Q158">
        <v>0.16699999999999993</v>
      </c>
      <c r="R158">
        <v>10.25</v>
      </c>
      <c r="S158">
        <v>-1.0249999999999999</v>
      </c>
      <c r="T158">
        <v>-0.72899999999999987</v>
      </c>
      <c r="U158">
        <v>16.5</v>
      </c>
      <c r="V158">
        <f t="shared" si="47"/>
        <v>2.6273885350318471</v>
      </c>
      <c r="W158">
        <f t="shared" si="48"/>
        <v>2.6273885350318471</v>
      </c>
      <c r="X158">
        <f t="shared" si="44"/>
        <v>21.686931455130026</v>
      </c>
      <c r="Y158">
        <f t="shared" si="46"/>
        <v>0.41645885286783024</v>
      </c>
      <c r="Z158">
        <f t="shared" si="40"/>
        <v>4.047997304854469E-5</v>
      </c>
      <c r="AA158">
        <f t="shared" si="41"/>
        <v>40.479973048544693</v>
      </c>
      <c r="AB158">
        <f t="shared" si="42"/>
        <v>8.7788640080929945E-8</v>
      </c>
      <c r="AC158">
        <f t="shared" si="43"/>
        <v>8.7788640080929958E-2</v>
      </c>
      <c r="AD158">
        <f t="shared" si="45"/>
        <v>0.12042337459661176</v>
      </c>
      <c r="AF158">
        <v>31.695499999999999</v>
      </c>
    </row>
    <row r="159" spans="1:32" x14ac:dyDescent="0.35">
      <c r="A159">
        <v>44734</v>
      </c>
      <c r="B159" s="2">
        <v>44734</v>
      </c>
      <c r="C159" t="s">
        <v>18</v>
      </c>
      <c r="D159" t="s">
        <v>141</v>
      </c>
      <c r="E159" t="s">
        <v>109</v>
      </c>
      <c r="F159" t="s">
        <v>21</v>
      </c>
      <c r="G159">
        <v>2</v>
      </c>
      <c r="H159" t="s">
        <v>43</v>
      </c>
      <c r="I159" t="s">
        <v>54</v>
      </c>
      <c r="J159" t="s">
        <v>452</v>
      </c>
      <c r="K159" t="s">
        <v>69</v>
      </c>
      <c r="L159">
        <v>1.1060000000000001</v>
      </c>
      <c r="M159">
        <v>3.51</v>
      </c>
      <c r="N159">
        <v>-0.35099999999999998</v>
      </c>
      <c r="O159" t="s">
        <v>135</v>
      </c>
      <c r="P159">
        <v>1.018</v>
      </c>
      <c r="Q159">
        <v>8.8000000000000078E-2</v>
      </c>
      <c r="R159">
        <v>10.89</v>
      </c>
      <c r="S159">
        <v>-1.089</v>
      </c>
      <c r="T159">
        <v>-0.73799999999999999</v>
      </c>
      <c r="U159">
        <v>16.5</v>
      </c>
      <c r="V159">
        <f t="shared" si="47"/>
        <v>2.6273885350318471</v>
      </c>
      <c r="W159">
        <f t="shared" si="48"/>
        <v>2.6273885350318471</v>
      </c>
      <c r="X159">
        <f t="shared" si="44"/>
        <v>21.686931455130026</v>
      </c>
      <c r="Y159">
        <f t="shared" si="46"/>
        <v>8.6444007858546251E-2</v>
      </c>
      <c r="Z159">
        <f t="shared" si="40"/>
        <v>5.8434269082069043E-6</v>
      </c>
      <c r="AA159">
        <f t="shared" si="41"/>
        <v>5.8434269082069044</v>
      </c>
      <c r="AB159">
        <f t="shared" si="42"/>
        <v>1.267259988213455E-8</v>
      </c>
      <c r="AC159">
        <f t="shared" si="43"/>
        <v>1.2672599882134551E-2</v>
      </c>
      <c r="AD159">
        <f t="shared" si="45"/>
        <v>1.7171544555737873E-2</v>
      </c>
      <c r="AF159">
        <v>31.695499999999999</v>
      </c>
    </row>
    <row r="160" spans="1:32" x14ac:dyDescent="0.35">
      <c r="A160">
        <v>44734</v>
      </c>
      <c r="B160" s="2">
        <v>44734</v>
      </c>
      <c r="C160" t="s">
        <v>18</v>
      </c>
      <c r="D160" t="s">
        <v>141</v>
      </c>
      <c r="E160" t="s">
        <v>109</v>
      </c>
      <c r="F160" t="s">
        <v>21</v>
      </c>
      <c r="G160">
        <v>10</v>
      </c>
      <c r="H160" t="s">
        <v>25</v>
      </c>
      <c r="I160" t="s">
        <v>148</v>
      </c>
      <c r="J160" t="s">
        <v>486</v>
      </c>
      <c r="K160" t="s">
        <v>145</v>
      </c>
      <c r="L160">
        <v>0.70299999999999996</v>
      </c>
      <c r="M160">
        <v>2.74</v>
      </c>
      <c r="N160">
        <v>-0.27400000000000002</v>
      </c>
      <c r="O160" t="s">
        <v>147</v>
      </c>
      <c r="P160">
        <v>0.61</v>
      </c>
      <c r="Q160">
        <v>9.2999999999999972E-2</v>
      </c>
      <c r="R160">
        <v>9.26</v>
      </c>
      <c r="S160">
        <v>-0.92599999999999993</v>
      </c>
      <c r="T160">
        <v>-0.65199999999999991</v>
      </c>
      <c r="U160">
        <v>80.449999999999989</v>
      </c>
      <c r="V160">
        <f t="shared" si="47"/>
        <v>12.810509554140125</v>
      </c>
      <c r="W160">
        <f t="shared" si="48"/>
        <v>12.810509554140125</v>
      </c>
      <c r="X160">
        <f t="shared" si="44"/>
        <v>515.56368037179482</v>
      </c>
      <c r="Y160">
        <f t="shared" si="46"/>
        <v>0.15245901639344259</v>
      </c>
      <c r="Z160">
        <f t="shared" ref="Z160:Z180" si="49">119*(10^-6)*(Y160^1.231)</f>
        <v>1.1749203991724194E-5</v>
      </c>
      <c r="AA160">
        <f t="shared" ref="AA160:AA180" si="50">Z160*10^6</f>
        <v>11.749203991724194</v>
      </c>
      <c r="AB160">
        <f t="shared" ref="AB160:AB180" si="51">Z160*(X160/10000)</f>
        <v>6.0574628514123073E-7</v>
      </c>
      <c r="AC160">
        <f t="shared" ref="AC160:AC180" si="52">AA160*(X160/10000)</f>
        <v>0.60574628514123074</v>
      </c>
      <c r="AD160">
        <f t="shared" si="45"/>
        <v>0.92905871954176511</v>
      </c>
      <c r="AF160">
        <v>31.695499999999999</v>
      </c>
    </row>
    <row r="161" spans="1:32" x14ac:dyDescent="0.35">
      <c r="A161">
        <v>44734</v>
      </c>
      <c r="B161" s="2">
        <v>44734</v>
      </c>
      <c r="C161" t="s">
        <v>18</v>
      </c>
      <c r="D161" t="s">
        <v>141</v>
      </c>
      <c r="E161" t="s">
        <v>123</v>
      </c>
      <c r="F161" t="s">
        <v>21</v>
      </c>
      <c r="G161">
        <v>4</v>
      </c>
      <c r="H161" t="s">
        <v>25</v>
      </c>
      <c r="I161" t="s">
        <v>68</v>
      </c>
      <c r="J161" t="s">
        <v>469</v>
      </c>
      <c r="K161" t="s">
        <v>142</v>
      </c>
      <c r="L161">
        <v>0.749</v>
      </c>
      <c r="M161">
        <v>2.5099999999999998</v>
      </c>
      <c r="N161">
        <v>-0.251</v>
      </c>
      <c r="O161" t="s">
        <v>149</v>
      </c>
      <c r="P161">
        <v>0.59499999999999997</v>
      </c>
      <c r="Q161">
        <v>0.15400000000000003</v>
      </c>
      <c r="R161">
        <v>11.85</v>
      </c>
      <c r="S161">
        <v>-1.1850000000000001</v>
      </c>
      <c r="T161">
        <v>-0.93400000000000005</v>
      </c>
      <c r="U161">
        <v>14.25</v>
      </c>
      <c r="V161">
        <f t="shared" si="47"/>
        <v>2.2691082802547768</v>
      </c>
      <c r="W161">
        <f t="shared" si="48"/>
        <v>2.2691082802547768</v>
      </c>
      <c r="X161">
        <f t="shared" si="44"/>
        <v>16.175583172111441</v>
      </c>
      <c r="Y161">
        <f t="shared" si="46"/>
        <v>0.25882352941176479</v>
      </c>
      <c r="Z161">
        <f t="shared" si="49"/>
        <v>2.2540034888439923E-5</v>
      </c>
      <c r="AA161">
        <f t="shared" si="50"/>
        <v>22.540034888439923</v>
      </c>
      <c r="AB161">
        <f t="shared" si="51"/>
        <v>3.645982090402536E-8</v>
      </c>
      <c r="AC161">
        <f t="shared" si="52"/>
        <v>3.6459820904025358E-2</v>
      </c>
      <c r="AD161">
        <f t="shared" si="45"/>
        <v>3.9036210818014297E-2</v>
      </c>
      <c r="AF161">
        <v>31.695499999999999</v>
      </c>
    </row>
    <row r="162" spans="1:32" x14ac:dyDescent="0.35">
      <c r="A162">
        <v>44735</v>
      </c>
      <c r="B162" s="2">
        <v>44735</v>
      </c>
      <c r="C162" t="s">
        <v>18</v>
      </c>
      <c r="D162" t="s">
        <v>141</v>
      </c>
      <c r="E162" t="s">
        <v>45</v>
      </c>
      <c r="F162" t="s">
        <v>46</v>
      </c>
      <c r="G162">
        <v>1</v>
      </c>
      <c r="H162" t="s">
        <v>94</v>
      </c>
      <c r="I162" t="s">
        <v>90</v>
      </c>
      <c r="J162" t="s">
        <v>487</v>
      </c>
      <c r="K162" t="s">
        <v>153</v>
      </c>
      <c r="L162">
        <v>0.89500000000000002</v>
      </c>
      <c r="M162">
        <v>3.45</v>
      </c>
      <c r="N162">
        <v>-0.34500000000000003</v>
      </c>
      <c r="O162" t="s">
        <v>154</v>
      </c>
      <c r="P162">
        <v>0.73099999999999998</v>
      </c>
      <c r="Q162">
        <v>0.16400000000000003</v>
      </c>
      <c r="R162">
        <v>4.49</v>
      </c>
      <c r="S162">
        <v>-0.44900000000000001</v>
      </c>
      <c r="T162">
        <f t="shared" ref="T162:T209" si="53">S162-N162</f>
        <v>-0.10399999999999998</v>
      </c>
      <c r="U162">
        <v>45.75</v>
      </c>
      <c r="V162">
        <f t="shared" si="47"/>
        <v>7.2850318471337578</v>
      </c>
      <c r="W162">
        <f t="shared" si="48"/>
        <v>7.2850318471337578</v>
      </c>
      <c r="X162">
        <f t="shared" si="44"/>
        <v>166.72948748871659</v>
      </c>
      <c r="Y162">
        <f t="shared" si="46"/>
        <v>0.22435020519835847</v>
      </c>
      <c r="Z162">
        <f t="shared" si="49"/>
        <v>1.8903292189390581E-5</v>
      </c>
      <c r="AA162">
        <f t="shared" si="50"/>
        <v>18.90329218939058</v>
      </c>
      <c r="AB162">
        <f t="shared" si="51"/>
        <v>3.1517362185865508E-7</v>
      </c>
      <c r="AC162">
        <f t="shared" si="52"/>
        <v>0.31517362185865505</v>
      </c>
      <c r="AD162">
        <f t="shared" si="45"/>
        <v>3.0305155947947608</v>
      </c>
      <c r="AF162">
        <v>33.261499999999998</v>
      </c>
    </row>
    <row r="163" spans="1:32" x14ac:dyDescent="0.35">
      <c r="A163">
        <v>44735</v>
      </c>
      <c r="B163" s="2">
        <v>44735</v>
      </c>
      <c r="C163" t="s">
        <v>18</v>
      </c>
      <c r="D163" t="s">
        <v>141</v>
      </c>
      <c r="E163" t="s">
        <v>86</v>
      </c>
      <c r="F163" t="s">
        <v>46</v>
      </c>
      <c r="G163">
        <v>8</v>
      </c>
      <c r="H163" t="s">
        <v>94</v>
      </c>
      <c r="I163" t="s">
        <v>82</v>
      </c>
      <c r="J163" t="s">
        <v>395</v>
      </c>
      <c r="K163" t="s">
        <v>152</v>
      </c>
      <c r="L163">
        <v>0.76500000000000001</v>
      </c>
      <c r="M163">
        <v>2.95</v>
      </c>
      <c r="N163">
        <v>-0.29500000000000004</v>
      </c>
      <c r="O163" t="s">
        <v>146</v>
      </c>
      <c r="P163">
        <v>0.56299999999999994</v>
      </c>
      <c r="Q163">
        <v>0.20200000000000007</v>
      </c>
      <c r="S163">
        <v>0</v>
      </c>
      <c r="T163">
        <f t="shared" si="53"/>
        <v>0.29500000000000004</v>
      </c>
      <c r="U163">
        <v>28</v>
      </c>
      <c r="V163">
        <f t="shared" si="47"/>
        <v>4.4585987261146496</v>
      </c>
      <c r="W163">
        <f t="shared" si="48"/>
        <v>4.4585987261146496</v>
      </c>
      <c r="X163">
        <f t="shared" si="44"/>
        <v>62.451989938739899</v>
      </c>
      <c r="Y163">
        <f t="shared" si="46"/>
        <v>0.35879218472468932</v>
      </c>
      <c r="Z163">
        <f t="shared" si="49"/>
        <v>3.3694472609120526E-5</v>
      </c>
      <c r="AA163">
        <f t="shared" si="50"/>
        <v>33.694472609120524</v>
      </c>
      <c r="AB163">
        <f t="shared" si="51"/>
        <v>2.104286864375942E-7</v>
      </c>
      <c r="AC163">
        <f t="shared" si="52"/>
        <v>0.21042868643759419</v>
      </c>
      <c r="AD163">
        <f t="shared" si="45"/>
        <v>0.71331758114438693</v>
      </c>
      <c r="AF163">
        <v>33.261499999999998</v>
      </c>
    </row>
    <row r="164" spans="1:32" x14ac:dyDescent="0.35">
      <c r="A164">
        <v>44735</v>
      </c>
      <c r="B164" s="2">
        <v>44735</v>
      </c>
      <c r="C164" t="s">
        <v>18</v>
      </c>
      <c r="D164" t="s">
        <v>141</v>
      </c>
      <c r="E164" t="s">
        <v>86</v>
      </c>
      <c r="F164" t="s">
        <v>46</v>
      </c>
      <c r="G164">
        <v>4</v>
      </c>
      <c r="H164" t="s">
        <v>94</v>
      </c>
      <c r="I164" t="s">
        <v>95</v>
      </c>
      <c r="J164" t="s">
        <v>394</v>
      </c>
      <c r="K164" t="s">
        <v>152</v>
      </c>
      <c r="L164">
        <v>0.77700000000000002</v>
      </c>
      <c r="M164">
        <v>2.67</v>
      </c>
      <c r="N164">
        <v>-0.26700000000000002</v>
      </c>
      <c r="O164" t="s">
        <v>146</v>
      </c>
      <c r="P164">
        <v>0.69599999999999995</v>
      </c>
      <c r="Q164">
        <v>8.1000000000000072E-2</v>
      </c>
      <c r="S164">
        <v>0</v>
      </c>
      <c r="T164">
        <f t="shared" si="53"/>
        <v>0.26700000000000002</v>
      </c>
      <c r="U164">
        <v>25.25</v>
      </c>
      <c r="V164">
        <f t="shared" si="47"/>
        <v>4.0207006369426752</v>
      </c>
      <c r="W164">
        <f t="shared" si="48"/>
        <v>4.0207006369426752</v>
      </c>
      <c r="X164">
        <f t="shared" si="44"/>
        <v>50.787049534844215</v>
      </c>
      <c r="Y164">
        <f t="shared" si="46"/>
        <v>0.11637931034482769</v>
      </c>
      <c r="Z164">
        <f t="shared" si="49"/>
        <v>8.4263607002167893E-6</v>
      </c>
      <c r="AA164">
        <f t="shared" si="50"/>
        <v>8.4263607002167884</v>
      </c>
      <c r="AB164">
        <f t="shared" si="51"/>
        <v>4.2794999828037469E-8</v>
      </c>
      <c r="AC164">
        <f t="shared" si="52"/>
        <v>4.2794999828037458E-2</v>
      </c>
      <c r="AD164">
        <f t="shared" si="45"/>
        <v>0.16028089823235003</v>
      </c>
      <c r="AF164">
        <v>33.261499999999998</v>
      </c>
    </row>
    <row r="165" spans="1:32" x14ac:dyDescent="0.35">
      <c r="A165">
        <v>44735</v>
      </c>
      <c r="B165" s="2">
        <v>44735</v>
      </c>
      <c r="C165" t="s">
        <v>18</v>
      </c>
      <c r="D165" t="s">
        <v>141</v>
      </c>
      <c r="E165" t="s">
        <v>86</v>
      </c>
      <c r="F165" t="s">
        <v>46</v>
      </c>
      <c r="G165">
        <v>14</v>
      </c>
      <c r="H165" t="s">
        <v>39</v>
      </c>
      <c r="I165" t="s">
        <v>91</v>
      </c>
      <c r="J165" t="s">
        <v>396</v>
      </c>
      <c r="K165" t="s">
        <v>150</v>
      </c>
      <c r="L165">
        <v>0.77600000000000002</v>
      </c>
      <c r="M165">
        <v>6.91</v>
      </c>
      <c r="N165">
        <v>-0.69100000000000006</v>
      </c>
      <c r="O165" t="s">
        <v>151</v>
      </c>
      <c r="P165">
        <v>0.56799999999999995</v>
      </c>
      <c r="Q165">
        <v>0.20800000000000007</v>
      </c>
      <c r="S165">
        <v>0</v>
      </c>
      <c r="T165">
        <f t="shared" si="53"/>
        <v>0.69100000000000006</v>
      </c>
      <c r="U165">
        <v>23.5</v>
      </c>
      <c r="V165">
        <f t="shared" si="47"/>
        <v>3.7420382165605095</v>
      </c>
      <c r="W165">
        <f t="shared" si="48"/>
        <v>3.7420382165605095</v>
      </c>
      <c r="X165">
        <f t="shared" si="44"/>
        <v>43.991213576108564</v>
      </c>
      <c r="Y165">
        <f t="shared" si="46"/>
        <v>0.36619718309859173</v>
      </c>
      <c r="Z165">
        <f t="shared" si="49"/>
        <v>3.4552551700324914E-5</v>
      </c>
      <c r="AA165">
        <f t="shared" si="50"/>
        <v>34.552551700324912</v>
      </c>
      <c r="AB165">
        <f t="shared" si="51"/>
        <v>1.5200086814485265E-7</v>
      </c>
      <c r="AC165">
        <f t="shared" si="52"/>
        <v>0.15200086814485264</v>
      </c>
      <c r="AD165">
        <f t="shared" si="45"/>
        <v>0.21997231280007618</v>
      </c>
      <c r="AF165">
        <v>33.261499999999998</v>
      </c>
    </row>
    <row r="166" spans="1:32" x14ac:dyDescent="0.35">
      <c r="A166">
        <v>44735</v>
      </c>
      <c r="B166" s="2">
        <v>44735</v>
      </c>
      <c r="C166" t="s">
        <v>18</v>
      </c>
      <c r="D166" t="s">
        <v>141</v>
      </c>
      <c r="E166" t="s">
        <v>86</v>
      </c>
      <c r="F166" t="s">
        <v>46</v>
      </c>
      <c r="G166">
        <v>5</v>
      </c>
      <c r="H166" t="s">
        <v>27</v>
      </c>
      <c r="I166" t="s">
        <v>101</v>
      </c>
      <c r="J166" t="s">
        <v>397</v>
      </c>
      <c r="K166" t="s">
        <v>152</v>
      </c>
      <c r="L166">
        <v>0.56799999999999995</v>
      </c>
      <c r="M166">
        <v>1.78</v>
      </c>
      <c r="N166">
        <v>-0.17799999999999999</v>
      </c>
      <c r="O166" t="s">
        <v>146</v>
      </c>
      <c r="P166">
        <v>0.42899999999999999</v>
      </c>
      <c r="Q166">
        <v>0.13899999999999996</v>
      </c>
      <c r="S166">
        <v>0</v>
      </c>
      <c r="T166">
        <f t="shared" si="53"/>
        <v>0.17799999999999999</v>
      </c>
      <c r="U166">
        <v>26.25</v>
      </c>
      <c r="V166">
        <f t="shared" si="47"/>
        <v>4.1799363057324843</v>
      </c>
      <c r="W166">
        <f t="shared" si="48"/>
        <v>4.1799363057324843</v>
      </c>
      <c r="X166">
        <f t="shared" si="44"/>
        <v>54.889444282095624</v>
      </c>
      <c r="Y166">
        <f t="shared" si="46"/>
        <v>0.32400932400932392</v>
      </c>
      <c r="Z166">
        <f t="shared" si="49"/>
        <v>2.9719620113823068E-5</v>
      </c>
      <c r="AA166">
        <f t="shared" si="50"/>
        <v>29.719620113823069</v>
      </c>
      <c r="AB166">
        <f t="shared" si="51"/>
        <v>1.6312934323227396E-7</v>
      </c>
      <c r="AC166">
        <f t="shared" si="52"/>
        <v>0.16312934323227399</v>
      </c>
      <c r="AD166">
        <f t="shared" si="45"/>
        <v>0.91645698445097745</v>
      </c>
      <c r="AF166">
        <v>33.261499999999998</v>
      </c>
    </row>
    <row r="167" spans="1:32" x14ac:dyDescent="0.35">
      <c r="A167">
        <v>44735</v>
      </c>
      <c r="B167" s="2">
        <v>44735</v>
      </c>
      <c r="C167" t="s">
        <v>18</v>
      </c>
      <c r="D167" t="s">
        <v>141</v>
      </c>
      <c r="E167" t="s">
        <v>86</v>
      </c>
      <c r="F167" t="s">
        <v>46</v>
      </c>
      <c r="G167">
        <v>12</v>
      </c>
      <c r="H167" t="s">
        <v>27</v>
      </c>
      <c r="I167" t="s">
        <v>98</v>
      </c>
      <c r="J167" t="s">
        <v>398</v>
      </c>
      <c r="K167" t="s">
        <v>150</v>
      </c>
      <c r="L167">
        <v>0.73599999999999999</v>
      </c>
      <c r="M167">
        <v>2.3199999999999998</v>
      </c>
      <c r="N167">
        <v>-0.23199999999999998</v>
      </c>
      <c r="O167" t="s">
        <v>151</v>
      </c>
      <c r="P167">
        <v>0.53100000000000003</v>
      </c>
      <c r="Q167">
        <v>0.20499999999999996</v>
      </c>
      <c r="S167">
        <v>0</v>
      </c>
      <c r="T167">
        <f t="shared" si="53"/>
        <v>0.23199999999999998</v>
      </c>
      <c r="U167">
        <v>26.5</v>
      </c>
      <c r="V167">
        <f t="shared" si="47"/>
        <v>4.2197452229299364</v>
      </c>
      <c r="W167">
        <f t="shared" si="48"/>
        <v>4.2197452229299364</v>
      </c>
      <c r="X167">
        <f t="shared" si="44"/>
        <v>55.939936140918491</v>
      </c>
      <c r="Y167">
        <f t="shared" si="46"/>
        <v>0.38606403013182666</v>
      </c>
      <c r="Z167">
        <f t="shared" si="49"/>
        <v>3.6874369982071957E-5</v>
      </c>
      <c r="AA167">
        <f t="shared" si="50"/>
        <v>36.874369982071954</v>
      </c>
      <c r="AB167">
        <f t="shared" si="51"/>
        <v>2.0627499020337068E-7</v>
      </c>
      <c r="AC167">
        <f t="shared" si="52"/>
        <v>0.20627499020337067</v>
      </c>
      <c r="AD167">
        <f t="shared" si="45"/>
        <v>0.88911633708349436</v>
      </c>
      <c r="AF167">
        <v>33.261499999999998</v>
      </c>
    </row>
    <row r="168" spans="1:32" x14ac:dyDescent="0.35">
      <c r="A168">
        <v>44735</v>
      </c>
      <c r="B168" s="2">
        <v>44735</v>
      </c>
      <c r="C168" t="s">
        <v>18</v>
      </c>
      <c r="D168" t="s">
        <v>141</v>
      </c>
      <c r="E168" t="s">
        <v>45</v>
      </c>
      <c r="F168" t="s">
        <v>46</v>
      </c>
      <c r="G168">
        <v>3</v>
      </c>
      <c r="H168" t="s">
        <v>28</v>
      </c>
      <c r="I168" t="s">
        <v>47</v>
      </c>
      <c r="J168" t="s">
        <v>433</v>
      </c>
      <c r="K168" t="s">
        <v>153</v>
      </c>
      <c r="L168">
        <v>1.0960000000000001</v>
      </c>
      <c r="M168">
        <v>8.2100000000000009</v>
      </c>
      <c r="N168">
        <v>-0.82100000000000006</v>
      </c>
      <c r="O168" t="s">
        <v>154</v>
      </c>
      <c r="P168">
        <v>0.91600000000000004</v>
      </c>
      <c r="Q168">
        <v>0.18000000000000005</v>
      </c>
      <c r="R168">
        <v>7.46</v>
      </c>
      <c r="S168">
        <v>-0.746</v>
      </c>
      <c r="T168">
        <f t="shared" si="53"/>
        <v>7.5000000000000067E-2</v>
      </c>
      <c r="U168">
        <v>17.5</v>
      </c>
      <c r="V168">
        <f t="shared" si="47"/>
        <v>2.7866242038216558</v>
      </c>
      <c r="W168">
        <f t="shared" si="48"/>
        <v>2.7866242038216558</v>
      </c>
      <c r="X168">
        <f t="shared" si="44"/>
        <v>24.395308569820273</v>
      </c>
      <c r="Y168">
        <f t="shared" si="46"/>
        <v>0.19650655021834065</v>
      </c>
      <c r="Z168">
        <f t="shared" si="49"/>
        <v>1.6058097374096838E-5</v>
      </c>
      <c r="AA168">
        <f t="shared" si="50"/>
        <v>16.058097374096839</v>
      </c>
      <c r="AB168">
        <f t="shared" si="51"/>
        <v>3.9174224048531298E-8</v>
      </c>
      <c r="AC168">
        <f t="shared" si="52"/>
        <v>3.9174224048531298E-2</v>
      </c>
      <c r="AD168">
        <f t="shared" si="45"/>
        <v>0.52232298731375015</v>
      </c>
      <c r="AF168">
        <v>33.261499999999998</v>
      </c>
    </row>
    <row r="169" spans="1:32" x14ac:dyDescent="0.35">
      <c r="A169">
        <v>44735</v>
      </c>
      <c r="B169" s="2">
        <v>44735</v>
      </c>
      <c r="C169" t="s">
        <v>18</v>
      </c>
      <c r="D169" t="s">
        <v>141</v>
      </c>
      <c r="E169" t="s">
        <v>86</v>
      </c>
      <c r="F169" t="s">
        <v>46</v>
      </c>
      <c r="G169">
        <v>10</v>
      </c>
      <c r="H169" t="s">
        <v>28</v>
      </c>
      <c r="I169" t="s">
        <v>75</v>
      </c>
      <c r="J169" t="s">
        <v>399</v>
      </c>
      <c r="K169" t="s">
        <v>150</v>
      </c>
      <c r="L169">
        <v>0.71599999999999997</v>
      </c>
      <c r="M169">
        <v>3.71</v>
      </c>
      <c r="N169">
        <v>-0.371</v>
      </c>
      <c r="O169" t="s">
        <v>151</v>
      </c>
      <c r="P169">
        <v>0.57699999999999996</v>
      </c>
      <c r="Q169">
        <v>0.13900000000000001</v>
      </c>
      <c r="S169">
        <v>0</v>
      </c>
      <c r="T169">
        <f t="shared" si="53"/>
        <v>0.371</v>
      </c>
      <c r="U169">
        <v>24.25</v>
      </c>
      <c r="V169">
        <f t="shared" si="47"/>
        <v>3.8614649681528661</v>
      </c>
      <c r="W169">
        <f t="shared" si="48"/>
        <v>3.8614649681528661</v>
      </c>
      <c r="X169">
        <f t="shared" si="44"/>
        <v>46.843971088456932</v>
      </c>
      <c r="Y169">
        <f t="shared" si="46"/>
        <v>0.24090121317157717</v>
      </c>
      <c r="Z169">
        <f t="shared" si="49"/>
        <v>2.0634348181997746E-5</v>
      </c>
      <c r="AA169">
        <f t="shared" si="50"/>
        <v>20.634348181997744</v>
      </c>
      <c r="AB169">
        <f t="shared" si="51"/>
        <v>9.665948096666563E-8</v>
      </c>
      <c r="AC169">
        <f t="shared" si="52"/>
        <v>9.6659480966665628E-2</v>
      </c>
      <c r="AD169">
        <f t="shared" si="45"/>
        <v>0.26053768454626852</v>
      </c>
      <c r="AF169">
        <v>33.261499999999998</v>
      </c>
    </row>
    <row r="170" spans="1:32" x14ac:dyDescent="0.35">
      <c r="A170">
        <v>44735</v>
      </c>
      <c r="B170" s="2">
        <v>44735</v>
      </c>
      <c r="C170" t="s">
        <v>18</v>
      </c>
      <c r="D170" t="s">
        <v>141</v>
      </c>
      <c r="E170" t="s">
        <v>45</v>
      </c>
      <c r="F170" t="s">
        <v>46</v>
      </c>
      <c r="G170">
        <v>5</v>
      </c>
      <c r="H170" t="s">
        <v>28</v>
      </c>
      <c r="I170" t="s">
        <v>47</v>
      </c>
      <c r="J170" t="s">
        <v>433</v>
      </c>
      <c r="K170" t="s">
        <v>153</v>
      </c>
      <c r="L170">
        <v>0.92100000000000004</v>
      </c>
      <c r="M170">
        <v>8.02</v>
      </c>
      <c r="N170">
        <v>-0.80199999999999994</v>
      </c>
      <c r="O170" t="s">
        <v>154</v>
      </c>
      <c r="P170">
        <v>0.73099999999999998</v>
      </c>
      <c r="Q170">
        <v>0.19000000000000006</v>
      </c>
      <c r="S170">
        <v>0</v>
      </c>
      <c r="T170">
        <f t="shared" si="53"/>
        <v>0.80199999999999994</v>
      </c>
      <c r="U170">
        <v>17.5</v>
      </c>
      <c r="V170">
        <f t="shared" si="47"/>
        <v>2.7866242038216558</v>
      </c>
      <c r="W170">
        <f t="shared" si="48"/>
        <v>2.7866242038216558</v>
      </c>
      <c r="X170">
        <f t="shared" si="44"/>
        <v>24.395308569820273</v>
      </c>
      <c r="Y170">
        <f t="shared" si="46"/>
        <v>0.25991792065663483</v>
      </c>
      <c r="Z170">
        <f t="shared" si="49"/>
        <v>2.265741467297433E-5</v>
      </c>
      <c r="AA170">
        <f t="shared" si="50"/>
        <v>22.65741467297433</v>
      </c>
      <c r="AB170">
        <f t="shared" si="51"/>
        <v>5.5273462234158225E-8</v>
      </c>
      <c r="AC170">
        <f t="shared" si="52"/>
        <v>5.5273462234158223E-2</v>
      </c>
      <c r="AD170">
        <f t="shared" si="45"/>
        <v>6.8919528970272106E-2</v>
      </c>
      <c r="AF170">
        <v>33.261499999999998</v>
      </c>
    </row>
    <row r="171" spans="1:32" x14ac:dyDescent="0.35">
      <c r="A171">
        <v>44735</v>
      </c>
      <c r="B171" s="2">
        <v>44735</v>
      </c>
      <c r="C171" t="s">
        <v>18</v>
      </c>
      <c r="D171" t="s">
        <v>141</v>
      </c>
      <c r="E171" t="s">
        <v>45</v>
      </c>
      <c r="F171" t="s">
        <v>46</v>
      </c>
      <c r="G171">
        <v>8</v>
      </c>
      <c r="H171" t="s">
        <v>22</v>
      </c>
      <c r="I171" t="s">
        <v>44</v>
      </c>
      <c r="J171" t="s">
        <v>434</v>
      </c>
      <c r="K171" t="s">
        <v>153</v>
      </c>
      <c r="L171">
        <v>0.78200000000000003</v>
      </c>
      <c r="M171">
        <v>8.33</v>
      </c>
      <c r="N171">
        <v>-0.83299999999999996</v>
      </c>
      <c r="O171" t="s">
        <v>154</v>
      </c>
      <c r="P171">
        <v>0.60199999999999998</v>
      </c>
      <c r="Q171">
        <v>0.18000000000000005</v>
      </c>
      <c r="S171">
        <v>0</v>
      </c>
      <c r="T171">
        <f t="shared" si="53"/>
        <v>0.83299999999999996</v>
      </c>
      <c r="U171">
        <v>9.25</v>
      </c>
      <c r="V171">
        <f t="shared" si="47"/>
        <v>1.4729299363057324</v>
      </c>
      <c r="W171">
        <f t="shared" si="48"/>
        <v>1.4729299363057324</v>
      </c>
      <c r="X171">
        <f t="shared" si="44"/>
        <v>6.8157504963436644</v>
      </c>
      <c r="Y171">
        <f t="shared" si="46"/>
        <v>0.29900332225913628</v>
      </c>
      <c r="Z171">
        <f t="shared" si="49"/>
        <v>2.6921802532170291E-5</v>
      </c>
      <c r="AA171">
        <f t="shared" si="50"/>
        <v>26.921802532170293</v>
      </c>
      <c r="AB171">
        <f t="shared" si="51"/>
        <v>1.8349228897110578E-8</v>
      </c>
      <c r="AC171">
        <f t="shared" si="52"/>
        <v>1.8349228897110579E-2</v>
      </c>
      <c r="AD171">
        <f t="shared" si="45"/>
        <v>2.202788583086504E-2</v>
      </c>
      <c r="AF171">
        <v>33.261499999999998</v>
      </c>
    </row>
    <row r="172" spans="1:32" x14ac:dyDescent="0.35">
      <c r="A172">
        <v>44735</v>
      </c>
      <c r="B172" s="2">
        <v>44735</v>
      </c>
      <c r="C172" t="s">
        <v>18</v>
      </c>
      <c r="D172" t="s">
        <v>141</v>
      </c>
      <c r="E172" t="s">
        <v>86</v>
      </c>
      <c r="F172" t="s">
        <v>46</v>
      </c>
      <c r="G172">
        <v>15</v>
      </c>
      <c r="H172" t="s">
        <v>30</v>
      </c>
      <c r="I172" t="s">
        <v>65</v>
      </c>
      <c r="J172" t="s">
        <v>401</v>
      </c>
      <c r="K172" t="s">
        <v>150</v>
      </c>
      <c r="L172">
        <v>0.68600000000000005</v>
      </c>
      <c r="M172">
        <v>6.36</v>
      </c>
      <c r="N172">
        <v>-0.63600000000000001</v>
      </c>
      <c r="O172" t="s">
        <v>151</v>
      </c>
      <c r="P172">
        <v>0.75800000000000001</v>
      </c>
      <c r="Q172">
        <v>-7.1999999999999953E-2</v>
      </c>
      <c r="S172">
        <v>0</v>
      </c>
      <c r="T172">
        <f t="shared" si="53"/>
        <v>0.63600000000000001</v>
      </c>
      <c r="U172">
        <v>26</v>
      </c>
      <c r="V172">
        <f t="shared" si="47"/>
        <v>4.1401273885350314</v>
      </c>
      <c r="W172">
        <f t="shared" si="48"/>
        <v>4.1401273885350314</v>
      </c>
      <c r="X172">
        <f t="shared" si="44"/>
        <v>53.848909692076745</v>
      </c>
      <c r="Y172">
        <f>(P172-L172)/L172</f>
        <v>0.10495626822157426</v>
      </c>
      <c r="Z172">
        <f t="shared" si="49"/>
        <v>7.4200747102075699E-6</v>
      </c>
      <c r="AA172">
        <f t="shared" si="50"/>
        <v>7.4200747102075697</v>
      </c>
      <c r="AB172">
        <f t="shared" si="51"/>
        <v>3.9956293297842997E-8</v>
      </c>
      <c r="AC172">
        <f t="shared" si="52"/>
        <v>3.9956293297842997E-2</v>
      </c>
      <c r="AD172">
        <f t="shared" si="45"/>
        <v>6.2824360531199677E-2</v>
      </c>
      <c r="AF172">
        <v>33.261499999999998</v>
      </c>
    </row>
    <row r="173" spans="1:32" x14ac:dyDescent="0.35">
      <c r="A173">
        <v>44735</v>
      </c>
      <c r="B173" s="2">
        <v>44735</v>
      </c>
      <c r="C173" t="s">
        <v>18</v>
      </c>
      <c r="D173" t="s">
        <v>141</v>
      </c>
      <c r="E173" t="s">
        <v>86</v>
      </c>
      <c r="F173" t="s">
        <v>46</v>
      </c>
      <c r="G173">
        <v>1</v>
      </c>
      <c r="H173" t="s">
        <v>30</v>
      </c>
      <c r="I173" t="s">
        <v>90</v>
      </c>
      <c r="J173" t="s">
        <v>400</v>
      </c>
      <c r="K173" t="s">
        <v>152</v>
      </c>
      <c r="L173">
        <v>0.84399999999999997</v>
      </c>
      <c r="M173">
        <v>6.94</v>
      </c>
      <c r="N173">
        <v>-0.69400000000000006</v>
      </c>
      <c r="O173" t="s">
        <v>146</v>
      </c>
      <c r="P173">
        <v>0.84399999999999997</v>
      </c>
      <c r="Q173">
        <v>0</v>
      </c>
      <c r="S173">
        <v>0</v>
      </c>
      <c r="T173">
        <f t="shared" si="53"/>
        <v>0.69400000000000006</v>
      </c>
      <c r="U173">
        <v>29.75</v>
      </c>
      <c r="V173">
        <f t="shared" si="47"/>
        <v>4.7372611464968148</v>
      </c>
      <c r="W173">
        <f t="shared" si="48"/>
        <v>4.7372611464968148</v>
      </c>
      <c r="X173">
        <f t="shared" si="44"/>
        <v>70.502441766780592</v>
      </c>
      <c r="Y173">
        <f>(L173-P173)/P173</f>
        <v>0</v>
      </c>
      <c r="Z173">
        <f t="shared" si="49"/>
        <v>0</v>
      </c>
      <c r="AA173">
        <f t="shared" si="50"/>
        <v>0</v>
      </c>
      <c r="AB173">
        <f t="shared" si="51"/>
        <v>0</v>
      </c>
      <c r="AC173">
        <f t="shared" si="52"/>
        <v>0</v>
      </c>
      <c r="AD173">
        <f t="shared" si="45"/>
        <v>0</v>
      </c>
      <c r="AF173">
        <v>33.261499999999998</v>
      </c>
    </row>
    <row r="174" spans="1:32" x14ac:dyDescent="0.35">
      <c r="A174">
        <v>44735</v>
      </c>
      <c r="B174" s="2">
        <v>44735</v>
      </c>
      <c r="C174" t="s">
        <v>18</v>
      </c>
      <c r="D174" t="s">
        <v>141</v>
      </c>
      <c r="E174" t="s">
        <v>86</v>
      </c>
      <c r="F174" t="s">
        <v>46</v>
      </c>
      <c r="G174">
        <v>11</v>
      </c>
      <c r="H174" t="s">
        <v>33</v>
      </c>
      <c r="I174" t="s">
        <v>54</v>
      </c>
      <c r="J174" t="s">
        <v>402</v>
      </c>
      <c r="K174" t="s">
        <v>150</v>
      </c>
      <c r="L174">
        <v>0.77300000000000002</v>
      </c>
      <c r="M174">
        <v>8.08</v>
      </c>
      <c r="N174">
        <v>-0.80800000000000005</v>
      </c>
      <c r="O174" t="s">
        <v>151</v>
      </c>
      <c r="P174">
        <v>0.80700000000000005</v>
      </c>
      <c r="Q174">
        <v>-3.400000000000003E-2</v>
      </c>
      <c r="S174">
        <v>0</v>
      </c>
      <c r="T174">
        <f t="shared" si="53"/>
        <v>0.80800000000000005</v>
      </c>
      <c r="U174">
        <v>17.5</v>
      </c>
      <c r="V174">
        <f t="shared" si="47"/>
        <v>2.7866242038216558</v>
      </c>
      <c r="W174">
        <f t="shared" si="48"/>
        <v>2.7866242038216558</v>
      </c>
      <c r="X174">
        <f t="shared" si="44"/>
        <v>24.395308569820273</v>
      </c>
      <c r="Y174">
        <f>(P174-L174)/L174</f>
        <v>4.3984476067270413E-2</v>
      </c>
      <c r="Z174">
        <f t="shared" si="49"/>
        <v>2.5435984476205165E-6</v>
      </c>
      <c r="AA174">
        <f t="shared" si="50"/>
        <v>2.5435984476205165</v>
      </c>
      <c r="AB174">
        <f t="shared" si="51"/>
        <v>6.2051869007418321E-9</v>
      </c>
      <c r="AC174">
        <f t="shared" si="52"/>
        <v>6.2051869007418324E-3</v>
      </c>
      <c r="AD174">
        <f t="shared" si="45"/>
        <v>7.6796867583438511E-3</v>
      </c>
      <c r="AF174">
        <v>33.261499999999998</v>
      </c>
    </row>
    <row r="175" spans="1:32" x14ac:dyDescent="0.35">
      <c r="A175">
        <v>44735</v>
      </c>
      <c r="B175" s="2">
        <v>44735</v>
      </c>
      <c r="C175" t="s">
        <v>18</v>
      </c>
      <c r="D175" t="s">
        <v>141</v>
      </c>
      <c r="E175" t="s">
        <v>86</v>
      </c>
      <c r="F175" t="s">
        <v>46</v>
      </c>
      <c r="G175">
        <v>16</v>
      </c>
      <c r="H175" t="s">
        <v>41</v>
      </c>
      <c r="I175" t="s">
        <v>52</v>
      </c>
      <c r="J175" t="s">
        <v>403</v>
      </c>
      <c r="K175" t="s">
        <v>150</v>
      </c>
      <c r="L175">
        <v>0.67100000000000004</v>
      </c>
      <c r="M175">
        <v>1.08</v>
      </c>
      <c r="N175">
        <v>-0.10800000000000001</v>
      </c>
      <c r="O175" t="s">
        <v>151</v>
      </c>
      <c r="P175">
        <v>0.49099999999999999</v>
      </c>
      <c r="Q175">
        <v>0.18000000000000005</v>
      </c>
      <c r="S175">
        <v>0</v>
      </c>
      <c r="T175">
        <f t="shared" si="53"/>
        <v>0.10800000000000001</v>
      </c>
      <c r="U175">
        <v>39.25</v>
      </c>
      <c r="V175">
        <f t="shared" si="47"/>
        <v>6.25</v>
      </c>
      <c r="W175">
        <f t="shared" si="48"/>
        <v>6.25</v>
      </c>
      <c r="X175">
        <f t="shared" si="44"/>
        <v>122.71835937499999</v>
      </c>
      <c r="Y175">
        <f t="shared" ref="Y175:Y180" si="54">(L175-P175)/P175</f>
        <v>0.36659877800407342</v>
      </c>
      <c r="Z175">
        <f t="shared" si="49"/>
        <v>3.4599203281154109E-5</v>
      </c>
      <c r="AA175">
        <f t="shared" si="50"/>
        <v>34.599203281154111</v>
      </c>
      <c r="AB175">
        <f t="shared" si="51"/>
        <v>4.245957462345349E-7</v>
      </c>
      <c r="AC175">
        <f t="shared" si="52"/>
        <v>0.42459574623453494</v>
      </c>
      <c r="AD175">
        <f t="shared" si="45"/>
        <v>3.9314420947642121</v>
      </c>
      <c r="AF175">
        <v>33.261499999999998</v>
      </c>
    </row>
    <row r="176" spans="1:32" x14ac:dyDescent="0.35">
      <c r="A176">
        <v>44735</v>
      </c>
      <c r="B176" s="2">
        <v>44735</v>
      </c>
      <c r="C176" t="s">
        <v>18</v>
      </c>
      <c r="D176" t="s">
        <v>141</v>
      </c>
      <c r="E176" t="s">
        <v>45</v>
      </c>
      <c r="F176" t="s">
        <v>46</v>
      </c>
      <c r="G176">
        <v>4</v>
      </c>
      <c r="H176" t="s">
        <v>41</v>
      </c>
      <c r="I176" t="s">
        <v>108</v>
      </c>
      <c r="J176" t="s">
        <v>415</v>
      </c>
      <c r="K176" t="s">
        <v>153</v>
      </c>
      <c r="L176">
        <v>0.85799999999999998</v>
      </c>
      <c r="M176">
        <v>13.76</v>
      </c>
      <c r="N176">
        <v>-1.3759999999999999</v>
      </c>
      <c r="O176" t="s">
        <v>154</v>
      </c>
      <c r="P176">
        <v>0.63500000000000001</v>
      </c>
      <c r="Q176">
        <v>0.22299999999999998</v>
      </c>
      <c r="S176">
        <v>0</v>
      </c>
      <c r="T176">
        <f t="shared" si="53"/>
        <v>1.3759999999999999</v>
      </c>
      <c r="U176">
        <v>28.75</v>
      </c>
      <c r="V176">
        <f t="shared" si="47"/>
        <v>4.5780254777070066</v>
      </c>
      <c r="W176">
        <f t="shared" si="48"/>
        <v>4.5780254777070066</v>
      </c>
      <c r="X176">
        <f t="shared" si="44"/>
        <v>65.842439966504728</v>
      </c>
      <c r="Y176">
        <f t="shared" si="54"/>
        <v>0.35118110236220468</v>
      </c>
      <c r="Z176">
        <f t="shared" si="49"/>
        <v>3.2816766879895326E-5</v>
      </c>
      <c r="AA176">
        <f t="shared" si="50"/>
        <v>32.816766879895326</v>
      </c>
      <c r="AB176">
        <f t="shared" si="51"/>
        <v>2.1607360031842889E-7</v>
      </c>
      <c r="AC176">
        <f t="shared" si="52"/>
        <v>0.21607360031842887</v>
      </c>
      <c r="AD176">
        <f t="shared" si="45"/>
        <v>0.15703023278955588</v>
      </c>
      <c r="AF176">
        <v>33.261499999999998</v>
      </c>
    </row>
    <row r="177" spans="1:32" x14ac:dyDescent="0.35">
      <c r="A177">
        <v>44735</v>
      </c>
      <c r="B177" s="2">
        <v>44735</v>
      </c>
      <c r="C177" t="s">
        <v>18</v>
      </c>
      <c r="D177" t="s">
        <v>141</v>
      </c>
      <c r="E177" t="s">
        <v>86</v>
      </c>
      <c r="F177" t="s">
        <v>46</v>
      </c>
      <c r="G177">
        <v>7</v>
      </c>
      <c r="H177" t="s">
        <v>29</v>
      </c>
      <c r="I177" t="s">
        <v>38</v>
      </c>
      <c r="J177" t="s">
        <v>404</v>
      </c>
      <c r="K177" t="s">
        <v>152</v>
      </c>
      <c r="L177">
        <v>0.70399999999999996</v>
      </c>
      <c r="M177">
        <v>11.58</v>
      </c>
      <c r="N177">
        <v>-1.1579999999999999</v>
      </c>
      <c r="O177" t="s">
        <v>146</v>
      </c>
      <c r="P177">
        <v>0.53100000000000003</v>
      </c>
      <c r="Q177">
        <v>0.17299999999999993</v>
      </c>
      <c r="S177">
        <v>0</v>
      </c>
      <c r="T177">
        <f t="shared" si="53"/>
        <v>1.1579999999999999</v>
      </c>
      <c r="U177">
        <v>18</v>
      </c>
      <c r="V177">
        <f t="shared" si="47"/>
        <v>2.8662420382165603</v>
      </c>
      <c r="W177">
        <f t="shared" si="48"/>
        <v>2.8662420382165603</v>
      </c>
      <c r="X177">
        <f t="shared" si="44"/>
        <v>25.809240739989448</v>
      </c>
      <c r="Y177">
        <f t="shared" si="54"/>
        <v>0.32580037664783412</v>
      </c>
      <c r="Z177">
        <f t="shared" si="49"/>
        <v>2.9921982106572367E-5</v>
      </c>
      <c r="AA177">
        <f t="shared" si="50"/>
        <v>29.921982106572369</v>
      </c>
      <c r="AB177">
        <f t="shared" si="51"/>
        <v>7.7226363960618278E-8</v>
      </c>
      <c r="AC177">
        <f t="shared" si="52"/>
        <v>7.7226363960618286E-2</v>
      </c>
      <c r="AD177">
        <f t="shared" si="45"/>
        <v>6.6689433472036527E-2</v>
      </c>
      <c r="AF177">
        <v>33.261499999999998</v>
      </c>
    </row>
    <row r="178" spans="1:32" x14ac:dyDescent="0.35">
      <c r="A178">
        <v>44735</v>
      </c>
      <c r="B178" s="2">
        <v>44735</v>
      </c>
      <c r="C178" t="s">
        <v>18</v>
      </c>
      <c r="D178" t="s">
        <v>141</v>
      </c>
      <c r="E178" t="s">
        <v>86</v>
      </c>
      <c r="F178" t="s">
        <v>46</v>
      </c>
      <c r="G178">
        <v>6</v>
      </c>
      <c r="H178" t="s">
        <v>37</v>
      </c>
      <c r="I178" t="s">
        <v>96</v>
      </c>
      <c r="J178" t="s">
        <v>405</v>
      </c>
      <c r="K178" t="s">
        <v>152</v>
      </c>
      <c r="L178">
        <v>0.67800000000000005</v>
      </c>
      <c r="M178">
        <v>9.39</v>
      </c>
      <c r="N178">
        <v>-0.93900000000000006</v>
      </c>
      <c r="O178" t="s">
        <v>146</v>
      </c>
      <c r="P178">
        <v>0.54600000000000004</v>
      </c>
      <c r="Q178">
        <v>0.13200000000000001</v>
      </c>
      <c r="S178">
        <v>0</v>
      </c>
      <c r="T178">
        <f t="shared" si="53"/>
        <v>0.93900000000000006</v>
      </c>
      <c r="U178">
        <v>29</v>
      </c>
      <c r="V178">
        <f t="shared" si="47"/>
        <v>4.6178343949044587</v>
      </c>
      <c r="W178">
        <f t="shared" si="48"/>
        <v>4.6178343949044587</v>
      </c>
      <c r="X178">
        <f t="shared" si="44"/>
        <v>66.992504513367692</v>
      </c>
      <c r="Y178">
        <f t="shared" si="54"/>
        <v>0.24175824175824176</v>
      </c>
      <c r="Z178">
        <f t="shared" si="49"/>
        <v>2.0724751294280291E-5</v>
      </c>
      <c r="AA178">
        <f t="shared" si="50"/>
        <v>20.724751294280292</v>
      </c>
      <c r="AB178">
        <f t="shared" si="51"/>
        <v>1.3884029946204953E-7</v>
      </c>
      <c r="AC178">
        <f t="shared" si="52"/>
        <v>0.13884029946204954</v>
      </c>
      <c r="AD178">
        <f t="shared" si="45"/>
        <v>0.1478597438360485</v>
      </c>
      <c r="AF178">
        <v>33.261499999999998</v>
      </c>
    </row>
    <row r="179" spans="1:32" x14ac:dyDescent="0.35">
      <c r="A179">
        <v>44735</v>
      </c>
      <c r="B179" s="2">
        <v>44735</v>
      </c>
      <c r="C179" t="s">
        <v>18</v>
      </c>
      <c r="D179" t="s">
        <v>141</v>
      </c>
      <c r="E179" t="s">
        <v>45</v>
      </c>
      <c r="F179" t="s">
        <v>46</v>
      </c>
      <c r="G179">
        <v>6</v>
      </c>
      <c r="H179" t="s">
        <v>37</v>
      </c>
      <c r="I179" t="s">
        <v>49</v>
      </c>
      <c r="J179" t="s">
        <v>437</v>
      </c>
      <c r="K179" t="s">
        <v>153</v>
      </c>
      <c r="L179">
        <v>0.93600000000000005</v>
      </c>
      <c r="M179">
        <v>14.08</v>
      </c>
      <c r="N179">
        <v>-1.4079999999999999</v>
      </c>
      <c r="O179" t="s">
        <v>154</v>
      </c>
      <c r="P179">
        <v>0.73899999999999999</v>
      </c>
      <c r="Q179">
        <v>0.19700000000000006</v>
      </c>
      <c r="S179">
        <v>0</v>
      </c>
      <c r="T179">
        <f t="shared" si="53"/>
        <v>1.4079999999999999</v>
      </c>
      <c r="U179">
        <v>19.5</v>
      </c>
      <c r="V179">
        <f t="shared" si="47"/>
        <v>3.105095541401274</v>
      </c>
      <c r="W179">
        <f t="shared" si="48"/>
        <v>3.105095541401274</v>
      </c>
      <c r="X179">
        <f t="shared" si="44"/>
        <v>30.29001170179318</v>
      </c>
      <c r="Y179">
        <f t="shared" si="54"/>
        <v>0.26657645466847102</v>
      </c>
      <c r="Z179">
        <f t="shared" si="49"/>
        <v>2.3374029193905631E-5</v>
      </c>
      <c r="AA179">
        <f t="shared" si="50"/>
        <v>23.374029193905631</v>
      </c>
      <c r="AB179">
        <f t="shared" si="51"/>
        <v>7.0799961780145696E-8</v>
      </c>
      <c r="AC179">
        <f t="shared" si="52"/>
        <v>7.0799961780145693E-2</v>
      </c>
      <c r="AD179">
        <f t="shared" si="45"/>
        <v>5.0284063764308023E-2</v>
      </c>
      <c r="AF179">
        <v>33.261499999999998</v>
      </c>
    </row>
    <row r="180" spans="1:32" x14ac:dyDescent="0.35">
      <c r="A180">
        <v>44735</v>
      </c>
      <c r="B180" s="2">
        <v>44735</v>
      </c>
      <c r="C180" t="s">
        <v>18</v>
      </c>
      <c r="D180" t="s">
        <v>141</v>
      </c>
      <c r="E180" t="s">
        <v>86</v>
      </c>
      <c r="F180" t="s">
        <v>46</v>
      </c>
      <c r="G180">
        <v>2</v>
      </c>
      <c r="H180" t="s">
        <v>37</v>
      </c>
      <c r="I180" t="s">
        <v>97</v>
      </c>
      <c r="J180" t="s">
        <v>406</v>
      </c>
      <c r="K180" t="s">
        <v>152</v>
      </c>
      <c r="L180">
        <v>0.80800000000000005</v>
      </c>
      <c r="M180">
        <v>11.51</v>
      </c>
      <c r="N180">
        <v>-1.151</v>
      </c>
      <c r="O180" t="s">
        <v>146</v>
      </c>
      <c r="P180">
        <v>0.68300000000000005</v>
      </c>
      <c r="Q180">
        <v>0.125</v>
      </c>
      <c r="S180">
        <v>0</v>
      </c>
      <c r="T180">
        <f t="shared" si="53"/>
        <v>1.151</v>
      </c>
      <c r="U180">
        <v>16.5</v>
      </c>
      <c r="V180">
        <f t="shared" si="47"/>
        <v>2.6273885350318471</v>
      </c>
      <c r="W180">
        <f t="shared" si="48"/>
        <v>2.6273885350318471</v>
      </c>
      <c r="X180">
        <f t="shared" si="44"/>
        <v>21.686931455130026</v>
      </c>
      <c r="Y180">
        <f t="shared" si="54"/>
        <v>0.1830161054172767</v>
      </c>
      <c r="Z180">
        <f t="shared" si="49"/>
        <v>1.4711985939704169E-5</v>
      </c>
      <c r="AA180">
        <f t="shared" si="50"/>
        <v>14.711985939704169</v>
      </c>
      <c r="AB180">
        <f t="shared" si="51"/>
        <v>3.1905783064320097E-8</v>
      </c>
      <c r="AC180">
        <f t="shared" si="52"/>
        <v>3.1905783064320098E-2</v>
      </c>
      <c r="AD180">
        <f t="shared" si="45"/>
        <v>2.7720054790894958E-2</v>
      </c>
      <c r="AF180">
        <v>33.261499999999998</v>
      </c>
    </row>
    <row r="181" spans="1:32" x14ac:dyDescent="0.35">
      <c r="A181">
        <v>44735</v>
      </c>
      <c r="B181" s="2">
        <v>44735</v>
      </c>
      <c r="C181" t="s">
        <v>18</v>
      </c>
      <c r="D181" t="s">
        <v>141</v>
      </c>
      <c r="E181" t="s">
        <v>86</v>
      </c>
      <c r="F181" t="s">
        <v>46</v>
      </c>
      <c r="G181">
        <v>13</v>
      </c>
      <c r="H181" t="s">
        <v>43</v>
      </c>
      <c r="I181" t="s">
        <v>102</v>
      </c>
      <c r="J181" t="s">
        <v>407</v>
      </c>
      <c r="K181" t="s">
        <v>150</v>
      </c>
      <c r="L181" t="s">
        <v>103</v>
      </c>
      <c r="M181" t="s">
        <v>103</v>
      </c>
      <c r="N181" t="e">
        <v>#VALUE!</v>
      </c>
      <c r="O181" t="s">
        <v>151</v>
      </c>
      <c r="P181" t="s">
        <v>51</v>
      </c>
      <c r="Q181" t="e">
        <v>#VALUE!</v>
      </c>
      <c r="S181">
        <v>0</v>
      </c>
      <c r="T181" t="e">
        <f t="shared" si="53"/>
        <v>#VALUE!</v>
      </c>
      <c r="U181">
        <v>47.75</v>
      </c>
      <c r="V181">
        <f t="shared" si="47"/>
        <v>7.6035031847133752</v>
      </c>
      <c r="W181">
        <f t="shared" si="48"/>
        <v>7.6035031847133752</v>
      </c>
      <c r="X181">
        <f t="shared" si="44"/>
        <v>181.62556161951292</v>
      </c>
      <c r="Y181" t="s">
        <v>50</v>
      </c>
      <c r="Z181" t="s">
        <v>50</v>
      </c>
      <c r="AA181" t="s">
        <v>50</v>
      </c>
      <c r="AB181" t="s">
        <v>50</v>
      </c>
      <c r="AC181" t="s">
        <v>50</v>
      </c>
      <c r="AD181" t="e">
        <f t="shared" si="45"/>
        <v>#VALUE!</v>
      </c>
      <c r="AF181">
        <v>33.261499999999998</v>
      </c>
    </row>
    <row r="182" spans="1:32" x14ac:dyDescent="0.35">
      <c r="A182">
        <v>44735</v>
      </c>
      <c r="B182" s="2">
        <v>44735</v>
      </c>
      <c r="C182" t="s">
        <v>18</v>
      </c>
      <c r="D182" t="s">
        <v>141</v>
      </c>
      <c r="E182" t="s">
        <v>86</v>
      </c>
      <c r="F182" t="s">
        <v>46</v>
      </c>
      <c r="G182">
        <v>9</v>
      </c>
      <c r="H182" t="s">
        <v>43</v>
      </c>
      <c r="I182" t="s">
        <v>92</v>
      </c>
      <c r="J182" t="s">
        <v>408</v>
      </c>
      <c r="K182" t="s">
        <v>150</v>
      </c>
      <c r="L182">
        <v>0.76100000000000001</v>
      </c>
      <c r="M182">
        <v>5.23</v>
      </c>
      <c r="N182">
        <v>-0.52300000000000002</v>
      </c>
      <c r="O182" t="s">
        <v>151</v>
      </c>
      <c r="P182">
        <v>0.83299999999999996</v>
      </c>
      <c r="Q182">
        <v>-7.1999999999999953E-2</v>
      </c>
      <c r="S182">
        <v>0</v>
      </c>
      <c r="T182">
        <f t="shared" si="53"/>
        <v>0.52300000000000002</v>
      </c>
      <c r="U182">
        <v>43.25</v>
      </c>
      <c r="V182">
        <f t="shared" si="47"/>
        <v>6.8869426751592355</v>
      </c>
      <c r="W182">
        <f t="shared" si="48"/>
        <v>6.8869426751592355</v>
      </c>
      <c r="X182">
        <f t="shared" si="44"/>
        <v>149.00554901758184</v>
      </c>
      <c r="Y182">
        <f>(P182-L182)/L182</f>
        <v>9.4612352168199673E-2</v>
      </c>
      <c r="Z182">
        <f t="shared" ref="Z182:Z226" si="55">119*(10^-6)*(Y182^1.231)</f>
        <v>6.53038448991058E-6</v>
      </c>
      <c r="AA182">
        <f t="shared" ref="AA182:AA226" si="56">Z182*10^6</f>
        <v>6.5303844899105803</v>
      </c>
      <c r="AB182">
        <f t="shared" ref="AB182:AB226" si="57">Z182*(X182/10000)</f>
        <v>9.7306352621502713E-8</v>
      </c>
      <c r="AC182">
        <f t="shared" ref="AC182:AC226" si="58">AA182*(X182/10000)</f>
        <v>9.7306352621502709E-2</v>
      </c>
      <c r="AD182">
        <f t="shared" si="45"/>
        <v>0.18605421151338949</v>
      </c>
      <c r="AF182">
        <v>33.261499999999998</v>
      </c>
    </row>
    <row r="183" spans="1:32" x14ac:dyDescent="0.35">
      <c r="A183">
        <v>44735</v>
      </c>
      <c r="B183" s="2">
        <v>44735</v>
      </c>
      <c r="C183" t="s">
        <v>18</v>
      </c>
      <c r="D183" t="s">
        <v>141</v>
      </c>
      <c r="E183" t="s">
        <v>45</v>
      </c>
      <c r="F183" t="s">
        <v>46</v>
      </c>
      <c r="G183">
        <v>2</v>
      </c>
      <c r="H183" t="s">
        <v>43</v>
      </c>
      <c r="I183" t="s">
        <v>52</v>
      </c>
      <c r="J183" t="s">
        <v>438</v>
      </c>
      <c r="K183" t="s">
        <v>153</v>
      </c>
      <c r="L183">
        <v>0.80300000000000005</v>
      </c>
      <c r="M183">
        <v>4.97</v>
      </c>
      <c r="N183">
        <v>-0.497</v>
      </c>
      <c r="O183" t="s">
        <v>154</v>
      </c>
      <c r="P183">
        <v>0.84699999999999998</v>
      </c>
      <c r="Q183">
        <v>-4.3999999999999928E-2</v>
      </c>
      <c r="S183">
        <v>0</v>
      </c>
      <c r="T183">
        <f t="shared" si="53"/>
        <v>0.497</v>
      </c>
      <c r="U183">
        <v>30</v>
      </c>
      <c r="V183">
        <f t="shared" si="47"/>
        <v>4.7770700636942669</v>
      </c>
      <c r="W183">
        <f t="shared" si="48"/>
        <v>4.7770700636942669</v>
      </c>
      <c r="X183">
        <f t="shared" si="44"/>
        <v>71.692335388859576</v>
      </c>
      <c r="Y183">
        <f>(P183-L183)/L183</f>
        <v>5.4794520547945112E-2</v>
      </c>
      <c r="Z183">
        <f t="shared" si="55"/>
        <v>3.3337449429796378E-6</v>
      </c>
      <c r="AA183">
        <f t="shared" si="56"/>
        <v>3.3337449429796377</v>
      </c>
      <c r="AB183">
        <f t="shared" si="57"/>
        <v>2.3900396055301073E-8</v>
      </c>
      <c r="AC183">
        <f t="shared" si="58"/>
        <v>2.3900396055301074E-2</v>
      </c>
      <c r="AD183">
        <f t="shared" si="45"/>
        <v>4.8089328079076607E-2</v>
      </c>
      <c r="AF183">
        <v>33.261499999999998</v>
      </c>
    </row>
    <row r="184" spans="1:32" x14ac:dyDescent="0.35">
      <c r="A184">
        <v>44735</v>
      </c>
      <c r="B184" s="2">
        <v>44735</v>
      </c>
      <c r="C184" t="s">
        <v>18</v>
      </c>
      <c r="D184" t="s">
        <v>141</v>
      </c>
      <c r="E184" t="s">
        <v>45</v>
      </c>
      <c r="F184" t="s">
        <v>46</v>
      </c>
      <c r="G184">
        <v>7</v>
      </c>
      <c r="H184" t="s">
        <v>25</v>
      </c>
      <c r="I184" t="s">
        <v>53</v>
      </c>
      <c r="J184" t="s">
        <v>439</v>
      </c>
      <c r="K184" t="s">
        <v>153</v>
      </c>
      <c r="L184">
        <v>0.74099999999999999</v>
      </c>
      <c r="M184">
        <v>10.23</v>
      </c>
      <c r="N184">
        <v>-1.0230000000000001</v>
      </c>
      <c r="O184" t="s">
        <v>154</v>
      </c>
      <c r="P184">
        <v>0.53400000000000003</v>
      </c>
      <c r="Q184">
        <v>0.20699999999999996</v>
      </c>
      <c r="S184">
        <v>0</v>
      </c>
      <c r="T184">
        <f t="shared" si="53"/>
        <v>1.0230000000000001</v>
      </c>
      <c r="U184">
        <v>10.25</v>
      </c>
      <c r="V184">
        <f t="shared" si="47"/>
        <v>1.6321656050955413</v>
      </c>
      <c r="W184">
        <f t="shared" si="48"/>
        <v>1.6321656050955413</v>
      </c>
      <c r="X184">
        <f t="shared" si="44"/>
        <v>8.3690844297689537</v>
      </c>
      <c r="Y184">
        <f>(L184-P184)/P184</f>
        <v>0.38764044943820214</v>
      </c>
      <c r="Z184">
        <f t="shared" si="55"/>
        <v>3.7059808363383147E-5</v>
      </c>
      <c r="AA184">
        <f t="shared" si="56"/>
        <v>37.059808363383148</v>
      </c>
      <c r="AB184">
        <f t="shared" si="57"/>
        <v>3.1015666514421112E-8</v>
      </c>
      <c r="AC184">
        <f t="shared" si="58"/>
        <v>3.1015666514421114E-2</v>
      </c>
      <c r="AD184">
        <f t="shared" si="45"/>
        <v>3.0318344588876941E-2</v>
      </c>
      <c r="AF184">
        <v>33.261499999999998</v>
      </c>
    </row>
    <row r="185" spans="1:32" x14ac:dyDescent="0.35">
      <c r="A185">
        <v>44735</v>
      </c>
      <c r="B185" s="2">
        <v>44735</v>
      </c>
      <c r="C185" t="s">
        <v>18</v>
      </c>
      <c r="D185" t="s">
        <v>141</v>
      </c>
      <c r="E185" t="s">
        <v>86</v>
      </c>
      <c r="F185" t="s">
        <v>46</v>
      </c>
      <c r="G185">
        <v>3</v>
      </c>
      <c r="H185" t="s">
        <v>25</v>
      </c>
      <c r="I185" t="s">
        <v>93</v>
      </c>
      <c r="J185" t="s">
        <v>409</v>
      </c>
      <c r="K185" t="s">
        <v>152</v>
      </c>
      <c r="L185">
        <v>0.85499999999999998</v>
      </c>
      <c r="M185">
        <v>12.75</v>
      </c>
      <c r="N185">
        <v>-1.2749999999999999</v>
      </c>
      <c r="O185" t="s">
        <v>146</v>
      </c>
      <c r="P185">
        <v>0.85699999999999998</v>
      </c>
      <c r="Q185">
        <v>-2.0000000000000018E-3</v>
      </c>
      <c r="S185">
        <v>0</v>
      </c>
      <c r="T185">
        <f t="shared" si="53"/>
        <v>1.2749999999999999</v>
      </c>
      <c r="U185">
        <v>10.050000000000001</v>
      </c>
      <c r="V185">
        <f t="shared" si="47"/>
        <v>1.6003184713375798</v>
      </c>
      <c r="W185">
        <f t="shared" si="48"/>
        <v>1.6003184713375798</v>
      </c>
      <c r="X185">
        <f t="shared" si="44"/>
        <v>8.045672339014768</v>
      </c>
      <c r="Y185">
        <f>(P185-L185)/L185</f>
        <v>2.3391812865497098E-3</v>
      </c>
      <c r="Z185">
        <f t="shared" si="55"/>
        <v>6.8685426420101547E-8</v>
      </c>
      <c r="AA185">
        <f t="shared" si="56"/>
        <v>6.8685426420101545E-2</v>
      </c>
      <c r="AB185">
        <f t="shared" si="57"/>
        <v>5.5262043544164516E-11</v>
      </c>
      <c r="AC185">
        <f t="shared" si="58"/>
        <v>5.5262043544164518E-5</v>
      </c>
      <c r="AD185">
        <f t="shared" si="45"/>
        <v>4.3342779250325114E-5</v>
      </c>
      <c r="AF185">
        <v>33.261499999999998</v>
      </c>
    </row>
    <row r="186" spans="1:32" x14ac:dyDescent="0.35">
      <c r="A186">
        <v>44743</v>
      </c>
      <c r="B186" s="2">
        <v>44743</v>
      </c>
      <c r="C186" t="s">
        <v>56</v>
      </c>
      <c r="D186" t="s">
        <v>155</v>
      </c>
      <c r="E186" t="s">
        <v>67</v>
      </c>
      <c r="F186" t="s">
        <v>46</v>
      </c>
      <c r="G186">
        <v>9</v>
      </c>
      <c r="H186" t="s">
        <v>39</v>
      </c>
      <c r="I186" t="s">
        <v>71</v>
      </c>
      <c r="J186" t="s">
        <v>505</v>
      </c>
      <c r="K186" t="s">
        <v>157</v>
      </c>
      <c r="L186">
        <v>0.59899999999999998</v>
      </c>
      <c r="M186">
        <v>3.53</v>
      </c>
      <c r="N186">
        <v>-0.35299999999999998</v>
      </c>
      <c r="O186" t="s">
        <v>158</v>
      </c>
      <c r="P186">
        <v>0.40500000000000003</v>
      </c>
      <c r="Q186">
        <v>0.19399999999999995</v>
      </c>
      <c r="R186">
        <v>12.87</v>
      </c>
      <c r="S186">
        <v>-1.2869999999999999</v>
      </c>
      <c r="T186">
        <f t="shared" si="53"/>
        <v>-0.93399999999999994</v>
      </c>
      <c r="U186">
        <v>60.91</v>
      </c>
      <c r="V186">
        <f t="shared" ref="V186:V209" si="59">U186/2</f>
        <v>30.454999999999998</v>
      </c>
      <c r="W186">
        <f t="shared" ref="W186:W209" si="60">V186/10</f>
        <v>3.0454999999999997</v>
      </c>
      <c r="X186">
        <f t="shared" si="44"/>
        <v>29.138467946697489</v>
      </c>
      <c r="Y186">
        <f t="shared" ref="Y186:Y213" si="61">(L186-P186)/P186</f>
        <v>0.47901234567901219</v>
      </c>
      <c r="Z186">
        <f t="shared" si="55"/>
        <v>4.8089887085811146E-5</v>
      </c>
      <c r="AA186">
        <f t="shared" si="56"/>
        <v>48.089887085811142</v>
      </c>
      <c r="AB186">
        <f t="shared" si="57"/>
        <v>1.4012656334102094E-7</v>
      </c>
      <c r="AC186">
        <f t="shared" si="58"/>
        <v>0.14012656334102094</v>
      </c>
      <c r="AD186">
        <f t="shared" si="45"/>
        <v>0.15002844040794536</v>
      </c>
      <c r="AF186">
        <v>26.544899999999998</v>
      </c>
    </row>
    <row r="187" spans="1:32" x14ac:dyDescent="0.35">
      <c r="A187">
        <v>44743</v>
      </c>
      <c r="B187" s="2">
        <v>44743</v>
      </c>
      <c r="C187" t="s">
        <v>56</v>
      </c>
      <c r="D187" t="s">
        <v>155</v>
      </c>
      <c r="E187" t="s">
        <v>57</v>
      </c>
      <c r="F187" t="s">
        <v>46</v>
      </c>
      <c r="G187">
        <v>4</v>
      </c>
      <c r="H187" t="s">
        <v>39</v>
      </c>
      <c r="I187" t="s">
        <v>65</v>
      </c>
      <c r="J187" t="s">
        <v>497</v>
      </c>
      <c r="K187" t="s">
        <v>87</v>
      </c>
      <c r="L187">
        <v>0.64100000000000001</v>
      </c>
      <c r="M187">
        <v>5.94</v>
      </c>
      <c r="N187">
        <v>-0.59400000000000008</v>
      </c>
      <c r="O187" t="s">
        <v>156</v>
      </c>
      <c r="P187">
        <v>0.442</v>
      </c>
      <c r="Q187">
        <v>0.19900000000000001</v>
      </c>
      <c r="R187">
        <v>15.43</v>
      </c>
      <c r="S187">
        <v>-1.5429999999999999</v>
      </c>
      <c r="T187">
        <f t="shared" si="53"/>
        <v>-0.94899999999999984</v>
      </c>
      <c r="U187">
        <v>57.875</v>
      </c>
      <c r="V187">
        <f t="shared" si="59"/>
        <v>28.9375</v>
      </c>
      <c r="W187">
        <f t="shared" si="60"/>
        <v>2.8937499999999998</v>
      </c>
      <c r="X187">
        <f t="shared" si="44"/>
        <v>26.307011980859368</v>
      </c>
      <c r="Y187">
        <f t="shared" si="61"/>
        <v>0.45022624434389141</v>
      </c>
      <c r="Z187">
        <f t="shared" si="55"/>
        <v>4.4557445532671879E-5</v>
      </c>
      <c r="AA187">
        <f t="shared" si="56"/>
        <v>44.557445532671878</v>
      </c>
      <c r="AB187">
        <f t="shared" si="57"/>
        <v>1.1721732534644879E-7</v>
      </c>
      <c r="AC187">
        <f t="shared" si="58"/>
        <v>0.1172173253464488</v>
      </c>
      <c r="AD187">
        <f t="shared" si="45"/>
        <v>0.12351667581290708</v>
      </c>
      <c r="AE187">
        <v>26.544899999999998</v>
      </c>
      <c r="AF187">
        <v>26.544899999999998</v>
      </c>
    </row>
    <row r="188" spans="1:32" x14ac:dyDescent="0.35">
      <c r="A188">
        <v>44743</v>
      </c>
      <c r="B188" s="2">
        <v>44743</v>
      </c>
      <c r="C188" t="s">
        <v>56</v>
      </c>
      <c r="D188" t="s">
        <v>155</v>
      </c>
      <c r="E188" t="s">
        <v>77</v>
      </c>
      <c r="F188" t="s">
        <v>46</v>
      </c>
      <c r="G188">
        <v>1</v>
      </c>
      <c r="H188" t="s">
        <v>39</v>
      </c>
      <c r="I188" t="s">
        <v>84</v>
      </c>
      <c r="J188" t="s">
        <v>513</v>
      </c>
      <c r="K188" t="s">
        <v>159</v>
      </c>
      <c r="L188">
        <v>0.65900000000000003</v>
      </c>
      <c r="M188">
        <v>2.21</v>
      </c>
      <c r="N188">
        <v>-0.221</v>
      </c>
      <c r="O188" t="s">
        <v>160</v>
      </c>
      <c r="P188">
        <v>0.497</v>
      </c>
      <c r="Q188">
        <v>0.16200000000000003</v>
      </c>
      <c r="R188">
        <v>13.22</v>
      </c>
      <c r="S188">
        <v>-1.3220000000000001</v>
      </c>
      <c r="T188">
        <f t="shared" si="53"/>
        <v>-1.101</v>
      </c>
      <c r="U188">
        <v>70.305000000000007</v>
      </c>
      <c r="V188">
        <f t="shared" si="59"/>
        <v>35.152500000000003</v>
      </c>
      <c r="W188">
        <f t="shared" si="60"/>
        <v>3.5152500000000004</v>
      </c>
      <c r="X188">
        <f t="shared" si="44"/>
        <v>38.820572848524378</v>
      </c>
      <c r="Y188">
        <f t="shared" si="61"/>
        <v>0.32595573440643871</v>
      </c>
      <c r="Z188">
        <f t="shared" si="55"/>
        <v>2.9939547330566929E-5</v>
      </c>
      <c r="AA188">
        <f t="shared" si="56"/>
        <v>29.939547330566928</v>
      </c>
      <c r="AB188">
        <f t="shared" si="57"/>
        <v>1.1622703781981172E-7</v>
      </c>
      <c r="AC188">
        <f t="shared" si="58"/>
        <v>0.11622703781981171</v>
      </c>
      <c r="AD188">
        <f t="shared" si="45"/>
        <v>0.10556497531318049</v>
      </c>
      <c r="AF188">
        <v>26.544899999999998</v>
      </c>
    </row>
    <row r="189" spans="1:32" x14ac:dyDescent="0.35">
      <c r="A189">
        <v>44743</v>
      </c>
      <c r="B189" s="18">
        <v>44743</v>
      </c>
      <c r="C189" t="s">
        <v>56</v>
      </c>
      <c r="D189" t="s">
        <v>155</v>
      </c>
      <c r="E189" t="s">
        <v>57</v>
      </c>
      <c r="F189" t="s">
        <v>46</v>
      </c>
      <c r="G189">
        <v>7</v>
      </c>
      <c r="H189" t="s">
        <v>39</v>
      </c>
      <c r="I189" t="s">
        <v>61</v>
      </c>
      <c r="J189" t="s">
        <v>498</v>
      </c>
      <c r="K189" t="s">
        <v>87</v>
      </c>
      <c r="L189">
        <v>0.82699999999999996</v>
      </c>
      <c r="M189">
        <v>3.71</v>
      </c>
      <c r="N189">
        <v>-0.371</v>
      </c>
      <c r="O189" t="s">
        <v>156</v>
      </c>
      <c r="P189">
        <v>0.60699999999999998</v>
      </c>
      <c r="Q189">
        <v>0.21999999999999997</v>
      </c>
      <c r="R189">
        <v>12.34</v>
      </c>
      <c r="S189">
        <v>-1.234</v>
      </c>
      <c r="T189">
        <f t="shared" si="53"/>
        <v>-0.86299999999999999</v>
      </c>
      <c r="U189">
        <v>51.97</v>
      </c>
      <c r="V189">
        <f t="shared" si="59"/>
        <v>25.984999999999999</v>
      </c>
      <c r="W189">
        <f t="shared" si="60"/>
        <v>2.5985</v>
      </c>
      <c r="X189">
        <f t="shared" si="44"/>
        <v>21.2126510665775</v>
      </c>
      <c r="Y189">
        <f t="shared" si="61"/>
        <v>0.36243822075782534</v>
      </c>
      <c r="Z189">
        <f t="shared" si="55"/>
        <v>3.4116463244527939E-5</v>
      </c>
      <c r="AA189">
        <f t="shared" si="56"/>
        <v>34.116463244527942</v>
      </c>
      <c r="AB189">
        <f t="shared" si="57"/>
        <v>7.2370063043188776E-8</v>
      </c>
      <c r="AC189">
        <f t="shared" si="58"/>
        <v>7.2370063043188784E-2</v>
      </c>
      <c r="AD189">
        <f t="shared" si="45"/>
        <v>8.3858705727912847E-2</v>
      </c>
      <c r="AE189">
        <v>26.544899999999998</v>
      </c>
      <c r="AF189">
        <v>26.544899999999998</v>
      </c>
    </row>
    <row r="190" spans="1:32" x14ac:dyDescent="0.35">
      <c r="A190">
        <v>44743</v>
      </c>
      <c r="B190" s="2">
        <v>44743</v>
      </c>
      <c r="C190" t="s">
        <v>56</v>
      </c>
      <c r="D190" t="s">
        <v>155</v>
      </c>
      <c r="E190" t="s">
        <v>57</v>
      </c>
      <c r="F190" t="s">
        <v>46</v>
      </c>
      <c r="G190">
        <v>2</v>
      </c>
      <c r="H190" t="s">
        <v>28</v>
      </c>
      <c r="I190" t="s">
        <v>64</v>
      </c>
      <c r="J190" t="s">
        <v>499</v>
      </c>
      <c r="K190" t="s">
        <v>87</v>
      </c>
      <c r="L190">
        <v>0.67900000000000005</v>
      </c>
      <c r="M190">
        <v>3.15</v>
      </c>
      <c r="N190">
        <v>-0.315</v>
      </c>
      <c r="O190" t="s">
        <v>156</v>
      </c>
      <c r="P190">
        <v>0.49199999999999999</v>
      </c>
      <c r="Q190">
        <v>0.18700000000000006</v>
      </c>
      <c r="R190">
        <v>5.36</v>
      </c>
      <c r="S190">
        <v>-0.53600000000000003</v>
      </c>
      <c r="T190">
        <f t="shared" si="53"/>
        <v>-0.22100000000000003</v>
      </c>
      <c r="U190">
        <v>38.71</v>
      </c>
      <c r="V190">
        <f t="shared" si="59"/>
        <v>19.355</v>
      </c>
      <c r="W190">
        <f t="shared" si="60"/>
        <v>1.9355</v>
      </c>
      <c r="X190">
        <f t="shared" si="44"/>
        <v>11.7688995797975</v>
      </c>
      <c r="Y190">
        <f t="shared" si="61"/>
        <v>0.38008130081300823</v>
      </c>
      <c r="Z190">
        <f t="shared" si="55"/>
        <v>3.6172201174004442E-5</v>
      </c>
      <c r="AA190">
        <f t="shared" si="56"/>
        <v>36.172201174004442</v>
      </c>
      <c r="AB190">
        <f t="shared" si="57"/>
        <v>4.2570700319709153E-8</v>
      </c>
      <c r="AC190">
        <f t="shared" si="58"/>
        <v>4.2570700319709151E-2</v>
      </c>
      <c r="AD190">
        <f t="shared" si="45"/>
        <v>0.19262760325660247</v>
      </c>
      <c r="AE190">
        <v>26.544899999999998</v>
      </c>
      <c r="AF190">
        <v>26.544899999999998</v>
      </c>
    </row>
    <row r="191" spans="1:32" x14ac:dyDescent="0.35">
      <c r="A191">
        <v>44743</v>
      </c>
      <c r="B191" s="2">
        <v>44743</v>
      </c>
      <c r="C191" t="s">
        <v>56</v>
      </c>
      <c r="D191" t="s">
        <v>155</v>
      </c>
      <c r="E191" t="s">
        <v>77</v>
      </c>
      <c r="F191" t="s">
        <v>46</v>
      </c>
      <c r="G191">
        <v>5</v>
      </c>
      <c r="H191" t="s">
        <v>28</v>
      </c>
      <c r="I191" t="s">
        <v>82</v>
      </c>
      <c r="J191" t="s">
        <v>515</v>
      </c>
      <c r="K191" t="s">
        <v>159</v>
      </c>
      <c r="L191">
        <v>0.84499999999999997</v>
      </c>
      <c r="M191">
        <v>6.31</v>
      </c>
      <c r="N191">
        <v>-0.63100000000000001</v>
      </c>
      <c r="O191" t="s">
        <v>160</v>
      </c>
      <c r="P191">
        <v>0.70499999999999996</v>
      </c>
      <c r="Q191">
        <v>0.14000000000000001</v>
      </c>
      <c r="R191">
        <v>10.83</v>
      </c>
      <c r="S191">
        <v>-1.083</v>
      </c>
      <c r="T191">
        <f t="shared" si="53"/>
        <v>-0.45199999999999996</v>
      </c>
      <c r="U191">
        <v>33.85</v>
      </c>
      <c r="V191">
        <f t="shared" si="59"/>
        <v>16.925000000000001</v>
      </c>
      <c r="W191">
        <f t="shared" si="60"/>
        <v>1.6925000000000001</v>
      </c>
      <c r="X191">
        <f t="shared" si="44"/>
        <v>8.9992612694375023</v>
      </c>
      <c r="Y191">
        <f t="shared" si="61"/>
        <v>0.19858156028368798</v>
      </c>
      <c r="Z191">
        <f t="shared" si="55"/>
        <v>1.626708628523406E-5</v>
      </c>
      <c r="AA191">
        <f t="shared" si="56"/>
        <v>16.267086285234061</v>
      </c>
      <c r="AB191">
        <f t="shared" si="57"/>
        <v>1.4639175957330485E-8</v>
      </c>
      <c r="AC191">
        <f t="shared" si="58"/>
        <v>1.4639175957330487E-2</v>
      </c>
      <c r="AD191">
        <f t="shared" si="45"/>
        <v>3.238755742772232E-2</v>
      </c>
      <c r="AF191">
        <v>26.544899999999998</v>
      </c>
    </row>
    <row r="192" spans="1:32" x14ac:dyDescent="0.35">
      <c r="A192">
        <v>44743</v>
      </c>
      <c r="B192" s="2">
        <v>44743</v>
      </c>
      <c r="C192" t="s">
        <v>56</v>
      </c>
      <c r="D192" t="s">
        <v>155</v>
      </c>
      <c r="E192" t="s">
        <v>77</v>
      </c>
      <c r="F192" t="s">
        <v>46</v>
      </c>
      <c r="G192">
        <v>7</v>
      </c>
      <c r="H192" t="s">
        <v>28</v>
      </c>
      <c r="I192" t="s">
        <v>79</v>
      </c>
      <c r="J192" t="s">
        <v>514</v>
      </c>
      <c r="K192" t="s">
        <v>159</v>
      </c>
      <c r="L192">
        <v>0.71799999999999997</v>
      </c>
      <c r="M192">
        <v>2.5099999999999998</v>
      </c>
      <c r="N192">
        <v>-0.251</v>
      </c>
      <c r="O192" t="s">
        <v>160</v>
      </c>
      <c r="P192">
        <v>0.63900000000000001</v>
      </c>
      <c r="Q192">
        <v>7.8999999999999959E-2</v>
      </c>
      <c r="R192">
        <v>15.64</v>
      </c>
      <c r="S192">
        <v>-1.5640000000000001</v>
      </c>
      <c r="T192">
        <f t="shared" si="53"/>
        <v>-1.3130000000000002</v>
      </c>
      <c r="U192">
        <v>34.164999999999999</v>
      </c>
      <c r="V192">
        <f t="shared" si="59"/>
        <v>17.0825</v>
      </c>
      <c r="W192">
        <f t="shared" si="60"/>
        <v>1.70825</v>
      </c>
      <c r="X192">
        <f t="shared" si="44"/>
        <v>9.1675305239693756</v>
      </c>
      <c r="Y192">
        <f t="shared" si="61"/>
        <v>0.12363067292644751</v>
      </c>
      <c r="Z192">
        <f t="shared" si="55"/>
        <v>9.0772512059581326E-6</v>
      </c>
      <c r="AA192">
        <f t="shared" si="56"/>
        <v>9.0772512059581327</v>
      </c>
      <c r="AB192">
        <f t="shared" si="57"/>
        <v>8.321597750435901E-9</v>
      </c>
      <c r="AC192">
        <f t="shared" si="58"/>
        <v>8.3215977504359009E-3</v>
      </c>
      <c r="AD192">
        <f t="shared" si="45"/>
        <v>6.337850533462224E-3</v>
      </c>
      <c r="AF192">
        <v>26.544899999999998</v>
      </c>
    </row>
    <row r="193" spans="1:32" x14ac:dyDescent="0.35">
      <c r="A193">
        <v>44743</v>
      </c>
      <c r="B193" s="2">
        <v>44743</v>
      </c>
      <c r="C193" t="s">
        <v>56</v>
      </c>
      <c r="D193" t="s">
        <v>155</v>
      </c>
      <c r="E193" t="s">
        <v>67</v>
      </c>
      <c r="F193" t="s">
        <v>46</v>
      </c>
      <c r="G193">
        <v>13</v>
      </c>
      <c r="H193" t="s">
        <v>28</v>
      </c>
      <c r="I193" t="s">
        <v>35</v>
      </c>
      <c r="J193" t="s">
        <v>506</v>
      </c>
      <c r="K193" t="s">
        <v>157</v>
      </c>
      <c r="L193">
        <v>0.755</v>
      </c>
      <c r="M193">
        <v>2.63</v>
      </c>
      <c r="N193">
        <v>-0.26300000000000001</v>
      </c>
      <c r="O193" t="s">
        <v>158</v>
      </c>
      <c r="P193">
        <v>0.745</v>
      </c>
      <c r="Q193">
        <v>1.0000000000000009E-2</v>
      </c>
      <c r="R193">
        <v>19.16</v>
      </c>
      <c r="S193">
        <v>-1.9159999999999999</v>
      </c>
      <c r="T193">
        <f t="shared" si="53"/>
        <v>-1.653</v>
      </c>
      <c r="U193">
        <v>52.41</v>
      </c>
      <c r="V193">
        <f t="shared" si="59"/>
        <v>26.204999999999998</v>
      </c>
      <c r="W193">
        <f t="shared" si="60"/>
        <v>2.6204999999999998</v>
      </c>
      <c r="X193">
        <f t="shared" si="44"/>
        <v>21.573362147197496</v>
      </c>
      <c r="Y193">
        <f t="shared" si="61"/>
        <v>1.3422818791946321E-2</v>
      </c>
      <c r="Z193">
        <f t="shared" si="55"/>
        <v>5.9009588977955892E-7</v>
      </c>
      <c r="AA193">
        <f t="shared" si="56"/>
        <v>0.59009588977955896</v>
      </c>
      <c r="AB193">
        <f t="shared" si="57"/>
        <v>1.2730352331787162E-9</v>
      </c>
      <c r="AC193">
        <f t="shared" si="58"/>
        <v>1.2730352331787162E-3</v>
      </c>
      <c r="AD193">
        <f t="shared" si="45"/>
        <v>7.7013625721640425E-4</v>
      </c>
      <c r="AF193">
        <v>26.544899999999998</v>
      </c>
    </row>
    <row r="194" spans="1:32" x14ac:dyDescent="0.35">
      <c r="A194">
        <v>44743</v>
      </c>
      <c r="B194" s="2">
        <v>44743</v>
      </c>
      <c r="C194" t="s">
        <v>56</v>
      </c>
      <c r="D194" t="s">
        <v>155</v>
      </c>
      <c r="E194" t="s">
        <v>67</v>
      </c>
      <c r="F194" t="s">
        <v>46</v>
      </c>
      <c r="G194">
        <v>14</v>
      </c>
      <c r="H194" t="s">
        <v>30</v>
      </c>
      <c r="I194" t="s">
        <v>68</v>
      </c>
      <c r="J194" t="s">
        <v>507</v>
      </c>
      <c r="K194" t="s">
        <v>157</v>
      </c>
      <c r="L194">
        <v>0.58699999999999997</v>
      </c>
      <c r="M194">
        <v>4.0599999999999996</v>
      </c>
      <c r="N194">
        <v>-0.40599999999999997</v>
      </c>
      <c r="O194" t="s">
        <v>158</v>
      </c>
      <c r="P194">
        <v>0.39</v>
      </c>
      <c r="Q194">
        <v>0.19699999999999995</v>
      </c>
      <c r="R194">
        <v>8.0299999999999994</v>
      </c>
      <c r="S194">
        <v>-0.80299999999999994</v>
      </c>
      <c r="T194">
        <f t="shared" si="53"/>
        <v>-0.39699999999999996</v>
      </c>
      <c r="U194">
        <v>44.314999999999998</v>
      </c>
      <c r="V194">
        <f t="shared" si="59"/>
        <v>22.157499999999999</v>
      </c>
      <c r="W194">
        <f t="shared" si="60"/>
        <v>2.2157499999999999</v>
      </c>
      <c r="X194">
        <f t="shared" ref="X194:X257" si="62">(W194^2)*3.14159</f>
        <v>15.423787097669374</v>
      </c>
      <c r="Y194">
        <f t="shared" si="61"/>
        <v>0.505128205128205</v>
      </c>
      <c r="Z194">
        <f t="shared" si="55"/>
        <v>5.1337457289479232E-5</v>
      </c>
      <c r="AA194">
        <f t="shared" si="56"/>
        <v>51.337457289479232</v>
      </c>
      <c r="AB194">
        <f t="shared" si="57"/>
        <v>7.9181801136862227E-8</v>
      </c>
      <c r="AC194">
        <f t="shared" si="58"/>
        <v>7.9181801136862226E-2</v>
      </c>
      <c r="AD194">
        <f t="shared" ref="AD194:AD257" si="63">AC194/ABS(T194)</f>
        <v>0.19945038069738596</v>
      </c>
      <c r="AF194">
        <v>26.544899999999998</v>
      </c>
    </row>
    <row r="195" spans="1:32" x14ac:dyDescent="0.35">
      <c r="A195">
        <v>44743</v>
      </c>
      <c r="B195" s="2">
        <v>44743</v>
      </c>
      <c r="C195" t="s">
        <v>56</v>
      </c>
      <c r="D195" t="s">
        <v>155</v>
      </c>
      <c r="E195" t="s">
        <v>77</v>
      </c>
      <c r="F195" t="s">
        <v>46</v>
      </c>
      <c r="G195">
        <v>2</v>
      </c>
      <c r="H195" t="s">
        <v>30</v>
      </c>
      <c r="I195" t="s">
        <v>93</v>
      </c>
      <c r="J195" t="s">
        <v>516</v>
      </c>
      <c r="K195" t="s">
        <v>159</v>
      </c>
      <c r="L195">
        <v>0.60099999999999998</v>
      </c>
      <c r="M195">
        <v>2.83</v>
      </c>
      <c r="N195">
        <v>-0.28300000000000003</v>
      </c>
      <c r="O195" t="s">
        <v>160</v>
      </c>
      <c r="P195">
        <v>0.40699999999999997</v>
      </c>
      <c r="Q195">
        <v>0.19400000000000001</v>
      </c>
      <c r="R195">
        <v>8.42</v>
      </c>
      <c r="S195">
        <v>-0.84199999999999997</v>
      </c>
      <c r="T195">
        <f t="shared" si="53"/>
        <v>-0.55899999999999994</v>
      </c>
      <c r="U195">
        <v>39.945</v>
      </c>
      <c r="V195">
        <f t="shared" si="59"/>
        <v>19.9725</v>
      </c>
      <c r="W195">
        <f t="shared" si="60"/>
        <v>1.99725</v>
      </c>
      <c r="X195">
        <f t="shared" si="62"/>
        <v>12.531826268274374</v>
      </c>
      <c r="Y195">
        <f t="shared" si="61"/>
        <v>0.47665847665847672</v>
      </c>
      <c r="Z195">
        <f t="shared" si="55"/>
        <v>4.7799149939110052E-5</v>
      </c>
      <c r="AA195">
        <f t="shared" si="56"/>
        <v>47.799149939110052</v>
      </c>
      <c r="AB195">
        <f t="shared" si="57"/>
        <v>5.9901064280812487E-8</v>
      </c>
      <c r="AC195">
        <f t="shared" si="58"/>
        <v>5.9901064280812481E-2</v>
      </c>
      <c r="AD195">
        <f t="shared" si="63"/>
        <v>0.10715753896388638</v>
      </c>
      <c r="AF195">
        <v>26.544899999999998</v>
      </c>
    </row>
    <row r="196" spans="1:32" x14ac:dyDescent="0.35">
      <c r="A196">
        <v>44743</v>
      </c>
      <c r="B196" s="2">
        <v>44743</v>
      </c>
      <c r="C196" t="s">
        <v>56</v>
      </c>
      <c r="D196" t="s">
        <v>155</v>
      </c>
      <c r="E196" t="s">
        <v>67</v>
      </c>
      <c r="F196" t="s">
        <v>46</v>
      </c>
      <c r="G196">
        <v>11</v>
      </c>
      <c r="H196" t="s">
        <v>30</v>
      </c>
      <c r="I196" t="s">
        <v>75</v>
      </c>
      <c r="J196" t="s">
        <v>508</v>
      </c>
      <c r="K196" t="s">
        <v>157</v>
      </c>
      <c r="L196">
        <v>0.65800000000000003</v>
      </c>
      <c r="M196">
        <v>1.53</v>
      </c>
      <c r="N196">
        <v>-0.153</v>
      </c>
      <c r="O196" t="s">
        <v>158</v>
      </c>
      <c r="P196">
        <v>0.53900000000000003</v>
      </c>
      <c r="Q196">
        <v>0.11899999999999999</v>
      </c>
      <c r="R196">
        <v>10.47</v>
      </c>
      <c r="S196">
        <v>-1.0470000000000002</v>
      </c>
      <c r="T196">
        <f t="shared" si="53"/>
        <v>-0.89400000000000013</v>
      </c>
      <c r="U196">
        <v>72.885000000000005</v>
      </c>
      <c r="V196">
        <f t="shared" si="59"/>
        <v>36.442500000000003</v>
      </c>
      <c r="W196">
        <f t="shared" si="60"/>
        <v>3.6442500000000004</v>
      </c>
      <c r="X196">
        <f t="shared" si="62"/>
        <v>41.722068403569381</v>
      </c>
      <c r="Y196">
        <f t="shared" si="61"/>
        <v>0.22077922077922074</v>
      </c>
      <c r="Z196">
        <f t="shared" si="55"/>
        <v>1.8533587848796164E-5</v>
      </c>
      <c r="AA196">
        <f t="shared" si="56"/>
        <v>18.533587848796163</v>
      </c>
      <c r="AB196">
        <f t="shared" si="57"/>
        <v>7.7325961999103583E-8</v>
      </c>
      <c r="AC196">
        <f t="shared" si="58"/>
        <v>7.7325961999103576E-2</v>
      </c>
      <c r="AD196">
        <f t="shared" si="63"/>
        <v>8.6494364652241126E-2</v>
      </c>
      <c r="AF196">
        <v>26.544899999999998</v>
      </c>
    </row>
    <row r="197" spans="1:32" x14ac:dyDescent="0.35">
      <c r="A197">
        <v>44743</v>
      </c>
      <c r="B197" s="2">
        <v>44743</v>
      </c>
      <c r="C197" t="s">
        <v>56</v>
      </c>
      <c r="D197" t="s">
        <v>155</v>
      </c>
      <c r="E197" t="s">
        <v>57</v>
      </c>
      <c r="F197" t="s">
        <v>46</v>
      </c>
      <c r="G197">
        <v>1</v>
      </c>
      <c r="H197" t="s">
        <v>30</v>
      </c>
      <c r="I197" t="s">
        <v>62</v>
      </c>
      <c r="J197" t="s">
        <v>500</v>
      </c>
      <c r="K197" t="s">
        <v>87</v>
      </c>
      <c r="L197">
        <v>0.68200000000000005</v>
      </c>
      <c r="M197">
        <v>3.84</v>
      </c>
      <c r="N197">
        <v>-0.38400000000000001</v>
      </c>
      <c r="O197" t="s">
        <v>156</v>
      </c>
      <c r="P197">
        <v>0.64300000000000002</v>
      </c>
      <c r="Q197">
        <v>3.9000000000000035E-2</v>
      </c>
      <c r="R197">
        <v>8.73</v>
      </c>
      <c r="S197">
        <v>-0.873</v>
      </c>
      <c r="T197">
        <f t="shared" si="53"/>
        <v>-0.48899999999999999</v>
      </c>
      <c r="U197">
        <v>42.6</v>
      </c>
      <c r="V197">
        <f t="shared" si="59"/>
        <v>21.3</v>
      </c>
      <c r="W197">
        <f t="shared" si="60"/>
        <v>2.13</v>
      </c>
      <c r="X197">
        <f t="shared" si="62"/>
        <v>14.253079670999997</v>
      </c>
      <c r="Y197">
        <f t="shared" si="61"/>
        <v>6.065318818040441E-2</v>
      </c>
      <c r="Z197">
        <f t="shared" si="55"/>
        <v>3.7778071564634458E-6</v>
      </c>
      <c r="AA197">
        <f t="shared" si="56"/>
        <v>3.7778071564634459</v>
      </c>
      <c r="AB197">
        <f t="shared" si="57"/>
        <v>5.3845386382747447E-9</v>
      </c>
      <c r="AC197">
        <f t="shared" si="58"/>
        <v>5.3845386382747442E-3</v>
      </c>
      <c r="AD197">
        <f t="shared" si="63"/>
        <v>1.1011326458639559E-2</v>
      </c>
      <c r="AE197">
        <v>26.544899999999998</v>
      </c>
      <c r="AF197">
        <v>26.544899999999998</v>
      </c>
    </row>
    <row r="198" spans="1:32" x14ac:dyDescent="0.35">
      <c r="A198">
        <v>44743</v>
      </c>
      <c r="B198" s="2">
        <v>44743</v>
      </c>
      <c r="C198" t="s">
        <v>56</v>
      </c>
      <c r="D198" t="s">
        <v>155</v>
      </c>
      <c r="E198" t="s">
        <v>67</v>
      </c>
      <c r="F198" t="s">
        <v>46</v>
      </c>
      <c r="G198">
        <v>12</v>
      </c>
      <c r="H198" t="s">
        <v>37</v>
      </c>
      <c r="I198" t="s">
        <v>76</v>
      </c>
      <c r="J198" t="s">
        <v>509</v>
      </c>
      <c r="K198" t="s">
        <v>157</v>
      </c>
      <c r="L198">
        <v>0.74</v>
      </c>
      <c r="M198">
        <v>3.11</v>
      </c>
      <c r="N198">
        <v>-0.311</v>
      </c>
      <c r="O198" t="s">
        <v>158</v>
      </c>
      <c r="P198">
        <v>0.56200000000000006</v>
      </c>
      <c r="Q198">
        <v>0.17799999999999994</v>
      </c>
      <c r="R198">
        <v>11.87</v>
      </c>
      <c r="S198">
        <v>-1.1869999999999998</v>
      </c>
      <c r="T198">
        <f t="shared" si="53"/>
        <v>-0.87599999999999989</v>
      </c>
      <c r="U198">
        <v>58.085000000000001</v>
      </c>
      <c r="V198">
        <f t="shared" si="59"/>
        <v>29.0425</v>
      </c>
      <c r="W198">
        <f t="shared" si="60"/>
        <v>2.9042500000000002</v>
      </c>
      <c r="X198">
        <f t="shared" si="62"/>
        <v>26.498268838469379</v>
      </c>
      <c r="Y198">
        <f t="shared" si="61"/>
        <v>0.3167259786476867</v>
      </c>
      <c r="Z198">
        <f t="shared" si="55"/>
        <v>2.8899383603778563E-5</v>
      </c>
      <c r="AA198">
        <f t="shared" si="56"/>
        <v>28.899383603778563</v>
      </c>
      <c r="AB198">
        <f t="shared" si="57"/>
        <v>7.6578363599897843E-8</v>
      </c>
      <c r="AC198">
        <f t="shared" si="58"/>
        <v>7.657836359989785E-2</v>
      </c>
      <c r="AD198">
        <f t="shared" si="63"/>
        <v>8.7418223287554636E-2</v>
      </c>
      <c r="AF198">
        <v>26.544899999999998</v>
      </c>
    </row>
    <row r="199" spans="1:32" x14ac:dyDescent="0.35">
      <c r="A199">
        <v>44743</v>
      </c>
      <c r="B199" s="2">
        <v>44743</v>
      </c>
      <c r="C199" t="s">
        <v>56</v>
      </c>
      <c r="D199" t="s">
        <v>155</v>
      </c>
      <c r="E199" t="s">
        <v>57</v>
      </c>
      <c r="F199" t="s">
        <v>46</v>
      </c>
      <c r="G199">
        <v>3</v>
      </c>
      <c r="H199" t="s">
        <v>37</v>
      </c>
      <c r="I199" t="s">
        <v>38</v>
      </c>
      <c r="J199" t="s">
        <v>501</v>
      </c>
      <c r="K199" t="s">
        <v>87</v>
      </c>
      <c r="L199">
        <v>0.69799999999999995</v>
      </c>
      <c r="M199">
        <v>5.08</v>
      </c>
      <c r="N199">
        <v>-0.50800000000000001</v>
      </c>
      <c r="O199" t="s">
        <v>156</v>
      </c>
      <c r="P199">
        <v>0.53900000000000003</v>
      </c>
      <c r="Q199">
        <v>0.15899999999999992</v>
      </c>
      <c r="R199">
        <v>12.49</v>
      </c>
      <c r="S199">
        <v>-1.2490000000000001</v>
      </c>
      <c r="T199">
        <f t="shared" si="53"/>
        <v>-0.7410000000000001</v>
      </c>
      <c r="U199">
        <v>49.884999999999998</v>
      </c>
      <c r="V199">
        <f t="shared" si="59"/>
        <v>24.942499999999999</v>
      </c>
      <c r="W199">
        <f t="shared" si="60"/>
        <v>2.4942500000000001</v>
      </c>
      <c r="X199">
        <f t="shared" si="62"/>
        <v>19.544720656319374</v>
      </c>
      <c r="Y199">
        <f t="shared" si="61"/>
        <v>0.29499072356215195</v>
      </c>
      <c r="Z199">
        <f t="shared" si="55"/>
        <v>2.6477748426837958E-5</v>
      </c>
      <c r="AA199">
        <f t="shared" si="56"/>
        <v>26.477748426837959</v>
      </c>
      <c r="AB199">
        <f t="shared" si="57"/>
        <v>5.1750019661084763E-8</v>
      </c>
      <c r="AC199">
        <f t="shared" si="58"/>
        <v>5.1750019661084765E-2</v>
      </c>
      <c r="AD199">
        <f t="shared" si="63"/>
        <v>6.9838083213339758E-2</v>
      </c>
      <c r="AE199">
        <v>26.544899999999998</v>
      </c>
      <c r="AF199">
        <v>26.544899999999998</v>
      </c>
    </row>
    <row r="200" spans="1:32" x14ac:dyDescent="0.35">
      <c r="A200">
        <v>44743</v>
      </c>
      <c r="B200" s="2">
        <v>44743</v>
      </c>
      <c r="C200" t="s">
        <v>56</v>
      </c>
      <c r="D200" t="s">
        <v>155</v>
      </c>
      <c r="E200" t="s">
        <v>57</v>
      </c>
      <c r="F200" t="s">
        <v>46</v>
      </c>
      <c r="G200">
        <v>6</v>
      </c>
      <c r="H200" t="s">
        <v>37</v>
      </c>
      <c r="I200" t="s">
        <v>120</v>
      </c>
      <c r="J200" t="s">
        <v>521</v>
      </c>
      <c r="K200" t="s">
        <v>87</v>
      </c>
      <c r="L200">
        <v>0.67800000000000005</v>
      </c>
      <c r="M200">
        <v>4.24</v>
      </c>
      <c r="N200">
        <v>-0.42400000000000004</v>
      </c>
      <c r="O200" t="s">
        <v>156</v>
      </c>
      <c r="P200">
        <v>0.502</v>
      </c>
      <c r="Q200">
        <v>0.17600000000000005</v>
      </c>
      <c r="R200">
        <v>11.24</v>
      </c>
      <c r="S200">
        <v>-1.1240000000000001</v>
      </c>
      <c r="T200">
        <f t="shared" si="53"/>
        <v>-0.70000000000000007</v>
      </c>
      <c r="U200">
        <v>35.465000000000003</v>
      </c>
      <c r="V200">
        <f t="shared" si="59"/>
        <v>17.732500000000002</v>
      </c>
      <c r="W200">
        <f t="shared" si="60"/>
        <v>1.7732500000000002</v>
      </c>
      <c r="X200">
        <f t="shared" si="62"/>
        <v>9.8784644869943765</v>
      </c>
      <c r="Y200">
        <f t="shared" si="61"/>
        <v>0.35059760956175307</v>
      </c>
      <c r="Z200">
        <f t="shared" si="55"/>
        <v>3.2749658798578544E-5</v>
      </c>
      <c r="AA200">
        <f t="shared" si="56"/>
        <v>32.749658798578544</v>
      </c>
      <c r="AB200">
        <f t="shared" si="57"/>
        <v>3.2351634140294107E-8</v>
      </c>
      <c r="AC200">
        <f t="shared" si="58"/>
        <v>3.2351634140294107E-2</v>
      </c>
      <c r="AD200">
        <f t="shared" si="63"/>
        <v>4.6216620200420146E-2</v>
      </c>
      <c r="AE200">
        <v>26.544899999999998</v>
      </c>
      <c r="AF200">
        <v>26.544899999999998</v>
      </c>
    </row>
    <row r="201" spans="1:32" x14ac:dyDescent="0.35">
      <c r="A201">
        <v>44743</v>
      </c>
      <c r="B201" s="2">
        <v>44743</v>
      </c>
      <c r="C201" t="s">
        <v>56</v>
      </c>
      <c r="D201" t="s">
        <v>155</v>
      </c>
      <c r="E201" t="s">
        <v>77</v>
      </c>
      <c r="F201" t="s">
        <v>46</v>
      </c>
      <c r="G201">
        <v>4</v>
      </c>
      <c r="H201" t="s">
        <v>37</v>
      </c>
      <c r="I201" t="s">
        <v>68</v>
      </c>
      <c r="J201" t="s">
        <v>517</v>
      </c>
      <c r="K201" t="s">
        <v>159</v>
      </c>
      <c r="L201">
        <v>0.73099999999999998</v>
      </c>
      <c r="M201">
        <v>5.77</v>
      </c>
      <c r="N201">
        <v>-0.57699999999999996</v>
      </c>
      <c r="O201" t="s">
        <v>160</v>
      </c>
      <c r="P201">
        <v>0.61499999999999999</v>
      </c>
      <c r="Q201">
        <v>0.11599999999999999</v>
      </c>
      <c r="R201">
        <v>20.32</v>
      </c>
      <c r="S201">
        <v>-2.032</v>
      </c>
      <c r="T201">
        <f t="shared" si="53"/>
        <v>-1.4550000000000001</v>
      </c>
      <c r="U201">
        <v>42.994999999999997</v>
      </c>
      <c r="V201">
        <f t="shared" si="59"/>
        <v>21.497499999999999</v>
      </c>
      <c r="W201">
        <f t="shared" si="60"/>
        <v>2.14975</v>
      </c>
      <c r="X201">
        <f t="shared" si="62"/>
        <v>14.518622762099374</v>
      </c>
      <c r="Y201">
        <f t="shared" si="61"/>
        <v>0.18861788617886177</v>
      </c>
      <c r="Z201">
        <f t="shared" si="55"/>
        <v>1.5268257600978207E-5</v>
      </c>
      <c r="AA201">
        <f t="shared" si="56"/>
        <v>15.268257600978208</v>
      </c>
      <c r="AB201">
        <f t="shared" si="57"/>
        <v>2.2167407234315899E-8</v>
      </c>
      <c r="AC201">
        <f t="shared" si="58"/>
        <v>2.21674072343159E-2</v>
      </c>
      <c r="AD201">
        <f t="shared" si="63"/>
        <v>1.5235331432519518E-2</v>
      </c>
      <c r="AF201">
        <v>26.544899999999998</v>
      </c>
    </row>
    <row r="202" spans="1:32" x14ac:dyDescent="0.35">
      <c r="A202">
        <v>44743</v>
      </c>
      <c r="B202" s="2">
        <v>44743</v>
      </c>
      <c r="C202" t="s">
        <v>56</v>
      </c>
      <c r="D202" t="s">
        <v>155</v>
      </c>
      <c r="E202" t="s">
        <v>67</v>
      </c>
      <c r="F202" t="s">
        <v>46</v>
      </c>
      <c r="G202">
        <v>16</v>
      </c>
      <c r="H202" t="s">
        <v>43</v>
      </c>
      <c r="I202" t="s">
        <v>72</v>
      </c>
      <c r="J202" t="s">
        <v>510</v>
      </c>
      <c r="K202" t="s">
        <v>157</v>
      </c>
      <c r="L202">
        <v>0.78100000000000003</v>
      </c>
      <c r="M202">
        <v>4.34</v>
      </c>
      <c r="N202">
        <v>-0.434</v>
      </c>
      <c r="O202" t="s">
        <v>158</v>
      </c>
      <c r="P202">
        <v>0.55300000000000005</v>
      </c>
      <c r="Q202">
        <v>0.22799999999999998</v>
      </c>
      <c r="R202">
        <v>13.53</v>
      </c>
      <c r="S202">
        <v>-1.353</v>
      </c>
      <c r="T202">
        <f t="shared" si="53"/>
        <v>-0.91900000000000004</v>
      </c>
      <c r="U202">
        <v>116.83499999999999</v>
      </c>
      <c r="V202">
        <f t="shared" si="59"/>
        <v>58.417499999999997</v>
      </c>
      <c r="W202">
        <f t="shared" si="60"/>
        <v>5.8417499999999993</v>
      </c>
      <c r="X202">
        <f t="shared" si="62"/>
        <v>107.21003562471935</v>
      </c>
      <c r="Y202">
        <f t="shared" si="61"/>
        <v>0.41229656419529831</v>
      </c>
      <c r="Z202">
        <f t="shared" si="55"/>
        <v>3.9982516156834068E-5</v>
      </c>
      <c r="AA202">
        <f t="shared" si="56"/>
        <v>39.982516156834066</v>
      </c>
      <c r="AB202">
        <f t="shared" si="57"/>
        <v>4.2865269815400976E-7</v>
      </c>
      <c r="AC202">
        <f t="shared" si="58"/>
        <v>0.42865269815400975</v>
      </c>
      <c r="AD202">
        <f t="shared" si="63"/>
        <v>0.46643383912297032</v>
      </c>
      <c r="AF202">
        <v>26.544899999999998</v>
      </c>
    </row>
    <row r="203" spans="1:32" x14ac:dyDescent="0.35">
      <c r="A203">
        <v>44743</v>
      </c>
      <c r="B203" s="2">
        <v>44743</v>
      </c>
      <c r="C203" t="s">
        <v>56</v>
      </c>
      <c r="D203" t="s">
        <v>155</v>
      </c>
      <c r="E203" t="s">
        <v>57</v>
      </c>
      <c r="F203" t="s">
        <v>46</v>
      </c>
      <c r="G203">
        <v>5</v>
      </c>
      <c r="H203" t="s">
        <v>43</v>
      </c>
      <c r="I203" t="s">
        <v>58</v>
      </c>
      <c r="J203" t="s">
        <v>503</v>
      </c>
      <c r="K203" t="s">
        <v>87</v>
      </c>
      <c r="L203">
        <v>0.64800000000000002</v>
      </c>
      <c r="M203">
        <v>5.09</v>
      </c>
      <c r="N203">
        <v>-0.50900000000000001</v>
      </c>
      <c r="O203" t="s">
        <v>156</v>
      </c>
      <c r="P203">
        <v>0.499</v>
      </c>
      <c r="Q203">
        <v>0.14900000000000002</v>
      </c>
      <c r="R203">
        <v>15.23</v>
      </c>
      <c r="S203">
        <v>-1.5230000000000001</v>
      </c>
      <c r="T203">
        <f t="shared" si="53"/>
        <v>-1.0140000000000002</v>
      </c>
      <c r="U203">
        <v>130.74</v>
      </c>
      <c r="V203">
        <f t="shared" si="59"/>
        <v>65.37</v>
      </c>
      <c r="W203">
        <f t="shared" si="60"/>
        <v>6.5370000000000008</v>
      </c>
      <c r="X203">
        <f t="shared" si="62"/>
        <v>134.24758312671003</v>
      </c>
      <c r="Y203">
        <f t="shared" si="61"/>
        <v>0.29859719438877758</v>
      </c>
      <c r="Z203">
        <f t="shared" si="55"/>
        <v>2.6876795455431814E-5</v>
      </c>
      <c r="AA203">
        <f t="shared" si="56"/>
        <v>26.876795455431814</v>
      </c>
      <c r="AB203">
        <f t="shared" si="57"/>
        <v>3.6081448320826647E-7</v>
      </c>
      <c r="AC203">
        <f t="shared" si="58"/>
        <v>0.36081448320826648</v>
      </c>
      <c r="AD203">
        <f t="shared" si="63"/>
        <v>0.35583282367679131</v>
      </c>
      <c r="AE203">
        <v>26.544899999999998</v>
      </c>
      <c r="AF203">
        <v>26.544899999999998</v>
      </c>
    </row>
    <row r="204" spans="1:32" x14ac:dyDescent="0.35">
      <c r="A204">
        <v>44743</v>
      </c>
      <c r="B204" s="2">
        <v>44743</v>
      </c>
      <c r="C204" t="s">
        <v>56</v>
      </c>
      <c r="D204" t="s">
        <v>155</v>
      </c>
      <c r="E204" t="s">
        <v>77</v>
      </c>
      <c r="F204" t="s">
        <v>46</v>
      </c>
      <c r="G204">
        <v>6</v>
      </c>
      <c r="H204" t="s">
        <v>43</v>
      </c>
      <c r="I204" t="s">
        <v>81</v>
      </c>
      <c r="J204" t="s">
        <v>518</v>
      </c>
      <c r="K204" t="s">
        <v>159</v>
      </c>
      <c r="L204">
        <v>0.60899999999999999</v>
      </c>
      <c r="N204">
        <v>0</v>
      </c>
      <c r="O204" t="s">
        <v>160</v>
      </c>
      <c r="P204">
        <v>0.44500000000000001</v>
      </c>
      <c r="Q204">
        <v>0.16399999999999998</v>
      </c>
      <c r="R204">
        <v>5.23</v>
      </c>
      <c r="S204">
        <v>-0.52300000000000002</v>
      </c>
      <c r="T204">
        <f t="shared" si="53"/>
        <v>-0.52300000000000002</v>
      </c>
      <c r="U204">
        <v>71.13</v>
      </c>
      <c r="V204">
        <f t="shared" si="59"/>
        <v>35.564999999999998</v>
      </c>
      <c r="W204">
        <f t="shared" si="60"/>
        <v>3.5564999999999998</v>
      </c>
      <c r="X204">
        <f t="shared" si="62"/>
        <v>39.737005085677495</v>
      </c>
      <c r="Y204">
        <f t="shared" si="61"/>
        <v>0.36853932584269655</v>
      </c>
      <c r="Z204">
        <f t="shared" si="55"/>
        <v>3.4824794698545018E-5</v>
      </c>
      <c r="AA204">
        <f t="shared" si="56"/>
        <v>34.82479469854502</v>
      </c>
      <c r="AB204">
        <f t="shared" si="57"/>
        <v>1.383833044043758E-7</v>
      </c>
      <c r="AC204">
        <f t="shared" si="58"/>
        <v>0.13838330440437582</v>
      </c>
      <c r="AD204">
        <f t="shared" si="63"/>
        <v>0.26459522830664595</v>
      </c>
      <c r="AF204">
        <v>26.544899999999998</v>
      </c>
    </row>
    <row r="205" spans="1:32" x14ac:dyDescent="0.35">
      <c r="A205">
        <v>44743</v>
      </c>
      <c r="B205" s="2">
        <v>44743</v>
      </c>
      <c r="C205" t="s">
        <v>56</v>
      </c>
      <c r="D205" t="s">
        <v>155</v>
      </c>
      <c r="E205" t="s">
        <v>67</v>
      </c>
      <c r="F205" t="s">
        <v>46</v>
      </c>
      <c r="G205">
        <v>10</v>
      </c>
      <c r="H205" t="s">
        <v>43</v>
      </c>
      <c r="I205" t="s">
        <v>74</v>
      </c>
      <c r="J205" t="s">
        <v>511</v>
      </c>
      <c r="K205" t="s">
        <v>157</v>
      </c>
      <c r="L205">
        <v>0.79800000000000004</v>
      </c>
      <c r="M205">
        <v>5.29</v>
      </c>
      <c r="N205">
        <v>-0.52900000000000003</v>
      </c>
      <c r="O205" t="s">
        <v>158</v>
      </c>
      <c r="P205">
        <v>0.60799999999999998</v>
      </c>
      <c r="Q205">
        <v>0.19000000000000006</v>
      </c>
      <c r="R205">
        <v>16.75</v>
      </c>
      <c r="S205">
        <v>-1.675</v>
      </c>
      <c r="T205">
        <f t="shared" si="53"/>
        <v>-1.1459999999999999</v>
      </c>
      <c r="U205">
        <v>82.38</v>
      </c>
      <c r="V205">
        <f t="shared" si="59"/>
        <v>41.19</v>
      </c>
      <c r="W205">
        <f t="shared" si="60"/>
        <v>4.1189999999999998</v>
      </c>
      <c r="X205">
        <f t="shared" si="62"/>
        <v>53.300721735989995</v>
      </c>
      <c r="Y205">
        <f t="shared" si="61"/>
        <v>0.31250000000000011</v>
      </c>
      <c r="Z205">
        <f t="shared" si="55"/>
        <v>2.8425449306273583E-5</v>
      </c>
      <c r="AA205">
        <f t="shared" si="56"/>
        <v>28.425449306273581</v>
      </c>
      <c r="AB205">
        <f t="shared" si="57"/>
        <v>1.5150969636941782E-7</v>
      </c>
      <c r="AC205">
        <f t="shared" si="58"/>
        <v>0.1515096963694178</v>
      </c>
      <c r="AD205">
        <f t="shared" si="63"/>
        <v>0.13220741393491955</v>
      </c>
      <c r="AF205">
        <v>26.544899999999998</v>
      </c>
    </row>
    <row r="206" spans="1:32" x14ac:dyDescent="0.35">
      <c r="A206">
        <v>44743</v>
      </c>
      <c r="B206" s="2">
        <v>44743</v>
      </c>
      <c r="C206" t="s">
        <v>56</v>
      </c>
      <c r="D206" t="s">
        <v>155</v>
      </c>
      <c r="E206" t="s">
        <v>77</v>
      </c>
      <c r="F206" t="s">
        <v>46</v>
      </c>
      <c r="G206">
        <v>8</v>
      </c>
      <c r="H206" t="s">
        <v>25</v>
      </c>
      <c r="I206" t="s">
        <v>78</v>
      </c>
      <c r="J206" t="s">
        <v>519</v>
      </c>
      <c r="K206" t="s">
        <v>159</v>
      </c>
      <c r="L206">
        <v>0.65300000000000002</v>
      </c>
      <c r="M206">
        <v>3.32</v>
      </c>
      <c r="N206">
        <v>-0.33199999999999996</v>
      </c>
      <c r="O206" t="s">
        <v>160</v>
      </c>
      <c r="P206">
        <v>0.40899999999999997</v>
      </c>
      <c r="Q206">
        <v>0.24400000000000005</v>
      </c>
      <c r="R206">
        <v>5.44</v>
      </c>
      <c r="S206">
        <v>-0.54400000000000004</v>
      </c>
      <c r="T206">
        <f t="shared" si="53"/>
        <v>-0.21200000000000008</v>
      </c>
      <c r="U206">
        <v>40.335000000000001</v>
      </c>
      <c r="V206">
        <f t="shared" si="59"/>
        <v>20.1675</v>
      </c>
      <c r="W206">
        <f t="shared" si="60"/>
        <v>2.01675</v>
      </c>
      <c r="X206">
        <f t="shared" si="62"/>
        <v>12.777727942344375</v>
      </c>
      <c r="Y206">
        <f t="shared" si="61"/>
        <v>0.59657701711491462</v>
      </c>
      <c r="Z206">
        <f t="shared" si="55"/>
        <v>6.3007528632743999E-5</v>
      </c>
      <c r="AA206">
        <f t="shared" si="56"/>
        <v>63.007528632743998</v>
      </c>
      <c r="AB206">
        <f t="shared" si="57"/>
        <v>8.0509305918867632E-8</v>
      </c>
      <c r="AC206">
        <f t="shared" si="58"/>
        <v>8.0509305918867624E-2</v>
      </c>
      <c r="AD206">
        <f t="shared" si="63"/>
        <v>0.37976087697579053</v>
      </c>
      <c r="AF206">
        <v>26.544899999999998</v>
      </c>
    </row>
    <row r="207" spans="1:32" x14ac:dyDescent="0.35">
      <c r="A207">
        <v>44743</v>
      </c>
      <c r="B207" s="2">
        <v>44743</v>
      </c>
      <c r="C207" t="s">
        <v>56</v>
      </c>
      <c r="D207" t="s">
        <v>155</v>
      </c>
      <c r="E207" t="s">
        <v>67</v>
      </c>
      <c r="F207" t="s">
        <v>46</v>
      </c>
      <c r="G207">
        <v>15</v>
      </c>
      <c r="H207" t="s">
        <v>25</v>
      </c>
      <c r="I207" t="s">
        <v>73</v>
      </c>
      <c r="J207" t="s">
        <v>512</v>
      </c>
      <c r="K207" t="s">
        <v>157</v>
      </c>
      <c r="L207">
        <v>0.69499999999999995</v>
      </c>
      <c r="M207">
        <v>2.86</v>
      </c>
      <c r="N207">
        <v>-0.28599999999999998</v>
      </c>
      <c r="O207" t="s">
        <v>158</v>
      </c>
      <c r="P207">
        <v>0.50900000000000001</v>
      </c>
      <c r="Q207">
        <v>0.18599999999999994</v>
      </c>
      <c r="R207">
        <v>5.83</v>
      </c>
      <c r="S207">
        <v>-0.58299999999999996</v>
      </c>
      <c r="T207">
        <f t="shared" si="53"/>
        <v>-0.29699999999999999</v>
      </c>
      <c r="U207">
        <v>46.674999999999997</v>
      </c>
      <c r="V207">
        <f t="shared" si="59"/>
        <v>23.337499999999999</v>
      </c>
      <c r="W207">
        <f t="shared" si="60"/>
        <v>2.3337499999999998</v>
      </c>
      <c r="X207">
        <f t="shared" si="62"/>
        <v>17.110321414859371</v>
      </c>
      <c r="Y207">
        <f t="shared" si="61"/>
        <v>0.3654223968565814</v>
      </c>
      <c r="Z207">
        <f t="shared" si="55"/>
        <v>3.4462581460102489E-5</v>
      </c>
      <c r="AA207">
        <f t="shared" si="56"/>
        <v>34.462581460102491</v>
      </c>
      <c r="AB207">
        <f t="shared" si="57"/>
        <v>5.8966584556812713E-8</v>
      </c>
      <c r="AC207">
        <f t="shared" si="58"/>
        <v>5.8966584556812716E-2</v>
      </c>
      <c r="AD207">
        <f t="shared" si="63"/>
        <v>0.19854068874347716</v>
      </c>
      <c r="AF207">
        <v>26.544899999999998</v>
      </c>
    </row>
    <row r="208" spans="1:32" x14ac:dyDescent="0.35">
      <c r="A208">
        <v>44743</v>
      </c>
      <c r="B208" s="2">
        <v>44743</v>
      </c>
      <c r="C208" t="s">
        <v>56</v>
      </c>
      <c r="D208" t="s">
        <v>155</v>
      </c>
      <c r="E208" t="s">
        <v>57</v>
      </c>
      <c r="F208" t="s">
        <v>46</v>
      </c>
      <c r="G208">
        <v>8</v>
      </c>
      <c r="H208" t="s">
        <v>25</v>
      </c>
      <c r="I208" t="s">
        <v>66</v>
      </c>
      <c r="J208" t="s">
        <v>504</v>
      </c>
      <c r="K208" t="s">
        <v>87</v>
      </c>
      <c r="L208">
        <v>0.56299999999999994</v>
      </c>
      <c r="M208">
        <v>1.24</v>
      </c>
      <c r="N208">
        <v>-0.124</v>
      </c>
      <c r="O208" t="s">
        <v>156</v>
      </c>
      <c r="P208">
        <v>0.38900000000000001</v>
      </c>
      <c r="Q208">
        <v>0.17399999999999993</v>
      </c>
      <c r="R208">
        <v>10.09</v>
      </c>
      <c r="S208">
        <v>-1.0089999999999999</v>
      </c>
      <c r="T208">
        <f t="shared" si="53"/>
        <v>-0.8849999999999999</v>
      </c>
      <c r="U208">
        <v>47.21</v>
      </c>
      <c r="V208">
        <f t="shared" si="59"/>
        <v>23.605</v>
      </c>
      <c r="W208">
        <f t="shared" si="60"/>
        <v>2.3605</v>
      </c>
      <c r="X208">
        <f t="shared" si="62"/>
        <v>17.504814601797499</v>
      </c>
      <c r="Y208">
        <f t="shared" si="61"/>
        <v>0.44730077120822603</v>
      </c>
      <c r="Z208">
        <f t="shared" si="55"/>
        <v>4.4201308576576461E-5</v>
      </c>
      <c r="AA208">
        <f t="shared" si="56"/>
        <v>44.201308576576459</v>
      </c>
      <c r="AB208">
        <f t="shared" si="57"/>
        <v>7.7373571178981272E-8</v>
      </c>
      <c r="AC208">
        <f t="shared" si="58"/>
        <v>7.7373571178981262E-2</v>
      </c>
      <c r="AD208">
        <f t="shared" si="63"/>
        <v>8.7427764044046632E-2</v>
      </c>
      <c r="AE208">
        <v>26.544899999999998</v>
      </c>
      <c r="AF208">
        <v>26.544899999999998</v>
      </c>
    </row>
    <row r="209" spans="1:32" x14ac:dyDescent="0.35">
      <c r="A209">
        <v>44743</v>
      </c>
      <c r="B209" s="2">
        <v>44743</v>
      </c>
      <c r="C209" t="s">
        <v>56</v>
      </c>
      <c r="D209" t="s">
        <v>155</v>
      </c>
      <c r="E209" t="s">
        <v>77</v>
      </c>
      <c r="F209" t="s">
        <v>46</v>
      </c>
      <c r="G209">
        <v>3</v>
      </c>
      <c r="H209" t="s">
        <v>25</v>
      </c>
      <c r="I209" t="s">
        <v>85</v>
      </c>
      <c r="J209" t="s">
        <v>520</v>
      </c>
      <c r="K209" t="s">
        <v>159</v>
      </c>
      <c r="L209">
        <v>0.66</v>
      </c>
      <c r="M209">
        <v>1.98</v>
      </c>
      <c r="N209">
        <v>-0.19800000000000001</v>
      </c>
      <c r="O209" t="s">
        <v>160</v>
      </c>
      <c r="P209">
        <v>0.55200000000000005</v>
      </c>
      <c r="Q209">
        <v>0.10799999999999998</v>
      </c>
      <c r="R209">
        <v>14.13</v>
      </c>
      <c r="S209">
        <v>-1.413</v>
      </c>
      <c r="T209">
        <f t="shared" si="53"/>
        <v>-1.2150000000000001</v>
      </c>
      <c r="U209">
        <v>75.954999999999998</v>
      </c>
      <c r="V209">
        <f t="shared" si="59"/>
        <v>37.977499999999999</v>
      </c>
      <c r="W209">
        <f t="shared" si="60"/>
        <v>3.7977499999999997</v>
      </c>
      <c r="X209">
        <f t="shared" si="62"/>
        <v>45.310854315299366</v>
      </c>
      <c r="Y209">
        <f t="shared" si="61"/>
        <v>0.19565217391304343</v>
      </c>
      <c r="Z209">
        <f t="shared" si="55"/>
        <v>1.5972194852135439E-5</v>
      </c>
      <c r="AA209">
        <f t="shared" si="56"/>
        <v>15.97219485213544</v>
      </c>
      <c r="AB209">
        <f t="shared" si="57"/>
        <v>7.2371379404068337E-8</v>
      </c>
      <c r="AC209">
        <f t="shared" si="58"/>
        <v>7.2371379404068334E-2</v>
      </c>
      <c r="AD209">
        <f t="shared" si="63"/>
        <v>5.956492132022085E-2</v>
      </c>
      <c r="AF209">
        <v>26.544899999999998</v>
      </c>
    </row>
    <row r="210" spans="1:32" x14ac:dyDescent="0.35">
      <c r="A210">
        <v>44747</v>
      </c>
      <c r="B210" s="2">
        <v>44747</v>
      </c>
      <c r="C210" t="s">
        <v>18</v>
      </c>
      <c r="D210" t="s">
        <v>155</v>
      </c>
      <c r="E210" t="s">
        <v>20</v>
      </c>
      <c r="F210" t="s">
        <v>21</v>
      </c>
      <c r="G210">
        <v>13</v>
      </c>
      <c r="H210" t="s">
        <v>39</v>
      </c>
      <c r="I210" t="s">
        <v>40</v>
      </c>
      <c r="J210" t="s">
        <v>418</v>
      </c>
      <c r="K210" t="s">
        <v>143</v>
      </c>
      <c r="L210">
        <v>0.76300000000000001</v>
      </c>
      <c r="M210">
        <v>18.34</v>
      </c>
      <c r="N210">
        <v>-1.8340000000000001</v>
      </c>
      <c r="O210" t="s">
        <v>163</v>
      </c>
      <c r="P210">
        <v>0.61499999999999999</v>
      </c>
      <c r="Q210">
        <v>0.14800000000000002</v>
      </c>
      <c r="R210">
        <v>21.57</v>
      </c>
      <c r="S210">
        <v>-2.157</v>
      </c>
      <c r="T210">
        <v>-0.32299999999999995</v>
      </c>
      <c r="U210">
        <v>23.5</v>
      </c>
      <c r="V210">
        <f t="shared" ref="V210:V241" si="64">U210/(2*3.14)</f>
        <v>3.7420382165605095</v>
      </c>
      <c r="W210">
        <f t="shared" ref="W210:W241" si="65">V210</f>
        <v>3.7420382165605095</v>
      </c>
      <c r="X210">
        <f t="shared" si="62"/>
        <v>43.991213576108564</v>
      </c>
      <c r="Y210">
        <f t="shared" si="61"/>
        <v>0.24065040650406508</v>
      </c>
      <c r="Z210">
        <f t="shared" si="55"/>
        <v>2.0607906038520198E-5</v>
      </c>
      <c r="AA210">
        <f t="shared" si="56"/>
        <v>20.607906038520198</v>
      </c>
      <c r="AB210">
        <f t="shared" si="57"/>
        <v>9.0656679589691939E-8</v>
      </c>
      <c r="AC210">
        <f t="shared" si="58"/>
        <v>9.0656679589691938E-2</v>
      </c>
      <c r="AD210">
        <f t="shared" si="63"/>
        <v>0.28067083464300913</v>
      </c>
      <c r="AF210">
        <v>33.278799999999997</v>
      </c>
    </row>
    <row r="211" spans="1:32" x14ac:dyDescent="0.35">
      <c r="A211">
        <v>44747</v>
      </c>
      <c r="B211" s="2">
        <v>44747</v>
      </c>
      <c r="C211" t="s">
        <v>18</v>
      </c>
      <c r="D211" t="s">
        <v>155</v>
      </c>
      <c r="E211" t="s">
        <v>86</v>
      </c>
      <c r="F211" t="s">
        <v>46</v>
      </c>
      <c r="G211">
        <v>2</v>
      </c>
      <c r="H211" t="s">
        <v>39</v>
      </c>
      <c r="I211" t="s">
        <v>91</v>
      </c>
      <c r="J211" t="s">
        <v>396</v>
      </c>
      <c r="K211" t="s">
        <v>161</v>
      </c>
      <c r="L211">
        <v>0.72599999999999998</v>
      </c>
      <c r="M211">
        <v>20.65</v>
      </c>
      <c r="N211">
        <v>-2.0649999999999999</v>
      </c>
      <c r="O211" t="s">
        <v>162</v>
      </c>
      <c r="P211">
        <v>0.61399999999999999</v>
      </c>
      <c r="Q211">
        <v>0.11199999999999999</v>
      </c>
      <c r="R211">
        <v>23.65</v>
      </c>
      <c r="S211">
        <v>-2.3649999999999998</v>
      </c>
      <c r="T211">
        <f>S211-N211</f>
        <v>-0.29999999999999982</v>
      </c>
      <c r="U211">
        <v>23.5</v>
      </c>
      <c r="V211">
        <f t="shared" si="64"/>
        <v>3.7420382165605095</v>
      </c>
      <c r="W211">
        <f t="shared" si="65"/>
        <v>3.7420382165605095</v>
      </c>
      <c r="X211">
        <f t="shared" si="62"/>
        <v>43.991213576108564</v>
      </c>
      <c r="Y211">
        <f t="shared" si="61"/>
        <v>0.18241042345276873</v>
      </c>
      <c r="Z211">
        <f t="shared" si="55"/>
        <v>1.4652073292565559E-5</v>
      </c>
      <c r="AA211">
        <f t="shared" si="56"/>
        <v>14.652073292565559</v>
      </c>
      <c r="AB211">
        <f t="shared" si="57"/>
        <v>6.4456248554604779E-8</v>
      </c>
      <c r="AC211">
        <f t="shared" si="58"/>
        <v>6.4456248554604773E-2</v>
      </c>
      <c r="AD211">
        <f t="shared" si="63"/>
        <v>0.2148541618486827</v>
      </c>
      <c r="AF211">
        <v>33.278799999999997</v>
      </c>
    </row>
    <row r="212" spans="1:32" x14ac:dyDescent="0.35">
      <c r="A212">
        <v>44747</v>
      </c>
      <c r="B212" s="2">
        <v>44747</v>
      </c>
      <c r="C212" t="s">
        <v>18</v>
      </c>
      <c r="D212" t="s">
        <v>155</v>
      </c>
      <c r="E212" t="s">
        <v>20</v>
      </c>
      <c r="F212" t="s">
        <v>21</v>
      </c>
      <c r="G212">
        <v>6</v>
      </c>
      <c r="H212" t="s">
        <v>28</v>
      </c>
      <c r="I212" t="s">
        <v>92</v>
      </c>
      <c r="J212" t="s">
        <v>420</v>
      </c>
      <c r="K212" t="s">
        <v>165</v>
      </c>
      <c r="L212">
        <v>0.79700000000000004</v>
      </c>
      <c r="M212">
        <v>9.4499999999999993</v>
      </c>
      <c r="N212">
        <v>-0.94499999999999995</v>
      </c>
      <c r="O212" t="s">
        <v>146</v>
      </c>
      <c r="P212">
        <v>0.59399999999999997</v>
      </c>
      <c r="Q212">
        <v>0.20300000000000007</v>
      </c>
      <c r="R212">
        <v>22.97</v>
      </c>
      <c r="S212">
        <v>-2.2969999999999997</v>
      </c>
      <c r="T212">
        <v>-1.3519999999999999</v>
      </c>
      <c r="U212">
        <v>26</v>
      </c>
      <c r="V212">
        <f t="shared" si="64"/>
        <v>4.1401273885350314</v>
      </c>
      <c r="W212">
        <f t="shared" si="65"/>
        <v>4.1401273885350314</v>
      </c>
      <c r="X212">
        <f t="shared" si="62"/>
        <v>53.848909692076745</v>
      </c>
      <c r="Y212">
        <f t="shared" si="61"/>
        <v>0.34175084175084186</v>
      </c>
      <c r="Z212">
        <f t="shared" si="55"/>
        <v>3.1735363000275123E-5</v>
      </c>
      <c r="AA212">
        <f t="shared" si="56"/>
        <v>31.735363000275122</v>
      </c>
      <c r="AB212">
        <f t="shared" si="57"/>
        <v>1.708914696247089E-7</v>
      </c>
      <c r="AC212">
        <f t="shared" si="58"/>
        <v>0.17089146962470889</v>
      </c>
      <c r="AD212">
        <f t="shared" si="63"/>
        <v>0.12639901599460718</v>
      </c>
      <c r="AF212">
        <v>33.278799999999997</v>
      </c>
    </row>
    <row r="213" spans="1:32" x14ac:dyDescent="0.35">
      <c r="A213">
        <v>44747</v>
      </c>
      <c r="B213" s="2">
        <v>44747</v>
      </c>
      <c r="C213" t="s">
        <v>18</v>
      </c>
      <c r="D213" t="s">
        <v>155</v>
      </c>
      <c r="E213" t="s">
        <v>20</v>
      </c>
      <c r="F213" t="s">
        <v>21</v>
      </c>
      <c r="G213">
        <v>2</v>
      </c>
      <c r="H213" t="s">
        <v>22</v>
      </c>
      <c r="I213" t="s">
        <v>113</v>
      </c>
      <c r="J213" t="s">
        <v>421</v>
      </c>
      <c r="K213" t="s">
        <v>165</v>
      </c>
      <c r="L213">
        <v>0.61399999999999999</v>
      </c>
      <c r="M213">
        <v>17.559999999999999</v>
      </c>
      <c r="N213">
        <v>-1.7559999999999998</v>
      </c>
      <c r="O213" t="s">
        <v>146</v>
      </c>
      <c r="P213">
        <v>0.53600000000000003</v>
      </c>
      <c r="Q213">
        <v>7.7999999999999958E-2</v>
      </c>
      <c r="R213">
        <v>25.65</v>
      </c>
      <c r="S213">
        <v>-2.5649999999999999</v>
      </c>
      <c r="T213">
        <v>-0.80900000000000016</v>
      </c>
      <c r="U213">
        <v>15</v>
      </c>
      <c r="V213">
        <f t="shared" si="64"/>
        <v>2.3885350318471334</v>
      </c>
      <c r="W213">
        <f t="shared" si="65"/>
        <v>2.3885350318471334</v>
      </c>
      <c r="X213">
        <f t="shared" si="62"/>
        <v>17.923083847214894</v>
      </c>
      <c r="Y213">
        <f t="shared" si="61"/>
        <v>0.14552238805970141</v>
      </c>
      <c r="Z213">
        <f t="shared" si="55"/>
        <v>1.1094648849957529E-5</v>
      </c>
      <c r="AA213">
        <f t="shared" si="56"/>
        <v>11.094648849957528</v>
      </c>
      <c r="AB213">
        <f t="shared" si="57"/>
        <v>1.9885032159319508E-8</v>
      </c>
      <c r="AC213">
        <f t="shared" si="58"/>
        <v>1.9885032159319506E-2</v>
      </c>
      <c r="AD213">
        <f t="shared" si="63"/>
        <v>2.4579767811272562E-2</v>
      </c>
      <c r="AF213">
        <v>33.278799999999997</v>
      </c>
    </row>
    <row r="214" spans="1:32" x14ac:dyDescent="0.35">
      <c r="A214">
        <v>44747</v>
      </c>
      <c r="B214" s="2">
        <v>44747</v>
      </c>
      <c r="C214" t="s">
        <v>18</v>
      </c>
      <c r="D214" t="s">
        <v>155</v>
      </c>
      <c r="E214" t="s">
        <v>86</v>
      </c>
      <c r="F214" t="s">
        <v>46</v>
      </c>
      <c r="G214">
        <v>4</v>
      </c>
      <c r="H214" t="s">
        <v>30</v>
      </c>
      <c r="I214" t="s">
        <v>65</v>
      </c>
      <c r="J214" t="s">
        <v>401</v>
      </c>
      <c r="K214" t="s">
        <v>161</v>
      </c>
      <c r="L214">
        <v>0.58199999999999996</v>
      </c>
      <c r="M214">
        <v>6.76</v>
      </c>
      <c r="N214">
        <v>-0.67599999999999993</v>
      </c>
      <c r="O214" t="s">
        <v>162</v>
      </c>
      <c r="P214">
        <v>0.64700000000000002</v>
      </c>
      <c r="Q214">
        <v>-6.5000000000000058E-2</v>
      </c>
      <c r="R214">
        <v>5.83</v>
      </c>
      <c r="S214">
        <v>-0.58299999999999996</v>
      </c>
      <c r="T214">
        <f>S214-N214</f>
        <v>9.2999999999999972E-2</v>
      </c>
      <c r="U214">
        <v>26</v>
      </c>
      <c r="V214">
        <f t="shared" si="64"/>
        <v>4.1401273885350314</v>
      </c>
      <c r="W214">
        <f t="shared" si="65"/>
        <v>4.1401273885350314</v>
      </c>
      <c r="X214">
        <f t="shared" si="62"/>
        <v>53.848909692076745</v>
      </c>
      <c r="Y214">
        <f>(P214-L214)/L214</f>
        <v>0.11168384879725096</v>
      </c>
      <c r="Z214">
        <f t="shared" si="55"/>
        <v>8.0098265062032237E-6</v>
      </c>
      <c r="AA214">
        <f t="shared" si="56"/>
        <v>8.0098265062032237</v>
      </c>
      <c r="AB214">
        <f t="shared" si="57"/>
        <v>4.3132042418174004E-8</v>
      </c>
      <c r="AC214">
        <f t="shared" si="58"/>
        <v>4.3132042418174005E-2</v>
      </c>
      <c r="AD214">
        <f t="shared" si="63"/>
        <v>0.46378540234595717</v>
      </c>
      <c r="AF214">
        <v>33.278799999999997</v>
      </c>
    </row>
    <row r="215" spans="1:32" x14ac:dyDescent="0.35">
      <c r="A215">
        <v>44747</v>
      </c>
      <c r="B215" s="2">
        <v>44747</v>
      </c>
      <c r="C215" t="s">
        <v>18</v>
      </c>
      <c r="D215" t="s">
        <v>155</v>
      </c>
      <c r="E215" t="s">
        <v>20</v>
      </c>
      <c r="F215" t="s">
        <v>21</v>
      </c>
      <c r="G215">
        <v>3</v>
      </c>
      <c r="H215" t="s">
        <v>30</v>
      </c>
      <c r="I215" t="s">
        <v>166</v>
      </c>
      <c r="J215" t="s">
        <v>422</v>
      </c>
      <c r="K215" t="s">
        <v>165</v>
      </c>
      <c r="L215">
        <v>0.55900000000000005</v>
      </c>
      <c r="M215">
        <v>7.85</v>
      </c>
      <c r="N215">
        <v>-0.78499999999999992</v>
      </c>
      <c r="O215" t="s">
        <v>146</v>
      </c>
      <c r="P215">
        <v>0.53600000000000003</v>
      </c>
      <c r="Q215">
        <v>2.300000000000002E-2</v>
      </c>
      <c r="R215">
        <v>10.56</v>
      </c>
      <c r="S215">
        <v>-1.056</v>
      </c>
      <c r="T215">
        <v>-0.27100000000000013</v>
      </c>
      <c r="U215">
        <v>52.5</v>
      </c>
      <c r="V215">
        <f t="shared" si="64"/>
        <v>8.3598726114649686</v>
      </c>
      <c r="W215">
        <f t="shared" si="65"/>
        <v>8.3598726114649686</v>
      </c>
      <c r="X215">
        <f t="shared" si="62"/>
        <v>219.5577771283825</v>
      </c>
      <c r="Y215">
        <f>(L215-P215)/P215</f>
        <v>4.2910447761194064E-2</v>
      </c>
      <c r="Z215">
        <f t="shared" si="55"/>
        <v>2.4673574524889944E-6</v>
      </c>
      <c r="AA215">
        <f t="shared" si="56"/>
        <v>2.4673574524889945</v>
      </c>
      <c r="AB215">
        <f t="shared" si="57"/>
        <v>5.4172751764963225E-8</v>
      </c>
      <c r="AC215">
        <f t="shared" si="58"/>
        <v>5.4172751764963223E-2</v>
      </c>
      <c r="AD215">
        <f t="shared" si="63"/>
        <v>0.19989945300724427</v>
      </c>
      <c r="AF215">
        <v>33.278799999999997</v>
      </c>
    </row>
    <row r="216" spans="1:32" x14ac:dyDescent="0.35">
      <c r="A216">
        <v>44747</v>
      </c>
      <c r="B216" s="2">
        <v>44747</v>
      </c>
      <c r="C216" t="s">
        <v>18</v>
      </c>
      <c r="D216" t="s">
        <v>155</v>
      </c>
      <c r="E216" t="s">
        <v>20</v>
      </c>
      <c r="F216" t="s">
        <v>21</v>
      </c>
      <c r="G216">
        <v>9</v>
      </c>
      <c r="H216" t="s">
        <v>30</v>
      </c>
      <c r="I216" t="s">
        <v>85</v>
      </c>
      <c r="J216" t="s">
        <v>489</v>
      </c>
      <c r="K216" t="s">
        <v>143</v>
      </c>
      <c r="L216">
        <v>0.70199999999999996</v>
      </c>
      <c r="M216">
        <v>4.95</v>
      </c>
      <c r="N216">
        <v>-0.495</v>
      </c>
      <c r="O216" t="s">
        <v>163</v>
      </c>
      <c r="P216">
        <v>0.80700000000000005</v>
      </c>
      <c r="Q216">
        <v>-0.10500000000000009</v>
      </c>
      <c r="R216">
        <v>10.28</v>
      </c>
      <c r="S216">
        <v>-1.028</v>
      </c>
      <c r="T216">
        <v>-0.53300000000000003</v>
      </c>
      <c r="U216">
        <v>21</v>
      </c>
      <c r="V216">
        <f t="shared" si="64"/>
        <v>3.3439490445859872</v>
      </c>
      <c r="W216">
        <f t="shared" si="65"/>
        <v>3.3439490445859872</v>
      </c>
      <c r="X216">
        <f t="shared" si="62"/>
        <v>35.129244340541192</v>
      </c>
      <c r="Y216">
        <f>(P216-L216)/L216</f>
        <v>0.14957264957264971</v>
      </c>
      <c r="Z216">
        <f t="shared" si="55"/>
        <v>1.147598583495873E-5</v>
      </c>
      <c r="AA216">
        <f t="shared" si="56"/>
        <v>11.475985834958731</v>
      </c>
      <c r="AB216">
        <f t="shared" si="57"/>
        <v>4.0314271044485485E-8</v>
      </c>
      <c r="AC216">
        <f t="shared" si="58"/>
        <v>4.031427104448549E-2</v>
      </c>
      <c r="AD216">
        <f t="shared" si="63"/>
        <v>7.5636531040310484E-2</v>
      </c>
      <c r="AF216">
        <v>33.278799999999997</v>
      </c>
    </row>
    <row r="217" spans="1:32" x14ac:dyDescent="0.35">
      <c r="A217">
        <v>44747</v>
      </c>
      <c r="B217" s="2">
        <v>44747</v>
      </c>
      <c r="C217" t="s">
        <v>18</v>
      </c>
      <c r="D217" t="s">
        <v>155</v>
      </c>
      <c r="E217" t="s">
        <v>86</v>
      </c>
      <c r="F217" t="s">
        <v>46</v>
      </c>
      <c r="G217">
        <v>8</v>
      </c>
      <c r="H217" t="s">
        <v>30</v>
      </c>
      <c r="I217" t="s">
        <v>90</v>
      </c>
      <c r="J217" t="s">
        <v>400</v>
      </c>
      <c r="K217" t="s">
        <v>161</v>
      </c>
      <c r="L217">
        <v>0.82199999999999995</v>
      </c>
      <c r="M217">
        <v>11.67</v>
      </c>
      <c r="N217">
        <v>-1.167</v>
      </c>
      <c r="O217" t="s">
        <v>162</v>
      </c>
      <c r="P217">
        <v>0.82199999999999995</v>
      </c>
      <c r="Q217">
        <v>0</v>
      </c>
      <c r="R217">
        <v>4.63</v>
      </c>
      <c r="S217">
        <v>-0.46299999999999997</v>
      </c>
      <c r="T217">
        <f>S217-N217</f>
        <v>0.70400000000000007</v>
      </c>
      <c r="U217">
        <v>29.75</v>
      </c>
      <c r="V217">
        <f t="shared" si="64"/>
        <v>4.7372611464968148</v>
      </c>
      <c r="W217">
        <f t="shared" si="65"/>
        <v>4.7372611464968148</v>
      </c>
      <c r="X217">
        <f t="shared" si="62"/>
        <v>70.502441766780592</v>
      </c>
      <c r="Y217">
        <f>(L217-P217)/P217</f>
        <v>0</v>
      </c>
      <c r="Z217">
        <f t="shared" si="55"/>
        <v>0</v>
      </c>
      <c r="AA217">
        <f t="shared" si="56"/>
        <v>0</v>
      </c>
      <c r="AB217">
        <f t="shared" si="57"/>
        <v>0</v>
      </c>
      <c r="AC217">
        <f t="shared" si="58"/>
        <v>0</v>
      </c>
      <c r="AD217">
        <f t="shared" si="63"/>
        <v>0</v>
      </c>
      <c r="AF217">
        <v>33.278799999999997</v>
      </c>
    </row>
    <row r="218" spans="1:32" x14ac:dyDescent="0.35">
      <c r="A218">
        <v>44747</v>
      </c>
      <c r="B218" s="2">
        <v>44747</v>
      </c>
      <c r="C218" t="s">
        <v>18</v>
      </c>
      <c r="D218" t="s">
        <v>155</v>
      </c>
      <c r="E218" t="s">
        <v>20</v>
      </c>
      <c r="F218" t="s">
        <v>21</v>
      </c>
      <c r="G218">
        <v>4</v>
      </c>
      <c r="H218" t="s">
        <v>33</v>
      </c>
      <c r="I218" t="s">
        <v>34</v>
      </c>
      <c r="J218" t="s">
        <v>424</v>
      </c>
      <c r="K218" t="s">
        <v>165</v>
      </c>
      <c r="L218">
        <v>0.89</v>
      </c>
      <c r="M218">
        <v>14.65</v>
      </c>
      <c r="N218">
        <v>-1.4650000000000001</v>
      </c>
      <c r="O218" t="s">
        <v>146</v>
      </c>
      <c r="P218">
        <v>0.68300000000000005</v>
      </c>
      <c r="Q218">
        <v>0.20699999999999996</v>
      </c>
      <c r="R218">
        <v>17.489999999999998</v>
      </c>
      <c r="S218">
        <v>-1.7489999999999999</v>
      </c>
      <c r="T218">
        <v>-0.28399999999999981</v>
      </c>
      <c r="U218">
        <v>19.5</v>
      </c>
      <c r="V218">
        <f t="shared" si="64"/>
        <v>3.105095541401274</v>
      </c>
      <c r="W218">
        <f t="shared" si="65"/>
        <v>3.105095541401274</v>
      </c>
      <c r="X218">
        <f t="shared" si="62"/>
        <v>30.29001170179318</v>
      </c>
      <c r="Y218">
        <f>(L218-P218)/P218</f>
        <v>0.30307467057101017</v>
      </c>
      <c r="Z218">
        <f t="shared" si="55"/>
        <v>2.7373767259042386E-5</v>
      </c>
      <c r="AA218">
        <f t="shared" si="56"/>
        <v>27.373767259042385</v>
      </c>
      <c r="AB218">
        <f t="shared" si="57"/>
        <v>8.2915173059855693E-8</v>
      </c>
      <c r="AC218">
        <f t="shared" si="58"/>
        <v>8.2915173059855685E-2</v>
      </c>
      <c r="AD218">
        <f t="shared" si="63"/>
        <v>0.29195483471780193</v>
      </c>
      <c r="AF218">
        <v>33.278799999999997</v>
      </c>
    </row>
    <row r="219" spans="1:32" x14ac:dyDescent="0.35">
      <c r="A219">
        <v>44747</v>
      </c>
      <c r="B219" s="2">
        <v>44747</v>
      </c>
      <c r="C219" t="s">
        <v>18</v>
      </c>
      <c r="D219" t="s">
        <v>155</v>
      </c>
      <c r="E219" t="s">
        <v>86</v>
      </c>
      <c r="F219" t="s">
        <v>46</v>
      </c>
      <c r="G219">
        <v>6</v>
      </c>
      <c r="H219" t="s">
        <v>33</v>
      </c>
      <c r="I219" t="s">
        <v>54</v>
      </c>
      <c r="J219" t="s">
        <v>402</v>
      </c>
      <c r="K219" t="s">
        <v>161</v>
      </c>
      <c r="L219">
        <v>0.78700000000000003</v>
      </c>
      <c r="M219">
        <v>19.850000000000001</v>
      </c>
      <c r="N219">
        <v>-1.9850000000000001</v>
      </c>
      <c r="O219" t="s">
        <v>162</v>
      </c>
      <c r="P219">
        <v>0.82899999999999996</v>
      </c>
      <c r="Q219">
        <v>-4.1999999999999926E-2</v>
      </c>
      <c r="R219">
        <v>23.81</v>
      </c>
      <c r="S219">
        <v>-2.3809999999999998</v>
      </c>
      <c r="T219">
        <f>S219-N219</f>
        <v>-0.39599999999999969</v>
      </c>
      <c r="U219">
        <v>17.5</v>
      </c>
      <c r="V219">
        <f t="shared" si="64"/>
        <v>2.7866242038216558</v>
      </c>
      <c r="W219">
        <f t="shared" si="65"/>
        <v>2.7866242038216558</v>
      </c>
      <c r="X219">
        <f t="shared" si="62"/>
        <v>24.395308569820273</v>
      </c>
      <c r="Y219">
        <f>(P219-L219)/L219</f>
        <v>5.3367217280813117E-2</v>
      </c>
      <c r="Z219">
        <f t="shared" si="55"/>
        <v>3.2271707332972135E-6</v>
      </c>
      <c r="AA219">
        <f t="shared" si="56"/>
        <v>3.2271707332972137</v>
      </c>
      <c r="AB219">
        <f t="shared" si="57"/>
        <v>7.872782584627868E-9</v>
      </c>
      <c r="AC219">
        <f t="shared" si="58"/>
        <v>7.8727825846278687E-3</v>
      </c>
      <c r="AD219">
        <f t="shared" si="63"/>
        <v>1.9880764102595642E-2</v>
      </c>
      <c r="AF219">
        <v>33.278799999999997</v>
      </c>
    </row>
    <row r="220" spans="1:32" x14ac:dyDescent="0.35">
      <c r="A220">
        <v>44747</v>
      </c>
      <c r="B220" s="2">
        <v>44747</v>
      </c>
      <c r="C220" t="s">
        <v>18</v>
      </c>
      <c r="D220" t="s">
        <v>155</v>
      </c>
      <c r="E220" t="s">
        <v>20</v>
      </c>
      <c r="F220" t="s">
        <v>21</v>
      </c>
      <c r="G220">
        <v>10</v>
      </c>
      <c r="H220" t="s">
        <v>26</v>
      </c>
      <c r="I220" t="s">
        <v>164</v>
      </c>
      <c r="J220" t="s">
        <v>425</v>
      </c>
      <c r="K220" t="s">
        <v>143</v>
      </c>
      <c r="L220">
        <v>0.86299999999999999</v>
      </c>
      <c r="M220">
        <v>5.87</v>
      </c>
      <c r="N220">
        <v>-0.58699999999999997</v>
      </c>
      <c r="O220" t="s">
        <v>163</v>
      </c>
      <c r="P220">
        <v>0.9</v>
      </c>
      <c r="Q220">
        <v>-3.7000000000000033E-2</v>
      </c>
      <c r="R220">
        <v>6.45</v>
      </c>
      <c r="S220">
        <v>-0.64500000000000002</v>
      </c>
      <c r="T220">
        <v>-5.8000000000000052E-2</v>
      </c>
      <c r="U220">
        <v>10.75</v>
      </c>
      <c r="V220">
        <f t="shared" si="64"/>
        <v>1.7117834394904459</v>
      </c>
      <c r="W220">
        <f t="shared" si="65"/>
        <v>1.7117834394904459</v>
      </c>
      <c r="X220">
        <f t="shared" si="62"/>
        <v>9.2054950093056522</v>
      </c>
      <c r="Y220">
        <f>(P220-L220)/L220</f>
        <v>4.2873696407879532E-2</v>
      </c>
      <c r="Z220">
        <f t="shared" si="55"/>
        <v>2.4647563501404329E-6</v>
      </c>
      <c r="AA220">
        <f t="shared" si="56"/>
        <v>2.464756350140433</v>
      </c>
      <c r="AB220">
        <f t="shared" si="57"/>
        <v>2.268930228037217E-9</v>
      </c>
      <c r="AC220">
        <f t="shared" si="58"/>
        <v>2.2689302280372173E-3</v>
      </c>
      <c r="AD220">
        <f t="shared" si="63"/>
        <v>3.9119486690296815E-2</v>
      </c>
      <c r="AF220">
        <v>33.278799999999997</v>
      </c>
    </row>
    <row r="221" spans="1:32" x14ac:dyDescent="0.35">
      <c r="A221">
        <v>44747</v>
      </c>
      <c r="B221" s="2">
        <v>44747</v>
      </c>
      <c r="C221" t="s">
        <v>18</v>
      </c>
      <c r="D221" t="s">
        <v>155</v>
      </c>
      <c r="E221" t="s">
        <v>20</v>
      </c>
      <c r="F221" t="s">
        <v>21</v>
      </c>
      <c r="G221">
        <v>8</v>
      </c>
      <c r="H221" t="s">
        <v>41</v>
      </c>
      <c r="I221" t="s">
        <v>42</v>
      </c>
      <c r="J221" t="s">
        <v>426</v>
      </c>
      <c r="K221" t="s">
        <v>165</v>
      </c>
      <c r="L221">
        <v>0.71</v>
      </c>
      <c r="M221">
        <v>17.21</v>
      </c>
      <c r="N221">
        <v>-1.7210000000000001</v>
      </c>
      <c r="O221" t="s">
        <v>146</v>
      </c>
      <c r="P221">
        <v>0.53300000000000003</v>
      </c>
      <c r="Q221">
        <v>0.17699999999999994</v>
      </c>
      <c r="R221">
        <v>21.42</v>
      </c>
      <c r="S221">
        <v>-2.1420000000000003</v>
      </c>
      <c r="T221">
        <v>-0.42100000000000026</v>
      </c>
      <c r="U221">
        <v>33.5</v>
      </c>
      <c r="V221">
        <f t="shared" si="64"/>
        <v>5.3343949044585983</v>
      </c>
      <c r="W221">
        <f t="shared" si="65"/>
        <v>5.3343949044585983</v>
      </c>
      <c r="X221">
        <f t="shared" si="62"/>
        <v>89.396359322386289</v>
      </c>
      <c r="Y221">
        <f t="shared" ref="Y221:Y226" si="66">(L221-P221)/P221</f>
        <v>0.33208255159474659</v>
      </c>
      <c r="Z221">
        <f t="shared" si="55"/>
        <v>3.0633798965628801E-5</v>
      </c>
      <c r="AA221">
        <f t="shared" si="56"/>
        <v>30.633798965628802</v>
      </c>
      <c r="AB221">
        <f t="shared" si="57"/>
        <v>2.738550099741098E-7</v>
      </c>
      <c r="AC221">
        <f t="shared" si="58"/>
        <v>0.27385500997410983</v>
      </c>
      <c r="AD221">
        <f t="shared" si="63"/>
        <v>0.65048695955845526</v>
      </c>
      <c r="AF221">
        <v>33.278799999999997</v>
      </c>
    </row>
    <row r="222" spans="1:32" x14ac:dyDescent="0.35">
      <c r="A222">
        <v>44747</v>
      </c>
      <c r="B222" s="2">
        <v>44747</v>
      </c>
      <c r="C222" t="s">
        <v>18</v>
      </c>
      <c r="D222" t="s">
        <v>155</v>
      </c>
      <c r="E222" t="s">
        <v>20</v>
      </c>
      <c r="F222" t="s">
        <v>21</v>
      </c>
      <c r="G222">
        <v>15</v>
      </c>
      <c r="H222" t="s">
        <v>29</v>
      </c>
      <c r="I222" t="s">
        <v>76</v>
      </c>
      <c r="J222" t="s">
        <v>427</v>
      </c>
      <c r="K222" t="s">
        <v>143</v>
      </c>
      <c r="L222">
        <v>0.58099999999999996</v>
      </c>
      <c r="M222">
        <v>21.09</v>
      </c>
      <c r="N222">
        <v>-2.109</v>
      </c>
      <c r="O222" t="s">
        <v>163</v>
      </c>
      <c r="P222">
        <v>0.41699999999999998</v>
      </c>
      <c r="Q222">
        <v>0.16399999999999998</v>
      </c>
      <c r="R222">
        <v>33.83</v>
      </c>
      <c r="S222">
        <v>-3.383</v>
      </c>
      <c r="T222">
        <v>-1.274</v>
      </c>
      <c r="U222">
        <v>23.5</v>
      </c>
      <c r="V222">
        <f t="shared" si="64"/>
        <v>3.7420382165605095</v>
      </c>
      <c r="W222">
        <f t="shared" si="65"/>
        <v>3.7420382165605095</v>
      </c>
      <c r="X222">
        <f t="shared" si="62"/>
        <v>43.991213576108564</v>
      </c>
      <c r="Y222">
        <f t="shared" si="66"/>
        <v>0.39328537170263783</v>
      </c>
      <c r="Z222">
        <f t="shared" si="55"/>
        <v>3.7725261136178648E-5</v>
      </c>
      <c r="AA222">
        <f t="shared" si="56"/>
        <v>37.725261136178645</v>
      </c>
      <c r="AB222">
        <f t="shared" si="57"/>
        <v>1.659580019856103E-7</v>
      </c>
      <c r="AC222">
        <f t="shared" si="58"/>
        <v>0.16595800198561028</v>
      </c>
      <c r="AD222">
        <f t="shared" si="63"/>
        <v>0.13026530768101277</v>
      </c>
      <c r="AF222">
        <v>33.278799999999997</v>
      </c>
    </row>
    <row r="223" spans="1:32" x14ac:dyDescent="0.35">
      <c r="A223">
        <v>44747</v>
      </c>
      <c r="B223" s="2">
        <v>44747</v>
      </c>
      <c r="C223" t="s">
        <v>18</v>
      </c>
      <c r="D223" t="s">
        <v>155</v>
      </c>
      <c r="E223" t="s">
        <v>20</v>
      </c>
      <c r="F223" t="s">
        <v>21</v>
      </c>
      <c r="G223">
        <v>7</v>
      </c>
      <c r="H223" t="s">
        <v>29</v>
      </c>
      <c r="I223" t="s">
        <v>36</v>
      </c>
      <c r="J223" t="s">
        <v>428</v>
      </c>
      <c r="K223" t="s">
        <v>165</v>
      </c>
      <c r="L223">
        <v>0.627</v>
      </c>
      <c r="M223">
        <v>24.06</v>
      </c>
      <c r="N223">
        <v>-2.4059999999999997</v>
      </c>
      <c r="O223" t="s">
        <v>146</v>
      </c>
      <c r="P223">
        <v>0.48299999999999998</v>
      </c>
      <c r="Q223">
        <v>0.14400000000000002</v>
      </c>
      <c r="R223">
        <v>36.54</v>
      </c>
      <c r="S223">
        <v>-3.6539999999999999</v>
      </c>
      <c r="T223">
        <v>-1.2480000000000002</v>
      </c>
      <c r="U223">
        <v>25</v>
      </c>
      <c r="V223">
        <f t="shared" si="64"/>
        <v>3.9808917197452227</v>
      </c>
      <c r="W223">
        <f t="shared" si="65"/>
        <v>3.9808917197452227</v>
      </c>
      <c r="X223">
        <f t="shared" si="62"/>
        <v>49.786344020041369</v>
      </c>
      <c r="Y223">
        <f t="shared" si="66"/>
        <v>0.29813664596273298</v>
      </c>
      <c r="Z223">
        <f t="shared" si="55"/>
        <v>2.6825774602547108E-5</v>
      </c>
      <c r="AA223">
        <f t="shared" si="56"/>
        <v>26.825774602547106</v>
      </c>
      <c r="AB223">
        <f t="shared" si="57"/>
        <v>1.3355572429664988E-7</v>
      </c>
      <c r="AC223">
        <f t="shared" si="58"/>
        <v>0.13355572429664986</v>
      </c>
      <c r="AD223">
        <f t="shared" si="63"/>
        <v>0.10701580472487968</v>
      </c>
      <c r="AF223">
        <v>33.278799999999997</v>
      </c>
    </row>
    <row r="224" spans="1:32" x14ac:dyDescent="0.35">
      <c r="A224">
        <v>44747</v>
      </c>
      <c r="B224" s="2">
        <v>44747</v>
      </c>
      <c r="C224" t="s">
        <v>18</v>
      </c>
      <c r="D224" t="s">
        <v>155</v>
      </c>
      <c r="E224" t="s">
        <v>86</v>
      </c>
      <c r="F224" t="s">
        <v>46</v>
      </c>
      <c r="G224">
        <v>5</v>
      </c>
      <c r="H224" t="s">
        <v>29</v>
      </c>
      <c r="I224" t="s">
        <v>38</v>
      </c>
      <c r="J224" t="s">
        <v>404</v>
      </c>
      <c r="K224" t="s">
        <v>161</v>
      </c>
      <c r="L224">
        <v>0.73</v>
      </c>
      <c r="M224">
        <v>22.13</v>
      </c>
      <c r="N224">
        <v>-2.2130000000000001</v>
      </c>
      <c r="O224" t="s">
        <v>162</v>
      </c>
      <c r="P224">
        <v>0.55000000000000004</v>
      </c>
      <c r="Q224">
        <v>0.17999999999999994</v>
      </c>
      <c r="R224">
        <v>36.520000000000003</v>
      </c>
      <c r="S224">
        <v>-3.6520000000000001</v>
      </c>
      <c r="T224">
        <f>S224-N224</f>
        <v>-1.4390000000000001</v>
      </c>
      <c r="U224">
        <v>18</v>
      </c>
      <c r="V224">
        <f t="shared" si="64"/>
        <v>2.8662420382165603</v>
      </c>
      <c r="W224">
        <f t="shared" si="65"/>
        <v>2.8662420382165603</v>
      </c>
      <c r="X224">
        <f t="shared" si="62"/>
        <v>25.809240739989448</v>
      </c>
      <c r="Y224">
        <f t="shared" si="66"/>
        <v>0.32727272727272716</v>
      </c>
      <c r="Z224">
        <f t="shared" si="55"/>
        <v>3.0088528196241757E-5</v>
      </c>
      <c r="AA224">
        <f t="shared" si="56"/>
        <v>30.088528196241757</v>
      </c>
      <c r="AB224">
        <f t="shared" si="57"/>
        <v>7.7656206772876387E-8</v>
      </c>
      <c r="AC224">
        <f t="shared" si="58"/>
        <v>7.7656206772876393E-2</v>
      </c>
      <c r="AD224">
        <f t="shared" si="63"/>
        <v>5.3965397340428344E-2</v>
      </c>
      <c r="AF224">
        <v>33.278799999999997</v>
      </c>
    </row>
    <row r="225" spans="1:32" x14ac:dyDescent="0.35">
      <c r="A225">
        <v>44747</v>
      </c>
      <c r="B225" s="2">
        <v>44747</v>
      </c>
      <c r="C225" t="s">
        <v>18</v>
      </c>
      <c r="D225" t="s">
        <v>155</v>
      </c>
      <c r="E225" t="s">
        <v>20</v>
      </c>
      <c r="F225" t="s">
        <v>21</v>
      </c>
      <c r="G225">
        <v>14</v>
      </c>
      <c r="H225" t="s">
        <v>37</v>
      </c>
      <c r="I225" t="s">
        <v>54</v>
      </c>
      <c r="J225" t="s">
        <v>429</v>
      </c>
      <c r="K225" t="s">
        <v>143</v>
      </c>
      <c r="L225">
        <v>0.78400000000000003</v>
      </c>
      <c r="M225">
        <v>12.23</v>
      </c>
      <c r="N225">
        <v>-1.2230000000000001</v>
      </c>
      <c r="O225" t="s">
        <v>163</v>
      </c>
      <c r="P225">
        <v>0.58799999999999997</v>
      </c>
      <c r="Q225">
        <v>0.19600000000000006</v>
      </c>
      <c r="R225">
        <v>22.88</v>
      </c>
      <c r="S225">
        <v>-2.2879999999999998</v>
      </c>
      <c r="T225">
        <v>-1.0649999999999997</v>
      </c>
      <c r="U225">
        <v>26.1</v>
      </c>
      <c r="V225">
        <f t="shared" si="64"/>
        <v>4.1560509554140124</v>
      </c>
      <c r="W225">
        <f t="shared" si="65"/>
        <v>4.1560509554140124</v>
      </c>
      <c r="X225">
        <f t="shared" si="62"/>
        <v>54.263928655827812</v>
      </c>
      <c r="Y225">
        <f t="shared" si="66"/>
        <v>0.33333333333333348</v>
      </c>
      <c r="Z225">
        <f t="shared" si="55"/>
        <v>3.0775895371352042E-5</v>
      </c>
      <c r="AA225">
        <f t="shared" si="56"/>
        <v>30.775895371352043</v>
      </c>
      <c r="AB225">
        <f t="shared" si="57"/>
        <v>1.6700209907502686E-7</v>
      </c>
      <c r="AC225">
        <f t="shared" si="58"/>
        <v>0.16700209907502686</v>
      </c>
      <c r="AD225">
        <f t="shared" si="63"/>
        <v>0.15680948269955577</v>
      </c>
      <c r="AF225">
        <v>33.278799999999997</v>
      </c>
    </row>
    <row r="226" spans="1:32" x14ac:dyDescent="0.35">
      <c r="A226">
        <v>44747</v>
      </c>
      <c r="B226" s="2">
        <v>44747</v>
      </c>
      <c r="C226" t="s">
        <v>18</v>
      </c>
      <c r="D226" t="s">
        <v>155</v>
      </c>
      <c r="E226" t="s">
        <v>86</v>
      </c>
      <c r="F226" t="s">
        <v>46</v>
      </c>
      <c r="G226">
        <v>7</v>
      </c>
      <c r="H226" t="s">
        <v>37</v>
      </c>
      <c r="I226" t="s">
        <v>96</v>
      </c>
      <c r="J226" t="s">
        <v>405</v>
      </c>
      <c r="K226" t="s">
        <v>161</v>
      </c>
      <c r="L226">
        <v>0.76500000000000001</v>
      </c>
      <c r="M226">
        <v>6.89</v>
      </c>
      <c r="N226">
        <v>-0.68899999999999995</v>
      </c>
      <c r="O226" t="s">
        <v>162</v>
      </c>
      <c r="P226">
        <v>0.61699999999999999</v>
      </c>
      <c r="Q226">
        <v>0.14800000000000002</v>
      </c>
      <c r="R226">
        <v>24.62</v>
      </c>
      <c r="S226">
        <v>-2.4620000000000002</v>
      </c>
      <c r="T226">
        <f>S226-N226</f>
        <v>-1.7730000000000001</v>
      </c>
      <c r="U226">
        <v>29</v>
      </c>
      <c r="V226">
        <f t="shared" si="64"/>
        <v>4.6178343949044587</v>
      </c>
      <c r="W226">
        <f t="shared" si="65"/>
        <v>4.6178343949044587</v>
      </c>
      <c r="X226">
        <f t="shared" si="62"/>
        <v>66.992504513367692</v>
      </c>
      <c r="Y226">
        <f t="shared" si="66"/>
        <v>0.23987034035656404</v>
      </c>
      <c r="Z226">
        <f t="shared" si="55"/>
        <v>2.0525705627744993E-5</v>
      </c>
      <c r="AA226">
        <f t="shared" si="56"/>
        <v>20.525705627744994</v>
      </c>
      <c r="AB226">
        <f t="shared" si="57"/>
        <v>1.3750684269067633E-7</v>
      </c>
      <c r="AC226">
        <f t="shared" si="58"/>
        <v>0.13750684269067631</v>
      </c>
      <c r="AD226">
        <f t="shared" si="63"/>
        <v>7.7556030846405138E-2</v>
      </c>
      <c r="AF226">
        <v>33.278799999999997</v>
      </c>
    </row>
    <row r="227" spans="1:32" x14ac:dyDescent="0.35">
      <c r="A227">
        <v>44747</v>
      </c>
      <c r="B227" s="2">
        <v>44747</v>
      </c>
      <c r="C227" t="s">
        <v>18</v>
      </c>
      <c r="D227" t="s">
        <v>155</v>
      </c>
      <c r="E227" t="s">
        <v>86</v>
      </c>
      <c r="F227" t="s">
        <v>46</v>
      </c>
      <c r="G227">
        <v>3</v>
      </c>
      <c r="H227" t="s">
        <v>43</v>
      </c>
      <c r="I227" t="s">
        <v>92</v>
      </c>
      <c r="J227" t="s">
        <v>408</v>
      </c>
      <c r="K227" t="s">
        <v>161</v>
      </c>
      <c r="L227" t="s">
        <v>50</v>
      </c>
      <c r="M227">
        <v>7.53</v>
      </c>
      <c r="N227">
        <v>-0.753</v>
      </c>
      <c r="O227" t="s">
        <v>162</v>
      </c>
      <c r="P227" t="s">
        <v>50</v>
      </c>
      <c r="Q227" t="e">
        <v>#VALUE!</v>
      </c>
      <c r="R227">
        <v>10.35</v>
      </c>
      <c r="S227">
        <v>-1.0349999999999999</v>
      </c>
      <c r="T227">
        <f>S227-N227</f>
        <v>-0.28199999999999992</v>
      </c>
      <c r="U227">
        <v>43.25</v>
      </c>
      <c r="V227">
        <f t="shared" si="64"/>
        <v>6.8869426751592355</v>
      </c>
      <c r="W227">
        <f t="shared" si="65"/>
        <v>6.8869426751592355</v>
      </c>
      <c r="X227">
        <f t="shared" si="62"/>
        <v>149.00554901758184</v>
      </c>
      <c r="Y227" t="s">
        <v>50</v>
      </c>
      <c r="Z227" t="s">
        <v>50</v>
      </c>
      <c r="AA227" t="s">
        <v>50</v>
      </c>
      <c r="AB227" t="s">
        <v>50</v>
      </c>
      <c r="AC227" t="s">
        <v>50</v>
      </c>
      <c r="AD227" t="e">
        <f t="shared" si="63"/>
        <v>#VALUE!</v>
      </c>
      <c r="AF227">
        <v>33.278799999999997</v>
      </c>
    </row>
    <row r="228" spans="1:32" x14ac:dyDescent="0.35">
      <c r="A228">
        <v>44747</v>
      </c>
      <c r="B228" s="2">
        <v>44747</v>
      </c>
      <c r="C228" t="s">
        <v>18</v>
      </c>
      <c r="D228" t="s">
        <v>155</v>
      </c>
      <c r="E228" t="s">
        <v>86</v>
      </c>
      <c r="F228" t="s">
        <v>46</v>
      </c>
      <c r="G228">
        <v>1</v>
      </c>
      <c r="H228" t="s">
        <v>43</v>
      </c>
      <c r="I228" t="s">
        <v>102</v>
      </c>
      <c r="J228" t="s">
        <v>407</v>
      </c>
      <c r="K228" t="s">
        <v>161</v>
      </c>
      <c r="L228">
        <v>0.67500000000000004</v>
      </c>
      <c r="M228">
        <v>7.95</v>
      </c>
      <c r="N228">
        <v>-0.79500000000000004</v>
      </c>
      <c r="O228" t="s">
        <v>162</v>
      </c>
      <c r="P228">
        <v>0.85499999999999998</v>
      </c>
      <c r="Q228">
        <v>-0.17999999999999994</v>
      </c>
      <c r="R228">
        <v>10.78</v>
      </c>
      <c r="S228">
        <v>-1.0779999999999998</v>
      </c>
      <c r="T228">
        <f>S228-N228</f>
        <v>-0.28299999999999981</v>
      </c>
      <c r="U228">
        <v>47.75</v>
      </c>
      <c r="V228">
        <f t="shared" si="64"/>
        <v>7.6035031847133752</v>
      </c>
      <c r="W228">
        <f t="shared" si="65"/>
        <v>7.6035031847133752</v>
      </c>
      <c r="X228">
        <f t="shared" si="62"/>
        <v>181.62556161951292</v>
      </c>
      <c r="Y228">
        <f>(P228-L228)/L228</f>
        <v>0.26666666666666655</v>
      </c>
      <c r="Z228">
        <f t="shared" ref="Z228:Z259" si="67">119*(10^-6)*(Y228^1.231)</f>
        <v>2.3383766775796265E-5</v>
      </c>
      <c r="AA228">
        <f t="shared" ref="AA228:AA259" si="68">Z228*10^6</f>
        <v>23.383766775796264</v>
      </c>
      <c r="AB228">
        <f t="shared" ref="AB228:AB259" si="69">Z228*(X228/10000)</f>
        <v>4.2470897734337037E-7</v>
      </c>
      <c r="AC228">
        <f t="shared" ref="AC228:AC259" si="70">AA228*(X228/10000)</f>
        <v>0.42470897734337032</v>
      </c>
      <c r="AD228">
        <f t="shared" si="63"/>
        <v>1.500738435842299</v>
      </c>
      <c r="AF228">
        <v>33.278799999999997</v>
      </c>
    </row>
    <row r="229" spans="1:32" x14ac:dyDescent="0.35">
      <c r="A229">
        <v>44747</v>
      </c>
      <c r="B229" s="2">
        <v>44747</v>
      </c>
      <c r="C229" t="s">
        <v>18</v>
      </c>
      <c r="D229" t="s">
        <v>155</v>
      </c>
      <c r="E229" t="s">
        <v>20</v>
      </c>
      <c r="F229" t="s">
        <v>21</v>
      </c>
      <c r="G229">
        <v>1</v>
      </c>
      <c r="H229" t="s">
        <v>43</v>
      </c>
      <c r="I229" t="s">
        <v>44</v>
      </c>
      <c r="J229" t="s">
        <v>430</v>
      </c>
      <c r="K229" t="s">
        <v>165</v>
      </c>
      <c r="L229">
        <v>1.0549999999999999</v>
      </c>
      <c r="M229">
        <v>8.75</v>
      </c>
      <c r="N229">
        <v>-0.875</v>
      </c>
      <c r="O229" t="s">
        <v>146</v>
      </c>
      <c r="P229">
        <v>1.212</v>
      </c>
      <c r="Q229">
        <v>-0.15700000000000003</v>
      </c>
      <c r="R229">
        <v>10.09</v>
      </c>
      <c r="S229">
        <v>-1.0089999999999999</v>
      </c>
      <c r="T229">
        <v>-0.1339999999999999</v>
      </c>
      <c r="U229">
        <v>33</v>
      </c>
      <c r="V229">
        <f t="shared" si="64"/>
        <v>5.2547770700636942</v>
      </c>
      <c r="W229">
        <f t="shared" si="65"/>
        <v>5.2547770700636942</v>
      </c>
      <c r="X229">
        <f t="shared" si="62"/>
        <v>86.747725820520103</v>
      </c>
      <c r="Y229">
        <f>(P229-L229)/L229</f>
        <v>0.14881516587677729</v>
      </c>
      <c r="Z229">
        <f t="shared" si="67"/>
        <v>1.1404484405787231E-5</v>
      </c>
      <c r="AA229">
        <f t="shared" si="68"/>
        <v>11.404484405787231</v>
      </c>
      <c r="AB229">
        <f t="shared" si="69"/>
        <v>9.893130863576278E-8</v>
      </c>
      <c r="AC229">
        <f t="shared" si="70"/>
        <v>9.8931308635762785E-2</v>
      </c>
      <c r="AD229">
        <f t="shared" si="63"/>
        <v>0.73829334802808111</v>
      </c>
      <c r="AF229">
        <v>33.278799999999997</v>
      </c>
    </row>
    <row r="230" spans="1:32" x14ac:dyDescent="0.35">
      <c r="A230">
        <v>44747</v>
      </c>
      <c r="B230" s="2">
        <v>44747</v>
      </c>
      <c r="C230" t="s">
        <v>18</v>
      </c>
      <c r="D230" t="s">
        <v>155</v>
      </c>
      <c r="E230" t="s">
        <v>20</v>
      </c>
      <c r="F230" t="s">
        <v>21</v>
      </c>
      <c r="G230">
        <v>11</v>
      </c>
      <c r="H230" t="s">
        <v>25</v>
      </c>
      <c r="I230" t="s">
        <v>31</v>
      </c>
      <c r="J230" t="s">
        <v>431</v>
      </c>
      <c r="K230" t="s">
        <v>143</v>
      </c>
      <c r="L230">
        <v>0.59599999999999997</v>
      </c>
      <c r="M230">
        <v>13.23</v>
      </c>
      <c r="N230">
        <v>-1.323</v>
      </c>
      <c r="O230" t="s">
        <v>163</v>
      </c>
      <c r="P230">
        <v>0.42399999999999999</v>
      </c>
      <c r="Q230">
        <v>0.17199999999999999</v>
      </c>
      <c r="R230">
        <v>17.39</v>
      </c>
      <c r="S230">
        <v>-1.7390000000000001</v>
      </c>
      <c r="T230">
        <v>-0.41600000000000015</v>
      </c>
      <c r="U230">
        <v>15</v>
      </c>
      <c r="V230">
        <f t="shared" si="64"/>
        <v>2.3885350318471334</v>
      </c>
      <c r="W230">
        <f t="shared" si="65"/>
        <v>2.3885350318471334</v>
      </c>
      <c r="X230">
        <f t="shared" si="62"/>
        <v>17.923083847214894</v>
      </c>
      <c r="Y230">
        <f>(L230-P230)/P230</f>
        <v>0.40566037735849053</v>
      </c>
      <c r="Z230">
        <f t="shared" si="67"/>
        <v>3.9191790963836113E-5</v>
      </c>
      <c r="AA230">
        <f t="shared" si="68"/>
        <v>39.191790963836112</v>
      </c>
      <c r="AB230">
        <f t="shared" si="69"/>
        <v>7.0243775556735362E-8</v>
      </c>
      <c r="AC230">
        <f t="shared" si="70"/>
        <v>7.0243775556735361E-2</v>
      </c>
      <c r="AD230">
        <f t="shared" si="63"/>
        <v>0.16885522970369071</v>
      </c>
      <c r="AF230">
        <v>33.278799999999997</v>
      </c>
    </row>
    <row r="231" spans="1:32" x14ac:dyDescent="0.35">
      <c r="A231">
        <v>44748</v>
      </c>
      <c r="B231" s="2">
        <v>44748</v>
      </c>
      <c r="C231" t="s">
        <v>18</v>
      </c>
      <c r="D231" t="s">
        <v>155</v>
      </c>
      <c r="E231" t="s">
        <v>45</v>
      </c>
      <c r="F231" t="s">
        <v>46</v>
      </c>
      <c r="G231">
        <v>5</v>
      </c>
      <c r="H231" t="s">
        <v>94</v>
      </c>
      <c r="I231" t="s">
        <v>93</v>
      </c>
      <c r="J231" t="s">
        <v>410</v>
      </c>
      <c r="K231" t="s">
        <v>169</v>
      </c>
      <c r="L231">
        <v>0.58299999999999996</v>
      </c>
      <c r="M231">
        <v>17.600000000000001</v>
      </c>
      <c r="N231">
        <v>-1.7600000000000002</v>
      </c>
      <c r="O231" t="s">
        <v>170</v>
      </c>
      <c r="P231">
        <v>0.44800000000000001</v>
      </c>
      <c r="Q231">
        <v>0.13499999999999995</v>
      </c>
      <c r="R231">
        <v>28.75</v>
      </c>
      <c r="S231">
        <v>-2.875</v>
      </c>
      <c r="T231">
        <f t="shared" ref="T231:T253" si="71">S231-N231</f>
        <v>-1.1149999999999998</v>
      </c>
      <c r="U231">
        <v>33</v>
      </c>
      <c r="V231">
        <f t="shared" si="64"/>
        <v>5.2547770700636942</v>
      </c>
      <c r="W231">
        <f t="shared" si="65"/>
        <v>5.2547770700636942</v>
      </c>
      <c r="X231">
        <f t="shared" si="62"/>
        <v>86.747725820520103</v>
      </c>
      <c r="Y231">
        <f>(L231-P231)/P231</f>
        <v>0.30133928571428559</v>
      </c>
      <c r="Z231">
        <f t="shared" si="67"/>
        <v>2.718094771635154E-5</v>
      </c>
      <c r="AA231">
        <f t="shared" si="68"/>
        <v>27.18094771635154</v>
      </c>
      <c r="AB231">
        <f t="shared" si="69"/>
        <v>2.3578854000399553E-7</v>
      </c>
      <c r="AC231">
        <f t="shared" si="70"/>
        <v>0.23578854000399552</v>
      </c>
      <c r="AD231">
        <f t="shared" si="63"/>
        <v>0.21146954260448034</v>
      </c>
      <c r="AF231">
        <v>33.4651</v>
      </c>
    </row>
    <row r="232" spans="1:32" x14ac:dyDescent="0.35">
      <c r="A232">
        <v>44748</v>
      </c>
      <c r="B232" s="2">
        <v>44748</v>
      </c>
      <c r="C232" t="s">
        <v>18</v>
      </c>
      <c r="D232" t="s">
        <v>155</v>
      </c>
      <c r="E232" t="s">
        <v>86</v>
      </c>
      <c r="F232" t="s">
        <v>46</v>
      </c>
      <c r="G232">
        <v>4</v>
      </c>
      <c r="H232" t="s">
        <v>94</v>
      </c>
      <c r="I232" t="s">
        <v>82</v>
      </c>
      <c r="J232" t="s">
        <v>395</v>
      </c>
      <c r="K232" t="s">
        <v>165</v>
      </c>
      <c r="L232">
        <v>0.81899999999999995</v>
      </c>
      <c r="M232">
        <v>22.12</v>
      </c>
      <c r="N232">
        <v>-2.2120000000000002</v>
      </c>
      <c r="O232" t="s">
        <v>168</v>
      </c>
      <c r="P232">
        <v>0.63</v>
      </c>
      <c r="Q232">
        <v>0.18899999999999995</v>
      </c>
      <c r="R232">
        <v>9.5399999999999991</v>
      </c>
      <c r="S232">
        <v>-0.95399999999999996</v>
      </c>
      <c r="T232">
        <f t="shared" si="71"/>
        <v>1.2580000000000002</v>
      </c>
      <c r="U232">
        <v>28</v>
      </c>
      <c r="V232">
        <f t="shared" si="64"/>
        <v>4.4585987261146496</v>
      </c>
      <c r="W232">
        <f t="shared" si="65"/>
        <v>4.4585987261146496</v>
      </c>
      <c r="X232">
        <f t="shared" si="62"/>
        <v>62.451989938739899</v>
      </c>
      <c r="Y232">
        <f>(L232-P232)/P232</f>
        <v>0.29999999999999993</v>
      </c>
      <c r="Z232">
        <f t="shared" si="67"/>
        <v>2.7032314156222322E-5</v>
      </c>
      <c r="AA232">
        <f t="shared" si="68"/>
        <v>27.032314156222323</v>
      </c>
      <c r="AB232">
        <f t="shared" si="69"/>
        <v>1.6882218117052525E-7</v>
      </c>
      <c r="AC232">
        <f t="shared" si="70"/>
        <v>0.16882218117052525</v>
      </c>
      <c r="AD232">
        <f t="shared" si="63"/>
        <v>0.13419887215463053</v>
      </c>
      <c r="AF232">
        <v>33.4651</v>
      </c>
    </row>
    <row r="233" spans="1:32" x14ac:dyDescent="0.35">
      <c r="A233">
        <v>44748</v>
      </c>
      <c r="B233" s="2">
        <v>44748</v>
      </c>
      <c r="C233" t="s">
        <v>18</v>
      </c>
      <c r="D233" t="s">
        <v>155</v>
      </c>
      <c r="E233" t="s">
        <v>86</v>
      </c>
      <c r="F233" t="s">
        <v>46</v>
      </c>
      <c r="G233">
        <v>3</v>
      </c>
      <c r="H233" t="s">
        <v>94</v>
      </c>
      <c r="I233" t="s">
        <v>95</v>
      </c>
      <c r="J233" t="s">
        <v>394</v>
      </c>
      <c r="K233" t="s">
        <v>165</v>
      </c>
      <c r="L233">
        <v>0.98099999999999998</v>
      </c>
      <c r="M233">
        <v>19.16</v>
      </c>
      <c r="N233">
        <v>-1.9159999999999999</v>
      </c>
      <c r="O233" t="s">
        <v>168</v>
      </c>
      <c r="P233">
        <v>0.79900000000000004</v>
      </c>
      <c r="Q233">
        <v>0.18199999999999994</v>
      </c>
      <c r="R233">
        <v>8.7799999999999994</v>
      </c>
      <c r="S233">
        <v>-0.87799999999999989</v>
      </c>
      <c r="T233">
        <f t="shared" si="71"/>
        <v>1.038</v>
      </c>
      <c r="U233">
        <v>25.25</v>
      </c>
      <c r="V233">
        <f t="shared" si="64"/>
        <v>4.0207006369426752</v>
      </c>
      <c r="W233">
        <f t="shared" si="65"/>
        <v>4.0207006369426752</v>
      </c>
      <c r="X233">
        <f t="shared" si="62"/>
        <v>50.787049534844215</v>
      </c>
      <c r="Y233">
        <f>(L233-P233)/P233</f>
        <v>0.22778473091364196</v>
      </c>
      <c r="Z233">
        <f t="shared" si="67"/>
        <v>1.9260153970733297E-5</v>
      </c>
      <c r="AA233">
        <f t="shared" si="68"/>
        <v>19.260153970733295</v>
      </c>
      <c r="AB233">
        <f t="shared" si="69"/>
        <v>9.7816639376035839E-8</v>
      </c>
      <c r="AC233">
        <f t="shared" si="70"/>
        <v>9.7816639376035838E-2</v>
      </c>
      <c r="AD233">
        <f t="shared" si="63"/>
        <v>9.4235683406585585E-2</v>
      </c>
      <c r="AF233">
        <v>33.4651</v>
      </c>
    </row>
    <row r="234" spans="1:32" x14ac:dyDescent="0.35">
      <c r="A234">
        <v>44748</v>
      </c>
      <c r="B234" s="2">
        <v>44748</v>
      </c>
      <c r="C234" t="s">
        <v>18</v>
      </c>
      <c r="D234" t="s">
        <v>155</v>
      </c>
      <c r="E234" t="s">
        <v>45</v>
      </c>
      <c r="F234" t="s">
        <v>46</v>
      </c>
      <c r="G234">
        <v>9</v>
      </c>
      <c r="H234" t="s">
        <v>94</v>
      </c>
      <c r="I234" t="s">
        <v>71</v>
      </c>
      <c r="J234" t="s">
        <v>491</v>
      </c>
      <c r="K234" t="s">
        <v>171</v>
      </c>
      <c r="L234">
        <v>0.90700000000000003</v>
      </c>
      <c r="M234">
        <v>6.69</v>
      </c>
      <c r="N234">
        <v>-0.66900000000000004</v>
      </c>
      <c r="O234" t="s">
        <v>112</v>
      </c>
      <c r="P234">
        <v>0.92100000000000004</v>
      </c>
      <c r="Q234">
        <v>-1.4000000000000012E-2</v>
      </c>
      <c r="R234">
        <v>22.45</v>
      </c>
      <c r="S234">
        <v>-2.2450000000000001</v>
      </c>
      <c r="T234">
        <f t="shared" si="71"/>
        <v>-1.5760000000000001</v>
      </c>
      <c r="U234">
        <v>37.775000000000006</v>
      </c>
      <c r="V234">
        <f t="shared" si="64"/>
        <v>6.0151273885350323</v>
      </c>
      <c r="W234">
        <f t="shared" si="65"/>
        <v>6.0151273885350323</v>
      </c>
      <c r="X234">
        <f t="shared" si="62"/>
        <v>113.66824754538092</v>
      </c>
      <c r="Y234">
        <f>(P234-L234)/L234</f>
        <v>1.5435501653803762E-2</v>
      </c>
      <c r="Z234">
        <f t="shared" si="67"/>
        <v>7.0083535564642723E-7</v>
      </c>
      <c r="AA234">
        <f t="shared" si="68"/>
        <v>0.70083535564642718</v>
      </c>
      <c r="AB234">
        <f t="shared" si="69"/>
        <v>7.9662726694173172E-9</v>
      </c>
      <c r="AC234">
        <f t="shared" si="70"/>
        <v>7.9662726694173167E-3</v>
      </c>
      <c r="AD234">
        <f t="shared" si="63"/>
        <v>5.0547415415084498E-3</v>
      </c>
      <c r="AF234">
        <v>33.4651</v>
      </c>
    </row>
    <row r="235" spans="1:32" x14ac:dyDescent="0.35">
      <c r="A235">
        <v>44748</v>
      </c>
      <c r="B235" s="2">
        <v>44748</v>
      </c>
      <c r="C235" t="s">
        <v>18</v>
      </c>
      <c r="D235" t="s">
        <v>155</v>
      </c>
      <c r="E235" t="s">
        <v>86</v>
      </c>
      <c r="F235" t="s">
        <v>46</v>
      </c>
      <c r="G235">
        <v>8</v>
      </c>
      <c r="H235" t="s">
        <v>27</v>
      </c>
      <c r="I235" t="s">
        <v>101</v>
      </c>
      <c r="J235" t="s">
        <v>397</v>
      </c>
      <c r="K235" t="s">
        <v>165</v>
      </c>
      <c r="L235">
        <v>0.74199999999999999</v>
      </c>
      <c r="M235">
        <v>1.93</v>
      </c>
      <c r="N235">
        <v>-0.193</v>
      </c>
      <c r="O235" t="s">
        <v>168</v>
      </c>
      <c r="P235">
        <v>0.56899999999999995</v>
      </c>
      <c r="Q235">
        <v>0.17300000000000004</v>
      </c>
      <c r="R235">
        <v>3.48</v>
      </c>
      <c r="S235">
        <v>-0.34799999999999998</v>
      </c>
      <c r="T235">
        <f t="shared" si="71"/>
        <v>-0.15499999999999997</v>
      </c>
      <c r="U235">
        <v>26.25</v>
      </c>
      <c r="V235">
        <f t="shared" si="64"/>
        <v>4.1799363057324843</v>
      </c>
      <c r="W235">
        <f t="shared" si="65"/>
        <v>4.1799363057324843</v>
      </c>
      <c r="X235">
        <f t="shared" si="62"/>
        <v>54.889444282095624</v>
      </c>
      <c r="Y235">
        <f t="shared" ref="Y235:Y242" si="72">(L235-P235)/P235</f>
        <v>0.304042179261863</v>
      </c>
      <c r="Z235">
        <f t="shared" si="67"/>
        <v>2.748137854609545E-5</v>
      </c>
      <c r="AA235">
        <f t="shared" si="68"/>
        <v>27.481378546095449</v>
      </c>
      <c r="AB235">
        <f t="shared" si="69"/>
        <v>1.5084375965010842E-7</v>
      </c>
      <c r="AC235">
        <f t="shared" si="70"/>
        <v>0.15084375965010843</v>
      </c>
      <c r="AD235">
        <f t="shared" si="63"/>
        <v>0.97318554612973196</v>
      </c>
      <c r="AF235">
        <v>33.4651</v>
      </c>
    </row>
    <row r="236" spans="1:32" x14ac:dyDescent="0.35">
      <c r="A236">
        <v>44748</v>
      </c>
      <c r="B236" s="2">
        <v>44748</v>
      </c>
      <c r="C236" t="s">
        <v>18</v>
      </c>
      <c r="D236" t="s">
        <v>155</v>
      </c>
      <c r="E236" t="s">
        <v>45</v>
      </c>
      <c r="F236" t="s">
        <v>46</v>
      </c>
      <c r="G236">
        <v>16</v>
      </c>
      <c r="H236" t="s">
        <v>27</v>
      </c>
      <c r="I236" t="s">
        <v>34</v>
      </c>
      <c r="J236" t="s">
        <v>432</v>
      </c>
      <c r="K236" t="s">
        <v>171</v>
      </c>
      <c r="L236">
        <v>0.73899999999999999</v>
      </c>
      <c r="M236">
        <v>4.17</v>
      </c>
      <c r="N236">
        <v>-0.41699999999999998</v>
      </c>
      <c r="O236" t="s">
        <v>112</v>
      </c>
      <c r="P236">
        <v>0.52900000000000003</v>
      </c>
      <c r="Q236">
        <v>0.20999999999999996</v>
      </c>
      <c r="R236">
        <v>10.029999999999999</v>
      </c>
      <c r="S236">
        <v>-1.0029999999999999</v>
      </c>
      <c r="T236">
        <f t="shared" si="71"/>
        <v>-0.58599999999999985</v>
      </c>
      <c r="U236">
        <v>37.25</v>
      </c>
      <c r="V236">
        <f t="shared" si="64"/>
        <v>5.9315286624203818</v>
      </c>
      <c r="W236">
        <f t="shared" si="65"/>
        <v>5.9315286624203818</v>
      </c>
      <c r="X236">
        <f t="shared" si="62"/>
        <v>110.53066235889384</v>
      </c>
      <c r="Y236">
        <f t="shared" si="72"/>
        <v>0.39697542533081276</v>
      </c>
      <c r="Z236">
        <f t="shared" si="67"/>
        <v>3.8161459923711531E-5</v>
      </c>
      <c r="AA236">
        <f t="shared" si="68"/>
        <v>38.161459923711533</v>
      </c>
      <c r="AB236">
        <f t="shared" si="69"/>
        <v>4.2180114419502176E-7</v>
      </c>
      <c r="AC236">
        <f t="shared" si="70"/>
        <v>0.42180114419502179</v>
      </c>
      <c r="AD236">
        <f t="shared" si="63"/>
        <v>0.7197971743942353</v>
      </c>
      <c r="AF236">
        <v>33.4651</v>
      </c>
    </row>
    <row r="237" spans="1:32" x14ac:dyDescent="0.35">
      <c r="A237">
        <v>44748</v>
      </c>
      <c r="B237" s="2">
        <v>44748</v>
      </c>
      <c r="C237" t="s">
        <v>18</v>
      </c>
      <c r="D237" t="s">
        <v>155</v>
      </c>
      <c r="E237" t="s">
        <v>86</v>
      </c>
      <c r="F237" t="s">
        <v>46</v>
      </c>
      <c r="G237">
        <v>5</v>
      </c>
      <c r="H237" t="s">
        <v>27</v>
      </c>
      <c r="I237" t="s">
        <v>98</v>
      </c>
      <c r="J237" t="s">
        <v>398</v>
      </c>
      <c r="K237" t="s">
        <v>165</v>
      </c>
      <c r="L237">
        <v>0.624</v>
      </c>
      <c r="M237">
        <v>3.76</v>
      </c>
      <c r="N237">
        <v>-0.376</v>
      </c>
      <c r="O237" t="s">
        <v>168</v>
      </c>
      <c r="P237">
        <v>0.47699999999999998</v>
      </c>
      <c r="Q237">
        <v>0.14700000000000002</v>
      </c>
      <c r="R237">
        <v>33.21</v>
      </c>
      <c r="S237">
        <v>-3.3210000000000002</v>
      </c>
      <c r="T237">
        <f t="shared" si="71"/>
        <v>-2.9450000000000003</v>
      </c>
      <c r="U237">
        <v>26.5</v>
      </c>
      <c r="V237">
        <f t="shared" si="64"/>
        <v>4.2197452229299364</v>
      </c>
      <c r="W237">
        <f t="shared" si="65"/>
        <v>4.2197452229299364</v>
      </c>
      <c r="X237">
        <f t="shared" si="62"/>
        <v>55.939936140918491</v>
      </c>
      <c r="Y237">
        <f t="shared" si="72"/>
        <v>0.30817610062893086</v>
      </c>
      <c r="Z237">
        <f t="shared" si="67"/>
        <v>2.7942063538065327E-5</v>
      </c>
      <c r="AA237">
        <f t="shared" si="68"/>
        <v>27.942063538065327</v>
      </c>
      <c r="AB237">
        <f t="shared" si="69"/>
        <v>1.5630772499648612E-7</v>
      </c>
      <c r="AC237">
        <f t="shared" si="70"/>
        <v>0.15630772499648612</v>
      </c>
      <c r="AD237">
        <f t="shared" si="63"/>
        <v>5.3075628182168461E-2</v>
      </c>
      <c r="AF237">
        <v>33.4651</v>
      </c>
    </row>
    <row r="238" spans="1:32" x14ac:dyDescent="0.35">
      <c r="A238">
        <v>44748</v>
      </c>
      <c r="B238" s="2">
        <v>44748</v>
      </c>
      <c r="C238" t="s">
        <v>18</v>
      </c>
      <c r="D238" t="s">
        <v>155</v>
      </c>
      <c r="E238" t="s">
        <v>86</v>
      </c>
      <c r="F238" t="s">
        <v>46</v>
      </c>
      <c r="G238">
        <v>2</v>
      </c>
      <c r="H238" t="s">
        <v>28</v>
      </c>
      <c r="I238" t="s">
        <v>75</v>
      </c>
      <c r="J238" t="s">
        <v>399</v>
      </c>
      <c r="K238" t="s">
        <v>165</v>
      </c>
      <c r="L238">
        <v>0.746</v>
      </c>
      <c r="M238">
        <v>32.14</v>
      </c>
      <c r="N238">
        <v>-3.214</v>
      </c>
      <c r="O238" t="s">
        <v>168</v>
      </c>
      <c r="P238">
        <v>0.63600000000000001</v>
      </c>
      <c r="Q238">
        <v>0.10999999999999999</v>
      </c>
      <c r="R238">
        <v>34.56</v>
      </c>
      <c r="S238">
        <v>-3.4560000000000004</v>
      </c>
      <c r="T238">
        <f t="shared" si="71"/>
        <v>-0.24200000000000044</v>
      </c>
      <c r="U238">
        <v>24.25</v>
      </c>
      <c r="V238">
        <f t="shared" si="64"/>
        <v>3.8614649681528661</v>
      </c>
      <c r="W238">
        <f t="shared" si="65"/>
        <v>3.8614649681528661</v>
      </c>
      <c r="X238">
        <f t="shared" si="62"/>
        <v>46.843971088456932</v>
      </c>
      <c r="Y238">
        <f t="shared" si="72"/>
        <v>0.17295597484276728</v>
      </c>
      <c r="Z238">
        <f t="shared" si="67"/>
        <v>1.3722892064127716E-5</v>
      </c>
      <c r="AA238">
        <f t="shared" si="68"/>
        <v>13.722892064127716</v>
      </c>
      <c r="AB238">
        <f t="shared" si="69"/>
        <v>6.4283475910201392E-8</v>
      </c>
      <c r="AC238">
        <f t="shared" si="70"/>
        <v>6.4283475910201393E-2</v>
      </c>
      <c r="AD238">
        <f t="shared" si="63"/>
        <v>0.26563419797603832</v>
      </c>
      <c r="AF238">
        <v>33.4651</v>
      </c>
    </row>
    <row r="239" spans="1:32" x14ac:dyDescent="0.35">
      <c r="A239">
        <v>44748</v>
      </c>
      <c r="B239" s="2">
        <v>44748</v>
      </c>
      <c r="C239" t="s">
        <v>18</v>
      </c>
      <c r="D239" t="s">
        <v>155</v>
      </c>
      <c r="E239" t="s">
        <v>45</v>
      </c>
      <c r="F239" t="s">
        <v>46</v>
      </c>
      <c r="G239">
        <v>3</v>
      </c>
      <c r="H239" t="s">
        <v>28</v>
      </c>
      <c r="I239" t="s">
        <v>47</v>
      </c>
      <c r="J239" t="s">
        <v>433</v>
      </c>
      <c r="K239" t="s">
        <v>169</v>
      </c>
      <c r="L239">
        <v>1.1120000000000001</v>
      </c>
      <c r="M239">
        <v>8.74</v>
      </c>
      <c r="N239">
        <v>-0.874</v>
      </c>
      <c r="O239" t="s">
        <v>170</v>
      </c>
      <c r="P239">
        <v>0.94</v>
      </c>
      <c r="Q239">
        <v>0.17200000000000015</v>
      </c>
      <c r="R239">
        <v>3.87</v>
      </c>
      <c r="S239">
        <v>-0.38700000000000001</v>
      </c>
      <c r="T239">
        <f t="shared" si="71"/>
        <v>0.48699999999999999</v>
      </c>
      <c r="U239">
        <v>17.5</v>
      </c>
      <c r="V239">
        <f t="shared" si="64"/>
        <v>2.7866242038216558</v>
      </c>
      <c r="W239">
        <f t="shared" si="65"/>
        <v>2.7866242038216558</v>
      </c>
      <c r="X239">
        <f t="shared" si="62"/>
        <v>24.395308569820273</v>
      </c>
      <c r="Y239">
        <f t="shared" si="72"/>
        <v>0.1829787234042555</v>
      </c>
      <c r="Z239">
        <f t="shared" si="67"/>
        <v>1.4708286870274375E-5</v>
      </c>
      <c r="AA239">
        <f t="shared" si="68"/>
        <v>14.708286870274376</v>
      </c>
      <c r="AB239">
        <f t="shared" si="69"/>
        <v>3.5881319673377946E-8</v>
      </c>
      <c r="AC239">
        <f t="shared" si="70"/>
        <v>3.5881319673377945E-2</v>
      </c>
      <c r="AD239">
        <f t="shared" si="63"/>
        <v>7.3678274483322273E-2</v>
      </c>
      <c r="AF239">
        <v>33.4651</v>
      </c>
    </row>
    <row r="240" spans="1:32" x14ac:dyDescent="0.35">
      <c r="A240">
        <v>44748</v>
      </c>
      <c r="B240" s="2">
        <v>44748</v>
      </c>
      <c r="C240" t="s">
        <v>18</v>
      </c>
      <c r="D240" t="s">
        <v>155</v>
      </c>
      <c r="E240" t="s">
        <v>45</v>
      </c>
      <c r="F240" t="s">
        <v>46</v>
      </c>
      <c r="G240">
        <v>14</v>
      </c>
      <c r="H240" t="s">
        <v>28</v>
      </c>
      <c r="I240" t="s">
        <v>68</v>
      </c>
      <c r="J240" t="s">
        <v>413</v>
      </c>
      <c r="K240" t="s">
        <v>171</v>
      </c>
      <c r="L240">
        <v>0.95099999999999996</v>
      </c>
      <c r="M240">
        <v>21.39</v>
      </c>
      <c r="N240">
        <v>-2.1390000000000002</v>
      </c>
      <c r="O240" t="s">
        <v>112</v>
      </c>
      <c r="P240">
        <v>0.78100000000000003</v>
      </c>
      <c r="Q240">
        <v>0.16999999999999993</v>
      </c>
      <c r="R240">
        <v>33.21</v>
      </c>
      <c r="S240">
        <v>-3.3210000000000002</v>
      </c>
      <c r="T240">
        <f t="shared" si="71"/>
        <v>-1.1819999999999999</v>
      </c>
      <c r="U240">
        <v>18.25</v>
      </c>
      <c r="V240">
        <f t="shared" si="64"/>
        <v>2.9060509554140128</v>
      </c>
      <c r="W240">
        <f t="shared" si="65"/>
        <v>2.9060509554140128</v>
      </c>
      <c r="X240">
        <f t="shared" si="62"/>
        <v>26.531142728280052</v>
      </c>
      <c r="Y240">
        <f t="shared" si="72"/>
        <v>0.21766965428937249</v>
      </c>
      <c r="Z240">
        <f t="shared" si="67"/>
        <v>1.8212776616217388E-5</v>
      </c>
      <c r="AA240">
        <f t="shared" si="68"/>
        <v>18.212776616217386</v>
      </c>
      <c r="AB240">
        <f t="shared" si="69"/>
        <v>4.832057758831449E-8</v>
      </c>
      <c r="AC240">
        <f t="shared" si="70"/>
        <v>4.8320577588314491E-2</v>
      </c>
      <c r="AD240">
        <f t="shared" si="63"/>
        <v>4.0880353289606174E-2</v>
      </c>
      <c r="AF240">
        <v>33.4651</v>
      </c>
    </row>
    <row r="241" spans="1:32" x14ac:dyDescent="0.35">
      <c r="A241">
        <v>44748</v>
      </c>
      <c r="B241" s="2">
        <v>44748</v>
      </c>
      <c r="C241" t="s">
        <v>18</v>
      </c>
      <c r="D241" t="s">
        <v>155</v>
      </c>
      <c r="E241" t="s">
        <v>45</v>
      </c>
      <c r="F241" t="s">
        <v>46</v>
      </c>
      <c r="G241">
        <v>11</v>
      </c>
      <c r="H241" t="s">
        <v>22</v>
      </c>
      <c r="I241" t="s">
        <v>55</v>
      </c>
      <c r="J241" t="s">
        <v>435</v>
      </c>
      <c r="K241" t="s">
        <v>171</v>
      </c>
      <c r="L241">
        <v>0.78800000000000003</v>
      </c>
      <c r="M241">
        <v>14.53</v>
      </c>
      <c r="N241">
        <v>-1.4529999999999998</v>
      </c>
      <c r="O241" t="s">
        <v>112</v>
      </c>
      <c r="P241">
        <v>0.60299999999999998</v>
      </c>
      <c r="Q241">
        <v>0.18500000000000005</v>
      </c>
      <c r="R241">
        <v>23.26</v>
      </c>
      <c r="S241">
        <v>-2.3260000000000001</v>
      </c>
      <c r="T241">
        <f t="shared" si="71"/>
        <v>-0.87300000000000022</v>
      </c>
      <c r="U241">
        <v>10.25</v>
      </c>
      <c r="V241">
        <f t="shared" si="64"/>
        <v>1.6321656050955413</v>
      </c>
      <c r="W241">
        <f t="shared" si="65"/>
        <v>1.6321656050955413</v>
      </c>
      <c r="X241">
        <f t="shared" si="62"/>
        <v>8.3690844297689537</v>
      </c>
      <c r="Y241">
        <f t="shared" si="72"/>
        <v>0.30679933665008302</v>
      </c>
      <c r="Z241">
        <f t="shared" si="67"/>
        <v>2.7788477173551485E-5</v>
      </c>
      <c r="AA241">
        <f t="shared" si="68"/>
        <v>27.788477173551485</v>
      </c>
      <c r="AB241">
        <f t="shared" si="69"/>
        <v>2.3256411164015971E-8</v>
      </c>
      <c r="AC241">
        <f t="shared" si="70"/>
        <v>2.3256411164015969E-2</v>
      </c>
      <c r="AD241">
        <f t="shared" si="63"/>
        <v>2.6639646235986213E-2</v>
      </c>
      <c r="AF241">
        <v>33.4651</v>
      </c>
    </row>
    <row r="242" spans="1:32" x14ac:dyDescent="0.35">
      <c r="A242">
        <v>44748</v>
      </c>
      <c r="B242" s="2">
        <v>44748</v>
      </c>
      <c r="C242" t="s">
        <v>18</v>
      </c>
      <c r="D242" t="s">
        <v>155</v>
      </c>
      <c r="E242" t="s">
        <v>45</v>
      </c>
      <c r="F242" t="s">
        <v>46</v>
      </c>
      <c r="G242">
        <v>8</v>
      </c>
      <c r="H242" t="s">
        <v>22</v>
      </c>
      <c r="I242" t="s">
        <v>44</v>
      </c>
      <c r="J242" t="s">
        <v>434</v>
      </c>
      <c r="K242" t="s">
        <v>169</v>
      </c>
      <c r="L242">
        <v>0.76100000000000001</v>
      </c>
      <c r="M242">
        <v>24.37</v>
      </c>
      <c r="N242">
        <v>-2.4370000000000003</v>
      </c>
      <c r="O242" t="s">
        <v>170</v>
      </c>
      <c r="P242">
        <v>0.71499999999999997</v>
      </c>
      <c r="Q242">
        <v>4.6000000000000041E-2</v>
      </c>
      <c r="R242">
        <v>30.45</v>
      </c>
      <c r="S242">
        <v>-3.0449999999999999</v>
      </c>
      <c r="T242">
        <f t="shared" si="71"/>
        <v>-0.60799999999999965</v>
      </c>
      <c r="U242">
        <v>9.25</v>
      </c>
      <c r="V242">
        <f t="shared" ref="V242:V273" si="73">U242/(2*3.14)</f>
        <v>1.4729299363057324</v>
      </c>
      <c r="W242">
        <f t="shared" ref="W242:W273" si="74">V242</f>
        <v>1.4729299363057324</v>
      </c>
      <c r="X242">
        <f t="shared" si="62"/>
        <v>6.8157504963436644</v>
      </c>
      <c r="Y242">
        <f t="shared" si="72"/>
        <v>6.43356643356644E-2</v>
      </c>
      <c r="Z242">
        <f t="shared" si="67"/>
        <v>4.0621047155465403E-6</v>
      </c>
      <c r="AA242">
        <f t="shared" si="68"/>
        <v>4.06210471554654</v>
      </c>
      <c r="AB242">
        <f t="shared" si="69"/>
        <v>2.7686292231186269E-9</v>
      </c>
      <c r="AC242">
        <f t="shared" si="70"/>
        <v>2.7686292231186268E-3</v>
      </c>
      <c r="AD242">
        <f t="shared" si="63"/>
        <v>4.553666485392481E-3</v>
      </c>
      <c r="AF242">
        <v>33.4651</v>
      </c>
    </row>
    <row r="243" spans="1:32" x14ac:dyDescent="0.35">
      <c r="A243">
        <v>44748</v>
      </c>
      <c r="B243" s="2">
        <v>44748</v>
      </c>
      <c r="C243" t="s">
        <v>18</v>
      </c>
      <c r="D243" t="s">
        <v>155</v>
      </c>
      <c r="E243" t="s">
        <v>45</v>
      </c>
      <c r="F243" t="s">
        <v>46</v>
      </c>
      <c r="G243">
        <v>6</v>
      </c>
      <c r="H243" t="s">
        <v>30</v>
      </c>
      <c r="I243" t="s">
        <v>106</v>
      </c>
      <c r="J243" t="s">
        <v>414</v>
      </c>
      <c r="K243" t="s">
        <v>169</v>
      </c>
      <c r="L243">
        <v>0.66700000000000004</v>
      </c>
      <c r="M243">
        <v>2.63</v>
      </c>
      <c r="N243">
        <v>-0.26300000000000001</v>
      </c>
      <c r="O243" t="s">
        <v>170</v>
      </c>
      <c r="P243">
        <v>0.75800000000000001</v>
      </c>
      <c r="Q243">
        <v>-9.099999999999997E-2</v>
      </c>
      <c r="R243">
        <v>7.01</v>
      </c>
      <c r="S243">
        <v>-0.70099999999999996</v>
      </c>
      <c r="T243">
        <f t="shared" si="71"/>
        <v>-0.43799999999999994</v>
      </c>
      <c r="U243">
        <v>22.5</v>
      </c>
      <c r="V243">
        <f t="shared" si="73"/>
        <v>3.5828025477707004</v>
      </c>
      <c r="W243">
        <f t="shared" si="74"/>
        <v>3.5828025477707004</v>
      </c>
      <c r="X243">
        <f t="shared" si="62"/>
        <v>40.326938656233509</v>
      </c>
      <c r="Y243">
        <f>(P243-L243)/L243</f>
        <v>0.13643178410794599</v>
      </c>
      <c r="Z243">
        <f t="shared" si="67"/>
        <v>1.0247738008281305E-5</v>
      </c>
      <c r="AA243">
        <f t="shared" si="68"/>
        <v>10.247738008281305</v>
      </c>
      <c r="AB243">
        <f t="shared" si="69"/>
        <v>4.1325990202511276E-8</v>
      </c>
      <c r="AC243">
        <f t="shared" si="70"/>
        <v>4.1325990202511279E-2</v>
      </c>
      <c r="AD243">
        <f t="shared" si="63"/>
        <v>9.4351575804820287E-2</v>
      </c>
      <c r="AF243">
        <v>33.4651</v>
      </c>
    </row>
    <row r="244" spans="1:32" x14ac:dyDescent="0.35">
      <c r="A244">
        <v>44748</v>
      </c>
      <c r="B244" s="2">
        <v>44748</v>
      </c>
      <c r="C244" t="s">
        <v>18</v>
      </c>
      <c r="D244" t="s">
        <v>155</v>
      </c>
      <c r="E244" t="s">
        <v>86</v>
      </c>
      <c r="F244" t="s">
        <v>46</v>
      </c>
      <c r="G244">
        <v>6</v>
      </c>
      <c r="H244" t="s">
        <v>41</v>
      </c>
      <c r="I244" t="s">
        <v>52</v>
      </c>
      <c r="J244" t="s">
        <v>403</v>
      </c>
      <c r="K244" t="s">
        <v>165</v>
      </c>
      <c r="L244">
        <v>0.70399999999999996</v>
      </c>
      <c r="M244">
        <v>13.51</v>
      </c>
      <c r="N244">
        <v>-1.351</v>
      </c>
      <c r="O244" t="s">
        <v>168</v>
      </c>
      <c r="P244">
        <v>0.52400000000000002</v>
      </c>
      <c r="Q244">
        <v>0.17999999999999994</v>
      </c>
      <c r="R244">
        <v>11.64</v>
      </c>
      <c r="S244">
        <v>-1.1640000000000001</v>
      </c>
      <c r="T244">
        <f t="shared" si="71"/>
        <v>0.18699999999999983</v>
      </c>
      <c r="U244">
        <v>39.25</v>
      </c>
      <c r="V244">
        <f t="shared" si="73"/>
        <v>6.25</v>
      </c>
      <c r="W244">
        <f t="shared" si="74"/>
        <v>6.25</v>
      </c>
      <c r="X244">
        <f t="shared" si="62"/>
        <v>122.71835937499999</v>
      </c>
      <c r="Y244">
        <f t="shared" ref="Y244:Y250" si="75">(L244-P244)/P244</f>
        <v>0.34351145038167924</v>
      </c>
      <c r="Z244">
        <f t="shared" si="67"/>
        <v>3.1936741339902356E-5</v>
      </c>
      <c r="AA244">
        <f t="shared" si="68"/>
        <v>31.936741339902355</v>
      </c>
      <c r="AB244">
        <f t="shared" si="69"/>
        <v>3.9192245010165563E-7</v>
      </c>
      <c r="AC244">
        <f t="shared" si="70"/>
        <v>0.39192245010165561</v>
      </c>
      <c r="AD244">
        <f t="shared" si="63"/>
        <v>2.0958419791532403</v>
      </c>
      <c r="AF244">
        <v>33.4651</v>
      </c>
    </row>
    <row r="245" spans="1:32" x14ac:dyDescent="0.35">
      <c r="A245">
        <v>44748</v>
      </c>
      <c r="B245" s="2">
        <v>44748</v>
      </c>
      <c r="C245" t="s">
        <v>18</v>
      </c>
      <c r="D245" t="s">
        <v>155</v>
      </c>
      <c r="E245" t="s">
        <v>45</v>
      </c>
      <c r="F245" t="s">
        <v>46</v>
      </c>
      <c r="G245">
        <v>12</v>
      </c>
      <c r="H245" t="s">
        <v>41</v>
      </c>
      <c r="I245" t="s">
        <v>108</v>
      </c>
      <c r="J245" t="s">
        <v>415</v>
      </c>
      <c r="K245" t="s">
        <v>171</v>
      </c>
      <c r="L245">
        <v>0.75600000000000001</v>
      </c>
      <c r="M245">
        <v>15.64</v>
      </c>
      <c r="N245">
        <v>-1.5640000000000001</v>
      </c>
      <c r="O245" t="s">
        <v>112</v>
      </c>
      <c r="P245">
        <v>0.58699999999999997</v>
      </c>
      <c r="Q245">
        <v>0.16900000000000004</v>
      </c>
      <c r="R245">
        <v>18.32</v>
      </c>
      <c r="S245">
        <v>-1.8320000000000001</v>
      </c>
      <c r="T245">
        <f t="shared" si="71"/>
        <v>-0.26800000000000002</v>
      </c>
      <c r="U245">
        <v>28.75</v>
      </c>
      <c r="V245">
        <f t="shared" si="73"/>
        <v>4.5780254777070066</v>
      </c>
      <c r="W245">
        <f t="shared" si="74"/>
        <v>4.5780254777070066</v>
      </c>
      <c r="X245">
        <f t="shared" si="62"/>
        <v>65.842439966504728</v>
      </c>
      <c r="Y245">
        <f t="shared" si="75"/>
        <v>0.28790459965928455</v>
      </c>
      <c r="Z245">
        <f t="shared" si="67"/>
        <v>2.5696974416167819E-5</v>
      </c>
      <c r="AA245">
        <f t="shared" si="68"/>
        <v>25.696974416167819</v>
      </c>
      <c r="AB245">
        <f t="shared" si="69"/>
        <v>1.6919514953173376E-7</v>
      </c>
      <c r="AC245">
        <f t="shared" si="70"/>
        <v>0.16919514953173376</v>
      </c>
      <c r="AD245">
        <f t="shared" si="63"/>
        <v>0.63132518481990207</v>
      </c>
      <c r="AF245">
        <v>33.4651</v>
      </c>
    </row>
    <row r="246" spans="1:32" x14ac:dyDescent="0.35">
      <c r="A246">
        <v>44748</v>
      </c>
      <c r="B246" s="2">
        <v>44748</v>
      </c>
      <c r="C246" t="s">
        <v>18</v>
      </c>
      <c r="D246" t="s">
        <v>155</v>
      </c>
      <c r="E246" t="s">
        <v>45</v>
      </c>
      <c r="F246" t="s">
        <v>46</v>
      </c>
      <c r="G246">
        <v>13</v>
      </c>
      <c r="H246" t="s">
        <v>41</v>
      </c>
      <c r="I246" t="s">
        <v>104</v>
      </c>
      <c r="J246" t="s">
        <v>416</v>
      </c>
      <c r="K246" t="s">
        <v>171</v>
      </c>
      <c r="L246">
        <v>0.85799999999999998</v>
      </c>
      <c r="M246">
        <v>21.63</v>
      </c>
      <c r="N246">
        <v>-2.1629999999999998</v>
      </c>
      <c r="O246" t="s">
        <v>112</v>
      </c>
      <c r="P246">
        <v>0.629</v>
      </c>
      <c r="Q246">
        <v>0.22899999999999998</v>
      </c>
      <c r="R246">
        <v>31.23</v>
      </c>
      <c r="S246">
        <v>-3.1230000000000002</v>
      </c>
      <c r="T246">
        <f t="shared" si="71"/>
        <v>-0.96000000000000041</v>
      </c>
      <c r="U246">
        <v>35.75</v>
      </c>
      <c r="V246">
        <f t="shared" si="73"/>
        <v>5.6926751592356686</v>
      </c>
      <c r="W246">
        <f t="shared" si="74"/>
        <v>5.6926751592356686</v>
      </c>
      <c r="X246">
        <f t="shared" si="62"/>
        <v>101.80809488658261</v>
      </c>
      <c r="Y246">
        <f t="shared" si="75"/>
        <v>0.36406995230524641</v>
      </c>
      <c r="Z246">
        <f t="shared" si="67"/>
        <v>3.4305637610514698E-5</v>
      </c>
      <c r="AA246">
        <f t="shared" si="68"/>
        <v>34.305637610514701</v>
      </c>
      <c r="AB246">
        <f t="shared" si="69"/>
        <v>3.4925916089959972E-7</v>
      </c>
      <c r="AC246">
        <f t="shared" si="70"/>
        <v>0.34925916089959974</v>
      </c>
      <c r="AD246">
        <f t="shared" si="63"/>
        <v>0.36381162593708288</v>
      </c>
      <c r="AF246">
        <v>33.4651</v>
      </c>
    </row>
    <row r="247" spans="1:32" x14ac:dyDescent="0.35">
      <c r="A247">
        <v>44748</v>
      </c>
      <c r="B247" s="2">
        <v>44748</v>
      </c>
      <c r="C247" t="s">
        <v>18</v>
      </c>
      <c r="D247" t="s">
        <v>155</v>
      </c>
      <c r="E247" t="s">
        <v>45</v>
      </c>
      <c r="F247" t="s">
        <v>46</v>
      </c>
      <c r="G247">
        <v>1</v>
      </c>
      <c r="H247" t="s">
        <v>29</v>
      </c>
      <c r="I247" t="s">
        <v>54</v>
      </c>
      <c r="J247" t="s">
        <v>436</v>
      </c>
      <c r="K247" t="s">
        <v>169</v>
      </c>
      <c r="L247">
        <v>0.70799999999999996</v>
      </c>
      <c r="M247">
        <v>15.64</v>
      </c>
      <c r="N247">
        <v>-1.5640000000000001</v>
      </c>
      <c r="O247" t="s">
        <v>170</v>
      </c>
      <c r="P247">
        <v>0.53800000000000003</v>
      </c>
      <c r="Q247">
        <v>0.16999999999999993</v>
      </c>
      <c r="R247">
        <v>31.73</v>
      </c>
      <c r="S247">
        <v>-3.173</v>
      </c>
      <c r="T247">
        <f t="shared" si="71"/>
        <v>-1.609</v>
      </c>
      <c r="U247">
        <v>16</v>
      </c>
      <c r="V247">
        <f t="shared" si="73"/>
        <v>2.5477707006369426</v>
      </c>
      <c r="W247">
        <f t="shared" si="74"/>
        <v>2.5477707006369426</v>
      </c>
      <c r="X247">
        <f t="shared" si="62"/>
        <v>20.392486510608947</v>
      </c>
      <c r="Y247">
        <f t="shared" si="75"/>
        <v>0.31598513011152402</v>
      </c>
      <c r="Z247">
        <f t="shared" si="67"/>
        <v>2.8816192869811644E-5</v>
      </c>
      <c r="AA247">
        <f t="shared" si="68"/>
        <v>28.816192869811644</v>
      </c>
      <c r="AB247">
        <f t="shared" si="69"/>
        <v>5.8763382438473975E-8</v>
      </c>
      <c r="AC247">
        <f t="shared" si="70"/>
        <v>5.8763382438473975E-2</v>
      </c>
      <c r="AD247">
        <f t="shared" si="63"/>
        <v>3.6521679576428823E-2</v>
      </c>
      <c r="AF247">
        <v>33.4651</v>
      </c>
    </row>
    <row r="248" spans="1:32" x14ac:dyDescent="0.35">
      <c r="A248">
        <v>44748</v>
      </c>
      <c r="B248" s="2">
        <v>44748</v>
      </c>
      <c r="C248" t="s">
        <v>18</v>
      </c>
      <c r="D248" t="s">
        <v>155</v>
      </c>
      <c r="E248" t="s">
        <v>45</v>
      </c>
      <c r="F248" t="s">
        <v>46</v>
      </c>
      <c r="G248">
        <v>7</v>
      </c>
      <c r="H248" t="s">
        <v>29</v>
      </c>
      <c r="I248" t="s">
        <v>107</v>
      </c>
      <c r="J248" t="s">
        <v>417</v>
      </c>
      <c r="K248" t="s">
        <v>169</v>
      </c>
      <c r="L248">
        <v>0.751</v>
      </c>
      <c r="M248">
        <v>13.89</v>
      </c>
      <c r="N248">
        <v>-1.389</v>
      </c>
      <c r="O248" t="s">
        <v>170</v>
      </c>
      <c r="P248">
        <v>0.57699999999999996</v>
      </c>
      <c r="Q248">
        <v>0.17400000000000004</v>
      </c>
      <c r="R248">
        <v>38.74</v>
      </c>
      <c r="S248">
        <v>-3.8740000000000001</v>
      </c>
      <c r="T248">
        <f t="shared" si="71"/>
        <v>-2.4850000000000003</v>
      </c>
      <c r="U248">
        <v>17</v>
      </c>
      <c r="V248">
        <f t="shared" si="73"/>
        <v>2.7070063694267517</v>
      </c>
      <c r="W248">
        <f t="shared" si="74"/>
        <v>2.7070063694267517</v>
      </c>
      <c r="X248">
        <f t="shared" si="62"/>
        <v>23.021205474867134</v>
      </c>
      <c r="Y248">
        <f t="shared" si="75"/>
        <v>0.30155979202772976</v>
      </c>
      <c r="Z248">
        <f t="shared" si="67"/>
        <v>2.7205434098284457E-5</v>
      </c>
      <c r="AA248">
        <f t="shared" si="68"/>
        <v>27.205434098284456</v>
      </c>
      <c r="AB248">
        <f t="shared" si="69"/>
        <v>6.2630188840956312E-8</v>
      </c>
      <c r="AC248">
        <f t="shared" si="70"/>
        <v>6.2630188840956322E-2</v>
      </c>
      <c r="AD248">
        <f t="shared" si="63"/>
        <v>2.5203295308231916E-2</v>
      </c>
      <c r="AF248">
        <v>33.4651</v>
      </c>
    </row>
    <row r="249" spans="1:32" x14ac:dyDescent="0.35">
      <c r="A249">
        <v>44748</v>
      </c>
      <c r="B249" s="2">
        <v>44748</v>
      </c>
      <c r="C249" t="s">
        <v>18</v>
      </c>
      <c r="D249" t="s">
        <v>155</v>
      </c>
      <c r="E249" t="s">
        <v>45</v>
      </c>
      <c r="F249" t="s">
        <v>46</v>
      </c>
      <c r="G249">
        <v>10</v>
      </c>
      <c r="H249" t="s">
        <v>37</v>
      </c>
      <c r="I249" t="s">
        <v>49</v>
      </c>
      <c r="J249" t="s">
        <v>437</v>
      </c>
      <c r="K249" t="s">
        <v>171</v>
      </c>
      <c r="L249">
        <v>0.96699999999999997</v>
      </c>
      <c r="M249">
        <v>3.08</v>
      </c>
      <c r="N249">
        <v>-0.308</v>
      </c>
      <c r="O249" t="s">
        <v>112</v>
      </c>
      <c r="P249">
        <v>0.90100000000000002</v>
      </c>
      <c r="Q249">
        <v>6.5999999999999948E-2</v>
      </c>
      <c r="R249">
        <v>11.58</v>
      </c>
      <c r="S249">
        <v>-1.1579999999999999</v>
      </c>
      <c r="T249">
        <f t="shared" si="71"/>
        <v>-0.84999999999999987</v>
      </c>
      <c r="U249">
        <v>19.5</v>
      </c>
      <c r="V249">
        <f t="shared" si="73"/>
        <v>3.105095541401274</v>
      </c>
      <c r="W249">
        <f t="shared" si="74"/>
        <v>3.105095541401274</v>
      </c>
      <c r="X249">
        <f t="shared" si="62"/>
        <v>30.29001170179318</v>
      </c>
      <c r="Y249">
        <f t="shared" si="75"/>
        <v>7.3251942286348445E-2</v>
      </c>
      <c r="Z249">
        <f t="shared" si="67"/>
        <v>4.7658385771395993E-6</v>
      </c>
      <c r="AA249">
        <f t="shared" si="68"/>
        <v>4.7658385771395997</v>
      </c>
      <c r="AB249">
        <f t="shared" si="69"/>
        <v>1.4435730627041583E-8</v>
      </c>
      <c r="AC249">
        <f t="shared" si="70"/>
        <v>1.4435730627041584E-2</v>
      </c>
      <c r="AD249">
        <f t="shared" si="63"/>
        <v>1.6983212502401868E-2</v>
      </c>
      <c r="AF249">
        <v>33.4651</v>
      </c>
    </row>
    <row r="250" spans="1:32" x14ac:dyDescent="0.35">
      <c r="A250">
        <v>44748</v>
      </c>
      <c r="B250" s="2">
        <v>44748</v>
      </c>
      <c r="C250" t="s">
        <v>18</v>
      </c>
      <c r="D250" t="s">
        <v>155</v>
      </c>
      <c r="E250" t="s">
        <v>86</v>
      </c>
      <c r="F250" t="s">
        <v>46</v>
      </c>
      <c r="G250">
        <v>7</v>
      </c>
      <c r="H250" t="s">
        <v>37</v>
      </c>
      <c r="I250" t="s">
        <v>97</v>
      </c>
      <c r="J250" t="s">
        <v>406</v>
      </c>
      <c r="K250" t="s">
        <v>165</v>
      </c>
      <c r="L250">
        <v>0.82699999999999996</v>
      </c>
      <c r="M250">
        <v>3.47</v>
      </c>
      <c r="N250">
        <v>-0.34700000000000003</v>
      </c>
      <c r="O250" t="s">
        <v>168</v>
      </c>
      <c r="P250">
        <v>0.745</v>
      </c>
      <c r="Q250">
        <v>8.1999999999999962E-2</v>
      </c>
      <c r="R250">
        <v>24.26</v>
      </c>
      <c r="S250">
        <v>-2.4260000000000002</v>
      </c>
      <c r="T250">
        <f t="shared" si="71"/>
        <v>-2.0790000000000002</v>
      </c>
      <c r="U250">
        <v>16.5</v>
      </c>
      <c r="V250">
        <f t="shared" si="73"/>
        <v>2.6273885350318471</v>
      </c>
      <c r="W250">
        <f t="shared" si="74"/>
        <v>2.6273885350318471</v>
      </c>
      <c r="X250">
        <f t="shared" si="62"/>
        <v>21.686931455130026</v>
      </c>
      <c r="Y250">
        <f t="shared" si="75"/>
        <v>0.11006711409395968</v>
      </c>
      <c r="Z250">
        <f t="shared" si="67"/>
        <v>7.8673313518130338E-6</v>
      </c>
      <c r="AA250">
        <f t="shared" si="68"/>
        <v>7.8673313518130339</v>
      </c>
      <c r="AB250">
        <f t="shared" si="69"/>
        <v>1.7061827576156471E-8</v>
      </c>
      <c r="AC250">
        <f t="shared" si="70"/>
        <v>1.7061827576156471E-2</v>
      </c>
      <c r="AD250">
        <f t="shared" si="63"/>
        <v>8.2067472708785335E-3</v>
      </c>
      <c r="AF250">
        <v>33.4651</v>
      </c>
    </row>
    <row r="251" spans="1:32" x14ac:dyDescent="0.35">
      <c r="A251">
        <v>44748</v>
      </c>
      <c r="B251" s="2">
        <v>44748</v>
      </c>
      <c r="C251" t="s">
        <v>18</v>
      </c>
      <c r="D251" t="s">
        <v>155</v>
      </c>
      <c r="E251" t="s">
        <v>45</v>
      </c>
      <c r="F251" t="s">
        <v>46</v>
      </c>
      <c r="G251">
        <v>15</v>
      </c>
      <c r="H251" t="s">
        <v>43</v>
      </c>
      <c r="I251" t="s">
        <v>52</v>
      </c>
      <c r="J251" t="s">
        <v>438</v>
      </c>
      <c r="K251" t="s">
        <v>171</v>
      </c>
      <c r="L251">
        <v>0.81299999999999994</v>
      </c>
      <c r="M251">
        <v>9.43</v>
      </c>
      <c r="N251">
        <v>-0.94299999999999995</v>
      </c>
      <c r="O251" t="s">
        <v>112</v>
      </c>
      <c r="P251">
        <v>0.88200000000000001</v>
      </c>
      <c r="Q251">
        <v>-6.9000000000000061E-2</v>
      </c>
      <c r="R251">
        <v>8.2100000000000009</v>
      </c>
      <c r="S251">
        <v>-0.82100000000000006</v>
      </c>
      <c r="T251">
        <f t="shared" si="71"/>
        <v>0.12199999999999989</v>
      </c>
      <c r="U251">
        <v>30</v>
      </c>
      <c r="V251">
        <f t="shared" si="73"/>
        <v>4.7770700636942669</v>
      </c>
      <c r="W251">
        <f t="shared" si="74"/>
        <v>4.7770700636942669</v>
      </c>
      <c r="X251">
        <f t="shared" si="62"/>
        <v>71.692335388859576</v>
      </c>
      <c r="Y251">
        <f>(P251-L251)/L251</f>
        <v>8.487084870848717E-2</v>
      </c>
      <c r="Z251">
        <f t="shared" si="67"/>
        <v>5.7127961905042189E-6</v>
      </c>
      <c r="AA251">
        <f t="shared" si="68"/>
        <v>5.7127961905042186</v>
      </c>
      <c r="AB251">
        <f t="shared" si="69"/>
        <v>4.0956370049782778E-8</v>
      </c>
      <c r="AC251">
        <f t="shared" si="70"/>
        <v>4.0956370049782774E-2</v>
      </c>
      <c r="AD251">
        <f t="shared" si="63"/>
        <v>0.33570795122772795</v>
      </c>
      <c r="AF251">
        <v>33.4651</v>
      </c>
    </row>
    <row r="252" spans="1:32" x14ac:dyDescent="0.35">
      <c r="A252">
        <v>44748</v>
      </c>
      <c r="B252" s="2">
        <v>44748</v>
      </c>
      <c r="C252" t="s">
        <v>18</v>
      </c>
      <c r="D252" t="s">
        <v>155</v>
      </c>
      <c r="E252" t="s">
        <v>45</v>
      </c>
      <c r="F252" t="s">
        <v>46</v>
      </c>
      <c r="G252">
        <v>2</v>
      </c>
      <c r="H252" t="s">
        <v>25</v>
      </c>
      <c r="I252" t="s">
        <v>137</v>
      </c>
      <c r="J252" t="s">
        <v>493</v>
      </c>
      <c r="K252" t="s">
        <v>169</v>
      </c>
      <c r="L252">
        <v>0.753</v>
      </c>
      <c r="M252">
        <v>6.59</v>
      </c>
      <c r="N252">
        <v>-0.65900000000000003</v>
      </c>
      <c r="O252" t="s">
        <v>170</v>
      </c>
      <c r="P252">
        <v>0.60299999999999998</v>
      </c>
      <c r="Q252">
        <v>0.15000000000000002</v>
      </c>
      <c r="R252">
        <v>13.24</v>
      </c>
      <c r="S252">
        <v>-1.3240000000000001</v>
      </c>
      <c r="T252">
        <f t="shared" si="71"/>
        <v>-0.66500000000000004</v>
      </c>
      <c r="U252">
        <v>32.975000000000001</v>
      </c>
      <c r="V252">
        <f t="shared" si="73"/>
        <v>5.2507961783439487</v>
      </c>
      <c r="W252">
        <f t="shared" si="74"/>
        <v>5.2507961783439487</v>
      </c>
      <c r="X252">
        <f t="shared" si="62"/>
        <v>86.616339658651199</v>
      </c>
      <c r="Y252">
        <f>(L252-P252)/P252</f>
        <v>0.24875621890547267</v>
      </c>
      <c r="Z252">
        <f t="shared" si="67"/>
        <v>2.1465681938778045E-5</v>
      </c>
      <c r="AA252">
        <f t="shared" si="68"/>
        <v>21.465681938778044</v>
      </c>
      <c r="AB252">
        <f t="shared" si="69"/>
        <v>1.8592787978137737E-7</v>
      </c>
      <c r="AC252">
        <f t="shared" si="70"/>
        <v>0.18592787978137737</v>
      </c>
      <c r="AD252">
        <f t="shared" si="63"/>
        <v>0.27959079666372533</v>
      </c>
      <c r="AF252">
        <v>33.4651</v>
      </c>
    </row>
    <row r="253" spans="1:32" x14ac:dyDescent="0.35">
      <c r="A253">
        <v>44748</v>
      </c>
      <c r="B253" s="2">
        <v>44748</v>
      </c>
      <c r="C253" t="s">
        <v>18</v>
      </c>
      <c r="D253" t="s">
        <v>155</v>
      </c>
      <c r="E253" t="s">
        <v>86</v>
      </c>
      <c r="F253" t="s">
        <v>46</v>
      </c>
      <c r="G253">
        <v>1</v>
      </c>
      <c r="H253" t="s">
        <v>25</v>
      </c>
      <c r="I253" t="s">
        <v>93</v>
      </c>
      <c r="J253" t="s">
        <v>409</v>
      </c>
      <c r="K253" t="s">
        <v>165</v>
      </c>
      <c r="L253">
        <v>0.85299999999999998</v>
      </c>
      <c r="M253">
        <v>19.63</v>
      </c>
      <c r="N253">
        <v>-1.9629999999999999</v>
      </c>
      <c r="O253" t="s">
        <v>168</v>
      </c>
      <c r="P253">
        <v>0.86399999999999999</v>
      </c>
      <c r="Q253">
        <v>-1.100000000000001E-2</v>
      </c>
      <c r="R253">
        <v>26.87</v>
      </c>
      <c r="S253">
        <v>-2.6870000000000003</v>
      </c>
      <c r="T253">
        <f t="shared" si="71"/>
        <v>-0.72400000000000042</v>
      </c>
      <c r="U253">
        <v>10.050000000000001</v>
      </c>
      <c r="V253">
        <f t="shared" si="73"/>
        <v>1.6003184713375798</v>
      </c>
      <c r="W253">
        <f t="shared" si="74"/>
        <v>1.6003184713375798</v>
      </c>
      <c r="X253">
        <f t="shared" si="62"/>
        <v>8.045672339014768</v>
      </c>
      <c r="Y253">
        <f>(P253-L253)/L253</f>
        <v>1.2895662368112557E-2</v>
      </c>
      <c r="Z253">
        <f t="shared" si="67"/>
        <v>5.6169828704668262E-7</v>
      </c>
      <c r="AA253">
        <f t="shared" si="68"/>
        <v>0.56169828704668257</v>
      </c>
      <c r="AB253">
        <f t="shared" si="69"/>
        <v>4.5192403709634715E-10</v>
      </c>
      <c r="AC253">
        <f t="shared" si="70"/>
        <v>4.5192403709634713E-4</v>
      </c>
      <c r="AD253">
        <f t="shared" si="63"/>
        <v>6.2420447112755087E-4</v>
      </c>
      <c r="AF253">
        <v>33.4651</v>
      </c>
    </row>
    <row r="254" spans="1:32" x14ac:dyDescent="0.35">
      <c r="A254">
        <v>44749</v>
      </c>
      <c r="B254" s="2">
        <v>44749</v>
      </c>
      <c r="C254" t="s">
        <v>18</v>
      </c>
      <c r="D254" t="s">
        <v>155</v>
      </c>
      <c r="E254" t="s">
        <v>109</v>
      </c>
      <c r="F254" t="s">
        <v>21</v>
      </c>
      <c r="G254">
        <v>5</v>
      </c>
      <c r="H254" t="s">
        <v>39</v>
      </c>
      <c r="I254" t="s">
        <v>113</v>
      </c>
      <c r="J254" t="s">
        <v>440</v>
      </c>
      <c r="K254" t="s">
        <v>174</v>
      </c>
      <c r="L254">
        <v>0.623</v>
      </c>
      <c r="M254">
        <v>2.0099999999999998</v>
      </c>
      <c r="N254">
        <v>-0.20099999999999998</v>
      </c>
      <c r="O254" t="s">
        <v>175</v>
      </c>
      <c r="P254">
        <v>0.44700000000000001</v>
      </c>
      <c r="Q254">
        <v>0.17599999999999999</v>
      </c>
      <c r="R254">
        <v>7.24</v>
      </c>
      <c r="S254">
        <v>-0.72399999999999998</v>
      </c>
      <c r="T254">
        <v>-0.52300000000000002</v>
      </c>
      <c r="U254">
        <v>29.5</v>
      </c>
      <c r="V254">
        <f t="shared" si="73"/>
        <v>4.6974522292993628</v>
      </c>
      <c r="W254">
        <f t="shared" si="74"/>
        <v>4.6974522292993628</v>
      </c>
      <c r="X254">
        <f t="shared" si="62"/>
        <v>69.32250541350561</v>
      </c>
      <c r="Y254">
        <f t="shared" ref="Y254:Y262" si="76">(L254-P254)/P254</f>
        <v>0.39373601789709167</v>
      </c>
      <c r="Z254">
        <f t="shared" si="67"/>
        <v>3.7778481235268218E-5</v>
      </c>
      <c r="AA254">
        <f t="shared" si="68"/>
        <v>37.778481235268217</v>
      </c>
      <c r="AB254">
        <f t="shared" si="69"/>
        <v>2.6188989699459013E-7</v>
      </c>
      <c r="AC254">
        <f t="shared" si="70"/>
        <v>0.26188989699459009</v>
      </c>
      <c r="AD254">
        <f t="shared" si="63"/>
        <v>0.50074550094567893</v>
      </c>
      <c r="AF254">
        <v>34.081400000000002</v>
      </c>
    </row>
    <row r="255" spans="1:32" x14ac:dyDescent="0.35">
      <c r="A255">
        <v>44749</v>
      </c>
      <c r="B255" s="2">
        <v>44749</v>
      </c>
      <c r="C255" t="s">
        <v>18</v>
      </c>
      <c r="D255" t="s">
        <v>155</v>
      </c>
      <c r="E255" t="s">
        <v>109</v>
      </c>
      <c r="F255" t="s">
        <v>21</v>
      </c>
      <c r="G255">
        <v>12</v>
      </c>
      <c r="H255" t="s">
        <v>39</v>
      </c>
      <c r="I255" t="s">
        <v>119</v>
      </c>
      <c r="J255" t="s">
        <v>441</v>
      </c>
      <c r="K255" t="s">
        <v>153</v>
      </c>
      <c r="L255">
        <v>0.745</v>
      </c>
      <c r="M255">
        <v>5.52</v>
      </c>
      <c r="N255">
        <v>-0.55199999999999994</v>
      </c>
      <c r="O255" t="s">
        <v>176</v>
      </c>
      <c r="P255">
        <v>0.54400000000000004</v>
      </c>
      <c r="Q255">
        <v>0.20099999999999996</v>
      </c>
      <c r="R255">
        <v>11.78</v>
      </c>
      <c r="S255">
        <v>-1.1779999999999999</v>
      </c>
      <c r="T255">
        <v>-0.626</v>
      </c>
      <c r="U255">
        <v>27.25</v>
      </c>
      <c r="V255">
        <f t="shared" si="73"/>
        <v>4.3391719745222925</v>
      </c>
      <c r="W255">
        <f t="shared" si="74"/>
        <v>4.3391719745222925</v>
      </c>
      <c r="X255">
        <f t="shared" si="62"/>
        <v>59.151155330211154</v>
      </c>
      <c r="Y255">
        <f t="shared" si="76"/>
        <v>0.36948529411764697</v>
      </c>
      <c r="Z255">
        <f t="shared" si="67"/>
        <v>3.493486445414584E-5</v>
      </c>
      <c r="AA255">
        <f t="shared" si="68"/>
        <v>34.934864454145838</v>
      </c>
      <c r="AB255">
        <f t="shared" si="69"/>
        <v>2.0664375937670528E-7</v>
      </c>
      <c r="AC255">
        <f t="shared" si="70"/>
        <v>0.20664375937670529</v>
      </c>
      <c r="AD255">
        <f t="shared" si="63"/>
        <v>0.33010185203946529</v>
      </c>
      <c r="AF255">
        <v>34.081400000000002</v>
      </c>
    </row>
    <row r="256" spans="1:32" x14ac:dyDescent="0.35">
      <c r="A256">
        <v>44749</v>
      </c>
      <c r="B256" s="2">
        <v>44749</v>
      </c>
      <c r="C256" t="s">
        <v>18</v>
      </c>
      <c r="D256" t="s">
        <v>155</v>
      </c>
      <c r="E256" t="s">
        <v>133</v>
      </c>
      <c r="F256" t="s">
        <v>46</v>
      </c>
      <c r="G256">
        <v>8</v>
      </c>
      <c r="H256" t="s">
        <v>39</v>
      </c>
      <c r="I256" t="s">
        <v>95</v>
      </c>
      <c r="J256" t="s">
        <v>470</v>
      </c>
      <c r="K256" t="s">
        <v>173</v>
      </c>
      <c r="L256">
        <v>0.55500000000000005</v>
      </c>
      <c r="M256">
        <v>2.2799999999999998</v>
      </c>
      <c r="N256">
        <v>-0.22799999999999998</v>
      </c>
      <c r="O256" t="s">
        <v>32</v>
      </c>
      <c r="P256">
        <v>0.49199999999999999</v>
      </c>
      <c r="Q256">
        <v>6.3000000000000056E-2</v>
      </c>
      <c r="R256">
        <v>24.39</v>
      </c>
      <c r="S256">
        <v>-2.4390000000000001</v>
      </c>
      <c r="T256">
        <f>S256-N256</f>
        <v>-2.2110000000000003</v>
      </c>
      <c r="U256">
        <v>29</v>
      </c>
      <c r="V256">
        <f t="shared" si="73"/>
        <v>4.6178343949044587</v>
      </c>
      <c r="W256">
        <f t="shared" si="74"/>
        <v>4.6178343949044587</v>
      </c>
      <c r="X256">
        <f t="shared" si="62"/>
        <v>66.992504513367692</v>
      </c>
      <c r="Y256">
        <f t="shared" si="76"/>
        <v>0.12804878048780499</v>
      </c>
      <c r="Z256">
        <f t="shared" si="67"/>
        <v>9.4782058430894215E-6</v>
      </c>
      <c r="AA256">
        <f t="shared" si="68"/>
        <v>9.4782058430894214</v>
      </c>
      <c r="AB256">
        <f t="shared" si="69"/>
        <v>6.3496874772179609E-8</v>
      </c>
      <c r="AC256">
        <f t="shared" si="70"/>
        <v>6.3496874772179607E-2</v>
      </c>
      <c r="AD256">
        <f t="shared" si="63"/>
        <v>2.8718622692075802E-2</v>
      </c>
      <c r="AE256">
        <v>34.081400000000002</v>
      </c>
      <c r="AF256">
        <v>34.081400000000002</v>
      </c>
    </row>
    <row r="257" spans="1:32" x14ac:dyDescent="0.35">
      <c r="A257">
        <v>44749</v>
      </c>
      <c r="B257" s="2">
        <v>44749</v>
      </c>
      <c r="C257" t="s">
        <v>18</v>
      </c>
      <c r="D257" t="s">
        <v>155</v>
      </c>
      <c r="E257" t="s">
        <v>133</v>
      </c>
      <c r="F257" t="s">
        <v>46</v>
      </c>
      <c r="G257">
        <v>4</v>
      </c>
      <c r="H257" t="s">
        <v>27</v>
      </c>
      <c r="I257" t="s">
        <v>140</v>
      </c>
      <c r="J257" t="s">
        <v>471</v>
      </c>
      <c r="K257" t="s">
        <v>173</v>
      </c>
      <c r="L257">
        <v>0.60799999999999998</v>
      </c>
      <c r="M257">
        <v>0.81</v>
      </c>
      <c r="N257">
        <v>-8.1000000000000003E-2</v>
      </c>
      <c r="O257" t="s">
        <v>32</v>
      </c>
      <c r="P257">
        <v>0.41899999999999998</v>
      </c>
      <c r="Q257">
        <v>0.189</v>
      </c>
      <c r="R257">
        <v>1.34</v>
      </c>
      <c r="S257">
        <v>-0.13400000000000001</v>
      </c>
      <c r="T257">
        <f>S257-N257</f>
        <v>-5.3000000000000005E-2</v>
      </c>
      <c r="U257">
        <v>27.75</v>
      </c>
      <c r="V257">
        <f t="shared" si="73"/>
        <v>4.4187898089171975</v>
      </c>
      <c r="W257">
        <f t="shared" si="74"/>
        <v>4.4187898089171975</v>
      </c>
      <c r="X257">
        <f t="shared" si="62"/>
        <v>61.341754467092983</v>
      </c>
      <c r="Y257">
        <f t="shared" si="76"/>
        <v>0.45107398568019097</v>
      </c>
      <c r="Z257">
        <f t="shared" si="67"/>
        <v>4.4660746713126102E-5</v>
      </c>
      <c r="AA257">
        <f t="shared" si="68"/>
        <v>44.660746713126102</v>
      </c>
      <c r="AB257">
        <f t="shared" si="69"/>
        <v>2.7395685591936112E-7</v>
      </c>
      <c r="AC257">
        <f t="shared" si="70"/>
        <v>0.27395685591936114</v>
      </c>
      <c r="AD257">
        <f t="shared" si="63"/>
        <v>5.1689972814973792</v>
      </c>
      <c r="AE257">
        <v>34.081400000000002</v>
      </c>
      <c r="AF257">
        <v>34.081400000000002</v>
      </c>
    </row>
    <row r="258" spans="1:32" x14ac:dyDescent="0.35">
      <c r="A258">
        <v>44749</v>
      </c>
      <c r="B258" s="2">
        <v>44749</v>
      </c>
      <c r="C258" t="s">
        <v>18</v>
      </c>
      <c r="D258" t="s">
        <v>155</v>
      </c>
      <c r="E258" t="s">
        <v>109</v>
      </c>
      <c r="F258" t="s">
        <v>21</v>
      </c>
      <c r="G258">
        <v>6</v>
      </c>
      <c r="H258" t="s">
        <v>27</v>
      </c>
      <c r="I258" t="s">
        <v>120</v>
      </c>
      <c r="J258" t="s">
        <v>442</v>
      </c>
      <c r="K258" t="s">
        <v>174</v>
      </c>
      <c r="L258">
        <v>0.68799999999999994</v>
      </c>
      <c r="M258">
        <v>1.58</v>
      </c>
      <c r="N258">
        <v>-0.158</v>
      </c>
      <c r="O258" t="s">
        <v>175</v>
      </c>
      <c r="P258">
        <v>0.503</v>
      </c>
      <c r="Q258">
        <v>0.18499999999999994</v>
      </c>
      <c r="R258">
        <v>8.7799999999999994</v>
      </c>
      <c r="S258">
        <v>-0.87799999999999989</v>
      </c>
      <c r="T258">
        <v>-0.71999999999999986</v>
      </c>
      <c r="U258">
        <v>29</v>
      </c>
      <c r="V258">
        <f t="shared" si="73"/>
        <v>4.6178343949044587</v>
      </c>
      <c r="W258">
        <f t="shared" si="74"/>
        <v>4.6178343949044587</v>
      </c>
      <c r="X258">
        <f t="shared" ref="X258:X321" si="77">(W258^2)*3.14159</f>
        <v>66.992504513367692</v>
      </c>
      <c r="Y258">
        <f t="shared" si="76"/>
        <v>0.36779324055665991</v>
      </c>
      <c r="Z258">
        <f t="shared" si="67"/>
        <v>3.4738028685205285E-5</v>
      </c>
      <c r="AA258">
        <f t="shared" si="68"/>
        <v>34.738028685205286</v>
      </c>
      <c r="AB258">
        <f t="shared" si="69"/>
        <v>2.3271875434791115E-7</v>
      </c>
      <c r="AC258">
        <f t="shared" si="70"/>
        <v>0.23271875434791117</v>
      </c>
      <c r="AD258">
        <f t="shared" ref="AD258:AD321" si="78">AC258/ABS(T258)</f>
        <v>0.32322049214987669</v>
      </c>
      <c r="AF258">
        <v>34.081400000000002</v>
      </c>
    </row>
    <row r="259" spans="1:32" x14ac:dyDescent="0.35">
      <c r="A259">
        <v>44749</v>
      </c>
      <c r="B259" s="2">
        <v>44749</v>
      </c>
      <c r="C259" t="s">
        <v>18</v>
      </c>
      <c r="D259" t="s">
        <v>155</v>
      </c>
      <c r="E259" t="s">
        <v>109</v>
      </c>
      <c r="F259" t="s">
        <v>21</v>
      </c>
      <c r="G259">
        <v>10</v>
      </c>
      <c r="H259" t="s">
        <v>28</v>
      </c>
      <c r="I259" t="s">
        <v>90</v>
      </c>
      <c r="J259" t="s">
        <v>443</v>
      </c>
      <c r="K259" t="s">
        <v>153</v>
      </c>
      <c r="L259">
        <v>0.91800000000000004</v>
      </c>
      <c r="M259">
        <v>5.24</v>
      </c>
      <c r="N259">
        <v>-0.52400000000000002</v>
      </c>
      <c r="O259" t="s">
        <v>176</v>
      </c>
      <c r="P259">
        <v>0.748</v>
      </c>
      <c r="Q259">
        <v>0.17000000000000004</v>
      </c>
      <c r="R259">
        <v>6.75</v>
      </c>
      <c r="S259">
        <v>-0.67500000000000004</v>
      </c>
      <c r="T259">
        <v>-0.15100000000000002</v>
      </c>
      <c r="U259">
        <v>17.75</v>
      </c>
      <c r="V259">
        <f t="shared" si="73"/>
        <v>2.8264331210191083</v>
      </c>
      <c r="W259">
        <f t="shared" si="74"/>
        <v>2.8264331210191083</v>
      </c>
      <c r="X259">
        <f t="shared" si="77"/>
        <v>25.09729602050286</v>
      </c>
      <c r="Y259">
        <f t="shared" si="76"/>
        <v>0.22727272727272732</v>
      </c>
      <c r="Z259">
        <f t="shared" si="67"/>
        <v>1.9206875295329234E-5</v>
      </c>
      <c r="AA259">
        <f t="shared" si="68"/>
        <v>19.206875295329233</v>
      </c>
      <c r="AB259">
        <f t="shared" si="69"/>
        <v>4.820406349157611E-8</v>
      </c>
      <c r="AC259">
        <f t="shared" si="70"/>
        <v>4.8204063491576105E-2</v>
      </c>
      <c r="AD259">
        <f t="shared" si="78"/>
        <v>0.31923220855348411</v>
      </c>
      <c r="AF259">
        <v>34.081400000000002</v>
      </c>
    </row>
    <row r="260" spans="1:32" x14ac:dyDescent="0.35">
      <c r="A260">
        <v>44749</v>
      </c>
      <c r="B260" s="2">
        <v>44749</v>
      </c>
      <c r="C260" t="s">
        <v>18</v>
      </c>
      <c r="D260" t="s">
        <v>155</v>
      </c>
      <c r="E260" t="s">
        <v>133</v>
      </c>
      <c r="F260" t="s">
        <v>46</v>
      </c>
      <c r="G260">
        <v>3</v>
      </c>
      <c r="H260" t="s">
        <v>28</v>
      </c>
      <c r="I260" t="s">
        <v>44</v>
      </c>
      <c r="J260" t="s">
        <v>472</v>
      </c>
      <c r="K260" t="s">
        <v>173</v>
      </c>
      <c r="L260">
        <v>0.85799999999999998</v>
      </c>
      <c r="M260">
        <v>5.48</v>
      </c>
      <c r="N260">
        <v>-0.54800000000000004</v>
      </c>
      <c r="O260" t="s">
        <v>32</v>
      </c>
      <c r="P260">
        <v>0.65</v>
      </c>
      <c r="Q260">
        <v>0.20799999999999996</v>
      </c>
      <c r="R260">
        <v>21.87</v>
      </c>
      <c r="S260">
        <v>-2.1870000000000003</v>
      </c>
      <c r="T260">
        <f>S260-N260</f>
        <v>-1.6390000000000002</v>
      </c>
      <c r="U260">
        <v>24.5</v>
      </c>
      <c r="V260">
        <f t="shared" si="73"/>
        <v>3.9012738853503182</v>
      </c>
      <c r="W260">
        <f t="shared" si="74"/>
        <v>3.9012738853503182</v>
      </c>
      <c r="X260">
        <f t="shared" si="77"/>
        <v>47.814804796847731</v>
      </c>
      <c r="Y260">
        <f t="shared" si="76"/>
        <v>0.31999999999999995</v>
      </c>
      <c r="Z260">
        <f t="shared" ref="Z260:Z291" si="79">119*(10^-6)*(Y260^1.231)</f>
        <v>2.9267564538858643E-5</v>
      </c>
      <c r="AA260">
        <f t="shared" ref="AA260:AA291" si="80">Z260*10^6</f>
        <v>29.267564538858643</v>
      </c>
      <c r="AB260">
        <f t="shared" ref="AB260:AB291" si="81">Z260*(X260/10000)</f>
        <v>1.3994228853046689E-7</v>
      </c>
      <c r="AC260">
        <f t="shared" ref="AC260:AC291" si="82">AA260*(X260/10000)</f>
        <v>0.13994228853046689</v>
      </c>
      <c r="AD260">
        <f t="shared" si="78"/>
        <v>8.5382726376123777E-2</v>
      </c>
      <c r="AE260">
        <v>34.081400000000002</v>
      </c>
      <c r="AF260">
        <v>34.081400000000002</v>
      </c>
    </row>
    <row r="261" spans="1:32" x14ac:dyDescent="0.35">
      <c r="A261">
        <v>44749</v>
      </c>
      <c r="B261" s="2">
        <v>44749</v>
      </c>
      <c r="C261" t="s">
        <v>18</v>
      </c>
      <c r="D261" t="s">
        <v>155</v>
      </c>
      <c r="E261" t="s">
        <v>133</v>
      </c>
      <c r="F261" t="s">
        <v>46</v>
      </c>
      <c r="G261">
        <v>1</v>
      </c>
      <c r="H261" t="s">
        <v>22</v>
      </c>
      <c r="I261" t="s">
        <v>102</v>
      </c>
      <c r="J261" t="s">
        <v>473</v>
      </c>
      <c r="K261" t="s">
        <v>173</v>
      </c>
      <c r="L261">
        <v>0.77100000000000002</v>
      </c>
      <c r="M261">
        <v>17.75</v>
      </c>
      <c r="N261">
        <v>-1.7749999999999999</v>
      </c>
      <c r="O261" t="s">
        <v>32</v>
      </c>
      <c r="P261">
        <v>0.67400000000000004</v>
      </c>
      <c r="Q261">
        <v>9.6999999999999975E-2</v>
      </c>
      <c r="R261">
        <v>3.68</v>
      </c>
      <c r="S261">
        <v>-0.36799999999999999</v>
      </c>
      <c r="T261">
        <f>S261-N261</f>
        <v>1.407</v>
      </c>
      <c r="U261">
        <v>14.5</v>
      </c>
      <c r="V261">
        <f t="shared" si="73"/>
        <v>2.3089171974522293</v>
      </c>
      <c r="W261">
        <f t="shared" si="74"/>
        <v>2.3089171974522293</v>
      </c>
      <c r="X261">
        <f t="shared" si="77"/>
        <v>16.748126128341923</v>
      </c>
      <c r="Y261">
        <f t="shared" si="76"/>
        <v>0.14391691394658748</v>
      </c>
      <c r="Z261">
        <f t="shared" si="79"/>
        <v>1.0944165039346632E-5</v>
      </c>
      <c r="AA261">
        <f t="shared" si="80"/>
        <v>10.944165039346633</v>
      </c>
      <c r="AB261">
        <f t="shared" si="81"/>
        <v>1.8329425644836754E-8</v>
      </c>
      <c r="AC261">
        <f t="shared" si="82"/>
        <v>1.8329425644836757E-2</v>
      </c>
      <c r="AD261">
        <f t="shared" si="78"/>
        <v>1.3027310337481703E-2</v>
      </c>
      <c r="AE261">
        <v>34.081400000000002</v>
      </c>
      <c r="AF261">
        <v>34.081400000000002</v>
      </c>
    </row>
    <row r="262" spans="1:32" x14ac:dyDescent="0.35">
      <c r="A262">
        <v>44749</v>
      </c>
      <c r="B262" s="2">
        <v>44749</v>
      </c>
      <c r="C262" t="s">
        <v>18</v>
      </c>
      <c r="D262" t="s">
        <v>155</v>
      </c>
      <c r="E262" t="s">
        <v>109</v>
      </c>
      <c r="F262" t="s">
        <v>21</v>
      </c>
      <c r="G262">
        <v>14</v>
      </c>
      <c r="H262" t="s">
        <v>22</v>
      </c>
      <c r="I262" t="s">
        <v>110</v>
      </c>
      <c r="J262" t="s">
        <v>444</v>
      </c>
      <c r="K262" t="s">
        <v>153</v>
      </c>
      <c r="L262">
        <v>0.70199999999999996</v>
      </c>
      <c r="M262">
        <v>8.82</v>
      </c>
      <c r="N262">
        <v>-0.88200000000000001</v>
      </c>
      <c r="O262" t="s">
        <v>176</v>
      </c>
      <c r="P262">
        <v>0.68300000000000005</v>
      </c>
      <c r="Q262">
        <v>1.8999999999999906E-2</v>
      </c>
      <c r="R262">
        <v>20.55</v>
      </c>
      <c r="S262">
        <v>-2.0550000000000002</v>
      </c>
      <c r="T262">
        <v>-1.173</v>
      </c>
      <c r="U262">
        <v>10.5</v>
      </c>
      <c r="V262">
        <f t="shared" si="73"/>
        <v>1.6719745222929936</v>
      </c>
      <c r="W262">
        <f t="shared" si="74"/>
        <v>1.6719745222929936</v>
      </c>
      <c r="X262">
        <f t="shared" si="77"/>
        <v>8.7823110851352979</v>
      </c>
      <c r="Y262">
        <f t="shared" si="76"/>
        <v>2.781844802342592E-2</v>
      </c>
      <c r="Z262">
        <f t="shared" si="79"/>
        <v>1.4471740218857953E-6</v>
      </c>
      <c r="AA262">
        <f t="shared" si="80"/>
        <v>1.4471740218857954</v>
      </c>
      <c r="AB262">
        <f t="shared" si="81"/>
        <v>1.2709532454527452E-9</v>
      </c>
      <c r="AC262">
        <f t="shared" si="82"/>
        <v>1.2709532454527454E-3</v>
      </c>
      <c r="AD262">
        <f t="shared" si="78"/>
        <v>1.0835066031140198E-3</v>
      </c>
      <c r="AF262">
        <v>34.081400000000002</v>
      </c>
    </row>
    <row r="263" spans="1:32" x14ac:dyDescent="0.35">
      <c r="A263">
        <v>44749</v>
      </c>
      <c r="B263" s="2">
        <v>44749</v>
      </c>
      <c r="C263" t="s">
        <v>18</v>
      </c>
      <c r="D263" t="s">
        <v>155</v>
      </c>
      <c r="E263" t="s">
        <v>133</v>
      </c>
      <c r="F263" t="s">
        <v>46</v>
      </c>
      <c r="G263">
        <v>2</v>
      </c>
      <c r="H263" t="s">
        <v>30</v>
      </c>
      <c r="I263" t="s">
        <v>137</v>
      </c>
      <c r="J263" t="s">
        <v>475</v>
      </c>
      <c r="K263" t="s">
        <v>173</v>
      </c>
      <c r="L263">
        <v>0.68799999999999994</v>
      </c>
      <c r="M263">
        <v>3.82</v>
      </c>
      <c r="N263">
        <v>-0.38200000000000001</v>
      </c>
      <c r="O263" t="s">
        <v>32</v>
      </c>
      <c r="P263">
        <v>0.76100000000000001</v>
      </c>
      <c r="Q263">
        <v>-7.3000000000000065E-2</v>
      </c>
      <c r="R263">
        <v>7.01</v>
      </c>
      <c r="S263">
        <v>-0.70099999999999996</v>
      </c>
      <c r="T263">
        <f>S263-N263</f>
        <v>-0.31899999999999995</v>
      </c>
      <c r="U263">
        <v>30.75</v>
      </c>
      <c r="V263">
        <f t="shared" si="73"/>
        <v>4.8964968152866239</v>
      </c>
      <c r="W263">
        <f t="shared" si="74"/>
        <v>4.8964968152866239</v>
      </c>
      <c r="X263">
        <f t="shared" si="77"/>
        <v>75.321759867920605</v>
      </c>
      <c r="Y263">
        <f>(P263-L263)/L263</f>
        <v>0.1061046511627908</v>
      </c>
      <c r="Z263">
        <f t="shared" si="79"/>
        <v>7.5201418864989709E-6</v>
      </c>
      <c r="AA263">
        <f t="shared" si="80"/>
        <v>7.5201418864989709</v>
      </c>
      <c r="AB263">
        <f t="shared" si="81"/>
        <v>5.6643032134756698E-8</v>
      </c>
      <c r="AC263">
        <f t="shared" si="82"/>
        <v>5.6643032134756695E-2</v>
      </c>
      <c r="AD263">
        <f t="shared" si="78"/>
        <v>0.17756436405879844</v>
      </c>
      <c r="AE263">
        <v>34.081400000000002</v>
      </c>
      <c r="AF263">
        <v>34.081400000000002</v>
      </c>
    </row>
    <row r="264" spans="1:32" x14ac:dyDescent="0.35">
      <c r="A264">
        <v>44749</v>
      </c>
      <c r="B264" s="2">
        <v>44749</v>
      </c>
      <c r="C264" t="s">
        <v>18</v>
      </c>
      <c r="D264" t="s">
        <v>155</v>
      </c>
      <c r="E264" t="s">
        <v>109</v>
      </c>
      <c r="F264" t="s">
        <v>21</v>
      </c>
      <c r="G264">
        <v>7</v>
      </c>
      <c r="H264" t="s">
        <v>30</v>
      </c>
      <c r="I264" t="s">
        <v>106</v>
      </c>
      <c r="J264" t="s">
        <v>445</v>
      </c>
      <c r="K264" t="s">
        <v>174</v>
      </c>
      <c r="L264">
        <v>0.67700000000000005</v>
      </c>
      <c r="M264">
        <v>2.0499999999999998</v>
      </c>
      <c r="N264">
        <v>-0.20499999999999999</v>
      </c>
      <c r="O264" t="s">
        <v>175</v>
      </c>
      <c r="P264">
        <v>0.68300000000000005</v>
      </c>
      <c r="Q264">
        <v>-6.0000000000000053E-3</v>
      </c>
      <c r="R264">
        <v>8.17</v>
      </c>
      <c r="S264">
        <v>-0.81699999999999995</v>
      </c>
      <c r="T264">
        <v>-0.61199999999999999</v>
      </c>
      <c r="U264">
        <v>46.5</v>
      </c>
      <c r="V264">
        <f t="shared" si="73"/>
        <v>7.404458598726114</v>
      </c>
      <c r="W264">
        <f t="shared" si="74"/>
        <v>7.404458598726114</v>
      </c>
      <c r="X264">
        <f t="shared" si="77"/>
        <v>172.24083577173514</v>
      </c>
      <c r="Y264">
        <f>(P264-L264)/L264</f>
        <v>8.8626292466765216E-3</v>
      </c>
      <c r="Z264">
        <f t="shared" si="79"/>
        <v>3.5399448777603155E-7</v>
      </c>
      <c r="AA264">
        <f t="shared" si="80"/>
        <v>0.35399448777603154</v>
      </c>
      <c r="AB264">
        <f t="shared" si="81"/>
        <v>6.0972306433130958E-9</v>
      </c>
      <c r="AC264">
        <f t="shared" si="82"/>
        <v>6.0972306433130959E-3</v>
      </c>
      <c r="AD264">
        <f t="shared" si="78"/>
        <v>9.9627951688122489E-3</v>
      </c>
      <c r="AF264">
        <v>34.081400000000002</v>
      </c>
    </row>
    <row r="265" spans="1:32" x14ac:dyDescent="0.35">
      <c r="A265">
        <v>44749</v>
      </c>
      <c r="B265" s="2">
        <v>44749</v>
      </c>
      <c r="C265" t="s">
        <v>18</v>
      </c>
      <c r="D265" t="s">
        <v>155</v>
      </c>
      <c r="E265" t="s">
        <v>133</v>
      </c>
      <c r="F265" t="s">
        <v>46</v>
      </c>
      <c r="G265">
        <v>6</v>
      </c>
      <c r="H265" t="s">
        <v>33</v>
      </c>
      <c r="I265" t="s">
        <v>64</v>
      </c>
      <c r="J265" t="s">
        <v>476</v>
      </c>
      <c r="K265" t="s">
        <v>173</v>
      </c>
      <c r="L265">
        <v>0.60899999999999999</v>
      </c>
      <c r="M265">
        <v>8.48</v>
      </c>
      <c r="N265">
        <v>-0.84800000000000009</v>
      </c>
      <c r="O265" t="s">
        <v>32</v>
      </c>
      <c r="P265">
        <v>0.71899999999999997</v>
      </c>
      <c r="Q265">
        <v>-0.10999999999999999</v>
      </c>
      <c r="R265">
        <v>16.649999999999999</v>
      </c>
      <c r="S265">
        <v>-1.6649999999999998</v>
      </c>
      <c r="T265">
        <f>S265-N265</f>
        <v>-0.81699999999999973</v>
      </c>
      <c r="U265">
        <v>75.199999999999989</v>
      </c>
      <c r="V265">
        <f t="shared" si="73"/>
        <v>11.974522292993628</v>
      </c>
      <c r="W265">
        <f t="shared" si="74"/>
        <v>11.974522292993628</v>
      </c>
      <c r="X265">
        <f t="shared" si="77"/>
        <v>450.47002701935151</v>
      </c>
      <c r="Y265">
        <f>(P265-L265)/L265</f>
        <v>0.18062397372742198</v>
      </c>
      <c r="Z265">
        <f t="shared" si="79"/>
        <v>1.4475629855578099E-5</v>
      </c>
      <c r="AA265">
        <f t="shared" si="80"/>
        <v>14.475629855578099</v>
      </c>
      <c r="AB265">
        <f t="shared" si="81"/>
        <v>6.5208373721643974E-7</v>
      </c>
      <c r="AC265">
        <f t="shared" si="82"/>
        <v>0.65208373721643975</v>
      </c>
      <c r="AD265">
        <f t="shared" si="78"/>
        <v>0.79814410920004897</v>
      </c>
      <c r="AE265">
        <v>34.081400000000002</v>
      </c>
      <c r="AF265">
        <v>34.081400000000002</v>
      </c>
    </row>
    <row r="266" spans="1:32" x14ac:dyDescent="0.35">
      <c r="A266">
        <v>44749</v>
      </c>
      <c r="B266" s="2">
        <v>44749</v>
      </c>
      <c r="C266" t="s">
        <v>18</v>
      </c>
      <c r="D266" t="s">
        <v>155</v>
      </c>
      <c r="E266" t="s">
        <v>109</v>
      </c>
      <c r="F266" t="s">
        <v>21</v>
      </c>
      <c r="G266">
        <v>2</v>
      </c>
      <c r="H266" t="s">
        <v>33</v>
      </c>
      <c r="I266" t="s">
        <v>114</v>
      </c>
      <c r="J266" t="s">
        <v>447</v>
      </c>
      <c r="K266" t="s">
        <v>174</v>
      </c>
      <c r="L266">
        <v>0.88700000000000001</v>
      </c>
      <c r="M266">
        <v>13.29</v>
      </c>
      <c r="N266">
        <v>-1.329</v>
      </c>
      <c r="O266" t="s">
        <v>175</v>
      </c>
      <c r="P266">
        <v>0.69599999999999995</v>
      </c>
      <c r="Q266">
        <v>0.19100000000000006</v>
      </c>
      <c r="R266">
        <v>17.95</v>
      </c>
      <c r="S266">
        <v>-1.7949999999999999</v>
      </c>
      <c r="T266">
        <v>-0.46599999999999997</v>
      </c>
      <c r="U266">
        <v>19.5</v>
      </c>
      <c r="V266">
        <f t="shared" si="73"/>
        <v>3.105095541401274</v>
      </c>
      <c r="W266">
        <f t="shared" si="74"/>
        <v>3.105095541401274</v>
      </c>
      <c r="X266">
        <f t="shared" si="77"/>
        <v>30.29001170179318</v>
      </c>
      <c r="Y266">
        <f t="shared" ref="Y266:Y272" si="83">(L266-P266)/P266</f>
        <v>0.27442528735632193</v>
      </c>
      <c r="Z266">
        <f t="shared" si="79"/>
        <v>2.4224067195294421E-5</v>
      </c>
      <c r="AA266">
        <f t="shared" si="80"/>
        <v>24.22406719529442</v>
      </c>
      <c r="AB266">
        <f t="shared" si="81"/>
        <v>7.337472788104923E-8</v>
      </c>
      <c r="AC266">
        <f t="shared" si="82"/>
        <v>7.3374727881049234E-2</v>
      </c>
      <c r="AD266">
        <f t="shared" si="78"/>
        <v>0.15745649759881811</v>
      </c>
      <c r="AF266">
        <v>34.081400000000002</v>
      </c>
    </row>
    <row r="267" spans="1:32" x14ac:dyDescent="0.35">
      <c r="A267">
        <v>44749</v>
      </c>
      <c r="B267" s="2">
        <v>44749</v>
      </c>
      <c r="C267" t="s">
        <v>18</v>
      </c>
      <c r="D267" t="s">
        <v>155</v>
      </c>
      <c r="E267" t="s">
        <v>109</v>
      </c>
      <c r="F267" t="s">
        <v>21</v>
      </c>
      <c r="G267">
        <v>15</v>
      </c>
      <c r="H267" t="s">
        <v>33</v>
      </c>
      <c r="I267" t="s">
        <v>104</v>
      </c>
      <c r="J267" t="s">
        <v>446</v>
      </c>
      <c r="K267" t="s">
        <v>153</v>
      </c>
      <c r="L267">
        <v>0.82899999999999996</v>
      </c>
      <c r="M267">
        <v>7.56</v>
      </c>
      <c r="N267">
        <v>-0.75600000000000001</v>
      </c>
      <c r="O267" t="s">
        <v>176</v>
      </c>
      <c r="P267">
        <v>0.66900000000000004</v>
      </c>
      <c r="Q267">
        <v>0.15999999999999992</v>
      </c>
      <c r="R267">
        <v>16.23</v>
      </c>
      <c r="S267">
        <v>-1.623</v>
      </c>
      <c r="T267">
        <v>-0.86699999999999999</v>
      </c>
      <c r="U267">
        <v>28.75</v>
      </c>
      <c r="V267">
        <f t="shared" si="73"/>
        <v>4.5780254777070066</v>
      </c>
      <c r="W267">
        <f t="shared" si="74"/>
        <v>4.5780254777070066</v>
      </c>
      <c r="X267">
        <f t="shared" si="77"/>
        <v>65.842439966504728</v>
      </c>
      <c r="Y267">
        <f t="shared" si="83"/>
        <v>0.23916292974588926</v>
      </c>
      <c r="Z267">
        <f t="shared" si="79"/>
        <v>2.0451214748852335E-5</v>
      </c>
      <c r="AA267">
        <f t="shared" si="80"/>
        <v>20.451214748852337</v>
      </c>
      <c r="AB267">
        <f t="shared" si="81"/>
        <v>1.3465578793434061E-7</v>
      </c>
      <c r="AC267">
        <f t="shared" si="82"/>
        <v>0.1346557879343406</v>
      </c>
      <c r="AD267">
        <f t="shared" si="78"/>
        <v>0.15531232749058893</v>
      </c>
      <c r="AF267">
        <v>34.081400000000002</v>
      </c>
    </row>
    <row r="268" spans="1:32" x14ac:dyDescent="0.35">
      <c r="A268">
        <v>44749</v>
      </c>
      <c r="B268" s="2">
        <v>44749</v>
      </c>
      <c r="C268" t="s">
        <v>18</v>
      </c>
      <c r="D268" t="s">
        <v>155</v>
      </c>
      <c r="E268" t="s">
        <v>109</v>
      </c>
      <c r="F268" t="s">
        <v>21</v>
      </c>
      <c r="G268">
        <v>13</v>
      </c>
      <c r="H268" t="s">
        <v>41</v>
      </c>
      <c r="I268" t="s">
        <v>101</v>
      </c>
      <c r="J268" t="s">
        <v>448</v>
      </c>
      <c r="K268" t="s">
        <v>153</v>
      </c>
      <c r="L268">
        <v>0.72599999999999998</v>
      </c>
      <c r="M268">
        <v>2.33</v>
      </c>
      <c r="N268">
        <v>-0.23300000000000001</v>
      </c>
      <c r="O268" t="s">
        <v>176</v>
      </c>
      <c r="P268">
        <v>0.53200000000000003</v>
      </c>
      <c r="Q268">
        <v>0.19399999999999995</v>
      </c>
      <c r="R268">
        <v>21.45</v>
      </c>
      <c r="S268">
        <v>-2.145</v>
      </c>
      <c r="T268">
        <v>-1.9119999999999999</v>
      </c>
      <c r="U268">
        <v>34.25</v>
      </c>
      <c r="V268">
        <f t="shared" si="73"/>
        <v>5.4538216560509554</v>
      </c>
      <c r="W268">
        <f t="shared" si="74"/>
        <v>5.4538216560509554</v>
      </c>
      <c r="X268">
        <f t="shared" si="77"/>
        <v>93.44398909121567</v>
      </c>
      <c r="Y268">
        <f t="shared" si="83"/>
        <v>0.36466165413533824</v>
      </c>
      <c r="Z268">
        <f t="shared" si="79"/>
        <v>3.437428485454553E-5</v>
      </c>
      <c r="AA268">
        <f t="shared" si="80"/>
        <v>34.374284854545529</v>
      </c>
      <c r="AB268">
        <f t="shared" si="81"/>
        <v>3.2120702989664925E-7</v>
      </c>
      <c r="AC268">
        <f t="shared" si="82"/>
        <v>0.32120702989664923</v>
      </c>
      <c r="AD268">
        <f t="shared" si="78"/>
        <v>0.16799530852335212</v>
      </c>
      <c r="AF268">
        <v>34.081400000000002</v>
      </c>
    </row>
    <row r="269" spans="1:32" x14ac:dyDescent="0.35">
      <c r="A269">
        <v>44749</v>
      </c>
      <c r="B269" s="2">
        <v>44749</v>
      </c>
      <c r="C269" t="s">
        <v>18</v>
      </c>
      <c r="D269" t="s">
        <v>155</v>
      </c>
      <c r="E269" t="s">
        <v>109</v>
      </c>
      <c r="F269" t="s">
        <v>21</v>
      </c>
      <c r="G269">
        <v>1</v>
      </c>
      <c r="H269" t="s">
        <v>41</v>
      </c>
      <c r="I269" t="s">
        <v>116</v>
      </c>
      <c r="J269" t="s">
        <v>449</v>
      </c>
      <c r="K269" t="s">
        <v>174</v>
      </c>
      <c r="L269">
        <v>0.78400000000000003</v>
      </c>
      <c r="M269">
        <v>2.85</v>
      </c>
      <c r="N269">
        <v>-0.28500000000000003</v>
      </c>
      <c r="O269" t="s">
        <v>175</v>
      </c>
      <c r="P269">
        <v>0.57599999999999996</v>
      </c>
      <c r="Q269">
        <v>0.20800000000000007</v>
      </c>
      <c r="R269">
        <v>14.08</v>
      </c>
      <c r="S269">
        <v>-1.4079999999999999</v>
      </c>
      <c r="T269">
        <v>-1.1229999999999998</v>
      </c>
      <c r="U269">
        <v>25.25</v>
      </c>
      <c r="V269">
        <f t="shared" si="73"/>
        <v>4.0207006369426752</v>
      </c>
      <c r="W269">
        <f t="shared" si="74"/>
        <v>4.0207006369426752</v>
      </c>
      <c r="X269">
        <f t="shared" si="77"/>
        <v>50.787049534844215</v>
      </c>
      <c r="Y269">
        <f t="shared" si="83"/>
        <v>0.36111111111111127</v>
      </c>
      <c r="Z269">
        <f t="shared" si="79"/>
        <v>3.3962750106026403E-5</v>
      </c>
      <c r="AA269">
        <f t="shared" si="80"/>
        <v>33.962750106026405</v>
      </c>
      <c r="AB269">
        <f t="shared" si="81"/>
        <v>1.7248678719742985E-7</v>
      </c>
      <c r="AC269">
        <f t="shared" si="82"/>
        <v>0.17248678719742985</v>
      </c>
      <c r="AD269">
        <f t="shared" si="78"/>
        <v>0.15359464576796963</v>
      </c>
      <c r="AF269">
        <v>34.081400000000002</v>
      </c>
    </row>
    <row r="270" spans="1:32" x14ac:dyDescent="0.35">
      <c r="A270">
        <v>44749</v>
      </c>
      <c r="B270" s="2">
        <v>44749</v>
      </c>
      <c r="C270" t="s">
        <v>18</v>
      </c>
      <c r="D270" t="s">
        <v>155</v>
      </c>
      <c r="E270" t="s">
        <v>109</v>
      </c>
      <c r="F270" t="s">
        <v>21</v>
      </c>
      <c r="G270">
        <v>9</v>
      </c>
      <c r="H270" t="s">
        <v>29</v>
      </c>
      <c r="I270" t="s">
        <v>66</v>
      </c>
      <c r="J270" t="s">
        <v>450</v>
      </c>
      <c r="K270" t="s">
        <v>153</v>
      </c>
      <c r="L270">
        <v>0.74299999999999999</v>
      </c>
      <c r="M270">
        <v>10.57</v>
      </c>
      <c r="N270">
        <v>-1.0569999999999999</v>
      </c>
      <c r="O270" t="s">
        <v>176</v>
      </c>
      <c r="P270">
        <v>0.53200000000000003</v>
      </c>
      <c r="Q270">
        <v>0.21099999999999997</v>
      </c>
      <c r="R270">
        <v>24.34</v>
      </c>
      <c r="S270">
        <v>-2.4340000000000002</v>
      </c>
      <c r="T270">
        <v>-1.3770000000000002</v>
      </c>
      <c r="U270">
        <v>27.75</v>
      </c>
      <c r="V270">
        <f t="shared" si="73"/>
        <v>4.4187898089171975</v>
      </c>
      <c r="W270">
        <f t="shared" si="74"/>
        <v>4.4187898089171975</v>
      </c>
      <c r="X270">
        <f t="shared" si="77"/>
        <v>61.341754467092983</v>
      </c>
      <c r="Y270">
        <f t="shared" si="83"/>
        <v>0.39661654135338337</v>
      </c>
      <c r="Z270">
        <f t="shared" si="79"/>
        <v>3.811899521788311E-5</v>
      </c>
      <c r="AA270">
        <f t="shared" si="80"/>
        <v>38.118995217883111</v>
      </c>
      <c r="AB270">
        <f t="shared" si="81"/>
        <v>2.3382860451876773E-7</v>
      </c>
      <c r="AC270">
        <f t="shared" si="82"/>
        <v>0.23382860451876775</v>
      </c>
      <c r="AD270">
        <f t="shared" si="78"/>
        <v>0.16981017031137816</v>
      </c>
      <c r="AF270">
        <v>34.081400000000002</v>
      </c>
    </row>
    <row r="271" spans="1:32" x14ac:dyDescent="0.35">
      <c r="A271">
        <v>44749</v>
      </c>
      <c r="B271" s="2">
        <v>44749</v>
      </c>
      <c r="C271" t="s">
        <v>18</v>
      </c>
      <c r="D271" t="s">
        <v>155</v>
      </c>
      <c r="E271" t="s">
        <v>109</v>
      </c>
      <c r="F271" t="s">
        <v>21</v>
      </c>
      <c r="G271">
        <v>4</v>
      </c>
      <c r="H271" t="s">
        <v>37</v>
      </c>
      <c r="I271" t="s">
        <v>121</v>
      </c>
      <c r="J271" t="s">
        <v>451</v>
      </c>
      <c r="K271" t="s">
        <v>174</v>
      </c>
      <c r="L271">
        <v>0.747</v>
      </c>
      <c r="M271">
        <v>2.78</v>
      </c>
      <c r="N271">
        <v>-0.27799999999999997</v>
      </c>
      <c r="O271" t="s">
        <v>175</v>
      </c>
      <c r="P271">
        <v>0.59899999999999998</v>
      </c>
      <c r="Q271">
        <v>0.14800000000000002</v>
      </c>
      <c r="R271">
        <v>18.239999999999998</v>
      </c>
      <c r="S271">
        <v>-1.8239999999999998</v>
      </c>
      <c r="T271">
        <v>-1.5459999999999998</v>
      </c>
      <c r="U271">
        <v>29.25</v>
      </c>
      <c r="V271">
        <f t="shared" si="73"/>
        <v>4.6576433121019107</v>
      </c>
      <c r="W271">
        <f t="shared" si="74"/>
        <v>4.6576433121019107</v>
      </c>
      <c r="X271">
        <f t="shared" si="77"/>
        <v>68.152526329034643</v>
      </c>
      <c r="Y271">
        <f t="shared" si="83"/>
        <v>0.24707846410684478</v>
      </c>
      <c r="Z271">
        <f t="shared" si="79"/>
        <v>2.1287600665552143E-5</v>
      </c>
      <c r="AA271">
        <f t="shared" si="80"/>
        <v>21.287600665552144</v>
      </c>
      <c r="AB271">
        <f t="shared" si="81"/>
        <v>1.4508037648410176E-7</v>
      </c>
      <c r="AC271">
        <f t="shared" si="82"/>
        <v>0.1450803764841018</v>
      </c>
      <c r="AD271">
        <f t="shared" si="78"/>
        <v>9.3842416871993406E-2</v>
      </c>
      <c r="AF271">
        <v>34.081400000000002</v>
      </c>
    </row>
    <row r="272" spans="1:32" x14ac:dyDescent="0.35">
      <c r="A272">
        <v>44749</v>
      </c>
      <c r="B272" s="2">
        <v>44749</v>
      </c>
      <c r="C272" t="s">
        <v>18</v>
      </c>
      <c r="D272" t="s">
        <v>155</v>
      </c>
      <c r="E272" t="s">
        <v>109</v>
      </c>
      <c r="F272" t="s">
        <v>21</v>
      </c>
      <c r="G272">
        <v>8</v>
      </c>
      <c r="H272" t="s">
        <v>43</v>
      </c>
      <c r="I272" t="s">
        <v>54</v>
      </c>
      <c r="J272" t="s">
        <v>452</v>
      </c>
      <c r="K272" t="s">
        <v>174</v>
      </c>
      <c r="L272">
        <v>0.60599999999999998</v>
      </c>
      <c r="M272">
        <v>5.89</v>
      </c>
      <c r="N272">
        <v>-0.58899999999999997</v>
      </c>
      <c r="O272" t="s">
        <v>175</v>
      </c>
      <c r="P272">
        <v>0.53100000000000003</v>
      </c>
      <c r="Q272">
        <v>7.4999999999999956E-2</v>
      </c>
      <c r="R272">
        <v>11.34</v>
      </c>
      <c r="S272">
        <v>-1.1339999999999999</v>
      </c>
      <c r="T272">
        <v>-0.54499999999999993</v>
      </c>
      <c r="U272">
        <v>16.5</v>
      </c>
      <c r="V272">
        <f t="shared" si="73"/>
        <v>2.6273885350318471</v>
      </c>
      <c r="W272">
        <f t="shared" si="74"/>
        <v>2.6273885350318471</v>
      </c>
      <c r="X272">
        <f t="shared" si="77"/>
        <v>21.686931455130026</v>
      </c>
      <c r="Y272">
        <f t="shared" si="83"/>
        <v>0.14124293785310726</v>
      </c>
      <c r="Z272">
        <f t="shared" si="79"/>
        <v>1.0694390083590297E-5</v>
      </c>
      <c r="AA272">
        <f t="shared" si="80"/>
        <v>10.694390083590296</v>
      </c>
      <c r="AB272">
        <f t="shared" si="81"/>
        <v>2.3192850469724503E-8</v>
      </c>
      <c r="AC272">
        <f t="shared" si="82"/>
        <v>2.31928504697245E-2</v>
      </c>
      <c r="AD272">
        <f t="shared" si="78"/>
        <v>4.2555688935274318E-2</v>
      </c>
      <c r="AF272">
        <v>34.081400000000002</v>
      </c>
    </row>
    <row r="273" spans="1:32" x14ac:dyDescent="0.35">
      <c r="A273">
        <v>44749</v>
      </c>
      <c r="B273" s="2">
        <v>44749</v>
      </c>
      <c r="C273" t="s">
        <v>18</v>
      </c>
      <c r="D273" t="s">
        <v>155</v>
      </c>
      <c r="E273" t="s">
        <v>109</v>
      </c>
      <c r="F273" t="s">
        <v>21</v>
      </c>
      <c r="G273">
        <v>11</v>
      </c>
      <c r="H273" t="s">
        <v>43</v>
      </c>
      <c r="I273" t="s">
        <v>76</v>
      </c>
      <c r="J273" t="s">
        <v>453</v>
      </c>
      <c r="K273" t="s">
        <v>153</v>
      </c>
      <c r="L273">
        <v>1.149</v>
      </c>
      <c r="M273">
        <v>5.45</v>
      </c>
      <c r="N273">
        <v>-0.54500000000000004</v>
      </c>
      <c r="O273" t="s">
        <v>176</v>
      </c>
      <c r="P273">
        <v>1.196</v>
      </c>
      <c r="Q273">
        <v>-4.6999999999999931E-2</v>
      </c>
      <c r="R273">
        <v>9.15</v>
      </c>
      <c r="S273">
        <v>-0.91500000000000004</v>
      </c>
      <c r="T273">
        <v>-0.37</v>
      </c>
      <c r="U273">
        <v>26.25</v>
      </c>
      <c r="V273">
        <f t="shared" si="73"/>
        <v>4.1799363057324843</v>
      </c>
      <c r="W273">
        <f t="shared" si="74"/>
        <v>4.1799363057324843</v>
      </c>
      <c r="X273">
        <f t="shared" si="77"/>
        <v>54.889444282095624</v>
      </c>
      <c r="Y273">
        <f>(P273-L273)/L273</f>
        <v>4.0905134899912904E-2</v>
      </c>
      <c r="Z273">
        <f t="shared" si="79"/>
        <v>2.3261915253477984E-6</v>
      </c>
      <c r="AA273">
        <f t="shared" si="80"/>
        <v>2.3261915253477983</v>
      </c>
      <c r="AB273">
        <f t="shared" si="81"/>
        <v>1.2768336012006102E-8</v>
      </c>
      <c r="AC273">
        <f t="shared" si="82"/>
        <v>1.2768336012006101E-2</v>
      </c>
      <c r="AD273">
        <f t="shared" si="78"/>
        <v>3.4509016248665141E-2</v>
      </c>
      <c r="AF273">
        <v>34.081400000000002</v>
      </c>
    </row>
    <row r="274" spans="1:32" x14ac:dyDescent="0.35">
      <c r="A274">
        <v>44749</v>
      </c>
      <c r="B274" s="2">
        <v>44749</v>
      </c>
      <c r="C274" t="s">
        <v>18</v>
      </c>
      <c r="D274" t="s">
        <v>155</v>
      </c>
      <c r="E274" t="s">
        <v>133</v>
      </c>
      <c r="F274" t="s">
        <v>46</v>
      </c>
      <c r="G274">
        <v>5</v>
      </c>
      <c r="H274" t="s">
        <v>25</v>
      </c>
      <c r="I274" t="s">
        <v>83</v>
      </c>
      <c r="J274" t="s">
        <v>485</v>
      </c>
      <c r="K274" t="s">
        <v>173</v>
      </c>
      <c r="L274">
        <v>0.79900000000000004</v>
      </c>
      <c r="M274">
        <v>19.05</v>
      </c>
      <c r="N274">
        <v>-1.905</v>
      </c>
      <c r="O274" t="s">
        <v>32</v>
      </c>
      <c r="P274">
        <v>0.67100000000000004</v>
      </c>
      <c r="Q274">
        <v>0.128</v>
      </c>
      <c r="R274">
        <v>22.01</v>
      </c>
      <c r="S274">
        <v>-2.2010000000000001</v>
      </c>
      <c r="T274">
        <f>S274-N274</f>
        <v>-0.29600000000000004</v>
      </c>
      <c r="U274">
        <v>9.25</v>
      </c>
      <c r="V274">
        <f t="shared" ref="V274:V305" si="84">U274/(2*3.14)</f>
        <v>1.4729299363057324</v>
      </c>
      <c r="W274">
        <f t="shared" ref="W274:W305" si="85">V274</f>
        <v>1.4729299363057324</v>
      </c>
      <c r="X274">
        <f t="shared" si="77"/>
        <v>6.8157504963436644</v>
      </c>
      <c r="Y274">
        <f>(L274-P274)/P274</f>
        <v>0.19076005961251863</v>
      </c>
      <c r="Z274">
        <f t="shared" si="79"/>
        <v>1.5481998166960968E-5</v>
      </c>
      <c r="AA274">
        <f t="shared" si="80"/>
        <v>15.481998166960969</v>
      </c>
      <c r="AB274">
        <f t="shared" si="81"/>
        <v>1.0552143669085591E-8</v>
      </c>
      <c r="AC274">
        <f t="shared" si="82"/>
        <v>1.0552143669085592E-2</v>
      </c>
      <c r="AD274">
        <f t="shared" si="78"/>
        <v>3.5649134017181047E-2</v>
      </c>
      <c r="AE274">
        <v>34.081400000000002</v>
      </c>
      <c r="AF274">
        <v>34.081400000000002</v>
      </c>
    </row>
    <row r="275" spans="1:32" x14ac:dyDescent="0.35">
      <c r="A275">
        <v>44749</v>
      </c>
      <c r="B275" s="2">
        <v>44749</v>
      </c>
      <c r="C275" t="s">
        <v>18</v>
      </c>
      <c r="D275" t="s">
        <v>155</v>
      </c>
      <c r="E275" t="s">
        <v>133</v>
      </c>
      <c r="F275" t="s">
        <v>46</v>
      </c>
      <c r="G275">
        <v>7</v>
      </c>
      <c r="H275" t="s">
        <v>25</v>
      </c>
      <c r="I275" t="s">
        <v>116</v>
      </c>
      <c r="J275" t="s">
        <v>484</v>
      </c>
      <c r="K275" t="s">
        <v>173</v>
      </c>
      <c r="L275">
        <v>0.59599999999999997</v>
      </c>
      <c r="M275">
        <v>10.050000000000001</v>
      </c>
      <c r="N275">
        <v>-1.0050000000000001</v>
      </c>
      <c r="O275" t="s">
        <v>32</v>
      </c>
      <c r="P275">
        <v>0.70099999999999996</v>
      </c>
      <c r="Q275">
        <v>-0.10499999999999998</v>
      </c>
      <c r="R275">
        <v>21.42</v>
      </c>
      <c r="S275">
        <v>-2.1420000000000003</v>
      </c>
      <c r="T275">
        <f>S275-N275</f>
        <v>-1.1370000000000002</v>
      </c>
      <c r="U275">
        <v>9.75</v>
      </c>
      <c r="V275">
        <f t="shared" si="84"/>
        <v>1.552547770700637</v>
      </c>
      <c r="W275">
        <f t="shared" si="85"/>
        <v>1.552547770700637</v>
      </c>
      <c r="X275">
        <f t="shared" si="77"/>
        <v>7.572502925448295</v>
      </c>
      <c r="Y275">
        <f>(P275-L275)/L275</f>
        <v>0.17617449664429527</v>
      </c>
      <c r="Z275">
        <f t="shared" si="79"/>
        <v>1.4037922576288432E-5</v>
      </c>
      <c r="AA275">
        <f t="shared" si="80"/>
        <v>14.037922576288432</v>
      </c>
      <c r="AB275">
        <f t="shared" si="81"/>
        <v>1.0630220977616082E-8</v>
      </c>
      <c r="AC275">
        <f t="shared" si="82"/>
        <v>1.0630220977616081E-2</v>
      </c>
      <c r="AD275">
        <f t="shared" si="78"/>
        <v>9.3493588193633067E-3</v>
      </c>
      <c r="AE275">
        <v>34.081400000000002</v>
      </c>
      <c r="AF275">
        <v>34.081400000000002</v>
      </c>
    </row>
    <row r="276" spans="1:32" x14ac:dyDescent="0.35">
      <c r="A276">
        <v>44749</v>
      </c>
      <c r="B276" s="2">
        <v>44749</v>
      </c>
      <c r="C276" t="s">
        <v>18</v>
      </c>
      <c r="D276" t="s">
        <v>155</v>
      </c>
      <c r="E276" t="s">
        <v>109</v>
      </c>
      <c r="F276" t="s">
        <v>21</v>
      </c>
      <c r="G276">
        <v>3</v>
      </c>
      <c r="H276" t="s">
        <v>25</v>
      </c>
      <c r="I276" t="s">
        <v>122</v>
      </c>
      <c r="J276" t="s">
        <v>454</v>
      </c>
      <c r="K276" t="s">
        <v>174</v>
      </c>
      <c r="L276">
        <v>0.73299999999999998</v>
      </c>
      <c r="M276">
        <v>7.47</v>
      </c>
      <c r="N276">
        <v>-0.747</v>
      </c>
      <c r="O276" t="s">
        <v>175</v>
      </c>
      <c r="P276">
        <v>0.70499999999999996</v>
      </c>
      <c r="Q276">
        <v>2.8000000000000025E-2</v>
      </c>
      <c r="R276">
        <v>10.61</v>
      </c>
      <c r="S276">
        <v>-1.0609999999999999</v>
      </c>
      <c r="T276">
        <v>-0.31399999999999995</v>
      </c>
      <c r="U276">
        <v>11.5</v>
      </c>
      <c r="V276">
        <f t="shared" si="84"/>
        <v>1.8312101910828025</v>
      </c>
      <c r="W276">
        <f t="shared" si="85"/>
        <v>1.8312101910828025</v>
      </c>
      <c r="X276">
        <f t="shared" si="77"/>
        <v>10.534790394640755</v>
      </c>
      <c r="Y276">
        <f t="shared" ref="Y276:Y283" si="86">(L276-P276)/P276</f>
        <v>3.9716312056737625E-2</v>
      </c>
      <c r="Z276">
        <f t="shared" si="79"/>
        <v>2.2432500957402819E-6</v>
      </c>
      <c r="AA276">
        <f t="shared" si="80"/>
        <v>2.2432500957402821</v>
      </c>
      <c r="AB276">
        <f t="shared" si="81"/>
        <v>2.3632169561381672E-9</v>
      </c>
      <c r="AC276">
        <f t="shared" si="82"/>
        <v>2.3632169561381678E-3</v>
      </c>
      <c r="AD276">
        <f t="shared" si="78"/>
        <v>7.5261686501215544E-3</v>
      </c>
      <c r="AF276">
        <v>34.081400000000002</v>
      </c>
    </row>
    <row r="277" spans="1:32" x14ac:dyDescent="0.35">
      <c r="A277">
        <v>44750</v>
      </c>
      <c r="B277" s="2">
        <v>44750</v>
      </c>
      <c r="C277" t="s">
        <v>18</v>
      </c>
      <c r="D277" t="s">
        <v>155</v>
      </c>
      <c r="E277" t="s">
        <v>123</v>
      </c>
      <c r="F277" t="s">
        <v>21</v>
      </c>
      <c r="G277">
        <v>10</v>
      </c>
      <c r="H277" t="s">
        <v>39</v>
      </c>
      <c r="I277" t="s">
        <v>131</v>
      </c>
      <c r="J277" t="s">
        <v>455</v>
      </c>
      <c r="K277" t="s">
        <v>169</v>
      </c>
      <c r="L277">
        <v>0.88100000000000001</v>
      </c>
      <c r="M277">
        <v>9.83</v>
      </c>
      <c r="N277">
        <v>-0.98299999999999998</v>
      </c>
      <c r="O277" t="s">
        <v>180</v>
      </c>
      <c r="P277">
        <v>0.72299999999999998</v>
      </c>
      <c r="Q277">
        <v>0.15800000000000003</v>
      </c>
      <c r="R277">
        <v>16.7</v>
      </c>
      <c r="S277">
        <v>-1.67</v>
      </c>
      <c r="T277">
        <v>-0.68699999999999994</v>
      </c>
      <c r="U277">
        <v>28.5</v>
      </c>
      <c r="V277">
        <f t="shared" si="84"/>
        <v>4.5382165605095537</v>
      </c>
      <c r="W277">
        <f t="shared" si="85"/>
        <v>4.5382165605095537</v>
      </c>
      <c r="X277">
        <f t="shared" si="77"/>
        <v>64.702332688445765</v>
      </c>
      <c r="Y277">
        <f t="shared" si="86"/>
        <v>0.21853388658367917</v>
      </c>
      <c r="Z277">
        <f t="shared" si="79"/>
        <v>1.8301833137713176E-5</v>
      </c>
      <c r="AA277">
        <f t="shared" si="80"/>
        <v>18.301833137713178</v>
      </c>
      <c r="AB277">
        <f t="shared" si="81"/>
        <v>1.1841712964847392E-7</v>
      </c>
      <c r="AC277">
        <f t="shared" si="82"/>
        <v>0.11841712964847392</v>
      </c>
      <c r="AD277">
        <f t="shared" si="78"/>
        <v>0.17236845654799698</v>
      </c>
      <c r="AF277">
        <v>33.388599999999997</v>
      </c>
    </row>
    <row r="278" spans="1:32" x14ac:dyDescent="0.35">
      <c r="A278">
        <v>44750</v>
      </c>
      <c r="B278" s="2">
        <v>44750</v>
      </c>
      <c r="C278" t="s">
        <v>18</v>
      </c>
      <c r="D278" t="s">
        <v>155</v>
      </c>
      <c r="E278" t="s">
        <v>123</v>
      </c>
      <c r="F278" t="s">
        <v>21</v>
      </c>
      <c r="G278">
        <v>15</v>
      </c>
      <c r="H278" t="s">
        <v>27</v>
      </c>
      <c r="I278" t="s">
        <v>52</v>
      </c>
      <c r="J278" t="s">
        <v>456</v>
      </c>
      <c r="K278" t="s">
        <v>169</v>
      </c>
      <c r="L278">
        <v>0.76300000000000001</v>
      </c>
      <c r="M278">
        <v>1.72</v>
      </c>
      <c r="N278">
        <v>-0.17199999999999999</v>
      </c>
      <c r="O278" t="s">
        <v>180</v>
      </c>
      <c r="P278">
        <v>0.57599999999999996</v>
      </c>
      <c r="Q278">
        <v>0.18700000000000006</v>
      </c>
      <c r="R278">
        <v>2.31</v>
      </c>
      <c r="S278">
        <v>-0.23100000000000001</v>
      </c>
      <c r="T278">
        <v>-5.9000000000000025E-2</v>
      </c>
      <c r="U278">
        <v>35.75</v>
      </c>
      <c r="V278">
        <f t="shared" si="84"/>
        <v>5.6926751592356686</v>
      </c>
      <c r="W278">
        <f t="shared" si="85"/>
        <v>5.6926751592356686</v>
      </c>
      <c r="X278">
        <f t="shared" si="77"/>
        <v>101.80809488658261</v>
      </c>
      <c r="Y278">
        <f t="shared" si="86"/>
        <v>0.3246527777777779</v>
      </c>
      <c r="Z278">
        <f t="shared" si="79"/>
        <v>2.9792291040906373E-5</v>
      </c>
      <c r="AA278">
        <f t="shared" si="80"/>
        <v>29.792291040906374</v>
      </c>
      <c r="AB278">
        <f t="shared" si="81"/>
        <v>3.033096393181281E-7</v>
      </c>
      <c r="AC278">
        <f t="shared" si="82"/>
        <v>0.3033096393181281</v>
      </c>
      <c r="AD278">
        <f t="shared" si="78"/>
        <v>5.1408413443750502</v>
      </c>
      <c r="AF278">
        <v>33.388599999999997</v>
      </c>
    </row>
    <row r="279" spans="1:32" x14ac:dyDescent="0.35">
      <c r="A279">
        <v>44750</v>
      </c>
      <c r="B279" s="2">
        <v>44750</v>
      </c>
      <c r="C279" t="s">
        <v>18</v>
      </c>
      <c r="D279" t="s">
        <v>155</v>
      </c>
      <c r="E279" t="s">
        <v>123</v>
      </c>
      <c r="F279" t="s">
        <v>21</v>
      </c>
      <c r="G279">
        <v>8</v>
      </c>
      <c r="H279" t="s">
        <v>28</v>
      </c>
      <c r="I279" t="s">
        <v>64</v>
      </c>
      <c r="J279" t="s">
        <v>457</v>
      </c>
      <c r="K279" t="s">
        <v>134</v>
      </c>
      <c r="L279">
        <v>0.79800000000000004</v>
      </c>
      <c r="M279">
        <v>3.86</v>
      </c>
      <c r="N279">
        <v>-0.38600000000000001</v>
      </c>
      <c r="O279" t="s">
        <v>179</v>
      </c>
      <c r="P279">
        <v>0.629</v>
      </c>
      <c r="Q279">
        <v>0.16900000000000004</v>
      </c>
      <c r="R279">
        <v>10.31</v>
      </c>
      <c r="S279">
        <v>-1.0310000000000001</v>
      </c>
      <c r="T279">
        <v>-0.64500000000000013</v>
      </c>
      <c r="U279">
        <v>13.75</v>
      </c>
      <c r="V279">
        <f t="shared" si="84"/>
        <v>2.1894904458598727</v>
      </c>
      <c r="W279">
        <f t="shared" si="85"/>
        <v>2.1894904458598727</v>
      </c>
      <c r="X279">
        <f t="shared" si="77"/>
        <v>15.06036906606252</v>
      </c>
      <c r="Y279">
        <f t="shared" si="86"/>
        <v>0.26868044515103345</v>
      </c>
      <c r="Z279">
        <f t="shared" si="79"/>
        <v>2.3601333960486625E-5</v>
      </c>
      <c r="AA279">
        <f t="shared" si="80"/>
        <v>23.601333960486624</v>
      </c>
      <c r="AB279">
        <f t="shared" si="81"/>
        <v>3.5544479989632354E-8</v>
      </c>
      <c r="AC279">
        <f t="shared" si="82"/>
        <v>3.5544479989632359E-2</v>
      </c>
      <c r="AD279">
        <f t="shared" si="78"/>
        <v>5.5107720914158685E-2</v>
      </c>
      <c r="AF279">
        <v>33.388599999999997</v>
      </c>
    </row>
    <row r="280" spans="1:32" x14ac:dyDescent="0.35">
      <c r="A280">
        <v>44750</v>
      </c>
      <c r="B280" s="2">
        <v>44750</v>
      </c>
      <c r="C280" t="s">
        <v>18</v>
      </c>
      <c r="D280" t="s">
        <v>155</v>
      </c>
      <c r="E280" t="s">
        <v>123</v>
      </c>
      <c r="F280" t="s">
        <v>21</v>
      </c>
      <c r="G280">
        <v>11</v>
      </c>
      <c r="H280" t="s">
        <v>28</v>
      </c>
      <c r="I280" t="s">
        <v>122</v>
      </c>
      <c r="J280" t="s">
        <v>458</v>
      </c>
      <c r="K280" t="s">
        <v>169</v>
      </c>
      <c r="L280">
        <v>0.91700000000000004</v>
      </c>
      <c r="M280">
        <v>4.82</v>
      </c>
      <c r="N280">
        <v>-0.48200000000000004</v>
      </c>
      <c r="O280" t="s">
        <v>180</v>
      </c>
      <c r="P280">
        <v>0.76300000000000001</v>
      </c>
      <c r="Q280">
        <v>0.15400000000000003</v>
      </c>
      <c r="R280">
        <v>19.809999999999999</v>
      </c>
      <c r="S280">
        <v>-1.9809999999999999</v>
      </c>
      <c r="T280">
        <v>-1.4989999999999999</v>
      </c>
      <c r="U280">
        <v>20.5</v>
      </c>
      <c r="V280">
        <f t="shared" si="84"/>
        <v>3.2643312101910826</v>
      </c>
      <c r="W280">
        <f t="shared" si="85"/>
        <v>3.2643312101910826</v>
      </c>
      <c r="X280">
        <f t="shared" si="77"/>
        <v>33.476337719075815</v>
      </c>
      <c r="Y280">
        <f t="shared" si="86"/>
        <v>0.20183486238532114</v>
      </c>
      <c r="Z280">
        <f t="shared" si="79"/>
        <v>1.6595764466275835E-5</v>
      </c>
      <c r="AA280">
        <f t="shared" si="80"/>
        <v>16.595764466275835</v>
      </c>
      <c r="AB280">
        <f t="shared" si="81"/>
        <v>5.5556541597928778E-8</v>
      </c>
      <c r="AC280">
        <f t="shared" si="82"/>
        <v>5.5556541597928784E-2</v>
      </c>
      <c r="AD280">
        <f t="shared" si="78"/>
        <v>3.7062402667063898E-2</v>
      </c>
      <c r="AF280">
        <v>33.388599999999997</v>
      </c>
    </row>
    <row r="281" spans="1:32" x14ac:dyDescent="0.35">
      <c r="A281">
        <v>44750</v>
      </c>
      <c r="B281" s="2">
        <v>44750</v>
      </c>
      <c r="C281" t="s">
        <v>18</v>
      </c>
      <c r="D281" t="s">
        <v>155</v>
      </c>
      <c r="E281" t="s">
        <v>123</v>
      </c>
      <c r="F281" t="s">
        <v>21</v>
      </c>
      <c r="G281">
        <v>4</v>
      </c>
      <c r="H281" t="s">
        <v>22</v>
      </c>
      <c r="I281" t="s">
        <v>96</v>
      </c>
      <c r="J281" t="s">
        <v>459</v>
      </c>
      <c r="K281" t="s">
        <v>134</v>
      </c>
      <c r="L281">
        <v>0.85099999999999998</v>
      </c>
      <c r="M281">
        <v>8.15</v>
      </c>
      <c r="N281">
        <v>-0.81500000000000006</v>
      </c>
      <c r="O281" t="s">
        <v>179</v>
      </c>
      <c r="P281">
        <v>0.65900000000000003</v>
      </c>
      <c r="Q281">
        <v>0.19199999999999995</v>
      </c>
      <c r="R281">
        <v>21.16</v>
      </c>
      <c r="S281">
        <v>-2.1160000000000001</v>
      </c>
      <c r="T281">
        <v>-1.3010000000000002</v>
      </c>
      <c r="U281">
        <v>11</v>
      </c>
      <c r="V281">
        <f t="shared" si="84"/>
        <v>1.7515923566878979</v>
      </c>
      <c r="W281">
        <f t="shared" si="85"/>
        <v>1.7515923566878979</v>
      </c>
      <c r="X281">
        <f t="shared" si="77"/>
        <v>9.6386362022800096</v>
      </c>
      <c r="Y281">
        <f t="shared" si="86"/>
        <v>0.2913505311077389</v>
      </c>
      <c r="Z281">
        <f t="shared" si="79"/>
        <v>2.6076111450179491E-5</v>
      </c>
      <c r="AA281">
        <f t="shared" si="80"/>
        <v>26.076111450179493</v>
      </c>
      <c r="AB281">
        <f t="shared" si="81"/>
        <v>2.5133815183838832E-8</v>
      </c>
      <c r="AC281">
        <f t="shared" si="82"/>
        <v>2.5133815183838833E-2</v>
      </c>
      <c r="AD281">
        <f t="shared" si="78"/>
        <v>1.9318843338846141E-2</v>
      </c>
      <c r="AF281">
        <v>33.388599999999997</v>
      </c>
    </row>
    <row r="282" spans="1:32" x14ac:dyDescent="0.35">
      <c r="A282">
        <v>44750</v>
      </c>
      <c r="B282" s="2">
        <v>44750</v>
      </c>
      <c r="C282" t="s">
        <v>18</v>
      </c>
      <c r="D282" t="s">
        <v>155</v>
      </c>
      <c r="E282" t="s">
        <v>123</v>
      </c>
      <c r="F282" t="s">
        <v>21</v>
      </c>
      <c r="G282">
        <v>5</v>
      </c>
      <c r="H282" t="s">
        <v>22</v>
      </c>
      <c r="I282" t="s">
        <v>130</v>
      </c>
      <c r="J282" t="s">
        <v>460</v>
      </c>
      <c r="K282" t="s">
        <v>134</v>
      </c>
      <c r="L282">
        <v>0.78200000000000003</v>
      </c>
      <c r="M282">
        <v>10.85</v>
      </c>
      <c r="N282">
        <v>-1.085</v>
      </c>
      <c r="O282" t="s">
        <v>179</v>
      </c>
      <c r="P282">
        <v>0.76300000000000001</v>
      </c>
      <c r="Q282">
        <v>1.9000000000000017E-2</v>
      </c>
      <c r="R282">
        <v>21.98</v>
      </c>
      <c r="S282">
        <v>-2.198</v>
      </c>
      <c r="T282">
        <v>-1.113</v>
      </c>
      <c r="U282">
        <v>12.5</v>
      </c>
      <c r="V282">
        <f t="shared" si="84"/>
        <v>1.9904458598726114</v>
      </c>
      <c r="W282">
        <f t="shared" si="85"/>
        <v>1.9904458598726114</v>
      </c>
      <c r="X282">
        <f t="shared" si="77"/>
        <v>12.446586005010342</v>
      </c>
      <c r="Y282">
        <f t="shared" si="86"/>
        <v>2.4901703800786393E-2</v>
      </c>
      <c r="Z282">
        <f t="shared" si="79"/>
        <v>1.2627138323125007E-6</v>
      </c>
      <c r="AA282">
        <f t="shared" si="80"/>
        <v>1.2627138323125007</v>
      </c>
      <c r="AB282">
        <f t="shared" si="81"/>
        <v>1.5716476313593746E-9</v>
      </c>
      <c r="AC282">
        <f t="shared" si="82"/>
        <v>1.5716476313593745E-3</v>
      </c>
      <c r="AD282">
        <f t="shared" si="78"/>
        <v>1.4120823282653858E-3</v>
      </c>
      <c r="AF282">
        <v>33.388599999999997</v>
      </c>
    </row>
    <row r="283" spans="1:32" x14ac:dyDescent="0.35">
      <c r="A283">
        <v>44750</v>
      </c>
      <c r="B283" s="2">
        <v>44750</v>
      </c>
      <c r="C283" t="s">
        <v>18</v>
      </c>
      <c r="D283" t="s">
        <v>155</v>
      </c>
      <c r="E283" t="s">
        <v>133</v>
      </c>
      <c r="F283" t="s">
        <v>46</v>
      </c>
      <c r="G283">
        <v>8</v>
      </c>
      <c r="H283" t="s">
        <v>22</v>
      </c>
      <c r="I283" t="s">
        <v>93</v>
      </c>
      <c r="J283" t="s">
        <v>474</v>
      </c>
      <c r="K283" t="s">
        <v>177</v>
      </c>
      <c r="L283">
        <v>0.77800000000000002</v>
      </c>
      <c r="M283">
        <v>17.87</v>
      </c>
      <c r="N283">
        <v>-1.7870000000000001</v>
      </c>
      <c r="O283" t="s">
        <v>178</v>
      </c>
      <c r="P283">
        <v>0.75700000000000001</v>
      </c>
      <c r="Q283">
        <v>2.1000000000000019E-2</v>
      </c>
      <c r="R283">
        <v>28.81</v>
      </c>
      <c r="S283">
        <v>-2.8809999999999998</v>
      </c>
      <c r="T283">
        <f>S283-N283</f>
        <v>-1.0939999999999996</v>
      </c>
      <c r="U283">
        <v>9.25</v>
      </c>
      <c r="V283">
        <f t="shared" si="84"/>
        <v>1.4729299363057324</v>
      </c>
      <c r="W283">
        <f t="shared" si="85"/>
        <v>1.4729299363057324</v>
      </c>
      <c r="X283">
        <f t="shared" si="77"/>
        <v>6.8157504963436644</v>
      </c>
      <c r="Y283">
        <f t="shared" si="86"/>
        <v>2.7741083223249693E-2</v>
      </c>
      <c r="Z283">
        <f t="shared" si="79"/>
        <v>1.4422212343404887E-6</v>
      </c>
      <c r="AA283">
        <f t="shared" si="80"/>
        <v>1.4422212343404888</v>
      </c>
      <c r="AB283">
        <f t="shared" si="81"/>
        <v>9.8298200937935575E-10</v>
      </c>
      <c r="AC283">
        <f t="shared" si="82"/>
        <v>9.8298200937935588E-4</v>
      </c>
      <c r="AD283">
        <f t="shared" si="78"/>
        <v>8.9852103233944807E-4</v>
      </c>
      <c r="AE283">
        <v>33.388599999999997</v>
      </c>
      <c r="AF283">
        <v>33.388599999999997</v>
      </c>
    </row>
    <row r="284" spans="1:32" x14ac:dyDescent="0.35">
      <c r="A284">
        <v>44750</v>
      </c>
      <c r="B284" s="2">
        <v>44750</v>
      </c>
      <c r="C284" t="s">
        <v>18</v>
      </c>
      <c r="D284" t="s">
        <v>155</v>
      </c>
      <c r="E284" t="s">
        <v>123</v>
      </c>
      <c r="F284" t="s">
        <v>21</v>
      </c>
      <c r="G284">
        <v>7</v>
      </c>
      <c r="H284" t="s">
        <v>30</v>
      </c>
      <c r="I284" t="s">
        <v>115</v>
      </c>
      <c r="J284" t="s">
        <v>461</v>
      </c>
      <c r="K284" t="s">
        <v>134</v>
      </c>
      <c r="L284">
        <v>0.63800000000000001</v>
      </c>
      <c r="M284">
        <v>3.82</v>
      </c>
      <c r="N284">
        <v>-0.38200000000000001</v>
      </c>
      <c r="O284" t="s">
        <v>179</v>
      </c>
      <c r="P284">
        <v>0.70699999999999996</v>
      </c>
      <c r="Q284">
        <v>-6.899999999999995E-2</v>
      </c>
      <c r="R284">
        <v>2.5099999999999998</v>
      </c>
      <c r="S284">
        <v>-0.251</v>
      </c>
      <c r="T284">
        <v>0.13100000000000001</v>
      </c>
      <c r="U284">
        <v>28</v>
      </c>
      <c r="V284">
        <f t="shared" si="84"/>
        <v>4.4585987261146496</v>
      </c>
      <c r="W284">
        <f t="shared" si="85"/>
        <v>4.4585987261146496</v>
      </c>
      <c r="X284">
        <f t="shared" si="77"/>
        <v>62.451989938739899</v>
      </c>
      <c r="Y284">
        <f>(P284-L284)/L284</f>
        <v>0.10815047021943566</v>
      </c>
      <c r="Z284">
        <f t="shared" si="79"/>
        <v>7.6990286647962094E-6</v>
      </c>
      <c r="AA284">
        <f t="shared" si="80"/>
        <v>7.6990286647962094</v>
      </c>
      <c r="AB284">
        <f t="shared" si="81"/>
        <v>4.8081966071192294E-8</v>
      </c>
      <c r="AC284">
        <f t="shared" si="82"/>
        <v>4.8081966071192292E-2</v>
      </c>
      <c r="AD284">
        <f t="shared" si="78"/>
        <v>0.36703790894039917</v>
      </c>
      <c r="AF284">
        <v>33.388599999999997</v>
      </c>
    </row>
    <row r="285" spans="1:32" x14ac:dyDescent="0.35">
      <c r="A285">
        <v>44750</v>
      </c>
      <c r="B285" s="2">
        <v>44750</v>
      </c>
      <c r="C285" t="s">
        <v>18</v>
      </c>
      <c r="D285" t="s">
        <v>155</v>
      </c>
      <c r="E285" t="s">
        <v>133</v>
      </c>
      <c r="F285" t="s">
        <v>46</v>
      </c>
      <c r="G285">
        <v>3</v>
      </c>
      <c r="H285" t="s">
        <v>33</v>
      </c>
      <c r="I285" t="s">
        <v>89</v>
      </c>
      <c r="J285" t="s">
        <v>478</v>
      </c>
      <c r="K285" t="s">
        <v>177</v>
      </c>
      <c r="L285">
        <v>0.64600000000000002</v>
      </c>
      <c r="M285">
        <v>17.37</v>
      </c>
      <c r="N285">
        <v>-1.7370000000000001</v>
      </c>
      <c r="O285" t="s">
        <v>178</v>
      </c>
      <c r="P285">
        <v>0.68700000000000006</v>
      </c>
      <c r="Q285">
        <v>-4.1000000000000036E-2</v>
      </c>
      <c r="R285">
        <v>18.62</v>
      </c>
      <c r="S285">
        <v>-1.8620000000000001</v>
      </c>
      <c r="T285">
        <f>S285-N285</f>
        <v>-0.125</v>
      </c>
      <c r="U285">
        <v>26.25</v>
      </c>
      <c r="V285">
        <f t="shared" si="84"/>
        <v>4.1799363057324843</v>
      </c>
      <c r="W285">
        <f t="shared" si="85"/>
        <v>4.1799363057324843</v>
      </c>
      <c r="X285">
        <f t="shared" si="77"/>
        <v>54.889444282095624</v>
      </c>
      <c r="Y285">
        <f>(P285-L285)/L285</f>
        <v>6.3467492260061972E-2</v>
      </c>
      <c r="Z285">
        <f t="shared" si="79"/>
        <v>3.9947320996883495E-6</v>
      </c>
      <c r="AA285">
        <f t="shared" si="80"/>
        <v>3.9947320996883495</v>
      </c>
      <c r="AB285">
        <f t="shared" si="81"/>
        <v>2.1926862500774254E-8</v>
      </c>
      <c r="AC285">
        <f t="shared" si="82"/>
        <v>2.1926862500774254E-2</v>
      </c>
      <c r="AD285">
        <f t="shared" si="78"/>
        <v>0.17541490000619403</v>
      </c>
      <c r="AE285">
        <v>33.388599999999997</v>
      </c>
      <c r="AF285">
        <v>33.388599999999997</v>
      </c>
    </row>
    <row r="286" spans="1:32" x14ac:dyDescent="0.35">
      <c r="A286">
        <v>44750</v>
      </c>
      <c r="B286" s="2">
        <v>44750</v>
      </c>
      <c r="C286" t="s">
        <v>18</v>
      </c>
      <c r="D286" t="s">
        <v>155</v>
      </c>
      <c r="E286" t="s">
        <v>133</v>
      </c>
      <c r="F286" t="s">
        <v>46</v>
      </c>
      <c r="G286">
        <v>6</v>
      </c>
      <c r="H286" t="s">
        <v>33</v>
      </c>
      <c r="I286" t="s">
        <v>54</v>
      </c>
      <c r="J286" t="s">
        <v>477</v>
      </c>
      <c r="K286" t="s">
        <v>177</v>
      </c>
      <c r="L286">
        <v>0.80200000000000005</v>
      </c>
      <c r="M286">
        <v>12.41</v>
      </c>
      <c r="N286">
        <v>-1.2410000000000001</v>
      </c>
      <c r="O286" t="s">
        <v>178</v>
      </c>
      <c r="P286">
        <v>0.67900000000000005</v>
      </c>
      <c r="Q286">
        <v>0.123</v>
      </c>
      <c r="R286">
        <v>18.54</v>
      </c>
      <c r="S286">
        <v>-1.8539999999999999</v>
      </c>
      <c r="T286">
        <f>S286-N286</f>
        <v>-0.61299999999999977</v>
      </c>
      <c r="U286">
        <v>27</v>
      </c>
      <c r="V286">
        <f t="shared" si="84"/>
        <v>4.2993630573248405</v>
      </c>
      <c r="W286">
        <f t="shared" si="85"/>
        <v>4.2993630573248405</v>
      </c>
      <c r="X286">
        <f t="shared" si="77"/>
        <v>58.070791664976255</v>
      </c>
      <c r="Y286">
        <f t="shared" ref="Y286:Y295" si="87">(L286-P286)/P286</f>
        <v>0.18114874815905743</v>
      </c>
      <c r="Z286">
        <f t="shared" si="79"/>
        <v>1.4527418959774471E-5</v>
      </c>
      <c r="AA286">
        <f t="shared" si="80"/>
        <v>14.527418959774471</v>
      </c>
      <c r="AB286">
        <f t="shared" si="81"/>
        <v>8.4361871984288939E-8</v>
      </c>
      <c r="AC286">
        <f t="shared" si="82"/>
        <v>8.4361871984288933E-2</v>
      </c>
      <c r="AD286">
        <f t="shared" si="78"/>
        <v>0.13762132460732293</v>
      </c>
      <c r="AE286">
        <v>33.388599999999997</v>
      </c>
      <c r="AF286">
        <v>33.388599999999997</v>
      </c>
    </row>
    <row r="287" spans="1:32" x14ac:dyDescent="0.35">
      <c r="A287">
        <v>44750</v>
      </c>
      <c r="B287" s="2">
        <v>44750</v>
      </c>
      <c r="C287" t="s">
        <v>18</v>
      </c>
      <c r="D287" t="s">
        <v>155</v>
      </c>
      <c r="E287" t="s">
        <v>123</v>
      </c>
      <c r="F287" t="s">
        <v>21</v>
      </c>
      <c r="G287">
        <v>1</v>
      </c>
      <c r="H287" t="s">
        <v>26</v>
      </c>
      <c r="I287" t="s">
        <v>92</v>
      </c>
      <c r="J287" t="s">
        <v>463</v>
      </c>
      <c r="K287" t="s">
        <v>134</v>
      </c>
      <c r="L287">
        <v>0.76800000000000002</v>
      </c>
      <c r="M287">
        <v>4.96</v>
      </c>
      <c r="N287">
        <v>-0.496</v>
      </c>
      <c r="O287" t="s">
        <v>179</v>
      </c>
      <c r="P287">
        <v>0.76</v>
      </c>
      <c r="Q287">
        <v>8.0000000000000071E-3</v>
      </c>
      <c r="R287">
        <v>19.010000000000002</v>
      </c>
      <c r="S287">
        <v>-1.9010000000000002</v>
      </c>
      <c r="T287">
        <v>-1.4050000000000002</v>
      </c>
      <c r="U287">
        <v>12.5</v>
      </c>
      <c r="V287">
        <f t="shared" si="84"/>
        <v>1.9904458598726114</v>
      </c>
      <c r="W287">
        <f t="shared" si="85"/>
        <v>1.9904458598726114</v>
      </c>
      <c r="X287">
        <f t="shared" si="77"/>
        <v>12.446586005010342</v>
      </c>
      <c r="Y287">
        <f t="shared" si="87"/>
        <v>1.0526315789473693E-2</v>
      </c>
      <c r="Z287">
        <f t="shared" si="79"/>
        <v>4.3749108066280374E-7</v>
      </c>
      <c r="AA287">
        <f t="shared" si="80"/>
        <v>0.43749108066280373</v>
      </c>
      <c r="AB287">
        <f t="shared" si="81"/>
        <v>5.4452703618945037E-10</v>
      </c>
      <c r="AC287">
        <f t="shared" si="82"/>
        <v>5.4452703618945036E-4</v>
      </c>
      <c r="AD287">
        <f t="shared" si="78"/>
        <v>3.8756372682523151E-4</v>
      </c>
      <c r="AF287">
        <v>33.388599999999997</v>
      </c>
    </row>
    <row r="288" spans="1:32" x14ac:dyDescent="0.35">
      <c r="A288">
        <v>44750</v>
      </c>
      <c r="B288" s="2">
        <v>44750</v>
      </c>
      <c r="C288" t="s">
        <v>18</v>
      </c>
      <c r="D288" t="s">
        <v>155</v>
      </c>
      <c r="E288" t="s">
        <v>133</v>
      </c>
      <c r="F288" t="s">
        <v>21</v>
      </c>
      <c r="G288">
        <v>5</v>
      </c>
      <c r="H288" t="s">
        <v>26</v>
      </c>
      <c r="I288" t="s">
        <v>82</v>
      </c>
      <c r="J288" t="s">
        <v>479</v>
      </c>
      <c r="K288" t="s">
        <v>177</v>
      </c>
      <c r="L288">
        <v>0.753</v>
      </c>
      <c r="M288">
        <v>21.23</v>
      </c>
      <c r="N288">
        <v>-2.1230000000000002</v>
      </c>
      <c r="O288" t="s">
        <v>178</v>
      </c>
      <c r="P288">
        <v>0.752</v>
      </c>
      <c r="Q288">
        <v>1.0000000000000009E-3</v>
      </c>
      <c r="R288">
        <v>20.23</v>
      </c>
      <c r="S288">
        <v>-2.0230000000000001</v>
      </c>
      <c r="T288">
        <v>0.10000000000000009</v>
      </c>
      <c r="U288">
        <v>5.25</v>
      </c>
      <c r="V288">
        <f t="shared" si="84"/>
        <v>0.8359872611464968</v>
      </c>
      <c r="W288">
        <f t="shared" si="85"/>
        <v>0.8359872611464968</v>
      </c>
      <c r="X288">
        <f t="shared" si="77"/>
        <v>2.1955777712838245</v>
      </c>
      <c r="Y288">
        <f t="shared" si="87"/>
        <v>1.3297872340425545E-3</v>
      </c>
      <c r="Z288">
        <f t="shared" si="79"/>
        <v>3.4270686141099928E-8</v>
      </c>
      <c r="AA288">
        <f t="shared" si="80"/>
        <v>3.4270686141099925E-2</v>
      </c>
      <c r="AB288">
        <f t="shared" si="81"/>
        <v>7.5243956698043627E-12</v>
      </c>
      <c r="AC288">
        <f t="shared" si="82"/>
        <v>7.5243956698043626E-6</v>
      </c>
      <c r="AD288">
        <f t="shared" si="78"/>
        <v>7.5243956698043565E-5</v>
      </c>
      <c r="AE288">
        <v>33.388599999999997</v>
      </c>
      <c r="AF288">
        <v>33.388599999999997</v>
      </c>
    </row>
    <row r="289" spans="1:32" x14ac:dyDescent="0.35">
      <c r="A289">
        <v>44750</v>
      </c>
      <c r="B289" s="2">
        <v>44750</v>
      </c>
      <c r="C289" t="s">
        <v>18</v>
      </c>
      <c r="D289" t="s">
        <v>155</v>
      </c>
      <c r="E289" t="s">
        <v>133</v>
      </c>
      <c r="F289" t="s">
        <v>46</v>
      </c>
      <c r="G289">
        <v>1</v>
      </c>
      <c r="H289" t="s">
        <v>41</v>
      </c>
      <c r="I289" t="s">
        <v>136</v>
      </c>
      <c r="J289" t="s">
        <v>480</v>
      </c>
      <c r="K289" t="s">
        <v>177</v>
      </c>
      <c r="L289">
        <v>1.0529999999999999</v>
      </c>
      <c r="M289">
        <v>12.39</v>
      </c>
      <c r="N289">
        <v>-1.2390000000000001</v>
      </c>
      <c r="O289" t="s">
        <v>178</v>
      </c>
      <c r="P289">
        <v>0.85699999999999998</v>
      </c>
      <c r="Q289">
        <v>0.19599999999999995</v>
      </c>
      <c r="R289">
        <v>27.24</v>
      </c>
      <c r="S289">
        <v>-2.7239999999999998</v>
      </c>
      <c r="T289">
        <f>S289-N289</f>
        <v>-1.4849999999999997</v>
      </c>
      <c r="U289">
        <v>45.25</v>
      </c>
      <c r="V289">
        <f t="shared" si="84"/>
        <v>7.2054140127388528</v>
      </c>
      <c r="W289">
        <f t="shared" si="85"/>
        <v>7.2054140127388528</v>
      </c>
      <c r="X289">
        <f t="shared" si="77"/>
        <v>163.10504164405754</v>
      </c>
      <c r="Y289">
        <f t="shared" si="87"/>
        <v>0.2287047841306884</v>
      </c>
      <c r="Z289">
        <f t="shared" si="79"/>
        <v>1.9355963453958449E-5</v>
      </c>
      <c r="AA289">
        <f t="shared" si="80"/>
        <v>19.355963453958449</v>
      </c>
      <c r="AB289">
        <f t="shared" si="81"/>
        <v>3.1570552252187486E-7</v>
      </c>
      <c r="AC289">
        <f t="shared" si="82"/>
        <v>0.31570552252187484</v>
      </c>
      <c r="AD289">
        <f t="shared" si="78"/>
        <v>0.21259631146254201</v>
      </c>
      <c r="AE289">
        <v>33.388599999999997</v>
      </c>
      <c r="AF289">
        <v>33.388599999999997</v>
      </c>
    </row>
    <row r="290" spans="1:32" x14ac:dyDescent="0.35">
      <c r="A290">
        <v>44750</v>
      </c>
      <c r="B290" s="2">
        <v>44750</v>
      </c>
      <c r="C290" t="s">
        <v>18</v>
      </c>
      <c r="D290" t="s">
        <v>155</v>
      </c>
      <c r="E290" t="s">
        <v>123</v>
      </c>
      <c r="F290" t="s">
        <v>21</v>
      </c>
      <c r="G290">
        <v>9</v>
      </c>
      <c r="H290" t="s">
        <v>41</v>
      </c>
      <c r="I290" t="s">
        <v>127</v>
      </c>
      <c r="J290" t="s">
        <v>464</v>
      </c>
      <c r="K290" t="s">
        <v>169</v>
      </c>
      <c r="L290">
        <v>0.85</v>
      </c>
      <c r="M290">
        <v>1.96</v>
      </c>
      <c r="N290">
        <v>-0.19600000000000001</v>
      </c>
      <c r="O290" t="s">
        <v>180</v>
      </c>
      <c r="P290">
        <v>0.60899999999999999</v>
      </c>
      <c r="Q290">
        <v>0.24099999999999999</v>
      </c>
      <c r="R290">
        <v>12.78</v>
      </c>
      <c r="S290">
        <v>-1.278</v>
      </c>
      <c r="T290">
        <v>-1.0820000000000001</v>
      </c>
      <c r="U290">
        <v>24.25</v>
      </c>
      <c r="V290">
        <f t="shared" si="84"/>
        <v>3.8614649681528661</v>
      </c>
      <c r="W290">
        <f t="shared" si="85"/>
        <v>3.8614649681528661</v>
      </c>
      <c r="X290">
        <f t="shared" si="77"/>
        <v>46.843971088456932</v>
      </c>
      <c r="Y290">
        <f t="shared" si="87"/>
        <v>0.39573070607553368</v>
      </c>
      <c r="Z290">
        <f t="shared" si="79"/>
        <v>3.8014217355511884E-5</v>
      </c>
      <c r="AA290">
        <f t="shared" si="80"/>
        <v>38.014217355511882</v>
      </c>
      <c r="AB290">
        <f t="shared" si="81"/>
        <v>1.7807368987519165E-7</v>
      </c>
      <c r="AC290">
        <f t="shared" si="82"/>
        <v>0.17807368987519165</v>
      </c>
      <c r="AD290">
        <f t="shared" si="78"/>
        <v>0.16457827160368912</v>
      </c>
      <c r="AF290">
        <v>33.388599999999997</v>
      </c>
    </row>
    <row r="291" spans="1:32" x14ac:dyDescent="0.35">
      <c r="A291">
        <v>44750</v>
      </c>
      <c r="B291" s="2">
        <v>44750</v>
      </c>
      <c r="C291" t="s">
        <v>18</v>
      </c>
      <c r="D291" t="s">
        <v>155</v>
      </c>
      <c r="E291" t="s">
        <v>123</v>
      </c>
      <c r="F291" t="s">
        <v>21</v>
      </c>
      <c r="G291">
        <v>3</v>
      </c>
      <c r="H291" t="s">
        <v>29</v>
      </c>
      <c r="I291" t="s">
        <v>124</v>
      </c>
      <c r="J291" t="s">
        <v>465</v>
      </c>
      <c r="K291" t="s">
        <v>134</v>
      </c>
      <c r="L291">
        <v>0.80300000000000005</v>
      </c>
      <c r="M291">
        <v>13.35</v>
      </c>
      <c r="N291">
        <v>-1.335</v>
      </c>
      <c r="O291" t="s">
        <v>179</v>
      </c>
      <c r="P291">
        <v>0.60699999999999998</v>
      </c>
      <c r="Q291">
        <v>0.19600000000000006</v>
      </c>
      <c r="R291">
        <v>24.13</v>
      </c>
      <c r="S291">
        <v>-2.4129999999999998</v>
      </c>
      <c r="T291">
        <v>-1.0779999999999998</v>
      </c>
      <c r="U291">
        <v>20.5</v>
      </c>
      <c r="V291">
        <f t="shared" si="84"/>
        <v>3.2643312101910826</v>
      </c>
      <c r="W291">
        <f t="shared" si="85"/>
        <v>3.2643312101910826</v>
      </c>
      <c r="X291">
        <f t="shared" si="77"/>
        <v>33.476337719075815</v>
      </c>
      <c r="Y291">
        <f t="shared" si="87"/>
        <v>0.32289950576606269</v>
      </c>
      <c r="Z291">
        <f t="shared" si="79"/>
        <v>2.9594356868790647E-5</v>
      </c>
      <c r="AA291">
        <f t="shared" si="80"/>
        <v>29.594356868790648</v>
      </c>
      <c r="AB291">
        <f t="shared" si="81"/>
        <v>9.9071068511848665E-8</v>
      </c>
      <c r="AC291">
        <f t="shared" si="82"/>
        <v>9.9071068511848673E-2</v>
      </c>
      <c r="AD291">
        <f t="shared" si="78"/>
        <v>9.190266095718802E-2</v>
      </c>
      <c r="AF291">
        <v>33.388599999999997</v>
      </c>
    </row>
    <row r="292" spans="1:32" x14ac:dyDescent="0.35">
      <c r="A292">
        <v>44750</v>
      </c>
      <c r="B292" s="2">
        <v>44750</v>
      </c>
      <c r="C292" t="s">
        <v>18</v>
      </c>
      <c r="D292" t="s">
        <v>155</v>
      </c>
      <c r="E292" t="s">
        <v>133</v>
      </c>
      <c r="F292" t="s">
        <v>46</v>
      </c>
      <c r="G292">
        <v>7</v>
      </c>
      <c r="H292" t="s">
        <v>29</v>
      </c>
      <c r="I292" t="s">
        <v>52</v>
      </c>
      <c r="J292" t="s">
        <v>481</v>
      </c>
      <c r="K292" t="s">
        <v>177</v>
      </c>
      <c r="L292">
        <v>0.61199999999999999</v>
      </c>
      <c r="M292">
        <v>22.15</v>
      </c>
      <c r="N292">
        <v>-2.2149999999999999</v>
      </c>
      <c r="O292" t="s">
        <v>178</v>
      </c>
      <c r="P292">
        <v>0.50900000000000001</v>
      </c>
      <c r="Q292">
        <v>0.10299999999999998</v>
      </c>
      <c r="R292">
        <v>32.54</v>
      </c>
      <c r="S292">
        <v>-3.254</v>
      </c>
      <c r="T292">
        <f>S292-N292</f>
        <v>-1.0390000000000001</v>
      </c>
      <c r="U292">
        <v>15</v>
      </c>
      <c r="V292">
        <f t="shared" si="84"/>
        <v>2.3885350318471334</v>
      </c>
      <c r="W292">
        <f t="shared" si="85"/>
        <v>2.3885350318471334</v>
      </c>
      <c r="X292">
        <f t="shared" si="77"/>
        <v>17.923083847214894</v>
      </c>
      <c r="Y292">
        <f t="shared" si="87"/>
        <v>0.20235756385068759</v>
      </c>
      <c r="Z292">
        <f t="shared" ref="Z292:Z317" si="88">119*(10^-6)*(Y292^1.231)</f>
        <v>1.6648687246241517E-5</v>
      </c>
      <c r="AA292">
        <f t="shared" ref="AA292:AA317" si="89">Z292*10^6</f>
        <v>16.648687246241519</v>
      </c>
      <c r="AB292">
        <f t="shared" ref="AB292:AB317" si="90">Z292*(X292/10000)</f>
        <v>2.9839581746044395E-8</v>
      </c>
      <c r="AC292">
        <f t="shared" ref="AC292:AC317" si="91">AA292*(X292/10000)</f>
        <v>2.9839581746044397E-2</v>
      </c>
      <c r="AD292">
        <f t="shared" si="78"/>
        <v>2.8719520448550907E-2</v>
      </c>
      <c r="AE292">
        <v>33.388599999999997</v>
      </c>
      <c r="AF292">
        <v>33.388599999999997</v>
      </c>
    </row>
    <row r="293" spans="1:32" x14ac:dyDescent="0.35">
      <c r="A293">
        <v>44750</v>
      </c>
      <c r="B293" s="2">
        <v>44750</v>
      </c>
      <c r="C293" t="s">
        <v>18</v>
      </c>
      <c r="D293" t="s">
        <v>155</v>
      </c>
      <c r="E293" t="s">
        <v>123</v>
      </c>
      <c r="F293" t="s">
        <v>21</v>
      </c>
      <c r="G293">
        <v>12</v>
      </c>
      <c r="H293" t="s">
        <v>37</v>
      </c>
      <c r="I293" t="s">
        <v>76</v>
      </c>
      <c r="J293" t="s">
        <v>467</v>
      </c>
      <c r="K293" t="s">
        <v>169</v>
      </c>
      <c r="L293">
        <v>0.73199999999999998</v>
      </c>
      <c r="M293">
        <v>3.21</v>
      </c>
      <c r="N293">
        <v>-0.32100000000000001</v>
      </c>
      <c r="O293" t="s">
        <v>180</v>
      </c>
      <c r="P293">
        <v>0.63800000000000001</v>
      </c>
      <c r="Q293">
        <v>9.3999999999999972E-2</v>
      </c>
      <c r="R293">
        <v>14.91</v>
      </c>
      <c r="S293">
        <v>-1.4910000000000001</v>
      </c>
      <c r="T293">
        <v>-1.1700000000000002</v>
      </c>
      <c r="U293">
        <v>30.5</v>
      </c>
      <c r="V293">
        <f t="shared" si="84"/>
        <v>4.8566878980891719</v>
      </c>
      <c r="W293">
        <f t="shared" si="85"/>
        <v>4.8566878980891719</v>
      </c>
      <c r="X293">
        <f t="shared" si="77"/>
        <v>74.101994439429589</v>
      </c>
      <c r="Y293">
        <f t="shared" si="87"/>
        <v>0.14733542319749213</v>
      </c>
      <c r="Z293">
        <f t="shared" si="88"/>
        <v>1.126504922144652E-5</v>
      </c>
      <c r="AA293">
        <f t="shared" si="89"/>
        <v>11.265049221446521</v>
      </c>
      <c r="AB293">
        <f t="shared" si="90"/>
        <v>8.347626147675307E-8</v>
      </c>
      <c r="AC293">
        <f t="shared" si="91"/>
        <v>8.3476261476753078E-2</v>
      </c>
      <c r="AD293">
        <f t="shared" si="78"/>
        <v>7.1347232031412883E-2</v>
      </c>
      <c r="AF293">
        <v>33.388599999999997</v>
      </c>
    </row>
    <row r="294" spans="1:32" x14ac:dyDescent="0.35">
      <c r="A294">
        <v>44750</v>
      </c>
      <c r="B294" s="2">
        <v>44750</v>
      </c>
      <c r="C294" t="s">
        <v>18</v>
      </c>
      <c r="D294" t="s">
        <v>155</v>
      </c>
      <c r="E294" t="s">
        <v>123</v>
      </c>
      <c r="F294" t="s">
        <v>21</v>
      </c>
      <c r="G294">
        <v>6</v>
      </c>
      <c r="H294" t="s">
        <v>37</v>
      </c>
      <c r="I294" t="s">
        <v>132</v>
      </c>
      <c r="J294" t="s">
        <v>466</v>
      </c>
      <c r="K294" t="s">
        <v>134</v>
      </c>
      <c r="L294">
        <v>0.878</v>
      </c>
      <c r="M294">
        <v>5.54</v>
      </c>
      <c r="N294">
        <v>-0.55400000000000005</v>
      </c>
      <c r="O294" t="s">
        <v>179</v>
      </c>
      <c r="P294">
        <v>0.69099999999999995</v>
      </c>
      <c r="Q294">
        <v>0.18700000000000006</v>
      </c>
      <c r="R294">
        <v>17.18</v>
      </c>
      <c r="S294">
        <v>-1.718</v>
      </c>
      <c r="T294">
        <v>-1.1639999999999999</v>
      </c>
      <c r="U294">
        <v>20.25</v>
      </c>
      <c r="V294">
        <f t="shared" si="84"/>
        <v>3.2245222929936306</v>
      </c>
      <c r="W294">
        <f t="shared" si="85"/>
        <v>3.2245222929936306</v>
      </c>
      <c r="X294">
        <f t="shared" si="77"/>
        <v>32.66482031154915</v>
      </c>
      <c r="Y294">
        <f t="shared" si="87"/>
        <v>0.27062228654124465</v>
      </c>
      <c r="Z294">
        <f t="shared" si="88"/>
        <v>2.3811486192835838E-5</v>
      </c>
      <c r="AA294">
        <f t="shared" si="89"/>
        <v>23.811486192835837</v>
      </c>
      <c r="AB294">
        <f t="shared" si="90"/>
        <v>7.7779791783991615E-8</v>
      </c>
      <c r="AC294">
        <f t="shared" si="91"/>
        <v>7.7779791783991609E-2</v>
      </c>
      <c r="AD294">
        <f t="shared" si="78"/>
        <v>6.6821126962192112E-2</v>
      </c>
      <c r="AF294">
        <v>33.388599999999997</v>
      </c>
    </row>
    <row r="295" spans="1:32" x14ac:dyDescent="0.35">
      <c r="A295">
        <v>44750</v>
      </c>
      <c r="B295" s="2">
        <v>44750</v>
      </c>
      <c r="C295" t="s">
        <v>18</v>
      </c>
      <c r="D295" t="s">
        <v>155</v>
      </c>
      <c r="E295" t="s">
        <v>133</v>
      </c>
      <c r="F295" t="s">
        <v>46</v>
      </c>
      <c r="G295">
        <v>2</v>
      </c>
      <c r="H295" t="s">
        <v>37</v>
      </c>
      <c r="I295" t="s">
        <v>98</v>
      </c>
      <c r="J295" t="s">
        <v>482</v>
      </c>
      <c r="K295" t="s">
        <v>177</v>
      </c>
      <c r="L295">
        <v>0.77200000000000002</v>
      </c>
      <c r="M295">
        <v>16.760000000000002</v>
      </c>
      <c r="N295">
        <v>-1.6760000000000002</v>
      </c>
      <c r="O295" t="s">
        <v>178</v>
      </c>
      <c r="P295">
        <v>0.72599999999999998</v>
      </c>
      <c r="Q295">
        <v>4.6000000000000041E-2</v>
      </c>
      <c r="R295">
        <v>26.67</v>
      </c>
      <c r="S295">
        <v>-2.6670000000000003</v>
      </c>
      <c r="T295">
        <f>S295-N295</f>
        <v>-0.9910000000000001</v>
      </c>
      <c r="U295">
        <v>17.5</v>
      </c>
      <c r="V295">
        <f t="shared" si="84"/>
        <v>2.7866242038216558</v>
      </c>
      <c r="W295">
        <f t="shared" si="85"/>
        <v>2.7866242038216558</v>
      </c>
      <c r="X295">
        <f t="shared" si="77"/>
        <v>24.395308569820273</v>
      </c>
      <c r="Y295">
        <f t="shared" si="87"/>
        <v>6.3360881542699782E-2</v>
      </c>
      <c r="Z295">
        <f t="shared" si="88"/>
        <v>3.9864734140398988E-6</v>
      </c>
      <c r="AA295">
        <f t="shared" si="89"/>
        <v>3.986473414039899</v>
      </c>
      <c r="AB295">
        <f t="shared" si="90"/>
        <v>9.7251249040888211E-9</v>
      </c>
      <c r="AC295">
        <f t="shared" si="91"/>
        <v>9.7251249040888228E-3</v>
      </c>
      <c r="AD295">
        <f t="shared" si="78"/>
        <v>9.8134459173449262E-3</v>
      </c>
      <c r="AE295">
        <v>33.388599999999997</v>
      </c>
      <c r="AF295">
        <v>33.388599999999997</v>
      </c>
    </row>
    <row r="296" spans="1:32" x14ac:dyDescent="0.35">
      <c r="A296">
        <v>44750</v>
      </c>
      <c r="B296" s="2">
        <v>44750</v>
      </c>
      <c r="C296" t="s">
        <v>18</v>
      </c>
      <c r="D296" t="s">
        <v>155</v>
      </c>
      <c r="E296" t="s">
        <v>123</v>
      </c>
      <c r="F296" t="s">
        <v>21</v>
      </c>
      <c r="G296">
        <v>14</v>
      </c>
      <c r="H296" t="s">
        <v>43</v>
      </c>
      <c r="I296" t="s">
        <v>35</v>
      </c>
      <c r="J296" t="s">
        <v>468</v>
      </c>
      <c r="K296" t="s">
        <v>169</v>
      </c>
      <c r="L296">
        <v>0.78</v>
      </c>
      <c r="M296">
        <v>6.34</v>
      </c>
      <c r="N296">
        <v>-0.63400000000000001</v>
      </c>
      <c r="O296" t="s">
        <v>180</v>
      </c>
      <c r="P296">
        <v>0.92300000000000004</v>
      </c>
      <c r="Q296">
        <v>-0.14300000000000002</v>
      </c>
      <c r="R296">
        <v>8.34</v>
      </c>
      <c r="S296">
        <v>-0.83399999999999996</v>
      </c>
      <c r="T296">
        <v>-0.19999999999999996</v>
      </c>
      <c r="U296">
        <v>20.25</v>
      </c>
      <c r="V296">
        <f t="shared" si="84"/>
        <v>3.2245222929936306</v>
      </c>
      <c r="W296">
        <f t="shared" si="85"/>
        <v>3.2245222929936306</v>
      </c>
      <c r="X296">
        <f t="shared" si="77"/>
        <v>32.66482031154915</v>
      </c>
      <c r="Y296">
        <f>(P296-L296)/L296</f>
        <v>0.18333333333333335</v>
      </c>
      <c r="Z296">
        <f t="shared" si="88"/>
        <v>1.4743383676282337E-5</v>
      </c>
      <c r="AA296">
        <f t="shared" si="89"/>
        <v>14.743383676282336</v>
      </c>
      <c r="AB296">
        <f t="shared" si="90"/>
        <v>4.8158997856998942E-8</v>
      </c>
      <c r="AC296">
        <f t="shared" si="91"/>
        <v>4.8158997856998939E-2</v>
      </c>
      <c r="AD296">
        <f t="shared" si="78"/>
        <v>0.24079498928499474</v>
      </c>
      <c r="AF296">
        <v>33.388599999999997</v>
      </c>
    </row>
    <row r="297" spans="1:32" x14ac:dyDescent="0.35">
      <c r="A297">
        <v>44750</v>
      </c>
      <c r="B297" s="2">
        <v>44750</v>
      </c>
      <c r="C297" t="s">
        <v>18</v>
      </c>
      <c r="D297" t="s">
        <v>155</v>
      </c>
      <c r="E297" t="s">
        <v>133</v>
      </c>
      <c r="F297" t="s">
        <v>46</v>
      </c>
      <c r="G297">
        <v>4</v>
      </c>
      <c r="H297" t="s">
        <v>43</v>
      </c>
      <c r="I297" t="s">
        <v>121</v>
      </c>
      <c r="J297" t="s">
        <v>483</v>
      </c>
      <c r="K297" t="s">
        <v>177</v>
      </c>
      <c r="L297">
        <v>0.97399999999999998</v>
      </c>
      <c r="M297">
        <v>6.98</v>
      </c>
      <c r="N297">
        <v>-0.69800000000000006</v>
      </c>
      <c r="O297" t="s">
        <v>178</v>
      </c>
      <c r="P297">
        <v>0.96899999999999997</v>
      </c>
      <c r="Q297">
        <v>5.0000000000000044E-3</v>
      </c>
      <c r="R297">
        <v>10.09</v>
      </c>
      <c r="S297">
        <v>-1.0089999999999999</v>
      </c>
      <c r="T297">
        <f>S297-N297</f>
        <v>-0.31099999999999983</v>
      </c>
      <c r="U297">
        <v>28</v>
      </c>
      <c r="V297">
        <f t="shared" si="84"/>
        <v>4.4585987261146496</v>
      </c>
      <c r="W297">
        <f t="shared" si="85"/>
        <v>4.4585987261146496</v>
      </c>
      <c r="X297">
        <f t="shared" si="77"/>
        <v>62.451989938739899</v>
      </c>
      <c r="Y297">
        <f t="shared" ref="Y297:Y308" si="92">(L297-P297)/P297</f>
        <v>5.1599587203302417E-3</v>
      </c>
      <c r="Z297">
        <f t="shared" si="88"/>
        <v>1.8189236391432558E-7</v>
      </c>
      <c r="AA297">
        <f t="shared" si="89"/>
        <v>0.18189236391432559</v>
      </c>
      <c r="AB297">
        <f t="shared" si="90"/>
        <v>1.1359540081111077E-9</v>
      </c>
      <c r="AC297">
        <f t="shared" si="91"/>
        <v>1.1359540081111077E-3</v>
      </c>
      <c r="AD297">
        <f t="shared" si="78"/>
        <v>3.6525852350839496E-3</v>
      </c>
      <c r="AE297">
        <v>33.388599999999997</v>
      </c>
      <c r="AF297">
        <v>33.388599999999997</v>
      </c>
    </row>
    <row r="298" spans="1:32" x14ac:dyDescent="0.35">
      <c r="A298">
        <v>44750</v>
      </c>
      <c r="B298" s="2">
        <v>44750</v>
      </c>
      <c r="C298" t="s">
        <v>18</v>
      </c>
      <c r="D298" t="s">
        <v>155</v>
      </c>
      <c r="E298" t="s">
        <v>123</v>
      </c>
      <c r="F298" t="s">
        <v>21</v>
      </c>
      <c r="G298">
        <v>13</v>
      </c>
      <c r="H298" t="s">
        <v>25</v>
      </c>
      <c r="I298" t="s">
        <v>68</v>
      </c>
      <c r="J298" t="s">
        <v>469</v>
      </c>
      <c r="K298" t="s">
        <v>169</v>
      </c>
      <c r="L298">
        <v>0.78200000000000003</v>
      </c>
      <c r="M298">
        <v>8.57</v>
      </c>
      <c r="N298">
        <v>-0.85699999999999998</v>
      </c>
      <c r="O298" t="s">
        <v>180</v>
      </c>
      <c r="P298">
        <v>0.63800000000000001</v>
      </c>
      <c r="Q298">
        <v>0.14400000000000002</v>
      </c>
      <c r="R298">
        <v>11.87</v>
      </c>
      <c r="S298">
        <v>-1.1869999999999998</v>
      </c>
      <c r="T298">
        <v>-0.32999999999999985</v>
      </c>
      <c r="U298">
        <v>14.25</v>
      </c>
      <c r="V298">
        <f t="shared" si="84"/>
        <v>2.2691082802547768</v>
      </c>
      <c r="W298">
        <f t="shared" si="85"/>
        <v>2.2691082802547768</v>
      </c>
      <c r="X298">
        <f t="shared" si="77"/>
        <v>16.175583172111441</v>
      </c>
      <c r="Y298">
        <f t="shared" si="92"/>
        <v>0.22570532915360503</v>
      </c>
      <c r="Z298">
        <f t="shared" si="88"/>
        <v>1.9043945662972619E-5</v>
      </c>
      <c r="AA298">
        <f t="shared" si="89"/>
        <v>19.043945662972618</v>
      </c>
      <c r="AB298">
        <f t="shared" si="90"/>
        <v>3.0804692699658457E-8</v>
      </c>
      <c r="AC298">
        <f t="shared" si="91"/>
        <v>3.0804692699658454E-2</v>
      </c>
      <c r="AD298">
        <f t="shared" si="78"/>
        <v>9.3347553635328692E-2</v>
      </c>
      <c r="AF298">
        <v>33.388599999999997</v>
      </c>
    </row>
    <row r="299" spans="1:32" x14ac:dyDescent="0.35">
      <c r="A299">
        <v>44762</v>
      </c>
      <c r="B299" s="2">
        <v>44762</v>
      </c>
      <c r="C299" t="s">
        <v>18</v>
      </c>
      <c r="D299" t="s">
        <v>181</v>
      </c>
      <c r="E299" t="s">
        <v>86</v>
      </c>
      <c r="F299" t="s">
        <v>46</v>
      </c>
      <c r="G299">
        <v>4</v>
      </c>
      <c r="H299" t="s">
        <v>94</v>
      </c>
      <c r="I299" t="s">
        <v>95</v>
      </c>
      <c r="J299" t="s">
        <v>394</v>
      </c>
      <c r="K299" t="s">
        <v>182</v>
      </c>
      <c r="L299">
        <v>1.036</v>
      </c>
      <c r="M299">
        <v>23.36</v>
      </c>
      <c r="N299">
        <v>-2.3359999999999999</v>
      </c>
      <c r="O299" t="s">
        <v>154</v>
      </c>
      <c r="P299">
        <v>0.86099999999999999</v>
      </c>
      <c r="Q299">
        <v>0.17500000000000004</v>
      </c>
      <c r="R299">
        <v>32.75</v>
      </c>
      <c r="S299">
        <v>-3.2749999999999999</v>
      </c>
      <c r="T299">
        <f>S299-N299</f>
        <v>-0.93900000000000006</v>
      </c>
      <c r="U299">
        <v>25.25</v>
      </c>
      <c r="V299">
        <f t="shared" si="84"/>
        <v>4.0207006369426752</v>
      </c>
      <c r="W299">
        <f t="shared" si="85"/>
        <v>4.0207006369426752</v>
      </c>
      <c r="X299">
        <f t="shared" si="77"/>
        <v>50.787049534844215</v>
      </c>
      <c r="Y299">
        <f t="shared" si="92"/>
        <v>0.20325203252032525</v>
      </c>
      <c r="Z299">
        <f t="shared" si="88"/>
        <v>1.6739324169614526E-5</v>
      </c>
      <c r="AA299">
        <f t="shared" si="89"/>
        <v>16.739324169614527</v>
      </c>
      <c r="AB299">
        <f t="shared" si="90"/>
        <v>8.5014088578202793E-8</v>
      </c>
      <c r="AC299">
        <f t="shared" si="91"/>
        <v>8.5014088578202793E-2</v>
      </c>
      <c r="AD299">
        <f t="shared" si="78"/>
        <v>9.0536835546541836E-2</v>
      </c>
      <c r="AF299">
        <v>34.903799999999997</v>
      </c>
    </row>
    <row r="300" spans="1:32" x14ac:dyDescent="0.35">
      <c r="A300">
        <v>44762</v>
      </c>
      <c r="B300" s="2">
        <v>44762</v>
      </c>
      <c r="C300" t="s">
        <v>18</v>
      </c>
      <c r="D300" t="s">
        <v>181</v>
      </c>
      <c r="E300" t="s">
        <v>20</v>
      </c>
      <c r="F300" t="s">
        <v>21</v>
      </c>
      <c r="G300">
        <v>16</v>
      </c>
      <c r="H300" t="s">
        <v>39</v>
      </c>
      <c r="I300" t="s">
        <v>40</v>
      </c>
      <c r="J300" t="s">
        <v>418</v>
      </c>
      <c r="K300" t="s">
        <v>184</v>
      </c>
      <c r="L300">
        <v>0.78100000000000003</v>
      </c>
      <c r="M300">
        <v>24.32</v>
      </c>
      <c r="N300">
        <v>-2.4319999999999999</v>
      </c>
      <c r="O300" t="s">
        <v>185</v>
      </c>
      <c r="P300">
        <v>0.749</v>
      </c>
      <c r="Q300">
        <v>3.2000000000000028E-2</v>
      </c>
      <c r="R300">
        <v>24.65</v>
      </c>
      <c r="S300">
        <v>-2.4649999999999999</v>
      </c>
      <c r="T300">
        <v>-3.2999999999999918E-2</v>
      </c>
      <c r="U300">
        <v>23.5</v>
      </c>
      <c r="V300">
        <f t="shared" si="84"/>
        <v>3.7420382165605095</v>
      </c>
      <c r="W300">
        <f t="shared" si="85"/>
        <v>3.7420382165605095</v>
      </c>
      <c r="X300">
        <f t="shared" si="77"/>
        <v>43.991213576108564</v>
      </c>
      <c r="Y300">
        <f t="shared" si="92"/>
        <v>4.2723631508678278E-2</v>
      </c>
      <c r="Z300">
        <f t="shared" si="88"/>
        <v>2.4541407518801376E-6</v>
      </c>
      <c r="AA300">
        <f t="shared" si="89"/>
        <v>2.4541407518801375</v>
      </c>
      <c r="AB300">
        <f t="shared" si="90"/>
        <v>1.0796062996179079E-8</v>
      </c>
      <c r="AC300">
        <f t="shared" si="91"/>
        <v>1.0796062996179079E-2</v>
      </c>
      <c r="AD300">
        <f t="shared" si="78"/>
        <v>0.32715342412663956</v>
      </c>
      <c r="AF300">
        <v>34.903799999999997</v>
      </c>
    </row>
    <row r="301" spans="1:32" x14ac:dyDescent="0.35">
      <c r="A301">
        <v>44762</v>
      </c>
      <c r="B301" s="2">
        <v>44762</v>
      </c>
      <c r="C301" t="s">
        <v>18</v>
      </c>
      <c r="D301" t="s">
        <v>181</v>
      </c>
      <c r="E301" t="s">
        <v>86</v>
      </c>
      <c r="F301" t="s">
        <v>46</v>
      </c>
      <c r="G301">
        <v>2</v>
      </c>
      <c r="H301" t="s">
        <v>39</v>
      </c>
      <c r="I301" t="s">
        <v>91</v>
      </c>
      <c r="J301" t="s">
        <v>396</v>
      </c>
      <c r="K301" t="s">
        <v>182</v>
      </c>
      <c r="L301">
        <v>0.81299999999999994</v>
      </c>
      <c r="M301">
        <v>26.71</v>
      </c>
      <c r="N301">
        <v>-2.6710000000000003</v>
      </c>
      <c r="O301" t="s">
        <v>154</v>
      </c>
      <c r="P301">
        <v>0.72599999999999998</v>
      </c>
      <c r="Q301">
        <v>8.6999999999999966E-2</v>
      </c>
      <c r="R301">
        <v>30.59</v>
      </c>
      <c r="S301">
        <v>-3.0590000000000002</v>
      </c>
      <c r="T301">
        <f>S301-N301</f>
        <v>-0.3879999999999999</v>
      </c>
      <c r="U301">
        <v>23.5</v>
      </c>
      <c r="V301">
        <f t="shared" si="84"/>
        <v>3.7420382165605095</v>
      </c>
      <c r="W301">
        <f t="shared" si="85"/>
        <v>3.7420382165605095</v>
      </c>
      <c r="X301">
        <f t="shared" si="77"/>
        <v>43.991213576108564</v>
      </c>
      <c r="Y301">
        <f t="shared" si="92"/>
        <v>0.11983471074380161</v>
      </c>
      <c r="Z301">
        <f t="shared" si="88"/>
        <v>8.7353876271951822E-6</v>
      </c>
      <c r="AA301">
        <f t="shared" si="89"/>
        <v>8.7353876271951822</v>
      </c>
      <c r="AB301">
        <f t="shared" si="90"/>
        <v>3.8428030277803951E-8</v>
      </c>
      <c r="AC301">
        <f t="shared" si="91"/>
        <v>3.8428030277803948E-2</v>
      </c>
      <c r="AD301">
        <f t="shared" si="78"/>
        <v>9.9041315148979278E-2</v>
      </c>
      <c r="AF301">
        <v>34.903799999999997</v>
      </c>
    </row>
    <row r="302" spans="1:32" x14ac:dyDescent="0.35">
      <c r="A302">
        <v>44762</v>
      </c>
      <c r="B302" s="2">
        <v>44762</v>
      </c>
      <c r="C302" t="s">
        <v>18</v>
      </c>
      <c r="D302" t="s">
        <v>181</v>
      </c>
      <c r="E302" t="s">
        <v>20</v>
      </c>
      <c r="F302" t="s">
        <v>21</v>
      </c>
      <c r="G302">
        <v>15</v>
      </c>
      <c r="H302" t="s">
        <v>27</v>
      </c>
      <c r="I302" t="s">
        <v>35</v>
      </c>
      <c r="J302" t="s">
        <v>419</v>
      </c>
      <c r="K302" t="s">
        <v>184</v>
      </c>
      <c r="L302">
        <v>0.67200000000000004</v>
      </c>
      <c r="N302">
        <v>0</v>
      </c>
      <c r="O302" t="s">
        <v>185</v>
      </c>
      <c r="P302">
        <v>0.40799999999999997</v>
      </c>
      <c r="Q302">
        <v>0.26400000000000007</v>
      </c>
      <c r="R302">
        <v>1.59</v>
      </c>
      <c r="S302">
        <v>-0.159</v>
      </c>
      <c r="T302">
        <v>-0.159</v>
      </c>
      <c r="U302">
        <v>39.75</v>
      </c>
      <c r="V302">
        <f t="shared" si="84"/>
        <v>6.3296178343949041</v>
      </c>
      <c r="W302">
        <f t="shared" si="85"/>
        <v>6.3296178343949041</v>
      </c>
      <c r="X302">
        <f t="shared" si="77"/>
        <v>125.8648563170666</v>
      </c>
      <c r="Y302">
        <f t="shared" si="92"/>
        <v>0.64705882352941202</v>
      </c>
      <c r="Z302">
        <f t="shared" si="88"/>
        <v>6.9633581750603381E-5</v>
      </c>
      <c r="AA302">
        <f t="shared" si="89"/>
        <v>69.633581750603383</v>
      </c>
      <c r="AB302">
        <f t="shared" si="90"/>
        <v>8.7644207618824052E-7</v>
      </c>
      <c r="AC302">
        <f t="shared" si="91"/>
        <v>0.87644207618824055</v>
      </c>
      <c r="AD302">
        <f t="shared" si="78"/>
        <v>5.5122143156493113</v>
      </c>
      <c r="AF302">
        <v>34.903799999999997</v>
      </c>
    </row>
    <row r="303" spans="1:32" x14ac:dyDescent="0.35">
      <c r="A303">
        <v>44762</v>
      </c>
      <c r="B303" s="2">
        <v>44762</v>
      </c>
      <c r="C303" t="s">
        <v>18</v>
      </c>
      <c r="D303" t="s">
        <v>181</v>
      </c>
      <c r="E303" t="s">
        <v>20</v>
      </c>
      <c r="F303" t="s">
        <v>21</v>
      </c>
      <c r="G303">
        <v>1</v>
      </c>
      <c r="H303" t="s">
        <v>27</v>
      </c>
      <c r="I303" t="s">
        <v>167</v>
      </c>
      <c r="J303" t="s">
        <v>488</v>
      </c>
      <c r="K303" t="s">
        <v>153</v>
      </c>
      <c r="L303">
        <v>0.497</v>
      </c>
      <c r="M303">
        <v>3.23</v>
      </c>
      <c r="N303">
        <v>-0.32300000000000001</v>
      </c>
      <c r="O303" t="s">
        <v>183</v>
      </c>
      <c r="P303">
        <v>0.439</v>
      </c>
      <c r="Q303">
        <v>5.7999999999999996E-2</v>
      </c>
      <c r="R303">
        <v>8.75</v>
      </c>
      <c r="S303">
        <v>-0.875</v>
      </c>
      <c r="T303">
        <v>-0.55200000000000005</v>
      </c>
      <c r="U303">
        <v>126.95</v>
      </c>
      <c r="V303">
        <f t="shared" si="84"/>
        <v>20.214968152866241</v>
      </c>
      <c r="W303">
        <f t="shared" si="85"/>
        <v>20.214968152866241</v>
      </c>
      <c r="X303">
        <f t="shared" si="77"/>
        <v>1283.7948489536845</v>
      </c>
      <c r="Y303">
        <f t="shared" si="92"/>
        <v>0.13211845102505693</v>
      </c>
      <c r="Z303">
        <f t="shared" si="88"/>
        <v>9.8503802805247693E-6</v>
      </c>
      <c r="AA303">
        <f t="shared" si="89"/>
        <v>9.8503802805247691</v>
      </c>
      <c r="AB303">
        <f t="shared" si="90"/>
        <v>1.264586746437265E-6</v>
      </c>
      <c r="AC303">
        <f t="shared" si="91"/>
        <v>1.2645867464372649</v>
      </c>
      <c r="AD303">
        <f t="shared" si="78"/>
        <v>2.2909180189080884</v>
      </c>
      <c r="AF303">
        <v>34.903799999999997</v>
      </c>
    </row>
    <row r="304" spans="1:32" x14ac:dyDescent="0.35">
      <c r="A304">
        <v>44762</v>
      </c>
      <c r="B304" s="2">
        <v>44762</v>
      </c>
      <c r="C304" t="s">
        <v>18</v>
      </c>
      <c r="D304" t="s">
        <v>181</v>
      </c>
      <c r="E304" t="s">
        <v>86</v>
      </c>
      <c r="F304" t="s">
        <v>46</v>
      </c>
      <c r="G304">
        <v>1</v>
      </c>
      <c r="H304" t="s">
        <v>27</v>
      </c>
      <c r="I304" t="s">
        <v>101</v>
      </c>
      <c r="J304" t="s">
        <v>397</v>
      </c>
      <c r="K304" t="s">
        <v>182</v>
      </c>
      <c r="L304">
        <v>0.75600000000000001</v>
      </c>
      <c r="M304">
        <v>1.49</v>
      </c>
      <c r="N304">
        <v>-0.14899999999999999</v>
      </c>
      <c r="O304" t="s">
        <v>154</v>
      </c>
      <c r="P304">
        <v>0.57399999999999995</v>
      </c>
      <c r="Q304">
        <v>0.18200000000000005</v>
      </c>
      <c r="R304">
        <v>36.049999999999997</v>
      </c>
      <c r="S304">
        <v>-3.6049999999999995</v>
      </c>
      <c r="T304">
        <f>S304-N304</f>
        <v>-3.4559999999999995</v>
      </c>
      <c r="U304">
        <v>26.25</v>
      </c>
      <c r="V304">
        <f t="shared" si="84"/>
        <v>4.1799363057324843</v>
      </c>
      <c r="W304">
        <f t="shared" si="85"/>
        <v>4.1799363057324843</v>
      </c>
      <c r="X304">
        <f t="shared" si="77"/>
        <v>54.889444282095624</v>
      </c>
      <c r="Y304">
        <f t="shared" si="92"/>
        <v>0.31707317073170743</v>
      </c>
      <c r="Z304">
        <f t="shared" si="88"/>
        <v>2.8938385680096417E-5</v>
      </c>
      <c r="AA304">
        <f t="shared" si="89"/>
        <v>28.938385680096417</v>
      </c>
      <c r="AB304">
        <f t="shared" si="90"/>
        <v>1.5884119084014462E-7</v>
      </c>
      <c r="AC304">
        <f t="shared" si="91"/>
        <v>0.15884119084014461</v>
      </c>
      <c r="AD304">
        <f t="shared" si="78"/>
        <v>4.5960992719949259E-2</v>
      </c>
      <c r="AF304">
        <v>34.903799999999997</v>
      </c>
    </row>
    <row r="305" spans="1:32" x14ac:dyDescent="0.35">
      <c r="A305">
        <v>44762</v>
      </c>
      <c r="B305" s="2">
        <v>44762</v>
      </c>
      <c r="C305" t="s">
        <v>18</v>
      </c>
      <c r="D305" t="s">
        <v>181</v>
      </c>
      <c r="E305" t="s">
        <v>20</v>
      </c>
      <c r="F305" t="s">
        <v>21</v>
      </c>
      <c r="G305">
        <v>12</v>
      </c>
      <c r="H305" t="s">
        <v>28</v>
      </c>
      <c r="I305" t="s">
        <v>92</v>
      </c>
      <c r="J305" t="s">
        <v>420</v>
      </c>
      <c r="K305" t="s">
        <v>184</v>
      </c>
      <c r="L305">
        <v>0.82799999999999996</v>
      </c>
      <c r="M305">
        <v>25.98</v>
      </c>
      <c r="N305">
        <v>-2.5979999999999999</v>
      </c>
      <c r="O305" t="s">
        <v>185</v>
      </c>
      <c r="P305">
        <v>0.66400000000000003</v>
      </c>
      <c r="Q305">
        <v>0.16399999999999992</v>
      </c>
      <c r="R305">
        <v>30.74</v>
      </c>
      <c r="S305">
        <v>-3.0739999999999998</v>
      </c>
      <c r="T305">
        <v>-0.47599999999999998</v>
      </c>
      <c r="U305">
        <v>26</v>
      </c>
      <c r="V305">
        <f t="shared" si="84"/>
        <v>4.1401273885350314</v>
      </c>
      <c r="W305">
        <f t="shared" si="85"/>
        <v>4.1401273885350314</v>
      </c>
      <c r="X305">
        <f t="shared" si="77"/>
        <v>53.848909692076745</v>
      </c>
      <c r="Y305">
        <f t="shared" si="92"/>
        <v>0.24698795180722879</v>
      </c>
      <c r="Z305">
        <f t="shared" si="88"/>
        <v>2.1278001375908985E-5</v>
      </c>
      <c r="AA305">
        <f t="shared" si="89"/>
        <v>21.278001375908985</v>
      </c>
      <c r="AB305">
        <f t="shared" si="90"/>
        <v>1.1457971745192077E-7</v>
      </c>
      <c r="AC305">
        <f t="shared" si="91"/>
        <v>0.11457971745192078</v>
      </c>
      <c r="AD305">
        <f t="shared" si="78"/>
        <v>0.240713692125884</v>
      </c>
      <c r="AF305">
        <v>34.903799999999997</v>
      </c>
    </row>
    <row r="306" spans="1:32" x14ac:dyDescent="0.35">
      <c r="A306">
        <v>44762</v>
      </c>
      <c r="B306" s="2">
        <v>44762</v>
      </c>
      <c r="C306" t="s">
        <v>18</v>
      </c>
      <c r="D306" t="s">
        <v>181</v>
      </c>
      <c r="E306" t="s">
        <v>86</v>
      </c>
      <c r="F306" t="s">
        <v>46</v>
      </c>
      <c r="G306">
        <v>3</v>
      </c>
      <c r="H306" t="s">
        <v>28</v>
      </c>
      <c r="I306" t="s">
        <v>75</v>
      </c>
      <c r="J306" t="s">
        <v>399</v>
      </c>
      <c r="K306" t="s">
        <v>182</v>
      </c>
      <c r="L306">
        <v>0.78</v>
      </c>
      <c r="M306">
        <v>14.12</v>
      </c>
      <c r="N306">
        <v>-1.4119999999999999</v>
      </c>
      <c r="O306" t="s">
        <v>154</v>
      </c>
      <c r="P306">
        <v>0.754</v>
      </c>
      <c r="Q306">
        <v>2.6000000000000023E-2</v>
      </c>
      <c r="R306">
        <v>53.34</v>
      </c>
      <c r="S306">
        <v>-5.3340000000000005</v>
      </c>
      <c r="T306">
        <f>S306-N306</f>
        <v>-3.9220000000000006</v>
      </c>
      <c r="U306">
        <v>24.25</v>
      </c>
      <c r="V306">
        <f t="shared" ref="V306:V337" si="93">U306/(2*3.14)</f>
        <v>3.8614649681528661</v>
      </c>
      <c r="W306">
        <f t="shared" ref="W306:W337" si="94">V306</f>
        <v>3.8614649681528661</v>
      </c>
      <c r="X306">
        <f t="shared" si="77"/>
        <v>46.843971088456932</v>
      </c>
      <c r="Y306">
        <f t="shared" si="92"/>
        <v>3.4482758620689682E-2</v>
      </c>
      <c r="Z306">
        <f t="shared" si="88"/>
        <v>1.8851027456641959E-6</v>
      </c>
      <c r="AA306">
        <f t="shared" si="89"/>
        <v>1.8851027456641958</v>
      </c>
      <c r="AB306">
        <f t="shared" si="90"/>
        <v>8.8305698516664372E-9</v>
      </c>
      <c r="AC306">
        <f t="shared" si="91"/>
        <v>8.8305698516664369E-3</v>
      </c>
      <c r="AD306">
        <f t="shared" si="78"/>
        <v>2.2515476419343282E-3</v>
      </c>
      <c r="AF306">
        <v>34.903799999999997</v>
      </c>
    </row>
    <row r="307" spans="1:32" x14ac:dyDescent="0.35">
      <c r="A307">
        <v>44762</v>
      </c>
      <c r="B307" s="2">
        <v>44762</v>
      </c>
      <c r="C307" t="s">
        <v>18</v>
      </c>
      <c r="D307" t="s">
        <v>181</v>
      </c>
      <c r="E307" t="s">
        <v>20</v>
      </c>
      <c r="F307" t="s">
        <v>21</v>
      </c>
      <c r="G307">
        <v>2</v>
      </c>
      <c r="H307" t="s">
        <v>22</v>
      </c>
      <c r="I307" t="s">
        <v>113</v>
      </c>
      <c r="J307" t="s">
        <v>421</v>
      </c>
      <c r="K307" t="s">
        <v>153</v>
      </c>
      <c r="L307">
        <v>0.65400000000000003</v>
      </c>
      <c r="M307">
        <v>26.12</v>
      </c>
      <c r="N307">
        <v>-2.6120000000000001</v>
      </c>
      <c r="O307" t="s">
        <v>183</v>
      </c>
      <c r="P307">
        <v>0.60599999999999998</v>
      </c>
      <c r="Q307">
        <v>4.8000000000000043E-2</v>
      </c>
      <c r="R307">
        <v>31.82</v>
      </c>
      <c r="S307">
        <v>-3.1819999999999999</v>
      </c>
      <c r="T307">
        <v>-0.56999999999999984</v>
      </c>
      <c r="U307">
        <v>15</v>
      </c>
      <c r="V307">
        <f t="shared" si="93"/>
        <v>2.3885350318471334</v>
      </c>
      <c r="W307">
        <f t="shared" si="94"/>
        <v>2.3885350318471334</v>
      </c>
      <c r="X307">
        <f t="shared" si="77"/>
        <v>17.923083847214894</v>
      </c>
      <c r="Y307">
        <f t="shared" si="92"/>
        <v>7.9207920792079278E-2</v>
      </c>
      <c r="Z307">
        <f t="shared" si="88"/>
        <v>5.2472423644394376E-6</v>
      </c>
      <c r="AA307">
        <f t="shared" si="89"/>
        <v>5.2472423644394377</v>
      </c>
      <c r="AB307">
        <f t="shared" si="90"/>
        <v>9.4046764864506161E-9</v>
      </c>
      <c r="AC307">
        <f t="shared" si="91"/>
        <v>9.4046764864506166E-3</v>
      </c>
      <c r="AD307">
        <f t="shared" si="78"/>
        <v>1.6499432432369506E-2</v>
      </c>
      <c r="AF307">
        <v>34.903799999999997</v>
      </c>
    </row>
    <row r="308" spans="1:32" x14ac:dyDescent="0.35">
      <c r="A308">
        <v>44762</v>
      </c>
      <c r="B308" s="2">
        <v>44762</v>
      </c>
      <c r="C308" t="s">
        <v>18</v>
      </c>
      <c r="D308" t="s">
        <v>181</v>
      </c>
      <c r="E308" t="s">
        <v>20</v>
      </c>
      <c r="F308" t="s">
        <v>21</v>
      </c>
      <c r="G308">
        <v>10</v>
      </c>
      <c r="H308" t="s">
        <v>30</v>
      </c>
      <c r="I308" t="s">
        <v>166</v>
      </c>
      <c r="J308" t="s">
        <v>422</v>
      </c>
      <c r="K308" t="s">
        <v>184</v>
      </c>
      <c r="L308">
        <v>0.55600000000000005</v>
      </c>
      <c r="M308">
        <v>6.87</v>
      </c>
      <c r="N308">
        <v>-0.68700000000000006</v>
      </c>
      <c r="O308" t="s">
        <v>185</v>
      </c>
      <c r="P308">
        <v>0.53100000000000003</v>
      </c>
      <c r="Q308">
        <v>2.5000000000000022E-2</v>
      </c>
      <c r="R308">
        <v>14.23</v>
      </c>
      <c r="S308">
        <v>-1.423</v>
      </c>
      <c r="T308">
        <v>-0.73599999999999999</v>
      </c>
      <c r="U308">
        <v>52.5</v>
      </c>
      <c r="V308">
        <f t="shared" si="93"/>
        <v>8.3598726114649686</v>
      </c>
      <c r="W308">
        <f t="shared" si="94"/>
        <v>8.3598726114649686</v>
      </c>
      <c r="X308">
        <f t="shared" si="77"/>
        <v>219.5577771283825</v>
      </c>
      <c r="Y308">
        <f t="shared" si="92"/>
        <v>4.7080979284369155E-2</v>
      </c>
      <c r="Z308">
        <f t="shared" si="88"/>
        <v>2.7657935317058836E-6</v>
      </c>
      <c r="AA308">
        <f t="shared" si="89"/>
        <v>2.7657935317058837</v>
      </c>
      <c r="AB308">
        <f t="shared" si="90"/>
        <v>6.0725147981740223E-8</v>
      </c>
      <c r="AC308">
        <f t="shared" si="91"/>
        <v>6.0725147981740231E-2</v>
      </c>
      <c r="AD308">
        <f t="shared" si="78"/>
        <v>8.2506994540407927E-2</v>
      </c>
      <c r="AF308">
        <v>34.903799999999997</v>
      </c>
    </row>
    <row r="309" spans="1:32" x14ac:dyDescent="0.35">
      <c r="A309">
        <v>44762</v>
      </c>
      <c r="B309" s="2">
        <v>44762</v>
      </c>
      <c r="C309" t="s">
        <v>18</v>
      </c>
      <c r="D309" t="s">
        <v>181</v>
      </c>
      <c r="E309" t="s">
        <v>20</v>
      </c>
      <c r="F309" t="s">
        <v>21</v>
      </c>
      <c r="G309">
        <v>8</v>
      </c>
      <c r="H309" t="s">
        <v>30</v>
      </c>
      <c r="I309" t="s">
        <v>85</v>
      </c>
      <c r="J309" t="s">
        <v>489</v>
      </c>
      <c r="K309" t="s">
        <v>153</v>
      </c>
      <c r="L309">
        <v>0.72899999999999998</v>
      </c>
      <c r="M309">
        <v>6.13</v>
      </c>
      <c r="N309">
        <v>-0.61299999999999999</v>
      </c>
      <c r="O309" t="s">
        <v>183</v>
      </c>
      <c r="P309">
        <v>0.78600000000000003</v>
      </c>
      <c r="Q309">
        <v>-5.7000000000000051E-2</v>
      </c>
      <c r="R309">
        <v>14.04</v>
      </c>
      <c r="S309">
        <v>-1.4039999999999999</v>
      </c>
      <c r="T309">
        <v>-0.79099999999999993</v>
      </c>
      <c r="U309">
        <v>21</v>
      </c>
      <c r="V309">
        <f t="shared" si="93"/>
        <v>3.3439490445859872</v>
      </c>
      <c r="W309">
        <f t="shared" si="94"/>
        <v>3.3439490445859872</v>
      </c>
      <c r="X309">
        <f t="shared" si="77"/>
        <v>35.129244340541192</v>
      </c>
      <c r="Y309">
        <f>(P309-L309)/L309</f>
        <v>7.8189300411522708E-2</v>
      </c>
      <c r="Z309">
        <f t="shared" si="88"/>
        <v>5.1642983160038473E-6</v>
      </c>
      <c r="AA309">
        <f t="shared" si="89"/>
        <v>5.1642983160038476</v>
      </c>
      <c r="AB309">
        <f t="shared" si="90"/>
        <v>1.8141789739034457E-8</v>
      </c>
      <c r="AC309">
        <f t="shared" si="91"/>
        <v>1.8141789739034457E-2</v>
      </c>
      <c r="AD309">
        <f t="shared" si="78"/>
        <v>2.2935258835694639E-2</v>
      </c>
      <c r="AF309">
        <v>34.903799999999997</v>
      </c>
    </row>
    <row r="310" spans="1:32" x14ac:dyDescent="0.35">
      <c r="A310">
        <v>44762</v>
      </c>
      <c r="B310" s="2">
        <v>44762</v>
      </c>
      <c r="C310" t="s">
        <v>18</v>
      </c>
      <c r="D310" t="s">
        <v>181</v>
      </c>
      <c r="E310" t="s">
        <v>20</v>
      </c>
      <c r="F310" t="s">
        <v>21</v>
      </c>
      <c r="G310">
        <v>7</v>
      </c>
      <c r="H310" t="s">
        <v>33</v>
      </c>
      <c r="I310" t="s">
        <v>34</v>
      </c>
      <c r="J310" t="s">
        <v>424</v>
      </c>
      <c r="K310" t="s">
        <v>153</v>
      </c>
      <c r="L310">
        <v>0.92600000000000005</v>
      </c>
      <c r="M310">
        <v>20.87</v>
      </c>
      <c r="N310">
        <v>-2.0870000000000002</v>
      </c>
      <c r="O310" t="s">
        <v>183</v>
      </c>
      <c r="P310">
        <v>0.80300000000000005</v>
      </c>
      <c r="Q310">
        <v>0.123</v>
      </c>
      <c r="R310">
        <v>23.28</v>
      </c>
      <c r="S310">
        <v>-2.3280000000000003</v>
      </c>
      <c r="T310">
        <v>-0.2410000000000001</v>
      </c>
      <c r="U310">
        <v>19.5</v>
      </c>
      <c r="V310">
        <f t="shared" si="93"/>
        <v>3.105095541401274</v>
      </c>
      <c r="W310">
        <f t="shared" si="94"/>
        <v>3.105095541401274</v>
      </c>
      <c r="X310">
        <f t="shared" si="77"/>
        <v>30.29001170179318</v>
      </c>
      <c r="Y310">
        <f t="shared" ref="Y310:Y317" si="95">(L310-P310)/P310</f>
        <v>0.15317559153175592</v>
      </c>
      <c r="Z310">
        <f t="shared" si="88"/>
        <v>1.1817219905185621E-5</v>
      </c>
      <c r="AA310">
        <f t="shared" si="89"/>
        <v>11.81721990518562</v>
      </c>
      <c r="AB310">
        <f t="shared" si="90"/>
        <v>3.5794372921073575E-8</v>
      </c>
      <c r="AC310">
        <f t="shared" si="91"/>
        <v>3.5794372921073576E-2</v>
      </c>
      <c r="AD310">
        <f t="shared" si="78"/>
        <v>0.14852436896711022</v>
      </c>
      <c r="AF310">
        <v>34.903799999999997</v>
      </c>
    </row>
    <row r="311" spans="1:32" x14ac:dyDescent="0.35">
      <c r="A311">
        <v>44762</v>
      </c>
      <c r="B311" s="2">
        <v>44762</v>
      </c>
      <c r="C311" t="s">
        <v>18</v>
      </c>
      <c r="D311" t="s">
        <v>181</v>
      </c>
      <c r="E311" t="s">
        <v>20</v>
      </c>
      <c r="F311" t="s">
        <v>21</v>
      </c>
      <c r="G311">
        <v>9</v>
      </c>
      <c r="H311" t="s">
        <v>26</v>
      </c>
      <c r="I311" t="s">
        <v>164</v>
      </c>
      <c r="J311" t="s">
        <v>425</v>
      </c>
      <c r="K311" t="s">
        <v>184</v>
      </c>
      <c r="L311">
        <v>0.91100000000000003</v>
      </c>
      <c r="M311">
        <v>22.63</v>
      </c>
      <c r="N311">
        <v>-2.2629999999999999</v>
      </c>
      <c r="O311" t="s">
        <v>185</v>
      </c>
      <c r="P311">
        <v>0.88100000000000001</v>
      </c>
      <c r="Q311">
        <v>3.0000000000000027E-2</v>
      </c>
      <c r="R311">
        <v>6.83</v>
      </c>
      <c r="S311">
        <v>-0.68300000000000005</v>
      </c>
      <c r="T311">
        <v>1.5799999999999998</v>
      </c>
      <c r="U311">
        <v>10.75</v>
      </c>
      <c r="V311">
        <f t="shared" si="93"/>
        <v>1.7117834394904459</v>
      </c>
      <c r="W311">
        <f t="shared" si="94"/>
        <v>1.7117834394904459</v>
      </c>
      <c r="X311">
        <f t="shared" si="77"/>
        <v>9.2054950093056522</v>
      </c>
      <c r="Y311">
        <f t="shared" si="95"/>
        <v>3.4052213393870628E-2</v>
      </c>
      <c r="Z311">
        <f t="shared" si="88"/>
        <v>1.8561705706111744E-6</v>
      </c>
      <c r="AA311">
        <f t="shared" si="89"/>
        <v>1.8561705706111744</v>
      </c>
      <c r="AB311">
        <f t="shared" si="90"/>
        <v>1.7086968924181191E-9</v>
      </c>
      <c r="AC311">
        <f t="shared" si="91"/>
        <v>1.7086968924181192E-3</v>
      </c>
      <c r="AD311">
        <f t="shared" si="78"/>
        <v>1.0814537293785565E-3</v>
      </c>
      <c r="AF311">
        <v>34.903799999999997</v>
      </c>
    </row>
    <row r="312" spans="1:32" x14ac:dyDescent="0.35">
      <c r="A312">
        <v>44762</v>
      </c>
      <c r="B312" s="2">
        <v>44762</v>
      </c>
      <c r="C312" t="s">
        <v>18</v>
      </c>
      <c r="D312" t="s">
        <v>181</v>
      </c>
      <c r="E312" t="s">
        <v>20</v>
      </c>
      <c r="F312" t="s">
        <v>21</v>
      </c>
      <c r="G312">
        <v>4</v>
      </c>
      <c r="H312" t="s">
        <v>41</v>
      </c>
      <c r="I312" t="s">
        <v>42</v>
      </c>
      <c r="J312" t="s">
        <v>426</v>
      </c>
      <c r="K312" t="s">
        <v>153</v>
      </c>
      <c r="L312">
        <v>0.624</v>
      </c>
      <c r="M312">
        <v>12.81</v>
      </c>
      <c r="N312">
        <v>-1.2810000000000001</v>
      </c>
      <c r="O312" t="s">
        <v>183</v>
      </c>
      <c r="P312">
        <v>0.55900000000000005</v>
      </c>
      <c r="Q312">
        <v>6.4999999999999947E-2</v>
      </c>
      <c r="R312">
        <v>26.51</v>
      </c>
      <c r="S312">
        <v>-2.6510000000000002</v>
      </c>
      <c r="T312">
        <v>-1.37</v>
      </c>
      <c r="U312">
        <v>33.5</v>
      </c>
      <c r="V312">
        <f t="shared" si="93"/>
        <v>5.3343949044585983</v>
      </c>
      <c r="W312">
        <f t="shared" si="94"/>
        <v>5.3343949044585983</v>
      </c>
      <c r="X312">
        <f t="shared" si="77"/>
        <v>89.396359322386289</v>
      </c>
      <c r="Y312">
        <f t="shared" si="95"/>
        <v>0.11627906976744175</v>
      </c>
      <c r="Z312">
        <f t="shared" si="88"/>
        <v>8.4174271792265124E-6</v>
      </c>
      <c r="AA312">
        <f t="shared" si="89"/>
        <v>8.4174271792265127</v>
      </c>
      <c r="AB312">
        <f t="shared" si="90"/>
        <v>7.5248734468415376E-8</v>
      </c>
      <c r="AC312">
        <f t="shared" si="91"/>
        <v>7.5248734468415387E-2</v>
      </c>
      <c r="AD312">
        <f t="shared" si="78"/>
        <v>5.4926083553587871E-2</v>
      </c>
      <c r="AF312">
        <v>34.903799999999997</v>
      </c>
    </row>
    <row r="313" spans="1:32" x14ac:dyDescent="0.35">
      <c r="A313">
        <v>44762</v>
      </c>
      <c r="B313" s="2">
        <v>44762</v>
      </c>
      <c r="C313" t="s">
        <v>18</v>
      </c>
      <c r="D313" t="s">
        <v>181</v>
      </c>
      <c r="E313" t="s">
        <v>20</v>
      </c>
      <c r="F313" t="s">
        <v>21</v>
      </c>
      <c r="G313">
        <v>6</v>
      </c>
      <c r="H313" t="s">
        <v>29</v>
      </c>
      <c r="I313" t="s">
        <v>76</v>
      </c>
      <c r="J313" t="s">
        <v>427</v>
      </c>
      <c r="K313" t="s">
        <v>153</v>
      </c>
      <c r="L313">
        <v>0.59599999999999997</v>
      </c>
      <c r="M313" t="s">
        <v>103</v>
      </c>
      <c r="N313" t="e">
        <v>#VALUE!</v>
      </c>
      <c r="O313" t="s">
        <v>183</v>
      </c>
      <c r="P313">
        <v>0.46800000000000003</v>
      </c>
      <c r="Q313">
        <v>0.12799999999999995</v>
      </c>
      <c r="R313">
        <v>34.15</v>
      </c>
      <c r="S313">
        <v>-3.415</v>
      </c>
      <c r="T313" t="e">
        <v>#VALUE!</v>
      </c>
      <c r="U313">
        <v>23.5</v>
      </c>
      <c r="V313">
        <f t="shared" si="93"/>
        <v>3.7420382165605095</v>
      </c>
      <c r="W313">
        <f t="shared" si="94"/>
        <v>3.7420382165605095</v>
      </c>
      <c r="X313">
        <f t="shared" si="77"/>
        <v>43.991213576108564</v>
      </c>
      <c r="Y313">
        <f t="shared" si="95"/>
        <v>0.27350427350427337</v>
      </c>
      <c r="Z313">
        <f t="shared" si="88"/>
        <v>2.4124026057147727E-5</v>
      </c>
      <c r="AA313">
        <f t="shared" si="89"/>
        <v>24.124026057147727</v>
      </c>
      <c r="AB313">
        <f t="shared" si="90"/>
        <v>1.0612451825955938E-7</v>
      </c>
      <c r="AC313">
        <f t="shared" si="91"/>
        <v>0.10612451825955939</v>
      </c>
      <c r="AD313" t="e">
        <f t="shared" si="78"/>
        <v>#VALUE!</v>
      </c>
      <c r="AF313">
        <v>34.903799999999997</v>
      </c>
    </row>
    <row r="314" spans="1:32" x14ac:dyDescent="0.35">
      <c r="A314">
        <v>44762</v>
      </c>
      <c r="B314" s="2">
        <v>44762</v>
      </c>
      <c r="C314" t="s">
        <v>18</v>
      </c>
      <c r="D314" t="s">
        <v>181</v>
      </c>
      <c r="E314" t="s">
        <v>20</v>
      </c>
      <c r="F314" t="s">
        <v>21</v>
      </c>
      <c r="G314">
        <v>13</v>
      </c>
      <c r="H314" t="s">
        <v>29</v>
      </c>
      <c r="I314" t="s">
        <v>36</v>
      </c>
      <c r="J314" t="s">
        <v>428</v>
      </c>
      <c r="K314" t="s">
        <v>184</v>
      </c>
      <c r="L314">
        <v>0.64500000000000002</v>
      </c>
      <c r="M314">
        <v>38.71</v>
      </c>
      <c r="N314">
        <v>-3.871</v>
      </c>
      <c r="O314" t="s">
        <v>185</v>
      </c>
      <c r="P314">
        <v>0.52500000000000002</v>
      </c>
      <c r="Q314">
        <v>0.12</v>
      </c>
      <c r="R314">
        <v>40.82</v>
      </c>
      <c r="S314">
        <v>-4.0819999999999999</v>
      </c>
      <c r="T314">
        <v>-0.21099999999999985</v>
      </c>
      <c r="U314">
        <v>25</v>
      </c>
      <c r="V314">
        <f t="shared" si="93"/>
        <v>3.9808917197452227</v>
      </c>
      <c r="W314">
        <f t="shared" si="94"/>
        <v>3.9808917197452227</v>
      </c>
      <c r="X314">
        <f t="shared" si="77"/>
        <v>49.786344020041369</v>
      </c>
      <c r="Y314">
        <f t="shared" si="95"/>
        <v>0.22857142857142856</v>
      </c>
      <c r="Z314">
        <f t="shared" si="88"/>
        <v>1.9342070983938893E-5</v>
      </c>
      <c r="AA314">
        <f t="shared" si="89"/>
        <v>19.342070983938893</v>
      </c>
      <c r="AB314">
        <f t="shared" si="90"/>
        <v>9.6297100006644177E-8</v>
      </c>
      <c r="AC314">
        <f t="shared" si="91"/>
        <v>9.6297100006644168E-2</v>
      </c>
      <c r="AD314">
        <f t="shared" si="78"/>
        <v>0.45638436022106271</v>
      </c>
      <c r="AF314">
        <v>34.903799999999997</v>
      </c>
    </row>
    <row r="315" spans="1:32" x14ac:dyDescent="0.35">
      <c r="A315">
        <v>44762</v>
      </c>
      <c r="B315" s="2">
        <v>44762</v>
      </c>
      <c r="C315" t="s">
        <v>18</v>
      </c>
      <c r="D315" t="s">
        <v>181</v>
      </c>
      <c r="E315" t="s">
        <v>86</v>
      </c>
      <c r="F315" t="s">
        <v>46</v>
      </c>
      <c r="G315">
        <v>8</v>
      </c>
      <c r="H315" t="s">
        <v>29</v>
      </c>
      <c r="I315" t="s">
        <v>38</v>
      </c>
      <c r="J315" t="s">
        <v>404</v>
      </c>
      <c r="K315" t="s">
        <v>182</v>
      </c>
      <c r="L315">
        <v>0.75600000000000001</v>
      </c>
      <c r="M315">
        <v>34.229999999999997</v>
      </c>
      <c r="N315">
        <v>-3.4229999999999996</v>
      </c>
      <c r="O315" t="s">
        <v>154</v>
      </c>
      <c r="P315">
        <v>0.60099999999999998</v>
      </c>
      <c r="Q315">
        <v>0.15500000000000003</v>
      </c>
      <c r="R315">
        <v>44.87</v>
      </c>
      <c r="S315">
        <v>-4.4870000000000001</v>
      </c>
      <c r="T315">
        <f>S315-N315</f>
        <v>-1.0640000000000005</v>
      </c>
      <c r="U315">
        <v>18</v>
      </c>
      <c r="V315">
        <f t="shared" si="93"/>
        <v>2.8662420382165603</v>
      </c>
      <c r="W315">
        <f t="shared" si="94"/>
        <v>2.8662420382165603</v>
      </c>
      <c r="X315">
        <f t="shared" si="77"/>
        <v>25.809240739989448</v>
      </c>
      <c r="Y315">
        <f t="shared" si="95"/>
        <v>0.25790349417637276</v>
      </c>
      <c r="Z315">
        <f t="shared" si="88"/>
        <v>2.2441444441333536E-5</v>
      </c>
      <c r="AA315">
        <f t="shared" si="89"/>
        <v>22.441444441333537</v>
      </c>
      <c r="AB315">
        <f t="shared" si="90"/>
        <v>5.7919664213947516E-8</v>
      </c>
      <c r="AC315">
        <f t="shared" si="91"/>
        <v>5.7919664213947522E-2</v>
      </c>
      <c r="AD315">
        <f t="shared" si="78"/>
        <v>5.4435774637168699E-2</v>
      </c>
      <c r="AF315">
        <v>34.903799999999997</v>
      </c>
    </row>
    <row r="316" spans="1:32" x14ac:dyDescent="0.35">
      <c r="A316">
        <v>44762</v>
      </c>
      <c r="B316" s="2">
        <v>44762</v>
      </c>
      <c r="C316" t="s">
        <v>18</v>
      </c>
      <c r="D316" t="s">
        <v>181</v>
      </c>
      <c r="E316" t="s">
        <v>20</v>
      </c>
      <c r="F316" t="s">
        <v>21</v>
      </c>
      <c r="G316">
        <v>5</v>
      </c>
      <c r="H316" t="s">
        <v>37</v>
      </c>
      <c r="I316" t="s">
        <v>54</v>
      </c>
      <c r="J316" t="s">
        <v>429</v>
      </c>
      <c r="K316" t="s">
        <v>153</v>
      </c>
      <c r="L316">
        <v>0.79800000000000004</v>
      </c>
      <c r="M316">
        <v>17.09</v>
      </c>
      <c r="N316">
        <v>-1.7090000000000001</v>
      </c>
      <c r="O316" t="s">
        <v>183</v>
      </c>
      <c r="P316">
        <v>0.624</v>
      </c>
      <c r="Q316">
        <v>0.17400000000000004</v>
      </c>
      <c r="R316">
        <v>13.76</v>
      </c>
      <c r="S316">
        <v>-1.3759999999999999</v>
      </c>
      <c r="T316">
        <v>0.33300000000000018</v>
      </c>
      <c r="U316">
        <v>26.1</v>
      </c>
      <c r="V316">
        <f t="shared" si="93"/>
        <v>4.1560509554140124</v>
      </c>
      <c r="W316">
        <f t="shared" si="94"/>
        <v>4.1560509554140124</v>
      </c>
      <c r="X316">
        <f t="shared" si="77"/>
        <v>54.263928655827812</v>
      </c>
      <c r="Y316">
        <f t="shared" si="95"/>
        <v>0.27884615384615391</v>
      </c>
      <c r="Z316">
        <f t="shared" si="88"/>
        <v>2.4705341195307642E-5</v>
      </c>
      <c r="AA316">
        <f t="shared" si="89"/>
        <v>24.705341195307643</v>
      </c>
      <c r="AB316">
        <f t="shared" si="90"/>
        <v>1.3406088720400575E-7</v>
      </c>
      <c r="AC316">
        <f t="shared" si="91"/>
        <v>0.13406088720400577</v>
      </c>
      <c r="AD316">
        <f t="shared" si="78"/>
        <v>0.40258524685887598</v>
      </c>
      <c r="AF316">
        <v>34.903799999999997</v>
      </c>
    </row>
    <row r="317" spans="1:32" x14ac:dyDescent="0.35">
      <c r="A317">
        <v>44762</v>
      </c>
      <c r="B317" s="2">
        <v>44762</v>
      </c>
      <c r="C317" t="s">
        <v>18</v>
      </c>
      <c r="D317" t="s">
        <v>181</v>
      </c>
      <c r="E317" t="s">
        <v>86</v>
      </c>
      <c r="F317" t="s">
        <v>46</v>
      </c>
      <c r="G317">
        <v>6</v>
      </c>
      <c r="H317" t="s">
        <v>37</v>
      </c>
      <c r="I317" t="s">
        <v>97</v>
      </c>
      <c r="J317" t="s">
        <v>406</v>
      </c>
      <c r="K317" t="s">
        <v>182</v>
      </c>
      <c r="L317">
        <v>0.85699999999999998</v>
      </c>
      <c r="M317">
        <v>12.45</v>
      </c>
      <c r="N317">
        <v>-1.2449999999999999</v>
      </c>
      <c r="O317" t="s">
        <v>154</v>
      </c>
      <c r="P317">
        <v>0.83099999999999996</v>
      </c>
      <c r="Q317">
        <v>2.6000000000000023E-2</v>
      </c>
      <c r="R317">
        <v>16.54</v>
      </c>
      <c r="S317">
        <v>-1.6539999999999999</v>
      </c>
      <c r="T317">
        <f>S317-N317</f>
        <v>-0.40900000000000003</v>
      </c>
      <c r="U317">
        <v>16.5</v>
      </c>
      <c r="V317">
        <f t="shared" si="93"/>
        <v>2.6273885350318471</v>
      </c>
      <c r="W317">
        <f t="shared" si="94"/>
        <v>2.6273885350318471</v>
      </c>
      <c r="X317">
        <f t="shared" si="77"/>
        <v>21.686931455130026</v>
      </c>
      <c r="Y317">
        <f t="shared" si="95"/>
        <v>3.1287605294825542E-2</v>
      </c>
      <c r="Z317">
        <f t="shared" si="88"/>
        <v>1.6724390233147861E-6</v>
      </c>
      <c r="AA317">
        <f t="shared" si="89"/>
        <v>1.6724390233147861</v>
      </c>
      <c r="AB317">
        <f t="shared" si="90"/>
        <v>3.6270070461512371E-9</v>
      </c>
      <c r="AC317">
        <f t="shared" si="91"/>
        <v>3.6270070461512371E-3</v>
      </c>
      <c r="AD317">
        <f t="shared" si="78"/>
        <v>8.8679878879003339E-3</v>
      </c>
      <c r="AF317">
        <v>34.903799999999997</v>
      </c>
    </row>
    <row r="318" spans="1:32" x14ac:dyDescent="0.35">
      <c r="A318">
        <v>44762</v>
      </c>
      <c r="B318" s="2">
        <v>44762</v>
      </c>
      <c r="C318" t="s">
        <v>18</v>
      </c>
      <c r="D318" t="s">
        <v>181</v>
      </c>
      <c r="E318" t="s">
        <v>86</v>
      </c>
      <c r="F318" t="s">
        <v>46</v>
      </c>
      <c r="G318">
        <v>7</v>
      </c>
      <c r="H318" t="s">
        <v>43</v>
      </c>
      <c r="I318" t="s">
        <v>92</v>
      </c>
      <c r="J318" t="s">
        <v>408</v>
      </c>
      <c r="K318" t="s">
        <v>182</v>
      </c>
      <c r="L318" t="s">
        <v>50</v>
      </c>
      <c r="N318">
        <v>0</v>
      </c>
      <c r="O318" t="s">
        <v>154</v>
      </c>
      <c r="P318" t="s">
        <v>103</v>
      </c>
      <c r="Q318" t="e">
        <v>#VALUE!</v>
      </c>
      <c r="S318">
        <v>0</v>
      </c>
      <c r="T318">
        <f>S318-N318</f>
        <v>0</v>
      </c>
      <c r="U318">
        <v>43.25</v>
      </c>
      <c r="V318">
        <f t="shared" si="93"/>
        <v>6.8869426751592355</v>
      </c>
      <c r="W318">
        <f t="shared" si="94"/>
        <v>6.8869426751592355</v>
      </c>
      <c r="X318">
        <f t="shared" si="77"/>
        <v>149.00554901758184</v>
      </c>
      <c r="Y318" t="s">
        <v>50</v>
      </c>
      <c r="Z318" t="s">
        <v>50</v>
      </c>
      <c r="AA318" t="s">
        <v>50</v>
      </c>
      <c r="AB318" t="s">
        <v>50</v>
      </c>
      <c r="AC318" t="s">
        <v>50</v>
      </c>
      <c r="AD318" t="e">
        <f t="shared" si="78"/>
        <v>#VALUE!</v>
      </c>
      <c r="AF318">
        <v>34.903799999999997</v>
      </c>
    </row>
    <row r="319" spans="1:32" x14ac:dyDescent="0.35">
      <c r="A319">
        <v>44762</v>
      </c>
      <c r="B319" s="2">
        <v>44762</v>
      </c>
      <c r="C319" t="s">
        <v>18</v>
      </c>
      <c r="D319" t="s">
        <v>181</v>
      </c>
      <c r="E319" t="s">
        <v>20</v>
      </c>
      <c r="F319" t="s">
        <v>21</v>
      </c>
      <c r="G319">
        <v>11</v>
      </c>
      <c r="H319" t="s">
        <v>43</v>
      </c>
      <c r="I319" t="s">
        <v>44</v>
      </c>
      <c r="J319" t="s">
        <v>430</v>
      </c>
      <c r="K319" t="s">
        <v>184</v>
      </c>
      <c r="L319">
        <v>1.1739999999999999</v>
      </c>
      <c r="M319">
        <v>6.35</v>
      </c>
      <c r="N319">
        <v>-0.63500000000000001</v>
      </c>
      <c r="O319" t="s">
        <v>185</v>
      </c>
      <c r="P319">
        <v>1.1850000000000001</v>
      </c>
      <c r="Q319">
        <v>-1.1000000000000121E-2</v>
      </c>
      <c r="R319">
        <v>15.83</v>
      </c>
      <c r="S319">
        <v>-1.583</v>
      </c>
      <c r="T319">
        <v>-0.94799999999999995</v>
      </c>
      <c r="U319">
        <v>33</v>
      </c>
      <c r="V319">
        <f t="shared" si="93"/>
        <v>5.2547770700636942</v>
      </c>
      <c r="W319">
        <f t="shared" si="94"/>
        <v>5.2547770700636942</v>
      </c>
      <c r="X319">
        <f t="shared" si="77"/>
        <v>86.747725820520103</v>
      </c>
      <c r="Y319">
        <f>(P319-L319)/L319</f>
        <v>9.3696763202726751E-3</v>
      </c>
      <c r="Z319">
        <f t="shared" ref="Z319:Z382" si="96">119*(10^-6)*(Y319^1.231)</f>
        <v>3.7908790611002552E-7</v>
      </c>
      <c r="AA319">
        <f t="shared" ref="AA319:AA382" si="97">Z319*10^6</f>
        <v>0.37908790611002552</v>
      </c>
      <c r="AB319">
        <f t="shared" ref="AB319:AB382" si="98">Z319*(X319/10000)</f>
        <v>3.288501374110756E-9</v>
      </c>
      <c r="AC319">
        <f t="shared" ref="AC319:AC382" si="99">AA319*(X319/10000)</f>
        <v>3.2885013741107559E-3</v>
      </c>
      <c r="AD319">
        <f t="shared" si="78"/>
        <v>3.4688833060240042E-3</v>
      </c>
      <c r="AF319">
        <v>34.903799999999997</v>
      </c>
    </row>
    <row r="320" spans="1:32" x14ac:dyDescent="0.35">
      <c r="A320">
        <v>44762</v>
      </c>
      <c r="B320" s="2">
        <v>44762</v>
      </c>
      <c r="C320" t="s">
        <v>18</v>
      </c>
      <c r="D320" t="s">
        <v>181</v>
      </c>
      <c r="E320" t="s">
        <v>20</v>
      </c>
      <c r="F320" t="s">
        <v>21</v>
      </c>
      <c r="G320">
        <v>14</v>
      </c>
      <c r="H320" t="s">
        <v>25</v>
      </c>
      <c r="I320" t="s">
        <v>74</v>
      </c>
      <c r="J320" t="s">
        <v>490</v>
      </c>
      <c r="K320" t="s">
        <v>184</v>
      </c>
      <c r="L320">
        <v>0.71199999999999997</v>
      </c>
      <c r="M320">
        <v>11.07</v>
      </c>
      <c r="N320">
        <v>-1.107</v>
      </c>
      <c r="O320" t="s">
        <v>185</v>
      </c>
      <c r="P320">
        <v>0.623</v>
      </c>
      <c r="Q320">
        <v>8.8999999999999968E-2</v>
      </c>
      <c r="R320">
        <v>7.19</v>
      </c>
      <c r="S320">
        <v>-0.71900000000000008</v>
      </c>
      <c r="T320">
        <v>0.3879999999999999</v>
      </c>
      <c r="U320">
        <v>48.277500000000003</v>
      </c>
      <c r="V320">
        <f t="shared" si="93"/>
        <v>7.6875</v>
      </c>
      <c r="W320">
        <f t="shared" si="94"/>
        <v>7.6875</v>
      </c>
      <c r="X320">
        <f t="shared" si="77"/>
        <v>185.6606058984375</v>
      </c>
      <c r="Y320">
        <f>(L320-P320)/P320</f>
        <v>0.14285714285714279</v>
      </c>
      <c r="Z320">
        <f t="shared" si="96"/>
        <v>1.0845042895807869E-5</v>
      </c>
      <c r="AA320">
        <f t="shared" si="97"/>
        <v>10.84504289580787</v>
      </c>
      <c r="AB320">
        <f t="shared" si="98"/>
        <v>2.0134972350302342E-7</v>
      </c>
      <c r="AC320">
        <f t="shared" si="99"/>
        <v>0.20134972350302341</v>
      </c>
      <c r="AD320">
        <f t="shared" si="78"/>
        <v>0.51894258634799861</v>
      </c>
      <c r="AF320">
        <v>34.903799999999997</v>
      </c>
    </row>
    <row r="321" spans="1:32" x14ac:dyDescent="0.35">
      <c r="A321">
        <v>44762</v>
      </c>
      <c r="B321" s="2">
        <v>44762</v>
      </c>
      <c r="C321" t="s">
        <v>18</v>
      </c>
      <c r="D321" t="s">
        <v>181</v>
      </c>
      <c r="E321" t="s">
        <v>20</v>
      </c>
      <c r="F321" t="s">
        <v>21</v>
      </c>
      <c r="G321">
        <v>3</v>
      </c>
      <c r="H321" t="s">
        <v>25</v>
      </c>
      <c r="I321" t="s">
        <v>31</v>
      </c>
      <c r="J321" t="s">
        <v>431</v>
      </c>
      <c r="K321" t="s">
        <v>153</v>
      </c>
      <c r="L321">
        <v>0.61199999999999999</v>
      </c>
      <c r="M321">
        <v>9.68</v>
      </c>
      <c r="N321">
        <v>-0.96799999999999997</v>
      </c>
      <c r="O321" t="s">
        <v>183</v>
      </c>
      <c r="P321">
        <v>0.438</v>
      </c>
      <c r="Q321">
        <v>0.17399999999999999</v>
      </c>
      <c r="R321">
        <v>24.04</v>
      </c>
      <c r="S321">
        <v>-2.4039999999999999</v>
      </c>
      <c r="T321">
        <v>-1.4359999999999999</v>
      </c>
      <c r="U321">
        <v>15</v>
      </c>
      <c r="V321">
        <f t="shared" si="93"/>
        <v>2.3885350318471334</v>
      </c>
      <c r="W321">
        <f t="shared" si="94"/>
        <v>2.3885350318471334</v>
      </c>
      <c r="X321">
        <f t="shared" si="77"/>
        <v>17.923083847214894</v>
      </c>
      <c r="Y321">
        <f>(L321-P321)/P321</f>
        <v>0.39726027397260272</v>
      </c>
      <c r="Z321">
        <f t="shared" si="96"/>
        <v>3.8195170761743087E-5</v>
      </c>
      <c r="AA321">
        <f t="shared" si="97"/>
        <v>38.195170761743086</v>
      </c>
      <c r="AB321">
        <f t="shared" si="98"/>
        <v>6.8457524812141209E-8</v>
      </c>
      <c r="AC321">
        <f t="shared" si="99"/>
        <v>6.8457524812141207E-2</v>
      </c>
      <c r="AD321">
        <f t="shared" si="78"/>
        <v>4.7672371039095551E-2</v>
      </c>
      <c r="AF321">
        <v>34.903799999999997</v>
      </c>
    </row>
    <row r="322" spans="1:32" x14ac:dyDescent="0.35">
      <c r="A322">
        <v>44762</v>
      </c>
      <c r="B322" s="2">
        <v>44762</v>
      </c>
      <c r="C322" t="s">
        <v>18</v>
      </c>
      <c r="D322" t="s">
        <v>181</v>
      </c>
      <c r="E322" t="s">
        <v>86</v>
      </c>
      <c r="F322" t="s">
        <v>46</v>
      </c>
      <c r="G322">
        <v>5</v>
      </c>
      <c r="H322" t="s">
        <v>25</v>
      </c>
      <c r="I322" t="s">
        <v>93</v>
      </c>
      <c r="J322" t="s">
        <v>409</v>
      </c>
      <c r="K322" t="s">
        <v>182</v>
      </c>
      <c r="L322">
        <v>0.875</v>
      </c>
      <c r="M322">
        <v>19.95</v>
      </c>
      <c r="N322">
        <v>-1.9949999999999999</v>
      </c>
      <c r="O322" t="s">
        <v>154</v>
      </c>
      <c r="P322">
        <v>0.89700000000000002</v>
      </c>
      <c r="Q322">
        <v>-2.200000000000002E-2</v>
      </c>
      <c r="R322">
        <v>33.869999999999997</v>
      </c>
      <c r="S322">
        <v>-3.3869999999999996</v>
      </c>
      <c r="T322">
        <f>S322-N322</f>
        <v>-1.3919999999999997</v>
      </c>
      <c r="U322">
        <v>10.050000000000001</v>
      </c>
      <c r="V322">
        <f t="shared" si="93"/>
        <v>1.6003184713375798</v>
      </c>
      <c r="W322">
        <f t="shared" si="94"/>
        <v>1.6003184713375798</v>
      </c>
      <c r="X322">
        <f t="shared" ref="X322:X385" si="100">(W322^2)*3.14159</f>
        <v>8.045672339014768</v>
      </c>
      <c r="Y322">
        <f>(P322-L322)/L322</f>
        <v>2.5142857142857165E-2</v>
      </c>
      <c r="Z322">
        <f t="shared" si="96"/>
        <v>1.2777837719194707E-6</v>
      </c>
      <c r="AA322">
        <f t="shared" si="97"/>
        <v>1.2777837719194707</v>
      </c>
      <c r="AB322">
        <f t="shared" si="98"/>
        <v>1.0280629548974442E-9</v>
      </c>
      <c r="AC322">
        <f t="shared" si="99"/>
        <v>1.028062954897444E-3</v>
      </c>
      <c r="AD322">
        <f t="shared" ref="AD322:AD385" si="101">AC322/ABS(T322)</f>
        <v>7.385509733458651E-4</v>
      </c>
      <c r="AF322">
        <v>34.903799999999997</v>
      </c>
    </row>
    <row r="323" spans="1:32" x14ac:dyDescent="0.35">
      <c r="A323">
        <v>44763</v>
      </c>
      <c r="B323" s="2">
        <v>44763</v>
      </c>
      <c r="C323" t="s">
        <v>18</v>
      </c>
      <c r="D323" t="s">
        <v>181</v>
      </c>
      <c r="E323" t="s">
        <v>45</v>
      </c>
      <c r="F323" t="s">
        <v>46</v>
      </c>
      <c r="G323">
        <v>3</v>
      </c>
      <c r="H323" t="s">
        <v>94</v>
      </c>
      <c r="I323" t="s">
        <v>93</v>
      </c>
      <c r="J323" t="s">
        <v>410</v>
      </c>
      <c r="K323" t="s">
        <v>190</v>
      </c>
      <c r="L323">
        <v>0.65900000000000003</v>
      </c>
      <c r="M323">
        <v>3.71</v>
      </c>
      <c r="N323">
        <v>-0.371</v>
      </c>
      <c r="O323" t="s">
        <v>163</v>
      </c>
      <c r="P323">
        <v>0.50800000000000001</v>
      </c>
      <c r="Q323">
        <v>0.15100000000000002</v>
      </c>
      <c r="R323">
        <v>22.81</v>
      </c>
      <c r="S323">
        <v>-2.2809999999999997</v>
      </c>
      <c r="T323">
        <f>S323-N323</f>
        <v>-1.9099999999999997</v>
      </c>
      <c r="U323">
        <v>33</v>
      </c>
      <c r="V323">
        <f t="shared" si="93"/>
        <v>5.2547770700636942</v>
      </c>
      <c r="W323">
        <f t="shared" si="94"/>
        <v>5.2547770700636942</v>
      </c>
      <c r="X323">
        <f t="shared" si="100"/>
        <v>86.747725820520103</v>
      </c>
      <c r="Y323">
        <f t="shared" ref="Y323:Y335" si="102">(L323-P323)/P323</f>
        <v>0.297244094488189</v>
      </c>
      <c r="Z323">
        <f t="shared" si="96"/>
        <v>2.6726947076716277E-5</v>
      </c>
      <c r="AA323">
        <f t="shared" si="97"/>
        <v>26.726947076716279</v>
      </c>
      <c r="AB323">
        <f t="shared" si="98"/>
        <v>2.3185018770305348E-7</v>
      </c>
      <c r="AC323">
        <f t="shared" si="99"/>
        <v>0.23185018770305349</v>
      </c>
      <c r="AD323">
        <f t="shared" si="101"/>
        <v>0.12138753282882384</v>
      </c>
      <c r="AF323">
        <v>31.981100000000001</v>
      </c>
    </row>
    <row r="324" spans="1:32" x14ac:dyDescent="0.35">
      <c r="A324">
        <v>44763</v>
      </c>
      <c r="B324" s="2">
        <v>44763</v>
      </c>
      <c r="C324" t="s">
        <v>18</v>
      </c>
      <c r="D324" t="s">
        <v>181</v>
      </c>
      <c r="E324" t="s">
        <v>86</v>
      </c>
      <c r="F324" t="s">
        <v>46</v>
      </c>
      <c r="G324">
        <v>5</v>
      </c>
      <c r="H324" t="s">
        <v>94</v>
      </c>
      <c r="I324" t="s">
        <v>82</v>
      </c>
      <c r="J324" t="s">
        <v>395</v>
      </c>
      <c r="K324" t="s">
        <v>186</v>
      </c>
      <c r="L324">
        <v>0.86099999999999999</v>
      </c>
      <c r="M324">
        <v>4.72</v>
      </c>
      <c r="N324">
        <v>-0.47199999999999998</v>
      </c>
      <c r="O324" t="s">
        <v>187</v>
      </c>
      <c r="P324">
        <v>0.67100000000000004</v>
      </c>
      <c r="Q324">
        <v>0.18999999999999995</v>
      </c>
      <c r="R324">
        <v>30.35</v>
      </c>
      <c r="S324">
        <v>-3.0350000000000001</v>
      </c>
      <c r="T324">
        <f>S324-N324</f>
        <v>-2.5630000000000002</v>
      </c>
      <c r="U324">
        <v>28</v>
      </c>
      <c r="V324">
        <f t="shared" si="93"/>
        <v>4.4585987261146496</v>
      </c>
      <c r="W324">
        <f t="shared" si="94"/>
        <v>4.4585987261146496</v>
      </c>
      <c r="X324">
        <f t="shared" si="100"/>
        <v>62.451989938739899</v>
      </c>
      <c r="Y324">
        <f t="shared" si="102"/>
        <v>0.28315946348733223</v>
      </c>
      <c r="Z324">
        <f t="shared" si="96"/>
        <v>2.5176608223425662E-5</v>
      </c>
      <c r="AA324">
        <f t="shared" si="97"/>
        <v>25.176608223425664</v>
      </c>
      <c r="AB324">
        <f t="shared" si="98"/>
        <v>1.5723292834609755E-7</v>
      </c>
      <c r="AC324">
        <f t="shared" si="99"/>
        <v>0.15723292834609756</v>
      </c>
      <c r="AD324">
        <f t="shared" si="101"/>
        <v>6.1347221360162914E-2</v>
      </c>
      <c r="AF324">
        <v>31.981100000000001</v>
      </c>
    </row>
    <row r="325" spans="1:32" x14ac:dyDescent="0.35">
      <c r="A325">
        <v>44763</v>
      </c>
      <c r="B325" s="2">
        <v>44763</v>
      </c>
      <c r="C325" t="s">
        <v>18</v>
      </c>
      <c r="D325" t="s">
        <v>181</v>
      </c>
      <c r="E325" t="s">
        <v>45</v>
      </c>
      <c r="F325" t="s">
        <v>46</v>
      </c>
      <c r="G325">
        <v>7</v>
      </c>
      <c r="H325" t="s">
        <v>39</v>
      </c>
      <c r="I325" t="s">
        <v>130</v>
      </c>
      <c r="J325" t="s">
        <v>492</v>
      </c>
      <c r="K325" t="s">
        <v>190</v>
      </c>
      <c r="L325">
        <v>0.66800000000000004</v>
      </c>
      <c r="M325">
        <v>20.87</v>
      </c>
      <c r="N325">
        <v>-2.0870000000000002</v>
      </c>
      <c r="O325" t="s">
        <v>163</v>
      </c>
      <c r="P325">
        <v>0.51900000000000002</v>
      </c>
      <c r="Q325">
        <v>0.14900000000000002</v>
      </c>
      <c r="R325">
        <v>27.75</v>
      </c>
      <c r="S325">
        <v>-2.7749999999999999</v>
      </c>
      <c r="T325">
        <f>S325-N325</f>
        <v>-0.68799999999999972</v>
      </c>
      <c r="U325">
        <v>49.1</v>
      </c>
      <c r="V325">
        <f t="shared" si="93"/>
        <v>7.8184713375796173</v>
      </c>
      <c r="W325">
        <f t="shared" si="94"/>
        <v>7.8184713375796173</v>
      </c>
      <c r="X325">
        <f t="shared" si="100"/>
        <v>192.0406656431295</v>
      </c>
      <c r="Y325">
        <f t="shared" si="102"/>
        <v>0.28709055876685935</v>
      </c>
      <c r="Z325">
        <f t="shared" si="96"/>
        <v>2.5607562436913273E-5</v>
      </c>
      <c r="AA325">
        <f t="shared" si="97"/>
        <v>25.607562436913273</v>
      </c>
      <c r="AB325">
        <f t="shared" si="98"/>
        <v>4.9176933358828241E-7</v>
      </c>
      <c r="AC325">
        <f t="shared" si="99"/>
        <v>0.4917693335882824</v>
      </c>
      <c r="AD325">
        <f t="shared" si="101"/>
        <v>0.71478100812250378</v>
      </c>
      <c r="AF325">
        <v>31.981100000000001</v>
      </c>
    </row>
    <row r="326" spans="1:32" x14ac:dyDescent="0.35">
      <c r="A326">
        <v>44763</v>
      </c>
      <c r="B326" s="2">
        <v>44763</v>
      </c>
      <c r="C326" t="s">
        <v>18</v>
      </c>
      <c r="D326" t="s">
        <v>181</v>
      </c>
      <c r="E326" t="s">
        <v>109</v>
      </c>
      <c r="F326" t="s">
        <v>21</v>
      </c>
      <c r="G326">
        <v>10</v>
      </c>
      <c r="H326" t="s">
        <v>39</v>
      </c>
      <c r="I326" t="s">
        <v>113</v>
      </c>
      <c r="J326" t="s">
        <v>440</v>
      </c>
      <c r="K326" t="s">
        <v>188</v>
      </c>
      <c r="L326">
        <v>0.64400000000000002</v>
      </c>
      <c r="N326">
        <v>0</v>
      </c>
      <c r="O326" t="s">
        <v>189</v>
      </c>
      <c r="P326">
        <v>0.47899999999999998</v>
      </c>
      <c r="Q326">
        <v>0.16500000000000004</v>
      </c>
      <c r="R326">
        <v>18.95</v>
      </c>
      <c r="S326">
        <v>-1.895</v>
      </c>
      <c r="T326">
        <v>-1.895</v>
      </c>
      <c r="U326">
        <v>29.5</v>
      </c>
      <c r="V326">
        <f t="shared" si="93"/>
        <v>4.6974522292993628</v>
      </c>
      <c r="W326">
        <f t="shared" si="94"/>
        <v>4.6974522292993628</v>
      </c>
      <c r="X326">
        <f t="shared" si="100"/>
        <v>69.32250541350561</v>
      </c>
      <c r="Y326">
        <f t="shared" si="102"/>
        <v>0.34446764091858045</v>
      </c>
      <c r="Z326">
        <f t="shared" si="96"/>
        <v>3.2046210398210787E-5</v>
      </c>
      <c r="AA326">
        <f t="shared" si="97"/>
        <v>32.046210398210789</v>
      </c>
      <c r="AB326">
        <f t="shared" si="98"/>
        <v>2.221523593812307E-7</v>
      </c>
      <c r="AC326">
        <f t="shared" si="99"/>
        <v>0.22215235938123071</v>
      </c>
      <c r="AD326">
        <f t="shared" si="101"/>
        <v>0.11723079650724576</v>
      </c>
      <c r="AF326">
        <v>31.981100000000001</v>
      </c>
    </row>
    <row r="327" spans="1:32" x14ac:dyDescent="0.35">
      <c r="A327">
        <v>44763</v>
      </c>
      <c r="B327" s="2">
        <v>44763</v>
      </c>
      <c r="C327" t="s">
        <v>18</v>
      </c>
      <c r="D327" t="s">
        <v>181</v>
      </c>
      <c r="E327" t="s">
        <v>86</v>
      </c>
      <c r="F327" t="s">
        <v>46</v>
      </c>
      <c r="G327">
        <v>3</v>
      </c>
      <c r="H327" t="s">
        <v>27</v>
      </c>
      <c r="I327" t="s">
        <v>98</v>
      </c>
      <c r="J327" t="s">
        <v>398</v>
      </c>
      <c r="K327" t="s">
        <v>186</v>
      </c>
      <c r="L327">
        <v>0.63600000000000001</v>
      </c>
      <c r="M327">
        <v>1.68</v>
      </c>
      <c r="N327">
        <v>-0.16799999999999998</v>
      </c>
      <c r="O327" t="s">
        <v>187</v>
      </c>
      <c r="P327">
        <v>0.46899999999999997</v>
      </c>
      <c r="Q327">
        <v>0.16700000000000004</v>
      </c>
      <c r="R327">
        <v>2.0299999999999998</v>
      </c>
      <c r="S327">
        <v>-0.20299999999999999</v>
      </c>
      <c r="T327">
        <f>S327-N327</f>
        <v>-3.5000000000000003E-2</v>
      </c>
      <c r="U327">
        <v>26.5</v>
      </c>
      <c r="V327">
        <f t="shared" si="93"/>
        <v>4.2197452229299364</v>
      </c>
      <c r="W327">
        <f t="shared" si="94"/>
        <v>4.2197452229299364</v>
      </c>
      <c r="X327">
        <f t="shared" si="100"/>
        <v>55.939936140918491</v>
      </c>
      <c r="Y327">
        <f t="shared" si="102"/>
        <v>0.35607675906183378</v>
      </c>
      <c r="Z327">
        <f t="shared" si="96"/>
        <v>3.338083284157312E-5</v>
      </c>
      <c r="AA327">
        <f t="shared" si="97"/>
        <v>33.380832841573117</v>
      </c>
      <c r="AB327">
        <f t="shared" si="98"/>
        <v>1.8673216574882749E-7</v>
      </c>
      <c r="AC327">
        <f t="shared" si="99"/>
        <v>0.18673216574882748</v>
      </c>
      <c r="AD327">
        <f t="shared" si="101"/>
        <v>5.3352047356807848</v>
      </c>
      <c r="AF327">
        <v>31.981100000000001</v>
      </c>
    </row>
    <row r="328" spans="1:32" x14ac:dyDescent="0.35">
      <c r="A328">
        <v>44763</v>
      </c>
      <c r="B328" s="2">
        <v>44763</v>
      </c>
      <c r="C328" t="s">
        <v>18</v>
      </c>
      <c r="D328" t="s">
        <v>181</v>
      </c>
      <c r="E328" t="s">
        <v>45</v>
      </c>
      <c r="F328" t="s">
        <v>46</v>
      </c>
      <c r="G328">
        <v>6</v>
      </c>
      <c r="H328" t="s">
        <v>27</v>
      </c>
      <c r="I328" t="s">
        <v>34</v>
      </c>
      <c r="J328" t="s">
        <v>432</v>
      </c>
      <c r="K328" t="s">
        <v>190</v>
      </c>
      <c r="L328">
        <v>0.74299999999999999</v>
      </c>
      <c r="M328">
        <v>2.63</v>
      </c>
      <c r="N328">
        <v>-0.26300000000000001</v>
      </c>
      <c r="O328" t="s">
        <v>163</v>
      </c>
      <c r="P328">
        <v>0.54400000000000004</v>
      </c>
      <c r="Q328">
        <v>0.19899999999999995</v>
      </c>
      <c r="R328">
        <v>39.32</v>
      </c>
      <c r="S328">
        <v>-3.9319999999999999</v>
      </c>
      <c r="T328">
        <f>S328-N328</f>
        <v>-3.669</v>
      </c>
      <c r="U328">
        <v>37.25</v>
      </c>
      <c r="V328">
        <f t="shared" si="93"/>
        <v>5.9315286624203818</v>
      </c>
      <c r="W328">
        <f t="shared" si="94"/>
        <v>5.9315286624203818</v>
      </c>
      <c r="X328">
        <f t="shared" si="100"/>
        <v>110.53066235889384</v>
      </c>
      <c r="Y328">
        <f t="shared" si="102"/>
        <v>0.36580882352941163</v>
      </c>
      <c r="Z328">
        <f t="shared" si="96"/>
        <v>3.4507448851369098E-5</v>
      </c>
      <c r="AA328">
        <f t="shared" si="97"/>
        <v>34.507448851369098</v>
      </c>
      <c r="AB328">
        <f t="shared" si="98"/>
        <v>3.8141311778574763E-7</v>
      </c>
      <c r="AC328">
        <f t="shared" si="99"/>
        <v>0.38141311778574766</v>
      </c>
      <c r="AD328">
        <f t="shared" si="101"/>
        <v>0.10395560582876742</v>
      </c>
      <c r="AF328">
        <v>31.981100000000001</v>
      </c>
    </row>
    <row r="329" spans="1:32" x14ac:dyDescent="0.35">
      <c r="A329">
        <v>44763</v>
      </c>
      <c r="B329" s="2">
        <v>44763</v>
      </c>
      <c r="C329" t="s">
        <v>18</v>
      </c>
      <c r="D329" t="s">
        <v>181</v>
      </c>
      <c r="E329" t="s">
        <v>109</v>
      </c>
      <c r="F329" t="s">
        <v>21</v>
      </c>
      <c r="G329">
        <v>15</v>
      </c>
      <c r="H329" t="s">
        <v>27</v>
      </c>
      <c r="I329" t="s">
        <v>120</v>
      </c>
      <c r="J329" t="s">
        <v>442</v>
      </c>
      <c r="K329" t="s">
        <v>188</v>
      </c>
      <c r="L329">
        <v>0.67800000000000005</v>
      </c>
      <c r="M329">
        <v>2.19</v>
      </c>
      <c r="N329">
        <v>-0.219</v>
      </c>
      <c r="O329" t="s">
        <v>189</v>
      </c>
      <c r="P329">
        <v>0.505</v>
      </c>
      <c r="Q329">
        <v>0.17300000000000004</v>
      </c>
      <c r="R329">
        <v>28.76</v>
      </c>
      <c r="S329">
        <v>-2.8760000000000003</v>
      </c>
      <c r="T329">
        <v>-2.6570000000000005</v>
      </c>
      <c r="U329">
        <v>29</v>
      </c>
      <c r="V329">
        <f t="shared" si="93"/>
        <v>4.6178343949044587</v>
      </c>
      <c r="W329">
        <f t="shared" si="94"/>
        <v>4.6178343949044587</v>
      </c>
      <c r="X329">
        <f t="shared" si="100"/>
        <v>66.992504513367692</v>
      </c>
      <c r="Y329">
        <f t="shared" si="102"/>
        <v>0.34257425742574266</v>
      </c>
      <c r="Z329">
        <f t="shared" si="96"/>
        <v>3.1829515493994892E-5</v>
      </c>
      <c r="AA329">
        <f t="shared" si="97"/>
        <v>31.829515493994894</v>
      </c>
      <c r="AB329">
        <f t="shared" si="98"/>
        <v>2.1323389603897599E-7</v>
      </c>
      <c r="AC329">
        <f t="shared" si="99"/>
        <v>0.213233896038976</v>
      </c>
      <c r="AD329">
        <f t="shared" si="101"/>
        <v>8.0253630424906269E-2</v>
      </c>
      <c r="AF329">
        <v>31.981100000000001</v>
      </c>
    </row>
    <row r="330" spans="1:32" x14ac:dyDescent="0.35">
      <c r="A330">
        <v>44763</v>
      </c>
      <c r="B330" s="2">
        <v>44763</v>
      </c>
      <c r="C330" t="s">
        <v>18</v>
      </c>
      <c r="D330" t="s">
        <v>181</v>
      </c>
      <c r="E330" t="s">
        <v>45</v>
      </c>
      <c r="F330" t="s">
        <v>46</v>
      </c>
      <c r="G330">
        <v>8</v>
      </c>
      <c r="H330" t="s">
        <v>28</v>
      </c>
      <c r="I330" t="s">
        <v>47</v>
      </c>
      <c r="J330" t="s">
        <v>433</v>
      </c>
      <c r="K330" t="s">
        <v>190</v>
      </c>
      <c r="L330">
        <v>1.1020000000000001</v>
      </c>
      <c r="M330">
        <v>20.149999999999999</v>
      </c>
      <c r="N330">
        <v>-2.0149999999999997</v>
      </c>
      <c r="O330" t="s">
        <v>163</v>
      </c>
      <c r="P330">
        <v>0.98799999999999999</v>
      </c>
      <c r="Q330">
        <v>0.1140000000000001</v>
      </c>
      <c r="R330">
        <v>27.26</v>
      </c>
      <c r="S330">
        <v>-2.726</v>
      </c>
      <c r="T330">
        <f>S330-N330</f>
        <v>-0.7110000000000003</v>
      </c>
      <c r="U330">
        <v>17.5</v>
      </c>
      <c r="V330">
        <f t="shared" si="93"/>
        <v>2.7866242038216558</v>
      </c>
      <c r="W330">
        <f t="shared" si="94"/>
        <v>2.7866242038216558</v>
      </c>
      <c r="X330">
        <f t="shared" si="100"/>
        <v>24.395308569820273</v>
      </c>
      <c r="Y330">
        <f t="shared" si="102"/>
        <v>0.11538461538461549</v>
      </c>
      <c r="Z330">
        <f t="shared" si="96"/>
        <v>8.337791575108668E-6</v>
      </c>
      <c r="AA330">
        <f t="shared" si="97"/>
        <v>8.3377915751086675</v>
      </c>
      <c r="AB330">
        <f t="shared" si="98"/>
        <v>2.0340299826562376E-8</v>
      </c>
      <c r="AC330">
        <f t="shared" si="99"/>
        <v>2.0340299826562373E-2</v>
      </c>
      <c r="AD330">
        <f t="shared" si="101"/>
        <v>2.8608016633702341E-2</v>
      </c>
      <c r="AF330">
        <v>31.981100000000001</v>
      </c>
    </row>
    <row r="331" spans="1:32" x14ac:dyDescent="0.35">
      <c r="A331">
        <v>44763</v>
      </c>
      <c r="B331" s="2">
        <v>44763</v>
      </c>
      <c r="C331" t="s">
        <v>18</v>
      </c>
      <c r="D331" t="s">
        <v>181</v>
      </c>
      <c r="E331" t="s">
        <v>109</v>
      </c>
      <c r="F331" t="s">
        <v>21</v>
      </c>
      <c r="G331">
        <v>9</v>
      </c>
      <c r="H331" t="s">
        <v>28</v>
      </c>
      <c r="I331" t="s">
        <v>90</v>
      </c>
      <c r="J331" t="s">
        <v>443</v>
      </c>
      <c r="K331" t="s">
        <v>188</v>
      </c>
      <c r="L331">
        <v>0.95899999999999996</v>
      </c>
      <c r="M331">
        <v>8.27</v>
      </c>
      <c r="N331">
        <v>-0.82699999999999996</v>
      </c>
      <c r="O331" t="s">
        <v>189</v>
      </c>
      <c r="P331">
        <v>0.78700000000000003</v>
      </c>
      <c r="Q331">
        <v>0.17199999999999993</v>
      </c>
      <c r="R331">
        <v>25.41</v>
      </c>
      <c r="S331">
        <v>-2.5409999999999999</v>
      </c>
      <c r="T331">
        <v>-1.714</v>
      </c>
      <c r="U331">
        <v>17.75</v>
      </c>
      <c r="V331">
        <f t="shared" si="93"/>
        <v>2.8264331210191083</v>
      </c>
      <c r="W331">
        <f t="shared" si="94"/>
        <v>2.8264331210191083</v>
      </c>
      <c r="X331">
        <f t="shared" si="100"/>
        <v>25.09729602050286</v>
      </c>
      <c r="Y331">
        <f t="shared" si="102"/>
        <v>0.21855146124523497</v>
      </c>
      <c r="Z331">
        <f t="shared" si="96"/>
        <v>1.8303644998638017E-5</v>
      </c>
      <c r="AA331">
        <f t="shared" si="97"/>
        <v>18.303644998638017</v>
      </c>
      <c r="AB331">
        <f t="shared" si="98"/>
        <v>4.5937199678501499E-8</v>
      </c>
      <c r="AC331">
        <f t="shared" si="99"/>
        <v>4.5937199678501496E-2</v>
      </c>
      <c r="AD331">
        <f t="shared" si="101"/>
        <v>2.6801166673571467E-2</v>
      </c>
      <c r="AF331">
        <v>31.981100000000001</v>
      </c>
    </row>
    <row r="332" spans="1:32" x14ac:dyDescent="0.35">
      <c r="A332">
        <v>44763</v>
      </c>
      <c r="B332" s="2">
        <v>44763</v>
      </c>
      <c r="C332" t="s">
        <v>18</v>
      </c>
      <c r="D332" t="s">
        <v>181</v>
      </c>
      <c r="E332" t="s">
        <v>45</v>
      </c>
      <c r="F332" t="s">
        <v>46</v>
      </c>
      <c r="G332">
        <v>2</v>
      </c>
      <c r="H332" t="s">
        <v>22</v>
      </c>
      <c r="I332" t="s">
        <v>55</v>
      </c>
      <c r="J332" t="s">
        <v>435</v>
      </c>
      <c r="K332" t="s">
        <v>190</v>
      </c>
      <c r="L332">
        <v>0.79500000000000004</v>
      </c>
      <c r="M332">
        <v>18.86</v>
      </c>
      <c r="N332">
        <v>-1.8859999999999999</v>
      </c>
      <c r="O332" t="s">
        <v>163</v>
      </c>
      <c r="P332">
        <v>0.63200000000000001</v>
      </c>
      <c r="Q332">
        <v>0.16300000000000003</v>
      </c>
      <c r="R332">
        <v>28.91</v>
      </c>
      <c r="S332">
        <v>-2.891</v>
      </c>
      <c r="T332">
        <f>S332-N332</f>
        <v>-1.0050000000000001</v>
      </c>
      <c r="U332">
        <v>10.25</v>
      </c>
      <c r="V332">
        <f t="shared" si="93"/>
        <v>1.6321656050955413</v>
      </c>
      <c r="W332">
        <f t="shared" si="94"/>
        <v>1.6321656050955413</v>
      </c>
      <c r="X332">
        <f t="shared" si="100"/>
        <v>8.3690844297689537</v>
      </c>
      <c r="Y332">
        <f t="shared" si="102"/>
        <v>0.25791139240506333</v>
      </c>
      <c r="Z332">
        <f t="shared" si="96"/>
        <v>2.2442290465705378E-5</v>
      </c>
      <c r="AA332">
        <f t="shared" si="97"/>
        <v>22.44229046570538</v>
      </c>
      <c r="AB332">
        <f t="shared" si="98"/>
        <v>1.8782142370488712E-8</v>
      </c>
      <c r="AC332">
        <f t="shared" si="99"/>
        <v>1.8782142370488711E-2</v>
      </c>
      <c r="AD332">
        <f t="shared" si="101"/>
        <v>1.8688698876108169E-2</v>
      </c>
      <c r="AF332">
        <v>31.981100000000001</v>
      </c>
    </row>
    <row r="333" spans="1:32" x14ac:dyDescent="0.35">
      <c r="A333">
        <v>44763</v>
      </c>
      <c r="B333" s="2">
        <v>44763</v>
      </c>
      <c r="C333" t="s">
        <v>18</v>
      </c>
      <c r="D333" t="s">
        <v>181</v>
      </c>
      <c r="E333" t="s">
        <v>45</v>
      </c>
      <c r="F333" t="s">
        <v>46</v>
      </c>
      <c r="G333">
        <v>4</v>
      </c>
      <c r="H333" t="s">
        <v>22</v>
      </c>
      <c r="I333" t="s">
        <v>44</v>
      </c>
      <c r="J333" t="s">
        <v>434</v>
      </c>
      <c r="K333" t="s">
        <v>190</v>
      </c>
      <c r="L333">
        <v>0.76400000000000001</v>
      </c>
      <c r="M333">
        <v>21.56</v>
      </c>
      <c r="N333">
        <v>-2.1559999999999997</v>
      </c>
      <c r="O333" t="s">
        <v>163</v>
      </c>
      <c r="P333">
        <v>0.70799999999999996</v>
      </c>
      <c r="Q333">
        <v>5.600000000000005E-2</v>
      </c>
      <c r="R333">
        <v>39.729999999999997</v>
      </c>
      <c r="S333">
        <v>-3.9729999999999999</v>
      </c>
      <c r="T333">
        <f>S333-N333</f>
        <v>-1.8170000000000002</v>
      </c>
      <c r="U333">
        <v>9.25</v>
      </c>
      <c r="V333">
        <f t="shared" si="93"/>
        <v>1.4729299363057324</v>
      </c>
      <c r="W333">
        <f t="shared" si="94"/>
        <v>1.4729299363057324</v>
      </c>
      <c r="X333">
        <f t="shared" si="100"/>
        <v>6.8157504963436644</v>
      </c>
      <c r="Y333">
        <f t="shared" si="102"/>
        <v>7.9096045197740189E-2</v>
      </c>
      <c r="Z333">
        <f t="shared" si="96"/>
        <v>5.2381204700635823E-6</v>
      </c>
      <c r="AA333">
        <f t="shared" si="97"/>
        <v>5.2381204700635822</v>
      </c>
      <c r="AB333">
        <f t="shared" si="98"/>
        <v>3.5701722193743767E-9</v>
      </c>
      <c r="AC333">
        <f t="shared" si="99"/>
        <v>3.5701722193743767E-3</v>
      </c>
      <c r="AD333">
        <f t="shared" si="101"/>
        <v>1.9648718873827059E-3</v>
      </c>
      <c r="AF333">
        <v>31.981100000000001</v>
      </c>
    </row>
    <row r="334" spans="1:32" x14ac:dyDescent="0.35">
      <c r="A334">
        <v>44763</v>
      </c>
      <c r="B334" s="2">
        <v>44763</v>
      </c>
      <c r="C334" t="s">
        <v>18</v>
      </c>
      <c r="D334" t="s">
        <v>181</v>
      </c>
      <c r="E334" t="s">
        <v>109</v>
      </c>
      <c r="F334" t="s">
        <v>21</v>
      </c>
      <c r="G334">
        <v>11</v>
      </c>
      <c r="H334" t="s">
        <v>22</v>
      </c>
      <c r="I334" t="s">
        <v>110</v>
      </c>
      <c r="J334" t="s">
        <v>444</v>
      </c>
      <c r="K334" t="s">
        <v>188</v>
      </c>
      <c r="L334">
        <v>0.71699999999999997</v>
      </c>
      <c r="M334">
        <v>14.95</v>
      </c>
      <c r="N334">
        <v>-1.4949999999999999</v>
      </c>
      <c r="O334" t="s">
        <v>189</v>
      </c>
      <c r="P334">
        <v>0.70499999999999996</v>
      </c>
      <c r="Q334">
        <v>1.2000000000000011E-2</v>
      </c>
      <c r="R334">
        <v>27.54</v>
      </c>
      <c r="S334">
        <v>-2.754</v>
      </c>
      <c r="T334">
        <v>-1.2590000000000001</v>
      </c>
      <c r="U334">
        <v>10.5</v>
      </c>
      <c r="V334">
        <f t="shared" si="93"/>
        <v>1.6719745222929936</v>
      </c>
      <c r="W334">
        <f t="shared" si="94"/>
        <v>1.6719745222929936</v>
      </c>
      <c r="X334">
        <f t="shared" si="100"/>
        <v>8.7823110851352979</v>
      </c>
      <c r="Y334">
        <f t="shared" si="102"/>
        <v>1.7021276595744698E-2</v>
      </c>
      <c r="Z334">
        <f t="shared" si="96"/>
        <v>7.9049344367652482E-7</v>
      </c>
      <c r="AA334">
        <f t="shared" si="97"/>
        <v>0.79049344367652485</v>
      </c>
      <c r="AB334">
        <f t="shared" si="98"/>
        <v>6.9423593331271188E-10</v>
      </c>
      <c r="AC334">
        <f t="shared" si="99"/>
        <v>6.9423593331271191E-4</v>
      </c>
      <c r="AD334">
        <f t="shared" si="101"/>
        <v>5.5141853321104988E-4</v>
      </c>
      <c r="AF334">
        <v>31.981100000000001</v>
      </c>
    </row>
    <row r="335" spans="1:32" x14ac:dyDescent="0.35">
      <c r="A335">
        <v>44763</v>
      </c>
      <c r="B335" s="2">
        <v>44763</v>
      </c>
      <c r="C335" t="s">
        <v>18</v>
      </c>
      <c r="D335" t="s">
        <v>181</v>
      </c>
      <c r="E335" t="s">
        <v>86</v>
      </c>
      <c r="F335" t="s">
        <v>46</v>
      </c>
      <c r="G335">
        <v>2</v>
      </c>
      <c r="H335" t="s">
        <v>30</v>
      </c>
      <c r="I335" t="s">
        <v>90</v>
      </c>
      <c r="J335" t="s">
        <v>400</v>
      </c>
      <c r="K335" t="s">
        <v>186</v>
      </c>
      <c r="L335">
        <v>0.61899999999999999</v>
      </c>
      <c r="M335">
        <v>8.6199999999999992</v>
      </c>
      <c r="N335">
        <v>-0.86199999999999988</v>
      </c>
      <c r="O335" t="s">
        <v>187</v>
      </c>
      <c r="P335">
        <v>0.60199999999999998</v>
      </c>
      <c r="Q335">
        <v>1.7000000000000015E-2</v>
      </c>
      <c r="R335">
        <v>8.17</v>
      </c>
      <c r="S335">
        <v>-0.81699999999999995</v>
      </c>
      <c r="T335">
        <f>S335-N335</f>
        <v>4.4999999999999929E-2</v>
      </c>
      <c r="U335">
        <v>29.75</v>
      </c>
      <c r="V335">
        <f t="shared" si="93"/>
        <v>4.7372611464968148</v>
      </c>
      <c r="W335">
        <f t="shared" si="94"/>
        <v>4.7372611464968148</v>
      </c>
      <c r="X335">
        <f t="shared" si="100"/>
        <v>70.502441766780592</v>
      </c>
      <c r="Y335">
        <f t="shared" si="102"/>
        <v>2.8239202657807334E-2</v>
      </c>
      <c r="Z335">
        <f t="shared" si="96"/>
        <v>1.4741657026885822E-6</v>
      </c>
      <c r="AA335">
        <f t="shared" si="97"/>
        <v>1.4741657026885822</v>
      </c>
      <c r="AB335">
        <f t="shared" si="98"/>
        <v>1.0393228160838696E-8</v>
      </c>
      <c r="AC335">
        <f t="shared" si="99"/>
        <v>1.0393228160838696E-2</v>
      </c>
      <c r="AD335">
        <f t="shared" si="101"/>
        <v>0.23096062579641582</v>
      </c>
      <c r="AF335">
        <v>31.981100000000001</v>
      </c>
    </row>
    <row r="336" spans="1:32" x14ac:dyDescent="0.35">
      <c r="A336">
        <v>44763</v>
      </c>
      <c r="B336" s="2">
        <v>44763</v>
      </c>
      <c r="C336" t="s">
        <v>18</v>
      </c>
      <c r="D336" t="s">
        <v>181</v>
      </c>
      <c r="E336" t="s">
        <v>86</v>
      </c>
      <c r="F336" t="s">
        <v>46</v>
      </c>
      <c r="G336">
        <v>7</v>
      </c>
      <c r="H336" t="s">
        <v>30</v>
      </c>
      <c r="I336" t="s">
        <v>65</v>
      </c>
      <c r="J336" t="s">
        <v>401</v>
      </c>
      <c r="K336" t="s">
        <v>186</v>
      </c>
      <c r="L336">
        <v>0.80800000000000005</v>
      </c>
      <c r="M336">
        <v>5.09</v>
      </c>
      <c r="N336">
        <v>-0.50900000000000001</v>
      </c>
      <c r="O336" t="s">
        <v>187</v>
      </c>
      <c r="P336">
        <v>0.84099999999999997</v>
      </c>
      <c r="Q336">
        <v>-3.2999999999999918E-2</v>
      </c>
      <c r="R336">
        <v>7.72</v>
      </c>
      <c r="S336">
        <v>-0.77200000000000002</v>
      </c>
      <c r="T336">
        <f>S336-N336</f>
        <v>-0.26300000000000001</v>
      </c>
      <c r="U336">
        <v>26</v>
      </c>
      <c r="V336">
        <f t="shared" si="93"/>
        <v>4.1401273885350314</v>
      </c>
      <c r="W336">
        <f t="shared" si="94"/>
        <v>4.1401273885350314</v>
      </c>
      <c r="X336">
        <f t="shared" si="100"/>
        <v>53.848909692076745</v>
      </c>
      <c r="Y336">
        <f>(P336-L336)/L336</f>
        <v>4.0841584158415739E-2</v>
      </c>
      <c r="Z336">
        <f t="shared" si="96"/>
        <v>2.3217434888082536E-6</v>
      </c>
      <c r="AA336">
        <f t="shared" si="97"/>
        <v>2.3217434888082535</v>
      </c>
      <c r="AB336">
        <f t="shared" si="98"/>
        <v>1.2502335545700286E-8</v>
      </c>
      <c r="AC336">
        <f t="shared" si="99"/>
        <v>1.2502335545700285E-2</v>
      </c>
      <c r="AD336">
        <f t="shared" si="101"/>
        <v>4.7537397512168379E-2</v>
      </c>
      <c r="AF336">
        <v>31.981100000000001</v>
      </c>
    </row>
    <row r="337" spans="1:32" x14ac:dyDescent="0.35">
      <c r="A337">
        <v>44763</v>
      </c>
      <c r="B337" s="2">
        <v>44763</v>
      </c>
      <c r="C337" t="s">
        <v>18</v>
      </c>
      <c r="D337" t="s">
        <v>181</v>
      </c>
      <c r="E337" t="s">
        <v>86</v>
      </c>
      <c r="F337" t="s">
        <v>46</v>
      </c>
      <c r="G337">
        <v>8</v>
      </c>
      <c r="H337" t="s">
        <v>33</v>
      </c>
      <c r="I337" t="s">
        <v>54</v>
      </c>
      <c r="J337" t="s">
        <v>402</v>
      </c>
      <c r="K337" t="s">
        <v>186</v>
      </c>
      <c r="L337">
        <v>0.57699999999999996</v>
      </c>
      <c r="M337">
        <v>30.23</v>
      </c>
      <c r="N337">
        <v>-3.0230000000000001</v>
      </c>
      <c r="O337" t="s">
        <v>187</v>
      </c>
      <c r="P337">
        <v>0.65400000000000003</v>
      </c>
      <c r="Q337">
        <v>-7.7000000000000068E-2</v>
      </c>
      <c r="R337">
        <v>33.65</v>
      </c>
      <c r="S337">
        <v>-3.3649999999999998</v>
      </c>
      <c r="T337">
        <f>S337-N337</f>
        <v>-0.34199999999999964</v>
      </c>
      <c r="U337">
        <v>17.5</v>
      </c>
      <c r="V337">
        <f t="shared" si="93"/>
        <v>2.7866242038216558</v>
      </c>
      <c r="W337">
        <f t="shared" si="94"/>
        <v>2.7866242038216558</v>
      </c>
      <c r="X337">
        <f t="shared" si="100"/>
        <v>24.395308569820273</v>
      </c>
      <c r="Y337">
        <f>(P337-L337)/L337</f>
        <v>0.13344887348353565</v>
      </c>
      <c r="Z337">
        <f t="shared" si="96"/>
        <v>9.9726279733713339E-6</v>
      </c>
      <c r="AA337">
        <f t="shared" si="97"/>
        <v>9.9726279733713348</v>
      </c>
      <c r="AB337">
        <f t="shared" si="98"/>
        <v>2.4328533666241506E-8</v>
      </c>
      <c r="AC337">
        <f t="shared" si="99"/>
        <v>2.4328533666241509E-2</v>
      </c>
      <c r="AD337">
        <f t="shared" si="101"/>
        <v>7.1136063351583442E-2</v>
      </c>
      <c r="AF337">
        <v>31.981100000000001</v>
      </c>
    </row>
    <row r="338" spans="1:32" x14ac:dyDescent="0.35">
      <c r="A338">
        <v>44763</v>
      </c>
      <c r="B338" s="2">
        <v>44763</v>
      </c>
      <c r="C338" t="s">
        <v>18</v>
      </c>
      <c r="D338" t="s">
        <v>181</v>
      </c>
      <c r="E338" t="s">
        <v>109</v>
      </c>
      <c r="F338" t="s">
        <v>21</v>
      </c>
      <c r="G338">
        <v>14</v>
      </c>
      <c r="H338" t="s">
        <v>33</v>
      </c>
      <c r="I338" t="s">
        <v>114</v>
      </c>
      <c r="J338" t="s">
        <v>447</v>
      </c>
      <c r="K338" t="s">
        <v>188</v>
      </c>
      <c r="L338">
        <v>0.79400000000000004</v>
      </c>
      <c r="M338">
        <v>17.559999999999999</v>
      </c>
      <c r="N338">
        <v>-1.7559999999999998</v>
      </c>
      <c r="O338" t="s">
        <v>189</v>
      </c>
      <c r="P338">
        <v>0.85099999999999998</v>
      </c>
      <c r="Q338">
        <v>-5.699999999999994E-2</v>
      </c>
      <c r="R338">
        <v>23.61</v>
      </c>
      <c r="S338">
        <v>-2.3609999999999998</v>
      </c>
      <c r="T338">
        <v>-0.60499999999999998</v>
      </c>
      <c r="U338">
        <v>19.5</v>
      </c>
      <c r="V338">
        <f t="shared" ref="V338:V367" si="103">U338/(2*3.14)</f>
        <v>3.105095541401274</v>
      </c>
      <c r="W338">
        <f t="shared" ref="W338:W367" si="104">V338</f>
        <v>3.105095541401274</v>
      </c>
      <c r="X338">
        <f t="shared" si="100"/>
        <v>30.29001170179318</v>
      </c>
      <c r="Y338">
        <f>(P338-L338)/L338</f>
        <v>7.1788413098236692E-2</v>
      </c>
      <c r="Z338">
        <f t="shared" si="96"/>
        <v>4.6488964228851939E-6</v>
      </c>
      <c r="AA338">
        <f t="shared" si="97"/>
        <v>4.6488964228851941</v>
      </c>
      <c r="AB338">
        <f t="shared" si="98"/>
        <v>1.4081512704961697E-8</v>
      </c>
      <c r="AC338">
        <f t="shared" si="99"/>
        <v>1.4081512704961699E-2</v>
      </c>
      <c r="AD338">
        <f t="shared" si="101"/>
        <v>2.3275227611506941E-2</v>
      </c>
      <c r="AF338">
        <v>31.981100000000001</v>
      </c>
    </row>
    <row r="339" spans="1:32" x14ac:dyDescent="0.35">
      <c r="A339">
        <v>44763</v>
      </c>
      <c r="B339" s="2">
        <v>44763</v>
      </c>
      <c r="C339" t="s">
        <v>18</v>
      </c>
      <c r="D339" t="s">
        <v>181</v>
      </c>
      <c r="E339" t="s">
        <v>86</v>
      </c>
      <c r="F339" t="s">
        <v>46</v>
      </c>
      <c r="G339">
        <v>4</v>
      </c>
      <c r="H339" t="s">
        <v>41</v>
      </c>
      <c r="I339" t="s">
        <v>52</v>
      </c>
      <c r="J339" t="s">
        <v>403</v>
      </c>
      <c r="K339" t="s">
        <v>186</v>
      </c>
      <c r="L339">
        <v>0.72199999999999998</v>
      </c>
      <c r="M339">
        <v>17.86</v>
      </c>
      <c r="N339">
        <v>-1.786</v>
      </c>
      <c r="O339" t="s">
        <v>187</v>
      </c>
      <c r="P339">
        <v>0.52100000000000002</v>
      </c>
      <c r="Q339">
        <v>0.20099999999999996</v>
      </c>
      <c r="R339">
        <v>21.62</v>
      </c>
      <c r="S339">
        <v>-2.1619999999999999</v>
      </c>
      <c r="T339">
        <f>S339-N339</f>
        <v>-0.37599999999999989</v>
      </c>
      <c r="U339">
        <v>39.25</v>
      </c>
      <c r="V339">
        <f t="shared" si="103"/>
        <v>6.25</v>
      </c>
      <c r="W339">
        <f t="shared" si="104"/>
        <v>6.25</v>
      </c>
      <c r="X339">
        <f t="shared" si="100"/>
        <v>122.71835937499999</v>
      </c>
      <c r="Y339">
        <f>(L339-P339)/P339</f>
        <v>0.3857965451055661</v>
      </c>
      <c r="Z339">
        <f t="shared" si="96"/>
        <v>3.684292234378804E-5</v>
      </c>
      <c r="AA339">
        <f t="shared" si="97"/>
        <v>36.84292234378804</v>
      </c>
      <c r="AB339">
        <f t="shared" si="98"/>
        <v>4.5213029846101979E-7</v>
      </c>
      <c r="AC339">
        <f t="shared" si="99"/>
        <v>0.45213029846101976</v>
      </c>
      <c r="AD339">
        <f t="shared" si="101"/>
        <v>1.2024741980346274</v>
      </c>
      <c r="AF339">
        <v>31.981100000000001</v>
      </c>
    </row>
    <row r="340" spans="1:32" x14ac:dyDescent="0.35">
      <c r="A340">
        <v>44763</v>
      </c>
      <c r="B340" s="2">
        <v>44763</v>
      </c>
      <c r="C340" t="s">
        <v>18</v>
      </c>
      <c r="D340" t="s">
        <v>181</v>
      </c>
      <c r="E340" t="s">
        <v>109</v>
      </c>
      <c r="F340" t="s">
        <v>21</v>
      </c>
      <c r="G340">
        <v>13</v>
      </c>
      <c r="H340" t="s">
        <v>29</v>
      </c>
      <c r="I340" t="s">
        <v>66</v>
      </c>
      <c r="J340" t="s">
        <v>450</v>
      </c>
      <c r="K340" t="s">
        <v>188</v>
      </c>
      <c r="L340">
        <v>0.67800000000000005</v>
      </c>
      <c r="M340">
        <v>22.09</v>
      </c>
      <c r="N340">
        <v>-2.2090000000000001</v>
      </c>
      <c r="O340" t="s">
        <v>189</v>
      </c>
      <c r="P340">
        <v>0.56599999999999995</v>
      </c>
      <c r="Q340">
        <v>0.1120000000000001</v>
      </c>
      <c r="R340">
        <v>32.36</v>
      </c>
      <c r="S340">
        <v>-3.2359999999999998</v>
      </c>
      <c r="T340">
        <v>-1.0269999999999997</v>
      </c>
      <c r="U340">
        <v>27.75</v>
      </c>
      <c r="V340">
        <f t="shared" si="103"/>
        <v>4.4187898089171975</v>
      </c>
      <c r="W340">
        <f t="shared" si="104"/>
        <v>4.4187898089171975</v>
      </c>
      <c r="X340">
        <f t="shared" si="100"/>
        <v>61.341754467092983</v>
      </c>
      <c r="Y340">
        <f>(L340-P340)/P340</f>
        <v>0.197879858657244</v>
      </c>
      <c r="Z340">
        <f t="shared" si="96"/>
        <v>1.6196356238788508E-5</v>
      </c>
      <c r="AA340">
        <f t="shared" si="97"/>
        <v>16.196356238788507</v>
      </c>
      <c r="AB340">
        <f t="shared" si="98"/>
        <v>9.935129076613342E-8</v>
      </c>
      <c r="AC340">
        <f t="shared" si="99"/>
        <v>9.9351290766133415E-2</v>
      </c>
      <c r="AD340">
        <f t="shared" si="101"/>
        <v>9.6739328886205886E-2</v>
      </c>
      <c r="AF340">
        <v>31.981100000000001</v>
      </c>
    </row>
    <row r="341" spans="1:32" x14ac:dyDescent="0.35">
      <c r="A341">
        <v>44763</v>
      </c>
      <c r="B341" s="2">
        <v>44763</v>
      </c>
      <c r="C341" t="s">
        <v>18</v>
      </c>
      <c r="D341" t="s">
        <v>181</v>
      </c>
      <c r="E341" t="s">
        <v>45</v>
      </c>
      <c r="F341" t="s">
        <v>46</v>
      </c>
      <c r="G341">
        <v>1</v>
      </c>
      <c r="H341" t="s">
        <v>29</v>
      </c>
      <c r="I341" t="s">
        <v>107</v>
      </c>
      <c r="J341" t="s">
        <v>417</v>
      </c>
      <c r="K341" t="s">
        <v>190</v>
      </c>
      <c r="L341">
        <v>0.755</v>
      </c>
      <c r="M341">
        <v>26.23</v>
      </c>
      <c r="N341">
        <v>-2.6230000000000002</v>
      </c>
      <c r="O341" t="s">
        <v>163</v>
      </c>
      <c r="P341">
        <v>0.64900000000000002</v>
      </c>
      <c r="Q341">
        <v>0.10599999999999998</v>
      </c>
      <c r="R341">
        <v>40.74</v>
      </c>
      <c r="S341">
        <v>-4.0739999999999998</v>
      </c>
      <c r="T341">
        <f>S341-N341</f>
        <v>-1.4509999999999996</v>
      </c>
      <c r="U341">
        <v>17</v>
      </c>
      <c r="V341">
        <f t="shared" si="103"/>
        <v>2.7070063694267517</v>
      </c>
      <c r="W341">
        <f t="shared" si="104"/>
        <v>2.7070063694267517</v>
      </c>
      <c r="X341">
        <f t="shared" si="100"/>
        <v>23.021205474867134</v>
      </c>
      <c r="Y341">
        <f>(L341-P341)/P341</f>
        <v>0.16332819722650227</v>
      </c>
      <c r="Z341">
        <f t="shared" si="96"/>
        <v>1.2788666432054903E-5</v>
      </c>
      <c r="AA341">
        <f t="shared" si="97"/>
        <v>12.788666432054903</v>
      </c>
      <c r="AB341">
        <f t="shared" si="98"/>
        <v>2.9441051768187188E-8</v>
      </c>
      <c r="AC341">
        <f t="shared" si="99"/>
        <v>2.9441051768187187E-2</v>
      </c>
      <c r="AD341">
        <f t="shared" si="101"/>
        <v>2.0290180405366776E-2</v>
      </c>
      <c r="AF341">
        <v>31.981100000000001</v>
      </c>
    </row>
    <row r="342" spans="1:32" x14ac:dyDescent="0.35">
      <c r="A342">
        <v>44763</v>
      </c>
      <c r="B342" s="2">
        <v>44763</v>
      </c>
      <c r="C342" t="s">
        <v>18</v>
      </c>
      <c r="D342" t="s">
        <v>181</v>
      </c>
      <c r="E342" t="s">
        <v>86</v>
      </c>
      <c r="F342" t="s">
        <v>46</v>
      </c>
      <c r="G342">
        <v>6</v>
      </c>
      <c r="H342" t="s">
        <v>37</v>
      </c>
      <c r="I342" t="s">
        <v>96</v>
      </c>
      <c r="J342" t="s">
        <v>405</v>
      </c>
      <c r="K342" t="s">
        <v>186</v>
      </c>
      <c r="L342">
        <v>0.77600000000000002</v>
      </c>
      <c r="M342">
        <v>23.75</v>
      </c>
      <c r="N342">
        <v>-2.375</v>
      </c>
      <c r="O342" t="s">
        <v>187</v>
      </c>
      <c r="P342">
        <v>0.63300000000000001</v>
      </c>
      <c r="Q342">
        <v>0.14300000000000002</v>
      </c>
      <c r="R342">
        <v>26.27</v>
      </c>
      <c r="S342">
        <v>-2.6269999999999998</v>
      </c>
      <c r="T342">
        <f>S342-N342</f>
        <v>-0.25199999999999978</v>
      </c>
      <c r="U342">
        <v>29</v>
      </c>
      <c r="V342">
        <f t="shared" si="103"/>
        <v>4.6178343949044587</v>
      </c>
      <c r="W342">
        <f t="shared" si="104"/>
        <v>4.6178343949044587</v>
      </c>
      <c r="X342">
        <f t="shared" si="100"/>
        <v>66.992504513367692</v>
      </c>
      <c r="Y342">
        <f>(L342-P342)/P342</f>
        <v>0.22590837282780413</v>
      </c>
      <c r="Z342">
        <f t="shared" si="96"/>
        <v>1.9065037176642635E-5</v>
      </c>
      <c r="AA342">
        <f t="shared" si="97"/>
        <v>19.065037176642637</v>
      </c>
      <c r="AB342">
        <f t="shared" si="98"/>
        <v>1.2772145891037548E-7</v>
      </c>
      <c r="AC342">
        <f t="shared" si="99"/>
        <v>0.12772145891037548</v>
      </c>
      <c r="AD342">
        <f t="shared" si="101"/>
        <v>0.50683118615228406</v>
      </c>
      <c r="AF342">
        <v>31.981100000000001</v>
      </c>
    </row>
    <row r="343" spans="1:32" x14ac:dyDescent="0.35">
      <c r="A343">
        <v>44763</v>
      </c>
      <c r="B343" s="2">
        <v>44763</v>
      </c>
      <c r="C343" t="s">
        <v>18</v>
      </c>
      <c r="D343" t="s">
        <v>181</v>
      </c>
      <c r="E343" t="s">
        <v>86</v>
      </c>
      <c r="F343" t="s">
        <v>46</v>
      </c>
      <c r="G343">
        <v>1</v>
      </c>
      <c r="H343" t="s">
        <v>43</v>
      </c>
      <c r="I343" t="s">
        <v>102</v>
      </c>
      <c r="J343" t="s">
        <v>407</v>
      </c>
      <c r="K343" t="s">
        <v>186</v>
      </c>
      <c r="L343">
        <v>0.77500000000000002</v>
      </c>
      <c r="M343">
        <v>6.94</v>
      </c>
      <c r="N343">
        <v>-0.69400000000000006</v>
      </c>
      <c r="O343" t="s">
        <v>187</v>
      </c>
      <c r="P343">
        <v>0.84799999999999998</v>
      </c>
      <c r="Q343">
        <v>-7.2999999999999954E-2</v>
      </c>
      <c r="R343">
        <v>4.7699999999999996</v>
      </c>
      <c r="S343">
        <v>-0.47699999999999998</v>
      </c>
      <c r="T343">
        <f>S343-N343</f>
        <v>0.21700000000000008</v>
      </c>
      <c r="U343">
        <v>47.75</v>
      </c>
      <c r="V343">
        <f t="shared" si="103"/>
        <v>7.6035031847133752</v>
      </c>
      <c r="W343">
        <f t="shared" si="104"/>
        <v>7.6035031847133752</v>
      </c>
      <c r="X343">
        <f t="shared" si="100"/>
        <v>181.62556161951292</v>
      </c>
      <c r="Y343">
        <f>(P343-L343)/L343</f>
        <v>9.4193548387096718E-2</v>
      </c>
      <c r="Z343">
        <f t="shared" si="96"/>
        <v>6.4948183108180854E-6</v>
      </c>
      <c r="AA343">
        <f t="shared" si="97"/>
        <v>6.4948183108180855</v>
      </c>
      <c r="AB343">
        <f t="shared" si="98"/>
        <v>1.179625023319031E-7</v>
      </c>
      <c r="AC343">
        <f t="shared" si="99"/>
        <v>0.1179625023319031</v>
      </c>
      <c r="AD343">
        <f t="shared" si="101"/>
        <v>0.54360600152950711</v>
      </c>
      <c r="AF343">
        <v>31.981100000000001</v>
      </c>
    </row>
    <row r="344" spans="1:32" x14ac:dyDescent="0.35">
      <c r="A344">
        <v>44763</v>
      </c>
      <c r="B344" s="2">
        <v>44763</v>
      </c>
      <c r="C344" t="s">
        <v>18</v>
      </c>
      <c r="D344" t="s">
        <v>181</v>
      </c>
      <c r="E344" t="s">
        <v>45</v>
      </c>
      <c r="F344" t="s">
        <v>46</v>
      </c>
      <c r="G344">
        <v>5</v>
      </c>
      <c r="H344" t="s">
        <v>43</v>
      </c>
      <c r="I344" t="s">
        <v>52</v>
      </c>
      <c r="J344" t="s">
        <v>438</v>
      </c>
      <c r="K344" t="s">
        <v>190</v>
      </c>
      <c r="L344">
        <v>0.81799999999999995</v>
      </c>
      <c r="M344">
        <v>7.86</v>
      </c>
      <c r="N344">
        <v>-0.78600000000000003</v>
      </c>
      <c r="O344" t="s">
        <v>163</v>
      </c>
      <c r="P344">
        <v>0.82599999999999996</v>
      </c>
      <c r="Q344">
        <v>-8.0000000000000071E-3</v>
      </c>
      <c r="R344">
        <v>12.18</v>
      </c>
      <c r="S344">
        <v>-1.218</v>
      </c>
      <c r="T344">
        <f>S344-N344</f>
        <v>-0.43199999999999994</v>
      </c>
      <c r="U344">
        <v>30</v>
      </c>
      <c r="V344">
        <f t="shared" si="103"/>
        <v>4.7770700636942669</v>
      </c>
      <c r="W344">
        <f t="shared" si="104"/>
        <v>4.7770700636942669</v>
      </c>
      <c r="X344">
        <f t="shared" si="100"/>
        <v>71.692335388859576</v>
      </c>
      <c r="Y344">
        <f>(P344-L344)/L344</f>
        <v>9.7799511002445074E-3</v>
      </c>
      <c r="Z344">
        <f t="shared" si="96"/>
        <v>3.9962386752971627E-7</v>
      </c>
      <c r="AA344">
        <f t="shared" si="97"/>
        <v>0.39962386752971629</v>
      </c>
      <c r="AB344">
        <f t="shared" si="98"/>
        <v>2.8649968340333609E-9</v>
      </c>
      <c r="AC344">
        <f t="shared" si="99"/>
        <v>2.8649968340333609E-3</v>
      </c>
      <c r="AD344">
        <f t="shared" si="101"/>
        <v>6.6319371158179664E-3</v>
      </c>
      <c r="AF344">
        <v>31.981100000000001</v>
      </c>
    </row>
    <row r="345" spans="1:32" x14ac:dyDescent="0.35">
      <c r="A345">
        <v>44763</v>
      </c>
      <c r="B345" s="2">
        <v>44763</v>
      </c>
      <c r="C345" t="s">
        <v>18</v>
      </c>
      <c r="D345" t="s">
        <v>181</v>
      </c>
      <c r="E345" t="s">
        <v>109</v>
      </c>
      <c r="F345" t="s">
        <v>21</v>
      </c>
      <c r="G345">
        <v>12</v>
      </c>
      <c r="H345" t="s">
        <v>25</v>
      </c>
      <c r="I345" t="s">
        <v>122</v>
      </c>
      <c r="J345" t="s">
        <v>454</v>
      </c>
      <c r="K345" t="s">
        <v>188</v>
      </c>
      <c r="L345">
        <v>0.63100000000000001</v>
      </c>
      <c r="M345">
        <v>5.15</v>
      </c>
      <c r="N345">
        <v>-0.51500000000000001</v>
      </c>
      <c r="O345" t="s">
        <v>189</v>
      </c>
      <c r="P345">
        <v>0.69799999999999995</v>
      </c>
      <c r="Q345">
        <v>-6.6999999999999948E-2</v>
      </c>
      <c r="R345">
        <v>17.2</v>
      </c>
      <c r="S345">
        <v>-1.72</v>
      </c>
      <c r="T345">
        <v>-1.2050000000000001</v>
      </c>
      <c r="U345">
        <v>11.5</v>
      </c>
      <c r="V345">
        <f t="shared" si="103"/>
        <v>1.8312101910828025</v>
      </c>
      <c r="W345">
        <f t="shared" si="104"/>
        <v>1.8312101910828025</v>
      </c>
      <c r="X345">
        <f t="shared" si="100"/>
        <v>10.534790394640755</v>
      </c>
      <c r="Y345">
        <f>(P345-L345)/L345</f>
        <v>0.10618066561014255</v>
      </c>
      <c r="Z345">
        <f t="shared" si="96"/>
        <v>7.5267744548761289E-6</v>
      </c>
      <c r="AA345">
        <f t="shared" si="97"/>
        <v>7.5267744548761293</v>
      </c>
      <c r="AB345">
        <f t="shared" si="98"/>
        <v>7.929299122985644E-9</v>
      </c>
      <c r="AC345">
        <f t="shared" si="99"/>
        <v>7.929299122985645E-3</v>
      </c>
      <c r="AD345">
        <f t="shared" si="101"/>
        <v>6.5803312223947259E-3</v>
      </c>
      <c r="AF345">
        <v>31.981100000000001</v>
      </c>
    </row>
    <row r="346" spans="1:32" x14ac:dyDescent="0.35">
      <c r="A346">
        <v>44764</v>
      </c>
      <c r="B346" s="2">
        <v>44764</v>
      </c>
      <c r="C346" t="s">
        <v>18</v>
      </c>
      <c r="D346" t="s">
        <v>181</v>
      </c>
      <c r="E346" t="s">
        <v>109</v>
      </c>
      <c r="F346" t="s">
        <v>21</v>
      </c>
      <c r="G346">
        <v>14</v>
      </c>
      <c r="H346" t="s">
        <v>39</v>
      </c>
      <c r="I346" t="s">
        <v>119</v>
      </c>
      <c r="J346" t="s">
        <v>441</v>
      </c>
      <c r="K346" t="s">
        <v>193</v>
      </c>
      <c r="L346">
        <v>0.749</v>
      </c>
      <c r="M346">
        <v>13.45</v>
      </c>
      <c r="N346">
        <v>-1.345</v>
      </c>
      <c r="O346" t="s">
        <v>163</v>
      </c>
      <c r="P346">
        <v>0.59299999999999997</v>
      </c>
      <c r="Q346">
        <v>0.15600000000000003</v>
      </c>
      <c r="R346">
        <v>20.64</v>
      </c>
      <c r="S346">
        <v>-2.0640000000000001</v>
      </c>
      <c r="T346">
        <v>-0.71900000000000008</v>
      </c>
      <c r="U346">
        <v>27.25</v>
      </c>
      <c r="V346">
        <f t="shared" si="103"/>
        <v>4.3391719745222925</v>
      </c>
      <c r="W346">
        <f t="shared" si="104"/>
        <v>4.3391719745222925</v>
      </c>
      <c r="X346">
        <f t="shared" si="100"/>
        <v>59.151155330211154</v>
      </c>
      <c r="Y346">
        <f>(L346-P346)/P346</f>
        <v>0.26306913996627324</v>
      </c>
      <c r="Z346">
        <f t="shared" si="96"/>
        <v>2.2996037830945378E-5</v>
      </c>
      <c r="AA346">
        <f t="shared" si="97"/>
        <v>22.996037830945379</v>
      </c>
      <c r="AB346">
        <f t="shared" si="98"/>
        <v>1.360242205717662E-7</v>
      </c>
      <c r="AC346">
        <f t="shared" si="99"/>
        <v>0.13602422057176622</v>
      </c>
      <c r="AD346">
        <f t="shared" si="101"/>
        <v>0.18918528591344397</v>
      </c>
      <c r="AF346">
        <v>34.764699999999998</v>
      </c>
    </row>
    <row r="347" spans="1:32" x14ac:dyDescent="0.35">
      <c r="A347">
        <v>44764</v>
      </c>
      <c r="B347" s="2">
        <v>44764</v>
      </c>
      <c r="C347" t="s">
        <v>18</v>
      </c>
      <c r="D347" t="s">
        <v>181</v>
      </c>
      <c r="E347" t="s">
        <v>133</v>
      </c>
      <c r="F347" t="s">
        <v>46</v>
      </c>
      <c r="G347">
        <v>7</v>
      </c>
      <c r="H347" t="s">
        <v>39</v>
      </c>
      <c r="I347" t="s">
        <v>95</v>
      </c>
      <c r="J347" t="s">
        <v>470</v>
      </c>
      <c r="K347" t="s">
        <v>191</v>
      </c>
      <c r="L347">
        <v>0.58299999999999996</v>
      </c>
      <c r="M347">
        <v>21.26</v>
      </c>
      <c r="N347">
        <v>-2.1260000000000003</v>
      </c>
      <c r="O347" t="s">
        <v>189</v>
      </c>
      <c r="P347">
        <v>0.57699999999999996</v>
      </c>
      <c r="Q347">
        <v>6.0000000000000053E-3</v>
      </c>
      <c r="R347">
        <v>24.54</v>
      </c>
      <c r="S347">
        <v>-2.4539999999999997</v>
      </c>
      <c r="T347">
        <f t="shared" ref="T347:T354" si="105">S347-N347</f>
        <v>-0.3279999999999994</v>
      </c>
      <c r="U347">
        <v>97.125</v>
      </c>
      <c r="V347">
        <f t="shared" si="103"/>
        <v>15.46576433121019</v>
      </c>
      <c r="W347">
        <f t="shared" si="104"/>
        <v>15.46576433121019</v>
      </c>
      <c r="X347">
        <f t="shared" si="100"/>
        <v>751.4364922218889</v>
      </c>
      <c r="Y347">
        <f>(L347-P347)/P347</f>
        <v>1.0398613518197583E-2</v>
      </c>
      <c r="Z347">
        <f t="shared" si="96"/>
        <v>4.3096671021564985E-7</v>
      </c>
      <c r="AA347">
        <f t="shared" si="97"/>
        <v>0.43096671021564986</v>
      </c>
      <c r="AB347">
        <f t="shared" si="98"/>
        <v>3.2384411298885517E-8</v>
      </c>
      <c r="AC347">
        <f t="shared" si="99"/>
        <v>3.2384411298885522E-2</v>
      </c>
      <c r="AD347">
        <f t="shared" si="101"/>
        <v>9.8732961277090192E-2</v>
      </c>
      <c r="AE347">
        <v>34.764699999999998</v>
      </c>
      <c r="AF347">
        <v>34.764699999999998</v>
      </c>
    </row>
    <row r="348" spans="1:32" x14ac:dyDescent="0.35">
      <c r="A348">
        <v>44764</v>
      </c>
      <c r="B348" s="2">
        <v>44764</v>
      </c>
      <c r="C348" t="s">
        <v>18</v>
      </c>
      <c r="D348" t="s">
        <v>181</v>
      </c>
      <c r="E348" t="s">
        <v>133</v>
      </c>
      <c r="F348" t="s">
        <v>46</v>
      </c>
      <c r="G348">
        <v>2</v>
      </c>
      <c r="H348" t="s">
        <v>28</v>
      </c>
      <c r="I348" t="s">
        <v>44</v>
      </c>
      <c r="J348" t="s">
        <v>472</v>
      </c>
      <c r="K348" t="s">
        <v>191</v>
      </c>
      <c r="L348">
        <v>0.86199999999999999</v>
      </c>
      <c r="M348">
        <v>24.51</v>
      </c>
      <c r="N348">
        <v>-2.4510000000000001</v>
      </c>
      <c r="O348" t="s">
        <v>192</v>
      </c>
      <c r="P348">
        <v>0.69099999999999995</v>
      </c>
      <c r="Q348">
        <v>0.17100000000000004</v>
      </c>
      <c r="R348">
        <v>26.83</v>
      </c>
      <c r="S348">
        <v>-2.6829999999999998</v>
      </c>
      <c r="T348">
        <f t="shared" si="105"/>
        <v>-0.23199999999999976</v>
      </c>
      <c r="U348">
        <v>24.5</v>
      </c>
      <c r="V348">
        <f t="shared" si="103"/>
        <v>3.9012738853503182</v>
      </c>
      <c r="W348">
        <f t="shared" si="104"/>
        <v>3.9012738853503182</v>
      </c>
      <c r="X348">
        <f t="shared" si="100"/>
        <v>47.814804796847731</v>
      </c>
      <c r="Y348">
        <f>(L348-P348)/P348</f>
        <v>0.24746743849493497</v>
      </c>
      <c r="Z348">
        <f t="shared" si="96"/>
        <v>2.1328862621407437E-5</v>
      </c>
      <c r="AA348">
        <f t="shared" si="97"/>
        <v>21.328862621407438</v>
      </c>
      <c r="AB348">
        <f t="shared" si="98"/>
        <v>1.0198354027813786E-7</v>
      </c>
      <c r="AC348">
        <f t="shared" si="99"/>
        <v>0.10198354027813787</v>
      </c>
      <c r="AD348">
        <f t="shared" si="101"/>
        <v>0.43958422533680164</v>
      </c>
      <c r="AE348">
        <v>34.764699999999998</v>
      </c>
      <c r="AF348">
        <v>34.764699999999998</v>
      </c>
    </row>
    <row r="349" spans="1:32" x14ac:dyDescent="0.35">
      <c r="A349">
        <v>44764</v>
      </c>
      <c r="B349" s="2">
        <v>44764</v>
      </c>
      <c r="C349" t="s">
        <v>18</v>
      </c>
      <c r="D349" t="s">
        <v>181</v>
      </c>
      <c r="E349" t="s">
        <v>45</v>
      </c>
      <c r="F349" t="s">
        <v>46</v>
      </c>
      <c r="G349">
        <v>7</v>
      </c>
      <c r="H349" t="s">
        <v>28</v>
      </c>
      <c r="I349" t="s">
        <v>68</v>
      </c>
      <c r="J349" t="s">
        <v>413</v>
      </c>
      <c r="K349" t="s">
        <v>194</v>
      </c>
      <c r="L349">
        <v>0.90800000000000003</v>
      </c>
      <c r="N349">
        <v>0</v>
      </c>
      <c r="O349" t="s">
        <v>187</v>
      </c>
      <c r="P349">
        <v>0.83399999999999996</v>
      </c>
      <c r="Q349">
        <v>7.4000000000000066E-2</v>
      </c>
      <c r="R349">
        <v>28.61</v>
      </c>
      <c r="S349">
        <v>-2.8609999999999998</v>
      </c>
      <c r="T349">
        <f t="shared" si="105"/>
        <v>-2.8609999999999998</v>
      </c>
      <c r="U349">
        <v>18.25</v>
      </c>
      <c r="V349">
        <f t="shared" si="103"/>
        <v>2.9060509554140128</v>
      </c>
      <c r="W349">
        <f t="shared" si="104"/>
        <v>2.9060509554140128</v>
      </c>
      <c r="X349">
        <f t="shared" si="100"/>
        <v>26.531142728280052</v>
      </c>
      <c r="Y349">
        <f>(L349-P349)/P349</f>
        <v>8.872901678657083E-2</v>
      </c>
      <c r="Z349">
        <f t="shared" si="96"/>
        <v>6.0341458061632528E-6</v>
      </c>
      <c r="AA349">
        <f t="shared" si="97"/>
        <v>6.0341458061632531</v>
      </c>
      <c r="AB349">
        <f t="shared" si="98"/>
        <v>1.6009278362656975E-8</v>
      </c>
      <c r="AC349">
        <f t="shared" si="99"/>
        <v>1.6009278362656976E-2</v>
      </c>
      <c r="AD349">
        <f t="shared" si="101"/>
        <v>5.595693241054518E-3</v>
      </c>
      <c r="AF349">
        <v>34.764699999999998</v>
      </c>
    </row>
    <row r="350" spans="1:32" x14ac:dyDescent="0.35">
      <c r="A350">
        <v>44764</v>
      </c>
      <c r="B350" s="2">
        <v>44764</v>
      </c>
      <c r="C350" t="s">
        <v>18</v>
      </c>
      <c r="D350" t="s">
        <v>181</v>
      </c>
      <c r="E350" t="s">
        <v>133</v>
      </c>
      <c r="F350" t="s">
        <v>46</v>
      </c>
      <c r="G350">
        <v>3</v>
      </c>
      <c r="H350" t="s">
        <v>22</v>
      </c>
      <c r="I350" t="s">
        <v>102</v>
      </c>
      <c r="J350" t="s">
        <v>473</v>
      </c>
      <c r="K350" t="s">
        <v>191</v>
      </c>
      <c r="L350">
        <v>0.79200000000000004</v>
      </c>
      <c r="M350">
        <v>29.21</v>
      </c>
      <c r="N350">
        <v>-2.9210000000000003</v>
      </c>
      <c r="O350" t="s">
        <v>192</v>
      </c>
      <c r="P350">
        <v>0.68300000000000005</v>
      </c>
      <c r="Q350">
        <v>0.10899999999999999</v>
      </c>
      <c r="R350">
        <v>41.23</v>
      </c>
      <c r="S350">
        <v>-4.1229999999999993</v>
      </c>
      <c r="T350">
        <f t="shared" si="105"/>
        <v>-1.2019999999999991</v>
      </c>
      <c r="U350">
        <v>14.5</v>
      </c>
      <c r="V350">
        <f t="shared" si="103"/>
        <v>2.3089171974522293</v>
      </c>
      <c r="W350">
        <f t="shared" si="104"/>
        <v>2.3089171974522293</v>
      </c>
      <c r="X350">
        <f t="shared" si="100"/>
        <v>16.748126128341923</v>
      </c>
      <c r="Y350">
        <f>(L350-P350)/P350</f>
        <v>0.15959004392386528</v>
      </c>
      <c r="Z350">
        <f t="shared" si="96"/>
        <v>1.2429312123957316E-5</v>
      </c>
      <c r="AA350">
        <f t="shared" si="97"/>
        <v>12.429312123957317</v>
      </c>
      <c r="AB350">
        <f t="shared" si="98"/>
        <v>2.0816768714056658E-8</v>
      </c>
      <c r="AC350">
        <f t="shared" si="99"/>
        <v>2.081676871405666E-2</v>
      </c>
      <c r="AD350">
        <f t="shared" si="101"/>
        <v>1.7318443189731011E-2</v>
      </c>
      <c r="AE350">
        <v>34.764699999999998</v>
      </c>
      <c r="AF350">
        <v>34.764699999999998</v>
      </c>
    </row>
    <row r="351" spans="1:32" x14ac:dyDescent="0.35">
      <c r="A351">
        <v>44764</v>
      </c>
      <c r="B351" s="2">
        <v>44764</v>
      </c>
      <c r="C351" t="s">
        <v>18</v>
      </c>
      <c r="D351" t="s">
        <v>181</v>
      </c>
      <c r="E351" t="s">
        <v>133</v>
      </c>
      <c r="F351" t="s">
        <v>46</v>
      </c>
      <c r="G351">
        <v>8</v>
      </c>
      <c r="H351" t="s">
        <v>30</v>
      </c>
      <c r="I351" t="s">
        <v>137</v>
      </c>
      <c r="J351" t="s">
        <v>475</v>
      </c>
      <c r="K351" t="s">
        <v>191</v>
      </c>
      <c r="L351">
        <v>0.69899999999999995</v>
      </c>
      <c r="M351">
        <v>6.92</v>
      </c>
      <c r="N351">
        <v>-0.69199999999999995</v>
      </c>
      <c r="O351" t="s">
        <v>189</v>
      </c>
      <c r="P351">
        <v>0.747</v>
      </c>
      <c r="Q351">
        <v>-4.8000000000000043E-2</v>
      </c>
      <c r="R351">
        <v>7.98</v>
      </c>
      <c r="S351">
        <v>-0.79800000000000004</v>
      </c>
      <c r="T351">
        <f t="shared" si="105"/>
        <v>-0.10600000000000009</v>
      </c>
      <c r="U351">
        <v>30.75</v>
      </c>
      <c r="V351">
        <f t="shared" si="103"/>
        <v>4.8964968152866239</v>
      </c>
      <c r="W351">
        <f t="shared" si="104"/>
        <v>4.8964968152866239</v>
      </c>
      <c r="X351">
        <f t="shared" si="100"/>
        <v>75.321759867920605</v>
      </c>
      <c r="Y351">
        <f>(P351-L351)/L351</f>
        <v>6.8669527896995777E-2</v>
      </c>
      <c r="Z351">
        <f t="shared" si="96"/>
        <v>4.401528530309561E-6</v>
      </c>
      <c r="AA351">
        <f t="shared" si="97"/>
        <v>4.4015285303095606</v>
      </c>
      <c r="AB351">
        <f t="shared" si="98"/>
        <v>3.3153087501177825E-8</v>
      </c>
      <c r="AC351">
        <f t="shared" si="99"/>
        <v>3.3153087501177826E-2</v>
      </c>
      <c r="AD351">
        <f t="shared" si="101"/>
        <v>0.31276497642620565</v>
      </c>
      <c r="AE351">
        <v>34.764699999999998</v>
      </c>
      <c r="AF351">
        <v>34.764699999999998</v>
      </c>
    </row>
    <row r="352" spans="1:32" x14ac:dyDescent="0.35">
      <c r="A352">
        <v>44764</v>
      </c>
      <c r="B352" s="2">
        <v>44764</v>
      </c>
      <c r="C352" t="s">
        <v>18</v>
      </c>
      <c r="D352" t="s">
        <v>181</v>
      </c>
      <c r="E352" t="s">
        <v>45</v>
      </c>
      <c r="F352" t="s">
        <v>46</v>
      </c>
      <c r="G352">
        <v>6</v>
      </c>
      <c r="H352" t="s">
        <v>30</v>
      </c>
      <c r="I352" t="s">
        <v>106</v>
      </c>
      <c r="J352" t="s">
        <v>414</v>
      </c>
      <c r="K352" t="s">
        <v>194</v>
      </c>
      <c r="L352">
        <v>0.72399999999999998</v>
      </c>
      <c r="M352">
        <v>12.56</v>
      </c>
      <c r="N352">
        <v>-1.256</v>
      </c>
      <c r="O352" t="s">
        <v>187</v>
      </c>
      <c r="P352">
        <v>0.747</v>
      </c>
      <c r="Q352">
        <v>-2.300000000000002E-2</v>
      </c>
      <c r="S352">
        <v>0</v>
      </c>
      <c r="T352">
        <f t="shared" si="105"/>
        <v>1.256</v>
      </c>
      <c r="U352">
        <v>22.5</v>
      </c>
      <c r="V352">
        <f t="shared" si="103"/>
        <v>3.5828025477707004</v>
      </c>
      <c r="W352">
        <f t="shared" si="104"/>
        <v>3.5828025477707004</v>
      </c>
      <c r="X352">
        <f t="shared" si="100"/>
        <v>40.326938656233509</v>
      </c>
      <c r="Y352">
        <f>(P352-L352)/L352</f>
        <v>3.1767955801105002E-2</v>
      </c>
      <c r="Z352">
        <f t="shared" si="96"/>
        <v>1.7041026528806769E-6</v>
      </c>
      <c r="AA352">
        <f t="shared" si="97"/>
        <v>1.7041026528806769</v>
      </c>
      <c r="AB352">
        <f t="shared" si="98"/>
        <v>6.8721243146643846E-9</v>
      </c>
      <c r="AC352">
        <f t="shared" si="99"/>
        <v>6.8721243146643842E-3</v>
      </c>
      <c r="AD352">
        <f t="shared" si="101"/>
        <v>5.4714365562614524E-3</v>
      </c>
      <c r="AF352">
        <v>34.764699999999998</v>
      </c>
    </row>
    <row r="353" spans="1:34" x14ac:dyDescent="0.35">
      <c r="A353">
        <v>44764</v>
      </c>
      <c r="B353" s="2">
        <v>44764</v>
      </c>
      <c r="C353" t="s">
        <v>18</v>
      </c>
      <c r="D353" t="s">
        <v>181</v>
      </c>
      <c r="E353" t="s">
        <v>133</v>
      </c>
      <c r="F353" t="s">
        <v>46</v>
      </c>
      <c r="G353">
        <v>3</v>
      </c>
      <c r="H353" t="s">
        <v>33</v>
      </c>
      <c r="I353" t="s">
        <v>54</v>
      </c>
      <c r="J353" t="s">
        <v>477</v>
      </c>
      <c r="K353" t="s">
        <v>191</v>
      </c>
      <c r="L353">
        <v>0.746</v>
      </c>
      <c r="M353">
        <v>21.65</v>
      </c>
      <c r="N353">
        <v>-2.165</v>
      </c>
      <c r="O353" t="s">
        <v>189</v>
      </c>
      <c r="P353">
        <v>0.88200000000000001</v>
      </c>
      <c r="Q353">
        <v>-0.13600000000000001</v>
      </c>
      <c r="R353">
        <v>25.28</v>
      </c>
      <c r="S353">
        <v>-2.528</v>
      </c>
      <c r="T353">
        <f t="shared" si="105"/>
        <v>-0.36299999999999999</v>
      </c>
      <c r="U353">
        <v>27</v>
      </c>
      <c r="V353">
        <f t="shared" si="103"/>
        <v>4.2993630573248405</v>
      </c>
      <c r="W353">
        <f t="shared" si="104"/>
        <v>4.2993630573248405</v>
      </c>
      <c r="X353">
        <f t="shared" si="100"/>
        <v>58.070791664976255</v>
      </c>
      <c r="Y353">
        <f>(P353-L353)/L353</f>
        <v>0.18230563002680966</v>
      </c>
      <c r="Z353">
        <f t="shared" si="96"/>
        <v>1.4641712029500706E-5</v>
      </c>
      <c r="AA353">
        <f t="shared" si="97"/>
        <v>14.641712029500706</v>
      </c>
      <c r="AB353">
        <f t="shared" si="98"/>
        <v>8.5025580888371207E-8</v>
      </c>
      <c r="AC353">
        <f t="shared" si="99"/>
        <v>8.5025580888371213E-2</v>
      </c>
      <c r="AD353">
        <f t="shared" si="101"/>
        <v>0.23423025038118792</v>
      </c>
      <c r="AE353">
        <v>34.764699999999998</v>
      </c>
      <c r="AF353">
        <v>34.764699999999998</v>
      </c>
    </row>
    <row r="354" spans="1:34" x14ac:dyDescent="0.35">
      <c r="A354">
        <v>44764</v>
      </c>
      <c r="B354" s="2">
        <v>44764</v>
      </c>
      <c r="C354" t="s">
        <v>18</v>
      </c>
      <c r="D354" t="s">
        <v>181</v>
      </c>
      <c r="E354" t="s">
        <v>133</v>
      </c>
      <c r="F354" t="s">
        <v>46</v>
      </c>
      <c r="G354">
        <v>2</v>
      </c>
      <c r="H354" t="s">
        <v>33</v>
      </c>
      <c r="I354" t="s">
        <v>89</v>
      </c>
      <c r="J354" t="s">
        <v>478</v>
      </c>
      <c r="K354" t="s">
        <v>191</v>
      </c>
      <c r="L354">
        <v>0.62</v>
      </c>
      <c r="M354">
        <v>18.86</v>
      </c>
      <c r="N354">
        <v>-1.8859999999999999</v>
      </c>
      <c r="O354" t="s">
        <v>189</v>
      </c>
      <c r="P354">
        <v>0.70799999999999996</v>
      </c>
      <c r="Q354">
        <v>-8.7999999999999967E-2</v>
      </c>
      <c r="R354">
        <v>24.15</v>
      </c>
      <c r="S354">
        <v>-2.415</v>
      </c>
      <c r="T354">
        <f t="shared" si="105"/>
        <v>-0.52900000000000014</v>
      </c>
      <c r="U354">
        <v>26.25</v>
      </c>
      <c r="V354">
        <f t="shared" si="103"/>
        <v>4.1799363057324843</v>
      </c>
      <c r="W354">
        <f t="shared" si="104"/>
        <v>4.1799363057324843</v>
      </c>
      <c r="X354">
        <f t="shared" si="100"/>
        <v>54.889444282095624</v>
      </c>
      <c r="Y354">
        <f>(P354-L354)/L354</f>
        <v>0.14193548387096769</v>
      </c>
      <c r="Z354">
        <f t="shared" si="96"/>
        <v>1.0758976552466153E-5</v>
      </c>
      <c r="AA354">
        <f t="shared" si="97"/>
        <v>10.758976552466153</v>
      </c>
      <c r="AB354">
        <f t="shared" si="98"/>
        <v>5.9055424400896417E-8</v>
      </c>
      <c r="AC354">
        <f t="shared" si="99"/>
        <v>5.9055424400896415E-2</v>
      </c>
      <c r="AD354">
        <f t="shared" si="101"/>
        <v>0.11163596295065482</v>
      </c>
      <c r="AE354">
        <v>34.764699999999998</v>
      </c>
      <c r="AF354">
        <v>34.764699999999998</v>
      </c>
    </row>
    <row r="355" spans="1:34" x14ac:dyDescent="0.35">
      <c r="A355">
        <v>44764</v>
      </c>
      <c r="B355" s="2">
        <v>44764</v>
      </c>
      <c r="C355" t="s">
        <v>18</v>
      </c>
      <c r="D355" t="s">
        <v>181</v>
      </c>
      <c r="E355" t="s">
        <v>109</v>
      </c>
      <c r="F355" t="s">
        <v>21</v>
      </c>
      <c r="G355">
        <v>11</v>
      </c>
      <c r="H355" t="s">
        <v>33</v>
      </c>
      <c r="I355" t="s">
        <v>104</v>
      </c>
      <c r="J355" t="s">
        <v>446</v>
      </c>
      <c r="K355" t="s">
        <v>193</v>
      </c>
      <c r="L355">
        <v>0.85699999999999998</v>
      </c>
      <c r="M355">
        <v>14.34</v>
      </c>
      <c r="N355">
        <v>-1.4339999999999999</v>
      </c>
      <c r="O355" t="s">
        <v>163</v>
      </c>
      <c r="P355">
        <v>0.75900000000000001</v>
      </c>
      <c r="Q355">
        <v>9.7999999999999976E-2</v>
      </c>
      <c r="R355">
        <v>20.45</v>
      </c>
      <c r="S355">
        <v>-2.0449999999999999</v>
      </c>
      <c r="T355">
        <v>-0.61099999999999999</v>
      </c>
      <c r="U355">
        <v>28.75</v>
      </c>
      <c r="V355">
        <f t="shared" si="103"/>
        <v>4.5780254777070066</v>
      </c>
      <c r="W355">
        <f t="shared" si="104"/>
        <v>4.5780254777070066</v>
      </c>
      <c r="X355">
        <f t="shared" si="100"/>
        <v>65.842439966504728</v>
      </c>
      <c r="Y355">
        <f t="shared" ref="Y355:Y362" si="106">(L355-P355)/P355</f>
        <v>0.12911725955204212</v>
      </c>
      <c r="Z355">
        <f t="shared" si="96"/>
        <v>9.5756581728290843E-6</v>
      </c>
      <c r="AA355">
        <f t="shared" si="97"/>
        <v>9.575658172829085</v>
      </c>
      <c r="AB355">
        <f t="shared" si="98"/>
        <v>6.3048469838426937E-8</v>
      </c>
      <c r="AC355">
        <f t="shared" si="99"/>
        <v>6.3048469838426949E-2</v>
      </c>
      <c r="AD355">
        <f t="shared" si="101"/>
        <v>0.10318898500560876</v>
      </c>
      <c r="AF355">
        <v>34.764699999999998</v>
      </c>
    </row>
    <row r="356" spans="1:34" x14ac:dyDescent="0.35">
      <c r="A356">
        <v>44764</v>
      </c>
      <c r="B356" s="2">
        <v>44764</v>
      </c>
      <c r="C356" t="s">
        <v>18</v>
      </c>
      <c r="D356" t="s">
        <v>181</v>
      </c>
      <c r="E356" t="s">
        <v>109</v>
      </c>
      <c r="F356" t="s">
        <v>21</v>
      </c>
      <c r="G356">
        <v>10</v>
      </c>
      <c r="H356" t="s">
        <v>41</v>
      </c>
      <c r="I356" t="s">
        <v>101</v>
      </c>
      <c r="J356" t="s">
        <v>448</v>
      </c>
      <c r="K356" t="s">
        <v>193</v>
      </c>
      <c r="L356">
        <v>0.68100000000000005</v>
      </c>
      <c r="M356">
        <v>11.73</v>
      </c>
      <c r="N356">
        <v>-1.173</v>
      </c>
      <c r="O356" t="s">
        <v>163</v>
      </c>
      <c r="P356">
        <v>0.55400000000000005</v>
      </c>
      <c r="Q356">
        <v>0.127</v>
      </c>
      <c r="R356">
        <v>14.75</v>
      </c>
      <c r="S356">
        <v>-1.4750000000000001</v>
      </c>
      <c r="T356">
        <v>-0.30200000000000005</v>
      </c>
      <c r="U356">
        <v>34.25</v>
      </c>
      <c r="V356">
        <f t="shared" si="103"/>
        <v>5.4538216560509554</v>
      </c>
      <c r="W356">
        <f t="shared" si="104"/>
        <v>5.4538216560509554</v>
      </c>
      <c r="X356">
        <f t="shared" si="100"/>
        <v>93.44398909121567</v>
      </c>
      <c r="Y356">
        <f t="shared" si="106"/>
        <v>0.22924187725631767</v>
      </c>
      <c r="Z356">
        <f t="shared" si="96"/>
        <v>1.941193469063289E-5</v>
      </c>
      <c r="AA356">
        <f t="shared" si="97"/>
        <v>19.41193469063289</v>
      </c>
      <c r="AB356">
        <f t="shared" si="98"/>
        <v>1.8139286134708908E-7</v>
      </c>
      <c r="AC356">
        <f t="shared" si="99"/>
        <v>0.18139286134708907</v>
      </c>
      <c r="AD356">
        <f t="shared" si="101"/>
        <v>0.60063861373208294</v>
      </c>
      <c r="AF356">
        <v>34.764699999999998</v>
      </c>
    </row>
    <row r="357" spans="1:34" x14ac:dyDescent="0.35">
      <c r="A357">
        <v>44764</v>
      </c>
      <c r="B357" s="2">
        <v>44764</v>
      </c>
      <c r="C357" t="s">
        <v>18</v>
      </c>
      <c r="D357" t="s">
        <v>181</v>
      </c>
      <c r="E357" t="s">
        <v>45</v>
      </c>
      <c r="F357" t="s">
        <v>46</v>
      </c>
      <c r="G357">
        <v>4</v>
      </c>
      <c r="H357" t="s">
        <v>41</v>
      </c>
      <c r="I357" t="s">
        <v>104</v>
      </c>
      <c r="J357" t="s">
        <v>416</v>
      </c>
      <c r="K357" t="s">
        <v>194</v>
      </c>
      <c r="L357">
        <v>0.80400000000000005</v>
      </c>
      <c r="M357">
        <v>28.12</v>
      </c>
      <c r="N357">
        <v>-2.8120000000000003</v>
      </c>
      <c r="O357" t="s">
        <v>187</v>
      </c>
      <c r="P357">
        <v>0.64800000000000002</v>
      </c>
      <c r="Q357">
        <v>0.15600000000000003</v>
      </c>
      <c r="R357">
        <v>34.840000000000003</v>
      </c>
      <c r="S357">
        <v>-3.4840000000000004</v>
      </c>
      <c r="T357">
        <f>S357-N357</f>
        <v>-0.67200000000000015</v>
      </c>
      <c r="U357">
        <v>35.75</v>
      </c>
      <c r="V357">
        <f t="shared" si="103"/>
        <v>5.6926751592356686</v>
      </c>
      <c r="W357">
        <f t="shared" si="104"/>
        <v>5.6926751592356686</v>
      </c>
      <c r="X357">
        <f t="shared" si="100"/>
        <v>101.80809488658261</v>
      </c>
      <c r="Y357">
        <f t="shared" si="106"/>
        <v>0.24074074074074078</v>
      </c>
      <c r="Z357">
        <f t="shared" si="96"/>
        <v>2.0617429098615299E-5</v>
      </c>
      <c r="AA357">
        <f t="shared" si="97"/>
        <v>20.6174290986153</v>
      </c>
      <c r="AB357">
        <f t="shared" si="98"/>
        <v>2.0990211779892155E-7</v>
      </c>
      <c r="AC357">
        <f t="shared" si="99"/>
        <v>0.20990211779892157</v>
      </c>
      <c r="AD357">
        <f t="shared" si="101"/>
        <v>0.31235434196268086</v>
      </c>
      <c r="AF357">
        <v>34.764699999999998</v>
      </c>
    </row>
    <row r="358" spans="1:34" x14ac:dyDescent="0.35">
      <c r="A358">
        <v>44764</v>
      </c>
      <c r="B358" s="2">
        <v>44764</v>
      </c>
      <c r="C358" t="s">
        <v>18</v>
      </c>
      <c r="D358" t="s">
        <v>181</v>
      </c>
      <c r="E358" t="s">
        <v>109</v>
      </c>
      <c r="F358" t="s">
        <v>21</v>
      </c>
      <c r="G358">
        <v>13</v>
      </c>
      <c r="H358" t="s">
        <v>41</v>
      </c>
      <c r="I358" t="s">
        <v>116</v>
      </c>
      <c r="J358" t="s">
        <v>449</v>
      </c>
      <c r="K358" t="s">
        <v>193</v>
      </c>
      <c r="L358">
        <v>0.74299999999999999</v>
      </c>
      <c r="M358">
        <v>14.63</v>
      </c>
      <c r="N358">
        <v>-1.4630000000000001</v>
      </c>
      <c r="O358" t="s">
        <v>163</v>
      </c>
      <c r="P358">
        <v>0.59499999999999997</v>
      </c>
      <c r="Q358">
        <v>0.14800000000000002</v>
      </c>
      <c r="R358">
        <v>22.43</v>
      </c>
      <c r="S358">
        <v>-2.2429999999999999</v>
      </c>
      <c r="T358">
        <v>-0.7799999999999998</v>
      </c>
      <c r="U358">
        <v>25.25</v>
      </c>
      <c r="V358">
        <f t="shared" si="103"/>
        <v>4.0207006369426752</v>
      </c>
      <c r="W358">
        <f t="shared" si="104"/>
        <v>4.0207006369426752</v>
      </c>
      <c r="X358">
        <f t="shared" si="100"/>
        <v>50.787049534844215</v>
      </c>
      <c r="Y358">
        <f t="shared" si="106"/>
        <v>0.24873949579831936</v>
      </c>
      <c r="Z358">
        <f t="shared" si="96"/>
        <v>2.1463905532103319E-5</v>
      </c>
      <c r="AA358">
        <f t="shared" si="97"/>
        <v>21.463905532103318</v>
      </c>
      <c r="AB358">
        <f t="shared" si="98"/>
        <v>1.0900884334701481E-7</v>
      </c>
      <c r="AC358">
        <f t="shared" si="99"/>
        <v>0.1090088433470148</v>
      </c>
      <c r="AD358">
        <f t="shared" si="101"/>
        <v>0.13975492736796774</v>
      </c>
      <c r="AF358">
        <v>34.764699999999998</v>
      </c>
    </row>
    <row r="359" spans="1:34" x14ac:dyDescent="0.35">
      <c r="A359">
        <v>44764</v>
      </c>
      <c r="B359" s="2">
        <v>44764</v>
      </c>
      <c r="C359" t="s">
        <v>18</v>
      </c>
      <c r="D359" t="s">
        <v>181</v>
      </c>
      <c r="E359" t="s">
        <v>133</v>
      </c>
      <c r="F359" t="s">
        <v>46</v>
      </c>
      <c r="G359">
        <v>4</v>
      </c>
      <c r="H359" t="s">
        <v>41</v>
      </c>
      <c r="I359" t="s">
        <v>136</v>
      </c>
      <c r="J359" t="s">
        <v>480</v>
      </c>
      <c r="K359" t="s">
        <v>191</v>
      </c>
      <c r="L359">
        <v>0.95299999999999996</v>
      </c>
      <c r="M359">
        <v>18.260000000000002</v>
      </c>
      <c r="N359">
        <v>-1.8260000000000001</v>
      </c>
      <c r="O359" t="s">
        <v>189</v>
      </c>
      <c r="P359">
        <v>0.878</v>
      </c>
      <c r="Q359">
        <v>7.4999999999999956E-2</v>
      </c>
      <c r="R359">
        <v>25.04</v>
      </c>
      <c r="S359">
        <v>-2.504</v>
      </c>
      <c r="T359">
        <f>S359-N359</f>
        <v>-0.67799999999999994</v>
      </c>
      <c r="U359">
        <v>45.25</v>
      </c>
      <c r="V359">
        <f t="shared" si="103"/>
        <v>7.2054140127388528</v>
      </c>
      <c r="W359">
        <f t="shared" si="104"/>
        <v>7.2054140127388528</v>
      </c>
      <c r="X359">
        <f t="shared" si="100"/>
        <v>163.10504164405754</v>
      </c>
      <c r="Y359">
        <f t="shared" si="106"/>
        <v>8.5421412300683314E-2</v>
      </c>
      <c r="Z359">
        <f t="shared" si="96"/>
        <v>5.7584503618464661E-6</v>
      </c>
      <c r="AA359">
        <f t="shared" si="97"/>
        <v>5.7584503618464664</v>
      </c>
      <c r="AB359">
        <f t="shared" si="98"/>
        <v>9.3923228607420594E-8</v>
      </c>
      <c r="AC359">
        <f t="shared" si="99"/>
        <v>9.3923228607420611E-2</v>
      </c>
      <c r="AD359">
        <f t="shared" si="101"/>
        <v>0.13852983570416022</v>
      </c>
      <c r="AE359">
        <v>34.764699999999998</v>
      </c>
      <c r="AF359">
        <v>34.764699999999998</v>
      </c>
    </row>
    <row r="360" spans="1:34" x14ac:dyDescent="0.35">
      <c r="A360">
        <v>44764</v>
      </c>
      <c r="B360" s="2">
        <v>44764</v>
      </c>
      <c r="C360" t="s">
        <v>18</v>
      </c>
      <c r="D360" t="s">
        <v>181</v>
      </c>
      <c r="E360" t="s">
        <v>45</v>
      </c>
      <c r="F360" t="s">
        <v>46</v>
      </c>
      <c r="G360">
        <v>1</v>
      </c>
      <c r="H360" t="s">
        <v>29</v>
      </c>
      <c r="I360" t="s">
        <v>54</v>
      </c>
      <c r="J360" t="s">
        <v>436</v>
      </c>
      <c r="K360" t="s">
        <v>194</v>
      </c>
      <c r="L360">
        <v>0.68</v>
      </c>
      <c r="M360">
        <v>23.45</v>
      </c>
      <c r="N360">
        <v>-2.3449999999999998</v>
      </c>
      <c r="O360" t="s">
        <v>187</v>
      </c>
      <c r="P360">
        <v>0.58099999999999996</v>
      </c>
      <c r="Q360">
        <v>9.9000000000000088E-2</v>
      </c>
      <c r="R360" t="s">
        <v>103</v>
      </c>
      <c r="S360" t="e">
        <v>#VALUE!</v>
      </c>
      <c r="T360" t="e">
        <f>S360-N360</f>
        <v>#VALUE!</v>
      </c>
      <c r="U360">
        <v>16</v>
      </c>
      <c r="V360">
        <f t="shared" si="103"/>
        <v>2.5477707006369426</v>
      </c>
      <c r="W360">
        <f t="shared" si="104"/>
        <v>2.5477707006369426</v>
      </c>
      <c r="X360">
        <f t="shared" si="100"/>
        <v>20.392486510608947</v>
      </c>
      <c r="Y360">
        <f t="shared" si="106"/>
        <v>0.17039586919105007</v>
      </c>
      <c r="Z360">
        <f t="shared" si="96"/>
        <v>1.3473271674585239E-5</v>
      </c>
      <c r="AA360">
        <f t="shared" si="97"/>
        <v>13.47327167458524</v>
      </c>
      <c r="AB360">
        <f t="shared" si="98"/>
        <v>2.7475351087774913E-8</v>
      </c>
      <c r="AC360">
        <f t="shared" si="99"/>
        <v>2.7475351087774914E-2</v>
      </c>
      <c r="AD360" t="e">
        <f t="shared" si="101"/>
        <v>#VALUE!</v>
      </c>
      <c r="AF360">
        <v>34.764699999999998</v>
      </c>
    </row>
    <row r="361" spans="1:34" x14ac:dyDescent="0.35">
      <c r="A361">
        <v>44764</v>
      </c>
      <c r="B361" s="2">
        <v>44764</v>
      </c>
      <c r="C361" t="s">
        <v>18</v>
      </c>
      <c r="D361" t="s">
        <v>181</v>
      </c>
      <c r="E361" t="s">
        <v>109</v>
      </c>
      <c r="F361" t="s">
        <v>21</v>
      </c>
      <c r="G361">
        <v>15</v>
      </c>
      <c r="H361" t="s">
        <v>37</v>
      </c>
      <c r="I361" t="s">
        <v>121</v>
      </c>
      <c r="J361" t="s">
        <v>451</v>
      </c>
      <c r="K361" t="s">
        <v>193</v>
      </c>
      <c r="L361">
        <v>0.79200000000000004</v>
      </c>
      <c r="M361" t="s">
        <v>103</v>
      </c>
      <c r="N361" t="e">
        <v>#VALUE!</v>
      </c>
      <c r="O361" t="s">
        <v>163</v>
      </c>
      <c r="P361">
        <v>0.65500000000000003</v>
      </c>
      <c r="Q361">
        <v>0.13700000000000001</v>
      </c>
      <c r="R361">
        <v>23.32</v>
      </c>
      <c r="S361">
        <v>-2.3319999999999999</v>
      </c>
      <c r="T361" t="e">
        <v>#VALUE!</v>
      </c>
      <c r="U361">
        <v>29.25</v>
      </c>
      <c r="V361">
        <f t="shared" si="103"/>
        <v>4.6576433121019107</v>
      </c>
      <c r="W361">
        <f t="shared" si="104"/>
        <v>4.6576433121019107</v>
      </c>
      <c r="X361">
        <f t="shared" si="100"/>
        <v>68.152526329034643</v>
      </c>
      <c r="Y361">
        <f t="shared" si="106"/>
        <v>0.20916030534351146</v>
      </c>
      <c r="Z361">
        <f t="shared" si="96"/>
        <v>1.7340313273972806E-5</v>
      </c>
      <c r="AA361">
        <f t="shared" si="97"/>
        <v>17.340313273972807</v>
      </c>
      <c r="AB361">
        <f t="shared" si="98"/>
        <v>1.1817861569581406E-7</v>
      </c>
      <c r="AC361">
        <f t="shared" si="99"/>
        <v>0.11817861569581406</v>
      </c>
      <c r="AD361" t="e">
        <f t="shared" si="101"/>
        <v>#VALUE!</v>
      </c>
      <c r="AF361">
        <v>34.764699999999998</v>
      </c>
    </row>
    <row r="362" spans="1:34" x14ac:dyDescent="0.35">
      <c r="A362">
        <v>44764</v>
      </c>
      <c r="B362" s="2">
        <v>44764</v>
      </c>
      <c r="C362" t="s">
        <v>18</v>
      </c>
      <c r="D362" t="s">
        <v>181</v>
      </c>
      <c r="E362" t="s">
        <v>45</v>
      </c>
      <c r="F362" t="s">
        <v>46</v>
      </c>
      <c r="G362">
        <v>3</v>
      </c>
      <c r="H362" t="s">
        <v>37</v>
      </c>
      <c r="I362" t="s">
        <v>195</v>
      </c>
      <c r="J362" t="s">
        <v>494</v>
      </c>
      <c r="K362" t="s">
        <v>194</v>
      </c>
      <c r="L362">
        <v>0.97</v>
      </c>
      <c r="M362">
        <v>22.76</v>
      </c>
      <c r="N362">
        <v>-2.2760000000000002</v>
      </c>
      <c r="O362" t="s">
        <v>187</v>
      </c>
      <c r="P362">
        <v>0.94499999999999995</v>
      </c>
      <c r="Q362">
        <v>2.5000000000000022E-2</v>
      </c>
      <c r="R362">
        <v>33.85</v>
      </c>
      <c r="S362">
        <v>-3.3850000000000002</v>
      </c>
      <c r="T362">
        <f>S362-N362</f>
        <v>-1.109</v>
      </c>
      <c r="U362">
        <v>19.5</v>
      </c>
      <c r="V362">
        <f t="shared" si="103"/>
        <v>3.105095541401274</v>
      </c>
      <c r="W362">
        <f t="shared" si="104"/>
        <v>3.105095541401274</v>
      </c>
      <c r="X362">
        <f t="shared" si="100"/>
        <v>30.29001170179318</v>
      </c>
      <c r="Y362">
        <f t="shared" si="106"/>
        <v>2.6455026455026481E-2</v>
      </c>
      <c r="Z362">
        <f t="shared" si="96"/>
        <v>1.3603621999454916E-6</v>
      </c>
      <c r="AA362">
        <f t="shared" si="97"/>
        <v>1.3603621999454916</v>
      </c>
      <c r="AB362">
        <f t="shared" si="98"/>
        <v>4.1205386955026053E-9</v>
      </c>
      <c r="AC362">
        <f t="shared" si="99"/>
        <v>4.1205386955026051E-3</v>
      </c>
      <c r="AD362">
        <f t="shared" si="101"/>
        <v>3.7155443602367947E-3</v>
      </c>
      <c r="AF362">
        <v>34.764699999999998</v>
      </c>
    </row>
    <row r="363" spans="1:34" s="19" customFormat="1" x14ac:dyDescent="0.35">
      <c r="A363">
        <v>44764</v>
      </c>
      <c r="B363" s="2">
        <v>44764</v>
      </c>
      <c r="C363" t="s">
        <v>18</v>
      </c>
      <c r="D363" t="s">
        <v>181</v>
      </c>
      <c r="E363" t="s">
        <v>45</v>
      </c>
      <c r="F363" t="s">
        <v>46</v>
      </c>
      <c r="G363">
        <v>5</v>
      </c>
      <c r="H363" t="s">
        <v>43</v>
      </c>
      <c r="I363" t="s">
        <v>52</v>
      </c>
      <c r="J363" t="s">
        <v>438</v>
      </c>
      <c r="K363" t="s">
        <v>194</v>
      </c>
      <c r="L363">
        <v>0.80300000000000005</v>
      </c>
      <c r="M363">
        <v>9.7799999999999994</v>
      </c>
      <c r="N363">
        <v>-0.97799999999999998</v>
      </c>
      <c r="O363" t="s">
        <v>187</v>
      </c>
      <c r="P363">
        <v>0.83699999999999997</v>
      </c>
      <c r="Q363">
        <v>-3.3999999999999919E-2</v>
      </c>
      <c r="R363">
        <v>11.53</v>
      </c>
      <c r="S363">
        <v>-1.153</v>
      </c>
      <c r="T363">
        <f>S363-N363</f>
        <v>-0.17500000000000004</v>
      </c>
      <c r="U363">
        <v>30</v>
      </c>
      <c r="V363">
        <f t="shared" si="103"/>
        <v>4.7770700636942669</v>
      </c>
      <c r="W363">
        <f t="shared" si="104"/>
        <v>4.7770700636942669</v>
      </c>
      <c r="X363">
        <f t="shared" si="100"/>
        <v>71.692335388859576</v>
      </c>
      <c r="Y363">
        <f>(P363-L363)/L363</f>
        <v>4.2341220423412103E-2</v>
      </c>
      <c r="Z363">
        <f t="shared" si="96"/>
        <v>2.4271279531165222E-6</v>
      </c>
      <c r="AA363">
        <f t="shared" si="97"/>
        <v>2.4271279531165222</v>
      </c>
      <c r="AB363">
        <f t="shared" si="98"/>
        <v>1.7400647124650594E-8</v>
      </c>
      <c r="AC363">
        <f t="shared" si="99"/>
        <v>1.7400647124650594E-2</v>
      </c>
      <c r="AD363">
        <f t="shared" si="101"/>
        <v>9.943226928371765E-2</v>
      </c>
      <c r="AE363"/>
      <c r="AF363">
        <v>34.764699999999998</v>
      </c>
      <c r="AG363"/>
      <c r="AH363"/>
    </row>
    <row r="364" spans="1:34" x14ac:dyDescent="0.35">
      <c r="A364">
        <v>44764</v>
      </c>
      <c r="B364" s="2">
        <v>44764</v>
      </c>
      <c r="C364" t="s">
        <v>18</v>
      </c>
      <c r="D364" t="s">
        <v>181</v>
      </c>
      <c r="E364" t="s">
        <v>109</v>
      </c>
      <c r="F364" t="s">
        <v>21</v>
      </c>
      <c r="G364">
        <v>9</v>
      </c>
      <c r="H364" t="s">
        <v>43</v>
      </c>
      <c r="I364" t="s">
        <v>54</v>
      </c>
      <c r="J364" t="s">
        <v>452</v>
      </c>
      <c r="K364" t="s">
        <v>193</v>
      </c>
      <c r="L364">
        <v>0.61799999999999999</v>
      </c>
      <c r="M364">
        <v>13.12</v>
      </c>
      <c r="N364">
        <v>-1.3119999999999998</v>
      </c>
      <c r="O364" t="s">
        <v>163</v>
      </c>
      <c r="P364">
        <v>0.55300000000000005</v>
      </c>
      <c r="Q364">
        <v>6.4999999999999947E-2</v>
      </c>
      <c r="R364">
        <v>10.11</v>
      </c>
      <c r="S364">
        <v>-1.0109999999999999</v>
      </c>
      <c r="T364">
        <v>0.30099999999999993</v>
      </c>
      <c r="U364">
        <v>16.5</v>
      </c>
      <c r="V364">
        <f t="shared" si="103"/>
        <v>2.6273885350318471</v>
      </c>
      <c r="W364">
        <f t="shared" si="104"/>
        <v>2.6273885350318471</v>
      </c>
      <c r="X364">
        <f t="shared" si="100"/>
        <v>21.686931455130026</v>
      </c>
      <c r="Y364">
        <f>(L364-P364)/P364</f>
        <v>0.11754068716094022</v>
      </c>
      <c r="Z364">
        <f t="shared" si="96"/>
        <v>8.5299928431238066E-6</v>
      </c>
      <c r="AA364">
        <f t="shared" si="97"/>
        <v>8.5299928431238072</v>
      </c>
      <c r="AB364">
        <f t="shared" si="98"/>
        <v>1.8498937010157568E-8</v>
      </c>
      <c r="AC364">
        <f t="shared" si="99"/>
        <v>1.8498937010157569E-2</v>
      </c>
      <c r="AD364">
        <f t="shared" si="101"/>
        <v>6.1458262492217849E-2</v>
      </c>
      <c r="AF364">
        <v>34.764699999999998</v>
      </c>
    </row>
    <row r="365" spans="1:34" x14ac:dyDescent="0.35">
      <c r="A365">
        <v>44764</v>
      </c>
      <c r="B365" s="2">
        <v>44764</v>
      </c>
      <c r="C365" t="s">
        <v>18</v>
      </c>
      <c r="D365" t="s">
        <v>181</v>
      </c>
      <c r="E365" t="s">
        <v>109</v>
      </c>
      <c r="F365" t="s">
        <v>21</v>
      </c>
      <c r="G365">
        <v>12</v>
      </c>
      <c r="H365" t="s">
        <v>43</v>
      </c>
      <c r="I365" t="s">
        <v>76</v>
      </c>
      <c r="J365" t="s">
        <v>453</v>
      </c>
      <c r="K365" t="s">
        <v>193</v>
      </c>
      <c r="L365">
        <v>1.161</v>
      </c>
      <c r="M365">
        <v>7.68</v>
      </c>
      <c r="N365">
        <v>-0.76800000000000002</v>
      </c>
      <c r="O365" t="s">
        <v>163</v>
      </c>
      <c r="P365">
        <v>1.163</v>
      </c>
      <c r="Q365">
        <v>-2.0000000000000018E-3</v>
      </c>
      <c r="R365">
        <v>10.45</v>
      </c>
      <c r="S365">
        <v>-1.0449999999999999</v>
      </c>
      <c r="T365">
        <v>-0.27699999999999991</v>
      </c>
      <c r="U365">
        <v>26.25</v>
      </c>
      <c r="V365">
        <f t="shared" si="103"/>
        <v>4.1799363057324843</v>
      </c>
      <c r="W365">
        <f t="shared" si="104"/>
        <v>4.1799363057324843</v>
      </c>
      <c r="X365">
        <f t="shared" si="100"/>
        <v>54.889444282095624</v>
      </c>
      <c r="Y365">
        <f>(P365-L365)/L365</f>
        <v>1.7226528854435846E-3</v>
      </c>
      <c r="Z365">
        <f t="shared" si="96"/>
        <v>4.7130974939247305E-8</v>
      </c>
      <c r="AA365">
        <f t="shared" si="97"/>
        <v>4.7130974939247304E-2</v>
      </c>
      <c r="AB365">
        <f t="shared" si="98"/>
        <v>2.5869930228886602E-10</v>
      </c>
      <c r="AC365">
        <f t="shared" si="99"/>
        <v>2.5869930228886601E-4</v>
      </c>
      <c r="AD365">
        <f t="shared" si="101"/>
        <v>9.3393249923778377E-4</v>
      </c>
      <c r="AF365">
        <v>34.764699999999998</v>
      </c>
    </row>
    <row r="366" spans="1:34" x14ac:dyDescent="0.35">
      <c r="A366">
        <v>44764</v>
      </c>
      <c r="B366" s="2">
        <v>44764</v>
      </c>
      <c r="C366" t="s">
        <v>18</v>
      </c>
      <c r="D366" t="s">
        <v>181</v>
      </c>
      <c r="E366" t="s">
        <v>45</v>
      </c>
      <c r="F366" t="s">
        <v>46</v>
      </c>
      <c r="G366">
        <v>8</v>
      </c>
      <c r="H366" t="s">
        <v>25</v>
      </c>
      <c r="I366" t="s">
        <v>137</v>
      </c>
      <c r="J366" t="s">
        <v>493</v>
      </c>
      <c r="K366" t="s">
        <v>194</v>
      </c>
      <c r="L366">
        <v>0.71599999999999997</v>
      </c>
      <c r="M366">
        <v>9.4499999999999993</v>
      </c>
      <c r="N366">
        <v>-0.94499999999999995</v>
      </c>
      <c r="O366" t="s">
        <v>187</v>
      </c>
      <c r="P366">
        <v>0.60699999999999998</v>
      </c>
      <c r="Q366">
        <v>0.10899999999999999</v>
      </c>
      <c r="R366">
        <v>15.64</v>
      </c>
      <c r="S366">
        <v>-1.5640000000000001</v>
      </c>
      <c r="T366">
        <f t="shared" ref="T366:T391" si="107">S366-N366</f>
        <v>-0.61900000000000011</v>
      </c>
      <c r="U366">
        <v>32.975000000000001</v>
      </c>
      <c r="V366">
        <f t="shared" si="103"/>
        <v>5.2507961783439487</v>
      </c>
      <c r="W366">
        <f t="shared" si="104"/>
        <v>5.2507961783439487</v>
      </c>
      <c r="X366">
        <f t="shared" si="100"/>
        <v>86.616339658651199</v>
      </c>
      <c r="Y366">
        <f t="shared" ref="Y366:Y372" si="108">(L366-P366)/P366</f>
        <v>0.17957166392092255</v>
      </c>
      <c r="Z366">
        <f t="shared" si="96"/>
        <v>1.4371883947863333E-5</v>
      </c>
      <c r="AA366">
        <f t="shared" si="97"/>
        <v>14.371883947863333</v>
      </c>
      <c r="AB366">
        <f t="shared" si="98"/>
        <v>1.2448399815628476E-7</v>
      </c>
      <c r="AC366">
        <f t="shared" si="99"/>
        <v>0.12448399815628475</v>
      </c>
      <c r="AD366">
        <f t="shared" si="101"/>
        <v>0.20110500509900603</v>
      </c>
      <c r="AF366">
        <v>34.764699999999998</v>
      </c>
    </row>
    <row r="367" spans="1:34" x14ac:dyDescent="0.35">
      <c r="A367">
        <v>44764</v>
      </c>
      <c r="B367" s="2">
        <v>44764</v>
      </c>
      <c r="C367" t="s">
        <v>18</v>
      </c>
      <c r="D367" t="s">
        <v>181</v>
      </c>
      <c r="E367" t="s">
        <v>133</v>
      </c>
      <c r="F367" t="s">
        <v>46</v>
      </c>
      <c r="G367">
        <v>5</v>
      </c>
      <c r="H367" t="s">
        <v>25</v>
      </c>
      <c r="I367" t="s">
        <v>83</v>
      </c>
      <c r="J367" t="s">
        <v>485</v>
      </c>
      <c r="K367" t="s">
        <v>191</v>
      </c>
      <c r="L367">
        <v>0.82499999999999996</v>
      </c>
      <c r="M367">
        <v>20.74</v>
      </c>
      <c r="N367">
        <v>-2.0739999999999998</v>
      </c>
      <c r="O367" t="s">
        <v>189</v>
      </c>
      <c r="P367">
        <v>0.72099999999999997</v>
      </c>
      <c r="Q367">
        <v>0.10399999999999998</v>
      </c>
      <c r="R367">
        <v>26.46</v>
      </c>
      <c r="S367">
        <v>-2.6459999999999999</v>
      </c>
      <c r="T367">
        <f t="shared" si="107"/>
        <v>-0.57200000000000006</v>
      </c>
      <c r="U367">
        <v>9.25</v>
      </c>
      <c r="V367">
        <f t="shared" si="103"/>
        <v>1.4729299363057324</v>
      </c>
      <c r="W367">
        <f t="shared" si="104"/>
        <v>1.4729299363057324</v>
      </c>
      <c r="X367">
        <f t="shared" si="100"/>
        <v>6.8157504963436644</v>
      </c>
      <c r="Y367">
        <f t="shared" si="108"/>
        <v>0.14424410540915394</v>
      </c>
      <c r="Z367">
        <f t="shared" si="96"/>
        <v>1.0974801935913417E-5</v>
      </c>
      <c r="AA367">
        <f t="shared" si="97"/>
        <v>10.974801935913417</v>
      </c>
      <c r="AB367">
        <f t="shared" si="98"/>
        <v>7.4801511741975269E-9</v>
      </c>
      <c r="AC367">
        <f t="shared" si="99"/>
        <v>7.4801511741975279E-3</v>
      </c>
      <c r="AD367">
        <f t="shared" si="101"/>
        <v>1.3077187367478194E-2</v>
      </c>
      <c r="AE367">
        <v>34.764699999999998</v>
      </c>
      <c r="AF367">
        <v>34.764699999999998</v>
      </c>
    </row>
    <row r="368" spans="1:34" x14ac:dyDescent="0.35">
      <c r="A368">
        <v>44772</v>
      </c>
      <c r="B368" s="2">
        <v>44772</v>
      </c>
      <c r="C368" t="s">
        <v>56</v>
      </c>
      <c r="D368" t="s">
        <v>196</v>
      </c>
      <c r="E368" t="s">
        <v>77</v>
      </c>
      <c r="F368" t="s">
        <v>46</v>
      </c>
      <c r="G368">
        <v>13</v>
      </c>
      <c r="H368" t="s">
        <v>39</v>
      </c>
      <c r="I368" t="s">
        <v>84</v>
      </c>
      <c r="J368" t="s">
        <v>513</v>
      </c>
      <c r="L368">
        <v>0.70499999999999996</v>
      </c>
      <c r="M368">
        <v>5.76</v>
      </c>
      <c r="N368">
        <v>-0.57599999999999996</v>
      </c>
      <c r="O368" t="s">
        <v>197</v>
      </c>
      <c r="P368">
        <v>0.53400000000000003</v>
      </c>
      <c r="Q368">
        <v>0.17099999999999993</v>
      </c>
      <c r="R368">
        <v>15.91</v>
      </c>
      <c r="S368">
        <v>-1.591</v>
      </c>
      <c r="T368">
        <f t="shared" si="107"/>
        <v>-1.0150000000000001</v>
      </c>
      <c r="U368">
        <v>70.305000000000007</v>
      </c>
      <c r="V368">
        <f t="shared" ref="V368:V431" si="109">U368/2</f>
        <v>35.152500000000003</v>
      </c>
      <c r="W368">
        <f t="shared" ref="W368:W431" si="110">V368/10</f>
        <v>3.5152500000000004</v>
      </c>
      <c r="X368">
        <f t="shared" si="100"/>
        <v>38.820572848524378</v>
      </c>
      <c r="Y368">
        <f t="shared" si="108"/>
        <v>0.32022471910112343</v>
      </c>
      <c r="Z368">
        <f t="shared" si="96"/>
        <v>2.9292867413624449E-5</v>
      </c>
      <c r="AA368">
        <f t="shared" si="97"/>
        <v>29.29286741362445</v>
      </c>
      <c r="AB368">
        <f t="shared" si="98"/>
        <v>1.1371658933727739E-7</v>
      </c>
      <c r="AC368">
        <f t="shared" si="99"/>
        <v>0.11371658933727739</v>
      </c>
      <c r="AD368">
        <f t="shared" si="101"/>
        <v>0.11203604860815505</v>
      </c>
      <c r="AF368">
        <v>27.192399999999999</v>
      </c>
    </row>
    <row r="369" spans="1:32" x14ac:dyDescent="0.35">
      <c r="A369">
        <v>44772</v>
      </c>
      <c r="B369" s="2">
        <v>44772</v>
      </c>
      <c r="C369" t="s">
        <v>56</v>
      </c>
      <c r="D369" t="s">
        <v>196</v>
      </c>
      <c r="E369" t="s">
        <v>67</v>
      </c>
      <c r="F369" t="s">
        <v>46</v>
      </c>
      <c r="G369">
        <v>3</v>
      </c>
      <c r="H369" t="s">
        <v>39</v>
      </c>
      <c r="I369" t="s">
        <v>71</v>
      </c>
      <c r="J369" t="s">
        <v>505</v>
      </c>
      <c r="L369">
        <v>0.66100000000000003</v>
      </c>
      <c r="M369">
        <v>2.73</v>
      </c>
      <c r="N369">
        <v>-0.27300000000000002</v>
      </c>
      <c r="O369" t="s">
        <v>170</v>
      </c>
      <c r="P369">
        <v>0.45900000000000002</v>
      </c>
      <c r="Q369">
        <v>0.20200000000000001</v>
      </c>
      <c r="R369">
        <v>15.89</v>
      </c>
      <c r="S369">
        <v>-1.589</v>
      </c>
      <c r="T369">
        <f t="shared" si="107"/>
        <v>-1.3159999999999998</v>
      </c>
      <c r="U369">
        <v>60.91</v>
      </c>
      <c r="V369">
        <f t="shared" si="109"/>
        <v>30.454999999999998</v>
      </c>
      <c r="W369">
        <f t="shared" si="110"/>
        <v>3.0454999999999997</v>
      </c>
      <c r="X369">
        <f t="shared" si="100"/>
        <v>29.138467946697489</v>
      </c>
      <c r="Y369">
        <f t="shared" si="108"/>
        <v>0.44008714596949894</v>
      </c>
      <c r="Z369">
        <f t="shared" si="96"/>
        <v>4.3325449907601635E-5</v>
      </c>
      <c r="AA369">
        <f t="shared" si="97"/>
        <v>43.325449907601637</v>
      </c>
      <c r="AB369">
        <f t="shared" si="98"/>
        <v>1.2624372334088979E-7</v>
      </c>
      <c r="AC369">
        <f t="shared" si="99"/>
        <v>0.12624372334088979</v>
      </c>
      <c r="AD369">
        <f t="shared" si="101"/>
        <v>9.5929880958122951E-2</v>
      </c>
      <c r="AF369">
        <v>27.192399999999999</v>
      </c>
    </row>
    <row r="370" spans="1:32" x14ac:dyDescent="0.35">
      <c r="A370">
        <v>44772</v>
      </c>
      <c r="B370" s="2">
        <v>44772</v>
      </c>
      <c r="C370" t="s">
        <v>56</v>
      </c>
      <c r="D370" t="s">
        <v>196</v>
      </c>
      <c r="E370" t="s">
        <v>57</v>
      </c>
      <c r="F370" t="s">
        <v>46</v>
      </c>
      <c r="G370">
        <v>4</v>
      </c>
      <c r="H370" t="s">
        <v>39</v>
      </c>
      <c r="I370" t="s">
        <v>61</v>
      </c>
      <c r="J370" t="s">
        <v>498</v>
      </c>
      <c r="L370">
        <v>0.81599999999999995</v>
      </c>
      <c r="M370">
        <v>6.38</v>
      </c>
      <c r="N370">
        <v>-0.63800000000000001</v>
      </c>
      <c r="O370" t="s">
        <v>198</v>
      </c>
      <c r="P370">
        <v>0.57199999999999995</v>
      </c>
      <c r="Q370">
        <v>0.24399999999999999</v>
      </c>
      <c r="R370">
        <v>16.64</v>
      </c>
      <c r="S370">
        <v>-1.6640000000000001</v>
      </c>
      <c r="T370">
        <f t="shared" si="107"/>
        <v>-1.0260000000000002</v>
      </c>
      <c r="U370">
        <v>51.97</v>
      </c>
      <c r="V370">
        <f t="shared" si="109"/>
        <v>25.984999999999999</v>
      </c>
      <c r="W370">
        <f t="shared" si="110"/>
        <v>2.5985</v>
      </c>
      <c r="X370">
        <f t="shared" si="100"/>
        <v>21.2126510665775</v>
      </c>
      <c r="Y370">
        <f t="shared" si="108"/>
        <v>0.42657342657342662</v>
      </c>
      <c r="Z370">
        <f t="shared" si="96"/>
        <v>4.1693593339499334E-5</v>
      </c>
      <c r="AA370">
        <f t="shared" si="97"/>
        <v>41.693593339499337</v>
      </c>
      <c r="AB370">
        <f t="shared" si="98"/>
        <v>8.8443164722257919E-8</v>
      </c>
      <c r="AC370">
        <f t="shared" si="99"/>
        <v>8.8443164722257925E-2</v>
      </c>
      <c r="AD370">
        <f t="shared" si="101"/>
        <v>8.6201914933974569E-2</v>
      </c>
      <c r="AF370">
        <v>27.192399999999999</v>
      </c>
    </row>
    <row r="371" spans="1:32" x14ac:dyDescent="0.35">
      <c r="A371" s="19">
        <v>44772</v>
      </c>
      <c r="B371" s="2">
        <v>44772</v>
      </c>
      <c r="C371" s="19" t="s">
        <v>56</v>
      </c>
      <c r="D371" s="19" t="s">
        <v>196</v>
      </c>
      <c r="E371" s="19" t="s">
        <v>57</v>
      </c>
      <c r="F371" s="19" t="s">
        <v>46</v>
      </c>
      <c r="G371" s="19">
        <v>2</v>
      </c>
      <c r="H371" s="19" t="s">
        <v>39</v>
      </c>
      <c r="I371" s="19" t="s">
        <v>65</v>
      </c>
      <c r="J371" s="19" t="s">
        <v>497</v>
      </c>
      <c r="K371" s="19"/>
      <c r="L371" s="19">
        <v>0.68400000000000005</v>
      </c>
      <c r="M371" s="19">
        <v>3.58</v>
      </c>
      <c r="N371" s="19">
        <v>-0.35799999999999998</v>
      </c>
      <c r="O371" s="19" t="s">
        <v>198</v>
      </c>
      <c r="P371" s="19">
        <v>0.48299999999999998</v>
      </c>
      <c r="Q371" s="19">
        <v>0.20100000000000007</v>
      </c>
      <c r="R371" s="19">
        <v>16.71</v>
      </c>
      <c r="S371" s="19">
        <v>-1.671</v>
      </c>
      <c r="T371">
        <f t="shared" si="107"/>
        <v>-1.3130000000000002</v>
      </c>
      <c r="U371" s="19">
        <v>57.875</v>
      </c>
      <c r="V371">
        <f t="shared" si="109"/>
        <v>28.9375</v>
      </c>
      <c r="W371">
        <f t="shared" si="110"/>
        <v>2.8937499999999998</v>
      </c>
      <c r="X371">
        <f t="shared" si="100"/>
        <v>26.307011980859368</v>
      </c>
      <c r="Y371">
        <f t="shared" si="108"/>
        <v>0.41614906832298154</v>
      </c>
      <c r="Z371">
        <f t="shared" si="96"/>
        <v>4.0442909363654138E-5</v>
      </c>
      <c r="AA371">
        <f t="shared" si="97"/>
        <v>40.442909363654138</v>
      </c>
      <c r="AB371">
        <f t="shared" si="98"/>
        <v>1.063932101170459E-7</v>
      </c>
      <c r="AC371">
        <f t="shared" si="99"/>
        <v>0.1063932101170459</v>
      </c>
      <c r="AD371">
        <f t="shared" si="101"/>
        <v>8.1030624613134719E-2</v>
      </c>
      <c r="AE371">
        <v>27.192399999999999</v>
      </c>
      <c r="AF371">
        <v>27.192399999999999</v>
      </c>
    </row>
    <row r="372" spans="1:32" x14ac:dyDescent="0.35">
      <c r="A372">
        <v>44772</v>
      </c>
      <c r="B372" s="2">
        <v>44772</v>
      </c>
      <c r="C372" t="s">
        <v>56</v>
      </c>
      <c r="D372" t="s">
        <v>196</v>
      </c>
      <c r="E372" t="s">
        <v>57</v>
      </c>
      <c r="F372" t="s">
        <v>46</v>
      </c>
      <c r="G372">
        <v>6</v>
      </c>
      <c r="H372" t="s">
        <v>28</v>
      </c>
      <c r="I372" t="s">
        <v>64</v>
      </c>
      <c r="J372" t="s">
        <v>499</v>
      </c>
      <c r="L372">
        <v>0.68600000000000005</v>
      </c>
      <c r="M372">
        <v>10.45</v>
      </c>
      <c r="N372">
        <v>-1.0449999999999999</v>
      </c>
      <c r="O372" t="s">
        <v>198</v>
      </c>
      <c r="P372">
        <v>0.501</v>
      </c>
      <c r="Q372">
        <v>0.18500000000000005</v>
      </c>
      <c r="R372">
        <v>19.12</v>
      </c>
      <c r="S372">
        <v>-1.9120000000000001</v>
      </c>
      <c r="T372">
        <f t="shared" si="107"/>
        <v>-0.86700000000000021</v>
      </c>
      <c r="U372">
        <v>38.71</v>
      </c>
      <c r="V372">
        <f t="shared" si="109"/>
        <v>19.355</v>
      </c>
      <c r="W372">
        <f t="shared" si="110"/>
        <v>1.9355</v>
      </c>
      <c r="X372">
        <f t="shared" si="100"/>
        <v>11.7688995797975</v>
      </c>
      <c r="Y372">
        <f t="shared" si="108"/>
        <v>0.36926147704590828</v>
      </c>
      <c r="Z372">
        <f t="shared" si="96"/>
        <v>3.4908815950748209E-5</v>
      </c>
      <c r="AA372">
        <f t="shared" si="97"/>
        <v>34.908815950748206</v>
      </c>
      <c r="AB372">
        <f t="shared" si="98"/>
        <v>4.1083834937398888E-8</v>
      </c>
      <c r="AC372">
        <f t="shared" si="99"/>
        <v>4.108383493739888E-2</v>
      </c>
      <c r="AD372">
        <f t="shared" si="101"/>
        <v>4.7386199466434686E-2</v>
      </c>
      <c r="AE372">
        <v>27.192399999999999</v>
      </c>
      <c r="AF372">
        <v>27.192399999999999</v>
      </c>
    </row>
    <row r="373" spans="1:32" x14ac:dyDescent="0.35">
      <c r="A373">
        <v>44772</v>
      </c>
      <c r="B373" s="2">
        <v>44772</v>
      </c>
      <c r="C373" t="s">
        <v>56</v>
      </c>
      <c r="D373" t="s">
        <v>196</v>
      </c>
      <c r="E373" t="s">
        <v>67</v>
      </c>
      <c r="F373" t="s">
        <v>46</v>
      </c>
      <c r="G373">
        <v>4</v>
      </c>
      <c r="H373" t="s">
        <v>28</v>
      </c>
      <c r="I373" t="s">
        <v>35</v>
      </c>
      <c r="J373" t="s">
        <v>506</v>
      </c>
      <c r="L373">
        <v>0.72499999999999998</v>
      </c>
      <c r="M373">
        <v>25.14</v>
      </c>
      <c r="N373">
        <v>-2.5140000000000002</v>
      </c>
      <c r="O373" t="s">
        <v>170</v>
      </c>
      <c r="P373">
        <v>0.81</v>
      </c>
      <c r="Q373">
        <v>-8.5000000000000075E-2</v>
      </c>
      <c r="R373">
        <v>20.74</v>
      </c>
      <c r="S373">
        <v>-2.0739999999999998</v>
      </c>
      <c r="T373">
        <f t="shared" si="107"/>
        <v>0.44000000000000039</v>
      </c>
      <c r="U373">
        <v>52.41</v>
      </c>
      <c r="V373">
        <f t="shared" si="109"/>
        <v>26.204999999999998</v>
      </c>
      <c r="W373">
        <f t="shared" si="110"/>
        <v>2.6204999999999998</v>
      </c>
      <c r="X373">
        <f t="shared" si="100"/>
        <v>21.573362147197496</v>
      </c>
      <c r="Y373">
        <f>(P373-L373)/L373</f>
        <v>0.11724137931034494</v>
      </c>
      <c r="Z373">
        <f t="shared" si="96"/>
        <v>8.5032622392961857E-6</v>
      </c>
      <c r="AA373">
        <f t="shared" si="97"/>
        <v>8.5032622392961859</v>
      </c>
      <c r="AB373">
        <f t="shared" si="98"/>
        <v>1.8344395572092613E-8</v>
      </c>
      <c r="AC373">
        <f t="shared" si="99"/>
        <v>1.8344395572092616E-2</v>
      </c>
      <c r="AD373">
        <f t="shared" si="101"/>
        <v>4.1691808118392272E-2</v>
      </c>
      <c r="AF373">
        <v>27.192399999999999</v>
      </c>
    </row>
    <row r="374" spans="1:32" x14ac:dyDescent="0.35">
      <c r="A374">
        <v>44772</v>
      </c>
      <c r="B374" s="2">
        <v>44772</v>
      </c>
      <c r="C374" t="s">
        <v>56</v>
      </c>
      <c r="D374" t="s">
        <v>196</v>
      </c>
      <c r="E374" t="s">
        <v>77</v>
      </c>
      <c r="F374" t="s">
        <v>46</v>
      </c>
      <c r="G374">
        <v>10</v>
      </c>
      <c r="H374" t="s">
        <v>28</v>
      </c>
      <c r="I374" t="s">
        <v>79</v>
      </c>
      <c r="J374" t="s">
        <v>514</v>
      </c>
      <c r="L374">
        <v>0.76700000000000002</v>
      </c>
      <c r="M374">
        <v>17.559999999999999</v>
      </c>
      <c r="N374">
        <v>-1.7559999999999998</v>
      </c>
      <c r="O374" t="s">
        <v>197</v>
      </c>
      <c r="P374">
        <v>0.81200000000000006</v>
      </c>
      <c r="Q374">
        <v>-4.500000000000004E-2</v>
      </c>
      <c r="R374">
        <v>16.27</v>
      </c>
      <c r="S374">
        <v>-1.627</v>
      </c>
      <c r="T374">
        <f t="shared" si="107"/>
        <v>0.12899999999999978</v>
      </c>
      <c r="U374">
        <v>34.164999999999999</v>
      </c>
      <c r="V374">
        <f t="shared" si="109"/>
        <v>17.0825</v>
      </c>
      <c r="W374">
        <f t="shared" si="110"/>
        <v>1.70825</v>
      </c>
      <c r="X374">
        <f t="shared" si="100"/>
        <v>9.1675305239693756</v>
      </c>
      <c r="Y374">
        <f>(P374-L374)/L374</f>
        <v>5.8670143415906179E-2</v>
      </c>
      <c r="Z374">
        <f t="shared" si="96"/>
        <v>3.6263396024164101E-6</v>
      </c>
      <c r="AA374">
        <f t="shared" si="97"/>
        <v>3.6263396024164103</v>
      </c>
      <c r="AB374">
        <f t="shared" si="98"/>
        <v>3.3244578995431408E-9</v>
      </c>
      <c r="AC374">
        <f t="shared" si="99"/>
        <v>3.3244578995431412E-3</v>
      </c>
      <c r="AD374">
        <f t="shared" si="101"/>
        <v>2.577099146932672E-2</v>
      </c>
      <c r="AF374">
        <v>27.192399999999999</v>
      </c>
    </row>
    <row r="375" spans="1:32" x14ac:dyDescent="0.35">
      <c r="A375">
        <v>44772</v>
      </c>
      <c r="B375" s="2">
        <v>44772</v>
      </c>
      <c r="C375" t="s">
        <v>56</v>
      </c>
      <c r="D375" t="s">
        <v>196</v>
      </c>
      <c r="E375" t="s">
        <v>77</v>
      </c>
      <c r="F375" t="s">
        <v>46</v>
      </c>
      <c r="G375">
        <v>15</v>
      </c>
      <c r="H375" t="s">
        <v>28</v>
      </c>
      <c r="I375" t="s">
        <v>82</v>
      </c>
      <c r="J375" t="s">
        <v>515</v>
      </c>
      <c r="L375">
        <v>0.76800000000000002</v>
      </c>
      <c r="M375">
        <v>6.67</v>
      </c>
      <c r="N375">
        <v>-0.66700000000000004</v>
      </c>
      <c r="O375" t="s">
        <v>197</v>
      </c>
      <c r="P375">
        <v>0.80400000000000005</v>
      </c>
      <c r="Q375">
        <v>-3.6000000000000032E-2</v>
      </c>
      <c r="R375">
        <v>15.21</v>
      </c>
      <c r="S375">
        <v>-1.5210000000000001</v>
      </c>
      <c r="T375">
        <f t="shared" si="107"/>
        <v>-0.85400000000000009</v>
      </c>
      <c r="U375">
        <v>33.85</v>
      </c>
      <c r="V375">
        <f t="shared" si="109"/>
        <v>16.925000000000001</v>
      </c>
      <c r="W375">
        <f t="shared" si="110"/>
        <v>1.6925000000000001</v>
      </c>
      <c r="X375">
        <f t="shared" si="100"/>
        <v>8.9992612694375023</v>
      </c>
      <c r="Y375">
        <f>(P375-L375)/L375</f>
        <v>4.6875000000000042E-2</v>
      </c>
      <c r="Z375">
        <f t="shared" si="96"/>
        <v>2.750905540270043E-6</v>
      </c>
      <c r="AA375">
        <f t="shared" si="97"/>
        <v>2.7509055402700429</v>
      </c>
      <c r="AB375">
        <f t="shared" si="98"/>
        <v>2.4756117684433244E-9</v>
      </c>
      <c r="AC375">
        <f t="shared" si="99"/>
        <v>2.4756117684433246E-3</v>
      </c>
      <c r="AD375">
        <f t="shared" si="101"/>
        <v>2.8988428201912461E-3</v>
      </c>
      <c r="AF375">
        <v>27.192399999999999</v>
      </c>
    </row>
    <row r="376" spans="1:32" x14ac:dyDescent="0.35">
      <c r="A376">
        <v>44772</v>
      </c>
      <c r="B376" s="2">
        <v>44772</v>
      </c>
      <c r="C376" t="s">
        <v>56</v>
      </c>
      <c r="D376" t="s">
        <v>196</v>
      </c>
      <c r="E376" t="s">
        <v>67</v>
      </c>
      <c r="F376" t="s">
        <v>46</v>
      </c>
      <c r="G376">
        <v>7</v>
      </c>
      <c r="H376" t="s">
        <v>30</v>
      </c>
      <c r="I376" t="s">
        <v>68</v>
      </c>
      <c r="J376" t="s">
        <v>507</v>
      </c>
      <c r="L376">
        <v>0.60699999999999998</v>
      </c>
      <c r="M376">
        <v>8.2100000000000009</v>
      </c>
      <c r="N376">
        <v>-0.82100000000000006</v>
      </c>
      <c r="O376" t="s">
        <v>170</v>
      </c>
      <c r="P376">
        <v>0.39800000000000002</v>
      </c>
      <c r="Q376">
        <v>0.20899999999999996</v>
      </c>
      <c r="R376">
        <v>11.31</v>
      </c>
      <c r="S376">
        <v>-1.131</v>
      </c>
      <c r="T376">
        <f t="shared" si="107"/>
        <v>-0.30999999999999994</v>
      </c>
      <c r="U376">
        <v>44.314999999999998</v>
      </c>
      <c r="V376">
        <f t="shared" si="109"/>
        <v>22.157499999999999</v>
      </c>
      <c r="W376">
        <f t="shared" si="110"/>
        <v>2.2157499999999999</v>
      </c>
      <c r="X376">
        <f t="shared" si="100"/>
        <v>15.423787097669374</v>
      </c>
      <c r="Y376">
        <f t="shared" ref="Y376:Y401" si="111">(L376-P376)/P376</f>
        <v>0.5251256281407034</v>
      </c>
      <c r="Z376">
        <f t="shared" si="96"/>
        <v>5.385065348301339E-5</v>
      </c>
      <c r="AA376">
        <f t="shared" si="97"/>
        <v>53.850653483013389</v>
      </c>
      <c r="AB376">
        <f t="shared" si="98"/>
        <v>8.3058101439236622E-8</v>
      </c>
      <c r="AC376">
        <f t="shared" si="99"/>
        <v>8.3058101439236615E-2</v>
      </c>
      <c r="AD376">
        <f t="shared" si="101"/>
        <v>0.2679293594814085</v>
      </c>
      <c r="AF376">
        <v>27.192399999999999</v>
      </c>
    </row>
    <row r="377" spans="1:32" x14ac:dyDescent="0.35">
      <c r="A377">
        <v>44772</v>
      </c>
      <c r="B377" s="2">
        <v>44772</v>
      </c>
      <c r="C377" t="s">
        <v>56</v>
      </c>
      <c r="D377" t="s">
        <v>196</v>
      </c>
      <c r="E377" t="s">
        <v>77</v>
      </c>
      <c r="F377" t="s">
        <v>46</v>
      </c>
      <c r="G377">
        <v>12</v>
      </c>
      <c r="H377" t="s">
        <v>30</v>
      </c>
      <c r="I377" t="s">
        <v>93</v>
      </c>
      <c r="J377" t="s">
        <v>516</v>
      </c>
      <c r="L377">
        <v>0.63100000000000001</v>
      </c>
      <c r="M377">
        <v>6.13</v>
      </c>
      <c r="N377">
        <v>-0.61299999999999999</v>
      </c>
      <c r="O377" t="s">
        <v>197</v>
      </c>
      <c r="P377">
        <v>0.40600000000000003</v>
      </c>
      <c r="Q377">
        <v>0.22499999999999998</v>
      </c>
      <c r="R377">
        <v>10.56</v>
      </c>
      <c r="S377">
        <v>-1.056</v>
      </c>
      <c r="T377">
        <f t="shared" si="107"/>
        <v>-0.44300000000000006</v>
      </c>
      <c r="U377">
        <v>39.945</v>
      </c>
      <c r="V377">
        <f t="shared" si="109"/>
        <v>19.9725</v>
      </c>
      <c r="W377">
        <f t="shared" si="110"/>
        <v>1.99725</v>
      </c>
      <c r="X377">
        <f t="shared" si="100"/>
        <v>12.531826268274374</v>
      </c>
      <c r="Y377">
        <f t="shared" si="111"/>
        <v>0.55418719211822653</v>
      </c>
      <c r="Z377">
        <f t="shared" si="96"/>
        <v>5.7542416191695682E-5</v>
      </c>
      <c r="AA377">
        <f t="shared" si="97"/>
        <v>57.542416191695679</v>
      </c>
      <c r="AB377">
        <f t="shared" si="98"/>
        <v>7.2111156277106868E-8</v>
      </c>
      <c r="AC377">
        <f t="shared" si="99"/>
        <v>7.2111156277106861E-2</v>
      </c>
      <c r="AD377">
        <f t="shared" si="101"/>
        <v>0.16277913380836762</v>
      </c>
      <c r="AF377">
        <v>27.192399999999999</v>
      </c>
    </row>
    <row r="378" spans="1:32" x14ac:dyDescent="0.35">
      <c r="A378">
        <v>44772</v>
      </c>
      <c r="B378" s="2">
        <v>44772</v>
      </c>
      <c r="C378" t="s">
        <v>56</v>
      </c>
      <c r="D378" t="s">
        <v>196</v>
      </c>
      <c r="E378" t="s">
        <v>67</v>
      </c>
      <c r="F378" t="s">
        <v>46</v>
      </c>
      <c r="G378">
        <v>2</v>
      </c>
      <c r="H378" t="s">
        <v>30</v>
      </c>
      <c r="I378" t="s">
        <v>75</v>
      </c>
      <c r="J378" t="s">
        <v>508</v>
      </c>
      <c r="L378">
        <v>0.67700000000000005</v>
      </c>
      <c r="M378">
        <v>10.67</v>
      </c>
      <c r="N378">
        <v>-1.0669999999999999</v>
      </c>
      <c r="O378" t="s">
        <v>170</v>
      </c>
      <c r="P378">
        <v>0.65500000000000003</v>
      </c>
      <c r="Q378">
        <v>2.200000000000002E-2</v>
      </c>
      <c r="R378">
        <v>12.12</v>
      </c>
      <c r="S378">
        <v>-1.212</v>
      </c>
      <c r="T378">
        <f t="shared" si="107"/>
        <v>-0.14500000000000002</v>
      </c>
      <c r="U378">
        <v>72.885000000000005</v>
      </c>
      <c r="V378">
        <f t="shared" si="109"/>
        <v>36.442500000000003</v>
      </c>
      <c r="W378">
        <f t="shared" si="110"/>
        <v>3.6442500000000004</v>
      </c>
      <c r="X378">
        <f t="shared" si="100"/>
        <v>41.722068403569381</v>
      </c>
      <c r="Y378">
        <f t="shared" si="111"/>
        <v>3.3587786259542014E-2</v>
      </c>
      <c r="Z378">
        <f t="shared" si="96"/>
        <v>1.8250561946119968E-6</v>
      </c>
      <c r="AA378">
        <f t="shared" si="97"/>
        <v>1.8250561946119968</v>
      </c>
      <c r="AB378">
        <f t="shared" si="98"/>
        <v>7.6145119391959754E-9</v>
      </c>
      <c r="AC378">
        <f t="shared" si="99"/>
        <v>7.6145119391959762E-3</v>
      </c>
      <c r="AD378">
        <f t="shared" si="101"/>
        <v>5.2513875442730867E-2</v>
      </c>
      <c r="AF378">
        <v>27.192399999999999</v>
      </c>
    </row>
    <row r="379" spans="1:32" x14ac:dyDescent="0.35">
      <c r="A379">
        <v>44772</v>
      </c>
      <c r="B379" s="2">
        <v>44772</v>
      </c>
      <c r="C379" t="s">
        <v>56</v>
      </c>
      <c r="D379" t="s">
        <v>196</v>
      </c>
      <c r="E379" t="s">
        <v>57</v>
      </c>
      <c r="F379" t="s">
        <v>46</v>
      </c>
      <c r="G379">
        <v>7</v>
      </c>
      <c r="H379" t="s">
        <v>30</v>
      </c>
      <c r="I379" t="s">
        <v>62</v>
      </c>
      <c r="J379" t="s">
        <v>500</v>
      </c>
      <c r="L379">
        <v>0.67900000000000005</v>
      </c>
      <c r="M379">
        <v>5.68</v>
      </c>
      <c r="N379">
        <v>-0.56799999999999995</v>
      </c>
      <c r="O379" t="s">
        <v>198</v>
      </c>
      <c r="P379">
        <v>0.58599999999999997</v>
      </c>
      <c r="Q379">
        <v>9.3000000000000083E-2</v>
      </c>
      <c r="S379">
        <v>0</v>
      </c>
      <c r="T379">
        <f t="shared" si="107"/>
        <v>0.56799999999999995</v>
      </c>
      <c r="U379">
        <v>42.6</v>
      </c>
      <c r="V379">
        <f t="shared" si="109"/>
        <v>21.3</v>
      </c>
      <c r="W379">
        <f t="shared" si="110"/>
        <v>2.13</v>
      </c>
      <c r="X379">
        <f t="shared" si="100"/>
        <v>14.253079670999997</v>
      </c>
      <c r="Y379">
        <f t="shared" si="111"/>
        <v>0.15870307167235509</v>
      </c>
      <c r="Z379">
        <f t="shared" si="96"/>
        <v>1.234432950467869E-5</v>
      </c>
      <c r="AA379">
        <f t="shared" si="97"/>
        <v>12.34432950467869</v>
      </c>
      <c r="AB379">
        <f t="shared" si="98"/>
        <v>1.759447119152613E-8</v>
      </c>
      <c r="AC379">
        <f t="shared" si="99"/>
        <v>1.7594471191526129E-2</v>
      </c>
      <c r="AD379">
        <f t="shared" si="101"/>
        <v>3.0976181675222061E-2</v>
      </c>
      <c r="AE379">
        <v>27.192399999999999</v>
      </c>
      <c r="AF379">
        <v>27.192399999999999</v>
      </c>
    </row>
    <row r="380" spans="1:32" x14ac:dyDescent="0.35">
      <c r="A380">
        <v>44772</v>
      </c>
      <c r="B380" s="2">
        <v>44772</v>
      </c>
      <c r="C380" t="s">
        <v>56</v>
      </c>
      <c r="D380" t="s">
        <v>196</v>
      </c>
      <c r="E380" t="s">
        <v>67</v>
      </c>
      <c r="F380" t="s">
        <v>46</v>
      </c>
      <c r="G380">
        <v>8</v>
      </c>
      <c r="H380" t="s">
        <v>37</v>
      </c>
      <c r="I380" t="s">
        <v>76</v>
      </c>
      <c r="J380" t="s">
        <v>509</v>
      </c>
      <c r="L380">
        <v>0.76800000000000002</v>
      </c>
      <c r="M380">
        <v>7.87</v>
      </c>
      <c r="N380">
        <v>-0.78700000000000003</v>
      </c>
      <c r="O380" t="s">
        <v>170</v>
      </c>
      <c r="P380">
        <v>0.55700000000000005</v>
      </c>
      <c r="Q380">
        <v>0.21099999999999997</v>
      </c>
      <c r="R380">
        <v>17.79</v>
      </c>
      <c r="S380">
        <v>-1.7789999999999999</v>
      </c>
      <c r="T380">
        <f t="shared" si="107"/>
        <v>-0.99199999999999988</v>
      </c>
      <c r="U380">
        <v>58.085000000000001</v>
      </c>
      <c r="V380">
        <f t="shared" si="109"/>
        <v>29.0425</v>
      </c>
      <c r="W380">
        <f t="shared" si="110"/>
        <v>2.9042500000000002</v>
      </c>
      <c r="X380">
        <f t="shared" si="100"/>
        <v>26.498268838469379</v>
      </c>
      <c r="Y380">
        <f t="shared" si="111"/>
        <v>0.37881508078994602</v>
      </c>
      <c r="Z380">
        <f t="shared" si="96"/>
        <v>3.6023915778537296E-5</v>
      </c>
      <c r="AA380">
        <f t="shared" si="97"/>
        <v>36.023915778537294</v>
      </c>
      <c r="AB380">
        <f t="shared" si="98"/>
        <v>9.5457140491406029E-8</v>
      </c>
      <c r="AC380">
        <f t="shared" si="99"/>
        <v>9.5457140491406023E-2</v>
      </c>
      <c r="AD380">
        <f t="shared" si="101"/>
        <v>9.622695614053027E-2</v>
      </c>
      <c r="AF380">
        <v>27.192399999999999</v>
      </c>
    </row>
    <row r="381" spans="1:32" x14ac:dyDescent="0.35">
      <c r="A381">
        <v>44772</v>
      </c>
      <c r="B381" s="2">
        <v>44772</v>
      </c>
      <c r="C381" t="s">
        <v>56</v>
      </c>
      <c r="D381" t="s">
        <v>196</v>
      </c>
      <c r="E381" t="s">
        <v>57</v>
      </c>
      <c r="F381" t="s">
        <v>46</v>
      </c>
      <c r="G381">
        <v>1</v>
      </c>
      <c r="H381" t="s">
        <v>37</v>
      </c>
      <c r="I381" t="s">
        <v>38</v>
      </c>
      <c r="J381" t="s">
        <v>501</v>
      </c>
      <c r="L381">
        <v>0.71899999999999997</v>
      </c>
      <c r="M381">
        <v>10.51</v>
      </c>
      <c r="N381">
        <v>-1.0509999999999999</v>
      </c>
      <c r="O381" t="s">
        <v>198</v>
      </c>
      <c r="P381">
        <v>0.60599999999999998</v>
      </c>
      <c r="Q381">
        <v>0.11299999999999999</v>
      </c>
      <c r="R381">
        <v>21.23</v>
      </c>
      <c r="S381">
        <v>-2.1230000000000002</v>
      </c>
      <c r="T381">
        <f t="shared" si="107"/>
        <v>-1.0720000000000003</v>
      </c>
      <c r="U381">
        <v>49.884999999999998</v>
      </c>
      <c r="V381">
        <f t="shared" si="109"/>
        <v>24.942499999999999</v>
      </c>
      <c r="W381">
        <f t="shared" si="110"/>
        <v>2.4942500000000001</v>
      </c>
      <c r="X381">
        <f t="shared" si="100"/>
        <v>19.544720656319374</v>
      </c>
      <c r="Y381">
        <f t="shared" si="111"/>
        <v>0.18646864686468645</v>
      </c>
      <c r="Z381">
        <f t="shared" si="96"/>
        <v>1.505437482642566E-5</v>
      </c>
      <c r="AA381">
        <f t="shared" si="97"/>
        <v>15.054374826425661</v>
      </c>
      <c r="AB381">
        <f t="shared" si="98"/>
        <v>2.9423355063801601E-8</v>
      </c>
      <c r="AC381">
        <f t="shared" si="99"/>
        <v>2.9423355063801601E-2</v>
      </c>
      <c r="AD381">
        <f t="shared" si="101"/>
        <v>2.7447159574441785E-2</v>
      </c>
      <c r="AE381">
        <v>27.192399999999999</v>
      </c>
      <c r="AF381">
        <v>27.192399999999999</v>
      </c>
    </row>
    <row r="382" spans="1:32" x14ac:dyDescent="0.35">
      <c r="A382">
        <v>44772</v>
      </c>
      <c r="B382" s="2">
        <v>44772</v>
      </c>
      <c r="C382" t="s">
        <v>56</v>
      </c>
      <c r="D382" t="s">
        <v>196</v>
      </c>
      <c r="E382" t="s">
        <v>77</v>
      </c>
      <c r="F382" t="s">
        <v>46</v>
      </c>
      <c r="G382">
        <v>16</v>
      </c>
      <c r="H382" t="s">
        <v>37</v>
      </c>
      <c r="I382" t="s">
        <v>68</v>
      </c>
      <c r="J382" t="s">
        <v>517</v>
      </c>
      <c r="L382">
        <v>0.879</v>
      </c>
      <c r="M382">
        <v>5.91</v>
      </c>
      <c r="N382">
        <v>-0.59099999999999997</v>
      </c>
      <c r="O382" t="s">
        <v>197</v>
      </c>
      <c r="P382">
        <v>0.70299999999999996</v>
      </c>
      <c r="Q382">
        <v>0.17600000000000005</v>
      </c>
      <c r="R382">
        <v>22.04</v>
      </c>
      <c r="S382">
        <v>-2.2039999999999997</v>
      </c>
      <c r="T382">
        <f t="shared" si="107"/>
        <v>-1.6129999999999998</v>
      </c>
      <c r="U382">
        <v>42.994999999999997</v>
      </c>
      <c r="V382">
        <f t="shared" si="109"/>
        <v>21.497499999999999</v>
      </c>
      <c r="W382">
        <f t="shared" si="110"/>
        <v>2.14975</v>
      </c>
      <c r="X382">
        <f t="shared" si="100"/>
        <v>14.518622762099374</v>
      </c>
      <c r="Y382">
        <f t="shared" si="111"/>
        <v>0.25035561877667151</v>
      </c>
      <c r="Z382">
        <f t="shared" si="96"/>
        <v>2.1635704955674377E-5</v>
      </c>
      <c r="AA382">
        <f t="shared" si="97"/>
        <v>21.635704955674377</v>
      </c>
      <c r="AB382">
        <f t="shared" si="98"/>
        <v>3.1412063844352022E-8</v>
      </c>
      <c r="AC382">
        <f t="shared" si="99"/>
        <v>3.1412063844352023E-2</v>
      </c>
      <c r="AD382">
        <f t="shared" si="101"/>
        <v>1.9474311124830768E-2</v>
      </c>
      <c r="AF382">
        <v>27.192399999999999</v>
      </c>
    </row>
    <row r="383" spans="1:32" x14ac:dyDescent="0.35">
      <c r="A383">
        <v>44772</v>
      </c>
      <c r="B383" s="2">
        <v>44772</v>
      </c>
      <c r="C383" t="s">
        <v>56</v>
      </c>
      <c r="D383" t="s">
        <v>196</v>
      </c>
      <c r="E383" t="s">
        <v>57</v>
      </c>
      <c r="F383" t="s">
        <v>46</v>
      </c>
      <c r="G383">
        <v>3</v>
      </c>
      <c r="H383" t="s">
        <v>37</v>
      </c>
      <c r="I383" t="s">
        <v>63</v>
      </c>
      <c r="J383" t="s">
        <v>502</v>
      </c>
      <c r="L383">
        <v>0.69899999999999995</v>
      </c>
      <c r="M383">
        <v>9.0399999999999991</v>
      </c>
      <c r="N383">
        <v>-0.90399999999999991</v>
      </c>
      <c r="O383" t="s">
        <v>198</v>
      </c>
      <c r="P383">
        <v>0.56000000000000005</v>
      </c>
      <c r="Q383">
        <v>0.1389999999999999</v>
      </c>
      <c r="R383">
        <v>19.91</v>
      </c>
      <c r="S383">
        <v>-1.9910000000000001</v>
      </c>
      <c r="T383">
        <f t="shared" si="107"/>
        <v>-1.0870000000000002</v>
      </c>
      <c r="U383">
        <v>35.465000000000003</v>
      </c>
      <c r="V383">
        <f t="shared" si="109"/>
        <v>17.732500000000002</v>
      </c>
      <c r="W383">
        <f t="shared" si="110"/>
        <v>1.7732500000000002</v>
      </c>
      <c r="X383">
        <f t="shared" si="100"/>
        <v>9.8784644869943765</v>
      </c>
      <c r="Y383">
        <f t="shared" si="111"/>
        <v>0.24821428571428553</v>
      </c>
      <c r="Z383">
        <f t="shared" ref="Z383:Z446" si="112">119*(10^-6)*(Y383^1.231)</f>
        <v>2.140812930640074E-5</v>
      </c>
      <c r="AA383">
        <f t="shared" ref="AA383:AA446" si="113">Z383*10^6</f>
        <v>21.408129306400738</v>
      </c>
      <c r="AB383">
        <f t="shared" ref="AB383:AB446" si="114">Z383*(X383/10000)</f>
        <v>2.1147944508626328E-8</v>
      </c>
      <c r="AC383">
        <f t="shared" ref="AC383:AC446" si="115">AA383*(X383/10000)</f>
        <v>2.1147944508626327E-2</v>
      </c>
      <c r="AD383">
        <f t="shared" si="101"/>
        <v>1.945533073470683E-2</v>
      </c>
      <c r="AE383">
        <v>27.192399999999999</v>
      </c>
      <c r="AF383">
        <v>27.192399999999999</v>
      </c>
    </row>
    <row r="384" spans="1:32" x14ac:dyDescent="0.35">
      <c r="A384">
        <v>44772</v>
      </c>
      <c r="B384" s="2">
        <v>44772</v>
      </c>
      <c r="C384" t="s">
        <v>56</v>
      </c>
      <c r="D384" t="s">
        <v>196</v>
      </c>
      <c r="E384" t="s">
        <v>67</v>
      </c>
      <c r="F384" t="s">
        <v>46</v>
      </c>
      <c r="G384">
        <v>5</v>
      </c>
      <c r="H384" t="s">
        <v>43</v>
      </c>
      <c r="I384" t="s">
        <v>74</v>
      </c>
      <c r="J384" t="s">
        <v>511</v>
      </c>
      <c r="L384">
        <v>0.747</v>
      </c>
      <c r="M384">
        <v>10.45</v>
      </c>
      <c r="N384">
        <v>-1.0449999999999999</v>
      </c>
      <c r="O384" t="s">
        <v>170</v>
      </c>
      <c r="P384">
        <v>0.627</v>
      </c>
      <c r="Q384">
        <v>0.12</v>
      </c>
      <c r="R384">
        <v>13.54</v>
      </c>
      <c r="S384">
        <v>-1.3539999999999999</v>
      </c>
      <c r="T384">
        <f t="shared" si="107"/>
        <v>-0.30899999999999994</v>
      </c>
      <c r="U384">
        <v>82.38</v>
      </c>
      <c r="V384">
        <f t="shared" si="109"/>
        <v>41.19</v>
      </c>
      <c r="W384">
        <f t="shared" si="110"/>
        <v>4.1189999999999998</v>
      </c>
      <c r="X384">
        <f t="shared" si="100"/>
        <v>53.300721735989995</v>
      </c>
      <c r="Y384">
        <f t="shared" si="111"/>
        <v>0.19138755980861244</v>
      </c>
      <c r="Z384">
        <f t="shared" si="112"/>
        <v>1.5544713872757374E-5</v>
      </c>
      <c r="AA384">
        <f t="shared" si="113"/>
        <v>15.544713872757374</v>
      </c>
      <c r="AB384">
        <f t="shared" si="114"/>
        <v>8.2854446859742424E-8</v>
      </c>
      <c r="AC384">
        <f t="shared" si="115"/>
        <v>8.2854446859742414E-2</v>
      </c>
      <c r="AD384">
        <f t="shared" si="101"/>
        <v>0.26813736847813086</v>
      </c>
      <c r="AF384">
        <v>27.192399999999999</v>
      </c>
    </row>
    <row r="385" spans="1:32" x14ac:dyDescent="0.35">
      <c r="A385">
        <v>44772</v>
      </c>
      <c r="B385" s="2">
        <v>44772</v>
      </c>
      <c r="C385" t="s">
        <v>56</v>
      </c>
      <c r="D385" t="s">
        <v>196</v>
      </c>
      <c r="E385" t="s">
        <v>67</v>
      </c>
      <c r="F385" t="s">
        <v>46</v>
      </c>
      <c r="G385">
        <v>6</v>
      </c>
      <c r="H385" t="s">
        <v>43</v>
      </c>
      <c r="I385" t="s">
        <v>72</v>
      </c>
      <c r="J385" t="s">
        <v>510</v>
      </c>
      <c r="L385">
        <v>0.71099999999999997</v>
      </c>
      <c r="M385">
        <v>7.23</v>
      </c>
      <c r="N385">
        <v>-0.72300000000000009</v>
      </c>
      <c r="O385" t="s">
        <v>170</v>
      </c>
      <c r="P385">
        <v>0.59799999999999998</v>
      </c>
      <c r="Q385">
        <v>0.11299999999999999</v>
      </c>
      <c r="R385">
        <v>14.13</v>
      </c>
      <c r="S385">
        <v>-1.413</v>
      </c>
      <c r="T385">
        <f t="shared" si="107"/>
        <v>-0.69</v>
      </c>
      <c r="U385">
        <v>116.83499999999999</v>
      </c>
      <c r="V385">
        <f t="shared" si="109"/>
        <v>58.417499999999997</v>
      </c>
      <c r="W385">
        <f t="shared" si="110"/>
        <v>5.8417499999999993</v>
      </c>
      <c r="X385">
        <f t="shared" si="100"/>
        <v>107.21003562471935</v>
      </c>
      <c r="Y385">
        <f t="shared" si="111"/>
        <v>0.18896321070234112</v>
      </c>
      <c r="Z385">
        <f t="shared" si="112"/>
        <v>1.5302675460849749E-5</v>
      </c>
      <c r="AA385">
        <f t="shared" si="113"/>
        <v>15.302675460849748</v>
      </c>
      <c r="AB385">
        <f t="shared" si="114"/>
        <v>1.6406003813112203E-7</v>
      </c>
      <c r="AC385">
        <f t="shared" si="115"/>
        <v>0.16406003813112202</v>
      </c>
      <c r="AD385">
        <f t="shared" si="101"/>
        <v>0.23776817120452468</v>
      </c>
      <c r="AF385">
        <v>27.192399999999999</v>
      </c>
    </row>
    <row r="386" spans="1:32" x14ac:dyDescent="0.35">
      <c r="A386">
        <v>44772</v>
      </c>
      <c r="B386" s="2">
        <v>44772</v>
      </c>
      <c r="C386" t="s">
        <v>56</v>
      </c>
      <c r="D386" t="s">
        <v>196</v>
      </c>
      <c r="E386" t="s">
        <v>77</v>
      </c>
      <c r="F386" t="s">
        <v>46</v>
      </c>
      <c r="G386">
        <v>9</v>
      </c>
      <c r="H386" t="s">
        <v>43</v>
      </c>
      <c r="I386" t="s">
        <v>81</v>
      </c>
      <c r="J386" t="s">
        <v>518</v>
      </c>
      <c r="L386">
        <v>0.70399999999999996</v>
      </c>
      <c r="M386">
        <v>5.94</v>
      </c>
      <c r="N386">
        <v>-0.59400000000000008</v>
      </c>
      <c r="O386" t="s">
        <v>197</v>
      </c>
      <c r="P386">
        <v>0.58599999999999997</v>
      </c>
      <c r="Q386">
        <v>0.11799999999999999</v>
      </c>
      <c r="R386">
        <v>8.75</v>
      </c>
      <c r="S386">
        <v>-0.875</v>
      </c>
      <c r="T386">
        <f t="shared" si="107"/>
        <v>-0.28099999999999992</v>
      </c>
      <c r="U386">
        <v>71.13</v>
      </c>
      <c r="V386">
        <f t="shared" si="109"/>
        <v>35.564999999999998</v>
      </c>
      <c r="W386">
        <f t="shared" si="110"/>
        <v>3.5564999999999998</v>
      </c>
      <c r="X386">
        <f t="shared" ref="X386:X449" si="116">(W386^2)*3.14159</f>
        <v>39.737005085677495</v>
      </c>
      <c r="Y386">
        <f t="shared" si="111"/>
        <v>0.20136518771331058</v>
      </c>
      <c r="Z386">
        <f t="shared" si="112"/>
        <v>1.6548237569100654E-5</v>
      </c>
      <c r="AA386">
        <f t="shared" si="113"/>
        <v>16.548237569100653</v>
      </c>
      <c r="AB386">
        <f t="shared" si="114"/>
        <v>6.5757740044235206E-8</v>
      </c>
      <c r="AC386">
        <f t="shared" si="115"/>
        <v>6.5757740044235208E-2</v>
      </c>
      <c r="AD386">
        <f t="shared" ref="AD386:AD406" si="117">AC386/ABS(T386)</f>
        <v>0.23401330976596166</v>
      </c>
      <c r="AF386">
        <v>27.192399999999999</v>
      </c>
    </row>
    <row r="387" spans="1:32" x14ac:dyDescent="0.35">
      <c r="A387">
        <v>44772</v>
      </c>
      <c r="B387" s="2">
        <v>44772</v>
      </c>
      <c r="C387" t="s">
        <v>56</v>
      </c>
      <c r="D387" t="s">
        <v>196</v>
      </c>
      <c r="E387" t="s">
        <v>57</v>
      </c>
      <c r="F387" t="s">
        <v>46</v>
      </c>
      <c r="G387">
        <v>5</v>
      </c>
      <c r="H387" t="s">
        <v>43</v>
      </c>
      <c r="I387" t="s">
        <v>58</v>
      </c>
      <c r="J387" t="s">
        <v>503</v>
      </c>
      <c r="L387">
        <v>0.63900000000000001</v>
      </c>
      <c r="M387">
        <v>7.39</v>
      </c>
      <c r="N387">
        <v>-0.73899999999999999</v>
      </c>
      <c r="O387" t="s">
        <v>198</v>
      </c>
      <c r="P387">
        <v>0.58099999999999996</v>
      </c>
      <c r="Q387">
        <v>5.8000000000000052E-2</v>
      </c>
      <c r="R387">
        <v>13.05</v>
      </c>
      <c r="S387">
        <v>-1.3050000000000002</v>
      </c>
      <c r="T387">
        <f t="shared" si="107"/>
        <v>-0.56600000000000017</v>
      </c>
      <c r="U387">
        <v>130.74</v>
      </c>
      <c r="V387">
        <f t="shared" si="109"/>
        <v>65.37</v>
      </c>
      <c r="W387">
        <f t="shared" si="110"/>
        <v>6.5370000000000008</v>
      </c>
      <c r="X387">
        <f t="shared" si="116"/>
        <v>134.24758312671003</v>
      </c>
      <c r="Y387">
        <f t="shared" si="111"/>
        <v>9.9827882960413172E-2</v>
      </c>
      <c r="Z387">
        <f t="shared" si="112"/>
        <v>6.9763137233744143E-6</v>
      </c>
      <c r="AA387">
        <f t="shared" si="113"/>
        <v>6.9763137233744139</v>
      </c>
      <c r="AB387">
        <f t="shared" si="114"/>
        <v>9.3655325649671453E-8</v>
      </c>
      <c r="AC387">
        <f t="shared" si="115"/>
        <v>9.3655325649671453E-2</v>
      </c>
      <c r="AD387">
        <f t="shared" si="117"/>
        <v>0.16546877323263504</v>
      </c>
      <c r="AE387">
        <v>27.192399999999999</v>
      </c>
      <c r="AF387">
        <v>27.192399999999999</v>
      </c>
    </row>
    <row r="388" spans="1:32" x14ac:dyDescent="0.35">
      <c r="A388">
        <v>44772</v>
      </c>
      <c r="B388" s="2">
        <v>44772</v>
      </c>
      <c r="C388" t="s">
        <v>56</v>
      </c>
      <c r="D388" t="s">
        <v>196</v>
      </c>
      <c r="E388" t="s">
        <v>77</v>
      </c>
      <c r="F388" t="s">
        <v>46</v>
      </c>
      <c r="G388">
        <v>14</v>
      </c>
      <c r="H388" t="s">
        <v>25</v>
      </c>
      <c r="I388" t="s">
        <v>85</v>
      </c>
      <c r="J388" t="s">
        <v>520</v>
      </c>
      <c r="L388">
        <v>0.68700000000000006</v>
      </c>
      <c r="M388">
        <v>8.85</v>
      </c>
      <c r="N388">
        <v>-0.88500000000000001</v>
      </c>
      <c r="O388" t="s">
        <v>197</v>
      </c>
      <c r="P388">
        <v>0.56200000000000006</v>
      </c>
      <c r="Q388">
        <v>0.125</v>
      </c>
      <c r="R388">
        <v>14.87</v>
      </c>
      <c r="S388">
        <v>-1.4869999999999999</v>
      </c>
      <c r="T388">
        <f t="shared" si="107"/>
        <v>-0.60199999999999987</v>
      </c>
      <c r="U388">
        <v>75.954999999999998</v>
      </c>
      <c r="V388">
        <f t="shared" si="109"/>
        <v>37.977499999999999</v>
      </c>
      <c r="W388">
        <f t="shared" si="110"/>
        <v>3.7977499999999997</v>
      </c>
      <c r="X388">
        <f t="shared" si="116"/>
        <v>45.310854315299366</v>
      </c>
      <c r="Y388">
        <f t="shared" si="111"/>
        <v>0.22241992882562275</v>
      </c>
      <c r="Z388">
        <f t="shared" si="112"/>
        <v>1.8703280317253222E-5</v>
      </c>
      <c r="AA388">
        <f t="shared" si="113"/>
        <v>18.70328031725322</v>
      </c>
      <c r="AB388">
        <f t="shared" si="114"/>
        <v>8.4746160967326682E-8</v>
      </c>
      <c r="AC388">
        <f t="shared" si="115"/>
        <v>8.4746160967326678E-2</v>
      </c>
      <c r="AD388">
        <f t="shared" si="117"/>
        <v>0.14077435376632341</v>
      </c>
      <c r="AF388">
        <v>27.192399999999999</v>
      </c>
    </row>
    <row r="389" spans="1:32" x14ac:dyDescent="0.35">
      <c r="A389">
        <v>44772</v>
      </c>
      <c r="B389" s="2">
        <v>44772</v>
      </c>
      <c r="C389" t="s">
        <v>56</v>
      </c>
      <c r="D389" t="s">
        <v>196</v>
      </c>
      <c r="E389" t="s">
        <v>77</v>
      </c>
      <c r="F389" t="s">
        <v>46</v>
      </c>
      <c r="G389">
        <v>11</v>
      </c>
      <c r="H389" t="s">
        <v>25</v>
      </c>
      <c r="I389" t="s">
        <v>78</v>
      </c>
      <c r="J389" t="s">
        <v>519</v>
      </c>
      <c r="L389">
        <v>0.65900000000000003</v>
      </c>
      <c r="M389">
        <v>4.4400000000000004</v>
      </c>
      <c r="N389">
        <v>-0.44400000000000006</v>
      </c>
      <c r="O389" t="s">
        <v>197</v>
      </c>
      <c r="P389">
        <v>0.42499999999999999</v>
      </c>
      <c r="Q389">
        <v>0.23400000000000004</v>
      </c>
      <c r="R389">
        <v>10.19</v>
      </c>
      <c r="S389">
        <v>-1.0189999999999999</v>
      </c>
      <c r="T389">
        <f t="shared" si="107"/>
        <v>-0.57499999999999984</v>
      </c>
      <c r="U389">
        <v>40.335000000000001</v>
      </c>
      <c r="V389">
        <f t="shared" si="109"/>
        <v>20.1675</v>
      </c>
      <c r="W389">
        <f t="shared" si="110"/>
        <v>2.01675</v>
      </c>
      <c r="X389">
        <f t="shared" si="116"/>
        <v>12.777727942344375</v>
      </c>
      <c r="Y389">
        <f t="shared" si="111"/>
        <v>0.55058823529411771</v>
      </c>
      <c r="Z389">
        <f t="shared" si="112"/>
        <v>5.708275283855365E-5</v>
      </c>
      <c r="AA389">
        <f t="shared" si="113"/>
        <v>57.082752838553652</v>
      </c>
      <c r="AB389">
        <f t="shared" si="114"/>
        <v>7.2938788597112462E-8</v>
      </c>
      <c r="AC389">
        <f t="shared" si="115"/>
        <v>7.2938788597112475E-2</v>
      </c>
      <c r="AD389">
        <f t="shared" si="117"/>
        <v>0.12685006712541302</v>
      </c>
      <c r="AF389">
        <v>27.192399999999999</v>
      </c>
    </row>
    <row r="390" spans="1:32" x14ac:dyDescent="0.35">
      <c r="A390">
        <v>44772</v>
      </c>
      <c r="B390" s="2">
        <v>44772</v>
      </c>
      <c r="C390" t="s">
        <v>56</v>
      </c>
      <c r="D390" t="s">
        <v>196</v>
      </c>
      <c r="E390" t="s">
        <v>57</v>
      </c>
      <c r="F390" t="s">
        <v>46</v>
      </c>
      <c r="G390">
        <v>8</v>
      </c>
      <c r="H390" t="s">
        <v>25</v>
      </c>
      <c r="I390" t="s">
        <v>66</v>
      </c>
      <c r="J390" t="s">
        <v>504</v>
      </c>
      <c r="L390">
        <v>0.59799999999999998</v>
      </c>
      <c r="M390">
        <v>3.29</v>
      </c>
      <c r="N390">
        <v>-0.32900000000000001</v>
      </c>
      <c r="O390" t="s">
        <v>198</v>
      </c>
      <c r="P390">
        <v>0.42899999999999999</v>
      </c>
      <c r="Q390">
        <v>0.16899999999999998</v>
      </c>
      <c r="R390">
        <v>9.39</v>
      </c>
      <c r="S390">
        <v>-0.93900000000000006</v>
      </c>
      <c r="T390">
        <f t="shared" si="107"/>
        <v>-0.6100000000000001</v>
      </c>
      <c r="U390">
        <v>47.21</v>
      </c>
      <c r="V390">
        <f t="shared" si="109"/>
        <v>23.605</v>
      </c>
      <c r="W390">
        <f t="shared" si="110"/>
        <v>2.3605</v>
      </c>
      <c r="X390">
        <f t="shared" si="116"/>
        <v>17.504814601797499</v>
      </c>
      <c r="Y390">
        <f t="shared" si="111"/>
        <v>0.39393939393939392</v>
      </c>
      <c r="Z390">
        <f t="shared" si="112"/>
        <v>3.7802504006186553E-5</v>
      </c>
      <c r="AA390">
        <f t="shared" si="113"/>
        <v>37.802504006186552</v>
      </c>
      <c r="AB390">
        <f t="shared" si="114"/>
        <v>6.6172582411200282E-8</v>
      </c>
      <c r="AC390">
        <f t="shared" si="115"/>
        <v>6.6172582411200276E-2</v>
      </c>
      <c r="AD390">
        <f t="shared" si="117"/>
        <v>0.10847964329704962</v>
      </c>
      <c r="AE390">
        <v>27.192399999999999</v>
      </c>
      <c r="AF390">
        <v>27.192399999999999</v>
      </c>
    </row>
    <row r="391" spans="1:32" x14ac:dyDescent="0.35">
      <c r="A391">
        <v>44772</v>
      </c>
      <c r="B391" s="2">
        <v>44772</v>
      </c>
      <c r="C391" t="s">
        <v>56</v>
      </c>
      <c r="D391" t="s">
        <v>196</v>
      </c>
      <c r="E391" t="s">
        <v>67</v>
      </c>
      <c r="F391" t="s">
        <v>46</v>
      </c>
      <c r="G391">
        <v>1</v>
      </c>
      <c r="H391" t="s">
        <v>25</v>
      </c>
      <c r="I391" t="s">
        <v>73</v>
      </c>
      <c r="J391" t="s">
        <v>512</v>
      </c>
      <c r="L391">
        <v>0.71599999999999997</v>
      </c>
      <c r="M391">
        <v>2.17</v>
      </c>
      <c r="N391">
        <v>-0.217</v>
      </c>
      <c r="O391" t="s">
        <v>170</v>
      </c>
      <c r="P391">
        <v>0.54700000000000004</v>
      </c>
      <c r="Q391">
        <v>0.16899999999999993</v>
      </c>
      <c r="R391">
        <v>10.73</v>
      </c>
      <c r="S391">
        <v>-1.073</v>
      </c>
      <c r="T391">
        <f t="shared" si="107"/>
        <v>-0.85599999999999998</v>
      </c>
      <c r="U391">
        <v>46.674999999999997</v>
      </c>
      <c r="V391">
        <f t="shared" si="109"/>
        <v>23.337499999999999</v>
      </c>
      <c r="W391">
        <f t="shared" si="110"/>
        <v>2.3337499999999998</v>
      </c>
      <c r="X391">
        <f t="shared" si="116"/>
        <v>17.110321414859371</v>
      </c>
      <c r="Y391">
        <f t="shared" si="111"/>
        <v>0.30895795246800717</v>
      </c>
      <c r="Z391">
        <f t="shared" si="112"/>
        <v>2.8029354482802736E-5</v>
      </c>
      <c r="AA391">
        <f t="shared" si="113"/>
        <v>28.029354482802734</v>
      </c>
      <c r="AB391">
        <f t="shared" si="114"/>
        <v>4.7959126425178412E-8</v>
      </c>
      <c r="AC391">
        <f t="shared" si="115"/>
        <v>4.7959126425178411E-2</v>
      </c>
      <c r="AD391">
        <f t="shared" si="117"/>
        <v>5.6027016851843942E-2</v>
      </c>
      <c r="AF391">
        <v>27.192399999999999</v>
      </c>
    </row>
    <row r="392" spans="1:32" x14ac:dyDescent="0.35">
      <c r="A392">
        <v>44776</v>
      </c>
      <c r="B392" s="2">
        <v>44776</v>
      </c>
      <c r="C392" t="s">
        <v>18</v>
      </c>
      <c r="D392" t="s">
        <v>196</v>
      </c>
      <c r="E392" t="s">
        <v>109</v>
      </c>
      <c r="F392" t="s">
        <v>21</v>
      </c>
      <c r="G392">
        <v>9</v>
      </c>
      <c r="H392" t="s">
        <v>39</v>
      </c>
      <c r="I392" t="s">
        <v>113</v>
      </c>
      <c r="J392" t="s">
        <v>440</v>
      </c>
      <c r="K392" t="s">
        <v>134</v>
      </c>
      <c r="L392">
        <v>0.61899999999999999</v>
      </c>
      <c r="M392">
        <v>3.43</v>
      </c>
      <c r="N392">
        <v>-0.34300000000000003</v>
      </c>
      <c r="O392" t="s">
        <v>202</v>
      </c>
      <c r="P392">
        <v>0.437</v>
      </c>
      <c r="Q392">
        <v>0.182</v>
      </c>
      <c r="R392">
        <v>13.29</v>
      </c>
      <c r="S392">
        <v>-1.329</v>
      </c>
      <c r="T392">
        <v>-0.98599999999999999</v>
      </c>
      <c r="U392">
        <v>93.275000000000006</v>
      </c>
      <c r="V392">
        <f t="shared" si="109"/>
        <v>46.637500000000003</v>
      </c>
      <c r="W392">
        <f t="shared" si="110"/>
        <v>4.6637500000000003</v>
      </c>
      <c r="X392">
        <f t="shared" si="116"/>
        <v>68.331354553109392</v>
      </c>
      <c r="Y392">
        <f t="shared" si="111"/>
        <v>0.41647597254004576</v>
      </c>
      <c r="Z392">
        <f t="shared" si="112"/>
        <v>4.0482021490565603E-5</v>
      </c>
      <c r="AA392">
        <f t="shared" si="113"/>
        <v>40.4820214905656</v>
      </c>
      <c r="AB392">
        <f t="shared" si="114"/>
        <v>2.7661913634984323E-7</v>
      </c>
      <c r="AC392">
        <f t="shared" si="115"/>
        <v>0.2766191363498432</v>
      </c>
      <c r="AD392">
        <f t="shared" si="117"/>
        <v>0.28054679142986128</v>
      </c>
      <c r="AF392">
        <v>28.545300000000001</v>
      </c>
    </row>
    <row r="393" spans="1:32" x14ac:dyDescent="0.35">
      <c r="A393">
        <v>44776</v>
      </c>
      <c r="B393" s="2">
        <v>44776</v>
      </c>
      <c r="C393" t="s">
        <v>18</v>
      </c>
      <c r="D393" t="s">
        <v>196</v>
      </c>
      <c r="E393" t="s">
        <v>133</v>
      </c>
      <c r="F393" t="s">
        <v>46</v>
      </c>
      <c r="G393">
        <v>3</v>
      </c>
      <c r="H393" t="s">
        <v>39</v>
      </c>
      <c r="I393" t="s">
        <v>95</v>
      </c>
      <c r="J393" t="s">
        <v>470</v>
      </c>
      <c r="K393" t="s">
        <v>199</v>
      </c>
      <c r="L393">
        <v>0.55400000000000005</v>
      </c>
      <c r="M393">
        <v>3.79</v>
      </c>
      <c r="N393">
        <v>-0.379</v>
      </c>
      <c r="O393" t="s">
        <v>200</v>
      </c>
      <c r="P393">
        <v>0.41099999999999998</v>
      </c>
      <c r="Q393">
        <v>0.14300000000000007</v>
      </c>
      <c r="R393">
        <v>18.95</v>
      </c>
      <c r="S393">
        <v>-1.895</v>
      </c>
      <c r="T393">
        <f>S393-N393</f>
        <v>-1.516</v>
      </c>
      <c r="U393">
        <v>97.125</v>
      </c>
      <c r="V393">
        <f t="shared" si="109"/>
        <v>48.5625</v>
      </c>
      <c r="W393">
        <f t="shared" si="110"/>
        <v>4.8562500000000002</v>
      </c>
      <c r="X393">
        <f t="shared" si="116"/>
        <v>74.088632387109385</v>
      </c>
      <c r="Y393">
        <f t="shared" si="111"/>
        <v>0.34793187347931892</v>
      </c>
      <c r="Z393">
        <f t="shared" si="112"/>
        <v>3.2443398484359131E-5</v>
      </c>
      <c r="AA393">
        <f t="shared" si="113"/>
        <v>32.443398484359129</v>
      </c>
      <c r="AB393">
        <f t="shared" si="114"/>
        <v>2.4036870236961853E-7</v>
      </c>
      <c r="AC393">
        <f t="shared" si="115"/>
        <v>0.24036870236961852</v>
      </c>
      <c r="AD393">
        <f t="shared" si="117"/>
        <v>0.15855455301426025</v>
      </c>
      <c r="AE393">
        <v>28.545300000000001</v>
      </c>
      <c r="AF393">
        <v>28.545300000000001</v>
      </c>
    </row>
    <row r="394" spans="1:32" x14ac:dyDescent="0.35">
      <c r="A394">
        <v>44776</v>
      </c>
      <c r="B394" s="2">
        <v>44776</v>
      </c>
      <c r="C394" t="s">
        <v>18</v>
      </c>
      <c r="D394" t="s">
        <v>196</v>
      </c>
      <c r="E394" t="s">
        <v>123</v>
      </c>
      <c r="F394" t="s">
        <v>21</v>
      </c>
      <c r="G394">
        <v>4</v>
      </c>
      <c r="H394" t="s">
        <v>27</v>
      </c>
      <c r="I394" t="s">
        <v>52</v>
      </c>
      <c r="J394" t="s">
        <v>456</v>
      </c>
      <c r="K394" t="s">
        <v>87</v>
      </c>
      <c r="L394">
        <v>0.69099999999999995</v>
      </c>
      <c r="M394">
        <v>2.34</v>
      </c>
      <c r="N394">
        <v>-0.23399999999999999</v>
      </c>
      <c r="O394" t="s">
        <v>201</v>
      </c>
      <c r="P394">
        <v>0.52100000000000002</v>
      </c>
      <c r="Q394">
        <v>0.16999999999999993</v>
      </c>
      <c r="R394">
        <v>19.36</v>
      </c>
      <c r="S394">
        <v>-1.9359999999999999</v>
      </c>
      <c r="T394">
        <v>-1.702</v>
      </c>
      <c r="U394">
        <v>117.125</v>
      </c>
      <c r="V394">
        <f t="shared" si="109"/>
        <v>58.5625</v>
      </c>
      <c r="W394">
        <f t="shared" si="110"/>
        <v>5.8562500000000002</v>
      </c>
      <c r="X394">
        <f t="shared" si="116"/>
        <v>107.74291526210938</v>
      </c>
      <c r="Y394">
        <f t="shared" si="111"/>
        <v>0.32629558541266779</v>
      </c>
      <c r="Z394">
        <f t="shared" si="112"/>
        <v>2.9977978668070552E-5</v>
      </c>
      <c r="AA394">
        <f t="shared" si="113"/>
        <v>29.977978668070552</v>
      </c>
      <c r="AB394">
        <f t="shared" si="114"/>
        <v>3.2299148153632478E-7</v>
      </c>
      <c r="AC394">
        <f t="shared" si="115"/>
        <v>0.32299148153632479</v>
      </c>
      <c r="AD394">
        <f t="shared" si="117"/>
        <v>0.18977172828221198</v>
      </c>
      <c r="AF394">
        <v>28.545300000000001</v>
      </c>
    </row>
    <row r="395" spans="1:32" x14ac:dyDescent="0.35">
      <c r="A395">
        <v>44776</v>
      </c>
      <c r="B395" s="2">
        <v>44776</v>
      </c>
      <c r="C395" t="s">
        <v>18</v>
      </c>
      <c r="D395" t="s">
        <v>196</v>
      </c>
      <c r="E395" t="s">
        <v>133</v>
      </c>
      <c r="F395" t="s">
        <v>46</v>
      </c>
      <c r="G395">
        <v>2</v>
      </c>
      <c r="H395" t="s">
        <v>28</v>
      </c>
      <c r="I395" t="s">
        <v>44</v>
      </c>
      <c r="J395" t="s">
        <v>472</v>
      </c>
      <c r="K395" t="s">
        <v>199</v>
      </c>
      <c r="L395">
        <v>0.81499999999999995</v>
      </c>
      <c r="M395">
        <v>5.98</v>
      </c>
      <c r="N395">
        <v>-0.59800000000000009</v>
      </c>
      <c r="O395" t="s">
        <v>200</v>
      </c>
      <c r="P395">
        <v>0.64800000000000002</v>
      </c>
      <c r="Q395">
        <v>0.16699999999999993</v>
      </c>
      <c r="R395">
        <v>6.94</v>
      </c>
      <c r="S395">
        <v>-0.69400000000000006</v>
      </c>
      <c r="T395">
        <f>S395-N395</f>
        <v>-9.5999999999999974E-2</v>
      </c>
      <c r="U395">
        <v>80.099999999999994</v>
      </c>
      <c r="V395">
        <f t="shared" si="109"/>
        <v>40.049999999999997</v>
      </c>
      <c r="W395">
        <f t="shared" si="110"/>
        <v>4.0049999999999999</v>
      </c>
      <c r="X395">
        <f t="shared" si="116"/>
        <v>50.391182139750001</v>
      </c>
      <c r="Y395">
        <f t="shared" si="111"/>
        <v>0.25771604938271592</v>
      </c>
      <c r="Z395">
        <f t="shared" si="112"/>
        <v>2.2421367916036369E-5</v>
      </c>
      <c r="AA395">
        <f t="shared" si="113"/>
        <v>22.42136791603637</v>
      </c>
      <c r="AB395">
        <f t="shared" si="114"/>
        <v>1.1298392344793356E-7</v>
      </c>
      <c r="AC395">
        <f t="shared" si="115"/>
        <v>0.11298392344793358</v>
      </c>
      <c r="AD395">
        <f t="shared" si="117"/>
        <v>1.1769158692493085</v>
      </c>
      <c r="AE395">
        <v>28.545300000000001</v>
      </c>
      <c r="AF395">
        <v>28.545300000000001</v>
      </c>
    </row>
    <row r="396" spans="1:32" x14ac:dyDescent="0.35">
      <c r="A396">
        <v>44776</v>
      </c>
      <c r="B396" s="2">
        <v>44776</v>
      </c>
      <c r="C396" t="s">
        <v>18</v>
      </c>
      <c r="D396" t="s">
        <v>196</v>
      </c>
      <c r="E396" t="s">
        <v>109</v>
      </c>
      <c r="F396" t="s">
        <v>21</v>
      </c>
      <c r="G396">
        <v>10</v>
      </c>
      <c r="H396" t="s">
        <v>28</v>
      </c>
      <c r="I396" t="s">
        <v>90</v>
      </c>
      <c r="J396" t="s">
        <v>443</v>
      </c>
      <c r="K396" t="s">
        <v>134</v>
      </c>
      <c r="L396">
        <v>0.94499999999999995</v>
      </c>
      <c r="M396">
        <v>5.32</v>
      </c>
      <c r="N396">
        <v>-0.53200000000000003</v>
      </c>
      <c r="O396" t="s">
        <v>202</v>
      </c>
      <c r="P396">
        <v>0.80900000000000005</v>
      </c>
      <c r="Q396">
        <v>0.1359999999999999</v>
      </c>
      <c r="R396">
        <v>12.91</v>
      </c>
      <c r="S396">
        <v>-1.2909999999999999</v>
      </c>
      <c r="T396">
        <v>-0.7589999999999999</v>
      </c>
      <c r="U396">
        <v>53.8</v>
      </c>
      <c r="V396">
        <f t="shared" si="109"/>
        <v>26.9</v>
      </c>
      <c r="W396">
        <f t="shared" si="110"/>
        <v>2.69</v>
      </c>
      <c r="X396">
        <f t="shared" si="116"/>
        <v>22.732859398999999</v>
      </c>
      <c r="Y396">
        <f t="shared" si="111"/>
        <v>0.16810877626699616</v>
      </c>
      <c r="Z396">
        <f t="shared" si="112"/>
        <v>1.3251002243011616E-5</v>
      </c>
      <c r="AA396">
        <f t="shared" si="113"/>
        <v>13.251002243011616</v>
      </c>
      <c r="AB396">
        <f t="shared" si="114"/>
        <v>3.0123317088621665E-8</v>
      </c>
      <c r="AC396">
        <f t="shared" si="115"/>
        <v>3.0123317088621666E-2</v>
      </c>
      <c r="AD396">
        <f t="shared" si="117"/>
        <v>3.9688164807143177E-2</v>
      </c>
      <c r="AF396">
        <v>28.545300000000001</v>
      </c>
    </row>
    <row r="397" spans="1:32" x14ac:dyDescent="0.35">
      <c r="A397">
        <v>44776</v>
      </c>
      <c r="B397" s="2">
        <v>44776</v>
      </c>
      <c r="C397" t="s">
        <v>18</v>
      </c>
      <c r="D397" t="s">
        <v>196</v>
      </c>
      <c r="E397" t="s">
        <v>123</v>
      </c>
      <c r="F397" t="s">
        <v>21</v>
      </c>
      <c r="G397">
        <v>1</v>
      </c>
      <c r="H397" t="s">
        <v>28</v>
      </c>
      <c r="I397" t="s">
        <v>122</v>
      </c>
      <c r="J397" t="s">
        <v>458</v>
      </c>
      <c r="K397" t="s">
        <v>87</v>
      </c>
      <c r="L397">
        <v>0.90500000000000003</v>
      </c>
      <c r="M397">
        <v>4.0599999999999996</v>
      </c>
      <c r="N397">
        <v>-0.40599999999999997</v>
      </c>
      <c r="O397" t="s">
        <v>201</v>
      </c>
      <c r="P397">
        <v>0.84699999999999998</v>
      </c>
      <c r="Q397">
        <v>5.8000000000000052E-2</v>
      </c>
      <c r="R397">
        <v>10.02</v>
      </c>
      <c r="S397">
        <v>-1.002</v>
      </c>
      <c r="T397">
        <v>-0.59600000000000009</v>
      </c>
      <c r="U397">
        <v>67.25</v>
      </c>
      <c r="V397">
        <f t="shared" si="109"/>
        <v>33.625</v>
      </c>
      <c r="W397">
        <f t="shared" si="110"/>
        <v>3.3624999999999998</v>
      </c>
      <c r="X397">
        <f t="shared" si="116"/>
        <v>35.520092810937491</v>
      </c>
      <c r="Y397">
        <f t="shared" si="111"/>
        <v>6.8476977567886718E-2</v>
      </c>
      <c r="Z397">
        <f t="shared" si="112"/>
        <v>4.3863405158617912E-6</v>
      </c>
      <c r="AA397">
        <f t="shared" si="113"/>
        <v>4.3863405158617912</v>
      </c>
      <c r="AB397">
        <f t="shared" si="114"/>
        <v>1.5580322222378625E-8</v>
      </c>
      <c r="AC397">
        <f t="shared" si="115"/>
        <v>1.5580322222378625E-2</v>
      </c>
      <c r="AD397">
        <f t="shared" si="117"/>
        <v>2.6141480238890305E-2</v>
      </c>
      <c r="AF397">
        <v>28.545300000000001</v>
      </c>
    </row>
    <row r="398" spans="1:32" x14ac:dyDescent="0.35">
      <c r="A398">
        <v>44776</v>
      </c>
      <c r="B398" s="2">
        <v>44776</v>
      </c>
      <c r="C398" t="s">
        <v>18</v>
      </c>
      <c r="D398" t="s">
        <v>196</v>
      </c>
      <c r="E398" t="s">
        <v>123</v>
      </c>
      <c r="F398" t="s">
        <v>21</v>
      </c>
      <c r="G398">
        <v>2</v>
      </c>
      <c r="H398" t="s">
        <v>28</v>
      </c>
      <c r="I398" t="s">
        <v>64</v>
      </c>
      <c r="J398" t="s">
        <v>457</v>
      </c>
      <c r="K398" t="s">
        <v>87</v>
      </c>
      <c r="L398">
        <v>0.77600000000000002</v>
      </c>
      <c r="M398">
        <v>5.23</v>
      </c>
      <c r="N398">
        <v>-0.52300000000000002</v>
      </c>
      <c r="O398" t="s">
        <v>201</v>
      </c>
      <c r="P398">
        <v>0.68500000000000005</v>
      </c>
      <c r="Q398">
        <v>9.099999999999997E-2</v>
      </c>
      <c r="R398">
        <v>16.57</v>
      </c>
      <c r="S398">
        <v>-1.657</v>
      </c>
      <c r="T398">
        <v>-1.1339999999999999</v>
      </c>
      <c r="U398">
        <v>45.15</v>
      </c>
      <c r="V398">
        <f t="shared" si="109"/>
        <v>22.574999999999999</v>
      </c>
      <c r="W398">
        <f t="shared" si="110"/>
        <v>2.2574999999999998</v>
      </c>
      <c r="X398">
        <f t="shared" si="116"/>
        <v>16.0105047519375</v>
      </c>
      <c r="Y398">
        <f t="shared" si="111"/>
        <v>0.13284671532846709</v>
      </c>
      <c r="Z398">
        <f t="shared" si="112"/>
        <v>9.9172627993109434E-6</v>
      </c>
      <c r="AA398">
        <f t="shared" si="113"/>
        <v>9.9172627993109437</v>
      </c>
      <c r="AB398">
        <f t="shared" si="114"/>
        <v>1.5878038317458086E-8</v>
      </c>
      <c r="AC398">
        <f t="shared" si="115"/>
        <v>1.5878038317458085E-2</v>
      </c>
      <c r="AD398">
        <f t="shared" si="117"/>
        <v>1.4001797458075914E-2</v>
      </c>
      <c r="AF398">
        <v>28.545300000000001</v>
      </c>
    </row>
    <row r="399" spans="1:32" x14ac:dyDescent="0.35">
      <c r="A399">
        <v>44776</v>
      </c>
      <c r="B399" s="2">
        <v>44776</v>
      </c>
      <c r="C399" t="s">
        <v>18</v>
      </c>
      <c r="D399" t="s">
        <v>196</v>
      </c>
      <c r="E399" t="s">
        <v>133</v>
      </c>
      <c r="F399" t="s">
        <v>46</v>
      </c>
      <c r="G399">
        <v>4</v>
      </c>
      <c r="H399" t="s">
        <v>22</v>
      </c>
      <c r="I399" t="s">
        <v>102</v>
      </c>
      <c r="J399" t="s">
        <v>473</v>
      </c>
      <c r="K399" t="s">
        <v>199</v>
      </c>
      <c r="L399">
        <v>0.74199999999999999</v>
      </c>
      <c r="M399">
        <v>3.88</v>
      </c>
      <c r="N399">
        <v>-0.38800000000000001</v>
      </c>
      <c r="O399" t="s">
        <v>200</v>
      </c>
      <c r="P399">
        <v>0.63700000000000001</v>
      </c>
      <c r="Q399">
        <v>0.10499999999999998</v>
      </c>
      <c r="R399">
        <v>11.61</v>
      </c>
      <c r="S399">
        <v>-1.161</v>
      </c>
      <c r="T399">
        <f>S399-N399</f>
        <v>-0.77300000000000002</v>
      </c>
      <c r="U399">
        <v>46.4</v>
      </c>
      <c r="V399">
        <f t="shared" si="109"/>
        <v>23.2</v>
      </c>
      <c r="W399">
        <f t="shared" si="110"/>
        <v>2.3199999999999998</v>
      </c>
      <c r="X399">
        <f t="shared" si="116"/>
        <v>16.909294015999997</v>
      </c>
      <c r="Y399">
        <f t="shared" si="111"/>
        <v>0.1648351648351648</v>
      </c>
      <c r="Z399">
        <f t="shared" si="112"/>
        <v>1.293407417827686E-5</v>
      </c>
      <c r="AA399">
        <f t="shared" si="113"/>
        <v>12.934074178276861</v>
      </c>
      <c r="AB399">
        <f t="shared" si="114"/>
        <v>2.1870606310523699E-8</v>
      </c>
      <c r="AC399">
        <f t="shared" si="115"/>
        <v>2.1870606310523698E-2</v>
      </c>
      <c r="AD399">
        <f t="shared" si="117"/>
        <v>2.8293151760056531E-2</v>
      </c>
      <c r="AE399">
        <v>28.545300000000001</v>
      </c>
      <c r="AF399">
        <v>28.545300000000001</v>
      </c>
    </row>
    <row r="400" spans="1:32" x14ac:dyDescent="0.35">
      <c r="A400">
        <v>44776</v>
      </c>
      <c r="B400" s="2">
        <v>44776</v>
      </c>
      <c r="C400" t="s">
        <v>18</v>
      </c>
      <c r="D400" t="s">
        <v>196</v>
      </c>
      <c r="E400" t="s">
        <v>123</v>
      </c>
      <c r="F400" t="s">
        <v>21</v>
      </c>
      <c r="G400">
        <v>8</v>
      </c>
      <c r="H400" t="s">
        <v>22</v>
      </c>
      <c r="I400" t="s">
        <v>96</v>
      </c>
      <c r="J400" t="s">
        <v>459</v>
      </c>
      <c r="K400" t="s">
        <v>87</v>
      </c>
      <c r="L400">
        <v>0.81200000000000006</v>
      </c>
      <c r="M400">
        <v>3.54</v>
      </c>
      <c r="N400">
        <v>-0.35399999999999998</v>
      </c>
      <c r="O400" t="s">
        <v>201</v>
      </c>
      <c r="P400">
        <v>0.67700000000000005</v>
      </c>
      <c r="Q400">
        <v>0.13500000000000001</v>
      </c>
      <c r="R400">
        <v>12.43</v>
      </c>
      <c r="S400">
        <v>-1.2429999999999999</v>
      </c>
      <c r="T400">
        <v>-0.8889999999999999</v>
      </c>
      <c r="U400">
        <v>39.575000000000003</v>
      </c>
      <c r="V400">
        <f t="shared" si="109"/>
        <v>19.787500000000001</v>
      </c>
      <c r="W400">
        <f t="shared" si="110"/>
        <v>1.9787500000000002</v>
      </c>
      <c r="X400">
        <f t="shared" si="116"/>
        <v>12.300743474234377</v>
      </c>
      <c r="Y400">
        <f t="shared" si="111"/>
        <v>0.19940915805022155</v>
      </c>
      <c r="Z400">
        <f t="shared" si="112"/>
        <v>1.6350580616319334E-5</v>
      </c>
      <c r="AA400">
        <f t="shared" si="113"/>
        <v>16.350580616319334</v>
      </c>
      <c r="AB400">
        <f t="shared" si="114"/>
        <v>2.0112429781613313E-8</v>
      </c>
      <c r="AC400">
        <f t="shared" si="115"/>
        <v>2.0112429781613317E-2</v>
      </c>
      <c r="AD400">
        <f t="shared" si="117"/>
        <v>2.2623655547371564E-2</v>
      </c>
      <c r="AF400">
        <v>28.545300000000001</v>
      </c>
    </row>
    <row r="401" spans="1:32" x14ac:dyDescent="0.35">
      <c r="A401">
        <v>44776</v>
      </c>
      <c r="B401" s="2">
        <v>44776</v>
      </c>
      <c r="C401" t="s">
        <v>18</v>
      </c>
      <c r="D401" t="s">
        <v>196</v>
      </c>
      <c r="E401" t="s">
        <v>109</v>
      </c>
      <c r="F401" t="s">
        <v>21</v>
      </c>
      <c r="G401">
        <v>11</v>
      </c>
      <c r="H401" t="s">
        <v>22</v>
      </c>
      <c r="I401" t="s">
        <v>110</v>
      </c>
      <c r="J401" t="s">
        <v>444</v>
      </c>
      <c r="K401" t="s">
        <v>134</v>
      </c>
      <c r="L401">
        <v>0.66800000000000004</v>
      </c>
      <c r="M401">
        <v>3.95</v>
      </c>
      <c r="N401">
        <v>-0.39500000000000002</v>
      </c>
      <c r="O401" t="s">
        <v>202</v>
      </c>
      <c r="P401">
        <v>0.56999999999999995</v>
      </c>
      <c r="Q401">
        <v>9.8000000000000087E-2</v>
      </c>
      <c r="R401">
        <v>16.41</v>
      </c>
      <c r="S401">
        <v>-1.641</v>
      </c>
      <c r="T401">
        <v>-1.246</v>
      </c>
      <c r="U401">
        <v>37.4</v>
      </c>
      <c r="V401">
        <f t="shared" si="109"/>
        <v>18.7</v>
      </c>
      <c r="W401">
        <f t="shared" si="110"/>
        <v>1.8699999999999999</v>
      </c>
      <c r="X401">
        <f t="shared" si="116"/>
        <v>10.985826070999998</v>
      </c>
      <c r="Y401">
        <f t="shared" si="111"/>
        <v>0.17192982456140368</v>
      </c>
      <c r="Z401">
        <f t="shared" si="112"/>
        <v>1.3622735149536237E-5</v>
      </c>
      <c r="AA401">
        <f t="shared" si="113"/>
        <v>13.622735149536236</v>
      </c>
      <c r="AB401">
        <f t="shared" si="114"/>
        <v>1.4965699896410326E-8</v>
      </c>
      <c r="AC401">
        <f t="shared" si="115"/>
        <v>1.4965699896410325E-2</v>
      </c>
      <c r="AD401">
        <f t="shared" si="117"/>
        <v>1.201099510145291E-2</v>
      </c>
      <c r="AF401">
        <v>28.545300000000001</v>
      </c>
    </row>
    <row r="402" spans="1:32" x14ac:dyDescent="0.35">
      <c r="A402">
        <v>44776</v>
      </c>
      <c r="B402" s="2">
        <v>44776</v>
      </c>
      <c r="C402" t="s">
        <v>18</v>
      </c>
      <c r="D402" t="s">
        <v>196</v>
      </c>
      <c r="E402" t="s">
        <v>133</v>
      </c>
      <c r="F402" t="s">
        <v>46</v>
      </c>
      <c r="G402">
        <v>7</v>
      </c>
      <c r="H402" t="s">
        <v>22</v>
      </c>
      <c r="I402" t="s">
        <v>93</v>
      </c>
      <c r="J402" t="s">
        <v>474</v>
      </c>
      <c r="K402" t="s">
        <v>199</v>
      </c>
      <c r="L402">
        <v>0.71499999999999997</v>
      </c>
      <c r="M402">
        <v>6.84</v>
      </c>
      <c r="N402">
        <v>-0.68399999999999994</v>
      </c>
      <c r="O402" t="s">
        <v>200</v>
      </c>
      <c r="P402">
        <v>0.72899999999999998</v>
      </c>
      <c r="Q402">
        <v>-1.4000000000000012E-2</v>
      </c>
      <c r="R402">
        <v>22.34</v>
      </c>
      <c r="S402">
        <v>-2.234</v>
      </c>
      <c r="T402">
        <f>S402-N402</f>
        <v>-1.55</v>
      </c>
      <c r="U402">
        <v>28.65</v>
      </c>
      <c r="V402">
        <f t="shared" si="109"/>
        <v>14.324999999999999</v>
      </c>
      <c r="W402">
        <f t="shared" si="110"/>
        <v>1.4324999999999999</v>
      </c>
      <c r="X402">
        <f t="shared" si="116"/>
        <v>6.4467193944374985</v>
      </c>
      <c r="Y402">
        <f>(P402-L402)/L402</f>
        <v>1.9580419580419599E-2</v>
      </c>
      <c r="Z402">
        <f t="shared" si="112"/>
        <v>9.3924704168617346E-7</v>
      </c>
      <c r="AA402">
        <f t="shared" si="113"/>
        <v>0.93924704168617346</v>
      </c>
      <c r="AB402">
        <f t="shared" si="114"/>
        <v>6.0550621198062998E-10</v>
      </c>
      <c r="AC402">
        <f t="shared" si="115"/>
        <v>6.0550621198063E-4</v>
      </c>
      <c r="AD402">
        <f t="shared" si="117"/>
        <v>3.9064916901976126E-4</v>
      </c>
      <c r="AE402">
        <v>28.545300000000001</v>
      </c>
      <c r="AF402">
        <v>28.545300000000001</v>
      </c>
    </row>
    <row r="403" spans="1:32" x14ac:dyDescent="0.35">
      <c r="A403">
        <v>44776</v>
      </c>
      <c r="B403" s="2">
        <v>44776</v>
      </c>
      <c r="C403" t="s">
        <v>18</v>
      </c>
      <c r="D403" t="s">
        <v>196</v>
      </c>
      <c r="E403" t="s">
        <v>133</v>
      </c>
      <c r="F403" t="s">
        <v>46</v>
      </c>
      <c r="G403">
        <v>1</v>
      </c>
      <c r="H403" t="s">
        <v>30</v>
      </c>
      <c r="I403" t="s">
        <v>137</v>
      </c>
      <c r="J403" t="s">
        <v>475</v>
      </c>
      <c r="K403" t="s">
        <v>199</v>
      </c>
      <c r="L403">
        <v>0.64300000000000002</v>
      </c>
      <c r="M403">
        <v>4.54</v>
      </c>
      <c r="N403">
        <v>-0.45400000000000001</v>
      </c>
      <c r="O403" t="s">
        <v>200</v>
      </c>
      <c r="P403">
        <v>0.68700000000000006</v>
      </c>
      <c r="Q403">
        <v>-4.4000000000000039E-2</v>
      </c>
      <c r="R403">
        <v>5.93</v>
      </c>
      <c r="S403">
        <v>-0.59299999999999997</v>
      </c>
      <c r="T403">
        <f>S403-N403</f>
        <v>-0.13899999999999996</v>
      </c>
      <c r="U403">
        <v>103.375</v>
      </c>
      <c r="V403">
        <f t="shared" si="109"/>
        <v>51.6875</v>
      </c>
      <c r="W403">
        <f t="shared" si="110"/>
        <v>5.1687500000000002</v>
      </c>
      <c r="X403">
        <f t="shared" si="116"/>
        <v>83.930644808984383</v>
      </c>
      <c r="Y403">
        <f>(P403-L403)/L403</f>
        <v>6.8429237947122926E-2</v>
      </c>
      <c r="Z403">
        <f t="shared" si="112"/>
        <v>4.3825764275885476E-6</v>
      </c>
      <c r="AA403">
        <f t="shared" si="113"/>
        <v>4.3825764275885479</v>
      </c>
      <c r="AB403">
        <f t="shared" si="114"/>
        <v>3.6783246549216201E-8</v>
      </c>
      <c r="AC403">
        <f t="shared" si="115"/>
        <v>3.6783246549216206E-2</v>
      </c>
      <c r="AD403">
        <f t="shared" si="117"/>
        <v>0.26462767301594403</v>
      </c>
      <c r="AE403">
        <v>28.545300000000001</v>
      </c>
      <c r="AF403">
        <v>28.545300000000001</v>
      </c>
    </row>
    <row r="404" spans="1:32" x14ac:dyDescent="0.35">
      <c r="A404">
        <v>44776</v>
      </c>
      <c r="B404" s="2">
        <v>44776</v>
      </c>
      <c r="C404" t="s">
        <v>18</v>
      </c>
      <c r="D404" t="s">
        <v>196</v>
      </c>
      <c r="E404" t="s">
        <v>109</v>
      </c>
      <c r="F404" t="s">
        <v>21</v>
      </c>
      <c r="G404">
        <v>15</v>
      </c>
      <c r="H404" t="s">
        <v>30</v>
      </c>
      <c r="I404" t="s">
        <v>106</v>
      </c>
      <c r="J404" t="s">
        <v>445</v>
      </c>
      <c r="K404" t="s">
        <v>134</v>
      </c>
      <c r="L404">
        <v>0.502</v>
      </c>
      <c r="M404">
        <v>3.37</v>
      </c>
      <c r="N404">
        <v>-0.33700000000000002</v>
      </c>
      <c r="O404" t="s">
        <v>202</v>
      </c>
      <c r="P404">
        <v>0.50900000000000001</v>
      </c>
      <c r="Q404">
        <v>-7.0000000000000062E-3</v>
      </c>
      <c r="R404">
        <v>7.37</v>
      </c>
      <c r="S404">
        <v>-0.73699999999999999</v>
      </c>
      <c r="T404">
        <v>-0.39999999999999997</v>
      </c>
      <c r="U404">
        <v>146.30000000000001</v>
      </c>
      <c r="V404">
        <f t="shared" si="109"/>
        <v>73.150000000000006</v>
      </c>
      <c r="W404">
        <f t="shared" si="110"/>
        <v>7.3150000000000004</v>
      </c>
      <c r="X404">
        <f t="shared" si="116"/>
        <v>168.10404616775003</v>
      </c>
      <c r="Y404">
        <f>(P404-L404)/L404</f>
        <v>1.3944223107569733E-2</v>
      </c>
      <c r="Z404">
        <f t="shared" si="112"/>
        <v>6.1843829311156999E-7</v>
      </c>
      <c r="AA404">
        <f t="shared" si="113"/>
        <v>0.61843829311156995</v>
      </c>
      <c r="AB404">
        <f t="shared" si="114"/>
        <v>1.0396197937713189E-8</v>
      </c>
      <c r="AC404">
        <f t="shared" si="115"/>
        <v>1.0396197937713188E-2</v>
      </c>
      <c r="AD404">
        <f t="shared" si="117"/>
        <v>2.5990494844282973E-2</v>
      </c>
      <c r="AF404">
        <v>28.545300000000001</v>
      </c>
    </row>
    <row r="405" spans="1:32" x14ac:dyDescent="0.35">
      <c r="A405">
        <v>44776</v>
      </c>
      <c r="B405" s="2">
        <v>44776</v>
      </c>
      <c r="C405" t="s">
        <v>18</v>
      </c>
      <c r="D405" t="s">
        <v>196</v>
      </c>
      <c r="E405" t="s">
        <v>123</v>
      </c>
      <c r="F405" t="s">
        <v>21</v>
      </c>
      <c r="G405">
        <v>6</v>
      </c>
      <c r="H405" t="s">
        <v>33</v>
      </c>
      <c r="I405" t="s">
        <v>97</v>
      </c>
      <c r="J405" t="s">
        <v>462</v>
      </c>
      <c r="K405" t="s">
        <v>87</v>
      </c>
      <c r="L405">
        <v>0.78200000000000003</v>
      </c>
      <c r="M405">
        <v>3.27</v>
      </c>
      <c r="N405">
        <v>-0.32700000000000001</v>
      </c>
      <c r="O405" t="s">
        <v>201</v>
      </c>
      <c r="P405">
        <v>0.68799999999999994</v>
      </c>
      <c r="Q405">
        <v>9.4000000000000083E-2</v>
      </c>
      <c r="R405">
        <v>8.19</v>
      </c>
      <c r="S405">
        <v>-0.81899999999999995</v>
      </c>
      <c r="T405">
        <v>-0.49199999999999994</v>
      </c>
      <c r="U405">
        <v>70.074999999999989</v>
      </c>
      <c r="V405">
        <f t="shared" si="109"/>
        <v>35.037499999999994</v>
      </c>
      <c r="W405">
        <f t="shared" si="110"/>
        <v>3.5037499999999993</v>
      </c>
      <c r="X405">
        <f t="shared" si="116"/>
        <v>38.566988416109353</v>
      </c>
      <c r="Y405">
        <f>(L405-P405)/P405</f>
        <v>0.13662790697674432</v>
      </c>
      <c r="Z405">
        <f t="shared" si="112"/>
        <v>1.0265875232432854E-5</v>
      </c>
      <c r="AA405">
        <f t="shared" si="113"/>
        <v>10.265875232432853</v>
      </c>
      <c r="AB405">
        <f t="shared" si="114"/>
        <v>3.9592389117046179E-8</v>
      </c>
      <c r="AC405">
        <f t="shared" si="115"/>
        <v>3.9592389117046177E-2</v>
      </c>
      <c r="AD405">
        <f t="shared" si="117"/>
        <v>8.0472335603752401E-2</v>
      </c>
      <c r="AF405">
        <v>28.545300000000001</v>
      </c>
    </row>
    <row r="406" spans="1:32" x14ac:dyDescent="0.35">
      <c r="A406">
        <v>44776</v>
      </c>
      <c r="B406" s="2">
        <v>44776</v>
      </c>
      <c r="C406" t="s">
        <v>18</v>
      </c>
      <c r="D406" t="s">
        <v>196</v>
      </c>
      <c r="E406" t="s">
        <v>109</v>
      </c>
      <c r="F406" t="s">
        <v>21</v>
      </c>
      <c r="G406">
        <v>14</v>
      </c>
      <c r="H406" t="s">
        <v>33</v>
      </c>
      <c r="I406" t="s">
        <v>114</v>
      </c>
      <c r="J406" t="s">
        <v>447</v>
      </c>
      <c r="K406" t="s">
        <v>134</v>
      </c>
      <c r="L406">
        <v>0.86099999999999999</v>
      </c>
      <c r="M406">
        <v>3.14</v>
      </c>
      <c r="N406">
        <v>-0.314</v>
      </c>
      <c r="O406" t="s">
        <v>202</v>
      </c>
      <c r="P406">
        <v>0.85399999999999998</v>
      </c>
      <c r="Q406">
        <v>7.0000000000000062E-3</v>
      </c>
      <c r="R406">
        <v>9.42</v>
      </c>
      <c r="S406">
        <v>-0.94199999999999995</v>
      </c>
      <c r="T406">
        <v>-0.62799999999999989</v>
      </c>
      <c r="U406">
        <v>58.650000000000006</v>
      </c>
      <c r="V406">
        <f t="shared" si="109"/>
        <v>29.325000000000003</v>
      </c>
      <c r="W406">
        <f t="shared" si="110"/>
        <v>2.9325000000000001</v>
      </c>
      <c r="X406">
        <f t="shared" si="116"/>
        <v>27.016279919437501</v>
      </c>
      <c r="Y406">
        <f>(L406-P406)/P406</f>
        <v>8.1967213114754172E-3</v>
      </c>
      <c r="Z406">
        <f t="shared" si="112"/>
        <v>3.2154222290766216E-7</v>
      </c>
      <c r="AA406">
        <f t="shared" si="113"/>
        <v>0.32154222290766216</v>
      </c>
      <c r="AB406">
        <f t="shared" si="114"/>
        <v>8.6868746999915703E-10</v>
      </c>
      <c r="AC406">
        <f t="shared" si="115"/>
        <v>8.6868746999915704E-4</v>
      </c>
      <c r="AD406">
        <f t="shared" si="117"/>
        <v>1.3832603025464285E-3</v>
      </c>
      <c r="AF406">
        <v>28.545300000000001</v>
      </c>
    </row>
    <row r="407" spans="1:32" x14ac:dyDescent="0.35">
      <c r="A407">
        <v>44776</v>
      </c>
      <c r="B407" s="2">
        <v>44776</v>
      </c>
      <c r="C407" t="s">
        <v>18</v>
      </c>
      <c r="D407" t="s">
        <v>196</v>
      </c>
      <c r="E407" t="s">
        <v>133</v>
      </c>
      <c r="F407" t="s">
        <v>46</v>
      </c>
      <c r="G407">
        <v>8</v>
      </c>
      <c r="H407" t="s">
        <v>33</v>
      </c>
      <c r="I407" t="s">
        <v>64</v>
      </c>
      <c r="J407" t="s">
        <v>476</v>
      </c>
      <c r="K407" t="s">
        <v>199</v>
      </c>
      <c r="L407">
        <v>0.63100000000000001</v>
      </c>
      <c r="N407">
        <v>0</v>
      </c>
      <c r="O407" t="s">
        <v>200</v>
      </c>
      <c r="P407">
        <v>0.66500000000000004</v>
      </c>
      <c r="Q407">
        <v>-3.400000000000003E-2</v>
      </c>
      <c r="S407">
        <v>0</v>
      </c>
      <c r="T407">
        <f>S407-N407</f>
        <v>0</v>
      </c>
      <c r="U407">
        <v>75.199999999999989</v>
      </c>
      <c r="V407">
        <f t="shared" si="109"/>
        <v>37.599999999999994</v>
      </c>
      <c r="W407">
        <f t="shared" si="110"/>
        <v>3.7599999999999993</v>
      </c>
      <c r="X407">
        <f t="shared" si="116"/>
        <v>44.414542783999984</v>
      </c>
      <c r="Y407">
        <f>(P407-L407)/L407</f>
        <v>5.3882725832012729E-2</v>
      </c>
      <c r="Z407">
        <f t="shared" si="112"/>
        <v>3.2655878162400775E-6</v>
      </c>
      <c r="AA407">
        <f t="shared" si="113"/>
        <v>3.2655878162400773</v>
      </c>
      <c r="AB407">
        <f t="shared" si="114"/>
        <v>1.45039589779304E-8</v>
      </c>
      <c r="AC407">
        <f t="shared" si="115"/>
        <v>1.4503958977930399E-2</v>
      </c>
      <c r="AD407">
        <v>0</v>
      </c>
      <c r="AE407">
        <v>28.545300000000001</v>
      </c>
      <c r="AF407">
        <v>28.545300000000001</v>
      </c>
    </row>
    <row r="408" spans="1:32" x14ac:dyDescent="0.35">
      <c r="A408">
        <v>44776</v>
      </c>
      <c r="B408" s="2">
        <v>44776</v>
      </c>
      <c r="C408" t="s">
        <v>18</v>
      </c>
      <c r="D408" t="s">
        <v>196</v>
      </c>
      <c r="E408" t="s">
        <v>133</v>
      </c>
      <c r="F408" t="s">
        <v>21</v>
      </c>
      <c r="G408">
        <v>6</v>
      </c>
      <c r="H408" t="s">
        <v>26</v>
      </c>
      <c r="I408" t="s">
        <v>82</v>
      </c>
      <c r="J408" t="s">
        <v>479</v>
      </c>
      <c r="K408" t="s">
        <v>199</v>
      </c>
      <c r="L408">
        <v>0.71599999999999997</v>
      </c>
      <c r="M408">
        <v>5.97</v>
      </c>
      <c r="N408">
        <v>-0.59699999999999998</v>
      </c>
      <c r="O408" t="s">
        <v>200</v>
      </c>
      <c r="P408">
        <v>0.71699999999999997</v>
      </c>
      <c r="Q408">
        <v>-1.0000000000000009E-3</v>
      </c>
      <c r="R408">
        <v>13.34</v>
      </c>
      <c r="S408">
        <v>-1.3340000000000001</v>
      </c>
      <c r="T408">
        <v>-0.7370000000000001</v>
      </c>
      <c r="U408">
        <v>35.9</v>
      </c>
      <c r="V408">
        <f t="shared" si="109"/>
        <v>17.95</v>
      </c>
      <c r="W408">
        <f t="shared" si="110"/>
        <v>1.7949999999999999</v>
      </c>
      <c r="X408">
        <f t="shared" si="116"/>
        <v>10.122281519749999</v>
      </c>
      <c r="Y408">
        <f>(P408-L408)/L408</f>
        <v>1.3966480446927388E-3</v>
      </c>
      <c r="Z408">
        <f t="shared" si="112"/>
        <v>3.6403993733052065E-8</v>
      </c>
      <c r="AA408">
        <f t="shared" si="113"/>
        <v>3.6403993733052066E-2</v>
      </c>
      <c r="AB408">
        <f t="shared" si="114"/>
        <v>3.6849147300916771E-11</v>
      </c>
      <c r="AC408">
        <f t="shared" si="115"/>
        <v>3.684914730091677E-5</v>
      </c>
      <c r="AD408">
        <f t="shared" ref="AD408:AD439" si="118">AC408/ABS(T408)</f>
        <v>4.9998843013455583E-5</v>
      </c>
      <c r="AE408">
        <v>28.545300000000001</v>
      </c>
      <c r="AF408">
        <v>28.545300000000001</v>
      </c>
    </row>
    <row r="409" spans="1:32" x14ac:dyDescent="0.35">
      <c r="A409">
        <v>44776</v>
      </c>
      <c r="B409" s="2">
        <v>44776</v>
      </c>
      <c r="C409" t="s">
        <v>18</v>
      </c>
      <c r="D409" t="s">
        <v>196</v>
      </c>
      <c r="E409" t="s">
        <v>123</v>
      </c>
      <c r="F409" t="s">
        <v>21</v>
      </c>
      <c r="G409">
        <v>5</v>
      </c>
      <c r="H409" t="s">
        <v>26</v>
      </c>
      <c r="I409" t="s">
        <v>92</v>
      </c>
      <c r="J409" t="s">
        <v>463</v>
      </c>
      <c r="K409" t="s">
        <v>87</v>
      </c>
      <c r="L409">
        <v>0.76300000000000001</v>
      </c>
      <c r="M409">
        <v>3.28</v>
      </c>
      <c r="N409">
        <v>-0.32799999999999996</v>
      </c>
      <c r="O409" t="s">
        <v>201</v>
      </c>
      <c r="P409">
        <v>0.76300000000000001</v>
      </c>
      <c r="Q409">
        <v>0</v>
      </c>
      <c r="R409">
        <v>14.67</v>
      </c>
      <c r="S409">
        <v>-1.4670000000000001</v>
      </c>
      <c r="T409">
        <v>-1.1390000000000002</v>
      </c>
      <c r="U409">
        <v>40.775000000000006</v>
      </c>
      <c r="V409">
        <f t="shared" si="109"/>
        <v>20.387500000000003</v>
      </c>
      <c r="W409">
        <f t="shared" si="110"/>
        <v>2.0387500000000003</v>
      </c>
      <c r="X409">
        <f t="shared" si="116"/>
        <v>13.058023743734378</v>
      </c>
      <c r="Y409">
        <f t="shared" ref="Y409:Y419" si="119">(L409-P409)/P409</f>
        <v>0</v>
      </c>
      <c r="Z409">
        <f t="shared" si="112"/>
        <v>0</v>
      </c>
      <c r="AA409">
        <f t="shared" si="113"/>
        <v>0</v>
      </c>
      <c r="AB409">
        <f t="shared" si="114"/>
        <v>0</v>
      </c>
      <c r="AC409">
        <f t="shared" si="115"/>
        <v>0</v>
      </c>
      <c r="AD409">
        <f t="shared" si="118"/>
        <v>0</v>
      </c>
      <c r="AF409">
        <v>28.545300000000001</v>
      </c>
    </row>
    <row r="410" spans="1:32" x14ac:dyDescent="0.35">
      <c r="A410">
        <v>44776</v>
      </c>
      <c r="B410" s="2">
        <v>44776</v>
      </c>
      <c r="C410" t="s">
        <v>18</v>
      </c>
      <c r="D410" t="s">
        <v>196</v>
      </c>
      <c r="E410" t="s">
        <v>109</v>
      </c>
      <c r="F410" t="s">
        <v>21</v>
      </c>
      <c r="G410">
        <v>13</v>
      </c>
      <c r="H410" t="s">
        <v>41</v>
      </c>
      <c r="I410" t="s">
        <v>116</v>
      </c>
      <c r="J410" t="s">
        <v>449</v>
      </c>
      <c r="K410" t="s">
        <v>134</v>
      </c>
      <c r="L410">
        <v>0.73399999999999999</v>
      </c>
      <c r="M410">
        <v>4.47</v>
      </c>
      <c r="N410">
        <v>-0.44699999999999995</v>
      </c>
      <c r="O410" t="s">
        <v>202</v>
      </c>
      <c r="P410">
        <v>0.57599999999999996</v>
      </c>
      <c r="Q410">
        <v>0.15800000000000003</v>
      </c>
      <c r="R410">
        <v>16.239999999999998</v>
      </c>
      <c r="S410">
        <v>-1.6239999999999999</v>
      </c>
      <c r="T410">
        <v>-1.177</v>
      </c>
      <c r="U410">
        <v>81.099999999999994</v>
      </c>
      <c r="V410">
        <f t="shared" si="109"/>
        <v>40.549999999999997</v>
      </c>
      <c r="W410">
        <f t="shared" si="110"/>
        <v>4.0549999999999997</v>
      </c>
      <c r="X410">
        <f t="shared" si="116"/>
        <v>51.657242909749996</v>
      </c>
      <c r="Y410">
        <f t="shared" si="119"/>
        <v>0.27430555555555564</v>
      </c>
      <c r="Z410">
        <f t="shared" si="112"/>
        <v>2.4211057455395363E-5</v>
      </c>
      <c r="AA410">
        <f t="shared" si="113"/>
        <v>24.211057455395363</v>
      </c>
      <c r="AB410">
        <f t="shared" si="114"/>
        <v>1.2506764760752719E-7</v>
      </c>
      <c r="AC410">
        <f t="shared" si="115"/>
        <v>0.12506764760752717</v>
      </c>
      <c r="AD410">
        <f t="shared" si="118"/>
        <v>0.10625968360877415</v>
      </c>
      <c r="AF410">
        <v>28.545300000000001</v>
      </c>
    </row>
    <row r="411" spans="1:32" x14ac:dyDescent="0.35">
      <c r="A411">
        <v>44776</v>
      </c>
      <c r="B411" s="2">
        <v>44776</v>
      </c>
      <c r="C411" t="s">
        <v>18</v>
      </c>
      <c r="D411" t="s">
        <v>196</v>
      </c>
      <c r="E411" t="s">
        <v>123</v>
      </c>
      <c r="F411" t="s">
        <v>21</v>
      </c>
      <c r="G411">
        <v>3</v>
      </c>
      <c r="H411" t="s">
        <v>29</v>
      </c>
      <c r="I411" t="s">
        <v>124</v>
      </c>
      <c r="J411" t="s">
        <v>465</v>
      </c>
      <c r="K411" t="s">
        <v>87</v>
      </c>
      <c r="L411">
        <v>0.78300000000000003</v>
      </c>
      <c r="M411">
        <v>5.07</v>
      </c>
      <c r="N411">
        <v>-0.50700000000000001</v>
      </c>
      <c r="O411" t="s">
        <v>201</v>
      </c>
      <c r="P411">
        <v>0.61799999999999999</v>
      </c>
      <c r="Q411">
        <v>0.16500000000000004</v>
      </c>
      <c r="R411">
        <v>13.24</v>
      </c>
      <c r="S411">
        <v>-1.3240000000000001</v>
      </c>
      <c r="T411">
        <v>-0.81700000000000006</v>
      </c>
      <c r="U411">
        <v>69.5</v>
      </c>
      <c r="V411">
        <f t="shared" si="109"/>
        <v>34.75</v>
      </c>
      <c r="W411">
        <f t="shared" si="110"/>
        <v>3.4750000000000001</v>
      </c>
      <c r="X411">
        <f t="shared" si="116"/>
        <v>37.936662743749999</v>
      </c>
      <c r="Y411">
        <f t="shared" si="119"/>
        <v>0.26699029126213597</v>
      </c>
      <c r="Z411">
        <f t="shared" si="112"/>
        <v>2.3418705429310345E-5</v>
      </c>
      <c r="AA411">
        <f t="shared" si="113"/>
        <v>23.418705429310346</v>
      </c>
      <c r="AB411">
        <f t="shared" si="114"/>
        <v>8.8842752976697357E-8</v>
      </c>
      <c r="AC411">
        <f t="shared" si="115"/>
        <v>8.8842752976697359E-2</v>
      </c>
      <c r="AD411">
        <f t="shared" si="118"/>
        <v>0.10874265970219994</v>
      </c>
      <c r="AF411">
        <v>28.545300000000001</v>
      </c>
    </row>
    <row r="412" spans="1:32" x14ac:dyDescent="0.35">
      <c r="A412">
        <v>44776</v>
      </c>
      <c r="B412" s="2">
        <v>44776</v>
      </c>
      <c r="C412" t="s">
        <v>18</v>
      </c>
      <c r="D412" t="s">
        <v>196</v>
      </c>
      <c r="E412" t="s">
        <v>109</v>
      </c>
      <c r="F412" t="s">
        <v>21</v>
      </c>
      <c r="G412">
        <v>16</v>
      </c>
      <c r="H412" t="s">
        <v>37</v>
      </c>
      <c r="I412" t="s">
        <v>121</v>
      </c>
      <c r="J412" t="s">
        <v>451</v>
      </c>
      <c r="K412" t="s">
        <v>134</v>
      </c>
      <c r="L412">
        <v>0.81599999999999995</v>
      </c>
      <c r="M412">
        <v>4.28</v>
      </c>
      <c r="N412">
        <v>-0.42800000000000005</v>
      </c>
      <c r="O412" t="s">
        <v>202</v>
      </c>
      <c r="P412">
        <v>0.59299999999999997</v>
      </c>
      <c r="Q412">
        <v>0.22299999999999998</v>
      </c>
      <c r="R412">
        <v>11.06</v>
      </c>
      <c r="S412">
        <v>-1.1060000000000001</v>
      </c>
      <c r="T412">
        <v>-0.67800000000000005</v>
      </c>
      <c r="U412">
        <v>64.825000000000003</v>
      </c>
      <c r="V412">
        <f t="shared" si="109"/>
        <v>32.412500000000001</v>
      </c>
      <c r="W412">
        <f t="shared" si="110"/>
        <v>3.24125</v>
      </c>
      <c r="X412">
        <f t="shared" si="116"/>
        <v>33.004606971734376</v>
      </c>
      <c r="Y412">
        <f t="shared" si="119"/>
        <v>0.37605396290050586</v>
      </c>
      <c r="Z412">
        <f t="shared" si="112"/>
        <v>3.5700962121793416E-5</v>
      </c>
      <c r="AA412">
        <f t="shared" si="113"/>
        <v>35.700962121793417</v>
      </c>
      <c r="AB412">
        <f t="shared" si="114"/>
        <v>1.1782962233425679E-7</v>
      </c>
      <c r="AC412">
        <f t="shared" si="115"/>
        <v>0.1178296223342568</v>
      </c>
      <c r="AD412">
        <f t="shared" si="118"/>
        <v>0.17379000344285661</v>
      </c>
      <c r="AF412">
        <v>28.545300000000001</v>
      </c>
    </row>
    <row r="413" spans="1:32" x14ac:dyDescent="0.35">
      <c r="A413">
        <v>44776</v>
      </c>
      <c r="B413" s="2">
        <v>44776</v>
      </c>
      <c r="C413" t="s">
        <v>18</v>
      </c>
      <c r="D413" t="s">
        <v>196</v>
      </c>
      <c r="E413" t="s">
        <v>123</v>
      </c>
      <c r="F413" t="s">
        <v>21</v>
      </c>
      <c r="G413">
        <v>7</v>
      </c>
      <c r="H413" t="s">
        <v>25</v>
      </c>
      <c r="I413" t="s">
        <v>68</v>
      </c>
      <c r="J413" t="s">
        <v>469</v>
      </c>
      <c r="K413" t="s">
        <v>87</v>
      </c>
      <c r="L413">
        <v>0.77700000000000002</v>
      </c>
      <c r="M413">
        <v>5.12</v>
      </c>
      <c r="N413">
        <v>-0.51200000000000001</v>
      </c>
      <c r="O413" t="s">
        <v>201</v>
      </c>
      <c r="P413">
        <v>0.65900000000000003</v>
      </c>
      <c r="Q413">
        <v>0.11799999999999999</v>
      </c>
      <c r="R413">
        <v>10.47</v>
      </c>
      <c r="S413">
        <v>-1.0470000000000002</v>
      </c>
      <c r="T413">
        <v>-0.53500000000000014</v>
      </c>
      <c r="U413">
        <v>44</v>
      </c>
      <c r="V413">
        <f t="shared" si="109"/>
        <v>22</v>
      </c>
      <c r="W413">
        <f t="shared" si="110"/>
        <v>2.2000000000000002</v>
      </c>
      <c r="X413">
        <f t="shared" si="116"/>
        <v>15.205295600000001</v>
      </c>
      <c r="Y413">
        <f t="shared" si="119"/>
        <v>0.17905918057663125</v>
      </c>
      <c r="Z413">
        <f t="shared" si="112"/>
        <v>1.4321409634571415E-5</v>
      </c>
      <c r="AA413">
        <f t="shared" si="113"/>
        <v>14.321409634571415</v>
      </c>
      <c r="AB413">
        <f t="shared" si="114"/>
        <v>2.1776126690234638E-8</v>
      </c>
      <c r="AC413">
        <f t="shared" si="115"/>
        <v>2.1776126690234637E-2</v>
      </c>
      <c r="AD413">
        <f t="shared" si="118"/>
        <v>4.0703040542494635E-2</v>
      </c>
      <c r="AF413">
        <v>28.545300000000001</v>
      </c>
    </row>
    <row r="414" spans="1:32" x14ac:dyDescent="0.35">
      <c r="A414">
        <v>44776</v>
      </c>
      <c r="B414" s="2">
        <v>44776</v>
      </c>
      <c r="C414" t="s">
        <v>18</v>
      </c>
      <c r="D414" t="s">
        <v>196</v>
      </c>
      <c r="E414" t="s">
        <v>109</v>
      </c>
      <c r="F414" t="s">
        <v>21</v>
      </c>
      <c r="G414">
        <v>12</v>
      </c>
      <c r="H414" t="s">
        <v>25</v>
      </c>
      <c r="I414" t="s">
        <v>122</v>
      </c>
      <c r="J414" t="s">
        <v>454</v>
      </c>
      <c r="K414" t="s">
        <v>134</v>
      </c>
      <c r="L414">
        <v>0.73099999999999998</v>
      </c>
      <c r="M414">
        <v>4.3099999999999996</v>
      </c>
      <c r="N414">
        <v>-0.43099999999999994</v>
      </c>
      <c r="O414" t="s">
        <v>202</v>
      </c>
      <c r="P414">
        <v>0.65300000000000002</v>
      </c>
      <c r="Q414">
        <v>7.7999999999999958E-2</v>
      </c>
      <c r="R414">
        <v>9.2899999999999991</v>
      </c>
      <c r="S414">
        <v>-0.92899999999999994</v>
      </c>
      <c r="T414">
        <v>-0.498</v>
      </c>
      <c r="U414">
        <v>45.75</v>
      </c>
      <c r="V414">
        <f t="shared" si="109"/>
        <v>22.875</v>
      </c>
      <c r="W414">
        <f t="shared" si="110"/>
        <v>2.2875000000000001</v>
      </c>
      <c r="X414">
        <f t="shared" si="116"/>
        <v>16.4388605484375</v>
      </c>
      <c r="Y414">
        <f t="shared" si="119"/>
        <v>0.11944869831546701</v>
      </c>
      <c r="Z414">
        <f t="shared" si="112"/>
        <v>8.7007620399812434E-6</v>
      </c>
      <c r="AA414">
        <f t="shared" si="113"/>
        <v>8.7007620399812442</v>
      </c>
      <c r="AB414">
        <f t="shared" si="114"/>
        <v>1.4303061384039024E-8</v>
      </c>
      <c r="AC414">
        <f t="shared" si="115"/>
        <v>1.4303061384039025E-2</v>
      </c>
      <c r="AD414">
        <f t="shared" si="118"/>
        <v>2.8721006795259088E-2</v>
      </c>
      <c r="AF414">
        <v>28.545300000000001</v>
      </c>
    </row>
    <row r="415" spans="1:32" x14ac:dyDescent="0.35">
      <c r="A415">
        <v>44776</v>
      </c>
      <c r="B415" s="2">
        <v>44776</v>
      </c>
      <c r="C415" t="s">
        <v>18</v>
      </c>
      <c r="D415" t="s">
        <v>196</v>
      </c>
      <c r="E415" t="s">
        <v>133</v>
      </c>
      <c r="F415" t="s">
        <v>46</v>
      </c>
      <c r="G415">
        <v>5</v>
      </c>
      <c r="H415" t="s">
        <v>25</v>
      </c>
      <c r="I415" t="s">
        <v>83</v>
      </c>
      <c r="J415" t="s">
        <v>485</v>
      </c>
      <c r="K415" t="s">
        <v>199</v>
      </c>
      <c r="L415">
        <v>0.79900000000000004</v>
      </c>
      <c r="M415">
        <v>1.35</v>
      </c>
      <c r="N415">
        <v>-0.13500000000000001</v>
      </c>
      <c r="O415" t="s">
        <v>200</v>
      </c>
      <c r="P415">
        <v>0.68799999999999994</v>
      </c>
      <c r="Q415">
        <v>0.1110000000000001</v>
      </c>
      <c r="R415">
        <v>6.31</v>
      </c>
      <c r="S415">
        <v>-0.63100000000000001</v>
      </c>
      <c r="T415">
        <f>S415-N415</f>
        <v>-0.496</v>
      </c>
      <c r="U415">
        <v>27.85</v>
      </c>
      <c r="V415">
        <f t="shared" si="109"/>
        <v>13.925000000000001</v>
      </c>
      <c r="W415">
        <f t="shared" si="110"/>
        <v>1.3925000000000001</v>
      </c>
      <c r="X415">
        <f t="shared" si="116"/>
        <v>6.0917197244375005</v>
      </c>
      <c r="Y415">
        <f t="shared" si="119"/>
        <v>0.16133720930232573</v>
      </c>
      <c r="Z415">
        <f t="shared" si="112"/>
        <v>1.2597030498141096E-5</v>
      </c>
      <c r="AA415">
        <f t="shared" si="113"/>
        <v>12.597030498141097</v>
      </c>
      <c r="AB415">
        <f t="shared" si="114"/>
        <v>7.6737579154866859E-9</v>
      </c>
      <c r="AC415">
        <f t="shared" si="115"/>
        <v>7.6737579154866863E-3</v>
      </c>
      <c r="AD415">
        <f t="shared" si="118"/>
        <v>1.5471286119932835E-2</v>
      </c>
      <c r="AE415">
        <v>28.545300000000001</v>
      </c>
      <c r="AF415">
        <v>28.545300000000001</v>
      </c>
    </row>
    <row r="416" spans="1:32" x14ac:dyDescent="0.35">
      <c r="A416">
        <v>44777</v>
      </c>
      <c r="B416" s="2">
        <v>44777</v>
      </c>
      <c r="C416" t="s">
        <v>18</v>
      </c>
      <c r="D416" t="s">
        <v>196</v>
      </c>
      <c r="E416" t="s">
        <v>109</v>
      </c>
      <c r="F416" t="s">
        <v>21</v>
      </c>
      <c r="G416">
        <v>16</v>
      </c>
      <c r="H416" t="s">
        <v>39</v>
      </c>
      <c r="I416" t="s">
        <v>119</v>
      </c>
      <c r="J416" t="s">
        <v>441</v>
      </c>
      <c r="K416" t="s">
        <v>87</v>
      </c>
      <c r="L416">
        <v>0.81899999999999995</v>
      </c>
      <c r="M416">
        <v>7.21</v>
      </c>
      <c r="N416">
        <v>-0.72099999999999997</v>
      </c>
      <c r="O416" t="s">
        <v>180</v>
      </c>
      <c r="P416">
        <v>0.54900000000000004</v>
      </c>
      <c r="Q416">
        <v>0.26999999999999991</v>
      </c>
      <c r="R416">
        <v>17.18</v>
      </c>
      <c r="S416">
        <v>-1.718</v>
      </c>
      <c r="T416">
        <v>-0.997</v>
      </c>
      <c r="U416">
        <v>86.325000000000003</v>
      </c>
      <c r="V416">
        <f t="shared" si="109"/>
        <v>43.162500000000001</v>
      </c>
      <c r="W416">
        <f t="shared" si="110"/>
        <v>4.3162500000000001</v>
      </c>
      <c r="X416">
        <f t="shared" si="116"/>
        <v>58.527865878609383</v>
      </c>
      <c r="Y416">
        <f t="shared" si="119"/>
        <v>0.49180327868852436</v>
      </c>
      <c r="Z416">
        <f t="shared" si="112"/>
        <v>4.9675494502303785E-5</v>
      </c>
      <c r="AA416">
        <f t="shared" si="113"/>
        <v>49.675494502303785</v>
      </c>
      <c r="AB416">
        <f t="shared" si="114"/>
        <v>2.9074006796844337E-7</v>
      </c>
      <c r="AC416">
        <f t="shared" si="115"/>
        <v>0.29074006796844337</v>
      </c>
      <c r="AD416">
        <f t="shared" si="118"/>
        <v>0.29161491270656303</v>
      </c>
      <c r="AF416">
        <v>29.967099999999999</v>
      </c>
    </row>
    <row r="417" spans="1:32" x14ac:dyDescent="0.35">
      <c r="A417">
        <v>44777</v>
      </c>
      <c r="B417" s="2">
        <v>44777</v>
      </c>
      <c r="C417" t="s">
        <v>18</v>
      </c>
      <c r="D417" t="s">
        <v>196</v>
      </c>
      <c r="E417" t="s">
        <v>123</v>
      </c>
      <c r="F417" t="s">
        <v>21</v>
      </c>
      <c r="G417">
        <v>6</v>
      </c>
      <c r="H417" t="s">
        <v>39</v>
      </c>
      <c r="I417" t="s">
        <v>131</v>
      </c>
      <c r="J417" t="s">
        <v>455</v>
      </c>
      <c r="K417" t="s">
        <v>165</v>
      </c>
      <c r="L417">
        <v>0.86599999999999999</v>
      </c>
      <c r="M417">
        <v>5.85</v>
      </c>
      <c r="N417">
        <v>-0.58499999999999996</v>
      </c>
      <c r="O417" t="s">
        <v>168</v>
      </c>
      <c r="P417">
        <v>0.72599999999999998</v>
      </c>
      <c r="Q417">
        <v>0.14000000000000001</v>
      </c>
      <c r="R417">
        <v>12.02</v>
      </c>
      <c r="S417">
        <v>-1.202</v>
      </c>
      <c r="T417">
        <v>-0.61699999999999999</v>
      </c>
      <c r="U417">
        <v>85.55</v>
      </c>
      <c r="V417">
        <f t="shared" si="109"/>
        <v>42.774999999999999</v>
      </c>
      <c r="W417">
        <f t="shared" si="110"/>
        <v>4.2774999999999999</v>
      </c>
      <c r="X417">
        <f t="shared" si="116"/>
        <v>57.481691864937495</v>
      </c>
      <c r="Y417">
        <f t="shared" si="119"/>
        <v>0.19283746556473833</v>
      </c>
      <c r="Z417">
        <f t="shared" si="112"/>
        <v>1.5689806705871461E-5</v>
      </c>
      <c r="AA417">
        <f t="shared" si="113"/>
        <v>15.68980670587146</v>
      </c>
      <c r="AB417">
        <f t="shared" si="114"/>
        <v>9.0187663448733328E-8</v>
      </c>
      <c r="AC417">
        <f t="shared" si="115"/>
        <v>9.0187663448733316E-2</v>
      </c>
      <c r="AD417">
        <f t="shared" si="118"/>
        <v>0.14617125356358723</v>
      </c>
      <c r="AF417">
        <v>29.967099999999999</v>
      </c>
    </row>
    <row r="418" spans="1:32" x14ac:dyDescent="0.35">
      <c r="A418">
        <v>44777</v>
      </c>
      <c r="B418" s="2">
        <v>44777</v>
      </c>
      <c r="C418" t="s">
        <v>18</v>
      </c>
      <c r="D418" t="s">
        <v>196</v>
      </c>
      <c r="E418" t="s">
        <v>109</v>
      </c>
      <c r="F418" t="s">
        <v>21</v>
      </c>
      <c r="G418">
        <v>11</v>
      </c>
      <c r="H418" t="s">
        <v>27</v>
      </c>
      <c r="I418" t="s">
        <v>120</v>
      </c>
      <c r="J418" t="s">
        <v>442</v>
      </c>
      <c r="K418" t="s">
        <v>87</v>
      </c>
      <c r="L418">
        <v>0.69499999999999995</v>
      </c>
      <c r="M418">
        <v>9.1300000000000008</v>
      </c>
      <c r="N418">
        <v>-0.91300000000000003</v>
      </c>
      <c r="O418" t="s">
        <v>180</v>
      </c>
      <c r="P418">
        <v>0.50700000000000001</v>
      </c>
      <c r="Q418">
        <v>0.18799999999999994</v>
      </c>
      <c r="R418">
        <v>11.35</v>
      </c>
      <c r="S418">
        <v>-1.135</v>
      </c>
      <c r="T418">
        <v>-0.22199999999999998</v>
      </c>
      <c r="U418">
        <v>89.724999999999994</v>
      </c>
      <c r="V418">
        <f t="shared" si="109"/>
        <v>44.862499999999997</v>
      </c>
      <c r="W418">
        <f t="shared" si="110"/>
        <v>4.4862500000000001</v>
      </c>
      <c r="X418">
        <f t="shared" si="116"/>
        <v>63.229019694359373</v>
      </c>
      <c r="Y418">
        <f t="shared" si="119"/>
        <v>0.37080867850098609</v>
      </c>
      <c r="Z418">
        <f t="shared" si="112"/>
        <v>3.5088958345628122E-5</v>
      </c>
      <c r="AA418">
        <f t="shared" si="113"/>
        <v>35.088958345628122</v>
      </c>
      <c r="AB418">
        <f t="shared" si="114"/>
        <v>2.2186404382902763E-7</v>
      </c>
      <c r="AC418">
        <f t="shared" si="115"/>
        <v>0.22186404382902764</v>
      </c>
      <c r="AD418">
        <f t="shared" si="118"/>
        <v>0.99938758481543988</v>
      </c>
      <c r="AF418">
        <v>29.967099999999999</v>
      </c>
    </row>
    <row r="419" spans="1:32" x14ac:dyDescent="0.35">
      <c r="A419">
        <v>44777</v>
      </c>
      <c r="B419" s="10">
        <v>44777</v>
      </c>
      <c r="C419" t="s">
        <v>18</v>
      </c>
      <c r="D419" t="s">
        <v>196</v>
      </c>
      <c r="E419" t="s">
        <v>123</v>
      </c>
      <c r="F419" t="s">
        <v>21</v>
      </c>
      <c r="G419">
        <v>1</v>
      </c>
      <c r="H419" t="s">
        <v>22</v>
      </c>
      <c r="I419" t="s">
        <v>130</v>
      </c>
      <c r="J419" t="s">
        <v>460</v>
      </c>
      <c r="K419" t="s">
        <v>165</v>
      </c>
      <c r="L419">
        <v>0.70899999999999996</v>
      </c>
      <c r="M419">
        <v>2.81</v>
      </c>
      <c r="N419">
        <v>-0.28100000000000003</v>
      </c>
      <c r="O419" t="s">
        <v>168</v>
      </c>
      <c r="P419">
        <v>0.64100000000000001</v>
      </c>
      <c r="Q419">
        <v>6.7999999999999949E-2</v>
      </c>
      <c r="R419">
        <v>17.32</v>
      </c>
      <c r="S419">
        <v>-1.732</v>
      </c>
      <c r="T419">
        <v>-1.4510000000000001</v>
      </c>
      <c r="U419">
        <v>45.400000000000006</v>
      </c>
      <c r="V419">
        <f t="shared" si="109"/>
        <v>22.700000000000003</v>
      </c>
      <c r="W419">
        <f t="shared" si="110"/>
        <v>2.2700000000000005</v>
      </c>
      <c r="X419">
        <f t="shared" si="116"/>
        <v>16.188299111000006</v>
      </c>
      <c r="Y419">
        <f t="shared" si="119"/>
        <v>0.10608424336973471</v>
      </c>
      <c r="Z419">
        <f t="shared" si="112"/>
        <v>7.5183614107649007E-6</v>
      </c>
      <c r="AA419">
        <f t="shared" si="113"/>
        <v>7.5183614107649008</v>
      </c>
      <c r="AB419">
        <f t="shared" si="114"/>
        <v>1.217094833420622E-8</v>
      </c>
      <c r="AC419">
        <f t="shared" si="115"/>
        <v>1.2170948334206219E-2</v>
      </c>
      <c r="AD419">
        <f t="shared" si="118"/>
        <v>8.3879726631331617E-3</v>
      </c>
      <c r="AF419">
        <v>29.967099999999999</v>
      </c>
    </row>
    <row r="420" spans="1:32" x14ac:dyDescent="0.35">
      <c r="A420">
        <v>44777</v>
      </c>
      <c r="B420" s="2">
        <v>44777</v>
      </c>
      <c r="C420" t="s">
        <v>18</v>
      </c>
      <c r="D420" t="s">
        <v>196</v>
      </c>
      <c r="E420" t="s">
        <v>123</v>
      </c>
      <c r="F420" t="s">
        <v>21</v>
      </c>
      <c r="G420">
        <v>4</v>
      </c>
      <c r="H420" t="s">
        <v>30</v>
      </c>
      <c r="I420" t="s">
        <v>115</v>
      </c>
      <c r="J420" t="s">
        <v>461</v>
      </c>
      <c r="K420" t="s">
        <v>165</v>
      </c>
      <c r="L420">
        <v>0.51900000000000002</v>
      </c>
      <c r="M420">
        <v>6.34</v>
      </c>
      <c r="N420">
        <v>-0.63400000000000001</v>
      </c>
      <c r="O420" t="s">
        <v>168</v>
      </c>
      <c r="P420">
        <v>0.55300000000000005</v>
      </c>
      <c r="Q420">
        <v>-3.400000000000003E-2</v>
      </c>
      <c r="R420">
        <v>8.18</v>
      </c>
      <c r="S420">
        <v>-0.81799999999999995</v>
      </c>
      <c r="T420">
        <v>-0.18399999999999994</v>
      </c>
      <c r="U420">
        <v>85.85</v>
      </c>
      <c r="V420">
        <f t="shared" si="109"/>
        <v>42.924999999999997</v>
      </c>
      <c r="W420">
        <f t="shared" si="110"/>
        <v>4.2924999999999995</v>
      </c>
      <c r="X420">
        <f t="shared" si="116"/>
        <v>57.885543259437483</v>
      </c>
      <c r="Y420">
        <f>(P420-L420)/L420</f>
        <v>6.5510597302504872E-2</v>
      </c>
      <c r="Z420">
        <f t="shared" si="112"/>
        <v>4.1536174063171412E-6</v>
      </c>
      <c r="AA420">
        <f t="shared" si="113"/>
        <v>4.1536174063171414</v>
      </c>
      <c r="AB420">
        <f t="shared" si="114"/>
        <v>2.4043440005652337E-8</v>
      </c>
      <c r="AC420">
        <f t="shared" si="115"/>
        <v>2.4043440005652339E-2</v>
      </c>
      <c r="AD420">
        <f t="shared" si="118"/>
        <v>0.13067086959593666</v>
      </c>
      <c r="AF420">
        <v>29.967099999999999</v>
      </c>
    </row>
    <row r="421" spans="1:32" x14ac:dyDescent="0.35">
      <c r="A421">
        <v>44777</v>
      </c>
      <c r="B421" s="2">
        <v>44777</v>
      </c>
      <c r="C421" t="s">
        <v>18</v>
      </c>
      <c r="D421" t="s">
        <v>196</v>
      </c>
      <c r="E421" t="s">
        <v>133</v>
      </c>
      <c r="F421" t="s">
        <v>46</v>
      </c>
      <c r="G421">
        <v>8</v>
      </c>
      <c r="H421" t="s">
        <v>33</v>
      </c>
      <c r="I421" t="s">
        <v>54</v>
      </c>
      <c r="J421" t="s">
        <v>477</v>
      </c>
      <c r="K421" t="s">
        <v>204</v>
      </c>
      <c r="L421">
        <v>0.78400000000000003</v>
      </c>
      <c r="M421">
        <v>4.75</v>
      </c>
      <c r="N421">
        <v>-0.47499999999999998</v>
      </c>
      <c r="O421" t="s">
        <v>205</v>
      </c>
      <c r="P421">
        <v>0.79900000000000004</v>
      </c>
      <c r="Q421">
        <v>-1.5000000000000013E-2</v>
      </c>
      <c r="R421">
        <v>8.0399999999999991</v>
      </c>
      <c r="S421">
        <v>-0.80399999999999994</v>
      </c>
      <c r="T421">
        <f>S421-N421</f>
        <v>-0.32899999999999996</v>
      </c>
      <c r="U421">
        <v>83</v>
      </c>
      <c r="V421">
        <f t="shared" si="109"/>
        <v>41.5</v>
      </c>
      <c r="W421">
        <f t="shared" si="110"/>
        <v>4.1500000000000004</v>
      </c>
      <c r="X421">
        <f t="shared" si="116"/>
        <v>54.106033775000007</v>
      </c>
      <c r="Y421">
        <f>(P421-L421)/L421</f>
        <v>1.9132653061224508E-2</v>
      </c>
      <c r="Z421">
        <f t="shared" si="112"/>
        <v>9.1287692220535775E-7</v>
      </c>
      <c r="AA421">
        <f t="shared" si="113"/>
        <v>0.91287692220535777</v>
      </c>
      <c r="AB421">
        <f t="shared" si="114"/>
        <v>4.939214958526114E-9</v>
      </c>
      <c r="AC421">
        <f t="shared" si="115"/>
        <v>4.9392149585261143E-3</v>
      </c>
      <c r="AD421">
        <f t="shared" si="118"/>
        <v>1.5012811424091535E-2</v>
      </c>
      <c r="AE421">
        <v>29.967099999999999</v>
      </c>
      <c r="AF421">
        <v>29.967099999999999</v>
      </c>
    </row>
    <row r="422" spans="1:32" x14ac:dyDescent="0.35">
      <c r="A422">
        <v>44777</v>
      </c>
      <c r="B422" s="2">
        <v>44777</v>
      </c>
      <c r="C422" t="s">
        <v>18</v>
      </c>
      <c r="D422" t="s">
        <v>196</v>
      </c>
      <c r="E422" t="s">
        <v>133</v>
      </c>
      <c r="F422" t="s">
        <v>46</v>
      </c>
      <c r="G422">
        <v>2</v>
      </c>
      <c r="H422" t="s">
        <v>33</v>
      </c>
      <c r="I422" t="s">
        <v>89</v>
      </c>
      <c r="J422" t="s">
        <v>478</v>
      </c>
      <c r="K422" t="s">
        <v>204</v>
      </c>
      <c r="L422">
        <v>0.64300000000000002</v>
      </c>
      <c r="M422">
        <v>4.83</v>
      </c>
      <c r="N422">
        <v>-0.48299999999999998</v>
      </c>
      <c r="O422" t="s">
        <v>205</v>
      </c>
      <c r="P422">
        <v>0.65100000000000002</v>
      </c>
      <c r="Q422">
        <v>-8.0000000000000071E-3</v>
      </c>
      <c r="R422">
        <v>10.65</v>
      </c>
      <c r="S422">
        <v>-1.0649999999999999</v>
      </c>
      <c r="T422">
        <f>S422-N422</f>
        <v>-0.58199999999999996</v>
      </c>
      <c r="U422">
        <v>75.25</v>
      </c>
      <c r="V422">
        <f t="shared" si="109"/>
        <v>37.625</v>
      </c>
      <c r="W422">
        <f t="shared" si="110"/>
        <v>3.7625000000000002</v>
      </c>
      <c r="X422">
        <f t="shared" si="116"/>
        <v>44.473624310937502</v>
      </c>
      <c r="Y422">
        <f>(P422-L422)/L422</f>
        <v>1.2441679626749622E-2</v>
      </c>
      <c r="Z422">
        <f t="shared" si="112"/>
        <v>5.3745613875991589E-7</v>
      </c>
      <c r="AA422">
        <f t="shared" si="113"/>
        <v>0.53745613875991594</v>
      </c>
      <c r="AB422">
        <f t="shared" si="114"/>
        <v>2.3902622398815593E-9</v>
      </c>
      <c r="AC422">
        <f t="shared" si="115"/>
        <v>2.3902622398815597E-3</v>
      </c>
      <c r="AD422">
        <f t="shared" si="118"/>
        <v>4.1069797936109272E-3</v>
      </c>
      <c r="AE422">
        <v>29.967099999999999</v>
      </c>
      <c r="AF422">
        <v>29.967099999999999</v>
      </c>
    </row>
    <row r="423" spans="1:32" x14ac:dyDescent="0.35">
      <c r="A423">
        <v>44777</v>
      </c>
      <c r="B423" s="10">
        <v>44777</v>
      </c>
      <c r="C423" t="s">
        <v>18</v>
      </c>
      <c r="D423" t="s">
        <v>196</v>
      </c>
      <c r="E423" t="s">
        <v>109</v>
      </c>
      <c r="F423" t="s">
        <v>21</v>
      </c>
      <c r="G423">
        <v>15</v>
      </c>
      <c r="H423" t="s">
        <v>33</v>
      </c>
      <c r="I423" t="s">
        <v>104</v>
      </c>
      <c r="J423" t="s">
        <v>446</v>
      </c>
      <c r="K423" t="s">
        <v>87</v>
      </c>
      <c r="L423">
        <v>0.754</v>
      </c>
      <c r="M423">
        <v>3.94</v>
      </c>
      <c r="N423">
        <v>-0.39400000000000002</v>
      </c>
      <c r="O423" t="s">
        <v>180</v>
      </c>
      <c r="P423">
        <v>0.76100000000000001</v>
      </c>
      <c r="Q423">
        <v>-7.0000000000000062E-3</v>
      </c>
      <c r="R423">
        <v>12.17</v>
      </c>
      <c r="S423">
        <v>-1.2170000000000001</v>
      </c>
      <c r="T423">
        <v>-0.82300000000000006</v>
      </c>
      <c r="U423">
        <v>56.400000000000006</v>
      </c>
      <c r="V423">
        <f t="shared" si="109"/>
        <v>28.200000000000003</v>
      </c>
      <c r="W423">
        <f t="shared" si="110"/>
        <v>2.8200000000000003</v>
      </c>
      <c r="X423">
        <f t="shared" si="116"/>
        <v>24.983180316000006</v>
      </c>
      <c r="Y423">
        <f>(P423-L423)/L423</f>
        <v>9.2838196286472233E-3</v>
      </c>
      <c r="Z423">
        <f t="shared" si="112"/>
        <v>3.7481634545888322E-7</v>
      </c>
      <c r="AA423">
        <f t="shared" si="113"/>
        <v>0.3748163454588832</v>
      </c>
      <c r="AB423">
        <f t="shared" si="114"/>
        <v>9.36410434398343E-10</v>
      </c>
      <c r="AC423">
        <f t="shared" si="115"/>
        <v>9.3641043439834297E-4</v>
      </c>
      <c r="AD423">
        <f t="shared" si="118"/>
        <v>1.137801256863114E-3</v>
      </c>
      <c r="AF423">
        <v>29.967099999999999</v>
      </c>
    </row>
    <row r="424" spans="1:32" x14ac:dyDescent="0.35">
      <c r="A424">
        <v>44777</v>
      </c>
      <c r="B424" s="10">
        <v>44777</v>
      </c>
      <c r="C424" t="s">
        <v>18</v>
      </c>
      <c r="D424" t="s">
        <v>196</v>
      </c>
      <c r="E424" t="s">
        <v>123</v>
      </c>
      <c r="F424" t="s">
        <v>21</v>
      </c>
      <c r="G424">
        <v>5</v>
      </c>
      <c r="H424" t="s">
        <v>26</v>
      </c>
      <c r="I424" t="s">
        <v>54</v>
      </c>
      <c r="J424" t="s">
        <v>496</v>
      </c>
      <c r="K424" t="s">
        <v>165</v>
      </c>
      <c r="L424">
        <v>0.67800000000000005</v>
      </c>
      <c r="M424">
        <v>5.37</v>
      </c>
      <c r="N424">
        <v>-0.53700000000000003</v>
      </c>
      <c r="O424" t="s">
        <v>168</v>
      </c>
      <c r="P424">
        <v>0.65700000000000003</v>
      </c>
      <c r="Q424">
        <v>2.1000000000000019E-2</v>
      </c>
      <c r="R424">
        <v>14.12</v>
      </c>
      <c r="S424">
        <v>-1.4119999999999999</v>
      </c>
      <c r="T424">
        <v>-0.87499999999999989</v>
      </c>
      <c r="U424">
        <v>40.224999999999994</v>
      </c>
      <c r="V424">
        <f t="shared" si="109"/>
        <v>20.112499999999997</v>
      </c>
      <c r="W424">
        <f t="shared" si="110"/>
        <v>2.0112499999999995</v>
      </c>
      <c r="X424">
        <f t="shared" si="116"/>
        <v>12.70812915748437</v>
      </c>
      <c r="Y424">
        <f>(L424-P424)/P424</f>
        <v>3.1963470319634729E-2</v>
      </c>
      <c r="Z424">
        <f t="shared" si="112"/>
        <v>1.7170223302095389E-6</v>
      </c>
      <c r="AA424">
        <f t="shared" si="113"/>
        <v>1.7170223302095389</v>
      </c>
      <c r="AB424">
        <f t="shared" si="114"/>
        <v>2.18201415385876E-9</v>
      </c>
      <c r="AC424">
        <f t="shared" si="115"/>
        <v>2.1820141538587598E-3</v>
      </c>
      <c r="AD424">
        <f t="shared" si="118"/>
        <v>2.4937304615528688E-3</v>
      </c>
      <c r="AF424">
        <v>29.967099999999999</v>
      </c>
    </row>
    <row r="425" spans="1:32" x14ac:dyDescent="0.35">
      <c r="A425">
        <v>44777</v>
      </c>
      <c r="B425" s="10">
        <v>44777</v>
      </c>
      <c r="C425" t="s">
        <v>18</v>
      </c>
      <c r="D425" t="s">
        <v>196</v>
      </c>
      <c r="E425" t="s">
        <v>109</v>
      </c>
      <c r="F425" t="s">
        <v>21</v>
      </c>
      <c r="G425">
        <v>12</v>
      </c>
      <c r="H425" t="s">
        <v>26</v>
      </c>
      <c r="I425" t="s">
        <v>203</v>
      </c>
      <c r="J425" t="s">
        <v>495</v>
      </c>
      <c r="K425" t="s">
        <v>87</v>
      </c>
      <c r="L425">
        <v>0.82699999999999996</v>
      </c>
      <c r="M425">
        <v>6.03</v>
      </c>
      <c r="N425">
        <v>-0.60299999999999998</v>
      </c>
      <c r="O425" t="s">
        <v>180</v>
      </c>
      <c r="P425">
        <v>0.85699999999999998</v>
      </c>
      <c r="Q425">
        <v>-3.0000000000000027E-2</v>
      </c>
      <c r="R425">
        <v>16.559999999999999</v>
      </c>
      <c r="S425">
        <v>-1.6559999999999999</v>
      </c>
      <c r="T425">
        <v>-1.0529999999999999</v>
      </c>
      <c r="U425">
        <v>35.049999999999997</v>
      </c>
      <c r="V425">
        <f t="shared" si="109"/>
        <v>17.524999999999999</v>
      </c>
      <c r="W425">
        <f t="shared" si="110"/>
        <v>1.7524999999999999</v>
      </c>
      <c r="X425">
        <f t="shared" si="116"/>
        <v>9.6486279224374982</v>
      </c>
      <c r="Y425">
        <f>(P425-L425)/L425</f>
        <v>3.6275695284159644E-2</v>
      </c>
      <c r="Z425">
        <f t="shared" si="112"/>
        <v>2.0064758812898986E-6</v>
      </c>
      <c r="AA425">
        <f t="shared" si="113"/>
        <v>2.0064758812898984</v>
      </c>
      <c r="AB425">
        <f t="shared" si="114"/>
        <v>1.9359739213911101E-9</v>
      </c>
      <c r="AC425">
        <f t="shared" si="115"/>
        <v>1.93597392139111E-3</v>
      </c>
      <c r="AD425">
        <f t="shared" si="118"/>
        <v>1.8385317392128301E-3</v>
      </c>
      <c r="AF425">
        <v>29.967099999999999</v>
      </c>
    </row>
    <row r="426" spans="1:32" x14ac:dyDescent="0.35">
      <c r="A426">
        <v>44777</v>
      </c>
      <c r="B426" s="2">
        <v>44777</v>
      </c>
      <c r="C426" t="s">
        <v>18</v>
      </c>
      <c r="D426" t="s">
        <v>196</v>
      </c>
      <c r="E426" t="s">
        <v>109</v>
      </c>
      <c r="F426" t="s">
        <v>21</v>
      </c>
      <c r="G426">
        <v>9</v>
      </c>
      <c r="H426" t="s">
        <v>41</v>
      </c>
      <c r="I426" t="s">
        <v>101</v>
      </c>
      <c r="J426" t="s">
        <v>448</v>
      </c>
      <c r="K426" t="s">
        <v>87</v>
      </c>
      <c r="L426">
        <v>0.73399999999999999</v>
      </c>
      <c r="M426">
        <v>5.67</v>
      </c>
      <c r="N426">
        <v>-0.56699999999999995</v>
      </c>
      <c r="O426" t="s">
        <v>180</v>
      </c>
      <c r="P426">
        <v>0.54300000000000004</v>
      </c>
      <c r="Q426">
        <v>0.19099999999999995</v>
      </c>
      <c r="R426">
        <v>26.67</v>
      </c>
      <c r="S426">
        <v>-2.6670000000000003</v>
      </c>
      <c r="T426">
        <v>-2.1000000000000005</v>
      </c>
      <c r="U426">
        <v>111.42500000000001</v>
      </c>
      <c r="V426">
        <f t="shared" si="109"/>
        <v>55.712500000000006</v>
      </c>
      <c r="W426">
        <f t="shared" si="110"/>
        <v>5.5712500000000009</v>
      </c>
      <c r="X426">
        <f t="shared" si="116"/>
        <v>97.511267140484406</v>
      </c>
      <c r="Y426">
        <f t="shared" ref="Y426:Y434" si="120">(L426-P426)/P426</f>
        <v>0.35174953959484334</v>
      </c>
      <c r="Z426">
        <f t="shared" si="112"/>
        <v>3.288216817902198E-5</v>
      </c>
      <c r="AA426">
        <f t="shared" si="113"/>
        <v>32.882168179021981</v>
      </c>
      <c r="AB426">
        <f t="shared" si="114"/>
        <v>3.2063818854629478E-7</v>
      </c>
      <c r="AC426">
        <f t="shared" si="115"/>
        <v>0.32063818854629483</v>
      </c>
      <c r="AD426">
        <f t="shared" si="118"/>
        <v>0.15268485168871179</v>
      </c>
      <c r="AF426">
        <v>29.967099999999999</v>
      </c>
    </row>
    <row r="427" spans="1:32" x14ac:dyDescent="0.35">
      <c r="A427">
        <v>44777</v>
      </c>
      <c r="B427" s="9">
        <v>44777</v>
      </c>
      <c r="C427" t="s">
        <v>18</v>
      </c>
      <c r="D427" t="s">
        <v>196</v>
      </c>
      <c r="E427" t="s">
        <v>123</v>
      </c>
      <c r="F427" t="s">
        <v>21</v>
      </c>
      <c r="G427">
        <v>2</v>
      </c>
      <c r="H427" t="s">
        <v>41</v>
      </c>
      <c r="I427" t="s">
        <v>127</v>
      </c>
      <c r="J427" t="s">
        <v>464</v>
      </c>
      <c r="K427" t="s">
        <v>165</v>
      </c>
      <c r="L427">
        <v>0.85699999999999998</v>
      </c>
      <c r="M427">
        <v>9.51</v>
      </c>
      <c r="N427">
        <v>-0.95099999999999996</v>
      </c>
      <c r="O427" t="s">
        <v>168</v>
      </c>
      <c r="P427">
        <v>0.628</v>
      </c>
      <c r="Q427">
        <v>0.22899999999999998</v>
      </c>
      <c r="R427">
        <v>20.82</v>
      </c>
      <c r="S427">
        <v>-2.0819999999999999</v>
      </c>
      <c r="T427">
        <v>-1.1309999999999998</v>
      </c>
      <c r="U427">
        <v>77.25</v>
      </c>
      <c r="V427">
        <f t="shared" si="109"/>
        <v>38.625</v>
      </c>
      <c r="W427">
        <f t="shared" si="110"/>
        <v>3.8624999999999998</v>
      </c>
      <c r="X427">
        <f t="shared" si="116"/>
        <v>46.869086685937496</v>
      </c>
      <c r="Y427">
        <f t="shared" si="120"/>
        <v>0.36464968152866239</v>
      </c>
      <c r="Z427">
        <f t="shared" si="112"/>
        <v>3.4372895578027295E-5</v>
      </c>
      <c r="AA427">
        <f t="shared" si="113"/>
        <v>34.372895578027297</v>
      </c>
      <c r="AB427">
        <f t="shared" si="114"/>
        <v>1.611026222493239E-7</v>
      </c>
      <c r="AC427">
        <f t="shared" si="115"/>
        <v>0.16110262224932392</v>
      </c>
      <c r="AD427">
        <f t="shared" si="118"/>
        <v>0.14244263682522013</v>
      </c>
      <c r="AF427">
        <v>29.967099999999999</v>
      </c>
    </row>
    <row r="428" spans="1:32" x14ac:dyDescent="0.35">
      <c r="A428">
        <v>44777</v>
      </c>
      <c r="B428" s="2">
        <v>44777</v>
      </c>
      <c r="C428" t="s">
        <v>18</v>
      </c>
      <c r="D428" t="s">
        <v>196</v>
      </c>
      <c r="E428" t="s">
        <v>133</v>
      </c>
      <c r="F428" t="s">
        <v>46</v>
      </c>
      <c r="G428">
        <v>4</v>
      </c>
      <c r="H428" t="s">
        <v>41</v>
      </c>
      <c r="I428" t="s">
        <v>136</v>
      </c>
      <c r="J428" t="s">
        <v>480</v>
      </c>
      <c r="K428" t="s">
        <v>204</v>
      </c>
      <c r="L428">
        <v>0.98699999999999999</v>
      </c>
      <c r="M428">
        <v>4.6900000000000004</v>
      </c>
      <c r="N428">
        <v>-0.46900000000000003</v>
      </c>
      <c r="O428" t="s">
        <v>205</v>
      </c>
      <c r="P428">
        <v>0.84899999999999998</v>
      </c>
      <c r="Q428">
        <v>0.13800000000000001</v>
      </c>
      <c r="R428">
        <v>17.47</v>
      </c>
      <c r="S428">
        <v>-1.7469999999999999</v>
      </c>
      <c r="T428">
        <f>S428-N428</f>
        <v>-1.2779999999999998</v>
      </c>
      <c r="U428">
        <v>131.125</v>
      </c>
      <c r="V428">
        <f t="shared" si="109"/>
        <v>65.5625</v>
      </c>
      <c r="W428">
        <f t="shared" si="110"/>
        <v>6.5562500000000004</v>
      </c>
      <c r="X428">
        <f t="shared" si="116"/>
        <v>135.0394053746094</v>
      </c>
      <c r="Y428">
        <f t="shared" si="120"/>
        <v>0.16254416961130744</v>
      </c>
      <c r="Z428">
        <f t="shared" si="112"/>
        <v>1.271313767265483E-5</v>
      </c>
      <c r="AA428">
        <f t="shared" si="113"/>
        <v>12.713137672654829</v>
      </c>
      <c r="AB428">
        <f t="shared" si="114"/>
        <v>1.7167745517608538E-7</v>
      </c>
      <c r="AC428">
        <f t="shared" si="115"/>
        <v>0.17167745517608538</v>
      </c>
      <c r="AD428">
        <f t="shared" si="118"/>
        <v>0.134332907023541</v>
      </c>
      <c r="AE428">
        <v>29.967099999999999</v>
      </c>
      <c r="AF428">
        <v>29.967099999999999</v>
      </c>
    </row>
    <row r="429" spans="1:32" x14ac:dyDescent="0.35">
      <c r="A429">
        <v>44777</v>
      </c>
      <c r="B429" s="2">
        <v>44777</v>
      </c>
      <c r="C429" t="s">
        <v>18</v>
      </c>
      <c r="D429" t="s">
        <v>196</v>
      </c>
      <c r="E429" t="s">
        <v>109</v>
      </c>
      <c r="F429" t="s">
        <v>21</v>
      </c>
      <c r="G429">
        <v>14</v>
      </c>
      <c r="H429" t="s">
        <v>29</v>
      </c>
      <c r="I429" t="s">
        <v>66</v>
      </c>
      <c r="J429" t="s">
        <v>450</v>
      </c>
      <c r="K429" t="s">
        <v>87</v>
      </c>
      <c r="L429">
        <v>0.72699999999999998</v>
      </c>
      <c r="M429">
        <v>6.58</v>
      </c>
      <c r="N429">
        <v>-0.65800000000000003</v>
      </c>
      <c r="O429" t="s">
        <v>180</v>
      </c>
      <c r="P429">
        <v>0.52500000000000002</v>
      </c>
      <c r="Q429">
        <v>0.20199999999999996</v>
      </c>
      <c r="R429">
        <v>17.04</v>
      </c>
      <c r="S429">
        <v>-1.704</v>
      </c>
      <c r="T429">
        <v>-1.0459999999999998</v>
      </c>
      <c r="U429">
        <v>88.824999999999989</v>
      </c>
      <c r="V429">
        <f t="shared" si="109"/>
        <v>44.412499999999994</v>
      </c>
      <c r="W429">
        <f t="shared" si="110"/>
        <v>4.4412499999999993</v>
      </c>
      <c r="X429">
        <f t="shared" si="116"/>
        <v>61.966925181734354</v>
      </c>
      <c r="Y429">
        <f t="shared" si="120"/>
        <v>0.38476190476190464</v>
      </c>
      <c r="Z429">
        <f t="shared" si="112"/>
        <v>3.6721329347175186E-5</v>
      </c>
      <c r="AA429">
        <f t="shared" si="113"/>
        <v>36.721329347175185</v>
      </c>
      <c r="AB429">
        <f t="shared" si="114"/>
        <v>2.275507868230231E-7</v>
      </c>
      <c r="AC429">
        <f t="shared" si="115"/>
        <v>0.2275507868230231</v>
      </c>
      <c r="AD429">
        <f t="shared" si="118"/>
        <v>0.21754377325336821</v>
      </c>
      <c r="AF429">
        <v>29.967099999999999</v>
      </c>
    </row>
    <row r="430" spans="1:32" x14ac:dyDescent="0.35">
      <c r="A430">
        <v>44777</v>
      </c>
      <c r="B430" s="9">
        <v>44777</v>
      </c>
      <c r="C430" t="s">
        <v>18</v>
      </c>
      <c r="D430" t="s">
        <v>196</v>
      </c>
      <c r="E430" t="s">
        <v>133</v>
      </c>
      <c r="F430" t="s">
        <v>46</v>
      </c>
      <c r="G430">
        <v>3</v>
      </c>
      <c r="H430" t="s">
        <v>29</v>
      </c>
      <c r="I430" t="s">
        <v>52</v>
      </c>
      <c r="J430" t="s">
        <v>481</v>
      </c>
      <c r="K430" t="s">
        <v>204</v>
      </c>
      <c r="L430">
        <v>0.67600000000000005</v>
      </c>
      <c r="M430">
        <v>5.27</v>
      </c>
      <c r="N430">
        <v>-0.52699999999999991</v>
      </c>
      <c r="O430" t="s">
        <v>205</v>
      </c>
      <c r="P430">
        <v>0.497</v>
      </c>
      <c r="Q430">
        <v>0.17900000000000005</v>
      </c>
      <c r="R430">
        <v>27.01</v>
      </c>
      <c r="S430">
        <v>-2.7010000000000001</v>
      </c>
      <c r="T430">
        <f>S430-N430</f>
        <v>-2.1740000000000004</v>
      </c>
      <c r="U430">
        <v>94.175000000000011</v>
      </c>
      <c r="V430">
        <f t="shared" si="109"/>
        <v>47.087500000000006</v>
      </c>
      <c r="W430">
        <f t="shared" si="110"/>
        <v>4.7087500000000002</v>
      </c>
      <c r="X430">
        <f t="shared" si="116"/>
        <v>69.65635940548438</v>
      </c>
      <c r="Y430">
        <f t="shared" si="120"/>
        <v>0.36016096579476869</v>
      </c>
      <c r="Z430">
        <f t="shared" si="112"/>
        <v>3.385277915230899E-5</v>
      </c>
      <c r="AA430">
        <f t="shared" si="113"/>
        <v>33.85277915230899</v>
      </c>
      <c r="AB430">
        <f t="shared" si="114"/>
        <v>2.3580613515077239E-7</v>
      </c>
      <c r="AC430">
        <f t="shared" si="115"/>
        <v>0.23580613515077239</v>
      </c>
      <c r="AD430">
        <f t="shared" si="118"/>
        <v>0.10846648351001488</v>
      </c>
      <c r="AE430">
        <v>29.967099999999999</v>
      </c>
      <c r="AF430">
        <v>29.967099999999999</v>
      </c>
    </row>
    <row r="431" spans="1:32" x14ac:dyDescent="0.35">
      <c r="A431">
        <v>44777</v>
      </c>
      <c r="B431" s="9">
        <v>44777</v>
      </c>
      <c r="C431" t="s">
        <v>18</v>
      </c>
      <c r="D431" t="s">
        <v>196</v>
      </c>
      <c r="E431" t="s">
        <v>123</v>
      </c>
      <c r="F431" t="s">
        <v>21</v>
      </c>
      <c r="G431">
        <v>3</v>
      </c>
      <c r="H431" t="s">
        <v>37</v>
      </c>
      <c r="I431" t="s">
        <v>76</v>
      </c>
      <c r="J431" t="s">
        <v>467</v>
      </c>
      <c r="K431" t="s">
        <v>165</v>
      </c>
      <c r="L431">
        <v>0.76500000000000001</v>
      </c>
      <c r="M431">
        <v>4.99</v>
      </c>
      <c r="N431">
        <v>-0.499</v>
      </c>
      <c r="O431" t="s">
        <v>168</v>
      </c>
      <c r="P431">
        <v>0.63800000000000001</v>
      </c>
      <c r="Q431">
        <v>0.127</v>
      </c>
      <c r="R431">
        <v>17.59</v>
      </c>
      <c r="S431">
        <v>-1.7589999999999999</v>
      </c>
      <c r="T431">
        <v>-1.2599999999999998</v>
      </c>
      <c r="U431">
        <v>103.7</v>
      </c>
      <c r="V431">
        <f t="shared" si="109"/>
        <v>51.85</v>
      </c>
      <c r="W431">
        <f t="shared" si="110"/>
        <v>5.1850000000000005</v>
      </c>
      <c r="X431">
        <f t="shared" si="116"/>
        <v>84.45921241775001</v>
      </c>
      <c r="Y431">
        <f t="shared" si="120"/>
        <v>0.19905956112852666</v>
      </c>
      <c r="Z431">
        <f t="shared" si="112"/>
        <v>1.6315300846468396E-5</v>
      </c>
      <c r="AA431">
        <f t="shared" si="113"/>
        <v>16.315300846468396</v>
      </c>
      <c r="AB431">
        <f t="shared" si="114"/>
        <v>1.3779774598513709E-7</v>
      </c>
      <c r="AC431">
        <f t="shared" si="115"/>
        <v>0.13779774598513708</v>
      </c>
      <c r="AD431">
        <f t="shared" si="118"/>
        <v>0.10936329046439452</v>
      </c>
      <c r="AF431">
        <v>29.967099999999999</v>
      </c>
    </row>
    <row r="432" spans="1:32" x14ac:dyDescent="0.35">
      <c r="A432">
        <v>44777</v>
      </c>
      <c r="B432" s="2">
        <v>44777</v>
      </c>
      <c r="C432" t="s">
        <v>18</v>
      </c>
      <c r="D432" t="s">
        <v>196</v>
      </c>
      <c r="E432" t="s">
        <v>133</v>
      </c>
      <c r="F432" t="s">
        <v>46</v>
      </c>
      <c r="G432">
        <v>1</v>
      </c>
      <c r="H432" t="s">
        <v>37</v>
      </c>
      <c r="I432" t="s">
        <v>98</v>
      </c>
      <c r="J432" t="s">
        <v>482</v>
      </c>
      <c r="K432" t="s">
        <v>204</v>
      </c>
      <c r="L432">
        <v>0.78500000000000003</v>
      </c>
      <c r="M432">
        <v>4.97</v>
      </c>
      <c r="N432">
        <v>-0.497</v>
      </c>
      <c r="O432" t="s">
        <v>205</v>
      </c>
      <c r="P432">
        <v>0.65700000000000003</v>
      </c>
      <c r="Q432">
        <v>0.128</v>
      </c>
      <c r="R432">
        <v>14.56</v>
      </c>
      <c r="S432">
        <v>-1.456</v>
      </c>
      <c r="T432">
        <f>S432-N432</f>
        <v>-0.95899999999999996</v>
      </c>
      <c r="U432">
        <v>56.475000000000001</v>
      </c>
      <c r="V432">
        <f t="shared" ref="V432:V495" si="121">U432/2</f>
        <v>28.237500000000001</v>
      </c>
      <c r="W432">
        <f t="shared" ref="W432:W495" si="122">V432/10</f>
        <v>2.82375</v>
      </c>
      <c r="X432">
        <f t="shared" si="116"/>
        <v>25.049669123109371</v>
      </c>
      <c r="Y432">
        <f t="shared" si="120"/>
        <v>0.19482496194824961</v>
      </c>
      <c r="Z432">
        <f t="shared" si="112"/>
        <v>1.5889106064764417E-5</v>
      </c>
      <c r="AA432">
        <f t="shared" si="113"/>
        <v>15.889106064764416</v>
      </c>
      <c r="AB432">
        <f t="shared" si="114"/>
        <v>3.9801684958433906E-8</v>
      </c>
      <c r="AC432">
        <f t="shared" si="115"/>
        <v>3.9801684958433906E-2</v>
      </c>
      <c r="AD432">
        <f t="shared" si="118"/>
        <v>4.1503321124540048E-2</v>
      </c>
      <c r="AE432">
        <v>29.967099999999999</v>
      </c>
      <c r="AF432">
        <v>29.967099999999999</v>
      </c>
    </row>
    <row r="433" spans="1:32" x14ac:dyDescent="0.35">
      <c r="A433">
        <v>44777</v>
      </c>
      <c r="B433" s="10">
        <v>44777</v>
      </c>
      <c r="C433" t="s">
        <v>18</v>
      </c>
      <c r="D433" t="s">
        <v>196</v>
      </c>
      <c r="E433" t="s">
        <v>123</v>
      </c>
      <c r="F433" t="s">
        <v>21</v>
      </c>
      <c r="G433">
        <v>7</v>
      </c>
      <c r="H433" t="s">
        <v>37</v>
      </c>
      <c r="I433" t="s">
        <v>132</v>
      </c>
      <c r="J433" t="s">
        <v>466</v>
      </c>
      <c r="K433" t="s">
        <v>165</v>
      </c>
      <c r="L433">
        <v>0.89400000000000002</v>
      </c>
      <c r="M433">
        <v>4.18</v>
      </c>
      <c r="N433">
        <v>-0.41799999999999998</v>
      </c>
      <c r="O433" t="s">
        <v>168</v>
      </c>
      <c r="P433">
        <v>0.83899999999999997</v>
      </c>
      <c r="Q433">
        <v>5.5000000000000049E-2</v>
      </c>
      <c r="R433">
        <v>22.29</v>
      </c>
      <c r="S433">
        <v>-2.2290000000000001</v>
      </c>
      <c r="T433">
        <v>-1.8110000000000002</v>
      </c>
      <c r="U433">
        <v>66.400000000000006</v>
      </c>
      <c r="V433">
        <f t="shared" si="121"/>
        <v>33.200000000000003</v>
      </c>
      <c r="W433">
        <f t="shared" si="122"/>
        <v>3.3200000000000003</v>
      </c>
      <c r="X433">
        <f t="shared" si="116"/>
        <v>34.627861616000004</v>
      </c>
      <c r="Y433">
        <f t="shared" si="120"/>
        <v>6.5554231227652027E-2</v>
      </c>
      <c r="Z433">
        <f t="shared" si="112"/>
        <v>4.157023296729131E-6</v>
      </c>
      <c r="AA433">
        <f t="shared" si="113"/>
        <v>4.1570232967291307</v>
      </c>
      <c r="AB433">
        <f t="shared" si="114"/>
        <v>1.4394882745362447E-8</v>
      </c>
      <c r="AC433">
        <f t="shared" si="115"/>
        <v>1.4394882745362447E-2</v>
      </c>
      <c r="AD433">
        <f t="shared" si="118"/>
        <v>7.9485824104707035E-3</v>
      </c>
      <c r="AF433">
        <v>29.967099999999999</v>
      </c>
    </row>
    <row r="434" spans="1:32" x14ac:dyDescent="0.35">
      <c r="A434">
        <v>44777</v>
      </c>
      <c r="B434" s="10">
        <v>44777</v>
      </c>
      <c r="C434" t="s">
        <v>18</v>
      </c>
      <c r="D434" t="s">
        <v>196</v>
      </c>
      <c r="E434" t="s">
        <v>109</v>
      </c>
      <c r="F434" t="s">
        <v>21</v>
      </c>
      <c r="G434">
        <v>10</v>
      </c>
      <c r="H434" t="s">
        <v>43</v>
      </c>
      <c r="I434" t="s">
        <v>54</v>
      </c>
      <c r="J434" t="s">
        <v>452</v>
      </c>
      <c r="K434" t="s">
        <v>87</v>
      </c>
      <c r="L434">
        <v>0.58899999999999997</v>
      </c>
      <c r="M434">
        <v>12.86</v>
      </c>
      <c r="N434">
        <v>-1.286</v>
      </c>
      <c r="O434" t="s">
        <v>180</v>
      </c>
      <c r="P434">
        <v>0.44900000000000001</v>
      </c>
      <c r="Q434">
        <v>0.13999999999999996</v>
      </c>
      <c r="R434">
        <v>10.56</v>
      </c>
      <c r="S434">
        <v>-1.056</v>
      </c>
      <c r="T434">
        <v>0.22999999999999998</v>
      </c>
      <c r="U434">
        <v>50.724999999999994</v>
      </c>
      <c r="V434">
        <f t="shared" si="121"/>
        <v>25.362499999999997</v>
      </c>
      <c r="W434">
        <f t="shared" si="122"/>
        <v>2.5362499999999999</v>
      </c>
      <c r="X434">
        <f t="shared" si="116"/>
        <v>20.208478933109372</v>
      </c>
      <c r="Y434">
        <f t="shared" si="120"/>
        <v>0.31180400890868587</v>
      </c>
      <c r="Z434">
        <f t="shared" si="112"/>
        <v>2.8347536785696121E-5</v>
      </c>
      <c r="AA434">
        <f t="shared" si="113"/>
        <v>28.347536785696121</v>
      </c>
      <c r="AB434">
        <f t="shared" si="114"/>
        <v>5.7286059993928296E-8</v>
      </c>
      <c r="AC434">
        <f t="shared" si="115"/>
        <v>5.7286059993928301E-2</v>
      </c>
      <c r="AD434">
        <f t="shared" si="118"/>
        <v>0.24906982606055786</v>
      </c>
      <c r="AF434">
        <v>29.967099999999999</v>
      </c>
    </row>
    <row r="435" spans="1:32" x14ac:dyDescent="0.35">
      <c r="A435">
        <v>44777</v>
      </c>
      <c r="B435" s="2">
        <v>44777</v>
      </c>
      <c r="C435" t="s">
        <v>18</v>
      </c>
      <c r="D435" t="s">
        <v>196</v>
      </c>
      <c r="E435" t="s">
        <v>133</v>
      </c>
      <c r="F435" t="s">
        <v>46</v>
      </c>
      <c r="G435">
        <v>6</v>
      </c>
      <c r="H435" t="s">
        <v>43</v>
      </c>
      <c r="I435" t="s">
        <v>121</v>
      </c>
      <c r="J435" t="s">
        <v>483</v>
      </c>
      <c r="K435" t="s">
        <v>204</v>
      </c>
      <c r="L435">
        <v>0.88400000000000001</v>
      </c>
      <c r="M435">
        <v>11.87</v>
      </c>
      <c r="N435">
        <v>-1.1869999999999998</v>
      </c>
      <c r="O435" t="s">
        <v>205</v>
      </c>
      <c r="P435">
        <v>0.92900000000000005</v>
      </c>
      <c r="Q435">
        <v>-4.500000000000004E-2</v>
      </c>
      <c r="R435">
        <v>9.4499999999999993</v>
      </c>
      <c r="S435">
        <v>-0.94499999999999995</v>
      </c>
      <c r="T435">
        <f>S435-N435</f>
        <v>0.24199999999999988</v>
      </c>
      <c r="U435">
        <v>89.724999999999994</v>
      </c>
      <c r="V435">
        <f t="shared" si="121"/>
        <v>44.862499999999997</v>
      </c>
      <c r="W435">
        <f t="shared" si="122"/>
        <v>4.4862500000000001</v>
      </c>
      <c r="X435">
        <f t="shared" si="116"/>
        <v>63.229019694359373</v>
      </c>
      <c r="Y435">
        <f>(P435-L435)/L435</f>
        <v>5.0904977375565659E-2</v>
      </c>
      <c r="Z435">
        <f t="shared" si="112"/>
        <v>3.0448705072772365E-6</v>
      </c>
      <c r="AA435">
        <f t="shared" si="113"/>
        <v>3.0448705072772366</v>
      </c>
      <c r="AB435">
        <f t="shared" si="114"/>
        <v>1.9252417727140641E-8</v>
      </c>
      <c r="AC435">
        <f t="shared" si="115"/>
        <v>1.925241772714064E-2</v>
      </c>
      <c r="AD435">
        <f t="shared" si="118"/>
        <v>7.9555445153473764E-2</v>
      </c>
      <c r="AE435">
        <v>29.967099999999999</v>
      </c>
      <c r="AF435">
        <v>29.967099999999999</v>
      </c>
    </row>
    <row r="436" spans="1:32" x14ac:dyDescent="0.35">
      <c r="A436">
        <v>44777</v>
      </c>
      <c r="B436" s="10">
        <v>44777</v>
      </c>
      <c r="C436" t="s">
        <v>18</v>
      </c>
      <c r="D436" t="s">
        <v>196</v>
      </c>
      <c r="E436" t="s">
        <v>123</v>
      </c>
      <c r="F436" t="s">
        <v>21</v>
      </c>
      <c r="G436">
        <v>8</v>
      </c>
      <c r="H436" t="s">
        <v>43</v>
      </c>
      <c r="I436" t="s">
        <v>35</v>
      </c>
      <c r="J436" t="s">
        <v>468</v>
      </c>
      <c r="K436" t="s">
        <v>165</v>
      </c>
      <c r="L436">
        <v>0.77400000000000002</v>
      </c>
      <c r="M436">
        <v>7.81</v>
      </c>
      <c r="N436">
        <v>-0.78099999999999992</v>
      </c>
      <c r="O436" t="s">
        <v>168</v>
      </c>
      <c r="P436">
        <v>0.71199999999999997</v>
      </c>
      <c r="Q436">
        <v>6.2000000000000055E-2</v>
      </c>
      <c r="R436">
        <v>10.83</v>
      </c>
      <c r="S436">
        <v>-1.083</v>
      </c>
      <c r="T436">
        <v>-0.30200000000000005</v>
      </c>
      <c r="U436">
        <v>64.675000000000011</v>
      </c>
      <c r="V436">
        <f t="shared" si="121"/>
        <v>32.337500000000006</v>
      </c>
      <c r="W436">
        <f t="shared" si="122"/>
        <v>3.2337500000000006</v>
      </c>
      <c r="X436">
        <f t="shared" si="116"/>
        <v>32.852043507359383</v>
      </c>
      <c r="Y436">
        <f>(L436-P436)/P436</f>
        <v>8.7078651685393346E-2</v>
      </c>
      <c r="Z436">
        <f t="shared" si="112"/>
        <v>5.896282173197375E-6</v>
      </c>
      <c r="AA436">
        <f t="shared" si="113"/>
        <v>5.8962821731973749</v>
      </c>
      <c r="AB436">
        <f t="shared" si="114"/>
        <v>1.9370491848554769E-8</v>
      </c>
      <c r="AC436">
        <f t="shared" si="115"/>
        <v>1.9370491848554772E-2</v>
      </c>
      <c r="AD436">
        <f t="shared" si="118"/>
        <v>6.4140701485280685E-2</v>
      </c>
      <c r="AF436">
        <v>29.967099999999999</v>
      </c>
    </row>
    <row r="437" spans="1:32" x14ac:dyDescent="0.35">
      <c r="A437">
        <v>44777</v>
      </c>
      <c r="B437" s="2">
        <v>44777</v>
      </c>
      <c r="C437" t="s">
        <v>18</v>
      </c>
      <c r="D437" t="s">
        <v>196</v>
      </c>
      <c r="E437" t="s">
        <v>109</v>
      </c>
      <c r="F437" t="s">
        <v>21</v>
      </c>
      <c r="G437">
        <v>13</v>
      </c>
      <c r="H437" t="s">
        <v>43</v>
      </c>
      <c r="I437" t="s">
        <v>76</v>
      </c>
      <c r="J437" t="s">
        <v>453</v>
      </c>
      <c r="K437" t="s">
        <v>87</v>
      </c>
      <c r="L437">
        <v>1.1639999999999999</v>
      </c>
      <c r="M437">
        <v>6.52</v>
      </c>
      <c r="N437">
        <v>-0.65199999999999991</v>
      </c>
      <c r="O437" t="s">
        <v>180</v>
      </c>
      <c r="P437">
        <v>1.135</v>
      </c>
      <c r="Q437">
        <v>2.8999999999999915E-2</v>
      </c>
      <c r="R437">
        <v>12.21</v>
      </c>
      <c r="S437">
        <v>-1.2210000000000001</v>
      </c>
      <c r="T437">
        <v>-0.56900000000000017</v>
      </c>
      <c r="U437">
        <v>80.449999999999989</v>
      </c>
      <c r="V437">
        <f t="shared" si="121"/>
        <v>40.224999999999994</v>
      </c>
      <c r="W437">
        <f t="shared" si="122"/>
        <v>4.0224999999999991</v>
      </c>
      <c r="X437">
        <f t="shared" si="116"/>
        <v>50.83251662993748</v>
      </c>
      <c r="Y437">
        <f>(L437-P437)/P437</f>
        <v>2.5550660792951468E-2</v>
      </c>
      <c r="Z437">
        <f t="shared" si="112"/>
        <v>1.3033438027519251E-6</v>
      </c>
      <c r="AA437">
        <f t="shared" si="113"/>
        <v>1.3033438027519251</v>
      </c>
      <c r="AB437">
        <f t="shared" si="114"/>
        <v>6.6252245527913187E-9</v>
      </c>
      <c r="AC437">
        <f t="shared" si="115"/>
        <v>6.6252245527913187E-3</v>
      </c>
      <c r="AD437">
        <f t="shared" si="118"/>
        <v>1.1643628388033948E-2</v>
      </c>
      <c r="AF437">
        <v>29.967099999999999</v>
      </c>
    </row>
    <row r="438" spans="1:32" x14ac:dyDescent="0.35">
      <c r="A438">
        <v>44777</v>
      </c>
      <c r="B438" s="9">
        <v>44777</v>
      </c>
      <c r="C438" t="s">
        <v>18</v>
      </c>
      <c r="D438" t="s">
        <v>196</v>
      </c>
      <c r="E438" t="s">
        <v>133</v>
      </c>
      <c r="F438" t="s">
        <v>46</v>
      </c>
      <c r="G438">
        <v>7</v>
      </c>
      <c r="H438" t="s">
        <v>25</v>
      </c>
      <c r="I438" t="s">
        <v>116</v>
      </c>
      <c r="J438" t="s">
        <v>484</v>
      </c>
      <c r="K438" t="s">
        <v>204</v>
      </c>
      <c r="L438">
        <v>0.79400000000000004</v>
      </c>
      <c r="M438">
        <v>4.08</v>
      </c>
      <c r="N438">
        <v>-0.40800000000000003</v>
      </c>
      <c r="O438" t="s">
        <v>205</v>
      </c>
      <c r="P438">
        <v>0.77400000000000002</v>
      </c>
      <c r="Q438">
        <v>2.0000000000000018E-2</v>
      </c>
      <c r="R438">
        <v>14.76</v>
      </c>
      <c r="S438">
        <v>-1.476</v>
      </c>
      <c r="T438">
        <f>S438-N438</f>
        <v>-1.0680000000000001</v>
      </c>
      <c r="U438">
        <v>32.195</v>
      </c>
      <c r="V438">
        <f t="shared" si="121"/>
        <v>16.0975</v>
      </c>
      <c r="W438">
        <f t="shared" si="122"/>
        <v>1.60975</v>
      </c>
      <c r="X438">
        <f t="shared" si="116"/>
        <v>8.1407866553993742</v>
      </c>
      <c r="Y438">
        <f>(L438-P438)/P438</f>
        <v>2.583979328165377E-2</v>
      </c>
      <c r="Z438">
        <f t="shared" si="112"/>
        <v>1.321523113772781E-6</v>
      </c>
      <c r="AA438">
        <f t="shared" si="113"/>
        <v>1.321523113772781</v>
      </c>
      <c r="AB438">
        <f t="shared" si="114"/>
        <v>1.0758237729403284E-9</v>
      </c>
      <c r="AC438">
        <f t="shared" si="115"/>
        <v>1.0758237729403283E-3</v>
      </c>
      <c r="AD438">
        <f t="shared" si="118"/>
        <v>1.0073256300939402E-3</v>
      </c>
      <c r="AE438">
        <v>29.967099999999999</v>
      </c>
      <c r="AF438">
        <v>29.967099999999999</v>
      </c>
    </row>
    <row r="439" spans="1:32" x14ac:dyDescent="0.35">
      <c r="A439">
        <v>44778</v>
      </c>
      <c r="B439" s="2">
        <v>44778</v>
      </c>
      <c r="C439" t="s">
        <v>18</v>
      </c>
      <c r="D439" t="s">
        <v>196</v>
      </c>
      <c r="E439" t="s">
        <v>86</v>
      </c>
      <c r="F439" t="s">
        <v>46</v>
      </c>
      <c r="G439">
        <v>6</v>
      </c>
      <c r="H439" t="s">
        <v>94</v>
      </c>
      <c r="I439" t="s">
        <v>95</v>
      </c>
      <c r="J439" t="s">
        <v>394</v>
      </c>
      <c r="K439" t="s">
        <v>208</v>
      </c>
      <c r="L439">
        <v>0.98499999999999999</v>
      </c>
      <c r="M439">
        <v>1.1599999999999999</v>
      </c>
      <c r="N439">
        <v>-0.11599999999999999</v>
      </c>
      <c r="O439" t="s">
        <v>168</v>
      </c>
      <c r="P439">
        <v>0.78100000000000003</v>
      </c>
      <c r="Q439">
        <v>0.20399999999999996</v>
      </c>
      <c r="R439">
        <v>9.68</v>
      </c>
      <c r="S439">
        <v>-0.96799999999999997</v>
      </c>
      <c r="T439">
        <f>S439-N439</f>
        <v>-0.85199999999999998</v>
      </c>
      <c r="U439">
        <v>78.400000000000006</v>
      </c>
      <c r="V439">
        <f t="shared" si="121"/>
        <v>39.200000000000003</v>
      </c>
      <c r="W439">
        <f t="shared" si="122"/>
        <v>3.9200000000000004</v>
      </c>
      <c r="X439">
        <f t="shared" si="116"/>
        <v>48.274928576000008</v>
      </c>
      <c r="Y439">
        <f>(L439-P439)/P439</f>
        <v>0.26120358514724706</v>
      </c>
      <c r="Z439">
        <f t="shared" si="112"/>
        <v>2.2795455503716923E-5</v>
      </c>
      <c r="AA439">
        <f t="shared" si="113"/>
        <v>22.795455503716923</v>
      </c>
      <c r="AB439">
        <f t="shared" si="114"/>
        <v>1.1004489862993207E-7</v>
      </c>
      <c r="AC439">
        <f t="shared" si="115"/>
        <v>0.11004489862993207</v>
      </c>
      <c r="AD439">
        <f t="shared" si="118"/>
        <v>0.12916067914311274</v>
      </c>
      <c r="AF439">
        <v>33.254899999999999</v>
      </c>
    </row>
    <row r="440" spans="1:32" x14ac:dyDescent="0.35">
      <c r="A440">
        <v>44778</v>
      </c>
      <c r="B440" s="2">
        <v>44778</v>
      </c>
      <c r="C440" t="s">
        <v>18</v>
      </c>
      <c r="D440" t="s">
        <v>196</v>
      </c>
      <c r="E440" t="s">
        <v>45</v>
      </c>
      <c r="F440" t="s">
        <v>46</v>
      </c>
      <c r="G440">
        <v>9</v>
      </c>
      <c r="H440" t="s">
        <v>94</v>
      </c>
      <c r="I440" t="s">
        <v>36</v>
      </c>
      <c r="J440" t="s">
        <v>411</v>
      </c>
      <c r="K440" t="s">
        <v>171</v>
      </c>
      <c r="L440">
        <v>0.75700000000000001</v>
      </c>
      <c r="M440">
        <v>4.1399999999999997</v>
      </c>
      <c r="N440">
        <v>-0.41399999999999998</v>
      </c>
      <c r="O440" t="s">
        <v>175</v>
      </c>
      <c r="P440">
        <v>0.85199999999999998</v>
      </c>
      <c r="Q440">
        <v>-9.4999999999999973E-2</v>
      </c>
      <c r="R440">
        <v>9.23</v>
      </c>
      <c r="S440">
        <v>-0.92300000000000004</v>
      </c>
      <c r="T440">
        <f>S440-N440</f>
        <v>-0.50900000000000012</v>
      </c>
      <c r="U440">
        <v>37.775000000000006</v>
      </c>
      <c r="V440">
        <f t="shared" si="121"/>
        <v>18.887500000000003</v>
      </c>
      <c r="W440">
        <f t="shared" si="122"/>
        <v>1.8887500000000004</v>
      </c>
      <c r="X440">
        <f t="shared" si="116"/>
        <v>11.20723453498438</v>
      </c>
      <c r="Y440">
        <f>(P440-L440)/L440</f>
        <v>0.12549537648612943</v>
      </c>
      <c r="Z440">
        <f t="shared" si="112"/>
        <v>9.2460809594793676E-6</v>
      </c>
      <c r="AA440">
        <f t="shared" si="113"/>
        <v>9.246080959479368</v>
      </c>
      <c r="AB440">
        <f t="shared" si="114"/>
        <v>1.0362299784233868E-8</v>
      </c>
      <c r="AC440">
        <f t="shared" si="115"/>
        <v>1.0362299784233867E-2</v>
      </c>
      <c r="AD440">
        <f t="shared" ref="AD440:AD471" si="123">AC440/ABS(T440)</f>
        <v>2.0358152817748262E-2</v>
      </c>
      <c r="AF440">
        <v>33.254899999999999</v>
      </c>
    </row>
    <row r="441" spans="1:32" x14ac:dyDescent="0.35">
      <c r="A441">
        <v>44778</v>
      </c>
      <c r="B441" s="2">
        <v>44778</v>
      </c>
      <c r="C441" t="s">
        <v>18</v>
      </c>
      <c r="D441" t="s">
        <v>196</v>
      </c>
      <c r="E441" t="s">
        <v>86</v>
      </c>
      <c r="F441" t="s">
        <v>46</v>
      </c>
      <c r="G441">
        <v>2</v>
      </c>
      <c r="H441" t="s">
        <v>39</v>
      </c>
      <c r="I441" t="s">
        <v>91</v>
      </c>
      <c r="J441" t="s">
        <v>396</v>
      </c>
      <c r="K441" t="s">
        <v>208</v>
      </c>
      <c r="L441">
        <v>0.77800000000000002</v>
      </c>
      <c r="M441">
        <v>4.71</v>
      </c>
      <c r="N441">
        <v>-0.47099999999999997</v>
      </c>
      <c r="O441" t="s">
        <v>168</v>
      </c>
      <c r="P441">
        <v>0.57399999999999995</v>
      </c>
      <c r="Q441">
        <v>0.20400000000000007</v>
      </c>
      <c r="R441">
        <v>16.61</v>
      </c>
      <c r="S441">
        <v>-1.661</v>
      </c>
      <c r="T441">
        <f>S441-N441</f>
        <v>-1.19</v>
      </c>
      <c r="U441">
        <v>77.7</v>
      </c>
      <c r="V441">
        <f t="shared" si="121"/>
        <v>38.85</v>
      </c>
      <c r="W441">
        <f t="shared" si="122"/>
        <v>3.8850000000000002</v>
      </c>
      <c r="X441">
        <f t="shared" si="116"/>
        <v>47.416724727750008</v>
      </c>
      <c r="Y441">
        <f t="shared" ref="Y441:Y453" si="124">(L441-P441)/P441</f>
        <v>0.35540069686411163</v>
      </c>
      <c r="Z441">
        <f t="shared" si="112"/>
        <v>3.3302831342237618E-5</v>
      </c>
      <c r="AA441">
        <f t="shared" si="113"/>
        <v>33.302831342237617</v>
      </c>
      <c r="AB441">
        <f t="shared" si="114"/>
        <v>1.5791111864095666E-7</v>
      </c>
      <c r="AC441">
        <f t="shared" si="115"/>
        <v>0.15791111864095667</v>
      </c>
      <c r="AD441">
        <f t="shared" si="123"/>
        <v>0.13269841902601401</v>
      </c>
      <c r="AF441">
        <v>33.254899999999999</v>
      </c>
    </row>
    <row r="442" spans="1:32" x14ac:dyDescent="0.35">
      <c r="A442">
        <v>44778</v>
      </c>
      <c r="B442" s="2">
        <v>44778</v>
      </c>
      <c r="C442" t="s">
        <v>18</v>
      </c>
      <c r="D442" t="s">
        <v>196</v>
      </c>
      <c r="E442" t="s">
        <v>20</v>
      </c>
      <c r="F442" t="s">
        <v>21</v>
      </c>
      <c r="G442">
        <v>4</v>
      </c>
      <c r="H442" t="s">
        <v>39</v>
      </c>
      <c r="I442" t="s">
        <v>40</v>
      </c>
      <c r="J442" t="s">
        <v>418</v>
      </c>
      <c r="K442" t="s">
        <v>207</v>
      </c>
      <c r="L442">
        <v>0.755</v>
      </c>
      <c r="M442">
        <v>6.31</v>
      </c>
      <c r="N442">
        <v>-0.63100000000000001</v>
      </c>
      <c r="O442" t="s">
        <v>163</v>
      </c>
      <c r="P442">
        <v>0.65200000000000002</v>
      </c>
      <c r="Q442">
        <v>0.10299999999999998</v>
      </c>
      <c r="R442">
        <v>14.82</v>
      </c>
      <c r="S442">
        <v>-1.482</v>
      </c>
      <c r="T442">
        <v>-0.85099999999999998</v>
      </c>
      <c r="U442">
        <v>70.900000000000006</v>
      </c>
      <c r="V442">
        <f t="shared" si="121"/>
        <v>35.450000000000003</v>
      </c>
      <c r="W442">
        <f t="shared" si="122"/>
        <v>3.5450000000000004</v>
      </c>
      <c r="X442">
        <f t="shared" si="116"/>
        <v>39.48044006975001</v>
      </c>
      <c r="Y442">
        <f t="shared" si="124"/>
        <v>0.15797546012269936</v>
      </c>
      <c r="Z442">
        <f t="shared" si="112"/>
        <v>1.2274697403006519E-5</v>
      </c>
      <c r="AA442">
        <f t="shared" si="113"/>
        <v>12.274697403006519</v>
      </c>
      <c r="AB442">
        <f t="shared" si="114"/>
        <v>4.8461045519371497E-8</v>
      </c>
      <c r="AC442">
        <f t="shared" si="115"/>
        <v>4.8461045519371491E-2</v>
      </c>
      <c r="AD442">
        <f t="shared" si="123"/>
        <v>5.6945999435219143E-2</v>
      </c>
      <c r="AF442">
        <v>33.254899999999999</v>
      </c>
    </row>
    <row r="443" spans="1:32" x14ac:dyDescent="0.35">
      <c r="A443">
        <v>44778</v>
      </c>
      <c r="B443" s="2">
        <v>44778</v>
      </c>
      <c r="C443" t="s">
        <v>18</v>
      </c>
      <c r="D443" t="s">
        <v>196</v>
      </c>
      <c r="E443" t="s">
        <v>45</v>
      </c>
      <c r="F443" t="s">
        <v>46</v>
      </c>
      <c r="G443">
        <v>16</v>
      </c>
      <c r="H443" t="s">
        <v>27</v>
      </c>
      <c r="I443" t="s">
        <v>34</v>
      </c>
      <c r="J443" t="s">
        <v>432</v>
      </c>
      <c r="K443" t="s">
        <v>171</v>
      </c>
      <c r="L443">
        <v>0.73699999999999999</v>
      </c>
      <c r="M443">
        <v>3.75</v>
      </c>
      <c r="N443">
        <v>-0.375</v>
      </c>
      <c r="O443" t="s">
        <v>175</v>
      </c>
      <c r="P443">
        <v>0.53100000000000003</v>
      </c>
      <c r="Q443">
        <v>0.20599999999999996</v>
      </c>
      <c r="R443">
        <v>5.67</v>
      </c>
      <c r="S443">
        <v>-0.56699999999999995</v>
      </c>
      <c r="T443">
        <f>S443-N443</f>
        <v>-0.19199999999999995</v>
      </c>
      <c r="U443">
        <v>114.95</v>
      </c>
      <c r="V443">
        <f t="shared" si="121"/>
        <v>57.475000000000001</v>
      </c>
      <c r="W443">
        <f t="shared" si="122"/>
        <v>5.7475000000000005</v>
      </c>
      <c r="X443">
        <f t="shared" si="116"/>
        <v>103.7785182974375</v>
      </c>
      <c r="Y443">
        <f t="shared" si="124"/>
        <v>0.38794726930320139</v>
      </c>
      <c r="Z443">
        <f t="shared" si="112"/>
        <v>3.7095920675983669E-5</v>
      </c>
      <c r="AA443">
        <f t="shared" si="113"/>
        <v>37.09592067598367</v>
      </c>
      <c r="AB443">
        <f t="shared" si="114"/>
        <v>3.8497596826328614E-7</v>
      </c>
      <c r="AC443">
        <f t="shared" si="115"/>
        <v>0.38497596826328612</v>
      </c>
      <c r="AD443">
        <f t="shared" si="123"/>
        <v>2.0050831680379493</v>
      </c>
      <c r="AF443">
        <v>33.254899999999999</v>
      </c>
    </row>
    <row r="444" spans="1:32" x14ac:dyDescent="0.35">
      <c r="A444">
        <v>44778</v>
      </c>
      <c r="B444" s="2">
        <v>44778</v>
      </c>
      <c r="C444" t="s">
        <v>18</v>
      </c>
      <c r="D444" t="s">
        <v>196</v>
      </c>
      <c r="E444" t="s">
        <v>86</v>
      </c>
      <c r="F444" t="s">
        <v>46</v>
      </c>
      <c r="G444">
        <v>4</v>
      </c>
      <c r="H444" t="s">
        <v>27</v>
      </c>
      <c r="I444" t="s">
        <v>98</v>
      </c>
      <c r="J444" t="s">
        <v>398</v>
      </c>
      <c r="K444" t="s">
        <v>208</v>
      </c>
      <c r="L444">
        <v>0.59899999999999998</v>
      </c>
      <c r="M444">
        <v>1.53</v>
      </c>
      <c r="N444">
        <v>-0.153</v>
      </c>
      <c r="O444" t="s">
        <v>168</v>
      </c>
      <c r="P444">
        <v>0.434</v>
      </c>
      <c r="Q444">
        <v>0.16499999999999998</v>
      </c>
      <c r="R444">
        <v>5.83</v>
      </c>
      <c r="S444">
        <v>-0.58299999999999996</v>
      </c>
      <c r="T444">
        <f>S444-N444</f>
        <v>-0.42999999999999994</v>
      </c>
      <c r="U444">
        <v>86.5</v>
      </c>
      <c r="V444">
        <f t="shared" si="121"/>
        <v>43.25</v>
      </c>
      <c r="W444">
        <f t="shared" si="122"/>
        <v>4.3250000000000002</v>
      </c>
      <c r="X444">
        <f t="shared" si="116"/>
        <v>58.76540444375</v>
      </c>
      <c r="Y444">
        <f t="shared" si="124"/>
        <v>0.38018433179723499</v>
      </c>
      <c r="Z444">
        <f t="shared" si="112"/>
        <v>3.6184272026183369E-5</v>
      </c>
      <c r="AA444">
        <f t="shared" si="113"/>
        <v>36.184272026183372</v>
      </c>
      <c r="AB444">
        <f t="shared" si="114"/>
        <v>2.1263833801213349E-7</v>
      </c>
      <c r="AC444">
        <f t="shared" si="115"/>
        <v>0.2126383380121335</v>
      </c>
      <c r="AD444">
        <f t="shared" si="123"/>
        <v>0.49450776281891518</v>
      </c>
      <c r="AF444">
        <v>33.254899999999999</v>
      </c>
    </row>
    <row r="445" spans="1:32" x14ac:dyDescent="0.35">
      <c r="A445">
        <v>44778</v>
      </c>
      <c r="B445" s="2">
        <v>44778</v>
      </c>
      <c r="C445" t="s">
        <v>18</v>
      </c>
      <c r="D445" t="s">
        <v>196</v>
      </c>
      <c r="E445" t="s">
        <v>20</v>
      </c>
      <c r="F445" t="s">
        <v>21</v>
      </c>
      <c r="G445">
        <v>1</v>
      </c>
      <c r="H445" t="s">
        <v>27</v>
      </c>
      <c r="I445" t="s">
        <v>167</v>
      </c>
      <c r="J445" t="s">
        <v>488</v>
      </c>
      <c r="K445" t="s">
        <v>207</v>
      </c>
      <c r="L445">
        <v>0.58099999999999996</v>
      </c>
      <c r="M445">
        <v>2.23</v>
      </c>
      <c r="N445">
        <v>-0.223</v>
      </c>
      <c r="O445" t="s">
        <v>163</v>
      </c>
      <c r="P445">
        <v>0.439</v>
      </c>
      <c r="Q445">
        <v>0.14199999999999996</v>
      </c>
      <c r="R445">
        <v>10.01</v>
      </c>
      <c r="S445">
        <v>-1.0009999999999999</v>
      </c>
      <c r="T445">
        <v>-0.77799999999999991</v>
      </c>
      <c r="U445">
        <v>126.95</v>
      </c>
      <c r="V445">
        <f t="shared" si="121"/>
        <v>63.475000000000001</v>
      </c>
      <c r="W445">
        <f t="shared" si="122"/>
        <v>6.3475000000000001</v>
      </c>
      <c r="X445">
        <f t="shared" si="116"/>
        <v>126.5770369274375</v>
      </c>
      <c r="Y445">
        <f t="shared" si="124"/>
        <v>0.3234624145785876</v>
      </c>
      <c r="Z445">
        <f t="shared" si="112"/>
        <v>2.965787899472505E-5</v>
      </c>
      <c r="AA445">
        <f t="shared" si="113"/>
        <v>29.657878994725049</v>
      </c>
      <c r="AB445">
        <f t="shared" si="114"/>
        <v>3.7540064447047857E-7</v>
      </c>
      <c r="AC445">
        <f t="shared" si="115"/>
        <v>0.37540064447047855</v>
      </c>
      <c r="AD445">
        <f t="shared" si="123"/>
        <v>0.48252010857387995</v>
      </c>
      <c r="AF445">
        <v>33.254899999999999</v>
      </c>
    </row>
    <row r="446" spans="1:32" x14ac:dyDescent="0.35">
      <c r="A446">
        <v>44778</v>
      </c>
      <c r="B446" s="2">
        <v>44778</v>
      </c>
      <c r="C446" t="s">
        <v>18</v>
      </c>
      <c r="D446" t="s">
        <v>196</v>
      </c>
      <c r="E446" t="s">
        <v>86</v>
      </c>
      <c r="F446" t="s">
        <v>46</v>
      </c>
      <c r="G446">
        <v>5</v>
      </c>
      <c r="H446" t="s">
        <v>27</v>
      </c>
      <c r="I446" t="s">
        <v>101</v>
      </c>
      <c r="J446" t="s">
        <v>397</v>
      </c>
      <c r="K446" t="s">
        <v>208</v>
      </c>
      <c r="L446">
        <v>0.73499999999999999</v>
      </c>
      <c r="M446">
        <v>3.23</v>
      </c>
      <c r="N446">
        <v>-0.32300000000000001</v>
      </c>
      <c r="O446" t="s">
        <v>168</v>
      </c>
      <c r="P446">
        <v>0.53900000000000003</v>
      </c>
      <c r="Q446">
        <v>0.19599999999999995</v>
      </c>
      <c r="R446">
        <v>9.48</v>
      </c>
      <c r="S446">
        <v>-0.94800000000000006</v>
      </c>
      <c r="T446">
        <f>S446-N446</f>
        <v>-0.625</v>
      </c>
      <c r="U446">
        <v>84.674999999999997</v>
      </c>
      <c r="V446">
        <f t="shared" si="121"/>
        <v>42.337499999999999</v>
      </c>
      <c r="W446">
        <f t="shared" si="122"/>
        <v>4.2337499999999997</v>
      </c>
      <c r="X446">
        <f t="shared" si="116"/>
        <v>56.311866832359371</v>
      </c>
      <c r="Y446">
        <f t="shared" si="124"/>
        <v>0.36363636363636354</v>
      </c>
      <c r="Z446">
        <f t="shared" si="112"/>
        <v>3.425535047773052E-5</v>
      </c>
      <c r="AA446">
        <f t="shared" si="113"/>
        <v>34.255350477730516</v>
      </c>
      <c r="AB446">
        <f t="shared" si="114"/>
        <v>1.928982734397759E-7</v>
      </c>
      <c r="AC446">
        <f t="shared" si="115"/>
        <v>0.19289827343977589</v>
      </c>
      <c r="AD446">
        <f t="shared" si="123"/>
        <v>0.30863723750364142</v>
      </c>
      <c r="AF446">
        <v>33.254899999999999</v>
      </c>
    </row>
    <row r="447" spans="1:32" x14ac:dyDescent="0.35">
      <c r="A447">
        <v>44778</v>
      </c>
      <c r="B447" s="2">
        <v>44778</v>
      </c>
      <c r="C447" t="s">
        <v>18</v>
      </c>
      <c r="D447" t="s">
        <v>196</v>
      </c>
      <c r="E447" t="s">
        <v>20</v>
      </c>
      <c r="F447" t="s">
        <v>21</v>
      </c>
      <c r="G447">
        <v>6</v>
      </c>
      <c r="H447" t="s">
        <v>28</v>
      </c>
      <c r="I447" t="s">
        <v>92</v>
      </c>
      <c r="J447" t="s">
        <v>420</v>
      </c>
      <c r="K447" t="s">
        <v>207</v>
      </c>
      <c r="L447">
        <v>0.78600000000000003</v>
      </c>
      <c r="M447">
        <v>5.46</v>
      </c>
      <c r="N447">
        <v>-0.54600000000000004</v>
      </c>
      <c r="O447" t="s">
        <v>163</v>
      </c>
      <c r="P447">
        <v>0.61399999999999999</v>
      </c>
      <c r="Q447">
        <v>0.17200000000000004</v>
      </c>
      <c r="R447">
        <v>19.03</v>
      </c>
      <c r="S447">
        <v>-1.903</v>
      </c>
      <c r="T447">
        <v>-1.357</v>
      </c>
      <c r="U447">
        <v>80.349999999999994</v>
      </c>
      <c r="V447">
        <f t="shared" si="121"/>
        <v>40.174999999999997</v>
      </c>
      <c r="W447">
        <f t="shared" si="122"/>
        <v>4.0175000000000001</v>
      </c>
      <c r="X447">
        <f t="shared" si="116"/>
        <v>50.706224711937502</v>
      </c>
      <c r="Y447">
        <f t="shared" si="124"/>
        <v>0.28013029315960919</v>
      </c>
      <c r="Z447">
        <f t="shared" ref="Z447:Z510" si="125">119*(10^-6)*(Y447^1.231)</f>
        <v>2.484546988464802E-5</v>
      </c>
      <c r="AA447">
        <f t="shared" ref="AA447:AA510" si="126">Z447*10^6</f>
        <v>24.845469884648018</v>
      </c>
      <c r="AB447">
        <f t="shared" ref="AB447:AB510" si="127">Z447*(X447/10000)</f>
        <v>1.2598199790446383E-7</v>
      </c>
      <c r="AC447">
        <f t="shared" ref="AC447:AC510" si="128">AA447*(X447/10000)</f>
        <v>0.12598199790446382</v>
      </c>
      <c r="AD447">
        <f t="shared" si="123"/>
        <v>9.2838613046767743E-2</v>
      </c>
      <c r="AF447">
        <v>33.254899999999999</v>
      </c>
    </row>
    <row r="448" spans="1:32" x14ac:dyDescent="0.35">
      <c r="A448">
        <v>44778</v>
      </c>
      <c r="B448" s="2">
        <v>44778</v>
      </c>
      <c r="C448" t="s">
        <v>18</v>
      </c>
      <c r="D448" t="s">
        <v>196</v>
      </c>
      <c r="E448" t="s">
        <v>86</v>
      </c>
      <c r="F448" t="s">
        <v>46</v>
      </c>
      <c r="G448">
        <v>1</v>
      </c>
      <c r="H448" t="s">
        <v>28</v>
      </c>
      <c r="I448" t="s">
        <v>75</v>
      </c>
      <c r="J448" t="s">
        <v>399</v>
      </c>
      <c r="K448" t="s">
        <v>208</v>
      </c>
      <c r="L448">
        <v>0.747</v>
      </c>
      <c r="M448">
        <v>4.9400000000000004</v>
      </c>
      <c r="N448">
        <v>-0.49400000000000005</v>
      </c>
      <c r="O448" t="s">
        <v>168</v>
      </c>
      <c r="P448">
        <v>0.66900000000000004</v>
      </c>
      <c r="Q448">
        <v>7.7999999999999958E-2</v>
      </c>
      <c r="R448">
        <v>9.64</v>
      </c>
      <c r="S448">
        <v>-0.96400000000000008</v>
      </c>
      <c r="T448">
        <f>S448-N448</f>
        <v>-0.47000000000000003</v>
      </c>
      <c r="U448">
        <v>74.575000000000003</v>
      </c>
      <c r="V448">
        <f t="shared" si="121"/>
        <v>37.287500000000001</v>
      </c>
      <c r="W448">
        <f t="shared" si="122"/>
        <v>3.7287500000000002</v>
      </c>
      <c r="X448">
        <f t="shared" si="116"/>
        <v>43.679337092984376</v>
      </c>
      <c r="Y448">
        <f t="shared" si="124"/>
        <v>0.11659192825112101</v>
      </c>
      <c r="Z448">
        <f t="shared" si="125"/>
        <v>8.4453152618623478E-6</v>
      </c>
      <c r="AA448">
        <f t="shared" si="126"/>
        <v>8.4453152618623477</v>
      </c>
      <c r="AB448">
        <f t="shared" si="127"/>
        <v>3.6888577217941109E-8</v>
      </c>
      <c r="AC448">
        <f t="shared" si="128"/>
        <v>3.6888577217941108E-2</v>
      </c>
      <c r="AD448">
        <f t="shared" si="123"/>
        <v>7.8486334506257679E-2</v>
      </c>
      <c r="AF448">
        <v>33.254899999999999</v>
      </c>
    </row>
    <row r="449" spans="1:32" x14ac:dyDescent="0.35">
      <c r="A449">
        <v>44778</v>
      </c>
      <c r="B449" s="2">
        <v>44778</v>
      </c>
      <c r="C449" t="s">
        <v>18</v>
      </c>
      <c r="D449" t="s">
        <v>196</v>
      </c>
      <c r="E449" t="s">
        <v>45</v>
      </c>
      <c r="F449" t="s">
        <v>46</v>
      </c>
      <c r="G449">
        <v>10</v>
      </c>
      <c r="H449" t="s">
        <v>28</v>
      </c>
      <c r="I449" t="s">
        <v>47</v>
      </c>
      <c r="J449" t="s">
        <v>433</v>
      </c>
      <c r="K449" t="s">
        <v>171</v>
      </c>
      <c r="L449">
        <v>1.036</v>
      </c>
      <c r="M449">
        <v>5.12</v>
      </c>
      <c r="N449">
        <v>-0.51200000000000001</v>
      </c>
      <c r="O449" t="s">
        <v>175</v>
      </c>
      <c r="P449">
        <v>0.96399999999999997</v>
      </c>
      <c r="Q449">
        <v>7.2000000000000064E-2</v>
      </c>
      <c r="R449">
        <v>8.83</v>
      </c>
      <c r="S449">
        <v>-0.88300000000000001</v>
      </c>
      <c r="T449">
        <f>S449-N449</f>
        <v>-0.371</v>
      </c>
      <c r="U449">
        <v>54.25</v>
      </c>
      <c r="V449">
        <f t="shared" si="121"/>
        <v>27.125</v>
      </c>
      <c r="W449">
        <f t="shared" si="122"/>
        <v>2.7124999999999999</v>
      </c>
      <c r="X449">
        <f t="shared" si="116"/>
        <v>23.114739298437499</v>
      </c>
      <c r="Y449">
        <f t="shared" si="124"/>
        <v>7.4688796680497993E-2</v>
      </c>
      <c r="Z449">
        <f t="shared" si="125"/>
        <v>4.8811756461878955E-6</v>
      </c>
      <c r="AA449">
        <f t="shared" si="126"/>
        <v>4.8811756461878959</v>
      </c>
      <c r="AB449">
        <f t="shared" si="127"/>
        <v>1.128271025315154E-8</v>
      </c>
      <c r="AC449">
        <f t="shared" si="128"/>
        <v>1.1282710253151541E-2</v>
      </c>
      <c r="AD449">
        <f t="shared" si="123"/>
        <v>3.0411617933023022E-2</v>
      </c>
      <c r="AF449">
        <v>33.254899999999999</v>
      </c>
    </row>
    <row r="450" spans="1:32" x14ac:dyDescent="0.35">
      <c r="A450">
        <v>44778</v>
      </c>
      <c r="B450" s="2">
        <v>44778</v>
      </c>
      <c r="C450" t="s">
        <v>18</v>
      </c>
      <c r="D450" t="s">
        <v>196</v>
      </c>
      <c r="E450" t="s">
        <v>45</v>
      </c>
      <c r="F450" t="s">
        <v>46</v>
      </c>
      <c r="G450">
        <v>13</v>
      </c>
      <c r="H450" t="s">
        <v>28</v>
      </c>
      <c r="I450" t="s">
        <v>68</v>
      </c>
      <c r="J450" t="s">
        <v>413</v>
      </c>
      <c r="K450" t="s">
        <v>171</v>
      </c>
      <c r="L450">
        <v>0.82799999999999996</v>
      </c>
      <c r="M450">
        <v>5.84</v>
      </c>
      <c r="N450">
        <v>-0.58399999999999996</v>
      </c>
      <c r="O450" t="s">
        <v>175</v>
      </c>
      <c r="P450">
        <v>0.76200000000000001</v>
      </c>
      <c r="Q450">
        <v>6.5999999999999948E-2</v>
      </c>
      <c r="R450">
        <v>16.18</v>
      </c>
      <c r="S450">
        <v>-1.6179999999999999</v>
      </c>
      <c r="T450">
        <f>S450-N450</f>
        <v>-1.0339999999999998</v>
      </c>
      <c r="U450">
        <v>56.3</v>
      </c>
      <c r="V450">
        <f t="shared" si="121"/>
        <v>28.15</v>
      </c>
      <c r="W450">
        <f t="shared" si="122"/>
        <v>2.8149999999999999</v>
      </c>
      <c r="X450">
        <f t="shared" ref="X450:X513" si="129">(W450^2)*3.14159</f>
        <v>24.894666017749998</v>
      </c>
      <c r="Y450">
        <f t="shared" si="124"/>
        <v>8.6614173228346386E-2</v>
      </c>
      <c r="Z450">
        <f t="shared" si="125"/>
        <v>5.8575900837474212E-6</v>
      </c>
      <c r="AA450">
        <f t="shared" si="126"/>
        <v>5.8575900837474215</v>
      </c>
      <c r="AB450">
        <f t="shared" si="127"/>
        <v>1.4582274880377629E-8</v>
      </c>
      <c r="AC450">
        <f t="shared" si="128"/>
        <v>1.4582274880377629E-2</v>
      </c>
      <c r="AD450">
        <f t="shared" si="123"/>
        <v>1.410278034852769E-2</v>
      </c>
      <c r="AF450">
        <v>33.254899999999999</v>
      </c>
    </row>
    <row r="451" spans="1:32" x14ac:dyDescent="0.35">
      <c r="A451">
        <v>44778</v>
      </c>
      <c r="B451" s="2">
        <v>44778</v>
      </c>
      <c r="C451" t="s">
        <v>18</v>
      </c>
      <c r="D451" t="s">
        <v>196</v>
      </c>
      <c r="E451" t="s">
        <v>20</v>
      </c>
      <c r="F451" t="s">
        <v>21</v>
      </c>
      <c r="G451">
        <v>3</v>
      </c>
      <c r="H451" t="s">
        <v>22</v>
      </c>
      <c r="I451" t="s">
        <v>113</v>
      </c>
      <c r="J451" t="s">
        <v>421</v>
      </c>
      <c r="K451" t="s">
        <v>207</v>
      </c>
      <c r="L451">
        <v>0.48399999999999999</v>
      </c>
      <c r="M451">
        <v>3.34</v>
      </c>
      <c r="N451">
        <v>-0.33399999999999996</v>
      </c>
      <c r="O451" t="s">
        <v>163</v>
      </c>
      <c r="P451">
        <v>0.42699999999999999</v>
      </c>
      <c r="Q451">
        <v>5.6999999999999995E-2</v>
      </c>
      <c r="R451">
        <v>21.04</v>
      </c>
      <c r="S451">
        <v>-2.1040000000000001</v>
      </c>
      <c r="T451">
        <v>-1.77</v>
      </c>
      <c r="U451">
        <v>45.375</v>
      </c>
      <c r="V451">
        <f t="shared" si="121"/>
        <v>22.6875</v>
      </c>
      <c r="W451">
        <f t="shared" si="122"/>
        <v>2.2687499999999998</v>
      </c>
      <c r="X451">
        <f t="shared" si="129"/>
        <v>16.170475496484372</v>
      </c>
      <c r="Y451">
        <f t="shared" si="124"/>
        <v>0.1334894613583138</v>
      </c>
      <c r="Z451">
        <f t="shared" si="125"/>
        <v>9.9763618874969172E-6</v>
      </c>
      <c r="AA451">
        <f t="shared" si="126"/>
        <v>9.9763618874969175</v>
      </c>
      <c r="AB451">
        <f t="shared" si="127"/>
        <v>1.6132251544582948E-8</v>
      </c>
      <c r="AC451">
        <f t="shared" si="128"/>
        <v>1.6132251544582948E-2</v>
      </c>
      <c r="AD451">
        <f t="shared" si="123"/>
        <v>9.1142664093688975E-3</v>
      </c>
      <c r="AF451">
        <v>33.254899999999999</v>
      </c>
    </row>
    <row r="452" spans="1:32" x14ac:dyDescent="0.35">
      <c r="A452">
        <v>44778</v>
      </c>
      <c r="B452" s="2">
        <v>44778</v>
      </c>
      <c r="C452" t="s">
        <v>18</v>
      </c>
      <c r="D452" t="s">
        <v>196</v>
      </c>
      <c r="E452" t="s">
        <v>45</v>
      </c>
      <c r="F452" t="s">
        <v>46</v>
      </c>
      <c r="G452">
        <v>11</v>
      </c>
      <c r="H452" t="s">
        <v>22</v>
      </c>
      <c r="I452" t="s">
        <v>55</v>
      </c>
      <c r="J452" t="s">
        <v>435</v>
      </c>
      <c r="K452" t="s">
        <v>171</v>
      </c>
      <c r="L452">
        <v>0.68</v>
      </c>
      <c r="M452">
        <v>4.6500000000000004</v>
      </c>
      <c r="N452">
        <v>-0.46500000000000002</v>
      </c>
      <c r="O452" t="s">
        <v>175</v>
      </c>
      <c r="P452">
        <v>0.58499999999999996</v>
      </c>
      <c r="Q452">
        <v>9.5000000000000084E-2</v>
      </c>
      <c r="R452">
        <v>20.05</v>
      </c>
      <c r="S452">
        <v>-2.0049999999999999</v>
      </c>
      <c r="T452">
        <f>S452-N452</f>
        <v>-1.5399999999999998</v>
      </c>
      <c r="U452">
        <v>35.875</v>
      </c>
      <c r="V452">
        <f t="shared" si="121"/>
        <v>17.9375</v>
      </c>
      <c r="W452">
        <f t="shared" si="122"/>
        <v>1.79375</v>
      </c>
      <c r="X452">
        <f t="shared" si="129"/>
        <v>10.108188543359374</v>
      </c>
      <c r="Y452">
        <f t="shared" si="124"/>
        <v>0.16239316239316254</v>
      </c>
      <c r="Z452">
        <f t="shared" si="125"/>
        <v>1.2698600146818248E-5</v>
      </c>
      <c r="AA452">
        <f t="shared" si="126"/>
        <v>12.698600146818247</v>
      </c>
      <c r="AB452">
        <f t="shared" si="127"/>
        <v>1.2835984452076988E-8</v>
      </c>
      <c r="AC452">
        <f t="shared" si="128"/>
        <v>1.2835984452076987E-2</v>
      </c>
      <c r="AD452">
        <f t="shared" si="123"/>
        <v>8.3350548390110323E-3</v>
      </c>
      <c r="AF452">
        <v>33.254899999999999</v>
      </c>
    </row>
    <row r="453" spans="1:32" x14ac:dyDescent="0.35">
      <c r="A453">
        <v>44778</v>
      </c>
      <c r="B453" s="2">
        <v>44778</v>
      </c>
      <c r="C453" t="s">
        <v>18</v>
      </c>
      <c r="D453" t="s">
        <v>196</v>
      </c>
      <c r="E453" t="s">
        <v>45</v>
      </c>
      <c r="F453" t="s">
        <v>46</v>
      </c>
      <c r="G453">
        <v>12</v>
      </c>
      <c r="H453" t="s">
        <v>22</v>
      </c>
      <c r="I453" t="s">
        <v>44</v>
      </c>
      <c r="J453" t="s">
        <v>434</v>
      </c>
      <c r="K453" t="s">
        <v>171</v>
      </c>
      <c r="L453">
        <v>0.626</v>
      </c>
      <c r="M453">
        <v>5.23</v>
      </c>
      <c r="N453">
        <v>-0.52300000000000002</v>
      </c>
      <c r="O453" t="s">
        <v>175</v>
      </c>
      <c r="P453">
        <v>0.61299999999999999</v>
      </c>
      <c r="Q453">
        <v>1.3000000000000012E-2</v>
      </c>
      <c r="R453">
        <v>21.54</v>
      </c>
      <c r="S453">
        <v>-2.1539999999999999</v>
      </c>
      <c r="T453">
        <f>S453-N453</f>
        <v>-1.6309999999999998</v>
      </c>
      <c r="U453">
        <v>27.325000000000003</v>
      </c>
      <c r="V453">
        <f t="shared" si="121"/>
        <v>13.662500000000001</v>
      </c>
      <c r="W453">
        <f t="shared" si="122"/>
        <v>1.3662500000000002</v>
      </c>
      <c r="X453">
        <f t="shared" si="129"/>
        <v>5.8642146123593761</v>
      </c>
      <c r="Y453">
        <f t="shared" si="124"/>
        <v>2.1207177814029383E-2</v>
      </c>
      <c r="Z453">
        <f t="shared" si="125"/>
        <v>1.0362090570603425E-6</v>
      </c>
      <c r="AA453">
        <f t="shared" si="126"/>
        <v>1.0362090570603424</v>
      </c>
      <c r="AB453">
        <f t="shared" si="127"/>
        <v>6.0765522938723908E-10</v>
      </c>
      <c r="AC453">
        <f t="shared" si="128"/>
        <v>6.0765522938723904E-4</v>
      </c>
      <c r="AD453">
        <f t="shared" si="123"/>
        <v>3.7256605112644949E-4</v>
      </c>
      <c r="AF453">
        <v>33.254899999999999</v>
      </c>
    </row>
    <row r="454" spans="1:32" x14ac:dyDescent="0.35">
      <c r="A454">
        <v>44778</v>
      </c>
      <c r="B454" s="2">
        <v>44778</v>
      </c>
      <c r="C454" t="s">
        <v>18</v>
      </c>
      <c r="D454" t="s">
        <v>196</v>
      </c>
      <c r="E454" t="s">
        <v>86</v>
      </c>
      <c r="F454" t="s">
        <v>46</v>
      </c>
      <c r="G454">
        <v>3</v>
      </c>
      <c r="H454" t="s">
        <v>30</v>
      </c>
      <c r="I454" t="s">
        <v>65</v>
      </c>
      <c r="J454" t="s">
        <v>401</v>
      </c>
      <c r="K454" t="s">
        <v>208</v>
      </c>
      <c r="L454">
        <v>0.59099999999999997</v>
      </c>
      <c r="M454">
        <v>5.01</v>
      </c>
      <c r="N454">
        <v>-0.501</v>
      </c>
      <c r="O454" t="s">
        <v>168</v>
      </c>
      <c r="P454">
        <v>0.65600000000000003</v>
      </c>
      <c r="Q454">
        <v>-6.5000000000000058E-2</v>
      </c>
      <c r="R454">
        <v>6.16</v>
      </c>
      <c r="S454">
        <v>-0.61599999999999999</v>
      </c>
      <c r="T454">
        <f>S454-N454</f>
        <v>-0.11499999999999999</v>
      </c>
      <c r="U454">
        <v>79.324999999999989</v>
      </c>
      <c r="V454">
        <f t="shared" si="121"/>
        <v>39.662499999999994</v>
      </c>
      <c r="W454">
        <f t="shared" si="122"/>
        <v>3.9662499999999996</v>
      </c>
      <c r="X454">
        <f t="shared" si="129"/>
        <v>49.420789167359366</v>
      </c>
      <c r="Y454">
        <f>(P454-L454)/L454</f>
        <v>0.10998307952622684</v>
      </c>
      <c r="Z454">
        <f t="shared" si="125"/>
        <v>7.859937894337759E-6</v>
      </c>
      <c r="AA454">
        <f t="shared" si="126"/>
        <v>7.8599378943377589</v>
      </c>
      <c r="AB454">
        <f t="shared" si="127"/>
        <v>3.8844433354460487E-8</v>
      </c>
      <c r="AC454">
        <f t="shared" si="128"/>
        <v>3.8844433354460486E-2</v>
      </c>
      <c r="AD454">
        <f t="shared" si="123"/>
        <v>0.33777768134313468</v>
      </c>
      <c r="AF454">
        <v>33.254899999999999</v>
      </c>
    </row>
    <row r="455" spans="1:32" x14ac:dyDescent="0.35">
      <c r="A455">
        <v>44778</v>
      </c>
      <c r="B455" s="2">
        <v>44778</v>
      </c>
      <c r="C455" t="s">
        <v>18</v>
      </c>
      <c r="D455" t="s">
        <v>196</v>
      </c>
      <c r="E455" t="s">
        <v>20</v>
      </c>
      <c r="F455" t="s">
        <v>21</v>
      </c>
      <c r="G455">
        <v>8</v>
      </c>
      <c r="H455" t="s">
        <v>30</v>
      </c>
      <c r="I455" t="s">
        <v>166</v>
      </c>
      <c r="J455" t="s">
        <v>422</v>
      </c>
      <c r="K455" t="s">
        <v>207</v>
      </c>
      <c r="L455">
        <v>0.437</v>
      </c>
      <c r="M455">
        <v>3.62</v>
      </c>
      <c r="N455">
        <v>-0.36199999999999999</v>
      </c>
      <c r="O455" t="s">
        <v>163</v>
      </c>
      <c r="P455">
        <v>0.441</v>
      </c>
      <c r="Q455">
        <v>-4.0000000000000036E-3</v>
      </c>
      <c r="R455">
        <v>5.81</v>
      </c>
      <c r="S455">
        <v>-0.58099999999999996</v>
      </c>
      <c r="T455">
        <v>-0.21899999999999997</v>
      </c>
      <c r="U455">
        <v>162.375</v>
      </c>
      <c r="V455">
        <f t="shared" si="121"/>
        <v>81.1875</v>
      </c>
      <c r="W455">
        <f t="shared" si="122"/>
        <v>8.1187500000000004</v>
      </c>
      <c r="X455">
        <f t="shared" si="129"/>
        <v>207.07508232773438</v>
      </c>
      <c r="Y455">
        <f>(P455-L455)/L455</f>
        <v>9.1533180778032124E-3</v>
      </c>
      <c r="Z455">
        <f t="shared" si="125"/>
        <v>3.6834108395332821E-7</v>
      </c>
      <c r="AA455">
        <f t="shared" si="126"/>
        <v>0.36834108395332821</v>
      </c>
      <c r="AB455">
        <f t="shared" si="127"/>
        <v>7.627426028432237E-9</v>
      </c>
      <c r="AC455">
        <f t="shared" si="128"/>
        <v>7.6274260284322363E-3</v>
      </c>
      <c r="AD455">
        <f t="shared" si="123"/>
        <v>3.482842935357186E-2</v>
      </c>
      <c r="AF455">
        <v>33.254899999999999</v>
      </c>
    </row>
    <row r="456" spans="1:32" x14ac:dyDescent="0.35">
      <c r="A456">
        <v>44778</v>
      </c>
      <c r="B456" s="2">
        <v>44778</v>
      </c>
      <c r="C456" t="s">
        <v>18</v>
      </c>
      <c r="D456" t="s">
        <v>196</v>
      </c>
      <c r="E456" t="s">
        <v>86</v>
      </c>
      <c r="F456" t="s">
        <v>46</v>
      </c>
      <c r="G456">
        <v>7</v>
      </c>
      <c r="H456" t="s">
        <v>33</v>
      </c>
      <c r="I456" t="s">
        <v>54</v>
      </c>
      <c r="J456" t="s">
        <v>402</v>
      </c>
      <c r="K456" t="s">
        <v>208</v>
      </c>
      <c r="L456">
        <v>0.79100000000000004</v>
      </c>
      <c r="N456">
        <v>0</v>
      </c>
      <c r="O456" t="s">
        <v>168</v>
      </c>
      <c r="P456">
        <v>0.74399999999999999</v>
      </c>
      <c r="Q456">
        <v>4.7000000000000042E-2</v>
      </c>
      <c r="R456">
        <v>26.93</v>
      </c>
      <c r="S456">
        <v>-2.6930000000000001</v>
      </c>
      <c r="T456">
        <f>S456-N456</f>
        <v>-2.6930000000000001</v>
      </c>
      <c r="U456">
        <v>47.924999999999997</v>
      </c>
      <c r="V456">
        <f t="shared" si="121"/>
        <v>23.962499999999999</v>
      </c>
      <c r="W456">
        <f t="shared" si="122"/>
        <v>2.3962499999999998</v>
      </c>
      <c r="X456">
        <f t="shared" si="129"/>
        <v>18.039053958609372</v>
      </c>
      <c r="Y456">
        <f>(L456-P456)/P456</f>
        <v>6.3172043010752743E-2</v>
      </c>
      <c r="Z456">
        <f t="shared" si="125"/>
        <v>3.9718527636844711E-6</v>
      </c>
      <c r="AA456">
        <f t="shared" si="126"/>
        <v>3.9718527636844709</v>
      </c>
      <c r="AB456">
        <f t="shared" si="127"/>
        <v>7.1648466319755937E-9</v>
      </c>
      <c r="AC456">
        <f t="shared" si="128"/>
        <v>7.1648466319755933E-3</v>
      </c>
      <c r="AD456">
        <f t="shared" si="123"/>
        <v>2.6605446089771976E-3</v>
      </c>
      <c r="AF456">
        <v>33.254899999999999</v>
      </c>
    </row>
    <row r="457" spans="1:32" x14ac:dyDescent="0.35">
      <c r="A457">
        <v>44778</v>
      </c>
      <c r="B457" s="2">
        <v>44778</v>
      </c>
      <c r="C457" t="s">
        <v>18</v>
      </c>
      <c r="D457" t="s">
        <v>196</v>
      </c>
      <c r="E457" t="s">
        <v>20</v>
      </c>
      <c r="F457" t="s">
        <v>21</v>
      </c>
      <c r="G457">
        <v>2</v>
      </c>
      <c r="H457" t="s">
        <v>26</v>
      </c>
      <c r="I457" t="s">
        <v>164</v>
      </c>
      <c r="J457" t="s">
        <v>425</v>
      </c>
      <c r="K457" t="s">
        <v>207</v>
      </c>
      <c r="L457">
        <v>0.88200000000000001</v>
      </c>
      <c r="M457">
        <v>6.76</v>
      </c>
      <c r="N457">
        <v>-0.67599999999999993</v>
      </c>
      <c r="O457" t="s">
        <v>163</v>
      </c>
      <c r="P457">
        <v>0.90900000000000003</v>
      </c>
      <c r="Q457">
        <v>-2.7000000000000024E-2</v>
      </c>
      <c r="R457">
        <v>10.63</v>
      </c>
      <c r="S457">
        <v>-1.0630000000000002</v>
      </c>
      <c r="T457">
        <v>-0.38700000000000023</v>
      </c>
      <c r="U457">
        <v>35.5</v>
      </c>
      <c r="V457">
        <f t="shared" si="121"/>
        <v>17.75</v>
      </c>
      <c r="W457">
        <f t="shared" si="122"/>
        <v>1.7749999999999999</v>
      </c>
      <c r="X457">
        <f t="shared" si="129"/>
        <v>9.8979719937499997</v>
      </c>
      <c r="Y457">
        <f>(P457-L457)/L457</f>
        <v>3.0612244897959211E-2</v>
      </c>
      <c r="Z457">
        <f t="shared" si="125"/>
        <v>1.6281106860094505E-6</v>
      </c>
      <c r="AA457">
        <f t="shared" si="126"/>
        <v>1.6281106860094505</v>
      </c>
      <c r="AB457">
        <f t="shared" si="127"/>
        <v>1.6114993972846641E-9</v>
      </c>
      <c r="AC457">
        <f t="shared" si="128"/>
        <v>1.6114993972846641E-3</v>
      </c>
      <c r="AD457">
        <f t="shared" si="123"/>
        <v>4.1640811299345302E-3</v>
      </c>
      <c r="AF457">
        <v>33.254899999999999</v>
      </c>
    </row>
    <row r="458" spans="1:32" x14ac:dyDescent="0.35">
      <c r="A458">
        <v>44778</v>
      </c>
      <c r="B458" s="2">
        <v>44778</v>
      </c>
      <c r="C458" t="s">
        <v>18</v>
      </c>
      <c r="D458" t="s">
        <v>196</v>
      </c>
      <c r="E458" t="s">
        <v>20</v>
      </c>
      <c r="F458" t="s">
        <v>21</v>
      </c>
      <c r="G458">
        <v>7</v>
      </c>
      <c r="H458" t="s">
        <v>41</v>
      </c>
      <c r="I458" t="s">
        <v>42</v>
      </c>
      <c r="J458" t="s">
        <v>426</v>
      </c>
      <c r="K458" t="s">
        <v>207</v>
      </c>
      <c r="L458">
        <v>0.72899999999999998</v>
      </c>
      <c r="M458">
        <v>11.23</v>
      </c>
      <c r="N458">
        <v>-1.123</v>
      </c>
      <c r="O458" t="s">
        <v>163</v>
      </c>
      <c r="P458">
        <v>0.53900000000000003</v>
      </c>
      <c r="Q458">
        <v>0.18999999999999995</v>
      </c>
      <c r="R458">
        <v>23.97</v>
      </c>
      <c r="S458">
        <v>-2.3969999999999998</v>
      </c>
      <c r="T458">
        <v>-1.2739999999999998</v>
      </c>
      <c r="U458">
        <v>618.125</v>
      </c>
      <c r="V458">
        <f t="shared" si="121"/>
        <v>309.0625</v>
      </c>
      <c r="W458">
        <f t="shared" si="122"/>
        <v>30.90625</v>
      </c>
      <c r="X458">
        <f t="shared" si="129"/>
        <v>3000.8351097558593</v>
      </c>
      <c r="Y458">
        <f t="shared" ref="Y458:Y466" si="130">(L458-P458)/P458</f>
        <v>0.3525046382189238</v>
      </c>
      <c r="Z458">
        <f t="shared" si="125"/>
        <v>3.296908348196669E-5</v>
      </c>
      <c r="AA458">
        <f t="shared" si="126"/>
        <v>32.969083481966692</v>
      </c>
      <c r="AB458">
        <f t="shared" si="127"/>
        <v>9.8934783249157611E-6</v>
      </c>
      <c r="AC458">
        <f t="shared" si="128"/>
        <v>9.8934783249157618</v>
      </c>
      <c r="AD458">
        <f t="shared" si="123"/>
        <v>7.7656815737172398</v>
      </c>
      <c r="AF458">
        <v>33.254899999999999</v>
      </c>
    </row>
    <row r="459" spans="1:32" x14ac:dyDescent="0.35">
      <c r="A459">
        <v>44778</v>
      </c>
      <c r="B459" s="2">
        <v>44778</v>
      </c>
      <c r="C459" t="s">
        <v>18</v>
      </c>
      <c r="D459" t="s">
        <v>196</v>
      </c>
      <c r="E459" t="s">
        <v>86</v>
      </c>
      <c r="F459" t="s">
        <v>46</v>
      </c>
      <c r="G459">
        <v>8</v>
      </c>
      <c r="H459" t="s">
        <v>37</v>
      </c>
      <c r="I459" t="s">
        <v>97</v>
      </c>
      <c r="J459" t="s">
        <v>406</v>
      </c>
      <c r="K459" t="s">
        <v>208</v>
      </c>
      <c r="L459">
        <v>0.84399999999999997</v>
      </c>
      <c r="M459">
        <v>6.58</v>
      </c>
      <c r="N459">
        <v>-0.65800000000000003</v>
      </c>
      <c r="O459" t="s">
        <v>168</v>
      </c>
      <c r="P459">
        <v>0.66700000000000004</v>
      </c>
      <c r="Q459">
        <v>0.17699999999999994</v>
      </c>
      <c r="R459">
        <v>20.76</v>
      </c>
      <c r="S459">
        <v>-2.0760000000000001</v>
      </c>
      <c r="T459">
        <f>S459-N459</f>
        <v>-1.4180000000000001</v>
      </c>
      <c r="U459">
        <v>49.95</v>
      </c>
      <c r="V459">
        <f t="shared" si="121"/>
        <v>24.975000000000001</v>
      </c>
      <c r="W459">
        <f t="shared" si="122"/>
        <v>2.4975000000000001</v>
      </c>
      <c r="X459">
        <f t="shared" si="129"/>
        <v>19.595687259937499</v>
      </c>
      <c r="Y459">
        <f t="shared" si="130"/>
        <v>0.26536731634182897</v>
      </c>
      <c r="Z459">
        <f t="shared" si="125"/>
        <v>2.3243587031586431E-5</v>
      </c>
      <c r="AA459">
        <f t="shared" si="126"/>
        <v>23.243587031586433</v>
      </c>
      <c r="AB459">
        <f t="shared" si="127"/>
        <v>4.5547406227010674E-8</v>
      </c>
      <c r="AC459">
        <f t="shared" si="128"/>
        <v>4.5547406227010673E-2</v>
      </c>
      <c r="AD459">
        <f t="shared" si="123"/>
        <v>3.2120878862489891E-2</v>
      </c>
      <c r="AF459">
        <v>33.254899999999999</v>
      </c>
    </row>
    <row r="460" spans="1:32" x14ac:dyDescent="0.35">
      <c r="A460">
        <v>44778</v>
      </c>
      <c r="B460" s="2">
        <v>44778</v>
      </c>
      <c r="C460" t="s">
        <v>18</v>
      </c>
      <c r="D460" t="s">
        <v>196</v>
      </c>
      <c r="E460" t="s">
        <v>45</v>
      </c>
      <c r="F460" t="s">
        <v>46</v>
      </c>
      <c r="G460">
        <v>14</v>
      </c>
      <c r="H460" t="s">
        <v>37</v>
      </c>
      <c r="I460" t="s">
        <v>49</v>
      </c>
      <c r="J460" t="s">
        <v>437</v>
      </c>
      <c r="K460" t="s">
        <v>171</v>
      </c>
      <c r="L460">
        <v>0.90400000000000003</v>
      </c>
      <c r="M460">
        <v>5.67</v>
      </c>
      <c r="N460">
        <v>-0.56699999999999995</v>
      </c>
      <c r="O460" t="s">
        <v>175</v>
      </c>
      <c r="P460">
        <v>0.80500000000000005</v>
      </c>
      <c r="Q460">
        <v>9.8999999999999977E-2</v>
      </c>
      <c r="R460">
        <v>21.74</v>
      </c>
      <c r="S460">
        <v>-2.1739999999999999</v>
      </c>
      <c r="T460">
        <f>S460-N460</f>
        <v>-1.607</v>
      </c>
      <c r="U460">
        <v>60.85</v>
      </c>
      <c r="V460">
        <f t="shared" si="121"/>
        <v>30.425000000000001</v>
      </c>
      <c r="W460">
        <f t="shared" si="122"/>
        <v>3.0425</v>
      </c>
      <c r="X460">
        <f t="shared" si="129"/>
        <v>29.081089946937499</v>
      </c>
      <c r="Y460">
        <f t="shared" si="130"/>
        <v>0.12298136645962729</v>
      </c>
      <c r="Z460">
        <f t="shared" si="125"/>
        <v>9.0186006650303142E-6</v>
      </c>
      <c r="AA460">
        <f t="shared" si="126"/>
        <v>9.0186006650303145</v>
      </c>
      <c r="AB460">
        <f t="shared" si="127"/>
        <v>2.6227073713525693E-8</v>
      </c>
      <c r="AC460">
        <f t="shared" si="128"/>
        <v>2.6227073713525693E-2</v>
      </c>
      <c r="AD460">
        <f t="shared" si="123"/>
        <v>1.6320518801198315E-2</v>
      </c>
      <c r="AF460">
        <v>33.254899999999999</v>
      </c>
    </row>
    <row r="461" spans="1:32" x14ac:dyDescent="0.35">
      <c r="A461">
        <v>44778</v>
      </c>
      <c r="B461" s="2">
        <v>44778</v>
      </c>
      <c r="C461" t="s">
        <v>18</v>
      </c>
      <c r="D461" t="s">
        <v>196</v>
      </c>
      <c r="E461" t="s">
        <v>45</v>
      </c>
      <c r="F461" t="s">
        <v>46</v>
      </c>
      <c r="G461">
        <v>15</v>
      </c>
      <c r="H461" t="s">
        <v>43</v>
      </c>
      <c r="I461" t="s">
        <v>52</v>
      </c>
      <c r="J461" t="s">
        <v>438</v>
      </c>
      <c r="K461" t="s">
        <v>171</v>
      </c>
      <c r="L461">
        <v>0.82699999999999996</v>
      </c>
      <c r="M461">
        <v>4.67</v>
      </c>
      <c r="N461">
        <v>-0.46699999999999997</v>
      </c>
      <c r="O461" t="s">
        <v>175</v>
      </c>
      <c r="P461">
        <v>0.81599999999999995</v>
      </c>
      <c r="Q461">
        <v>1.100000000000001E-2</v>
      </c>
      <c r="R461">
        <v>11.54</v>
      </c>
      <c r="S461">
        <v>-1.1539999999999999</v>
      </c>
      <c r="T461">
        <f>S461-N461</f>
        <v>-0.68699999999999994</v>
      </c>
      <c r="U461">
        <v>96.75</v>
      </c>
      <c r="V461">
        <f t="shared" si="121"/>
        <v>48.375</v>
      </c>
      <c r="W461">
        <f t="shared" si="122"/>
        <v>4.8375000000000004</v>
      </c>
      <c r="X461">
        <f t="shared" si="129"/>
        <v>73.517623860937505</v>
      </c>
      <c r="Y461">
        <f t="shared" si="130"/>
        <v>1.3480392156862758E-2</v>
      </c>
      <c r="Z461">
        <f t="shared" si="125"/>
        <v>5.9321315238867584E-7</v>
      </c>
      <c r="AA461">
        <f t="shared" si="126"/>
        <v>0.59321315238867589</v>
      </c>
      <c r="AB461">
        <f t="shared" si="127"/>
        <v>4.3611621406671674E-9</v>
      </c>
      <c r="AC461">
        <f t="shared" si="128"/>
        <v>4.3611621406671672E-3</v>
      </c>
      <c r="AD461">
        <f t="shared" si="123"/>
        <v>6.3481253867062118E-3</v>
      </c>
      <c r="AF461">
        <v>33.254899999999999</v>
      </c>
    </row>
    <row r="462" spans="1:32" x14ac:dyDescent="0.35">
      <c r="A462">
        <v>44778</v>
      </c>
      <c r="B462" s="2">
        <v>44778</v>
      </c>
      <c r="C462" t="s">
        <v>18</v>
      </c>
      <c r="D462" t="s">
        <v>196</v>
      </c>
      <c r="E462" t="s">
        <v>20</v>
      </c>
      <c r="F462" t="s">
        <v>21</v>
      </c>
      <c r="G462">
        <v>5</v>
      </c>
      <c r="H462" t="s">
        <v>25</v>
      </c>
      <c r="I462" t="s">
        <v>74</v>
      </c>
      <c r="J462" t="s">
        <v>490</v>
      </c>
      <c r="K462" t="s">
        <v>207</v>
      </c>
      <c r="L462">
        <v>0.66500000000000004</v>
      </c>
      <c r="M462">
        <v>2.94</v>
      </c>
      <c r="N462">
        <v>-0.29399999999999998</v>
      </c>
      <c r="O462" t="s">
        <v>163</v>
      </c>
      <c r="P462">
        <v>0.52700000000000002</v>
      </c>
      <c r="Q462">
        <v>0.13800000000000001</v>
      </c>
      <c r="R462">
        <v>12.32</v>
      </c>
      <c r="S462">
        <v>-1.232</v>
      </c>
      <c r="T462">
        <v>-0.93799999999999994</v>
      </c>
      <c r="U462">
        <v>51.592500000000001</v>
      </c>
      <c r="V462">
        <f t="shared" si="121"/>
        <v>25.796250000000001</v>
      </c>
      <c r="W462">
        <f t="shared" si="122"/>
        <v>2.5796250000000001</v>
      </c>
      <c r="X462">
        <f t="shared" si="129"/>
        <v>20.905601141136096</v>
      </c>
      <c r="Y462">
        <f t="shared" si="130"/>
        <v>0.26185958254269448</v>
      </c>
      <c r="Z462">
        <f t="shared" si="125"/>
        <v>2.2865949995905064E-5</v>
      </c>
      <c r="AA462">
        <f t="shared" si="126"/>
        <v>22.865949995905066</v>
      </c>
      <c r="AB462">
        <f t="shared" si="127"/>
        <v>4.7802643032755383E-8</v>
      </c>
      <c r="AC462">
        <f t="shared" si="128"/>
        <v>4.7802643032755388E-2</v>
      </c>
      <c r="AD462">
        <f t="shared" si="123"/>
        <v>5.0962306005069714E-2</v>
      </c>
      <c r="AF462">
        <v>33.254899999999999</v>
      </c>
    </row>
    <row r="463" spans="1:32" x14ac:dyDescent="0.35">
      <c r="A463">
        <v>44779</v>
      </c>
      <c r="B463" s="2">
        <v>44779</v>
      </c>
      <c r="C463" t="s">
        <v>18</v>
      </c>
      <c r="D463" t="s">
        <v>196</v>
      </c>
      <c r="E463" t="s">
        <v>45</v>
      </c>
      <c r="F463" t="s">
        <v>46</v>
      </c>
      <c r="G463">
        <v>14</v>
      </c>
      <c r="H463" t="s">
        <v>94</v>
      </c>
      <c r="I463" t="s">
        <v>93</v>
      </c>
      <c r="J463" t="s">
        <v>410</v>
      </c>
      <c r="K463" t="s">
        <v>212</v>
      </c>
      <c r="L463">
        <v>0.60599999999999998</v>
      </c>
      <c r="M463">
        <v>7.11</v>
      </c>
      <c r="N463">
        <v>-0.71100000000000008</v>
      </c>
      <c r="O463" t="s">
        <v>178</v>
      </c>
      <c r="P463">
        <v>0.44400000000000001</v>
      </c>
      <c r="Q463">
        <v>0.16199999999999998</v>
      </c>
      <c r="R463">
        <v>12.51</v>
      </c>
      <c r="S463">
        <v>-1.2509999999999999</v>
      </c>
      <c r="T463">
        <f>S463-N463</f>
        <v>-0.53999999999999981</v>
      </c>
      <c r="U463">
        <v>91.45</v>
      </c>
      <c r="V463">
        <f t="shared" si="121"/>
        <v>45.725000000000001</v>
      </c>
      <c r="W463">
        <f t="shared" si="122"/>
        <v>4.5724999999999998</v>
      </c>
      <c r="X463">
        <f t="shared" si="129"/>
        <v>65.683597957437499</v>
      </c>
      <c r="Y463">
        <f t="shared" si="130"/>
        <v>0.3648648648648648</v>
      </c>
      <c r="Z463">
        <f t="shared" si="125"/>
        <v>3.4397866614247394E-5</v>
      </c>
      <c r="AA463">
        <f t="shared" si="126"/>
        <v>34.397866614247391</v>
      </c>
      <c r="AB463">
        <f t="shared" si="127"/>
        <v>2.2593756412837875E-7</v>
      </c>
      <c r="AC463">
        <f t="shared" si="128"/>
        <v>0.22593756412837873</v>
      </c>
      <c r="AD463">
        <f t="shared" si="123"/>
        <v>0.41840289653403484</v>
      </c>
      <c r="AF463">
        <v>31.516500000000001</v>
      </c>
    </row>
    <row r="464" spans="1:32" x14ac:dyDescent="0.35">
      <c r="A464">
        <v>44779</v>
      </c>
      <c r="B464" s="2">
        <v>44779</v>
      </c>
      <c r="C464" t="s">
        <v>18</v>
      </c>
      <c r="D464" t="s">
        <v>196</v>
      </c>
      <c r="E464" t="s">
        <v>86</v>
      </c>
      <c r="F464" t="s">
        <v>46</v>
      </c>
      <c r="G464">
        <v>4</v>
      </c>
      <c r="H464" t="s">
        <v>94</v>
      </c>
      <c r="I464" t="s">
        <v>82</v>
      </c>
      <c r="J464" t="s">
        <v>395</v>
      </c>
      <c r="K464" t="s">
        <v>150</v>
      </c>
      <c r="L464">
        <v>0.63200000000000001</v>
      </c>
      <c r="M464">
        <v>4.76</v>
      </c>
      <c r="N464">
        <v>-0.47599999999999998</v>
      </c>
      <c r="O464" t="s">
        <v>211</v>
      </c>
      <c r="P464">
        <v>0.53900000000000003</v>
      </c>
      <c r="Q464">
        <v>9.2999999999999972E-2</v>
      </c>
      <c r="R464">
        <v>10.56</v>
      </c>
      <c r="S464">
        <v>-1.056</v>
      </c>
      <c r="T464">
        <f>S464-N464</f>
        <v>-0.58000000000000007</v>
      </c>
      <c r="U464">
        <v>83.5</v>
      </c>
      <c r="V464">
        <f t="shared" si="121"/>
        <v>41.75</v>
      </c>
      <c r="W464">
        <f t="shared" si="122"/>
        <v>4.1749999999999998</v>
      </c>
      <c r="X464">
        <f t="shared" si="129"/>
        <v>54.759877193749993</v>
      </c>
      <c r="Y464">
        <f t="shared" si="130"/>
        <v>0.17254174397031533</v>
      </c>
      <c r="Z464">
        <f t="shared" si="125"/>
        <v>1.3682444686666402E-5</v>
      </c>
      <c r="AA464">
        <f t="shared" si="126"/>
        <v>13.682444686666402</v>
      </c>
      <c r="AB464">
        <f t="shared" si="127"/>
        <v>7.4924899075212934E-8</v>
      </c>
      <c r="AC464">
        <f t="shared" si="128"/>
        <v>7.4924899075212936E-2</v>
      </c>
      <c r="AD464">
        <f t="shared" si="123"/>
        <v>0.12918086047450505</v>
      </c>
      <c r="AF464">
        <v>31.516500000000001</v>
      </c>
    </row>
    <row r="465" spans="1:32" x14ac:dyDescent="0.35">
      <c r="A465">
        <v>44779</v>
      </c>
      <c r="B465" s="2">
        <v>44779</v>
      </c>
      <c r="C465" t="s">
        <v>18</v>
      </c>
      <c r="D465" t="s">
        <v>196</v>
      </c>
      <c r="E465" t="s">
        <v>45</v>
      </c>
      <c r="F465" t="s">
        <v>46</v>
      </c>
      <c r="G465">
        <v>9</v>
      </c>
      <c r="H465" t="s">
        <v>39</v>
      </c>
      <c r="I465" t="s">
        <v>40</v>
      </c>
      <c r="J465" t="s">
        <v>412</v>
      </c>
      <c r="K465" t="s">
        <v>212</v>
      </c>
      <c r="L465">
        <v>0.64300000000000002</v>
      </c>
      <c r="M465">
        <v>5.48</v>
      </c>
      <c r="N465">
        <v>-0.54800000000000004</v>
      </c>
      <c r="O465" t="s">
        <v>178</v>
      </c>
      <c r="P465">
        <v>0.47099999999999997</v>
      </c>
      <c r="Q465">
        <v>0.17200000000000004</v>
      </c>
      <c r="R465">
        <v>7.78</v>
      </c>
      <c r="S465">
        <v>-0.77800000000000002</v>
      </c>
      <c r="T465">
        <f>S465-N465</f>
        <v>-0.22999999999999998</v>
      </c>
      <c r="U465">
        <v>49.1</v>
      </c>
      <c r="V465">
        <f t="shared" si="121"/>
        <v>24.55</v>
      </c>
      <c r="W465">
        <f t="shared" si="122"/>
        <v>2.4550000000000001</v>
      </c>
      <c r="X465">
        <f t="shared" si="129"/>
        <v>18.934441469749999</v>
      </c>
      <c r="Y465">
        <f t="shared" si="130"/>
        <v>0.3651804670912952</v>
      </c>
      <c r="Z465">
        <f t="shared" si="125"/>
        <v>3.4434496954399089E-5</v>
      </c>
      <c r="AA465">
        <f t="shared" si="126"/>
        <v>34.434496954399087</v>
      </c>
      <c r="AB465">
        <f t="shared" si="127"/>
        <v>6.5199796712335415E-8</v>
      </c>
      <c r="AC465">
        <f t="shared" si="128"/>
        <v>6.5199796712335417E-2</v>
      </c>
      <c r="AD465">
        <f t="shared" si="123"/>
        <v>0.28347737701015402</v>
      </c>
      <c r="AF465">
        <v>31.516500000000001</v>
      </c>
    </row>
    <row r="466" spans="1:32" x14ac:dyDescent="0.35">
      <c r="A466">
        <v>44779</v>
      </c>
      <c r="B466" s="2">
        <v>44779</v>
      </c>
      <c r="C466" t="s">
        <v>18</v>
      </c>
      <c r="D466" t="s">
        <v>196</v>
      </c>
      <c r="E466" t="s">
        <v>20</v>
      </c>
      <c r="F466" t="s">
        <v>21</v>
      </c>
      <c r="G466">
        <v>6</v>
      </c>
      <c r="H466" t="s">
        <v>27</v>
      </c>
      <c r="I466" t="s">
        <v>35</v>
      </c>
      <c r="J466" t="s">
        <v>419</v>
      </c>
      <c r="K466" t="s">
        <v>117</v>
      </c>
      <c r="L466">
        <v>0.64400000000000002</v>
      </c>
      <c r="M466">
        <v>2.35</v>
      </c>
      <c r="N466">
        <v>-0.23500000000000001</v>
      </c>
      <c r="O466" t="s">
        <v>213</v>
      </c>
      <c r="P466">
        <v>0.372</v>
      </c>
      <c r="Q466">
        <v>0.27200000000000002</v>
      </c>
      <c r="R466">
        <v>6.37</v>
      </c>
      <c r="S466">
        <v>-0.63700000000000001</v>
      </c>
      <c r="T466">
        <v>-0.40200000000000002</v>
      </c>
      <c r="U466">
        <v>115.5</v>
      </c>
      <c r="V466">
        <f t="shared" si="121"/>
        <v>57.75</v>
      </c>
      <c r="W466">
        <f t="shared" si="122"/>
        <v>5.7750000000000004</v>
      </c>
      <c r="X466">
        <f t="shared" si="129"/>
        <v>104.77398999374999</v>
      </c>
      <c r="Y466">
        <f t="shared" si="130"/>
        <v>0.73118279569892475</v>
      </c>
      <c r="Z466">
        <f t="shared" si="125"/>
        <v>8.0939948414035666E-5</v>
      </c>
      <c r="AA466">
        <f t="shared" si="126"/>
        <v>80.939948414035669</v>
      </c>
      <c r="AB466">
        <f t="shared" si="127"/>
        <v>8.4804013452268145E-7</v>
      </c>
      <c r="AC466">
        <f t="shared" si="128"/>
        <v>0.84804013452268145</v>
      </c>
      <c r="AD466">
        <f t="shared" si="123"/>
        <v>2.109552573439506</v>
      </c>
      <c r="AF466">
        <v>31.516500000000001</v>
      </c>
    </row>
    <row r="467" spans="1:32" x14ac:dyDescent="0.35">
      <c r="A467">
        <v>44779</v>
      </c>
      <c r="B467" s="2">
        <v>44779</v>
      </c>
      <c r="C467" t="s">
        <v>18</v>
      </c>
      <c r="D467" t="s">
        <v>196</v>
      </c>
      <c r="E467" t="s">
        <v>86</v>
      </c>
      <c r="F467" t="s">
        <v>46</v>
      </c>
      <c r="G467">
        <v>2</v>
      </c>
      <c r="H467" t="s">
        <v>30</v>
      </c>
      <c r="I467" t="s">
        <v>90</v>
      </c>
      <c r="J467" t="s">
        <v>400</v>
      </c>
      <c r="K467" t="s">
        <v>150</v>
      </c>
      <c r="L467">
        <v>0.54600000000000004</v>
      </c>
      <c r="M467">
        <v>4.46</v>
      </c>
      <c r="N467">
        <v>-0.44600000000000001</v>
      </c>
      <c r="O467" t="s">
        <v>211</v>
      </c>
      <c r="P467">
        <v>0.59199999999999997</v>
      </c>
      <c r="Q467">
        <v>-4.599999999999993E-2</v>
      </c>
      <c r="R467">
        <v>4.32</v>
      </c>
      <c r="S467">
        <v>-0.43200000000000005</v>
      </c>
      <c r="T467">
        <f>S467-N467</f>
        <v>1.3999999999999957E-2</v>
      </c>
      <c r="U467">
        <v>88.3</v>
      </c>
      <c r="V467">
        <f t="shared" si="121"/>
        <v>44.15</v>
      </c>
      <c r="W467">
        <f t="shared" si="122"/>
        <v>4.415</v>
      </c>
      <c r="X467">
        <f t="shared" si="129"/>
        <v>61.236579137749999</v>
      </c>
      <c r="Y467">
        <f>(P467-L467)/L467</f>
        <v>8.4249084249084116E-2</v>
      </c>
      <c r="Z467">
        <f t="shared" si="125"/>
        <v>5.6613200706269429E-6</v>
      </c>
      <c r="AA467">
        <f t="shared" si="126"/>
        <v>5.6613200706269433</v>
      </c>
      <c r="AB467">
        <f t="shared" si="127"/>
        <v>3.4667987452907917E-8</v>
      </c>
      <c r="AC467">
        <f t="shared" si="128"/>
        <v>3.4667987452907924E-2</v>
      </c>
      <c r="AD467">
        <f t="shared" si="123"/>
        <v>2.4762848180648591</v>
      </c>
      <c r="AF467">
        <v>31.516500000000001</v>
      </c>
    </row>
    <row r="468" spans="1:32" x14ac:dyDescent="0.35">
      <c r="A468">
        <v>44779</v>
      </c>
      <c r="B468" s="2">
        <v>44779</v>
      </c>
      <c r="C468" t="s">
        <v>18</v>
      </c>
      <c r="D468" t="s">
        <v>196</v>
      </c>
      <c r="E468" t="s">
        <v>20</v>
      </c>
      <c r="F468" t="s">
        <v>21</v>
      </c>
      <c r="G468">
        <v>7</v>
      </c>
      <c r="H468" t="s">
        <v>30</v>
      </c>
      <c r="I468" t="s">
        <v>85</v>
      </c>
      <c r="J468" t="s">
        <v>489</v>
      </c>
      <c r="K468" t="s">
        <v>117</v>
      </c>
      <c r="L468">
        <v>0.69199999999999995</v>
      </c>
      <c r="M468">
        <v>5.94</v>
      </c>
      <c r="N468">
        <v>-0.59400000000000008</v>
      </c>
      <c r="O468" t="s">
        <v>213</v>
      </c>
      <c r="P468">
        <v>0.77100000000000002</v>
      </c>
      <c r="Q468">
        <v>-7.900000000000007E-2</v>
      </c>
      <c r="R468">
        <v>5.38</v>
      </c>
      <c r="S468">
        <v>-0.53800000000000003</v>
      </c>
      <c r="T468">
        <v>5.600000000000005E-2</v>
      </c>
      <c r="U468">
        <v>66.900000000000006</v>
      </c>
      <c r="V468">
        <f t="shared" si="121"/>
        <v>33.450000000000003</v>
      </c>
      <c r="W468">
        <f t="shared" si="122"/>
        <v>3.3450000000000002</v>
      </c>
      <c r="X468">
        <f t="shared" si="129"/>
        <v>35.151329049750004</v>
      </c>
      <c r="Y468">
        <f>(P468-L468)/L468</f>
        <v>0.11416184971098277</v>
      </c>
      <c r="Z468">
        <f t="shared" si="125"/>
        <v>8.2291562496991197E-6</v>
      </c>
      <c r="AA468">
        <f t="shared" si="126"/>
        <v>8.2291562496991197</v>
      </c>
      <c r="AB468">
        <f t="shared" si="127"/>
        <v>2.8926577913498047E-8</v>
      </c>
      <c r="AC468">
        <f t="shared" si="128"/>
        <v>2.8926577913498046E-2</v>
      </c>
      <c r="AD468">
        <f t="shared" si="123"/>
        <v>0.51654603416960754</v>
      </c>
      <c r="AF468">
        <v>31.516500000000001</v>
      </c>
    </row>
    <row r="469" spans="1:32" x14ac:dyDescent="0.35">
      <c r="A469">
        <v>44779</v>
      </c>
      <c r="B469" s="2">
        <v>44779</v>
      </c>
      <c r="C469" t="s">
        <v>18</v>
      </c>
      <c r="D469" t="s">
        <v>196</v>
      </c>
      <c r="E469" t="s">
        <v>45</v>
      </c>
      <c r="F469" t="s">
        <v>46</v>
      </c>
      <c r="G469">
        <v>16</v>
      </c>
      <c r="H469" t="s">
        <v>30</v>
      </c>
      <c r="I469" t="s">
        <v>106</v>
      </c>
      <c r="J469" t="s">
        <v>414</v>
      </c>
      <c r="K469" t="s">
        <v>212</v>
      </c>
      <c r="L469">
        <v>0.74199999999999999</v>
      </c>
      <c r="M469">
        <v>6.67</v>
      </c>
      <c r="N469">
        <v>-0.66700000000000004</v>
      </c>
      <c r="O469" t="s">
        <v>178</v>
      </c>
      <c r="P469">
        <v>0.77100000000000002</v>
      </c>
      <c r="Q469">
        <v>-2.9000000000000026E-2</v>
      </c>
      <c r="R469">
        <v>5.75</v>
      </c>
      <c r="S469">
        <v>-0.57499999999999996</v>
      </c>
      <c r="T469">
        <f>S469-N469</f>
        <v>9.2000000000000082E-2</v>
      </c>
      <c r="U469">
        <v>76.775000000000006</v>
      </c>
      <c r="V469">
        <f t="shared" si="121"/>
        <v>38.387500000000003</v>
      </c>
      <c r="W469">
        <f t="shared" si="122"/>
        <v>3.8387500000000001</v>
      </c>
      <c r="X469">
        <f t="shared" si="129"/>
        <v>46.294475148734371</v>
      </c>
      <c r="Y469">
        <f>(P469-L469)/L469</f>
        <v>3.9083557951482516E-2</v>
      </c>
      <c r="Z469">
        <f t="shared" si="125"/>
        <v>2.1993365385287235E-6</v>
      </c>
      <c r="AA469">
        <f t="shared" si="126"/>
        <v>2.1993365385287236</v>
      </c>
      <c r="AB469">
        <f t="shared" si="127"/>
        <v>1.0181713072662147E-8</v>
      </c>
      <c r="AC469">
        <f t="shared" si="128"/>
        <v>1.0181713072662147E-2</v>
      </c>
      <c r="AD469">
        <f t="shared" si="123"/>
        <v>0.11067079426806672</v>
      </c>
      <c r="AF469">
        <v>31.516500000000001</v>
      </c>
    </row>
    <row r="470" spans="1:32" x14ac:dyDescent="0.35">
      <c r="A470">
        <v>44779</v>
      </c>
      <c r="B470" s="2">
        <v>44779</v>
      </c>
      <c r="C470" t="s">
        <v>18</v>
      </c>
      <c r="D470" t="s">
        <v>196</v>
      </c>
      <c r="E470" t="s">
        <v>20</v>
      </c>
      <c r="F470" t="s">
        <v>21</v>
      </c>
      <c r="G470">
        <v>5</v>
      </c>
      <c r="H470" t="s">
        <v>33</v>
      </c>
      <c r="I470" t="s">
        <v>34</v>
      </c>
      <c r="J470" t="s">
        <v>424</v>
      </c>
      <c r="K470" t="s">
        <v>117</v>
      </c>
      <c r="L470">
        <v>0.88400000000000001</v>
      </c>
      <c r="M470">
        <v>5.01</v>
      </c>
      <c r="N470">
        <v>-0.501</v>
      </c>
      <c r="O470" t="s">
        <v>213</v>
      </c>
      <c r="P470">
        <v>0.70799999999999996</v>
      </c>
      <c r="Q470">
        <v>0.17600000000000005</v>
      </c>
      <c r="R470">
        <v>12.42</v>
      </c>
      <c r="S470">
        <v>-1.242</v>
      </c>
      <c r="T470">
        <v>-0.74099999999999999</v>
      </c>
      <c r="U470">
        <v>63.424999999999997</v>
      </c>
      <c r="V470">
        <f t="shared" si="121"/>
        <v>31.712499999999999</v>
      </c>
      <c r="W470">
        <f t="shared" si="122"/>
        <v>3.1712499999999997</v>
      </c>
      <c r="X470">
        <f t="shared" si="129"/>
        <v>31.594425760484366</v>
      </c>
      <c r="Y470">
        <f t="shared" ref="Y470:Y485" si="131">(L470-P470)/P470</f>
        <v>0.248587570621469</v>
      </c>
      <c r="Z470">
        <f t="shared" si="125"/>
        <v>2.144776859304689E-5</v>
      </c>
      <c r="AA470">
        <f t="shared" si="126"/>
        <v>21.447768593046892</v>
      </c>
      <c r="AB470">
        <f t="shared" si="127"/>
        <v>6.7762993254106811E-8</v>
      </c>
      <c r="AC470">
        <f t="shared" si="128"/>
        <v>6.7762993254106826E-2</v>
      </c>
      <c r="AD470">
        <f t="shared" si="123"/>
        <v>9.144803408111582E-2</v>
      </c>
      <c r="AF470">
        <v>31.516500000000001</v>
      </c>
    </row>
    <row r="471" spans="1:32" x14ac:dyDescent="0.35">
      <c r="A471">
        <v>44779</v>
      </c>
      <c r="B471" s="2">
        <v>44779</v>
      </c>
      <c r="C471" t="s">
        <v>18</v>
      </c>
      <c r="D471" t="s">
        <v>196</v>
      </c>
      <c r="E471" t="s">
        <v>86</v>
      </c>
      <c r="F471" t="s">
        <v>46</v>
      </c>
      <c r="G471">
        <v>6</v>
      </c>
      <c r="H471" t="s">
        <v>41</v>
      </c>
      <c r="I471" t="s">
        <v>52</v>
      </c>
      <c r="J471" t="s">
        <v>403</v>
      </c>
      <c r="K471" t="s">
        <v>150</v>
      </c>
      <c r="L471">
        <v>0.70899999999999996</v>
      </c>
      <c r="M471">
        <v>6.56</v>
      </c>
      <c r="N471">
        <v>-0.65599999999999992</v>
      </c>
      <c r="O471" t="s">
        <v>211</v>
      </c>
      <c r="P471">
        <v>0.51100000000000001</v>
      </c>
      <c r="Q471">
        <v>0.19799999999999995</v>
      </c>
      <c r="R471">
        <v>21.45</v>
      </c>
      <c r="S471">
        <v>-2.145</v>
      </c>
      <c r="T471">
        <f>S471-N471</f>
        <v>-1.4890000000000001</v>
      </c>
      <c r="U471">
        <v>122.02500000000001</v>
      </c>
      <c r="V471">
        <f t="shared" si="121"/>
        <v>61.012500000000003</v>
      </c>
      <c r="W471">
        <f t="shared" si="122"/>
        <v>6.1012500000000003</v>
      </c>
      <c r="X471">
        <f t="shared" si="129"/>
        <v>116.94647805623438</v>
      </c>
      <c r="Y471">
        <f t="shared" si="131"/>
        <v>0.38747553816046959</v>
      </c>
      <c r="Z471">
        <f t="shared" si="125"/>
        <v>3.7040401240853576E-5</v>
      </c>
      <c r="AA471">
        <f t="shared" si="126"/>
        <v>37.040401240853576</v>
      </c>
      <c r="AB471">
        <f t="shared" si="127"/>
        <v>4.3317444709075994E-7</v>
      </c>
      <c r="AC471">
        <f t="shared" si="128"/>
        <v>0.43317444709075997</v>
      </c>
      <c r="AD471">
        <f t="shared" si="123"/>
        <v>0.29091635130339821</v>
      </c>
      <c r="AF471">
        <v>31.516500000000001</v>
      </c>
    </row>
    <row r="472" spans="1:32" x14ac:dyDescent="0.35">
      <c r="A472">
        <v>44779</v>
      </c>
      <c r="B472" s="2">
        <v>44779</v>
      </c>
      <c r="C472" t="s">
        <v>18</v>
      </c>
      <c r="D472" t="s">
        <v>196</v>
      </c>
      <c r="E472" t="s">
        <v>45</v>
      </c>
      <c r="F472" t="s">
        <v>46</v>
      </c>
      <c r="G472">
        <v>15</v>
      </c>
      <c r="H472" t="s">
        <v>41</v>
      </c>
      <c r="I472" t="s">
        <v>104</v>
      </c>
      <c r="J472" t="s">
        <v>416</v>
      </c>
      <c r="K472" t="s">
        <v>212</v>
      </c>
      <c r="L472">
        <v>0.86499999999999999</v>
      </c>
      <c r="M472">
        <v>8.0399999999999991</v>
      </c>
      <c r="N472">
        <v>-0.80399999999999994</v>
      </c>
      <c r="O472" t="s">
        <v>178</v>
      </c>
      <c r="P472">
        <v>0.65300000000000002</v>
      </c>
      <c r="Q472">
        <v>0.21199999999999997</v>
      </c>
      <c r="R472">
        <v>21.34</v>
      </c>
      <c r="S472">
        <v>-2.1339999999999999</v>
      </c>
      <c r="T472">
        <f>S472-N472</f>
        <v>-1.33</v>
      </c>
      <c r="U472">
        <v>111.32499999999999</v>
      </c>
      <c r="V472">
        <f t="shared" si="121"/>
        <v>55.662499999999994</v>
      </c>
      <c r="W472">
        <f t="shared" si="122"/>
        <v>5.5662499999999993</v>
      </c>
      <c r="X472">
        <f t="shared" si="129"/>
        <v>97.336319847359349</v>
      </c>
      <c r="Y472">
        <f t="shared" si="131"/>
        <v>0.32465543644716688</v>
      </c>
      <c r="Z472">
        <f t="shared" si="125"/>
        <v>2.9792591377034631E-5</v>
      </c>
      <c r="AA472">
        <f t="shared" si="126"/>
        <v>29.792591377034633</v>
      </c>
      <c r="AB472">
        <f t="shared" si="127"/>
        <v>2.899901203356723E-7</v>
      </c>
      <c r="AC472">
        <f t="shared" si="128"/>
        <v>0.28999012033567229</v>
      </c>
      <c r="AD472">
        <f t="shared" ref="AD472:AD503" si="132">AC472/ABS(T472)</f>
        <v>0.21803768446291147</v>
      </c>
      <c r="AF472">
        <v>31.516500000000001</v>
      </c>
    </row>
    <row r="473" spans="1:32" x14ac:dyDescent="0.35">
      <c r="A473">
        <v>44779</v>
      </c>
      <c r="B473" s="2">
        <v>44779</v>
      </c>
      <c r="C473" t="s">
        <v>18</v>
      </c>
      <c r="D473" t="s">
        <v>196</v>
      </c>
      <c r="E473" t="s">
        <v>45</v>
      </c>
      <c r="F473" t="s">
        <v>46</v>
      </c>
      <c r="G473">
        <v>13</v>
      </c>
      <c r="H473" t="s">
        <v>41</v>
      </c>
      <c r="I473" t="s">
        <v>108</v>
      </c>
      <c r="J473" t="s">
        <v>415</v>
      </c>
      <c r="K473" t="s">
        <v>212</v>
      </c>
      <c r="L473">
        <v>0.77200000000000002</v>
      </c>
      <c r="M473">
        <v>5.53</v>
      </c>
      <c r="N473">
        <v>-0.55300000000000005</v>
      </c>
      <c r="O473" t="s">
        <v>178</v>
      </c>
      <c r="P473">
        <v>0.60099999999999998</v>
      </c>
      <c r="Q473">
        <v>0.17100000000000004</v>
      </c>
      <c r="R473">
        <v>14.78</v>
      </c>
      <c r="S473">
        <v>-1.478</v>
      </c>
      <c r="T473">
        <f>S473-N473</f>
        <v>-0.92499999999999993</v>
      </c>
      <c r="U473">
        <v>92.125</v>
      </c>
      <c r="V473">
        <f t="shared" si="121"/>
        <v>46.0625</v>
      </c>
      <c r="W473">
        <f t="shared" si="122"/>
        <v>4.6062500000000002</v>
      </c>
      <c r="X473">
        <f t="shared" si="129"/>
        <v>66.656808543359375</v>
      </c>
      <c r="Y473">
        <f t="shared" si="131"/>
        <v>0.28452579034941772</v>
      </c>
      <c r="Z473">
        <f t="shared" si="125"/>
        <v>2.5326238843668762E-5</v>
      </c>
      <c r="AA473">
        <f t="shared" si="126"/>
        <v>25.326238843668762</v>
      </c>
      <c r="AB473">
        <f t="shared" si="127"/>
        <v>1.6881662537258199E-7</v>
      </c>
      <c r="AC473">
        <f t="shared" si="128"/>
        <v>0.16881662537258199</v>
      </c>
      <c r="AD473">
        <f t="shared" si="132"/>
        <v>0.18250445986225081</v>
      </c>
      <c r="AF473">
        <v>31.516500000000001</v>
      </c>
    </row>
    <row r="474" spans="1:32" x14ac:dyDescent="0.35">
      <c r="A474">
        <v>44779</v>
      </c>
      <c r="B474" s="2">
        <v>44779</v>
      </c>
      <c r="C474" t="s">
        <v>18</v>
      </c>
      <c r="D474" t="s">
        <v>196</v>
      </c>
      <c r="E474" t="s">
        <v>20</v>
      </c>
      <c r="F474" t="s">
        <v>21</v>
      </c>
      <c r="G474">
        <v>4</v>
      </c>
      <c r="H474" t="s">
        <v>29</v>
      </c>
      <c r="I474" t="s">
        <v>76</v>
      </c>
      <c r="J474" t="s">
        <v>427</v>
      </c>
      <c r="K474" t="s">
        <v>117</v>
      </c>
      <c r="L474">
        <v>0.56799999999999995</v>
      </c>
      <c r="M474">
        <v>10.26</v>
      </c>
      <c r="N474">
        <v>-1.026</v>
      </c>
      <c r="O474" t="s">
        <v>213</v>
      </c>
      <c r="P474">
        <v>0.39600000000000002</v>
      </c>
      <c r="Q474">
        <v>0.17199999999999993</v>
      </c>
      <c r="R474">
        <v>30.01</v>
      </c>
      <c r="S474">
        <v>-3.0010000000000003</v>
      </c>
      <c r="T474">
        <v>-1.9750000000000003</v>
      </c>
      <c r="U474">
        <v>77.125</v>
      </c>
      <c r="V474">
        <f t="shared" si="121"/>
        <v>38.5625</v>
      </c>
      <c r="W474">
        <f t="shared" si="122"/>
        <v>3.8562500000000002</v>
      </c>
      <c r="X474">
        <f t="shared" si="129"/>
        <v>46.71752951210938</v>
      </c>
      <c r="Y474">
        <f t="shared" si="131"/>
        <v>0.43434343434343414</v>
      </c>
      <c r="Z474">
        <f t="shared" si="125"/>
        <v>4.2630429253755964E-5</v>
      </c>
      <c r="AA474">
        <f t="shared" si="126"/>
        <v>42.630429253755963</v>
      </c>
      <c r="AB474">
        <f t="shared" si="127"/>
        <v>1.9915883367762352E-7</v>
      </c>
      <c r="AC474">
        <f t="shared" si="128"/>
        <v>0.19915883367762352</v>
      </c>
      <c r="AD474">
        <f t="shared" si="132"/>
        <v>0.10083991578613848</v>
      </c>
      <c r="AF474">
        <v>31.516500000000001</v>
      </c>
    </row>
    <row r="475" spans="1:32" x14ac:dyDescent="0.35">
      <c r="A475">
        <v>44779</v>
      </c>
      <c r="B475" s="2">
        <v>44779</v>
      </c>
      <c r="C475" t="s">
        <v>18</v>
      </c>
      <c r="D475" t="s">
        <v>196</v>
      </c>
      <c r="E475" t="s">
        <v>20</v>
      </c>
      <c r="F475" t="s">
        <v>21</v>
      </c>
      <c r="G475">
        <v>1</v>
      </c>
      <c r="H475" t="s">
        <v>29</v>
      </c>
      <c r="I475" t="s">
        <v>36</v>
      </c>
      <c r="J475" t="s">
        <v>428</v>
      </c>
      <c r="K475" t="s">
        <v>117</v>
      </c>
      <c r="L475">
        <v>0.61899999999999999</v>
      </c>
      <c r="M475">
        <v>9.7200000000000006</v>
      </c>
      <c r="N475">
        <v>-0.97200000000000009</v>
      </c>
      <c r="O475" t="s">
        <v>213</v>
      </c>
      <c r="P475">
        <v>0.497</v>
      </c>
      <c r="Q475">
        <v>0.122</v>
      </c>
      <c r="R475">
        <v>25.35</v>
      </c>
      <c r="S475">
        <v>-2.5350000000000001</v>
      </c>
      <c r="T475">
        <v>-1.5630000000000002</v>
      </c>
      <c r="U475">
        <v>79.724999999999994</v>
      </c>
      <c r="V475">
        <f t="shared" si="121"/>
        <v>39.862499999999997</v>
      </c>
      <c r="W475">
        <f t="shared" si="122"/>
        <v>3.9862499999999996</v>
      </c>
      <c r="X475">
        <f t="shared" si="129"/>
        <v>49.920459056859364</v>
      </c>
      <c r="Y475">
        <f t="shared" si="131"/>
        <v>0.24547283702213279</v>
      </c>
      <c r="Z475">
        <f t="shared" si="125"/>
        <v>2.1117436572283984E-5</v>
      </c>
      <c r="AA475">
        <f t="shared" si="126"/>
        <v>21.117436572283985</v>
      </c>
      <c r="AB475">
        <f t="shared" si="127"/>
        <v>1.0541921277925272E-7</v>
      </c>
      <c r="AC475">
        <f t="shared" si="128"/>
        <v>0.10541921277925273</v>
      </c>
      <c r="AD475">
        <f t="shared" si="132"/>
        <v>6.7446713230487981E-2</v>
      </c>
      <c r="AF475">
        <v>31.516500000000001</v>
      </c>
    </row>
    <row r="476" spans="1:32" x14ac:dyDescent="0.35">
      <c r="A476">
        <v>44779</v>
      </c>
      <c r="B476" s="2">
        <v>44779</v>
      </c>
      <c r="C476" t="s">
        <v>18</v>
      </c>
      <c r="D476" t="s">
        <v>196</v>
      </c>
      <c r="E476" t="s">
        <v>86</v>
      </c>
      <c r="F476" t="s">
        <v>46</v>
      </c>
      <c r="G476">
        <v>7</v>
      </c>
      <c r="H476" t="s">
        <v>29</v>
      </c>
      <c r="I476" t="s">
        <v>38</v>
      </c>
      <c r="J476" t="s">
        <v>404</v>
      </c>
      <c r="K476" t="s">
        <v>150</v>
      </c>
      <c r="L476">
        <v>0.70499999999999996</v>
      </c>
      <c r="M476">
        <v>8.14</v>
      </c>
      <c r="N476">
        <v>-0.81400000000000006</v>
      </c>
      <c r="O476" t="s">
        <v>211</v>
      </c>
      <c r="P476">
        <v>0.53800000000000003</v>
      </c>
      <c r="Q476">
        <v>0.16699999999999993</v>
      </c>
      <c r="R476">
        <v>24.54</v>
      </c>
      <c r="S476">
        <v>-2.4539999999999997</v>
      </c>
      <c r="T476">
        <f>S476-N476</f>
        <v>-1.6399999999999997</v>
      </c>
      <c r="U476">
        <v>52.349999999999994</v>
      </c>
      <c r="V476">
        <f t="shared" si="121"/>
        <v>26.174999999999997</v>
      </c>
      <c r="W476">
        <f t="shared" si="122"/>
        <v>2.6174999999999997</v>
      </c>
      <c r="X476">
        <f t="shared" si="129"/>
        <v>21.523995201937495</v>
      </c>
      <c r="Y476">
        <f t="shared" si="131"/>
        <v>0.31040892193308534</v>
      </c>
      <c r="Z476">
        <f t="shared" si="125"/>
        <v>2.8191485187307792E-5</v>
      </c>
      <c r="AA476">
        <f t="shared" si="126"/>
        <v>28.191485187307791</v>
      </c>
      <c r="AB476">
        <f t="shared" si="127"/>
        <v>6.0679339190710483E-8</v>
      </c>
      <c r="AC476">
        <f t="shared" si="128"/>
        <v>6.0679339190710481E-2</v>
      </c>
      <c r="AD476">
        <f t="shared" si="132"/>
        <v>3.6999597067506398E-2</v>
      </c>
      <c r="AF476">
        <v>31.516500000000001</v>
      </c>
    </row>
    <row r="477" spans="1:32" x14ac:dyDescent="0.35">
      <c r="A477">
        <v>44779</v>
      </c>
      <c r="B477" s="2">
        <v>44779</v>
      </c>
      <c r="C477" t="s">
        <v>18</v>
      </c>
      <c r="D477" t="s">
        <v>196</v>
      </c>
      <c r="E477" t="s">
        <v>45</v>
      </c>
      <c r="F477" t="s">
        <v>46</v>
      </c>
      <c r="G477">
        <v>10</v>
      </c>
      <c r="H477" t="s">
        <v>29</v>
      </c>
      <c r="I477" t="s">
        <v>54</v>
      </c>
      <c r="J477" t="s">
        <v>436</v>
      </c>
      <c r="K477" t="s">
        <v>212</v>
      </c>
      <c r="L477">
        <v>0.69199999999999995</v>
      </c>
      <c r="M477">
        <v>12.36</v>
      </c>
      <c r="N477">
        <v>-1.236</v>
      </c>
      <c r="O477" t="s">
        <v>178</v>
      </c>
      <c r="P477">
        <v>0.54900000000000004</v>
      </c>
      <c r="Q477">
        <v>0.1429999999999999</v>
      </c>
      <c r="R477">
        <v>27.45</v>
      </c>
      <c r="S477">
        <v>-2.7450000000000001</v>
      </c>
      <c r="T477">
        <f>S477-N477</f>
        <v>-1.5090000000000001</v>
      </c>
      <c r="U477">
        <v>52.625</v>
      </c>
      <c r="V477">
        <f t="shared" si="121"/>
        <v>26.3125</v>
      </c>
      <c r="W477">
        <f t="shared" si="122"/>
        <v>2.6312500000000001</v>
      </c>
      <c r="X477">
        <f t="shared" si="129"/>
        <v>21.750724733984374</v>
      </c>
      <c r="Y477">
        <f t="shared" si="131"/>
        <v>0.26047358834244061</v>
      </c>
      <c r="Z477">
        <f t="shared" si="125"/>
        <v>2.2717056987532365E-5</v>
      </c>
      <c r="AA477">
        <f t="shared" si="126"/>
        <v>22.717056987532366</v>
      </c>
      <c r="AB477">
        <f t="shared" si="127"/>
        <v>4.9411245330205273E-8</v>
      </c>
      <c r="AC477">
        <f t="shared" si="128"/>
        <v>4.9411245330205279E-2</v>
      </c>
      <c r="AD477">
        <f t="shared" si="132"/>
        <v>3.274436403592132E-2</v>
      </c>
      <c r="AF477">
        <v>31.516500000000001</v>
      </c>
    </row>
    <row r="478" spans="1:32" x14ac:dyDescent="0.35">
      <c r="A478">
        <v>44779</v>
      </c>
      <c r="B478" s="2">
        <v>44779</v>
      </c>
      <c r="C478" t="s">
        <v>18</v>
      </c>
      <c r="D478" t="s">
        <v>196</v>
      </c>
      <c r="E478" t="s">
        <v>45</v>
      </c>
      <c r="F478" t="s">
        <v>46</v>
      </c>
      <c r="G478">
        <v>12</v>
      </c>
      <c r="H478" t="s">
        <v>29</v>
      </c>
      <c r="I478" t="s">
        <v>107</v>
      </c>
      <c r="J478" t="s">
        <v>417</v>
      </c>
      <c r="K478" t="s">
        <v>212</v>
      </c>
      <c r="L478">
        <v>0.72799999999999998</v>
      </c>
      <c r="M478">
        <v>10.41</v>
      </c>
      <c r="N478">
        <v>-1.0409999999999999</v>
      </c>
      <c r="O478" t="s">
        <v>178</v>
      </c>
      <c r="P478">
        <v>0.58799999999999997</v>
      </c>
      <c r="Q478">
        <v>0.14000000000000001</v>
      </c>
      <c r="R478">
        <v>25.57</v>
      </c>
      <c r="S478">
        <v>-2.5569999999999999</v>
      </c>
      <c r="T478">
        <f>S478-N478</f>
        <v>-1.516</v>
      </c>
      <c r="U478">
        <v>51.075000000000003</v>
      </c>
      <c r="V478">
        <f t="shared" si="121"/>
        <v>25.537500000000001</v>
      </c>
      <c r="W478">
        <f t="shared" si="122"/>
        <v>2.55375</v>
      </c>
      <c r="X478">
        <f t="shared" si="129"/>
        <v>20.488316062359374</v>
      </c>
      <c r="Y478">
        <f t="shared" si="131"/>
        <v>0.23809523809523814</v>
      </c>
      <c r="Z478">
        <f t="shared" si="125"/>
        <v>2.0338882385537271E-5</v>
      </c>
      <c r="AA478">
        <f t="shared" si="126"/>
        <v>20.338882385537271</v>
      </c>
      <c r="AB478">
        <f t="shared" si="127"/>
        <v>4.167094506700414E-8</v>
      </c>
      <c r="AC478">
        <f t="shared" si="128"/>
        <v>4.1670945067004139E-2</v>
      </c>
      <c r="AD478">
        <f t="shared" si="132"/>
        <v>2.7487430782984261E-2</v>
      </c>
      <c r="AF478">
        <v>31.516500000000001</v>
      </c>
    </row>
    <row r="479" spans="1:32" x14ac:dyDescent="0.35">
      <c r="A479">
        <v>44779</v>
      </c>
      <c r="B479" s="2">
        <v>44779</v>
      </c>
      <c r="C479" t="s">
        <v>18</v>
      </c>
      <c r="D479" t="s">
        <v>196</v>
      </c>
      <c r="E479" t="s">
        <v>86</v>
      </c>
      <c r="F479" t="s">
        <v>46</v>
      </c>
      <c r="G479">
        <v>8</v>
      </c>
      <c r="H479" t="s">
        <v>37</v>
      </c>
      <c r="I479" t="s">
        <v>96</v>
      </c>
      <c r="J479" t="s">
        <v>405</v>
      </c>
      <c r="K479" t="s">
        <v>150</v>
      </c>
      <c r="L479">
        <v>0.752</v>
      </c>
      <c r="M479">
        <v>4.87</v>
      </c>
      <c r="N479">
        <v>-0.48699999999999999</v>
      </c>
      <c r="O479" t="s">
        <v>211</v>
      </c>
      <c r="P479">
        <v>0.56399999999999995</v>
      </c>
      <c r="Q479">
        <v>0.18800000000000006</v>
      </c>
      <c r="R479">
        <v>9.56</v>
      </c>
      <c r="S479">
        <v>-0.95600000000000007</v>
      </c>
      <c r="T479">
        <f>S479-N479</f>
        <v>-0.46900000000000008</v>
      </c>
      <c r="U479">
        <v>92</v>
      </c>
      <c r="V479">
        <f t="shared" si="121"/>
        <v>46</v>
      </c>
      <c r="W479">
        <f t="shared" si="122"/>
        <v>4.5999999999999996</v>
      </c>
      <c r="X479">
        <f t="shared" si="129"/>
        <v>66.476044399999992</v>
      </c>
      <c r="Y479">
        <f t="shared" si="131"/>
        <v>0.33333333333333348</v>
      </c>
      <c r="Z479">
        <f t="shared" si="125"/>
        <v>3.0775895371352042E-5</v>
      </c>
      <c r="AA479">
        <f t="shared" si="126"/>
        <v>30.775895371352043</v>
      </c>
      <c r="AB479">
        <f t="shared" si="127"/>
        <v>2.0458597871557526E-7</v>
      </c>
      <c r="AC479">
        <f t="shared" si="128"/>
        <v>0.20458597871557527</v>
      </c>
      <c r="AD479">
        <f t="shared" si="132"/>
        <v>0.43621743862595996</v>
      </c>
      <c r="AF479">
        <v>31.516500000000001</v>
      </c>
    </row>
    <row r="480" spans="1:32" x14ac:dyDescent="0.35">
      <c r="A480">
        <v>44779</v>
      </c>
      <c r="B480" s="2">
        <v>44779</v>
      </c>
      <c r="C480" t="s">
        <v>18</v>
      </c>
      <c r="D480" t="s">
        <v>196</v>
      </c>
      <c r="E480" t="s">
        <v>20</v>
      </c>
      <c r="F480" t="s">
        <v>21</v>
      </c>
      <c r="G480">
        <v>2</v>
      </c>
      <c r="H480" t="s">
        <v>37</v>
      </c>
      <c r="I480" t="s">
        <v>54</v>
      </c>
      <c r="J480" t="s">
        <v>429</v>
      </c>
      <c r="K480" t="s">
        <v>117</v>
      </c>
      <c r="L480">
        <v>0.80700000000000005</v>
      </c>
      <c r="M480">
        <v>5.7</v>
      </c>
      <c r="N480">
        <v>-0.57000000000000006</v>
      </c>
      <c r="O480" t="s">
        <v>213</v>
      </c>
      <c r="P480">
        <v>0.64100000000000001</v>
      </c>
      <c r="Q480">
        <v>0.16600000000000004</v>
      </c>
      <c r="R480">
        <v>22.12</v>
      </c>
      <c r="S480">
        <v>-2.2120000000000002</v>
      </c>
      <c r="T480">
        <v>-1.6420000000000001</v>
      </c>
      <c r="U480">
        <v>80.875</v>
      </c>
      <c r="V480">
        <f t="shared" si="121"/>
        <v>40.4375</v>
      </c>
      <c r="W480">
        <f t="shared" si="122"/>
        <v>4.0437500000000002</v>
      </c>
      <c r="X480">
        <f t="shared" si="129"/>
        <v>51.371009699609374</v>
      </c>
      <c r="Y480">
        <f t="shared" si="131"/>
        <v>0.25897035881435265</v>
      </c>
      <c r="Z480">
        <f t="shared" si="125"/>
        <v>2.2555776542517535E-5</v>
      </c>
      <c r="AA480">
        <f t="shared" si="126"/>
        <v>22.555776542517535</v>
      </c>
      <c r="AB480">
        <f t="shared" si="127"/>
        <v>1.1587130155478899E-7</v>
      </c>
      <c r="AC480">
        <f t="shared" si="128"/>
        <v>0.11587130155478899</v>
      </c>
      <c r="AD480">
        <f t="shared" si="132"/>
        <v>7.0567175124719231E-2</v>
      </c>
      <c r="AF480">
        <v>31.516500000000001</v>
      </c>
    </row>
    <row r="481" spans="1:32" x14ac:dyDescent="0.35">
      <c r="A481">
        <v>44779</v>
      </c>
      <c r="B481" s="2">
        <v>44779</v>
      </c>
      <c r="C481" t="s">
        <v>18</v>
      </c>
      <c r="D481" t="s">
        <v>196</v>
      </c>
      <c r="E481" t="s">
        <v>86</v>
      </c>
      <c r="F481" t="s">
        <v>46</v>
      </c>
      <c r="G481">
        <v>5</v>
      </c>
      <c r="H481" t="s">
        <v>43</v>
      </c>
      <c r="I481" t="s">
        <v>102</v>
      </c>
      <c r="J481" t="s">
        <v>407</v>
      </c>
      <c r="K481" t="s">
        <v>150</v>
      </c>
      <c r="L481">
        <v>0.76600000000000001</v>
      </c>
      <c r="M481">
        <v>6.34</v>
      </c>
      <c r="N481">
        <v>-0.63400000000000001</v>
      </c>
      <c r="O481" t="s">
        <v>211</v>
      </c>
      <c r="P481">
        <v>0.69299999999999995</v>
      </c>
      <c r="Q481">
        <v>7.3000000000000065E-2</v>
      </c>
      <c r="R481">
        <v>7.34</v>
      </c>
      <c r="S481">
        <v>-0.73399999999999999</v>
      </c>
      <c r="T481">
        <f>S481-N481</f>
        <v>-9.9999999999999978E-2</v>
      </c>
      <c r="U481">
        <v>150.27499999999998</v>
      </c>
      <c r="V481">
        <f t="shared" si="121"/>
        <v>75.137499999999989</v>
      </c>
      <c r="W481">
        <f t="shared" si="122"/>
        <v>7.513749999999999</v>
      </c>
      <c r="X481">
        <f t="shared" si="129"/>
        <v>177.36298439435933</v>
      </c>
      <c r="Y481">
        <f t="shared" si="131"/>
        <v>0.10533910533910544</v>
      </c>
      <c r="Z481">
        <f t="shared" si="125"/>
        <v>7.4534062015281323E-6</v>
      </c>
      <c r="AA481">
        <f t="shared" si="126"/>
        <v>7.4534062015281322</v>
      </c>
      <c r="AB481">
        <f t="shared" si="127"/>
        <v>1.3219583678064551E-7</v>
      </c>
      <c r="AC481">
        <f t="shared" si="128"/>
        <v>0.1321958367806455</v>
      </c>
      <c r="AD481">
        <f t="shared" si="132"/>
        <v>1.3219583678064553</v>
      </c>
      <c r="AF481">
        <v>31.516500000000001</v>
      </c>
    </row>
    <row r="482" spans="1:32" x14ac:dyDescent="0.35">
      <c r="A482">
        <v>44779</v>
      </c>
      <c r="B482" s="2">
        <v>44779</v>
      </c>
      <c r="C482" t="s">
        <v>18</v>
      </c>
      <c r="D482" t="s">
        <v>196</v>
      </c>
      <c r="E482" t="s">
        <v>86</v>
      </c>
      <c r="F482" t="s">
        <v>46</v>
      </c>
      <c r="G482">
        <v>3</v>
      </c>
      <c r="H482" t="s">
        <v>43</v>
      </c>
      <c r="I482" t="s">
        <v>92</v>
      </c>
      <c r="J482" t="s">
        <v>408</v>
      </c>
      <c r="K482" t="s">
        <v>150</v>
      </c>
      <c r="L482">
        <v>1.0820000000000001</v>
      </c>
      <c r="M482">
        <v>5.12</v>
      </c>
      <c r="N482">
        <v>-0.51200000000000001</v>
      </c>
      <c r="O482" t="s">
        <v>211</v>
      </c>
      <c r="P482">
        <v>0.98299999999999998</v>
      </c>
      <c r="Q482">
        <v>9.9000000000000088E-2</v>
      </c>
      <c r="R482">
        <v>10.73</v>
      </c>
      <c r="S482">
        <v>-1.073</v>
      </c>
      <c r="T482">
        <f>S482-N482</f>
        <v>-0.56099999999999994</v>
      </c>
      <c r="U482">
        <v>136.9</v>
      </c>
      <c r="V482">
        <f t="shared" si="121"/>
        <v>68.45</v>
      </c>
      <c r="W482">
        <f t="shared" si="122"/>
        <v>6.8450000000000006</v>
      </c>
      <c r="X482">
        <f t="shared" si="129"/>
        <v>147.19613639975</v>
      </c>
      <c r="Y482">
        <f t="shared" si="131"/>
        <v>0.10071210579857588</v>
      </c>
      <c r="Z482">
        <f t="shared" si="125"/>
        <v>7.0524579519357701E-6</v>
      </c>
      <c r="AA482">
        <f t="shared" si="126"/>
        <v>7.0524579519357697</v>
      </c>
      <c r="AB482">
        <f t="shared" si="127"/>
        <v>1.0380945626466391E-7</v>
      </c>
      <c r="AC482">
        <f t="shared" si="128"/>
        <v>0.10380945626466391</v>
      </c>
      <c r="AD482">
        <f t="shared" si="132"/>
        <v>0.18504359405465939</v>
      </c>
      <c r="AF482">
        <v>31.516500000000001</v>
      </c>
    </row>
    <row r="483" spans="1:32" x14ac:dyDescent="0.35">
      <c r="A483">
        <v>44779</v>
      </c>
      <c r="B483" s="2">
        <v>44779</v>
      </c>
      <c r="C483" t="s">
        <v>18</v>
      </c>
      <c r="D483" t="s">
        <v>196</v>
      </c>
      <c r="E483" t="s">
        <v>20</v>
      </c>
      <c r="F483" t="s">
        <v>21</v>
      </c>
      <c r="G483">
        <v>8</v>
      </c>
      <c r="H483" t="s">
        <v>43</v>
      </c>
      <c r="I483" t="s">
        <v>44</v>
      </c>
      <c r="J483" t="s">
        <v>430</v>
      </c>
      <c r="K483" t="s">
        <v>117</v>
      </c>
      <c r="L483">
        <v>1.093</v>
      </c>
      <c r="M483">
        <v>5.72</v>
      </c>
      <c r="N483">
        <v>-0.57199999999999995</v>
      </c>
      <c r="O483" t="s">
        <v>213</v>
      </c>
      <c r="P483">
        <v>1.0589999999999999</v>
      </c>
      <c r="Q483">
        <v>3.400000000000003E-2</v>
      </c>
      <c r="R483">
        <v>11.06</v>
      </c>
      <c r="S483">
        <v>-1.1060000000000001</v>
      </c>
      <c r="T483">
        <v>-0.53400000000000014</v>
      </c>
      <c r="U483">
        <v>103.125</v>
      </c>
      <c r="V483">
        <f t="shared" si="121"/>
        <v>51.5625</v>
      </c>
      <c r="W483">
        <f t="shared" si="122"/>
        <v>5.15625</v>
      </c>
      <c r="X483">
        <f t="shared" si="129"/>
        <v>83.525183349609378</v>
      </c>
      <c r="Y483">
        <f t="shared" si="131"/>
        <v>3.210576015108596E-2</v>
      </c>
      <c r="Z483">
        <f t="shared" si="125"/>
        <v>1.7264363893684016E-6</v>
      </c>
      <c r="AA483">
        <f t="shared" si="126"/>
        <v>1.7264363893684016</v>
      </c>
      <c r="AB483">
        <f t="shared" si="127"/>
        <v>1.4420091596343334E-8</v>
      </c>
      <c r="AC483">
        <f t="shared" si="128"/>
        <v>1.4420091596343334E-2</v>
      </c>
      <c r="AD483">
        <f t="shared" si="132"/>
        <v>2.7003916847084888E-2</v>
      </c>
      <c r="AF483">
        <v>31.516500000000001</v>
      </c>
    </row>
    <row r="484" spans="1:32" x14ac:dyDescent="0.35">
      <c r="A484">
        <v>44779</v>
      </c>
      <c r="B484" s="2">
        <v>44779</v>
      </c>
      <c r="C484" t="s">
        <v>18</v>
      </c>
      <c r="D484" t="s">
        <v>196</v>
      </c>
      <c r="E484" t="s">
        <v>20</v>
      </c>
      <c r="F484" t="s">
        <v>21</v>
      </c>
      <c r="G484">
        <v>3</v>
      </c>
      <c r="H484" t="s">
        <v>25</v>
      </c>
      <c r="I484" t="s">
        <v>31</v>
      </c>
      <c r="J484" t="s">
        <v>431</v>
      </c>
      <c r="K484" t="s">
        <v>117</v>
      </c>
      <c r="L484">
        <v>0.57499999999999996</v>
      </c>
      <c r="M484">
        <v>5.92</v>
      </c>
      <c r="N484">
        <v>-0.59199999999999997</v>
      </c>
      <c r="O484" t="s">
        <v>213</v>
      </c>
      <c r="P484">
        <v>0.432</v>
      </c>
      <c r="Q484">
        <v>0.14299999999999996</v>
      </c>
      <c r="R484">
        <v>15.48</v>
      </c>
      <c r="S484">
        <v>-1.548</v>
      </c>
      <c r="T484">
        <v>-0.95600000000000007</v>
      </c>
      <c r="U484">
        <v>48.277500000000003</v>
      </c>
      <c r="V484">
        <f t="shared" si="121"/>
        <v>24.138750000000002</v>
      </c>
      <c r="W484">
        <f t="shared" si="122"/>
        <v>2.413875</v>
      </c>
      <c r="X484">
        <f t="shared" si="129"/>
        <v>18.305393099162341</v>
      </c>
      <c r="Y484">
        <f t="shared" si="131"/>
        <v>0.33101851851851843</v>
      </c>
      <c r="Z484">
        <f t="shared" si="125"/>
        <v>3.051301560805666E-5</v>
      </c>
      <c r="AA484">
        <f t="shared" si="126"/>
        <v>30.513015608056662</v>
      </c>
      <c r="AB484">
        <f t="shared" si="127"/>
        <v>5.5855274534635319E-8</v>
      </c>
      <c r="AC484">
        <f t="shared" si="128"/>
        <v>5.5855274534635325E-2</v>
      </c>
      <c r="AD484">
        <f t="shared" si="132"/>
        <v>5.8426019387693852E-2</v>
      </c>
      <c r="AF484">
        <v>31.516500000000001</v>
      </c>
    </row>
    <row r="485" spans="1:32" x14ac:dyDescent="0.35">
      <c r="A485">
        <v>44779</v>
      </c>
      <c r="B485" s="2">
        <v>44779</v>
      </c>
      <c r="C485" t="s">
        <v>18</v>
      </c>
      <c r="D485" t="s">
        <v>196</v>
      </c>
      <c r="E485" t="s">
        <v>45</v>
      </c>
      <c r="F485" t="s">
        <v>46</v>
      </c>
      <c r="G485">
        <v>11</v>
      </c>
      <c r="H485" t="s">
        <v>25</v>
      </c>
      <c r="I485" t="s">
        <v>53</v>
      </c>
      <c r="J485" t="s">
        <v>439</v>
      </c>
      <c r="K485" t="s">
        <v>212</v>
      </c>
      <c r="L485">
        <v>0.73899999999999999</v>
      </c>
      <c r="M485">
        <v>7.16</v>
      </c>
      <c r="N485">
        <v>-0.71599999999999997</v>
      </c>
      <c r="O485" t="s">
        <v>178</v>
      </c>
      <c r="P485">
        <v>0.59099999999999997</v>
      </c>
      <c r="Q485">
        <v>0.14800000000000002</v>
      </c>
      <c r="R485">
        <v>14.11</v>
      </c>
      <c r="S485">
        <v>-1.411</v>
      </c>
      <c r="T485">
        <f>S485-N485</f>
        <v>-0.69500000000000006</v>
      </c>
      <c r="U485">
        <v>32.975000000000001</v>
      </c>
      <c r="V485">
        <f t="shared" si="121"/>
        <v>16.487500000000001</v>
      </c>
      <c r="W485">
        <f t="shared" si="122"/>
        <v>1.6487500000000002</v>
      </c>
      <c r="X485">
        <f t="shared" si="129"/>
        <v>8.5400246249843761</v>
      </c>
      <c r="Y485">
        <f t="shared" si="131"/>
        <v>0.25042301184433169</v>
      </c>
      <c r="Z485">
        <f t="shared" si="125"/>
        <v>2.1642874647480199E-5</v>
      </c>
      <c r="AA485">
        <f t="shared" si="126"/>
        <v>21.642874647480198</v>
      </c>
      <c r="AB485">
        <f t="shared" si="127"/>
        <v>1.8483068244493095E-8</v>
      </c>
      <c r="AC485">
        <f t="shared" si="128"/>
        <v>1.8483068244493094E-2</v>
      </c>
      <c r="AD485">
        <f t="shared" si="132"/>
        <v>2.6594342797831787E-2</v>
      </c>
      <c r="AF485">
        <v>31.516500000000001</v>
      </c>
    </row>
    <row r="486" spans="1:32" x14ac:dyDescent="0.35">
      <c r="A486">
        <v>44779</v>
      </c>
      <c r="B486" s="2">
        <v>44779</v>
      </c>
      <c r="C486" t="s">
        <v>18</v>
      </c>
      <c r="D486" t="s">
        <v>196</v>
      </c>
      <c r="E486" t="s">
        <v>86</v>
      </c>
      <c r="F486" t="s">
        <v>46</v>
      </c>
      <c r="G486">
        <v>1</v>
      </c>
      <c r="H486" t="s">
        <v>25</v>
      </c>
      <c r="I486" t="s">
        <v>93</v>
      </c>
      <c r="J486" t="s">
        <v>409</v>
      </c>
      <c r="K486" t="s">
        <v>150</v>
      </c>
      <c r="L486">
        <v>0.82799999999999996</v>
      </c>
      <c r="M486">
        <v>2.67</v>
      </c>
      <c r="N486">
        <v>-0.26700000000000002</v>
      </c>
      <c r="O486" t="s">
        <v>211</v>
      </c>
      <c r="P486">
        <v>0.85699999999999998</v>
      </c>
      <c r="Q486">
        <v>-2.9000000000000026E-2</v>
      </c>
      <c r="R486">
        <v>12.39</v>
      </c>
      <c r="S486">
        <v>-1.2390000000000001</v>
      </c>
      <c r="T486">
        <f>S486-N486</f>
        <v>-0.97200000000000009</v>
      </c>
      <c r="U486">
        <v>35.224999999999994</v>
      </c>
      <c r="V486">
        <f t="shared" si="121"/>
        <v>17.612499999999997</v>
      </c>
      <c r="W486">
        <f t="shared" si="122"/>
        <v>1.7612499999999998</v>
      </c>
      <c r="X486">
        <f t="shared" si="129"/>
        <v>9.7452170887343712</v>
      </c>
      <c r="Y486">
        <f>(P486-L486)/L486</f>
        <v>3.5024154589372011E-2</v>
      </c>
      <c r="Z486">
        <f t="shared" si="125"/>
        <v>1.9216024873841444E-6</v>
      </c>
      <c r="AA486">
        <f t="shared" si="126"/>
        <v>1.9216024873841444</v>
      </c>
      <c r="AB486">
        <f t="shared" si="127"/>
        <v>1.8726433397810439E-9</v>
      </c>
      <c r="AC486">
        <f t="shared" si="128"/>
        <v>1.8726433397810438E-3</v>
      </c>
      <c r="AD486">
        <f t="shared" si="132"/>
        <v>1.9265877981286456E-3</v>
      </c>
      <c r="AF486">
        <v>31.516500000000001</v>
      </c>
    </row>
    <row r="487" spans="1:32" x14ac:dyDescent="0.35">
      <c r="A487">
        <v>44791</v>
      </c>
      <c r="B487" s="2">
        <v>44790</v>
      </c>
      <c r="C487" t="s">
        <v>18</v>
      </c>
      <c r="D487" t="s">
        <v>214</v>
      </c>
      <c r="E487" t="s">
        <v>86</v>
      </c>
      <c r="F487" t="s">
        <v>46</v>
      </c>
      <c r="G487">
        <v>7</v>
      </c>
      <c r="H487" t="s">
        <v>94</v>
      </c>
      <c r="I487" t="s">
        <v>95</v>
      </c>
      <c r="J487" t="s">
        <v>394</v>
      </c>
      <c r="K487" t="s">
        <v>219</v>
      </c>
      <c r="L487">
        <v>0.751</v>
      </c>
      <c r="M487">
        <v>7.15</v>
      </c>
      <c r="N487">
        <v>-0.71500000000000008</v>
      </c>
      <c r="O487" t="s">
        <v>220</v>
      </c>
      <c r="P487">
        <v>0.72099999999999997</v>
      </c>
      <c r="Q487">
        <v>3.0000000000000027E-2</v>
      </c>
      <c r="R487">
        <v>21.18</v>
      </c>
      <c r="S487">
        <v>-2.1179999999999999</v>
      </c>
      <c r="T487">
        <f>S487-N487</f>
        <v>-1.4029999999999998</v>
      </c>
      <c r="U487">
        <v>78.400000000000006</v>
      </c>
      <c r="V487">
        <f t="shared" si="121"/>
        <v>39.200000000000003</v>
      </c>
      <c r="W487">
        <f t="shared" si="122"/>
        <v>3.9200000000000004</v>
      </c>
      <c r="X487">
        <f t="shared" si="129"/>
        <v>48.274928576000008</v>
      </c>
      <c r="Y487">
        <f>(L487-P487)/P487</f>
        <v>4.1608876560332908E-2</v>
      </c>
      <c r="Z487">
        <f t="shared" si="125"/>
        <v>2.3755540439406038E-6</v>
      </c>
      <c r="AA487">
        <f t="shared" si="126"/>
        <v>2.3755540439406038</v>
      </c>
      <c r="AB487">
        <f t="shared" si="127"/>
        <v>1.1467970179966064E-8</v>
      </c>
      <c r="AC487">
        <f t="shared" si="128"/>
        <v>1.1467970179966062E-2</v>
      </c>
      <c r="AD487">
        <f t="shared" si="132"/>
        <v>8.173891788999332E-3</v>
      </c>
      <c r="AF487">
        <v>32.178800000000003</v>
      </c>
    </row>
    <row r="488" spans="1:32" x14ac:dyDescent="0.35">
      <c r="A488">
        <v>44790</v>
      </c>
      <c r="B488" s="2">
        <v>44790</v>
      </c>
      <c r="C488" t="s">
        <v>18</v>
      </c>
      <c r="D488" t="s">
        <v>214</v>
      </c>
      <c r="E488" t="s">
        <v>109</v>
      </c>
      <c r="F488" t="s">
        <v>21</v>
      </c>
      <c r="G488">
        <v>12</v>
      </c>
      <c r="H488" t="s">
        <v>39</v>
      </c>
      <c r="I488" t="s">
        <v>113</v>
      </c>
      <c r="J488" t="s">
        <v>440</v>
      </c>
      <c r="K488" t="s">
        <v>215</v>
      </c>
      <c r="L488">
        <v>0.61899999999999999</v>
      </c>
      <c r="M488">
        <v>13.61</v>
      </c>
      <c r="N488">
        <v>-1.361</v>
      </c>
      <c r="O488" t="s">
        <v>160</v>
      </c>
      <c r="P488">
        <v>0.48599999999999999</v>
      </c>
      <c r="Q488">
        <v>0.13300000000000001</v>
      </c>
      <c r="R488">
        <v>20.07</v>
      </c>
      <c r="S488">
        <v>-2.0070000000000001</v>
      </c>
      <c r="T488">
        <v>-0.64600000000000013</v>
      </c>
      <c r="U488">
        <v>93.275000000000006</v>
      </c>
      <c r="V488">
        <f t="shared" si="121"/>
        <v>46.637500000000003</v>
      </c>
      <c r="W488">
        <f t="shared" si="122"/>
        <v>4.6637500000000003</v>
      </c>
      <c r="X488">
        <f t="shared" si="129"/>
        <v>68.331354553109392</v>
      </c>
      <c r="Y488">
        <f>(L488-P488)/P488</f>
        <v>0.27366255144032925</v>
      </c>
      <c r="Z488">
        <f t="shared" si="125"/>
        <v>2.4141212782099159E-5</v>
      </c>
      <c r="AA488">
        <f t="shared" si="126"/>
        <v>24.14121278209916</v>
      </c>
      <c r="AB488">
        <f t="shared" si="127"/>
        <v>1.6496017699556739E-7</v>
      </c>
      <c r="AC488">
        <f t="shared" si="128"/>
        <v>0.16496017699556739</v>
      </c>
      <c r="AD488">
        <f t="shared" si="132"/>
        <v>0.25535631113864915</v>
      </c>
      <c r="AF488">
        <v>32.178800000000003</v>
      </c>
    </row>
    <row r="489" spans="1:32" x14ac:dyDescent="0.35">
      <c r="A489">
        <v>44790</v>
      </c>
      <c r="B489" s="2">
        <v>44790</v>
      </c>
      <c r="C489" t="s">
        <v>18</v>
      </c>
      <c r="D489" t="s">
        <v>214</v>
      </c>
      <c r="E489" t="s">
        <v>123</v>
      </c>
      <c r="F489" t="s">
        <v>21</v>
      </c>
      <c r="G489">
        <v>7</v>
      </c>
      <c r="H489" t="s">
        <v>39</v>
      </c>
      <c r="I489" t="s">
        <v>131</v>
      </c>
      <c r="J489" t="s">
        <v>455</v>
      </c>
      <c r="K489" t="s">
        <v>69</v>
      </c>
      <c r="L489">
        <v>0.71299999999999997</v>
      </c>
      <c r="M489">
        <v>16.78</v>
      </c>
      <c r="N489">
        <v>-1.6780000000000002</v>
      </c>
      <c r="O489" t="s">
        <v>129</v>
      </c>
      <c r="P489">
        <v>0.76500000000000001</v>
      </c>
      <c r="Q489">
        <v>-5.2000000000000046E-2</v>
      </c>
      <c r="R489">
        <v>10.57</v>
      </c>
      <c r="S489">
        <v>-1.0569999999999999</v>
      </c>
      <c r="T489">
        <v>0.62100000000000022</v>
      </c>
      <c r="U489">
        <v>85.55</v>
      </c>
      <c r="V489">
        <f t="shared" si="121"/>
        <v>42.774999999999999</v>
      </c>
      <c r="W489">
        <f t="shared" si="122"/>
        <v>4.2774999999999999</v>
      </c>
      <c r="X489">
        <f t="shared" si="129"/>
        <v>57.481691864937495</v>
      </c>
      <c r="Y489">
        <f>(P489-L489)/L489</f>
        <v>7.2931276297335271E-2</v>
      </c>
      <c r="Z489">
        <f t="shared" si="125"/>
        <v>4.7401694411933094E-6</v>
      </c>
      <c r="AA489">
        <f t="shared" si="126"/>
        <v>4.7401694411933093</v>
      </c>
      <c r="AB489">
        <f t="shared" si="127"/>
        <v>2.7247295920626674E-8</v>
      </c>
      <c r="AC489">
        <f t="shared" si="128"/>
        <v>2.7247295920626673E-2</v>
      </c>
      <c r="AD489">
        <f t="shared" si="132"/>
        <v>4.3876482963972084E-2</v>
      </c>
      <c r="AF489">
        <v>32.178800000000003</v>
      </c>
    </row>
    <row r="490" spans="1:32" x14ac:dyDescent="0.35">
      <c r="A490">
        <v>44790</v>
      </c>
      <c r="B490" s="2">
        <v>44790</v>
      </c>
      <c r="C490" t="s">
        <v>18</v>
      </c>
      <c r="D490" t="s">
        <v>214</v>
      </c>
      <c r="E490" t="s">
        <v>133</v>
      </c>
      <c r="F490" t="s">
        <v>46</v>
      </c>
      <c r="G490">
        <v>5</v>
      </c>
      <c r="H490" t="s">
        <v>39</v>
      </c>
      <c r="I490" t="s">
        <v>95</v>
      </c>
      <c r="J490" t="s">
        <v>470</v>
      </c>
      <c r="K490" t="s">
        <v>216</v>
      </c>
      <c r="L490">
        <v>0.56799999999999995</v>
      </c>
      <c r="M490">
        <v>18.43</v>
      </c>
      <c r="N490">
        <v>-1.843</v>
      </c>
      <c r="O490" t="s">
        <v>217</v>
      </c>
      <c r="P490">
        <v>0.56100000000000005</v>
      </c>
      <c r="Q490">
        <v>6.9999999999998952E-3</v>
      </c>
      <c r="R490">
        <v>22.45</v>
      </c>
      <c r="S490">
        <v>-2.2450000000000001</v>
      </c>
      <c r="T490">
        <f>S490-N490</f>
        <v>-0.40200000000000014</v>
      </c>
      <c r="U490">
        <v>97.125</v>
      </c>
      <c r="V490">
        <f t="shared" si="121"/>
        <v>48.5625</v>
      </c>
      <c r="W490">
        <f t="shared" si="122"/>
        <v>4.8562500000000002</v>
      </c>
      <c r="X490">
        <f t="shared" si="129"/>
        <v>74.088632387109385</v>
      </c>
      <c r="Y490">
        <f t="shared" ref="Y490:Y500" si="133">(L490-P490)/P490</f>
        <v>1.2477718360071114E-2</v>
      </c>
      <c r="Z490">
        <f t="shared" si="125"/>
        <v>5.3937320336892728E-7</v>
      </c>
      <c r="AA490">
        <f t="shared" si="126"/>
        <v>0.53937320336892725</v>
      </c>
      <c r="AB490">
        <f t="shared" si="127"/>
        <v>3.9961422983858039E-9</v>
      </c>
      <c r="AC490">
        <f t="shared" si="128"/>
        <v>3.9961422983858042E-3</v>
      </c>
      <c r="AD490">
        <f t="shared" si="132"/>
        <v>9.9406524835467733E-3</v>
      </c>
      <c r="AE490">
        <v>32.178800000000003</v>
      </c>
      <c r="AF490">
        <v>32.178800000000003</v>
      </c>
    </row>
    <row r="491" spans="1:32" x14ac:dyDescent="0.35">
      <c r="A491">
        <v>44790</v>
      </c>
      <c r="B491" s="2">
        <v>44790</v>
      </c>
      <c r="C491" t="s">
        <v>18</v>
      </c>
      <c r="D491" t="s">
        <v>214</v>
      </c>
      <c r="E491" t="s">
        <v>123</v>
      </c>
      <c r="F491" t="s">
        <v>21</v>
      </c>
      <c r="G491">
        <v>6</v>
      </c>
      <c r="H491" t="s">
        <v>27</v>
      </c>
      <c r="I491" t="s">
        <v>52</v>
      </c>
      <c r="J491" t="s">
        <v>456</v>
      </c>
      <c r="K491" t="s">
        <v>69</v>
      </c>
      <c r="L491">
        <v>0.74399999999999999</v>
      </c>
      <c r="M491">
        <v>6.33</v>
      </c>
      <c r="N491">
        <v>-0.63300000000000001</v>
      </c>
      <c r="O491" t="s">
        <v>129</v>
      </c>
      <c r="P491">
        <v>0.59699999999999998</v>
      </c>
      <c r="Q491">
        <v>0.14700000000000002</v>
      </c>
      <c r="R491">
        <v>7.24</v>
      </c>
      <c r="S491">
        <v>-0.72399999999999998</v>
      </c>
      <c r="T491">
        <v>-9.099999999999997E-2</v>
      </c>
      <c r="U491">
        <v>117.125</v>
      </c>
      <c r="V491">
        <f t="shared" si="121"/>
        <v>58.5625</v>
      </c>
      <c r="W491">
        <f t="shared" si="122"/>
        <v>5.8562500000000002</v>
      </c>
      <c r="X491">
        <f t="shared" si="129"/>
        <v>107.74291526210938</v>
      </c>
      <c r="Y491">
        <f t="shared" si="133"/>
        <v>0.24623115577889451</v>
      </c>
      <c r="Z491">
        <f t="shared" si="125"/>
        <v>2.1197771131618738E-5</v>
      </c>
      <c r="AA491">
        <f t="shared" si="126"/>
        <v>21.197771131618737</v>
      </c>
      <c r="AB491">
        <f t="shared" si="127"/>
        <v>2.283909658779586E-7</v>
      </c>
      <c r="AC491">
        <f t="shared" si="128"/>
        <v>0.2283909658779586</v>
      </c>
      <c r="AD491">
        <f t="shared" si="132"/>
        <v>2.5097908338237218</v>
      </c>
      <c r="AF491">
        <v>32.178800000000003</v>
      </c>
    </row>
    <row r="492" spans="1:32" x14ac:dyDescent="0.35">
      <c r="A492">
        <v>44790</v>
      </c>
      <c r="B492" s="2">
        <v>44790</v>
      </c>
      <c r="C492" t="s">
        <v>18</v>
      </c>
      <c r="D492" t="s">
        <v>214</v>
      </c>
      <c r="E492" t="s">
        <v>133</v>
      </c>
      <c r="F492" t="s">
        <v>46</v>
      </c>
      <c r="G492">
        <v>15</v>
      </c>
      <c r="H492" t="s">
        <v>27</v>
      </c>
      <c r="I492" t="s">
        <v>140</v>
      </c>
      <c r="J492" t="s">
        <v>471</v>
      </c>
      <c r="K492" t="s">
        <v>188</v>
      </c>
      <c r="L492">
        <v>0.60799999999999998</v>
      </c>
      <c r="M492">
        <v>3.78</v>
      </c>
      <c r="N492">
        <v>-0.378</v>
      </c>
      <c r="O492" t="s">
        <v>218</v>
      </c>
      <c r="P492">
        <v>0.437</v>
      </c>
      <c r="Q492">
        <v>0.17099999999999999</v>
      </c>
      <c r="R492">
        <v>5.37</v>
      </c>
      <c r="S492">
        <v>-0.53700000000000003</v>
      </c>
      <c r="T492">
        <f>S492-N492</f>
        <v>-0.15900000000000003</v>
      </c>
      <c r="U492">
        <v>93.550000000000011</v>
      </c>
      <c r="V492">
        <f t="shared" si="121"/>
        <v>46.775000000000006</v>
      </c>
      <c r="W492">
        <f t="shared" si="122"/>
        <v>4.6775000000000002</v>
      </c>
      <c r="X492">
        <f t="shared" si="129"/>
        <v>68.734867244937504</v>
      </c>
      <c r="Y492">
        <f t="shared" si="133"/>
        <v>0.39130434782608692</v>
      </c>
      <c r="Z492">
        <f t="shared" si="125"/>
        <v>3.7491474782727121E-5</v>
      </c>
      <c r="AA492">
        <f t="shared" si="126"/>
        <v>37.491474782727124</v>
      </c>
      <c r="AB492">
        <f t="shared" si="127"/>
        <v>2.5769715420076707E-7</v>
      </c>
      <c r="AC492">
        <f t="shared" si="128"/>
        <v>0.25769715420076711</v>
      </c>
      <c r="AD492">
        <f t="shared" si="132"/>
        <v>1.6207368188727489</v>
      </c>
      <c r="AE492">
        <v>32.178800000000003</v>
      </c>
      <c r="AF492">
        <v>32.178800000000003</v>
      </c>
    </row>
    <row r="493" spans="1:32" x14ac:dyDescent="0.35">
      <c r="A493">
        <v>44790</v>
      </c>
      <c r="B493" s="9">
        <v>44790</v>
      </c>
      <c r="C493" t="s">
        <v>18</v>
      </c>
      <c r="D493" t="s">
        <v>214</v>
      </c>
      <c r="E493" t="s">
        <v>109</v>
      </c>
      <c r="F493" t="s">
        <v>21</v>
      </c>
      <c r="G493">
        <v>15</v>
      </c>
      <c r="H493" t="s">
        <v>27</v>
      </c>
      <c r="I493" t="s">
        <v>120</v>
      </c>
      <c r="J493" t="s">
        <v>442</v>
      </c>
      <c r="K493" t="s">
        <v>215</v>
      </c>
      <c r="L493">
        <v>0.70199999999999996</v>
      </c>
      <c r="M493">
        <v>6.89</v>
      </c>
      <c r="N493">
        <v>-0.68899999999999995</v>
      </c>
      <c r="O493" t="s">
        <v>160</v>
      </c>
      <c r="P493">
        <v>0.50900000000000001</v>
      </c>
      <c r="Q493">
        <v>0.19299999999999995</v>
      </c>
      <c r="R493">
        <v>2.89</v>
      </c>
      <c r="S493">
        <v>-0.28900000000000003</v>
      </c>
      <c r="T493">
        <v>0.39999999999999991</v>
      </c>
      <c r="U493">
        <v>89.724999999999994</v>
      </c>
      <c r="V493">
        <f t="shared" si="121"/>
        <v>44.862499999999997</v>
      </c>
      <c r="W493">
        <f t="shared" si="122"/>
        <v>4.4862500000000001</v>
      </c>
      <c r="X493">
        <f t="shared" si="129"/>
        <v>63.229019694359373</v>
      </c>
      <c r="Y493">
        <f t="shared" si="133"/>
        <v>0.37917485265225925</v>
      </c>
      <c r="Z493">
        <f t="shared" si="125"/>
        <v>3.606603657075029E-5</v>
      </c>
      <c r="AA493">
        <f t="shared" si="126"/>
        <v>36.066036570750292</v>
      </c>
      <c r="AB493">
        <f t="shared" si="127"/>
        <v>2.2804201366294555E-7</v>
      </c>
      <c r="AC493">
        <f t="shared" si="128"/>
        <v>0.22804201366294558</v>
      </c>
      <c r="AD493">
        <f t="shared" si="132"/>
        <v>0.57010503415736402</v>
      </c>
      <c r="AF493">
        <v>32.178800000000003</v>
      </c>
    </row>
    <row r="494" spans="1:32" x14ac:dyDescent="0.35">
      <c r="A494">
        <v>44790</v>
      </c>
      <c r="B494" s="2">
        <v>44790</v>
      </c>
      <c r="C494" t="s">
        <v>18</v>
      </c>
      <c r="D494" t="s">
        <v>214</v>
      </c>
      <c r="E494" t="s">
        <v>133</v>
      </c>
      <c r="F494" t="s">
        <v>46</v>
      </c>
      <c r="G494">
        <v>13</v>
      </c>
      <c r="H494" t="s">
        <v>28</v>
      </c>
      <c r="I494" t="s">
        <v>44</v>
      </c>
      <c r="J494" t="s">
        <v>472</v>
      </c>
      <c r="K494" t="s">
        <v>188</v>
      </c>
      <c r="L494">
        <v>0.81899999999999995</v>
      </c>
      <c r="M494">
        <v>18.12</v>
      </c>
      <c r="N494">
        <v>-1.8120000000000001</v>
      </c>
      <c r="O494" t="s">
        <v>218</v>
      </c>
      <c r="P494">
        <v>0.76300000000000001</v>
      </c>
      <c r="Q494">
        <v>5.5999999999999939E-2</v>
      </c>
      <c r="R494">
        <v>22.91</v>
      </c>
      <c r="S494">
        <v>-2.2909999999999999</v>
      </c>
      <c r="T494">
        <f>S494-N494</f>
        <v>-0.47899999999999987</v>
      </c>
      <c r="U494">
        <v>80.099999999999994</v>
      </c>
      <c r="V494">
        <f t="shared" si="121"/>
        <v>40.049999999999997</v>
      </c>
      <c r="W494">
        <f t="shared" si="122"/>
        <v>4.0049999999999999</v>
      </c>
      <c r="X494">
        <f t="shared" si="129"/>
        <v>50.391182139750001</v>
      </c>
      <c r="Y494">
        <f t="shared" si="133"/>
        <v>7.3394495412843958E-2</v>
      </c>
      <c r="Z494">
        <f t="shared" si="125"/>
        <v>4.7772582204886063E-6</v>
      </c>
      <c r="AA494">
        <f t="shared" si="126"/>
        <v>4.7772582204886067</v>
      </c>
      <c r="AB494">
        <f t="shared" si="127"/>
        <v>2.4073168911725936E-8</v>
      </c>
      <c r="AC494">
        <f t="shared" si="128"/>
        <v>2.4073168911725937E-2</v>
      </c>
      <c r="AD494">
        <f t="shared" si="132"/>
        <v>5.0257137602768148E-2</v>
      </c>
      <c r="AE494">
        <v>32.178800000000003</v>
      </c>
      <c r="AF494">
        <v>32.178800000000003</v>
      </c>
    </row>
    <row r="495" spans="1:32" x14ac:dyDescent="0.35">
      <c r="A495">
        <v>44790</v>
      </c>
      <c r="B495" s="2">
        <v>44790</v>
      </c>
      <c r="C495" t="s">
        <v>18</v>
      </c>
      <c r="D495" t="s">
        <v>214</v>
      </c>
      <c r="E495" t="s">
        <v>123</v>
      </c>
      <c r="F495" t="s">
        <v>21</v>
      </c>
      <c r="G495">
        <v>8</v>
      </c>
      <c r="H495" t="s">
        <v>28</v>
      </c>
      <c r="I495" t="s">
        <v>64</v>
      </c>
      <c r="J495" t="s">
        <v>457</v>
      </c>
      <c r="K495" t="s">
        <v>69</v>
      </c>
      <c r="L495">
        <v>0.79900000000000004</v>
      </c>
      <c r="M495">
        <v>12.86</v>
      </c>
      <c r="N495">
        <v>-1.286</v>
      </c>
      <c r="O495" t="s">
        <v>129</v>
      </c>
      <c r="P495">
        <v>0.69299999999999995</v>
      </c>
      <c r="Q495">
        <v>0.10600000000000009</v>
      </c>
      <c r="R495">
        <v>23.28</v>
      </c>
      <c r="S495">
        <v>-2.3280000000000003</v>
      </c>
      <c r="T495">
        <v>-1.0420000000000003</v>
      </c>
      <c r="U495">
        <v>45.15</v>
      </c>
      <c r="V495">
        <f t="shared" si="121"/>
        <v>22.574999999999999</v>
      </c>
      <c r="W495">
        <f t="shared" si="122"/>
        <v>2.2574999999999998</v>
      </c>
      <c r="X495">
        <f t="shared" si="129"/>
        <v>16.0105047519375</v>
      </c>
      <c r="Y495">
        <f t="shared" si="133"/>
        <v>0.1529581529581531</v>
      </c>
      <c r="Z495">
        <f t="shared" si="125"/>
        <v>1.1796573276028565E-5</v>
      </c>
      <c r="AA495">
        <f t="shared" si="126"/>
        <v>11.796573276028566</v>
      </c>
      <c r="AB495">
        <f t="shared" si="127"/>
        <v>1.8886909249243425E-8</v>
      </c>
      <c r="AC495">
        <f t="shared" si="128"/>
        <v>1.8886909249243425E-2</v>
      </c>
      <c r="AD495">
        <f t="shared" si="132"/>
        <v>1.8125632676817102E-2</v>
      </c>
      <c r="AF495">
        <v>32.178800000000003</v>
      </c>
    </row>
    <row r="496" spans="1:32" x14ac:dyDescent="0.35">
      <c r="A496">
        <v>44790</v>
      </c>
      <c r="B496" s="2">
        <v>44790</v>
      </c>
      <c r="C496" t="s">
        <v>18</v>
      </c>
      <c r="D496" t="s">
        <v>214</v>
      </c>
      <c r="E496" t="s">
        <v>109</v>
      </c>
      <c r="F496" t="s">
        <v>21</v>
      </c>
      <c r="G496">
        <v>9</v>
      </c>
      <c r="H496" t="s">
        <v>28</v>
      </c>
      <c r="I496" t="s">
        <v>90</v>
      </c>
      <c r="J496" t="s">
        <v>443</v>
      </c>
      <c r="K496" t="s">
        <v>215</v>
      </c>
      <c r="L496">
        <v>0.93700000000000006</v>
      </c>
      <c r="M496">
        <v>10.73</v>
      </c>
      <c r="N496">
        <v>-1.073</v>
      </c>
      <c r="O496" t="s">
        <v>160</v>
      </c>
      <c r="P496">
        <v>0.88500000000000001</v>
      </c>
      <c r="Q496">
        <v>5.2000000000000046E-2</v>
      </c>
      <c r="R496">
        <v>17.87</v>
      </c>
      <c r="S496">
        <v>-1.7870000000000001</v>
      </c>
      <c r="T496">
        <v>-0.71400000000000019</v>
      </c>
      <c r="U496">
        <v>53.8</v>
      </c>
      <c r="V496">
        <f t="shared" ref="V496:V559" si="134">U496/2</f>
        <v>26.9</v>
      </c>
      <c r="W496">
        <f t="shared" ref="W496:W559" si="135">V496/10</f>
        <v>2.69</v>
      </c>
      <c r="X496">
        <f t="shared" si="129"/>
        <v>22.732859398999999</v>
      </c>
      <c r="Y496">
        <f t="shared" si="133"/>
        <v>5.8757062146892705E-2</v>
      </c>
      <c r="Z496">
        <f t="shared" si="125"/>
        <v>3.6329541025716798E-6</v>
      </c>
      <c r="AA496">
        <f t="shared" si="126"/>
        <v>3.6329541025716798</v>
      </c>
      <c r="AB496">
        <f t="shared" si="127"/>
        <v>8.2587434816782214E-9</v>
      </c>
      <c r="AC496">
        <f t="shared" si="128"/>
        <v>8.2587434816782206E-3</v>
      </c>
      <c r="AD496">
        <f t="shared" si="132"/>
        <v>1.1566867621398065E-2</v>
      </c>
      <c r="AF496">
        <v>32.178800000000003</v>
      </c>
    </row>
    <row r="497" spans="1:32" x14ac:dyDescent="0.35">
      <c r="A497">
        <v>44790</v>
      </c>
      <c r="B497" s="2">
        <v>44790</v>
      </c>
      <c r="C497" t="s">
        <v>18</v>
      </c>
      <c r="D497" t="s">
        <v>214</v>
      </c>
      <c r="E497" t="s">
        <v>123</v>
      </c>
      <c r="F497" t="s">
        <v>21</v>
      </c>
      <c r="G497">
        <v>3</v>
      </c>
      <c r="H497" t="s">
        <v>28</v>
      </c>
      <c r="I497" t="s">
        <v>122</v>
      </c>
      <c r="J497" t="s">
        <v>458</v>
      </c>
      <c r="K497" t="s">
        <v>69</v>
      </c>
      <c r="L497">
        <v>0.92100000000000004</v>
      </c>
      <c r="M497">
        <v>13.65</v>
      </c>
      <c r="N497">
        <v>-1.365</v>
      </c>
      <c r="O497" t="s">
        <v>129</v>
      </c>
      <c r="P497">
        <v>0.90600000000000003</v>
      </c>
      <c r="Q497">
        <v>1.5000000000000013E-2</v>
      </c>
      <c r="R497">
        <v>23.31</v>
      </c>
      <c r="S497">
        <v>-2.331</v>
      </c>
      <c r="T497">
        <v>-0.96599999999999997</v>
      </c>
      <c r="U497">
        <v>67.25</v>
      </c>
      <c r="V497">
        <f t="shared" si="134"/>
        <v>33.625</v>
      </c>
      <c r="W497">
        <f t="shared" si="135"/>
        <v>3.3624999999999998</v>
      </c>
      <c r="X497">
        <f t="shared" si="129"/>
        <v>35.520092810937491</v>
      </c>
      <c r="Y497">
        <f t="shared" si="133"/>
        <v>1.6556291390728492E-2</v>
      </c>
      <c r="Z497">
        <f t="shared" si="125"/>
        <v>7.639949536018921E-7</v>
      </c>
      <c r="AA497">
        <f t="shared" si="126"/>
        <v>0.76399495360189207</v>
      </c>
      <c r="AB497">
        <f t="shared" si="127"/>
        <v>2.7137171659027089E-9</v>
      </c>
      <c r="AC497">
        <f t="shared" si="128"/>
        <v>2.7137171659027087E-3</v>
      </c>
      <c r="AD497">
        <f t="shared" si="132"/>
        <v>2.8092310206032181E-3</v>
      </c>
      <c r="AF497">
        <v>32.178800000000003</v>
      </c>
    </row>
    <row r="498" spans="1:32" x14ac:dyDescent="0.35">
      <c r="A498">
        <v>44790</v>
      </c>
      <c r="B498" s="2">
        <v>44790</v>
      </c>
      <c r="C498" t="s">
        <v>18</v>
      </c>
      <c r="D498" t="s">
        <v>214</v>
      </c>
      <c r="E498" t="s">
        <v>133</v>
      </c>
      <c r="F498" t="s">
        <v>46</v>
      </c>
      <c r="G498">
        <v>3</v>
      </c>
      <c r="H498" t="s">
        <v>22</v>
      </c>
      <c r="I498" t="s">
        <v>102</v>
      </c>
      <c r="J498" t="s">
        <v>473</v>
      </c>
      <c r="K498" t="s">
        <v>216</v>
      </c>
      <c r="L498">
        <v>0.77600000000000002</v>
      </c>
      <c r="M498">
        <v>24.08</v>
      </c>
      <c r="N498">
        <v>-2.4079999999999999</v>
      </c>
      <c r="O498" t="s">
        <v>217</v>
      </c>
      <c r="P498">
        <v>0.67300000000000004</v>
      </c>
      <c r="Q498">
        <v>0.10299999999999998</v>
      </c>
      <c r="R498">
        <v>31.52</v>
      </c>
      <c r="S498">
        <v>-3.1520000000000001</v>
      </c>
      <c r="T498">
        <f>S498-N498</f>
        <v>-0.74400000000000022</v>
      </c>
      <c r="U498">
        <v>46.4</v>
      </c>
      <c r="V498">
        <f t="shared" si="134"/>
        <v>23.2</v>
      </c>
      <c r="W498">
        <f t="shared" si="135"/>
        <v>2.3199999999999998</v>
      </c>
      <c r="X498">
        <f t="shared" si="129"/>
        <v>16.909294015999997</v>
      </c>
      <c r="Y498">
        <f t="shared" si="133"/>
        <v>0.1530460624071322</v>
      </c>
      <c r="Z498">
        <f t="shared" si="125"/>
        <v>1.1804919800550362E-5</v>
      </c>
      <c r="AA498">
        <f t="shared" si="126"/>
        <v>11.804919800550362</v>
      </c>
      <c r="AB498">
        <f t="shared" si="127"/>
        <v>1.996128597428061E-8</v>
      </c>
      <c r="AC498">
        <f t="shared" si="128"/>
        <v>1.996128597428061E-2</v>
      </c>
      <c r="AD498">
        <f t="shared" si="132"/>
        <v>2.6829685449301886E-2</v>
      </c>
      <c r="AE498">
        <v>32.178800000000003</v>
      </c>
      <c r="AF498">
        <v>32.178800000000003</v>
      </c>
    </row>
    <row r="499" spans="1:32" x14ac:dyDescent="0.35">
      <c r="A499">
        <v>44790</v>
      </c>
      <c r="B499" s="2">
        <v>44790</v>
      </c>
      <c r="C499" t="s">
        <v>18</v>
      </c>
      <c r="D499" t="s">
        <v>214</v>
      </c>
      <c r="E499" t="s">
        <v>123</v>
      </c>
      <c r="F499" t="s">
        <v>21</v>
      </c>
      <c r="G499">
        <v>1</v>
      </c>
      <c r="H499" t="s">
        <v>22</v>
      </c>
      <c r="I499" t="s">
        <v>96</v>
      </c>
      <c r="J499" t="s">
        <v>459</v>
      </c>
      <c r="K499" t="s">
        <v>69</v>
      </c>
      <c r="L499">
        <v>0.86099999999999999</v>
      </c>
      <c r="M499">
        <v>14.28</v>
      </c>
      <c r="N499">
        <v>-1.4279999999999999</v>
      </c>
      <c r="O499" t="s">
        <v>129</v>
      </c>
      <c r="P499">
        <v>0.74099999999999999</v>
      </c>
      <c r="Q499">
        <v>0.12</v>
      </c>
      <c r="R499">
        <v>27.87</v>
      </c>
      <c r="S499">
        <v>-2.7869999999999999</v>
      </c>
      <c r="T499">
        <v>-1.359</v>
      </c>
      <c r="U499">
        <v>39.575000000000003</v>
      </c>
      <c r="V499">
        <f t="shared" si="134"/>
        <v>19.787500000000001</v>
      </c>
      <c r="W499">
        <f t="shared" si="135"/>
        <v>1.9787500000000002</v>
      </c>
      <c r="X499">
        <f t="shared" si="129"/>
        <v>12.300743474234377</v>
      </c>
      <c r="Y499">
        <f t="shared" si="133"/>
        <v>0.16194331983805668</v>
      </c>
      <c r="Z499">
        <f t="shared" si="125"/>
        <v>1.2655312136129728E-5</v>
      </c>
      <c r="AA499">
        <f t="shared" si="126"/>
        <v>12.655312136129728</v>
      </c>
      <c r="AB499">
        <f t="shared" si="127"/>
        <v>1.5566974817289688E-8</v>
      </c>
      <c r="AC499">
        <f t="shared" si="128"/>
        <v>1.5566974817289688E-2</v>
      </c>
      <c r="AD499">
        <f t="shared" si="132"/>
        <v>1.1454727606541345E-2</v>
      </c>
      <c r="AF499">
        <v>32.178800000000003</v>
      </c>
    </row>
    <row r="500" spans="1:32" x14ac:dyDescent="0.35">
      <c r="A500">
        <v>44790</v>
      </c>
      <c r="B500" s="2">
        <v>44790</v>
      </c>
      <c r="C500" t="s">
        <v>18</v>
      </c>
      <c r="D500" t="s">
        <v>214</v>
      </c>
      <c r="E500" t="s">
        <v>109</v>
      </c>
      <c r="F500" t="s">
        <v>21</v>
      </c>
      <c r="G500">
        <v>11</v>
      </c>
      <c r="H500" t="s">
        <v>22</v>
      </c>
      <c r="I500" t="s">
        <v>110</v>
      </c>
      <c r="J500" t="s">
        <v>444</v>
      </c>
      <c r="K500" t="s">
        <v>215</v>
      </c>
      <c r="L500">
        <v>0.70099999999999996</v>
      </c>
      <c r="M500">
        <v>16.57</v>
      </c>
      <c r="N500">
        <v>-1.657</v>
      </c>
      <c r="O500" t="s">
        <v>160</v>
      </c>
      <c r="P500">
        <v>0.65400000000000003</v>
      </c>
      <c r="Q500">
        <v>4.6999999999999931E-2</v>
      </c>
      <c r="R500">
        <v>29.61</v>
      </c>
      <c r="S500">
        <v>-2.9609999999999999</v>
      </c>
      <c r="T500">
        <v>-1.3039999999999998</v>
      </c>
      <c r="U500">
        <v>37.4</v>
      </c>
      <c r="V500">
        <f t="shared" si="134"/>
        <v>18.7</v>
      </c>
      <c r="W500">
        <f t="shared" si="135"/>
        <v>1.8699999999999999</v>
      </c>
      <c r="X500">
        <f t="shared" si="129"/>
        <v>10.985826070999998</v>
      </c>
      <c r="Y500">
        <f t="shared" si="133"/>
        <v>7.186544342507635E-2</v>
      </c>
      <c r="Z500">
        <f t="shared" si="125"/>
        <v>4.6550378473695944E-6</v>
      </c>
      <c r="AA500">
        <f t="shared" si="126"/>
        <v>4.6550378473695941</v>
      </c>
      <c r="AB500">
        <f t="shared" si="127"/>
        <v>5.1139436145124609E-9</v>
      </c>
      <c r="AC500">
        <f t="shared" si="128"/>
        <v>5.1139436145124601E-3</v>
      </c>
      <c r="AD500">
        <f t="shared" si="132"/>
        <v>3.9217359006997396E-3</v>
      </c>
      <c r="AF500">
        <v>32.178800000000003</v>
      </c>
    </row>
    <row r="501" spans="1:32" x14ac:dyDescent="0.35">
      <c r="A501">
        <v>44790</v>
      </c>
      <c r="B501" s="2">
        <v>44790</v>
      </c>
      <c r="C501" t="s">
        <v>18</v>
      </c>
      <c r="D501" t="s">
        <v>214</v>
      </c>
      <c r="E501" t="s">
        <v>133</v>
      </c>
      <c r="F501" t="s">
        <v>46</v>
      </c>
      <c r="G501">
        <v>16</v>
      </c>
      <c r="H501" t="s">
        <v>22</v>
      </c>
      <c r="I501" t="s">
        <v>93</v>
      </c>
      <c r="J501" t="s">
        <v>474</v>
      </c>
      <c r="K501" t="s">
        <v>188</v>
      </c>
      <c r="L501">
        <v>0.72399999999999998</v>
      </c>
      <c r="M501">
        <v>18.02</v>
      </c>
      <c r="N501">
        <v>-1.802</v>
      </c>
      <c r="O501" t="s">
        <v>218</v>
      </c>
      <c r="P501">
        <v>0.755</v>
      </c>
      <c r="Q501">
        <v>-3.1000000000000028E-2</v>
      </c>
      <c r="R501">
        <v>31.56</v>
      </c>
      <c r="S501">
        <v>-3.1559999999999997</v>
      </c>
      <c r="T501">
        <f>S501-N501</f>
        <v>-1.3539999999999996</v>
      </c>
      <c r="U501">
        <v>28.65</v>
      </c>
      <c r="V501">
        <f t="shared" si="134"/>
        <v>14.324999999999999</v>
      </c>
      <c r="W501">
        <f t="shared" si="135"/>
        <v>1.4324999999999999</v>
      </c>
      <c r="X501">
        <f t="shared" si="129"/>
        <v>6.4467193944374985</v>
      </c>
      <c r="Y501">
        <f t="shared" ref="Y501:Y507" si="136">(P501-L501)/L501</f>
        <v>4.2817679558011086E-2</v>
      </c>
      <c r="Z501">
        <f t="shared" si="125"/>
        <v>2.4607927098335617E-6</v>
      </c>
      <c r="AA501">
        <f t="shared" si="126"/>
        <v>2.4607927098335618</v>
      </c>
      <c r="AB501">
        <f t="shared" si="127"/>
        <v>1.5864040088174431E-9</v>
      </c>
      <c r="AC501">
        <f t="shared" si="128"/>
        <v>1.5864040088174431E-3</v>
      </c>
      <c r="AD501">
        <f t="shared" si="132"/>
        <v>1.1716425471325284E-3</v>
      </c>
      <c r="AE501">
        <v>32.178800000000003</v>
      </c>
      <c r="AF501">
        <v>32.178800000000003</v>
      </c>
    </row>
    <row r="502" spans="1:32" x14ac:dyDescent="0.35">
      <c r="A502">
        <v>44790</v>
      </c>
      <c r="B502" s="2">
        <v>44790</v>
      </c>
      <c r="C502" t="s">
        <v>18</v>
      </c>
      <c r="D502" t="s">
        <v>214</v>
      </c>
      <c r="E502" t="s">
        <v>133</v>
      </c>
      <c r="F502" t="s">
        <v>46</v>
      </c>
      <c r="G502">
        <v>2</v>
      </c>
      <c r="H502" t="s">
        <v>30</v>
      </c>
      <c r="I502" t="s">
        <v>137</v>
      </c>
      <c r="J502" t="s">
        <v>475</v>
      </c>
      <c r="K502" t="s">
        <v>216</v>
      </c>
      <c r="L502">
        <v>0.54100000000000004</v>
      </c>
      <c r="M502">
        <v>4.83</v>
      </c>
      <c r="N502">
        <v>-0.48299999999999998</v>
      </c>
      <c r="O502" t="s">
        <v>217</v>
      </c>
      <c r="P502">
        <v>0.55300000000000005</v>
      </c>
      <c r="Q502">
        <v>-1.2000000000000011E-2</v>
      </c>
      <c r="R502">
        <v>8.8699999999999992</v>
      </c>
      <c r="S502">
        <v>-0.8869999999999999</v>
      </c>
      <c r="T502">
        <f>S502-N502</f>
        <v>-0.40399999999999991</v>
      </c>
      <c r="U502">
        <v>103.375</v>
      </c>
      <c r="V502">
        <f t="shared" si="134"/>
        <v>51.6875</v>
      </c>
      <c r="W502">
        <f t="shared" si="135"/>
        <v>5.1687500000000002</v>
      </c>
      <c r="X502">
        <f t="shared" si="129"/>
        <v>83.930644808984383</v>
      </c>
      <c r="Y502">
        <f t="shared" si="136"/>
        <v>2.2181146025878021E-2</v>
      </c>
      <c r="Z502">
        <f t="shared" si="125"/>
        <v>1.0950986458450365E-6</v>
      </c>
      <c r="AA502">
        <f t="shared" si="126"/>
        <v>1.0950986458450365</v>
      </c>
      <c r="AB502">
        <f t="shared" si="127"/>
        <v>9.1912335475219524E-9</v>
      </c>
      <c r="AC502">
        <f t="shared" si="128"/>
        <v>9.1912335475219532E-3</v>
      </c>
      <c r="AD502">
        <f t="shared" si="132"/>
        <v>2.2750578087925633E-2</v>
      </c>
      <c r="AE502">
        <v>32.178800000000003</v>
      </c>
      <c r="AF502">
        <v>32.178800000000003</v>
      </c>
    </row>
    <row r="503" spans="1:32" x14ac:dyDescent="0.35">
      <c r="A503">
        <v>44790</v>
      </c>
      <c r="B503" s="2">
        <v>44790</v>
      </c>
      <c r="C503" t="s">
        <v>18</v>
      </c>
      <c r="D503" t="s">
        <v>214</v>
      </c>
      <c r="E503" t="s">
        <v>133</v>
      </c>
      <c r="F503" t="s">
        <v>46</v>
      </c>
      <c r="G503">
        <v>11</v>
      </c>
      <c r="H503" t="s">
        <v>33</v>
      </c>
      <c r="I503" t="s">
        <v>89</v>
      </c>
      <c r="J503" t="s">
        <v>478</v>
      </c>
      <c r="K503" t="s">
        <v>188</v>
      </c>
      <c r="L503">
        <v>0.65600000000000003</v>
      </c>
      <c r="M503">
        <v>21.46</v>
      </c>
      <c r="N503">
        <v>-2.1459999999999999</v>
      </c>
      <c r="O503" t="s">
        <v>218</v>
      </c>
      <c r="P503">
        <v>0.71799999999999997</v>
      </c>
      <c r="Q503">
        <v>-6.1999999999999944E-2</v>
      </c>
      <c r="R503">
        <v>24.32</v>
      </c>
      <c r="S503">
        <v>-2.4319999999999999</v>
      </c>
      <c r="T503">
        <f>S503-N503</f>
        <v>-0.28600000000000003</v>
      </c>
      <c r="U503">
        <v>75.25</v>
      </c>
      <c r="V503">
        <f t="shared" si="134"/>
        <v>37.625</v>
      </c>
      <c r="W503">
        <f t="shared" si="135"/>
        <v>3.7625000000000002</v>
      </c>
      <c r="X503">
        <f t="shared" si="129"/>
        <v>44.473624310937502</v>
      </c>
      <c r="Y503">
        <f t="shared" si="136"/>
        <v>9.4512195121951137E-2</v>
      </c>
      <c r="Z503">
        <f t="shared" si="125"/>
        <v>6.5218755128048366E-6</v>
      </c>
      <c r="AA503">
        <f t="shared" si="126"/>
        <v>6.5218755128048365</v>
      </c>
      <c r="AB503">
        <f t="shared" si="127"/>
        <v>2.9005144135918517E-8</v>
      </c>
      <c r="AC503">
        <f t="shared" si="128"/>
        <v>2.9005144135918516E-2</v>
      </c>
      <c r="AD503">
        <f t="shared" si="132"/>
        <v>0.10141658788782697</v>
      </c>
      <c r="AE503">
        <v>32.178800000000003</v>
      </c>
      <c r="AF503">
        <v>32.178800000000003</v>
      </c>
    </row>
    <row r="504" spans="1:32" x14ac:dyDescent="0.35">
      <c r="A504">
        <v>44790</v>
      </c>
      <c r="B504" s="2">
        <v>44790</v>
      </c>
      <c r="C504" t="s">
        <v>18</v>
      </c>
      <c r="D504" t="s">
        <v>214</v>
      </c>
      <c r="E504" t="s">
        <v>133</v>
      </c>
      <c r="F504" t="s">
        <v>46</v>
      </c>
      <c r="G504">
        <v>6</v>
      </c>
      <c r="H504" t="s">
        <v>33</v>
      </c>
      <c r="I504" t="s">
        <v>54</v>
      </c>
      <c r="J504" t="s">
        <v>477</v>
      </c>
      <c r="K504" t="s">
        <v>216</v>
      </c>
      <c r="L504">
        <v>0.80300000000000005</v>
      </c>
      <c r="M504">
        <v>22.16</v>
      </c>
      <c r="N504">
        <v>-2.2160000000000002</v>
      </c>
      <c r="O504" t="s">
        <v>217</v>
      </c>
      <c r="P504">
        <v>0.83199999999999996</v>
      </c>
      <c r="Q504">
        <v>-2.8999999999999915E-2</v>
      </c>
      <c r="R504">
        <v>27.34</v>
      </c>
      <c r="S504">
        <v>-2.734</v>
      </c>
      <c r="T504">
        <f>S504-N504</f>
        <v>-0.51799999999999979</v>
      </c>
      <c r="U504">
        <v>83</v>
      </c>
      <c r="V504">
        <f t="shared" si="134"/>
        <v>41.5</v>
      </c>
      <c r="W504">
        <f t="shared" si="135"/>
        <v>4.1500000000000004</v>
      </c>
      <c r="X504">
        <f t="shared" si="129"/>
        <v>54.106033775000007</v>
      </c>
      <c r="Y504">
        <f t="shared" si="136"/>
        <v>3.6114570361145598E-2</v>
      </c>
      <c r="Z504">
        <f t="shared" si="125"/>
        <v>1.9955106988016763E-6</v>
      </c>
      <c r="AA504">
        <f t="shared" si="126"/>
        <v>1.9955106988016762</v>
      </c>
      <c r="AB504">
        <f t="shared" si="127"/>
        <v>1.0796916926773736E-8</v>
      </c>
      <c r="AC504">
        <f t="shared" si="128"/>
        <v>1.0796916926773736E-2</v>
      </c>
      <c r="AD504">
        <f t="shared" ref="AD504" si="137">AC504/ABS(T504)</f>
        <v>2.0843468970605676E-2</v>
      </c>
      <c r="AE504">
        <v>32.178800000000003</v>
      </c>
      <c r="AF504">
        <v>32.178800000000003</v>
      </c>
    </row>
    <row r="505" spans="1:32" x14ac:dyDescent="0.35">
      <c r="A505">
        <v>44790</v>
      </c>
      <c r="B505" s="2">
        <v>44790</v>
      </c>
      <c r="C505" t="s">
        <v>18</v>
      </c>
      <c r="D505" t="s">
        <v>214</v>
      </c>
      <c r="E505" t="s">
        <v>133</v>
      </c>
      <c r="F505" t="s">
        <v>46</v>
      </c>
      <c r="G505">
        <v>14</v>
      </c>
      <c r="H505" t="s">
        <v>33</v>
      </c>
      <c r="I505" t="s">
        <v>64</v>
      </c>
      <c r="J505" t="s">
        <v>476</v>
      </c>
      <c r="K505" t="s">
        <v>188</v>
      </c>
      <c r="L505">
        <v>0.629</v>
      </c>
      <c r="N505">
        <v>0</v>
      </c>
      <c r="O505" t="s">
        <v>218</v>
      </c>
      <c r="P505">
        <v>0.73499999999999999</v>
      </c>
      <c r="Q505">
        <v>-0.10599999999999998</v>
      </c>
      <c r="S505">
        <v>0</v>
      </c>
      <c r="T505">
        <f>S505-N505</f>
        <v>0</v>
      </c>
      <c r="U505">
        <v>75.199999999999989</v>
      </c>
      <c r="V505">
        <f t="shared" si="134"/>
        <v>37.599999999999994</v>
      </c>
      <c r="W505">
        <f t="shared" si="135"/>
        <v>3.7599999999999993</v>
      </c>
      <c r="X505">
        <f t="shared" si="129"/>
        <v>44.414542783999984</v>
      </c>
      <c r="Y505">
        <f t="shared" si="136"/>
        <v>0.16852146263910966</v>
      </c>
      <c r="Z505">
        <f t="shared" si="125"/>
        <v>1.3291057503982069E-5</v>
      </c>
      <c r="AA505">
        <f t="shared" si="126"/>
        <v>13.291057503982069</v>
      </c>
      <c r="AB505">
        <f t="shared" si="127"/>
        <v>5.9031624215521566E-8</v>
      </c>
      <c r="AC505">
        <f t="shared" si="128"/>
        <v>5.9031624215521564E-2</v>
      </c>
      <c r="AD505">
        <v>0</v>
      </c>
      <c r="AE505">
        <v>32.178800000000003</v>
      </c>
      <c r="AF505">
        <v>32.178800000000003</v>
      </c>
    </row>
    <row r="506" spans="1:32" x14ac:dyDescent="0.35">
      <c r="A506">
        <v>44790</v>
      </c>
      <c r="B506" s="2">
        <v>44790</v>
      </c>
      <c r="C506" t="s">
        <v>18</v>
      </c>
      <c r="D506" t="s">
        <v>214</v>
      </c>
      <c r="E506" t="s">
        <v>123</v>
      </c>
      <c r="F506" t="s">
        <v>21</v>
      </c>
      <c r="G506">
        <v>2</v>
      </c>
      <c r="H506" t="s">
        <v>26</v>
      </c>
      <c r="I506" t="s">
        <v>54</v>
      </c>
      <c r="J506" t="s">
        <v>496</v>
      </c>
      <c r="K506" t="s">
        <v>69</v>
      </c>
      <c r="L506">
        <v>0.76200000000000001</v>
      </c>
      <c r="M506">
        <v>25.76</v>
      </c>
      <c r="N506">
        <v>-2.5760000000000001</v>
      </c>
      <c r="O506" t="s">
        <v>129</v>
      </c>
      <c r="P506">
        <v>0.79600000000000004</v>
      </c>
      <c r="Q506">
        <v>-3.400000000000003E-2</v>
      </c>
      <c r="R506">
        <v>24.12</v>
      </c>
      <c r="S506">
        <v>-2.4119999999999999</v>
      </c>
      <c r="T506">
        <v>0.16400000000000015</v>
      </c>
      <c r="U506">
        <v>40.224999999999994</v>
      </c>
      <c r="V506">
        <f t="shared" si="134"/>
        <v>20.112499999999997</v>
      </c>
      <c r="W506">
        <f t="shared" si="135"/>
        <v>2.0112499999999995</v>
      </c>
      <c r="X506">
        <f t="shared" si="129"/>
        <v>12.70812915748437</v>
      </c>
      <c r="Y506">
        <f t="shared" si="136"/>
        <v>4.4619422572178519E-2</v>
      </c>
      <c r="Z506">
        <f t="shared" si="125"/>
        <v>2.5888741468353099E-6</v>
      </c>
      <c r="AA506">
        <f t="shared" si="126"/>
        <v>2.5888741468353098</v>
      </c>
      <c r="AB506">
        <f t="shared" si="127"/>
        <v>3.2899747030455274E-9</v>
      </c>
      <c r="AC506">
        <f t="shared" si="128"/>
        <v>3.2899747030455274E-3</v>
      </c>
      <c r="AD506">
        <f t="shared" ref="AD506:AD537" si="138">AC506/ABS(T506)</f>
        <v>2.0060821360033686E-2</v>
      </c>
      <c r="AF506">
        <v>32.178800000000003</v>
      </c>
    </row>
    <row r="507" spans="1:32" x14ac:dyDescent="0.35">
      <c r="A507">
        <v>44790</v>
      </c>
      <c r="B507" s="2">
        <v>44790</v>
      </c>
      <c r="C507" t="s">
        <v>18</v>
      </c>
      <c r="D507" t="s">
        <v>214</v>
      </c>
      <c r="E507" t="s">
        <v>109</v>
      </c>
      <c r="F507" t="s">
        <v>21</v>
      </c>
      <c r="G507">
        <v>10</v>
      </c>
      <c r="H507" t="s">
        <v>26</v>
      </c>
      <c r="I507" t="s">
        <v>203</v>
      </c>
      <c r="J507" t="s">
        <v>495</v>
      </c>
      <c r="K507" t="s">
        <v>215</v>
      </c>
      <c r="L507">
        <v>0.90300000000000002</v>
      </c>
      <c r="M507">
        <v>23.55</v>
      </c>
      <c r="N507">
        <v>-2.355</v>
      </c>
      <c r="O507" t="s">
        <v>160</v>
      </c>
      <c r="P507">
        <v>0.94499999999999995</v>
      </c>
      <c r="Q507">
        <v>-4.1999999999999926E-2</v>
      </c>
      <c r="R507">
        <v>27.45</v>
      </c>
      <c r="S507">
        <v>-2.7450000000000001</v>
      </c>
      <c r="T507">
        <v>-0.39000000000000012</v>
      </c>
      <c r="U507">
        <v>35.049999999999997</v>
      </c>
      <c r="V507">
        <f t="shared" si="134"/>
        <v>17.524999999999999</v>
      </c>
      <c r="W507">
        <f t="shared" si="135"/>
        <v>1.7524999999999999</v>
      </c>
      <c r="X507">
        <f t="shared" si="129"/>
        <v>9.6486279224374982</v>
      </c>
      <c r="Y507">
        <f t="shared" si="136"/>
        <v>4.651162790697666E-2</v>
      </c>
      <c r="Z507">
        <f t="shared" si="125"/>
        <v>2.7246782015349072E-6</v>
      </c>
      <c r="AA507">
        <f t="shared" si="126"/>
        <v>2.7246782015349074</v>
      </c>
      <c r="AB507">
        <f t="shared" si="127"/>
        <v>2.6289406174986489E-9</v>
      </c>
      <c r="AC507">
        <f t="shared" si="128"/>
        <v>2.6289406174986492E-3</v>
      </c>
      <c r="AD507">
        <f t="shared" si="138"/>
        <v>6.7408733782016624E-3</v>
      </c>
      <c r="AF507">
        <v>32.178800000000003</v>
      </c>
    </row>
    <row r="508" spans="1:32" x14ac:dyDescent="0.35">
      <c r="A508">
        <v>44790</v>
      </c>
      <c r="B508" s="2">
        <v>44790</v>
      </c>
      <c r="C508" t="s">
        <v>18</v>
      </c>
      <c r="D508" t="s">
        <v>214</v>
      </c>
      <c r="E508" t="s">
        <v>109</v>
      </c>
      <c r="F508" t="s">
        <v>21</v>
      </c>
      <c r="G508">
        <v>16</v>
      </c>
      <c r="H508" t="s">
        <v>41</v>
      </c>
      <c r="I508" t="s">
        <v>116</v>
      </c>
      <c r="J508" t="s">
        <v>449</v>
      </c>
      <c r="K508" t="s">
        <v>215</v>
      </c>
      <c r="L508">
        <v>0.80700000000000005</v>
      </c>
      <c r="M508">
        <v>6.78</v>
      </c>
      <c r="N508">
        <v>-0.67800000000000005</v>
      </c>
      <c r="O508" t="s">
        <v>160</v>
      </c>
      <c r="P508">
        <v>0.59299999999999997</v>
      </c>
      <c r="Q508">
        <v>0.21400000000000008</v>
      </c>
      <c r="R508">
        <v>10.64</v>
      </c>
      <c r="S508">
        <v>-1.0640000000000001</v>
      </c>
      <c r="T508">
        <v>-0.38600000000000001</v>
      </c>
      <c r="U508">
        <v>81.099999999999994</v>
      </c>
      <c r="V508">
        <f t="shared" si="134"/>
        <v>40.549999999999997</v>
      </c>
      <c r="W508">
        <f t="shared" si="135"/>
        <v>4.0549999999999997</v>
      </c>
      <c r="X508">
        <f t="shared" si="129"/>
        <v>51.657242909749996</v>
      </c>
      <c r="Y508">
        <f t="shared" ref="Y508:Y514" si="139">(L508-P508)/P508</f>
        <v>0.36087689713322108</v>
      </c>
      <c r="Z508">
        <f t="shared" si="125"/>
        <v>3.393563568592685E-5</v>
      </c>
      <c r="AA508">
        <f t="shared" si="126"/>
        <v>33.935635685926847</v>
      </c>
      <c r="AB508">
        <f t="shared" si="127"/>
        <v>1.7530213759247036E-7</v>
      </c>
      <c r="AC508">
        <f t="shared" si="128"/>
        <v>0.17530213759247035</v>
      </c>
      <c r="AD508">
        <f t="shared" si="138"/>
        <v>0.45415061552453456</v>
      </c>
      <c r="AF508">
        <v>32.178800000000003</v>
      </c>
    </row>
    <row r="509" spans="1:32" x14ac:dyDescent="0.35">
      <c r="A509">
        <v>44790</v>
      </c>
      <c r="B509" s="2">
        <v>44790</v>
      </c>
      <c r="C509" t="s">
        <v>18</v>
      </c>
      <c r="D509" t="s">
        <v>214</v>
      </c>
      <c r="E509" t="s">
        <v>133</v>
      </c>
      <c r="F509" t="s">
        <v>46</v>
      </c>
      <c r="G509">
        <v>8</v>
      </c>
      <c r="H509" t="s">
        <v>41</v>
      </c>
      <c r="I509" t="s">
        <v>136</v>
      </c>
      <c r="J509" t="s">
        <v>480</v>
      </c>
      <c r="K509" t="s">
        <v>216</v>
      </c>
      <c r="L509">
        <v>1.046</v>
      </c>
      <c r="M509">
        <v>13.67</v>
      </c>
      <c r="N509">
        <v>-1.367</v>
      </c>
      <c r="O509" t="s">
        <v>217</v>
      </c>
      <c r="P509">
        <v>0.86899999999999999</v>
      </c>
      <c r="Q509">
        <v>0.17700000000000005</v>
      </c>
      <c r="R509">
        <v>21.54</v>
      </c>
      <c r="S509">
        <v>-2.1539999999999999</v>
      </c>
      <c r="T509">
        <f>S509-N509</f>
        <v>-0.78699999999999992</v>
      </c>
      <c r="U509">
        <v>131.125</v>
      </c>
      <c r="V509">
        <f t="shared" si="134"/>
        <v>65.5625</v>
      </c>
      <c r="W509">
        <f t="shared" si="135"/>
        <v>6.5562500000000004</v>
      </c>
      <c r="X509">
        <f t="shared" si="129"/>
        <v>135.0394053746094</v>
      </c>
      <c r="Y509">
        <f t="shared" si="139"/>
        <v>0.20368239355581133</v>
      </c>
      <c r="Z509">
        <f t="shared" si="125"/>
        <v>1.6782965718780025E-5</v>
      </c>
      <c r="AA509">
        <f t="shared" si="126"/>
        <v>16.782965718780027</v>
      </c>
      <c r="AB509">
        <f t="shared" si="127"/>
        <v>2.2663617110865085E-7</v>
      </c>
      <c r="AC509">
        <f t="shared" si="128"/>
        <v>0.22663617110865086</v>
      </c>
      <c r="AD509">
        <f t="shared" si="138"/>
        <v>0.28797480445826035</v>
      </c>
      <c r="AE509">
        <v>32.178800000000003</v>
      </c>
      <c r="AF509">
        <v>32.178800000000003</v>
      </c>
    </row>
    <row r="510" spans="1:32" x14ac:dyDescent="0.35">
      <c r="A510">
        <v>44790</v>
      </c>
      <c r="B510" s="2">
        <v>44790</v>
      </c>
      <c r="C510" t="s">
        <v>18</v>
      </c>
      <c r="D510" t="s">
        <v>214</v>
      </c>
      <c r="E510" t="s">
        <v>109</v>
      </c>
      <c r="F510" t="s">
        <v>21</v>
      </c>
      <c r="G510">
        <v>14</v>
      </c>
      <c r="H510" t="s">
        <v>29</v>
      </c>
      <c r="I510" t="s">
        <v>66</v>
      </c>
      <c r="J510" t="s">
        <v>450</v>
      </c>
      <c r="K510" t="s">
        <v>215</v>
      </c>
      <c r="L510">
        <v>0.74299999999999999</v>
      </c>
      <c r="M510">
        <v>21.15</v>
      </c>
      <c r="N510">
        <v>-2.1149999999999998</v>
      </c>
      <c r="O510" t="s">
        <v>160</v>
      </c>
      <c r="P510">
        <v>0.55400000000000005</v>
      </c>
      <c r="Q510">
        <v>0.18899999999999995</v>
      </c>
      <c r="R510">
        <v>32.869999999999997</v>
      </c>
      <c r="S510">
        <v>-3.2869999999999999</v>
      </c>
      <c r="T510">
        <v>-1.1720000000000002</v>
      </c>
      <c r="U510">
        <v>88.824999999999989</v>
      </c>
      <c r="V510">
        <f t="shared" si="134"/>
        <v>44.412499999999994</v>
      </c>
      <c r="W510">
        <f t="shared" si="135"/>
        <v>4.4412499999999993</v>
      </c>
      <c r="X510">
        <f t="shared" si="129"/>
        <v>61.966925181734354</v>
      </c>
      <c r="Y510">
        <f t="shared" si="139"/>
        <v>0.34115523465703956</v>
      </c>
      <c r="Z510">
        <f t="shared" si="125"/>
        <v>3.1667291656668502E-5</v>
      </c>
      <c r="AA510">
        <f t="shared" si="126"/>
        <v>31.667291656668503</v>
      </c>
      <c r="AB510">
        <f t="shared" si="127"/>
        <v>1.9623246927969379E-7</v>
      </c>
      <c r="AC510">
        <f t="shared" si="128"/>
        <v>0.19623246927969379</v>
      </c>
      <c r="AD510">
        <f t="shared" si="138"/>
        <v>0.16743384750827112</v>
      </c>
      <c r="AF510">
        <v>32.178800000000003</v>
      </c>
    </row>
    <row r="511" spans="1:32" x14ac:dyDescent="0.35">
      <c r="A511">
        <v>44790</v>
      </c>
      <c r="B511" s="2">
        <v>44790</v>
      </c>
      <c r="C511" t="s">
        <v>18</v>
      </c>
      <c r="D511" t="s">
        <v>214</v>
      </c>
      <c r="E511" t="s">
        <v>133</v>
      </c>
      <c r="F511" t="s">
        <v>46</v>
      </c>
      <c r="G511">
        <v>12</v>
      </c>
      <c r="H511" t="s">
        <v>29</v>
      </c>
      <c r="I511" t="s">
        <v>52</v>
      </c>
      <c r="J511" t="s">
        <v>481</v>
      </c>
      <c r="K511" t="s">
        <v>188</v>
      </c>
      <c r="L511">
        <v>0.66700000000000004</v>
      </c>
      <c r="M511">
        <v>23.56</v>
      </c>
      <c r="N511">
        <v>-2.3559999999999999</v>
      </c>
      <c r="O511" t="s">
        <v>218</v>
      </c>
      <c r="P511">
        <v>0.52400000000000002</v>
      </c>
      <c r="Q511">
        <v>0.14300000000000002</v>
      </c>
      <c r="R511">
        <v>34.43</v>
      </c>
      <c r="S511">
        <v>-3.4430000000000001</v>
      </c>
      <c r="T511">
        <f>S511-N511</f>
        <v>-1.0870000000000002</v>
      </c>
      <c r="U511">
        <v>94.175000000000011</v>
      </c>
      <c r="V511">
        <f t="shared" si="134"/>
        <v>47.087500000000006</v>
      </c>
      <c r="W511">
        <f t="shared" si="135"/>
        <v>4.7087500000000002</v>
      </c>
      <c r="X511">
        <f t="shared" si="129"/>
        <v>69.65635940548438</v>
      </c>
      <c r="Y511">
        <f t="shared" si="139"/>
        <v>0.27290076335877866</v>
      </c>
      <c r="Z511">
        <f t="shared" ref="Z511:Z574" si="140">119*(10^-6)*(Y511^1.231)</f>
        <v>2.4058514557775497E-5</v>
      </c>
      <c r="AA511">
        <f t="shared" ref="AA511:AA574" si="141">Z511*10^6</f>
        <v>24.058514557775496</v>
      </c>
      <c r="AB511">
        <f t="shared" ref="AB511:AB574" si="142">Z511*(X511/10000)</f>
        <v>1.6758285367984881E-7</v>
      </c>
      <c r="AC511">
        <f t="shared" ref="AC511:AC574" si="143">AA511*(X511/10000)</f>
        <v>0.16758285367984882</v>
      </c>
      <c r="AD511">
        <f t="shared" si="138"/>
        <v>0.15417005858311755</v>
      </c>
      <c r="AE511">
        <v>32.178800000000003</v>
      </c>
      <c r="AF511">
        <v>32.178800000000003</v>
      </c>
    </row>
    <row r="512" spans="1:32" x14ac:dyDescent="0.35">
      <c r="A512">
        <v>44790</v>
      </c>
      <c r="B512" s="2">
        <v>44790</v>
      </c>
      <c r="C512" t="s">
        <v>18</v>
      </c>
      <c r="D512" t="s">
        <v>214</v>
      </c>
      <c r="E512" t="s">
        <v>123</v>
      </c>
      <c r="F512" t="s">
        <v>21</v>
      </c>
      <c r="G512">
        <v>5</v>
      </c>
      <c r="H512" t="s">
        <v>29</v>
      </c>
      <c r="I512" t="s">
        <v>124</v>
      </c>
      <c r="J512" t="s">
        <v>465</v>
      </c>
      <c r="K512" t="s">
        <v>69</v>
      </c>
      <c r="L512">
        <v>0.79600000000000004</v>
      </c>
      <c r="M512">
        <v>22.65</v>
      </c>
      <c r="N512">
        <v>-2.2649999999999997</v>
      </c>
      <c r="O512" t="s">
        <v>129</v>
      </c>
      <c r="P512">
        <v>0.60499999999999998</v>
      </c>
      <c r="Q512">
        <v>0.19100000000000006</v>
      </c>
      <c r="R512">
        <v>34.24</v>
      </c>
      <c r="S512">
        <v>-3.4240000000000004</v>
      </c>
      <c r="T512">
        <v>-1.1590000000000007</v>
      </c>
      <c r="U512">
        <v>69.5</v>
      </c>
      <c r="V512">
        <f t="shared" si="134"/>
        <v>34.75</v>
      </c>
      <c r="W512">
        <f t="shared" si="135"/>
        <v>3.4750000000000001</v>
      </c>
      <c r="X512">
        <f t="shared" si="129"/>
        <v>37.936662743749999</v>
      </c>
      <c r="Y512">
        <f t="shared" si="139"/>
        <v>0.3157024793388431</v>
      </c>
      <c r="Z512">
        <f t="shared" si="140"/>
        <v>2.8784465555973341E-5</v>
      </c>
      <c r="AA512">
        <f t="shared" si="141"/>
        <v>28.784465555973341</v>
      </c>
      <c r="AB512">
        <f t="shared" si="142"/>
        <v>1.0919865620560489E-7</v>
      </c>
      <c r="AC512">
        <f t="shared" si="143"/>
        <v>0.1091986562056049</v>
      </c>
      <c r="AD512">
        <f t="shared" si="138"/>
        <v>9.4217995000521859E-2</v>
      </c>
      <c r="AF512">
        <v>32.178800000000003</v>
      </c>
    </row>
    <row r="513" spans="1:32" x14ac:dyDescent="0.35">
      <c r="A513">
        <v>44790</v>
      </c>
      <c r="B513" s="2">
        <v>44790</v>
      </c>
      <c r="C513" t="s">
        <v>18</v>
      </c>
      <c r="D513" t="s">
        <v>214</v>
      </c>
      <c r="E513" t="s">
        <v>123</v>
      </c>
      <c r="F513" t="s">
        <v>21</v>
      </c>
      <c r="G513">
        <v>4</v>
      </c>
      <c r="H513" t="s">
        <v>37</v>
      </c>
      <c r="I513" t="s">
        <v>132</v>
      </c>
      <c r="J513" t="s">
        <v>466</v>
      </c>
      <c r="K513" t="s">
        <v>69</v>
      </c>
      <c r="L513">
        <v>0.91100000000000003</v>
      </c>
      <c r="M513">
        <v>11.45</v>
      </c>
      <c r="N513">
        <v>-1.145</v>
      </c>
      <c r="O513" t="s">
        <v>129</v>
      </c>
      <c r="P513">
        <v>0.74199999999999999</v>
      </c>
      <c r="Q513">
        <v>0.16900000000000004</v>
      </c>
      <c r="R513">
        <v>19.12</v>
      </c>
      <c r="S513">
        <v>-1.9120000000000001</v>
      </c>
      <c r="T513">
        <v>-0.76700000000000013</v>
      </c>
      <c r="U513">
        <v>66.400000000000006</v>
      </c>
      <c r="V513">
        <f t="shared" si="134"/>
        <v>33.200000000000003</v>
      </c>
      <c r="W513">
        <f t="shared" si="135"/>
        <v>3.3200000000000003</v>
      </c>
      <c r="X513">
        <f t="shared" si="129"/>
        <v>34.627861616000004</v>
      </c>
      <c r="Y513">
        <f t="shared" si="139"/>
        <v>0.2277628032345014</v>
      </c>
      <c r="Z513">
        <f t="shared" si="140"/>
        <v>1.925787162707545E-5</v>
      </c>
      <c r="AA513">
        <f t="shared" si="141"/>
        <v>19.257871627075449</v>
      </c>
      <c r="AB513">
        <f t="shared" si="142"/>
        <v>6.668589137210616E-8</v>
      </c>
      <c r="AC513">
        <f t="shared" si="143"/>
        <v>6.6685891372106149E-2</v>
      </c>
      <c r="AD513">
        <f t="shared" si="138"/>
        <v>8.6943795791533426E-2</v>
      </c>
      <c r="AF513">
        <v>32.178800000000003</v>
      </c>
    </row>
    <row r="514" spans="1:32" x14ac:dyDescent="0.35">
      <c r="A514">
        <v>44790</v>
      </c>
      <c r="B514" s="2">
        <v>44790</v>
      </c>
      <c r="C514" t="s">
        <v>18</v>
      </c>
      <c r="D514" t="s">
        <v>214</v>
      </c>
      <c r="E514" t="s">
        <v>133</v>
      </c>
      <c r="F514" t="s">
        <v>46</v>
      </c>
      <c r="G514">
        <v>10</v>
      </c>
      <c r="H514" t="s">
        <v>37</v>
      </c>
      <c r="I514" t="s">
        <v>98</v>
      </c>
      <c r="J514" t="s">
        <v>482</v>
      </c>
      <c r="K514" t="s">
        <v>188</v>
      </c>
      <c r="L514">
        <v>0.76700000000000002</v>
      </c>
      <c r="M514">
        <v>14.12</v>
      </c>
      <c r="N514">
        <v>-1.4119999999999999</v>
      </c>
      <c r="O514" t="s">
        <v>218</v>
      </c>
      <c r="P514">
        <v>0.74199999999999999</v>
      </c>
      <c r="Q514">
        <v>2.5000000000000022E-2</v>
      </c>
      <c r="R514">
        <v>27.54</v>
      </c>
      <c r="S514">
        <v>-2.754</v>
      </c>
      <c r="T514">
        <f>S514-N514</f>
        <v>-1.3420000000000001</v>
      </c>
      <c r="U514">
        <v>56.475000000000001</v>
      </c>
      <c r="V514">
        <f t="shared" si="134"/>
        <v>28.237500000000001</v>
      </c>
      <c r="W514">
        <f t="shared" si="135"/>
        <v>2.82375</v>
      </c>
      <c r="X514">
        <f t="shared" ref="X514:X577" si="144">(W514^2)*3.14159</f>
        <v>25.049669123109371</v>
      </c>
      <c r="Y514">
        <f t="shared" si="139"/>
        <v>3.3692722371967687E-2</v>
      </c>
      <c r="Z514">
        <f t="shared" si="140"/>
        <v>1.8320777680963829E-6</v>
      </c>
      <c r="AA514">
        <f t="shared" si="141"/>
        <v>1.8320777680963829</v>
      </c>
      <c r="AB514">
        <f t="shared" si="142"/>
        <v>4.5892941898619099E-9</v>
      </c>
      <c r="AC514">
        <f t="shared" si="143"/>
        <v>4.5892941898619099E-3</v>
      </c>
      <c r="AD514">
        <f t="shared" si="138"/>
        <v>3.4197423173337629E-3</v>
      </c>
      <c r="AE514">
        <v>32.178800000000003</v>
      </c>
      <c r="AF514">
        <v>32.178800000000003</v>
      </c>
    </row>
    <row r="515" spans="1:32" x14ac:dyDescent="0.35">
      <c r="A515">
        <v>44790</v>
      </c>
      <c r="B515" s="2">
        <v>44790</v>
      </c>
      <c r="C515" t="s">
        <v>18</v>
      </c>
      <c r="D515" t="s">
        <v>214</v>
      </c>
      <c r="E515" t="s">
        <v>109</v>
      </c>
      <c r="F515" t="s">
        <v>21</v>
      </c>
      <c r="G515">
        <v>13</v>
      </c>
      <c r="H515" t="s">
        <v>43</v>
      </c>
      <c r="I515" t="s">
        <v>76</v>
      </c>
      <c r="J515" t="s">
        <v>453</v>
      </c>
      <c r="K515" t="s">
        <v>215</v>
      </c>
      <c r="L515">
        <v>1.1659999999999999</v>
      </c>
      <c r="M515">
        <v>7.89</v>
      </c>
      <c r="N515">
        <v>-0.78899999999999992</v>
      </c>
      <c r="O515" t="s">
        <v>160</v>
      </c>
      <c r="P515">
        <v>1.2390000000000001</v>
      </c>
      <c r="Q515">
        <v>-7.3000000000000176E-2</v>
      </c>
      <c r="R515">
        <v>10.85</v>
      </c>
      <c r="S515">
        <v>-1.085</v>
      </c>
      <c r="T515">
        <v>-0.29600000000000004</v>
      </c>
      <c r="U515">
        <v>80.449999999999989</v>
      </c>
      <c r="V515">
        <f t="shared" si="134"/>
        <v>40.224999999999994</v>
      </c>
      <c r="W515">
        <f t="shared" si="135"/>
        <v>4.0224999999999991</v>
      </c>
      <c r="X515">
        <f t="shared" si="144"/>
        <v>50.83251662993748</v>
      </c>
      <c r="Y515">
        <f>(P515-L515)/L515</f>
        <v>6.260720411663824E-2</v>
      </c>
      <c r="Z515">
        <f t="shared" si="140"/>
        <v>3.9281809632248513E-6</v>
      </c>
      <c r="AA515">
        <f t="shared" si="141"/>
        <v>3.9281809632248512</v>
      </c>
      <c r="AB515">
        <f t="shared" si="142"/>
        <v>1.9967932413853107E-8</v>
      </c>
      <c r="AC515">
        <f t="shared" si="143"/>
        <v>1.9967932413853109E-2</v>
      </c>
      <c r="AD515">
        <f t="shared" si="138"/>
        <v>6.7459231127882116E-2</v>
      </c>
      <c r="AF515">
        <v>32.178800000000003</v>
      </c>
    </row>
    <row r="516" spans="1:32" x14ac:dyDescent="0.35">
      <c r="A516">
        <v>44790</v>
      </c>
      <c r="B516" s="2">
        <v>44790</v>
      </c>
      <c r="C516" t="s">
        <v>18</v>
      </c>
      <c r="D516" t="s">
        <v>214</v>
      </c>
      <c r="E516" t="s">
        <v>133</v>
      </c>
      <c r="F516" t="s">
        <v>46</v>
      </c>
      <c r="G516">
        <v>7</v>
      </c>
      <c r="H516" t="s">
        <v>43</v>
      </c>
      <c r="I516" t="s">
        <v>121</v>
      </c>
      <c r="J516" t="s">
        <v>483</v>
      </c>
      <c r="K516" t="s">
        <v>216</v>
      </c>
      <c r="L516">
        <v>0.876</v>
      </c>
      <c r="M516">
        <v>9.2100000000000009</v>
      </c>
      <c r="N516">
        <v>-0.92100000000000004</v>
      </c>
      <c r="O516" t="s">
        <v>217</v>
      </c>
      <c r="P516">
        <v>0.88800000000000001</v>
      </c>
      <c r="Q516">
        <v>-1.2000000000000011E-2</v>
      </c>
      <c r="R516">
        <v>15.67</v>
      </c>
      <c r="S516">
        <v>-1.5669999999999999</v>
      </c>
      <c r="T516">
        <f t="shared" ref="T516:T521" si="145">S516-N516</f>
        <v>-0.64599999999999991</v>
      </c>
      <c r="U516">
        <v>89.724999999999994</v>
      </c>
      <c r="V516">
        <f t="shared" si="134"/>
        <v>44.862499999999997</v>
      </c>
      <c r="W516">
        <f t="shared" si="135"/>
        <v>4.4862500000000001</v>
      </c>
      <c r="X516">
        <f t="shared" si="144"/>
        <v>63.229019694359373</v>
      </c>
      <c r="Y516">
        <f>(P516-L516)/L516</f>
        <v>1.3698630136986313E-2</v>
      </c>
      <c r="Z516">
        <f t="shared" si="140"/>
        <v>6.0505732163088E-7</v>
      </c>
      <c r="AA516">
        <f t="shared" si="141"/>
        <v>0.60505732163088</v>
      </c>
      <c r="AB516">
        <f t="shared" si="142"/>
        <v>3.8257181305615246E-9</v>
      </c>
      <c r="AC516">
        <f t="shared" si="143"/>
        <v>3.8257181305615248E-3</v>
      </c>
      <c r="AD516">
        <f t="shared" si="138"/>
        <v>5.9221642887949313E-3</v>
      </c>
      <c r="AE516">
        <v>32.178800000000003</v>
      </c>
      <c r="AF516">
        <v>32.178800000000003</v>
      </c>
    </row>
    <row r="517" spans="1:32" x14ac:dyDescent="0.35">
      <c r="A517">
        <v>44790</v>
      </c>
      <c r="B517" s="2">
        <v>44790</v>
      </c>
      <c r="C517" t="s">
        <v>18</v>
      </c>
      <c r="D517" t="s">
        <v>214</v>
      </c>
      <c r="E517" t="s">
        <v>133</v>
      </c>
      <c r="F517" t="s">
        <v>46</v>
      </c>
      <c r="G517">
        <v>1</v>
      </c>
      <c r="H517" t="s">
        <v>25</v>
      </c>
      <c r="I517" t="s">
        <v>83</v>
      </c>
      <c r="J517" t="s">
        <v>485</v>
      </c>
      <c r="K517" t="s">
        <v>216</v>
      </c>
      <c r="L517">
        <v>0.83399999999999996</v>
      </c>
      <c r="M517">
        <v>18.43</v>
      </c>
      <c r="N517">
        <v>-1.843</v>
      </c>
      <c r="O517" t="s">
        <v>217</v>
      </c>
      <c r="P517">
        <v>0.71199999999999997</v>
      </c>
      <c r="Q517">
        <v>0.122</v>
      </c>
      <c r="R517">
        <v>24.34</v>
      </c>
      <c r="S517">
        <v>-2.4340000000000002</v>
      </c>
      <c r="T517">
        <f t="shared" si="145"/>
        <v>-0.59100000000000019</v>
      </c>
      <c r="U517">
        <v>27.85</v>
      </c>
      <c r="V517">
        <f t="shared" si="134"/>
        <v>13.925000000000001</v>
      </c>
      <c r="W517">
        <f t="shared" si="135"/>
        <v>1.3925000000000001</v>
      </c>
      <c r="X517">
        <f t="shared" si="144"/>
        <v>6.0917197244375005</v>
      </c>
      <c r="Y517">
        <f t="shared" ref="Y517:Y527" si="146">(L517-P517)/P517</f>
        <v>0.17134831460674158</v>
      </c>
      <c r="Z517">
        <f t="shared" si="140"/>
        <v>1.3566038360715705E-5</v>
      </c>
      <c r="AA517">
        <f t="shared" si="141"/>
        <v>13.566038360715705</v>
      </c>
      <c r="AB517">
        <f t="shared" si="142"/>
        <v>8.2640503464447636E-9</v>
      </c>
      <c r="AC517">
        <f t="shared" si="143"/>
        <v>8.2640503464447637E-3</v>
      </c>
      <c r="AD517">
        <f t="shared" si="138"/>
        <v>1.3983164714796549E-2</v>
      </c>
      <c r="AE517">
        <v>32.178800000000003</v>
      </c>
      <c r="AF517">
        <v>32.178800000000003</v>
      </c>
    </row>
    <row r="518" spans="1:32" x14ac:dyDescent="0.35">
      <c r="A518">
        <v>44790</v>
      </c>
      <c r="B518" s="2">
        <v>44790</v>
      </c>
      <c r="C518" t="s">
        <v>18</v>
      </c>
      <c r="D518" t="s">
        <v>214</v>
      </c>
      <c r="E518" t="s">
        <v>133</v>
      </c>
      <c r="F518" t="s">
        <v>46</v>
      </c>
      <c r="G518">
        <v>4</v>
      </c>
      <c r="H518" t="s">
        <v>25</v>
      </c>
      <c r="I518" t="s">
        <v>116</v>
      </c>
      <c r="J518" t="s">
        <v>484</v>
      </c>
      <c r="K518" t="s">
        <v>216</v>
      </c>
      <c r="L518">
        <v>0.79</v>
      </c>
      <c r="M518">
        <v>21.22</v>
      </c>
      <c r="N518">
        <v>-2.1219999999999999</v>
      </c>
      <c r="O518" t="s">
        <v>217</v>
      </c>
      <c r="P518">
        <v>0.78700000000000003</v>
      </c>
      <c r="Q518">
        <v>3.0000000000000027E-3</v>
      </c>
      <c r="R518">
        <v>24.53</v>
      </c>
      <c r="S518">
        <v>-2.4530000000000003</v>
      </c>
      <c r="T518">
        <f t="shared" si="145"/>
        <v>-0.33100000000000041</v>
      </c>
      <c r="U518">
        <v>32.195</v>
      </c>
      <c r="V518">
        <f t="shared" si="134"/>
        <v>16.0975</v>
      </c>
      <c r="W518">
        <f t="shared" si="135"/>
        <v>1.60975</v>
      </c>
      <c r="X518">
        <f t="shared" si="144"/>
        <v>8.1407866553993742</v>
      </c>
      <c r="Y518">
        <f t="shared" si="146"/>
        <v>3.8119440914866614E-3</v>
      </c>
      <c r="Z518">
        <f t="shared" si="140"/>
        <v>1.2529632422057211E-7</v>
      </c>
      <c r="AA518">
        <f t="shared" si="141"/>
        <v>0.1252963242205721</v>
      </c>
      <c r="AB518">
        <f t="shared" si="142"/>
        <v>1.0200106441854268E-10</v>
      </c>
      <c r="AC518">
        <f t="shared" si="143"/>
        <v>1.0200106441854267E-4</v>
      </c>
      <c r="AD518">
        <f t="shared" si="138"/>
        <v>3.0816031546387478E-4</v>
      </c>
      <c r="AE518">
        <v>32.178800000000003</v>
      </c>
      <c r="AF518">
        <v>32.178800000000003</v>
      </c>
    </row>
    <row r="519" spans="1:32" x14ac:dyDescent="0.35">
      <c r="A519">
        <v>44792</v>
      </c>
      <c r="B519" s="2">
        <v>44791</v>
      </c>
      <c r="C519" t="s">
        <v>18</v>
      </c>
      <c r="D519" t="s">
        <v>214</v>
      </c>
      <c r="E519" t="s">
        <v>45</v>
      </c>
      <c r="F519" t="s">
        <v>46</v>
      </c>
      <c r="G519">
        <v>3</v>
      </c>
      <c r="H519" t="s">
        <v>94</v>
      </c>
      <c r="I519" t="s">
        <v>36</v>
      </c>
      <c r="J519" t="s">
        <v>411</v>
      </c>
      <c r="K519" t="s">
        <v>226</v>
      </c>
      <c r="L519">
        <v>0.85199999999999998</v>
      </c>
      <c r="M519">
        <v>4.5599999999999996</v>
      </c>
      <c r="N519">
        <v>-0.45599999999999996</v>
      </c>
      <c r="O519" t="s">
        <v>60</v>
      </c>
      <c r="P519">
        <v>0.67100000000000004</v>
      </c>
      <c r="Q519">
        <v>0.18099999999999994</v>
      </c>
      <c r="R519">
        <v>6.76</v>
      </c>
      <c r="S519">
        <v>-0.67599999999999993</v>
      </c>
      <c r="T519">
        <f t="shared" si="145"/>
        <v>-0.21999999999999997</v>
      </c>
      <c r="U519">
        <v>37.775000000000006</v>
      </c>
      <c r="V519">
        <f t="shared" si="134"/>
        <v>18.887500000000003</v>
      </c>
      <c r="W519">
        <f t="shared" si="135"/>
        <v>1.8887500000000004</v>
      </c>
      <c r="X519">
        <f t="shared" si="144"/>
        <v>11.20723453498438</v>
      </c>
      <c r="Y519">
        <f t="shared" si="146"/>
        <v>0.26974664679582699</v>
      </c>
      <c r="Z519">
        <f t="shared" si="140"/>
        <v>2.3716678409262443E-5</v>
      </c>
      <c r="AA519">
        <f t="shared" si="141"/>
        <v>23.716678409262443</v>
      </c>
      <c r="AB519">
        <f t="shared" si="142"/>
        <v>2.6579837732340446E-8</v>
      </c>
      <c r="AC519">
        <f t="shared" si="143"/>
        <v>2.6579837732340444E-2</v>
      </c>
      <c r="AD519">
        <f t="shared" si="138"/>
        <v>0.12081744423791112</v>
      </c>
      <c r="AF519">
        <v>28.894600000000001</v>
      </c>
    </row>
    <row r="520" spans="1:32" x14ac:dyDescent="0.35">
      <c r="A520">
        <v>44791</v>
      </c>
      <c r="B520" s="2">
        <v>44791</v>
      </c>
      <c r="C520" t="s">
        <v>18</v>
      </c>
      <c r="D520" t="s">
        <v>214</v>
      </c>
      <c r="E520" t="s">
        <v>86</v>
      </c>
      <c r="F520" t="s">
        <v>46</v>
      </c>
      <c r="G520">
        <v>4</v>
      </c>
      <c r="H520" t="s">
        <v>94</v>
      </c>
      <c r="I520" t="s">
        <v>82</v>
      </c>
      <c r="J520" t="s">
        <v>395</v>
      </c>
      <c r="K520" t="s">
        <v>219</v>
      </c>
      <c r="L520">
        <v>0.72</v>
      </c>
      <c r="M520">
        <v>5.89</v>
      </c>
      <c r="N520">
        <v>-0.58899999999999997</v>
      </c>
      <c r="O520" t="s">
        <v>220</v>
      </c>
      <c r="P520">
        <v>0.70799999999999996</v>
      </c>
      <c r="Q520">
        <v>1.2000000000000011E-2</v>
      </c>
      <c r="R520">
        <v>36.119999999999997</v>
      </c>
      <c r="S520">
        <v>-3.6119999999999997</v>
      </c>
      <c r="T520">
        <f t="shared" si="145"/>
        <v>-3.0229999999999997</v>
      </c>
      <c r="U520">
        <v>83.5</v>
      </c>
      <c r="V520">
        <f t="shared" si="134"/>
        <v>41.75</v>
      </c>
      <c r="W520">
        <f t="shared" si="135"/>
        <v>4.1749999999999998</v>
      </c>
      <c r="X520">
        <f t="shared" si="144"/>
        <v>54.759877193749993</v>
      </c>
      <c r="Y520">
        <f t="shared" si="146"/>
        <v>1.6949152542372899E-2</v>
      </c>
      <c r="Z520">
        <f t="shared" si="140"/>
        <v>7.863721696492254E-7</v>
      </c>
      <c r="AA520">
        <f t="shared" si="141"/>
        <v>0.78637216964922541</v>
      </c>
      <c r="AB520">
        <f t="shared" si="142"/>
        <v>4.3061643438574321E-9</v>
      </c>
      <c r="AC520">
        <f t="shared" si="143"/>
        <v>4.3061643438574325E-3</v>
      </c>
      <c r="AD520">
        <f t="shared" si="138"/>
        <v>1.4244671994235636E-3</v>
      </c>
      <c r="AF520">
        <v>28.894600000000001</v>
      </c>
    </row>
    <row r="521" spans="1:32" x14ac:dyDescent="0.35">
      <c r="A521">
        <v>44791</v>
      </c>
      <c r="B521" s="2">
        <v>44791</v>
      </c>
      <c r="C521" t="s">
        <v>18</v>
      </c>
      <c r="D521" t="s">
        <v>214</v>
      </c>
      <c r="E521" t="s">
        <v>86</v>
      </c>
      <c r="F521" t="s">
        <v>46</v>
      </c>
      <c r="G521">
        <v>6</v>
      </c>
      <c r="H521" t="s">
        <v>39</v>
      </c>
      <c r="I521" t="s">
        <v>91</v>
      </c>
      <c r="J521" t="s">
        <v>396</v>
      </c>
      <c r="K521" t="s">
        <v>219</v>
      </c>
      <c r="L521">
        <v>0.78800000000000003</v>
      </c>
      <c r="M521">
        <v>9.7200000000000006</v>
      </c>
      <c r="N521">
        <v>-0.97200000000000009</v>
      </c>
      <c r="O521" t="s">
        <v>220</v>
      </c>
      <c r="P521">
        <v>0.59199999999999997</v>
      </c>
      <c r="Q521">
        <v>0.19600000000000006</v>
      </c>
      <c r="R521">
        <v>17.64</v>
      </c>
      <c r="S521">
        <v>-1.764</v>
      </c>
      <c r="T521">
        <f t="shared" si="145"/>
        <v>-0.79199999999999993</v>
      </c>
      <c r="U521">
        <v>77.7</v>
      </c>
      <c r="V521">
        <f t="shared" si="134"/>
        <v>38.85</v>
      </c>
      <c r="W521">
        <f t="shared" si="135"/>
        <v>3.8850000000000002</v>
      </c>
      <c r="X521">
        <f t="shared" si="144"/>
        <v>47.416724727750008</v>
      </c>
      <c r="Y521">
        <f t="shared" si="146"/>
        <v>0.3310810810810812</v>
      </c>
      <c r="Z521">
        <f t="shared" si="140"/>
        <v>3.0520114897817388E-5</v>
      </c>
      <c r="AA521">
        <f t="shared" si="141"/>
        <v>30.52011489781739</v>
      </c>
      <c r="AB521">
        <f t="shared" si="142"/>
        <v>1.4471638867691092E-7</v>
      </c>
      <c r="AC521">
        <f t="shared" si="143"/>
        <v>0.14471638867691095</v>
      </c>
      <c r="AD521">
        <f t="shared" si="138"/>
        <v>0.18272271297589768</v>
      </c>
      <c r="AF521">
        <v>28.894600000000001</v>
      </c>
    </row>
    <row r="522" spans="1:32" x14ac:dyDescent="0.35">
      <c r="A522">
        <v>44791</v>
      </c>
      <c r="B522" s="2">
        <v>44791</v>
      </c>
      <c r="C522" t="s">
        <v>18</v>
      </c>
      <c r="D522" t="s">
        <v>214</v>
      </c>
      <c r="E522" t="s">
        <v>109</v>
      </c>
      <c r="F522" t="s">
        <v>21</v>
      </c>
      <c r="G522">
        <v>13</v>
      </c>
      <c r="H522" t="s">
        <v>39</v>
      </c>
      <c r="I522" t="s">
        <v>119</v>
      </c>
      <c r="J522" t="s">
        <v>441</v>
      </c>
      <c r="K522" t="s">
        <v>221</v>
      </c>
      <c r="L522">
        <v>0.747</v>
      </c>
      <c r="M522">
        <v>4.04</v>
      </c>
      <c r="N522">
        <v>-0.40400000000000003</v>
      </c>
      <c r="O522" t="s">
        <v>88</v>
      </c>
      <c r="P522">
        <v>0.54200000000000004</v>
      </c>
      <c r="Q522">
        <v>0.20499999999999996</v>
      </c>
      <c r="R522">
        <v>18.16</v>
      </c>
      <c r="S522">
        <v>-1.8160000000000001</v>
      </c>
      <c r="T522">
        <v>-1.4119999999999999</v>
      </c>
      <c r="U522">
        <v>86.325000000000003</v>
      </c>
      <c r="V522">
        <f t="shared" si="134"/>
        <v>43.162500000000001</v>
      </c>
      <c r="W522">
        <f t="shared" si="135"/>
        <v>4.3162500000000001</v>
      </c>
      <c r="X522">
        <f t="shared" si="144"/>
        <v>58.527865878609383</v>
      </c>
      <c r="Y522">
        <f t="shared" si="146"/>
        <v>0.37822878228782275</v>
      </c>
      <c r="Z522">
        <f t="shared" si="140"/>
        <v>3.5955293865164106E-5</v>
      </c>
      <c r="AA522">
        <f t="shared" si="141"/>
        <v>35.955293865164109</v>
      </c>
      <c r="AB522">
        <f t="shared" si="142"/>
        <v>2.1043866169663117E-7</v>
      </c>
      <c r="AC522">
        <f t="shared" si="143"/>
        <v>0.21043866169663117</v>
      </c>
      <c r="AD522">
        <f t="shared" si="138"/>
        <v>0.14903587938854898</v>
      </c>
      <c r="AF522">
        <v>28.894600000000001</v>
      </c>
    </row>
    <row r="523" spans="1:32" x14ac:dyDescent="0.35">
      <c r="A523">
        <v>44791</v>
      </c>
      <c r="B523" s="2">
        <v>44791</v>
      </c>
      <c r="C523" t="s">
        <v>18</v>
      </c>
      <c r="D523" t="s">
        <v>214</v>
      </c>
      <c r="E523" t="s">
        <v>86</v>
      </c>
      <c r="F523" t="s">
        <v>46</v>
      </c>
      <c r="G523">
        <v>5</v>
      </c>
      <c r="H523" t="s">
        <v>27</v>
      </c>
      <c r="I523" t="s">
        <v>101</v>
      </c>
      <c r="J523" t="s">
        <v>397</v>
      </c>
      <c r="K523" t="s">
        <v>219</v>
      </c>
      <c r="L523">
        <v>0.68600000000000005</v>
      </c>
      <c r="M523">
        <v>2.67</v>
      </c>
      <c r="N523">
        <v>-0.26700000000000002</v>
      </c>
      <c r="O523" t="s">
        <v>220</v>
      </c>
      <c r="P523">
        <v>0.53400000000000003</v>
      </c>
      <c r="Q523">
        <v>0.15200000000000002</v>
      </c>
      <c r="R523">
        <v>4.46</v>
      </c>
      <c r="S523">
        <v>-0.44600000000000001</v>
      </c>
      <c r="T523">
        <f>S523-N523</f>
        <v>-0.17899999999999999</v>
      </c>
      <c r="U523">
        <v>84.674999999999997</v>
      </c>
      <c r="V523">
        <f t="shared" si="134"/>
        <v>42.337499999999999</v>
      </c>
      <c r="W523">
        <f t="shared" si="135"/>
        <v>4.2337499999999997</v>
      </c>
      <c r="X523">
        <f t="shared" si="144"/>
        <v>56.311866832359371</v>
      </c>
      <c r="Y523">
        <f t="shared" si="146"/>
        <v>0.28464419475655434</v>
      </c>
      <c r="Z523">
        <f t="shared" si="140"/>
        <v>2.5339213499664382E-5</v>
      </c>
      <c r="AA523">
        <f t="shared" si="141"/>
        <v>25.339213499664382</v>
      </c>
      <c r="AB523">
        <f t="shared" si="142"/>
        <v>1.4268984162298235E-7</v>
      </c>
      <c r="AC523">
        <f t="shared" si="143"/>
        <v>0.14268984162298234</v>
      </c>
      <c r="AD523">
        <f t="shared" si="138"/>
        <v>0.79714995320101867</v>
      </c>
      <c r="AF523">
        <v>28.894600000000001</v>
      </c>
    </row>
    <row r="524" spans="1:32" x14ac:dyDescent="0.35">
      <c r="A524">
        <v>44791</v>
      </c>
      <c r="B524" s="2">
        <v>44791</v>
      </c>
      <c r="C524" t="s">
        <v>18</v>
      </c>
      <c r="D524" t="s">
        <v>214</v>
      </c>
      <c r="E524" t="s">
        <v>86</v>
      </c>
      <c r="F524" t="s">
        <v>46</v>
      </c>
      <c r="G524">
        <v>16</v>
      </c>
      <c r="H524" t="s">
        <v>27</v>
      </c>
      <c r="I524" t="s">
        <v>98</v>
      </c>
      <c r="J524" t="s">
        <v>398</v>
      </c>
      <c r="K524" t="s">
        <v>23</v>
      </c>
      <c r="L524">
        <v>0.55300000000000005</v>
      </c>
      <c r="M524">
        <v>4.42</v>
      </c>
      <c r="N524">
        <v>-0.442</v>
      </c>
      <c r="O524" t="s">
        <v>224</v>
      </c>
      <c r="P524">
        <v>0.432</v>
      </c>
      <c r="Q524">
        <v>0.12100000000000005</v>
      </c>
      <c r="R524">
        <v>13.57</v>
      </c>
      <c r="S524">
        <v>-1.357</v>
      </c>
      <c r="T524">
        <f>S524-N524</f>
        <v>-0.91500000000000004</v>
      </c>
      <c r="U524">
        <v>86.5</v>
      </c>
      <c r="V524">
        <f t="shared" si="134"/>
        <v>43.25</v>
      </c>
      <c r="W524">
        <f t="shared" si="135"/>
        <v>4.3250000000000002</v>
      </c>
      <c r="X524">
        <f t="shared" si="144"/>
        <v>58.76540444375</v>
      </c>
      <c r="Y524">
        <f t="shared" si="146"/>
        <v>0.28009259259259273</v>
      </c>
      <c r="Z524">
        <f t="shared" si="140"/>
        <v>2.4841353780805139E-5</v>
      </c>
      <c r="AA524">
        <f t="shared" si="141"/>
        <v>24.841353780805139</v>
      </c>
      <c r="AB524">
        <f t="shared" si="142"/>
        <v>1.459812201859292E-7</v>
      </c>
      <c r="AC524">
        <f t="shared" si="143"/>
        <v>0.14598122018592921</v>
      </c>
      <c r="AD524">
        <f t="shared" si="138"/>
        <v>0.15954231714309203</v>
      </c>
      <c r="AF524">
        <v>28.894600000000001</v>
      </c>
    </row>
    <row r="525" spans="1:32" x14ac:dyDescent="0.35">
      <c r="A525">
        <v>44791</v>
      </c>
      <c r="B525" s="2">
        <v>44791</v>
      </c>
      <c r="C525" t="s">
        <v>18</v>
      </c>
      <c r="D525" t="s">
        <v>214</v>
      </c>
      <c r="E525" t="s">
        <v>86</v>
      </c>
      <c r="F525" t="s">
        <v>46</v>
      </c>
      <c r="G525">
        <v>8</v>
      </c>
      <c r="H525" t="s">
        <v>28</v>
      </c>
      <c r="I525" t="s">
        <v>75</v>
      </c>
      <c r="J525" t="s">
        <v>399</v>
      </c>
      <c r="K525" t="s">
        <v>219</v>
      </c>
      <c r="L525">
        <v>1.0009999999999999</v>
      </c>
      <c r="M525">
        <v>11.43</v>
      </c>
      <c r="N525">
        <v>-1.143</v>
      </c>
      <c r="O525" t="s">
        <v>220</v>
      </c>
      <c r="P525">
        <v>0.89</v>
      </c>
      <c r="Q525">
        <v>0.11099999999999988</v>
      </c>
      <c r="R525">
        <v>20.36</v>
      </c>
      <c r="S525">
        <v>-2.036</v>
      </c>
      <c r="T525">
        <f>S525-N525</f>
        <v>-0.89300000000000002</v>
      </c>
      <c r="U525">
        <v>74.575000000000003</v>
      </c>
      <c r="V525">
        <f t="shared" si="134"/>
        <v>37.287500000000001</v>
      </c>
      <c r="W525">
        <f t="shared" si="135"/>
        <v>3.7287500000000002</v>
      </c>
      <c r="X525">
        <f t="shared" si="144"/>
        <v>43.679337092984376</v>
      </c>
      <c r="Y525">
        <f t="shared" si="146"/>
        <v>0.12471910112359537</v>
      </c>
      <c r="Z525">
        <f t="shared" si="140"/>
        <v>9.1757262884436129E-6</v>
      </c>
      <c r="AA525">
        <f t="shared" si="141"/>
        <v>9.175726288443613</v>
      </c>
      <c r="AB525">
        <f t="shared" si="142"/>
        <v>4.0078964162588695E-8</v>
      </c>
      <c r="AC525">
        <f t="shared" si="143"/>
        <v>4.0078964162588701E-2</v>
      </c>
      <c r="AD525">
        <f t="shared" si="138"/>
        <v>4.4881258860681637E-2</v>
      </c>
      <c r="AF525">
        <v>28.894600000000001</v>
      </c>
    </row>
    <row r="526" spans="1:32" x14ac:dyDescent="0.35">
      <c r="A526">
        <v>44791</v>
      </c>
      <c r="B526" s="2">
        <v>44791</v>
      </c>
      <c r="C526" t="s">
        <v>18</v>
      </c>
      <c r="D526" t="s">
        <v>214</v>
      </c>
      <c r="E526" t="s">
        <v>123</v>
      </c>
      <c r="F526" t="s">
        <v>21</v>
      </c>
      <c r="G526">
        <v>3</v>
      </c>
      <c r="H526" t="s">
        <v>22</v>
      </c>
      <c r="I526" t="s">
        <v>130</v>
      </c>
      <c r="J526" t="s">
        <v>460</v>
      </c>
      <c r="K526" t="s">
        <v>222</v>
      </c>
      <c r="L526">
        <v>0.76500000000000001</v>
      </c>
      <c r="M526">
        <v>5.85</v>
      </c>
      <c r="N526">
        <v>-0.58499999999999996</v>
      </c>
      <c r="O526" t="s">
        <v>223</v>
      </c>
      <c r="P526">
        <v>0.73899999999999999</v>
      </c>
      <c r="Q526">
        <v>2.6000000000000023E-2</v>
      </c>
      <c r="R526">
        <v>20.34</v>
      </c>
      <c r="S526">
        <v>-2.0339999999999998</v>
      </c>
      <c r="T526">
        <v>-1.4489999999999998</v>
      </c>
      <c r="U526">
        <v>45.400000000000006</v>
      </c>
      <c r="V526">
        <f t="shared" si="134"/>
        <v>22.700000000000003</v>
      </c>
      <c r="W526">
        <f t="shared" si="135"/>
        <v>2.2700000000000005</v>
      </c>
      <c r="X526">
        <f t="shared" si="144"/>
        <v>16.188299111000006</v>
      </c>
      <c r="Y526">
        <f t="shared" si="146"/>
        <v>3.5182679296346449E-2</v>
      </c>
      <c r="Z526">
        <f t="shared" si="140"/>
        <v>1.9323146613623944E-6</v>
      </c>
      <c r="AA526">
        <f t="shared" si="141"/>
        <v>1.9323146613623945</v>
      </c>
      <c r="AB526">
        <f t="shared" si="142"/>
        <v>3.1280887714705127E-9</v>
      </c>
      <c r="AC526">
        <f t="shared" si="143"/>
        <v>3.1280887714705127E-3</v>
      </c>
      <c r="AD526">
        <f t="shared" si="138"/>
        <v>2.158791422684964E-3</v>
      </c>
      <c r="AF526">
        <v>28.894600000000001</v>
      </c>
    </row>
    <row r="527" spans="1:32" x14ac:dyDescent="0.35">
      <c r="A527">
        <v>44791</v>
      </c>
      <c r="B527" s="2">
        <v>44791</v>
      </c>
      <c r="C527" t="s">
        <v>18</v>
      </c>
      <c r="D527" t="s">
        <v>214</v>
      </c>
      <c r="E527" t="s">
        <v>86</v>
      </c>
      <c r="F527" t="s">
        <v>46</v>
      </c>
      <c r="G527">
        <v>14</v>
      </c>
      <c r="H527" t="s">
        <v>30</v>
      </c>
      <c r="I527" t="s">
        <v>90</v>
      </c>
      <c r="J527" t="s">
        <v>400</v>
      </c>
      <c r="K527" t="s">
        <v>23</v>
      </c>
      <c r="L527">
        <v>0.63900000000000001</v>
      </c>
      <c r="M527">
        <v>5.65</v>
      </c>
      <c r="N527">
        <v>-0.56500000000000006</v>
      </c>
      <c r="O527" t="s">
        <v>224</v>
      </c>
      <c r="P527">
        <v>0.51500000000000001</v>
      </c>
      <c r="Q527">
        <v>0.124</v>
      </c>
      <c r="R527">
        <v>11.06</v>
      </c>
      <c r="S527">
        <v>-1.1060000000000001</v>
      </c>
      <c r="T527">
        <f>S527-N527</f>
        <v>-0.54100000000000004</v>
      </c>
      <c r="U527">
        <v>88.3</v>
      </c>
      <c r="V527">
        <f t="shared" si="134"/>
        <v>44.15</v>
      </c>
      <c r="W527">
        <f t="shared" si="135"/>
        <v>4.415</v>
      </c>
      <c r="X527">
        <f t="shared" si="144"/>
        <v>61.236579137749999</v>
      </c>
      <c r="Y527">
        <f t="shared" si="146"/>
        <v>0.24077669902912621</v>
      </c>
      <c r="Z527">
        <f t="shared" si="140"/>
        <v>2.0621220060983069E-5</v>
      </c>
      <c r="AA527">
        <f t="shared" si="141"/>
        <v>20.62122006098307</v>
      </c>
      <c r="AB527">
        <f t="shared" si="142"/>
        <v>1.2627729741813475E-7</v>
      </c>
      <c r="AC527">
        <f t="shared" si="143"/>
        <v>0.12627729741813476</v>
      </c>
      <c r="AD527">
        <f t="shared" si="138"/>
        <v>0.23341459781540619</v>
      </c>
      <c r="AF527">
        <v>28.894600000000001</v>
      </c>
    </row>
    <row r="528" spans="1:32" x14ac:dyDescent="0.35">
      <c r="A528">
        <v>44791</v>
      </c>
      <c r="B528" s="2">
        <v>44791</v>
      </c>
      <c r="C528" t="s">
        <v>18</v>
      </c>
      <c r="D528" t="s">
        <v>214</v>
      </c>
      <c r="E528" t="s">
        <v>86</v>
      </c>
      <c r="F528" t="s">
        <v>46</v>
      </c>
      <c r="G528">
        <v>1</v>
      </c>
      <c r="H528" t="s">
        <v>30</v>
      </c>
      <c r="I528" t="s">
        <v>65</v>
      </c>
      <c r="J528" t="s">
        <v>401</v>
      </c>
      <c r="K528" t="s">
        <v>219</v>
      </c>
      <c r="L528">
        <v>0.64500000000000002</v>
      </c>
      <c r="M528">
        <v>5.73</v>
      </c>
      <c r="N528">
        <v>-0.57300000000000006</v>
      </c>
      <c r="O528" t="s">
        <v>220</v>
      </c>
      <c r="P528">
        <v>0.71699999999999997</v>
      </c>
      <c r="Q528">
        <v>-7.1999999999999953E-2</v>
      </c>
      <c r="R528">
        <v>9.9600000000000009</v>
      </c>
      <c r="S528">
        <v>-0.99600000000000011</v>
      </c>
      <c r="T528">
        <f>S528-N528</f>
        <v>-0.42300000000000004</v>
      </c>
      <c r="U528">
        <v>79.324999999999989</v>
      </c>
      <c r="V528">
        <f t="shared" si="134"/>
        <v>39.662499999999994</v>
      </c>
      <c r="W528">
        <f t="shared" si="135"/>
        <v>3.9662499999999996</v>
      </c>
      <c r="X528">
        <f t="shared" si="144"/>
        <v>49.420789167359366</v>
      </c>
      <c r="Y528">
        <f>(P528-L528)/L528</f>
        <v>0.11162790697674412</v>
      </c>
      <c r="Z528">
        <f t="shared" si="140"/>
        <v>8.0048879243487032E-6</v>
      </c>
      <c r="AA528">
        <f t="shared" si="141"/>
        <v>8.0048879243487026</v>
      </c>
      <c r="AB528">
        <f t="shared" si="142"/>
        <v>3.9560787841757819E-8</v>
      </c>
      <c r="AC528">
        <f t="shared" si="143"/>
        <v>3.9560787841757816E-2</v>
      </c>
      <c r="AD528">
        <f t="shared" si="138"/>
        <v>9.3524321138907351E-2</v>
      </c>
      <c r="AF528">
        <v>28.894600000000001</v>
      </c>
    </row>
    <row r="529" spans="1:32" x14ac:dyDescent="0.35">
      <c r="A529">
        <v>44791</v>
      </c>
      <c r="B529" s="2">
        <v>44791</v>
      </c>
      <c r="C529" t="s">
        <v>18</v>
      </c>
      <c r="D529" t="s">
        <v>214</v>
      </c>
      <c r="E529" t="s">
        <v>109</v>
      </c>
      <c r="F529" t="s">
        <v>21</v>
      </c>
      <c r="G529">
        <v>9</v>
      </c>
      <c r="H529" t="s">
        <v>30</v>
      </c>
      <c r="I529" t="s">
        <v>106</v>
      </c>
      <c r="J529" t="s">
        <v>445</v>
      </c>
      <c r="K529" t="s">
        <v>221</v>
      </c>
      <c r="L529">
        <v>0.49199999999999999</v>
      </c>
      <c r="M529">
        <v>5.61</v>
      </c>
      <c r="N529">
        <v>-0.56100000000000005</v>
      </c>
      <c r="O529" t="s">
        <v>88</v>
      </c>
      <c r="P529">
        <v>0.48499999999999999</v>
      </c>
      <c r="Q529">
        <v>7.0000000000000062E-3</v>
      </c>
      <c r="R529">
        <v>12.45</v>
      </c>
      <c r="S529">
        <v>-1.2449999999999999</v>
      </c>
      <c r="T529">
        <v>-0.68399999999999983</v>
      </c>
      <c r="U529">
        <v>146.30000000000001</v>
      </c>
      <c r="V529">
        <f t="shared" si="134"/>
        <v>73.150000000000006</v>
      </c>
      <c r="W529">
        <f t="shared" si="135"/>
        <v>7.3150000000000004</v>
      </c>
      <c r="X529">
        <f t="shared" si="144"/>
        <v>168.10404616775003</v>
      </c>
      <c r="Y529">
        <f>(L529-P529)/P529</f>
        <v>1.4432989690721662E-2</v>
      </c>
      <c r="Z529">
        <f t="shared" si="140"/>
        <v>6.452300248132601E-7</v>
      </c>
      <c r="AA529">
        <f t="shared" si="141"/>
        <v>0.64523002481326008</v>
      </c>
      <c r="AB529">
        <f t="shared" si="142"/>
        <v>1.0846577788002677E-8</v>
      </c>
      <c r="AC529">
        <f t="shared" si="143"/>
        <v>1.0846577788002677E-2</v>
      </c>
      <c r="AD529">
        <f t="shared" si="138"/>
        <v>1.5857569865500992E-2</v>
      </c>
      <c r="AF529">
        <v>28.894600000000001</v>
      </c>
    </row>
    <row r="530" spans="1:32" x14ac:dyDescent="0.35">
      <c r="A530">
        <v>44791</v>
      </c>
      <c r="B530" s="2">
        <v>44791</v>
      </c>
      <c r="C530" t="s">
        <v>18</v>
      </c>
      <c r="D530" t="s">
        <v>214</v>
      </c>
      <c r="E530" t="s">
        <v>123</v>
      </c>
      <c r="F530" t="s">
        <v>21</v>
      </c>
      <c r="G530">
        <v>6</v>
      </c>
      <c r="H530" t="s">
        <v>30</v>
      </c>
      <c r="I530" t="s">
        <v>115</v>
      </c>
      <c r="J530" t="s">
        <v>461</v>
      </c>
      <c r="K530" t="s">
        <v>222</v>
      </c>
      <c r="L530">
        <v>0.71399999999999997</v>
      </c>
      <c r="M530">
        <v>6.08</v>
      </c>
      <c r="N530">
        <v>-0.60799999999999998</v>
      </c>
      <c r="O530" t="s">
        <v>223</v>
      </c>
      <c r="P530">
        <v>0.72599999999999998</v>
      </c>
      <c r="Q530">
        <v>-1.2000000000000011E-2</v>
      </c>
      <c r="R530">
        <v>10.08</v>
      </c>
      <c r="S530">
        <v>-1.008</v>
      </c>
      <c r="T530">
        <v>-0.4</v>
      </c>
      <c r="U530">
        <v>85.85</v>
      </c>
      <c r="V530">
        <f t="shared" si="134"/>
        <v>42.924999999999997</v>
      </c>
      <c r="W530">
        <f t="shared" si="135"/>
        <v>4.2924999999999995</v>
      </c>
      <c r="X530">
        <f t="shared" si="144"/>
        <v>57.885543259437483</v>
      </c>
      <c r="Y530">
        <f>(P530-L530)/L530</f>
        <v>1.6806722689075647E-2</v>
      </c>
      <c r="Z530">
        <f t="shared" si="140"/>
        <v>7.7824542547624803E-7</v>
      </c>
      <c r="AA530">
        <f t="shared" si="141"/>
        <v>0.77824542547624798</v>
      </c>
      <c r="AB530">
        <f t="shared" si="142"/>
        <v>4.5049159242864688E-9</v>
      </c>
      <c r="AC530">
        <f t="shared" si="143"/>
        <v>4.5049159242864685E-3</v>
      </c>
      <c r="AD530">
        <f t="shared" si="138"/>
        <v>1.1262289810716171E-2</v>
      </c>
      <c r="AF530">
        <v>28.894600000000001</v>
      </c>
    </row>
    <row r="531" spans="1:32" x14ac:dyDescent="0.35">
      <c r="A531">
        <v>44791</v>
      </c>
      <c r="B531" s="2">
        <v>44791</v>
      </c>
      <c r="C531" t="s">
        <v>18</v>
      </c>
      <c r="D531" t="s">
        <v>214</v>
      </c>
      <c r="E531" t="s">
        <v>123</v>
      </c>
      <c r="F531" t="s">
        <v>21</v>
      </c>
      <c r="G531">
        <v>7</v>
      </c>
      <c r="H531" t="s">
        <v>33</v>
      </c>
      <c r="I531" t="s">
        <v>97</v>
      </c>
      <c r="J531" t="s">
        <v>462</v>
      </c>
      <c r="K531" t="s">
        <v>222</v>
      </c>
      <c r="L531">
        <v>0.76800000000000002</v>
      </c>
      <c r="M531">
        <v>5.98</v>
      </c>
      <c r="N531">
        <v>-0.59800000000000009</v>
      </c>
      <c r="O531" t="s">
        <v>223</v>
      </c>
      <c r="P531">
        <v>0.75600000000000001</v>
      </c>
      <c r="Q531">
        <v>1.2000000000000011E-2</v>
      </c>
      <c r="R531">
        <v>12.23</v>
      </c>
      <c r="S531">
        <v>-1.2230000000000001</v>
      </c>
      <c r="T531">
        <v>-0.625</v>
      </c>
      <c r="U531">
        <v>70.074999999999989</v>
      </c>
      <c r="V531">
        <f t="shared" si="134"/>
        <v>35.037499999999994</v>
      </c>
      <c r="W531">
        <f t="shared" si="135"/>
        <v>3.5037499999999993</v>
      </c>
      <c r="X531">
        <f t="shared" si="144"/>
        <v>38.566988416109353</v>
      </c>
      <c r="Y531">
        <f t="shared" ref="Y531:Y544" si="147">(L531-P531)/P531</f>
        <v>1.5873015873015886E-2</v>
      </c>
      <c r="Z531">
        <f t="shared" si="140"/>
        <v>7.2536858872517228E-7</v>
      </c>
      <c r="AA531">
        <f t="shared" si="141"/>
        <v>0.72536858872517229</v>
      </c>
      <c r="AB531">
        <f t="shared" si="142"/>
        <v>2.7975281958773308E-9</v>
      </c>
      <c r="AC531">
        <f t="shared" si="143"/>
        <v>2.7975281958773309E-3</v>
      </c>
      <c r="AD531">
        <f t="shared" si="138"/>
        <v>4.4760451134037297E-3</v>
      </c>
      <c r="AF531">
        <v>28.894600000000001</v>
      </c>
    </row>
    <row r="532" spans="1:32" x14ac:dyDescent="0.35">
      <c r="A532">
        <v>44791</v>
      </c>
      <c r="B532" s="2">
        <v>44791</v>
      </c>
      <c r="C532" t="s">
        <v>18</v>
      </c>
      <c r="D532" t="s">
        <v>214</v>
      </c>
      <c r="E532" t="s">
        <v>109</v>
      </c>
      <c r="F532" t="s">
        <v>21</v>
      </c>
      <c r="G532">
        <v>16</v>
      </c>
      <c r="H532" t="s">
        <v>33</v>
      </c>
      <c r="I532" t="s">
        <v>104</v>
      </c>
      <c r="J532" t="s">
        <v>446</v>
      </c>
      <c r="K532" t="s">
        <v>221</v>
      </c>
      <c r="L532">
        <v>0.82299999999999995</v>
      </c>
      <c r="M532">
        <v>7.02</v>
      </c>
      <c r="N532">
        <v>-0.70199999999999996</v>
      </c>
      <c r="O532" t="s">
        <v>88</v>
      </c>
      <c r="P532">
        <v>0.80300000000000005</v>
      </c>
      <c r="Q532">
        <v>1.9999999999999907E-2</v>
      </c>
      <c r="R532">
        <v>15.08</v>
      </c>
      <c r="S532">
        <v>-1.508</v>
      </c>
      <c r="T532">
        <v>-0.80600000000000005</v>
      </c>
      <c r="U532">
        <v>56.400000000000006</v>
      </c>
      <c r="V532">
        <f t="shared" si="134"/>
        <v>28.200000000000003</v>
      </c>
      <c r="W532">
        <f t="shared" si="135"/>
        <v>2.8200000000000003</v>
      </c>
      <c r="X532">
        <f t="shared" si="144"/>
        <v>24.983180316000006</v>
      </c>
      <c r="Y532">
        <f t="shared" si="147"/>
        <v>2.4906600249065883E-2</v>
      </c>
      <c r="Z532">
        <f t="shared" si="140"/>
        <v>1.2630194827079065E-6</v>
      </c>
      <c r="AA532">
        <f t="shared" si="141"/>
        <v>1.2630194827079064</v>
      </c>
      <c r="AB532">
        <f t="shared" si="142"/>
        <v>3.155424347911268E-9</v>
      </c>
      <c r="AC532">
        <f t="shared" si="143"/>
        <v>3.1554243479112679E-3</v>
      </c>
      <c r="AD532">
        <f t="shared" si="138"/>
        <v>3.9149185457956178E-3</v>
      </c>
      <c r="AF532">
        <v>28.894600000000001</v>
      </c>
    </row>
    <row r="533" spans="1:32" x14ac:dyDescent="0.35">
      <c r="A533">
        <v>44791</v>
      </c>
      <c r="B533" s="2">
        <v>44791</v>
      </c>
      <c r="C533" t="s">
        <v>18</v>
      </c>
      <c r="D533" t="s">
        <v>214</v>
      </c>
      <c r="E533" t="s">
        <v>109</v>
      </c>
      <c r="F533" t="s">
        <v>21</v>
      </c>
      <c r="G533">
        <v>14</v>
      </c>
      <c r="H533" t="s">
        <v>33</v>
      </c>
      <c r="I533" t="s">
        <v>114</v>
      </c>
      <c r="J533" t="s">
        <v>447</v>
      </c>
      <c r="K533" t="s">
        <v>221</v>
      </c>
      <c r="L533">
        <v>0.92100000000000004</v>
      </c>
      <c r="M533">
        <v>7.12</v>
      </c>
      <c r="N533">
        <v>-0.71199999999999997</v>
      </c>
      <c r="O533" t="s">
        <v>88</v>
      </c>
      <c r="P533">
        <v>0.90600000000000003</v>
      </c>
      <c r="Q533">
        <v>1.5000000000000013E-2</v>
      </c>
      <c r="R533">
        <v>13.54</v>
      </c>
      <c r="S533">
        <v>-1.3539999999999999</v>
      </c>
      <c r="T533">
        <v>-0.6419999999999999</v>
      </c>
      <c r="U533">
        <v>58.650000000000006</v>
      </c>
      <c r="V533">
        <f t="shared" si="134"/>
        <v>29.325000000000003</v>
      </c>
      <c r="W533">
        <f t="shared" si="135"/>
        <v>2.9325000000000001</v>
      </c>
      <c r="X533">
        <f t="shared" si="144"/>
        <v>27.016279919437501</v>
      </c>
      <c r="Y533">
        <f t="shared" si="147"/>
        <v>1.6556291390728492E-2</v>
      </c>
      <c r="Z533">
        <f t="shared" si="140"/>
        <v>7.639949536018921E-7</v>
      </c>
      <c r="AA533">
        <f t="shared" si="141"/>
        <v>0.76399495360189207</v>
      </c>
      <c r="AB533">
        <f t="shared" si="142"/>
        <v>2.0640301523546383E-9</v>
      </c>
      <c r="AC533">
        <f t="shared" si="143"/>
        <v>2.0640301523546381E-3</v>
      </c>
      <c r="AD533">
        <f t="shared" si="138"/>
        <v>3.2150002373125207E-3</v>
      </c>
      <c r="AF533">
        <v>28.894600000000001</v>
      </c>
    </row>
    <row r="534" spans="1:32" x14ac:dyDescent="0.35">
      <c r="A534">
        <v>44791</v>
      </c>
      <c r="B534" s="2">
        <v>44791</v>
      </c>
      <c r="C534" t="s">
        <v>18</v>
      </c>
      <c r="D534" t="s">
        <v>214</v>
      </c>
      <c r="E534" t="s">
        <v>123</v>
      </c>
      <c r="F534" t="s">
        <v>21</v>
      </c>
      <c r="G534">
        <v>2</v>
      </c>
      <c r="H534" t="s">
        <v>26</v>
      </c>
      <c r="I534" t="s">
        <v>92</v>
      </c>
      <c r="J534" t="s">
        <v>463</v>
      </c>
      <c r="K534" t="s">
        <v>222</v>
      </c>
      <c r="L534">
        <v>0.751</v>
      </c>
      <c r="M534">
        <v>7.76</v>
      </c>
      <c r="N534">
        <v>-0.77600000000000002</v>
      </c>
      <c r="O534" t="s">
        <v>223</v>
      </c>
      <c r="P534">
        <v>0.74299999999999999</v>
      </c>
      <c r="Q534">
        <v>8.0000000000000071E-3</v>
      </c>
      <c r="R534">
        <v>11.45</v>
      </c>
      <c r="S534">
        <v>-1.145</v>
      </c>
      <c r="T534">
        <v>-0.36899999999999999</v>
      </c>
      <c r="U534">
        <v>40.775000000000006</v>
      </c>
      <c r="V534">
        <f t="shared" si="134"/>
        <v>20.387500000000003</v>
      </c>
      <c r="W534">
        <f t="shared" si="135"/>
        <v>2.0387500000000003</v>
      </c>
      <c r="X534">
        <f t="shared" si="144"/>
        <v>13.058023743734378</v>
      </c>
      <c r="Y534">
        <f t="shared" si="147"/>
        <v>1.0767160161507413E-2</v>
      </c>
      <c r="Z534">
        <f t="shared" si="140"/>
        <v>4.4984562972436526E-7</v>
      </c>
      <c r="AA534">
        <f t="shared" si="141"/>
        <v>0.44984562972436526</v>
      </c>
      <c r="AB534">
        <f t="shared" si="142"/>
        <v>5.8740949139559053E-10</v>
      </c>
      <c r="AC534">
        <f t="shared" si="143"/>
        <v>5.8740949139559056E-4</v>
      </c>
      <c r="AD534">
        <f t="shared" si="138"/>
        <v>1.5918956406384569E-3</v>
      </c>
      <c r="AF534">
        <v>28.894600000000001</v>
      </c>
    </row>
    <row r="535" spans="1:32" x14ac:dyDescent="0.35">
      <c r="A535">
        <v>44791</v>
      </c>
      <c r="B535" s="2">
        <v>44791</v>
      </c>
      <c r="C535" t="s">
        <v>18</v>
      </c>
      <c r="D535" t="s">
        <v>214</v>
      </c>
      <c r="E535" t="s">
        <v>86</v>
      </c>
      <c r="F535" t="s">
        <v>46</v>
      </c>
      <c r="G535">
        <v>15</v>
      </c>
      <c r="H535" t="s">
        <v>41</v>
      </c>
      <c r="I535" t="s">
        <v>52</v>
      </c>
      <c r="J535" t="s">
        <v>403</v>
      </c>
      <c r="K535" t="s">
        <v>23</v>
      </c>
      <c r="L535">
        <v>0.65700000000000003</v>
      </c>
      <c r="M535">
        <v>3.44</v>
      </c>
      <c r="N535">
        <v>-0.34399999999999997</v>
      </c>
      <c r="O535" t="s">
        <v>224</v>
      </c>
      <c r="P535">
        <v>0.52300000000000002</v>
      </c>
      <c r="Q535">
        <v>0.13400000000000001</v>
      </c>
      <c r="R535">
        <v>22.25</v>
      </c>
      <c r="S535">
        <v>-2.2250000000000001</v>
      </c>
      <c r="T535">
        <f>S535-N535</f>
        <v>-1.8810000000000002</v>
      </c>
      <c r="U535">
        <v>122.02500000000001</v>
      </c>
      <c r="V535">
        <f t="shared" si="134"/>
        <v>61.012500000000003</v>
      </c>
      <c r="W535">
        <f t="shared" si="135"/>
        <v>6.1012500000000003</v>
      </c>
      <c r="X535">
        <f t="shared" si="144"/>
        <v>116.94647805623438</v>
      </c>
      <c r="Y535">
        <f t="shared" si="147"/>
        <v>0.25621414913957935</v>
      </c>
      <c r="Z535">
        <f t="shared" si="140"/>
        <v>2.2260626822372778E-5</v>
      </c>
      <c r="AA535">
        <f t="shared" si="141"/>
        <v>22.260626822372778</v>
      </c>
      <c r="AB535">
        <f t="shared" si="142"/>
        <v>2.6033019062006407E-7</v>
      </c>
      <c r="AC535">
        <f t="shared" si="143"/>
        <v>0.26033019062006407</v>
      </c>
      <c r="AD535">
        <f t="shared" si="138"/>
        <v>0.13839988868690273</v>
      </c>
      <c r="AF535">
        <v>28.894600000000001</v>
      </c>
    </row>
    <row r="536" spans="1:32" x14ac:dyDescent="0.35">
      <c r="A536">
        <v>44791</v>
      </c>
      <c r="B536" s="2">
        <v>44791</v>
      </c>
      <c r="C536" t="s">
        <v>18</v>
      </c>
      <c r="D536" t="s">
        <v>214</v>
      </c>
      <c r="E536" t="s">
        <v>109</v>
      </c>
      <c r="F536" t="s">
        <v>21</v>
      </c>
      <c r="G536">
        <v>12</v>
      </c>
      <c r="H536" t="s">
        <v>41</v>
      </c>
      <c r="I536" t="s">
        <v>101</v>
      </c>
      <c r="J536" t="s">
        <v>448</v>
      </c>
      <c r="K536" t="s">
        <v>221</v>
      </c>
      <c r="L536">
        <v>0.72499999999999998</v>
      </c>
      <c r="M536">
        <v>5.78</v>
      </c>
      <c r="N536">
        <v>-0.57800000000000007</v>
      </c>
      <c r="O536" t="s">
        <v>88</v>
      </c>
      <c r="P536">
        <v>0.53800000000000003</v>
      </c>
      <c r="Q536">
        <v>0.18699999999999994</v>
      </c>
      <c r="R536">
        <v>31.75</v>
      </c>
      <c r="S536">
        <v>-3.1749999999999998</v>
      </c>
      <c r="T536">
        <v>-2.5969999999999995</v>
      </c>
      <c r="U536">
        <v>111.42500000000001</v>
      </c>
      <c r="V536">
        <f t="shared" si="134"/>
        <v>55.712500000000006</v>
      </c>
      <c r="W536">
        <f t="shared" si="135"/>
        <v>5.5712500000000009</v>
      </c>
      <c r="X536">
        <f t="shared" si="144"/>
        <v>97.511267140484406</v>
      </c>
      <c r="Y536">
        <f t="shared" si="147"/>
        <v>0.34758364312267648</v>
      </c>
      <c r="Z536">
        <f t="shared" si="140"/>
        <v>3.2403431020959919E-5</v>
      </c>
      <c r="AA536">
        <f t="shared" si="141"/>
        <v>32.403431020959921</v>
      </c>
      <c r="AB536">
        <f t="shared" si="142"/>
        <v>3.159699618553082E-7</v>
      </c>
      <c r="AC536">
        <f t="shared" si="143"/>
        <v>0.31596996185530823</v>
      </c>
      <c r="AD536">
        <f t="shared" si="138"/>
        <v>0.12166729374482414</v>
      </c>
      <c r="AF536">
        <v>28.894600000000001</v>
      </c>
    </row>
    <row r="537" spans="1:32" x14ac:dyDescent="0.35">
      <c r="A537">
        <v>44791</v>
      </c>
      <c r="B537" s="2">
        <v>44791</v>
      </c>
      <c r="C537" t="s">
        <v>18</v>
      </c>
      <c r="D537" t="s">
        <v>214</v>
      </c>
      <c r="E537" t="s">
        <v>123</v>
      </c>
      <c r="F537" t="s">
        <v>21</v>
      </c>
      <c r="G537">
        <v>8</v>
      </c>
      <c r="H537" t="s">
        <v>41</v>
      </c>
      <c r="I537" t="s">
        <v>127</v>
      </c>
      <c r="J537" t="s">
        <v>464</v>
      </c>
      <c r="K537" t="s">
        <v>222</v>
      </c>
      <c r="L537">
        <v>0.85799999999999998</v>
      </c>
      <c r="M537">
        <v>3.92</v>
      </c>
      <c r="N537">
        <v>-0.39200000000000002</v>
      </c>
      <c r="O537" t="s">
        <v>223</v>
      </c>
      <c r="P537">
        <v>0.629</v>
      </c>
      <c r="Q537">
        <v>0.22899999999999998</v>
      </c>
      <c r="R537">
        <v>18.93</v>
      </c>
      <c r="S537">
        <v>-1.893</v>
      </c>
      <c r="T537">
        <v>-1.5009999999999999</v>
      </c>
      <c r="U537">
        <v>77.25</v>
      </c>
      <c r="V537">
        <f t="shared" si="134"/>
        <v>38.625</v>
      </c>
      <c r="W537">
        <f t="shared" si="135"/>
        <v>3.8624999999999998</v>
      </c>
      <c r="X537">
        <f t="shared" si="144"/>
        <v>46.869086685937496</v>
      </c>
      <c r="Y537">
        <f t="shared" si="147"/>
        <v>0.36406995230524641</v>
      </c>
      <c r="Z537">
        <f t="shared" si="140"/>
        <v>3.4305637610514698E-5</v>
      </c>
      <c r="AA537">
        <f t="shared" si="141"/>
        <v>34.305637610514701</v>
      </c>
      <c r="AB537">
        <f t="shared" si="142"/>
        <v>1.6078739029835712E-7</v>
      </c>
      <c r="AC537">
        <f t="shared" si="143"/>
        <v>0.16078739029835712</v>
      </c>
      <c r="AD537">
        <f t="shared" si="138"/>
        <v>0.10712018007885218</v>
      </c>
      <c r="AF537">
        <v>28.894600000000001</v>
      </c>
    </row>
    <row r="538" spans="1:32" x14ac:dyDescent="0.35">
      <c r="A538">
        <v>44791</v>
      </c>
      <c r="B538" s="2">
        <v>44791</v>
      </c>
      <c r="C538" t="s">
        <v>18</v>
      </c>
      <c r="D538" t="s">
        <v>214</v>
      </c>
      <c r="E538" t="s">
        <v>86</v>
      </c>
      <c r="F538" t="s">
        <v>46</v>
      </c>
      <c r="G538">
        <v>3</v>
      </c>
      <c r="H538" t="s">
        <v>29</v>
      </c>
      <c r="I538" t="s">
        <v>38</v>
      </c>
      <c r="J538" t="s">
        <v>404</v>
      </c>
      <c r="K538" t="s">
        <v>219</v>
      </c>
      <c r="L538">
        <v>0.71</v>
      </c>
      <c r="M538">
        <v>14.65</v>
      </c>
      <c r="N538">
        <v>-1.4650000000000001</v>
      </c>
      <c r="O538" t="s">
        <v>220</v>
      </c>
      <c r="P538">
        <v>0.57299999999999995</v>
      </c>
      <c r="Q538">
        <v>0.13700000000000001</v>
      </c>
      <c r="R538">
        <v>29.92</v>
      </c>
      <c r="S538">
        <v>-2.992</v>
      </c>
      <c r="T538">
        <f>S538-N538</f>
        <v>-1.5269999999999999</v>
      </c>
      <c r="U538">
        <v>52.349999999999994</v>
      </c>
      <c r="V538">
        <f t="shared" si="134"/>
        <v>26.174999999999997</v>
      </c>
      <c r="W538">
        <f t="shared" si="135"/>
        <v>2.6174999999999997</v>
      </c>
      <c r="X538">
        <f t="shared" si="144"/>
        <v>21.523995201937495</v>
      </c>
      <c r="Y538">
        <f t="shared" si="147"/>
        <v>0.2390924956369983</v>
      </c>
      <c r="Z538">
        <f t="shared" si="140"/>
        <v>2.0443800766505371E-5</v>
      </c>
      <c r="AA538">
        <f t="shared" si="141"/>
        <v>20.443800766505372</v>
      </c>
      <c r="AB538">
        <f t="shared" si="142"/>
        <v>4.4003226960762764E-8</v>
      </c>
      <c r="AC538">
        <f t="shared" si="143"/>
        <v>4.4003226960762767E-2</v>
      </c>
      <c r="AD538">
        <f t="shared" ref="AD538:AD569" si="148">AC538/ABS(T538)</f>
        <v>2.8816782554527028E-2</v>
      </c>
      <c r="AF538">
        <v>28.894600000000001</v>
      </c>
    </row>
    <row r="539" spans="1:32" x14ac:dyDescent="0.35">
      <c r="A539">
        <v>44791</v>
      </c>
      <c r="B539" s="2">
        <v>44791</v>
      </c>
      <c r="C539" t="s">
        <v>18</v>
      </c>
      <c r="D539" t="s">
        <v>214</v>
      </c>
      <c r="E539" t="s">
        <v>86</v>
      </c>
      <c r="F539" t="s">
        <v>46</v>
      </c>
      <c r="G539">
        <v>2</v>
      </c>
      <c r="H539" t="s">
        <v>37</v>
      </c>
      <c r="I539" t="s">
        <v>96</v>
      </c>
      <c r="J539" t="s">
        <v>405</v>
      </c>
      <c r="K539" t="s">
        <v>219</v>
      </c>
      <c r="L539">
        <v>0.84899999999999998</v>
      </c>
      <c r="M539">
        <v>10.57</v>
      </c>
      <c r="N539">
        <v>-1.0569999999999999</v>
      </c>
      <c r="O539" t="s">
        <v>220</v>
      </c>
      <c r="P539">
        <v>0.71899999999999997</v>
      </c>
      <c r="Q539">
        <v>0.13</v>
      </c>
      <c r="R539">
        <v>20.45</v>
      </c>
      <c r="S539">
        <v>-2.0449999999999999</v>
      </c>
      <c r="T539">
        <f>S539-N539</f>
        <v>-0.98799999999999999</v>
      </c>
      <c r="U539">
        <v>92</v>
      </c>
      <c r="V539">
        <f t="shared" si="134"/>
        <v>46</v>
      </c>
      <c r="W539">
        <f t="shared" si="135"/>
        <v>4.5999999999999996</v>
      </c>
      <c r="X539">
        <f t="shared" si="144"/>
        <v>66.476044399999992</v>
      </c>
      <c r="Y539">
        <f t="shared" si="147"/>
        <v>0.1808066759388039</v>
      </c>
      <c r="Z539">
        <f t="shared" si="140"/>
        <v>1.4493656490192659E-5</v>
      </c>
      <c r="AA539">
        <f t="shared" si="141"/>
        <v>14.493656490192659</v>
      </c>
      <c r="AB539">
        <f t="shared" si="142"/>
        <v>9.6348095236039532E-8</v>
      </c>
      <c r="AC539">
        <f t="shared" si="143"/>
        <v>9.634809523603953E-2</v>
      </c>
      <c r="AD539">
        <f t="shared" si="148"/>
        <v>9.7518315016234342E-2</v>
      </c>
      <c r="AF539">
        <v>28.894600000000001</v>
      </c>
    </row>
    <row r="540" spans="1:32" x14ac:dyDescent="0.35">
      <c r="A540">
        <v>44791</v>
      </c>
      <c r="B540" s="2">
        <v>44791</v>
      </c>
      <c r="C540" t="s">
        <v>18</v>
      </c>
      <c r="D540" t="s">
        <v>214</v>
      </c>
      <c r="E540" t="s">
        <v>123</v>
      </c>
      <c r="F540" t="s">
        <v>21</v>
      </c>
      <c r="G540">
        <v>5</v>
      </c>
      <c r="H540" t="s">
        <v>37</v>
      </c>
      <c r="I540" t="s">
        <v>76</v>
      </c>
      <c r="J540" t="s">
        <v>467</v>
      </c>
      <c r="K540" t="s">
        <v>222</v>
      </c>
      <c r="L540">
        <v>0.78600000000000003</v>
      </c>
      <c r="M540">
        <v>6.21</v>
      </c>
      <c r="N540">
        <v>-0.621</v>
      </c>
      <c r="O540" t="s">
        <v>223</v>
      </c>
      <c r="P540">
        <v>0.66100000000000003</v>
      </c>
      <c r="Q540">
        <v>0.125</v>
      </c>
      <c r="R540">
        <v>19.559999999999999</v>
      </c>
      <c r="S540">
        <v>-1.956</v>
      </c>
      <c r="T540">
        <v>-1.335</v>
      </c>
      <c r="U540">
        <v>103.7</v>
      </c>
      <c r="V540">
        <f t="shared" si="134"/>
        <v>51.85</v>
      </c>
      <c r="W540">
        <f t="shared" si="135"/>
        <v>5.1850000000000005</v>
      </c>
      <c r="X540">
        <f t="shared" si="144"/>
        <v>84.45921241775001</v>
      </c>
      <c r="Y540">
        <f t="shared" si="147"/>
        <v>0.18910741301059</v>
      </c>
      <c r="Z540">
        <f t="shared" si="140"/>
        <v>1.5317052142079523E-5</v>
      </c>
      <c r="AA540">
        <f t="shared" si="141"/>
        <v>15.317052142079522</v>
      </c>
      <c r="AB540">
        <f t="shared" si="142"/>
        <v>1.2936661604816473E-7</v>
      </c>
      <c r="AC540">
        <f t="shared" si="143"/>
        <v>0.12936661604816471</v>
      </c>
      <c r="AD540">
        <f t="shared" si="148"/>
        <v>9.6903832245816265E-2</v>
      </c>
      <c r="AF540">
        <v>28.894600000000001</v>
      </c>
    </row>
    <row r="541" spans="1:32" x14ac:dyDescent="0.35">
      <c r="A541">
        <v>44791</v>
      </c>
      <c r="B541" s="2">
        <v>44791</v>
      </c>
      <c r="C541" t="s">
        <v>18</v>
      </c>
      <c r="D541" t="s">
        <v>214</v>
      </c>
      <c r="E541" t="s">
        <v>109</v>
      </c>
      <c r="F541" t="s">
        <v>21</v>
      </c>
      <c r="G541">
        <v>15</v>
      </c>
      <c r="H541" t="s">
        <v>37</v>
      </c>
      <c r="I541" t="s">
        <v>121</v>
      </c>
      <c r="J541" t="s">
        <v>451</v>
      </c>
      <c r="K541" t="s">
        <v>221</v>
      </c>
      <c r="L541">
        <v>0.79900000000000004</v>
      </c>
      <c r="M541">
        <v>8.4499999999999993</v>
      </c>
      <c r="N541">
        <v>-0.84499999999999997</v>
      </c>
      <c r="O541" t="s">
        <v>88</v>
      </c>
      <c r="P541">
        <v>0.628</v>
      </c>
      <c r="Q541">
        <v>0.17100000000000004</v>
      </c>
      <c r="R541">
        <v>19.87</v>
      </c>
      <c r="S541">
        <v>-1.9870000000000001</v>
      </c>
      <c r="T541">
        <v>-1.1420000000000001</v>
      </c>
      <c r="U541">
        <v>64.825000000000003</v>
      </c>
      <c r="V541">
        <f t="shared" si="134"/>
        <v>32.412500000000001</v>
      </c>
      <c r="W541">
        <f t="shared" si="135"/>
        <v>3.24125</v>
      </c>
      <c r="X541">
        <f t="shared" si="144"/>
        <v>33.004606971734376</v>
      </c>
      <c r="Y541">
        <f t="shared" si="147"/>
        <v>0.2722929936305733</v>
      </c>
      <c r="Z541">
        <f t="shared" si="140"/>
        <v>2.3992574490453456E-5</v>
      </c>
      <c r="AA541">
        <f t="shared" si="141"/>
        <v>23.992574490453457</v>
      </c>
      <c r="AB541">
        <f t="shared" si="142"/>
        <v>7.9186549129747645E-8</v>
      </c>
      <c r="AC541">
        <f t="shared" si="143"/>
        <v>7.9186549129747652E-2</v>
      </c>
      <c r="AD541">
        <f t="shared" si="148"/>
        <v>6.9340235665278152E-2</v>
      </c>
      <c r="AF541">
        <v>28.894600000000001</v>
      </c>
    </row>
    <row r="542" spans="1:32" x14ac:dyDescent="0.35">
      <c r="A542">
        <v>44791</v>
      </c>
      <c r="B542" s="2">
        <v>44791</v>
      </c>
      <c r="C542" t="s">
        <v>18</v>
      </c>
      <c r="D542" t="s">
        <v>214</v>
      </c>
      <c r="E542" t="s">
        <v>86</v>
      </c>
      <c r="F542" t="s">
        <v>46</v>
      </c>
      <c r="G542">
        <v>10</v>
      </c>
      <c r="H542" t="s">
        <v>37</v>
      </c>
      <c r="I542" t="s">
        <v>97</v>
      </c>
      <c r="J542" t="s">
        <v>406</v>
      </c>
      <c r="K542" t="s">
        <v>23</v>
      </c>
      <c r="L542">
        <v>0.71799999999999997</v>
      </c>
      <c r="M542">
        <v>10.029999999999999</v>
      </c>
      <c r="N542">
        <v>-1.0029999999999999</v>
      </c>
      <c r="O542" t="s">
        <v>224</v>
      </c>
      <c r="P542">
        <v>0.61</v>
      </c>
      <c r="Q542">
        <v>0.10799999999999998</v>
      </c>
      <c r="R542">
        <v>25.95</v>
      </c>
      <c r="S542">
        <v>-2.5949999999999998</v>
      </c>
      <c r="T542">
        <f>S542-N542</f>
        <v>-1.5919999999999999</v>
      </c>
      <c r="U542">
        <v>49.95</v>
      </c>
      <c r="V542">
        <f t="shared" si="134"/>
        <v>24.975000000000001</v>
      </c>
      <c r="W542">
        <f t="shared" si="135"/>
        <v>2.4975000000000001</v>
      </c>
      <c r="X542">
        <f t="shared" si="144"/>
        <v>19.595687259937499</v>
      </c>
      <c r="Y542">
        <f t="shared" si="147"/>
        <v>0.17704918032786884</v>
      </c>
      <c r="Z542">
        <f t="shared" si="140"/>
        <v>1.4123768076817111E-5</v>
      </c>
      <c r="AA542">
        <f t="shared" si="141"/>
        <v>14.123768076817111</v>
      </c>
      <c r="AB542">
        <f t="shared" si="142"/>
        <v>2.7676494216519701E-8</v>
      </c>
      <c r="AC542">
        <f t="shared" si="143"/>
        <v>2.7676494216519704E-2</v>
      </c>
      <c r="AD542">
        <f t="shared" si="148"/>
        <v>1.7384732548065142E-2</v>
      </c>
      <c r="AF542">
        <v>28.894600000000001</v>
      </c>
    </row>
    <row r="543" spans="1:32" x14ac:dyDescent="0.35">
      <c r="A543">
        <v>44791</v>
      </c>
      <c r="B543" s="2">
        <v>44791</v>
      </c>
      <c r="C543" t="s">
        <v>18</v>
      </c>
      <c r="D543" t="s">
        <v>214</v>
      </c>
      <c r="E543" t="s">
        <v>109</v>
      </c>
      <c r="F543" t="s">
        <v>21</v>
      </c>
      <c r="G543">
        <v>11</v>
      </c>
      <c r="H543" t="s">
        <v>43</v>
      </c>
      <c r="I543" t="s">
        <v>54</v>
      </c>
      <c r="J543" t="s">
        <v>452</v>
      </c>
      <c r="K543" t="s">
        <v>221</v>
      </c>
      <c r="L543">
        <v>0.59</v>
      </c>
      <c r="M543">
        <v>4.82</v>
      </c>
      <c r="N543">
        <v>-0.48200000000000004</v>
      </c>
      <c r="O543" t="s">
        <v>88</v>
      </c>
      <c r="P543">
        <v>0.49199999999999999</v>
      </c>
      <c r="Q543">
        <v>9.7999999999999976E-2</v>
      </c>
      <c r="R543">
        <v>7.89</v>
      </c>
      <c r="S543">
        <v>-0.78899999999999992</v>
      </c>
      <c r="T543">
        <v>-0.30699999999999988</v>
      </c>
      <c r="U543">
        <v>50.724999999999994</v>
      </c>
      <c r="V543">
        <f t="shared" si="134"/>
        <v>25.362499999999997</v>
      </c>
      <c r="W543">
        <f t="shared" si="135"/>
        <v>2.5362499999999999</v>
      </c>
      <c r="X543">
        <f t="shared" si="144"/>
        <v>20.208478933109372</v>
      </c>
      <c r="Y543">
        <f t="shared" si="147"/>
        <v>0.19918699186991864</v>
      </c>
      <c r="Z543">
        <f t="shared" si="140"/>
        <v>1.6328158935001672E-5</v>
      </c>
      <c r="AA543">
        <f t="shared" si="141"/>
        <v>16.328158935001671</v>
      </c>
      <c r="AB543">
        <f t="shared" si="142"/>
        <v>3.2996725585444281E-8</v>
      </c>
      <c r="AC543">
        <f t="shared" si="143"/>
        <v>3.2996725585444281E-2</v>
      </c>
      <c r="AD543">
        <f t="shared" si="148"/>
        <v>0.1074811908320661</v>
      </c>
      <c r="AF543">
        <v>28.894600000000001</v>
      </c>
    </row>
    <row r="544" spans="1:32" x14ac:dyDescent="0.35">
      <c r="A544">
        <v>44791</v>
      </c>
      <c r="B544" s="2">
        <v>44791</v>
      </c>
      <c r="C544" t="s">
        <v>18</v>
      </c>
      <c r="D544" t="s">
        <v>214</v>
      </c>
      <c r="E544" t="s">
        <v>86</v>
      </c>
      <c r="F544" t="s">
        <v>46</v>
      </c>
      <c r="G544">
        <v>9</v>
      </c>
      <c r="H544" t="s">
        <v>43</v>
      </c>
      <c r="I544" t="s">
        <v>92</v>
      </c>
      <c r="J544" t="s">
        <v>408</v>
      </c>
      <c r="K544" t="s">
        <v>23</v>
      </c>
      <c r="L544">
        <v>0.98399999999999999</v>
      </c>
      <c r="M544">
        <v>5.56</v>
      </c>
      <c r="N544">
        <v>-0.55599999999999994</v>
      </c>
      <c r="O544" t="s">
        <v>224</v>
      </c>
      <c r="P544">
        <v>0.93200000000000005</v>
      </c>
      <c r="Q544">
        <v>5.1999999999999935E-2</v>
      </c>
      <c r="R544">
        <v>12.01</v>
      </c>
      <c r="S544">
        <v>-1.2010000000000001</v>
      </c>
      <c r="T544">
        <f>S544-N544</f>
        <v>-0.64500000000000013</v>
      </c>
      <c r="U544">
        <v>136.9</v>
      </c>
      <c r="V544">
        <f t="shared" si="134"/>
        <v>68.45</v>
      </c>
      <c r="W544">
        <f t="shared" si="135"/>
        <v>6.8450000000000006</v>
      </c>
      <c r="X544">
        <f t="shared" si="144"/>
        <v>147.19613639975</v>
      </c>
      <c r="Y544">
        <f t="shared" si="147"/>
        <v>5.579399141630894E-2</v>
      </c>
      <c r="Z544">
        <f t="shared" si="140"/>
        <v>3.4087573650542428E-6</v>
      </c>
      <c r="AA544">
        <f t="shared" si="141"/>
        <v>3.4087573650542429</v>
      </c>
      <c r="AB544">
        <f t="shared" si="142"/>
        <v>5.017559140601767E-8</v>
      </c>
      <c r="AC544">
        <f t="shared" si="143"/>
        <v>5.0175591406017669E-2</v>
      </c>
      <c r="AD544">
        <f t="shared" si="148"/>
        <v>7.7791614582973109E-2</v>
      </c>
      <c r="AF544">
        <v>28.894600000000001</v>
      </c>
    </row>
    <row r="545" spans="1:32" x14ac:dyDescent="0.35">
      <c r="A545">
        <v>44791</v>
      </c>
      <c r="B545" s="2">
        <v>44791</v>
      </c>
      <c r="C545" t="s">
        <v>18</v>
      </c>
      <c r="D545" t="s">
        <v>214</v>
      </c>
      <c r="E545" t="s">
        <v>123</v>
      </c>
      <c r="F545" t="s">
        <v>21</v>
      </c>
      <c r="G545">
        <v>4</v>
      </c>
      <c r="H545" t="s">
        <v>43</v>
      </c>
      <c r="I545" t="s">
        <v>35</v>
      </c>
      <c r="J545" t="s">
        <v>468</v>
      </c>
      <c r="K545" t="s">
        <v>222</v>
      </c>
      <c r="L545">
        <v>0.79100000000000004</v>
      </c>
      <c r="M545">
        <v>9.41</v>
      </c>
      <c r="N545">
        <v>-0.94100000000000006</v>
      </c>
      <c r="O545" t="s">
        <v>223</v>
      </c>
      <c r="P545">
        <v>0.81899999999999995</v>
      </c>
      <c r="Q545">
        <v>-2.7999999999999914E-2</v>
      </c>
      <c r="R545">
        <v>10.65</v>
      </c>
      <c r="S545">
        <v>-1.0649999999999999</v>
      </c>
      <c r="T545">
        <v>-0.12399999999999989</v>
      </c>
      <c r="U545">
        <v>64.675000000000011</v>
      </c>
      <c r="V545">
        <f t="shared" si="134"/>
        <v>32.337500000000006</v>
      </c>
      <c r="W545">
        <f t="shared" si="135"/>
        <v>3.2337500000000006</v>
      </c>
      <c r="X545">
        <f t="shared" si="144"/>
        <v>32.852043507359383</v>
      </c>
      <c r="Y545">
        <f>(P545-L545)/L545</f>
        <v>3.5398230088495464E-2</v>
      </c>
      <c r="Z545">
        <f t="shared" si="140"/>
        <v>1.9468982143284582E-6</v>
      </c>
      <c r="AA545">
        <f t="shared" si="141"/>
        <v>1.9468982143284583</v>
      </c>
      <c r="AB545">
        <f t="shared" si="142"/>
        <v>6.3959584841518802E-9</v>
      </c>
      <c r="AC545">
        <f t="shared" si="143"/>
        <v>6.3959584841518811E-3</v>
      </c>
      <c r="AD545">
        <f t="shared" si="148"/>
        <v>5.1580310356063606E-2</v>
      </c>
      <c r="AF545">
        <v>28.894600000000001</v>
      </c>
    </row>
    <row r="546" spans="1:32" x14ac:dyDescent="0.35">
      <c r="A546">
        <v>44791</v>
      </c>
      <c r="B546" s="2">
        <v>44791</v>
      </c>
      <c r="C546" t="s">
        <v>18</v>
      </c>
      <c r="D546" t="s">
        <v>214</v>
      </c>
      <c r="E546" t="s">
        <v>86</v>
      </c>
      <c r="F546" t="s">
        <v>46</v>
      </c>
      <c r="G546">
        <v>13</v>
      </c>
      <c r="H546" t="s">
        <v>43</v>
      </c>
      <c r="I546" t="s">
        <v>102</v>
      </c>
      <c r="J546" t="s">
        <v>407</v>
      </c>
      <c r="K546" t="s">
        <v>23</v>
      </c>
      <c r="L546">
        <v>0.71799999999999997</v>
      </c>
      <c r="M546">
        <v>4.75</v>
      </c>
      <c r="N546">
        <v>-0.47499999999999998</v>
      </c>
      <c r="O546" t="s">
        <v>224</v>
      </c>
      <c r="P546">
        <v>0.73399999999999999</v>
      </c>
      <c r="Q546">
        <v>-1.6000000000000014E-2</v>
      </c>
      <c r="R546">
        <v>12.54</v>
      </c>
      <c r="S546">
        <v>-1.254</v>
      </c>
      <c r="T546">
        <f>S546-N546</f>
        <v>-0.77900000000000003</v>
      </c>
      <c r="U546">
        <v>150.27499999999998</v>
      </c>
      <c r="V546">
        <f t="shared" si="134"/>
        <v>75.137499999999989</v>
      </c>
      <c r="W546">
        <f t="shared" si="135"/>
        <v>7.513749999999999</v>
      </c>
      <c r="X546">
        <f t="shared" si="144"/>
        <v>177.36298439435933</v>
      </c>
      <c r="Y546">
        <f>(P546-L546)/L546</f>
        <v>2.2284122562674116E-2</v>
      </c>
      <c r="Z546">
        <f t="shared" si="140"/>
        <v>1.1013604305412974E-6</v>
      </c>
      <c r="AA546">
        <f t="shared" si="141"/>
        <v>1.1013604305412974</v>
      </c>
      <c r="AB546">
        <f t="shared" si="142"/>
        <v>1.9534057285466101E-8</v>
      </c>
      <c r="AC546">
        <f t="shared" si="143"/>
        <v>1.9534057285466099E-2</v>
      </c>
      <c r="AD546">
        <f t="shared" si="148"/>
        <v>2.5075811662986006E-2</v>
      </c>
      <c r="AF546">
        <v>28.894600000000001</v>
      </c>
    </row>
    <row r="547" spans="1:32" x14ac:dyDescent="0.35">
      <c r="A547">
        <v>44791</v>
      </c>
      <c r="B547" s="2">
        <v>44791</v>
      </c>
      <c r="C547" t="s">
        <v>18</v>
      </c>
      <c r="D547" t="s">
        <v>214</v>
      </c>
      <c r="E547" t="s">
        <v>109</v>
      </c>
      <c r="F547" t="s">
        <v>21</v>
      </c>
      <c r="G547">
        <v>10</v>
      </c>
      <c r="H547" t="s">
        <v>25</v>
      </c>
      <c r="I547" t="s">
        <v>122</v>
      </c>
      <c r="J547" t="s">
        <v>454</v>
      </c>
      <c r="K547" t="s">
        <v>221</v>
      </c>
      <c r="L547">
        <v>0.749</v>
      </c>
      <c r="M547">
        <v>9.42</v>
      </c>
      <c r="N547">
        <v>-0.94199999999999995</v>
      </c>
      <c r="O547" t="s">
        <v>88</v>
      </c>
      <c r="P547">
        <v>0.70199999999999996</v>
      </c>
      <c r="Q547">
        <v>4.7000000000000042E-2</v>
      </c>
      <c r="R547">
        <v>11.58</v>
      </c>
      <c r="S547">
        <v>-1.1579999999999999</v>
      </c>
      <c r="T547">
        <v>-0.21599999999999997</v>
      </c>
      <c r="U547">
        <v>45.75</v>
      </c>
      <c r="V547">
        <f t="shared" si="134"/>
        <v>22.875</v>
      </c>
      <c r="W547">
        <f t="shared" si="135"/>
        <v>2.2875000000000001</v>
      </c>
      <c r="X547">
        <f t="shared" si="144"/>
        <v>16.4388605484375</v>
      </c>
      <c r="Y547">
        <f>(L547-P547)/P547</f>
        <v>6.695156695156701E-2</v>
      </c>
      <c r="Z547">
        <f t="shared" si="140"/>
        <v>4.2663692400349365E-6</v>
      </c>
      <c r="AA547">
        <f t="shared" si="141"/>
        <v>4.2663692400349369</v>
      </c>
      <c r="AB547">
        <f t="shared" si="142"/>
        <v>7.0134248985077598E-9</v>
      </c>
      <c r="AC547">
        <f t="shared" si="143"/>
        <v>7.0134248985077603E-3</v>
      </c>
      <c r="AD547">
        <f t="shared" si="148"/>
        <v>3.2469559715313706E-2</v>
      </c>
      <c r="AF547">
        <v>28.894600000000001</v>
      </c>
    </row>
    <row r="548" spans="1:32" x14ac:dyDescent="0.35">
      <c r="A548">
        <v>44791</v>
      </c>
      <c r="B548" s="2">
        <v>44791</v>
      </c>
      <c r="C548" t="s">
        <v>18</v>
      </c>
      <c r="D548" t="s">
        <v>214</v>
      </c>
      <c r="E548" t="s">
        <v>86</v>
      </c>
      <c r="F548" t="s">
        <v>46</v>
      </c>
      <c r="G548">
        <v>12</v>
      </c>
      <c r="H548" t="s">
        <v>25</v>
      </c>
      <c r="I548" t="s">
        <v>93</v>
      </c>
      <c r="J548" t="s">
        <v>409</v>
      </c>
      <c r="K548" t="s">
        <v>23</v>
      </c>
      <c r="L548">
        <v>0.76600000000000001</v>
      </c>
      <c r="M548">
        <v>6.43</v>
      </c>
      <c r="N548">
        <v>-0.64300000000000002</v>
      </c>
      <c r="O548" t="s">
        <v>224</v>
      </c>
      <c r="P548">
        <v>0.79600000000000004</v>
      </c>
      <c r="Q548">
        <v>-3.0000000000000027E-2</v>
      </c>
      <c r="R548">
        <v>12.65</v>
      </c>
      <c r="S548">
        <v>-1.2650000000000001</v>
      </c>
      <c r="T548">
        <f>S548-N548</f>
        <v>-0.62200000000000011</v>
      </c>
      <c r="U548">
        <v>35.224999999999994</v>
      </c>
      <c r="V548">
        <f t="shared" si="134"/>
        <v>17.612499999999997</v>
      </c>
      <c r="W548">
        <f t="shared" si="135"/>
        <v>1.7612499999999998</v>
      </c>
      <c r="X548">
        <f t="shared" si="144"/>
        <v>9.7452170887343712</v>
      </c>
      <c r="Y548">
        <f>(P548-L548)/L548</f>
        <v>3.9164490861618835E-2</v>
      </c>
      <c r="Z548">
        <f t="shared" si="140"/>
        <v>2.2049442364495367E-6</v>
      </c>
      <c r="AA548">
        <f t="shared" si="141"/>
        <v>2.2049442364495366</v>
      </c>
      <c r="AB548">
        <f t="shared" si="142"/>
        <v>2.1487660252754385E-9</v>
      </c>
      <c r="AC548">
        <f t="shared" si="143"/>
        <v>2.1487660252754387E-3</v>
      </c>
      <c r="AD548">
        <f t="shared" si="148"/>
        <v>3.4546077576775537E-3</v>
      </c>
      <c r="AF548">
        <v>28.894600000000001</v>
      </c>
    </row>
    <row r="549" spans="1:32" x14ac:dyDescent="0.35">
      <c r="A549">
        <v>44791</v>
      </c>
      <c r="B549" s="2">
        <v>44791</v>
      </c>
      <c r="C549" t="s">
        <v>18</v>
      </c>
      <c r="D549" t="s">
        <v>214</v>
      </c>
      <c r="E549" t="s">
        <v>123</v>
      </c>
      <c r="F549" t="s">
        <v>21</v>
      </c>
      <c r="G549">
        <v>1</v>
      </c>
      <c r="H549" t="s">
        <v>25</v>
      </c>
      <c r="I549" t="s">
        <v>68</v>
      </c>
      <c r="J549" t="s">
        <v>469</v>
      </c>
      <c r="K549" t="s">
        <v>222</v>
      </c>
      <c r="L549">
        <v>0.78</v>
      </c>
      <c r="M549">
        <v>2.25</v>
      </c>
      <c r="N549">
        <v>-0.22500000000000001</v>
      </c>
      <c r="O549" t="s">
        <v>223</v>
      </c>
      <c r="P549">
        <v>0.754</v>
      </c>
      <c r="Q549">
        <v>2.6000000000000023E-2</v>
      </c>
      <c r="R549">
        <v>17.760000000000002</v>
      </c>
      <c r="S549">
        <v>-1.7760000000000002</v>
      </c>
      <c r="T549">
        <v>-1.5510000000000002</v>
      </c>
      <c r="U549">
        <v>44</v>
      </c>
      <c r="V549">
        <f t="shared" si="134"/>
        <v>22</v>
      </c>
      <c r="W549">
        <f t="shared" si="135"/>
        <v>2.2000000000000002</v>
      </c>
      <c r="X549">
        <f t="shared" si="144"/>
        <v>15.205295600000001</v>
      </c>
      <c r="Y549">
        <f t="shared" ref="Y549:Y562" si="149">(L549-P549)/P549</f>
        <v>3.4482758620689682E-2</v>
      </c>
      <c r="Z549">
        <f t="shared" si="140"/>
        <v>1.8851027456641959E-6</v>
      </c>
      <c r="AA549">
        <f t="shared" si="141"/>
        <v>1.8851027456641958</v>
      </c>
      <c r="AB549">
        <f t="shared" si="142"/>
        <v>2.8663544484195721E-9</v>
      </c>
      <c r="AC549">
        <f t="shared" si="143"/>
        <v>2.8663544484195721E-3</v>
      </c>
      <c r="AD549">
        <f t="shared" si="148"/>
        <v>1.8480686321209361E-3</v>
      </c>
      <c r="AF549">
        <v>28.894600000000001</v>
      </c>
    </row>
    <row r="550" spans="1:32" x14ac:dyDescent="0.35">
      <c r="A550">
        <v>44792</v>
      </c>
      <c r="B550" s="2">
        <v>44792</v>
      </c>
      <c r="C550" t="s">
        <v>18</v>
      </c>
      <c r="D550" t="s">
        <v>214</v>
      </c>
      <c r="E550" t="s">
        <v>45</v>
      </c>
      <c r="F550" t="s">
        <v>46</v>
      </c>
      <c r="G550">
        <v>1</v>
      </c>
      <c r="H550" t="s">
        <v>94</v>
      </c>
      <c r="I550" t="s">
        <v>93</v>
      </c>
      <c r="J550" t="s">
        <v>410</v>
      </c>
      <c r="K550" t="s">
        <v>226</v>
      </c>
      <c r="L550">
        <v>0.64500000000000002</v>
      </c>
      <c r="M550">
        <v>4.34</v>
      </c>
      <c r="N550">
        <v>-0.434</v>
      </c>
      <c r="O550" t="s">
        <v>60</v>
      </c>
      <c r="P550">
        <v>0.46100000000000002</v>
      </c>
      <c r="Q550">
        <v>0.184</v>
      </c>
      <c r="R550">
        <v>13.93</v>
      </c>
      <c r="S550">
        <v>-1.393</v>
      </c>
      <c r="T550">
        <f>S550-N550</f>
        <v>-0.95900000000000007</v>
      </c>
      <c r="U550">
        <v>91.45</v>
      </c>
      <c r="V550">
        <f t="shared" si="134"/>
        <v>45.725000000000001</v>
      </c>
      <c r="W550">
        <f t="shared" si="135"/>
        <v>4.5724999999999998</v>
      </c>
      <c r="X550">
        <f t="shared" si="144"/>
        <v>65.683597957437499</v>
      </c>
      <c r="Y550">
        <f t="shared" si="149"/>
        <v>0.39913232104121471</v>
      </c>
      <c r="Z550">
        <f t="shared" si="140"/>
        <v>3.8416859772010158E-5</v>
      </c>
      <c r="AA550">
        <f t="shared" si="141"/>
        <v>38.416859772010156</v>
      </c>
      <c r="AB550">
        <f t="shared" si="142"/>
        <v>2.5233575720519692E-7</v>
      </c>
      <c r="AC550">
        <f t="shared" si="143"/>
        <v>0.25233575720519691</v>
      </c>
      <c r="AD550">
        <f t="shared" si="148"/>
        <v>0.26312383441626369</v>
      </c>
      <c r="AF550">
        <v>34.301699999999997</v>
      </c>
    </row>
    <row r="551" spans="1:32" x14ac:dyDescent="0.35">
      <c r="A551">
        <v>44792</v>
      </c>
      <c r="B551" s="2">
        <v>44792</v>
      </c>
      <c r="C551" t="s">
        <v>18</v>
      </c>
      <c r="D551" t="s">
        <v>214</v>
      </c>
      <c r="E551" t="s">
        <v>20</v>
      </c>
      <c r="F551" t="s">
        <v>21</v>
      </c>
      <c r="G551">
        <v>7</v>
      </c>
      <c r="H551" t="s">
        <v>39</v>
      </c>
      <c r="I551" t="s">
        <v>40</v>
      </c>
      <c r="J551" t="s">
        <v>418</v>
      </c>
      <c r="K551" t="s">
        <v>225</v>
      </c>
      <c r="L551">
        <v>0.77900000000000003</v>
      </c>
      <c r="M551">
        <v>11.21</v>
      </c>
      <c r="N551">
        <v>-1.121</v>
      </c>
      <c r="O551" t="s">
        <v>175</v>
      </c>
      <c r="P551">
        <v>0.67800000000000005</v>
      </c>
      <c r="Q551">
        <v>0.10099999999999998</v>
      </c>
      <c r="R551">
        <v>21.45</v>
      </c>
      <c r="S551">
        <v>-2.145</v>
      </c>
      <c r="T551">
        <v>-1.024</v>
      </c>
      <c r="U551">
        <v>70.900000000000006</v>
      </c>
      <c r="V551">
        <f t="shared" si="134"/>
        <v>35.450000000000003</v>
      </c>
      <c r="W551">
        <f t="shared" si="135"/>
        <v>3.5450000000000004</v>
      </c>
      <c r="X551">
        <f t="shared" si="144"/>
        <v>39.48044006975001</v>
      </c>
      <c r="Y551">
        <f t="shared" si="149"/>
        <v>0.14896755162241884</v>
      </c>
      <c r="Z551">
        <f t="shared" si="140"/>
        <v>1.1418861867122085E-5</v>
      </c>
      <c r="AA551">
        <f t="shared" si="141"/>
        <v>11.418861867122086</v>
      </c>
      <c r="AB551">
        <f t="shared" si="142"/>
        <v>4.5082169160966717E-8</v>
      </c>
      <c r="AC551">
        <f t="shared" si="143"/>
        <v>4.5082169160966717E-2</v>
      </c>
      <c r="AD551">
        <f t="shared" si="148"/>
        <v>4.4025555821256557E-2</v>
      </c>
      <c r="AF551">
        <v>34.301699999999997</v>
      </c>
    </row>
    <row r="552" spans="1:32" x14ac:dyDescent="0.35">
      <c r="A552">
        <v>44792</v>
      </c>
      <c r="B552" s="2">
        <v>44792</v>
      </c>
      <c r="C552" t="s">
        <v>18</v>
      </c>
      <c r="D552" t="s">
        <v>214</v>
      </c>
      <c r="E552" t="s">
        <v>45</v>
      </c>
      <c r="F552" t="s">
        <v>46</v>
      </c>
      <c r="G552">
        <v>7</v>
      </c>
      <c r="H552" t="s">
        <v>39</v>
      </c>
      <c r="I552" t="s">
        <v>40</v>
      </c>
      <c r="J552" t="s">
        <v>412</v>
      </c>
      <c r="K552" t="s">
        <v>226</v>
      </c>
      <c r="L552">
        <v>0.56100000000000005</v>
      </c>
      <c r="M552">
        <v>7.97</v>
      </c>
      <c r="N552">
        <v>-0.79699999999999993</v>
      </c>
      <c r="O552" t="s">
        <v>60</v>
      </c>
      <c r="P552">
        <v>0.48499999999999999</v>
      </c>
      <c r="Q552">
        <v>7.6000000000000068E-2</v>
      </c>
      <c r="R552">
        <v>15.64</v>
      </c>
      <c r="S552">
        <v>-1.5640000000000001</v>
      </c>
      <c r="T552">
        <f>S552-N552</f>
        <v>-0.76700000000000013</v>
      </c>
      <c r="U552">
        <v>49.1</v>
      </c>
      <c r="V552">
        <f t="shared" si="134"/>
        <v>24.55</v>
      </c>
      <c r="W552">
        <f t="shared" si="135"/>
        <v>2.4550000000000001</v>
      </c>
      <c r="X552">
        <f t="shared" si="144"/>
        <v>18.934441469749999</v>
      </c>
      <c r="Y552">
        <f t="shared" si="149"/>
        <v>0.15670103092783519</v>
      </c>
      <c r="Z552">
        <f t="shared" si="140"/>
        <v>1.2152913682059939E-5</v>
      </c>
      <c r="AA552">
        <f t="shared" si="141"/>
        <v>12.152913682059939</v>
      </c>
      <c r="AB552">
        <f t="shared" si="142"/>
        <v>2.3010863279988785E-8</v>
      </c>
      <c r="AC552">
        <f t="shared" si="143"/>
        <v>2.3010863279988785E-2</v>
      </c>
      <c r="AD552">
        <f t="shared" si="148"/>
        <v>3.0001125528016665E-2</v>
      </c>
      <c r="AF552">
        <v>34.301699999999997</v>
      </c>
    </row>
    <row r="553" spans="1:32" x14ac:dyDescent="0.35">
      <c r="A553">
        <v>44792</v>
      </c>
      <c r="B553" s="2">
        <v>44792</v>
      </c>
      <c r="C553" t="s">
        <v>18</v>
      </c>
      <c r="D553" t="s">
        <v>214</v>
      </c>
      <c r="E553" t="s">
        <v>20</v>
      </c>
      <c r="F553" t="s">
        <v>21</v>
      </c>
      <c r="G553">
        <v>8</v>
      </c>
      <c r="H553" t="s">
        <v>27</v>
      </c>
      <c r="I553" t="s">
        <v>167</v>
      </c>
      <c r="J553" t="s">
        <v>488</v>
      </c>
      <c r="K553" t="s">
        <v>225</v>
      </c>
      <c r="L553">
        <v>0.57099999999999995</v>
      </c>
      <c r="M553">
        <v>4.97</v>
      </c>
      <c r="N553">
        <v>-0.497</v>
      </c>
      <c r="O553" t="s">
        <v>175</v>
      </c>
      <c r="P553">
        <v>0.439</v>
      </c>
      <c r="Q553">
        <v>0.13199999999999995</v>
      </c>
      <c r="R553">
        <v>5.37</v>
      </c>
      <c r="S553">
        <v>-0.53700000000000003</v>
      </c>
      <c r="T553">
        <v>-4.0000000000000036E-2</v>
      </c>
      <c r="U553">
        <v>126.95</v>
      </c>
      <c r="V553">
        <f t="shared" si="134"/>
        <v>63.475000000000001</v>
      </c>
      <c r="W553">
        <f t="shared" si="135"/>
        <v>6.3475000000000001</v>
      </c>
      <c r="X553">
        <f t="shared" si="144"/>
        <v>126.5770369274375</v>
      </c>
      <c r="Y553">
        <f t="shared" si="149"/>
        <v>0.30068337129840533</v>
      </c>
      <c r="Z553">
        <f t="shared" si="140"/>
        <v>2.7108135406043761E-5</v>
      </c>
      <c r="AA553">
        <f t="shared" si="141"/>
        <v>27.108135406043761</v>
      </c>
      <c r="AB553">
        <f t="shared" si="142"/>
        <v>3.4312674563247773E-7</v>
      </c>
      <c r="AC553">
        <f t="shared" si="143"/>
        <v>0.34312674563247775</v>
      </c>
      <c r="AD553">
        <f t="shared" si="148"/>
        <v>8.5781686408119366</v>
      </c>
      <c r="AF553">
        <v>34.301699999999997</v>
      </c>
    </row>
    <row r="554" spans="1:32" x14ac:dyDescent="0.35">
      <c r="A554">
        <v>44792</v>
      </c>
      <c r="B554" s="2">
        <v>44792</v>
      </c>
      <c r="C554" t="s">
        <v>18</v>
      </c>
      <c r="D554" t="s">
        <v>214</v>
      </c>
      <c r="E554" t="s">
        <v>20</v>
      </c>
      <c r="F554" t="s">
        <v>21</v>
      </c>
      <c r="G554">
        <v>14</v>
      </c>
      <c r="H554" t="s">
        <v>27</v>
      </c>
      <c r="I554" t="s">
        <v>35</v>
      </c>
      <c r="J554" t="s">
        <v>419</v>
      </c>
      <c r="K554" t="s">
        <v>227</v>
      </c>
      <c r="L554">
        <v>0.58699999999999997</v>
      </c>
      <c r="M554">
        <v>2.38</v>
      </c>
      <c r="N554">
        <v>-0.23799999999999999</v>
      </c>
      <c r="O554" t="s">
        <v>228</v>
      </c>
      <c r="P554">
        <v>0.379</v>
      </c>
      <c r="Q554">
        <v>0.20799999999999996</v>
      </c>
      <c r="R554">
        <v>27.56</v>
      </c>
      <c r="S554">
        <v>-2.7559999999999998</v>
      </c>
      <c r="T554">
        <v>-2.5179999999999998</v>
      </c>
      <c r="U554">
        <v>115.5</v>
      </c>
      <c r="V554">
        <f t="shared" si="134"/>
        <v>57.75</v>
      </c>
      <c r="W554">
        <f t="shared" si="135"/>
        <v>5.7750000000000004</v>
      </c>
      <c r="X554">
        <f t="shared" si="144"/>
        <v>104.77398999374999</v>
      </c>
      <c r="Y554">
        <f t="shared" si="149"/>
        <v>0.54881266490765157</v>
      </c>
      <c r="Z554">
        <f t="shared" si="140"/>
        <v>5.6856229996789293E-5</v>
      </c>
      <c r="AA554">
        <f t="shared" si="141"/>
        <v>56.856229996789295</v>
      </c>
      <c r="AB554">
        <f t="shared" si="142"/>
        <v>5.95705407276595E-7</v>
      </c>
      <c r="AC554">
        <f t="shared" si="143"/>
        <v>0.59570540727659504</v>
      </c>
      <c r="AD554">
        <f t="shared" si="148"/>
        <v>0.23657879558244443</v>
      </c>
      <c r="AF554">
        <v>34.301699999999997</v>
      </c>
    </row>
    <row r="555" spans="1:32" x14ac:dyDescent="0.35">
      <c r="A555">
        <v>44792</v>
      </c>
      <c r="B555" s="2">
        <v>44792</v>
      </c>
      <c r="C555" t="s">
        <v>18</v>
      </c>
      <c r="D555" t="s">
        <v>214</v>
      </c>
      <c r="E555" t="s">
        <v>45</v>
      </c>
      <c r="F555" t="s">
        <v>46</v>
      </c>
      <c r="G555">
        <v>16</v>
      </c>
      <c r="H555" t="s">
        <v>27</v>
      </c>
      <c r="I555" t="s">
        <v>34</v>
      </c>
      <c r="J555" t="s">
        <v>432</v>
      </c>
      <c r="K555" t="s">
        <v>207</v>
      </c>
      <c r="L555">
        <v>0.72799999999999998</v>
      </c>
      <c r="M555">
        <v>4.76</v>
      </c>
      <c r="N555">
        <v>-0.47599999999999998</v>
      </c>
      <c r="O555" t="s">
        <v>105</v>
      </c>
      <c r="P555">
        <v>0.54300000000000004</v>
      </c>
      <c r="Q555">
        <v>0.18499999999999994</v>
      </c>
      <c r="R555">
        <v>23.23</v>
      </c>
      <c r="S555">
        <v>-2.323</v>
      </c>
      <c r="T555">
        <f>S555-N555</f>
        <v>-1.847</v>
      </c>
      <c r="U555">
        <v>114.95</v>
      </c>
      <c r="V555">
        <f t="shared" si="134"/>
        <v>57.475000000000001</v>
      </c>
      <c r="W555">
        <f t="shared" si="135"/>
        <v>5.7475000000000005</v>
      </c>
      <c r="X555">
        <f t="shared" si="144"/>
        <v>103.7785182974375</v>
      </c>
      <c r="Y555">
        <f t="shared" si="149"/>
        <v>0.34069981583793724</v>
      </c>
      <c r="Z555">
        <f t="shared" si="140"/>
        <v>3.161526080692204E-5</v>
      </c>
      <c r="AA555">
        <f t="shared" si="141"/>
        <v>31.615260806922041</v>
      </c>
      <c r="AB555">
        <f t="shared" si="142"/>
        <v>3.2809849221294177E-7</v>
      </c>
      <c r="AC555">
        <f t="shared" si="143"/>
        <v>0.32809849221294179</v>
      </c>
      <c r="AD555">
        <f t="shared" si="148"/>
        <v>0.17763859892416989</v>
      </c>
      <c r="AF555">
        <v>34.301699999999997</v>
      </c>
    </row>
    <row r="556" spans="1:32" x14ac:dyDescent="0.35">
      <c r="A556">
        <v>44792</v>
      </c>
      <c r="B556" s="2">
        <v>44792</v>
      </c>
      <c r="C556" t="s">
        <v>18</v>
      </c>
      <c r="D556" t="s">
        <v>214</v>
      </c>
      <c r="E556" t="s">
        <v>45</v>
      </c>
      <c r="F556" t="s">
        <v>46</v>
      </c>
      <c r="G556">
        <v>14</v>
      </c>
      <c r="H556" t="s">
        <v>28</v>
      </c>
      <c r="I556" t="s">
        <v>68</v>
      </c>
      <c r="J556" t="s">
        <v>413</v>
      </c>
      <c r="K556" t="s">
        <v>207</v>
      </c>
      <c r="L556">
        <v>0.92600000000000005</v>
      </c>
      <c r="M556">
        <v>9.01</v>
      </c>
      <c r="N556">
        <v>-0.90100000000000002</v>
      </c>
      <c r="O556" t="s">
        <v>105</v>
      </c>
      <c r="P556">
        <v>0.78600000000000003</v>
      </c>
      <c r="Q556">
        <v>0.14000000000000001</v>
      </c>
      <c r="R556">
        <v>12.56</v>
      </c>
      <c r="S556">
        <v>-1.256</v>
      </c>
      <c r="T556">
        <f>S556-N556</f>
        <v>-0.35499999999999998</v>
      </c>
      <c r="U556">
        <v>56.3</v>
      </c>
      <c r="V556">
        <f t="shared" si="134"/>
        <v>28.15</v>
      </c>
      <c r="W556">
        <f t="shared" si="135"/>
        <v>2.8149999999999999</v>
      </c>
      <c r="X556">
        <f t="shared" si="144"/>
        <v>24.894666017749998</v>
      </c>
      <c r="Y556">
        <f t="shared" si="149"/>
        <v>0.17811704834605599</v>
      </c>
      <c r="Z556">
        <f t="shared" si="140"/>
        <v>1.4228706434564465E-5</v>
      </c>
      <c r="AA556">
        <f t="shared" si="141"/>
        <v>14.228706434564465</v>
      </c>
      <c r="AB556">
        <f t="shared" si="142"/>
        <v>3.5421889455309272E-8</v>
      </c>
      <c r="AC556">
        <f t="shared" si="143"/>
        <v>3.5421889455309274E-2</v>
      </c>
      <c r="AD556">
        <f t="shared" si="148"/>
        <v>9.9779970296645842E-2</v>
      </c>
      <c r="AF556">
        <v>34.301699999999997</v>
      </c>
    </row>
    <row r="557" spans="1:32" x14ac:dyDescent="0.35">
      <c r="A557">
        <v>44792</v>
      </c>
      <c r="B557" s="2">
        <v>44792</v>
      </c>
      <c r="C557" t="s">
        <v>18</v>
      </c>
      <c r="D557" t="s">
        <v>214</v>
      </c>
      <c r="E557" t="s">
        <v>20</v>
      </c>
      <c r="F557" t="s">
        <v>21</v>
      </c>
      <c r="G557">
        <v>11</v>
      </c>
      <c r="H557" t="s">
        <v>28</v>
      </c>
      <c r="I557" t="s">
        <v>92</v>
      </c>
      <c r="J557" t="s">
        <v>420</v>
      </c>
      <c r="K557" t="s">
        <v>227</v>
      </c>
      <c r="L557">
        <v>0.75600000000000001</v>
      </c>
      <c r="M557">
        <v>10.87</v>
      </c>
      <c r="N557">
        <v>-1.087</v>
      </c>
      <c r="O557" t="s">
        <v>228</v>
      </c>
      <c r="P557">
        <v>0.66900000000000004</v>
      </c>
      <c r="Q557">
        <v>8.6999999999999966E-2</v>
      </c>
      <c r="R557">
        <v>16.34</v>
      </c>
      <c r="S557">
        <v>-1.6339999999999999</v>
      </c>
      <c r="T557">
        <v>-0.54699999999999993</v>
      </c>
      <c r="U557">
        <v>80.349999999999994</v>
      </c>
      <c r="V557">
        <f t="shared" si="134"/>
        <v>40.174999999999997</v>
      </c>
      <c r="W557">
        <f t="shared" si="135"/>
        <v>4.0175000000000001</v>
      </c>
      <c r="X557">
        <f t="shared" si="144"/>
        <v>50.706224711937502</v>
      </c>
      <c r="Y557">
        <f t="shared" si="149"/>
        <v>0.13004484304932729</v>
      </c>
      <c r="Z557">
        <f t="shared" si="140"/>
        <v>9.6604111473625637E-6</v>
      </c>
      <c r="AA557">
        <f t="shared" si="141"/>
        <v>9.6604111473625629</v>
      </c>
      <c r="AB557">
        <f t="shared" si="142"/>
        <v>4.8984297844787214E-8</v>
      </c>
      <c r="AC557">
        <f t="shared" si="143"/>
        <v>4.8984297844787208E-2</v>
      </c>
      <c r="AD557">
        <f t="shared" si="148"/>
        <v>8.9550818729044274E-2</v>
      </c>
      <c r="AF557">
        <v>34.301699999999997</v>
      </c>
    </row>
    <row r="558" spans="1:32" x14ac:dyDescent="0.35">
      <c r="A558">
        <v>44792</v>
      </c>
      <c r="B558" s="2">
        <v>44792</v>
      </c>
      <c r="C558" t="s">
        <v>18</v>
      </c>
      <c r="D558" t="s">
        <v>214</v>
      </c>
      <c r="E558" t="s">
        <v>45</v>
      </c>
      <c r="F558" t="s">
        <v>46</v>
      </c>
      <c r="G558">
        <v>11</v>
      </c>
      <c r="H558" t="s">
        <v>28</v>
      </c>
      <c r="I558" t="s">
        <v>47</v>
      </c>
      <c r="J558" t="s">
        <v>433</v>
      </c>
      <c r="K558" t="s">
        <v>207</v>
      </c>
      <c r="L558">
        <v>1.101</v>
      </c>
      <c r="M558">
        <v>10.86</v>
      </c>
      <c r="N558">
        <v>-1.0859999999999999</v>
      </c>
      <c r="O558" t="s">
        <v>105</v>
      </c>
      <c r="P558">
        <v>0.99099999999999999</v>
      </c>
      <c r="Q558">
        <v>0.10999999999999999</v>
      </c>
      <c r="R558">
        <v>14.51</v>
      </c>
      <c r="S558">
        <v>-1.4510000000000001</v>
      </c>
      <c r="T558">
        <f>S558-N558</f>
        <v>-0.36500000000000021</v>
      </c>
      <c r="U558">
        <v>54.25</v>
      </c>
      <c r="V558">
        <f t="shared" si="134"/>
        <v>27.125</v>
      </c>
      <c r="W558">
        <f t="shared" si="135"/>
        <v>2.7124999999999999</v>
      </c>
      <c r="X558">
        <f t="shared" si="144"/>
        <v>23.114739298437499</v>
      </c>
      <c r="Y558">
        <f t="shared" si="149"/>
        <v>0.11099899091826437</v>
      </c>
      <c r="Z558">
        <f t="shared" si="140"/>
        <v>7.949406180834067E-6</v>
      </c>
      <c r="AA558">
        <f t="shared" si="141"/>
        <v>7.9494061808340675</v>
      </c>
      <c r="AB558">
        <f t="shared" si="142"/>
        <v>1.8374845144736716E-8</v>
      </c>
      <c r="AC558">
        <f t="shared" si="143"/>
        <v>1.8374845144736716E-2</v>
      </c>
      <c r="AD558">
        <f t="shared" si="148"/>
        <v>5.0342041492429331E-2</v>
      </c>
      <c r="AF558">
        <v>34.301699999999997</v>
      </c>
    </row>
    <row r="559" spans="1:32" x14ac:dyDescent="0.35">
      <c r="A559">
        <v>44792</v>
      </c>
      <c r="B559" s="2">
        <v>44792</v>
      </c>
      <c r="C559" t="s">
        <v>18</v>
      </c>
      <c r="D559" t="s">
        <v>214</v>
      </c>
      <c r="E559" t="s">
        <v>45</v>
      </c>
      <c r="F559" t="s">
        <v>46</v>
      </c>
      <c r="G559">
        <v>8</v>
      </c>
      <c r="H559" t="s">
        <v>22</v>
      </c>
      <c r="I559" t="s">
        <v>55</v>
      </c>
      <c r="J559" t="s">
        <v>435</v>
      </c>
      <c r="K559" t="s">
        <v>226</v>
      </c>
      <c r="L559">
        <v>0.80800000000000005</v>
      </c>
      <c r="M559">
        <v>6.71</v>
      </c>
      <c r="N559">
        <v>-0.67100000000000004</v>
      </c>
      <c r="O559" t="s">
        <v>60</v>
      </c>
      <c r="P559">
        <v>0.61199999999999999</v>
      </c>
      <c r="Q559">
        <v>0.19600000000000006</v>
      </c>
      <c r="R559">
        <v>20.23</v>
      </c>
      <c r="S559">
        <v>-2.0230000000000001</v>
      </c>
      <c r="T559">
        <f>S559-N559</f>
        <v>-1.3520000000000001</v>
      </c>
      <c r="U559">
        <v>35.875</v>
      </c>
      <c r="V559">
        <f t="shared" si="134"/>
        <v>17.9375</v>
      </c>
      <c r="W559">
        <f t="shared" si="135"/>
        <v>1.79375</v>
      </c>
      <c r="X559">
        <f t="shared" si="144"/>
        <v>10.108188543359374</v>
      </c>
      <c r="Y559">
        <f t="shared" si="149"/>
        <v>0.32026143790849682</v>
      </c>
      <c r="Z559">
        <f t="shared" si="140"/>
        <v>2.9297002260240756E-5</v>
      </c>
      <c r="AA559">
        <f t="shared" si="141"/>
        <v>29.297002260240756</v>
      </c>
      <c r="AB559">
        <f t="shared" si="142"/>
        <v>2.961396226017393E-8</v>
      </c>
      <c r="AC559">
        <f t="shared" si="143"/>
        <v>2.9613962260173932E-2</v>
      </c>
      <c r="AD559">
        <f t="shared" si="148"/>
        <v>2.1903818239773616E-2</v>
      </c>
      <c r="AF559">
        <v>34.301699999999997</v>
      </c>
    </row>
    <row r="560" spans="1:32" x14ac:dyDescent="0.35">
      <c r="A560">
        <v>44792</v>
      </c>
      <c r="B560" s="2">
        <v>44792</v>
      </c>
      <c r="C560" t="s">
        <v>18</v>
      </c>
      <c r="D560" t="s">
        <v>214</v>
      </c>
      <c r="E560" t="s">
        <v>20</v>
      </c>
      <c r="F560" t="s">
        <v>21</v>
      </c>
      <c r="G560">
        <v>2</v>
      </c>
      <c r="H560" t="s">
        <v>22</v>
      </c>
      <c r="I560" t="s">
        <v>113</v>
      </c>
      <c r="J560" t="s">
        <v>421</v>
      </c>
      <c r="K560" t="s">
        <v>225</v>
      </c>
      <c r="L560">
        <v>0.622</v>
      </c>
      <c r="M560">
        <v>7.32</v>
      </c>
      <c r="N560">
        <v>-0.73199999999999998</v>
      </c>
      <c r="O560" t="s">
        <v>175</v>
      </c>
      <c r="P560">
        <v>0.52300000000000002</v>
      </c>
      <c r="Q560">
        <v>9.8999999999999977E-2</v>
      </c>
      <c r="R560">
        <v>19.05</v>
      </c>
      <c r="S560">
        <v>-1.905</v>
      </c>
      <c r="T560">
        <v>-1.173</v>
      </c>
      <c r="U560">
        <v>45.375</v>
      </c>
      <c r="V560">
        <f t="shared" ref="V560:V623" si="150">U560/2</f>
        <v>22.6875</v>
      </c>
      <c r="W560">
        <f t="shared" ref="W560:W623" si="151">V560/10</f>
        <v>2.2687499999999998</v>
      </c>
      <c r="X560">
        <f t="shared" si="144"/>
        <v>16.170475496484372</v>
      </c>
      <c r="Y560">
        <f t="shared" si="149"/>
        <v>0.18929254302103246</v>
      </c>
      <c r="Z560">
        <f t="shared" si="140"/>
        <v>1.5335512945881796E-5</v>
      </c>
      <c r="AA560">
        <f t="shared" si="141"/>
        <v>15.335512945881796</v>
      </c>
      <c r="AB560">
        <f t="shared" si="142"/>
        <v>2.4798253631740045E-8</v>
      </c>
      <c r="AC560">
        <f t="shared" si="143"/>
        <v>2.4798253631740045E-2</v>
      </c>
      <c r="AD560">
        <f t="shared" si="148"/>
        <v>2.1140881186479152E-2</v>
      </c>
      <c r="AF560">
        <v>34.301699999999997</v>
      </c>
    </row>
    <row r="561" spans="1:32" x14ac:dyDescent="0.35">
      <c r="A561">
        <v>44792</v>
      </c>
      <c r="B561" s="2">
        <v>44792</v>
      </c>
      <c r="C561" t="s">
        <v>18</v>
      </c>
      <c r="D561" t="s">
        <v>214</v>
      </c>
      <c r="E561" t="s">
        <v>45</v>
      </c>
      <c r="F561" t="s">
        <v>46</v>
      </c>
      <c r="G561">
        <v>5</v>
      </c>
      <c r="H561" t="s">
        <v>22</v>
      </c>
      <c r="I561" t="s">
        <v>44</v>
      </c>
      <c r="J561" t="s">
        <v>434</v>
      </c>
      <c r="K561" t="s">
        <v>226</v>
      </c>
      <c r="L561">
        <v>0.76100000000000001</v>
      </c>
      <c r="M561">
        <v>10.94</v>
      </c>
      <c r="N561">
        <v>-1.0939999999999999</v>
      </c>
      <c r="O561" t="s">
        <v>60</v>
      </c>
      <c r="P561">
        <v>0.69799999999999995</v>
      </c>
      <c r="Q561">
        <v>6.3000000000000056E-2</v>
      </c>
      <c r="R561">
        <v>25.76</v>
      </c>
      <c r="S561">
        <v>-2.5760000000000001</v>
      </c>
      <c r="T561">
        <f>S561-N561</f>
        <v>-1.4820000000000002</v>
      </c>
      <c r="U561">
        <v>27.325000000000003</v>
      </c>
      <c r="V561">
        <f t="shared" si="150"/>
        <v>13.662500000000001</v>
      </c>
      <c r="W561">
        <f t="shared" si="151"/>
        <v>1.3662500000000002</v>
      </c>
      <c r="X561">
        <f t="shared" si="144"/>
        <v>5.8642146123593761</v>
      </c>
      <c r="Y561">
        <f t="shared" si="149"/>
        <v>9.0257879656160542E-2</v>
      </c>
      <c r="Z561">
        <f t="shared" si="140"/>
        <v>6.1623896086149714E-6</v>
      </c>
      <c r="AA561">
        <f t="shared" si="141"/>
        <v>6.162389608614971</v>
      </c>
      <c r="AB561">
        <f t="shared" si="142"/>
        <v>3.6137575189891492E-9</v>
      </c>
      <c r="AC561">
        <f t="shared" si="143"/>
        <v>3.613757518989149E-3</v>
      </c>
      <c r="AD561">
        <f t="shared" si="148"/>
        <v>2.438432873811841E-3</v>
      </c>
      <c r="AF561">
        <v>34.301699999999997</v>
      </c>
    </row>
    <row r="562" spans="1:32" x14ac:dyDescent="0.35">
      <c r="A562">
        <v>44792</v>
      </c>
      <c r="B562" s="2">
        <v>44792</v>
      </c>
      <c r="C562" t="s">
        <v>18</v>
      </c>
      <c r="D562" t="s">
        <v>214</v>
      </c>
      <c r="E562" t="s">
        <v>20</v>
      </c>
      <c r="F562" t="s">
        <v>21</v>
      </c>
      <c r="G562">
        <v>1</v>
      </c>
      <c r="H562" t="s">
        <v>30</v>
      </c>
      <c r="I562" t="s">
        <v>166</v>
      </c>
      <c r="J562" t="s">
        <v>422</v>
      </c>
      <c r="K562" t="s">
        <v>225</v>
      </c>
      <c r="L562">
        <v>0.54700000000000004</v>
      </c>
      <c r="M562">
        <v>11.21</v>
      </c>
      <c r="N562">
        <v>-1.121</v>
      </c>
      <c r="O562" t="s">
        <v>175</v>
      </c>
      <c r="P562">
        <v>0.50600000000000001</v>
      </c>
      <c r="Q562">
        <v>4.1000000000000036E-2</v>
      </c>
      <c r="R562">
        <v>11.98</v>
      </c>
      <c r="S562">
        <v>-1.198</v>
      </c>
      <c r="T562">
        <v>-7.6999999999999957E-2</v>
      </c>
      <c r="U562">
        <v>162.375</v>
      </c>
      <c r="V562">
        <f t="shared" si="150"/>
        <v>81.1875</v>
      </c>
      <c r="W562">
        <f t="shared" si="151"/>
        <v>8.1187500000000004</v>
      </c>
      <c r="X562">
        <f t="shared" si="144"/>
        <v>207.07508232773438</v>
      </c>
      <c r="Y562">
        <f t="shared" si="149"/>
        <v>8.1027667984189797E-2</v>
      </c>
      <c r="Z562">
        <f t="shared" si="140"/>
        <v>5.3960330721106346E-6</v>
      </c>
      <c r="AA562">
        <f t="shared" si="141"/>
        <v>5.3960330721106349</v>
      </c>
      <c r="AB562">
        <f t="shared" si="142"/>
        <v>1.1173839926504872E-7</v>
      </c>
      <c r="AC562">
        <f t="shared" si="143"/>
        <v>0.11173839926504872</v>
      </c>
      <c r="AD562">
        <f t="shared" si="148"/>
        <v>1.451148042403231</v>
      </c>
      <c r="AF562">
        <v>34.301699999999997</v>
      </c>
    </row>
    <row r="563" spans="1:32" x14ac:dyDescent="0.35">
      <c r="A563">
        <v>44792</v>
      </c>
      <c r="B563" s="2">
        <v>44792</v>
      </c>
      <c r="C563" t="s">
        <v>18</v>
      </c>
      <c r="D563" t="s">
        <v>214</v>
      </c>
      <c r="E563" t="s">
        <v>45</v>
      </c>
      <c r="F563" t="s">
        <v>46</v>
      </c>
      <c r="G563">
        <v>13</v>
      </c>
      <c r="H563" t="s">
        <v>30</v>
      </c>
      <c r="I563" t="s">
        <v>106</v>
      </c>
      <c r="J563" t="s">
        <v>414</v>
      </c>
      <c r="K563" t="s">
        <v>207</v>
      </c>
      <c r="L563">
        <v>0.76100000000000001</v>
      </c>
      <c r="M563">
        <v>9.34</v>
      </c>
      <c r="N563">
        <v>-0.93399999999999994</v>
      </c>
      <c r="O563" t="s">
        <v>105</v>
      </c>
      <c r="P563">
        <v>0.78300000000000003</v>
      </c>
      <c r="Q563">
        <v>-2.200000000000002E-2</v>
      </c>
      <c r="R563">
        <v>9.69</v>
      </c>
      <c r="S563">
        <v>-0.96899999999999997</v>
      </c>
      <c r="T563">
        <f>S563-N563</f>
        <v>-3.5000000000000031E-2</v>
      </c>
      <c r="U563">
        <v>76.775000000000006</v>
      </c>
      <c r="V563">
        <f t="shared" si="150"/>
        <v>38.387500000000003</v>
      </c>
      <c r="W563">
        <f t="shared" si="151"/>
        <v>3.8387500000000001</v>
      </c>
      <c r="X563">
        <f t="shared" si="144"/>
        <v>46.294475148734371</v>
      </c>
      <c r="Y563">
        <f>(P563-L563)/L563</f>
        <v>2.8909329829172166E-2</v>
      </c>
      <c r="Z563">
        <f t="shared" si="140"/>
        <v>1.5173465061379961E-6</v>
      </c>
      <c r="AA563">
        <f t="shared" si="141"/>
        <v>1.517346506137996</v>
      </c>
      <c r="AB563">
        <f t="shared" si="142"/>
        <v>7.0244760120424387E-9</v>
      </c>
      <c r="AC563">
        <f t="shared" si="143"/>
        <v>7.0244760120424391E-3</v>
      </c>
      <c r="AD563">
        <f t="shared" si="148"/>
        <v>0.2006993146297838</v>
      </c>
      <c r="AF563">
        <v>34.301699999999997</v>
      </c>
    </row>
    <row r="564" spans="1:32" x14ac:dyDescent="0.35">
      <c r="A564">
        <v>44792</v>
      </c>
      <c r="B564" s="2">
        <v>44792</v>
      </c>
      <c r="C564" t="s">
        <v>18</v>
      </c>
      <c r="D564" t="s">
        <v>214</v>
      </c>
      <c r="E564" t="s">
        <v>20</v>
      </c>
      <c r="F564" t="s">
        <v>21</v>
      </c>
      <c r="G564">
        <v>13</v>
      </c>
      <c r="H564" t="s">
        <v>33</v>
      </c>
      <c r="I564" t="s">
        <v>34</v>
      </c>
      <c r="J564" t="s">
        <v>424</v>
      </c>
      <c r="K564" t="s">
        <v>227</v>
      </c>
      <c r="L564">
        <v>0.83699999999999997</v>
      </c>
      <c r="M564">
        <v>7.67</v>
      </c>
      <c r="N564">
        <v>-0.76700000000000002</v>
      </c>
      <c r="O564" t="s">
        <v>228</v>
      </c>
      <c r="P564">
        <v>0.72299999999999998</v>
      </c>
      <c r="Q564">
        <v>0.11399999999999999</v>
      </c>
      <c r="R564">
        <v>14.38</v>
      </c>
      <c r="S564">
        <v>-1.4380000000000002</v>
      </c>
      <c r="T564">
        <v>-0.67100000000000015</v>
      </c>
      <c r="U564">
        <v>63.424999999999997</v>
      </c>
      <c r="V564">
        <f t="shared" si="150"/>
        <v>31.712499999999999</v>
      </c>
      <c r="W564">
        <f t="shared" si="151"/>
        <v>3.1712499999999997</v>
      </c>
      <c r="X564">
        <f t="shared" si="144"/>
        <v>31.594425760484366</v>
      </c>
      <c r="Y564">
        <f t="shared" ref="Y564:Y574" si="152">(L564-P564)/P564</f>
        <v>0.15767634854771784</v>
      </c>
      <c r="Z564">
        <f t="shared" si="140"/>
        <v>1.2246094019662113E-5</v>
      </c>
      <c r="AA564">
        <f t="shared" si="141"/>
        <v>12.246094019662113</v>
      </c>
      <c r="AB564">
        <f t="shared" si="142"/>
        <v>3.8690830836012616E-8</v>
      </c>
      <c r="AC564">
        <f t="shared" si="143"/>
        <v>3.8690830836012623E-2</v>
      </c>
      <c r="AD564">
        <f t="shared" si="148"/>
        <v>5.7661446849497186E-2</v>
      </c>
      <c r="AF564">
        <v>34.301699999999997</v>
      </c>
    </row>
    <row r="565" spans="1:32" x14ac:dyDescent="0.35">
      <c r="A565">
        <v>44792</v>
      </c>
      <c r="B565" s="2">
        <v>44792</v>
      </c>
      <c r="C565" t="s">
        <v>18</v>
      </c>
      <c r="D565" t="s">
        <v>214</v>
      </c>
      <c r="E565" t="s">
        <v>20</v>
      </c>
      <c r="F565" t="s">
        <v>21</v>
      </c>
      <c r="G565">
        <v>6</v>
      </c>
      <c r="H565" t="s">
        <v>26</v>
      </c>
      <c r="I565" t="s">
        <v>164</v>
      </c>
      <c r="J565" t="s">
        <v>425</v>
      </c>
      <c r="K565" t="s">
        <v>225</v>
      </c>
      <c r="L565">
        <v>0.90600000000000003</v>
      </c>
      <c r="M565">
        <v>4.5599999999999996</v>
      </c>
      <c r="N565">
        <v>-0.45599999999999996</v>
      </c>
      <c r="O565" t="s">
        <v>175</v>
      </c>
      <c r="P565">
        <v>0.85699999999999998</v>
      </c>
      <c r="Q565">
        <v>4.9000000000000044E-2</v>
      </c>
      <c r="R565">
        <v>19.34</v>
      </c>
      <c r="S565">
        <v>-1.9339999999999999</v>
      </c>
      <c r="T565">
        <v>-1.478</v>
      </c>
      <c r="U565">
        <v>35.5</v>
      </c>
      <c r="V565">
        <f t="shared" si="150"/>
        <v>17.75</v>
      </c>
      <c r="W565">
        <f t="shared" si="151"/>
        <v>1.7749999999999999</v>
      </c>
      <c r="X565">
        <f t="shared" si="144"/>
        <v>9.8979719937499997</v>
      </c>
      <c r="Y565">
        <f t="shared" si="152"/>
        <v>5.7176196032672162E-2</v>
      </c>
      <c r="Z565">
        <f t="shared" si="140"/>
        <v>3.5130064253115235E-6</v>
      </c>
      <c r="AA565">
        <f t="shared" si="141"/>
        <v>3.5130064253115236</v>
      </c>
      <c r="AB565">
        <f t="shared" si="142"/>
        <v>3.4771639211597259E-9</v>
      </c>
      <c r="AC565">
        <f t="shared" si="143"/>
        <v>3.4771639211597259E-3</v>
      </c>
      <c r="AD565">
        <f t="shared" si="148"/>
        <v>2.3526142903651731E-3</v>
      </c>
      <c r="AF565">
        <v>34.301699999999997</v>
      </c>
    </row>
    <row r="566" spans="1:32" x14ac:dyDescent="0.35">
      <c r="A566">
        <v>44792</v>
      </c>
      <c r="B566" s="2">
        <v>44792</v>
      </c>
      <c r="C566" t="s">
        <v>18</v>
      </c>
      <c r="D566" t="s">
        <v>214</v>
      </c>
      <c r="E566" t="s">
        <v>20</v>
      </c>
      <c r="F566" t="s">
        <v>21</v>
      </c>
      <c r="G566">
        <v>12</v>
      </c>
      <c r="H566" t="s">
        <v>41</v>
      </c>
      <c r="I566" t="s">
        <v>42</v>
      </c>
      <c r="J566" t="s">
        <v>426</v>
      </c>
      <c r="K566" t="s">
        <v>227</v>
      </c>
      <c r="L566">
        <v>0.69599999999999995</v>
      </c>
      <c r="M566">
        <v>5.46</v>
      </c>
      <c r="N566">
        <v>-0.54600000000000004</v>
      </c>
      <c r="O566" t="s">
        <v>228</v>
      </c>
      <c r="P566">
        <v>0.54100000000000004</v>
      </c>
      <c r="Q566">
        <v>0.15499999999999992</v>
      </c>
      <c r="R566">
        <v>26.22</v>
      </c>
      <c r="S566">
        <v>-2.6219999999999999</v>
      </c>
      <c r="T566">
        <v>-2.0759999999999996</v>
      </c>
      <c r="U566">
        <v>618.125</v>
      </c>
      <c r="V566">
        <f t="shared" si="150"/>
        <v>309.0625</v>
      </c>
      <c r="W566">
        <f t="shared" si="151"/>
        <v>30.90625</v>
      </c>
      <c r="X566">
        <f t="shared" si="144"/>
        <v>3000.8351097558593</v>
      </c>
      <c r="Y566">
        <f t="shared" si="152"/>
        <v>0.28650646950092407</v>
      </c>
      <c r="Z566">
        <f t="shared" si="140"/>
        <v>2.5543443769277136E-5</v>
      </c>
      <c r="AA566">
        <f t="shared" si="141"/>
        <v>25.543443769277136</v>
      </c>
      <c r="AB566">
        <f t="shared" si="142"/>
        <v>7.6651662886921382E-6</v>
      </c>
      <c r="AC566">
        <f t="shared" si="143"/>
        <v>7.6651662886921379</v>
      </c>
      <c r="AD566">
        <f t="shared" si="148"/>
        <v>3.6922766323179861</v>
      </c>
      <c r="AF566">
        <v>34.301699999999997</v>
      </c>
    </row>
    <row r="567" spans="1:32" x14ac:dyDescent="0.35">
      <c r="A567">
        <v>44792</v>
      </c>
      <c r="B567" s="2">
        <v>44792</v>
      </c>
      <c r="C567" t="s">
        <v>18</v>
      </c>
      <c r="D567" t="s">
        <v>214</v>
      </c>
      <c r="E567" t="s">
        <v>45</v>
      </c>
      <c r="F567" t="s">
        <v>46</v>
      </c>
      <c r="G567">
        <v>15</v>
      </c>
      <c r="H567" t="s">
        <v>41</v>
      </c>
      <c r="I567" t="s">
        <v>104</v>
      </c>
      <c r="J567" t="s">
        <v>416</v>
      </c>
      <c r="K567" t="s">
        <v>207</v>
      </c>
      <c r="L567">
        <v>0.86799999999999999</v>
      </c>
      <c r="M567">
        <v>7.48</v>
      </c>
      <c r="N567">
        <v>-0.748</v>
      </c>
      <c r="O567" t="s">
        <v>105</v>
      </c>
      <c r="P567">
        <v>0.64700000000000002</v>
      </c>
      <c r="Q567">
        <v>0.22099999999999997</v>
      </c>
      <c r="R567">
        <v>28.54</v>
      </c>
      <c r="S567">
        <v>-2.8540000000000001</v>
      </c>
      <c r="T567">
        <f>S567-N567</f>
        <v>-2.1059999999999999</v>
      </c>
      <c r="U567">
        <v>111.32499999999999</v>
      </c>
      <c r="V567">
        <f t="shared" si="150"/>
        <v>55.662499999999994</v>
      </c>
      <c r="W567">
        <f t="shared" si="151"/>
        <v>5.5662499999999993</v>
      </c>
      <c r="X567">
        <f t="shared" si="144"/>
        <v>97.336319847359349</v>
      </c>
      <c r="Y567">
        <f t="shared" si="152"/>
        <v>0.34157650695517772</v>
      </c>
      <c r="Z567">
        <f t="shared" si="140"/>
        <v>3.1715435610527728E-5</v>
      </c>
      <c r="AA567">
        <f t="shared" si="141"/>
        <v>31.715435610527727</v>
      </c>
      <c r="AB567">
        <f t="shared" si="142"/>
        <v>3.0870637846846577E-7</v>
      </c>
      <c r="AC567">
        <f t="shared" si="143"/>
        <v>0.30870637846846577</v>
      </c>
      <c r="AD567">
        <f t="shared" si="148"/>
        <v>0.14658422529366846</v>
      </c>
      <c r="AF567">
        <v>34.301699999999997</v>
      </c>
    </row>
    <row r="568" spans="1:32" x14ac:dyDescent="0.35">
      <c r="A568">
        <v>44792</v>
      </c>
      <c r="B568" s="2">
        <v>44792</v>
      </c>
      <c r="C568" t="s">
        <v>18</v>
      </c>
      <c r="D568" t="s">
        <v>214</v>
      </c>
      <c r="E568" t="s">
        <v>45</v>
      </c>
      <c r="F568" t="s">
        <v>46</v>
      </c>
      <c r="G568">
        <v>12</v>
      </c>
      <c r="H568" t="s">
        <v>41</v>
      </c>
      <c r="I568" t="s">
        <v>108</v>
      </c>
      <c r="J568" t="s">
        <v>415</v>
      </c>
      <c r="K568" t="s">
        <v>207</v>
      </c>
      <c r="L568">
        <v>0.79100000000000004</v>
      </c>
      <c r="M568">
        <v>4.57</v>
      </c>
      <c r="N568">
        <v>-0.45700000000000002</v>
      </c>
      <c r="O568" t="s">
        <v>105</v>
      </c>
      <c r="P568">
        <v>0.61399999999999999</v>
      </c>
      <c r="Q568">
        <v>0.17700000000000005</v>
      </c>
      <c r="R568">
        <v>24.54</v>
      </c>
      <c r="S568">
        <v>-2.4539999999999997</v>
      </c>
      <c r="T568">
        <f>S568-N568</f>
        <v>-1.9969999999999997</v>
      </c>
      <c r="U568">
        <v>92.125</v>
      </c>
      <c r="V568">
        <f t="shared" si="150"/>
        <v>46.0625</v>
      </c>
      <c r="W568">
        <f t="shared" si="151"/>
        <v>4.6062500000000002</v>
      </c>
      <c r="X568">
        <f t="shared" si="144"/>
        <v>66.656808543359375</v>
      </c>
      <c r="Y568">
        <f t="shared" si="152"/>
        <v>0.28827361563517923</v>
      </c>
      <c r="Z568">
        <f t="shared" si="140"/>
        <v>2.573752535162688E-5</v>
      </c>
      <c r="AA568">
        <f t="shared" si="141"/>
        <v>25.737525351626882</v>
      </c>
      <c r="AB568">
        <f t="shared" si="142"/>
        <v>1.7155812997432511E-7</v>
      </c>
      <c r="AC568">
        <f t="shared" si="143"/>
        <v>0.17155812997432512</v>
      </c>
      <c r="AD568">
        <f t="shared" si="148"/>
        <v>8.5907926877478794E-2</v>
      </c>
      <c r="AF568">
        <v>34.301699999999997</v>
      </c>
    </row>
    <row r="569" spans="1:32" x14ac:dyDescent="0.35">
      <c r="A569">
        <v>44792</v>
      </c>
      <c r="B569" s="2">
        <v>44792</v>
      </c>
      <c r="C569" t="s">
        <v>18</v>
      </c>
      <c r="D569" t="s">
        <v>214</v>
      </c>
      <c r="E569" t="s">
        <v>20</v>
      </c>
      <c r="F569" t="s">
        <v>21</v>
      </c>
      <c r="G569">
        <v>15</v>
      </c>
      <c r="H569" t="s">
        <v>29</v>
      </c>
      <c r="I569" t="s">
        <v>76</v>
      </c>
      <c r="J569" t="s">
        <v>427</v>
      </c>
      <c r="K569" t="s">
        <v>227</v>
      </c>
      <c r="L569">
        <v>0.53800000000000003</v>
      </c>
      <c r="M569">
        <v>10.72</v>
      </c>
      <c r="N569">
        <v>-1.0720000000000001</v>
      </c>
      <c r="O569" t="s">
        <v>228</v>
      </c>
      <c r="P569">
        <v>0.41699999999999998</v>
      </c>
      <c r="Q569">
        <v>0.12100000000000005</v>
      </c>
      <c r="R569">
        <v>33.840000000000003</v>
      </c>
      <c r="S569">
        <v>-3.3840000000000003</v>
      </c>
      <c r="T569">
        <v>-2.3120000000000003</v>
      </c>
      <c r="U569">
        <v>77.125</v>
      </c>
      <c r="V569">
        <f t="shared" si="150"/>
        <v>38.5625</v>
      </c>
      <c r="W569">
        <f t="shared" si="151"/>
        <v>3.8562500000000002</v>
      </c>
      <c r="X569">
        <f t="shared" si="144"/>
        <v>46.71752951210938</v>
      </c>
      <c r="Y569">
        <f t="shared" si="152"/>
        <v>0.29016786570743419</v>
      </c>
      <c r="Z569">
        <f t="shared" si="140"/>
        <v>2.5945871841553677E-5</v>
      </c>
      <c r="AA569">
        <f t="shared" si="141"/>
        <v>25.945871841553675</v>
      </c>
      <c r="AB569">
        <f t="shared" si="142"/>
        <v>1.2121270334751917E-7</v>
      </c>
      <c r="AC569">
        <f t="shared" si="143"/>
        <v>0.12121270334751914</v>
      </c>
      <c r="AD569">
        <f t="shared" si="148"/>
        <v>5.2427639856193392E-2</v>
      </c>
      <c r="AF569">
        <v>34.301699999999997</v>
      </c>
    </row>
    <row r="570" spans="1:32" x14ac:dyDescent="0.35">
      <c r="A570">
        <v>44792</v>
      </c>
      <c r="B570" s="2">
        <v>44792</v>
      </c>
      <c r="C570" t="s">
        <v>18</v>
      </c>
      <c r="D570" t="s">
        <v>214</v>
      </c>
      <c r="E570" t="s">
        <v>45</v>
      </c>
      <c r="F570" t="s">
        <v>46</v>
      </c>
      <c r="G570">
        <v>4</v>
      </c>
      <c r="H570" t="s">
        <v>29</v>
      </c>
      <c r="I570" t="s">
        <v>54</v>
      </c>
      <c r="J570" t="s">
        <v>436</v>
      </c>
      <c r="K570" t="s">
        <v>226</v>
      </c>
      <c r="L570">
        <v>0.70799999999999996</v>
      </c>
      <c r="M570">
        <v>15.94</v>
      </c>
      <c r="N570">
        <v>-1.5939999999999999</v>
      </c>
      <c r="O570" t="s">
        <v>60</v>
      </c>
      <c r="P570">
        <v>0.54900000000000004</v>
      </c>
      <c r="Q570">
        <v>0.15899999999999992</v>
      </c>
      <c r="R570">
        <v>35.68</v>
      </c>
      <c r="S570">
        <v>-3.5680000000000001</v>
      </c>
      <c r="T570">
        <f>S570-N570</f>
        <v>-1.9740000000000002</v>
      </c>
      <c r="U570">
        <v>52.625</v>
      </c>
      <c r="V570">
        <f t="shared" si="150"/>
        <v>26.3125</v>
      </c>
      <c r="W570">
        <f t="shared" si="151"/>
        <v>2.6312500000000001</v>
      </c>
      <c r="X570">
        <f t="shared" si="144"/>
        <v>21.750724733984374</v>
      </c>
      <c r="Y570">
        <f t="shared" si="152"/>
        <v>0.28961748633879764</v>
      </c>
      <c r="Z570">
        <f t="shared" si="140"/>
        <v>2.5885303741355889E-5</v>
      </c>
      <c r="AA570">
        <f t="shared" si="141"/>
        <v>25.885303741355891</v>
      </c>
      <c r="AB570">
        <f t="shared" si="142"/>
        <v>5.6302411633380777E-8</v>
      </c>
      <c r="AC570">
        <f t="shared" si="143"/>
        <v>5.6302411633380782E-2</v>
      </c>
      <c r="AD570">
        <f t="shared" ref="AD570:AD601" si="153">AC570/ABS(T570)</f>
        <v>2.852199170890617E-2</v>
      </c>
      <c r="AF570">
        <v>34.301699999999997</v>
      </c>
    </row>
    <row r="571" spans="1:32" x14ac:dyDescent="0.35">
      <c r="A571">
        <v>44792</v>
      </c>
      <c r="B571" s="2">
        <v>44792</v>
      </c>
      <c r="C571" t="s">
        <v>18</v>
      </c>
      <c r="D571" t="s">
        <v>214</v>
      </c>
      <c r="E571" t="s">
        <v>20</v>
      </c>
      <c r="F571" t="s">
        <v>21</v>
      </c>
      <c r="G571">
        <v>16</v>
      </c>
      <c r="H571" t="s">
        <v>29</v>
      </c>
      <c r="I571" t="s">
        <v>36</v>
      </c>
      <c r="J571" t="s">
        <v>428</v>
      </c>
      <c r="K571" t="s">
        <v>227</v>
      </c>
      <c r="L571">
        <v>0.58399999999999996</v>
      </c>
      <c r="M571">
        <v>8.7799999999999994</v>
      </c>
      <c r="N571">
        <v>-0.87799999999999989</v>
      </c>
      <c r="O571" t="s">
        <v>228</v>
      </c>
      <c r="P571">
        <v>0.505</v>
      </c>
      <c r="Q571">
        <v>7.8999999999999959E-2</v>
      </c>
      <c r="R571">
        <v>32.56</v>
      </c>
      <c r="S571">
        <v>-3.2560000000000002</v>
      </c>
      <c r="T571">
        <v>-2.3780000000000001</v>
      </c>
      <c r="U571">
        <v>79.724999999999994</v>
      </c>
      <c r="V571">
        <f t="shared" si="150"/>
        <v>39.862499999999997</v>
      </c>
      <c r="W571">
        <f t="shared" si="151"/>
        <v>3.9862499999999996</v>
      </c>
      <c r="X571">
        <f t="shared" si="144"/>
        <v>49.920459056859364</v>
      </c>
      <c r="Y571">
        <f t="shared" si="152"/>
        <v>0.15643564356435635</v>
      </c>
      <c r="Z571">
        <f t="shared" si="140"/>
        <v>1.2127582126777042E-5</v>
      </c>
      <c r="AA571">
        <f t="shared" si="141"/>
        <v>12.127582126777043</v>
      </c>
      <c r="AB571">
        <f t="shared" si="142"/>
        <v>6.0541446701847281E-8</v>
      </c>
      <c r="AC571">
        <f t="shared" si="143"/>
        <v>6.0541446701847274E-2</v>
      </c>
      <c r="AD571">
        <f t="shared" si="153"/>
        <v>2.5458976745940821E-2</v>
      </c>
      <c r="AF571">
        <v>34.301699999999997</v>
      </c>
    </row>
    <row r="572" spans="1:32" x14ac:dyDescent="0.35">
      <c r="A572">
        <v>44792</v>
      </c>
      <c r="B572" s="2">
        <v>44792</v>
      </c>
      <c r="C572" t="s">
        <v>18</v>
      </c>
      <c r="D572" t="s">
        <v>214</v>
      </c>
      <c r="E572" t="s">
        <v>45</v>
      </c>
      <c r="F572" t="s">
        <v>46</v>
      </c>
      <c r="G572">
        <v>9</v>
      </c>
      <c r="H572" t="s">
        <v>29</v>
      </c>
      <c r="I572" t="s">
        <v>107</v>
      </c>
      <c r="J572" t="s">
        <v>417</v>
      </c>
      <c r="K572" t="s">
        <v>207</v>
      </c>
      <c r="L572">
        <v>0.752</v>
      </c>
      <c r="M572">
        <v>17.86</v>
      </c>
      <c r="N572">
        <v>-1.786</v>
      </c>
      <c r="O572" t="s">
        <v>105</v>
      </c>
      <c r="P572">
        <v>0.63300000000000001</v>
      </c>
      <c r="Q572">
        <v>0.11899999999999999</v>
      </c>
      <c r="R572">
        <v>34.67</v>
      </c>
      <c r="S572">
        <v>-3.4670000000000001</v>
      </c>
      <c r="T572">
        <f>S572-N572</f>
        <v>-1.681</v>
      </c>
      <c r="U572">
        <v>51.075000000000003</v>
      </c>
      <c r="V572">
        <f t="shared" si="150"/>
        <v>25.537500000000001</v>
      </c>
      <c r="W572">
        <f t="shared" si="151"/>
        <v>2.55375</v>
      </c>
      <c r="X572">
        <f t="shared" si="144"/>
        <v>20.488316062359374</v>
      </c>
      <c r="Y572">
        <f t="shared" si="152"/>
        <v>0.18799368088467613</v>
      </c>
      <c r="Z572">
        <f t="shared" si="140"/>
        <v>1.5206081149561188E-5</v>
      </c>
      <c r="AA572">
        <f t="shared" si="141"/>
        <v>15.206081149561188</v>
      </c>
      <c r="AB572">
        <f t="shared" si="142"/>
        <v>3.1154699666209462E-8</v>
      </c>
      <c r="AC572">
        <f t="shared" si="143"/>
        <v>3.1154699666209457E-2</v>
      </c>
      <c r="AD572">
        <f t="shared" si="153"/>
        <v>1.8533432282099617E-2</v>
      </c>
      <c r="AF572">
        <v>34.301699999999997</v>
      </c>
    </row>
    <row r="573" spans="1:32" x14ac:dyDescent="0.35">
      <c r="A573">
        <v>44792</v>
      </c>
      <c r="B573" s="2">
        <v>44792</v>
      </c>
      <c r="C573" t="s">
        <v>18</v>
      </c>
      <c r="D573" t="s">
        <v>214</v>
      </c>
      <c r="E573" t="s">
        <v>45</v>
      </c>
      <c r="F573" t="s">
        <v>46</v>
      </c>
      <c r="G573">
        <v>10</v>
      </c>
      <c r="H573" t="s">
        <v>37</v>
      </c>
      <c r="I573" t="s">
        <v>49</v>
      </c>
      <c r="J573" t="s">
        <v>437</v>
      </c>
      <c r="K573" t="s">
        <v>207</v>
      </c>
      <c r="L573">
        <v>1.026</v>
      </c>
      <c r="M573">
        <v>10.58</v>
      </c>
      <c r="N573">
        <v>-1.0580000000000001</v>
      </c>
      <c r="O573" t="s">
        <v>105</v>
      </c>
      <c r="P573">
        <v>0.83099999999999996</v>
      </c>
      <c r="Q573">
        <v>0.19500000000000006</v>
      </c>
      <c r="R573">
        <v>17.010000000000002</v>
      </c>
      <c r="S573">
        <v>-1.7010000000000001</v>
      </c>
      <c r="T573">
        <f>S573-N573</f>
        <v>-0.64300000000000002</v>
      </c>
      <c r="U573">
        <v>60.85</v>
      </c>
      <c r="V573">
        <f t="shared" si="150"/>
        <v>30.425000000000001</v>
      </c>
      <c r="W573">
        <f t="shared" si="151"/>
        <v>3.0425</v>
      </c>
      <c r="X573">
        <f t="shared" si="144"/>
        <v>29.081089946937499</v>
      </c>
      <c r="Y573">
        <f t="shared" si="152"/>
        <v>0.23465703971119142</v>
      </c>
      <c r="Z573">
        <f t="shared" si="140"/>
        <v>1.9977940148528613E-5</v>
      </c>
      <c r="AA573">
        <f t="shared" si="141"/>
        <v>19.977940148528614</v>
      </c>
      <c r="AB573">
        <f t="shared" si="142"/>
        <v>5.8098027441389452E-8</v>
      </c>
      <c r="AC573">
        <f t="shared" si="143"/>
        <v>5.8098027441389456E-2</v>
      </c>
      <c r="AD573">
        <f t="shared" si="153"/>
        <v>9.0354630546484377E-2</v>
      </c>
      <c r="AF573">
        <v>34.301699999999997</v>
      </c>
    </row>
    <row r="574" spans="1:32" x14ac:dyDescent="0.35">
      <c r="A574">
        <v>44792</v>
      </c>
      <c r="B574" s="2">
        <v>44792</v>
      </c>
      <c r="C574" t="s">
        <v>18</v>
      </c>
      <c r="D574" t="s">
        <v>214</v>
      </c>
      <c r="E574" t="s">
        <v>20</v>
      </c>
      <c r="F574" t="s">
        <v>21</v>
      </c>
      <c r="G574">
        <v>3</v>
      </c>
      <c r="H574" t="s">
        <v>37</v>
      </c>
      <c r="I574" t="s">
        <v>54</v>
      </c>
      <c r="J574" t="s">
        <v>429</v>
      </c>
      <c r="K574" t="s">
        <v>225</v>
      </c>
      <c r="L574">
        <v>0.82499999999999996</v>
      </c>
      <c r="M574">
        <v>9.83</v>
      </c>
      <c r="N574">
        <v>-0.98299999999999998</v>
      </c>
      <c r="O574" t="s">
        <v>175</v>
      </c>
      <c r="P574">
        <v>0.64400000000000002</v>
      </c>
      <c r="Q574">
        <v>0.18099999999999994</v>
      </c>
      <c r="R574">
        <v>27.56</v>
      </c>
      <c r="S574">
        <v>-2.7559999999999998</v>
      </c>
      <c r="T574">
        <v>-1.7729999999999997</v>
      </c>
      <c r="U574">
        <v>80.875</v>
      </c>
      <c r="V574">
        <f t="shared" si="150"/>
        <v>40.4375</v>
      </c>
      <c r="W574">
        <f t="shared" si="151"/>
        <v>4.0437500000000002</v>
      </c>
      <c r="X574">
        <f t="shared" si="144"/>
        <v>51.371009699609374</v>
      </c>
      <c r="Y574">
        <f t="shared" si="152"/>
        <v>0.2810559006211179</v>
      </c>
      <c r="Z574">
        <f t="shared" si="140"/>
        <v>2.4946566731206741E-5</v>
      </c>
      <c r="AA574">
        <f t="shared" si="141"/>
        <v>24.94656673120674</v>
      </c>
      <c r="AB574">
        <f t="shared" si="142"/>
        <v>1.2815303215207741E-7</v>
      </c>
      <c r="AC574">
        <f t="shared" si="143"/>
        <v>0.12815303215207741</v>
      </c>
      <c r="AD574">
        <f t="shared" si="153"/>
        <v>7.2280333983123196E-2</v>
      </c>
      <c r="AF574">
        <v>34.301699999999997</v>
      </c>
    </row>
    <row r="575" spans="1:32" x14ac:dyDescent="0.35">
      <c r="A575">
        <v>44792</v>
      </c>
      <c r="B575" s="2">
        <v>44792</v>
      </c>
      <c r="C575" t="s">
        <v>18</v>
      </c>
      <c r="D575" t="s">
        <v>214</v>
      </c>
      <c r="E575" t="s">
        <v>20</v>
      </c>
      <c r="F575" t="s">
        <v>21</v>
      </c>
      <c r="G575">
        <v>9</v>
      </c>
      <c r="H575" t="s">
        <v>43</v>
      </c>
      <c r="I575" t="s">
        <v>44</v>
      </c>
      <c r="J575" t="s">
        <v>430</v>
      </c>
      <c r="K575" t="s">
        <v>227</v>
      </c>
      <c r="L575">
        <v>1.0169999999999999</v>
      </c>
      <c r="M575">
        <v>8.0500000000000007</v>
      </c>
      <c r="N575">
        <v>-0.80500000000000005</v>
      </c>
      <c r="O575" t="s">
        <v>228</v>
      </c>
      <c r="P575">
        <v>1.2050000000000001</v>
      </c>
      <c r="Q575">
        <v>-0.18800000000000017</v>
      </c>
      <c r="R575">
        <v>11.34</v>
      </c>
      <c r="S575">
        <v>-1.1339999999999999</v>
      </c>
      <c r="T575">
        <v>-0.32899999999999985</v>
      </c>
      <c r="U575">
        <v>103.125</v>
      </c>
      <c r="V575">
        <f t="shared" si="150"/>
        <v>51.5625</v>
      </c>
      <c r="W575">
        <f t="shared" si="151"/>
        <v>5.15625</v>
      </c>
      <c r="X575">
        <f t="shared" si="144"/>
        <v>83.525183349609378</v>
      </c>
      <c r="Y575">
        <f>(P575-L575)/L575</f>
        <v>0.18485742379547707</v>
      </c>
      <c r="Z575">
        <f t="shared" ref="Z575:Z625" si="154">119*(10^-6)*(Y575^1.231)</f>
        <v>1.4894405755783102E-5</v>
      </c>
      <c r="AA575">
        <f t="shared" ref="AA575:AA625" si="155">Z575*10^6</f>
        <v>14.894405755783103</v>
      </c>
      <c r="AB575">
        <f t="shared" ref="AB575:AB625" si="156">Z575*(X575/10000)</f>
        <v>1.2440579716352608E-7</v>
      </c>
      <c r="AC575">
        <f t="shared" ref="AC575:AC625" si="157">AA575*(X575/10000)</f>
        <v>0.12440579716352608</v>
      </c>
      <c r="AD575">
        <f t="shared" si="153"/>
        <v>0.37813312207758704</v>
      </c>
      <c r="AF575">
        <v>34.301699999999997</v>
      </c>
    </row>
    <row r="576" spans="1:32" x14ac:dyDescent="0.35">
      <c r="A576">
        <v>44792</v>
      </c>
      <c r="B576" s="2">
        <v>44792</v>
      </c>
      <c r="C576" t="s">
        <v>18</v>
      </c>
      <c r="D576" t="s">
        <v>214</v>
      </c>
      <c r="E576" t="s">
        <v>20</v>
      </c>
      <c r="F576" t="s">
        <v>21</v>
      </c>
      <c r="G576">
        <v>4</v>
      </c>
      <c r="H576" t="s">
        <v>43</v>
      </c>
      <c r="I576" t="s">
        <v>44</v>
      </c>
      <c r="J576" t="s">
        <v>430</v>
      </c>
      <c r="K576" t="s">
        <v>225</v>
      </c>
      <c r="L576">
        <v>0.73</v>
      </c>
      <c r="M576">
        <v>8.8699999999999992</v>
      </c>
      <c r="N576">
        <v>-0.8869999999999999</v>
      </c>
      <c r="O576" t="s">
        <v>175</v>
      </c>
      <c r="P576">
        <v>0.73799999999999999</v>
      </c>
      <c r="Q576">
        <v>-8.0000000000000071E-3</v>
      </c>
      <c r="R576">
        <v>9.27</v>
      </c>
      <c r="S576">
        <v>-0.92699999999999994</v>
      </c>
      <c r="T576">
        <v>-4.0000000000000036E-2</v>
      </c>
      <c r="U576">
        <v>103.125</v>
      </c>
      <c r="V576">
        <f t="shared" si="150"/>
        <v>51.5625</v>
      </c>
      <c r="W576">
        <f t="shared" si="151"/>
        <v>5.15625</v>
      </c>
      <c r="X576">
        <f t="shared" si="144"/>
        <v>83.525183349609378</v>
      </c>
      <c r="Y576">
        <f>(P576-L576)/L576</f>
        <v>1.0958904109589052E-2</v>
      </c>
      <c r="Z576">
        <f t="shared" si="154"/>
        <v>4.5972730035255793E-7</v>
      </c>
      <c r="AA576">
        <f t="shared" si="155"/>
        <v>0.45972730035255793</v>
      </c>
      <c r="AB576">
        <f t="shared" si="156"/>
        <v>3.8398807052768341E-9</v>
      </c>
      <c r="AC576">
        <f t="shared" si="157"/>
        <v>3.8398807052768338E-3</v>
      </c>
      <c r="AD576">
        <f t="shared" si="153"/>
        <v>9.5997017631920756E-2</v>
      </c>
      <c r="AF576">
        <v>34.301699999999997</v>
      </c>
    </row>
    <row r="577" spans="1:32" x14ac:dyDescent="0.35">
      <c r="A577">
        <v>44792</v>
      </c>
      <c r="B577" s="2">
        <v>44792</v>
      </c>
      <c r="C577" t="s">
        <v>18</v>
      </c>
      <c r="D577" t="s">
        <v>214</v>
      </c>
      <c r="E577" t="s">
        <v>45</v>
      </c>
      <c r="F577" t="s">
        <v>46</v>
      </c>
      <c r="G577">
        <v>6</v>
      </c>
      <c r="H577" t="s">
        <v>43</v>
      </c>
      <c r="I577" t="s">
        <v>52</v>
      </c>
      <c r="J577" t="s">
        <v>438</v>
      </c>
      <c r="K577" t="s">
        <v>226</v>
      </c>
      <c r="L577">
        <v>0.86699999999999999</v>
      </c>
      <c r="M577">
        <v>7.25</v>
      </c>
      <c r="N577">
        <v>-0.72499999999999998</v>
      </c>
      <c r="O577" t="s">
        <v>60</v>
      </c>
      <c r="P577">
        <v>0.89700000000000002</v>
      </c>
      <c r="Q577">
        <v>-3.0000000000000027E-2</v>
      </c>
      <c r="R577">
        <v>13.87</v>
      </c>
      <c r="S577">
        <v>-1.387</v>
      </c>
      <c r="T577">
        <f>S577-N577</f>
        <v>-0.66200000000000003</v>
      </c>
      <c r="U577">
        <v>96.75</v>
      </c>
      <c r="V577">
        <f t="shared" si="150"/>
        <v>48.375</v>
      </c>
      <c r="W577">
        <f t="shared" si="151"/>
        <v>4.8375000000000004</v>
      </c>
      <c r="X577">
        <f t="shared" si="144"/>
        <v>73.517623860937505</v>
      </c>
      <c r="Y577">
        <f>(P577-L577)/L577</f>
        <v>3.4602076124567505E-2</v>
      </c>
      <c r="Z577">
        <f t="shared" si="154"/>
        <v>1.8931355763915545E-6</v>
      </c>
      <c r="AA577">
        <f t="shared" si="155"/>
        <v>1.8931355763915545</v>
      </c>
      <c r="AB577">
        <f t="shared" si="156"/>
        <v>1.3917882922291343E-8</v>
      </c>
      <c r="AC577">
        <f t="shared" si="157"/>
        <v>1.3917882922291342E-2</v>
      </c>
      <c r="AD577">
        <f t="shared" si="153"/>
        <v>2.1023992329745229E-2</v>
      </c>
      <c r="AF577">
        <v>34.301699999999997</v>
      </c>
    </row>
    <row r="578" spans="1:32" x14ac:dyDescent="0.35">
      <c r="A578">
        <v>44792</v>
      </c>
      <c r="B578" s="2">
        <v>44792</v>
      </c>
      <c r="C578" t="s">
        <v>18</v>
      </c>
      <c r="D578" t="s">
        <v>214</v>
      </c>
      <c r="E578" t="s">
        <v>20</v>
      </c>
      <c r="F578" t="s">
        <v>21</v>
      </c>
      <c r="G578">
        <v>5</v>
      </c>
      <c r="H578" t="s">
        <v>25</v>
      </c>
      <c r="I578" t="s">
        <v>74</v>
      </c>
      <c r="J578" t="s">
        <v>490</v>
      </c>
      <c r="K578" t="s">
        <v>225</v>
      </c>
      <c r="L578">
        <v>0.73299999999999998</v>
      </c>
      <c r="M578">
        <v>6.34</v>
      </c>
      <c r="N578">
        <v>-0.63400000000000001</v>
      </c>
      <c r="O578" t="s">
        <v>175</v>
      </c>
      <c r="P578">
        <v>0.59199999999999997</v>
      </c>
      <c r="Q578">
        <v>0.14100000000000001</v>
      </c>
      <c r="R578">
        <v>12.82</v>
      </c>
      <c r="S578">
        <v>-1.282</v>
      </c>
      <c r="T578">
        <v>-0.64800000000000002</v>
      </c>
      <c r="U578">
        <v>51.592500000000001</v>
      </c>
      <c r="V578">
        <f t="shared" si="150"/>
        <v>25.796250000000001</v>
      </c>
      <c r="W578">
        <f t="shared" si="151"/>
        <v>2.5796250000000001</v>
      </c>
      <c r="X578">
        <f t="shared" ref="X578:X641" si="158">(W578^2)*3.14159</f>
        <v>20.905601141136096</v>
      </c>
      <c r="Y578">
        <f t="shared" ref="Y578:Y585" si="159">(L578-P578)/P578</f>
        <v>0.23817567567567571</v>
      </c>
      <c r="Z578">
        <f t="shared" si="154"/>
        <v>2.0347341216986232E-5</v>
      </c>
      <c r="AA578">
        <f t="shared" si="155"/>
        <v>20.347341216986234</v>
      </c>
      <c r="AB578">
        <f t="shared" si="156"/>
        <v>4.253733997649129E-8</v>
      </c>
      <c r="AC578">
        <f t="shared" si="157"/>
        <v>4.2537339976491291E-2</v>
      </c>
      <c r="AD578">
        <f t="shared" si="153"/>
        <v>6.5644043173597663E-2</v>
      </c>
      <c r="AF578">
        <v>34.301699999999997</v>
      </c>
    </row>
    <row r="579" spans="1:32" x14ac:dyDescent="0.35">
      <c r="A579">
        <v>44792</v>
      </c>
      <c r="B579" s="2">
        <v>44792</v>
      </c>
      <c r="C579" t="s">
        <v>18</v>
      </c>
      <c r="D579" t="s">
        <v>214</v>
      </c>
      <c r="E579" t="s">
        <v>45</v>
      </c>
      <c r="F579" t="s">
        <v>46</v>
      </c>
      <c r="G579">
        <v>2</v>
      </c>
      <c r="H579" t="s">
        <v>25</v>
      </c>
      <c r="I579" t="s">
        <v>53</v>
      </c>
      <c r="J579" t="s">
        <v>439</v>
      </c>
      <c r="K579" t="s">
        <v>226</v>
      </c>
      <c r="L579">
        <v>0.75700000000000001</v>
      </c>
      <c r="M579">
        <v>7.37</v>
      </c>
      <c r="N579">
        <v>-0.73699999999999999</v>
      </c>
      <c r="O579" t="s">
        <v>60</v>
      </c>
      <c r="P579">
        <v>0.57599999999999996</v>
      </c>
      <c r="Q579">
        <v>0.18100000000000005</v>
      </c>
      <c r="R579">
        <v>14.08</v>
      </c>
      <c r="S579">
        <v>-1.4079999999999999</v>
      </c>
      <c r="T579">
        <f>S579-N579</f>
        <v>-0.67099999999999993</v>
      </c>
      <c r="U579">
        <v>32.975000000000001</v>
      </c>
      <c r="V579">
        <f t="shared" si="150"/>
        <v>16.487500000000001</v>
      </c>
      <c r="W579">
        <f t="shared" si="151"/>
        <v>1.6487500000000002</v>
      </c>
      <c r="X579">
        <f t="shared" si="158"/>
        <v>8.5400246249843761</v>
      </c>
      <c r="Y579">
        <f t="shared" si="159"/>
        <v>0.31423611111111122</v>
      </c>
      <c r="Z579">
        <f t="shared" si="154"/>
        <v>2.861997235752413E-5</v>
      </c>
      <c r="AA579">
        <f t="shared" si="155"/>
        <v>28.61997235752413</v>
      </c>
      <c r="AB579">
        <f t="shared" si="156"/>
        <v>2.4441526869962823E-8</v>
      </c>
      <c r="AC579">
        <f t="shared" si="157"/>
        <v>2.4441526869962822E-2</v>
      </c>
      <c r="AD579">
        <f t="shared" si="153"/>
        <v>3.6425524396367849E-2</v>
      </c>
      <c r="AF579">
        <v>34.301699999999997</v>
      </c>
    </row>
    <row r="580" spans="1:32" x14ac:dyDescent="0.35">
      <c r="A580">
        <v>44792</v>
      </c>
      <c r="B580" s="2">
        <v>44792</v>
      </c>
      <c r="C580" t="s">
        <v>18</v>
      </c>
      <c r="D580" t="s">
        <v>214</v>
      </c>
      <c r="E580" t="s">
        <v>20</v>
      </c>
      <c r="F580" t="s">
        <v>21</v>
      </c>
      <c r="G580">
        <v>10</v>
      </c>
      <c r="H580" t="s">
        <v>25</v>
      </c>
      <c r="I580" t="s">
        <v>31</v>
      </c>
      <c r="J580" t="s">
        <v>431</v>
      </c>
      <c r="K580" t="s">
        <v>227</v>
      </c>
      <c r="L580">
        <v>0.51700000000000002</v>
      </c>
      <c r="M580">
        <v>9.4600000000000009</v>
      </c>
      <c r="N580">
        <v>-0.94600000000000006</v>
      </c>
      <c r="O580" t="s">
        <v>228</v>
      </c>
      <c r="P580">
        <v>0.42699999999999999</v>
      </c>
      <c r="Q580">
        <v>9.0000000000000024E-2</v>
      </c>
      <c r="R580">
        <v>20.53</v>
      </c>
      <c r="S580">
        <v>-2.0529999999999999</v>
      </c>
      <c r="T580">
        <v>-1.1069999999999998</v>
      </c>
      <c r="U580">
        <v>48.277500000000003</v>
      </c>
      <c r="V580">
        <f t="shared" si="150"/>
        <v>24.138750000000002</v>
      </c>
      <c r="W580">
        <f t="shared" si="151"/>
        <v>2.413875</v>
      </c>
      <c r="X580">
        <f t="shared" si="158"/>
        <v>18.305393099162341</v>
      </c>
      <c r="Y580">
        <f t="shared" si="159"/>
        <v>0.21077283372365346</v>
      </c>
      <c r="Z580">
        <f t="shared" si="154"/>
        <v>1.7505026653081129E-5</v>
      </c>
      <c r="AA580">
        <f t="shared" si="155"/>
        <v>17.505026653081128</v>
      </c>
      <c r="AB580">
        <f t="shared" si="156"/>
        <v>3.2043639409596413E-8</v>
      </c>
      <c r="AC580">
        <f t="shared" si="157"/>
        <v>3.2043639409596411E-2</v>
      </c>
      <c r="AD580">
        <f t="shared" si="153"/>
        <v>2.8946377063772736E-2</v>
      </c>
      <c r="AF580">
        <v>34.301699999999997</v>
      </c>
    </row>
    <row r="581" spans="1:32" x14ac:dyDescent="0.35">
      <c r="A581">
        <v>44798</v>
      </c>
      <c r="B581" s="2">
        <v>44798</v>
      </c>
      <c r="C581" t="s">
        <v>56</v>
      </c>
      <c r="D581" t="s">
        <v>214</v>
      </c>
      <c r="E581" t="s">
        <v>77</v>
      </c>
      <c r="F581" t="s">
        <v>46</v>
      </c>
      <c r="G581">
        <v>13</v>
      </c>
      <c r="H581" t="s">
        <v>39</v>
      </c>
      <c r="I581" t="s">
        <v>84</v>
      </c>
      <c r="J581" t="s">
        <v>513</v>
      </c>
      <c r="K581" t="s">
        <v>229</v>
      </c>
      <c r="L581">
        <v>0.67100000000000004</v>
      </c>
      <c r="M581">
        <v>6.56</v>
      </c>
      <c r="N581">
        <v>-0.65599999999999992</v>
      </c>
      <c r="O581" t="s">
        <v>112</v>
      </c>
      <c r="P581">
        <v>0.51400000000000001</v>
      </c>
      <c r="Q581">
        <v>0.15700000000000003</v>
      </c>
      <c r="R581">
        <v>8.6300000000000008</v>
      </c>
      <c r="S581">
        <v>-0.8630000000000001</v>
      </c>
      <c r="T581">
        <f t="shared" ref="T581:T604" si="160">S581-N581</f>
        <v>-0.20700000000000018</v>
      </c>
      <c r="U581">
        <v>70.305000000000007</v>
      </c>
      <c r="V581">
        <f t="shared" si="150"/>
        <v>35.152500000000003</v>
      </c>
      <c r="W581">
        <f t="shared" si="151"/>
        <v>3.5152500000000004</v>
      </c>
      <c r="X581">
        <f t="shared" si="158"/>
        <v>38.820572848524378</v>
      </c>
      <c r="Y581">
        <f t="shared" si="159"/>
        <v>0.30544747081712065</v>
      </c>
      <c r="Z581">
        <f t="shared" si="154"/>
        <v>2.7637823182002475E-5</v>
      </c>
      <c r="AA581">
        <f t="shared" si="155"/>
        <v>27.637823182002474</v>
      </c>
      <c r="AB581">
        <f t="shared" si="156"/>
        <v>1.072916128211563E-7</v>
      </c>
      <c r="AC581">
        <f t="shared" si="157"/>
        <v>0.10729161282115629</v>
      </c>
      <c r="AD581">
        <f t="shared" si="153"/>
        <v>0.51831697015051303</v>
      </c>
      <c r="AF581">
        <v>29.246200000000002</v>
      </c>
    </row>
    <row r="582" spans="1:32" x14ac:dyDescent="0.35">
      <c r="A582">
        <v>44798</v>
      </c>
      <c r="B582" s="2">
        <v>44798</v>
      </c>
      <c r="C582" t="s">
        <v>56</v>
      </c>
      <c r="D582" t="s">
        <v>214</v>
      </c>
      <c r="E582" t="s">
        <v>57</v>
      </c>
      <c r="F582" t="s">
        <v>46</v>
      </c>
      <c r="G582">
        <v>6</v>
      </c>
      <c r="H582" t="s">
        <v>39</v>
      </c>
      <c r="I582" t="s">
        <v>65</v>
      </c>
      <c r="J582" t="s">
        <v>497</v>
      </c>
      <c r="K582" t="s">
        <v>230</v>
      </c>
      <c r="L582">
        <v>0.61</v>
      </c>
      <c r="M582">
        <v>5.54</v>
      </c>
      <c r="N582">
        <v>-0.55400000000000005</v>
      </c>
      <c r="O582" t="s">
        <v>231</v>
      </c>
      <c r="P582">
        <v>0.434</v>
      </c>
      <c r="Q582">
        <v>0.17599999999999999</v>
      </c>
      <c r="R582">
        <v>9.8699999999999992</v>
      </c>
      <c r="S582">
        <v>-0.98699999999999988</v>
      </c>
      <c r="T582">
        <f t="shared" si="160"/>
        <v>-0.43299999999999983</v>
      </c>
      <c r="U582">
        <v>57.875</v>
      </c>
      <c r="V582">
        <f t="shared" si="150"/>
        <v>28.9375</v>
      </c>
      <c r="W582">
        <f t="shared" si="151"/>
        <v>2.8937499999999998</v>
      </c>
      <c r="X582">
        <f t="shared" si="158"/>
        <v>26.307011980859368</v>
      </c>
      <c r="Y582">
        <f t="shared" si="159"/>
        <v>0.40552995391705066</v>
      </c>
      <c r="Z582">
        <f t="shared" si="154"/>
        <v>3.9176280310214268E-5</v>
      </c>
      <c r="AA582">
        <f t="shared" si="155"/>
        <v>39.176280310214267</v>
      </c>
      <c r="AB582">
        <f t="shared" si="156"/>
        <v>1.0306108754863118E-7</v>
      </c>
      <c r="AC582">
        <f t="shared" si="157"/>
        <v>0.10306108754863118</v>
      </c>
      <c r="AD582">
        <f t="shared" si="153"/>
        <v>0.23801636847258942</v>
      </c>
      <c r="AE582">
        <v>29.246200000000002</v>
      </c>
      <c r="AF582">
        <v>29.246200000000002</v>
      </c>
    </row>
    <row r="583" spans="1:32" x14ac:dyDescent="0.35">
      <c r="A583">
        <v>44798</v>
      </c>
      <c r="B583" s="2">
        <v>44798</v>
      </c>
      <c r="C583" t="s">
        <v>56</v>
      </c>
      <c r="D583" t="s">
        <v>214</v>
      </c>
      <c r="E583" t="s">
        <v>67</v>
      </c>
      <c r="F583" t="s">
        <v>46</v>
      </c>
      <c r="G583">
        <v>2</v>
      </c>
      <c r="H583" t="s">
        <v>39</v>
      </c>
      <c r="I583" t="s">
        <v>71</v>
      </c>
      <c r="J583" t="s">
        <v>505</v>
      </c>
      <c r="K583" t="s">
        <v>186</v>
      </c>
      <c r="L583">
        <v>0.499</v>
      </c>
      <c r="M583">
        <v>6.45</v>
      </c>
      <c r="N583">
        <v>-0.64500000000000002</v>
      </c>
      <c r="O583" t="s">
        <v>147</v>
      </c>
      <c r="P583">
        <v>0.33800000000000002</v>
      </c>
      <c r="Q583">
        <v>0.16099999999999998</v>
      </c>
      <c r="R583">
        <v>12.87</v>
      </c>
      <c r="S583">
        <v>-1.2869999999999999</v>
      </c>
      <c r="T583">
        <f t="shared" si="160"/>
        <v>-0.6419999999999999</v>
      </c>
      <c r="U583">
        <v>60.91</v>
      </c>
      <c r="V583">
        <f t="shared" si="150"/>
        <v>30.454999999999998</v>
      </c>
      <c r="W583">
        <f t="shared" si="151"/>
        <v>3.0454999999999997</v>
      </c>
      <c r="X583">
        <f t="shared" si="158"/>
        <v>29.138467946697489</v>
      </c>
      <c r="Y583">
        <f t="shared" si="159"/>
        <v>0.47633136094674544</v>
      </c>
      <c r="Z583">
        <f t="shared" si="154"/>
        <v>4.7758772582982438E-5</v>
      </c>
      <c r="AA583">
        <f t="shared" si="155"/>
        <v>47.758772582982438</v>
      </c>
      <c r="AB583">
        <f t="shared" si="156"/>
        <v>1.3916174640828485E-7</v>
      </c>
      <c r="AC583">
        <f t="shared" si="157"/>
        <v>0.13916174640828485</v>
      </c>
      <c r="AD583">
        <f t="shared" si="153"/>
        <v>0.21676284487271788</v>
      </c>
      <c r="AF583">
        <v>29.246200000000002</v>
      </c>
    </row>
    <row r="584" spans="1:32" x14ac:dyDescent="0.35">
      <c r="A584">
        <v>44798</v>
      </c>
      <c r="B584" s="2">
        <v>44798</v>
      </c>
      <c r="C584" t="s">
        <v>56</v>
      </c>
      <c r="D584" t="s">
        <v>214</v>
      </c>
      <c r="E584" t="s">
        <v>57</v>
      </c>
      <c r="F584" t="s">
        <v>46</v>
      </c>
      <c r="G584">
        <v>7</v>
      </c>
      <c r="H584" t="s">
        <v>39</v>
      </c>
      <c r="I584" t="s">
        <v>61</v>
      </c>
      <c r="J584" t="s">
        <v>498</v>
      </c>
      <c r="K584" t="s">
        <v>230</v>
      </c>
      <c r="L584">
        <v>0.77900000000000003</v>
      </c>
      <c r="M584">
        <v>6.25</v>
      </c>
      <c r="N584">
        <v>-0.625</v>
      </c>
      <c r="O584" t="s">
        <v>231</v>
      </c>
      <c r="P584">
        <v>0.54800000000000004</v>
      </c>
      <c r="Q584">
        <v>0.23099999999999998</v>
      </c>
      <c r="R584">
        <v>12.01</v>
      </c>
      <c r="S584">
        <v>-1.2010000000000001</v>
      </c>
      <c r="T584">
        <f t="shared" si="160"/>
        <v>-0.57600000000000007</v>
      </c>
      <c r="U584">
        <v>51.97</v>
      </c>
      <c r="V584">
        <f t="shared" si="150"/>
        <v>25.984999999999999</v>
      </c>
      <c r="W584">
        <f t="shared" si="151"/>
        <v>2.5985</v>
      </c>
      <c r="X584">
        <f t="shared" si="158"/>
        <v>21.2126510665775</v>
      </c>
      <c r="Y584">
        <f t="shared" si="159"/>
        <v>0.42153284671532842</v>
      </c>
      <c r="Z584">
        <f t="shared" si="154"/>
        <v>4.1087946933376554E-5</v>
      </c>
      <c r="AA584">
        <f t="shared" si="155"/>
        <v>41.087946933376557</v>
      </c>
      <c r="AB584">
        <f t="shared" si="156"/>
        <v>8.7158428133976997E-8</v>
      </c>
      <c r="AC584">
        <f t="shared" si="157"/>
        <v>8.7158428133977006E-2</v>
      </c>
      <c r="AD584">
        <f t="shared" si="153"/>
        <v>0.15131671551037673</v>
      </c>
      <c r="AE584">
        <v>29.246200000000002</v>
      </c>
      <c r="AF584">
        <v>29.246200000000002</v>
      </c>
    </row>
    <row r="585" spans="1:32" x14ac:dyDescent="0.35">
      <c r="A585">
        <v>44798</v>
      </c>
      <c r="B585" s="2">
        <v>44798</v>
      </c>
      <c r="C585" t="s">
        <v>56</v>
      </c>
      <c r="D585" t="s">
        <v>214</v>
      </c>
      <c r="E585" t="s">
        <v>57</v>
      </c>
      <c r="F585" t="s">
        <v>46</v>
      </c>
      <c r="G585">
        <v>8</v>
      </c>
      <c r="H585" t="s">
        <v>28</v>
      </c>
      <c r="I585" t="s">
        <v>64</v>
      </c>
      <c r="J585" t="s">
        <v>499</v>
      </c>
      <c r="K585" t="s">
        <v>230</v>
      </c>
      <c r="L585">
        <v>0.60499999999999998</v>
      </c>
      <c r="M585">
        <v>6.46</v>
      </c>
      <c r="N585">
        <v>-0.64600000000000002</v>
      </c>
      <c r="O585" t="s">
        <v>231</v>
      </c>
      <c r="P585">
        <v>0.49299999999999999</v>
      </c>
      <c r="Q585">
        <v>0.11199999999999999</v>
      </c>
      <c r="R585">
        <v>11.43</v>
      </c>
      <c r="S585">
        <v>-1.143</v>
      </c>
      <c r="T585">
        <f t="shared" si="160"/>
        <v>-0.497</v>
      </c>
      <c r="U585">
        <v>38.71</v>
      </c>
      <c r="V585">
        <f t="shared" si="150"/>
        <v>19.355</v>
      </c>
      <c r="W585">
        <f t="shared" si="151"/>
        <v>1.9355</v>
      </c>
      <c r="X585">
        <f t="shared" si="158"/>
        <v>11.7688995797975</v>
      </c>
      <c r="Y585">
        <f t="shared" si="159"/>
        <v>0.22718052738336711</v>
      </c>
      <c r="Z585">
        <f t="shared" si="154"/>
        <v>1.9197283994912913E-5</v>
      </c>
      <c r="AA585">
        <f t="shared" si="155"/>
        <v>19.197283994912912</v>
      </c>
      <c r="AB585">
        <f t="shared" si="156"/>
        <v>2.2593090754098383E-8</v>
      </c>
      <c r="AC585">
        <f t="shared" si="157"/>
        <v>2.2593090754098384E-2</v>
      </c>
      <c r="AD585">
        <f t="shared" si="153"/>
        <v>4.5458935118910228E-2</v>
      </c>
      <c r="AE585">
        <v>29.246200000000002</v>
      </c>
      <c r="AF585">
        <v>29.246200000000002</v>
      </c>
    </row>
    <row r="586" spans="1:32" x14ac:dyDescent="0.35">
      <c r="A586">
        <v>44798</v>
      </c>
      <c r="B586" s="2">
        <v>44798</v>
      </c>
      <c r="C586" t="s">
        <v>56</v>
      </c>
      <c r="D586" t="s">
        <v>214</v>
      </c>
      <c r="E586" t="s">
        <v>67</v>
      </c>
      <c r="F586" t="s">
        <v>46</v>
      </c>
      <c r="G586">
        <v>7</v>
      </c>
      <c r="H586" t="s">
        <v>28</v>
      </c>
      <c r="I586" t="s">
        <v>35</v>
      </c>
      <c r="J586" t="s">
        <v>506</v>
      </c>
      <c r="K586" t="s">
        <v>186</v>
      </c>
      <c r="L586">
        <v>0.748</v>
      </c>
      <c r="M586">
        <v>7.51</v>
      </c>
      <c r="N586">
        <v>-0.751</v>
      </c>
      <c r="O586" t="s">
        <v>147</v>
      </c>
      <c r="P586">
        <v>0.81499999999999995</v>
      </c>
      <c r="Q586">
        <v>-6.6999999999999948E-2</v>
      </c>
      <c r="R586">
        <v>11.56</v>
      </c>
      <c r="S586">
        <v>-1.1560000000000001</v>
      </c>
      <c r="T586">
        <f t="shared" si="160"/>
        <v>-0.40500000000000014</v>
      </c>
      <c r="U586">
        <v>52.41</v>
      </c>
      <c r="V586">
        <f t="shared" si="150"/>
        <v>26.204999999999998</v>
      </c>
      <c r="W586">
        <f t="shared" si="151"/>
        <v>2.6204999999999998</v>
      </c>
      <c r="X586">
        <f t="shared" si="158"/>
        <v>21.573362147197496</v>
      </c>
      <c r="Y586">
        <f>(P586-L586)/L586</f>
        <v>8.9572192513368912E-2</v>
      </c>
      <c r="Z586">
        <f t="shared" si="154"/>
        <v>6.1048103458251669E-6</v>
      </c>
      <c r="AA586">
        <f t="shared" si="155"/>
        <v>6.1048103458251672</v>
      </c>
      <c r="AB586">
        <f t="shared" si="156"/>
        <v>1.317012844304443E-8</v>
      </c>
      <c r="AC586">
        <f t="shared" si="157"/>
        <v>1.3170128443044431E-2</v>
      </c>
      <c r="AD586">
        <f t="shared" si="153"/>
        <v>3.2518835661838087E-2</v>
      </c>
      <c r="AF586">
        <v>29.246200000000002</v>
      </c>
    </row>
    <row r="587" spans="1:32" x14ac:dyDescent="0.35">
      <c r="A587">
        <v>44798</v>
      </c>
      <c r="B587" s="2">
        <v>44798</v>
      </c>
      <c r="C587" t="s">
        <v>56</v>
      </c>
      <c r="D587" t="s">
        <v>214</v>
      </c>
      <c r="E587" t="s">
        <v>77</v>
      </c>
      <c r="F587" t="s">
        <v>46</v>
      </c>
      <c r="G587">
        <v>14</v>
      </c>
      <c r="H587" t="s">
        <v>28</v>
      </c>
      <c r="I587" t="s">
        <v>79</v>
      </c>
      <c r="J587" t="s">
        <v>514</v>
      </c>
      <c r="K587" t="s">
        <v>229</v>
      </c>
      <c r="L587">
        <v>0.753</v>
      </c>
      <c r="M587">
        <v>7.73</v>
      </c>
      <c r="N587">
        <v>-0.77300000000000002</v>
      </c>
      <c r="O587" t="s">
        <v>112</v>
      </c>
      <c r="P587">
        <v>0.80100000000000005</v>
      </c>
      <c r="Q587">
        <v>-4.8000000000000043E-2</v>
      </c>
      <c r="R587">
        <v>11.56</v>
      </c>
      <c r="S587">
        <v>-1.1560000000000001</v>
      </c>
      <c r="T587">
        <f t="shared" si="160"/>
        <v>-0.38300000000000012</v>
      </c>
      <c r="U587">
        <v>34.164999999999999</v>
      </c>
      <c r="V587">
        <f t="shared" si="150"/>
        <v>17.0825</v>
      </c>
      <c r="W587">
        <f t="shared" si="151"/>
        <v>1.70825</v>
      </c>
      <c r="X587">
        <f t="shared" si="158"/>
        <v>9.1675305239693756</v>
      </c>
      <c r="Y587">
        <f>(P587-L587)/L587</f>
        <v>6.374501992031878E-2</v>
      </c>
      <c r="Z587">
        <f t="shared" si="154"/>
        <v>4.0162460266035199E-6</v>
      </c>
      <c r="AA587">
        <f t="shared" si="155"/>
        <v>4.01624602660352</v>
      </c>
      <c r="AB587">
        <f t="shared" si="156"/>
        <v>3.6819058040658492E-9</v>
      </c>
      <c r="AC587">
        <f t="shared" si="157"/>
        <v>3.6819058040658491E-3</v>
      </c>
      <c r="AD587">
        <f t="shared" si="153"/>
        <v>9.6133310811118752E-3</v>
      </c>
      <c r="AF587">
        <v>29.246200000000002</v>
      </c>
    </row>
    <row r="588" spans="1:32" x14ac:dyDescent="0.35">
      <c r="A588">
        <v>44798</v>
      </c>
      <c r="B588" s="2">
        <v>44798</v>
      </c>
      <c r="C588" t="s">
        <v>56</v>
      </c>
      <c r="D588" t="s">
        <v>214</v>
      </c>
      <c r="E588" t="s">
        <v>77</v>
      </c>
      <c r="F588" t="s">
        <v>46</v>
      </c>
      <c r="G588">
        <v>16</v>
      </c>
      <c r="H588" t="s">
        <v>28</v>
      </c>
      <c r="I588" t="s">
        <v>82</v>
      </c>
      <c r="J588" t="s">
        <v>515</v>
      </c>
      <c r="K588" t="s">
        <v>229</v>
      </c>
      <c r="L588">
        <v>0.79700000000000004</v>
      </c>
      <c r="M588">
        <v>8.65</v>
      </c>
      <c r="N588">
        <v>-0.86499999999999999</v>
      </c>
      <c r="O588" t="s">
        <v>112</v>
      </c>
      <c r="P588">
        <v>0.77600000000000002</v>
      </c>
      <c r="Q588">
        <v>2.1000000000000019E-2</v>
      </c>
      <c r="R588">
        <v>6.53</v>
      </c>
      <c r="S588">
        <v>-0.65300000000000002</v>
      </c>
      <c r="T588">
        <f t="shared" si="160"/>
        <v>0.21199999999999997</v>
      </c>
      <c r="U588">
        <v>33.85</v>
      </c>
      <c r="V588">
        <f t="shared" si="150"/>
        <v>16.925000000000001</v>
      </c>
      <c r="W588">
        <f t="shared" si="151"/>
        <v>1.6925000000000001</v>
      </c>
      <c r="X588">
        <f t="shared" si="158"/>
        <v>8.9992612694375023</v>
      </c>
      <c r="Y588">
        <f>(L588-P588)/P588</f>
        <v>2.7061855670103115E-2</v>
      </c>
      <c r="Z588">
        <f t="shared" si="154"/>
        <v>1.3988757266422647E-6</v>
      </c>
      <c r="AA588">
        <f t="shared" si="155"/>
        <v>1.3988757266422647</v>
      </c>
      <c r="AB588">
        <f t="shared" si="156"/>
        <v>1.2588848147527976E-9</v>
      </c>
      <c r="AC588">
        <f t="shared" si="157"/>
        <v>1.2588848147527976E-3</v>
      </c>
      <c r="AD588">
        <f t="shared" si="153"/>
        <v>5.9381359186452725E-3</v>
      </c>
      <c r="AF588">
        <v>29.246200000000002</v>
      </c>
    </row>
    <row r="589" spans="1:32" x14ac:dyDescent="0.35">
      <c r="A589">
        <v>44798</v>
      </c>
      <c r="B589" s="2">
        <v>44798</v>
      </c>
      <c r="C589" t="s">
        <v>56</v>
      </c>
      <c r="D589" t="s">
        <v>214</v>
      </c>
      <c r="E589" t="s">
        <v>67</v>
      </c>
      <c r="F589" t="s">
        <v>46</v>
      </c>
      <c r="G589">
        <v>3</v>
      </c>
      <c r="H589" t="s">
        <v>30</v>
      </c>
      <c r="I589" t="s">
        <v>68</v>
      </c>
      <c r="J589" t="s">
        <v>507</v>
      </c>
      <c r="K589" t="s">
        <v>186</v>
      </c>
      <c r="L589">
        <v>0.61499999999999999</v>
      </c>
      <c r="M589">
        <v>5.07</v>
      </c>
      <c r="N589">
        <v>-0.50700000000000001</v>
      </c>
      <c r="O589" t="s">
        <v>147</v>
      </c>
      <c r="P589">
        <v>0.432</v>
      </c>
      <c r="Q589">
        <v>0.183</v>
      </c>
      <c r="R589">
        <v>5.58</v>
      </c>
      <c r="S589">
        <v>-0.55800000000000005</v>
      </c>
      <c r="T589">
        <f t="shared" si="160"/>
        <v>-5.1000000000000045E-2</v>
      </c>
      <c r="U589">
        <v>44.314999999999998</v>
      </c>
      <c r="V589">
        <f t="shared" si="150"/>
        <v>22.157499999999999</v>
      </c>
      <c r="W589">
        <f t="shared" si="151"/>
        <v>2.2157499999999999</v>
      </c>
      <c r="X589">
        <f t="shared" si="158"/>
        <v>15.423787097669374</v>
      </c>
      <c r="Y589">
        <f>(L589-P589)/P589</f>
        <v>0.4236111111111111</v>
      </c>
      <c r="Z589">
        <f t="shared" si="154"/>
        <v>4.1337457415076371E-5</v>
      </c>
      <c r="AA589">
        <f t="shared" si="155"/>
        <v>41.337457415076372</v>
      </c>
      <c r="AB589">
        <f t="shared" si="156"/>
        <v>6.3758014232911209E-8</v>
      </c>
      <c r="AC589">
        <f t="shared" si="157"/>
        <v>6.3758014232911206E-2</v>
      </c>
      <c r="AD589">
        <f t="shared" si="153"/>
        <v>1.2501571418217872</v>
      </c>
      <c r="AF589">
        <v>29.246200000000002</v>
      </c>
    </row>
    <row r="590" spans="1:32" x14ac:dyDescent="0.35">
      <c r="A590">
        <v>44798</v>
      </c>
      <c r="B590" s="2">
        <v>44798</v>
      </c>
      <c r="C590" t="s">
        <v>56</v>
      </c>
      <c r="D590" t="s">
        <v>214</v>
      </c>
      <c r="E590" t="s">
        <v>77</v>
      </c>
      <c r="F590" t="s">
        <v>46</v>
      </c>
      <c r="G590">
        <v>9</v>
      </c>
      <c r="H590" t="s">
        <v>30</v>
      </c>
      <c r="I590" t="s">
        <v>93</v>
      </c>
      <c r="J590" t="s">
        <v>516</v>
      </c>
      <c r="K590" t="s">
        <v>229</v>
      </c>
      <c r="L590">
        <v>0.624</v>
      </c>
      <c r="M590">
        <v>4.9800000000000004</v>
      </c>
      <c r="N590">
        <v>-0.49800000000000005</v>
      </c>
      <c r="O590" t="s">
        <v>112</v>
      </c>
      <c r="P590">
        <v>0.39500000000000002</v>
      </c>
      <c r="Q590">
        <v>0.22899999999999998</v>
      </c>
      <c r="R590">
        <v>6.44</v>
      </c>
      <c r="S590">
        <v>-0.64400000000000002</v>
      </c>
      <c r="T590">
        <f t="shared" si="160"/>
        <v>-0.14599999999999996</v>
      </c>
      <c r="U590">
        <v>39.945</v>
      </c>
      <c r="V590">
        <f t="shared" si="150"/>
        <v>19.9725</v>
      </c>
      <c r="W590">
        <f t="shared" si="151"/>
        <v>1.99725</v>
      </c>
      <c r="X590">
        <f t="shared" si="158"/>
        <v>12.531826268274374</v>
      </c>
      <c r="Y590">
        <f>(L590-P590)/P590</f>
        <v>0.57974683544303796</v>
      </c>
      <c r="Z590">
        <f t="shared" si="154"/>
        <v>6.0826582335752126E-5</v>
      </c>
      <c r="AA590">
        <f t="shared" si="155"/>
        <v>60.826582335752128</v>
      </c>
      <c r="AB590">
        <f t="shared" si="156"/>
        <v>7.6226816232453256E-8</v>
      </c>
      <c r="AC590">
        <f t="shared" si="157"/>
        <v>7.6226816232453254E-2</v>
      </c>
      <c r="AD590">
        <f t="shared" si="153"/>
        <v>0.52210148104420051</v>
      </c>
      <c r="AF590">
        <v>29.246200000000002</v>
      </c>
    </row>
    <row r="591" spans="1:32" x14ac:dyDescent="0.35">
      <c r="A591">
        <v>44798</v>
      </c>
      <c r="B591" s="2">
        <v>44798</v>
      </c>
      <c r="C591" t="s">
        <v>56</v>
      </c>
      <c r="D591" t="s">
        <v>214</v>
      </c>
      <c r="E591" t="s">
        <v>57</v>
      </c>
      <c r="F591" t="s">
        <v>46</v>
      </c>
      <c r="G591">
        <v>5</v>
      </c>
      <c r="H591" t="s">
        <v>30</v>
      </c>
      <c r="I591" t="s">
        <v>62</v>
      </c>
      <c r="J591" t="s">
        <v>500</v>
      </c>
      <c r="K591" t="s">
        <v>230</v>
      </c>
      <c r="L591">
        <v>0.68100000000000005</v>
      </c>
      <c r="M591">
        <v>6.23</v>
      </c>
      <c r="N591">
        <v>-0.623</v>
      </c>
      <c r="O591" t="s">
        <v>231</v>
      </c>
      <c r="P591">
        <v>0.52100000000000002</v>
      </c>
      <c r="Q591">
        <v>0.16000000000000003</v>
      </c>
      <c r="R591">
        <v>9.8800000000000008</v>
      </c>
      <c r="S591">
        <v>-0.9880000000000001</v>
      </c>
      <c r="T591">
        <f t="shared" si="160"/>
        <v>-0.3650000000000001</v>
      </c>
      <c r="U591">
        <v>42.6</v>
      </c>
      <c r="V591">
        <f t="shared" si="150"/>
        <v>21.3</v>
      </c>
      <c r="W591">
        <f t="shared" si="151"/>
        <v>2.13</v>
      </c>
      <c r="X591">
        <f t="shared" si="158"/>
        <v>14.253079670999997</v>
      </c>
      <c r="Y591">
        <f>(L591-P591)/P591</f>
        <v>0.30710172744721692</v>
      </c>
      <c r="Z591">
        <f t="shared" si="154"/>
        <v>2.7822197081412844E-5</v>
      </c>
      <c r="AA591">
        <f t="shared" si="155"/>
        <v>27.822197081412845</v>
      </c>
      <c r="AB591">
        <f t="shared" si="156"/>
        <v>3.9655199162364087E-8</v>
      </c>
      <c r="AC591">
        <f t="shared" si="157"/>
        <v>3.965519916236409E-2</v>
      </c>
      <c r="AD591">
        <f t="shared" si="153"/>
        <v>0.1086443812667509</v>
      </c>
      <c r="AE591">
        <v>29.246200000000002</v>
      </c>
      <c r="AF591">
        <v>29.246200000000002</v>
      </c>
    </row>
    <row r="592" spans="1:32" x14ac:dyDescent="0.35">
      <c r="A592">
        <v>44798</v>
      </c>
      <c r="B592" s="2">
        <v>44798</v>
      </c>
      <c r="C592" t="s">
        <v>56</v>
      </c>
      <c r="D592" t="s">
        <v>214</v>
      </c>
      <c r="E592" t="s">
        <v>67</v>
      </c>
      <c r="F592" t="s">
        <v>46</v>
      </c>
      <c r="G592">
        <v>6</v>
      </c>
      <c r="H592" t="s">
        <v>30</v>
      </c>
      <c r="I592" t="s">
        <v>75</v>
      </c>
      <c r="J592" t="s">
        <v>508</v>
      </c>
      <c r="K592" t="s">
        <v>186</v>
      </c>
      <c r="L592">
        <v>0.66100000000000003</v>
      </c>
      <c r="M592">
        <v>4.78</v>
      </c>
      <c r="N592">
        <v>-0.47800000000000004</v>
      </c>
      <c r="O592" t="s">
        <v>147</v>
      </c>
      <c r="P592">
        <v>0.67600000000000005</v>
      </c>
      <c r="Q592">
        <v>-1.5000000000000013E-2</v>
      </c>
      <c r="R592">
        <v>3.87</v>
      </c>
      <c r="S592">
        <v>-0.38700000000000001</v>
      </c>
      <c r="T592">
        <f t="shared" si="160"/>
        <v>9.1000000000000025E-2</v>
      </c>
      <c r="U592">
        <v>72.885000000000005</v>
      </c>
      <c r="V592">
        <f t="shared" si="150"/>
        <v>36.442500000000003</v>
      </c>
      <c r="W592">
        <f t="shared" si="151"/>
        <v>3.6442500000000004</v>
      </c>
      <c r="X592">
        <f t="shared" si="158"/>
        <v>41.722068403569381</v>
      </c>
      <c r="Y592">
        <f>(P592-L592)/L592</f>
        <v>2.2692889561270822E-2</v>
      </c>
      <c r="Z592">
        <f t="shared" si="154"/>
        <v>1.1262824183007266E-6</v>
      </c>
      <c r="AA592">
        <f t="shared" si="155"/>
        <v>1.1262824183007267</v>
      </c>
      <c r="AB592">
        <f t="shared" si="156"/>
        <v>4.6990832098080456E-9</v>
      </c>
      <c r="AC592">
        <f t="shared" si="157"/>
        <v>4.6990832098080465E-3</v>
      </c>
      <c r="AD592">
        <f t="shared" si="153"/>
        <v>5.1638277030857639E-2</v>
      </c>
      <c r="AF592">
        <v>29.246200000000002</v>
      </c>
    </row>
    <row r="593" spans="1:34" x14ac:dyDescent="0.35">
      <c r="A593">
        <v>44798</v>
      </c>
      <c r="B593" s="2">
        <v>44798</v>
      </c>
      <c r="C593" t="s">
        <v>56</v>
      </c>
      <c r="D593" t="s">
        <v>214</v>
      </c>
      <c r="E593" t="s">
        <v>67</v>
      </c>
      <c r="F593" t="s">
        <v>46</v>
      </c>
      <c r="G593">
        <v>1</v>
      </c>
      <c r="H593" t="s">
        <v>37</v>
      </c>
      <c r="I593" t="s">
        <v>76</v>
      </c>
      <c r="J593" t="s">
        <v>509</v>
      </c>
      <c r="K593" t="s">
        <v>186</v>
      </c>
      <c r="L593">
        <v>0.77400000000000002</v>
      </c>
      <c r="M593">
        <v>7.87</v>
      </c>
      <c r="N593">
        <v>-0.78700000000000003</v>
      </c>
      <c r="O593" t="s">
        <v>147</v>
      </c>
      <c r="P593">
        <v>0.56000000000000005</v>
      </c>
      <c r="Q593">
        <v>0.21399999999999997</v>
      </c>
      <c r="R593">
        <v>10.93</v>
      </c>
      <c r="S593">
        <v>-1.093</v>
      </c>
      <c r="T593">
        <f t="shared" si="160"/>
        <v>-0.30599999999999994</v>
      </c>
      <c r="U593">
        <v>58.085000000000001</v>
      </c>
      <c r="V593">
        <f t="shared" si="150"/>
        <v>29.0425</v>
      </c>
      <c r="W593">
        <f t="shared" si="151"/>
        <v>2.9042500000000002</v>
      </c>
      <c r="X593">
        <f t="shared" si="158"/>
        <v>26.498268838469379</v>
      </c>
      <c r="Y593">
        <f t="shared" ref="Y593:Y605" si="161">(L593-P593)/P593</f>
        <v>0.38214285714285706</v>
      </c>
      <c r="Z593">
        <f t="shared" si="154"/>
        <v>3.6413871486154277E-5</v>
      </c>
      <c r="AA593">
        <f t="shared" si="155"/>
        <v>36.413871486154278</v>
      </c>
      <c r="AB593">
        <f t="shared" si="156"/>
        <v>9.649045560895906E-8</v>
      </c>
      <c r="AC593">
        <f t="shared" si="157"/>
        <v>9.6490455608959066E-2</v>
      </c>
      <c r="AD593">
        <f t="shared" si="153"/>
        <v>0.31532828630378784</v>
      </c>
      <c r="AF593">
        <v>29.246200000000002</v>
      </c>
    </row>
    <row r="594" spans="1:34" x14ac:dyDescent="0.35">
      <c r="A594">
        <v>44798</v>
      </c>
      <c r="B594" s="2">
        <v>44798</v>
      </c>
      <c r="C594" t="s">
        <v>56</v>
      </c>
      <c r="D594" t="s">
        <v>214</v>
      </c>
      <c r="E594" t="s">
        <v>77</v>
      </c>
      <c r="F594" t="s">
        <v>46</v>
      </c>
      <c r="G594">
        <v>15</v>
      </c>
      <c r="H594" t="s">
        <v>37</v>
      </c>
      <c r="I594" t="s">
        <v>68</v>
      </c>
      <c r="J594" t="s">
        <v>517</v>
      </c>
      <c r="K594" t="s">
        <v>229</v>
      </c>
      <c r="L594">
        <v>0.70499999999999996</v>
      </c>
      <c r="M594">
        <v>8.31</v>
      </c>
      <c r="N594">
        <v>-0.83100000000000007</v>
      </c>
      <c r="O594" t="s">
        <v>112</v>
      </c>
      <c r="P594">
        <v>0.59099999999999997</v>
      </c>
      <c r="Q594">
        <v>0.11399999999999999</v>
      </c>
      <c r="R594">
        <v>10.67</v>
      </c>
      <c r="S594">
        <v>-1.0669999999999999</v>
      </c>
      <c r="T594">
        <f t="shared" si="160"/>
        <v>-0.23599999999999988</v>
      </c>
      <c r="U594">
        <v>42.994999999999997</v>
      </c>
      <c r="V594">
        <f t="shared" si="150"/>
        <v>21.497499999999999</v>
      </c>
      <c r="W594">
        <f t="shared" si="151"/>
        <v>2.14975</v>
      </c>
      <c r="X594">
        <f t="shared" si="158"/>
        <v>14.518622762099374</v>
      </c>
      <c r="Y594">
        <f t="shared" si="161"/>
        <v>0.19289340101522842</v>
      </c>
      <c r="Z594">
        <f t="shared" si="154"/>
        <v>1.5695409258178905E-5</v>
      </c>
      <c r="AA594">
        <f t="shared" si="155"/>
        <v>15.695409258178906</v>
      </c>
      <c r="AB594">
        <f t="shared" si="156"/>
        <v>2.2787572611626151E-8</v>
      </c>
      <c r="AC594">
        <f t="shared" si="157"/>
        <v>2.2787572611626151E-2</v>
      </c>
      <c r="AD594">
        <f t="shared" si="153"/>
        <v>9.6557511066212562E-2</v>
      </c>
      <c r="AF594">
        <v>29.246200000000002</v>
      </c>
    </row>
    <row r="595" spans="1:34" x14ac:dyDescent="0.35">
      <c r="A595">
        <v>44798</v>
      </c>
      <c r="B595" s="2">
        <v>44798</v>
      </c>
      <c r="C595" t="s">
        <v>56</v>
      </c>
      <c r="D595" t="s">
        <v>214</v>
      </c>
      <c r="E595" t="s">
        <v>57</v>
      </c>
      <c r="F595" t="s">
        <v>46</v>
      </c>
      <c r="G595">
        <v>4</v>
      </c>
      <c r="H595" t="s">
        <v>37</v>
      </c>
      <c r="I595" t="s">
        <v>63</v>
      </c>
      <c r="J595" t="s">
        <v>502</v>
      </c>
      <c r="K595" t="s">
        <v>230</v>
      </c>
      <c r="L595">
        <v>0.69299999999999995</v>
      </c>
      <c r="M595">
        <v>5.87</v>
      </c>
      <c r="N595">
        <v>-0.58699999999999997</v>
      </c>
      <c r="O595" t="s">
        <v>231</v>
      </c>
      <c r="P595">
        <v>0.504</v>
      </c>
      <c r="Q595">
        <v>0.18899999999999995</v>
      </c>
      <c r="R595">
        <v>9.8699999999999992</v>
      </c>
      <c r="S595">
        <v>-0.98699999999999988</v>
      </c>
      <c r="T595">
        <f t="shared" si="160"/>
        <v>-0.39999999999999991</v>
      </c>
      <c r="U595">
        <v>35.465000000000003</v>
      </c>
      <c r="V595">
        <f t="shared" si="150"/>
        <v>17.732500000000002</v>
      </c>
      <c r="W595">
        <f t="shared" si="151"/>
        <v>1.7732500000000002</v>
      </c>
      <c r="X595">
        <f t="shared" si="158"/>
        <v>9.8784644869943765</v>
      </c>
      <c r="Y595">
        <f t="shared" si="161"/>
        <v>0.37499999999999989</v>
      </c>
      <c r="Z595">
        <f t="shared" si="154"/>
        <v>3.5577829701010026E-5</v>
      </c>
      <c r="AA595">
        <f t="shared" si="155"/>
        <v>35.577829701010025</v>
      </c>
      <c r="AB595">
        <f t="shared" si="156"/>
        <v>3.5145432722576133E-8</v>
      </c>
      <c r="AC595">
        <f t="shared" si="157"/>
        <v>3.5145432722576135E-2</v>
      </c>
      <c r="AD595">
        <f t="shared" si="153"/>
        <v>8.7863581806440355E-2</v>
      </c>
      <c r="AE595">
        <v>29.246200000000002</v>
      </c>
      <c r="AF595">
        <v>29.246200000000002</v>
      </c>
    </row>
    <row r="596" spans="1:34" x14ac:dyDescent="0.35">
      <c r="A596">
        <v>44798</v>
      </c>
      <c r="B596" s="2">
        <v>44798</v>
      </c>
      <c r="C596" t="s">
        <v>56</v>
      </c>
      <c r="D596" t="s">
        <v>214</v>
      </c>
      <c r="E596" t="s">
        <v>57</v>
      </c>
      <c r="F596" t="s">
        <v>46</v>
      </c>
      <c r="G596">
        <v>3</v>
      </c>
      <c r="H596" t="s">
        <v>37</v>
      </c>
      <c r="I596" t="s">
        <v>38</v>
      </c>
      <c r="J596" t="s">
        <v>501</v>
      </c>
      <c r="K596" t="s">
        <v>230</v>
      </c>
      <c r="L596">
        <v>0.68400000000000005</v>
      </c>
      <c r="M596">
        <v>6.33</v>
      </c>
      <c r="N596">
        <v>-0.63300000000000001</v>
      </c>
      <c r="O596" t="s">
        <v>231</v>
      </c>
      <c r="P596">
        <v>0.51100000000000001</v>
      </c>
      <c r="Q596">
        <v>0.17300000000000004</v>
      </c>
      <c r="R596">
        <v>14.23</v>
      </c>
      <c r="S596">
        <v>-1.423</v>
      </c>
      <c r="T596">
        <f t="shared" si="160"/>
        <v>-0.79</v>
      </c>
      <c r="U596">
        <v>49.884999999999998</v>
      </c>
      <c r="V596">
        <f t="shared" si="150"/>
        <v>24.942499999999999</v>
      </c>
      <c r="W596">
        <f t="shared" si="151"/>
        <v>2.4942500000000001</v>
      </c>
      <c r="X596">
        <f t="shared" si="158"/>
        <v>19.544720656319374</v>
      </c>
      <c r="Y596">
        <f t="shared" si="161"/>
        <v>0.3385518590998044</v>
      </c>
      <c r="Z596">
        <f t="shared" si="154"/>
        <v>3.1370077113670314E-5</v>
      </c>
      <c r="AA596">
        <f t="shared" si="155"/>
        <v>31.370077113670312</v>
      </c>
      <c r="AB596">
        <f t="shared" si="156"/>
        <v>6.1311939415388389E-8</v>
      </c>
      <c r="AC596">
        <f t="shared" si="157"/>
        <v>6.1311939415388379E-2</v>
      </c>
      <c r="AD596">
        <f t="shared" si="153"/>
        <v>7.7610049892896674E-2</v>
      </c>
      <c r="AE596">
        <v>29.246200000000002</v>
      </c>
      <c r="AF596">
        <v>29.246200000000002</v>
      </c>
    </row>
    <row r="597" spans="1:34" x14ac:dyDescent="0.35">
      <c r="A597">
        <v>44798</v>
      </c>
      <c r="B597" s="2">
        <v>44798</v>
      </c>
      <c r="C597" t="s">
        <v>56</v>
      </c>
      <c r="D597" t="s">
        <v>214</v>
      </c>
      <c r="E597" t="s">
        <v>67</v>
      </c>
      <c r="F597" t="s">
        <v>46</v>
      </c>
      <c r="G597">
        <v>5</v>
      </c>
      <c r="H597" t="s">
        <v>43</v>
      </c>
      <c r="I597" t="s">
        <v>72</v>
      </c>
      <c r="J597" t="s">
        <v>510</v>
      </c>
      <c r="K597" t="s">
        <v>186</v>
      </c>
      <c r="L597">
        <v>0.80700000000000005</v>
      </c>
      <c r="M597">
        <v>9.4499999999999993</v>
      </c>
      <c r="N597">
        <v>-0.94499999999999995</v>
      </c>
      <c r="O597" t="s">
        <v>147</v>
      </c>
      <c r="P597">
        <v>0.58499999999999996</v>
      </c>
      <c r="Q597">
        <v>0.22200000000000009</v>
      </c>
      <c r="R597">
        <v>10.11</v>
      </c>
      <c r="S597">
        <v>-1.0109999999999999</v>
      </c>
      <c r="T597">
        <f t="shared" si="160"/>
        <v>-6.5999999999999948E-2</v>
      </c>
      <c r="U597">
        <v>116.83499999999999</v>
      </c>
      <c r="V597">
        <f t="shared" si="150"/>
        <v>58.417499999999997</v>
      </c>
      <c r="W597">
        <f t="shared" si="151"/>
        <v>5.8417499999999993</v>
      </c>
      <c r="X597">
        <f t="shared" si="158"/>
        <v>107.21003562471935</v>
      </c>
      <c r="Y597">
        <f t="shared" si="161"/>
        <v>0.37948717948717964</v>
      </c>
      <c r="Z597">
        <f t="shared" si="154"/>
        <v>3.6102610157390739E-5</v>
      </c>
      <c r="AA597">
        <f t="shared" si="155"/>
        <v>36.102610157390735</v>
      </c>
      <c r="AB597">
        <f t="shared" si="156"/>
        <v>3.8705621211192158E-7</v>
      </c>
      <c r="AC597">
        <f t="shared" si="157"/>
        <v>0.38705621211192154</v>
      </c>
      <c r="AD597">
        <f t="shared" si="153"/>
        <v>5.864488062301846</v>
      </c>
      <c r="AF597">
        <v>29.246200000000002</v>
      </c>
    </row>
    <row r="598" spans="1:34" x14ac:dyDescent="0.35">
      <c r="A598">
        <v>44798</v>
      </c>
      <c r="B598" s="2">
        <v>44798</v>
      </c>
      <c r="C598" t="s">
        <v>56</v>
      </c>
      <c r="D598" t="s">
        <v>214</v>
      </c>
      <c r="E598" t="s">
        <v>57</v>
      </c>
      <c r="F598" t="s">
        <v>46</v>
      </c>
      <c r="G598">
        <v>2</v>
      </c>
      <c r="H598" t="s">
        <v>43</v>
      </c>
      <c r="I598" t="s">
        <v>58</v>
      </c>
      <c r="J598" t="s">
        <v>503</v>
      </c>
      <c r="K598" t="s">
        <v>230</v>
      </c>
      <c r="L598">
        <v>0.65400000000000003</v>
      </c>
      <c r="M598">
        <v>7.23</v>
      </c>
      <c r="N598">
        <v>-0.72300000000000009</v>
      </c>
      <c r="O598" t="s">
        <v>231</v>
      </c>
      <c r="P598">
        <v>0.51400000000000001</v>
      </c>
      <c r="Q598">
        <v>0.14000000000000001</v>
      </c>
      <c r="R598">
        <v>11.78</v>
      </c>
      <c r="S598">
        <v>-1.1779999999999999</v>
      </c>
      <c r="T598">
        <f t="shared" si="160"/>
        <v>-0.45499999999999985</v>
      </c>
      <c r="U598">
        <v>130.74</v>
      </c>
      <c r="V598">
        <f t="shared" si="150"/>
        <v>65.37</v>
      </c>
      <c r="W598">
        <f t="shared" si="151"/>
        <v>6.5370000000000008</v>
      </c>
      <c r="X598">
        <f t="shared" si="158"/>
        <v>134.24758312671003</v>
      </c>
      <c r="Y598">
        <f t="shared" si="161"/>
        <v>0.27237354085603116</v>
      </c>
      <c r="Z598">
        <f t="shared" si="154"/>
        <v>2.4001311521121751E-5</v>
      </c>
      <c r="AA598">
        <f t="shared" si="155"/>
        <v>24.00131152112175</v>
      </c>
      <c r="AB598">
        <f t="shared" si="156"/>
        <v>3.2221180635818552E-7</v>
      </c>
      <c r="AC598">
        <f t="shared" si="157"/>
        <v>0.32221180635818553</v>
      </c>
      <c r="AD598">
        <f t="shared" si="153"/>
        <v>0.7081578161718366</v>
      </c>
      <c r="AE598">
        <v>29.246200000000002</v>
      </c>
      <c r="AF598">
        <v>29.246200000000002</v>
      </c>
    </row>
    <row r="599" spans="1:34" x14ac:dyDescent="0.35">
      <c r="A599">
        <v>44798</v>
      </c>
      <c r="B599" s="2">
        <v>44798</v>
      </c>
      <c r="C599" t="s">
        <v>56</v>
      </c>
      <c r="D599" t="s">
        <v>214</v>
      </c>
      <c r="E599" t="s">
        <v>77</v>
      </c>
      <c r="F599" t="s">
        <v>46</v>
      </c>
      <c r="G599">
        <v>12</v>
      </c>
      <c r="H599" t="s">
        <v>43</v>
      </c>
      <c r="I599" t="s">
        <v>81</v>
      </c>
      <c r="J599" t="s">
        <v>518</v>
      </c>
      <c r="K599" t="s">
        <v>229</v>
      </c>
      <c r="L599">
        <v>0.67800000000000005</v>
      </c>
      <c r="M599">
        <v>7.42</v>
      </c>
      <c r="N599">
        <v>-0.74199999999999999</v>
      </c>
      <c r="O599" t="s">
        <v>112</v>
      </c>
      <c r="P599">
        <v>0.53100000000000003</v>
      </c>
      <c r="Q599">
        <v>0.14700000000000002</v>
      </c>
      <c r="R599">
        <v>9.23</v>
      </c>
      <c r="S599">
        <v>-0.92300000000000004</v>
      </c>
      <c r="T599">
        <f t="shared" si="160"/>
        <v>-0.18100000000000005</v>
      </c>
      <c r="U599">
        <v>71.13</v>
      </c>
      <c r="V599">
        <f t="shared" si="150"/>
        <v>35.564999999999998</v>
      </c>
      <c r="W599">
        <f t="shared" si="151"/>
        <v>3.5564999999999998</v>
      </c>
      <c r="X599">
        <f t="shared" si="158"/>
        <v>39.737005085677495</v>
      </c>
      <c r="Y599">
        <f t="shared" si="161"/>
        <v>0.2768361581920904</v>
      </c>
      <c r="Z599">
        <f t="shared" si="154"/>
        <v>2.4486304451894097E-5</v>
      </c>
      <c r="AA599">
        <f t="shared" si="155"/>
        <v>24.486304451894096</v>
      </c>
      <c r="AB599">
        <f t="shared" si="156"/>
        <v>9.7301240453436327E-8</v>
      </c>
      <c r="AC599">
        <f t="shared" si="157"/>
        <v>9.7301240453436327E-2</v>
      </c>
      <c r="AD599">
        <f t="shared" si="153"/>
        <v>0.53757591410738292</v>
      </c>
      <c r="AF599">
        <v>29.246200000000002</v>
      </c>
    </row>
    <row r="600" spans="1:34" x14ac:dyDescent="0.35">
      <c r="A600">
        <v>44798</v>
      </c>
      <c r="B600" s="2">
        <v>44798</v>
      </c>
      <c r="C600" t="s">
        <v>56</v>
      </c>
      <c r="D600" t="s">
        <v>214</v>
      </c>
      <c r="E600" t="s">
        <v>67</v>
      </c>
      <c r="F600" t="s">
        <v>46</v>
      </c>
      <c r="G600">
        <v>4</v>
      </c>
      <c r="H600" t="s">
        <v>43</v>
      </c>
      <c r="I600" t="s">
        <v>74</v>
      </c>
      <c r="J600" t="s">
        <v>511</v>
      </c>
      <c r="K600" t="s">
        <v>186</v>
      </c>
      <c r="L600">
        <v>0.82299999999999995</v>
      </c>
      <c r="M600">
        <v>8.56</v>
      </c>
      <c r="N600">
        <v>-0.85600000000000009</v>
      </c>
      <c r="O600" t="s">
        <v>147</v>
      </c>
      <c r="P600">
        <v>0.627</v>
      </c>
      <c r="Q600">
        <v>0.19599999999999995</v>
      </c>
      <c r="R600">
        <v>11.65</v>
      </c>
      <c r="S600">
        <v>-1.165</v>
      </c>
      <c r="T600">
        <f t="shared" si="160"/>
        <v>-0.30899999999999994</v>
      </c>
      <c r="U600">
        <v>82.38</v>
      </c>
      <c r="V600">
        <f t="shared" si="150"/>
        <v>41.19</v>
      </c>
      <c r="W600">
        <f t="shared" si="151"/>
        <v>4.1189999999999998</v>
      </c>
      <c r="X600">
        <f t="shared" si="158"/>
        <v>53.300721735989995</v>
      </c>
      <c r="Y600">
        <f t="shared" si="161"/>
        <v>0.3125996810207336</v>
      </c>
      <c r="Z600">
        <f t="shared" si="154"/>
        <v>2.8436611353214414E-5</v>
      </c>
      <c r="AA600">
        <f t="shared" si="155"/>
        <v>28.436611353214413</v>
      </c>
      <c r="AB600">
        <f t="shared" si="156"/>
        <v>1.5156919088521754E-7</v>
      </c>
      <c r="AC600">
        <f t="shared" si="157"/>
        <v>0.15156919088521753</v>
      </c>
      <c r="AD600">
        <f t="shared" si="153"/>
        <v>0.49051518085830925</v>
      </c>
      <c r="AF600">
        <v>29.246200000000002</v>
      </c>
      <c r="AG600" s="19"/>
      <c r="AH600" s="19"/>
    </row>
    <row r="601" spans="1:34" x14ac:dyDescent="0.35">
      <c r="A601">
        <v>44798</v>
      </c>
      <c r="B601" s="2">
        <v>44798</v>
      </c>
      <c r="C601" t="s">
        <v>56</v>
      </c>
      <c r="D601" t="s">
        <v>214</v>
      </c>
      <c r="E601" t="s">
        <v>77</v>
      </c>
      <c r="F601" t="s">
        <v>46</v>
      </c>
      <c r="G601">
        <v>11</v>
      </c>
      <c r="H601" t="s">
        <v>25</v>
      </c>
      <c r="I601" t="s">
        <v>78</v>
      </c>
      <c r="J601" t="s">
        <v>519</v>
      </c>
      <c r="K601" t="s">
        <v>229</v>
      </c>
      <c r="L601">
        <v>0.66500000000000004</v>
      </c>
      <c r="M601">
        <v>5.95</v>
      </c>
      <c r="N601">
        <v>-0.59499999999999997</v>
      </c>
      <c r="O601" t="s">
        <v>112</v>
      </c>
      <c r="P601">
        <v>0.44700000000000001</v>
      </c>
      <c r="Q601">
        <v>0.21800000000000003</v>
      </c>
      <c r="R601">
        <v>7.48</v>
      </c>
      <c r="S601">
        <v>-0.748</v>
      </c>
      <c r="T601">
        <f t="shared" si="160"/>
        <v>-0.15300000000000002</v>
      </c>
      <c r="U601">
        <v>40.335000000000001</v>
      </c>
      <c r="V601">
        <f t="shared" si="150"/>
        <v>20.1675</v>
      </c>
      <c r="W601">
        <f t="shared" si="151"/>
        <v>2.01675</v>
      </c>
      <c r="X601">
        <f t="shared" si="158"/>
        <v>12.777727942344375</v>
      </c>
      <c r="Y601">
        <f t="shared" si="161"/>
        <v>0.48769574944071592</v>
      </c>
      <c r="Z601">
        <f t="shared" si="154"/>
        <v>4.9165260437698643E-5</v>
      </c>
      <c r="AA601">
        <f t="shared" si="155"/>
        <v>49.165260437698642</v>
      </c>
      <c r="AB601">
        <f t="shared" si="156"/>
        <v>6.2822032208742034E-8</v>
      </c>
      <c r="AC601">
        <f t="shared" si="157"/>
        <v>6.2822032208742037E-2</v>
      </c>
      <c r="AD601">
        <f t="shared" si="153"/>
        <v>0.41060151770419628</v>
      </c>
      <c r="AF601">
        <v>29.246200000000002</v>
      </c>
    </row>
    <row r="602" spans="1:34" x14ac:dyDescent="0.35">
      <c r="A602">
        <v>44798</v>
      </c>
      <c r="B602" s="2">
        <v>44798</v>
      </c>
      <c r="C602" t="s">
        <v>56</v>
      </c>
      <c r="D602" t="s">
        <v>214</v>
      </c>
      <c r="E602" t="s">
        <v>77</v>
      </c>
      <c r="F602" t="s">
        <v>46</v>
      </c>
      <c r="G602">
        <v>10</v>
      </c>
      <c r="H602" t="s">
        <v>25</v>
      </c>
      <c r="I602" t="s">
        <v>85</v>
      </c>
      <c r="J602" t="s">
        <v>520</v>
      </c>
      <c r="K602" t="s">
        <v>229</v>
      </c>
      <c r="L602">
        <v>0.68799999999999994</v>
      </c>
      <c r="M602">
        <v>8.9700000000000006</v>
      </c>
      <c r="N602">
        <v>-0.89700000000000002</v>
      </c>
      <c r="O602" t="s">
        <v>112</v>
      </c>
      <c r="P602">
        <v>0.57299999999999995</v>
      </c>
      <c r="Q602">
        <v>0.11499999999999999</v>
      </c>
      <c r="R602">
        <v>11.54</v>
      </c>
      <c r="S602">
        <v>-1.1539999999999999</v>
      </c>
      <c r="T602">
        <f t="shared" si="160"/>
        <v>-0.2569999999999999</v>
      </c>
      <c r="U602">
        <v>75.954999999999998</v>
      </c>
      <c r="V602">
        <f t="shared" si="150"/>
        <v>37.977499999999999</v>
      </c>
      <c r="W602">
        <f t="shared" si="151"/>
        <v>3.7977499999999997</v>
      </c>
      <c r="X602">
        <f t="shared" si="158"/>
        <v>45.310854315299366</v>
      </c>
      <c r="Y602">
        <f t="shared" si="161"/>
        <v>0.20069808027923211</v>
      </c>
      <c r="Z602">
        <f t="shared" si="154"/>
        <v>1.6480776248850735E-5</v>
      </c>
      <c r="AA602">
        <f t="shared" si="155"/>
        <v>16.480776248850734</v>
      </c>
      <c r="AB602">
        <f t="shared" si="156"/>
        <v>7.4675805161472161E-8</v>
      </c>
      <c r="AC602">
        <f t="shared" si="157"/>
        <v>7.4675805161472153E-2</v>
      </c>
      <c r="AD602">
        <f t="shared" ref="AD602:AD622" si="162">AC602/ABS(T602)</f>
        <v>0.29056733525864664</v>
      </c>
      <c r="AE602" s="19"/>
      <c r="AF602">
        <v>29.246200000000002</v>
      </c>
    </row>
    <row r="603" spans="1:34" x14ac:dyDescent="0.35">
      <c r="A603">
        <v>44798</v>
      </c>
      <c r="B603" s="2">
        <v>44798</v>
      </c>
      <c r="C603" t="s">
        <v>56</v>
      </c>
      <c r="D603" t="s">
        <v>214</v>
      </c>
      <c r="E603" t="s">
        <v>67</v>
      </c>
      <c r="F603" t="s">
        <v>46</v>
      </c>
      <c r="G603">
        <v>8</v>
      </c>
      <c r="H603" t="s">
        <v>25</v>
      </c>
      <c r="I603" t="s">
        <v>73</v>
      </c>
      <c r="J603" t="s">
        <v>512</v>
      </c>
      <c r="K603" t="s">
        <v>186</v>
      </c>
      <c r="L603">
        <v>0.64600000000000002</v>
      </c>
      <c r="M603">
        <v>5.63</v>
      </c>
      <c r="N603">
        <v>-0.56299999999999994</v>
      </c>
      <c r="O603" t="s">
        <v>147</v>
      </c>
      <c r="P603">
        <v>0.53100000000000003</v>
      </c>
      <c r="Q603">
        <v>0.11499999999999999</v>
      </c>
      <c r="R603">
        <v>8.52</v>
      </c>
      <c r="S603">
        <v>-0.85199999999999998</v>
      </c>
      <c r="T603">
        <f t="shared" si="160"/>
        <v>-0.28900000000000003</v>
      </c>
      <c r="U603">
        <v>46.674999999999997</v>
      </c>
      <c r="V603">
        <f t="shared" si="150"/>
        <v>23.337499999999999</v>
      </c>
      <c r="W603">
        <f t="shared" si="151"/>
        <v>2.3337499999999998</v>
      </c>
      <c r="X603">
        <f t="shared" si="158"/>
        <v>17.110321414859371</v>
      </c>
      <c r="Y603">
        <f t="shared" si="161"/>
        <v>0.21657250470809791</v>
      </c>
      <c r="Z603">
        <f t="shared" si="154"/>
        <v>1.8099836317120222E-5</v>
      </c>
      <c r="AA603">
        <f t="shared" si="155"/>
        <v>18.099836317120221</v>
      </c>
      <c r="AB603">
        <f t="shared" si="156"/>
        <v>3.0969401694227148E-8</v>
      </c>
      <c r="AC603">
        <f t="shared" si="157"/>
        <v>3.0969401694227149E-2</v>
      </c>
      <c r="AD603">
        <f t="shared" si="162"/>
        <v>0.10716055949559565</v>
      </c>
      <c r="AF603">
        <v>29.246200000000002</v>
      </c>
    </row>
    <row r="604" spans="1:34" x14ac:dyDescent="0.35">
      <c r="A604">
        <v>44798</v>
      </c>
      <c r="B604" s="2">
        <v>44798</v>
      </c>
      <c r="C604" t="s">
        <v>56</v>
      </c>
      <c r="D604" t="s">
        <v>214</v>
      </c>
      <c r="E604" t="s">
        <v>57</v>
      </c>
      <c r="F604" t="s">
        <v>46</v>
      </c>
      <c r="G604">
        <v>1</v>
      </c>
      <c r="H604" t="s">
        <v>25</v>
      </c>
      <c r="I604" t="s">
        <v>66</v>
      </c>
      <c r="J604" t="s">
        <v>504</v>
      </c>
      <c r="K604" t="s">
        <v>230</v>
      </c>
      <c r="L604">
        <v>0.58599999999999997</v>
      </c>
      <c r="M604">
        <v>4.38</v>
      </c>
      <c r="N604">
        <v>-0.438</v>
      </c>
      <c r="O604" t="s">
        <v>231</v>
      </c>
      <c r="P604">
        <v>0.44600000000000001</v>
      </c>
      <c r="Q604">
        <v>0.13999999999999996</v>
      </c>
      <c r="R604">
        <v>10.16</v>
      </c>
      <c r="S604">
        <v>-1.016</v>
      </c>
      <c r="T604">
        <f t="shared" si="160"/>
        <v>-0.57800000000000007</v>
      </c>
      <c r="U604">
        <v>47.21</v>
      </c>
      <c r="V604">
        <f t="shared" si="150"/>
        <v>23.605</v>
      </c>
      <c r="W604">
        <f t="shared" si="151"/>
        <v>2.3605</v>
      </c>
      <c r="X604">
        <f t="shared" si="158"/>
        <v>17.504814601797499</v>
      </c>
      <c r="Y604">
        <f t="shared" si="161"/>
        <v>0.31390134529147973</v>
      </c>
      <c r="Z604">
        <f t="shared" si="154"/>
        <v>2.8582444063327517E-5</v>
      </c>
      <c r="AA604">
        <f t="shared" si="155"/>
        <v>28.582444063327518</v>
      </c>
      <c r="AB604">
        <f t="shared" si="156"/>
        <v>5.0033038419479575E-8</v>
      </c>
      <c r="AC604">
        <f t="shared" si="157"/>
        <v>5.0033038419479578E-2</v>
      </c>
      <c r="AD604">
        <f t="shared" si="162"/>
        <v>8.656235020671206E-2</v>
      </c>
      <c r="AE604">
        <v>29.246200000000002</v>
      </c>
      <c r="AF604">
        <v>29.246200000000002</v>
      </c>
    </row>
    <row r="605" spans="1:34" x14ac:dyDescent="0.35">
      <c r="A605">
        <v>44804</v>
      </c>
      <c r="B605" s="2">
        <v>44804</v>
      </c>
      <c r="C605" t="s">
        <v>18</v>
      </c>
      <c r="D605" t="s">
        <v>232</v>
      </c>
      <c r="E605" t="s">
        <v>109</v>
      </c>
      <c r="F605" t="s">
        <v>21</v>
      </c>
      <c r="G605">
        <v>7</v>
      </c>
      <c r="H605" t="s">
        <v>39</v>
      </c>
      <c r="I605" t="s">
        <v>119</v>
      </c>
      <c r="J605" t="s">
        <v>441</v>
      </c>
      <c r="K605" t="s">
        <v>236</v>
      </c>
      <c r="L605">
        <v>0.73499999999999999</v>
      </c>
      <c r="M605">
        <v>11.2</v>
      </c>
      <c r="N605">
        <v>-1.1199999999999999</v>
      </c>
      <c r="O605" t="s">
        <v>135</v>
      </c>
      <c r="P605">
        <v>0.53800000000000003</v>
      </c>
      <c r="Q605">
        <v>0.19699999999999995</v>
      </c>
      <c r="R605">
        <v>19.579999999999998</v>
      </c>
      <c r="S605">
        <v>-1.9579999999999997</v>
      </c>
      <c r="T605">
        <v>-0.83799999999999986</v>
      </c>
      <c r="U605">
        <v>86.325000000000003</v>
      </c>
      <c r="V605">
        <f t="shared" si="150"/>
        <v>43.162500000000001</v>
      </c>
      <c r="W605">
        <f t="shared" si="151"/>
        <v>4.3162500000000001</v>
      </c>
      <c r="X605">
        <f t="shared" si="158"/>
        <v>58.527865878609383</v>
      </c>
      <c r="Y605">
        <f t="shared" si="161"/>
        <v>0.36617100371747202</v>
      </c>
      <c r="Z605">
        <f t="shared" si="154"/>
        <v>3.4549510962554749E-5</v>
      </c>
      <c r="AA605">
        <f t="shared" si="155"/>
        <v>34.549510962554749</v>
      </c>
      <c r="AB605">
        <f t="shared" si="156"/>
        <v>2.022109143787949E-7</v>
      </c>
      <c r="AC605">
        <f t="shared" si="157"/>
        <v>0.20221091437879488</v>
      </c>
      <c r="AD605">
        <f t="shared" si="162"/>
        <v>0.24130180713460014</v>
      </c>
      <c r="AF605">
        <v>32.519599999999997</v>
      </c>
    </row>
    <row r="606" spans="1:34" x14ac:dyDescent="0.35">
      <c r="A606">
        <v>44804</v>
      </c>
      <c r="B606" s="2">
        <v>44804</v>
      </c>
      <c r="C606" t="s">
        <v>18</v>
      </c>
      <c r="D606" t="s">
        <v>232</v>
      </c>
      <c r="E606" t="s">
        <v>133</v>
      </c>
      <c r="F606" t="s">
        <v>46</v>
      </c>
      <c r="G606">
        <v>7</v>
      </c>
      <c r="H606" t="s">
        <v>39</v>
      </c>
      <c r="I606" t="s">
        <v>95</v>
      </c>
      <c r="J606" t="s">
        <v>470</v>
      </c>
      <c r="K606" t="s">
        <v>235</v>
      </c>
      <c r="L606">
        <v>0.54100000000000004</v>
      </c>
      <c r="M606">
        <v>19.760000000000002</v>
      </c>
      <c r="N606">
        <v>-1.9760000000000002</v>
      </c>
      <c r="O606" t="s">
        <v>200</v>
      </c>
      <c r="P606">
        <v>0.60199999999999998</v>
      </c>
      <c r="Q606">
        <v>-6.0999999999999943E-2</v>
      </c>
      <c r="R606">
        <v>23.25</v>
      </c>
      <c r="S606">
        <v>-2.3250000000000002</v>
      </c>
      <c r="T606">
        <f>S606-N606</f>
        <v>-0.34899999999999998</v>
      </c>
      <c r="U606">
        <v>97.125</v>
      </c>
      <c r="V606">
        <f t="shared" si="150"/>
        <v>48.5625</v>
      </c>
      <c r="W606">
        <f t="shared" si="151"/>
        <v>4.8562500000000002</v>
      </c>
      <c r="X606">
        <f t="shared" si="158"/>
        <v>74.088632387109385</v>
      </c>
      <c r="Y606">
        <f>(P606-L606)/L606</f>
        <v>0.11275415896487974</v>
      </c>
      <c r="Z606">
        <f t="shared" si="154"/>
        <v>8.1044240180652075E-6</v>
      </c>
      <c r="AA606">
        <f t="shared" si="155"/>
        <v>8.1044240180652078</v>
      </c>
      <c r="AB606">
        <f t="shared" si="156"/>
        <v>6.0044569178369314E-8</v>
      </c>
      <c r="AC606">
        <f t="shared" si="157"/>
        <v>6.0044569178369311E-2</v>
      </c>
      <c r="AD606">
        <f t="shared" si="162"/>
        <v>0.172047476155786</v>
      </c>
      <c r="AE606">
        <v>32.519599999999997</v>
      </c>
      <c r="AF606">
        <v>32.519599999999997</v>
      </c>
    </row>
    <row r="607" spans="1:34" x14ac:dyDescent="0.35">
      <c r="A607">
        <v>44804</v>
      </c>
      <c r="B607" s="2">
        <v>44804</v>
      </c>
      <c r="C607" t="s">
        <v>18</v>
      </c>
      <c r="D607" t="s">
        <v>232</v>
      </c>
      <c r="E607" t="s">
        <v>109</v>
      </c>
      <c r="F607" t="s">
        <v>21</v>
      </c>
      <c r="G607">
        <v>11</v>
      </c>
      <c r="H607" t="s">
        <v>39</v>
      </c>
      <c r="I607" t="s">
        <v>113</v>
      </c>
      <c r="J607" t="s">
        <v>440</v>
      </c>
      <c r="K607" t="s">
        <v>226</v>
      </c>
      <c r="L607">
        <v>0.621</v>
      </c>
      <c r="M607">
        <v>5.61</v>
      </c>
      <c r="N607">
        <v>-0.56100000000000005</v>
      </c>
      <c r="O607" t="s">
        <v>233</v>
      </c>
      <c r="P607">
        <v>0.48299999999999998</v>
      </c>
      <c r="Q607">
        <v>0.13800000000000001</v>
      </c>
      <c r="R607">
        <v>17.23</v>
      </c>
      <c r="S607">
        <v>-1.7230000000000001</v>
      </c>
      <c r="T607">
        <v>-1.1619999999999999</v>
      </c>
      <c r="U607">
        <v>93.275000000000006</v>
      </c>
      <c r="V607">
        <f t="shared" si="150"/>
        <v>46.637500000000003</v>
      </c>
      <c r="W607">
        <f t="shared" si="151"/>
        <v>4.6637500000000003</v>
      </c>
      <c r="X607">
        <f t="shared" si="158"/>
        <v>68.331354553109392</v>
      </c>
      <c r="Y607">
        <f t="shared" ref="Y607:Y616" si="163">(L607-P607)/P607</f>
        <v>0.28571428571428575</v>
      </c>
      <c r="Z607">
        <f t="shared" si="154"/>
        <v>2.5456529676096076E-5</v>
      </c>
      <c r="AA607">
        <f t="shared" si="155"/>
        <v>25.456529676096075</v>
      </c>
      <c r="AB607">
        <f t="shared" si="156"/>
        <v>1.739479154989072E-7</v>
      </c>
      <c r="AC607">
        <f t="shared" si="157"/>
        <v>0.17394791549890717</v>
      </c>
      <c r="AD607">
        <f t="shared" si="162"/>
        <v>0.14969700128993735</v>
      </c>
      <c r="AF607">
        <v>32.519599999999997</v>
      </c>
    </row>
    <row r="608" spans="1:34" x14ac:dyDescent="0.35">
      <c r="A608">
        <v>44804</v>
      </c>
      <c r="B608" s="2">
        <v>44804</v>
      </c>
      <c r="C608" t="s">
        <v>18</v>
      </c>
      <c r="D608" t="s">
        <v>232</v>
      </c>
      <c r="E608" t="s">
        <v>109</v>
      </c>
      <c r="F608" t="s">
        <v>21</v>
      </c>
      <c r="G608">
        <v>13</v>
      </c>
      <c r="H608" t="s">
        <v>27</v>
      </c>
      <c r="I608" t="s">
        <v>120</v>
      </c>
      <c r="J608" t="s">
        <v>442</v>
      </c>
      <c r="K608" t="s">
        <v>226</v>
      </c>
      <c r="L608">
        <v>0.68500000000000005</v>
      </c>
      <c r="M608">
        <v>3.28</v>
      </c>
      <c r="N608">
        <v>-0.32799999999999996</v>
      </c>
      <c r="O608" t="s">
        <v>233</v>
      </c>
      <c r="P608">
        <v>0.52200000000000002</v>
      </c>
      <c r="Q608">
        <v>0.16300000000000003</v>
      </c>
      <c r="R608">
        <v>4.1399999999999997</v>
      </c>
      <c r="S608">
        <v>-0.41399999999999998</v>
      </c>
      <c r="T608">
        <v>-8.6000000000000021E-2</v>
      </c>
      <c r="U608">
        <v>89.724999999999994</v>
      </c>
      <c r="V608">
        <f t="shared" si="150"/>
        <v>44.862499999999997</v>
      </c>
      <c r="W608">
        <f t="shared" si="151"/>
        <v>4.4862500000000001</v>
      </c>
      <c r="X608">
        <f t="shared" si="158"/>
        <v>63.229019694359373</v>
      </c>
      <c r="Y608">
        <f t="shared" si="163"/>
        <v>0.31226053639846746</v>
      </c>
      <c r="Z608">
        <f t="shared" si="154"/>
        <v>2.8398638095148312E-5</v>
      </c>
      <c r="AA608">
        <f t="shared" si="155"/>
        <v>28.398638095148311</v>
      </c>
      <c r="AB608">
        <f t="shared" si="156"/>
        <v>1.795618047411117E-7</v>
      </c>
      <c r="AC608">
        <f t="shared" si="157"/>
        <v>0.17956180474111169</v>
      </c>
      <c r="AD608">
        <f t="shared" si="162"/>
        <v>2.0879279621059492</v>
      </c>
      <c r="AF608">
        <v>32.519599999999997</v>
      </c>
    </row>
    <row r="609" spans="1:32" x14ac:dyDescent="0.35">
      <c r="A609">
        <v>44804</v>
      </c>
      <c r="B609" s="2">
        <v>44804</v>
      </c>
      <c r="C609" t="s">
        <v>18</v>
      </c>
      <c r="D609" t="s">
        <v>232</v>
      </c>
      <c r="E609" t="s">
        <v>123</v>
      </c>
      <c r="F609" t="s">
        <v>21</v>
      </c>
      <c r="G609">
        <v>6</v>
      </c>
      <c r="H609" t="s">
        <v>27</v>
      </c>
      <c r="I609" t="s">
        <v>52</v>
      </c>
      <c r="J609" t="s">
        <v>456</v>
      </c>
      <c r="K609" t="s">
        <v>234</v>
      </c>
      <c r="L609">
        <v>0.746</v>
      </c>
      <c r="M609">
        <v>9.44</v>
      </c>
      <c r="N609">
        <v>-0.94399999999999995</v>
      </c>
      <c r="O609" t="s">
        <v>32</v>
      </c>
      <c r="P609">
        <v>0.627</v>
      </c>
      <c r="Q609">
        <v>0.11899999999999999</v>
      </c>
      <c r="S609">
        <v>0</v>
      </c>
      <c r="T609">
        <v>0.94399999999999995</v>
      </c>
      <c r="U609">
        <v>117.125</v>
      </c>
      <c r="V609">
        <f t="shared" si="150"/>
        <v>58.5625</v>
      </c>
      <c r="W609">
        <f t="shared" si="151"/>
        <v>5.8562500000000002</v>
      </c>
      <c r="X609">
        <f t="shared" si="158"/>
        <v>107.74291526210938</v>
      </c>
      <c r="Y609">
        <f t="shared" si="163"/>
        <v>0.18979266347687399</v>
      </c>
      <c r="Z609">
        <f t="shared" si="154"/>
        <v>1.5385404828349336E-5</v>
      </c>
      <c r="AA609">
        <f t="shared" si="155"/>
        <v>15.385404828349337</v>
      </c>
      <c r="AB609">
        <f t="shared" si="156"/>
        <v>1.6576683686940909E-7</v>
      </c>
      <c r="AC609">
        <f t="shared" si="157"/>
        <v>0.1657668368694091</v>
      </c>
      <c r="AD609">
        <f t="shared" si="162"/>
        <v>0.17560046278539101</v>
      </c>
      <c r="AF609">
        <v>32.519599999999997</v>
      </c>
    </row>
    <row r="610" spans="1:32" x14ac:dyDescent="0.35">
      <c r="A610">
        <v>44804</v>
      </c>
      <c r="B610" s="2">
        <v>44804</v>
      </c>
      <c r="C610" t="s">
        <v>18</v>
      </c>
      <c r="D610" t="s">
        <v>232</v>
      </c>
      <c r="E610" t="s">
        <v>133</v>
      </c>
      <c r="F610" t="s">
        <v>46</v>
      </c>
      <c r="G610">
        <v>1</v>
      </c>
      <c r="H610" t="s">
        <v>28</v>
      </c>
      <c r="I610" t="s">
        <v>44</v>
      </c>
      <c r="J610" t="s">
        <v>472</v>
      </c>
      <c r="K610" t="s">
        <v>235</v>
      </c>
      <c r="L610">
        <v>0.875</v>
      </c>
      <c r="M610">
        <v>10.94</v>
      </c>
      <c r="N610">
        <v>-1.0939999999999999</v>
      </c>
      <c r="O610" t="s">
        <v>200</v>
      </c>
      <c r="P610">
        <v>0.74299999999999999</v>
      </c>
      <c r="Q610">
        <v>0.13200000000000001</v>
      </c>
      <c r="R610">
        <v>16.649999999999999</v>
      </c>
      <c r="S610">
        <v>-1.6649999999999998</v>
      </c>
      <c r="T610">
        <f>S610-N610</f>
        <v>-0.57099999999999995</v>
      </c>
      <c r="U610">
        <v>80.099999999999994</v>
      </c>
      <c r="V610">
        <f t="shared" si="150"/>
        <v>40.049999999999997</v>
      </c>
      <c r="W610">
        <f t="shared" si="151"/>
        <v>4.0049999999999999</v>
      </c>
      <c r="X610">
        <f t="shared" si="158"/>
        <v>50.391182139750001</v>
      </c>
      <c r="Y610">
        <f t="shared" si="163"/>
        <v>0.17765814266487215</v>
      </c>
      <c r="Z610">
        <f t="shared" si="154"/>
        <v>1.4183592357639459E-5</v>
      </c>
      <c r="AA610">
        <f t="shared" si="155"/>
        <v>14.183592357639458</v>
      </c>
      <c r="AB610">
        <f t="shared" si="156"/>
        <v>7.1472798588977613E-8</v>
      </c>
      <c r="AC610">
        <f t="shared" si="157"/>
        <v>7.1472798588977621E-2</v>
      </c>
      <c r="AD610">
        <f t="shared" si="162"/>
        <v>0.12517127598770161</v>
      </c>
      <c r="AE610">
        <v>32.519599999999997</v>
      </c>
      <c r="AF610">
        <v>32.519599999999997</v>
      </c>
    </row>
    <row r="611" spans="1:32" x14ac:dyDescent="0.35">
      <c r="A611">
        <v>44804</v>
      </c>
      <c r="B611" s="2">
        <v>44804</v>
      </c>
      <c r="C611" t="s">
        <v>18</v>
      </c>
      <c r="D611" t="s">
        <v>232</v>
      </c>
      <c r="E611" t="s">
        <v>123</v>
      </c>
      <c r="F611" t="s">
        <v>21</v>
      </c>
      <c r="G611">
        <v>3</v>
      </c>
      <c r="H611" t="s">
        <v>28</v>
      </c>
      <c r="I611" t="s">
        <v>64</v>
      </c>
      <c r="J611" t="s">
        <v>457</v>
      </c>
      <c r="K611" t="s">
        <v>234</v>
      </c>
      <c r="L611">
        <v>0.80700000000000005</v>
      </c>
      <c r="M611">
        <v>5.87</v>
      </c>
      <c r="N611">
        <v>-0.58699999999999997</v>
      </c>
      <c r="O611" t="s">
        <v>32</v>
      </c>
      <c r="P611">
        <v>0.69899999999999995</v>
      </c>
      <c r="Q611">
        <v>0.1080000000000001</v>
      </c>
      <c r="R611">
        <v>9.8699999999999992</v>
      </c>
      <c r="S611">
        <v>-0.98699999999999988</v>
      </c>
      <c r="T611">
        <v>-0.39999999999999991</v>
      </c>
      <c r="U611">
        <v>45.15</v>
      </c>
      <c r="V611">
        <f t="shared" si="150"/>
        <v>22.574999999999999</v>
      </c>
      <c r="W611">
        <f t="shared" si="151"/>
        <v>2.2574999999999998</v>
      </c>
      <c r="X611">
        <f t="shared" si="158"/>
        <v>16.0105047519375</v>
      </c>
      <c r="Y611">
        <f t="shared" si="163"/>
        <v>0.1545064377682405</v>
      </c>
      <c r="Z611">
        <f t="shared" si="154"/>
        <v>1.1943736157263621E-5</v>
      </c>
      <c r="AA611">
        <f t="shared" si="155"/>
        <v>11.94373615726362</v>
      </c>
      <c r="AB611">
        <f t="shared" si="156"/>
        <v>1.9122524450175693E-8</v>
      </c>
      <c r="AC611">
        <f t="shared" si="157"/>
        <v>1.912252445017569E-2</v>
      </c>
      <c r="AD611">
        <f t="shared" si="162"/>
        <v>4.7806311125439239E-2</v>
      </c>
      <c r="AF611">
        <v>32.519599999999997</v>
      </c>
    </row>
    <row r="612" spans="1:32" x14ac:dyDescent="0.35">
      <c r="A612">
        <v>44804</v>
      </c>
      <c r="B612" s="2">
        <v>44804</v>
      </c>
      <c r="C612" t="s">
        <v>18</v>
      </c>
      <c r="D612" t="s">
        <v>232</v>
      </c>
      <c r="E612" t="s">
        <v>123</v>
      </c>
      <c r="F612" t="s">
        <v>21</v>
      </c>
      <c r="G612">
        <v>8</v>
      </c>
      <c r="H612" t="s">
        <v>28</v>
      </c>
      <c r="I612" t="s">
        <v>122</v>
      </c>
      <c r="J612" t="s">
        <v>458</v>
      </c>
      <c r="K612" t="s">
        <v>234</v>
      </c>
      <c r="L612">
        <v>0.91400000000000003</v>
      </c>
      <c r="M612">
        <v>5.34</v>
      </c>
      <c r="N612">
        <v>-0.53400000000000003</v>
      </c>
      <c r="O612" t="s">
        <v>32</v>
      </c>
      <c r="P612">
        <v>0.86099999999999999</v>
      </c>
      <c r="Q612">
        <v>5.3000000000000047E-2</v>
      </c>
      <c r="R612">
        <v>10.76</v>
      </c>
      <c r="S612">
        <v>-1.0760000000000001</v>
      </c>
      <c r="T612">
        <v>-0.54200000000000004</v>
      </c>
      <c r="U612">
        <v>67.25</v>
      </c>
      <c r="V612">
        <f t="shared" si="150"/>
        <v>33.625</v>
      </c>
      <c r="W612">
        <f t="shared" si="151"/>
        <v>3.3624999999999998</v>
      </c>
      <c r="X612">
        <f t="shared" si="158"/>
        <v>35.520092810937491</v>
      </c>
      <c r="Y612">
        <f t="shared" si="163"/>
        <v>6.1556329849012832E-2</v>
      </c>
      <c r="Z612">
        <f t="shared" si="154"/>
        <v>3.84717265713244E-6</v>
      </c>
      <c r="AA612">
        <f t="shared" si="155"/>
        <v>3.8471726571324401</v>
      </c>
      <c r="AB612">
        <f t="shared" si="156"/>
        <v>1.3665192984104526E-8</v>
      </c>
      <c r="AC612">
        <f t="shared" si="157"/>
        <v>1.3665192984104527E-2</v>
      </c>
      <c r="AD612">
        <f t="shared" si="162"/>
        <v>2.5212533181004661E-2</v>
      </c>
      <c r="AF612">
        <v>32.519599999999997</v>
      </c>
    </row>
    <row r="613" spans="1:32" x14ac:dyDescent="0.35">
      <c r="A613">
        <v>44804</v>
      </c>
      <c r="B613" s="2">
        <v>44804</v>
      </c>
      <c r="C613" t="s">
        <v>18</v>
      </c>
      <c r="D613" t="s">
        <v>232</v>
      </c>
      <c r="E613" t="s">
        <v>109</v>
      </c>
      <c r="F613" t="s">
        <v>21</v>
      </c>
      <c r="G613">
        <v>9</v>
      </c>
      <c r="H613" t="s">
        <v>28</v>
      </c>
      <c r="I613" t="s">
        <v>90</v>
      </c>
      <c r="J613" t="s">
        <v>443</v>
      </c>
      <c r="K613" t="s">
        <v>226</v>
      </c>
      <c r="L613">
        <v>0.95799999999999996</v>
      </c>
      <c r="M613">
        <v>7.42</v>
      </c>
      <c r="N613">
        <v>-0.74199999999999999</v>
      </c>
      <c r="O613" t="s">
        <v>233</v>
      </c>
      <c r="P613">
        <v>0.84099999999999997</v>
      </c>
      <c r="Q613">
        <v>0.11699999999999999</v>
      </c>
      <c r="R613">
        <v>18.850000000000001</v>
      </c>
      <c r="S613">
        <v>-1.8850000000000002</v>
      </c>
      <c r="T613">
        <v>-1.1430000000000002</v>
      </c>
      <c r="U613">
        <v>53.8</v>
      </c>
      <c r="V613">
        <f t="shared" si="150"/>
        <v>26.9</v>
      </c>
      <c r="W613">
        <f t="shared" si="151"/>
        <v>2.69</v>
      </c>
      <c r="X613">
        <f t="shared" si="158"/>
        <v>22.732859398999999</v>
      </c>
      <c r="Y613">
        <f t="shared" si="163"/>
        <v>0.13912009512485135</v>
      </c>
      <c r="Z613">
        <f t="shared" si="154"/>
        <v>1.0496871636826431E-5</v>
      </c>
      <c r="AA613">
        <f t="shared" si="155"/>
        <v>10.49687163682643</v>
      </c>
      <c r="AB613">
        <f t="shared" si="156"/>
        <v>2.3862390704932623E-8</v>
      </c>
      <c r="AC613">
        <f t="shared" si="157"/>
        <v>2.386239070493262E-2</v>
      </c>
      <c r="AD613">
        <f t="shared" si="162"/>
        <v>2.0876982244035534E-2</v>
      </c>
      <c r="AF613">
        <v>32.519599999999997</v>
      </c>
    </row>
    <row r="614" spans="1:32" x14ac:dyDescent="0.35">
      <c r="A614">
        <v>44804</v>
      </c>
      <c r="B614" s="2">
        <v>44804</v>
      </c>
      <c r="C614" t="s">
        <v>18</v>
      </c>
      <c r="D614" t="s">
        <v>232</v>
      </c>
      <c r="E614" t="s">
        <v>123</v>
      </c>
      <c r="F614" t="s">
        <v>21</v>
      </c>
      <c r="G614">
        <v>7</v>
      </c>
      <c r="H614" t="s">
        <v>22</v>
      </c>
      <c r="I614" t="s">
        <v>96</v>
      </c>
      <c r="J614" t="s">
        <v>459</v>
      </c>
      <c r="K614" t="s">
        <v>234</v>
      </c>
      <c r="L614">
        <v>0.84399999999999997</v>
      </c>
      <c r="M614">
        <v>7.92</v>
      </c>
      <c r="N614">
        <v>-0.79200000000000004</v>
      </c>
      <c r="O614" t="s">
        <v>32</v>
      </c>
      <c r="P614">
        <v>0.71099999999999997</v>
      </c>
      <c r="Q614">
        <v>0.13300000000000001</v>
      </c>
      <c r="R614">
        <v>19.05</v>
      </c>
      <c r="S614">
        <v>-1.905</v>
      </c>
      <c r="T614">
        <v>-1.113</v>
      </c>
      <c r="U614">
        <v>45.400000000000006</v>
      </c>
      <c r="V614">
        <f t="shared" si="150"/>
        <v>22.700000000000003</v>
      </c>
      <c r="W614">
        <f t="shared" si="151"/>
        <v>2.2700000000000005</v>
      </c>
      <c r="X614">
        <f t="shared" si="158"/>
        <v>16.188299111000006</v>
      </c>
      <c r="Y614">
        <f t="shared" si="163"/>
        <v>0.18706047819971872</v>
      </c>
      <c r="Z614">
        <f t="shared" si="154"/>
        <v>1.5113214731211767E-5</v>
      </c>
      <c r="AA614">
        <f t="shared" si="155"/>
        <v>15.113214731211768</v>
      </c>
      <c r="AB614">
        <f t="shared" si="156"/>
        <v>2.4465724059762764E-8</v>
      </c>
      <c r="AC614">
        <f t="shared" si="157"/>
        <v>2.4465724059762765E-2</v>
      </c>
      <c r="AD614">
        <f t="shared" si="162"/>
        <v>2.1981782623326833E-2</v>
      </c>
      <c r="AF614">
        <v>32.519599999999997</v>
      </c>
    </row>
    <row r="615" spans="1:32" x14ac:dyDescent="0.35">
      <c r="A615">
        <v>44804</v>
      </c>
      <c r="B615" s="2">
        <v>44804</v>
      </c>
      <c r="C615" t="s">
        <v>18</v>
      </c>
      <c r="D615" t="s">
        <v>232</v>
      </c>
      <c r="E615" t="s">
        <v>133</v>
      </c>
      <c r="F615" t="s">
        <v>46</v>
      </c>
      <c r="G615">
        <v>2</v>
      </c>
      <c r="H615" t="s">
        <v>22</v>
      </c>
      <c r="I615" t="s">
        <v>102</v>
      </c>
      <c r="J615" t="s">
        <v>473</v>
      </c>
      <c r="K615" t="s">
        <v>235</v>
      </c>
      <c r="L615">
        <v>0.79900000000000004</v>
      </c>
      <c r="M615">
        <v>21.43</v>
      </c>
      <c r="N615">
        <v>-2.1429999999999998</v>
      </c>
      <c r="O615" t="s">
        <v>200</v>
      </c>
      <c r="P615">
        <v>0.70099999999999996</v>
      </c>
      <c r="Q615">
        <v>9.8000000000000087E-2</v>
      </c>
      <c r="R615">
        <v>32.64</v>
      </c>
      <c r="S615">
        <v>-3.2640000000000002</v>
      </c>
      <c r="T615">
        <f>S615-N615</f>
        <v>-1.1210000000000004</v>
      </c>
      <c r="U615">
        <v>46.4</v>
      </c>
      <c r="V615">
        <f t="shared" si="150"/>
        <v>23.2</v>
      </c>
      <c r="W615">
        <f t="shared" si="151"/>
        <v>2.3199999999999998</v>
      </c>
      <c r="X615">
        <f t="shared" si="158"/>
        <v>16.909294015999997</v>
      </c>
      <c r="Y615">
        <f t="shared" si="163"/>
        <v>0.13980028530670485</v>
      </c>
      <c r="Z615">
        <f t="shared" si="154"/>
        <v>1.0560084186105551E-5</v>
      </c>
      <c r="AA615">
        <f t="shared" si="155"/>
        <v>10.560084186105552</v>
      </c>
      <c r="AB615">
        <f t="shared" si="156"/>
        <v>1.7856356833657078E-8</v>
      </c>
      <c r="AC615">
        <f t="shared" si="157"/>
        <v>1.7856356833657081E-2</v>
      </c>
      <c r="AD615">
        <f t="shared" si="162"/>
        <v>1.5928953464457694E-2</v>
      </c>
      <c r="AE615">
        <v>32.519599999999997</v>
      </c>
      <c r="AF615">
        <v>32.519599999999997</v>
      </c>
    </row>
    <row r="616" spans="1:32" x14ac:dyDescent="0.35">
      <c r="A616">
        <v>44804</v>
      </c>
      <c r="B616" s="2">
        <v>44804</v>
      </c>
      <c r="C616" t="s">
        <v>18</v>
      </c>
      <c r="D616" t="s">
        <v>232</v>
      </c>
      <c r="E616" t="s">
        <v>109</v>
      </c>
      <c r="F616" t="s">
        <v>21</v>
      </c>
      <c r="G616">
        <v>10</v>
      </c>
      <c r="H616" t="s">
        <v>22</v>
      </c>
      <c r="I616" t="s">
        <v>110</v>
      </c>
      <c r="J616" t="s">
        <v>444</v>
      </c>
      <c r="K616" t="s">
        <v>226</v>
      </c>
      <c r="L616">
        <v>0.67500000000000004</v>
      </c>
      <c r="M616">
        <v>9.43</v>
      </c>
      <c r="N616">
        <v>-0.94299999999999995</v>
      </c>
      <c r="O616" t="s">
        <v>233</v>
      </c>
      <c r="P616">
        <v>0.629</v>
      </c>
      <c r="Q616">
        <v>4.6000000000000041E-2</v>
      </c>
      <c r="R616">
        <v>17.87</v>
      </c>
      <c r="S616">
        <v>-1.7870000000000001</v>
      </c>
      <c r="T616">
        <v>-0.84400000000000019</v>
      </c>
      <c r="U616">
        <v>37.4</v>
      </c>
      <c r="V616">
        <f t="shared" si="150"/>
        <v>18.7</v>
      </c>
      <c r="W616">
        <f t="shared" si="151"/>
        <v>1.8699999999999999</v>
      </c>
      <c r="X616">
        <f t="shared" si="158"/>
        <v>10.985826070999998</v>
      </c>
      <c r="Y616">
        <f t="shared" si="163"/>
        <v>7.3131955484896732E-2</v>
      </c>
      <c r="Z616">
        <f t="shared" si="154"/>
        <v>4.756230654294515E-6</v>
      </c>
      <c r="AA616">
        <f t="shared" si="155"/>
        <v>4.756230654294515</v>
      </c>
      <c r="AB616">
        <f t="shared" si="156"/>
        <v>5.2251122721638064E-9</v>
      </c>
      <c r="AC616">
        <f t="shared" si="157"/>
        <v>5.2251122721638068E-3</v>
      </c>
      <c r="AD616">
        <f t="shared" si="162"/>
        <v>6.1908913177296278E-3</v>
      </c>
      <c r="AF616">
        <v>32.519599999999997</v>
      </c>
    </row>
    <row r="617" spans="1:32" x14ac:dyDescent="0.35">
      <c r="A617">
        <v>44804</v>
      </c>
      <c r="B617" s="2">
        <v>44804</v>
      </c>
      <c r="C617" t="s">
        <v>18</v>
      </c>
      <c r="D617" t="s">
        <v>232</v>
      </c>
      <c r="E617" t="s">
        <v>133</v>
      </c>
      <c r="F617" t="s">
        <v>46</v>
      </c>
      <c r="G617">
        <v>3</v>
      </c>
      <c r="H617" t="s">
        <v>22</v>
      </c>
      <c r="I617" t="s">
        <v>93</v>
      </c>
      <c r="J617" t="s">
        <v>474</v>
      </c>
      <c r="K617" t="s">
        <v>235</v>
      </c>
      <c r="L617">
        <v>0.76900000000000002</v>
      </c>
      <c r="M617">
        <v>17.559999999999999</v>
      </c>
      <c r="N617">
        <v>-1.7559999999999998</v>
      </c>
      <c r="O617" t="s">
        <v>200</v>
      </c>
      <c r="P617">
        <v>0.78400000000000003</v>
      </c>
      <c r="Q617">
        <v>-1.5000000000000013E-2</v>
      </c>
      <c r="R617">
        <v>28.51</v>
      </c>
      <c r="S617">
        <v>-2.851</v>
      </c>
      <c r="T617">
        <f>S617-N617</f>
        <v>-1.0950000000000002</v>
      </c>
      <c r="U617">
        <v>28.65</v>
      </c>
      <c r="V617">
        <f t="shared" si="150"/>
        <v>14.324999999999999</v>
      </c>
      <c r="W617">
        <f t="shared" si="151"/>
        <v>1.4324999999999999</v>
      </c>
      <c r="X617">
        <f t="shared" si="158"/>
        <v>6.4467193944374985</v>
      </c>
      <c r="Y617">
        <f>(P617-L617)/L617</f>
        <v>1.9505851755526674E-2</v>
      </c>
      <c r="Z617">
        <f t="shared" si="154"/>
        <v>9.3484579092004169E-7</v>
      </c>
      <c r="AA617">
        <f t="shared" si="155"/>
        <v>0.93484579092004172</v>
      </c>
      <c r="AB617">
        <f t="shared" si="156"/>
        <v>6.0266884911324956E-10</v>
      </c>
      <c r="AC617">
        <f t="shared" si="157"/>
        <v>6.0266884911324954E-4</v>
      </c>
      <c r="AD617">
        <f t="shared" si="162"/>
        <v>5.5038251060570721E-4</v>
      </c>
      <c r="AE617">
        <v>32.519599999999997</v>
      </c>
      <c r="AF617">
        <v>32.519599999999997</v>
      </c>
    </row>
    <row r="618" spans="1:32" x14ac:dyDescent="0.35">
      <c r="A618">
        <v>44804</v>
      </c>
      <c r="B618" s="2">
        <v>44804</v>
      </c>
      <c r="C618" t="s">
        <v>18</v>
      </c>
      <c r="D618" t="s">
        <v>232</v>
      </c>
      <c r="E618" t="s">
        <v>133</v>
      </c>
      <c r="F618" t="s">
        <v>46</v>
      </c>
      <c r="G618">
        <v>6</v>
      </c>
      <c r="H618" t="s">
        <v>30</v>
      </c>
      <c r="I618" t="s">
        <v>137</v>
      </c>
      <c r="J618" t="s">
        <v>475</v>
      </c>
      <c r="K618" t="s">
        <v>235</v>
      </c>
      <c r="L618">
        <v>0.48899999999999999</v>
      </c>
      <c r="M618">
        <v>7.98</v>
      </c>
      <c r="N618">
        <v>-0.79800000000000004</v>
      </c>
      <c r="O618" t="s">
        <v>200</v>
      </c>
      <c r="P618">
        <v>0.52600000000000002</v>
      </c>
      <c r="Q618">
        <v>-3.7000000000000033E-2</v>
      </c>
      <c r="R618">
        <v>7.23</v>
      </c>
      <c r="S618">
        <v>-0.72300000000000009</v>
      </c>
      <c r="T618">
        <f>S618-N618</f>
        <v>7.4999999999999956E-2</v>
      </c>
      <c r="U618">
        <v>103.375</v>
      </c>
      <c r="V618">
        <f t="shared" si="150"/>
        <v>51.6875</v>
      </c>
      <c r="W618">
        <f t="shared" si="151"/>
        <v>5.1687500000000002</v>
      </c>
      <c r="X618">
        <f t="shared" si="158"/>
        <v>83.930644808984383</v>
      </c>
      <c r="Y618">
        <f>(P618-L618)/L618</f>
        <v>7.5664621676891683E-2</v>
      </c>
      <c r="Z618">
        <f t="shared" si="154"/>
        <v>4.9597990164211136E-6</v>
      </c>
      <c r="AA618">
        <f t="shared" si="155"/>
        <v>4.9597990164211136</v>
      </c>
      <c r="AB618">
        <f t="shared" si="156"/>
        <v>4.1627912957119059E-8</v>
      </c>
      <c r="AC618">
        <f t="shared" si="157"/>
        <v>4.1627912957119054E-2</v>
      </c>
      <c r="AD618">
        <f t="shared" si="162"/>
        <v>0.55503883942825438</v>
      </c>
      <c r="AE618">
        <v>32.519599999999997</v>
      </c>
      <c r="AF618">
        <v>32.519599999999997</v>
      </c>
    </row>
    <row r="619" spans="1:32" x14ac:dyDescent="0.35">
      <c r="A619">
        <v>44804</v>
      </c>
      <c r="B619" s="2">
        <v>44804</v>
      </c>
      <c r="C619" t="s">
        <v>18</v>
      </c>
      <c r="D619" t="s">
        <v>232</v>
      </c>
      <c r="E619" t="s">
        <v>109</v>
      </c>
      <c r="F619" t="s">
        <v>21</v>
      </c>
      <c r="G619">
        <v>2</v>
      </c>
      <c r="H619" t="s">
        <v>30</v>
      </c>
      <c r="I619" t="s">
        <v>106</v>
      </c>
      <c r="J619" t="s">
        <v>445</v>
      </c>
      <c r="K619" t="s">
        <v>236</v>
      </c>
      <c r="L619">
        <v>0.45600000000000002</v>
      </c>
      <c r="M619">
        <v>6.45</v>
      </c>
      <c r="N619">
        <v>-0.64500000000000002</v>
      </c>
      <c r="O619" t="s">
        <v>135</v>
      </c>
      <c r="P619">
        <v>0.45900000000000002</v>
      </c>
      <c r="Q619">
        <v>-3.0000000000000027E-3</v>
      </c>
      <c r="R619">
        <v>7.59</v>
      </c>
      <c r="S619">
        <v>-0.75900000000000001</v>
      </c>
      <c r="T619">
        <v>-0.11399999999999999</v>
      </c>
      <c r="U619">
        <v>146.30000000000001</v>
      </c>
      <c r="V619">
        <f t="shared" si="150"/>
        <v>73.150000000000006</v>
      </c>
      <c r="W619">
        <f t="shared" si="151"/>
        <v>7.3150000000000004</v>
      </c>
      <c r="X619">
        <f t="shared" si="158"/>
        <v>168.10404616775003</v>
      </c>
      <c r="Y619">
        <f>(P619-L619)/L619</f>
        <v>6.5789473684210583E-3</v>
      </c>
      <c r="Z619">
        <f t="shared" si="154"/>
        <v>2.4529997538842837E-7</v>
      </c>
      <c r="AA619">
        <f t="shared" si="155"/>
        <v>0.24529997538842838</v>
      </c>
      <c r="AB619">
        <f t="shared" si="156"/>
        <v>4.1235918387644314E-9</v>
      </c>
      <c r="AC619">
        <f t="shared" si="157"/>
        <v>4.1235918387644314E-3</v>
      </c>
      <c r="AD619">
        <f t="shared" si="162"/>
        <v>3.6171858234775714E-2</v>
      </c>
      <c r="AF619">
        <v>32.519599999999997</v>
      </c>
    </row>
    <row r="620" spans="1:32" x14ac:dyDescent="0.35">
      <c r="A620">
        <v>44804</v>
      </c>
      <c r="B620" s="2">
        <v>44804</v>
      </c>
      <c r="C620" t="s">
        <v>18</v>
      </c>
      <c r="D620" t="s">
        <v>232</v>
      </c>
      <c r="E620" t="s">
        <v>109</v>
      </c>
      <c r="F620" t="s">
        <v>21</v>
      </c>
      <c r="G620">
        <v>8</v>
      </c>
      <c r="H620" t="s">
        <v>33</v>
      </c>
      <c r="I620" t="s">
        <v>104</v>
      </c>
      <c r="J620" t="s">
        <v>446</v>
      </c>
      <c r="K620" t="s">
        <v>236</v>
      </c>
      <c r="L620">
        <v>0.82599999999999996</v>
      </c>
      <c r="M620">
        <v>7.23</v>
      </c>
      <c r="N620">
        <v>-0.72300000000000009</v>
      </c>
      <c r="O620" t="s">
        <v>135</v>
      </c>
      <c r="P620">
        <v>0.77800000000000002</v>
      </c>
      <c r="Q620">
        <v>4.7999999999999932E-2</v>
      </c>
      <c r="R620">
        <v>15.45</v>
      </c>
      <c r="S620">
        <v>-1.5449999999999999</v>
      </c>
      <c r="T620">
        <v>-0.82199999999999984</v>
      </c>
      <c r="U620">
        <v>56.400000000000006</v>
      </c>
      <c r="V620">
        <f t="shared" si="150"/>
        <v>28.200000000000003</v>
      </c>
      <c r="W620">
        <f t="shared" si="151"/>
        <v>2.8200000000000003</v>
      </c>
      <c r="X620">
        <f t="shared" si="158"/>
        <v>24.983180316000006</v>
      </c>
      <c r="Y620">
        <f>(L620-P620)/P620</f>
        <v>6.1696658097686284E-2</v>
      </c>
      <c r="Z620">
        <f t="shared" si="154"/>
        <v>3.8579717278771405E-6</v>
      </c>
      <c r="AA620">
        <f t="shared" si="155"/>
        <v>3.8579717278771404</v>
      </c>
      <c r="AB620">
        <f t="shared" si="156"/>
        <v>9.638440333158471E-9</v>
      </c>
      <c r="AC620">
        <f t="shared" si="157"/>
        <v>9.6384403331584712E-3</v>
      </c>
      <c r="AD620">
        <f t="shared" si="162"/>
        <v>1.172559651235824E-2</v>
      </c>
      <c r="AF620">
        <v>32.519599999999997</v>
      </c>
    </row>
    <row r="621" spans="1:32" x14ac:dyDescent="0.35">
      <c r="A621">
        <v>44804</v>
      </c>
      <c r="B621" s="2">
        <v>44804</v>
      </c>
      <c r="C621" t="s">
        <v>18</v>
      </c>
      <c r="D621" t="s">
        <v>232</v>
      </c>
      <c r="E621" t="s">
        <v>123</v>
      </c>
      <c r="F621" t="s">
        <v>21</v>
      </c>
      <c r="G621">
        <v>2</v>
      </c>
      <c r="H621" t="s">
        <v>33</v>
      </c>
      <c r="I621" t="s">
        <v>97</v>
      </c>
      <c r="J621" t="s">
        <v>462</v>
      </c>
      <c r="K621" t="s">
        <v>234</v>
      </c>
      <c r="L621">
        <v>0.79800000000000004</v>
      </c>
      <c r="M621">
        <v>6.86</v>
      </c>
      <c r="N621">
        <v>-0.68600000000000005</v>
      </c>
      <c r="O621" t="s">
        <v>32</v>
      </c>
      <c r="P621">
        <v>0.77100000000000002</v>
      </c>
      <c r="Q621">
        <v>2.7000000000000024E-2</v>
      </c>
      <c r="R621">
        <v>14.25</v>
      </c>
      <c r="S621">
        <v>-1.425</v>
      </c>
      <c r="T621">
        <v>-0.73899999999999999</v>
      </c>
      <c r="U621">
        <v>70.074999999999989</v>
      </c>
      <c r="V621">
        <f t="shared" si="150"/>
        <v>35.037499999999994</v>
      </c>
      <c r="W621">
        <f t="shared" si="151"/>
        <v>3.5037499999999993</v>
      </c>
      <c r="X621">
        <f t="shared" si="158"/>
        <v>38.566988416109353</v>
      </c>
      <c r="Y621">
        <f>(L621-P621)/P621</f>
        <v>3.5019455252918316E-2</v>
      </c>
      <c r="Z621">
        <f t="shared" si="154"/>
        <v>1.9212851043166017E-6</v>
      </c>
      <c r="AA621">
        <f t="shared" si="155"/>
        <v>1.9212851043166017</v>
      </c>
      <c r="AB621">
        <f t="shared" si="156"/>
        <v>7.4098180362221833E-9</v>
      </c>
      <c r="AC621">
        <f t="shared" si="157"/>
        <v>7.4098180362221827E-3</v>
      </c>
      <c r="AD621">
        <f t="shared" si="162"/>
        <v>1.0026817369718785E-2</v>
      </c>
      <c r="AF621">
        <v>32.519599999999997</v>
      </c>
    </row>
    <row r="622" spans="1:32" x14ac:dyDescent="0.35">
      <c r="A622">
        <v>44804</v>
      </c>
      <c r="B622" s="2">
        <v>44804</v>
      </c>
      <c r="C622" t="s">
        <v>18</v>
      </c>
      <c r="D622" t="s">
        <v>232</v>
      </c>
      <c r="E622" t="s">
        <v>109</v>
      </c>
      <c r="F622" t="s">
        <v>21</v>
      </c>
      <c r="G622">
        <v>4</v>
      </c>
      <c r="H622" t="s">
        <v>33</v>
      </c>
      <c r="I622" t="s">
        <v>114</v>
      </c>
      <c r="J622" t="s">
        <v>447</v>
      </c>
      <c r="K622" t="s">
        <v>236</v>
      </c>
      <c r="L622">
        <v>0.91</v>
      </c>
      <c r="M622">
        <v>8.56</v>
      </c>
      <c r="N622">
        <v>-0.85600000000000009</v>
      </c>
      <c r="O622" t="s">
        <v>135</v>
      </c>
      <c r="P622">
        <v>0.93899999999999995</v>
      </c>
      <c r="Q622">
        <v>-2.8999999999999915E-2</v>
      </c>
      <c r="R622">
        <v>15.34</v>
      </c>
      <c r="S622">
        <v>-1.534</v>
      </c>
      <c r="T622">
        <v>-0.67799999999999994</v>
      </c>
      <c r="U622">
        <v>58.650000000000006</v>
      </c>
      <c r="V622">
        <f t="shared" si="150"/>
        <v>29.325000000000003</v>
      </c>
      <c r="W622">
        <f t="shared" si="151"/>
        <v>2.9325000000000001</v>
      </c>
      <c r="X622">
        <f t="shared" si="158"/>
        <v>27.016279919437501</v>
      </c>
      <c r="Y622">
        <f>(P622-L622)/L622</f>
        <v>3.1868131868131776E-2</v>
      </c>
      <c r="Z622">
        <f t="shared" si="154"/>
        <v>1.7107200398573805E-6</v>
      </c>
      <c r="AA622">
        <f t="shared" si="155"/>
        <v>1.7107200398573805</v>
      </c>
      <c r="AB622">
        <f t="shared" si="156"/>
        <v>4.6217291460578272E-9</v>
      </c>
      <c r="AC622">
        <f t="shared" si="157"/>
        <v>4.6217291460578271E-3</v>
      </c>
      <c r="AD622">
        <f t="shared" si="162"/>
        <v>6.8167096549525477E-3</v>
      </c>
      <c r="AF622">
        <v>32.519599999999997</v>
      </c>
    </row>
    <row r="623" spans="1:32" x14ac:dyDescent="0.35">
      <c r="A623">
        <v>44804</v>
      </c>
      <c r="B623" s="2">
        <v>44804</v>
      </c>
      <c r="C623" t="s">
        <v>18</v>
      </c>
      <c r="D623" t="s">
        <v>232</v>
      </c>
      <c r="E623" t="s">
        <v>133</v>
      </c>
      <c r="F623" t="s">
        <v>46</v>
      </c>
      <c r="G623">
        <v>8</v>
      </c>
      <c r="H623" t="s">
        <v>33</v>
      </c>
      <c r="I623" t="s">
        <v>64</v>
      </c>
      <c r="J623" t="s">
        <v>476</v>
      </c>
      <c r="K623" t="s">
        <v>235</v>
      </c>
      <c r="L623">
        <v>0.69299999999999995</v>
      </c>
      <c r="N623">
        <v>0</v>
      </c>
      <c r="O623" t="s">
        <v>200</v>
      </c>
      <c r="P623">
        <v>0.76500000000000001</v>
      </c>
      <c r="Q623">
        <v>-7.2000000000000064E-2</v>
      </c>
      <c r="S623">
        <v>0</v>
      </c>
      <c r="T623">
        <f>S623-N623</f>
        <v>0</v>
      </c>
      <c r="U623">
        <v>75.199999999999989</v>
      </c>
      <c r="V623">
        <f t="shared" si="150"/>
        <v>37.599999999999994</v>
      </c>
      <c r="W623">
        <f t="shared" si="151"/>
        <v>3.7599999999999993</v>
      </c>
      <c r="X623">
        <f t="shared" si="158"/>
        <v>44.414542783999984</v>
      </c>
      <c r="Y623">
        <f>(P623-L623)/L623</f>
        <v>0.103896103896104</v>
      </c>
      <c r="Z623">
        <f t="shared" si="154"/>
        <v>7.3279188739615102E-6</v>
      </c>
      <c r="AA623">
        <f t="shared" si="155"/>
        <v>7.3279188739615106</v>
      </c>
      <c r="AB623">
        <f t="shared" si="156"/>
        <v>3.2546616634524448E-8</v>
      </c>
      <c r="AC623">
        <f t="shared" si="157"/>
        <v>3.2546616634524447E-2</v>
      </c>
      <c r="AD623">
        <v>0</v>
      </c>
      <c r="AE623">
        <v>32.519599999999997</v>
      </c>
      <c r="AF623">
        <v>32.519599999999997</v>
      </c>
    </row>
    <row r="624" spans="1:32" x14ac:dyDescent="0.35">
      <c r="A624">
        <v>44804</v>
      </c>
      <c r="B624" s="2">
        <v>44804</v>
      </c>
      <c r="C624" t="s">
        <v>18</v>
      </c>
      <c r="D624" t="s">
        <v>232</v>
      </c>
      <c r="E624" t="s">
        <v>109</v>
      </c>
      <c r="F624" t="s">
        <v>21</v>
      </c>
      <c r="G624">
        <v>14</v>
      </c>
      <c r="H624" t="s">
        <v>26</v>
      </c>
      <c r="I624" t="s">
        <v>203</v>
      </c>
      <c r="J624" t="s">
        <v>495</v>
      </c>
      <c r="K624" t="s">
        <v>226</v>
      </c>
      <c r="L624">
        <v>0.91700000000000004</v>
      </c>
      <c r="M624">
        <v>14.63</v>
      </c>
      <c r="N624">
        <v>-1.4630000000000001</v>
      </c>
      <c r="O624" t="s">
        <v>233</v>
      </c>
      <c r="P624">
        <v>0.88</v>
      </c>
      <c r="Q624">
        <v>3.7000000000000033E-2</v>
      </c>
      <c r="R624">
        <v>21.16</v>
      </c>
      <c r="S624">
        <v>-2.1160000000000001</v>
      </c>
      <c r="T624">
        <v>-0.65300000000000002</v>
      </c>
      <c r="U624">
        <v>35.049999999999997</v>
      </c>
      <c r="V624">
        <f t="shared" ref="V624:V687" si="164">U624/2</f>
        <v>17.524999999999999</v>
      </c>
      <c r="W624">
        <f t="shared" ref="W624:W687" si="165">V624/10</f>
        <v>1.7524999999999999</v>
      </c>
      <c r="X624">
        <f t="shared" si="158"/>
        <v>9.6486279224374982</v>
      </c>
      <c r="Y624">
        <f>(L624-P624)/P624</f>
        <v>4.204545454545458E-2</v>
      </c>
      <c r="Z624">
        <f t="shared" si="154"/>
        <v>2.4062741983925743E-6</v>
      </c>
      <c r="AA624">
        <f t="shared" si="155"/>
        <v>2.4062741983925742</v>
      </c>
      <c r="AB624">
        <f t="shared" si="156"/>
        <v>2.32172444196515E-9</v>
      </c>
      <c r="AC624">
        <f t="shared" si="157"/>
        <v>2.3217244419651501E-3</v>
      </c>
      <c r="AD624">
        <f t="shared" ref="AD624:AD655" si="166">AC624/ABS(T624)</f>
        <v>3.5554738774351453E-3</v>
      </c>
      <c r="AF624">
        <v>32.519599999999997</v>
      </c>
    </row>
    <row r="625" spans="1:32" x14ac:dyDescent="0.35">
      <c r="A625">
        <v>44804</v>
      </c>
      <c r="B625" s="2">
        <v>44804</v>
      </c>
      <c r="C625" t="s">
        <v>18</v>
      </c>
      <c r="D625" t="s">
        <v>232</v>
      </c>
      <c r="E625" t="s">
        <v>123</v>
      </c>
      <c r="F625" t="s">
        <v>21</v>
      </c>
      <c r="G625">
        <v>5</v>
      </c>
      <c r="H625" t="s">
        <v>26</v>
      </c>
      <c r="I625" t="s">
        <v>54</v>
      </c>
      <c r="J625" t="s">
        <v>496</v>
      </c>
      <c r="K625" t="s">
        <v>234</v>
      </c>
      <c r="L625">
        <v>0.75900000000000001</v>
      </c>
      <c r="M625">
        <v>15.23</v>
      </c>
      <c r="N625">
        <v>-1.5230000000000001</v>
      </c>
      <c r="O625" t="s">
        <v>32</v>
      </c>
      <c r="P625">
        <v>0.76600000000000001</v>
      </c>
      <c r="Q625">
        <v>-7.0000000000000062E-3</v>
      </c>
      <c r="R625">
        <v>24.56</v>
      </c>
      <c r="S625">
        <v>-2.456</v>
      </c>
      <c r="T625">
        <v>-0.93299999999999983</v>
      </c>
      <c r="U625">
        <v>40.224999999999994</v>
      </c>
      <c r="V625">
        <f t="shared" si="164"/>
        <v>20.112499999999997</v>
      </c>
      <c r="W625">
        <f t="shared" si="165"/>
        <v>2.0112499999999995</v>
      </c>
      <c r="X625">
        <f t="shared" si="158"/>
        <v>12.70812915748437</v>
      </c>
      <c r="Y625">
        <f>(P625-L625)/L625</f>
        <v>9.2226613965744487E-3</v>
      </c>
      <c r="Z625">
        <f t="shared" si="154"/>
        <v>3.717791434673575E-7</v>
      </c>
      <c r="AA625">
        <f t="shared" si="155"/>
        <v>0.37177914346735752</v>
      </c>
      <c r="AB625">
        <f t="shared" si="156"/>
        <v>4.724617373242091E-10</v>
      </c>
      <c r="AC625">
        <f t="shared" si="157"/>
        <v>4.724617373242091E-4</v>
      </c>
      <c r="AD625">
        <f t="shared" si="166"/>
        <v>5.0638985779658007E-4</v>
      </c>
      <c r="AF625">
        <v>32.519599999999997</v>
      </c>
    </row>
    <row r="626" spans="1:32" x14ac:dyDescent="0.35">
      <c r="A626">
        <v>44804</v>
      </c>
      <c r="B626" s="2">
        <v>44804</v>
      </c>
      <c r="C626" t="s">
        <v>18</v>
      </c>
      <c r="D626" t="s">
        <v>232</v>
      </c>
      <c r="E626" t="s">
        <v>109</v>
      </c>
      <c r="F626" t="s">
        <v>21</v>
      </c>
      <c r="G626">
        <v>16</v>
      </c>
      <c r="H626" t="s">
        <v>41</v>
      </c>
      <c r="I626" t="s">
        <v>116</v>
      </c>
      <c r="J626" t="s">
        <v>449</v>
      </c>
      <c r="K626" t="s">
        <v>226</v>
      </c>
      <c r="L626" t="s">
        <v>51</v>
      </c>
      <c r="M626">
        <v>2.91</v>
      </c>
      <c r="N626">
        <v>-0.29100000000000004</v>
      </c>
      <c r="O626" t="s">
        <v>233</v>
      </c>
      <c r="P626">
        <v>0.63100000000000001</v>
      </c>
      <c r="Q626" t="e">
        <v>#VALUE!</v>
      </c>
      <c r="R626">
        <v>20.51</v>
      </c>
      <c r="S626">
        <v>-2.0510000000000002</v>
      </c>
      <c r="T626">
        <v>-1.7600000000000002</v>
      </c>
      <c r="U626">
        <v>81.099999999999994</v>
      </c>
      <c r="V626">
        <f t="shared" si="164"/>
        <v>40.549999999999997</v>
      </c>
      <c r="W626">
        <f t="shared" si="165"/>
        <v>4.0549999999999997</v>
      </c>
      <c r="X626">
        <f t="shared" si="158"/>
        <v>51.657242909749996</v>
      </c>
      <c r="Y626" t="s">
        <v>50</v>
      </c>
      <c r="Z626" t="s">
        <v>50</v>
      </c>
      <c r="AA626" t="s">
        <v>50</v>
      </c>
      <c r="AB626" t="s">
        <v>50</v>
      </c>
      <c r="AC626" t="s">
        <v>50</v>
      </c>
      <c r="AD626" t="e">
        <f t="shared" si="166"/>
        <v>#VALUE!</v>
      </c>
      <c r="AF626">
        <v>32.519599999999997</v>
      </c>
    </row>
    <row r="627" spans="1:32" x14ac:dyDescent="0.35">
      <c r="A627">
        <v>44804</v>
      </c>
      <c r="B627" s="2">
        <v>44804</v>
      </c>
      <c r="C627" t="s">
        <v>18</v>
      </c>
      <c r="D627" t="s">
        <v>232</v>
      </c>
      <c r="E627" t="s">
        <v>109</v>
      </c>
      <c r="F627" t="s">
        <v>21</v>
      </c>
      <c r="G627">
        <v>3</v>
      </c>
      <c r="H627" t="s">
        <v>41</v>
      </c>
      <c r="I627" t="s">
        <v>101</v>
      </c>
      <c r="J627" t="s">
        <v>448</v>
      </c>
      <c r="K627" t="s">
        <v>236</v>
      </c>
      <c r="L627">
        <v>0.70899999999999996</v>
      </c>
      <c r="M627">
        <v>4.16</v>
      </c>
      <c r="N627">
        <v>-0.41600000000000004</v>
      </c>
      <c r="O627" t="s">
        <v>135</v>
      </c>
      <c r="P627">
        <v>0.57099999999999995</v>
      </c>
      <c r="Q627">
        <v>0.13800000000000001</v>
      </c>
      <c r="R627">
        <v>26.34</v>
      </c>
      <c r="S627">
        <v>-2.6339999999999999</v>
      </c>
      <c r="T627">
        <v>-2.218</v>
      </c>
      <c r="U627">
        <v>111.42500000000001</v>
      </c>
      <c r="V627">
        <f t="shared" si="164"/>
        <v>55.712500000000006</v>
      </c>
      <c r="W627">
        <f t="shared" si="165"/>
        <v>5.5712500000000009</v>
      </c>
      <c r="X627">
        <f t="shared" si="158"/>
        <v>97.511267140484406</v>
      </c>
      <c r="Y627">
        <f t="shared" ref="Y627:Y643" si="167">(L627-P627)/P627</f>
        <v>0.24168126094570933</v>
      </c>
      <c r="Z627">
        <f t="shared" ref="Z627:Z658" si="168">119*(10^-6)*(Y627^1.231)</f>
        <v>2.0716627992102056E-5</v>
      </c>
      <c r="AA627">
        <f t="shared" ref="AA627:AA658" si="169">Z627*10^6</f>
        <v>20.716627992102055</v>
      </c>
      <c r="AB627">
        <f t="shared" ref="AB627:AB658" si="170">Z627*(X627/10000)</f>
        <v>2.0201046463879007E-7</v>
      </c>
      <c r="AC627">
        <f t="shared" ref="AC627:AC658" si="171">AA627*(X627/10000)</f>
        <v>0.20201046463879005</v>
      </c>
      <c r="AD627">
        <f t="shared" si="166"/>
        <v>9.1077756825423822E-2</v>
      </c>
      <c r="AF627">
        <v>32.519599999999997</v>
      </c>
    </row>
    <row r="628" spans="1:32" x14ac:dyDescent="0.35">
      <c r="A628">
        <v>44804</v>
      </c>
      <c r="B628" s="2">
        <v>44804</v>
      </c>
      <c r="C628" t="s">
        <v>18</v>
      </c>
      <c r="D628" t="s">
        <v>232</v>
      </c>
      <c r="E628" t="s">
        <v>109</v>
      </c>
      <c r="F628" t="s">
        <v>21</v>
      </c>
      <c r="G628">
        <v>12</v>
      </c>
      <c r="H628" t="s">
        <v>29</v>
      </c>
      <c r="I628" t="s">
        <v>66</v>
      </c>
      <c r="J628" t="s">
        <v>450</v>
      </c>
      <c r="K628" t="s">
        <v>226</v>
      </c>
      <c r="L628">
        <v>0.748</v>
      </c>
      <c r="M628">
        <v>8.76</v>
      </c>
      <c r="N628">
        <v>-0.876</v>
      </c>
      <c r="O628" t="s">
        <v>233</v>
      </c>
      <c r="P628">
        <v>0.54800000000000004</v>
      </c>
      <c r="Q628">
        <v>0.19999999999999996</v>
      </c>
      <c r="R628">
        <v>26.41</v>
      </c>
      <c r="S628">
        <v>-2.641</v>
      </c>
      <c r="T628">
        <v>-1.7650000000000001</v>
      </c>
      <c r="U628">
        <v>88.824999999999989</v>
      </c>
      <c r="V628">
        <f t="shared" si="164"/>
        <v>44.412499999999994</v>
      </c>
      <c r="W628">
        <f t="shared" si="165"/>
        <v>4.4412499999999993</v>
      </c>
      <c r="X628">
        <f t="shared" si="158"/>
        <v>61.966925181734354</v>
      </c>
      <c r="Y628">
        <f t="shared" si="167"/>
        <v>0.36496350364963492</v>
      </c>
      <c r="Z628">
        <f t="shared" si="168"/>
        <v>3.4409314328732451E-5</v>
      </c>
      <c r="AA628">
        <f t="shared" si="169"/>
        <v>34.409314328732449</v>
      </c>
      <c r="AB628">
        <f t="shared" si="170"/>
        <v>2.1322394065633438E-7</v>
      </c>
      <c r="AC628">
        <f t="shared" si="171"/>
        <v>0.21322394065633438</v>
      </c>
      <c r="AD628">
        <f t="shared" si="166"/>
        <v>0.12080676524438208</v>
      </c>
      <c r="AF628">
        <v>32.519599999999997</v>
      </c>
    </row>
    <row r="629" spans="1:32" x14ac:dyDescent="0.35">
      <c r="A629">
        <v>44804</v>
      </c>
      <c r="B629" s="2">
        <v>44804</v>
      </c>
      <c r="C629" t="s">
        <v>18</v>
      </c>
      <c r="D629" t="s">
        <v>232</v>
      </c>
      <c r="E629" t="s">
        <v>123</v>
      </c>
      <c r="F629" t="s">
        <v>21</v>
      </c>
      <c r="G629">
        <v>1</v>
      </c>
      <c r="H629" t="s">
        <v>29</v>
      </c>
      <c r="I629" t="s">
        <v>124</v>
      </c>
      <c r="J629" t="s">
        <v>465</v>
      </c>
      <c r="K629" t="s">
        <v>234</v>
      </c>
      <c r="L629">
        <v>0.80600000000000005</v>
      </c>
      <c r="M629">
        <v>12.53</v>
      </c>
      <c r="N629">
        <v>-1.2529999999999999</v>
      </c>
      <c r="O629" t="s">
        <v>32</v>
      </c>
      <c r="P629">
        <v>0.63100000000000001</v>
      </c>
      <c r="Q629">
        <v>0.17500000000000004</v>
      </c>
      <c r="R629">
        <v>22.45</v>
      </c>
      <c r="S629">
        <v>-2.2450000000000001</v>
      </c>
      <c r="T629">
        <v>-0.99200000000000021</v>
      </c>
      <c r="U629">
        <v>69.5</v>
      </c>
      <c r="V629">
        <f t="shared" si="164"/>
        <v>34.75</v>
      </c>
      <c r="W629">
        <f t="shared" si="165"/>
        <v>3.4750000000000001</v>
      </c>
      <c r="X629">
        <f t="shared" si="158"/>
        <v>37.936662743749999</v>
      </c>
      <c r="Y629">
        <f t="shared" si="167"/>
        <v>0.27733755942947708</v>
      </c>
      <c r="Z629">
        <f t="shared" si="168"/>
        <v>2.454090973773915E-5</v>
      </c>
      <c r="AA629">
        <f t="shared" si="169"/>
        <v>24.540909737739149</v>
      </c>
      <c r="AB629">
        <f t="shared" si="170"/>
        <v>9.3100021614542034E-8</v>
      </c>
      <c r="AC629">
        <f t="shared" si="171"/>
        <v>9.3100021614542033E-2</v>
      </c>
      <c r="AD629">
        <f t="shared" si="166"/>
        <v>9.3850828240465742E-2</v>
      </c>
      <c r="AF629">
        <v>32.519599999999997</v>
      </c>
    </row>
    <row r="630" spans="1:32" x14ac:dyDescent="0.35">
      <c r="A630">
        <v>44804</v>
      </c>
      <c r="B630" s="2">
        <v>44804</v>
      </c>
      <c r="C630" t="s">
        <v>18</v>
      </c>
      <c r="D630" t="s">
        <v>232</v>
      </c>
      <c r="E630" t="s">
        <v>109</v>
      </c>
      <c r="F630" t="s">
        <v>21</v>
      </c>
      <c r="G630">
        <v>5</v>
      </c>
      <c r="H630" t="s">
        <v>37</v>
      </c>
      <c r="I630" t="s">
        <v>121</v>
      </c>
      <c r="J630" t="s">
        <v>451</v>
      </c>
      <c r="K630" t="s">
        <v>236</v>
      </c>
      <c r="L630">
        <v>0.75700000000000001</v>
      </c>
      <c r="M630">
        <v>7.97</v>
      </c>
      <c r="N630">
        <v>-0.79699999999999993</v>
      </c>
      <c r="O630" t="s">
        <v>135</v>
      </c>
      <c r="P630">
        <v>0.60699999999999998</v>
      </c>
      <c r="Q630">
        <v>0.15000000000000002</v>
      </c>
      <c r="R630">
        <v>21.24</v>
      </c>
      <c r="S630">
        <v>-2.1239999999999997</v>
      </c>
      <c r="T630">
        <v>-1.3269999999999997</v>
      </c>
      <c r="U630">
        <v>64.825000000000003</v>
      </c>
      <c r="V630">
        <f t="shared" si="164"/>
        <v>32.412500000000001</v>
      </c>
      <c r="W630">
        <f t="shared" si="165"/>
        <v>3.24125</v>
      </c>
      <c r="X630">
        <f t="shared" si="158"/>
        <v>33.004606971734376</v>
      </c>
      <c r="Y630">
        <f t="shared" si="167"/>
        <v>0.24711696869851735</v>
      </c>
      <c r="Z630">
        <f t="shared" si="168"/>
        <v>2.1291684519609306E-5</v>
      </c>
      <c r="AA630">
        <f t="shared" si="169"/>
        <v>21.291684519609305</v>
      </c>
      <c r="AB630">
        <f t="shared" si="170"/>
        <v>7.0272367933586629E-8</v>
      </c>
      <c r="AC630">
        <f t="shared" si="171"/>
        <v>7.0272367933586613E-2</v>
      </c>
      <c r="AD630">
        <f t="shared" si="166"/>
        <v>5.29558160765536E-2</v>
      </c>
      <c r="AF630">
        <v>32.519599999999997</v>
      </c>
    </row>
    <row r="631" spans="1:32" x14ac:dyDescent="0.35">
      <c r="A631">
        <v>44804</v>
      </c>
      <c r="B631" s="2">
        <v>44804</v>
      </c>
      <c r="C631" t="s">
        <v>18</v>
      </c>
      <c r="D631" t="s">
        <v>232</v>
      </c>
      <c r="E631" t="s">
        <v>133</v>
      </c>
      <c r="F631" t="s">
        <v>46</v>
      </c>
      <c r="G631">
        <v>4</v>
      </c>
      <c r="H631" t="s">
        <v>43</v>
      </c>
      <c r="I631" t="s">
        <v>121</v>
      </c>
      <c r="J631" t="s">
        <v>483</v>
      </c>
      <c r="K631" t="s">
        <v>235</v>
      </c>
      <c r="L631">
        <v>1.016</v>
      </c>
      <c r="M631">
        <v>10.119999999999999</v>
      </c>
      <c r="N631">
        <v>-1.012</v>
      </c>
      <c r="O631" t="s">
        <v>200</v>
      </c>
      <c r="P631">
        <v>0.97299999999999998</v>
      </c>
      <c r="Q631">
        <v>4.3000000000000038E-2</v>
      </c>
      <c r="R631">
        <v>9.89</v>
      </c>
      <c r="S631">
        <v>-0.9890000000000001</v>
      </c>
      <c r="T631">
        <f>S631-N631</f>
        <v>2.2999999999999909E-2</v>
      </c>
      <c r="U631">
        <v>89.724999999999994</v>
      </c>
      <c r="V631">
        <f t="shared" si="164"/>
        <v>44.862499999999997</v>
      </c>
      <c r="W631">
        <f t="shared" si="165"/>
        <v>4.4862500000000001</v>
      </c>
      <c r="X631">
        <f t="shared" si="158"/>
        <v>63.229019694359373</v>
      </c>
      <c r="Y631">
        <f t="shared" si="167"/>
        <v>4.4193216855087397E-2</v>
      </c>
      <c r="Z631">
        <f t="shared" si="168"/>
        <v>2.5584664355051095E-6</v>
      </c>
      <c r="AA631">
        <f t="shared" si="169"/>
        <v>2.5584664355051094</v>
      </c>
      <c r="AB631">
        <f t="shared" si="170"/>
        <v>1.6176932463790999E-8</v>
      </c>
      <c r="AC631">
        <f t="shared" si="171"/>
        <v>1.6176932463791E-2</v>
      </c>
      <c r="AD631">
        <f t="shared" si="166"/>
        <v>0.70334488973004627</v>
      </c>
      <c r="AE631">
        <v>32.519599999999997</v>
      </c>
      <c r="AF631">
        <v>32.519599999999997</v>
      </c>
    </row>
    <row r="632" spans="1:32" x14ac:dyDescent="0.35">
      <c r="A632">
        <v>44804</v>
      </c>
      <c r="B632" s="2">
        <v>44804</v>
      </c>
      <c r="C632" t="s">
        <v>18</v>
      </c>
      <c r="D632" t="s">
        <v>232</v>
      </c>
      <c r="E632" t="s">
        <v>109</v>
      </c>
      <c r="F632" t="s">
        <v>21</v>
      </c>
      <c r="G632">
        <v>1</v>
      </c>
      <c r="H632" t="s">
        <v>43</v>
      </c>
      <c r="I632" t="s">
        <v>54</v>
      </c>
      <c r="J632" t="s">
        <v>452</v>
      </c>
      <c r="K632" t="s">
        <v>236</v>
      </c>
      <c r="L632">
        <v>0.54700000000000004</v>
      </c>
      <c r="M632">
        <v>3.98</v>
      </c>
      <c r="N632">
        <v>-0.39800000000000002</v>
      </c>
      <c r="O632" t="s">
        <v>135</v>
      </c>
      <c r="P632">
        <v>0.50800000000000001</v>
      </c>
      <c r="Q632">
        <v>3.9000000000000035E-2</v>
      </c>
      <c r="R632">
        <v>9.83</v>
      </c>
      <c r="S632">
        <v>-0.98299999999999998</v>
      </c>
      <c r="T632">
        <v>-0.58499999999999996</v>
      </c>
      <c r="U632">
        <v>50.724999999999994</v>
      </c>
      <c r="V632">
        <f t="shared" si="164"/>
        <v>25.362499999999997</v>
      </c>
      <c r="W632">
        <f t="shared" si="165"/>
        <v>2.5362499999999999</v>
      </c>
      <c r="X632">
        <f t="shared" si="158"/>
        <v>20.208478933109372</v>
      </c>
      <c r="Y632">
        <f t="shared" si="167"/>
        <v>7.6771653543307158E-2</v>
      </c>
      <c r="Z632">
        <f t="shared" si="168"/>
        <v>5.04927777156563E-6</v>
      </c>
      <c r="AA632">
        <f t="shared" si="169"/>
        <v>5.0492777715656301</v>
      </c>
      <c r="AB632">
        <f t="shared" si="170"/>
        <v>1.0203822347410146E-8</v>
      </c>
      <c r="AC632">
        <f t="shared" si="171"/>
        <v>1.0203822347410147E-2</v>
      </c>
      <c r="AD632">
        <f t="shared" si="166"/>
        <v>1.7442431363094271E-2</v>
      </c>
      <c r="AF632">
        <v>32.519599999999997</v>
      </c>
    </row>
    <row r="633" spans="1:32" x14ac:dyDescent="0.35">
      <c r="A633">
        <v>44804</v>
      </c>
      <c r="B633" s="2">
        <v>44804</v>
      </c>
      <c r="C633" t="s">
        <v>18</v>
      </c>
      <c r="D633" t="s">
        <v>232</v>
      </c>
      <c r="E633" t="s">
        <v>123</v>
      </c>
      <c r="F633" t="s">
        <v>21</v>
      </c>
      <c r="G633">
        <v>4</v>
      </c>
      <c r="H633" t="s">
        <v>43</v>
      </c>
      <c r="I633" t="s">
        <v>35</v>
      </c>
      <c r="J633" t="s">
        <v>468</v>
      </c>
      <c r="K633" t="s">
        <v>234</v>
      </c>
      <c r="L633">
        <v>0.91100000000000003</v>
      </c>
      <c r="M633">
        <v>4.96</v>
      </c>
      <c r="N633">
        <v>-0.496</v>
      </c>
      <c r="O633" t="s">
        <v>32</v>
      </c>
      <c r="P633">
        <v>0.89200000000000002</v>
      </c>
      <c r="Q633">
        <v>1.9000000000000017E-2</v>
      </c>
      <c r="R633">
        <v>8.24</v>
      </c>
      <c r="S633">
        <v>-0.82400000000000007</v>
      </c>
      <c r="T633">
        <v>-0.32800000000000007</v>
      </c>
      <c r="U633">
        <v>64.675000000000011</v>
      </c>
      <c r="V633">
        <f t="shared" si="164"/>
        <v>32.337500000000006</v>
      </c>
      <c r="W633">
        <f t="shared" si="165"/>
        <v>3.2337500000000006</v>
      </c>
      <c r="X633">
        <f t="shared" si="158"/>
        <v>32.852043507359383</v>
      </c>
      <c r="Y633">
        <f t="shared" si="167"/>
        <v>2.1300448430493293E-2</v>
      </c>
      <c r="Z633">
        <f t="shared" si="168"/>
        <v>1.0418219623448591E-6</v>
      </c>
      <c r="AA633">
        <f t="shared" si="169"/>
        <v>1.041821962344859</v>
      </c>
      <c r="AB633">
        <f t="shared" si="170"/>
        <v>3.4225980433875839E-9</v>
      </c>
      <c r="AC633">
        <f t="shared" si="171"/>
        <v>3.4225980433875841E-3</v>
      </c>
      <c r="AD633">
        <f t="shared" si="166"/>
        <v>1.0434750132279218E-2</v>
      </c>
      <c r="AF633">
        <v>32.519599999999997</v>
      </c>
    </row>
    <row r="634" spans="1:32" x14ac:dyDescent="0.35">
      <c r="A634">
        <v>44804</v>
      </c>
      <c r="B634" s="2">
        <v>44804</v>
      </c>
      <c r="C634" t="s">
        <v>18</v>
      </c>
      <c r="D634" t="s">
        <v>232</v>
      </c>
      <c r="E634" t="s">
        <v>109</v>
      </c>
      <c r="F634" t="s">
        <v>21</v>
      </c>
      <c r="G634">
        <v>15</v>
      </c>
      <c r="H634" t="s">
        <v>43</v>
      </c>
      <c r="I634" t="s">
        <v>76</v>
      </c>
      <c r="J634" t="s">
        <v>453</v>
      </c>
      <c r="K634" t="s">
        <v>226</v>
      </c>
      <c r="L634">
        <v>1.1879999999999999</v>
      </c>
      <c r="M634">
        <v>5.81</v>
      </c>
      <c r="N634">
        <v>-0.58099999999999996</v>
      </c>
      <c r="O634" t="s">
        <v>233</v>
      </c>
      <c r="P634">
        <v>1.17</v>
      </c>
      <c r="Q634">
        <v>1.8000000000000016E-2</v>
      </c>
      <c r="R634">
        <v>9.81</v>
      </c>
      <c r="S634">
        <v>-0.98100000000000009</v>
      </c>
      <c r="T634">
        <v>-0.40000000000000013</v>
      </c>
      <c r="U634">
        <v>80.449999999999989</v>
      </c>
      <c r="V634">
        <f t="shared" si="164"/>
        <v>40.224999999999994</v>
      </c>
      <c r="W634">
        <f t="shared" si="165"/>
        <v>4.0224999999999991</v>
      </c>
      <c r="X634">
        <f t="shared" si="158"/>
        <v>50.83251662993748</v>
      </c>
      <c r="Y634">
        <f t="shared" si="167"/>
        <v>1.5384615384615399E-2</v>
      </c>
      <c r="Z634">
        <f t="shared" si="168"/>
        <v>6.9799228022534674E-7</v>
      </c>
      <c r="AA634">
        <f t="shared" si="169"/>
        <v>0.69799228022534676</v>
      </c>
      <c r="AB634">
        <f t="shared" si="170"/>
        <v>3.548070419212292E-9</v>
      </c>
      <c r="AC634">
        <f t="shared" si="171"/>
        <v>3.548070419212292E-3</v>
      </c>
      <c r="AD634">
        <f t="shared" si="166"/>
        <v>8.8701760480307274E-3</v>
      </c>
      <c r="AF634">
        <v>32.519599999999997</v>
      </c>
    </row>
    <row r="635" spans="1:32" x14ac:dyDescent="0.35">
      <c r="A635">
        <v>44804</v>
      </c>
      <c r="B635" s="2">
        <v>44804</v>
      </c>
      <c r="C635" t="s">
        <v>18</v>
      </c>
      <c r="D635" t="s">
        <v>232</v>
      </c>
      <c r="E635" t="s">
        <v>109</v>
      </c>
      <c r="F635" t="s">
        <v>21</v>
      </c>
      <c r="G635">
        <v>6</v>
      </c>
      <c r="H635" t="s">
        <v>25</v>
      </c>
      <c r="I635" t="s">
        <v>122</v>
      </c>
      <c r="J635" t="s">
        <v>454</v>
      </c>
      <c r="K635" t="s">
        <v>236</v>
      </c>
      <c r="L635">
        <v>0.71599999999999997</v>
      </c>
      <c r="M635">
        <v>10.86</v>
      </c>
      <c r="N635">
        <v>-1.0859999999999999</v>
      </c>
      <c r="O635" t="s">
        <v>135</v>
      </c>
      <c r="P635">
        <v>0.69599999999999995</v>
      </c>
      <c r="Q635">
        <v>2.0000000000000018E-2</v>
      </c>
      <c r="R635">
        <v>21.23</v>
      </c>
      <c r="S635">
        <v>-2.1230000000000002</v>
      </c>
      <c r="T635">
        <v>-1.0370000000000004</v>
      </c>
      <c r="U635">
        <v>45.75</v>
      </c>
      <c r="V635">
        <f t="shared" si="164"/>
        <v>22.875</v>
      </c>
      <c r="W635">
        <f t="shared" si="165"/>
        <v>2.2875000000000001</v>
      </c>
      <c r="X635">
        <f t="shared" si="158"/>
        <v>16.4388605484375</v>
      </c>
      <c r="Y635">
        <f t="shared" si="167"/>
        <v>2.8735632183908073E-2</v>
      </c>
      <c r="Z635">
        <f t="shared" si="168"/>
        <v>1.5061315708212936E-6</v>
      </c>
      <c r="AA635">
        <f t="shared" si="169"/>
        <v>1.5061315708212935</v>
      </c>
      <c r="AB635">
        <f t="shared" si="170"/>
        <v>2.4759086860330363E-9</v>
      </c>
      <c r="AC635">
        <f t="shared" si="171"/>
        <v>2.4759086860330361E-3</v>
      </c>
      <c r="AD635">
        <f t="shared" si="166"/>
        <v>2.3875686461263599E-3</v>
      </c>
      <c r="AF635">
        <v>32.519599999999997</v>
      </c>
    </row>
    <row r="636" spans="1:32" x14ac:dyDescent="0.35">
      <c r="A636">
        <v>44805</v>
      </c>
      <c r="B636" s="2">
        <v>44805</v>
      </c>
      <c r="C636" t="s">
        <v>18</v>
      </c>
      <c r="D636" t="s">
        <v>232</v>
      </c>
      <c r="E636" t="s">
        <v>45</v>
      </c>
      <c r="F636" t="s">
        <v>46</v>
      </c>
      <c r="G636">
        <v>9</v>
      </c>
      <c r="H636" t="s">
        <v>94</v>
      </c>
      <c r="I636" t="s">
        <v>93</v>
      </c>
      <c r="J636" t="s">
        <v>410</v>
      </c>
      <c r="K636" t="s">
        <v>241</v>
      </c>
      <c r="L636">
        <v>0.59099999999999997</v>
      </c>
      <c r="M636">
        <v>12.51</v>
      </c>
      <c r="N636">
        <v>-1.2509999999999999</v>
      </c>
      <c r="O636" t="s">
        <v>242</v>
      </c>
      <c r="P636">
        <v>0.50800000000000001</v>
      </c>
      <c r="Q636">
        <v>8.2999999999999963E-2</v>
      </c>
      <c r="R636">
        <v>7.48</v>
      </c>
      <c r="S636">
        <v>-0.748</v>
      </c>
      <c r="T636">
        <f>S636-N636</f>
        <v>0.50299999999999989</v>
      </c>
      <c r="U636">
        <v>91.45</v>
      </c>
      <c r="V636">
        <f t="shared" si="164"/>
        <v>45.725000000000001</v>
      </c>
      <c r="W636">
        <f t="shared" si="165"/>
        <v>4.5724999999999998</v>
      </c>
      <c r="X636">
        <f t="shared" si="158"/>
        <v>65.683597957437499</v>
      </c>
      <c r="Y636">
        <f t="shared" si="167"/>
        <v>0.16338582677165348</v>
      </c>
      <c r="Z636">
        <f t="shared" si="168"/>
        <v>1.2794221444461207E-5</v>
      </c>
      <c r="AA636">
        <f t="shared" si="169"/>
        <v>12.794221444461208</v>
      </c>
      <c r="AB636">
        <f t="shared" si="170"/>
        <v>8.4037049753641522E-8</v>
      </c>
      <c r="AC636">
        <f t="shared" si="171"/>
        <v>8.4037049753641527E-2</v>
      </c>
      <c r="AD636">
        <f t="shared" si="166"/>
        <v>0.16707166949034105</v>
      </c>
      <c r="AF636">
        <v>34.357199999999999</v>
      </c>
    </row>
    <row r="637" spans="1:32" x14ac:dyDescent="0.35">
      <c r="A637">
        <v>44805</v>
      </c>
      <c r="B637" s="2">
        <v>44805</v>
      </c>
      <c r="C637" t="s">
        <v>18</v>
      </c>
      <c r="D637" t="s">
        <v>232</v>
      </c>
      <c r="E637" t="s">
        <v>45</v>
      </c>
      <c r="F637" t="s">
        <v>46</v>
      </c>
      <c r="G637">
        <v>14</v>
      </c>
      <c r="H637" t="s">
        <v>94</v>
      </c>
      <c r="I637" t="s">
        <v>36</v>
      </c>
      <c r="J637" t="s">
        <v>411</v>
      </c>
      <c r="K637" t="s">
        <v>237</v>
      </c>
      <c r="L637">
        <v>0.86099999999999999</v>
      </c>
      <c r="M637">
        <v>14.63</v>
      </c>
      <c r="N637">
        <v>-1.4630000000000001</v>
      </c>
      <c r="O637" t="s">
        <v>163</v>
      </c>
      <c r="P637">
        <v>0.74099999999999999</v>
      </c>
      <c r="Q637">
        <v>0.12</v>
      </c>
      <c r="R637">
        <v>22.73</v>
      </c>
      <c r="S637">
        <v>-2.2730000000000001</v>
      </c>
      <c r="T637">
        <f>S637-N637</f>
        <v>-0.81</v>
      </c>
      <c r="U637">
        <v>37.775000000000006</v>
      </c>
      <c r="V637">
        <f t="shared" si="164"/>
        <v>18.887500000000003</v>
      </c>
      <c r="W637">
        <f t="shared" si="165"/>
        <v>1.8887500000000004</v>
      </c>
      <c r="X637">
        <f t="shared" si="158"/>
        <v>11.20723453498438</v>
      </c>
      <c r="Y637">
        <f t="shared" si="167"/>
        <v>0.16194331983805668</v>
      </c>
      <c r="Z637">
        <f t="shared" si="168"/>
        <v>1.2655312136129728E-5</v>
      </c>
      <c r="AA637">
        <f t="shared" si="169"/>
        <v>12.655312136129728</v>
      </c>
      <c r="AB637">
        <f t="shared" si="170"/>
        <v>1.4183105122304003E-8</v>
      </c>
      <c r="AC637">
        <f t="shared" si="171"/>
        <v>1.4183105122304003E-2</v>
      </c>
      <c r="AD637">
        <f t="shared" si="166"/>
        <v>1.7510006323832102E-2</v>
      </c>
      <c r="AF637">
        <v>34.357199999999999</v>
      </c>
    </row>
    <row r="638" spans="1:32" x14ac:dyDescent="0.35">
      <c r="A638">
        <v>44805</v>
      </c>
      <c r="B638" s="2">
        <v>44805</v>
      </c>
      <c r="C638" t="s">
        <v>18</v>
      </c>
      <c r="D638" t="s">
        <v>232</v>
      </c>
      <c r="E638" t="s">
        <v>123</v>
      </c>
      <c r="F638" t="s">
        <v>21</v>
      </c>
      <c r="G638">
        <v>2</v>
      </c>
      <c r="H638" t="s">
        <v>39</v>
      </c>
      <c r="I638" t="s">
        <v>131</v>
      </c>
      <c r="J638" t="s">
        <v>455</v>
      </c>
      <c r="K638" t="s">
        <v>188</v>
      </c>
      <c r="L638">
        <v>0.82699999999999996</v>
      </c>
      <c r="M638">
        <v>10.45</v>
      </c>
      <c r="N638">
        <v>-1.0449999999999999</v>
      </c>
      <c r="O638" t="s">
        <v>240</v>
      </c>
      <c r="P638">
        <v>0.72199999999999998</v>
      </c>
      <c r="Q638">
        <v>0.10499999999999998</v>
      </c>
      <c r="R638">
        <v>18.32</v>
      </c>
      <c r="S638">
        <v>-1.8320000000000001</v>
      </c>
      <c r="T638">
        <v>-0.78700000000000014</v>
      </c>
      <c r="U638">
        <v>85.55</v>
      </c>
      <c r="V638">
        <f t="shared" si="164"/>
        <v>42.774999999999999</v>
      </c>
      <c r="W638">
        <f t="shared" si="165"/>
        <v>4.2774999999999999</v>
      </c>
      <c r="X638">
        <f t="shared" si="158"/>
        <v>57.481691864937495</v>
      </c>
      <c r="Y638">
        <f t="shared" si="167"/>
        <v>0.1454293628808864</v>
      </c>
      <c r="Z638">
        <f t="shared" si="168"/>
        <v>1.1085918930382308E-5</v>
      </c>
      <c r="AA638">
        <f t="shared" si="169"/>
        <v>11.085918930382308</v>
      </c>
      <c r="AB638">
        <f t="shared" si="170"/>
        <v>6.3723737599591324E-8</v>
      </c>
      <c r="AC638">
        <f t="shared" si="171"/>
        <v>6.3723737599591324E-2</v>
      </c>
      <c r="AD638">
        <f t="shared" si="166"/>
        <v>8.0970441676736102E-2</v>
      </c>
      <c r="AF638">
        <v>34.357199999999999</v>
      </c>
    </row>
    <row r="639" spans="1:32" x14ac:dyDescent="0.35">
      <c r="A639">
        <v>44805</v>
      </c>
      <c r="B639" s="2">
        <v>44805</v>
      </c>
      <c r="C639" t="s">
        <v>18</v>
      </c>
      <c r="D639" t="s">
        <v>232</v>
      </c>
      <c r="E639" t="s">
        <v>45</v>
      </c>
      <c r="F639" t="s">
        <v>46</v>
      </c>
      <c r="G639">
        <v>14</v>
      </c>
      <c r="H639" t="s">
        <v>39</v>
      </c>
      <c r="I639" t="s">
        <v>40</v>
      </c>
      <c r="J639" t="s">
        <v>412</v>
      </c>
      <c r="K639" t="s">
        <v>241</v>
      </c>
      <c r="L639">
        <v>0.621</v>
      </c>
      <c r="M639">
        <v>23.67</v>
      </c>
      <c r="N639">
        <v>-2.367</v>
      </c>
      <c r="O639" t="s">
        <v>242</v>
      </c>
      <c r="P639">
        <v>0.53400000000000003</v>
      </c>
      <c r="Q639">
        <v>8.6999999999999966E-2</v>
      </c>
      <c r="R639">
        <v>28.76</v>
      </c>
      <c r="S639">
        <v>-2.8760000000000003</v>
      </c>
      <c r="T639">
        <f>S639-N639</f>
        <v>-0.50900000000000034</v>
      </c>
      <c r="U639">
        <v>49.1</v>
      </c>
      <c r="V639">
        <f t="shared" si="164"/>
        <v>24.55</v>
      </c>
      <c r="W639">
        <f t="shared" si="165"/>
        <v>2.4550000000000001</v>
      </c>
      <c r="X639">
        <f t="shared" si="158"/>
        <v>18.934441469749999</v>
      </c>
      <c r="Y639">
        <f t="shared" si="167"/>
        <v>0.16292134831460667</v>
      </c>
      <c r="Z639">
        <f t="shared" si="168"/>
        <v>1.2749462443421158E-5</v>
      </c>
      <c r="AA639">
        <f t="shared" si="169"/>
        <v>12.749462443421159</v>
      </c>
      <c r="AB639">
        <f t="shared" si="170"/>
        <v>2.4140395040573371E-8</v>
      </c>
      <c r="AC639">
        <f t="shared" si="171"/>
        <v>2.4140395040573373E-2</v>
      </c>
      <c r="AD639">
        <f t="shared" si="166"/>
        <v>4.7427102240812098E-2</v>
      </c>
      <c r="AF639">
        <v>34.357199999999999</v>
      </c>
    </row>
    <row r="640" spans="1:32" x14ac:dyDescent="0.35">
      <c r="A640">
        <v>44805</v>
      </c>
      <c r="B640" s="2">
        <v>44805</v>
      </c>
      <c r="C640" t="s">
        <v>18</v>
      </c>
      <c r="D640" t="s">
        <v>232</v>
      </c>
      <c r="E640" t="s">
        <v>45</v>
      </c>
      <c r="F640" t="s">
        <v>46</v>
      </c>
      <c r="G640">
        <v>12</v>
      </c>
      <c r="H640" t="s">
        <v>27</v>
      </c>
      <c r="I640" t="s">
        <v>34</v>
      </c>
      <c r="J640" t="s">
        <v>432</v>
      </c>
      <c r="K640" t="s">
        <v>241</v>
      </c>
      <c r="L640">
        <v>0.68899999999999995</v>
      </c>
      <c r="M640">
        <v>6.46</v>
      </c>
      <c r="N640">
        <v>-0.64600000000000002</v>
      </c>
      <c r="O640" t="s">
        <v>242</v>
      </c>
      <c r="P640">
        <v>0.55100000000000005</v>
      </c>
      <c r="Q640">
        <v>0.1379999999999999</v>
      </c>
      <c r="R640">
        <v>7.14</v>
      </c>
      <c r="S640">
        <v>-0.71399999999999997</v>
      </c>
      <c r="T640">
        <f>S640-N640</f>
        <v>-6.7999999999999949E-2</v>
      </c>
      <c r="U640">
        <v>114.95</v>
      </c>
      <c r="V640">
        <f t="shared" si="164"/>
        <v>57.475000000000001</v>
      </c>
      <c r="W640">
        <f t="shared" si="165"/>
        <v>5.7475000000000005</v>
      </c>
      <c r="X640">
        <f t="shared" si="158"/>
        <v>103.7785182974375</v>
      </c>
      <c r="Y640">
        <f t="shared" si="167"/>
        <v>0.25045372050816678</v>
      </c>
      <c r="Z640">
        <f t="shared" si="168"/>
        <v>2.1646141773102731E-5</v>
      </c>
      <c r="AA640">
        <f t="shared" si="169"/>
        <v>21.64614177310273</v>
      </c>
      <c r="AB640">
        <f t="shared" si="170"/>
        <v>2.2464045200688678E-7</v>
      </c>
      <c r="AC640">
        <f t="shared" si="171"/>
        <v>0.22464045200688679</v>
      </c>
      <c r="AD640">
        <f t="shared" si="166"/>
        <v>3.3035360589248079</v>
      </c>
      <c r="AF640">
        <v>34.357199999999999</v>
      </c>
    </row>
    <row r="641" spans="1:32" x14ac:dyDescent="0.35">
      <c r="A641">
        <v>44805</v>
      </c>
      <c r="B641" s="2">
        <v>44805</v>
      </c>
      <c r="C641" t="s">
        <v>18</v>
      </c>
      <c r="D641" t="s">
        <v>232</v>
      </c>
      <c r="E641" t="s">
        <v>133</v>
      </c>
      <c r="F641" t="s">
        <v>46</v>
      </c>
      <c r="G641">
        <v>4</v>
      </c>
      <c r="H641" t="s">
        <v>27</v>
      </c>
      <c r="I641" t="s">
        <v>140</v>
      </c>
      <c r="J641" t="s">
        <v>471</v>
      </c>
      <c r="K641" t="s">
        <v>238</v>
      </c>
      <c r="L641">
        <v>0.64400000000000002</v>
      </c>
      <c r="M641">
        <v>4.18</v>
      </c>
      <c r="N641">
        <v>-0.41799999999999998</v>
      </c>
      <c r="O641" t="s">
        <v>239</v>
      </c>
      <c r="P641">
        <v>0.45900000000000002</v>
      </c>
      <c r="Q641">
        <v>0.185</v>
      </c>
      <c r="R641">
        <v>15.52</v>
      </c>
      <c r="S641">
        <v>-1.552</v>
      </c>
      <c r="T641">
        <f>S641-N641</f>
        <v>-1.1340000000000001</v>
      </c>
      <c r="U641">
        <v>93.550000000000011</v>
      </c>
      <c r="V641">
        <f t="shared" si="164"/>
        <v>46.775000000000006</v>
      </c>
      <c r="W641">
        <f t="shared" si="165"/>
        <v>4.6775000000000002</v>
      </c>
      <c r="X641">
        <f t="shared" si="158"/>
        <v>68.734867244937504</v>
      </c>
      <c r="Y641">
        <f t="shared" si="167"/>
        <v>0.40305010893246185</v>
      </c>
      <c r="Z641">
        <f t="shared" si="168"/>
        <v>3.8881583443811319E-5</v>
      </c>
      <c r="AA641">
        <f t="shared" si="169"/>
        <v>38.881583443811323</v>
      </c>
      <c r="AB641">
        <f t="shared" si="170"/>
        <v>2.6725204762833309E-7</v>
      </c>
      <c r="AC641">
        <f t="shared" si="171"/>
        <v>0.2672520476283331</v>
      </c>
      <c r="AD641">
        <f t="shared" si="166"/>
        <v>0.23567199967225139</v>
      </c>
      <c r="AE641">
        <v>34.357199999999999</v>
      </c>
      <c r="AF641">
        <v>34.357199999999999</v>
      </c>
    </row>
    <row r="642" spans="1:32" x14ac:dyDescent="0.35">
      <c r="A642">
        <v>44805</v>
      </c>
      <c r="B642" s="2">
        <v>44805</v>
      </c>
      <c r="C642" t="s">
        <v>18</v>
      </c>
      <c r="D642" t="s">
        <v>232</v>
      </c>
      <c r="E642" t="s">
        <v>45</v>
      </c>
      <c r="F642" t="s">
        <v>46</v>
      </c>
      <c r="G642">
        <v>11</v>
      </c>
      <c r="H642" t="s">
        <v>28</v>
      </c>
      <c r="I642" t="s">
        <v>47</v>
      </c>
      <c r="J642" t="s">
        <v>433</v>
      </c>
      <c r="K642" t="s">
        <v>237</v>
      </c>
      <c r="L642">
        <v>1.1120000000000001</v>
      </c>
      <c r="M642">
        <v>24.75</v>
      </c>
      <c r="N642">
        <v>-2.4750000000000001</v>
      </c>
      <c r="O642" t="s">
        <v>163</v>
      </c>
      <c r="P642">
        <v>1.0569999999999999</v>
      </c>
      <c r="Q642">
        <v>5.500000000000016E-2</v>
      </c>
      <c r="R642">
        <v>24.65</v>
      </c>
      <c r="S642">
        <v>-2.4649999999999999</v>
      </c>
      <c r="T642">
        <f>S642-N642</f>
        <v>1.0000000000000231E-2</v>
      </c>
      <c r="U642">
        <v>54.25</v>
      </c>
      <c r="V642">
        <f t="shared" si="164"/>
        <v>27.125</v>
      </c>
      <c r="W642">
        <f t="shared" si="165"/>
        <v>2.7124999999999999</v>
      </c>
      <c r="X642">
        <f t="shared" ref="X642:X695" si="172">(W642^2)*3.14159</f>
        <v>23.114739298437499</v>
      </c>
      <c r="Y642">
        <f t="shared" si="167"/>
        <v>5.2034058656575365E-2</v>
      </c>
      <c r="Z642">
        <f t="shared" si="168"/>
        <v>3.1282188076346645E-6</v>
      </c>
      <c r="AA642">
        <f t="shared" si="169"/>
        <v>3.1282188076346644</v>
      </c>
      <c r="AB642">
        <f t="shared" si="170"/>
        <v>7.2307962206944276E-9</v>
      </c>
      <c r="AC642">
        <f t="shared" si="171"/>
        <v>7.2307962206944274E-3</v>
      </c>
      <c r="AD642">
        <f t="shared" si="166"/>
        <v>0.723079622069426</v>
      </c>
      <c r="AF642">
        <v>34.357199999999999</v>
      </c>
    </row>
    <row r="643" spans="1:32" x14ac:dyDescent="0.35">
      <c r="A643">
        <v>44805</v>
      </c>
      <c r="B643" s="2">
        <v>44805</v>
      </c>
      <c r="C643" t="s">
        <v>18</v>
      </c>
      <c r="D643" t="s">
        <v>232</v>
      </c>
      <c r="E643" t="s">
        <v>45</v>
      </c>
      <c r="F643" t="s">
        <v>46</v>
      </c>
      <c r="G643">
        <v>16</v>
      </c>
      <c r="H643" t="s">
        <v>28</v>
      </c>
      <c r="I643" t="s">
        <v>68</v>
      </c>
      <c r="J643" t="s">
        <v>413</v>
      </c>
      <c r="K643" t="s">
        <v>237</v>
      </c>
      <c r="L643">
        <v>0.94199999999999995</v>
      </c>
      <c r="M643">
        <v>27.78</v>
      </c>
      <c r="N643">
        <v>-2.778</v>
      </c>
      <c r="O643" t="s">
        <v>163</v>
      </c>
      <c r="P643">
        <v>0.88100000000000001</v>
      </c>
      <c r="Q643">
        <v>6.0999999999999943E-2</v>
      </c>
      <c r="R643">
        <v>40.06</v>
      </c>
      <c r="S643">
        <v>-4.0060000000000002</v>
      </c>
      <c r="T643">
        <f>S643-N643</f>
        <v>-1.2280000000000002</v>
      </c>
      <c r="U643">
        <v>56.3</v>
      </c>
      <c r="V643">
        <f t="shared" si="164"/>
        <v>28.15</v>
      </c>
      <c r="W643">
        <f t="shared" si="165"/>
        <v>2.8149999999999999</v>
      </c>
      <c r="X643">
        <f t="shared" si="172"/>
        <v>24.894666017749998</v>
      </c>
      <c r="Y643">
        <f t="shared" si="167"/>
        <v>6.9239500567536819E-2</v>
      </c>
      <c r="Z643">
        <f t="shared" si="168"/>
        <v>4.4465445209103116E-6</v>
      </c>
      <c r="AA643">
        <f t="shared" si="169"/>
        <v>4.4465445209103116</v>
      </c>
      <c r="AB643">
        <f t="shared" si="170"/>
        <v>1.1069524078111838E-8</v>
      </c>
      <c r="AC643">
        <f t="shared" si="171"/>
        <v>1.1069524078111837E-2</v>
      </c>
      <c r="AD643">
        <f t="shared" si="166"/>
        <v>9.014270421915176E-3</v>
      </c>
      <c r="AF643">
        <v>34.357199999999999</v>
      </c>
    </row>
    <row r="644" spans="1:32" x14ac:dyDescent="0.35">
      <c r="A644">
        <v>44805</v>
      </c>
      <c r="B644" s="2">
        <v>44805</v>
      </c>
      <c r="C644" t="s">
        <v>18</v>
      </c>
      <c r="D644" t="s">
        <v>232</v>
      </c>
      <c r="E644" t="s">
        <v>123</v>
      </c>
      <c r="F644" t="s">
        <v>21</v>
      </c>
      <c r="G644">
        <v>8</v>
      </c>
      <c r="H644" t="s">
        <v>28</v>
      </c>
      <c r="I644" t="s">
        <v>122</v>
      </c>
      <c r="J644" t="s">
        <v>458</v>
      </c>
      <c r="K644" t="s">
        <v>188</v>
      </c>
      <c r="L644">
        <v>0.86</v>
      </c>
      <c r="M644">
        <v>8.27</v>
      </c>
      <c r="N644">
        <v>-0.82699999999999996</v>
      </c>
      <c r="O644" t="s">
        <v>240</v>
      </c>
      <c r="P644">
        <v>0.89400000000000002</v>
      </c>
      <c r="Q644">
        <v>-3.400000000000003E-2</v>
      </c>
      <c r="R644">
        <v>14.23</v>
      </c>
      <c r="S644">
        <v>-1.423</v>
      </c>
      <c r="T644">
        <v>-0.59600000000000009</v>
      </c>
      <c r="U644">
        <v>39.575000000000003</v>
      </c>
      <c r="V644">
        <f t="shared" si="164"/>
        <v>19.787500000000001</v>
      </c>
      <c r="W644">
        <f t="shared" si="165"/>
        <v>1.9787500000000002</v>
      </c>
      <c r="X644">
        <f t="shared" si="172"/>
        <v>12.300743474234377</v>
      </c>
      <c r="Y644">
        <f>(P644-L644)/L644</f>
        <v>3.9534883720930267E-2</v>
      </c>
      <c r="Z644">
        <f t="shared" si="168"/>
        <v>2.2306422037348834E-6</v>
      </c>
      <c r="AA644">
        <f t="shared" si="169"/>
        <v>2.2306422037348832</v>
      </c>
      <c r="AB644">
        <f t="shared" si="170"/>
        <v>2.7438557530943656E-9</v>
      </c>
      <c r="AC644">
        <f t="shared" si="171"/>
        <v>2.7438557530943654E-3</v>
      </c>
      <c r="AD644">
        <f t="shared" si="166"/>
        <v>4.6037848206281293E-3</v>
      </c>
      <c r="AF644">
        <v>34.357199999999999</v>
      </c>
    </row>
    <row r="645" spans="1:32" x14ac:dyDescent="0.35">
      <c r="A645">
        <v>44805</v>
      </c>
      <c r="B645" s="2">
        <v>44805</v>
      </c>
      <c r="C645" t="s">
        <v>18</v>
      </c>
      <c r="D645" t="s">
        <v>232</v>
      </c>
      <c r="E645" t="s">
        <v>45</v>
      </c>
      <c r="F645" t="s">
        <v>46</v>
      </c>
      <c r="G645">
        <v>10</v>
      </c>
      <c r="H645" t="s">
        <v>22</v>
      </c>
      <c r="I645" t="s">
        <v>55</v>
      </c>
      <c r="J645" t="s">
        <v>435</v>
      </c>
      <c r="K645" t="s">
        <v>241</v>
      </c>
      <c r="L645">
        <v>0.72299999999999998</v>
      </c>
      <c r="M645">
        <v>22.58</v>
      </c>
      <c r="N645">
        <v>-2.258</v>
      </c>
      <c r="O645" t="s">
        <v>242</v>
      </c>
      <c r="P645">
        <v>0.63700000000000001</v>
      </c>
      <c r="Q645">
        <v>8.5999999999999965E-2</v>
      </c>
      <c r="R645">
        <v>34.46</v>
      </c>
      <c r="S645">
        <v>-3.4460000000000002</v>
      </c>
      <c r="T645">
        <f>S645-N645</f>
        <v>-1.1880000000000002</v>
      </c>
      <c r="U645">
        <v>35.875</v>
      </c>
      <c r="V645">
        <f t="shared" si="164"/>
        <v>17.9375</v>
      </c>
      <c r="W645">
        <f t="shared" si="165"/>
        <v>1.79375</v>
      </c>
      <c r="X645">
        <f t="shared" si="172"/>
        <v>10.108188543359374</v>
      </c>
      <c r="Y645">
        <f>(L645-P645)/P645</f>
        <v>0.13500784929356352</v>
      </c>
      <c r="Z645">
        <f t="shared" si="168"/>
        <v>1.0116235098395256E-5</v>
      </c>
      <c r="AA645">
        <f t="shared" si="169"/>
        <v>10.116235098395256</v>
      </c>
      <c r="AB645">
        <f t="shared" si="170"/>
        <v>1.0225681172352892E-8</v>
      </c>
      <c r="AC645">
        <f t="shared" si="171"/>
        <v>1.0225681172352891E-2</v>
      </c>
      <c r="AD645">
        <f t="shared" si="166"/>
        <v>8.6074757343037791E-3</v>
      </c>
      <c r="AF645">
        <v>34.357199999999999</v>
      </c>
    </row>
    <row r="646" spans="1:32" x14ac:dyDescent="0.35">
      <c r="A646">
        <v>44805</v>
      </c>
      <c r="B646" s="2">
        <v>44805</v>
      </c>
      <c r="C646" t="s">
        <v>18</v>
      </c>
      <c r="D646" t="s">
        <v>232</v>
      </c>
      <c r="E646" t="s">
        <v>45</v>
      </c>
      <c r="F646" t="s">
        <v>46</v>
      </c>
      <c r="G646">
        <v>13</v>
      </c>
      <c r="H646" t="s">
        <v>22</v>
      </c>
      <c r="I646" t="s">
        <v>44</v>
      </c>
      <c r="J646" t="s">
        <v>434</v>
      </c>
      <c r="K646" t="s">
        <v>241</v>
      </c>
      <c r="L646">
        <v>0.68899999999999995</v>
      </c>
      <c r="M646">
        <v>35.14</v>
      </c>
      <c r="N646">
        <v>-3.5140000000000002</v>
      </c>
      <c r="O646" t="s">
        <v>242</v>
      </c>
      <c r="P646">
        <v>0.68500000000000005</v>
      </c>
      <c r="Q646">
        <v>3.9999999999998925E-3</v>
      </c>
      <c r="R646">
        <v>41.08</v>
      </c>
      <c r="S646">
        <v>-4.1079999999999997</v>
      </c>
      <c r="T646">
        <f>S646-N646</f>
        <v>-0.59399999999999942</v>
      </c>
      <c r="U646">
        <v>27.325000000000003</v>
      </c>
      <c r="V646">
        <f t="shared" si="164"/>
        <v>13.662500000000001</v>
      </c>
      <c r="W646">
        <f t="shared" si="165"/>
        <v>1.3662500000000002</v>
      </c>
      <c r="X646">
        <f t="shared" si="172"/>
        <v>5.8642146123593761</v>
      </c>
      <c r="Y646">
        <f>(L646-P646)/P646</f>
        <v>5.8394160583940032E-3</v>
      </c>
      <c r="Z646">
        <f t="shared" si="168"/>
        <v>2.118106130479739E-7</v>
      </c>
      <c r="AA646">
        <f t="shared" si="169"/>
        <v>0.21181061304797388</v>
      </c>
      <c r="AB646">
        <f t="shared" si="170"/>
        <v>1.242102892088726E-10</v>
      </c>
      <c r="AC646">
        <f t="shared" si="171"/>
        <v>1.2421028920887259E-4</v>
      </c>
      <c r="AD646">
        <f t="shared" si="166"/>
        <v>2.0910823099136821E-4</v>
      </c>
      <c r="AF646">
        <v>34.357199999999999</v>
      </c>
    </row>
    <row r="647" spans="1:32" x14ac:dyDescent="0.35">
      <c r="A647">
        <v>44805</v>
      </c>
      <c r="B647" s="2">
        <v>44805</v>
      </c>
      <c r="C647" t="s">
        <v>18</v>
      </c>
      <c r="D647" t="s">
        <v>232</v>
      </c>
      <c r="E647" t="s">
        <v>123</v>
      </c>
      <c r="F647" t="s">
        <v>21</v>
      </c>
      <c r="G647">
        <v>6</v>
      </c>
      <c r="H647" t="s">
        <v>30</v>
      </c>
      <c r="I647" t="s">
        <v>115</v>
      </c>
      <c r="J647" t="s">
        <v>461</v>
      </c>
      <c r="K647" t="s">
        <v>188</v>
      </c>
      <c r="L647">
        <v>0.61599999999999999</v>
      </c>
      <c r="M647">
        <v>8.1199999999999992</v>
      </c>
      <c r="N647">
        <v>-0.81199999999999994</v>
      </c>
      <c r="O647" t="s">
        <v>240</v>
      </c>
      <c r="P647">
        <v>0.72399999999999998</v>
      </c>
      <c r="Q647">
        <v>-0.10799999999999998</v>
      </c>
      <c r="R647">
        <v>9.82</v>
      </c>
      <c r="S647">
        <v>-0.98199999999999998</v>
      </c>
      <c r="T647">
        <v>-0.17000000000000004</v>
      </c>
      <c r="U647">
        <v>85.85</v>
      </c>
      <c r="V647">
        <f t="shared" si="164"/>
        <v>42.924999999999997</v>
      </c>
      <c r="W647">
        <f t="shared" si="165"/>
        <v>4.2924999999999995</v>
      </c>
      <c r="X647">
        <f t="shared" si="172"/>
        <v>57.885543259437483</v>
      </c>
      <c r="Y647">
        <f>(P647-L647)/L647</f>
        <v>0.1753246753246753</v>
      </c>
      <c r="Z647">
        <f t="shared" si="168"/>
        <v>1.3954611422900447E-5</v>
      </c>
      <c r="AA647">
        <f t="shared" si="169"/>
        <v>13.954611422900447</v>
      </c>
      <c r="AB647">
        <f t="shared" si="170"/>
        <v>8.0777026318894429E-8</v>
      </c>
      <c r="AC647">
        <f t="shared" si="171"/>
        <v>8.0777026318894427E-2</v>
      </c>
      <c r="AD647">
        <f t="shared" si="166"/>
        <v>0.47515897834643767</v>
      </c>
      <c r="AF647">
        <v>34.357199999999999</v>
      </c>
    </row>
    <row r="648" spans="1:32" x14ac:dyDescent="0.35">
      <c r="A648">
        <v>44805</v>
      </c>
      <c r="B648" s="2">
        <v>44805</v>
      </c>
      <c r="C648" t="s">
        <v>18</v>
      </c>
      <c r="D648" t="s">
        <v>232</v>
      </c>
      <c r="E648" t="s">
        <v>45</v>
      </c>
      <c r="F648" t="s">
        <v>46</v>
      </c>
      <c r="G648">
        <v>15</v>
      </c>
      <c r="H648" t="s">
        <v>30</v>
      </c>
      <c r="I648" t="s">
        <v>106</v>
      </c>
      <c r="J648" t="s">
        <v>414</v>
      </c>
      <c r="K648" t="s">
        <v>237</v>
      </c>
      <c r="L648">
        <v>0.76500000000000001</v>
      </c>
      <c r="M648">
        <v>6.98</v>
      </c>
      <c r="N648">
        <v>-0.69800000000000006</v>
      </c>
      <c r="O648" t="s">
        <v>163</v>
      </c>
      <c r="P648">
        <v>0.78200000000000003</v>
      </c>
      <c r="Q648">
        <v>-1.7000000000000015E-2</v>
      </c>
      <c r="R648">
        <v>8.89</v>
      </c>
      <c r="S648">
        <v>-0.88900000000000001</v>
      </c>
      <c r="T648">
        <f>S648-N648</f>
        <v>-0.19099999999999995</v>
      </c>
      <c r="U648">
        <v>76.775000000000006</v>
      </c>
      <c r="V648">
        <f t="shared" si="164"/>
        <v>38.387500000000003</v>
      </c>
      <c r="W648">
        <f t="shared" si="165"/>
        <v>3.8387500000000001</v>
      </c>
      <c r="X648">
        <f t="shared" si="172"/>
        <v>46.294475148734371</v>
      </c>
      <c r="Y648">
        <f>(P648-L648)/L648</f>
        <v>2.222222222222224E-2</v>
      </c>
      <c r="Z648">
        <f t="shared" si="168"/>
        <v>1.0975955988685696E-6</v>
      </c>
      <c r="AA648">
        <f t="shared" si="169"/>
        <v>1.0975955988685695</v>
      </c>
      <c r="AB648">
        <f t="shared" si="170"/>
        <v>5.0812612175181219E-9</v>
      </c>
      <c r="AC648">
        <f t="shared" si="171"/>
        <v>5.0812612175181217E-3</v>
      </c>
      <c r="AD648">
        <f t="shared" si="166"/>
        <v>2.6603461871822633E-2</v>
      </c>
      <c r="AF648">
        <v>34.357199999999999</v>
      </c>
    </row>
    <row r="649" spans="1:32" x14ac:dyDescent="0.35">
      <c r="A649">
        <v>44805</v>
      </c>
      <c r="B649" s="2">
        <v>44805</v>
      </c>
      <c r="C649" t="s">
        <v>18</v>
      </c>
      <c r="D649" t="s">
        <v>232</v>
      </c>
      <c r="E649" t="s">
        <v>133</v>
      </c>
      <c r="F649" t="s">
        <v>46</v>
      </c>
      <c r="G649">
        <v>8</v>
      </c>
      <c r="H649" t="s">
        <v>33</v>
      </c>
      <c r="I649" t="s">
        <v>54</v>
      </c>
      <c r="J649" t="s">
        <v>477</v>
      </c>
      <c r="K649" t="s">
        <v>238</v>
      </c>
      <c r="L649">
        <v>0.84</v>
      </c>
      <c r="M649">
        <v>27.23</v>
      </c>
      <c r="N649">
        <v>-2.7229999999999999</v>
      </c>
      <c r="O649" t="s">
        <v>239</v>
      </c>
      <c r="P649">
        <v>0.90200000000000002</v>
      </c>
      <c r="Q649">
        <v>-6.2000000000000055E-2</v>
      </c>
      <c r="R649">
        <v>29.84</v>
      </c>
      <c r="S649">
        <v>-2.984</v>
      </c>
      <c r="T649">
        <f>S649-N649</f>
        <v>-0.26100000000000012</v>
      </c>
      <c r="U649">
        <v>83</v>
      </c>
      <c r="V649">
        <f t="shared" si="164"/>
        <v>41.5</v>
      </c>
      <c r="W649">
        <f t="shared" si="165"/>
        <v>4.1500000000000004</v>
      </c>
      <c r="X649">
        <f t="shared" si="172"/>
        <v>54.106033775000007</v>
      </c>
      <c r="Y649">
        <f>(P649-L649)/L649</f>
        <v>7.380952380952388E-2</v>
      </c>
      <c r="Z649">
        <f t="shared" si="168"/>
        <v>4.8105344598085706E-6</v>
      </c>
      <c r="AA649">
        <f t="shared" si="169"/>
        <v>4.8105344598085704</v>
      </c>
      <c r="AB649">
        <f t="shared" si="170"/>
        <v>2.6027893995820394E-8</v>
      </c>
      <c r="AC649">
        <f t="shared" si="171"/>
        <v>2.6027893995820395E-2</v>
      </c>
      <c r="AD649">
        <f t="shared" si="166"/>
        <v>9.9723731784752426E-2</v>
      </c>
      <c r="AE649">
        <v>34.357199999999999</v>
      </c>
      <c r="AF649">
        <v>34.357199999999999</v>
      </c>
    </row>
    <row r="650" spans="1:32" x14ac:dyDescent="0.35">
      <c r="A650">
        <v>44805</v>
      </c>
      <c r="B650" s="2">
        <v>44805</v>
      </c>
      <c r="C650" t="s">
        <v>18</v>
      </c>
      <c r="D650" t="s">
        <v>232</v>
      </c>
      <c r="E650" t="s">
        <v>133</v>
      </c>
      <c r="F650" t="s">
        <v>46</v>
      </c>
      <c r="G650">
        <v>1</v>
      </c>
      <c r="H650" t="s">
        <v>33</v>
      </c>
      <c r="I650" t="s">
        <v>89</v>
      </c>
      <c r="J650" t="s">
        <v>478</v>
      </c>
      <c r="K650" t="s">
        <v>238</v>
      </c>
      <c r="L650">
        <v>0.7</v>
      </c>
      <c r="M650">
        <v>25.19</v>
      </c>
      <c r="N650">
        <v>-2.5190000000000001</v>
      </c>
      <c r="O650" t="s">
        <v>239</v>
      </c>
      <c r="P650">
        <v>0.73099999999999998</v>
      </c>
      <c r="Q650">
        <v>-3.1000000000000028E-2</v>
      </c>
      <c r="R650">
        <v>28.34</v>
      </c>
      <c r="S650">
        <v>-2.8340000000000001</v>
      </c>
      <c r="T650">
        <f>S650-N650</f>
        <v>-0.31499999999999995</v>
      </c>
      <c r="U650">
        <v>75.25</v>
      </c>
      <c r="V650">
        <f t="shared" si="164"/>
        <v>37.625</v>
      </c>
      <c r="W650">
        <f t="shared" si="165"/>
        <v>3.7625000000000002</v>
      </c>
      <c r="X650">
        <f t="shared" si="172"/>
        <v>44.473624310937502</v>
      </c>
      <c r="Y650">
        <f>(P650-L650)/L650</f>
        <v>4.4285714285714331E-2</v>
      </c>
      <c r="Z650">
        <f t="shared" si="168"/>
        <v>2.5650599467296045E-6</v>
      </c>
      <c r="AA650">
        <f t="shared" si="169"/>
        <v>2.5650599467296047</v>
      </c>
      <c r="AB650">
        <f t="shared" si="170"/>
        <v>1.1407751240588578E-8</v>
      </c>
      <c r="AC650">
        <f t="shared" si="171"/>
        <v>1.1407751240588579E-2</v>
      </c>
      <c r="AD650">
        <f t="shared" si="166"/>
        <v>3.6215083303455811E-2</v>
      </c>
      <c r="AE650">
        <v>34.357199999999999</v>
      </c>
      <c r="AF650">
        <v>34.357199999999999</v>
      </c>
    </row>
    <row r="651" spans="1:32" x14ac:dyDescent="0.35">
      <c r="A651">
        <v>44805</v>
      </c>
      <c r="B651" s="2">
        <v>44805</v>
      </c>
      <c r="C651" t="s">
        <v>18</v>
      </c>
      <c r="D651" t="s">
        <v>232</v>
      </c>
      <c r="E651" t="s">
        <v>123</v>
      </c>
      <c r="F651" t="s">
        <v>21</v>
      </c>
      <c r="G651">
        <v>5</v>
      </c>
      <c r="H651" t="s">
        <v>26</v>
      </c>
      <c r="I651" t="s">
        <v>92</v>
      </c>
      <c r="J651" t="s">
        <v>463</v>
      </c>
      <c r="K651" t="s">
        <v>188</v>
      </c>
      <c r="L651">
        <v>0.69799999999999995</v>
      </c>
      <c r="M651">
        <v>14.96</v>
      </c>
      <c r="N651">
        <v>-1.496</v>
      </c>
      <c r="O651" t="s">
        <v>240</v>
      </c>
      <c r="P651">
        <v>0.747</v>
      </c>
      <c r="Q651">
        <v>-4.9000000000000044E-2</v>
      </c>
      <c r="R651">
        <v>21.81</v>
      </c>
      <c r="S651">
        <v>-2.181</v>
      </c>
      <c r="T651">
        <v>-0.68500000000000005</v>
      </c>
      <c r="U651">
        <v>40.775000000000006</v>
      </c>
      <c r="V651">
        <f t="shared" si="164"/>
        <v>20.387500000000003</v>
      </c>
      <c r="W651">
        <f t="shared" si="165"/>
        <v>2.0387500000000003</v>
      </c>
      <c r="X651">
        <f t="shared" si="172"/>
        <v>13.058023743734378</v>
      </c>
      <c r="Y651">
        <f>(P651-L651)/L651</f>
        <v>7.0200573065902647E-2</v>
      </c>
      <c r="Z651">
        <f t="shared" si="168"/>
        <v>4.5226430321941094E-6</v>
      </c>
      <c r="AA651">
        <f t="shared" si="169"/>
        <v>4.5226430321941091</v>
      </c>
      <c r="AB651">
        <f t="shared" si="170"/>
        <v>5.9056780098825526E-9</v>
      </c>
      <c r="AC651">
        <f t="shared" si="171"/>
        <v>5.9056780098825524E-3</v>
      </c>
      <c r="AD651">
        <f t="shared" si="166"/>
        <v>8.6214277516533603E-3</v>
      </c>
      <c r="AF651">
        <v>34.357199999999999</v>
      </c>
    </row>
    <row r="652" spans="1:32" x14ac:dyDescent="0.35">
      <c r="A652">
        <v>44805</v>
      </c>
      <c r="B652" s="2">
        <v>44805</v>
      </c>
      <c r="C652" t="s">
        <v>18</v>
      </c>
      <c r="D652" t="s">
        <v>232</v>
      </c>
      <c r="E652" t="s">
        <v>45</v>
      </c>
      <c r="F652" t="s">
        <v>46</v>
      </c>
      <c r="G652">
        <v>16</v>
      </c>
      <c r="H652" t="s">
        <v>41</v>
      </c>
      <c r="I652" t="s">
        <v>108</v>
      </c>
      <c r="J652" t="s">
        <v>415</v>
      </c>
      <c r="K652" t="s">
        <v>241</v>
      </c>
      <c r="L652">
        <v>1.0449999999999999</v>
      </c>
      <c r="M652">
        <v>21.51</v>
      </c>
      <c r="N652">
        <v>-2.1510000000000002</v>
      </c>
      <c r="O652" t="s">
        <v>242</v>
      </c>
      <c r="P652">
        <v>0.63700000000000001</v>
      </c>
      <c r="Q652">
        <v>0.40799999999999992</v>
      </c>
      <c r="R652">
        <v>28.67</v>
      </c>
      <c r="S652">
        <v>-2.867</v>
      </c>
      <c r="T652">
        <f>S652-N652</f>
        <v>-0.71599999999999975</v>
      </c>
      <c r="U652">
        <v>92.125</v>
      </c>
      <c r="V652">
        <f t="shared" si="164"/>
        <v>46.0625</v>
      </c>
      <c r="W652">
        <f t="shared" si="165"/>
        <v>4.6062500000000002</v>
      </c>
      <c r="X652">
        <f t="shared" si="172"/>
        <v>66.656808543359375</v>
      </c>
      <c r="Y652">
        <f t="shared" ref="Y652:Y662" si="173">(L652-P652)/P652</f>
        <v>0.64050235478806894</v>
      </c>
      <c r="Z652">
        <f t="shared" si="168"/>
        <v>6.8766034524054743E-5</v>
      </c>
      <c r="AA652">
        <f t="shared" si="169"/>
        <v>68.766034524054746</v>
      </c>
      <c r="AB652">
        <f t="shared" si="170"/>
        <v>4.5837243975559579E-7</v>
      </c>
      <c r="AC652">
        <f t="shared" si="171"/>
        <v>0.45837243975559577</v>
      </c>
      <c r="AD652">
        <f t="shared" si="166"/>
        <v>0.64018497172569266</v>
      </c>
      <c r="AF652">
        <v>34.357199999999999</v>
      </c>
    </row>
    <row r="653" spans="1:32" x14ac:dyDescent="0.35">
      <c r="A653">
        <v>44805</v>
      </c>
      <c r="B653" s="2">
        <v>44805</v>
      </c>
      <c r="C653" t="s">
        <v>18</v>
      </c>
      <c r="D653" t="s">
        <v>232</v>
      </c>
      <c r="E653" t="s">
        <v>45</v>
      </c>
      <c r="F653" t="s">
        <v>46</v>
      </c>
      <c r="G653">
        <v>15</v>
      </c>
      <c r="H653" t="s">
        <v>41</v>
      </c>
      <c r="I653" t="s">
        <v>104</v>
      </c>
      <c r="J653" t="s">
        <v>416</v>
      </c>
      <c r="K653" t="s">
        <v>241</v>
      </c>
      <c r="L653">
        <v>0.81899999999999995</v>
      </c>
      <c r="M653">
        <v>24.43</v>
      </c>
      <c r="N653">
        <v>-2.4430000000000001</v>
      </c>
      <c r="O653" t="s">
        <v>242</v>
      </c>
      <c r="P653">
        <v>0.66900000000000004</v>
      </c>
      <c r="Q653">
        <v>0.14999999999999991</v>
      </c>
      <c r="R653">
        <v>32.119999999999997</v>
      </c>
      <c r="S653">
        <v>-3.2119999999999997</v>
      </c>
      <c r="T653">
        <f>S653-N653</f>
        <v>-0.76899999999999968</v>
      </c>
      <c r="U653">
        <v>111.32499999999999</v>
      </c>
      <c r="V653">
        <f t="shared" si="164"/>
        <v>55.662499999999994</v>
      </c>
      <c r="W653">
        <f t="shared" si="165"/>
        <v>5.5662499999999993</v>
      </c>
      <c r="X653">
        <f t="shared" si="172"/>
        <v>97.336319847359349</v>
      </c>
      <c r="Y653">
        <f t="shared" si="173"/>
        <v>0.22421524663677114</v>
      </c>
      <c r="Z653">
        <f t="shared" si="168"/>
        <v>1.8889295049929115E-5</v>
      </c>
      <c r="AA653">
        <f t="shared" si="169"/>
        <v>18.889295049929114</v>
      </c>
      <c r="AB653">
        <f t="shared" si="170"/>
        <v>1.8386144646710419E-7</v>
      </c>
      <c r="AC653">
        <f t="shared" si="171"/>
        <v>0.1838614464671042</v>
      </c>
      <c r="AD653">
        <f t="shared" si="166"/>
        <v>0.23909160788960243</v>
      </c>
      <c r="AF653">
        <v>34.357199999999999</v>
      </c>
    </row>
    <row r="654" spans="1:32" x14ac:dyDescent="0.35">
      <c r="A654">
        <v>44805</v>
      </c>
      <c r="B654" s="2">
        <v>44805</v>
      </c>
      <c r="C654" t="s">
        <v>18</v>
      </c>
      <c r="D654" t="s">
        <v>232</v>
      </c>
      <c r="E654" t="s">
        <v>133</v>
      </c>
      <c r="F654" t="s">
        <v>46</v>
      </c>
      <c r="G654">
        <v>2</v>
      </c>
      <c r="H654" t="s">
        <v>41</v>
      </c>
      <c r="I654" t="s">
        <v>136</v>
      </c>
      <c r="J654" t="s">
        <v>480</v>
      </c>
      <c r="K654" t="s">
        <v>238</v>
      </c>
      <c r="L654">
        <v>1.0660000000000001</v>
      </c>
      <c r="M654">
        <v>13.32</v>
      </c>
      <c r="N654">
        <v>-1.3320000000000001</v>
      </c>
      <c r="O654" t="s">
        <v>239</v>
      </c>
      <c r="P654">
        <v>0.90200000000000002</v>
      </c>
      <c r="Q654">
        <v>0.16400000000000003</v>
      </c>
      <c r="R654">
        <v>24.89</v>
      </c>
      <c r="S654">
        <v>-2.4889999999999999</v>
      </c>
      <c r="T654">
        <f>S654-N654</f>
        <v>-1.1569999999999998</v>
      </c>
      <c r="U654">
        <v>131.125</v>
      </c>
      <c r="V654">
        <f t="shared" si="164"/>
        <v>65.5625</v>
      </c>
      <c r="W654">
        <f t="shared" si="165"/>
        <v>6.5562500000000004</v>
      </c>
      <c r="X654">
        <f t="shared" si="172"/>
        <v>135.0394053746094</v>
      </c>
      <c r="Y654">
        <f t="shared" si="173"/>
        <v>0.18181818181818185</v>
      </c>
      <c r="Z654">
        <f t="shared" si="168"/>
        <v>1.4593534549635143E-5</v>
      </c>
      <c r="AA654">
        <f t="shared" si="169"/>
        <v>14.593534549635143</v>
      </c>
      <c r="AB654">
        <f t="shared" si="170"/>
        <v>1.9707022278965477E-7</v>
      </c>
      <c r="AC654">
        <f t="shared" si="171"/>
        <v>0.19707022278965478</v>
      </c>
      <c r="AD654">
        <f t="shared" si="166"/>
        <v>0.17032862816737668</v>
      </c>
      <c r="AE654">
        <v>34.357199999999999</v>
      </c>
      <c r="AF654">
        <v>34.357199999999999</v>
      </c>
    </row>
    <row r="655" spans="1:32" x14ac:dyDescent="0.35">
      <c r="A655">
        <v>44805</v>
      </c>
      <c r="B655" s="2">
        <v>44805</v>
      </c>
      <c r="C655" t="s">
        <v>18</v>
      </c>
      <c r="D655" t="s">
        <v>232</v>
      </c>
      <c r="E655" t="s">
        <v>123</v>
      </c>
      <c r="F655" t="s">
        <v>21</v>
      </c>
      <c r="G655">
        <v>3</v>
      </c>
      <c r="H655" t="s">
        <v>41</v>
      </c>
      <c r="I655" t="s">
        <v>127</v>
      </c>
      <c r="J655" t="s">
        <v>464</v>
      </c>
      <c r="K655" t="s">
        <v>188</v>
      </c>
      <c r="L655">
        <v>0.81899999999999995</v>
      </c>
      <c r="M655">
        <v>7.78</v>
      </c>
      <c r="N655">
        <v>-0.77800000000000002</v>
      </c>
      <c r="O655" t="s">
        <v>240</v>
      </c>
      <c r="P655">
        <v>0.63</v>
      </c>
      <c r="Q655">
        <v>0.18899999999999995</v>
      </c>
      <c r="R655">
        <v>18.45</v>
      </c>
      <c r="S655">
        <v>-1.845</v>
      </c>
      <c r="T655">
        <v>-1.0669999999999999</v>
      </c>
      <c r="U655">
        <v>77.25</v>
      </c>
      <c r="V655">
        <f t="shared" si="164"/>
        <v>38.625</v>
      </c>
      <c r="W655">
        <f t="shared" si="165"/>
        <v>3.8624999999999998</v>
      </c>
      <c r="X655">
        <f t="shared" si="172"/>
        <v>46.869086685937496</v>
      </c>
      <c r="Y655">
        <f t="shared" si="173"/>
        <v>0.29999999999999993</v>
      </c>
      <c r="Z655">
        <f t="shared" si="168"/>
        <v>2.7032314156222322E-5</v>
      </c>
      <c r="AA655">
        <f t="shared" si="169"/>
        <v>27.032314156222323</v>
      </c>
      <c r="AB655">
        <f t="shared" si="170"/>
        <v>1.2669798755094794E-7</v>
      </c>
      <c r="AC655">
        <f t="shared" si="171"/>
        <v>0.12669798755094794</v>
      </c>
      <c r="AD655">
        <f t="shared" si="166"/>
        <v>0.11874225637389685</v>
      </c>
      <c r="AF655">
        <v>34.357199999999999</v>
      </c>
    </row>
    <row r="656" spans="1:32" x14ac:dyDescent="0.35">
      <c r="A656">
        <v>44805</v>
      </c>
      <c r="B656" s="2">
        <v>44805</v>
      </c>
      <c r="C656" t="s">
        <v>18</v>
      </c>
      <c r="D656" t="s">
        <v>232</v>
      </c>
      <c r="E656" t="s">
        <v>133</v>
      </c>
      <c r="F656" t="s">
        <v>46</v>
      </c>
      <c r="G656">
        <v>7</v>
      </c>
      <c r="H656" t="s">
        <v>29</v>
      </c>
      <c r="I656" t="s">
        <v>52</v>
      </c>
      <c r="J656" t="s">
        <v>481</v>
      </c>
      <c r="K656" t="s">
        <v>238</v>
      </c>
      <c r="L656">
        <v>0.72099999999999997</v>
      </c>
      <c r="M656">
        <v>27.14</v>
      </c>
      <c r="N656">
        <v>-2.714</v>
      </c>
      <c r="O656" t="s">
        <v>239</v>
      </c>
      <c r="P656">
        <v>0.56699999999999995</v>
      </c>
      <c r="Q656">
        <v>0.15400000000000003</v>
      </c>
      <c r="R656">
        <v>36.89</v>
      </c>
      <c r="S656">
        <v>-3.6890000000000001</v>
      </c>
      <c r="T656">
        <f>S656-N656</f>
        <v>-0.97500000000000009</v>
      </c>
      <c r="U656">
        <v>94.175000000000011</v>
      </c>
      <c r="V656">
        <f t="shared" si="164"/>
        <v>47.087500000000006</v>
      </c>
      <c r="W656">
        <f t="shared" si="165"/>
        <v>4.7087500000000002</v>
      </c>
      <c r="X656">
        <f t="shared" si="172"/>
        <v>69.65635940548438</v>
      </c>
      <c r="Y656">
        <f t="shared" si="173"/>
        <v>0.27160493827160503</v>
      </c>
      <c r="Z656">
        <f t="shared" si="168"/>
        <v>2.3917964846479044E-5</v>
      </c>
      <c r="AA656">
        <f t="shared" si="169"/>
        <v>23.917964846479045</v>
      </c>
      <c r="AB656">
        <f t="shared" si="170"/>
        <v>1.6660383555940852E-7</v>
      </c>
      <c r="AC656">
        <f t="shared" si="171"/>
        <v>0.16660383555940855</v>
      </c>
      <c r="AD656">
        <f t="shared" ref="AD656:AD687" si="174">AC656/ABS(T656)</f>
        <v>0.17087572877888055</v>
      </c>
      <c r="AE656">
        <v>34.357199999999999</v>
      </c>
      <c r="AF656">
        <v>34.357199999999999</v>
      </c>
    </row>
    <row r="657" spans="1:32" x14ac:dyDescent="0.35">
      <c r="A657">
        <v>44805</v>
      </c>
      <c r="B657" s="2">
        <v>44805</v>
      </c>
      <c r="C657" t="s">
        <v>18</v>
      </c>
      <c r="D657" t="s">
        <v>232</v>
      </c>
      <c r="E657" t="s">
        <v>45</v>
      </c>
      <c r="F657" t="s">
        <v>46</v>
      </c>
      <c r="G657">
        <v>11</v>
      </c>
      <c r="H657" t="s">
        <v>29</v>
      </c>
      <c r="I657" t="s">
        <v>54</v>
      </c>
      <c r="J657" t="s">
        <v>436</v>
      </c>
      <c r="K657" t="s">
        <v>241</v>
      </c>
      <c r="L657">
        <v>0.67</v>
      </c>
      <c r="M657">
        <v>34.36</v>
      </c>
      <c r="N657">
        <v>-3.4359999999999999</v>
      </c>
      <c r="O657" t="s">
        <v>242</v>
      </c>
      <c r="P657">
        <v>0.55700000000000005</v>
      </c>
      <c r="Q657">
        <v>0.11299999999999999</v>
      </c>
      <c r="R657">
        <v>44.34</v>
      </c>
      <c r="S657">
        <v>-4.4340000000000002</v>
      </c>
      <c r="T657">
        <f>S657-N657</f>
        <v>-0.99800000000000022</v>
      </c>
      <c r="U657">
        <v>52.625</v>
      </c>
      <c r="V657">
        <f t="shared" si="164"/>
        <v>26.3125</v>
      </c>
      <c r="W657">
        <f t="shared" si="165"/>
        <v>2.6312500000000001</v>
      </c>
      <c r="X657">
        <f t="shared" si="172"/>
        <v>21.750724733984374</v>
      </c>
      <c r="Y657">
        <f t="shared" si="173"/>
        <v>0.20287253141831235</v>
      </c>
      <c r="Z657">
        <f t="shared" si="168"/>
        <v>1.6700857870526277E-5</v>
      </c>
      <c r="AA657">
        <f t="shared" si="169"/>
        <v>16.700857870526278</v>
      </c>
      <c r="AB657">
        <f t="shared" si="170"/>
        <v>3.6325576236321346E-8</v>
      </c>
      <c r="AC657">
        <f t="shared" si="171"/>
        <v>3.632557623632135E-2</v>
      </c>
      <c r="AD657">
        <f t="shared" si="174"/>
        <v>3.6398372982285911E-2</v>
      </c>
      <c r="AF657">
        <v>34.357199999999999</v>
      </c>
    </row>
    <row r="658" spans="1:32" x14ac:dyDescent="0.35">
      <c r="A658">
        <v>44805</v>
      </c>
      <c r="B658" s="2">
        <v>44805</v>
      </c>
      <c r="C658" t="s">
        <v>18</v>
      </c>
      <c r="D658" t="s">
        <v>232</v>
      </c>
      <c r="E658" t="s">
        <v>45</v>
      </c>
      <c r="F658" t="s">
        <v>46</v>
      </c>
      <c r="G658">
        <v>12</v>
      </c>
      <c r="H658" t="s">
        <v>29</v>
      </c>
      <c r="I658" t="s">
        <v>107</v>
      </c>
      <c r="J658" t="s">
        <v>417</v>
      </c>
      <c r="K658" t="s">
        <v>237</v>
      </c>
      <c r="L658">
        <v>0.76800000000000002</v>
      </c>
      <c r="M658">
        <v>31.59</v>
      </c>
      <c r="N658">
        <v>-3.1589999999999998</v>
      </c>
      <c r="O658" t="s">
        <v>163</v>
      </c>
      <c r="P658">
        <v>0.70299999999999996</v>
      </c>
      <c r="Q658">
        <v>6.5000000000000058E-2</v>
      </c>
      <c r="R658">
        <v>41.05</v>
      </c>
      <c r="S658">
        <v>-4.1049999999999995</v>
      </c>
      <c r="T658">
        <f>S658-N658</f>
        <v>-0.94599999999999973</v>
      </c>
      <c r="U658">
        <v>51.075000000000003</v>
      </c>
      <c r="V658">
        <f t="shared" si="164"/>
        <v>25.537500000000001</v>
      </c>
      <c r="W658">
        <f t="shared" si="165"/>
        <v>2.55375</v>
      </c>
      <c r="X658">
        <f t="shared" si="172"/>
        <v>20.488316062359374</v>
      </c>
      <c r="Y658">
        <f t="shared" si="173"/>
        <v>9.2460881934566239E-2</v>
      </c>
      <c r="Z658">
        <f t="shared" si="168"/>
        <v>6.3480640254254355E-6</v>
      </c>
      <c r="AA658">
        <f t="shared" si="169"/>
        <v>6.3480640254254359</v>
      </c>
      <c r="AB658">
        <f t="shared" si="170"/>
        <v>1.3006114213700966E-8</v>
      </c>
      <c r="AC658">
        <f t="shared" si="171"/>
        <v>1.3006114213700966E-2</v>
      </c>
      <c r="AD658">
        <f t="shared" si="174"/>
        <v>1.3748535109620475E-2</v>
      </c>
      <c r="AF658">
        <v>34.357199999999999</v>
      </c>
    </row>
    <row r="659" spans="1:32" x14ac:dyDescent="0.35">
      <c r="A659">
        <v>44805</v>
      </c>
      <c r="B659" s="2">
        <v>44805</v>
      </c>
      <c r="C659" t="s">
        <v>18</v>
      </c>
      <c r="D659" t="s">
        <v>232</v>
      </c>
      <c r="E659" t="s">
        <v>123</v>
      </c>
      <c r="F659" t="s">
        <v>21</v>
      </c>
      <c r="G659">
        <v>1</v>
      </c>
      <c r="H659" t="s">
        <v>37</v>
      </c>
      <c r="I659" t="s">
        <v>76</v>
      </c>
      <c r="J659" t="s">
        <v>467</v>
      </c>
      <c r="K659" t="s">
        <v>188</v>
      </c>
      <c r="L659">
        <v>0.748</v>
      </c>
      <c r="M659">
        <v>11.72</v>
      </c>
      <c r="N659">
        <v>-1.1720000000000002</v>
      </c>
      <c r="O659" t="s">
        <v>240</v>
      </c>
      <c r="P659">
        <v>0.66200000000000003</v>
      </c>
      <c r="Q659">
        <v>8.5999999999999965E-2</v>
      </c>
      <c r="R659">
        <v>23.97</v>
      </c>
      <c r="S659">
        <v>-2.3969999999999998</v>
      </c>
      <c r="T659">
        <v>-1.2249999999999996</v>
      </c>
      <c r="U659">
        <v>103.7</v>
      </c>
      <c r="V659">
        <f t="shared" si="164"/>
        <v>51.85</v>
      </c>
      <c r="W659">
        <f t="shared" si="165"/>
        <v>5.1850000000000005</v>
      </c>
      <c r="X659">
        <f t="shared" si="172"/>
        <v>84.45921241775001</v>
      </c>
      <c r="Y659">
        <f t="shared" si="173"/>
        <v>0.12990936555891233</v>
      </c>
      <c r="Z659">
        <f t="shared" ref="Z659:Z690" si="175">119*(10^-6)*(Y659^1.231)</f>
        <v>9.6480238832320397E-6</v>
      </c>
      <c r="AA659">
        <f t="shared" ref="AA659:AA690" si="176">Z659*10^6</f>
        <v>9.6480238832320389</v>
      </c>
      <c r="AB659">
        <f t="shared" ref="AB659:AB695" si="177">Z659*(X659/10000)</f>
        <v>8.1486449856542024E-8</v>
      </c>
      <c r="AC659">
        <f t="shared" ref="AC659:AC695" si="178">AA659*(X659/10000)</f>
        <v>8.1486449856542006E-2</v>
      </c>
      <c r="AD659">
        <f t="shared" si="174"/>
        <v>6.6519550903299612E-2</v>
      </c>
      <c r="AF659">
        <v>34.357199999999999</v>
      </c>
    </row>
    <row r="660" spans="1:32" x14ac:dyDescent="0.35">
      <c r="A660">
        <v>44805</v>
      </c>
      <c r="B660" s="2">
        <v>44805</v>
      </c>
      <c r="C660" t="s">
        <v>18</v>
      </c>
      <c r="D660" t="s">
        <v>232</v>
      </c>
      <c r="E660" t="s">
        <v>123</v>
      </c>
      <c r="F660" t="s">
        <v>21</v>
      </c>
      <c r="G660">
        <v>4</v>
      </c>
      <c r="H660" t="s">
        <v>37</v>
      </c>
      <c r="I660" t="s">
        <v>132</v>
      </c>
      <c r="J660" t="s">
        <v>466</v>
      </c>
      <c r="K660" t="s">
        <v>188</v>
      </c>
      <c r="L660">
        <v>0.85599999999999998</v>
      </c>
      <c r="M660">
        <v>10.87</v>
      </c>
      <c r="N660">
        <v>-1.087</v>
      </c>
      <c r="O660" t="s">
        <v>240</v>
      </c>
      <c r="P660">
        <v>0.72399999999999998</v>
      </c>
      <c r="Q660">
        <v>0.13200000000000001</v>
      </c>
      <c r="R660">
        <v>24.35</v>
      </c>
      <c r="S660">
        <v>-2.4350000000000001</v>
      </c>
      <c r="T660">
        <v>-1.3480000000000001</v>
      </c>
      <c r="U660">
        <v>66.400000000000006</v>
      </c>
      <c r="V660">
        <f t="shared" si="164"/>
        <v>33.200000000000003</v>
      </c>
      <c r="W660">
        <f t="shared" si="165"/>
        <v>3.3200000000000003</v>
      </c>
      <c r="X660">
        <f t="shared" si="172"/>
        <v>34.627861616000004</v>
      </c>
      <c r="Y660">
        <f t="shared" si="173"/>
        <v>0.18232044198895028</v>
      </c>
      <c r="Z660">
        <f t="shared" si="175"/>
        <v>1.4643176452367464E-5</v>
      </c>
      <c r="AA660">
        <f t="shared" si="176"/>
        <v>14.643176452367465</v>
      </c>
      <c r="AB660">
        <f t="shared" si="177"/>
        <v>5.0706188781125047E-8</v>
      </c>
      <c r="AC660">
        <f t="shared" si="178"/>
        <v>5.0706188781125046E-2</v>
      </c>
      <c r="AD660">
        <f t="shared" si="174"/>
        <v>3.7615867048312344E-2</v>
      </c>
      <c r="AF660">
        <v>34.357199999999999</v>
      </c>
    </row>
    <row r="661" spans="1:32" x14ac:dyDescent="0.35">
      <c r="A661">
        <v>44805</v>
      </c>
      <c r="B661" s="2">
        <v>44805</v>
      </c>
      <c r="C661" t="s">
        <v>18</v>
      </c>
      <c r="D661" t="s">
        <v>232</v>
      </c>
      <c r="E661" t="s">
        <v>45</v>
      </c>
      <c r="F661" t="s">
        <v>46</v>
      </c>
      <c r="G661">
        <v>9</v>
      </c>
      <c r="H661" t="s">
        <v>37</v>
      </c>
      <c r="I661" t="s">
        <v>49</v>
      </c>
      <c r="J661" t="s">
        <v>437</v>
      </c>
      <c r="K661" t="s">
        <v>237</v>
      </c>
      <c r="L661">
        <v>1.0429999999999999</v>
      </c>
      <c r="M661">
        <v>24.21</v>
      </c>
      <c r="N661">
        <v>-2.4210000000000003</v>
      </c>
      <c r="O661" t="s">
        <v>163</v>
      </c>
      <c r="P661">
        <v>0.96499999999999997</v>
      </c>
      <c r="Q661">
        <v>7.7999999999999958E-2</v>
      </c>
      <c r="R661">
        <v>29.05</v>
      </c>
      <c r="S661">
        <v>-2.9050000000000002</v>
      </c>
      <c r="T661">
        <f>S661-N661</f>
        <v>-0.48399999999999999</v>
      </c>
      <c r="U661">
        <v>60.85</v>
      </c>
      <c r="V661">
        <f t="shared" si="164"/>
        <v>30.425000000000001</v>
      </c>
      <c r="W661">
        <f t="shared" si="165"/>
        <v>3.0425</v>
      </c>
      <c r="X661">
        <f t="shared" si="172"/>
        <v>29.081089946937499</v>
      </c>
      <c r="Y661">
        <f t="shared" si="173"/>
        <v>8.0829015544041413E-2</v>
      </c>
      <c r="Z661">
        <f t="shared" si="175"/>
        <v>5.3797524818170095E-6</v>
      </c>
      <c r="AA661">
        <f t="shared" si="176"/>
        <v>5.3797524818170093</v>
      </c>
      <c r="AB661">
        <f t="shared" si="177"/>
        <v>1.5644906581598069E-8</v>
      </c>
      <c r="AC661">
        <f t="shared" si="178"/>
        <v>1.5644906581598068E-2</v>
      </c>
      <c r="AD661">
        <f t="shared" si="174"/>
        <v>3.2324187152062124E-2</v>
      </c>
      <c r="AF661">
        <v>34.357199999999999</v>
      </c>
    </row>
    <row r="662" spans="1:32" x14ac:dyDescent="0.35">
      <c r="A662">
        <v>44805</v>
      </c>
      <c r="B662" s="2">
        <v>44805</v>
      </c>
      <c r="C662" t="s">
        <v>18</v>
      </c>
      <c r="D662" t="s">
        <v>232</v>
      </c>
      <c r="E662" t="s">
        <v>133</v>
      </c>
      <c r="F662" t="s">
        <v>46</v>
      </c>
      <c r="G662">
        <v>6</v>
      </c>
      <c r="H662" t="s">
        <v>37</v>
      </c>
      <c r="I662" t="s">
        <v>98</v>
      </c>
      <c r="J662" t="s">
        <v>482</v>
      </c>
      <c r="K662" t="s">
        <v>238</v>
      </c>
      <c r="L662">
        <v>0.79900000000000004</v>
      </c>
      <c r="M662">
        <v>16.09</v>
      </c>
      <c r="N662">
        <v>-1.609</v>
      </c>
      <c r="O662" t="s">
        <v>239</v>
      </c>
      <c r="P662">
        <v>0.77100000000000002</v>
      </c>
      <c r="Q662">
        <v>2.8000000000000025E-2</v>
      </c>
      <c r="R662">
        <v>23.56</v>
      </c>
      <c r="S662">
        <v>-2.3559999999999999</v>
      </c>
      <c r="T662">
        <f>S662-N662</f>
        <v>-0.74699999999999989</v>
      </c>
      <c r="U662">
        <v>56.475000000000001</v>
      </c>
      <c r="V662">
        <f t="shared" si="164"/>
        <v>28.237500000000001</v>
      </c>
      <c r="W662">
        <f t="shared" si="165"/>
        <v>2.82375</v>
      </c>
      <c r="X662">
        <f t="shared" si="172"/>
        <v>25.049669123109371</v>
      </c>
      <c r="Y662">
        <f t="shared" si="173"/>
        <v>3.6316472114137514E-2</v>
      </c>
      <c r="Z662">
        <f t="shared" si="175"/>
        <v>2.0092526907292379E-6</v>
      </c>
      <c r="AA662">
        <f t="shared" si="176"/>
        <v>2.0092526907292378</v>
      </c>
      <c r="AB662">
        <f t="shared" si="177"/>
        <v>5.0331115087484618E-9</v>
      </c>
      <c r="AC662">
        <f t="shared" si="178"/>
        <v>5.0331115087484616E-3</v>
      </c>
      <c r="AD662">
        <f t="shared" si="174"/>
        <v>6.7377664106405121E-3</v>
      </c>
      <c r="AE662">
        <v>34.357199999999999</v>
      </c>
      <c r="AF662">
        <v>34.357199999999999</v>
      </c>
    </row>
    <row r="663" spans="1:32" x14ac:dyDescent="0.35">
      <c r="A663">
        <v>44805</v>
      </c>
      <c r="B663" s="2">
        <v>44805</v>
      </c>
      <c r="C663" t="s">
        <v>18</v>
      </c>
      <c r="D663" t="s">
        <v>232</v>
      </c>
      <c r="E663" t="s">
        <v>45</v>
      </c>
      <c r="F663" t="s">
        <v>46</v>
      </c>
      <c r="G663">
        <v>13</v>
      </c>
      <c r="H663" t="s">
        <v>43</v>
      </c>
      <c r="I663" t="s">
        <v>52</v>
      </c>
      <c r="J663" t="s">
        <v>438</v>
      </c>
      <c r="K663" t="s">
        <v>237</v>
      </c>
      <c r="L663">
        <v>0.86599999999999999</v>
      </c>
      <c r="M663">
        <v>8.8699999999999992</v>
      </c>
      <c r="N663">
        <v>-0.8869999999999999</v>
      </c>
      <c r="O663" t="s">
        <v>163</v>
      </c>
      <c r="P663">
        <v>0.89100000000000001</v>
      </c>
      <c r="Q663">
        <v>-2.5000000000000022E-2</v>
      </c>
      <c r="R663">
        <v>13.34</v>
      </c>
      <c r="S663">
        <v>-1.3340000000000001</v>
      </c>
      <c r="T663">
        <f>S663-N663</f>
        <v>-0.44700000000000017</v>
      </c>
      <c r="U663">
        <v>96.75</v>
      </c>
      <c r="V663">
        <f t="shared" si="164"/>
        <v>48.375</v>
      </c>
      <c r="W663">
        <f t="shared" si="165"/>
        <v>4.8375000000000004</v>
      </c>
      <c r="X663">
        <f t="shared" si="172"/>
        <v>73.517623860937505</v>
      </c>
      <c r="Y663">
        <f>(P663-L663)/L663</f>
        <v>2.8868360277136285E-2</v>
      </c>
      <c r="Z663">
        <f t="shared" si="175"/>
        <v>1.5146998659991693E-6</v>
      </c>
      <c r="AA663">
        <f t="shared" si="176"/>
        <v>1.5146998659991693</v>
      </c>
      <c r="AB663">
        <f t="shared" si="177"/>
        <v>1.1135713501073936E-8</v>
      </c>
      <c r="AC663">
        <f t="shared" si="178"/>
        <v>1.1135713501073936E-2</v>
      </c>
      <c r="AD663">
        <f t="shared" si="174"/>
        <v>2.4912110740657564E-2</v>
      </c>
      <c r="AF663">
        <v>34.357199999999999</v>
      </c>
    </row>
    <row r="664" spans="1:32" x14ac:dyDescent="0.35">
      <c r="A664">
        <v>44805</v>
      </c>
      <c r="B664" s="2">
        <v>44805</v>
      </c>
      <c r="C664" t="s">
        <v>18</v>
      </c>
      <c r="D664" t="s">
        <v>232</v>
      </c>
      <c r="E664" t="s">
        <v>45</v>
      </c>
      <c r="F664" t="s">
        <v>46</v>
      </c>
      <c r="G664">
        <v>10</v>
      </c>
      <c r="H664" t="s">
        <v>25</v>
      </c>
      <c r="I664" t="s">
        <v>53</v>
      </c>
      <c r="J664" t="s">
        <v>439</v>
      </c>
      <c r="K664" t="s">
        <v>237</v>
      </c>
      <c r="L664">
        <v>0.76700000000000002</v>
      </c>
      <c r="M664">
        <v>20.34</v>
      </c>
      <c r="N664">
        <v>-2.0339999999999998</v>
      </c>
      <c r="O664" t="s">
        <v>163</v>
      </c>
      <c r="P664">
        <v>0.62</v>
      </c>
      <c r="Q664">
        <v>0.14700000000000002</v>
      </c>
      <c r="R664">
        <v>18.75</v>
      </c>
      <c r="S664">
        <v>-1.875</v>
      </c>
      <c r="T664">
        <f>S664-N664</f>
        <v>0.15899999999999981</v>
      </c>
      <c r="U664">
        <v>32.975000000000001</v>
      </c>
      <c r="V664">
        <f t="shared" si="164"/>
        <v>16.487500000000001</v>
      </c>
      <c r="W664">
        <f t="shared" si="165"/>
        <v>1.6487500000000002</v>
      </c>
      <c r="X664">
        <f t="shared" si="172"/>
        <v>8.5400246249843761</v>
      </c>
      <c r="Y664">
        <f>(L664-P664)/P664</f>
        <v>0.23709677419354841</v>
      </c>
      <c r="Z664">
        <f t="shared" si="175"/>
        <v>2.0233938735309878E-5</v>
      </c>
      <c r="AA664">
        <f t="shared" si="176"/>
        <v>20.233938735309877</v>
      </c>
      <c r="AB664">
        <f t="shared" si="177"/>
        <v>1.7279833505997157E-8</v>
      </c>
      <c r="AC664">
        <f t="shared" si="178"/>
        <v>1.7279833505997159E-2</v>
      </c>
      <c r="AD664">
        <f t="shared" si="174"/>
        <v>0.10867819815092566</v>
      </c>
      <c r="AF664">
        <v>34.357199999999999</v>
      </c>
    </row>
    <row r="665" spans="1:32" x14ac:dyDescent="0.35">
      <c r="A665">
        <v>44805</v>
      </c>
      <c r="B665" s="2">
        <v>44805</v>
      </c>
      <c r="C665" t="s">
        <v>18</v>
      </c>
      <c r="D665" t="s">
        <v>232</v>
      </c>
      <c r="E665" t="s">
        <v>133</v>
      </c>
      <c r="F665" t="s">
        <v>46</v>
      </c>
      <c r="G665">
        <v>5</v>
      </c>
      <c r="H665" t="s">
        <v>25</v>
      </c>
      <c r="I665" t="s">
        <v>83</v>
      </c>
      <c r="J665" t="s">
        <v>485</v>
      </c>
      <c r="K665" t="s">
        <v>238</v>
      </c>
      <c r="L665">
        <v>0.85399999999999998</v>
      </c>
      <c r="M665">
        <v>23.19</v>
      </c>
      <c r="N665">
        <v>-2.319</v>
      </c>
      <c r="O665" t="s">
        <v>239</v>
      </c>
      <c r="P665">
        <v>0.77500000000000002</v>
      </c>
      <c r="Q665">
        <v>7.8999999999999959E-2</v>
      </c>
      <c r="R665">
        <v>26.23</v>
      </c>
      <c r="S665">
        <v>-2.6230000000000002</v>
      </c>
      <c r="T665">
        <f>S665-N665</f>
        <v>-0.30400000000000027</v>
      </c>
      <c r="U665">
        <v>27.85</v>
      </c>
      <c r="V665">
        <f t="shared" si="164"/>
        <v>13.925000000000001</v>
      </c>
      <c r="W665">
        <f t="shared" si="165"/>
        <v>1.3925000000000001</v>
      </c>
      <c r="X665">
        <f t="shared" si="172"/>
        <v>6.0917197244375005</v>
      </c>
      <c r="Y665">
        <f>(L665-P665)/P665</f>
        <v>0.10193548387096768</v>
      </c>
      <c r="Z665">
        <f t="shared" si="175"/>
        <v>7.158062976508687E-6</v>
      </c>
      <c r="AA665">
        <f t="shared" si="176"/>
        <v>7.1580629765086874</v>
      </c>
      <c r="AB665">
        <f t="shared" si="177"/>
        <v>4.3604913422763773E-9</v>
      </c>
      <c r="AC665">
        <f t="shared" si="178"/>
        <v>4.3604913422763776E-3</v>
      </c>
      <c r="AD665">
        <f t="shared" si="174"/>
        <v>1.4343721520645966E-2</v>
      </c>
      <c r="AE665">
        <v>34.357199999999999</v>
      </c>
      <c r="AF665">
        <v>34.357199999999999</v>
      </c>
    </row>
    <row r="666" spans="1:32" x14ac:dyDescent="0.35">
      <c r="A666">
        <v>44805</v>
      </c>
      <c r="B666" s="2">
        <v>44805</v>
      </c>
      <c r="C666" t="s">
        <v>18</v>
      </c>
      <c r="D666" t="s">
        <v>232</v>
      </c>
      <c r="E666" t="s">
        <v>123</v>
      </c>
      <c r="F666" t="s">
        <v>21</v>
      </c>
      <c r="G666">
        <v>7</v>
      </c>
      <c r="H666" t="s">
        <v>25</v>
      </c>
      <c r="I666" t="s">
        <v>68</v>
      </c>
      <c r="J666" t="s">
        <v>469</v>
      </c>
      <c r="K666" t="s">
        <v>188</v>
      </c>
      <c r="L666">
        <v>0.72799999999999998</v>
      </c>
      <c r="M666">
        <v>14.23</v>
      </c>
      <c r="N666">
        <v>-1.423</v>
      </c>
      <c r="O666" t="s">
        <v>240</v>
      </c>
      <c r="P666">
        <v>0.68899999999999995</v>
      </c>
      <c r="Q666">
        <v>3.9000000000000035E-2</v>
      </c>
      <c r="R666">
        <v>18.93</v>
      </c>
      <c r="S666">
        <v>-1.893</v>
      </c>
      <c r="T666">
        <v>-0.47</v>
      </c>
      <c r="U666">
        <v>44</v>
      </c>
      <c r="V666">
        <f t="shared" si="164"/>
        <v>22</v>
      </c>
      <c r="W666">
        <f t="shared" si="165"/>
        <v>2.2000000000000002</v>
      </c>
      <c r="X666">
        <f t="shared" si="172"/>
        <v>15.205295600000001</v>
      </c>
      <c r="Y666">
        <f>(L666-P666)/P666</f>
        <v>5.6603773584905717E-2</v>
      </c>
      <c r="Z666">
        <f t="shared" si="175"/>
        <v>3.4697615529873097E-6</v>
      </c>
      <c r="AA666">
        <f t="shared" si="176"/>
        <v>3.4697615529873098</v>
      </c>
      <c r="AB666">
        <f t="shared" si="177"/>
        <v>5.2758750074687116E-9</v>
      </c>
      <c r="AC666">
        <f t="shared" si="178"/>
        <v>5.2758750074687116E-3</v>
      </c>
      <c r="AD666">
        <f t="shared" si="174"/>
        <v>1.1225265973337685E-2</v>
      </c>
      <c r="AF666">
        <v>34.357199999999999</v>
      </c>
    </row>
    <row r="667" spans="1:32" x14ac:dyDescent="0.35">
      <c r="A667">
        <v>44805</v>
      </c>
      <c r="B667" s="2">
        <v>44805</v>
      </c>
      <c r="C667" t="s">
        <v>18</v>
      </c>
      <c r="D667" t="s">
        <v>232</v>
      </c>
      <c r="E667" t="s">
        <v>133</v>
      </c>
      <c r="F667" t="s">
        <v>46</v>
      </c>
      <c r="G667">
        <v>3</v>
      </c>
      <c r="H667" t="s">
        <v>25</v>
      </c>
      <c r="I667" t="s">
        <v>116</v>
      </c>
      <c r="J667" t="s">
        <v>484</v>
      </c>
      <c r="K667" t="s">
        <v>238</v>
      </c>
      <c r="L667">
        <v>0.79700000000000004</v>
      </c>
      <c r="M667">
        <v>26.23</v>
      </c>
      <c r="N667">
        <v>-2.6230000000000002</v>
      </c>
      <c r="O667" t="s">
        <v>239</v>
      </c>
      <c r="P667">
        <v>0.81200000000000006</v>
      </c>
      <c r="Q667">
        <v>-1.5000000000000013E-2</v>
      </c>
      <c r="R667">
        <v>27.68</v>
      </c>
      <c r="S667">
        <v>-2.7679999999999998</v>
      </c>
      <c r="T667">
        <f>S667-N667</f>
        <v>-0.14499999999999957</v>
      </c>
      <c r="U667">
        <v>32.195</v>
      </c>
      <c r="V667">
        <f t="shared" si="164"/>
        <v>16.0975</v>
      </c>
      <c r="W667">
        <f t="shared" si="165"/>
        <v>1.60975</v>
      </c>
      <c r="X667">
        <f t="shared" si="172"/>
        <v>8.1407866553993742</v>
      </c>
      <c r="Y667">
        <f>(P667-L667)/L667</f>
        <v>1.882057716436639E-2</v>
      </c>
      <c r="Z667">
        <f t="shared" si="175"/>
        <v>8.9458190158503175E-7</v>
      </c>
      <c r="AA667">
        <f t="shared" si="176"/>
        <v>0.8945819015850317</v>
      </c>
      <c r="AB667">
        <f t="shared" si="177"/>
        <v>7.2826004065852221E-10</v>
      </c>
      <c r="AC667">
        <f t="shared" si="178"/>
        <v>7.2826004065852223E-4</v>
      </c>
      <c r="AD667">
        <f t="shared" si="174"/>
        <v>5.0224830390243058E-3</v>
      </c>
      <c r="AE667">
        <v>34.357199999999999</v>
      </c>
      <c r="AF667">
        <v>34.357199999999999</v>
      </c>
    </row>
    <row r="668" spans="1:32" x14ac:dyDescent="0.35">
      <c r="A668">
        <v>44806</v>
      </c>
      <c r="B668" s="2">
        <v>44806</v>
      </c>
      <c r="C668" t="s">
        <v>18</v>
      </c>
      <c r="D668" t="s">
        <v>232</v>
      </c>
      <c r="E668" t="s">
        <v>86</v>
      </c>
      <c r="F668" t="s">
        <v>46</v>
      </c>
      <c r="G668">
        <v>11</v>
      </c>
      <c r="H668" t="s">
        <v>94</v>
      </c>
      <c r="I668" t="s">
        <v>82</v>
      </c>
      <c r="J668" t="s">
        <v>395</v>
      </c>
      <c r="K668" t="s">
        <v>235</v>
      </c>
      <c r="L668">
        <v>0.74299999999999999</v>
      </c>
      <c r="M668">
        <v>25.23</v>
      </c>
      <c r="N668">
        <v>-2.5230000000000001</v>
      </c>
      <c r="O668" t="s">
        <v>243</v>
      </c>
      <c r="P668">
        <v>0.57999999999999996</v>
      </c>
      <c r="Q668">
        <v>0.16300000000000003</v>
      </c>
      <c r="R668">
        <v>35.65</v>
      </c>
      <c r="S668">
        <v>-3.5649999999999999</v>
      </c>
      <c r="T668">
        <f>S668-N668</f>
        <v>-1.0419999999999998</v>
      </c>
      <c r="U668">
        <v>83.5</v>
      </c>
      <c r="V668">
        <f t="shared" si="164"/>
        <v>41.75</v>
      </c>
      <c r="W668">
        <f t="shared" si="165"/>
        <v>4.1749999999999998</v>
      </c>
      <c r="X668">
        <f t="shared" si="172"/>
        <v>54.759877193749993</v>
      </c>
      <c r="Y668">
        <f t="shared" ref="Y668:Y679" si="179">(L668-P668)/P668</f>
        <v>0.28103448275862075</v>
      </c>
      <c r="Z668">
        <f t="shared" si="175"/>
        <v>2.4944226555680138E-5</v>
      </c>
      <c r="AA668">
        <f t="shared" si="176"/>
        <v>24.944226555680139</v>
      </c>
      <c r="AB668">
        <f t="shared" si="177"/>
        <v>1.3659427828821219E-7</v>
      </c>
      <c r="AC668">
        <f t="shared" si="178"/>
        <v>0.13659427828821219</v>
      </c>
      <c r="AD668">
        <f t="shared" si="174"/>
        <v>0.13108855881786202</v>
      </c>
      <c r="AF668">
        <v>35.566600000000001</v>
      </c>
    </row>
    <row r="669" spans="1:32" x14ac:dyDescent="0.35">
      <c r="A669">
        <v>44806</v>
      </c>
      <c r="B669" s="2">
        <v>44806</v>
      </c>
      <c r="C669" t="s">
        <v>18</v>
      </c>
      <c r="D669" t="s">
        <v>232</v>
      </c>
      <c r="E669" t="s">
        <v>86</v>
      </c>
      <c r="F669" t="s">
        <v>46</v>
      </c>
      <c r="G669">
        <v>4</v>
      </c>
      <c r="H669" t="s">
        <v>94</v>
      </c>
      <c r="I669" t="s">
        <v>95</v>
      </c>
      <c r="J669" t="s">
        <v>394</v>
      </c>
      <c r="K669" t="s">
        <v>59</v>
      </c>
      <c r="L669">
        <v>1.0429999999999999</v>
      </c>
      <c r="M669">
        <v>22.61</v>
      </c>
      <c r="N669">
        <v>-2.2610000000000001</v>
      </c>
      <c r="O669" t="s">
        <v>224</v>
      </c>
      <c r="P669">
        <v>0.98299999999999998</v>
      </c>
      <c r="Q669">
        <v>5.9999999999999942E-2</v>
      </c>
      <c r="R669">
        <v>29.56</v>
      </c>
      <c r="S669">
        <v>-2.956</v>
      </c>
      <c r="T669">
        <f>S669-N669</f>
        <v>-0.69499999999999984</v>
      </c>
      <c r="U669">
        <v>78.400000000000006</v>
      </c>
      <c r="V669">
        <f t="shared" si="164"/>
        <v>39.200000000000003</v>
      </c>
      <c r="W669">
        <f t="shared" si="165"/>
        <v>3.9200000000000004</v>
      </c>
      <c r="X669">
        <f t="shared" si="172"/>
        <v>48.274928576000008</v>
      </c>
      <c r="Y669">
        <f t="shared" si="179"/>
        <v>6.1037639877924661E-2</v>
      </c>
      <c r="Z669">
        <f t="shared" si="175"/>
        <v>3.8073058853429022E-6</v>
      </c>
      <c r="AA669">
        <f t="shared" si="176"/>
        <v>3.807305885342902</v>
      </c>
      <c r="AB669">
        <f t="shared" si="177"/>
        <v>1.8379741968191309E-8</v>
      </c>
      <c r="AC669">
        <f t="shared" si="178"/>
        <v>1.8379741968191306E-2</v>
      </c>
      <c r="AD669">
        <f t="shared" si="174"/>
        <v>2.6445671896678145E-2</v>
      </c>
      <c r="AF669">
        <v>35.566600000000001</v>
      </c>
    </row>
    <row r="670" spans="1:32" x14ac:dyDescent="0.35">
      <c r="A670">
        <v>44806</v>
      </c>
      <c r="B670" s="2">
        <v>44806</v>
      </c>
      <c r="C670" t="s">
        <v>18</v>
      </c>
      <c r="D670" t="s">
        <v>232</v>
      </c>
      <c r="E670" t="s">
        <v>20</v>
      </c>
      <c r="F670" t="s">
        <v>21</v>
      </c>
      <c r="G670">
        <v>13</v>
      </c>
      <c r="H670" t="s">
        <v>39</v>
      </c>
      <c r="I670" t="s">
        <v>40</v>
      </c>
      <c r="J670" t="s">
        <v>418</v>
      </c>
      <c r="K670" t="s">
        <v>241</v>
      </c>
      <c r="L670">
        <v>0.79100000000000004</v>
      </c>
      <c r="M670">
        <v>9.34</v>
      </c>
      <c r="N670">
        <v>-0.93399999999999994</v>
      </c>
      <c r="O670" t="s">
        <v>32</v>
      </c>
      <c r="P670">
        <v>0.63600000000000001</v>
      </c>
      <c r="Q670">
        <v>0.15500000000000003</v>
      </c>
      <c r="R670">
        <v>14.38</v>
      </c>
      <c r="S670">
        <v>-1.4380000000000002</v>
      </c>
      <c r="T670">
        <v>-0.50400000000000023</v>
      </c>
      <c r="U670">
        <v>70.900000000000006</v>
      </c>
      <c r="V670">
        <f t="shared" si="164"/>
        <v>35.450000000000003</v>
      </c>
      <c r="W670">
        <f t="shared" si="165"/>
        <v>3.5450000000000004</v>
      </c>
      <c r="X670">
        <f t="shared" si="172"/>
        <v>39.48044006975001</v>
      </c>
      <c r="Y670">
        <f t="shared" si="179"/>
        <v>0.2437106918238994</v>
      </c>
      <c r="Z670">
        <f t="shared" si="175"/>
        <v>2.093098047017677E-5</v>
      </c>
      <c r="AA670">
        <f t="shared" si="176"/>
        <v>20.93098047017677</v>
      </c>
      <c r="AB670">
        <f t="shared" si="177"/>
        <v>8.2636432005392177E-8</v>
      </c>
      <c r="AC670">
        <f t="shared" si="178"/>
        <v>8.2636432005392182E-2</v>
      </c>
      <c r="AD670">
        <f t="shared" si="174"/>
        <v>0.1639611746138733</v>
      </c>
      <c r="AF670">
        <v>35.566600000000001</v>
      </c>
    </row>
    <row r="671" spans="1:32" x14ac:dyDescent="0.35">
      <c r="A671">
        <v>44806</v>
      </c>
      <c r="B671" s="2">
        <v>44806</v>
      </c>
      <c r="C671" t="s">
        <v>18</v>
      </c>
      <c r="D671" t="s">
        <v>232</v>
      </c>
      <c r="E671" t="s">
        <v>86</v>
      </c>
      <c r="F671" t="s">
        <v>46</v>
      </c>
      <c r="G671">
        <v>2</v>
      </c>
      <c r="H671" t="s">
        <v>39</v>
      </c>
      <c r="I671" t="s">
        <v>91</v>
      </c>
      <c r="J671" t="s">
        <v>396</v>
      </c>
      <c r="K671" t="s">
        <v>59</v>
      </c>
      <c r="L671">
        <v>0.82399999999999995</v>
      </c>
      <c r="M671">
        <v>27.04</v>
      </c>
      <c r="N671">
        <v>-2.7039999999999997</v>
      </c>
      <c r="O671" t="s">
        <v>224</v>
      </c>
      <c r="P671">
        <v>0.69199999999999995</v>
      </c>
      <c r="Q671">
        <v>0.13200000000000001</v>
      </c>
      <c r="R671">
        <v>33.229999999999997</v>
      </c>
      <c r="S671">
        <v>-3.3229999999999995</v>
      </c>
      <c r="T671">
        <f>S671-N671</f>
        <v>-0.61899999999999977</v>
      </c>
      <c r="U671">
        <v>77.7</v>
      </c>
      <c r="V671">
        <f t="shared" si="164"/>
        <v>38.85</v>
      </c>
      <c r="W671">
        <f t="shared" si="165"/>
        <v>3.8850000000000002</v>
      </c>
      <c r="X671">
        <f t="shared" si="172"/>
        <v>47.416724727750008</v>
      </c>
      <c r="Y671">
        <f t="shared" si="179"/>
        <v>0.19075144508670522</v>
      </c>
      <c r="Z671">
        <f t="shared" si="175"/>
        <v>1.548113751665675E-5</v>
      </c>
      <c r="AA671">
        <f t="shared" si="176"/>
        <v>15.48113751665675</v>
      </c>
      <c r="AB671">
        <f t="shared" si="177"/>
        <v>7.3406483609975657E-8</v>
      </c>
      <c r="AC671">
        <f t="shared" si="178"/>
        <v>7.3406483609975648E-2</v>
      </c>
      <c r="AD671">
        <f t="shared" si="174"/>
        <v>0.11858882651046151</v>
      </c>
      <c r="AF671">
        <v>35.566600000000001</v>
      </c>
    </row>
    <row r="672" spans="1:32" x14ac:dyDescent="0.35">
      <c r="A672">
        <v>44806</v>
      </c>
      <c r="B672" s="2">
        <v>44806</v>
      </c>
      <c r="C672" t="s">
        <v>18</v>
      </c>
      <c r="D672" t="s">
        <v>232</v>
      </c>
      <c r="E672" t="s">
        <v>20</v>
      </c>
      <c r="F672" t="s">
        <v>21</v>
      </c>
      <c r="G672">
        <v>3</v>
      </c>
      <c r="H672" t="s">
        <v>27</v>
      </c>
      <c r="I672" t="s">
        <v>167</v>
      </c>
      <c r="J672" t="s">
        <v>488</v>
      </c>
      <c r="K672" t="s">
        <v>222</v>
      </c>
      <c r="L672">
        <v>0.61499999999999999</v>
      </c>
      <c r="M672">
        <v>4.42</v>
      </c>
      <c r="N672">
        <v>-0.442</v>
      </c>
      <c r="O672" t="s">
        <v>211</v>
      </c>
      <c r="P672">
        <v>0.434</v>
      </c>
      <c r="Q672">
        <v>0.18099999999999999</v>
      </c>
      <c r="R672">
        <v>3.59</v>
      </c>
      <c r="S672">
        <v>-0.35899999999999999</v>
      </c>
      <c r="T672">
        <v>8.3000000000000018E-2</v>
      </c>
      <c r="U672">
        <v>126.95</v>
      </c>
      <c r="V672">
        <f t="shared" si="164"/>
        <v>63.475000000000001</v>
      </c>
      <c r="W672">
        <f t="shared" si="165"/>
        <v>6.3475000000000001</v>
      </c>
      <c r="X672">
        <f t="shared" si="172"/>
        <v>126.5770369274375</v>
      </c>
      <c r="Y672">
        <f t="shared" si="179"/>
        <v>0.4170506912442396</v>
      </c>
      <c r="Z672">
        <f t="shared" si="175"/>
        <v>4.0550800325435837E-5</v>
      </c>
      <c r="AA672">
        <f t="shared" si="176"/>
        <v>40.550800325435837</v>
      </c>
      <c r="AB672">
        <f t="shared" si="177"/>
        <v>5.1328001502298366E-7</v>
      </c>
      <c r="AC672">
        <f t="shared" si="178"/>
        <v>0.5132800150229837</v>
      </c>
      <c r="AD672">
        <f t="shared" si="174"/>
        <v>6.1840965665419709</v>
      </c>
      <c r="AF672">
        <v>35.566600000000001</v>
      </c>
    </row>
    <row r="673" spans="1:32" x14ac:dyDescent="0.35">
      <c r="A673">
        <v>44806</v>
      </c>
      <c r="B673" s="2">
        <v>44806</v>
      </c>
      <c r="C673" t="s">
        <v>18</v>
      </c>
      <c r="D673" t="s">
        <v>232</v>
      </c>
      <c r="E673" t="s">
        <v>20</v>
      </c>
      <c r="F673" t="s">
        <v>21</v>
      </c>
      <c r="G673">
        <v>14</v>
      </c>
      <c r="H673" t="s">
        <v>27</v>
      </c>
      <c r="I673" t="s">
        <v>35</v>
      </c>
      <c r="J673" t="s">
        <v>419</v>
      </c>
      <c r="K673" t="s">
        <v>241</v>
      </c>
      <c r="L673">
        <v>0.58199999999999996</v>
      </c>
      <c r="M673">
        <v>4.6100000000000003</v>
      </c>
      <c r="N673">
        <v>-0.46100000000000002</v>
      </c>
      <c r="O673" t="s">
        <v>32</v>
      </c>
      <c r="P673">
        <v>0.36099999999999999</v>
      </c>
      <c r="Q673">
        <v>0.22099999999999997</v>
      </c>
      <c r="R673">
        <v>10.23</v>
      </c>
      <c r="S673">
        <v>-1.0230000000000001</v>
      </c>
      <c r="T673">
        <v>-0.56200000000000006</v>
      </c>
      <c r="U673">
        <v>115.5</v>
      </c>
      <c r="V673">
        <f t="shared" si="164"/>
        <v>57.75</v>
      </c>
      <c r="W673">
        <f t="shared" si="165"/>
        <v>5.7750000000000004</v>
      </c>
      <c r="X673">
        <f t="shared" si="172"/>
        <v>104.77398999374999</v>
      </c>
      <c r="Y673">
        <f t="shared" si="179"/>
        <v>0.61218836565096946</v>
      </c>
      <c r="Z673">
        <f t="shared" si="175"/>
        <v>6.5043287642574236E-5</v>
      </c>
      <c r="AA673">
        <f t="shared" si="176"/>
        <v>65.043287642574242</v>
      </c>
      <c r="AB673">
        <f t="shared" si="177"/>
        <v>6.814844768623676E-7</v>
      </c>
      <c r="AC673">
        <f t="shared" si="178"/>
        <v>0.68148447686236768</v>
      </c>
      <c r="AD673">
        <f t="shared" si="174"/>
        <v>1.2126058307159566</v>
      </c>
      <c r="AF673">
        <v>35.566600000000001</v>
      </c>
    </row>
    <row r="674" spans="1:32" x14ac:dyDescent="0.35">
      <c r="A674">
        <v>44806</v>
      </c>
      <c r="B674" s="2">
        <v>44806</v>
      </c>
      <c r="C674" t="s">
        <v>18</v>
      </c>
      <c r="D674" t="s">
        <v>232</v>
      </c>
      <c r="E674" t="s">
        <v>86</v>
      </c>
      <c r="F674" t="s">
        <v>46</v>
      </c>
      <c r="G674">
        <v>1</v>
      </c>
      <c r="H674" t="s">
        <v>27</v>
      </c>
      <c r="I674" t="s">
        <v>101</v>
      </c>
      <c r="J674" t="s">
        <v>397</v>
      </c>
      <c r="K674" t="s">
        <v>59</v>
      </c>
      <c r="L674">
        <v>0.79200000000000004</v>
      </c>
      <c r="M674">
        <v>2.79</v>
      </c>
      <c r="N674">
        <v>-0.27900000000000003</v>
      </c>
      <c r="O674" t="s">
        <v>224</v>
      </c>
      <c r="P674">
        <v>0.58599999999999997</v>
      </c>
      <c r="Q674">
        <v>0.20600000000000007</v>
      </c>
      <c r="R674">
        <v>8.5399999999999991</v>
      </c>
      <c r="S674">
        <v>-0.85399999999999987</v>
      </c>
      <c r="T674">
        <f>S674-N674</f>
        <v>-0.57499999999999984</v>
      </c>
      <c r="U674">
        <v>84.674999999999997</v>
      </c>
      <c r="V674">
        <f t="shared" si="164"/>
        <v>42.337499999999999</v>
      </c>
      <c r="W674">
        <f t="shared" si="165"/>
        <v>4.2337499999999997</v>
      </c>
      <c r="X674">
        <f t="shared" si="172"/>
        <v>56.311866832359371</v>
      </c>
      <c r="Y674">
        <f t="shared" si="179"/>
        <v>0.35153583617747453</v>
      </c>
      <c r="Z674">
        <f t="shared" si="175"/>
        <v>3.2857577758948682E-5</v>
      </c>
      <c r="AA674">
        <f t="shared" si="176"/>
        <v>32.857577758948679</v>
      </c>
      <c r="AB674">
        <f t="shared" si="177"/>
        <v>1.8502715431958112E-7</v>
      </c>
      <c r="AC674">
        <f t="shared" si="178"/>
        <v>0.18502715431958111</v>
      </c>
      <c r="AD674">
        <f t="shared" si="174"/>
        <v>0.321786355338402</v>
      </c>
      <c r="AF674">
        <v>35.566600000000001</v>
      </c>
    </row>
    <row r="675" spans="1:32" x14ac:dyDescent="0.35">
      <c r="A675">
        <v>44806</v>
      </c>
      <c r="B675" s="2">
        <v>44806</v>
      </c>
      <c r="C675" t="s">
        <v>18</v>
      </c>
      <c r="D675" t="s">
        <v>232</v>
      </c>
      <c r="E675" t="s">
        <v>86</v>
      </c>
      <c r="F675" t="s">
        <v>46</v>
      </c>
      <c r="G675">
        <v>6</v>
      </c>
      <c r="H675" t="s">
        <v>27</v>
      </c>
      <c r="I675" t="s">
        <v>98</v>
      </c>
      <c r="J675" t="s">
        <v>398</v>
      </c>
      <c r="K675" t="s">
        <v>59</v>
      </c>
      <c r="L675">
        <v>0.63900000000000001</v>
      </c>
      <c r="M675">
        <v>3.18</v>
      </c>
      <c r="N675">
        <v>-0.318</v>
      </c>
      <c r="O675" t="s">
        <v>224</v>
      </c>
      <c r="P675">
        <v>0.47799999999999998</v>
      </c>
      <c r="Q675">
        <v>0.16100000000000003</v>
      </c>
      <c r="R675">
        <v>10.23</v>
      </c>
      <c r="S675">
        <v>-1.0230000000000001</v>
      </c>
      <c r="T675">
        <f>S675-N675</f>
        <v>-0.70500000000000007</v>
      </c>
      <c r="U675">
        <v>86.5</v>
      </c>
      <c r="V675">
        <f t="shared" si="164"/>
        <v>43.25</v>
      </c>
      <c r="W675">
        <f t="shared" si="165"/>
        <v>4.3250000000000002</v>
      </c>
      <c r="X675">
        <f t="shared" si="172"/>
        <v>58.76540444375</v>
      </c>
      <c r="Y675">
        <f t="shared" si="179"/>
        <v>0.33682008368200844</v>
      </c>
      <c r="Z675">
        <f t="shared" si="175"/>
        <v>3.1172660813787891E-5</v>
      </c>
      <c r="AA675">
        <f t="shared" si="176"/>
        <v>31.172660813787893</v>
      </c>
      <c r="AB675">
        <f t="shared" si="177"/>
        <v>1.8318740203100825E-7</v>
      </c>
      <c r="AC675">
        <f t="shared" si="178"/>
        <v>0.18318740203100825</v>
      </c>
      <c r="AD675">
        <f t="shared" si="174"/>
        <v>0.25984028656880598</v>
      </c>
      <c r="AF675">
        <v>35.566600000000001</v>
      </c>
    </row>
    <row r="676" spans="1:32" x14ac:dyDescent="0.35">
      <c r="A676">
        <v>44806</v>
      </c>
      <c r="B676" s="2">
        <v>44806</v>
      </c>
      <c r="C676" t="s">
        <v>18</v>
      </c>
      <c r="D676" t="s">
        <v>232</v>
      </c>
      <c r="E676" t="s">
        <v>20</v>
      </c>
      <c r="F676" t="s">
        <v>21</v>
      </c>
      <c r="G676">
        <v>12</v>
      </c>
      <c r="H676" t="s">
        <v>28</v>
      </c>
      <c r="I676" t="s">
        <v>92</v>
      </c>
      <c r="J676" t="s">
        <v>420</v>
      </c>
      <c r="K676" t="s">
        <v>241</v>
      </c>
      <c r="L676">
        <v>0.81499999999999995</v>
      </c>
      <c r="M676">
        <v>9.4499999999999993</v>
      </c>
      <c r="N676">
        <v>-0.94499999999999995</v>
      </c>
      <c r="O676" t="s">
        <v>32</v>
      </c>
      <c r="P676">
        <v>0.61499999999999999</v>
      </c>
      <c r="Q676">
        <v>0.19999999999999996</v>
      </c>
      <c r="R676">
        <v>16.739999999999998</v>
      </c>
      <c r="S676">
        <v>-1.6739999999999999</v>
      </c>
      <c r="T676">
        <v>-0.72899999999999998</v>
      </c>
      <c r="U676">
        <v>80.349999999999994</v>
      </c>
      <c r="V676">
        <f t="shared" si="164"/>
        <v>40.174999999999997</v>
      </c>
      <c r="W676">
        <f t="shared" si="165"/>
        <v>4.0175000000000001</v>
      </c>
      <c r="X676">
        <f t="shared" si="172"/>
        <v>50.706224711937502</v>
      </c>
      <c r="Y676">
        <f t="shared" si="179"/>
        <v>0.32520325203252026</v>
      </c>
      <c r="Z676">
        <f t="shared" si="175"/>
        <v>2.9854487384001195E-5</v>
      </c>
      <c r="AA676">
        <f t="shared" si="176"/>
        <v>29.854487384001196</v>
      </c>
      <c r="AB676">
        <f t="shared" si="177"/>
        <v>1.5138083459528677E-7</v>
      </c>
      <c r="AC676">
        <f t="shared" si="178"/>
        <v>0.15138083459528678</v>
      </c>
      <c r="AD676">
        <f t="shared" si="174"/>
        <v>0.20765546583715608</v>
      </c>
      <c r="AF676">
        <v>35.566600000000001</v>
      </c>
    </row>
    <row r="677" spans="1:32" x14ac:dyDescent="0.35">
      <c r="A677">
        <v>44806</v>
      </c>
      <c r="B677" s="2">
        <v>44806</v>
      </c>
      <c r="C677" t="s">
        <v>18</v>
      </c>
      <c r="D677" t="s">
        <v>232</v>
      </c>
      <c r="E677" t="s">
        <v>86</v>
      </c>
      <c r="F677" t="s">
        <v>46</v>
      </c>
      <c r="G677">
        <v>14</v>
      </c>
      <c r="H677" t="s">
        <v>28</v>
      </c>
      <c r="I677" t="s">
        <v>75</v>
      </c>
      <c r="J677" t="s">
        <v>399</v>
      </c>
      <c r="K677" t="s">
        <v>235</v>
      </c>
      <c r="L677">
        <v>0.73099999999999998</v>
      </c>
      <c r="M677">
        <v>32.450000000000003</v>
      </c>
      <c r="N677">
        <v>-3.2450000000000001</v>
      </c>
      <c r="O677" t="s">
        <v>243</v>
      </c>
      <c r="P677">
        <v>0.61199999999999999</v>
      </c>
      <c r="Q677">
        <v>0.11899999999999999</v>
      </c>
      <c r="R677">
        <v>43.23</v>
      </c>
      <c r="S677">
        <v>-4.3229999999999995</v>
      </c>
      <c r="T677">
        <f>S677-N677</f>
        <v>-1.0779999999999994</v>
      </c>
      <c r="U677">
        <v>74.575000000000003</v>
      </c>
      <c r="V677">
        <f t="shared" si="164"/>
        <v>37.287500000000001</v>
      </c>
      <c r="W677">
        <f t="shared" si="165"/>
        <v>3.7287500000000002</v>
      </c>
      <c r="X677">
        <f t="shared" si="172"/>
        <v>43.679337092984376</v>
      </c>
      <c r="Y677">
        <f t="shared" si="179"/>
        <v>0.19444444444444445</v>
      </c>
      <c r="Z677">
        <f t="shared" si="175"/>
        <v>1.5850912558887501E-5</v>
      </c>
      <c r="AA677">
        <f t="shared" si="176"/>
        <v>15.850912558887501</v>
      </c>
      <c r="AB677">
        <f t="shared" si="177"/>
        <v>6.9235735289106669E-8</v>
      </c>
      <c r="AC677">
        <f t="shared" si="178"/>
        <v>6.9235735289106676E-2</v>
      </c>
      <c r="AD677">
        <f t="shared" si="174"/>
        <v>6.4226099526073013E-2</v>
      </c>
      <c r="AF677">
        <v>35.566600000000001</v>
      </c>
    </row>
    <row r="678" spans="1:32" x14ac:dyDescent="0.35">
      <c r="A678">
        <v>44806</v>
      </c>
      <c r="B678" s="2">
        <v>44806</v>
      </c>
      <c r="C678" t="s">
        <v>18</v>
      </c>
      <c r="D678" t="s">
        <v>232</v>
      </c>
      <c r="E678" t="s">
        <v>20</v>
      </c>
      <c r="F678" t="s">
        <v>21</v>
      </c>
      <c r="G678">
        <v>10</v>
      </c>
      <c r="H678" t="s">
        <v>30</v>
      </c>
      <c r="I678" t="s">
        <v>166</v>
      </c>
      <c r="J678" t="s">
        <v>422</v>
      </c>
      <c r="K678" t="s">
        <v>241</v>
      </c>
      <c r="L678">
        <v>0.55800000000000005</v>
      </c>
      <c r="M678">
        <v>8.8699999999999992</v>
      </c>
      <c r="N678">
        <v>-0.8869999999999999</v>
      </c>
      <c r="O678" t="s">
        <v>32</v>
      </c>
      <c r="P678">
        <v>0.53200000000000003</v>
      </c>
      <c r="Q678">
        <v>2.6000000000000023E-2</v>
      </c>
      <c r="R678">
        <v>9.6199999999999992</v>
      </c>
      <c r="S678">
        <v>-0.96199999999999997</v>
      </c>
      <c r="T678">
        <v>-7.5000000000000067E-2</v>
      </c>
      <c r="U678">
        <v>162.375</v>
      </c>
      <c r="V678">
        <f t="shared" si="164"/>
        <v>81.1875</v>
      </c>
      <c r="W678">
        <f t="shared" si="165"/>
        <v>8.1187500000000004</v>
      </c>
      <c r="X678">
        <f t="shared" si="172"/>
        <v>207.07508232773438</v>
      </c>
      <c r="Y678">
        <f t="shared" si="179"/>
        <v>4.8872180451127858E-2</v>
      </c>
      <c r="Z678">
        <f t="shared" si="175"/>
        <v>2.8958891476231187E-6</v>
      </c>
      <c r="AA678">
        <f t="shared" si="176"/>
        <v>2.8958891476231186</v>
      </c>
      <c r="AB678">
        <f t="shared" si="177"/>
        <v>5.9966648365604994E-8</v>
      </c>
      <c r="AC678">
        <f t="shared" si="178"/>
        <v>5.9966648365604981E-2</v>
      </c>
      <c r="AD678">
        <f t="shared" si="174"/>
        <v>0.79955531154139903</v>
      </c>
      <c r="AF678">
        <v>35.566600000000001</v>
      </c>
    </row>
    <row r="679" spans="1:32" x14ac:dyDescent="0.35">
      <c r="A679">
        <v>44806</v>
      </c>
      <c r="B679" s="2">
        <v>44806</v>
      </c>
      <c r="C679" t="s">
        <v>18</v>
      </c>
      <c r="D679" t="s">
        <v>232</v>
      </c>
      <c r="E679" t="s">
        <v>86</v>
      </c>
      <c r="F679" t="s">
        <v>46</v>
      </c>
      <c r="G679">
        <v>10</v>
      </c>
      <c r="H679" t="s">
        <v>30</v>
      </c>
      <c r="I679" t="s">
        <v>90</v>
      </c>
      <c r="J679" t="s">
        <v>400</v>
      </c>
      <c r="K679" t="s">
        <v>235</v>
      </c>
      <c r="L679">
        <v>0.66100000000000003</v>
      </c>
      <c r="M679">
        <v>9.15</v>
      </c>
      <c r="N679">
        <v>-0.91500000000000004</v>
      </c>
      <c r="O679" t="s">
        <v>243</v>
      </c>
      <c r="P679">
        <v>0.57299999999999995</v>
      </c>
      <c r="Q679">
        <v>8.8000000000000078E-2</v>
      </c>
      <c r="R679">
        <v>5.67</v>
      </c>
      <c r="S679">
        <v>-0.56699999999999995</v>
      </c>
      <c r="T679">
        <f>S679-N679</f>
        <v>0.34800000000000009</v>
      </c>
      <c r="U679">
        <v>88.3</v>
      </c>
      <c r="V679">
        <f t="shared" si="164"/>
        <v>44.15</v>
      </c>
      <c r="W679">
        <f t="shared" si="165"/>
        <v>4.415</v>
      </c>
      <c r="X679">
        <f t="shared" si="172"/>
        <v>61.236579137749999</v>
      </c>
      <c r="Y679">
        <f t="shared" si="179"/>
        <v>0.15357766143106472</v>
      </c>
      <c r="Z679">
        <f t="shared" si="175"/>
        <v>1.185541582071783E-5</v>
      </c>
      <c r="AA679">
        <f t="shared" si="176"/>
        <v>11.85541582071783</v>
      </c>
      <c r="AB679">
        <f t="shared" si="177"/>
        <v>7.259851091163207E-8</v>
      </c>
      <c r="AC679">
        <f t="shared" si="178"/>
        <v>7.2598510911632066E-2</v>
      </c>
      <c r="AD679">
        <f t="shared" si="174"/>
        <v>0.20861641066560935</v>
      </c>
      <c r="AF679">
        <v>35.566600000000001</v>
      </c>
    </row>
    <row r="680" spans="1:32" x14ac:dyDescent="0.35">
      <c r="A680">
        <v>44806</v>
      </c>
      <c r="B680" s="2">
        <v>44806</v>
      </c>
      <c r="C680" t="s">
        <v>18</v>
      </c>
      <c r="D680" t="s">
        <v>232</v>
      </c>
      <c r="E680" t="s">
        <v>20</v>
      </c>
      <c r="F680" t="s">
        <v>21</v>
      </c>
      <c r="G680">
        <v>5</v>
      </c>
      <c r="H680" t="s">
        <v>30</v>
      </c>
      <c r="I680" t="s">
        <v>85</v>
      </c>
      <c r="J680" t="s">
        <v>489</v>
      </c>
      <c r="K680" t="s">
        <v>222</v>
      </c>
      <c r="L680">
        <v>0.73199999999999998</v>
      </c>
      <c r="M680">
        <v>8.4499999999999993</v>
      </c>
      <c r="N680">
        <v>-0.84499999999999997</v>
      </c>
      <c r="O680" t="s">
        <v>211</v>
      </c>
      <c r="P680">
        <v>0.79400000000000004</v>
      </c>
      <c r="Q680">
        <v>-6.2000000000000055E-2</v>
      </c>
      <c r="R680">
        <v>10.87</v>
      </c>
      <c r="S680">
        <v>-1.087</v>
      </c>
      <c r="T680">
        <v>-0.24199999999999999</v>
      </c>
      <c r="U680">
        <v>66.900000000000006</v>
      </c>
      <c r="V680">
        <f t="shared" si="164"/>
        <v>33.450000000000003</v>
      </c>
      <c r="W680">
        <f t="shared" si="165"/>
        <v>3.3450000000000002</v>
      </c>
      <c r="X680">
        <f t="shared" si="172"/>
        <v>35.151329049750004</v>
      </c>
      <c r="Y680">
        <f>(P680-L680)/L680</f>
        <v>8.4699453551912648E-2</v>
      </c>
      <c r="Z680">
        <f t="shared" si="175"/>
        <v>5.6985975939280051E-6</v>
      </c>
      <c r="AA680">
        <f t="shared" si="176"/>
        <v>5.6985975939280049</v>
      </c>
      <c r="AB680">
        <f t="shared" si="177"/>
        <v>2.0031327914627696E-8</v>
      </c>
      <c r="AC680">
        <f t="shared" si="178"/>
        <v>2.0031327914627698E-2</v>
      </c>
      <c r="AD680">
        <f t="shared" si="174"/>
        <v>8.2774082291849987E-2</v>
      </c>
      <c r="AF680">
        <v>35.566600000000001</v>
      </c>
    </row>
    <row r="681" spans="1:32" x14ac:dyDescent="0.35">
      <c r="A681">
        <v>44806</v>
      </c>
      <c r="B681" s="2">
        <v>44806</v>
      </c>
      <c r="C681" t="s">
        <v>18</v>
      </c>
      <c r="D681" t="s">
        <v>232</v>
      </c>
      <c r="E681" t="s">
        <v>20</v>
      </c>
      <c r="F681" t="s">
        <v>21</v>
      </c>
      <c r="G681">
        <v>7</v>
      </c>
      <c r="H681" t="s">
        <v>33</v>
      </c>
      <c r="I681" t="s">
        <v>34</v>
      </c>
      <c r="J681" t="s">
        <v>424</v>
      </c>
      <c r="K681" t="s">
        <v>222</v>
      </c>
      <c r="L681">
        <v>0.93899999999999995</v>
      </c>
      <c r="M681">
        <v>10.11</v>
      </c>
      <c r="N681">
        <v>-1.0109999999999999</v>
      </c>
      <c r="O681" t="s">
        <v>211</v>
      </c>
      <c r="P681">
        <v>0.71399999999999997</v>
      </c>
      <c r="Q681">
        <v>0.22499999999999998</v>
      </c>
      <c r="R681">
        <v>13.37</v>
      </c>
      <c r="S681">
        <v>-1.337</v>
      </c>
      <c r="T681">
        <v>-0.32600000000000007</v>
      </c>
      <c r="U681">
        <v>63.424999999999997</v>
      </c>
      <c r="V681">
        <f t="shared" si="164"/>
        <v>31.712499999999999</v>
      </c>
      <c r="W681">
        <f t="shared" si="165"/>
        <v>3.1712499999999997</v>
      </c>
      <c r="X681">
        <f t="shared" si="172"/>
        <v>31.594425760484366</v>
      </c>
      <c r="Y681">
        <f>(L681-P681)/P681</f>
        <v>0.31512605042016806</v>
      </c>
      <c r="Z681">
        <f t="shared" si="175"/>
        <v>2.8719782228700644E-5</v>
      </c>
      <c r="AA681">
        <f t="shared" si="176"/>
        <v>28.719782228700645</v>
      </c>
      <c r="AB681">
        <f t="shared" si="177"/>
        <v>9.073850274819607E-8</v>
      </c>
      <c r="AC681">
        <f t="shared" si="178"/>
        <v>9.0738502748196073E-2</v>
      </c>
      <c r="AD681">
        <f t="shared" si="174"/>
        <v>0.27833896548526399</v>
      </c>
      <c r="AF681">
        <v>35.566600000000001</v>
      </c>
    </row>
    <row r="682" spans="1:32" x14ac:dyDescent="0.35">
      <c r="A682">
        <v>44806</v>
      </c>
      <c r="B682" s="2">
        <v>44806</v>
      </c>
      <c r="C682" t="s">
        <v>18</v>
      </c>
      <c r="D682" t="s">
        <v>232</v>
      </c>
      <c r="E682" t="s">
        <v>20</v>
      </c>
      <c r="F682" t="s">
        <v>21</v>
      </c>
      <c r="G682">
        <v>1</v>
      </c>
      <c r="H682" t="s">
        <v>26</v>
      </c>
      <c r="I682" t="s">
        <v>164</v>
      </c>
      <c r="J682" t="s">
        <v>425</v>
      </c>
      <c r="K682" t="s">
        <v>222</v>
      </c>
      <c r="L682">
        <v>0.92600000000000005</v>
      </c>
      <c r="M682">
        <v>31.14</v>
      </c>
      <c r="N682">
        <v>-3.1139999999999999</v>
      </c>
      <c r="O682" t="s">
        <v>211</v>
      </c>
      <c r="P682">
        <v>0.92700000000000005</v>
      </c>
      <c r="Q682">
        <v>-1.0000000000000009E-3</v>
      </c>
      <c r="R682">
        <v>6.23</v>
      </c>
      <c r="S682">
        <v>-0.623</v>
      </c>
      <c r="T682">
        <v>2.4909999999999997</v>
      </c>
      <c r="U682">
        <v>35.5</v>
      </c>
      <c r="V682">
        <f t="shared" si="164"/>
        <v>17.75</v>
      </c>
      <c r="W682">
        <f t="shared" si="165"/>
        <v>1.7749999999999999</v>
      </c>
      <c r="X682">
        <f t="shared" si="172"/>
        <v>9.8979719937499997</v>
      </c>
      <c r="Y682">
        <f>(P682-L682)/L682</f>
        <v>1.079913606911448E-3</v>
      </c>
      <c r="Z682">
        <f t="shared" si="175"/>
        <v>2.652459960136127E-8</v>
      </c>
      <c r="AA682">
        <f t="shared" si="176"/>
        <v>2.6524599601361269E-2</v>
      </c>
      <c r="AB682">
        <f t="shared" si="177"/>
        <v>2.6253974399970625E-11</v>
      </c>
      <c r="AC682">
        <f t="shared" si="178"/>
        <v>2.6253974399970623E-5</v>
      </c>
      <c r="AD682">
        <f t="shared" si="174"/>
        <v>1.0539532075459906E-5</v>
      </c>
      <c r="AF682">
        <v>35.566600000000001</v>
      </c>
    </row>
    <row r="683" spans="1:32" x14ac:dyDescent="0.35">
      <c r="A683">
        <v>44806</v>
      </c>
      <c r="B683" s="2">
        <v>44806</v>
      </c>
      <c r="C683" t="s">
        <v>18</v>
      </c>
      <c r="D683" t="s">
        <v>232</v>
      </c>
      <c r="E683" t="s">
        <v>86</v>
      </c>
      <c r="F683" t="s">
        <v>46</v>
      </c>
      <c r="G683">
        <v>12</v>
      </c>
      <c r="H683" t="s">
        <v>41</v>
      </c>
      <c r="I683" t="s">
        <v>52</v>
      </c>
      <c r="J683" t="s">
        <v>403</v>
      </c>
      <c r="K683" t="s">
        <v>235</v>
      </c>
      <c r="L683">
        <v>0.69499999999999995</v>
      </c>
      <c r="M683">
        <v>19.649999999999999</v>
      </c>
      <c r="N683">
        <v>-1.9649999999999999</v>
      </c>
      <c r="O683" t="s">
        <v>243</v>
      </c>
      <c r="P683">
        <v>0.40699999999999997</v>
      </c>
      <c r="Q683">
        <v>0.28799999999999998</v>
      </c>
      <c r="R683">
        <v>25.03</v>
      </c>
      <c r="S683">
        <v>-2.5030000000000001</v>
      </c>
      <c r="T683">
        <f>S683-N683</f>
        <v>-0.53800000000000026</v>
      </c>
      <c r="U683">
        <v>122.02500000000001</v>
      </c>
      <c r="V683">
        <f t="shared" si="164"/>
        <v>61.012500000000003</v>
      </c>
      <c r="W683">
        <f t="shared" si="165"/>
        <v>6.1012500000000003</v>
      </c>
      <c r="X683">
        <f t="shared" si="172"/>
        <v>116.94647805623438</v>
      </c>
      <c r="Y683">
        <f t="shared" ref="Y683:Y688" si="180">(L683-P683)/P683</f>
        <v>0.70761670761670759</v>
      </c>
      <c r="Z683">
        <f t="shared" si="175"/>
        <v>7.7740690913819373E-5</v>
      </c>
      <c r="AA683">
        <f t="shared" si="176"/>
        <v>77.740690913819378</v>
      </c>
      <c r="AB683">
        <f t="shared" si="177"/>
        <v>9.0915000040294767E-7</v>
      </c>
      <c r="AC683">
        <f t="shared" si="178"/>
        <v>0.9091500004029478</v>
      </c>
      <c r="AD683">
        <f t="shared" si="174"/>
        <v>1.6898698892248092</v>
      </c>
      <c r="AF683">
        <v>35.566600000000001</v>
      </c>
    </row>
    <row r="684" spans="1:32" x14ac:dyDescent="0.35">
      <c r="A684">
        <v>44806</v>
      </c>
      <c r="B684" s="2">
        <v>44806</v>
      </c>
      <c r="C684" t="s">
        <v>18</v>
      </c>
      <c r="D684" t="s">
        <v>232</v>
      </c>
      <c r="E684" t="s">
        <v>20</v>
      </c>
      <c r="F684" t="s">
        <v>21</v>
      </c>
      <c r="G684">
        <v>15</v>
      </c>
      <c r="H684" t="s">
        <v>29</v>
      </c>
      <c r="I684" t="s">
        <v>76</v>
      </c>
      <c r="J684" t="s">
        <v>427</v>
      </c>
      <c r="K684" t="s">
        <v>241</v>
      </c>
      <c r="L684">
        <v>0.64100000000000001</v>
      </c>
      <c r="M684">
        <v>7.84</v>
      </c>
      <c r="N684">
        <v>-0.78400000000000003</v>
      </c>
      <c r="O684" t="s">
        <v>32</v>
      </c>
      <c r="P684">
        <v>0.41799999999999998</v>
      </c>
      <c r="Q684">
        <v>0.22300000000000003</v>
      </c>
      <c r="R684">
        <v>20.64</v>
      </c>
      <c r="S684">
        <v>-2.0640000000000001</v>
      </c>
      <c r="T684">
        <v>-1.28</v>
      </c>
      <c r="U684">
        <v>77.125</v>
      </c>
      <c r="V684">
        <f t="shared" si="164"/>
        <v>38.5625</v>
      </c>
      <c r="W684">
        <f t="shared" si="165"/>
        <v>3.8562500000000002</v>
      </c>
      <c r="X684">
        <f t="shared" si="172"/>
        <v>46.71752951210938</v>
      </c>
      <c r="Y684">
        <f t="shared" si="180"/>
        <v>0.53349282296650724</v>
      </c>
      <c r="Z684">
        <f t="shared" si="175"/>
        <v>5.4908836966362465E-5</v>
      </c>
      <c r="AA684">
        <f t="shared" si="176"/>
        <v>54.908836966362465</v>
      </c>
      <c r="AB684">
        <f t="shared" si="177"/>
        <v>2.5652052114516409E-7</v>
      </c>
      <c r="AC684">
        <f t="shared" si="178"/>
        <v>0.25652052114516405</v>
      </c>
      <c r="AD684">
        <f t="shared" si="174"/>
        <v>0.20040665714465941</v>
      </c>
      <c r="AF684">
        <v>35.566600000000001</v>
      </c>
    </row>
    <row r="685" spans="1:32" x14ac:dyDescent="0.35">
      <c r="A685">
        <v>44806</v>
      </c>
      <c r="B685" s="2">
        <v>44806</v>
      </c>
      <c r="C685" t="s">
        <v>18</v>
      </c>
      <c r="D685" t="s">
        <v>232</v>
      </c>
      <c r="E685" t="s">
        <v>86</v>
      </c>
      <c r="F685" t="s">
        <v>46</v>
      </c>
      <c r="G685">
        <v>5</v>
      </c>
      <c r="H685" t="s">
        <v>29</v>
      </c>
      <c r="I685" t="s">
        <v>38</v>
      </c>
      <c r="J685" t="s">
        <v>404</v>
      </c>
      <c r="K685" t="s">
        <v>59</v>
      </c>
      <c r="L685">
        <v>0.76200000000000001</v>
      </c>
      <c r="M685">
        <v>31.23</v>
      </c>
      <c r="N685">
        <v>-3.1230000000000002</v>
      </c>
      <c r="O685" t="s">
        <v>224</v>
      </c>
      <c r="P685">
        <v>0.61099999999999999</v>
      </c>
      <c r="Q685">
        <v>0.15100000000000002</v>
      </c>
      <c r="R685">
        <v>38.76</v>
      </c>
      <c r="S685">
        <v>-3.8759999999999999</v>
      </c>
      <c r="T685">
        <f>S685-N685</f>
        <v>-0.75299999999999967</v>
      </c>
      <c r="U685">
        <v>52.349999999999994</v>
      </c>
      <c r="V685">
        <f t="shared" si="164"/>
        <v>26.174999999999997</v>
      </c>
      <c r="W685">
        <f t="shared" si="165"/>
        <v>2.6174999999999997</v>
      </c>
      <c r="X685">
        <f t="shared" si="172"/>
        <v>21.523995201937495</v>
      </c>
      <c r="Y685">
        <f t="shared" si="180"/>
        <v>0.24713584288052379</v>
      </c>
      <c r="Z685">
        <f t="shared" si="175"/>
        <v>2.1293686397012231E-5</v>
      </c>
      <c r="AA685">
        <f t="shared" si="176"/>
        <v>21.29368639701223</v>
      </c>
      <c r="AB685">
        <f t="shared" si="177"/>
        <v>4.5832520384085293E-8</v>
      </c>
      <c r="AC685">
        <f t="shared" si="178"/>
        <v>4.5832520384085293E-2</v>
      </c>
      <c r="AD685">
        <f t="shared" si="174"/>
        <v>6.0866560935040254E-2</v>
      </c>
      <c r="AF685">
        <v>35.566600000000001</v>
      </c>
    </row>
    <row r="686" spans="1:32" x14ac:dyDescent="0.35">
      <c r="A686">
        <v>44806</v>
      </c>
      <c r="B686" s="2">
        <v>44806</v>
      </c>
      <c r="C686" t="s">
        <v>18</v>
      </c>
      <c r="D686" t="s">
        <v>232</v>
      </c>
      <c r="E686" t="s">
        <v>20</v>
      </c>
      <c r="F686" t="s">
        <v>21</v>
      </c>
      <c r="G686">
        <v>16</v>
      </c>
      <c r="H686" t="s">
        <v>29</v>
      </c>
      <c r="I686" t="s">
        <v>36</v>
      </c>
      <c r="J686" t="s">
        <v>428</v>
      </c>
      <c r="K686" t="s">
        <v>241</v>
      </c>
      <c r="L686">
        <v>0.59099999999999997</v>
      </c>
      <c r="M686">
        <v>9.4499999999999993</v>
      </c>
      <c r="N686">
        <v>-0.94499999999999995</v>
      </c>
      <c r="O686" t="s">
        <v>32</v>
      </c>
      <c r="P686">
        <v>0.50900000000000001</v>
      </c>
      <c r="Q686">
        <v>8.1999999999999962E-2</v>
      </c>
      <c r="R686">
        <v>22.08</v>
      </c>
      <c r="S686">
        <v>-2.2079999999999997</v>
      </c>
      <c r="T686">
        <v>-1.2629999999999999</v>
      </c>
      <c r="U686">
        <v>79.724999999999994</v>
      </c>
      <c r="V686">
        <f t="shared" si="164"/>
        <v>39.862499999999997</v>
      </c>
      <c r="W686">
        <f t="shared" si="165"/>
        <v>3.9862499999999996</v>
      </c>
      <c r="X686">
        <f t="shared" si="172"/>
        <v>49.920459056859364</v>
      </c>
      <c r="Y686">
        <f t="shared" si="180"/>
        <v>0.16110019646365414</v>
      </c>
      <c r="Z686">
        <f t="shared" si="175"/>
        <v>1.2574253848476909E-5</v>
      </c>
      <c r="AA686">
        <f t="shared" si="176"/>
        <v>12.574253848476909</v>
      </c>
      <c r="AB686">
        <f t="shared" si="177"/>
        <v>6.2771252441344784E-8</v>
      </c>
      <c r="AC686">
        <f t="shared" si="178"/>
        <v>6.277125244134478E-2</v>
      </c>
      <c r="AD686">
        <f t="shared" si="174"/>
        <v>4.9700120697818519E-2</v>
      </c>
      <c r="AF686">
        <v>35.566600000000001</v>
      </c>
    </row>
    <row r="687" spans="1:32" x14ac:dyDescent="0.35">
      <c r="A687">
        <v>44806</v>
      </c>
      <c r="B687" s="2">
        <v>44806</v>
      </c>
      <c r="C687" t="s">
        <v>18</v>
      </c>
      <c r="D687" t="s">
        <v>232</v>
      </c>
      <c r="E687" t="s">
        <v>20</v>
      </c>
      <c r="F687" t="s">
        <v>21</v>
      </c>
      <c r="G687">
        <v>8</v>
      </c>
      <c r="H687" t="s">
        <v>37</v>
      </c>
      <c r="I687" t="s">
        <v>54</v>
      </c>
      <c r="J687" t="s">
        <v>429</v>
      </c>
      <c r="K687" t="s">
        <v>222</v>
      </c>
      <c r="L687">
        <v>0.83499999999999996</v>
      </c>
      <c r="M687">
        <v>9.06</v>
      </c>
      <c r="N687">
        <v>-0.90600000000000003</v>
      </c>
      <c r="O687" t="s">
        <v>211</v>
      </c>
      <c r="P687">
        <v>0.60899999999999999</v>
      </c>
      <c r="Q687">
        <v>0.22599999999999998</v>
      </c>
      <c r="R687">
        <v>19.21</v>
      </c>
      <c r="S687">
        <v>-1.921</v>
      </c>
      <c r="T687">
        <v>-1.0150000000000001</v>
      </c>
      <c r="U687">
        <v>80.875</v>
      </c>
      <c r="V687">
        <f t="shared" si="164"/>
        <v>40.4375</v>
      </c>
      <c r="W687">
        <f t="shared" si="165"/>
        <v>4.0437500000000002</v>
      </c>
      <c r="X687">
        <f t="shared" si="172"/>
        <v>51.371009699609374</v>
      </c>
      <c r="Y687">
        <f t="shared" si="180"/>
        <v>0.37110016420361247</v>
      </c>
      <c r="Z687">
        <f t="shared" si="175"/>
        <v>3.5122915814969853E-5</v>
      </c>
      <c r="AA687">
        <f t="shared" si="176"/>
        <v>35.122915814969851</v>
      </c>
      <c r="AB687">
        <f t="shared" si="177"/>
        <v>1.8042996490093798E-7</v>
      </c>
      <c r="AC687">
        <f t="shared" si="178"/>
        <v>0.18042996490093796</v>
      </c>
      <c r="AD687">
        <f t="shared" si="174"/>
        <v>0.17776351221767284</v>
      </c>
      <c r="AF687">
        <v>35.566600000000001</v>
      </c>
    </row>
    <row r="688" spans="1:32" x14ac:dyDescent="0.35">
      <c r="A688">
        <v>44806</v>
      </c>
      <c r="B688" s="2">
        <v>44806</v>
      </c>
      <c r="C688" t="s">
        <v>18</v>
      </c>
      <c r="D688" t="s">
        <v>232</v>
      </c>
      <c r="E688" t="s">
        <v>86</v>
      </c>
      <c r="F688" t="s">
        <v>46</v>
      </c>
      <c r="G688">
        <v>16</v>
      </c>
      <c r="H688" t="s">
        <v>37</v>
      </c>
      <c r="I688" t="s">
        <v>96</v>
      </c>
      <c r="J688" t="s">
        <v>405</v>
      </c>
      <c r="K688" t="s">
        <v>235</v>
      </c>
      <c r="L688">
        <v>0.74299999999999999</v>
      </c>
      <c r="M688">
        <v>23.23</v>
      </c>
      <c r="N688">
        <v>-2.323</v>
      </c>
      <c r="O688" t="s">
        <v>243</v>
      </c>
      <c r="P688">
        <v>0.67400000000000004</v>
      </c>
      <c r="Q688">
        <v>6.899999999999995E-2</v>
      </c>
      <c r="R688">
        <v>26.76</v>
      </c>
      <c r="S688">
        <v>-2.6760000000000002</v>
      </c>
      <c r="T688">
        <f>S688-N688</f>
        <v>-0.3530000000000002</v>
      </c>
      <c r="U688">
        <v>92</v>
      </c>
      <c r="V688">
        <f t="shared" ref="V688:V695" si="181">U688/2</f>
        <v>46</v>
      </c>
      <c r="W688">
        <f t="shared" ref="W688:W695" si="182">V688/10</f>
        <v>4.5999999999999996</v>
      </c>
      <c r="X688">
        <f t="shared" si="172"/>
        <v>66.476044399999992</v>
      </c>
      <c r="Y688">
        <f t="shared" si="180"/>
        <v>0.10237388724035601</v>
      </c>
      <c r="Z688">
        <f t="shared" si="175"/>
        <v>7.1959785390372148E-6</v>
      </c>
      <c r="AA688">
        <f t="shared" si="176"/>
        <v>7.1959785390372151</v>
      </c>
      <c r="AB688">
        <f t="shared" si="177"/>
        <v>4.78360188862485E-8</v>
      </c>
      <c r="AC688">
        <f t="shared" si="178"/>
        <v>4.7836018886248499E-2</v>
      </c>
      <c r="AD688">
        <f t="shared" ref="AD688:AD695" si="183">AC688/ABS(T688)</f>
        <v>0.13551280137747443</v>
      </c>
      <c r="AF688">
        <v>35.566600000000001</v>
      </c>
    </row>
    <row r="689" spans="1:32" x14ac:dyDescent="0.35">
      <c r="A689">
        <v>44806</v>
      </c>
      <c r="B689" s="2">
        <v>44806</v>
      </c>
      <c r="C689" t="s">
        <v>18</v>
      </c>
      <c r="D689" t="s">
        <v>232</v>
      </c>
      <c r="E689" t="s">
        <v>86</v>
      </c>
      <c r="F689" t="s">
        <v>46</v>
      </c>
      <c r="G689">
        <v>8</v>
      </c>
      <c r="H689" t="s">
        <v>37</v>
      </c>
      <c r="I689" t="s">
        <v>97</v>
      </c>
      <c r="J689" t="s">
        <v>406</v>
      </c>
      <c r="K689" t="s">
        <v>59</v>
      </c>
      <c r="L689">
        <v>0.71399999999999997</v>
      </c>
      <c r="M689">
        <v>16.149999999999999</v>
      </c>
      <c r="N689">
        <v>-1.6149999999999998</v>
      </c>
      <c r="O689" t="s">
        <v>224</v>
      </c>
      <c r="P689">
        <v>0.71899999999999997</v>
      </c>
      <c r="Q689">
        <v>-5.0000000000000044E-3</v>
      </c>
      <c r="R689">
        <v>26.56</v>
      </c>
      <c r="S689">
        <v>-2.6559999999999997</v>
      </c>
      <c r="T689">
        <f>S689-N689</f>
        <v>-1.0409999999999999</v>
      </c>
      <c r="U689">
        <v>49.95</v>
      </c>
      <c r="V689">
        <f t="shared" si="181"/>
        <v>24.975000000000001</v>
      </c>
      <c r="W689">
        <f t="shared" si="182"/>
        <v>2.4975000000000001</v>
      </c>
      <c r="X689">
        <f t="shared" si="172"/>
        <v>19.595687259937499</v>
      </c>
      <c r="Y689">
        <f>(P689-L689)/L689</f>
        <v>7.0028011204481856E-3</v>
      </c>
      <c r="Z689">
        <f t="shared" si="175"/>
        <v>2.6489669390492084E-7</v>
      </c>
      <c r="AA689">
        <f t="shared" si="176"/>
        <v>0.26489669390492082</v>
      </c>
      <c r="AB689">
        <f t="shared" si="177"/>
        <v>5.1908327699522213E-10</v>
      </c>
      <c r="AC689">
        <f t="shared" si="178"/>
        <v>5.1908327699522205E-4</v>
      </c>
      <c r="AD689">
        <f t="shared" si="183"/>
        <v>4.9863907492336411E-4</v>
      </c>
      <c r="AF689">
        <v>35.566600000000001</v>
      </c>
    </row>
    <row r="690" spans="1:32" x14ac:dyDescent="0.35">
      <c r="A690">
        <v>44806</v>
      </c>
      <c r="B690" s="2">
        <v>44806</v>
      </c>
      <c r="C690" t="s">
        <v>18</v>
      </c>
      <c r="D690" t="s">
        <v>232</v>
      </c>
      <c r="E690" t="s">
        <v>86</v>
      </c>
      <c r="F690" t="s">
        <v>46</v>
      </c>
      <c r="G690">
        <v>9</v>
      </c>
      <c r="H690" t="s">
        <v>43</v>
      </c>
      <c r="I690" t="s">
        <v>102</v>
      </c>
      <c r="J690" t="s">
        <v>407</v>
      </c>
      <c r="K690" t="s">
        <v>235</v>
      </c>
      <c r="L690">
        <v>0.71499999999999997</v>
      </c>
      <c r="M690">
        <v>10.82</v>
      </c>
      <c r="N690">
        <v>-1.0820000000000001</v>
      </c>
      <c r="O690" t="s">
        <v>243</v>
      </c>
      <c r="P690">
        <v>0.65800000000000003</v>
      </c>
      <c r="Q690">
        <v>5.699999999999994E-2</v>
      </c>
      <c r="R690">
        <v>12.17</v>
      </c>
      <c r="S690">
        <v>-1.2170000000000001</v>
      </c>
      <c r="T690">
        <f>S690-N690</f>
        <v>-0.13500000000000001</v>
      </c>
      <c r="U690">
        <v>150.27499999999998</v>
      </c>
      <c r="V690">
        <f t="shared" si="181"/>
        <v>75.137499999999989</v>
      </c>
      <c r="W690">
        <f t="shared" si="182"/>
        <v>7.513749999999999</v>
      </c>
      <c r="X690">
        <f t="shared" si="172"/>
        <v>177.36298439435933</v>
      </c>
      <c r="Y690">
        <f>(L690-P690)/P690</f>
        <v>8.662613981762908E-2</v>
      </c>
      <c r="Z690">
        <f t="shared" si="175"/>
        <v>5.8585863269711358E-6</v>
      </c>
      <c r="AA690">
        <f t="shared" si="176"/>
        <v>5.8585863269711362</v>
      </c>
      <c r="AB690">
        <f t="shared" si="177"/>
        <v>1.0390963552835886E-7</v>
      </c>
      <c r="AC690">
        <f t="shared" si="178"/>
        <v>0.10390963552835886</v>
      </c>
      <c r="AD690">
        <f t="shared" si="183"/>
        <v>0.76970100391376928</v>
      </c>
      <c r="AF690">
        <v>35.566600000000001</v>
      </c>
    </row>
    <row r="691" spans="1:32" x14ac:dyDescent="0.35">
      <c r="A691">
        <v>44806</v>
      </c>
      <c r="B691" s="2">
        <v>44806</v>
      </c>
      <c r="C691" t="s">
        <v>18</v>
      </c>
      <c r="D691" t="s">
        <v>232</v>
      </c>
      <c r="E691" t="s">
        <v>86</v>
      </c>
      <c r="F691" t="s">
        <v>46</v>
      </c>
      <c r="G691">
        <v>15</v>
      </c>
      <c r="H691" t="s">
        <v>43</v>
      </c>
      <c r="I691" t="s">
        <v>92</v>
      </c>
      <c r="J691" t="s">
        <v>408</v>
      </c>
      <c r="K691" t="s">
        <v>235</v>
      </c>
      <c r="L691">
        <v>0.94499999999999995</v>
      </c>
      <c r="M691">
        <v>9.56</v>
      </c>
      <c r="N691">
        <v>-0.95600000000000007</v>
      </c>
      <c r="O691" t="s">
        <v>243</v>
      </c>
      <c r="P691">
        <v>1.0840000000000001</v>
      </c>
      <c r="Q691">
        <v>-0.13900000000000012</v>
      </c>
      <c r="R691">
        <v>12.87</v>
      </c>
      <c r="S691">
        <v>-1.2869999999999999</v>
      </c>
      <c r="T691">
        <f>S691-N691</f>
        <v>-0.33099999999999985</v>
      </c>
      <c r="U691">
        <v>136.9</v>
      </c>
      <c r="V691">
        <f t="shared" si="181"/>
        <v>68.45</v>
      </c>
      <c r="W691">
        <f t="shared" si="182"/>
        <v>6.8450000000000006</v>
      </c>
      <c r="X691">
        <f t="shared" si="172"/>
        <v>147.19613639975</v>
      </c>
      <c r="Y691">
        <f>(P691-L691)/L691</f>
        <v>0.14708994708994722</v>
      </c>
      <c r="Z691">
        <f t="shared" ref="Z691:Z695" si="184">119*(10^-6)*(Y691^1.231)</f>
        <v>1.1241949348954066E-5</v>
      </c>
      <c r="AA691">
        <f t="shared" ref="AA691:AA695" si="185">Z691*10^6</f>
        <v>11.241949348954066</v>
      </c>
      <c r="AB691">
        <f t="shared" si="177"/>
        <v>1.6547715097677233E-7</v>
      </c>
      <c r="AC691">
        <f t="shared" si="178"/>
        <v>0.16547715097677232</v>
      </c>
      <c r="AD691">
        <f t="shared" si="183"/>
        <v>0.49993096971834561</v>
      </c>
      <c r="AF691">
        <v>35.566600000000001</v>
      </c>
    </row>
    <row r="692" spans="1:32" x14ac:dyDescent="0.35">
      <c r="A692">
        <v>44806</v>
      </c>
      <c r="B692" s="2">
        <v>44806</v>
      </c>
      <c r="C692" t="s">
        <v>18</v>
      </c>
      <c r="D692" t="s">
        <v>232</v>
      </c>
      <c r="E692" t="s">
        <v>20</v>
      </c>
      <c r="F692" t="s">
        <v>21</v>
      </c>
      <c r="G692">
        <v>9</v>
      </c>
      <c r="H692" t="s">
        <v>43</v>
      </c>
      <c r="I692" t="s">
        <v>44</v>
      </c>
      <c r="J692" t="s">
        <v>430</v>
      </c>
      <c r="K692" t="s">
        <v>241</v>
      </c>
      <c r="L692">
        <v>1.2210000000000001</v>
      </c>
      <c r="M692">
        <v>8.7799999999999994</v>
      </c>
      <c r="N692">
        <v>-0.87799999999999989</v>
      </c>
      <c r="O692" t="s">
        <v>32</v>
      </c>
      <c r="P692">
        <v>1.2549999999999999</v>
      </c>
      <c r="Q692">
        <v>-3.3999999999999808E-2</v>
      </c>
      <c r="R692">
        <v>9.56</v>
      </c>
      <c r="S692">
        <v>-0.95600000000000007</v>
      </c>
      <c r="T692">
        <v>-7.800000000000018E-2</v>
      </c>
      <c r="U692">
        <v>103.125</v>
      </c>
      <c r="V692">
        <f t="shared" si="181"/>
        <v>51.5625</v>
      </c>
      <c r="W692">
        <f t="shared" si="182"/>
        <v>5.15625</v>
      </c>
      <c r="X692">
        <f t="shared" si="172"/>
        <v>83.525183349609378</v>
      </c>
      <c r="Y692">
        <f>(P692-L692)/L692</f>
        <v>2.7846027846027688E-2</v>
      </c>
      <c r="Z692">
        <f t="shared" si="184"/>
        <v>1.4489404139187751E-6</v>
      </c>
      <c r="AA692">
        <f t="shared" si="185"/>
        <v>1.4489404139187751</v>
      </c>
      <c r="AB692">
        <f t="shared" si="177"/>
        <v>1.2102301373522458E-8</v>
      </c>
      <c r="AC692">
        <f t="shared" si="178"/>
        <v>1.2102301373522459E-2</v>
      </c>
      <c r="AD692">
        <f t="shared" si="183"/>
        <v>0.15515770991695424</v>
      </c>
      <c r="AF692">
        <v>35.566600000000001</v>
      </c>
    </row>
    <row r="693" spans="1:32" x14ac:dyDescent="0.35">
      <c r="A693">
        <v>44806</v>
      </c>
      <c r="B693" s="2">
        <v>44806</v>
      </c>
      <c r="C693" t="s">
        <v>18</v>
      </c>
      <c r="D693" t="s">
        <v>232</v>
      </c>
      <c r="E693" t="s">
        <v>20</v>
      </c>
      <c r="F693" t="s">
        <v>21</v>
      </c>
      <c r="G693">
        <v>11</v>
      </c>
      <c r="H693" t="s">
        <v>25</v>
      </c>
      <c r="I693" t="s">
        <v>31</v>
      </c>
      <c r="J693" t="s">
        <v>431</v>
      </c>
      <c r="K693" t="s">
        <v>241</v>
      </c>
      <c r="L693">
        <v>0.60499999999999998</v>
      </c>
      <c r="M693">
        <v>9.42</v>
      </c>
      <c r="N693">
        <v>-0.94199999999999995</v>
      </c>
      <c r="O693" t="s">
        <v>32</v>
      </c>
      <c r="P693">
        <v>0.44400000000000001</v>
      </c>
      <c r="Q693">
        <v>0.16099999999999998</v>
      </c>
      <c r="R693">
        <v>11.78</v>
      </c>
      <c r="S693">
        <v>-1.1779999999999999</v>
      </c>
      <c r="T693">
        <v>-0.23599999999999999</v>
      </c>
      <c r="U693">
        <v>48.277500000000003</v>
      </c>
      <c r="V693">
        <f t="shared" si="181"/>
        <v>24.138750000000002</v>
      </c>
      <c r="W693">
        <f t="shared" si="182"/>
        <v>2.413875</v>
      </c>
      <c r="X693">
        <f t="shared" si="172"/>
        <v>18.305393099162341</v>
      </c>
      <c r="Y693">
        <f>(L693-P693)/P693</f>
        <v>0.36261261261261257</v>
      </c>
      <c r="Z693">
        <f t="shared" si="184"/>
        <v>3.4136671945359725E-5</v>
      </c>
      <c r="AA693">
        <f t="shared" si="185"/>
        <v>34.136671945359723</v>
      </c>
      <c r="AB693">
        <f t="shared" si="177"/>
        <v>6.2488519905695657E-8</v>
      </c>
      <c r="AC693">
        <f t="shared" si="178"/>
        <v>6.2488519905695657E-2</v>
      </c>
      <c r="AD693">
        <f t="shared" si="183"/>
        <v>0.26478186400718501</v>
      </c>
      <c r="AF693">
        <v>35.566600000000001</v>
      </c>
    </row>
    <row r="694" spans="1:32" x14ac:dyDescent="0.35">
      <c r="A694">
        <v>44806</v>
      </c>
      <c r="B694" s="2">
        <v>44806</v>
      </c>
      <c r="C694" t="s">
        <v>18</v>
      </c>
      <c r="D694" t="s">
        <v>232</v>
      </c>
      <c r="E694" t="s">
        <v>20</v>
      </c>
      <c r="F694" t="s">
        <v>21</v>
      </c>
      <c r="G694">
        <v>6</v>
      </c>
      <c r="H694" t="s">
        <v>25</v>
      </c>
      <c r="I694" t="s">
        <v>74</v>
      </c>
      <c r="J694" t="s">
        <v>490</v>
      </c>
      <c r="K694" t="s">
        <v>222</v>
      </c>
      <c r="L694">
        <v>0.72699999999999998</v>
      </c>
      <c r="M694">
        <v>4.95</v>
      </c>
      <c r="N694">
        <v>-0.495</v>
      </c>
      <c r="O694" t="s">
        <v>211</v>
      </c>
      <c r="P694">
        <v>0.58299999999999996</v>
      </c>
      <c r="Q694">
        <v>0.14400000000000002</v>
      </c>
      <c r="R694">
        <v>6.96</v>
      </c>
      <c r="S694">
        <v>-0.69599999999999995</v>
      </c>
      <c r="T694">
        <v>-0.20099999999999996</v>
      </c>
      <c r="U694">
        <v>51.592500000000001</v>
      </c>
      <c r="V694">
        <f t="shared" si="181"/>
        <v>25.796250000000001</v>
      </c>
      <c r="W694">
        <f t="shared" si="182"/>
        <v>2.5796250000000001</v>
      </c>
      <c r="X694">
        <f t="shared" si="172"/>
        <v>20.905601141136096</v>
      </c>
      <c r="Y694">
        <f>(L694-P694)/P694</f>
        <v>0.24699828473413382</v>
      </c>
      <c r="Z694">
        <f t="shared" si="184"/>
        <v>2.1279097194268991E-5</v>
      </c>
      <c r="AA694">
        <f t="shared" si="185"/>
        <v>21.279097194268992</v>
      </c>
      <c r="AB694">
        <f t="shared" si="177"/>
        <v>4.4485231858685575E-8</v>
      </c>
      <c r="AC694">
        <f t="shared" si="178"/>
        <v>4.4485231858685574E-2</v>
      </c>
      <c r="AD694">
        <f t="shared" si="183"/>
        <v>0.22131956148599793</v>
      </c>
      <c r="AF694">
        <v>35.566600000000001</v>
      </c>
    </row>
    <row r="695" spans="1:32" x14ac:dyDescent="0.35">
      <c r="A695">
        <v>44806</v>
      </c>
      <c r="B695" s="2">
        <v>44806</v>
      </c>
      <c r="C695" t="s">
        <v>18</v>
      </c>
      <c r="D695" t="s">
        <v>232</v>
      </c>
      <c r="E695" t="s">
        <v>86</v>
      </c>
      <c r="F695" t="s">
        <v>46</v>
      </c>
      <c r="G695">
        <v>3</v>
      </c>
      <c r="H695" t="s">
        <v>25</v>
      </c>
      <c r="I695" t="s">
        <v>93</v>
      </c>
      <c r="J695" t="s">
        <v>409</v>
      </c>
      <c r="K695" t="s">
        <v>59</v>
      </c>
      <c r="L695">
        <v>0.89400000000000002</v>
      </c>
      <c r="M695">
        <v>19.670000000000002</v>
      </c>
      <c r="N695">
        <v>-1.9670000000000001</v>
      </c>
      <c r="O695" t="s">
        <v>224</v>
      </c>
      <c r="P695">
        <v>0.83099999999999996</v>
      </c>
      <c r="Q695">
        <v>6.3000000000000056E-2</v>
      </c>
      <c r="R695">
        <v>26.01</v>
      </c>
      <c r="S695">
        <v>-2.601</v>
      </c>
      <c r="T695">
        <f>S695-N695</f>
        <v>-0.6339999999999999</v>
      </c>
      <c r="U695">
        <v>35.224999999999994</v>
      </c>
      <c r="V695">
        <f t="shared" si="181"/>
        <v>17.612499999999997</v>
      </c>
      <c r="W695">
        <f t="shared" si="182"/>
        <v>1.7612499999999998</v>
      </c>
      <c r="X695">
        <f t="shared" si="172"/>
        <v>9.7452170887343712</v>
      </c>
      <c r="Y695">
        <f>(L695-P695)/P695</f>
        <v>7.5812274368231111E-2</v>
      </c>
      <c r="Z695">
        <f t="shared" si="184"/>
        <v>4.9717160581027881E-6</v>
      </c>
      <c r="AA695">
        <f t="shared" si="185"/>
        <v>4.9717160581027882</v>
      </c>
      <c r="AB695">
        <f t="shared" si="177"/>
        <v>4.8450452289758375E-9</v>
      </c>
      <c r="AC695">
        <f t="shared" si="178"/>
        <v>4.8450452289758384E-3</v>
      </c>
      <c r="AD695">
        <f t="shared" si="183"/>
        <v>7.6420271750407553E-3</v>
      </c>
      <c r="AF695">
        <v>35.566600000000001</v>
      </c>
    </row>
  </sheetData>
  <sortState xmlns:xlrd2="http://schemas.microsoft.com/office/spreadsheetml/2017/richdata2" ref="A2:AE695">
    <sortCondition ref="B1:B695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EFF9-DF00-426F-B7AC-062004011D83}">
  <dimension ref="A1:AJ525"/>
  <sheetViews>
    <sheetView workbookViewId="0">
      <selection activeCell="G518" sqref="G518"/>
    </sheetView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522</v>
      </c>
      <c r="J1" t="s">
        <v>8</v>
      </c>
      <c r="K1" t="s">
        <v>9</v>
      </c>
      <c r="L1" s="1" t="s">
        <v>10</v>
      </c>
      <c r="M1" t="s">
        <v>11</v>
      </c>
      <c r="N1" s="1" t="s">
        <v>12</v>
      </c>
      <c r="O1" t="s">
        <v>9</v>
      </c>
      <c r="P1" t="s">
        <v>13</v>
      </c>
      <c r="Q1" t="s">
        <v>14</v>
      </c>
      <c r="R1" t="s">
        <v>15</v>
      </c>
      <c r="S1" s="42" t="s">
        <v>16</v>
      </c>
      <c r="T1" s="1" t="s">
        <v>17</v>
      </c>
      <c r="U1" t="s">
        <v>382</v>
      </c>
      <c r="V1" s="21" t="s">
        <v>385</v>
      </c>
      <c r="W1" t="s">
        <v>387</v>
      </c>
      <c r="X1" t="s">
        <v>538</v>
      </c>
      <c r="Y1" t="s">
        <v>95</v>
      </c>
      <c r="Z1" s="22" t="s">
        <v>389</v>
      </c>
      <c r="AA1" s="22" t="s">
        <v>391</v>
      </c>
      <c r="AB1" s="22" t="s">
        <v>546</v>
      </c>
      <c r="AC1" t="s">
        <v>531</v>
      </c>
      <c r="AD1" t="s">
        <v>535</v>
      </c>
      <c r="AE1" t="s">
        <v>536</v>
      </c>
      <c r="AF1" t="s">
        <v>388</v>
      </c>
      <c r="AG1" t="s">
        <v>539</v>
      </c>
      <c r="AH1" t="s">
        <v>554</v>
      </c>
      <c r="AI1" t="s">
        <v>555</v>
      </c>
      <c r="AJ1" t="s">
        <v>556</v>
      </c>
    </row>
    <row r="2" spans="1:36" x14ac:dyDescent="0.35">
      <c r="A2" s="2">
        <v>44720</v>
      </c>
      <c r="B2" t="s">
        <v>18</v>
      </c>
      <c r="C2" t="s">
        <v>547</v>
      </c>
      <c r="D2" t="s">
        <v>86</v>
      </c>
      <c r="E2" t="s">
        <v>46</v>
      </c>
      <c r="F2">
        <v>7</v>
      </c>
      <c r="G2" t="s">
        <v>94</v>
      </c>
      <c r="H2" t="s">
        <v>95</v>
      </c>
      <c r="I2" t="s">
        <v>394</v>
      </c>
      <c r="J2" t="s">
        <v>394</v>
      </c>
      <c r="K2" t="s">
        <v>87</v>
      </c>
      <c r="L2" s="1">
        <v>0.80200000000000005</v>
      </c>
      <c r="M2">
        <v>3.66</v>
      </c>
      <c r="N2" s="1">
        <v>-0.36599999999999999</v>
      </c>
      <c r="O2" t="s">
        <v>88</v>
      </c>
      <c r="P2">
        <v>0.65900000000000003</v>
      </c>
      <c r="Q2" s="1">
        <v>0.14300000000000002</v>
      </c>
      <c r="R2">
        <v>3.58</v>
      </c>
      <c r="S2" s="42">
        <v>-0.35799999999999998</v>
      </c>
      <c r="T2" s="1">
        <v>8.0000000000000071E-3</v>
      </c>
      <c r="U2">
        <v>79.349999999999994</v>
      </c>
      <c r="V2" s="21">
        <v>4942.6916624999994</v>
      </c>
      <c r="W2">
        <v>0.21699544764795145</v>
      </c>
      <c r="X2">
        <v>1.814335833869014E-5</v>
      </c>
      <c r="Y2">
        <v>8.9677025990393603E-6</v>
      </c>
      <c r="Z2" s="22">
        <v>8.9677025990393595</v>
      </c>
      <c r="AA2" s="22" t="s">
        <v>103</v>
      </c>
      <c r="AB2" s="22" t="s">
        <v>103</v>
      </c>
      <c r="AC2">
        <v>26.9267</v>
      </c>
      <c r="AD2" s="13">
        <v>63.2</v>
      </c>
      <c r="AE2" s="13">
        <v>602</v>
      </c>
      <c r="AF2">
        <v>18.143358338690142</v>
      </c>
      <c r="AG2">
        <v>13.101333333333335</v>
      </c>
      <c r="AH2" t="s">
        <v>557</v>
      </c>
      <c r="AI2" t="s">
        <v>561</v>
      </c>
      <c r="AJ2" t="s">
        <v>560</v>
      </c>
    </row>
    <row r="3" spans="1:36" x14ac:dyDescent="0.35">
      <c r="A3" s="2">
        <v>44764</v>
      </c>
      <c r="B3" t="s">
        <v>18</v>
      </c>
      <c r="C3" t="s">
        <v>549</v>
      </c>
      <c r="D3" t="s">
        <v>45</v>
      </c>
      <c r="E3" t="s">
        <v>46</v>
      </c>
      <c r="F3">
        <v>2</v>
      </c>
      <c r="G3" t="s">
        <v>94</v>
      </c>
      <c r="H3" t="s">
        <v>36</v>
      </c>
      <c r="I3" t="s">
        <v>411</v>
      </c>
      <c r="J3" t="s">
        <v>487</v>
      </c>
      <c r="K3" t="s">
        <v>194</v>
      </c>
      <c r="L3" s="1">
        <v>0.84699999999999998</v>
      </c>
      <c r="M3" t="s">
        <v>103</v>
      </c>
      <c r="N3" s="1" t="s">
        <v>103</v>
      </c>
      <c r="O3" t="s">
        <v>187</v>
      </c>
      <c r="P3">
        <v>0.874</v>
      </c>
      <c r="Q3" s="1">
        <v>-2.7000000000000024E-2</v>
      </c>
      <c r="R3" t="s">
        <v>103</v>
      </c>
      <c r="S3" s="42" t="s">
        <v>103</v>
      </c>
      <c r="T3" s="1" t="s">
        <v>103</v>
      </c>
      <c r="U3">
        <v>37.450000000000003</v>
      </c>
      <c r="V3" s="21">
        <v>1100.9644625000003</v>
      </c>
      <c r="W3">
        <v>3.1877213695395541E-2</v>
      </c>
      <c r="X3">
        <v>1.7113202010658076E-6</v>
      </c>
      <c r="Y3">
        <v>1.8841027253318094E-7</v>
      </c>
      <c r="Z3" s="22">
        <v>0.18841027253318093</v>
      </c>
      <c r="AA3" s="22" t="s">
        <v>103</v>
      </c>
      <c r="AB3" s="22" t="s">
        <v>103</v>
      </c>
      <c r="AC3">
        <v>34.764699999999998</v>
      </c>
      <c r="AD3" s="36">
        <v>30</v>
      </c>
      <c r="AE3" s="36">
        <v>350</v>
      </c>
      <c r="AF3">
        <v>1.7113202010658075</v>
      </c>
      <c r="AG3">
        <v>7.1421578461796527</v>
      </c>
      <c r="AH3" t="s">
        <v>557</v>
      </c>
      <c r="AI3" t="s">
        <v>561</v>
      </c>
      <c r="AJ3" t="s">
        <v>560</v>
      </c>
    </row>
    <row r="4" spans="1:36" x14ac:dyDescent="0.35">
      <c r="A4" s="2">
        <v>44779</v>
      </c>
      <c r="B4" s="6" t="s">
        <v>18</v>
      </c>
      <c r="C4" s="6" t="s">
        <v>551</v>
      </c>
      <c r="D4" t="s">
        <v>45</v>
      </c>
      <c r="E4" t="s">
        <v>46</v>
      </c>
      <c r="F4">
        <v>14</v>
      </c>
      <c r="G4" t="s">
        <v>94</v>
      </c>
      <c r="H4" t="s">
        <v>93</v>
      </c>
      <c r="I4" t="s">
        <v>410</v>
      </c>
      <c r="J4" t="s">
        <v>410</v>
      </c>
      <c r="K4" t="s">
        <v>212</v>
      </c>
      <c r="L4" s="1">
        <v>0.60599999999999998</v>
      </c>
      <c r="M4">
        <v>7.11</v>
      </c>
      <c r="N4" s="1">
        <v>-0.71100000000000008</v>
      </c>
      <c r="O4" s="6" t="s">
        <v>178</v>
      </c>
      <c r="P4">
        <v>0.44400000000000001</v>
      </c>
      <c r="Q4" s="1">
        <v>0.16199999999999998</v>
      </c>
      <c r="R4">
        <v>12.51</v>
      </c>
      <c r="S4" s="42">
        <v>-1.2509999999999999</v>
      </c>
      <c r="T4" s="1">
        <v>-0.53999999999999981</v>
      </c>
      <c r="U4">
        <v>90.2</v>
      </c>
      <c r="V4" s="21">
        <v>6386.791400000001</v>
      </c>
      <c r="W4">
        <v>0.3648648648648648</v>
      </c>
      <c r="X4">
        <v>3.4397866614247394E-5</v>
      </c>
      <c r="Y4">
        <v>2.1969199867022241E-5</v>
      </c>
      <c r="Z4" s="22">
        <v>21.96919986702224</v>
      </c>
      <c r="AA4" s="22">
        <v>40.683703457448608</v>
      </c>
      <c r="AB4" s="22">
        <v>1</v>
      </c>
      <c r="AC4">
        <v>31.516500000000001</v>
      </c>
      <c r="AD4" s="36">
        <v>58</v>
      </c>
      <c r="AE4" s="36">
        <v>684</v>
      </c>
      <c r="AF4">
        <v>34.397866614247391</v>
      </c>
      <c r="AG4">
        <v>8.6594309038552968</v>
      </c>
      <c r="AH4" t="s">
        <v>557</v>
      </c>
      <c r="AI4" t="s">
        <v>561</v>
      </c>
      <c r="AJ4" t="s">
        <v>560</v>
      </c>
    </row>
    <row r="5" spans="1:36" x14ac:dyDescent="0.35">
      <c r="A5" s="2">
        <v>44735</v>
      </c>
      <c r="B5" t="s">
        <v>18</v>
      </c>
      <c r="C5" t="s">
        <v>548</v>
      </c>
      <c r="D5" t="s">
        <v>86</v>
      </c>
      <c r="E5" t="s">
        <v>46</v>
      </c>
      <c r="F5">
        <v>4</v>
      </c>
      <c r="G5" t="s">
        <v>94</v>
      </c>
      <c r="H5" t="s">
        <v>95</v>
      </c>
      <c r="I5" t="s">
        <v>394</v>
      </c>
      <c r="J5" t="s">
        <v>394</v>
      </c>
      <c r="K5" t="s">
        <v>152</v>
      </c>
      <c r="L5" s="1">
        <v>0.77700000000000002</v>
      </c>
      <c r="M5">
        <v>2.67</v>
      </c>
      <c r="N5" s="1">
        <v>-0.26700000000000002</v>
      </c>
      <c r="O5" t="s">
        <v>146</v>
      </c>
      <c r="P5">
        <v>0.69599999999999995</v>
      </c>
      <c r="Q5" s="1">
        <v>8.1000000000000072E-2</v>
      </c>
      <c r="R5">
        <v>3.71</v>
      </c>
      <c r="S5" s="42">
        <v>-0.371</v>
      </c>
      <c r="T5" s="1">
        <v>-0.10399999999999998</v>
      </c>
      <c r="U5">
        <v>79.349999999999994</v>
      </c>
      <c r="V5" s="21">
        <v>4942.6916624999994</v>
      </c>
      <c r="W5">
        <v>0.11637931034482769</v>
      </c>
      <c r="X5">
        <v>8.4263607002167893E-6</v>
      </c>
      <c r="Y5">
        <v>4.1648902778179178E-6</v>
      </c>
      <c r="Z5" s="22">
        <v>4.1648902778179178</v>
      </c>
      <c r="AA5" s="22">
        <v>40.047021902095373</v>
      </c>
      <c r="AB5" s="22">
        <v>0.98435046342992361</v>
      </c>
      <c r="AC5">
        <v>33.261499999999998</v>
      </c>
      <c r="AD5" s="13">
        <v>63.2</v>
      </c>
      <c r="AE5" s="13">
        <v>602</v>
      </c>
      <c r="AF5">
        <v>8.4263607002167884</v>
      </c>
      <c r="AG5">
        <v>11.388095238095239</v>
      </c>
      <c r="AH5" t="s">
        <v>557</v>
      </c>
      <c r="AI5" t="s">
        <v>561</v>
      </c>
      <c r="AJ5" t="s">
        <v>560</v>
      </c>
    </row>
    <row r="6" spans="1:36" x14ac:dyDescent="0.35">
      <c r="A6" s="2">
        <v>44735</v>
      </c>
      <c r="B6" t="s">
        <v>18</v>
      </c>
      <c r="C6" t="s">
        <v>548</v>
      </c>
      <c r="D6" t="s">
        <v>86</v>
      </c>
      <c r="E6" t="s">
        <v>46</v>
      </c>
      <c r="F6">
        <v>8</v>
      </c>
      <c r="G6" t="s">
        <v>94</v>
      </c>
      <c r="H6" t="s">
        <v>82</v>
      </c>
      <c r="I6" t="s">
        <v>395</v>
      </c>
      <c r="J6" t="s">
        <v>395</v>
      </c>
      <c r="K6" t="s">
        <v>152</v>
      </c>
      <c r="L6" s="1">
        <v>0.76500000000000001</v>
      </c>
      <c r="M6">
        <v>2.95</v>
      </c>
      <c r="N6" s="1">
        <v>-0.29500000000000004</v>
      </c>
      <c r="O6" t="s">
        <v>146</v>
      </c>
      <c r="P6">
        <v>0.56299999999999994</v>
      </c>
      <c r="Q6" s="1">
        <v>0.20200000000000007</v>
      </c>
      <c r="R6">
        <v>7.48</v>
      </c>
      <c r="S6" s="42">
        <v>-0.748</v>
      </c>
      <c r="T6" s="1">
        <v>-0.45299999999999996</v>
      </c>
      <c r="U6">
        <v>81</v>
      </c>
      <c r="V6" s="21">
        <v>5150.3850000000002</v>
      </c>
      <c r="W6">
        <v>0.35879218472468932</v>
      </c>
      <c r="X6">
        <v>3.3694472609120526E-5</v>
      </c>
      <c r="Y6">
        <v>1.7353950630892525E-5</v>
      </c>
      <c r="Z6" s="22">
        <v>17.353950630892523</v>
      </c>
      <c r="AA6" s="22">
        <v>38.308941790049722</v>
      </c>
      <c r="AB6" s="22">
        <v>0.94162868581676851</v>
      </c>
      <c r="AC6">
        <v>33.261499999999998</v>
      </c>
      <c r="AD6" s="13">
        <v>73.400000000000006</v>
      </c>
      <c r="AE6" s="13">
        <v>670</v>
      </c>
      <c r="AF6">
        <v>33.694472609120524</v>
      </c>
      <c r="AG6">
        <v>11.388095238095239</v>
      </c>
      <c r="AH6" t="s">
        <v>557</v>
      </c>
      <c r="AI6" t="s">
        <v>561</v>
      </c>
      <c r="AJ6" t="s">
        <v>560</v>
      </c>
    </row>
    <row r="7" spans="1:36" x14ac:dyDescent="0.35">
      <c r="A7" s="2">
        <v>44792</v>
      </c>
      <c r="B7" s="6" t="s">
        <v>18</v>
      </c>
      <c r="C7" s="6" t="s">
        <v>552</v>
      </c>
      <c r="D7" t="s">
        <v>45</v>
      </c>
      <c r="E7" t="s">
        <v>46</v>
      </c>
      <c r="F7">
        <v>1</v>
      </c>
      <c r="G7" t="s">
        <v>94</v>
      </c>
      <c r="H7" t="s">
        <v>93</v>
      </c>
      <c r="I7" t="s">
        <v>410</v>
      </c>
      <c r="J7" t="s">
        <v>410</v>
      </c>
      <c r="K7" t="s">
        <v>226</v>
      </c>
      <c r="L7" s="1">
        <v>0.64500000000000002</v>
      </c>
      <c r="M7">
        <v>4.34</v>
      </c>
      <c r="N7" s="1">
        <v>-0.434</v>
      </c>
      <c r="O7" t="s">
        <v>60</v>
      </c>
      <c r="P7">
        <v>0.46100000000000002</v>
      </c>
      <c r="Q7" s="1">
        <v>0.184</v>
      </c>
      <c r="R7">
        <v>13.93</v>
      </c>
      <c r="S7" s="42">
        <v>-1.393</v>
      </c>
      <c r="T7" s="1">
        <v>-0.95900000000000007</v>
      </c>
      <c r="U7">
        <v>90.2</v>
      </c>
      <c r="V7" s="21">
        <v>6386.791400000001</v>
      </c>
      <c r="W7">
        <v>0.39913232104121471</v>
      </c>
      <c r="X7">
        <v>3.8416859772010158E-5</v>
      </c>
      <c r="Y7">
        <v>2.4536046960688048E-5</v>
      </c>
      <c r="Z7" s="22">
        <v>24.536046960688047</v>
      </c>
      <c r="AA7" s="22">
        <v>25.585033327099108</v>
      </c>
      <c r="AB7" s="22">
        <v>0.62887671083183128</v>
      </c>
      <c r="AC7">
        <v>34.301699999999997</v>
      </c>
      <c r="AD7" s="36">
        <v>58</v>
      </c>
      <c r="AE7" s="36">
        <v>684</v>
      </c>
      <c r="AF7">
        <v>38.416859772010156</v>
      </c>
      <c r="AG7">
        <v>8.2594820334704142</v>
      </c>
      <c r="AH7" t="s">
        <v>557</v>
      </c>
      <c r="AI7" t="s">
        <v>561</v>
      </c>
      <c r="AJ7" t="s">
        <v>560</v>
      </c>
    </row>
    <row r="8" spans="1:36" x14ac:dyDescent="0.35">
      <c r="A8" s="2">
        <v>44720</v>
      </c>
      <c r="B8" t="s">
        <v>18</v>
      </c>
      <c r="C8" t="s">
        <v>547</v>
      </c>
      <c r="D8" t="s">
        <v>45</v>
      </c>
      <c r="E8" t="s">
        <v>46</v>
      </c>
      <c r="F8">
        <v>2</v>
      </c>
      <c r="G8" t="s">
        <v>94</v>
      </c>
      <c r="H8" t="s">
        <v>93</v>
      </c>
      <c r="I8" t="s">
        <v>410</v>
      </c>
      <c r="J8" t="s">
        <v>410</v>
      </c>
      <c r="K8" t="s">
        <v>23</v>
      </c>
      <c r="L8" s="1">
        <v>0.53100000000000003</v>
      </c>
      <c r="M8">
        <v>10.48</v>
      </c>
      <c r="N8" s="1">
        <v>-1.048</v>
      </c>
      <c r="O8" t="s">
        <v>105</v>
      </c>
      <c r="P8">
        <v>0.40600000000000003</v>
      </c>
      <c r="Q8" s="1">
        <v>0.125</v>
      </c>
      <c r="R8">
        <v>3.4</v>
      </c>
      <c r="S8" s="42">
        <v>-0.33999999999999997</v>
      </c>
      <c r="T8" s="1">
        <v>0.70800000000000007</v>
      </c>
      <c r="U8">
        <v>90.2</v>
      </c>
      <c r="V8" s="21">
        <v>6386.791400000001</v>
      </c>
      <c r="W8">
        <v>0.30788177339901474</v>
      </c>
      <c r="X8">
        <v>2.7909216206457201E-5</v>
      </c>
      <c r="Y8">
        <v>1.7825034204814152E-5</v>
      </c>
      <c r="Z8" s="22">
        <v>17.825034204814152</v>
      </c>
      <c r="AA8" s="22">
        <v>25.176601984200776</v>
      </c>
      <c r="AB8" s="22">
        <v>0.61883752283317905</v>
      </c>
      <c r="AC8">
        <v>26.9267</v>
      </c>
      <c r="AD8" s="36">
        <v>58</v>
      </c>
      <c r="AE8" s="36">
        <v>684</v>
      </c>
      <c r="AF8">
        <v>27.909216206457202</v>
      </c>
      <c r="AG8" s="44">
        <v>10.52</v>
      </c>
      <c r="AH8" t="s">
        <v>557</v>
      </c>
      <c r="AI8" t="s">
        <v>561</v>
      </c>
      <c r="AJ8" t="s">
        <v>560</v>
      </c>
    </row>
    <row r="9" spans="1:36" x14ac:dyDescent="0.35">
      <c r="A9" s="2">
        <v>44735</v>
      </c>
      <c r="B9" t="s">
        <v>18</v>
      </c>
      <c r="C9" t="s">
        <v>548</v>
      </c>
      <c r="D9" t="s">
        <v>45</v>
      </c>
      <c r="E9" t="s">
        <v>46</v>
      </c>
      <c r="F9">
        <v>1</v>
      </c>
      <c r="G9" t="s">
        <v>94</v>
      </c>
      <c r="H9" t="s">
        <v>36</v>
      </c>
      <c r="I9" t="s">
        <v>411</v>
      </c>
      <c r="J9" t="s">
        <v>487</v>
      </c>
      <c r="K9" t="s">
        <v>153</v>
      </c>
      <c r="L9" s="1">
        <v>0.89500000000000002</v>
      </c>
      <c r="M9">
        <v>3.45</v>
      </c>
      <c r="N9" s="1">
        <v>-0.34500000000000003</v>
      </c>
      <c r="O9" t="s">
        <v>154</v>
      </c>
      <c r="P9">
        <v>0.73099999999999998</v>
      </c>
      <c r="Q9" s="1">
        <v>0.16400000000000003</v>
      </c>
      <c r="R9">
        <v>4.49</v>
      </c>
      <c r="S9" s="42">
        <v>-0.44900000000000001</v>
      </c>
      <c r="T9" s="1">
        <v>-0.10399999999999998</v>
      </c>
      <c r="U9">
        <v>37.450000000000003</v>
      </c>
      <c r="V9" s="21">
        <v>1100.9644625000003</v>
      </c>
      <c r="W9">
        <v>0.22435020519835847</v>
      </c>
      <c r="X9">
        <v>1.8903292189390581E-5</v>
      </c>
      <c r="Y9">
        <v>2.0811852924772854E-6</v>
      </c>
      <c r="Z9" s="22">
        <v>2.0811852924772856</v>
      </c>
      <c r="AA9" s="22">
        <v>20.011397043050827</v>
      </c>
      <c r="AB9" s="22">
        <v>0.49187747347017124</v>
      </c>
      <c r="AC9">
        <v>33.261499999999998</v>
      </c>
      <c r="AD9" s="36">
        <v>30</v>
      </c>
      <c r="AE9" s="36">
        <v>350</v>
      </c>
      <c r="AF9">
        <v>18.90329218939058</v>
      </c>
      <c r="AG9">
        <v>8.7619047619047628</v>
      </c>
      <c r="AH9" t="s">
        <v>557</v>
      </c>
      <c r="AI9" t="s">
        <v>561</v>
      </c>
      <c r="AJ9" t="s">
        <v>560</v>
      </c>
    </row>
    <row r="10" spans="1:36" x14ac:dyDescent="0.35">
      <c r="A10" s="2">
        <v>44805</v>
      </c>
      <c r="B10" s="6" t="s">
        <v>18</v>
      </c>
      <c r="C10" s="6" t="s">
        <v>553</v>
      </c>
      <c r="D10" t="s">
        <v>45</v>
      </c>
      <c r="E10" t="s">
        <v>46</v>
      </c>
      <c r="F10">
        <v>9</v>
      </c>
      <c r="G10" t="s">
        <v>94</v>
      </c>
      <c r="H10" t="s">
        <v>93</v>
      </c>
      <c r="I10" t="s">
        <v>410</v>
      </c>
      <c r="J10" t="s">
        <v>410</v>
      </c>
      <c r="K10" t="s">
        <v>241</v>
      </c>
      <c r="L10" s="1">
        <v>0.59099999999999997</v>
      </c>
      <c r="M10">
        <v>12.51</v>
      </c>
      <c r="N10" s="1">
        <v>-1.2509999999999999</v>
      </c>
      <c r="O10" t="s">
        <v>242</v>
      </c>
      <c r="P10">
        <v>0.50800000000000001</v>
      </c>
      <c r="Q10" s="1">
        <v>8.2999999999999963E-2</v>
      </c>
      <c r="R10">
        <v>7.48</v>
      </c>
      <c r="S10" s="42">
        <v>-0.748</v>
      </c>
      <c r="T10" s="1">
        <v>0.50299999999999989</v>
      </c>
      <c r="U10">
        <v>90.2</v>
      </c>
      <c r="V10" s="21">
        <v>6386.791400000001</v>
      </c>
      <c r="W10">
        <v>0.16338582677165348</v>
      </c>
      <c r="X10">
        <v>1.2794221444461207E-5</v>
      </c>
      <c r="Y10">
        <v>8.1714023491180444E-6</v>
      </c>
      <c r="Z10" s="22">
        <v>8.1714023491180452</v>
      </c>
      <c r="AA10" s="22">
        <v>16.245332702023951</v>
      </c>
      <c r="AB10" s="22">
        <v>0.39930811366959273</v>
      </c>
      <c r="AC10">
        <v>34.357199999999999</v>
      </c>
      <c r="AD10" s="36">
        <v>58</v>
      </c>
      <c r="AE10" s="36">
        <v>684</v>
      </c>
      <c r="AF10">
        <v>12.794221444461208</v>
      </c>
      <c r="AG10">
        <v>6.9857928042559951</v>
      </c>
      <c r="AH10" t="s">
        <v>557</v>
      </c>
      <c r="AI10" t="s">
        <v>561</v>
      </c>
      <c r="AJ10" t="s">
        <v>560</v>
      </c>
    </row>
    <row r="11" spans="1:36" x14ac:dyDescent="0.35">
      <c r="A11" s="2">
        <v>44748</v>
      </c>
      <c r="B11" t="s">
        <v>18</v>
      </c>
      <c r="C11" t="s">
        <v>550</v>
      </c>
      <c r="D11" t="s">
        <v>45</v>
      </c>
      <c r="E11" t="s">
        <v>46</v>
      </c>
      <c r="F11">
        <v>5</v>
      </c>
      <c r="G11" t="s">
        <v>94</v>
      </c>
      <c r="H11" t="s">
        <v>93</v>
      </c>
      <c r="I11" t="s">
        <v>410</v>
      </c>
      <c r="J11" t="s">
        <v>410</v>
      </c>
      <c r="K11" t="s">
        <v>169</v>
      </c>
      <c r="L11" s="1">
        <v>0.58299999999999996</v>
      </c>
      <c r="M11">
        <v>17.600000000000001</v>
      </c>
      <c r="N11" s="1">
        <v>-1.7600000000000002</v>
      </c>
      <c r="O11" t="s">
        <v>170</v>
      </c>
      <c r="P11">
        <v>0.44800000000000001</v>
      </c>
      <c r="Q11" s="1">
        <v>0.13499999999999995</v>
      </c>
      <c r="R11">
        <v>28.75</v>
      </c>
      <c r="S11" s="42">
        <v>-2.875</v>
      </c>
      <c r="T11" s="1">
        <v>-1.1149999999999998</v>
      </c>
      <c r="U11">
        <v>90.2</v>
      </c>
      <c r="V11" s="21">
        <v>6386.791400000001</v>
      </c>
      <c r="W11">
        <v>0.30133928571428559</v>
      </c>
      <c r="X11">
        <v>2.718094771635154E-5</v>
      </c>
      <c r="Y11">
        <v>1.7359904311864369E-5</v>
      </c>
      <c r="Z11" s="22">
        <v>17.359904311864369</v>
      </c>
      <c r="AA11" s="22">
        <v>15.56942090750168</v>
      </c>
      <c r="AB11" s="22">
        <v>0.38269429180283021</v>
      </c>
      <c r="AC11">
        <v>33.4651</v>
      </c>
      <c r="AD11" s="36">
        <v>58</v>
      </c>
      <c r="AE11" s="36">
        <v>684</v>
      </c>
      <c r="AF11">
        <v>27.18094771635154</v>
      </c>
      <c r="AG11" s="48">
        <v>7.6280448717948737</v>
      </c>
      <c r="AH11" t="s">
        <v>557</v>
      </c>
      <c r="AI11" t="s">
        <v>561</v>
      </c>
      <c r="AJ11" t="s">
        <v>560</v>
      </c>
    </row>
    <row r="12" spans="1:36" x14ac:dyDescent="0.35">
      <c r="A12" s="2">
        <v>44778</v>
      </c>
      <c r="B12" s="6" t="s">
        <v>18</v>
      </c>
      <c r="C12" s="6" t="s">
        <v>551</v>
      </c>
      <c r="D12" t="s">
        <v>86</v>
      </c>
      <c r="E12" t="s">
        <v>46</v>
      </c>
      <c r="F12">
        <v>6</v>
      </c>
      <c r="G12" t="s">
        <v>94</v>
      </c>
      <c r="H12" t="s">
        <v>95</v>
      </c>
      <c r="I12" t="s">
        <v>394</v>
      </c>
      <c r="J12" t="s">
        <v>394</v>
      </c>
      <c r="K12" t="s">
        <v>208</v>
      </c>
      <c r="L12" s="1">
        <v>0.98499999999999999</v>
      </c>
      <c r="M12">
        <v>1.1599999999999999</v>
      </c>
      <c r="N12" s="1">
        <v>-0.11599999999999999</v>
      </c>
      <c r="O12" s="6" t="s">
        <v>168</v>
      </c>
      <c r="P12">
        <v>0.78100000000000003</v>
      </c>
      <c r="Q12" s="1">
        <v>0.20399999999999996</v>
      </c>
      <c r="R12">
        <v>9.68</v>
      </c>
      <c r="S12" s="42">
        <v>-0.96799999999999997</v>
      </c>
      <c r="T12" s="1">
        <v>-0.85199999999999998</v>
      </c>
      <c r="U12">
        <v>79.349999999999994</v>
      </c>
      <c r="V12" s="21">
        <v>4942.6916624999994</v>
      </c>
      <c r="W12">
        <v>0.26120358514724706</v>
      </c>
      <c r="X12">
        <v>2.2795455503716923E-5</v>
      </c>
      <c r="Y12">
        <v>1.1267090786111136E-5</v>
      </c>
      <c r="Z12" s="22">
        <v>11.267090786111137</v>
      </c>
      <c r="AA12" s="22">
        <v>13.22428496022434</v>
      </c>
      <c r="AB12" s="22">
        <v>0.3250511626295261</v>
      </c>
      <c r="AC12">
        <v>33.254899999999999</v>
      </c>
      <c r="AD12" s="13">
        <v>63.2</v>
      </c>
      <c r="AE12" s="13">
        <v>602</v>
      </c>
      <c r="AF12">
        <v>22.795455503716923</v>
      </c>
      <c r="AG12">
        <v>11.958942411336949</v>
      </c>
      <c r="AH12" t="s">
        <v>557</v>
      </c>
      <c r="AI12" t="s">
        <v>561</v>
      </c>
      <c r="AJ12" t="s">
        <v>560</v>
      </c>
    </row>
    <row r="13" spans="1:36" x14ac:dyDescent="0.35">
      <c r="A13" s="2">
        <v>44806</v>
      </c>
      <c r="B13" s="6" t="s">
        <v>18</v>
      </c>
      <c r="C13" s="6" t="s">
        <v>553</v>
      </c>
      <c r="D13" t="s">
        <v>86</v>
      </c>
      <c r="E13" t="s">
        <v>46</v>
      </c>
      <c r="F13" s="7">
        <v>11</v>
      </c>
      <c r="G13" t="s">
        <v>94</v>
      </c>
      <c r="H13" t="s">
        <v>82</v>
      </c>
      <c r="I13" t="s">
        <v>395</v>
      </c>
      <c r="J13" t="s">
        <v>395</v>
      </c>
      <c r="K13" t="s">
        <v>235</v>
      </c>
      <c r="L13" s="1">
        <v>0.74299999999999999</v>
      </c>
      <c r="M13">
        <v>25.23</v>
      </c>
      <c r="N13" s="1">
        <v>-2.5230000000000001</v>
      </c>
      <c r="O13" t="s">
        <v>243</v>
      </c>
      <c r="P13">
        <v>0.57999999999999996</v>
      </c>
      <c r="Q13" s="1">
        <v>0.16300000000000003</v>
      </c>
      <c r="R13">
        <v>35.65</v>
      </c>
      <c r="S13" s="42">
        <v>-3.5649999999999999</v>
      </c>
      <c r="T13" s="1">
        <v>-1.0419999999999998</v>
      </c>
      <c r="U13">
        <v>81</v>
      </c>
      <c r="V13" s="21">
        <v>5150.3850000000002</v>
      </c>
      <c r="W13">
        <v>0.28103448275862075</v>
      </c>
      <c r="X13">
        <v>2.4944226555680138E-5</v>
      </c>
      <c r="Y13">
        <v>1.2847237028897667E-5</v>
      </c>
      <c r="Z13" s="22">
        <v>12.847237028897666</v>
      </c>
      <c r="AA13" s="22">
        <v>12.329402139057263</v>
      </c>
      <c r="AB13" s="22">
        <v>0.30305506209838529</v>
      </c>
      <c r="AC13">
        <v>35.566600000000001</v>
      </c>
      <c r="AD13" s="13">
        <v>73.400000000000006</v>
      </c>
      <c r="AE13" s="13">
        <v>670</v>
      </c>
      <c r="AF13">
        <v>24.944226555680139</v>
      </c>
      <c r="AG13">
        <v>10.433333333333335</v>
      </c>
      <c r="AH13" t="s">
        <v>557</v>
      </c>
      <c r="AI13" t="s">
        <v>561</v>
      </c>
      <c r="AJ13" t="s">
        <v>560</v>
      </c>
    </row>
    <row r="14" spans="1:36" x14ac:dyDescent="0.35">
      <c r="A14" s="2">
        <v>44779</v>
      </c>
      <c r="B14" s="6" t="s">
        <v>18</v>
      </c>
      <c r="C14" s="6" t="s">
        <v>551</v>
      </c>
      <c r="D14" t="s">
        <v>86</v>
      </c>
      <c r="E14" t="s">
        <v>46</v>
      </c>
      <c r="F14">
        <v>4</v>
      </c>
      <c r="G14" t="s">
        <v>94</v>
      </c>
      <c r="H14" t="s">
        <v>82</v>
      </c>
      <c r="I14" t="s">
        <v>395</v>
      </c>
      <c r="J14" t="s">
        <v>395</v>
      </c>
      <c r="K14" t="s">
        <v>150</v>
      </c>
      <c r="L14" s="1">
        <v>0.63200000000000001</v>
      </c>
      <c r="M14">
        <v>4.76</v>
      </c>
      <c r="N14" s="1">
        <v>-0.47599999999999998</v>
      </c>
      <c r="O14" s="6" t="s">
        <v>211</v>
      </c>
      <c r="P14">
        <v>0.53900000000000003</v>
      </c>
      <c r="Q14" s="1">
        <v>9.2999999999999972E-2</v>
      </c>
      <c r="R14">
        <v>10.56</v>
      </c>
      <c r="S14" s="42">
        <v>-1.056</v>
      </c>
      <c r="T14" s="1">
        <v>-0.58000000000000007</v>
      </c>
      <c r="U14">
        <v>81</v>
      </c>
      <c r="V14" s="21">
        <v>5150.3850000000002</v>
      </c>
      <c r="W14">
        <v>0.17254174397031533</v>
      </c>
      <c r="X14">
        <v>1.3682444686666402E-5</v>
      </c>
      <c r="Y14">
        <v>7.0469857877536347E-6</v>
      </c>
      <c r="Z14" s="22">
        <v>7.046985787753635</v>
      </c>
      <c r="AA14" s="22">
        <v>12.149975496126956</v>
      </c>
      <c r="AB14" s="22">
        <v>0.2986447791177454</v>
      </c>
      <c r="AC14">
        <v>31.516500000000001</v>
      </c>
      <c r="AD14" s="13">
        <v>73.400000000000006</v>
      </c>
      <c r="AE14" s="13">
        <v>670</v>
      </c>
      <c r="AF14">
        <v>13.682444686666402</v>
      </c>
      <c r="AG14">
        <v>11.879363694819542</v>
      </c>
      <c r="AH14" t="s">
        <v>557</v>
      </c>
      <c r="AI14" t="s">
        <v>561</v>
      </c>
      <c r="AJ14" t="s">
        <v>560</v>
      </c>
    </row>
    <row r="15" spans="1:36" x14ac:dyDescent="0.35">
      <c r="A15" s="2">
        <v>44792</v>
      </c>
      <c r="B15" s="6" t="s">
        <v>18</v>
      </c>
      <c r="C15" s="6" t="s">
        <v>552</v>
      </c>
      <c r="D15" t="s">
        <v>45</v>
      </c>
      <c r="E15" t="s">
        <v>46</v>
      </c>
      <c r="F15">
        <v>3</v>
      </c>
      <c r="G15" t="s">
        <v>94</v>
      </c>
      <c r="H15" t="s">
        <v>36</v>
      </c>
      <c r="I15" t="s">
        <v>411</v>
      </c>
      <c r="J15" t="s">
        <v>411</v>
      </c>
      <c r="K15" t="s">
        <v>226</v>
      </c>
      <c r="L15" s="1">
        <v>0.85199999999999998</v>
      </c>
      <c r="M15">
        <v>4.5599999999999996</v>
      </c>
      <c r="N15" s="1">
        <v>-0.45599999999999996</v>
      </c>
      <c r="O15" t="s">
        <v>60</v>
      </c>
      <c r="P15">
        <v>0.67100000000000004</v>
      </c>
      <c r="Q15" s="1">
        <v>0.18099999999999994</v>
      </c>
      <c r="R15">
        <v>6.76</v>
      </c>
      <c r="S15" s="42">
        <v>-0.67599999999999993</v>
      </c>
      <c r="T15" s="1">
        <v>-0.21999999999999997</v>
      </c>
      <c r="U15">
        <v>37.450000000000003</v>
      </c>
      <c r="V15" s="21">
        <v>1100.9644625000003</v>
      </c>
      <c r="W15">
        <v>0.26974664679582699</v>
      </c>
      <c r="X15">
        <v>2.3716678409262443E-5</v>
      </c>
      <c r="Y15">
        <v>2.6111220097138988E-6</v>
      </c>
      <c r="Z15" s="22">
        <v>2.611122009713899</v>
      </c>
      <c r="AA15" s="22">
        <v>11.86873640779045</v>
      </c>
      <c r="AB15" s="22">
        <v>0.29173195979211752</v>
      </c>
      <c r="AC15">
        <v>34.301699999999997</v>
      </c>
      <c r="AD15" s="36">
        <v>30</v>
      </c>
      <c r="AE15" s="36">
        <v>350</v>
      </c>
      <c r="AF15">
        <v>23.716678409262443</v>
      </c>
      <c r="AG15">
        <v>8.2594820334704142</v>
      </c>
      <c r="AH15" t="s">
        <v>557</v>
      </c>
      <c r="AI15" t="s">
        <v>561</v>
      </c>
      <c r="AJ15" t="s">
        <v>560</v>
      </c>
    </row>
    <row r="16" spans="1:36" x14ac:dyDescent="0.35">
      <c r="A16" s="2">
        <v>44748</v>
      </c>
      <c r="B16" t="s">
        <v>18</v>
      </c>
      <c r="C16" t="s">
        <v>550</v>
      </c>
      <c r="D16" t="s">
        <v>86</v>
      </c>
      <c r="E16" t="s">
        <v>46</v>
      </c>
      <c r="F16">
        <v>4</v>
      </c>
      <c r="G16" t="s">
        <v>94</v>
      </c>
      <c r="H16" t="s">
        <v>82</v>
      </c>
      <c r="I16" t="s">
        <v>395</v>
      </c>
      <c r="J16" t="s">
        <v>395</v>
      </c>
      <c r="K16" t="s">
        <v>165</v>
      </c>
      <c r="L16" s="1">
        <v>0.81899999999999995</v>
      </c>
      <c r="M16">
        <v>9.5399999999999991</v>
      </c>
      <c r="N16" s="1">
        <v>-0.95399999999999996</v>
      </c>
      <c r="O16" t="s">
        <v>168</v>
      </c>
      <c r="P16">
        <v>0.63</v>
      </c>
      <c r="Q16" s="1">
        <v>0.18899999999999995</v>
      </c>
      <c r="R16">
        <v>22.12</v>
      </c>
      <c r="S16" s="42">
        <v>-2.2120000000000002</v>
      </c>
      <c r="T16" s="1">
        <v>-1.2580000000000002</v>
      </c>
      <c r="U16">
        <v>81</v>
      </c>
      <c r="V16" s="21">
        <v>5150.3850000000002</v>
      </c>
      <c r="W16">
        <v>0.29999999999999993</v>
      </c>
      <c r="X16">
        <v>2.7032314156222322E-5</v>
      </c>
      <c r="Y16">
        <v>1.3922682534549512E-5</v>
      </c>
      <c r="Z16" s="22">
        <v>13.922682534549512</v>
      </c>
      <c r="AA16" s="22">
        <v>11.067315210293728</v>
      </c>
      <c r="AB16" s="22">
        <v>0.27203313352016478</v>
      </c>
      <c r="AC16">
        <v>33.4651</v>
      </c>
      <c r="AD16" s="13">
        <v>73.400000000000006</v>
      </c>
      <c r="AE16" s="13">
        <v>670</v>
      </c>
      <c r="AF16">
        <v>27.032314156222323</v>
      </c>
      <c r="AG16">
        <v>10.517788461538462</v>
      </c>
      <c r="AH16" t="s">
        <v>557</v>
      </c>
      <c r="AI16" t="s">
        <v>561</v>
      </c>
      <c r="AJ16" t="s">
        <v>560</v>
      </c>
    </row>
    <row r="17" spans="1:36" x14ac:dyDescent="0.35">
      <c r="A17" s="2">
        <v>44720</v>
      </c>
      <c r="B17" t="s">
        <v>18</v>
      </c>
      <c r="C17" t="s">
        <v>547</v>
      </c>
      <c r="D17" t="s">
        <v>86</v>
      </c>
      <c r="E17" t="s">
        <v>46</v>
      </c>
      <c r="F17">
        <v>12</v>
      </c>
      <c r="G17" t="s">
        <v>94</v>
      </c>
      <c r="H17" t="s">
        <v>82</v>
      </c>
      <c r="I17" t="s">
        <v>395</v>
      </c>
      <c r="J17" t="s">
        <v>395</v>
      </c>
      <c r="K17" t="s">
        <v>99</v>
      </c>
      <c r="L17" s="1">
        <v>0.63400000000000001</v>
      </c>
      <c r="M17">
        <v>9.3800000000000008</v>
      </c>
      <c r="N17" s="1">
        <v>-0.93800000000000006</v>
      </c>
      <c r="O17" t="s">
        <v>100</v>
      </c>
      <c r="P17">
        <v>0.51700000000000002</v>
      </c>
      <c r="Q17" s="1">
        <v>0.11699999999999999</v>
      </c>
      <c r="R17">
        <v>18.559999999999999</v>
      </c>
      <c r="S17" s="42">
        <v>-1.8559999999999999</v>
      </c>
      <c r="T17" s="1">
        <v>-0.91799999999999982</v>
      </c>
      <c r="U17">
        <v>81</v>
      </c>
      <c r="V17" s="21">
        <v>5150.3850000000002</v>
      </c>
      <c r="W17">
        <v>0.22630560928433266</v>
      </c>
      <c r="X17">
        <v>1.9106313464775888E-5</v>
      </c>
      <c r="Y17">
        <v>9.8404870274279783E-6</v>
      </c>
      <c r="Z17" s="22">
        <v>9.8404870274279777</v>
      </c>
      <c r="AA17" s="22">
        <v>10.71948477933331</v>
      </c>
      <c r="AB17" s="22">
        <v>0.26348350786390584</v>
      </c>
      <c r="AC17">
        <v>26.9267</v>
      </c>
      <c r="AD17" s="13">
        <v>73.400000000000006</v>
      </c>
      <c r="AE17" s="13">
        <v>670</v>
      </c>
      <c r="AF17">
        <v>19.106313464775887</v>
      </c>
      <c r="AG17">
        <v>13.101333333333335</v>
      </c>
      <c r="AH17" t="s">
        <v>557</v>
      </c>
      <c r="AI17" t="s">
        <v>561</v>
      </c>
      <c r="AJ17" t="s">
        <v>560</v>
      </c>
    </row>
    <row r="18" spans="1:36" x14ac:dyDescent="0.35">
      <c r="A18" s="2">
        <v>44720</v>
      </c>
      <c r="B18" t="s">
        <v>18</v>
      </c>
      <c r="C18" t="s">
        <v>547</v>
      </c>
      <c r="D18" t="s">
        <v>45</v>
      </c>
      <c r="E18" t="s">
        <v>46</v>
      </c>
      <c r="F18">
        <v>8</v>
      </c>
      <c r="G18" t="s">
        <v>94</v>
      </c>
      <c r="H18" t="s">
        <v>36</v>
      </c>
      <c r="I18" t="s">
        <v>411</v>
      </c>
      <c r="J18" t="s">
        <v>411</v>
      </c>
      <c r="K18" t="s">
        <v>23</v>
      </c>
      <c r="L18" s="1">
        <v>0.83</v>
      </c>
      <c r="M18">
        <v>6.74</v>
      </c>
      <c r="N18" s="1">
        <v>-0.67400000000000004</v>
      </c>
      <c r="O18" t="s">
        <v>105</v>
      </c>
      <c r="P18">
        <v>0.68400000000000005</v>
      </c>
      <c r="Q18" s="1">
        <v>0.14599999999999991</v>
      </c>
      <c r="R18">
        <v>4.75</v>
      </c>
      <c r="S18" s="42">
        <v>-0.47499999999999998</v>
      </c>
      <c r="T18" s="1">
        <v>0.19900000000000007</v>
      </c>
      <c r="U18">
        <v>37.450000000000003</v>
      </c>
      <c r="V18" s="21">
        <v>1100.9644625000003</v>
      </c>
      <c r="W18">
        <v>0.21345029239766067</v>
      </c>
      <c r="X18">
        <v>1.7779161119480808E-5</v>
      </c>
      <c r="Y18">
        <v>1.9574224565610092E-6</v>
      </c>
      <c r="Z18" s="22">
        <v>1.9574224565610092</v>
      </c>
      <c r="AA18" s="22">
        <v>9.8362937515628577</v>
      </c>
      <c r="AB18" s="22">
        <v>0.24177479005691438</v>
      </c>
      <c r="AC18">
        <v>26.9267</v>
      </c>
      <c r="AD18" s="36">
        <v>30</v>
      </c>
      <c r="AE18" s="36">
        <v>350</v>
      </c>
      <c r="AF18">
        <v>17.779161119480808</v>
      </c>
      <c r="AG18" s="44">
        <v>10.52</v>
      </c>
      <c r="AH18" t="s">
        <v>557</v>
      </c>
      <c r="AI18" t="s">
        <v>561</v>
      </c>
      <c r="AJ18" t="s">
        <v>560</v>
      </c>
    </row>
    <row r="19" spans="1:36" x14ac:dyDescent="0.35">
      <c r="A19" s="2">
        <v>44748</v>
      </c>
      <c r="B19" t="s">
        <v>18</v>
      </c>
      <c r="C19" t="s">
        <v>550</v>
      </c>
      <c r="D19" t="s">
        <v>86</v>
      </c>
      <c r="E19" t="s">
        <v>46</v>
      </c>
      <c r="F19">
        <v>3</v>
      </c>
      <c r="G19" t="s">
        <v>94</v>
      </c>
      <c r="H19" t="s">
        <v>95</v>
      </c>
      <c r="I19" t="s">
        <v>394</v>
      </c>
      <c r="J19" t="s">
        <v>394</v>
      </c>
      <c r="K19" t="s">
        <v>165</v>
      </c>
      <c r="L19" s="1">
        <v>0.98099999999999998</v>
      </c>
      <c r="M19">
        <v>8.7799999999999994</v>
      </c>
      <c r="N19" s="1">
        <v>-0.87799999999999989</v>
      </c>
      <c r="O19" t="s">
        <v>168</v>
      </c>
      <c r="P19">
        <v>0.79900000000000004</v>
      </c>
      <c r="Q19" s="1">
        <v>0.18199999999999994</v>
      </c>
      <c r="R19">
        <v>19.16</v>
      </c>
      <c r="S19" s="42">
        <v>-1.9159999999999999</v>
      </c>
      <c r="T19" s="1">
        <v>-1.038</v>
      </c>
      <c r="U19">
        <v>79.349999999999994</v>
      </c>
      <c r="V19" s="21">
        <v>4942.6916624999994</v>
      </c>
      <c r="W19">
        <v>0.22778473091364196</v>
      </c>
      <c r="X19">
        <v>1.9260153970733297E-5</v>
      </c>
      <c r="Y19">
        <v>9.5197002449609726E-6</v>
      </c>
      <c r="Z19" s="22">
        <v>9.5197002449609727</v>
      </c>
      <c r="AA19" s="22">
        <v>9.1711948410028636</v>
      </c>
      <c r="AB19" s="22">
        <v>0.22542674743749022</v>
      </c>
      <c r="AC19">
        <v>33.4651</v>
      </c>
      <c r="AD19" s="13">
        <v>63.2</v>
      </c>
      <c r="AE19" s="13">
        <v>602</v>
      </c>
      <c r="AF19">
        <v>19.260153970733295</v>
      </c>
      <c r="AG19">
        <v>10.517788461538462</v>
      </c>
      <c r="AH19" t="s">
        <v>557</v>
      </c>
      <c r="AI19" t="s">
        <v>561</v>
      </c>
      <c r="AJ19" t="s">
        <v>560</v>
      </c>
    </row>
    <row r="20" spans="1:36" x14ac:dyDescent="0.35">
      <c r="A20" s="2">
        <v>44763</v>
      </c>
      <c r="B20" t="s">
        <v>18</v>
      </c>
      <c r="C20" t="s">
        <v>549</v>
      </c>
      <c r="D20" t="s">
        <v>45</v>
      </c>
      <c r="E20" t="s">
        <v>46</v>
      </c>
      <c r="F20">
        <v>3</v>
      </c>
      <c r="G20" t="s">
        <v>94</v>
      </c>
      <c r="H20" t="s">
        <v>93</v>
      </c>
      <c r="I20" t="s">
        <v>410</v>
      </c>
      <c r="J20" t="s">
        <v>410</v>
      </c>
      <c r="K20" t="s">
        <v>190</v>
      </c>
      <c r="L20" s="1">
        <v>0.65900000000000003</v>
      </c>
      <c r="M20">
        <v>3.71</v>
      </c>
      <c r="N20" s="1">
        <v>-0.371</v>
      </c>
      <c r="O20" t="s">
        <v>163</v>
      </c>
      <c r="P20">
        <v>0.50800000000000001</v>
      </c>
      <c r="Q20" s="1">
        <v>0.15100000000000002</v>
      </c>
      <c r="R20">
        <v>22.81</v>
      </c>
      <c r="S20" s="42">
        <v>-2.2809999999999997</v>
      </c>
      <c r="T20" s="1">
        <v>-1.9099999999999997</v>
      </c>
      <c r="U20">
        <v>90.2</v>
      </c>
      <c r="V20" s="21">
        <v>6386.791400000001</v>
      </c>
      <c r="W20">
        <v>0.297244094488189</v>
      </c>
      <c r="X20">
        <v>2.6726947076716277E-5</v>
      </c>
      <c r="Y20">
        <v>1.7069943573782671E-5</v>
      </c>
      <c r="Z20" s="22">
        <v>17.06994357378267</v>
      </c>
      <c r="AA20" s="22">
        <v>8.9371432323469495</v>
      </c>
      <c r="AB20" s="22">
        <v>0.21967379007626098</v>
      </c>
      <c r="AC20">
        <v>31.981100000000001</v>
      </c>
      <c r="AD20" s="36">
        <v>58</v>
      </c>
      <c r="AE20" s="36">
        <v>684</v>
      </c>
      <c r="AF20">
        <v>26.726947076716279</v>
      </c>
      <c r="AG20">
        <v>7.12949535755667</v>
      </c>
      <c r="AH20" t="s">
        <v>557</v>
      </c>
      <c r="AI20" t="s">
        <v>561</v>
      </c>
      <c r="AJ20" t="s">
        <v>560</v>
      </c>
    </row>
    <row r="21" spans="1:36" x14ac:dyDescent="0.35">
      <c r="A21" s="2">
        <v>44762</v>
      </c>
      <c r="B21" t="s">
        <v>18</v>
      </c>
      <c r="C21" t="s">
        <v>549</v>
      </c>
      <c r="D21" t="s">
        <v>86</v>
      </c>
      <c r="E21" t="s">
        <v>46</v>
      </c>
      <c r="F21">
        <v>4</v>
      </c>
      <c r="G21" t="s">
        <v>94</v>
      </c>
      <c r="H21" t="s">
        <v>95</v>
      </c>
      <c r="I21" t="s">
        <v>394</v>
      </c>
      <c r="J21" t="s">
        <v>394</v>
      </c>
      <c r="K21" t="s">
        <v>182</v>
      </c>
      <c r="L21" s="1">
        <v>1.036</v>
      </c>
      <c r="M21">
        <v>23.36</v>
      </c>
      <c r="N21" s="1">
        <v>-2.3359999999999999</v>
      </c>
      <c r="O21" t="s">
        <v>154</v>
      </c>
      <c r="P21">
        <v>0.86099999999999999</v>
      </c>
      <c r="Q21" s="1">
        <v>0.17500000000000004</v>
      </c>
      <c r="R21">
        <v>32.75</v>
      </c>
      <c r="S21" s="42">
        <v>-3.2749999999999999</v>
      </c>
      <c r="T21" s="1">
        <v>-0.93900000000000006</v>
      </c>
      <c r="U21">
        <v>79.349999999999994</v>
      </c>
      <c r="V21" s="21">
        <v>4942.6916624999994</v>
      </c>
      <c r="W21">
        <v>0.20325203252032525</v>
      </c>
      <c r="X21">
        <v>1.6739324169614526E-5</v>
      </c>
      <c r="Y21">
        <v>8.2737318009038445E-6</v>
      </c>
      <c r="Z21" s="22">
        <v>8.2737318009038443</v>
      </c>
      <c r="AA21" s="22">
        <v>8.8112159754034547</v>
      </c>
      <c r="AB21" s="22">
        <v>0.21657851487617669</v>
      </c>
      <c r="AC21">
        <v>34.903799999999997</v>
      </c>
      <c r="AD21" s="13">
        <v>63.2</v>
      </c>
      <c r="AE21" s="13">
        <v>602</v>
      </c>
      <c r="AF21">
        <v>16.739324169614527</v>
      </c>
      <c r="AG21" s="4">
        <v>9.9694926084349991</v>
      </c>
      <c r="AH21" t="s">
        <v>557</v>
      </c>
      <c r="AI21" t="s">
        <v>561</v>
      </c>
      <c r="AJ21" t="s">
        <v>560</v>
      </c>
    </row>
    <row r="22" spans="1:36" x14ac:dyDescent="0.35">
      <c r="A22" s="2">
        <v>44763</v>
      </c>
      <c r="B22" t="s">
        <v>18</v>
      </c>
      <c r="C22" t="s">
        <v>549</v>
      </c>
      <c r="D22" t="s">
        <v>86</v>
      </c>
      <c r="E22" t="s">
        <v>46</v>
      </c>
      <c r="F22">
        <v>5</v>
      </c>
      <c r="G22" t="s">
        <v>94</v>
      </c>
      <c r="H22" t="s">
        <v>82</v>
      </c>
      <c r="I22" t="s">
        <v>395</v>
      </c>
      <c r="J22" t="s">
        <v>395</v>
      </c>
      <c r="K22" t="s">
        <v>186</v>
      </c>
      <c r="L22" s="1">
        <v>0.86099999999999999</v>
      </c>
      <c r="M22">
        <v>4.72</v>
      </c>
      <c r="N22" s="1">
        <v>-0.47199999999999998</v>
      </c>
      <c r="O22" t="s">
        <v>187</v>
      </c>
      <c r="P22">
        <v>0.67100000000000004</v>
      </c>
      <c r="Q22" s="1">
        <v>0.18999999999999995</v>
      </c>
      <c r="R22">
        <v>30.35</v>
      </c>
      <c r="S22" s="42">
        <v>-3.0350000000000001</v>
      </c>
      <c r="T22" s="1">
        <v>-2.5630000000000002</v>
      </c>
      <c r="U22">
        <v>81</v>
      </c>
      <c r="V22" s="21">
        <v>5150.3850000000002</v>
      </c>
      <c r="W22">
        <v>0.28315946348733223</v>
      </c>
      <c r="X22">
        <v>2.5176608223425662E-5</v>
      </c>
      <c r="Y22">
        <v>1.296692253448082E-5</v>
      </c>
      <c r="Z22" s="22">
        <v>12.966922534480821</v>
      </c>
      <c r="AA22" s="22">
        <v>5.0592752768165505</v>
      </c>
      <c r="AB22" s="22">
        <v>0.12435631232527064</v>
      </c>
      <c r="AC22">
        <v>31.981100000000001</v>
      </c>
      <c r="AD22" s="13">
        <v>73.400000000000006</v>
      </c>
      <c r="AE22" s="13">
        <v>670</v>
      </c>
      <c r="AF22">
        <v>25.176608223425664</v>
      </c>
      <c r="AG22">
        <v>9.9720095924155352</v>
      </c>
      <c r="AH22" t="s">
        <v>557</v>
      </c>
      <c r="AI22" t="s">
        <v>561</v>
      </c>
      <c r="AJ22" t="s">
        <v>560</v>
      </c>
    </row>
    <row r="23" spans="1:36" x14ac:dyDescent="0.35">
      <c r="A23" s="2">
        <v>44806</v>
      </c>
      <c r="B23" s="6" t="s">
        <v>18</v>
      </c>
      <c r="C23" s="6" t="s">
        <v>553</v>
      </c>
      <c r="D23" t="s">
        <v>86</v>
      </c>
      <c r="E23" t="s">
        <v>46</v>
      </c>
      <c r="F23">
        <v>4</v>
      </c>
      <c r="G23" t="s">
        <v>94</v>
      </c>
      <c r="H23" t="s">
        <v>95</v>
      </c>
      <c r="I23" t="s">
        <v>394</v>
      </c>
      <c r="J23" t="s">
        <v>394</v>
      </c>
      <c r="K23" t="s">
        <v>59</v>
      </c>
      <c r="L23" s="1">
        <v>1.0429999999999999</v>
      </c>
      <c r="M23">
        <v>22.61</v>
      </c>
      <c r="N23" s="1">
        <v>-2.2610000000000001</v>
      </c>
      <c r="O23" t="s">
        <v>224</v>
      </c>
      <c r="P23">
        <v>0.98299999999999998</v>
      </c>
      <c r="Q23" s="1">
        <v>5.9999999999999942E-2</v>
      </c>
      <c r="R23">
        <v>29.56</v>
      </c>
      <c r="S23" s="42">
        <v>-2.956</v>
      </c>
      <c r="T23" s="1">
        <v>-0.69499999999999984</v>
      </c>
      <c r="U23">
        <v>79.349999999999994</v>
      </c>
      <c r="V23" s="21">
        <v>4942.6916624999994</v>
      </c>
      <c r="W23">
        <v>6.1037639877924661E-2</v>
      </c>
      <c r="X23">
        <v>3.8073058853429022E-6</v>
      </c>
      <c r="Y23">
        <v>1.8818339056071543E-6</v>
      </c>
      <c r="Z23" s="22">
        <v>1.8818339056071542</v>
      </c>
      <c r="AA23" s="22">
        <v>2.7076746843268413</v>
      </c>
      <c r="AB23" s="22">
        <v>6.6554283033843822E-2</v>
      </c>
      <c r="AC23">
        <v>35.566600000000001</v>
      </c>
      <c r="AD23" s="13">
        <v>63.2</v>
      </c>
      <c r="AE23" s="13">
        <v>602</v>
      </c>
      <c r="AF23">
        <v>3.807305885342902</v>
      </c>
      <c r="AG23">
        <v>10.433333333333335</v>
      </c>
      <c r="AH23" t="s">
        <v>557</v>
      </c>
      <c r="AI23" t="s">
        <v>561</v>
      </c>
      <c r="AJ23" t="s">
        <v>560</v>
      </c>
    </row>
    <row r="24" spans="1:36" x14ac:dyDescent="0.35">
      <c r="A24" s="2">
        <v>44778</v>
      </c>
      <c r="B24" s="6" t="s">
        <v>18</v>
      </c>
      <c r="C24" s="6" t="s">
        <v>551</v>
      </c>
      <c r="D24" t="s">
        <v>45</v>
      </c>
      <c r="E24" t="s">
        <v>46</v>
      </c>
      <c r="F24">
        <v>9</v>
      </c>
      <c r="G24" t="s">
        <v>94</v>
      </c>
      <c r="H24" t="s">
        <v>36</v>
      </c>
      <c r="I24" t="s">
        <v>411</v>
      </c>
      <c r="J24" t="s">
        <v>411</v>
      </c>
      <c r="K24" t="s">
        <v>171</v>
      </c>
      <c r="L24" s="1">
        <v>0.75700000000000001</v>
      </c>
      <c r="M24">
        <v>4.1399999999999997</v>
      </c>
      <c r="N24" s="1">
        <v>-0.41399999999999998</v>
      </c>
      <c r="O24" s="6" t="s">
        <v>175</v>
      </c>
      <c r="P24">
        <v>0.85199999999999998</v>
      </c>
      <c r="Q24" s="1">
        <v>-9.4999999999999973E-2</v>
      </c>
      <c r="R24">
        <v>9.23</v>
      </c>
      <c r="S24" s="42">
        <v>-0.92300000000000004</v>
      </c>
      <c r="T24" s="1">
        <v>-0.50900000000000012</v>
      </c>
      <c r="U24">
        <v>37.450000000000003</v>
      </c>
      <c r="V24" s="21">
        <v>1100.9644625000003</v>
      </c>
      <c r="W24">
        <v>0.12549537648612943</v>
      </c>
      <c r="X24">
        <v>9.2460809594793676E-6</v>
      </c>
      <c r="Y24">
        <v>1.0179606553784689E-6</v>
      </c>
      <c r="Z24" s="22">
        <v>1.0179606553784688</v>
      </c>
      <c r="AA24" s="22">
        <v>1.9999227021187989</v>
      </c>
      <c r="AB24" s="22">
        <v>4.9157833595403023E-2</v>
      </c>
      <c r="AC24">
        <v>33.254899999999999</v>
      </c>
      <c r="AD24" s="36">
        <v>30</v>
      </c>
      <c r="AE24" s="36">
        <v>350</v>
      </c>
      <c r="AF24">
        <v>9.246080959479368</v>
      </c>
      <c r="AG24">
        <v>8.7075468826202727</v>
      </c>
      <c r="AH24" t="s">
        <v>557</v>
      </c>
      <c r="AI24" t="s">
        <v>561</v>
      </c>
      <c r="AJ24" t="s">
        <v>560</v>
      </c>
    </row>
    <row r="25" spans="1:36" x14ac:dyDescent="0.35">
      <c r="A25" s="2">
        <v>44805</v>
      </c>
      <c r="B25" s="6" t="s">
        <v>18</v>
      </c>
      <c r="C25" s="6" t="s">
        <v>553</v>
      </c>
      <c r="D25" t="s">
        <v>45</v>
      </c>
      <c r="E25" t="s">
        <v>46</v>
      </c>
      <c r="F25">
        <v>14</v>
      </c>
      <c r="G25" t="s">
        <v>94</v>
      </c>
      <c r="H25" t="s">
        <v>36</v>
      </c>
      <c r="I25" t="s">
        <v>411</v>
      </c>
      <c r="J25" t="s">
        <v>411</v>
      </c>
      <c r="K25" t="s">
        <v>237</v>
      </c>
      <c r="L25">
        <v>0.86099999999999999</v>
      </c>
      <c r="M25">
        <v>14.63</v>
      </c>
      <c r="N25" s="1">
        <v>-1.4630000000000001</v>
      </c>
      <c r="O25" t="s">
        <v>163</v>
      </c>
      <c r="P25">
        <v>0.74099999999999999</v>
      </c>
      <c r="Q25" s="1">
        <v>0.12</v>
      </c>
      <c r="R25">
        <v>22.73</v>
      </c>
      <c r="S25" s="42">
        <v>-2.2730000000000001</v>
      </c>
      <c r="T25" s="1">
        <v>-0.81</v>
      </c>
      <c r="U25">
        <v>37.450000000000003</v>
      </c>
      <c r="V25" s="21">
        <v>1100.9644625000003</v>
      </c>
      <c r="W25">
        <v>0.16194331983805668</v>
      </c>
      <c r="X25">
        <v>1.2655312136129728E-5</v>
      </c>
      <c r="Y25">
        <v>1.3933048923723796E-6</v>
      </c>
      <c r="Z25" s="22">
        <v>1.3933048923723796</v>
      </c>
      <c r="AA25" s="22">
        <v>1.7201294967560241</v>
      </c>
      <c r="AB25" s="22">
        <v>4.2280553880653979E-2</v>
      </c>
      <c r="AC25">
        <v>34.357199999999999</v>
      </c>
      <c r="AD25" s="36">
        <v>30</v>
      </c>
      <c r="AE25" s="36">
        <v>350</v>
      </c>
      <c r="AF25">
        <v>12.655312136129728</v>
      </c>
      <c r="AG25">
        <v>6.9857928042559951</v>
      </c>
      <c r="AH25" t="s">
        <v>557</v>
      </c>
      <c r="AI25" t="s">
        <v>561</v>
      </c>
      <c r="AJ25" t="s">
        <v>560</v>
      </c>
    </row>
    <row r="26" spans="1:36" x14ac:dyDescent="0.35">
      <c r="A26" s="2">
        <v>44791</v>
      </c>
      <c r="B26" s="6" t="s">
        <v>18</v>
      </c>
      <c r="C26" s="6" t="s">
        <v>552</v>
      </c>
      <c r="D26" t="s">
        <v>86</v>
      </c>
      <c r="E26" t="s">
        <v>46</v>
      </c>
      <c r="F26">
        <v>7</v>
      </c>
      <c r="G26" t="s">
        <v>94</v>
      </c>
      <c r="H26" t="s">
        <v>95</v>
      </c>
      <c r="I26" t="s">
        <v>394</v>
      </c>
      <c r="J26" t="s">
        <v>394</v>
      </c>
      <c r="K26" t="s">
        <v>219</v>
      </c>
      <c r="L26" s="1">
        <v>0.751</v>
      </c>
      <c r="M26">
        <v>7.15</v>
      </c>
      <c r="N26" s="1">
        <v>-0.71500000000000008</v>
      </c>
      <c r="O26" t="s">
        <v>220</v>
      </c>
      <c r="P26">
        <v>0.72099999999999997</v>
      </c>
      <c r="Q26" s="1">
        <v>3.0000000000000027E-2</v>
      </c>
      <c r="R26">
        <v>21.18</v>
      </c>
      <c r="S26" s="42">
        <v>-2.1179999999999999</v>
      </c>
      <c r="T26" s="1">
        <v>-1.4029999999999998</v>
      </c>
      <c r="U26">
        <v>79.349999999999994</v>
      </c>
      <c r="V26" s="21">
        <v>4942.6916624999994</v>
      </c>
      <c r="W26">
        <v>4.1608876560332908E-2</v>
      </c>
      <c r="X26">
        <v>2.3755540439406038E-6</v>
      </c>
      <c r="Y26">
        <v>1.1741631166803381E-6</v>
      </c>
      <c r="Z26" s="22">
        <v>1.1741631166803381</v>
      </c>
      <c r="AA26" s="22">
        <v>0.83689459492540152</v>
      </c>
      <c r="AB26" s="22">
        <v>2.0570757655108275E-2</v>
      </c>
      <c r="AC26">
        <v>28.894600000000001</v>
      </c>
      <c r="AD26" s="13">
        <v>63.2</v>
      </c>
      <c r="AE26" s="13">
        <v>602</v>
      </c>
      <c r="AF26">
        <v>2.3755540439406038</v>
      </c>
      <c r="AG26">
        <v>11.459908061879579</v>
      </c>
      <c r="AH26" t="s">
        <v>557</v>
      </c>
      <c r="AI26" t="s">
        <v>561</v>
      </c>
      <c r="AJ26" t="s">
        <v>560</v>
      </c>
    </row>
    <row r="27" spans="1:36" x14ac:dyDescent="0.35">
      <c r="A27" s="2">
        <v>44791</v>
      </c>
      <c r="B27" s="6" t="s">
        <v>18</v>
      </c>
      <c r="C27" s="6" t="s">
        <v>552</v>
      </c>
      <c r="D27" t="s">
        <v>86</v>
      </c>
      <c r="E27" t="s">
        <v>46</v>
      </c>
      <c r="F27">
        <v>4</v>
      </c>
      <c r="G27" t="s">
        <v>94</v>
      </c>
      <c r="H27" t="s">
        <v>82</v>
      </c>
      <c r="I27" t="s">
        <v>395</v>
      </c>
      <c r="J27" t="s">
        <v>395</v>
      </c>
      <c r="K27" t="s">
        <v>219</v>
      </c>
      <c r="L27" s="1">
        <v>0.72</v>
      </c>
      <c r="M27">
        <v>5.89</v>
      </c>
      <c r="N27" s="1">
        <v>-0.58899999999999997</v>
      </c>
      <c r="O27" t="s">
        <v>220</v>
      </c>
      <c r="P27">
        <v>0.70799999999999996</v>
      </c>
      <c r="Q27" s="1">
        <v>1.2000000000000011E-2</v>
      </c>
      <c r="R27">
        <v>36.119999999999997</v>
      </c>
      <c r="S27" s="42">
        <v>-3.6119999999999997</v>
      </c>
      <c r="T27" s="1">
        <v>-3.0229999999999997</v>
      </c>
      <c r="U27">
        <v>81</v>
      </c>
      <c r="V27" s="21">
        <v>5150.3850000000002</v>
      </c>
      <c r="W27">
        <v>1.6949152542372899E-2</v>
      </c>
      <c r="X27">
        <v>7.863721696492254E-7</v>
      </c>
      <c r="Y27">
        <v>4.0501194269788262E-7</v>
      </c>
      <c r="Z27" s="22">
        <v>0.4050119426978826</v>
      </c>
      <c r="AA27" s="22">
        <v>0.13397682523912757</v>
      </c>
      <c r="AB27" s="22">
        <v>3.2931325164557309E-3</v>
      </c>
      <c r="AC27">
        <v>28.894600000000001</v>
      </c>
      <c r="AD27" s="13">
        <v>73.400000000000006</v>
      </c>
      <c r="AE27" s="13">
        <v>670</v>
      </c>
      <c r="AF27">
        <v>0.78637216964922541</v>
      </c>
      <c r="AG27">
        <v>11.459908061879579</v>
      </c>
      <c r="AH27" t="s">
        <v>557</v>
      </c>
      <c r="AI27" t="s">
        <v>561</v>
      </c>
      <c r="AJ27" t="s">
        <v>560</v>
      </c>
    </row>
    <row r="28" spans="1:36" x14ac:dyDescent="0.35">
      <c r="A28" s="2">
        <v>44748</v>
      </c>
      <c r="B28" t="s">
        <v>18</v>
      </c>
      <c r="C28" t="s">
        <v>550</v>
      </c>
      <c r="D28" t="s">
        <v>45</v>
      </c>
      <c r="E28" t="s">
        <v>46</v>
      </c>
      <c r="F28">
        <v>9</v>
      </c>
      <c r="G28" t="s">
        <v>94</v>
      </c>
      <c r="H28" t="s">
        <v>36</v>
      </c>
      <c r="I28" t="s">
        <v>411</v>
      </c>
      <c r="J28" t="s">
        <v>491</v>
      </c>
      <c r="K28" t="s">
        <v>171</v>
      </c>
      <c r="L28" s="1">
        <v>0.90700000000000003</v>
      </c>
      <c r="M28">
        <v>6.69</v>
      </c>
      <c r="N28" s="1">
        <v>-0.66900000000000004</v>
      </c>
      <c r="O28" t="s">
        <v>112</v>
      </c>
      <c r="P28">
        <v>0.92100000000000004</v>
      </c>
      <c r="Q28" s="1">
        <v>-1.4000000000000012E-2</v>
      </c>
      <c r="R28">
        <v>22.45</v>
      </c>
      <c r="S28" s="42">
        <v>-2.2450000000000001</v>
      </c>
      <c r="T28" s="1">
        <v>-1.5760000000000001</v>
      </c>
      <c r="U28">
        <v>37.450000000000003</v>
      </c>
      <c r="V28" s="21">
        <v>1100.9644625000003</v>
      </c>
      <c r="W28">
        <v>1.5435501653803762E-2</v>
      </c>
      <c r="X28">
        <v>7.0083535564642723E-7</v>
      </c>
      <c r="Y28">
        <v>7.7159482063026528E-8</v>
      </c>
      <c r="Z28" s="22">
        <v>7.715948206302653E-2</v>
      </c>
      <c r="AA28" s="22">
        <v>4.8959062222732566E-2</v>
      </c>
      <c r="AB28" s="22">
        <v>1.2034072272804805E-3</v>
      </c>
      <c r="AC28">
        <v>33.4651</v>
      </c>
      <c r="AD28" s="36">
        <v>30</v>
      </c>
      <c r="AE28" s="36">
        <v>350</v>
      </c>
      <c r="AF28">
        <v>0.70083535564642718</v>
      </c>
      <c r="AG28" s="48">
        <v>7.6280448717948737</v>
      </c>
      <c r="AH28" t="s">
        <v>557</v>
      </c>
      <c r="AI28" t="s">
        <v>561</v>
      </c>
      <c r="AJ28" t="s">
        <v>560</v>
      </c>
    </row>
    <row r="29" spans="1:36" x14ac:dyDescent="0.35">
      <c r="A29" s="2">
        <v>44715</v>
      </c>
      <c r="B29" t="s">
        <v>56</v>
      </c>
      <c r="C29" t="s">
        <v>547</v>
      </c>
      <c r="D29" t="s">
        <v>57</v>
      </c>
      <c r="E29" t="s">
        <v>46</v>
      </c>
      <c r="F29">
        <v>7</v>
      </c>
      <c r="G29" t="s">
        <v>39</v>
      </c>
      <c r="H29" t="s">
        <v>65</v>
      </c>
      <c r="I29" t="s">
        <v>497</v>
      </c>
      <c r="J29" t="s">
        <v>497</v>
      </c>
      <c r="K29" t="s">
        <v>59</v>
      </c>
      <c r="L29" s="1">
        <v>0.61899999999999999</v>
      </c>
      <c r="M29">
        <v>2.16</v>
      </c>
      <c r="N29" s="1">
        <v>-0.21600000000000003</v>
      </c>
      <c r="O29" t="s">
        <v>60</v>
      </c>
      <c r="P29">
        <v>0.40400000000000003</v>
      </c>
      <c r="Q29" s="1">
        <v>0.21499999999999997</v>
      </c>
      <c r="R29">
        <v>3.86</v>
      </c>
      <c r="S29" s="42">
        <v>-0.38600000000000001</v>
      </c>
      <c r="T29" s="1">
        <v>-0.16999999999999998</v>
      </c>
      <c r="U29">
        <v>57.875</v>
      </c>
      <c r="V29" s="21">
        <v>2629.3697656250001</v>
      </c>
      <c r="W29">
        <v>0.5321782178217821</v>
      </c>
      <c r="X29">
        <v>5.4742325807164835E-5</v>
      </c>
      <c r="Y29">
        <v>1.4393781637735242E-5</v>
      </c>
      <c r="Z29" s="22">
        <v>14.393781637735241</v>
      </c>
      <c r="AA29" s="22">
        <v>84.669303751383779</v>
      </c>
      <c r="AB29" s="22"/>
      <c r="AC29">
        <v>24.828800000000001</v>
      </c>
      <c r="AD29" s="36">
        <v>47.1</v>
      </c>
      <c r="AE29" s="36">
        <v>530</v>
      </c>
      <c r="AF29">
        <v>54.742325807164832</v>
      </c>
      <c r="AH29" t="s">
        <v>559</v>
      </c>
      <c r="AI29" t="s">
        <v>558</v>
      </c>
      <c r="AJ29" t="s">
        <v>560</v>
      </c>
    </row>
    <row r="30" spans="1:36" x14ac:dyDescent="0.35">
      <c r="A30" s="2">
        <v>44715</v>
      </c>
      <c r="B30" t="s">
        <v>56</v>
      </c>
      <c r="C30" t="s">
        <v>547</v>
      </c>
      <c r="D30" t="s">
        <v>57</v>
      </c>
      <c r="E30" t="s">
        <v>46</v>
      </c>
      <c r="F30">
        <v>2</v>
      </c>
      <c r="G30" t="s">
        <v>39</v>
      </c>
      <c r="H30" t="s">
        <v>61</v>
      </c>
      <c r="I30" t="s">
        <v>498</v>
      </c>
      <c r="J30" t="s">
        <v>498</v>
      </c>
      <c r="K30" t="s">
        <v>59</v>
      </c>
      <c r="L30" s="1">
        <v>0.77100000000000002</v>
      </c>
      <c r="M30">
        <v>3.07</v>
      </c>
      <c r="N30" s="1">
        <v>-0.307</v>
      </c>
      <c r="O30" t="s">
        <v>60</v>
      </c>
      <c r="P30">
        <v>0.45800000000000002</v>
      </c>
      <c r="Q30" s="1">
        <v>0.313</v>
      </c>
      <c r="R30">
        <v>6.52</v>
      </c>
      <c r="S30" s="42">
        <v>-0.65199999999999991</v>
      </c>
      <c r="T30" s="1">
        <v>-0.34499999999999992</v>
      </c>
      <c r="U30">
        <v>51.97</v>
      </c>
      <c r="V30" s="21">
        <v>2120.1915064999998</v>
      </c>
      <c r="W30">
        <v>0.68340611353711789</v>
      </c>
      <c r="X30">
        <v>7.4479480284327015E-5</v>
      </c>
      <c r="Y30">
        <v>1.5791076150736435E-5</v>
      </c>
      <c r="Z30" s="22">
        <v>15.791076150736435</v>
      </c>
      <c r="AA30" s="22">
        <v>45.771235219525913</v>
      </c>
      <c r="AB30" s="22"/>
      <c r="AC30">
        <v>24.828800000000001</v>
      </c>
      <c r="AD30" s="36">
        <v>39.799999999999997</v>
      </c>
      <c r="AE30" s="36">
        <v>470</v>
      </c>
      <c r="AF30">
        <v>74.479480284327011</v>
      </c>
      <c r="AH30" t="s">
        <v>559</v>
      </c>
      <c r="AI30" t="s">
        <v>558</v>
      </c>
      <c r="AJ30" t="s">
        <v>560</v>
      </c>
    </row>
    <row r="31" spans="1:36" x14ac:dyDescent="0.35">
      <c r="A31" s="2">
        <v>44715</v>
      </c>
      <c r="B31" t="s">
        <v>56</v>
      </c>
      <c r="C31" t="s">
        <v>547</v>
      </c>
      <c r="D31" t="s">
        <v>77</v>
      </c>
      <c r="E31" t="s">
        <v>46</v>
      </c>
      <c r="F31">
        <v>14</v>
      </c>
      <c r="G31" t="s">
        <v>39</v>
      </c>
      <c r="H31" t="s">
        <v>84</v>
      </c>
      <c r="I31" t="s">
        <v>513</v>
      </c>
      <c r="J31" t="s">
        <v>513</v>
      </c>
      <c r="K31" t="s">
        <v>23</v>
      </c>
      <c r="L31" s="1">
        <v>0.65300000000000002</v>
      </c>
      <c r="M31">
        <v>2.76</v>
      </c>
      <c r="N31" s="1">
        <v>-0.27599999999999997</v>
      </c>
      <c r="O31" t="s">
        <v>80</v>
      </c>
      <c r="P31">
        <v>0.44900000000000001</v>
      </c>
      <c r="Q31" s="1">
        <v>0.20400000000000001</v>
      </c>
      <c r="R31">
        <v>6.58</v>
      </c>
      <c r="S31" s="42">
        <v>-0.65800000000000003</v>
      </c>
      <c r="T31" s="1">
        <v>-0.38200000000000006</v>
      </c>
      <c r="U31">
        <v>70.305000000000007</v>
      </c>
      <c r="V31" s="21">
        <v>3880.0925246250008</v>
      </c>
      <c r="W31">
        <v>0.45434298440979959</v>
      </c>
      <c r="X31">
        <v>4.5059508655774608E-5</v>
      </c>
      <c r="Y31">
        <v>1.7483506269854657E-5</v>
      </c>
      <c r="Z31" s="22">
        <v>17.483506269854658</v>
      </c>
      <c r="AA31" s="22">
        <v>45.768341020561927</v>
      </c>
      <c r="AB31" s="22"/>
      <c r="AC31">
        <v>24.828800000000001</v>
      </c>
      <c r="AD31" s="36">
        <v>57.8</v>
      </c>
      <c r="AE31" s="36">
        <v>500</v>
      </c>
      <c r="AF31">
        <v>45.059508655774607</v>
      </c>
      <c r="AH31" t="s">
        <v>559</v>
      </c>
      <c r="AI31" t="s">
        <v>558</v>
      </c>
      <c r="AJ31" t="s">
        <v>560</v>
      </c>
    </row>
    <row r="32" spans="1:36" x14ac:dyDescent="0.35">
      <c r="A32" s="2">
        <v>44715</v>
      </c>
      <c r="B32" t="s">
        <v>56</v>
      </c>
      <c r="C32" t="s">
        <v>547</v>
      </c>
      <c r="D32" t="s">
        <v>67</v>
      </c>
      <c r="E32" t="s">
        <v>46</v>
      </c>
      <c r="F32">
        <v>2</v>
      </c>
      <c r="G32" t="s">
        <v>39</v>
      </c>
      <c r="H32" t="s">
        <v>71</v>
      </c>
      <c r="I32" t="s">
        <v>505</v>
      </c>
      <c r="J32" t="s">
        <v>505</v>
      </c>
      <c r="K32" t="s">
        <v>69</v>
      </c>
      <c r="L32" s="1">
        <v>0.6</v>
      </c>
      <c r="M32">
        <v>2.95</v>
      </c>
      <c r="N32" s="1">
        <v>-0.29500000000000004</v>
      </c>
      <c r="O32" t="s">
        <v>70</v>
      </c>
      <c r="P32">
        <v>0.40300000000000002</v>
      </c>
      <c r="Q32" s="1">
        <v>0.19699999999999995</v>
      </c>
      <c r="R32">
        <v>8.23</v>
      </c>
      <c r="S32" s="42">
        <v>-0.82300000000000006</v>
      </c>
      <c r="T32" s="1">
        <v>-0.52800000000000002</v>
      </c>
      <c r="U32">
        <v>60.91</v>
      </c>
      <c r="V32" s="21">
        <v>2912.3720584999996</v>
      </c>
      <c r="W32">
        <v>0.48883374689826287</v>
      </c>
      <c r="X32">
        <v>4.930652254451948E-5</v>
      </c>
      <c r="Y32">
        <v>1.4359893856045883E-5</v>
      </c>
      <c r="Z32" s="22">
        <v>14.359893856045883</v>
      </c>
      <c r="AA32" s="22">
        <v>27.196768666753563</v>
      </c>
      <c r="AB32" s="22"/>
      <c r="AC32">
        <v>24.828800000000001</v>
      </c>
      <c r="AD32" s="36">
        <v>51.2</v>
      </c>
      <c r="AE32" s="36">
        <v>410</v>
      </c>
      <c r="AF32">
        <v>49.306522544519481</v>
      </c>
      <c r="AH32" t="s">
        <v>559</v>
      </c>
      <c r="AI32" t="s">
        <v>558</v>
      </c>
      <c r="AJ32" t="s">
        <v>560</v>
      </c>
    </row>
    <row r="33" spans="1:36" x14ac:dyDescent="0.35">
      <c r="A33" s="2">
        <v>44735</v>
      </c>
      <c r="B33" t="s">
        <v>18</v>
      </c>
      <c r="C33" t="s">
        <v>548</v>
      </c>
      <c r="D33" t="s">
        <v>86</v>
      </c>
      <c r="E33" t="s">
        <v>46</v>
      </c>
      <c r="F33">
        <v>14</v>
      </c>
      <c r="G33" t="s">
        <v>39</v>
      </c>
      <c r="H33" t="s">
        <v>91</v>
      </c>
      <c r="I33" t="s">
        <v>396</v>
      </c>
      <c r="J33" t="s">
        <v>396</v>
      </c>
      <c r="K33" t="s">
        <v>150</v>
      </c>
      <c r="L33" s="1">
        <v>0.77600000000000002</v>
      </c>
      <c r="M33">
        <v>6.91</v>
      </c>
      <c r="N33" s="1">
        <v>-0.69100000000000006</v>
      </c>
      <c r="O33" t="s">
        <v>151</v>
      </c>
      <c r="P33">
        <v>0.56799999999999995</v>
      </c>
      <c r="Q33" s="1">
        <v>0.20800000000000007</v>
      </c>
      <c r="S33" s="42" t="s">
        <v>103</v>
      </c>
      <c r="T33" s="1" t="s">
        <v>103</v>
      </c>
      <c r="U33">
        <v>78.25</v>
      </c>
      <c r="V33" s="21">
        <v>4806.6040625000005</v>
      </c>
      <c r="W33">
        <v>0.36619718309859173</v>
      </c>
      <c r="X33">
        <v>3.4552551700324914E-5</v>
      </c>
      <c r="Y33">
        <v>1.6608043537252302E-5</v>
      </c>
      <c r="Z33" s="22">
        <v>16.608043537252303</v>
      </c>
      <c r="AA33" s="22" t="e">
        <v>#VALUE!</v>
      </c>
      <c r="AB33" s="22" t="s">
        <v>103</v>
      </c>
      <c r="AC33">
        <v>33.261499999999998</v>
      </c>
      <c r="AD33" s="13">
        <v>62.2</v>
      </c>
      <c r="AE33" s="13">
        <v>560</v>
      </c>
      <c r="AF33">
        <v>34.552551700324912</v>
      </c>
      <c r="AG33">
        <v>11.388095238095239</v>
      </c>
      <c r="AH33" t="s">
        <v>559</v>
      </c>
      <c r="AI33" t="s">
        <v>558</v>
      </c>
      <c r="AJ33" t="s">
        <v>560</v>
      </c>
    </row>
    <row r="34" spans="1:36" x14ac:dyDescent="0.35">
      <c r="A34" s="2">
        <v>44720</v>
      </c>
      <c r="B34" t="s">
        <v>18</v>
      </c>
      <c r="C34" t="s">
        <v>547</v>
      </c>
      <c r="D34" t="s">
        <v>86</v>
      </c>
      <c r="E34" t="s">
        <v>46</v>
      </c>
      <c r="F34">
        <v>3</v>
      </c>
      <c r="G34" t="s">
        <v>39</v>
      </c>
      <c r="H34" t="s">
        <v>91</v>
      </c>
      <c r="I34" t="s">
        <v>396</v>
      </c>
      <c r="J34" t="s">
        <v>396</v>
      </c>
      <c r="K34" t="s">
        <v>87</v>
      </c>
      <c r="L34" s="1">
        <v>0.72299999999999998</v>
      </c>
      <c r="M34">
        <v>7.49</v>
      </c>
      <c r="N34" s="1">
        <v>-0.749</v>
      </c>
      <c r="O34" t="s">
        <v>88</v>
      </c>
      <c r="P34">
        <v>0.54200000000000004</v>
      </c>
      <c r="Q34" s="1">
        <v>0.18099999999999994</v>
      </c>
      <c r="R34">
        <v>5.67</v>
      </c>
      <c r="S34" s="42">
        <v>-0.56699999999999995</v>
      </c>
      <c r="T34" s="1">
        <v>0.18200000000000005</v>
      </c>
      <c r="U34">
        <v>78.25</v>
      </c>
      <c r="V34" s="44">
        <v>4806.6040625000005</v>
      </c>
      <c r="W34" s="45">
        <v>0.3339483394833947</v>
      </c>
      <c r="X34">
        <v>3.084580901838834E-5</v>
      </c>
      <c r="Y34">
        <v>1.4826359093888454E-5</v>
      </c>
      <c r="Z34" s="22">
        <v>14.826359093888454</v>
      </c>
      <c r="AA34" s="22">
        <v>81.463511504881595</v>
      </c>
      <c r="AB34" s="22">
        <v>1</v>
      </c>
      <c r="AC34">
        <v>26.9267</v>
      </c>
      <c r="AD34" s="13">
        <v>62.2</v>
      </c>
      <c r="AE34" s="13">
        <v>560</v>
      </c>
      <c r="AF34">
        <v>30.845809018388341</v>
      </c>
      <c r="AG34">
        <v>13.101333333333335</v>
      </c>
      <c r="AH34" t="s">
        <v>559</v>
      </c>
      <c r="AI34" t="s">
        <v>558</v>
      </c>
      <c r="AJ34" t="s">
        <v>560</v>
      </c>
    </row>
    <row r="35" spans="1:36" x14ac:dyDescent="0.35">
      <c r="A35" s="2">
        <v>44720</v>
      </c>
      <c r="B35" t="s">
        <v>18</v>
      </c>
      <c r="C35" t="s">
        <v>547</v>
      </c>
      <c r="D35" t="s">
        <v>45</v>
      </c>
      <c r="E35" t="s">
        <v>46</v>
      </c>
      <c r="F35">
        <v>5</v>
      </c>
      <c r="G35" t="s">
        <v>39</v>
      </c>
      <c r="H35" t="s">
        <v>40</v>
      </c>
      <c r="I35" t="s">
        <v>412</v>
      </c>
      <c r="J35" t="s">
        <v>412</v>
      </c>
      <c r="K35" t="s">
        <v>23</v>
      </c>
      <c r="L35" s="1">
        <v>0.60599999999999998</v>
      </c>
      <c r="M35">
        <v>7.47</v>
      </c>
      <c r="N35" s="1">
        <v>-0.747</v>
      </c>
      <c r="O35" t="s">
        <v>105</v>
      </c>
      <c r="P35">
        <v>0.434</v>
      </c>
      <c r="Q35" s="1">
        <v>0.17199999999999999</v>
      </c>
      <c r="R35">
        <v>10.01</v>
      </c>
      <c r="S35" s="42">
        <v>-1.0009999999999999</v>
      </c>
      <c r="T35" s="1">
        <v>-0.25399999999999989</v>
      </c>
      <c r="U35">
        <v>51</v>
      </c>
      <c r="V35" s="21">
        <v>2041.7850000000001</v>
      </c>
      <c r="W35">
        <v>0.39631336405529949</v>
      </c>
      <c r="X35">
        <v>3.8083128882939194E-5</v>
      </c>
      <c r="Y35">
        <v>7.7757561306252002E-6</v>
      </c>
      <c r="Z35" s="22">
        <v>7.7757561306251999</v>
      </c>
      <c r="AA35" s="22">
        <v>30.61321311269765</v>
      </c>
      <c r="AB35" s="22">
        <v>0.37579049025897204</v>
      </c>
      <c r="AC35">
        <v>26.9267</v>
      </c>
      <c r="AD35" s="36">
        <v>32.1</v>
      </c>
      <c r="AE35" s="36">
        <v>370</v>
      </c>
      <c r="AF35">
        <v>38.083128882939192</v>
      </c>
      <c r="AG35" s="44">
        <v>10.52</v>
      </c>
      <c r="AH35" t="s">
        <v>559</v>
      </c>
      <c r="AI35" t="s">
        <v>558</v>
      </c>
      <c r="AJ35" t="s">
        <v>560</v>
      </c>
    </row>
    <row r="36" spans="1:36" x14ac:dyDescent="0.35">
      <c r="A36" s="2">
        <v>44779</v>
      </c>
      <c r="B36" s="6" t="s">
        <v>18</v>
      </c>
      <c r="C36" s="6" t="s">
        <v>551</v>
      </c>
      <c r="D36" t="s">
        <v>45</v>
      </c>
      <c r="E36" t="s">
        <v>46</v>
      </c>
      <c r="F36">
        <v>9</v>
      </c>
      <c r="G36" t="s">
        <v>39</v>
      </c>
      <c r="H36" t="s">
        <v>40</v>
      </c>
      <c r="I36" t="s">
        <v>412</v>
      </c>
      <c r="J36" t="s">
        <v>412</v>
      </c>
      <c r="K36" t="s">
        <v>212</v>
      </c>
      <c r="L36" s="1">
        <v>0.64300000000000002</v>
      </c>
      <c r="M36">
        <v>5.48</v>
      </c>
      <c r="N36" s="1">
        <v>-0.54800000000000004</v>
      </c>
      <c r="O36" s="6" t="s">
        <v>178</v>
      </c>
      <c r="P36">
        <v>0.47099999999999997</v>
      </c>
      <c r="Q36" s="1">
        <v>0.17200000000000004</v>
      </c>
      <c r="R36">
        <v>7.78</v>
      </c>
      <c r="S36" s="42">
        <v>-0.77800000000000002</v>
      </c>
      <c r="T36" s="1">
        <v>-0.22999999999999998</v>
      </c>
      <c r="U36">
        <v>51</v>
      </c>
      <c r="V36" s="21">
        <v>2041.7850000000001</v>
      </c>
      <c r="W36">
        <v>0.3651804670912952</v>
      </c>
      <c r="X36">
        <v>3.4434496954399089E-5</v>
      </c>
      <c r="Y36">
        <v>7.0307839364037745E-6</v>
      </c>
      <c r="Z36" s="22">
        <v>7.0307839364037745</v>
      </c>
      <c r="AA36" s="22">
        <v>30.568625810451195</v>
      </c>
      <c r="AB36" s="22">
        <v>0.37524316175383154</v>
      </c>
      <c r="AC36">
        <v>31.516500000000001</v>
      </c>
      <c r="AD36" s="36">
        <v>32.1</v>
      </c>
      <c r="AE36" s="36">
        <v>370</v>
      </c>
      <c r="AF36">
        <v>34.434496954399087</v>
      </c>
      <c r="AG36">
        <v>8.6594309038552968</v>
      </c>
      <c r="AH36" t="s">
        <v>559</v>
      </c>
      <c r="AI36" t="s">
        <v>558</v>
      </c>
      <c r="AJ36" t="s">
        <v>560</v>
      </c>
    </row>
    <row r="37" spans="1:36" x14ac:dyDescent="0.35">
      <c r="A37" s="14">
        <v>44733</v>
      </c>
      <c r="B37" s="13" t="s">
        <v>18</v>
      </c>
      <c r="C37" s="13" t="s">
        <v>548</v>
      </c>
      <c r="D37" s="13" t="s">
        <v>133</v>
      </c>
      <c r="E37" s="13" t="s">
        <v>46</v>
      </c>
      <c r="F37" s="13">
        <v>9</v>
      </c>
      <c r="G37" s="13" t="s">
        <v>39</v>
      </c>
      <c r="H37" s="13" t="s">
        <v>95</v>
      </c>
      <c r="I37" s="13" t="s">
        <v>470</v>
      </c>
      <c r="J37" s="13" t="s">
        <v>470</v>
      </c>
      <c r="K37" s="13" t="s">
        <v>143</v>
      </c>
      <c r="L37" s="17">
        <v>0.50700000000000001</v>
      </c>
      <c r="M37" s="13">
        <v>7.82</v>
      </c>
      <c r="N37" s="17">
        <v>-0.78200000000000003</v>
      </c>
      <c r="O37" s="13" t="s">
        <v>144</v>
      </c>
      <c r="P37" s="13">
        <v>0.40600000000000003</v>
      </c>
      <c r="Q37" s="17">
        <v>0.10099999999999998</v>
      </c>
      <c r="R37" s="13">
        <v>14.4</v>
      </c>
      <c r="S37" s="42">
        <v>-1.44</v>
      </c>
      <c r="T37" s="17">
        <v>-0.65799999999999992</v>
      </c>
      <c r="U37" s="13">
        <v>97.65</v>
      </c>
      <c r="V37" s="21">
        <v>7485.3851625000007</v>
      </c>
      <c r="W37" s="13">
        <v>0.24876847290640386</v>
      </c>
      <c r="X37">
        <v>2.1466983633596243E-5</v>
      </c>
      <c r="Y37">
        <v>1.6068864077455169E-5</v>
      </c>
      <c r="Z37" s="22">
        <v>16.068864077455167</v>
      </c>
      <c r="AA37" s="22">
        <v>24.420766075159833</v>
      </c>
      <c r="AB37" s="22">
        <v>0.29977551268793612</v>
      </c>
      <c r="AC37">
        <v>30.972899999999999</v>
      </c>
      <c r="AD37">
        <v>81.5</v>
      </c>
      <c r="AE37">
        <v>800</v>
      </c>
      <c r="AF37">
        <v>21.466983633596243</v>
      </c>
      <c r="AG37">
        <v>8.9642857142857135</v>
      </c>
      <c r="AH37" t="s">
        <v>559</v>
      </c>
      <c r="AI37" t="s">
        <v>558</v>
      </c>
      <c r="AJ37" t="s">
        <v>560</v>
      </c>
    </row>
    <row r="38" spans="1:36" x14ac:dyDescent="0.35">
      <c r="A38" s="2">
        <v>44723</v>
      </c>
      <c r="B38" t="s">
        <v>18</v>
      </c>
      <c r="C38" t="s">
        <v>547</v>
      </c>
      <c r="D38" t="s">
        <v>133</v>
      </c>
      <c r="E38" t="s">
        <v>46</v>
      </c>
      <c r="F38">
        <v>1</v>
      </c>
      <c r="G38" t="s">
        <v>39</v>
      </c>
      <c r="H38" t="s">
        <v>95</v>
      </c>
      <c r="I38" t="s">
        <v>470</v>
      </c>
      <c r="J38" t="s">
        <v>470</v>
      </c>
      <c r="K38" t="s">
        <v>134</v>
      </c>
      <c r="L38" s="1">
        <v>0.495</v>
      </c>
      <c r="M38">
        <v>2.65</v>
      </c>
      <c r="N38" s="1">
        <v>-0.26500000000000001</v>
      </c>
      <c r="O38" t="s">
        <v>135</v>
      </c>
      <c r="P38">
        <v>0.378</v>
      </c>
      <c r="Q38" s="1">
        <v>0.11699999999999999</v>
      </c>
      <c r="R38">
        <v>11.48</v>
      </c>
      <c r="S38" s="42">
        <v>-1.1480000000000001</v>
      </c>
      <c r="T38" s="1">
        <v>-0.88300000000000012</v>
      </c>
      <c r="U38">
        <v>97.65</v>
      </c>
      <c r="V38" s="21">
        <v>7485.3851625000007</v>
      </c>
      <c r="W38">
        <v>0.30952380952380948</v>
      </c>
      <c r="X38">
        <v>2.8092562231696774E-5</v>
      </c>
      <c r="Y38">
        <v>2.1028364850575095E-5</v>
      </c>
      <c r="Z38" s="22">
        <v>21.028364850575095</v>
      </c>
      <c r="AA38" s="22">
        <v>23.814682729983115</v>
      </c>
      <c r="AB38" s="22">
        <v>0.29233557632505602</v>
      </c>
      <c r="AC38">
        <v>31.959900000000001</v>
      </c>
      <c r="AD38">
        <v>81.5</v>
      </c>
      <c r="AE38">
        <v>800</v>
      </c>
      <c r="AF38">
        <v>28.092562231696775</v>
      </c>
      <c r="AG38">
        <v>10.416666666666666</v>
      </c>
      <c r="AH38" t="s">
        <v>559</v>
      </c>
      <c r="AI38" t="s">
        <v>558</v>
      </c>
      <c r="AJ38" t="s">
        <v>560</v>
      </c>
    </row>
    <row r="39" spans="1:36" x14ac:dyDescent="0.35">
      <c r="A39" s="2">
        <v>44747</v>
      </c>
      <c r="B39" t="s">
        <v>18</v>
      </c>
      <c r="C39" t="s">
        <v>550</v>
      </c>
      <c r="D39" t="s">
        <v>86</v>
      </c>
      <c r="E39" t="s">
        <v>46</v>
      </c>
      <c r="F39">
        <v>2</v>
      </c>
      <c r="G39" t="s">
        <v>39</v>
      </c>
      <c r="H39" t="s">
        <v>91</v>
      </c>
      <c r="I39" t="s">
        <v>396</v>
      </c>
      <c r="J39" t="s">
        <v>396</v>
      </c>
      <c r="K39" t="s">
        <v>161</v>
      </c>
      <c r="L39" s="1">
        <v>0.72599999999999998</v>
      </c>
      <c r="M39">
        <v>20.65</v>
      </c>
      <c r="N39" s="1">
        <v>-2.0649999999999999</v>
      </c>
      <c r="O39" t="s">
        <v>162</v>
      </c>
      <c r="P39">
        <v>0.61399999999999999</v>
      </c>
      <c r="Q39" s="1">
        <v>0.11199999999999999</v>
      </c>
      <c r="R39">
        <v>23.65</v>
      </c>
      <c r="S39" s="42">
        <v>-2.3649999999999998</v>
      </c>
      <c r="T39" s="1">
        <v>-0.29999999999999982</v>
      </c>
      <c r="U39">
        <v>78.25</v>
      </c>
      <c r="V39" s="21">
        <v>4806.6040625000005</v>
      </c>
      <c r="W39">
        <v>0.18241042345276873</v>
      </c>
      <c r="X39">
        <v>1.4652073292565559E-5</v>
      </c>
      <c r="Y39">
        <v>7.0426715012093376E-6</v>
      </c>
      <c r="Z39" s="22">
        <v>7.0426715012093375</v>
      </c>
      <c r="AA39" s="22">
        <v>23.475571670697807</v>
      </c>
      <c r="AB39" s="22">
        <v>0.28817284075228439</v>
      </c>
      <c r="AC39">
        <v>33.278799999999997</v>
      </c>
      <c r="AD39" s="13">
        <v>62.2</v>
      </c>
      <c r="AE39" s="13">
        <v>560</v>
      </c>
      <c r="AF39">
        <v>14.652073292565559</v>
      </c>
      <c r="AG39">
        <v>10.527403846153845</v>
      </c>
      <c r="AH39" t="s">
        <v>559</v>
      </c>
      <c r="AI39" t="s">
        <v>558</v>
      </c>
      <c r="AJ39" t="s">
        <v>560</v>
      </c>
    </row>
    <row r="40" spans="1:36" x14ac:dyDescent="0.35">
      <c r="A40" s="2">
        <v>44791</v>
      </c>
      <c r="B40" s="6" t="s">
        <v>18</v>
      </c>
      <c r="C40" s="6" t="s">
        <v>552</v>
      </c>
      <c r="D40" t="s">
        <v>86</v>
      </c>
      <c r="E40" t="s">
        <v>46</v>
      </c>
      <c r="F40">
        <v>6</v>
      </c>
      <c r="G40" t="s">
        <v>39</v>
      </c>
      <c r="H40" t="s">
        <v>91</v>
      </c>
      <c r="I40" t="s">
        <v>396</v>
      </c>
      <c r="J40" t="s">
        <v>396</v>
      </c>
      <c r="K40" t="s">
        <v>219</v>
      </c>
      <c r="L40" s="1">
        <v>0.78800000000000003</v>
      </c>
      <c r="M40">
        <v>9.7200000000000006</v>
      </c>
      <c r="N40" s="1">
        <v>-0.97200000000000009</v>
      </c>
      <c r="O40" t="s">
        <v>220</v>
      </c>
      <c r="P40">
        <v>0.59199999999999997</v>
      </c>
      <c r="Q40" s="1">
        <v>0.19600000000000006</v>
      </c>
      <c r="R40">
        <v>17.64</v>
      </c>
      <c r="S40" s="42">
        <v>-1.764</v>
      </c>
      <c r="T40" s="1">
        <v>-0.79199999999999993</v>
      </c>
      <c r="U40">
        <v>78.25</v>
      </c>
      <c r="V40" s="21">
        <v>4806.6040625000005</v>
      </c>
      <c r="W40">
        <v>0.3310810810810812</v>
      </c>
      <c r="X40">
        <v>3.0520114897817388E-5</v>
      </c>
      <c r="Y40">
        <v>1.4669810825581584E-5</v>
      </c>
      <c r="Z40" s="22">
        <v>14.669810825581584</v>
      </c>
      <c r="AA40" s="22">
        <v>18.522488416138366</v>
      </c>
      <c r="AB40" s="22">
        <v>0.22737159203421486</v>
      </c>
      <c r="AC40">
        <v>28.894600000000001</v>
      </c>
      <c r="AD40" s="13">
        <v>62.2</v>
      </c>
      <c r="AE40" s="13">
        <v>560</v>
      </c>
      <c r="AF40">
        <v>30.52011489781739</v>
      </c>
      <c r="AG40">
        <v>11.459908061879579</v>
      </c>
      <c r="AH40" t="s">
        <v>559</v>
      </c>
      <c r="AI40" t="s">
        <v>558</v>
      </c>
      <c r="AJ40" t="s">
        <v>560</v>
      </c>
    </row>
    <row r="41" spans="1:36" x14ac:dyDescent="0.35">
      <c r="A41" s="2">
        <v>44804</v>
      </c>
      <c r="B41" s="6" t="s">
        <v>18</v>
      </c>
      <c r="C41" s="6" t="s">
        <v>553</v>
      </c>
      <c r="D41" t="s">
        <v>133</v>
      </c>
      <c r="E41" t="s">
        <v>46</v>
      </c>
      <c r="F41">
        <v>7</v>
      </c>
      <c r="G41" t="s">
        <v>39</v>
      </c>
      <c r="H41" t="s">
        <v>95</v>
      </c>
      <c r="I41" t="s">
        <v>470</v>
      </c>
      <c r="J41" t="s">
        <v>470</v>
      </c>
      <c r="K41" t="s">
        <v>235</v>
      </c>
      <c r="L41" s="3">
        <v>0.54100000000000004</v>
      </c>
      <c r="M41">
        <v>19.760000000000002</v>
      </c>
      <c r="N41" s="1">
        <v>-1.9760000000000002</v>
      </c>
      <c r="O41" t="s">
        <v>200</v>
      </c>
      <c r="P41">
        <v>0.60199999999999998</v>
      </c>
      <c r="Q41" s="1">
        <v>-6.0999999999999943E-2</v>
      </c>
      <c r="R41">
        <v>23.25</v>
      </c>
      <c r="S41" s="42">
        <v>-2.3250000000000002</v>
      </c>
      <c r="T41" s="1">
        <v>-0.34899999999999998</v>
      </c>
      <c r="U41">
        <v>97.65</v>
      </c>
      <c r="V41" s="21">
        <v>7485.3851625000007</v>
      </c>
      <c r="W41">
        <v>0.11275415896487974</v>
      </c>
      <c r="X41">
        <v>8.1044240180652075E-6</v>
      </c>
      <c r="Y41">
        <v>6.0664735295433948E-6</v>
      </c>
      <c r="Z41" s="22">
        <v>6.0664735295433951</v>
      </c>
      <c r="AA41" s="22">
        <v>17.382445643390817</v>
      </c>
      <c r="AB41" s="22">
        <v>0.21337707172986622</v>
      </c>
      <c r="AC41">
        <v>32.519599999999997</v>
      </c>
      <c r="AD41">
        <v>81.5</v>
      </c>
      <c r="AE41">
        <v>800</v>
      </c>
      <c r="AF41">
        <v>8.1044240180652078</v>
      </c>
      <c r="AG41">
        <v>6.7535095436248787</v>
      </c>
      <c r="AH41" t="s">
        <v>559</v>
      </c>
      <c r="AI41" t="s">
        <v>558</v>
      </c>
      <c r="AJ41" t="s">
        <v>560</v>
      </c>
    </row>
    <row r="42" spans="1:36" x14ac:dyDescent="0.35">
      <c r="A42" s="2">
        <v>44748</v>
      </c>
      <c r="B42" t="s">
        <v>18</v>
      </c>
      <c r="C42" t="s">
        <v>550</v>
      </c>
      <c r="D42" t="s">
        <v>45</v>
      </c>
      <c r="E42" t="s">
        <v>46</v>
      </c>
      <c r="F42">
        <v>4</v>
      </c>
      <c r="G42" t="s">
        <v>39</v>
      </c>
      <c r="H42" t="s">
        <v>40</v>
      </c>
      <c r="I42" t="s">
        <v>412</v>
      </c>
      <c r="J42" t="s">
        <v>492</v>
      </c>
      <c r="K42" t="s">
        <v>169</v>
      </c>
      <c r="L42" s="1">
        <v>0.58899999999999997</v>
      </c>
      <c r="M42">
        <v>15.31</v>
      </c>
      <c r="N42" s="1">
        <v>-1.5310000000000001</v>
      </c>
      <c r="O42" t="s">
        <v>170</v>
      </c>
      <c r="P42">
        <v>0.49199999999999999</v>
      </c>
      <c r="Q42" s="1">
        <v>9.6999999999999975E-2</v>
      </c>
      <c r="R42">
        <v>13.34</v>
      </c>
      <c r="S42" s="42">
        <v>-1.3340000000000001</v>
      </c>
      <c r="T42" s="1">
        <v>0.19700000000000006</v>
      </c>
      <c r="U42">
        <v>51</v>
      </c>
      <c r="V42" s="21">
        <v>2041.7850000000001</v>
      </c>
      <c r="W42">
        <v>0.19715447154471541</v>
      </c>
      <c r="X42">
        <v>1.6123299627223888E-5</v>
      </c>
      <c r="Y42">
        <v>3.292031132937133E-6</v>
      </c>
      <c r="Z42" s="22">
        <v>3.292031132937133</v>
      </c>
      <c r="AA42" s="22">
        <v>16.710817933691025</v>
      </c>
      <c r="AB42" s="22">
        <v>0.20513254981802193</v>
      </c>
      <c r="AC42">
        <v>33.4651</v>
      </c>
      <c r="AD42" s="36">
        <v>32.1</v>
      </c>
      <c r="AE42" s="36">
        <v>370</v>
      </c>
      <c r="AF42">
        <v>16.12329962722389</v>
      </c>
      <c r="AG42" s="48">
        <v>7.6280448717948737</v>
      </c>
      <c r="AH42" t="s">
        <v>559</v>
      </c>
      <c r="AI42" t="s">
        <v>558</v>
      </c>
      <c r="AJ42" t="s">
        <v>560</v>
      </c>
    </row>
    <row r="43" spans="1:36" x14ac:dyDescent="0.35">
      <c r="A43" s="2">
        <v>44776</v>
      </c>
      <c r="B43" t="s">
        <v>18</v>
      </c>
      <c r="C43" t="s">
        <v>551</v>
      </c>
      <c r="D43" t="s">
        <v>133</v>
      </c>
      <c r="E43" t="s">
        <v>46</v>
      </c>
      <c r="F43">
        <v>3</v>
      </c>
      <c r="G43" t="s">
        <v>39</v>
      </c>
      <c r="H43" t="s">
        <v>95</v>
      </c>
      <c r="I43" t="s">
        <v>470</v>
      </c>
      <c r="J43" t="s">
        <v>470</v>
      </c>
      <c r="K43" t="s">
        <v>199</v>
      </c>
      <c r="L43" s="1">
        <v>0.55400000000000005</v>
      </c>
      <c r="M43">
        <v>3.79</v>
      </c>
      <c r="N43" s="1">
        <v>-0.379</v>
      </c>
      <c r="O43" t="s">
        <v>200</v>
      </c>
      <c r="P43">
        <v>0.41099999999999998</v>
      </c>
      <c r="Q43" s="1">
        <v>0.14300000000000007</v>
      </c>
      <c r="R43">
        <v>18.95</v>
      </c>
      <c r="S43" s="42">
        <v>-1.895</v>
      </c>
      <c r="T43" s="1">
        <v>-1.516</v>
      </c>
      <c r="U43">
        <v>97.65</v>
      </c>
      <c r="V43" s="21">
        <v>7485.3851625000007</v>
      </c>
      <c r="W43">
        <v>0.34793187347931892</v>
      </c>
      <c r="X43">
        <v>3.2443398484359131E-5</v>
      </c>
      <c r="Y43">
        <v>2.4285133363589688E-5</v>
      </c>
      <c r="Z43" s="22">
        <v>24.285133363589686</v>
      </c>
      <c r="AA43" s="22">
        <v>16.019217258304543</v>
      </c>
      <c r="AB43" s="22">
        <v>0.19664285107551641</v>
      </c>
      <c r="AC43">
        <v>28.545300000000001</v>
      </c>
      <c r="AD43">
        <v>81.5</v>
      </c>
      <c r="AE43">
        <v>800</v>
      </c>
      <c r="AF43">
        <v>32.443398484359129</v>
      </c>
      <c r="AG43">
        <v>8.0311143168665637</v>
      </c>
      <c r="AH43" t="s">
        <v>559</v>
      </c>
      <c r="AI43" t="s">
        <v>558</v>
      </c>
      <c r="AJ43" t="s">
        <v>560</v>
      </c>
    </row>
    <row r="44" spans="1:36" x14ac:dyDescent="0.35">
      <c r="A44" s="2">
        <v>44778</v>
      </c>
      <c r="B44" s="6" t="s">
        <v>18</v>
      </c>
      <c r="C44" s="6" t="s">
        <v>551</v>
      </c>
      <c r="D44" t="s">
        <v>86</v>
      </c>
      <c r="E44" t="s">
        <v>46</v>
      </c>
      <c r="F44">
        <v>2</v>
      </c>
      <c r="G44" t="s">
        <v>39</v>
      </c>
      <c r="H44" t="s">
        <v>91</v>
      </c>
      <c r="I44" t="s">
        <v>396</v>
      </c>
      <c r="J44" t="s">
        <v>396</v>
      </c>
      <c r="K44" t="s">
        <v>208</v>
      </c>
      <c r="L44" s="1">
        <v>0.77800000000000002</v>
      </c>
      <c r="M44">
        <v>4.71</v>
      </c>
      <c r="N44" s="1">
        <v>-0.47099999999999997</v>
      </c>
      <c r="O44" s="6" t="s">
        <v>168</v>
      </c>
      <c r="P44">
        <v>0.57399999999999995</v>
      </c>
      <c r="Q44" s="1">
        <v>0.20400000000000007</v>
      </c>
      <c r="R44">
        <v>16.61</v>
      </c>
      <c r="S44" s="42">
        <v>-1.661</v>
      </c>
      <c r="T44" s="1">
        <v>-1.19</v>
      </c>
      <c r="U44">
        <v>78.25</v>
      </c>
      <c r="V44" s="21">
        <v>4806.6040625000005</v>
      </c>
      <c r="W44">
        <v>0.35540069686411163</v>
      </c>
      <c r="X44">
        <v>3.3302831342237618E-5</v>
      </c>
      <c r="Y44">
        <v>1.6007352442235167E-5</v>
      </c>
      <c r="Z44" s="22">
        <v>16.007352442235167</v>
      </c>
      <c r="AA44" s="22">
        <v>13.4515566741472</v>
      </c>
      <c r="AB44" s="22">
        <v>0.16512370193599316</v>
      </c>
      <c r="AC44">
        <v>33.254899999999999</v>
      </c>
      <c r="AD44" s="13">
        <v>62.2</v>
      </c>
      <c r="AE44" s="13">
        <v>560</v>
      </c>
      <c r="AF44">
        <v>33.302831342237617</v>
      </c>
      <c r="AG44">
        <v>11.958942411336949</v>
      </c>
      <c r="AH44" t="s">
        <v>559</v>
      </c>
      <c r="AI44" t="s">
        <v>558</v>
      </c>
      <c r="AJ44" t="s">
        <v>560</v>
      </c>
    </row>
    <row r="45" spans="1:36" x14ac:dyDescent="0.35">
      <c r="A45" s="2">
        <v>44806</v>
      </c>
      <c r="B45" s="6" t="s">
        <v>18</v>
      </c>
      <c r="C45" s="6" t="s">
        <v>553</v>
      </c>
      <c r="D45" t="s">
        <v>86</v>
      </c>
      <c r="E45" t="s">
        <v>46</v>
      </c>
      <c r="F45">
        <v>2</v>
      </c>
      <c r="G45" t="s">
        <v>39</v>
      </c>
      <c r="H45" t="s">
        <v>91</v>
      </c>
      <c r="I45" t="s">
        <v>396</v>
      </c>
      <c r="J45" t="s">
        <v>396</v>
      </c>
      <c r="K45" t="s">
        <v>59</v>
      </c>
      <c r="L45" s="1">
        <v>0.82399999999999995</v>
      </c>
      <c r="M45">
        <v>27.04</v>
      </c>
      <c r="N45" s="1">
        <v>-2.7039999999999997</v>
      </c>
      <c r="O45" t="s">
        <v>224</v>
      </c>
      <c r="P45">
        <v>0.69199999999999995</v>
      </c>
      <c r="Q45" s="1">
        <v>0.13200000000000001</v>
      </c>
      <c r="R45">
        <v>33.229999999999997</v>
      </c>
      <c r="S45" s="42">
        <v>-3.3229999999999995</v>
      </c>
      <c r="T45" s="1">
        <v>-0.61899999999999977</v>
      </c>
      <c r="U45">
        <v>78.25</v>
      </c>
      <c r="V45" s="21">
        <v>4806.6040625000005</v>
      </c>
      <c r="W45">
        <v>0.19075144508670522</v>
      </c>
      <c r="X45">
        <v>1.548113751665675E-5</v>
      </c>
      <c r="Y45">
        <v>7.4411698479683505E-6</v>
      </c>
      <c r="Z45" s="22">
        <v>7.4411698479683501</v>
      </c>
      <c r="AA45" s="22">
        <v>12.021276006410909</v>
      </c>
      <c r="AB45" s="22">
        <v>0.1475663853825859</v>
      </c>
      <c r="AC45">
        <v>35.566600000000001</v>
      </c>
      <c r="AD45" s="13">
        <v>62.2</v>
      </c>
      <c r="AE45" s="13">
        <v>560</v>
      </c>
      <c r="AF45">
        <v>15.48113751665675</v>
      </c>
      <c r="AG45">
        <v>10.433333333333335</v>
      </c>
      <c r="AH45" t="s">
        <v>559</v>
      </c>
      <c r="AI45" t="s">
        <v>558</v>
      </c>
      <c r="AJ45" t="s">
        <v>560</v>
      </c>
    </row>
    <row r="46" spans="1:36" x14ac:dyDescent="0.35">
      <c r="A46" s="2">
        <v>44762</v>
      </c>
      <c r="B46" t="s">
        <v>18</v>
      </c>
      <c r="C46" t="s">
        <v>549</v>
      </c>
      <c r="D46" t="s">
        <v>86</v>
      </c>
      <c r="E46" t="s">
        <v>46</v>
      </c>
      <c r="F46">
        <v>2</v>
      </c>
      <c r="G46" t="s">
        <v>39</v>
      </c>
      <c r="H46" t="s">
        <v>91</v>
      </c>
      <c r="I46" t="s">
        <v>396</v>
      </c>
      <c r="J46" t="s">
        <v>396</v>
      </c>
      <c r="K46" t="s">
        <v>182</v>
      </c>
      <c r="L46" s="1">
        <v>0.81299999999999994</v>
      </c>
      <c r="M46">
        <v>26.71</v>
      </c>
      <c r="N46" s="1">
        <v>-2.6710000000000003</v>
      </c>
      <c r="O46" t="s">
        <v>154</v>
      </c>
      <c r="P46">
        <v>0.72599999999999998</v>
      </c>
      <c r="Q46" s="1">
        <v>8.6999999999999966E-2</v>
      </c>
      <c r="R46">
        <v>30.59</v>
      </c>
      <c r="S46" s="42">
        <v>-3.0590000000000002</v>
      </c>
      <c r="T46" s="1">
        <v>-0.3879999999999999</v>
      </c>
      <c r="U46">
        <v>78.25</v>
      </c>
      <c r="V46" s="21">
        <v>4806.6040625000005</v>
      </c>
      <c r="W46">
        <v>0.11983471074380161</v>
      </c>
      <c r="X46">
        <v>8.7353876271951822E-6</v>
      </c>
      <c r="Y46">
        <v>4.1987549656388606E-6</v>
      </c>
      <c r="Z46" s="22">
        <v>4.1987549656388605</v>
      </c>
      <c r="AA46" s="22">
        <v>10.821533416595004</v>
      </c>
      <c r="AB46" s="22">
        <v>0.13283902388832691</v>
      </c>
      <c r="AC46">
        <v>34.903799999999997</v>
      </c>
      <c r="AD46" s="13">
        <v>62.2</v>
      </c>
      <c r="AE46" s="13">
        <v>560</v>
      </c>
      <c r="AF46">
        <v>8.7353876271951822</v>
      </c>
      <c r="AG46" s="4">
        <v>9.9694926084349991</v>
      </c>
      <c r="AH46" t="s">
        <v>559</v>
      </c>
      <c r="AI46" t="s">
        <v>558</v>
      </c>
      <c r="AJ46" t="s">
        <v>560</v>
      </c>
    </row>
    <row r="47" spans="1:36" x14ac:dyDescent="0.35">
      <c r="A47" s="2">
        <v>44763</v>
      </c>
      <c r="B47" t="s">
        <v>18</v>
      </c>
      <c r="C47" t="s">
        <v>549</v>
      </c>
      <c r="D47" t="s">
        <v>45</v>
      </c>
      <c r="E47" t="s">
        <v>46</v>
      </c>
      <c r="F47">
        <v>7</v>
      </c>
      <c r="G47" t="s">
        <v>39</v>
      </c>
      <c r="H47" t="s">
        <v>40</v>
      </c>
      <c r="I47" t="s">
        <v>412</v>
      </c>
      <c r="J47" t="s">
        <v>492</v>
      </c>
      <c r="K47" t="s">
        <v>190</v>
      </c>
      <c r="L47" s="1">
        <v>0.66800000000000004</v>
      </c>
      <c r="M47">
        <v>20.87</v>
      </c>
      <c r="N47" s="1">
        <v>-2.0870000000000002</v>
      </c>
      <c r="O47" t="s">
        <v>163</v>
      </c>
      <c r="P47">
        <v>0.51900000000000002</v>
      </c>
      <c r="Q47" s="1">
        <v>0.14900000000000002</v>
      </c>
      <c r="R47">
        <v>27.75</v>
      </c>
      <c r="S47" s="42">
        <v>-2.7749999999999999</v>
      </c>
      <c r="T47" s="1">
        <v>-0.68799999999999972</v>
      </c>
      <c r="U47">
        <v>51</v>
      </c>
      <c r="V47" s="21">
        <v>2041.7850000000001</v>
      </c>
      <c r="W47">
        <v>0.28709055876685935</v>
      </c>
      <c r="X47">
        <v>2.5607562436913273E-5</v>
      </c>
      <c r="Y47">
        <v>5.2285136870252968E-6</v>
      </c>
      <c r="Z47" s="22">
        <v>5.2285136870252966</v>
      </c>
      <c r="AA47" s="22">
        <v>7.599583847420492</v>
      </c>
      <c r="AB47" s="22">
        <v>9.328819321490206E-2</v>
      </c>
      <c r="AC47">
        <v>31.981100000000001</v>
      </c>
      <c r="AD47" s="36">
        <v>32.1</v>
      </c>
      <c r="AE47" s="36">
        <v>370</v>
      </c>
      <c r="AF47">
        <v>25.607562436913273</v>
      </c>
      <c r="AG47">
        <v>7.12949535755667</v>
      </c>
      <c r="AH47" t="s">
        <v>559</v>
      </c>
      <c r="AI47" t="s">
        <v>558</v>
      </c>
      <c r="AJ47" t="s">
        <v>560</v>
      </c>
    </row>
    <row r="48" spans="1:36" x14ac:dyDescent="0.35">
      <c r="A48" s="2">
        <v>44805</v>
      </c>
      <c r="B48" s="6" t="s">
        <v>18</v>
      </c>
      <c r="C48" s="6" t="s">
        <v>553</v>
      </c>
      <c r="D48" t="s">
        <v>45</v>
      </c>
      <c r="E48" t="s">
        <v>46</v>
      </c>
      <c r="F48">
        <v>14</v>
      </c>
      <c r="G48" t="s">
        <v>39</v>
      </c>
      <c r="H48" t="s">
        <v>40</v>
      </c>
      <c r="I48" t="s">
        <v>412</v>
      </c>
      <c r="J48" t="s">
        <v>412</v>
      </c>
      <c r="K48" t="s">
        <v>241</v>
      </c>
      <c r="L48" s="1">
        <v>0.621</v>
      </c>
      <c r="M48">
        <v>23.67</v>
      </c>
      <c r="N48" s="1">
        <v>-2.367</v>
      </c>
      <c r="O48" t="s">
        <v>242</v>
      </c>
      <c r="P48">
        <v>0.53400000000000003</v>
      </c>
      <c r="Q48" s="1">
        <v>8.6999999999999966E-2</v>
      </c>
      <c r="R48">
        <v>28.76</v>
      </c>
      <c r="S48" s="42">
        <v>-2.8760000000000003</v>
      </c>
      <c r="T48" s="1">
        <v>-0.50900000000000034</v>
      </c>
      <c r="U48">
        <v>51</v>
      </c>
      <c r="V48" s="21">
        <v>2041.7850000000001</v>
      </c>
      <c r="W48">
        <v>0.16292134831460667</v>
      </c>
      <c r="X48">
        <v>1.2749462443421158E-5</v>
      </c>
      <c r="Y48">
        <v>2.6031661175040673E-6</v>
      </c>
      <c r="Z48" s="22">
        <v>2.6031661175040672</v>
      </c>
      <c r="AA48" s="22">
        <v>5.1142752799686946</v>
      </c>
      <c r="AB48" s="22">
        <v>6.277995085663253E-2</v>
      </c>
      <c r="AC48">
        <v>34.357199999999999</v>
      </c>
      <c r="AD48" s="36">
        <v>32.1</v>
      </c>
      <c r="AE48" s="36">
        <v>370</v>
      </c>
      <c r="AF48">
        <v>12.749462443421159</v>
      </c>
      <c r="AG48">
        <v>6.9857928042559951</v>
      </c>
      <c r="AH48" t="s">
        <v>559</v>
      </c>
      <c r="AI48" t="s">
        <v>558</v>
      </c>
      <c r="AJ48" t="s">
        <v>560</v>
      </c>
    </row>
    <row r="49" spans="1:36" x14ac:dyDescent="0.35">
      <c r="A49" s="2">
        <v>44792</v>
      </c>
      <c r="B49" s="6" t="s">
        <v>18</v>
      </c>
      <c r="C49" s="6" t="s">
        <v>552</v>
      </c>
      <c r="D49" t="s">
        <v>45</v>
      </c>
      <c r="E49" t="s">
        <v>46</v>
      </c>
      <c r="F49">
        <v>7</v>
      </c>
      <c r="G49" t="s">
        <v>39</v>
      </c>
      <c r="H49" t="s">
        <v>40</v>
      </c>
      <c r="I49" t="s">
        <v>412</v>
      </c>
      <c r="J49" t="s">
        <v>412</v>
      </c>
      <c r="K49" t="s">
        <v>226</v>
      </c>
      <c r="L49" s="1">
        <v>0.56100000000000005</v>
      </c>
      <c r="M49">
        <v>7.97</v>
      </c>
      <c r="N49" s="1">
        <v>-0.79699999999999993</v>
      </c>
      <c r="O49" t="s">
        <v>60</v>
      </c>
      <c r="P49">
        <v>0.48499999999999999</v>
      </c>
      <c r="Q49" s="1">
        <v>7.6000000000000068E-2</v>
      </c>
      <c r="R49">
        <v>15.64</v>
      </c>
      <c r="S49" s="42">
        <v>-1.5640000000000001</v>
      </c>
      <c r="T49" s="1">
        <v>-0.76700000000000013</v>
      </c>
      <c r="U49">
        <v>51</v>
      </c>
      <c r="V49" s="21">
        <v>2041.7850000000001</v>
      </c>
      <c r="W49">
        <v>0.15670103092783519</v>
      </c>
      <c r="X49">
        <v>1.2152913682059939E-5</v>
      </c>
      <c r="Y49">
        <v>2.4813636862324752E-6</v>
      </c>
      <c r="Z49" s="22">
        <v>2.4813636862324753</v>
      </c>
      <c r="AA49" s="22">
        <v>3.2351547408506844</v>
      </c>
      <c r="AB49" s="22">
        <v>3.9712929892473638E-2</v>
      </c>
      <c r="AC49">
        <v>34.301699999999997</v>
      </c>
      <c r="AD49" s="36">
        <v>32.1</v>
      </c>
      <c r="AE49" s="36">
        <v>370</v>
      </c>
      <c r="AF49">
        <v>12.152913682059939</v>
      </c>
      <c r="AG49">
        <v>8.2594820334704142</v>
      </c>
      <c r="AH49" t="s">
        <v>559</v>
      </c>
      <c r="AI49" t="s">
        <v>558</v>
      </c>
      <c r="AJ49" t="s">
        <v>560</v>
      </c>
    </row>
    <row r="50" spans="1:36" x14ac:dyDescent="0.35">
      <c r="A50" s="2">
        <v>44749</v>
      </c>
      <c r="B50" t="s">
        <v>18</v>
      </c>
      <c r="C50" t="s">
        <v>550</v>
      </c>
      <c r="D50" t="s">
        <v>133</v>
      </c>
      <c r="E50" t="s">
        <v>46</v>
      </c>
      <c r="F50">
        <v>8</v>
      </c>
      <c r="G50" t="s">
        <v>39</v>
      </c>
      <c r="H50" t="s">
        <v>95</v>
      </c>
      <c r="I50" t="s">
        <v>470</v>
      </c>
      <c r="J50" t="s">
        <v>470</v>
      </c>
      <c r="K50" t="s">
        <v>173</v>
      </c>
      <c r="L50" s="1">
        <v>0.55500000000000005</v>
      </c>
      <c r="M50">
        <v>2.2799999999999998</v>
      </c>
      <c r="N50" s="1">
        <v>-0.22799999999999998</v>
      </c>
      <c r="O50" t="s">
        <v>32</v>
      </c>
      <c r="P50">
        <v>0.49199999999999999</v>
      </c>
      <c r="Q50" s="1">
        <v>6.3000000000000056E-2</v>
      </c>
      <c r="R50">
        <v>24.39</v>
      </c>
      <c r="S50" s="42">
        <v>-2.4390000000000001</v>
      </c>
      <c r="T50" s="1">
        <v>-2.2110000000000003</v>
      </c>
      <c r="U50">
        <v>97.65</v>
      </c>
      <c r="V50" s="21">
        <v>7485.3851625000007</v>
      </c>
      <c r="W50">
        <v>0.12804878048780499</v>
      </c>
      <c r="X50">
        <v>9.4782058430894215E-6</v>
      </c>
      <c r="Y50">
        <v>7.0948021384982368E-6</v>
      </c>
      <c r="Z50" s="22">
        <v>7.0948021384982365</v>
      </c>
      <c r="AA50" s="22">
        <v>3.2088657342823317</v>
      </c>
      <c r="AB50" s="22">
        <v>3.9390220916111891E-2</v>
      </c>
      <c r="AC50">
        <v>34.081400000000002</v>
      </c>
      <c r="AD50">
        <v>81.5</v>
      </c>
      <c r="AE50">
        <v>800</v>
      </c>
      <c r="AF50">
        <v>9.4782058430894214</v>
      </c>
      <c r="AG50">
        <v>7.0391025641025591</v>
      </c>
      <c r="AH50" t="s">
        <v>559</v>
      </c>
      <c r="AI50" t="s">
        <v>558</v>
      </c>
      <c r="AJ50" t="s">
        <v>560</v>
      </c>
    </row>
    <row r="51" spans="1:36" x14ac:dyDescent="0.35">
      <c r="A51" s="2">
        <v>44790</v>
      </c>
      <c r="B51" s="6" t="s">
        <v>18</v>
      </c>
      <c r="C51" s="6" t="s">
        <v>552</v>
      </c>
      <c r="D51" t="s">
        <v>133</v>
      </c>
      <c r="E51" t="s">
        <v>46</v>
      </c>
      <c r="F51">
        <v>5</v>
      </c>
      <c r="G51" t="s">
        <v>39</v>
      </c>
      <c r="H51" t="s">
        <v>95</v>
      </c>
      <c r="I51" t="s">
        <v>470</v>
      </c>
      <c r="J51" t="s">
        <v>470</v>
      </c>
      <c r="K51" t="s">
        <v>216</v>
      </c>
      <c r="L51" s="1">
        <v>0.56799999999999995</v>
      </c>
      <c r="M51">
        <v>18.43</v>
      </c>
      <c r="N51" s="1">
        <v>-1.843</v>
      </c>
      <c r="O51" s="6" t="s">
        <v>217</v>
      </c>
      <c r="P51">
        <v>0.56100000000000005</v>
      </c>
      <c r="Q51" s="1">
        <v>6.9999999999998952E-3</v>
      </c>
      <c r="R51">
        <v>22.45</v>
      </c>
      <c r="S51" s="42">
        <v>-2.2450000000000001</v>
      </c>
      <c r="T51" s="1">
        <v>-0.40200000000000014</v>
      </c>
      <c r="U51">
        <v>97.65</v>
      </c>
      <c r="V51" s="21">
        <v>7485.3851625000007</v>
      </c>
      <c r="W51">
        <v>1.2477718360071114E-2</v>
      </c>
      <c r="X51">
        <v>5.3937320336892728E-7</v>
      </c>
      <c r="Y51">
        <v>4.037416173547864E-7</v>
      </c>
      <c r="Z51" s="22">
        <v>0.40374161735478642</v>
      </c>
      <c r="AA51" s="22">
        <v>1.0043323814795679</v>
      </c>
      <c r="AB51" s="22">
        <v>1.2328616294858095E-2</v>
      </c>
      <c r="AC51">
        <v>32.178800000000003</v>
      </c>
      <c r="AD51">
        <v>81.5</v>
      </c>
      <c r="AE51">
        <v>800</v>
      </c>
      <c r="AF51">
        <v>0.53937320336892725</v>
      </c>
      <c r="AG51">
        <v>7.6209545755722603</v>
      </c>
      <c r="AH51" t="s">
        <v>559</v>
      </c>
      <c r="AI51" t="s">
        <v>558</v>
      </c>
      <c r="AJ51" t="s">
        <v>560</v>
      </c>
    </row>
    <row r="52" spans="1:36" x14ac:dyDescent="0.35">
      <c r="A52" s="2">
        <v>44764</v>
      </c>
      <c r="B52" t="s">
        <v>18</v>
      </c>
      <c r="C52" t="s">
        <v>549</v>
      </c>
      <c r="D52" t="s">
        <v>133</v>
      </c>
      <c r="E52" t="s">
        <v>46</v>
      </c>
      <c r="F52">
        <v>7</v>
      </c>
      <c r="G52" t="s">
        <v>39</v>
      </c>
      <c r="H52" t="s">
        <v>95</v>
      </c>
      <c r="I52" t="s">
        <v>470</v>
      </c>
      <c r="J52" t="s">
        <v>470</v>
      </c>
      <c r="K52" t="s">
        <v>191</v>
      </c>
      <c r="L52" s="1">
        <v>0.58299999999999996</v>
      </c>
      <c r="M52">
        <v>21.26</v>
      </c>
      <c r="N52" s="1">
        <v>-2.1260000000000003</v>
      </c>
      <c r="O52" t="s">
        <v>189</v>
      </c>
      <c r="P52">
        <v>0.57699999999999996</v>
      </c>
      <c r="Q52" s="1">
        <v>6.0000000000000053E-3</v>
      </c>
      <c r="R52">
        <v>24.54</v>
      </c>
      <c r="S52" s="42">
        <v>-2.4539999999999997</v>
      </c>
      <c r="T52" s="1">
        <v>-0.3279999999999994</v>
      </c>
      <c r="U52">
        <v>97.65</v>
      </c>
      <c r="V52" s="21">
        <v>7485.3851625000007</v>
      </c>
      <c r="W52">
        <v>1.0398613518197583E-2</v>
      </c>
      <c r="X52">
        <v>4.3096671021564985E-7</v>
      </c>
      <c r="Y52">
        <v>3.225951818179663E-7</v>
      </c>
      <c r="Z52" s="22">
        <v>0.32259518181796631</v>
      </c>
      <c r="AA52" s="22">
        <v>0.98352189578648441</v>
      </c>
      <c r="AB52" s="22">
        <v>1.207315854227454E-2</v>
      </c>
      <c r="AC52">
        <v>34.764699999999998</v>
      </c>
      <c r="AD52">
        <v>81.5</v>
      </c>
      <c r="AE52">
        <v>800</v>
      </c>
      <c r="AF52">
        <v>0.43096671021564986</v>
      </c>
      <c r="AG52">
        <v>6.5184028628141686</v>
      </c>
      <c r="AH52" t="s">
        <v>559</v>
      </c>
      <c r="AI52" t="s">
        <v>558</v>
      </c>
      <c r="AJ52" t="s">
        <v>560</v>
      </c>
    </row>
    <row r="53" spans="1:36" x14ac:dyDescent="0.35">
      <c r="A53" s="2">
        <v>44763</v>
      </c>
      <c r="B53" t="s">
        <v>18</v>
      </c>
      <c r="C53" t="s">
        <v>549</v>
      </c>
      <c r="D53" t="s">
        <v>109</v>
      </c>
      <c r="E53" t="s">
        <v>21</v>
      </c>
      <c r="F53">
        <v>10</v>
      </c>
      <c r="G53" t="s">
        <v>39</v>
      </c>
      <c r="H53" t="s">
        <v>113</v>
      </c>
      <c r="I53" t="s">
        <v>440</v>
      </c>
      <c r="J53" t="s">
        <v>440</v>
      </c>
      <c r="K53" t="s">
        <v>188</v>
      </c>
      <c r="L53" s="1">
        <v>0.64400000000000002</v>
      </c>
      <c r="N53" s="1" t="s">
        <v>103</v>
      </c>
      <c r="O53" t="s">
        <v>189</v>
      </c>
      <c r="P53">
        <v>0.47899999999999998</v>
      </c>
      <c r="Q53" s="1">
        <v>0.16500000000000004</v>
      </c>
      <c r="R53">
        <v>18.95</v>
      </c>
      <c r="S53" s="42">
        <v>-1.895</v>
      </c>
      <c r="T53" s="1" t="s">
        <v>103</v>
      </c>
      <c r="U53">
        <v>96.25</v>
      </c>
      <c r="V53" s="21">
        <v>7272.2890625</v>
      </c>
      <c r="W53">
        <v>0.34446764091858045</v>
      </c>
      <c r="X53">
        <v>3.2046210398210787E-5</v>
      </c>
      <c r="Y53">
        <v>2.3304930537348208E-5</v>
      </c>
      <c r="Z53" s="22">
        <v>23.304930537348209</v>
      </c>
      <c r="AA53" s="22" t="e">
        <v>#VALUE!</v>
      </c>
      <c r="AB53" s="22"/>
      <c r="AC53">
        <v>31.981100000000001</v>
      </c>
      <c r="AD53" s="36">
        <v>87.4</v>
      </c>
      <c r="AE53" s="36">
        <v>678</v>
      </c>
      <c r="AF53">
        <v>32.046210398210789</v>
      </c>
      <c r="AG53">
        <v>12.389091192032369</v>
      </c>
      <c r="AH53" t="s">
        <v>559</v>
      </c>
      <c r="AI53" t="s">
        <v>558</v>
      </c>
      <c r="AJ53" t="s">
        <v>560</v>
      </c>
    </row>
    <row r="54" spans="1:36" x14ac:dyDescent="0.35">
      <c r="A54" s="2">
        <v>44749</v>
      </c>
      <c r="B54" t="s">
        <v>18</v>
      </c>
      <c r="C54" t="s">
        <v>550</v>
      </c>
      <c r="D54" t="s">
        <v>109</v>
      </c>
      <c r="E54" t="s">
        <v>21</v>
      </c>
      <c r="F54">
        <v>5</v>
      </c>
      <c r="G54" t="s">
        <v>39</v>
      </c>
      <c r="H54" t="s">
        <v>113</v>
      </c>
      <c r="I54" t="s">
        <v>440</v>
      </c>
      <c r="J54" t="s">
        <v>440</v>
      </c>
      <c r="K54" t="s">
        <v>174</v>
      </c>
      <c r="L54" s="1">
        <v>0.623</v>
      </c>
      <c r="M54">
        <v>2.0099999999999998</v>
      </c>
      <c r="N54" s="1">
        <v>-0.20099999999999998</v>
      </c>
      <c r="O54" t="s">
        <v>175</v>
      </c>
      <c r="P54">
        <v>0.44700000000000001</v>
      </c>
      <c r="Q54" s="1">
        <v>0.17599999999999999</v>
      </c>
      <c r="R54">
        <v>7.24</v>
      </c>
      <c r="S54" s="42">
        <v>-0.72399999999999998</v>
      </c>
      <c r="T54" s="1">
        <v>-0.52300000000000002</v>
      </c>
      <c r="U54">
        <v>96.25</v>
      </c>
      <c r="V54" s="21">
        <v>7272.2890625</v>
      </c>
      <c r="W54">
        <v>0.39373601789709167</v>
      </c>
      <c r="X54">
        <v>3.7778481235268218E-5</v>
      </c>
      <c r="Y54">
        <v>2.7473603588510257E-5</v>
      </c>
      <c r="Z54" s="22">
        <v>27.473603588510258</v>
      </c>
      <c r="AA54" s="22">
        <v>52.530790800210816</v>
      </c>
      <c r="AB54" s="22">
        <v>1</v>
      </c>
      <c r="AC54">
        <v>34.081400000000002</v>
      </c>
      <c r="AD54" s="36">
        <v>87.4</v>
      </c>
      <c r="AE54" s="36">
        <v>678</v>
      </c>
      <c r="AF54">
        <v>37.778481235268217</v>
      </c>
      <c r="AG54">
        <v>13.083333333333334</v>
      </c>
      <c r="AH54" t="s">
        <v>559</v>
      </c>
      <c r="AI54" t="s">
        <v>558</v>
      </c>
      <c r="AJ54" t="s">
        <v>560</v>
      </c>
    </row>
    <row r="55" spans="1:36" x14ac:dyDescent="0.35">
      <c r="A55" s="2">
        <v>44722</v>
      </c>
      <c r="B55" t="s">
        <v>18</v>
      </c>
      <c r="C55" t="s">
        <v>547</v>
      </c>
      <c r="D55" t="s">
        <v>109</v>
      </c>
      <c r="E55" t="s">
        <v>21</v>
      </c>
      <c r="F55">
        <v>3</v>
      </c>
      <c r="G55" t="s">
        <v>39</v>
      </c>
      <c r="H55" t="s">
        <v>119</v>
      </c>
      <c r="I55" t="s">
        <v>441</v>
      </c>
      <c r="J55" t="s">
        <v>441</v>
      </c>
      <c r="K55" t="s">
        <v>117</v>
      </c>
      <c r="L55" s="1">
        <v>0.69699999999999995</v>
      </c>
      <c r="M55">
        <v>3.21</v>
      </c>
      <c r="N55" s="1">
        <v>-0.32100000000000001</v>
      </c>
      <c r="O55" t="s">
        <v>118</v>
      </c>
      <c r="P55">
        <v>0.498</v>
      </c>
      <c r="Q55" s="1">
        <v>0.19899999999999995</v>
      </c>
      <c r="R55">
        <v>7.79</v>
      </c>
      <c r="S55" s="42">
        <v>-0.77900000000000003</v>
      </c>
      <c r="T55" s="1">
        <v>-0.45800000000000002</v>
      </c>
      <c r="U55">
        <v>85.5</v>
      </c>
      <c r="V55" s="21">
        <v>5738.5462500000003</v>
      </c>
      <c r="W55">
        <v>0.39959839357429711</v>
      </c>
      <c r="X55">
        <v>3.847208977662001E-5</v>
      </c>
      <c r="Y55">
        <v>2.2077386651728612E-5</v>
      </c>
      <c r="Z55" s="22">
        <v>22.077386651728613</v>
      </c>
      <c r="AA55" s="22">
        <v>48.203900986307012</v>
      </c>
      <c r="AB55" s="22">
        <v>0.91763135617560021</v>
      </c>
      <c r="AC55">
        <v>27.385200000000001</v>
      </c>
      <c r="AD55" s="36">
        <v>93.2</v>
      </c>
      <c r="AE55" s="36">
        <v>740</v>
      </c>
      <c r="AF55">
        <v>38.47208977662001</v>
      </c>
      <c r="AG55">
        <v>18.418666666666667</v>
      </c>
      <c r="AH55" t="s">
        <v>559</v>
      </c>
      <c r="AI55" t="s">
        <v>558</v>
      </c>
      <c r="AJ55" t="s">
        <v>560</v>
      </c>
    </row>
    <row r="56" spans="1:36" x14ac:dyDescent="0.35">
      <c r="A56" s="2">
        <v>44722</v>
      </c>
      <c r="B56" t="s">
        <v>18</v>
      </c>
      <c r="C56" t="s">
        <v>547</v>
      </c>
      <c r="D56" t="s">
        <v>109</v>
      </c>
      <c r="E56" t="s">
        <v>21</v>
      </c>
      <c r="F56">
        <v>12</v>
      </c>
      <c r="G56" s="5" t="s">
        <v>39</v>
      </c>
      <c r="H56" t="s">
        <v>113</v>
      </c>
      <c r="I56" t="s">
        <v>440</v>
      </c>
      <c r="J56" t="s">
        <v>440</v>
      </c>
      <c r="K56" t="s">
        <v>111</v>
      </c>
      <c r="L56" s="1">
        <v>0.58899999999999997</v>
      </c>
      <c r="M56" s="5">
        <v>4.8499999999999996</v>
      </c>
      <c r="N56" s="1">
        <v>-0.48499999999999999</v>
      </c>
      <c r="O56" t="s">
        <v>112</v>
      </c>
      <c r="P56">
        <v>0.41199999999999998</v>
      </c>
      <c r="Q56" s="1">
        <v>0.17699999999999999</v>
      </c>
      <c r="R56">
        <v>12.73</v>
      </c>
      <c r="S56" s="42">
        <v>-1.2730000000000001</v>
      </c>
      <c r="T56" s="1">
        <v>-0.78800000000000014</v>
      </c>
      <c r="U56">
        <v>96.25</v>
      </c>
      <c r="V56" s="21">
        <v>7272.2890625</v>
      </c>
      <c r="W56">
        <v>0.42961165048543687</v>
      </c>
      <c r="X56">
        <v>4.2059449042259646E-5</v>
      </c>
      <c r="Y56">
        <v>3.0586847124480096E-5</v>
      </c>
      <c r="Z56" s="22">
        <v>30.586847124480094</v>
      </c>
      <c r="AA56" s="22">
        <v>38.815795843248843</v>
      </c>
      <c r="AB56" s="22">
        <v>0.73891512205191889</v>
      </c>
      <c r="AC56">
        <v>27.385200000000001</v>
      </c>
      <c r="AD56" s="36">
        <v>87.4</v>
      </c>
      <c r="AE56" s="36">
        <v>678</v>
      </c>
      <c r="AF56">
        <v>42.059449042259644</v>
      </c>
      <c r="AG56">
        <v>18.418666666666667</v>
      </c>
      <c r="AH56" t="s">
        <v>559</v>
      </c>
      <c r="AI56" t="s">
        <v>558</v>
      </c>
      <c r="AJ56" t="s">
        <v>560</v>
      </c>
    </row>
    <row r="57" spans="1:36" x14ac:dyDescent="0.35">
      <c r="A57" s="2">
        <v>44734</v>
      </c>
      <c r="B57" t="s">
        <v>18</v>
      </c>
      <c r="C57" t="s">
        <v>548</v>
      </c>
      <c r="D57" t="s">
        <v>109</v>
      </c>
      <c r="E57" t="s">
        <v>21</v>
      </c>
      <c r="F57">
        <v>6</v>
      </c>
      <c r="G57" t="s">
        <v>39</v>
      </c>
      <c r="H57" t="s">
        <v>113</v>
      </c>
      <c r="I57" t="s">
        <v>440</v>
      </c>
      <c r="J57" t="s">
        <v>440</v>
      </c>
      <c r="K57" t="s">
        <v>69</v>
      </c>
      <c r="L57" s="1">
        <v>0.59299999999999997</v>
      </c>
      <c r="M57">
        <v>3.78</v>
      </c>
      <c r="N57" s="1">
        <v>-0.378</v>
      </c>
      <c r="O57" t="s">
        <v>135</v>
      </c>
      <c r="P57">
        <v>0.41899999999999998</v>
      </c>
      <c r="Q57" s="1">
        <v>0.17399999999999999</v>
      </c>
      <c r="R57">
        <v>11.74</v>
      </c>
      <c r="S57" s="42">
        <v>-1.1739999999999999</v>
      </c>
      <c r="T57" s="1">
        <v>-0.79599999999999993</v>
      </c>
      <c r="U57">
        <v>96.25</v>
      </c>
      <c r="V57" s="21">
        <v>7272.2890625</v>
      </c>
      <c r="W57">
        <v>0.41527446300715987</v>
      </c>
      <c r="X57">
        <v>4.0338302992179522E-5</v>
      </c>
      <c r="Y57">
        <v>2.9335179964983816E-5</v>
      </c>
      <c r="Z57" s="22">
        <v>29.335179964983816</v>
      </c>
      <c r="AA57" s="22">
        <v>36.853241162039971</v>
      </c>
      <c r="AB57" s="22">
        <v>0.70155503963456345</v>
      </c>
      <c r="AC57">
        <v>31.695499999999999</v>
      </c>
      <c r="AD57" s="36">
        <v>87.4</v>
      </c>
      <c r="AE57" s="36">
        <v>678</v>
      </c>
      <c r="AF57">
        <v>40.338302992179521</v>
      </c>
      <c r="AG57">
        <v>15.591269841269842</v>
      </c>
      <c r="AH57" t="s">
        <v>559</v>
      </c>
      <c r="AI57" t="s">
        <v>558</v>
      </c>
      <c r="AJ57" t="s">
        <v>560</v>
      </c>
    </row>
    <row r="58" spans="1:36" x14ac:dyDescent="0.35">
      <c r="A58" s="2">
        <v>44749</v>
      </c>
      <c r="B58" t="s">
        <v>18</v>
      </c>
      <c r="C58" t="s">
        <v>550</v>
      </c>
      <c r="D58" t="s">
        <v>109</v>
      </c>
      <c r="E58" t="s">
        <v>21</v>
      </c>
      <c r="F58">
        <v>12</v>
      </c>
      <c r="G58" t="s">
        <v>39</v>
      </c>
      <c r="H58" t="s">
        <v>119</v>
      </c>
      <c r="I58" t="s">
        <v>441</v>
      </c>
      <c r="J58" t="s">
        <v>441</v>
      </c>
      <c r="K58" t="s">
        <v>153</v>
      </c>
      <c r="L58" s="1">
        <v>0.745</v>
      </c>
      <c r="M58">
        <v>5.52</v>
      </c>
      <c r="N58" s="1">
        <v>-0.55199999999999994</v>
      </c>
      <c r="O58" t="s">
        <v>176</v>
      </c>
      <c r="P58">
        <v>0.54400000000000004</v>
      </c>
      <c r="Q58" s="1">
        <v>0.20099999999999996</v>
      </c>
      <c r="R58">
        <v>11.78</v>
      </c>
      <c r="S58" s="42">
        <v>-1.1779999999999999</v>
      </c>
      <c r="T58" s="1">
        <v>-0.626</v>
      </c>
      <c r="U58">
        <v>85.5</v>
      </c>
      <c r="V58" s="21">
        <v>5738.5462500000003</v>
      </c>
      <c r="W58">
        <v>0.36948529411764697</v>
      </c>
      <c r="X58">
        <v>3.493486445414584E-5</v>
      </c>
      <c r="Y58">
        <v>2.0047533540759692E-5</v>
      </c>
      <c r="Z58" s="22">
        <v>20.047533540759691</v>
      </c>
      <c r="AA58" s="22">
        <v>32.024813962874909</v>
      </c>
      <c r="AB58" s="22">
        <v>0.60963890612031535</v>
      </c>
      <c r="AC58">
        <v>34.081400000000002</v>
      </c>
      <c r="AD58" s="36">
        <v>93.2</v>
      </c>
      <c r="AE58" s="36">
        <v>740</v>
      </c>
      <c r="AF58">
        <v>34.934864454145838</v>
      </c>
      <c r="AG58">
        <v>13.083333333333334</v>
      </c>
      <c r="AH58" t="s">
        <v>559</v>
      </c>
      <c r="AI58" t="s">
        <v>558</v>
      </c>
      <c r="AJ58" t="s">
        <v>560</v>
      </c>
    </row>
    <row r="59" spans="1:36" x14ac:dyDescent="0.35">
      <c r="A59" s="2">
        <v>44776</v>
      </c>
      <c r="B59" t="s">
        <v>18</v>
      </c>
      <c r="C59" t="s">
        <v>551</v>
      </c>
      <c r="D59" t="s">
        <v>109</v>
      </c>
      <c r="E59" t="s">
        <v>21</v>
      </c>
      <c r="F59">
        <v>9</v>
      </c>
      <c r="G59" t="s">
        <v>39</v>
      </c>
      <c r="H59" t="s">
        <v>113</v>
      </c>
      <c r="I59" t="s">
        <v>440</v>
      </c>
      <c r="J59" t="s">
        <v>440</v>
      </c>
      <c r="K59" t="s">
        <v>134</v>
      </c>
      <c r="L59" s="1">
        <v>0.61899999999999999</v>
      </c>
      <c r="M59">
        <v>3.43</v>
      </c>
      <c r="N59" s="1">
        <v>-0.34300000000000003</v>
      </c>
      <c r="O59" t="s">
        <v>202</v>
      </c>
      <c r="P59">
        <v>0.437</v>
      </c>
      <c r="Q59" s="1">
        <v>0.182</v>
      </c>
      <c r="R59">
        <v>13.29</v>
      </c>
      <c r="S59" s="42">
        <v>-1.329</v>
      </c>
      <c r="T59" s="1">
        <v>-0.98599999999999999</v>
      </c>
      <c r="U59">
        <v>96.25</v>
      </c>
      <c r="V59" s="21">
        <v>7272.2890625</v>
      </c>
      <c r="W59">
        <v>0.41647597254004576</v>
      </c>
      <c r="X59">
        <v>4.0482021490565603E-5</v>
      </c>
      <c r="Y59">
        <v>2.9439696211373021E-5</v>
      </c>
      <c r="Z59" s="22">
        <v>29.439696211373022</v>
      </c>
      <c r="AA59" s="22">
        <v>29.857704068329639</v>
      </c>
      <c r="AB59" s="22">
        <v>0.56838481774107763</v>
      </c>
      <c r="AC59">
        <v>28.545300000000001</v>
      </c>
      <c r="AD59" s="36">
        <v>87.4</v>
      </c>
      <c r="AE59" s="36">
        <v>678</v>
      </c>
      <c r="AF59">
        <v>40.4820214905656</v>
      </c>
      <c r="AG59">
        <v>15.665264505802318</v>
      </c>
      <c r="AH59" t="s">
        <v>559</v>
      </c>
      <c r="AI59" t="s">
        <v>558</v>
      </c>
      <c r="AJ59" t="s">
        <v>560</v>
      </c>
    </row>
    <row r="60" spans="1:36" x14ac:dyDescent="0.35">
      <c r="A60" s="2">
        <v>44777</v>
      </c>
      <c r="B60" t="s">
        <v>18</v>
      </c>
      <c r="C60" t="s">
        <v>551</v>
      </c>
      <c r="D60" t="s">
        <v>109</v>
      </c>
      <c r="E60" t="s">
        <v>21</v>
      </c>
      <c r="F60">
        <v>16</v>
      </c>
      <c r="G60" t="s">
        <v>39</v>
      </c>
      <c r="H60" t="s">
        <v>119</v>
      </c>
      <c r="I60" t="s">
        <v>441</v>
      </c>
      <c r="J60" t="s">
        <v>441</v>
      </c>
      <c r="K60" t="s">
        <v>87</v>
      </c>
      <c r="L60" s="1">
        <v>0.81899999999999995</v>
      </c>
      <c r="M60">
        <v>7.21</v>
      </c>
      <c r="N60" s="1">
        <v>-0.72099999999999997</v>
      </c>
      <c r="O60" t="s">
        <v>180</v>
      </c>
      <c r="P60">
        <v>0.54900000000000004</v>
      </c>
      <c r="Q60" s="1">
        <v>0.26999999999999991</v>
      </c>
      <c r="R60" s="4">
        <v>17.18</v>
      </c>
      <c r="S60" s="42">
        <v>-1.718</v>
      </c>
      <c r="T60" s="1">
        <v>-0.997</v>
      </c>
      <c r="U60">
        <v>85.5</v>
      </c>
      <c r="V60" s="21">
        <v>5738.5462500000003</v>
      </c>
      <c r="W60">
        <v>0.49180327868852436</v>
      </c>
      <c r="X60">
        <v>4.9675494502303785E-5</v>
      </c>
      <c r="Y60">
        <v>2.8506512269309103E-5</v>
      </c>
      <c r="Z60" s="22">
        <v>28.506512269309102</v>
      </c>
      <c r="AA60" s="22">
        <v>28.592289136719259</v>
      </c>
      <c r="AB60" s="22">
        <v>0.5442958042782805</v>
      </c>
      <c r="AC60">
        <v>29.967099999999999</v>
      </c>
      <c r="AD60" s="36">
        <v>93.2</v>
      </c>
      <c r="AE60" s="36">
        <v>740</v>
      </c>
      <c r="AF60">
        <v>49.675494502303785</v>
      </c>
      <c r="AG60">
        <v>15.50428820417056</v>
      </c>
      <c r="AH60" t="s">
        <v>559</v>
      </c>
      <c r="AI60" t="s">
        <v>558</v>
      </c>
      <c r="AJ60" t="s">
        <v>560</v>
      </c>
    </row>
    <row r="61" spans="1:36" x14ac:dyDescent="0.35">
      <c r="A61" s="2">
        <v>44762</v>
      </c>
      <c r="B61" t="s">
        <v>18</v>
      </c>
      <c r="C61" t="s">
        <v>549</v>
      </c>
      <c r="D61" t="s">
        <v>20</v>
      </c>
      <c r="E61" t="s">
        <v>21</v>
      </c>
      <c r="F61">
        <v>16</v>
      </c>
      <c r="G61" t="s">
        <v>39</v>
      </c>
      <c r="H61" t="s">
        <v>40</v>
      </c>
      <c r="I61" t="s">
        <v>418</v>
      </c>
      <c r="J61" t="s">
        <v>418</v>
      </c>
      <c r="K61" t="s">
        <v>184</v>
      </c>
      <c r="L61" s="1">
        <v>0.78100000000000003</v>
      </c>
      <c r="M61">
        <v>24.32</v>
      </c>
      <c r="N61" s="1">
        <v>-2.4319999999999999</v>
      </c>
      <c r="O61" t="s">
        <v>185</v>
      </c>
      <c r="P61">
        <v>0.749</v>
      </c>
      <c r="Q61" s="1">
        <v>3.2000000000000028E-2</v>
      </c>
      <c r="R61">
        <v>24.65</v>
      </c>
      <c r="S61" s="42">
        <v>-2.4649999999999999</v>
      </c>
      <c r="T61" s="1">
        <v>-3.2999999999999918E-2</v>
      </c>
      <c r="U61">
        <v>69.400000000000006</v>
      </c>
      <c r="V61" s="21">
        <v>3780.8426000000004</v>
      </c>
      <c r="W61">
        <v>4.2723631508678278E-2</v>
      </c>
      <c r="X61">
        <v>2.4541407518801376E-6</v>
      </c>
      <c r="Y61">
        <v>9.2787199011044555E-7</v>
      </c>
      <c r="Z61" s="22">
        <v>0.92787199011044552</v>
      </c>
      <c r="AA61" s="22">
        <v>28.117333033649935</v>
      </c>
      <c r="AB61" s="22">
        <v>0.53525432414771623</v>
      </c>
      <c r="AC61">
        <v>34.903799999999997</v>
      </c>
      <c r="AD61" s="13">
        <v>78.599999999999994</v>
      </c>
      <c r="AE61">
        <v>701</v>
      </c>
      <c r="AF61">
        <v>2.4541407518801375</v>
      </c>
      <c r="AG61">
        <v>11.020894580054243</v>
      </c>
      <c r="AH61" t="s">
        <v>559</v>
      </c>
      <c r="AI61" t="s">
        <v>558</v>
      </c>
      <c r="AJ61" t="s">
        <v>560</v>
      </c>
    </row>
    <row r="62" spans="1:36" x14ac:dyDescent="0.35">
      <c r="A62" s="2">
        <v>44790</v>
      </c>
      <c r="B62" s="6" t="s">
        <v>18</v>
      </c>
      <c r="C62" s="6" t="s">
        <v>552</v>
      </c>
      <c r="D62" t="s">
        <v>109</v>
      </c>
      <c r="E62" t="s">
        <v>21</v>
      </c>
      <c r="F62">
        <v>12</v>
      </c>
      <c r="G62" t="s">
        <v>39</v>
      </c>
      <c r="H62" t="s">
        <v>113</v>
      </c>
      <c r="I62" t="s">
        <v>440</v>
      </c>
      <c r="J62" t="s">
        <v>440</v>
      </c>
      <c r="K62" t="s">
        <v>215</v>
      </c>
      <c r="L62" s="1">
        <v>0.61899999999999999</v>
      </c>
      <c r="M62">
        <v>13.61</v>
      </c>
      <c r="N62" s="1">
        <v>-1.361</v>
      </c>
      <c r="O62" s="6" t="s">
        <v>160</v>
      </c>
      <c r="P62">
        <v>0.48599999999999999</v>
      </c>
      <c r="Q62" s="1">
        <v>0.13300000000000001</v>
      </c>
      <c r="R62">
        <v>20.07</v>
      </c>
      <c r="S62" s="42">
        <v>-2.0070000000000001</v>
      </c>
      <c r="T62" s="1">
        <v>-0.64600000000000013</v>
      </c>
      <c r="U62">
        <v>96.25</v>
      </c>
      <c r="V62" s="21">
        <v>7272.2890625</v>
      </c>
      <c r="W62">
        <v>0.27366255144032925</v>
      </c>
      <c r="X62">
        <v>2.4141212782099159E-5</v>
      </c>
      <c r="Y62">
        <v>1.7556187767074491E-5</v>
      </c>
      <c r="Z62" s="22">
        <v>17.556187767074491</v>
      </c>
      <c r="AA62" s="22">
        <v>27.176761249341311</v>
      </c>
      <c r="AB62" s="22">
        <v>0.51734917239950395</v>
      </c>
      <c r="AC62">
        <v>32.178800000000003</v>
      </c>
      <c r="AD62" s="36">
        <v>87.4</v>
      </c>
      <c r="AE62" s="36">
        <v>678</v>
      </c>
      <c r="AF62">
        <v>24.14121278209916</v>
      </c>
      <c r="AG62">
        <v>15.49463920787486</v>
      </c>
      <c r="AH62" t="s">
        <v>559</v>
      </c>
      <c r="AI62" t="s">
        <v>558</v>
      </c>
      <c r="AJ62" t="s">
        <v>560</v>
      </c>
    </row>
    <row r="63" spans="1:36" x14ac:dyDescent="0.35">
      <c r="A63" s="2">
        <v>44734</v>
      </c>
      <c r="B63" t="s">
        <v>18</v>
      </c>
      <c r="C63" t="s">
        <v>548</v>
      </c>
      <c r="D63" t="s">
        <v>109</v>
      </c>
      <c r="E63" t="s">
        <v>21</v>
      </c>
      <c r="F63">
        <v>12</v>
      </c>
      <c r="G63" t="s">
        <v>39</v>
      </c>
      <c r="H63" t="s">
        <v>113</v>
      </c>
      <c r="I63" t="s">
        <v>440</v>
      </c>
      <c r="J63" t="s">
        <v>440</v>
      </c>
      <c r="K63" t="s">
        <v>145</v>
      </c>
      <c r="L63" s="1">
        <v>0.72499999999999998</v>
      </c>
      <c r="M63">
        <v>2.73</v>
      </c>
      <c r="N63" s="1">
        <v>-0.27300000000000002</v>
      </c>
      <c r="O63" t="s">
        <v>147</v>
      </c>
      <c r="P63">
        <v>0.50700000000000001</v>
      </c>
      <c r="Q63" s="1">
        <v>0.21799999999999997</v>
      </c>
      <c r="R63">
        <v>14.64</v>
      </c>
      <c r="S63" s="42">
        <v>-1.464</v>
      </c>
      <c r="T63" s="1">
        <v>-1.1909999999999998</v>
      </c>
      <c r="U63">
        <v>96.25</v>
      </c>
      <c r="V63" s="21">
        <v>7272.2890625</v>
      </c>
      <c r="W63">
        <v>0.42998027613412221</v>
      </c>
      <c r="X63">
        <v>4.2103878822027655E-5</v>
      </c>
      <c r="Y63">
        <v>3.0619157744625711E-5</v>
      </c>
      <c r="Z63" s="22">
        <v>30.61915774462571</v>
      </c>
      <c r="AA63" s="22">
        <v>25.70878064200312</v>
      </c>
      <c r="AB63" s="22">
        <v>0.48940402671650463</v>
      </c>
      <c r="AC63">
        <v>31.695499999999999</v>
      </c>
      <c r="AD63" s="36">
        <v>87.4</v>
      </c>
      <c r="AE63" s="36">
        <v>678</v>
      </c>
      <c r="AF63">
        <v>42.103878822027653</v>
      </c>
      <c r="AG63">
        <v>15.591269841269842</v>
      </c>
      <c r="AH63" t="s">
        <v>559</v>
      </c>
      <c r="AI63" t="s">
        <v>558</v>
      </c>
      <c r="AJ63" t="s">
        <v>560</v>
      </c>
    </row>
    <row r="64" spans="1:36" x14ac:dyDescent="0.35">
      <c r="A64" s="2">
        <v>44747</v>
      </c>
      <c r="B64" t="s">
        <v>18</v>
      </c>
      <c r="C64" t="s">
        <v>550</v>
      </c>
      <c r="D64" t="s">
        <v>20</v>
      </c>
      <c r="E64" t="s">
        <v>21</v>
      </c>
      <c r="F64">
        <v>13</v>
      </c>
      <c r="G64" t="s">
        <v>39</v>
      </c>
      <c r="H64" t="s">
        <v>40</v>
      </c>
      <c r="I64" t="s">
        <v>418</v>
      </c>
      <c r="J64" t="s">
        <v>418</v>
      </c>
      <c r="K64" t="s">
        <v>143</v>
      </c>
      <c r="L64" s="1">
        <v>0.76300000000000001</v>
      </c>
      <c r="M64">
        <v>18.34</v>
      </c>
      <c r="N64" s="1">
        <v>-1.8340000000000001</v>
      </c>
      <c r="O64" t="s">
        <v>163</v>
      </c>
      <c r="P64">
        <v>0.61499999999999999</v>
      </c>
      <c r="Q64" s="1">
        <v>0.14800000000000002</v>
      </c>
      <c r="R64">
        <v>21.57</v>
      </c>
      <c r="S64" s="42">
        <v>-2.157</v>
      </c>
      <c r="T64" s="1">
        <v>-0.32299999999999995</v>
      </c>
      <c r="U64">
        <v>69.400000000000006</v>
      </c>
      <c r="V64" s="21">
        <v>3780.8426000000004</v>
      </c>
      <c r="W64">
        <v>0.24065040650406508</v>
      </c>
      <c r="X64">
        <v>2.0607906038520198E-5</v>
      </c>
      <c r="Y64">
        <v>7.7915249047234419E-6</v>
      </c>
      <c r="Z64" s="22">
        <v>7.7915249047234418</v>
      </c>
      <c r="AA64" s="22">
        <v>24.122368126078772</v>
      </c>
      <c r="AB64" s="22">
        <v>0.45920435742303539</v>
      </c>
      <c r="AC64">
        <v>33.278799999999997</v>
      </c>
      <c r="AD64" s="13">
        <v>78.599999999999994</v>
      </c>
      <c r="AE64">
        <v>701</v>
      </c>
      <c r="AF64">
        <v>20.607906038520198</v>
      </c>
      <c r="AG64">
        <v>11.802345679012349</v>
      </c>
      <c r="AH64" t="s">
        <v>559</v>
      </c>
      <c r="AI64" t="s">
        <v>558</v>
      </c>
      <c r="AJ64" t="s">
        <v>560</v>
      </c>
    </row>
    <row r="65" spans="1:36" x14ac:dyDescent="0.35">
      <c r="A65" s="2">
        <v>44804</v>
      </c>
      <c r="B65" s="6" t="s">
        <v>18</v>
      </c>
      <c r="C65" s="6" t="s">
        <v>553</v>
      </c>
      <c r="D65" t="s">
        <v>109</v>
      </c>
      <c r="E65" t="s">
        <v>21</v>
      </c>
      <c r="F65">
        <v>7</v>
      </c>
      <c r="G65" t="s">
        <v>39</v>
      </c>
      <c r="H65" t="s">
        <v>119</v>
      </c>
      <c r="I65" t="s">
        <v>441</v>
      </c>
      <c r="J65" t="s">
        <v>441</v>
      </c>
      <c r="K65" t="s">
        <v>236</v>
      </c>
      <c r="L65" s="1">
        <v>0.73499999999999999</v>
      </c>
      <c r="M65" s="4">
        <v>11.2</v>
      </c>
      <c r="N65" s="1">
        <v>-1.1199999999999999</v>
      </c>
      <c r="O65" t="s">
        <v>135</v>
      </c>
      <c r="P65">
        <v>0.53800000000000003</v>
      </c>
      <c r="Q65" s="1">
        <v>0.19699999999999995</v>
      </c>
      <c r="R65">
        <v>19.579999999999998</v>
      </c>
      <c r="S65" s="42">
        <v>-1.9579999999999997</v>
      </c>
      <c r="T65" s="1">
        <v>-0.83799999999999986</v>
      </c>
      <c r="U65">
        <v>85.5</v>
      </c>
      <c r="V65" s="21">
        <v>5738.5462500000003</v>
      </c>
      <c r="W65">
        <v>0.36617100371747202</v>
      </c>
      <c r="X65">
        <v>3.4549510962554749E-5</v>
      </c>
      <c r="Y65">
        <v>1.9826396657350245E-5</v>
      </c>
      <c r="Z65" s="22">
        <v>19.826396657350244</v>
      </c>
      <c r="AA65" s="22">
        <v>23.65918455531056</v>
      </c>
      <c r="AB65" s="22">
        <v>0.45038698456512027</v>
      </c>
      <c r="AC65">
        <v>32.519599999999997</v>
      </c>
      <c r="AD65" s="36">
        <v>93.2</v>
      </c>
      <c r="AE65" s="36">
        <v>740</v>
      </c>
      <c r="AF65">
        <v>34.549510962554749</v>
      </c>
      <c r="AG65">
        <v>7.0107887060214562</v>
      </c>
      <c r="AH65" t="s">
        <v>559</v>
      </c>
      <c r="AI65" t="s">
        <v>558</v>
      </c>
      <c r="AJ65" t="s">
        <v>560</v>
      </c>
    </row>
    <row r="66" spans="1:36" x14ac:dyDescent="0.35">
      <c r="A66" s="2">
        <v>44764</v>
      </c>
      <c r="B66" t="s">
        <v>18</v>
      </c>
      <c r="C66" t="s">
        <v>549</v>
      </c>
      <c r="D66" t="s">
        <v>109</v>
      </c>
      <c r="E66" t="s">
        <v>21</v>
      </c>
      <c r="F66">
        <v>14</v>
      </c>
      <c r="G66" t="s">
        <v>39</v>
      </c>
      <c r="H66" t="s">
        <v>119</v>
      </c>
      <c r="I66" t="s">
        <v>441</v>
      </c>
      <c r="J66" t="s">
        <v>441</v>
      </c>
      <c r="K66" t="s">
        <v>193</v>
      </c>
      <c r="L66" s="1">
        <v>0.749</v>
      </c>
      <c r="M66">
        <v>13.45</v>
      </c>
      <c r="N66" s="1">
        <v>-1.345</v>
      </c>
      <c r="O66" t="s">
        <v>163</v>
      </c>
      <c r="P66">
        <v>0.59299999999999997</v>
      </c>
      <c r="Q66" s="1">
        <v>0.15600000000000003</v>
      </c>
      <c r="R66">
        <v>20.64</v>
      </c>
      <c r="S66" s="42">
        <v>-2.0640000000000001</v>
      </c>
      <c r="T66" s="1">
        <v>-0.71900000000000008</v>
      </c>
      <c r="U66">
        <v>85.5</v>
      </c>
      <c r="V66" s="21">
        <v>5738.5462500000003</v>
      </c>
      <c r="W66">
        <v>0.26306913996627324</v>
      </c>
      <c r="X66">
        <v>2.2996037830945378E-5</v>
      </c>
      <c r="Y66">
        <v>1.3196382665962975E-5</v>
      </c>
      <c r="Z66" s="22">
        <v>13.196382665962975</v>
      </c>
      <c r="AA66" s="22">
        <v>18.353800648070894</v>
      </c>
      <c r="AB66" s="22">
        <v>0.34939128649463691</v>
      </c>
      <c r="AC66">
        <v>34.764699999999998</v>
      </c>
      <c r="AD66" s="36">
        <v>93.2</v>
      </c>
      <c r="AE66" s="36">
        <v>740</v>
      </c>
      <c r="AF66">
        <v>22.996037830945379</v>
      </c>
      <c r="AG66">
        <v>12.394095238095241</v>
      </c>
      <c r="AH66" t="s">
        <v>559</v>
      </c>
      <c r="AI66" t="s">
        <v>558</v>
      </c>
      <c r="AJ66" t="s">
        <v>560</v>
      </c>
    </row>
    <row r="67" spans="1:36" x14ac:dyDescent="0.35">
      <c r="A67" s="2">
        <v>44804</v>
      </c>
      <c r="B67" s="6" t="s">
        <v>18</v>
      </c>
      <c r="C67" s="6" t="s">
        <v>553</v>
      </c>
      <c r="D67" t="s">
        <v>109</v>
      </c>
      <c r="E67" t="s">
        <v>21</v>
      </c>
      <c r="F67">
        <v>11</v>
      </c>
      <c r="G67" t="s">
        <v>39</v>
      </c>
      <c r="H67" t="s">
        <v>113</v>
      </c>
      <c r="I67" t="s">
        <v>440</v>
      </c>
      <c r="J67" t="s">
        <v>440</v>
      </c>
      <c r="K67" t="s">
        <v>226</v>
      </c>
      <c r="L67" s="1">
        <v>0.621</v>
      </c>
      <c r="M67">
        <v>5.61</v>
      </c>
      <c r="N67" s="1">
        <v>-0.56100000000000005</v>
      </c>
      <c r="O67" t="s">
        <v>233</v>
      </c>
      <c r="P67">
        <v>0.48299999999999998</v>
      </c>
      <c r="Q67" s="1">
        <v>0.13800000000000001</v>
      </c>
      <c r="R67">
        <v>17.23</v>
      </c>
      <c r="S67" s="42">
        <v>-1.7230000000000001</v>
      </c>
      <c r="T67" s="1">
        <v>-1.1619999999999999</v>
      </c>
      <c r="U67">
        <v>96.25</v>
      </c>
      <c r="V67" s="21">
        <v>7272.2890625</v>
      </c>
      <c r="W67">
        <v>0.28571428571428575</v>
      </c>
      <c r="X67">
        <v>2.5456529676096076E-5</v>
      </c>
      <c r="Y67">
        <v>1.8512724233268017E-5</v>
      </c>
      <c r="Z67" s="22">
        <v>18.512724233268017</v>
      </c>
      <c r="AA67" s="22">
        <v>15.93177644859554</v>
      </c>
      <c r="AB67" s="22">
        <v>0.3032845336099268</v>
      </c>
      <c r="AC67">
        <v>32.519599999999997</v>
      </c>
      <c r="AD67" s="36">
        <v>87.4</v>
      </c>
      <c r="AE67" s="36">
        <v>678</v>
      </c>
      <c r="AF67">
        <v>25.456529676096075</v>
      </c>
      <c r="AG67">
        <v>7.0107887060214562</v>
      </c>
      <c r="AH67" t="s">
        <v>559</v>
      </c>
      <c r="AI67" t="s">
        <v>558</v>
      </c>
      <c r="AJ67" t="s">
        <v>560</v>
      </c>
    </row>
    <row r="68" spans="1:36" x14ac:dyDescent="0.35">
      <c r="A68" s="2">
        <v>44806</v>
      </c>
      <c r="B68" s="6" t="s">
        <v>18</v>
      </c>
      <c r="C68" s="6" t="s">
        <v>553</v>
      </c>
      <c r="D68" t="s">
        <v>20</v>
      </c>
      <c r="E68" t="s">
        <v>21</v>
      </c>
      <c r="F68">
        <v>13</v>
      </c>
      <c r="G68" t="s">
        <v>39</v>
      </c>
      <c r="H68" t="s">
        <v>40</v>
      </c>
      <c r="I68" t="s">
        <v>418</v>
      </c>
      <c r="J68" t="s">
        <v>418</v>
      </c>
      <c r="K68" t="s">
        <v>241</v>
      </c>
      <c r="L68" s="1">
        <v>0.79100000000000004</v>
      </c>
      <c r="M68">
        <v>9.34</v>
      </c>
      <c r="N68" s="1">
        <v>-0.93399999999999994</v>
      </c>
      <c r="O68" t="s">
        <v>32</v>
      </c>
      <c r="P68">
        <v>0.63600000000000001</v>
      </c>
      <c r="Q68" s="1">
        <v>0.15500000000000003</v>
      </c>
      <c r="R68">
        <v>14.38</v>
      </c>
      <c r="S68" s="42">
        <v>-1.4380000000000002</v>
      </c>
      <c r="T68" s="1">
        <v>-0.50400000000000023</v>
      </c>
      <c r="U68">
        <v>69.400000000000006</v>
      </c>
      <c r="V68" s="21">
        <v>3780.8426000000004</v>
      </c>
      <c r="W68">
        <v>0.2437106918238994</v>
      </c>
      <c r="X68">
        <v>2.093098047017677E-5</v>
      </c>
      <c r="Y68">
        <v>7.9136742621412378E-6</v>
      </c>
      <c r="Z68" s="22">
        <v>7.9136742621412379</v>
      </c>
      <c r="AA68" s="22">
        <v>15.701734647105624</v>
      </c>
      <c r="AB68" s="22">
        <v>0.29890535337847141</v>
      </c>
      <c r="AC68">
        <v>35.566600000000001</v>
      </c>
      <c r="AD68" s="13">
        <v>78.599999999999994</v>
      </c>
      <c r="AE68">
        <v>701</v>
      </c>
      <c r="AF68">
        <v>20.93098047017677</v>
      </c>
      <c r="AG68">
        <v>11.450000000000001</v>
      </c>
      <c r="AH68" t="s">
        <v>559</v>
      </c>
      <c r="AI68" t="s">
        <v>558</v>
      </c>
      <c r="AJ68" t="s">
        <v>560</v>
      </c>
    </row>
    <row r="69" spans="1:36" x14ac:dyDescent="0.35">
      <c r="A69" s="2">
        <v>44750</v>
      </c>
      <c r="B69" t="s">
        <v>18</v>
      </c>
      <c r="C69" t="s">
        <v>550</v>
      </c>
      <c r="D69" t="s">
        <v>123</v>
      </c>
      <c r="E69" t="s">
        <v>21</v>
      </c>
      <c r="F69">
        <v>10</v>
      </c>
      <c r="G69" t="s">
        <v>39</v>
      </c>
      <c r="H69" t="s">
        <v>131</v>
      </c>
      <c r="I69" t="s">
        <v>455</v>
      </c>
      <c r="J69" t="s">
        <v>455</v>
      </c>
      <c r="K69" t="s">
        <v>169</v>
      </c>
      <c r="L69" s="1">
        <v>0.88100000000000001</v>
      </c>
      <c r="M69">
        <v>9.83</v>
      </c>
      <c r="N69" s="1">
        <v>-0.98299999999999998</v>
      </c>
      <c r="O69" t="s">
        <v>180</v>
      </c>
      <c r="P69">
        <v>0.72299999999999998</v>
      </c>
      <c r="Q69" s="1">
        <v>0.15800000000000003</v>
      </c>
      <c r="R69">
        <v>16.7</v>
      </c>
      <c r="S69" s="42">
        <v>-1.67</v>
      </c>
      <c r="T69" s="1">
        <v>-0.68699999999999994</v>
      </c>
      <c r="U69">
        <v>84.55</v>
      </c>
      <c r="V69" s="21">
        <v>5611.7314624999999</v>
      </c>
      <c r="W69">
        <v>0.21853388658367917</v>
      </c>
      <c r="X69">
        <v>1.8301833137713176E-5</v>
      </c>
      <c r="Y69">
        <v>1.0270497284033013E-5</v>
      </c>
      <c r="Z69" s="22">
        <v>10.270497284033013</v>
      </c>
      <c r="AA69" s="22">
        <v>14.949777706016032</v>
      </c>
      <c r="AB69" s="22">
        <v>0.28459075946554913</v>
      </c>
      <c r="AC69">
        <v>33.388599999999997</v>
      </c>
      <c r="AD69" s="36">
        <v>90</v>
      </c>
      <c r="AE69" s="36">
        <v>650</v>
      </c>
      <c r="AF69">
        <v>18.301833137713178</v>
      </c>
      <c r="AG69">
        <v>10.019670781892938</v>
      </c>
      <c r="AH69" t="s">
        <v>559</v>
      </c>
      <c r="AI69" t="s">
        <v>558</v>
      </c>
      <c r="AJ69" t="s">
        <v>560</v>
      </c>
    </row>
    <row r="70" spans="1:36" x14ac:dyDescent="0.35">
      <c r="A70" s="2">
        <v>44791</v>
      </c>
      <c r="B70" s="6" t="s">
        <v>18</v>
      </c>
      <c r="C70" s="6" t="s">
        <v>552</v>
      </c>
      <c r="D70" t="s">
        <v>109</v>
      </c>
      <c r="E70" t="s">
        <v>21</v>
      </c>
      <c r="F70">
        <v>13</v>
      </c>
      <c r="G70" t="s">
        <v>39</v>
      </c>
      <c r="H70" t="s">
        <v>119</v>
      </c>
      <c r="I70" t="s">
        <v>441</v>
      </c>
      <c r="J70" t="s">
        <v>441</v>
      </c>
      <c r="K70" t="s">
        <v>221</v>
      </c>
      <c r="L70" s="1">
        <v>0.747</v>
      </c>
      <c r="M70">
        <v>4.04</v>
      </c>
      <c r="N70" s="1">
        <v>-0.40400000000000003</v>
      </c>
      <c r="O70" t="s">
        <v>88</v>
      </c>
      <c r="P70">
        <v>0.54200000000000004</v>
      </c>
      <c r="Q70" s="1">
        <v>0.20499999999999996</v>
      </c>
      <c r="R70">
        <v>18.16</v>
      </c>
      <c r="S70" s="42">
        <v>-1.8160000000000001</v>
      </c>
      <c r="T70" s="1">
        <v>-1.4119999999999999</v>
      </c>
      <c r="U70">
        <v>85.5</v>
      </c>
      <c r="V70" s="21">
        <v>5738.5462500000003</v>
      </c>
      <c r="W70">
        <v>0.37822878228782275</v>
      </c>
      <c r="X70">
        <v>3.5955293865164106E-5</v>
      </c>
      <c r="Y70">
        <v>2.063311167775855E-5</v>
      </c>
      <c r="Z70" s="22">
        <v>20.633111677758549</v>
      </c>
      <c r="AA70" s="22">
        <v>14.612685324191608</v>
      </c>
      <c r="AB70" s="22">
        <v>0.27817371575827987</v>
      </c>
      <c r="AC70">
        <v>28.894600000000001</v>
      </c>
      <c r="AD70" s="36">
        <v>93.2</v>
      </c>
      <c r="AE70" s="36">
        <v>740</v>
      </c>
      <c r="AF70">
        <v>35.955293865164109</v>
      </c>
      <c r="AG70">
        <v>15.563004370478136</v>
      </c>
      <c r="AH70" t="s">
        <v>559</v>
      </c>
      <c r="AI70" t="s">
        <v>558</v>
      </c>
      <c r="AJ70" t="s">
        <v>560</v>
      </c>
    </row>
    <row r="71" spans="1:36" x14ac:dyDescent="0.35">
      <c r="A71" s="2">
        <v>44734</v>
      </c>
      <c r="B71" t="s">
        <v>18</v>
      </c>
      <c r="C71" t="s">
        <v>548</v>
      </c>
      <c r="D71" t="s">
        <v>123</v>
      </c>
      <c r="E71" t="s">
        <v>21</v>
      </c>
      <c r="F71">
        <v>8</v>
      </c>
      <c r="G71" t="s">
        <v>39</v>
      </c>
      <c r="H71" t="s">
        <v>131</v>
      </c>
      <c r="I71" t="s">
        <v>455</v>
      </c>
      <c r="J71" t="s">
        <v>455</v>
      </c>
      <c r="K71" t="s">
        <v>142</v>
      </c>
      <c r="L71" s="1">
        <v>0.84199999999999997</v>
      </c>
      <c r="M71">
        <v>3.51</v>
      </c>
      <c r="N71" s="1">
        <v>-0.35099999999999998</v>
      </c>
      <c r="O71" t="s">
        <v>149</v>
      </c>
      <c r="P71">
        <v>0.624</v>
      </c>
      <c r="Q71" s="1">
        <v>0.21799999999999997</v>
      </c>
      <c r="R71">
        <v>16.09</v>
      </c>
      <c r="S71" s="42">
        <v>-1.609</v>
      </c>
      <c r="T71" s="1">
        <v>-1.258</v>
      </c>
      <c r="U71">
        <v>84.55</v>
      </c>
      <c r="V71" s="21">
        <v>5611.7314624999999</v>
      </c>
      <c r="W71">
        <v>0.34935897435897434</v>
      </c>
      <c r="X71">
        <v>3.2607287682818819E-5</v>
      </c>
      <c r="Y71">
        <v>1.8298334219646309E-5</v>
      </c>
      <c r="Z71" s="22">
        <v>18.298334219646311</v>
      </c>
      <c r="AA71" s="22">
        <v>14.545575691292775</v>
      </c>
      <c r="AB71" s="22">
        <v>0.27689618630134039</v>
      </c>
      <c r="AC71">
        <v>31.695499999999999</v>
      </c>
      <c r="AD71" s="36">
        <v>90</v>
      </c>
      <c r="AE71" s="36">
        <v>650</v>
      </c>
      <c r="AF71">
        <v>32.607287682818821</v>
      </c>
      <c r="AG71">
        <v>14.662698412698415</v>
      </c>
      <c r="AH71" t="s">
        <v>559</v>
      </c>
      <c r="AI71" t="s">
        <v>558</v>
      </c>
      <c r="AJ71" t="s">
        <v>560</v>
      </c>
    </row>
    <row r="72" spans="1:36" x14ac:dyDescent="0.35">
      <c r="A72" s="2">
        <v>44777</v>
      </c>
      <c r="B72" t="s">
        <v>18</v>
      </c>
      <c r="C72" t="s">
        <v>551</v>
      </c>
      <c r="D72" t="s">
        <v>123</v>
      </c>
      <c r="E72" t="s">
        <v>21</v>
      </c>
      <c r="F72">
        <v>6</v>
      </c>
      <c r="G72" t="s">
        <v>39</v>
      </c>
      <c r="H72" t="s">
        <v>131</v>
      </c>
      <c r="I72" t="s">
        <v>455</v>
      </c>
      <c r="J72" t="s">
        <v>455</v>
      </c>
      <c r="K72" t="s">
        <v>165</v>
      </c>
      <c r="L72" s="1">
        <v>0.86599999999999999</v>
      </c>
      <c r="M72">
        <v>5.85</v>
      </c>
      <c r="N72" s="1">
        <v>-0.58499999999999996</v>
      </c>
      <c r="O72" s="6" t="s">
        <v>168</v>
      </c>
      <c r="P72">
        <v>0.72599999999999998</v>
      </c>
      <c r="Q72" s="1">
        <v>0.14000000000000001</v>
      </c>
      <c r="R72">
        <v>12.02</v>
      </c>
      <c r="S72" s="42">
        <v>-1.202</v>
      </c>
      <c r="T72" s="1">
        <v>-0.61699999999999999</v>
      </c>
      <c r="U72">
        <v>84.55</v>
      </c>
      <c r="V72" s="21">
        <v>5611.7314624999999</v>
      </c>
      <c r="W72">
        <v>0.19283746556473833</v>
      </c>
      <c r="X72">
        <v>1.5689806705871461E-5</v>
      </c>
      <c r="Y72">
        <v>8.8046981931882373E-6</v>
      </c>
      <c r="Z72" s="22">
        <v>8.8046981931882371</v>
      </c>
      <c r="AA72" s="22">
        <v>14.270175353627613</v>
      </c>
      <c r="AB72" s="22">
        <v>0.27165354037078199</v>
      </c>
      <c r="AC72">
        <v>29.967099999999999</v>
      </c>
      <c r="AD72" s="36">
        <v>90</v>
      </c>
      <c r="AE72" s="36">
        <v>650</v>
      </c>
      <c r="AF72">
        <v>15.68980670587146</v>
      </c>
      <c r="AG72">
        <v>11.248072663787742</v>
      </c>
      <c r="AH72" t="s">
        <v>559</v>
      </c>
      <c r="AI72" t="s">
        <v>558</v>
      </c>
      <c r="AJ72" t="s">
        <v>560</v>
      </c>
    </row>
    <row r="73" spans="1:36" x14ac:dyDescent="0.35">
      <c r="A73" s="2">
        <v>44721</v>
      </c>
      <c r="B73" t="s">
        <v>18</v>
      </c>
      <c r="C73" t="s">
        <v>547</v>
      </c>
      <c r="D73" t="s">
        <v>20</v>
      </c>
      <c r="E73" t="s">
        <v>21</v>
      </c>
      <c r="F73">
        <v>6</v>
      </c>
      <c r="G73" t="s">
        <v>39</v>
      </c>
      <c r="H73" t="s">
        <v>40</v>
      </c>
      <c r="I73" t="s">
        <v>418</v>
      </c>
      <c r="J73" t="s">
        <v>418</v>
      </c>
      <c r="K73" t="s">
        <v>23</v>
      </c>
      <c r="L73" s="1">
        <v>0.63400000000000001</v>
      </c>
      <c r="M73">
        <v>2.34</v>
      </c>
      <c r="N73" s="1">
        <v>-0.23399999999999999</v>
      </c>
      <c r="O73" t="s">
        <v>32</v>
      </c>
      <c r="P73">
        <v>0.499</v>
      </c>
      <c r="Q73" s="1">
        <v>0.13500000000000001</v>
      </c>
      <c r="R73">
        <v>8.7899999999999991</v>
      </c>
      <c r="S73" s="42">
        <v>-0.87899999999999989</v>
      </c>
      <c r="T73" s="1">
        <v>-0.64499999999999991</v>
      </c>
      <c r="U73">
        <v>69.400000000000006</v>
      </c>
      <c r="V73" s="21">
        <v>3780.8426000000004</v>
      </c>
      <c r="W73">
        <v>0.27054108216432865</v>
      </c>
      <c r="X73">
        <v>2.3802690999676617E-5</v>
      </c>
      <c r="Y73">
        <v>8.999422812621396E-6</v>
      </c>
      <c r="Z73" s="22">
        <v>8.9994228126213969</v>
      </c>
      <c r="AA73" s="22">
        <v>13.952593507940152</v>
      </c>
      <c r="AB73" s="22">
        <v>0.26560790809223017</v>
      </c>
      <c r="AC73">
        <v>24.548100000000002</v>
      </c>
      <c r="AD73" s="13">
        <v>78.599999999999994</v>
      </c>
      <c r="AE73">
        <v>701</v>
      </c>
      <c r="AF73">
        <v>23.802690999676617</v>
      </c>
      <c r="AG73">
        <v>14.811333333333334</v>
      </c>
      <c r="AH73" t="s">
        <v>559</v>
      </c>
      <c r="AI73" t="s">
        <v>558</v>
      </c>
      <c r="AJ73" t="s">
        <v>560</v>
      </c>
    </row>
    <row r="74" spans="1:36" x14ac:dyDescent="0.35">
      <c r="A74" s="2">
        <v>44805</v>
      </c>
      <c r="B74" s="6" t="s">
        <v>18</v>
      </c>
      <c r="C74" s="6" t="s">
        <v>553</v>
      </c>
      <c r="D74" t="s">
        <v>123</v>
      </c>
      <c r="E74" t="s">
        <v>21</v>
      </c>
      <c r="F74">
        <v>2</v>
      </c>
      <c r="G74" t="s">
        <v>39</v>
      </c>
      <c r="H74" t="s">
        <v>131</v>
      </c>
      <c r="I74" t="s">
        <v>455</v>
      </c>
      <c r="J74" t="s">
        <v>455</v>
      </c>
      <c r="K74" t="s">
        <v>188</v>
      </c>
      <c r="L74" s="1">
        <v>0.82699999999999996</v>
      </c>
      <c r="M74">
        <v>10.45</v>
      </c>
      <c r="N74" s="1">
        <v>-1.0449999999999999</v>
      </c>
      <c r="O74" t="s">
        <v>240</v>
      </c>
      <c r="P74">
        <v>0.72199999999999998</v>
      </c>
      <c r="Q74" s="1">
        <v>0.10499999999999998</v>
      </c>
      <c r="R74">
        <v>18.32</v>
      </c>
      <c r="S74" s="42">
        <v>-1.8320000000000001</v>
      </c>
      <c r="T74" s="1">
        <v>-0.78700000000000014</v>
      </c>
      <c r="U74">
        <v>84.55</v>
      </c>
      <c r="V74" s="21">
        <v>5611.7314624999999</v>
      </c>
      <c r="W74">
        <v>0.1454293628808864</v>
      </c>
      <c r="X74">
        <v>1.1085918930382308E-5</v>
      </c>
      <c r="Y74">
        <v>6.2211200052350746E-6</v>
      </c>
      <c r="Z74" s="22">
        <v>6.2211200052350746</v>
      </c>
      <c r="AA74" s="22">
        <v>7.9048538821284291</v>
      </c>
      <c r="AB74" s="22">
        <v>0.15048038934209898</v>
      </c>
      <c r="AC74">
        <v>34.357199999999999</v>
      </c>
      <c r="AD74" s="36">
        <v>90</v>
      </c>
      <c r="AE74" s="36">
        <v>650</v>
      </c>
      <c r="AF74">
        <v>11.085918930382308</v>
      </c>
      <c r="AG74">
        <v>5.6582009490325227</v>
      </c>
      <c r="AH74" t="s">
        <v>559</v>
      </c>
      <c r="AI74" t="s">
        <v>558</v>
      </c>
      <c r="AJ74" t="s">
        <v>560</v>
      </c>
    </row>
    <row r="75" spans="1:36" x14ac:dyDescent="0.35">
      <c r="A75" s="2">
        <v>44722</v>
      </c>
      <c r="B75" t="s">
        <v>18</v>
      </c>
      <c r="C75" t="s">
        <v>547</v>
      </c>
      <c r="D75" t="s">
        <v>123</v>
      </c>
      <c r="E75" t="s">
        <v>21</v>
      </c>
      <c r="F75">
        <v>11</v>
      </c>
      <c r="G75" t="s">
        <v>39</v>
      </c>
      <c r="H75" t="s">
        <v>131</v>
      </c>
      <c r="I75" t="s">
        <v>455</v>
      </c>
      <c r="J75" t="s">
        <v>455</v>
      </c>
      <c r="K75" t="s">
        <v>128</v>
      </c>
      <c r="L75" s="1">
        <v>0.78800000000000003</v>
      </c>
      <c r="M75">
        <v>0.98</v>
      </c>
      <c r="N75" s="1">
        <v>-9.8000000000000004E-2</v>
      </c>
      <c r="O75" t="s">
        <v>129</v>
      </c>
      <c r="P75">
        <v>0.63800000000000001</v>
      </c>
      <c r="Q75" s="1">
        <v>0.15000000000000002</v>
      </c>
      <c r="R75" s="6">
        <v>16.670000000000002</v>
      </c>
      <c r="S75" s="42">
        <v>-1.6670000000000003</v>
      </c>
      <c r="T75" s="1">
        <v>-1.5690000000000002</v>
      </c>
      <c r="U75">
        <v>84.55</v>
      </c>
      <c r="V75" s="21">
        <v>5611.7314624999999</v>
      </c>
      <c r="W75">
        <v>0.23510971786833859</v>
      </c>
      <c r="X75">
        <v>2.0025392902207458E-5</v>
      </c>
      <c r="Y75">
        <v>1.1237712739824179E-5</v>
      </c>
      <c r="Z75" s="22">
        <v>11.237712739824179</v>
      </c>
      <c r="AA75" s="22">
        <v>7.1623408156941863</v>
      </c>
      <c r="AB75" s="22">
        <v>0.13634557331707009</v>
      </c>
      <c r="AC75">
        <v>27.385200000000001</v>
      </c>
      <c r="AD75" s="36">
        <v>90</v>
      </c>
      <c r="AE75" s="36">
        <v>650</v>
      </c>
      <c r="AF75">
        <v>20.025392902207457</v>
      </c>
      <c r="AG75">
        <v>16.475333333333335</v>
      </c>
      <c r="AH75" t="s">
        <v>559</v>
      </c>
      <c r="AI75" t="s">
        <v>558</v>
      </c>
      <c r="AJ75" t="s">
        <v>560</v>
      </c>
    </row>
    <row r="76" spans="1:36" x14ac:dyDescent="0.35">
      <c r="A76" s="2">
        <v>44778</v>
      </c>
      <c r="B76" s="6" t="s">
        <v>18</v>
      </c>
      <c r="C76" s="6" t="s">
        <v>551</v>
      </c>
      <c r="D76" t="s">
        <v>20</v>
      </c>
      <c r="E76" t="s">
        <v>21</v>
      </c>
      <c r="F76">
        <v>4</v>
      </c>
      <c r="G76" t="s">
        <v>39</v>
      </c>
      <c r="H76" t="s">
        <v>40</v>
      </c>
      <c r="I76" t="s">
        <v>418</v>
      </c>
      <c r="J76" t="s">
        <v>418</v>
      </c>
      <c r="K76" t="s">
        <v>207</v>
      </c>
      <c r="L76" s="1">
        <v>0.755</v>
      </c>
      <c r="M76">
        <v>6.31</v>
      </c>
      <c r="N76" s="1">
        <v>-0.63100000000000001</v>
      </c>
      <c r="O76" s="6" t="s">
        <v>163</v>
      </c>
      <c r="P76">
        <v>0.65200000000000002</v>
      </c>
      <c r="Q76" s="1">
        <v>0.10299999999999998</v>
      </c>
      <c r="R76">
        <v>14.82</v>
      </c>
      <c r="S76" s="42">
        <v>-1.482</v>
      </c>
      <c r="T76" s="1">
        <v>-0.85099999999999998</v>
      </c>
      <c r="U76">
        <v>69.400000000000006</v>
      </c>
      <c r="V76" s="21">
        <v>3780.8426000000004</v>
      </c>
      <c r="W76">
        <v>0.15797546012269936</v>
      </c>
      <c r="X76">
        <v>1.2274697403006519E-5</v>
      </c>
      <c r="Y76">
        <v>4.6408698843396419E-6</v>
      </c>
      <c r="Z76" s="22">
        <v>4.6408698843396419</v>
      </c>
      <c r="AA76" s="22">
        <v>5.4534311214331872</v>
      </c>
      <c r="AB76" s="22">
        <v>0.10381399209147997</v>
      </c>
      <c r="AC76">
        <v>33.254899999999999</v>
      </c>
      <c r="AD76" s="13">
        <v>78.599999999999994</v>
      </c>
      <c r="AE76">
        <v>701</v>
      </c>
      <c r="AF76">
        <v>12.274697403006519</v>
      </c>
      <c r="AG76">
        <v>13.537474712107057</v>
      </c>
      <c r="AH76" t="s">
        <v>559</v>
      </c>
      <c r="AI76" t="s">
        <v>558</v>
      </c>
      <c r="AJ76" t="s">
        <v>560</v>
      </c>
    </row>
    <row r="77" spans="1:36" x14ac:dyDescent="0.35">
      <c r="A77" s="9">
        <v>44790</v>
      </c>
      <c r="B77" s="4" t="s">
        <v>18</v>
      </c>
      <c r="C77" s="4" t="s">
        <v>552</v>
      </c>
      <c r="D77" s="4" t="s">
        <v>123</v>
      </c>
      <c r="E77" t="s">
        <v>21</v>
      </c>
      <c r="F77" s="4">
        <v>7</v>
      </c>
      <c r="G77" s="4" t="s">
        <v>39</v>
      </c>
      <c r="H77" s="4" t="s">
        <v>131</v>
      </c>
      <c r="I77" t="s">
        <v>455</v>
      </c>
      <c r="J77" t="s">
        <v>455</v>
      </c>
      <c r="K77" s="4" t="s">
        <v>69</v>
      </c>
      <c r="L77" s="3">
        <v>0.71299999999999997</v>
      </c>
      <c r="M77" s="4">
        <v>16.78</v>
      </c>
      <c r="N77" s="1">
        <v>-1.6780000000000002</v>
      </c>
      <c r="O77" s="4" t="s">
        <v>129</v>
      </c>
      <c r="P77" s="4">
        <v>0.76500000000000001</v>
      </c>
      <c r="Q77" s="1">
        <v>-5.2000000000000046E-2</v>
      </c>
      <c r="R77" s="4">
        <v>10.57</v>
      </c>
      <c r="S77" s="42">
        <v>-1.0569999999999999</v>
      </c>
      <c r="T77" s="1">
        <v>0.62100000000000022</v>
      </c>
      <c r="U77">
        <v>84.55</v>
      </c>
      <c r="V77" s="21">
        <v>5611.7314624999999</v>
      </c>
      <c r="W77">
        <v>7.2931276297335271E-2</v>
      </c>
      <c r="X77">
        <v>4.7401694411933094E-6</v>
      </c>
      <c r="Y77">
        <v>2.6600557990725539E-6</v>
      </c>
      <c r="Z77" s="22">
        <v>2.6600557990725537</v>
      </c>
      <c r="AA77" s="22">
        <v>4.28350370221023</v>
      </c>
      <c r="AB77" s="22">
        <v>8.1542722290441613E-2</v>
      </c>
      <c r="AC77">
        <v>32.178800000000003</v>
      </c>
      <c r="AD77" s="36">
        <v>90</v>
      </c>
      <c r="AE77" s="36">
        <v>650</v>
      </c>
      <c r="AF77">
        <v>4.7401694411933093</v>
      </c>
      <c r="AG77">
        <v>11.310295975498345</v>
      </c>
      <c r="AH77" t="s">
        <v>559</v>
      </c>
      <c r="AI77" t="s">
        <v>558</v>
      </c>
      <c r="AJ77" t="s">
        <v>560</v>
      </c>
    </row>
    <row r="78" spans="1:36" x14ac:dyDescent="0.35">
      <c r="A78" s="2">
        <v>44792</v>
      </c>
      <c r="B78" s="6" t="s">
        <v>18</v>
      </c>
      <c r="C78" s="6" t="s">
        <v>552</v>
      </c>
      <c r="D78" t="s">
        <v>20</v>
      </c>
      <c r="E78" t="s">
        <v>21</v>
      </c>
      <c r="F78">
        <v>7</v>
      </c>
      <c r="G78" t="s">
        <v>39</v>
      </c>
      <c r="H78" t="s">
        <v>40</v>
      </c>
      <c r="I78" t="s">
        <v>418</v>
      </c>
      <c r="J78" t="s">
        <v>418</v>
      </c>
      <c r="K78" t="s">
        <v>225</v>
      </c>
      <c r="L78" s="1">
        <v>0.77900000000000003</v>
      </c>
      <c r="M78">
        <v>11.21</v>
      </c>
      <c r="N78" s="1">
        <v>-1.121</v>
      </c>
      <c r="O78" t="s">
        <v>175</v>
      </c>
      <c r="P78">
        <v>0.67800000000000005</v>
      </c>
      <c r="Q78" s="1">
        <v>0.10099999999999998</v>
      </c>
      <c r="R78">
        <v>21.45</v>
      </c>
      <c r="S78" s="42">
        <v>-2.145</v>
      </c>
      <c r="T78" s="1">
        <v>-1.024</v>
      </c>
      <c r="U78">
        <v>69.400000000000006</v>
      </c>
      <c r="V78" s="21">
        <v>3780.8426000000004</v>
      </c>
      <c r="W78">
        <v>0.14896755162241884</v>
      </c>
      <c r="X78">
        <v>1.1418861867122085E-5</v>
      </c>
      <c r="Y78">
        <v>4.3172919390730725E-6</v>
      </c>
      <c r="Z78" s="22">
        <v>4.3172919390730726</v>
      </c>
      <c r="AA78" s="22">
        <v>4.216105409251047</v>
      </c>
      <c r="AB78" s="22">
        <v>8.0259697769467189E-2</v>
      </c>
      <c r="AC78">
        <v>34.301699999999997</v>
      </c>
      <c r="AD78" s="13">
        <v>78.599999999999994</v>
      </c>
      <c r="AE78">
        <v>701</v>
      </c>
      <c r="AF78">
        <v>11.418861867122086</v>
      </c>
      <c r="AG78">
        <v>12.126990262931423</v>
      </c>
      <c r="AH78" t="s">
        <v>559</v>
      </c>
      <c r="AI78" t="s">
        <v>558</v>
      </c>
      <c r="AJ78" t="s">
        <v>560</v>
      </c>
    </row>
    <row r="79" spans="1:36" x14ac:dyDescent="0.35">
      <c r="A79" s="2">
        <v>44743</v>
      </c>
      <c r="B79" t="s">
        <v>56</v>
      </c>
      <c r="C79" t="s">
        <v>550</v>
      </c>
      <c r="D79" t="s">
        <v>67</v>
      </c>
      <c r="E79" t="s">
        <v>46</v>
      </c>
      <c r="F79">
        <v>9</v>
      </c>
      <c r="G79" t="s">
        <v>39</v>
      </c>
      <c r="H79" t="s">
        <v>71</v>
      </c>
      <c r="I79" t="s">
        <v>505</v>
      </c>
      <c r="J79" t="s">
        <v>505</v>
      </c>
      <c r="K79" t="s">
        <v>157</v>
      </c>
      <c r="L79" s="1">
        <v>0.59899999999999998</v>
      </c>
      <c r="M79">
        <v>3.53</v>
      </c>
      <c r="N79" s="1">
        <v>-0.35299999999999998</v>
      </c>
      <c r="O79" t="s">
        <v>158</v>
      </c>
      <c r="P79">
        <v>0.40500000000000003</v>
      </c>
      <c r="Q79" s="1">
        <v>0.19399999999999995</v>
      </c>
      <c r="R79">
        <v>12.87</v>
      </c>
      <c r="S79" s="42">
        <v>-1.2869999999999999</v>
      </c>
      <c r="T79" s="1">
        <v>-0.93399999999999994</v>
      </c>
      <c r="U79">
        <v>60.91</v>
      </c>
      <c r="V79" s="21">
        <v>2912.3720584999996</v>
      </c>
      <c r="W79">
        <v>0.47901234567901219</v>
      </c>
      <c r="X79">
        <v>4.8089887085811146E-5</v>
      </c>
      <c r="Y79">
        <v>1.4005564344513634E-5</v>
      </c>
      <c r="Z79" s="22">
        <v>14.005564344513635</v>
      </c>
      <c r="AA79" s="22">
        <v>14.995250904190188</v>
      </c>
      <c r="AB79" s="22"/>
      <c r="AC79">
        <v>26.544899999999998</v>
      </c>
      <c r="AD79" s="36">
        <v>51.2</v>
      </c>
      <c r="AE79" s="36">
        <v>410</v>
      </c>
      <c r="AF79">
        <v>48.089887085811142</v>
      </c>
      <c r="AH79" t="s">
        <v>559</v>
      </c>
      <c r="AI79" t="s">
        <v>558</v>
      </c>
      <c r="AJ79" t="s">
        <v>560</v>
      </c>
    </row>
    <row r="80" spans="1:36" x14ac:dyDescent="0.35">
      <c r="A80" s="18">
        <v>44743</v>
      </c>
      <c r="B80" s="19" t="s">
        <v>56</v>
      </c>
      <c r="C80" s="19" t="s">
        <v>550</v>
      </c>
      <c r="D80" s="19" t="s">
        <v>57</v>
      </c>
      <c r="E80" s="19" t="s">
        <v>46</v>
      </c>
      <c r="F80" s="19">
        <v>4</v>
      </c>
      <c r="G80" s="19" t="s">
        <v>39</v>
      </c>
      <c r="H80" s="19" t="s">
        <v>65</v>
      </c>
      <c r="I80" s="19" t="s">
        <v>497</v>
      </c>
      <c r="J80" s="19" t="s">
        <v>497</v>
      </c>
      <c r="K80" s="19" t="s">
        <v>87</v>
      </c>
      <c r="L80" s="20">
        <v>0.64100000000000001</v>
      </c>
      <c r="M80" s="19">
        <v>5.94</v>
      </c>
      <c r="N80" s="20">
        <v>-0.59400000000000008</v>
      </c>
      <c r="O80" s="19" t="s">
        <v>156</v>
      </c>
      <c r="P80" s="19">
        <v>0.442</v>
      </c>
      <c r="Q80" s="20">
        <v>0.19900000000000001</v>
      </c>
      <c r="R80" s="19">
        <v>15.43</v>
      </c>
      <c r="S80" s="42">
        <v>-1.5429999999999999</v>
      </c>
      <c r="T80" s="20">
        <v>-0.94899999999999984</v>
      </c>
      <c r="U80" s="19">
        <v>57.875</v>
      </c>
      <c r="V80" s="21">
        <v>2629.3697656250001</v>
      </c>
      <c r="W80" s="19">
        <v>0.45022624434389141</v>
      </c>
      <c r="X80">
        <v>4.4557445532671879E-5</v>
      </c>
      <c r="Y80">
        <v>1.1715800011709018E-5</v>
      </c>
      <c r="Z80" s="22">
        <v>11.715800011709018</v>
      </c>
      <c r="AA80" s="22">
        <v>12.34541623994628</v>
      </c>
      <c r="AB80" s="22"/>
      <c r="AC80">
        <v>26.544899999999998</v>
      </c>
      <c r="AD80" s="36">
        <v>47.1</v>
      </c>
      <c r="AE80" s="36">
        <v>530</v>
      </c>
      <c r="AF80">
        <v>44.557445532671878</v>
      </c>
      <c r="AH80" t="s">
        <v>559</v>
      </c>
      <c r="AI80" t="s">
        <v>558</v>
      </c>
      <c r="AJ80" t="s">
        <v>560</v>
      </c>
    </row>
    <row r="81" spans="1:36" x14ac:dyDescent="0.35">
      <c r="A81" s="2">
        <v>44743</v>
      </c>
      <c r="B81" t="s">
        <v>56</v>
      </c>
      <c r="C81" t="s">
        <v>550</v>
      </c>
      <c r="D81" t="s">
        <v>77</v>
      </c>
      <c r="E81" t="s">
        <v>46</v>
      </c>
      <c r="F81">
        <v>1</v>
      </c>
      <c r="G81" t="s">
        <v>39</v>
      </c>
      <c r="H81" t="s">
        <v>84</v>
      </c>
      <c r="I81" t="s">
        <v>513</v>
      </c>
      <c r="J81" t="s">
        <v>513</v>
      </c>
      <c r="K81" t="s">
        <v>159</v>
      </c>
      <c r="L81" s="1">
        <v>0.65900000000000003</v>
      </c>
      <c r="M81">
        <v>2.21</v>
      </c>
      <c r="N81" s="1">
        <v>-0.221</v>
      </c>
      <c r="O81" t="s">
        <v>160</v>
      </c>
      <c r="P81">
        <v>0.497</v>
      </c>
      <c r="Q81" s="1">
        <v>0.16200000000000003</v>
      </c>
      <c r="R81">
        <v>13.22</v>
      </c>
      <c r="S81" s="42">
        <v>-1.3220000000000001</v>
      </c>
      <c r="T81" s="1">
        <v>-1.101</v>
      </c>
      <c r="U81">
        <v>70.305000000000007</v>
      </c>
      <c r="V81" s="21">
        <v>3880.0925246250008</v>
      </c>
      <c r="W81">
        <v>0.32595573440643871</v>
      </c>
      <c r="X81">
        <v>2.9939547330566929E-5</v>
      </c>
      <c r="Y81">
        <v>1.1616821378798914E-5</v>
      </c>
      <c r="Z81" s="22">
        <v>11.616821378798914</v>
      </c>
      <c r="AA81" s="22">
        <v>10.551154749136161</v>
      </c>
      <c r="AB81" s="22"/>
      <c r="AC81">
        <v>26.544899999999998</v>
      </c>
      <c r="AD81" s="36">
        <v>57.8</v>
      </c>
      <c r="AE81" s="36">
        <v>500</v>
      </c>
      <c r="AF81">
        <v>29.939547330566928</v>
      </c>
      <c r="AH81" t="s">
        <v>559</v>
      </c>
      <c r="AI81" t="s">
        <v>558</v>
      </c>
      <c r="AJ81" t="s">
        <v>560</v>
      </c>
    </row>
    <row r="82" spans="1:36" x14ac:dyDescent="0.35">
      <c r="A82" s="2">
        <v>44743</v>
      </c>
      <c r="B82" t="s">
        <v>56</v>
      </c>
      <c r="C82" t="s">
        <v>550</v>
      </c>
      <c r="D82" t="s">
        <v>57</v>
      </c>
      <c r="E82" t="s">
        <v>46</v>
      </c>
      <c r="F82">
        <v>7</v>
      </c>
      <c r="G82" t="s">
        <v>39</v>
      </c>
      <c r="H82" t="s">
        <v>61</v>
      </c>
      <c r="I82" t="s">
        <v>498</v>
      </c>
      <c r="J82" t="s">
        <v>498</v>
      </c>
      <c r="K82" t="s">
        <v>87</v>
      </c>
      <c r="L82" s="1">
        <v>0.82699999999999996</v>
      </c>
      <c r="M82">
        <v>3.71</v>
      </c>
      <c r="N82" s="1">
        <v>-0.371</v>
      </c>
      <c r="O82" t="s">
        <v>156</v>
      </c>
      <c r="P82">
        <v>0.60699999999999998</v>
      </c>
      <c r="Q82" s="1">
        <v>0.21999999999999997</v>
      </c>
      <c r="R82">
        <v>12.34</v>
      </c>
      <c r="S82" s="42">
        <v>-1.234</v>
      </c>
      <c r="T82" s="1">
        <v>-0.86299999999999999</v>
      </c>
      <c r="U82">
        <v>51.97</v>
      </c>
      <c r="V82" s="21">
        <v>2120.1915064999998</v>
      </c>
      <c r="W82">
        <v>0.36243822075782534</v>
      </c>
      <c r="X82">
        <v>3.4116463244527939E-5</v>
      </c>
      <c r="Y82">
        <v>7.2333435602867565E-6</v>
      </c>
      <c r="Z82" s="22">
        <v>7.2333435602867562</v>
      </c>
      <c r="AA82" s="22">
        <v>8.3816263734493113</v>
      </c>
      <c r="AB82" s="22"/>
      <c r="AC82">
        <v>26.544899999999998</v>
      </c>
      <c r="AD82" s="36">
        <v>39.799999999999997</v>
      </c>
      <c r="AE82" s="36">
        <v>470</v>
      </c>
      <c r="AF82">
        <v>34.116463244527942</v>
      </c>
      <c r="AH82" t="s">
        <v>559</v>
      </c>
      <c r="AI82" t="s">
        <v>558</v>
      </c>
      <c r="AJ82" t="s">
        <v>560</v>
      </c>
    </row>
    <row r="83" spans="1:36" x14ac:dyDescent="0.35">
      <c r="A83" s="2">
        <v>44772</v>
      </c>
      <c r="B83" t="s">
        <v>56</v>
      </c>
      <c r="C83" t="s">
        <v>551</v>
      </c>
      <c r="D83" t="s">
        <v>77</v>
      </c>
      <c r="E83" t="s">
        <v>46</v>
      </c>
      <c r="F83">
        <v>13</v>
      </c>
      <c r="G83" t="s">
        <v>39</v>
      </c>
      <c r="H83" t="s">
        <v>84</v>
      </c>
      <c r="I83" t="s">
        <v>513</v>
      </c>
      <c r="J83" t="s">
        <v>513</v>
      </c>
      <c r="L83" s="1">
        <v>0.70499999999999996</v>
      </c>
      <c r="M83">
        <v>5.76</v>
      </c>
      <c r="N83" s="1">
        <v>-0.57599999999999996</v>
      </c>
      <c r="O83" t="s">
        <v>197</v>
      </c>
      <c r="P83">
        <v>0.53400000000000003</v>
      </c>
      <c r="Q83" s="1">
        <v>0.17099999999999993</v>
      </c>
      <c r="R83">
        <v>15.91</v>
      </c>
      <c r="S83" s="42">
        <v>-1.591</v>
      </c>
      <c r="T83" s="1">
        <v>-1.0150000000000001</v>
      </c>
      <c r="U83">
        <v>70.305000000000007</v>
      </c>
      <c r="V83" s="21">
        <v>3880.0925246250008</v>
      </c>
      <c r="W83">
        <v>0.32022471910112343</v>
      </c>
      <c r="X83">
        <v>2.9292867413624449E-5</v>
      </c>
      <c r="Y83">
        <v>1.136590358764355E-5</v>
      </c>
      <c r="Z83" s="22">
        <v>11.365903587643549</v>
      </c>
      <c r="AA83" s="22">
        <v>11.197934569106943</v>
      </c>
      <c r="AB83" s="22"/>
      <c r="AC83">
        <v>27.192399999999999</v>
      </c>
      <c r="AD83" s="36">
        <v>57.8</v>
      </c>
      <c r="AE83" s="36">
        <v>500</v>
      </c>
      <c r="AF83">
        <v>29.29286741362445</v>
      </c>
      <c r="AH83" t="s">
        <v>559</v>
      </c>
      <c r="AI83" t="s">
        <v>558</v>
      </c>
      <c r="AJ83" t="s">
        <v>560</v>
      </c>
    </row>
    <row r="84" spans="1:36" x14ac:dyDescent="0.35">
      <c r="A84" s="2">
        <v>44772</v>
      </c>
      <c r="B84" t="s">
        <v>56</v>
      </c>
      <c r="C84" t="s">
        <v>551</v>
      </c>
      <c r="D84" t="s">
        <v>67</v>
      </c>
      <c r="E84" t="s">
        <v>46</v>
      </c>
      <c r="F84">
        <v>3</v>
      </c>
      <c r="G84" t="s">
        <v>39</v>
      </c>
      <c r="H84" t="s">
        <v>71</v>
      </c>
      <c r="I84" t="s">
        <v>505</v>
      </c>
      <c r="J84" t="s">
        <v>505</v>
      </c>
      <c r="L84" s="1">
        <v>0.66100000000000003</v>
      </c>
      <c r="M84">
        <v>2.73</v>
      </c>
      <c r="N84" s="1">
        <v>-0.27300000000000002</v>
      </c>
      <c r="O84" t="s">
        <v>170</v>
      </c>
      <c r="P84">
        <v>0.45900000000000002</v>
      </c>
      <c r="Q84" s="1">
        <v>0.20200000000000001</v>
      </c>
      <c r="R84">
        <v>15.89</v>
      </c>
      <c r="S84" s="42">
        <v>-1.589</v>
      </c>
      <c r="T84" s="1">
        <v>-1.3159999999999998</v>
      </c>
      <c r="U84">
        <v>60.91</v>
      </c>
      <c r="V84" s="21">
        <v>2912.3720584999996</v>
      </c>
      <c r="W84">
        <v>0.44008714596949894</v>
      </c>
      <c r="X84">
        <v>4.3325449907601635E-5</v>
      </c>
      <c r="Y84">
        <v>1.2617982973284039E-5</v>
      </c>
      <c r="Z84" s="22">
        <v>12.61798297328404</v>
      </c>
      <c r="AA84" s="22">
        <v>9.5881329584225234</v>
      </c>
      <c r="AB84" s="22"/>
      <c r="AC84">
        <v>27.192399999999999</v>
      </c>
      <c r="AD84" s="36">
        <v>51.2</v>
      </c>
      <c r="AE84" s="36">
        <v>410</v>
      </c>
      <c r="AF84">
        <v>43.325449907601637</v>
      </c>
      <c r="AH84" t="s">
        <v>559</v>
      </c>
      <c r="AI84" t="s">
        <v>558</v>
      </c>
      <c r="AJ84" t="s">
        <v>560</v>
      </c>
    </row>
    <row r="85" spans="1:36" x14ac:dyDescent="0.35">
      <c r="A85" s="2">
        <v>44772</v>
      </c>
      <c r="B85" t="s">
        <v>56</v>
      </c>
      <c r="C85" t="s">
        <v>551</v>
      </c>
      <c r="D85" t="s">
        <v>57</v>
      </c>
      <c r="E85" t="s">
        <v>46</v>
      </c>
      <c r="F85">
        <v>4</v>
      </c>
      <c r="G85" t="s">
        <v>39</v>
      </c>
      <c r="H85" t="s">
        <v>61</v>
      </c>
      <c r="I85" t="s">
        <v>498</v>
      </c>
      <c r="J85" t="s">
        <v>498</v>
      </c>
      <c r="L85" s="1">
        <v>0.81599999999999995</v>
      </c>
      <c r="M85">
        <v>6.38</v>
      </c>
      <c r="N85" s="1">
        <v>-0.63800000000000001</v>
      </c>
      <c r="O85" t="s">
        <v>198</v>
      </c>
      <c r="P85">
        <v>0.57199999999999995</v>
      </c>
      <c r="Q85" s="1">
        <v>0.24399999999999999</v>
      </c>
      <c r="R85">
        <v>16.64</v>
      </c>
      <c r="S85" s="42">
        <v>-1.6640000000000001</v>
      </c>
      <c r="T85" s="1">
        <v>-1.0260000000000002</v>
      </c>
      <c r="U85">
        <v>51.97</v>
      </c>
      <c r="V85" s="21">
        <v>2120.1915064999998</v>
      </c>
      <c r="W85">
        <v>0.42657342657342662</v>
      </c>
      <c r="X85">
        <v>4.1693593339499334E-5</v>
      </c>
      <c r="Y85">
        <v>8.8398402473871453E-6</v>
      </c>
      <c r="Z85" s="22">
        <v>8.839840247387146</v>
      </c>
      <c r="AA85" s="22">
        <v>8.61582870115706</v>
      </c>
      <c r="AB85" s="22"/>
      <c r="AC85">
        <v>27.192399999999999</v>
      </c>
      <c r="AD85" s="36">
        <v>39.799999999999997</v>
      </c>
      <c r="AE85" s="36">
        <v>470</v>
      </c>
      <c r="AF85">
        <v>41.693593339499337</v>
      </c>
      <c r="AH85" t="s">
        <v>559</v>
      </c>
      <c r="AI85" t="s">
        <v>558</v>
      </c>
      <c r="AJ85" t="s">
        <v>560</v>
      </c>
    </row>
    <row r="86" spans="1:36" x14ac:dyDescent="0.35">
      <c r="A86" s="2">
        <v>44772</v>
      </c>
      <c r="B86" t="s">
        <v>56</v>
      </c>
      <c r="C86" t="s">
        <v>551</v>
      </c>
      <c r="D86" t="s">
        <v>57</v>
      </c>
      <c r="E86" t="s">
        <v>46</v>
      </c>
      <c r="F86">
        <v>2</v>
      </c>
      <c r="G86" t="s">
        <v>39</v>
      </c>
      <c r="H86" t="s">
        <v>65</v>
      </c>
      <c r="I86" t="s">
        <v>497</v>
      </c>
      <c r="J86" t="s">
        <v>497</v>
      </c>
      <c r="L86" s="1">
        <v>0.68400000000000005</v>
      </c>
      <c r="M86">
        <v>3.58</v>
      </c>
      <c r="N86" s="1">
        <v>-0.35799999999999998</v>
      </c>
      <c r="O86" t="s">
        <v>198</v>
      </c>
      <c r="P86">
        <v>0.48299999999999998</v>
      </c>
      <c r="Q86" s="1">
        <v>0.20100000000000007</v>
      </c>
      <c r="R86">
        <v>16.71</v>
      </c>
      <c r="S86" s="42">
        <v>-1.671</v>
      </c>
      <c r="T86" s="1">
        <v>-1.3130000000000002</v>
      </c>
      <c r="U86">
        <v>57.875</v>
      </c>
      <c r="V86" s="21">
        <v>2629.3697656250001</v>
      </c>
      <c r="W86">
        <v>0.41614906832298154</v>
      </c>
      <c r="X86">
        <v>4.0442909363654138E-5</v>
      </c>
      <c r="Y86">
        <v>1.063393631147044E-5</v>
      </c>
      <c r="Z86" s="22">
        <v>10.633936311470441</v>
      </c>
      <c r="AA86" s="22">
        <v>8.098961394874669</v>
      </c>
      <c r="AB86" s="22"/>
      <c r="AC86">
        <v>27.192399999999999</v>
      </c>
      <c r="AD86" s="36">
        <v>47.1</v>
      </c>
      <c r="AE86" s="36">
        <v>530</v>
      </c>
      <c r="AF86">
        <v>40.442909363654138</v>
      </c>
      <c r="AH86" t="s">
        <v>559</v>
      </c>
      <c r="AI86" t="s">
        <v>558</v>
      </c>
      <c r="AJ86" t="s">
        <v>560</v>
      </c>
    </row>
    <row r="87" spans="1:36" x14ac:dyDescent="0.35">
      <c r="A87" s="2">
        <v>44798</v>
      </c>
      <c r="B87" s="6" t="s">
        <v>56</v>
      </c>
      <c r="C87" s="6" t="s">
        <v>552</v>
      </c>
      <c r="D87" t="s">
        <v>77</v>
      </c>
      <c r="E87" t="s">
        <v>46</v>
      </c>
      <c r="F87">
        <v>13</v>
      </c>
      <c r="G87" t="s">
        <v>39</v>
      </c>
      <c r="H87" t="s">
        <v>84</v>
      </c>
      <c r="I87" t="s">
        <v>513</v>
      </c>
      <c r="J87" t="s">
        <v>513</v>
      </c>
      <c r="K87" t="s">
        <v>229</v>
      </c>
      <c r="L87" s="1">
        <v>0.67100000000000004</v>
      </c>
      <c r="M87">
        <v>6.56</v>
      </c>
      <c r="N87" s="1">
        <v>-0.65599999999999992</v>
      </c>
      <c r="O87" t="s">
        <v>112</v>
      </c>
      <c r="P87">
        <v>0.51400000000000001</v>
      </c>
      <c r="Q87" s="1">
        <v>0.15700000000000003</v>
      </c>
      <c r="R87">
        <v>8.6300000000000008</v>
      </c>
      <c r="S87" s="42">
        <v>-0.8630000000000001</v>
      </c>
      <c r="T87" s="1">
        <v>-0.20700000000000018</v>
      </c>
      <c r="U87">
        <v>70.305000000000007</v>
      </c>
      <c r="V87" s="21">
        <v>3880.0925246250008</v>
      </c>
      <c r="W87">
        <v>0.30544747081712065</v>
      </c>
      <c r="X87">
        <v>2.7637823182002475E-5</v>
      </c>
      <c r="Y87">
        <v>1.0723731112539535E-5</v>
      </c>
      <c r="Z87" s="22">
        <v>10.723731112539536</v>
      </c>
      <c r="AA87" s="22">
        <v>51.805464311785151</v>
      </c>
      <c r="AB87" s="22"/>
      <c r="AC87">
        <v>29.246200000000002</v>
      </c>
      <c r="AD87" s="36">
        <v>57.8</v>
      </c>
      <c r="AE87" s="36">
        <v>500</v>
      </c>
      <c r="AF87">
        <v>27.637823182002474</v>
      </c>
      <c r="AH87" t="s">
        <v>559</v>
      </c>
      <c r="AI87" t="s">
        <v>558</v>
      </c>
      <c r="AJ87" t="s">
        <v>560</v>
      </c>
    </row>
    <row r="88" spans="1:36" x14ac:dyDescent="0.35">
      <c r="A88" s="2">
        <v>44798</v>
      </c>
      <c r="B88" s="6" t="s">
        <v>56</v>
      </c>
      <c r="C88" s="6" t="s">
        <v>552</v>
      </c>
      <c r="D88" t="s">
        <v>57</v>
      </c>
      <c r="E88" t="s">
        <v>46</v>
      </c>
      <c r="F88">
        <v>6</v>
      </c>
      <c r="G88" t="s">
        <v>39</v>
      </c>
      <c r="H88" t="s">
        <v>65</v>
      </c>
      <c r="I88" t="s">
        <v>497</v>
      </c>
      <c r="J88" t="s">
        <v>497</v>
      </c>
      <c r="K88" t="s">
        <v>230</v>
      </c>
      <c r="L88" s="1">
        <v>0.61</v>
      </c>
      <c r="M88">
        <v>5.54</v>
      </c>
      <c r="N88" s="1">
        <v>-0.55400000000000005</v>
      </c>
      <c r="O88" t="s">
        <v>231</v>
      </c>
      <c r="P88">
        <v>0.434</v>
      </c>
      <c r="Q88" s="1">
        <v>0.17599999999999999</v>
      </c>
      <c r="R88">
        <v>9.8699999999999992</v>
      </c>
      <c r="S88" s="42">
        <v>-0.98699999999999988</v>
      </c>
      <c r="T88" s="1">
        <v>-0.43299999999999983</v>
      </c>
      <c r="U88">
        <v>57.875</v>
      </c>
      <c r="V88" s="21">
        <v>2629.3697656250001</v>
      </c>
      <c r="W88">
        <v>0.40552995391705066</v>
      </c>
      <c r="X88">
        <v>3.9176280310214268E-5</v>
      </c>
      <c r="Y88">
        <v>1.0300892697732741E-5</v>
      </c>
      <c r="Z88" s="22">
        <v>10.300892697732742</v>
      </c>
      <c r="AA88" s="22">
        <v>23.789590525941676</v>
      </c>
      <c r="AB88" s="22"/>
      <c r="AC88">
        <v>29.246200000000002</v>
      </c>
      <c r="AD88" s="36">
        <v>47.1</v>
      </c>
      <c r="AE88" s="36">
        <v>530</v>
      </c>
      <c r="AF88">
        <v>39.176280310214267</v>
      </c>
      <c r="AH88" t="s">
        <v>559</v>
      </c>
      <c r="AI88" t="s">
        <v>558</v>
      </c>
      <c r="AJ88" t="s">
        <v>560</v>
      </c>
    </row>
    <row r="89" spans="1:36" x14ac:dyDescent="0.35">
      <c r="A89" s="2">
        <v>44798</v>
      </c>
      <c r="B89" s="6" t="s">
        <v>56</v>
      </c>
      <c r="C89" s="6" t="s">
        <v>552</v>
      </c>
      <c r="D89" t="s">
        <v>67</v>
      </c>
      <c r="E89" t="s">
        <v>46</v>
      </c>
      <c r="F89">
        <v>2</v>
      </c>
      <c r="G89" t="s">
        <v>39</v>
      </c>
      <c r="H89" t="s">
        <v>71</v>
      </c>
      <c r="I89" t="s">
        <v>505</v>
      </c>
      <c r="J89" t="s">
        <v>505</v>
      </c>
      <c r="K89" t="s">
        <v>186</v>
      </c>
      <c r="L89" s="1">
        <v>0.499</v>
      </c>
      <c r="M89">
        <v>6.45</v>
      </c>
      <c r="N89" s="1">
        <v>-0.64500000000000002</v>
      </c>
      <c r="O89" t="s">
        <v>147</v>
      </c>
      <c r="P89">
        <v>0.33800000000000002</v>
      </c>
      <c r="Q89" s="1">
        <v>0.16099999999999998</v>
      </c>
      <c r="R89">
        <v>12.87</v>
      </c>
      <c r="S89" s="42">
        <v>-1.2869999999999999</v>
      </c>
      <c r="T89" s="1">
        <v>-0.6419999999999999</v>
      </c>
      <c r="U89">
        <v>60.91</v>
      </c>
      <c r="V89" s="21">
        <v>2912.3720584999996</v>
      </c>
      <c r="W89">
        <v>0.47633136094674544</v>
      </c>
      <c r="X89">
        <v>4.7758772582982438E-5</v>
      </c>
      <c r="Y89">
        <v>1.390913148189339E-5</v>
      </c>
      <c r="Z89" s="22">
        <v>13.90913148189339</v>
      </c>
      <c r="AA89" s="22">
        <v>21.665313834724909</v>
      </c>
      <c r="AB89" s="22"/>
      <c r="AC89">
        <v>29.246200000000002</v>
      </c>
      <c r="AD89" s="36">
        <v>51.2</v>
      </c>
      <c r="AE89" s="36">
        <v>410</v>
      </c>
      <c r="AF89">
        <v>47.758772582982438</v>
      </c>
      <c r="AH89" t="s">
        <v>559</v>
      </c>
      <c r="AI89" t="s">
        <v>558</v>
      </c>
      <c r="AJ89" t="s">
        <v>560</v>
      </c>
    </row>
    <row r="90" spans="1:36" x14ac:dyDescent="0.35">
      <c r="A90" s="2">
        <v>44798</v>
      </c>
      <c r="B90" s="6" t="s">
        <v>56</v>
      </c>
      <c r="C90" s="6" t="s">
        <v>552</v>
      </c>
      <c r="D90" t="s">
        <v>57</v>
      </c>
      <c r="E90" t="s">
        <v>46</v>
      </c>
      <c r="F90">
        <v>7</v>
      </c>
      <c r="G90" t="s">
        <v>39</v>
      </c>
      <c r="H90" t="s">
        <v>61</v>
      </c>
      <c r="I90" t="s">
        <v>498</v>
      </c>
      <c r="J90" t="s">
        <v>498</v>
      </c>
      <c r="K90" t="s">
        <v>230</v>
      </c>
      <c r="L90" s="1">
        <v>0.77900000000000003</v>
      </c>
      <c r="M90">
        <v>6.25</v>
      </c>
      <c r="N90" s="1">
        <v>-0.625</v>
      </c>
      <c r="O90" t="s">
        <v>231</v>
      </c>
      <c r="P90">
        <v>0.54800000000000004</v>
      </c>
      <c r="Q90" s="1">
        <v>0.23099999999999998</v>
      </c>
      <c r="R90">
        <v>12.01</v>
      </c>
      <c r="S90" s="42">
        <v>-1.2010000000000001</v>
      </c>
      <c r="T90" s="1">
        <v>-0.57600000000000007</v>
      </c>
      <c r="U90">
        <v>51.97</v>
      </c>
      <c r="V90" s="21">
        <v>2120.1915064999998</v>
      </c>
      <c r="W90">
        <v>0.42153284671532842</v>
      </c>
      <c r="X90">
        <v>4.1087946933376554E-5</v>
      </c>
      <c r="Y90">
        <v>8.7114316107667684E-6</v>
      </c>
      <c r="Z90" s="22">
        <v>8.711431610766768</v>
      </c>
      <c r="AA90" s="22">
        <v>15.124013213136749</v>
      </c>
      <c r="AB90" s="22"/>
      <c r="AC90">
        <v>29.246200000000002</v>
      </c>
      <c r="AD90" s="36">
        <v>39.799999999999997</v>
      </c>
      <c r="AE90" s="36">
        <v>470</v>
      </c>
      <c r="AF90">
        <v>41.087946933376557</v>
      </c>
      <c r="AH90" t="s">
        <v>559</v>
      </c>
      <c r="AI90" t="s">
        <v>558</v>
      </c>
      <c r="AJ90" t="s">
        <v>560</v>
      </c>
    </row>
    <row r="91" spans="1:36" x14ac:dyDescent="0.35">
      <c r="A91" s="2">
        <v>44715</v>
      </c>
      <c r="B91" t="s">
        <v>56</v>
      </c>
      <c r="C91" t="s">
        <v>547</v>
      </c>
      <c r="D91" t="s">
        <v>57</v>
      </c>
      <c r="E91" t="s">
        <v>46</v>
      </c>
      <c r="F91">
        <v>6</v>
      </c>
      <c r="G91" t="s">
        <v>28</v>
      </c>
      <c r="H91" t="s">
        <v>64</v>
      </c>
      <c r="I91" t="s">
        <v>499</v>
      </c>
      <c r="J91" t="s">
        <v>499</v>
      </c>
      <c r="K91" t="s">
        <v>59</v>
      </c>
      <c r="L91" s="1">
        <v>0.129</v>
      </c>
      <c r="M91">
        <v>6.92</v>
      </c>
      <c r="N91" s="1">
        <v>-0.69199999999999995</v>
      </c>
      <c r="O91" t="s">
        <v>60</v>
      </c>
      <c r="P91">
        <v>0.52100000000000002</v>
      </c>
      <c r="Q91" s="1">
        <v>-0.39200000000000002</v>
      </c>
      <c r="R91">
        <v>15.27</v>
      </c>
      <c r="S91" s="42">
        <v>-1.5269999999999999</v>
      </c>
      <c r="T91" s="1">
        <v>-0.83499999999999996</v>
      </c>
      <c r="U91">
        <v>38.71</v>
      </c>
      <c r="V91" s="21">
        <v>1176.2943185000001</v>
      </c>
      <c r="W91">
        <v>3.0387596899224807</v>
      </c>
      <c r="X91">
        <v>4.6746185327387562E-4</v>
      </c>
      <c r="Y91">
        <v>5.4987272212154063E-5</v>
      </c>
      <c r="Z91" s="22">
        <v>54.98727221215406</v>
      </c>
      <c r="AA91" s="22">
        <v>65.853020613358154</v>
      </c>
      <c r="AB91" s="22"/>
      <c r="AC91">
        <v>24.828800000000001</v>
      </c>
      <c r="AD91" s="36">
        <v>30.7</v>
      </c>
      <c r="AE91" s="36">
        <v>335</v>
      </c>
      <c r="AF91">
        <v>467.46185327387559</v>
      </c>
      <c r="AH91" t="s">
        <v>559</v>
      </c>
      <c r="AI91" t="s">
        <v>561</v>
      </c>
      <c r="AJ91" t="s">
        <v>560</v>
      </c>
    </row>
    <row r="92" spans="1:36" x14ac:dyDescent="0.35">
      <c r="A92" s="2">
        <v>44715</v>
      </c>
      <c r="B92" t="s">
        <v>56</v>
      </c>
      <c r="C92" t="s">
        <v>547</v>
      </c>
      <c r="D92" t="s">
        <v>77</v>
      </c>
      <c r="E92" t="s">
        <v>46</v>
      </c>
      <c r="F92">
        <v>12</v>
      </c>
      <c r="G92" t="s">
        <v>28</v>
      </c>
      <c r="H92" t="s">
        <v>82</v>
      </c>
      <c r="I92" t="s">
        <v>515</v>
      </c>
      <c r="J92" t="s">
        <v>515</v>
      </c>
      <c r="K92" t="s">
        <v>23</v>
      </c>
      <c r="L92" s="1">
        <v>0.80600000000000005</v>
      </c>
      <c r="M92">
        <v>26.73</v>
      </c>
      <c r="N92" s="1">
        <v>-2.673</v>
      </c>
      <c r="O92" t="s">
        <v>80</v>
      </c>
      <c r="P92">
        <v>0.76900000000000002</v>
      </c>
      <c r="Q92" s="1">
        <v>3.7000000000000033E-2</v>
      </c>
      <c r="R92">
        <v>9.08</v>
      </c>
      <c r="S92" s="42">
        <v>-0.90800000000000003</v>
      </c>
      <c r="T92" s="1">
        <v>1.7650000000000001</v>
      </c>
      <c r="U92">
        <v>33.85</v>
      </c>
      <c r="V92" s="21">
        <v>899.4706625</v>
      </c>
      <c r="W92">
        <v>4.8114434330299133E-2</v>
      </c>
      <c r="X92">
        <v>2.8407169290307863E-6</v>
      </c>
      <c r="Y92">
        <v>2.5551415381302867E-7</v>
      </c>
      <c r="Z92" s="22">
        <v>0.25551415381302867</v>
      </c>
      <c r="AA92" s="22">
        <v>0.14476722595639016</v>
      </c>
      <c r="AB92" s="22"/>
      <c r="AC92">
        <v>24.828800000000001</v>
      </c>
      <c r="AD92" s="36">
        <v>36.200000000000003</v>
      </c>
      <c r="AE92" s="36">
        <v>390</v>
      </c>
      <c r="AF92">
        <v>2.8407169290307865</v>
      </c>
      <c r="AH92" t="s">
        <v>559</v>
      </c>
      <c r="AI92" t="s">
        <v>561</v>
      </c>
      <c r="AJ92" t="s">
        <v>560</v>
      </c>
    </row>
    <row r="93" spans="1:36" x14ac:dyDescent="0.35">
      <c r="A93" s="2">
        <v>44715</v>
      </c>
      <c r="B93" t="s">
        <v>56</v>
      </c>
      <c r="C93" t="s">
        <v>547</v>
      </c>
      <c r="D93" t="s">
        <v>77</v>
      </c>
      <c r="E93" t="s">
        <v>46</v>
      </c>
      <c r="F93">
        <v>10</v>
      </c>
      <c r="G93" t="s">
        <v>28</v>
      </c>
      <c r="H93" t="s">
        <v>79</v>
      </c>
      <c r="I93" t="s">
        <v>514</v>
      </c>
      <c r="J93" t="s">
        <v>514</v>
      </c>
      <c r="K93" t="s">
        <v>23</v>
      </c>
      <c r="L93" s="1">
        <v>0.57099999999999995</v>
      </c>
      <c r="M93">
        <v>5.93</v>
      </c>
      <c r="N93" s="1">
        <v>-0.59299999999999997</v>
      </c>
      <c r="O93" t="s">
        <v>80</v>
      </c>
      <c r="P93">
        <v>0.56200000000000006</v>
      </c>
      <c r="Q93" s="1">
        <v>8.999999999999897E-3</v>
      </c>
      <c r="R93">
        <v>13.19</v>
      </c>
      <c r="S93" s="42">
        <v>-1.319</v>
      </c>
      <c r="T93" s="1">
        <v>-0.72599999999999998</v>
      </c>
      <c r="U93">
        <v>34.164999999999999</v>
      </c>
      <c r="V93" s="21">
        <v>916.28907162499991</v>
      </c>
      <c r="W93">
        <v>1.6014234875444656E-2</v>
      </c>
      <c r="X93">
        <v>7.3332093929594788E-7</v>
      </c>
      <c r="Y93">
        <v>6.7193396267065708E-8</v>
      </c>
      <c r="Z93" s="22">
        <v>6.7193396267065705E-2</v>
      </c>
      <c r="AA93" s="22">
        <v>9.2552887420200694E-2</v>
      </c>
      <c r="AB93" s="22"/>
      <c r="AC93">
        <v>24.828800000000001</v>
      </c>
      <c r="AD93" s="36">
        <v>26</v>
      </c>
      <c r="AE93" s="36">
        <v>300</v>
      </c>
      <c r="AF93">
        <v>0.73332093929594788</v>
      </c>
      <c r="AH93" t="s">
        <v>559</v>
      </c>
      <c r="AI93" t="s">
        <v>561</v>
      </c>
      <c r="AJ93" t="s">
        <v>560</v>
      </c>
    </row>
    <row r="94" spans="1:36" x14ac:dyDescent="0.35">
      <c r="A94" s="2">
        <v>44715</v>
      </c>
      <c r="B94" t="s">
        <v>56</v>
      </c>
      <c r="C94" t="s">
        <v>547</v>
      </c>
      <c r="D94" t="s">
        <v>67</v>
      </c>
      <c r="E94" t="s">
        <v>46</v>
      </c>
      <c r="F94">
        <v>6</v>
      </c>
      <c r="G94" t="s">
        <v>28</v>
      </c>
      <c r="H94" t="s">
        <v>35</v>
      </c>
      <c r="I94" t="s">
        <v>506</v>
      </c>
      <c r="J94" t="s">
        <v>506</v>
      </c>
      <c r="K94" t="s">
        <v>69</v>
      </c>
      <c r="L94" s="1">
        <v>0.69499999999999995</v>
      </c>
      <c r="M94">
        <v>7.54</v>
      </c>
      <c r="N94" s="1">
        <v>-0.754</v>
      </c>
      <c r="O94" t="s">
        <v>70</v>
      </c>
      <c r="P94">
        <v>0.69299999999999995</v>
      </c>
      <c r="Q94" s="1">
        <v>2.0000000000000018E-3</v>
      </c>
      <c r="R94">
        <v>12.68</v>
      </c>
      <c r="S94" s="42">
        <v>-1.268</v>
      </c>
      <c r="T94" s="1">
        <v>-0.51400000000000001</v>
      </c>
      <c r="U94">
        <v>52.41</v>
      </c>
      <c r="V94" s="21">
        <v>2156.2443585000001</v>
      </c>
      <c r="W94">
        <v>2.8860028860028886E-3</v>
      </c>
      <c r="X94">
        <v>8.8955391267066253E-8</v>
      </c>
      <c r="Y94">
        <v>1.918095605777718E-8</v>
      </c>
      <c r="Z94" s="22">
        <v>1.9180956057777181E-2</v>
      </c>
      <c r="AA94" s="22">
        <v>3.7317035131862221E-2</v>
      </c>
      <c r="AB94" s="22"/>
      <c r="AC94">
        <v>24.828800000000001</v>
      </c>
      <c r="AD94" s="36">
        <v>23.6</v>
      </c>
      <c r="AE94" s="36">
        <v>300</v>
      </c>
      <c r="AF94">
        <v>8.8955391267066253E-2</v>
      </c>
      <c r="AH94" t="s">
        <v>559</v>
      </c>
      <c r="AI94" t="s">
        <v>561</v>
      </c>
      <c r="AJ94" t="s">
        <v>560</v>
      </c>
    </row>
    <row r="95" spans="1:36" x14ac:dyDescent="0.35">
      <c r="A95" s="2">
        <v>44735</v>
      </c>
      <c r="B95" t="s">
        <v>18</v>
      </c>
      <c r="C95" t="s">
        <v>548</v>
      </c>
      <c r="D95" t="s">
        <v>86</v>
      </c>
      <c r="E95" t="s">
        <v>46</v>
      </c>
      <c r="F95">
        <v>10</v>
      </c>
      <c r="G95" t="s">
        <v>28</v>
      </c>
      <c r="H95" t="s">
        <v>75</v>
      </c>
      <c r="I95" t="s">
        <v>399</v>
      </c>
      <c r="J95" t="s">
        <v>399</v>
      </c>
      <c r="K95" t="s">
        <v>150</v>
      </c>
      <c r="L95" s="1">
        <v>0.71599999999999997</v>
      </c>
      <c r="M95">
        <v>3.71</v>
      </c>
      <c r="N95" s="1">
        <v>-0.371</v>
      </c>
      <c r="O95" t="s">
        <v>151</v>
      </c>
      <c r="P95">
        <v>0.57699999999999996</v>
      </c>
      <c r="Q95" s="1">
        <v>0.13900000000000001</v>
      </c>
      <c r="S95" s="44" t="s">
        <v>50</v>
      </c>
      <c r="T95" s="1" t="s">
        <v>103</v>
      </c>
      <c r="U95">
        <v>77.900000000000006</v>
      </c>
      <c r="V95" s="21">
        <v>4763.7018500000004</v>
      </c>
      <c r="W95">
        <v>0.24090121317157717</v>
      </c>
      <c r="X95">
        <v>2.0634348181997746E-5</v>
      </c>
      <c r="Y95">
        <v>9.8295882608126816E-6</v>
      </c>
      <c r="Z95" s="22">
        <v>9.829588260812681</v>
      </c>
      <c r="AA95" s="22" t="e">
        <v>#VALUE!</v>
      </c>
      <c r="AB95" s="22"/>
      <c r="AC95">
        <v>33.261499999999998</v>
      </c>
      <c r="AD95" s="13">
        <v>74.8</v>
      </c>
      <c r="AE95" s="13">
        <v>661</v>
      </c>
      <c r="AF95">
        <v>20.634348181997744</v>
      </c>
      <c r="AG95">
        <v>11.388095238095239</v>
      </c>
      <c r="AH95" t="s">
        <v>559</v>
      </c>
      <c r="AI95" t="s">
        <v>561</v>
      </c>
      <c r="AJ95" t="s">
        <v>560</v>
      </c>
    </row>
    <row r="96" spans="1:36" x14ac:dyDescent="0.35">
      <c r="A96" s="2">
        <v>44735</v>
      </c>
      <c r="B96" t="s">
        <v>18</v>
      </c>
      <c r="C96" t="s">
        <v>548</v>
      </c>
      <c r="D96" t="s">
        <v>45</v>
      </c>
      <c r="E96" t="s">
        <v>46</v>
      </c>
      <c r="F96">
        <v>5</v>
      </c>
      <c r="G96" t="s">
        <v>28</v>
      </c>
      <c r="H96" t="s">
        <v>47</v>
      </c>
      <c r="I96" t="s">
        <v>433</v>
      </c>
      <c r="J96" t="s">
        <v>433</v>
      </c>
      <c r="K96" t="s">
        <v>153</v>
      </c>
      <c r="L96" s="1">
        <v>0.92100000000000004</v>
      </c>
      <c r="M96">
        <v>8.02</v>
      </c>
      <c r="N96" s="1">
        <v>-0.80199999999999994</v>
      </c>
      <c r="O96" t="s">
        <v>154</v>
      </c>
      <c r="P96">
        <v>0.73099999999999998</v>
      </c>
      <c r="Q96" s="1">
        <v>0.19000000000000006</v>
      </c>
      <c r="S96" s="42" t="s">
        <v>103</v>
      </c>
      <c r="T96" s="1" t="s">
        <v>103</v>
      </c>
      <c r="U96">
        <v>52.65</v>
      </c>
      <c r="V96" s="21">
        <v>2176.0376624999999</v>
      </c>
      <c r="W96">
        <v>0.25991792065663483</v>
      </c>
      <c r="X96">
        <v>2.265741467297433E-5</v>
      </c>
      <c r="Y96">
        <v>4.930338766327226E-6</v>
      </c>
      <c r="Z96" s="22">
        <v>4.9303387663272265</v>
      </c>
      <c r="AA96" s="22" t="e">
        <v>#VALUE!</v>
      </c>
      <c r="AB96" s="22"/>
      <c r="AC96">
        <v>33.261499999999998</v>
      </c>
      <c r="AD96" s="36">
        <v>33.200000000000003</v>
      </c>
      <c r="AE96" s="36">
        <v>460</v>
      </c>
      <c r="AF96">
        <v>22.65741467297433</v>
      </c>
      <c r="AG96">
        <v>8.7619047619047628</v>
      </c>
      <c r="AH96" t="s">
        <v>559</v>
      </c>
      <c r="AI96" t="s">
        <v>561</v>
      </c>
      <c r="AJ96" t="s">
        <v>560</v>
      </c>
    </row>
    <row r="97" spans="1:36" x14ac:dyDescent="0.35">
      <c r="A97" s="2">
        <v>44764</v>
      </c>
      <c r="B97" t="s">
        <v>18</v>
      </c>
      <c r="C97" t="s">
        <v>549</v>
      </c>
      <c r="D97" t="s">
        <v>45</v>
      </c>
      <c r="E97" t="s">
        <v>46</v>
      </c>
      <c r="F97">
        <v>7</v>
      </c>
      <c r="G97" t="s">
        <v>28</v>
      </c>
      <c r="H97" t="s">
        <v>68</v>
      </c>
      <c r="I97" t="s">
        <v>413</v>
      </c>
      <c r="J97" t="s">
        <v>413</v>
      </c>
      <c r="K97" t="s">
        <v>194</v>
      </c>
      <c r="L97" s="1">
        <v>0.90800000000000003</v>
      </c>
      <c r="N97" s="1" t="s">
        <v>103</v>
      </c>
      <c r="O97" t="s">
        <v>187</v>
      </c>
      <c r="P97">
        <v>0.83399999999999996</v>
      </c>
      <c r="Q97" s="1">
        <v>7.4000000000000066E-2</v>
      </c>
      <c r="R97">
        <v>28.61</v>
      </c>
      <c r="S97" s="42">
        <v>-2.8609999999999998</v>
      </c>
      <c r="T97" s="1" t="s">
        <v>103</v>
      </c>
      <c r="U97">
        <v>56.05</v>
      </c>
      <c r="V97" s="21">
        <v>2466.1579624999995</v>
      </c>
      <c r="W97">
        <v>8.872901678657083E-2</v>
      </c>
      <c r="X97">
        <v>6.0341458061632528E-6</v>
      </c>
      <c r="Y97">
        <v>1.4881156726755483E-6</v>
      </c>
      <c r="Z97" s="22">
        <v>1.4881156726755482</v>
      </c>
      <c r="AA97" s="22" t="e">
        <v>#VALUE!</v>
      </c>
      <c r="AB97" s="22"/>
      <c r="AC97">
        <v>34.764699999999998</v>
      </c>
      <c r="AD97" s="36">
        <v>42.8</v>
      </c>
      <c r="AE97" s="36">
        <v>570</v>
      </c>
      <c r="AF97">
        <v>6.0341458061632531</v>
      </c>
      <c r="AG97">
        <v>7.1421578461796527</v>
      </c>
      <c r="AH97" t="s">
        <v>559</v>
      </c>
      <c r="AI97" t="s">
        <v>561</v>
      </c>
      <c r="AJ97" t="s">
        <v>560</v>
      </c>
    </row>
    <row r="98" spans="1:36" x14ac:dyDescent="0.35">
      <c r="A98" s="2">
        <v>44776</v>
      </c>
      <c r="B98" t="s">
        <v>18</v>
      </c>
      <c r="C98" t="s">
        <v>551</v>
      </c>
      <c r="D98" t="s">
        <v>133</v>
      </c>
      <c r="E98" t="s">
        <v>46</v>
      </c>
      <c r="F98">
        <v>2</v>
      </c>
      <c r="G98" t="s">
        <v>28</v>
      </c>
      <c r="H98" t="s">
        <v>44</v>
      </c>
      <c r="I98" t="s">
        <v>472</v>
      </c>
      <c r="J98" t="s">
        <v>472</v>
      </c>
      <c r="K98" t="s">
        <v>199</v>
      </c>
      <c r="L98" s="1">
        <v>0.81499999999999995</v>
      </c>
      <c r="M98">
        <v>5.98</v>
      </c>
      <c r="N98" s="1">
        <v>-0.59800000000000009</v>
      </c>
      <c r="O98" t="s">
        <v>200</v>
      </c>
      <c r="P98">
        <v>0.64800000000000002</v>
      </c>
      <c r="Q98" s="1">
        <v>0.16699999999999993</v>
      </c>
      <c r="R98">
        <v>6.94</v>
      </c>
      <c r="S98" s="42">
        <v>-0.69400000000000006</v>
      </c>
      <c r="T98" s="1">
        <v>-9.5999999999999974E-2</v>
      </c>
      <c r="U98">
        <v>80</v>
      </c>
      <c r="V98" s="21">
        <v>5024</v>
      </c>
      <c r="W98">
        <v>0.25771604938271592</v>
      </c>
      <c r="X98">
        <v>2.2421367916036369E-5</v>
      </c>
      <c r="Y98">
        <v>1.1264495241016671E-5</v>
      </c>
      <c r="Z98" s="22">
        <v>11.26449524101667</v>
      </c>
      <c r="AA98" s="22">
        <v>117.33849209392368</v>
      </c>
      <c r="AB98" s="22">
        <v>1</v>
      </c>
      <c r="AC98">
        <v>28.545300000000001</v>
      </c>
      <c r="AD98">
        <v>77.099999999999994</v>
      </c>
      <c r="AE98">
        <v>720</v>
      </c>
      <c r="AF98">
        <v>22.42136791603637</v>
      </c>
      <c r="AG98">
        <v>8.0311143168665637</v>
      </c>
      <c r="AH98" t="s">
        <v>559</v>
      </c>
      <c r="AI98" t="s">
        <v>561</v>
      </c>
      <c r="AJ98" t="s">
        <v>560</v>
      </c>
    </row>
    <row r="99" spans="1:36" x14ac:dyDescent="0.35">
      <c r="A99" s="2">
        <v>44805</v>
      </c>
      <c r="B99" s="6" t="s">
        <v>18</v>
      </c>
      <c r="C99" s="6" t="s">
        <v>553</v>
      </c>
      <c r="D99" t="s">
        <v>45</v>
      </c>
      <c r="E99" t="s">
        <v>46</v>
      </c>
      <c r="F99">
        <v>11</v>
      </c>
      <c r="G99" t="s">
        <v>28</v>
      </c>
      <c r="H99" t="s">
        <v>47</v>
      </c>
      <c r="I99" t="s">
        <v>433</v>
      </c>
      <c r="J99" t="s">
        <v>433</v>
      </c>
      <c r="K99" t="s">
        <v>237</v>
      </c>
      <c r="L99">
        <v>1.1120000000000001</v>
      </c>
      <c r="M99">
        <v>24.75</v>
      </c>
      <c r="N99" s="1">
        <v>-2.4750000000000001</v>
      </c>
      <c r="O99" t="s">
        <v>163</v>
      </c>
      <c r="P99">
        <v>1.0569999999999999</v>
      </c>
      <c r="Q99" s="1">
        <v>5.500000000000016E-2</v>
      </c>
      <c r="R99">
        <v>24.65</v>
      </c>
      <c r="S99" s="42">
        <v>-2.4649999999999999</v>
      </c>
      <c r="T99" s="1">
        <v>1.0000000000000231E-2</v>
      </c>
      <c r="U99">
        <v>52.65</v>
      </c>
      <c r="V99" s="21">
        <v>2176.0376624999999</v>
      </c>
      <c r="W99">
        <v>5.2034058656575365E-2</v>
      </c>
      <c r="X99">
        <v>3.1282188076346645E-6</v>
      </c>
      <c r="Y99">
        <v>6.8071219419538729E-7</v>
      </c>
      <c r="Z99" s="22">
        <v>0.68071219419538731</v>
      </c>
      <c r="AA99" s="22">
        <v>68.071219419537158</v>
      </c>
      <c r="AB99" s="22">
        <v>0.58012442086209326</v>
      </c>
      <c r="AC99">
        <v>34.357199999999999</v>
      </c>
      <c r="AD99" s="36">
        <v>33.200000000000003</v>
      </c>
      <c r="AE99" s="36">
        <v>460</v>
      </c>
      <c r="AF99">
        <v>3.1282188076346644</v>
      </c>
      <c r="AG99">
        <v>6.9857928042559951</v>
      </c>
      <c r="AH99" t="s">
        <v>559</v>
      </c>
      <c r="AI99" t="s">
        <v>561</v>
      </c>
      <c r="AJ99" t="s">
        <v>560</v>
      </c>
    </row>
    <row r="100" spans="1:36" x14ac:dyDescent="0.35">
      <c r="A100" s="2">
        <v>44735</v>
      </c>
      <c r="B100" t="s">
        <v>18</v>
      </c>
      <c r="C100" t="s">
        <v>548</v>
      </c>
      <c r="D100" t="s">
        <v>45</v>
      </c>
      <c r="E100" t="s">
        <v>46</v>
      </c>
      <c r="F100">
        <v>3</v>
      </c>
      <c r="G100" t="s">
        <v>28</v>
      </c>
      <c r="H100" t="s">
        <v>47</v>
      </c>
      <c r="I100" t="s">
        <v>433</v>
      </c>
      <c r="J100" t="s">
        <v>433</v>
      </c>
      <c r="K100" t="s">
        <v>153</v>
      </c>
      <c r="L100" s="1">
        <v>1.0960000000000001</v>
      </c>
      <c r="M100">
        <v>8.2100000000000009</v>
      </c>
      <c r="N100" s="1">
        <v>-0.82100000000000006</v>
      </c>
      <c r="O100" t="s">
        <v>154</v>
      </c>
      <c r="P100">
        <v>0.91600000000000004</v>
      </c>
      <c r="Q100" s="1">
        <v>0.18000000000000005</v>
      </c>
      <c r="R100">
        <v>7.46</v>
      </c>
      <c r="S100" s="42">
        <v>-0.746</v>
      </c>
      <c r="T100" s="1">
        <v>7.5000000000000067E-2</v>
      </c>
      <c r="U100">
        <v>52.65</v>
      </c>
      <c r="V100" s="21">
        <v>2176.0376624999999</v>
      </c>
      <c r="W100">
        <v>0.19650655021834065</v>
      </c>
      <c r="X100">
        <v>1.6058097374096838E-5</v>
      </c>
      <c r="Y100">
        <v>3.494302467412707E-6</v>
      </c>
      <c r="Z100" s="22">
        <v>3.494302467412707</v>
      </c>
      <c r="AA100" s="22">
        <v>46.590699565502717</v>
      </c>
      <c r="AB100" s="22">
        <v>0.3970606496177973</v>
      </c>
      <c r="AC100">
        <v>33.261499999999998</v>
      </c>
      <c r="AD100" s="36">
        <v>33.200000000000003</v>
      </c>
      <c r="AE100" s="36">
        <v>460</v>
      </c>
      <c r="AF100">
        <v>16.058097374096839</v>
      </c>
      <c r="AG100">
        <v>8.7619047619047628</v>
      </c>
      <c r="AH100" t="s">
        <v>559</v>
      </c>
      <c r="AI100" t="s">
        <v>561</v>
      </c>
      <c r="AJ100" t="s">
        <v>560</v>
      </c>
    </row>
    <row r="101" spans="1:36" x14ac:dyDescent="0.35">
      <c r="A101" s="2">
        <v>44764</v>
      </c>
      <c r="B101" t="s">
        <v>18</v>
      </c>
      <c r="C101" t="s">
        <v>549</v>
      </c>
      <c r="D101" t="s">
        <v>133</v>
      </c>
      <c r="E101" t="s">
        <v>46</v>
      </c>
      <c r="F101">
        <v>2</v>
      </c>
      <c r="G101" t="s">
        <v>28</v>
      </c>
      <c r="H101" t="s">
        <v>44</v>
      </c>
      <c r="I101" t="s">
        <v>472</v>
      </c>
      <c r="J101" t="s">
        <v>472</v>
      </c>
      <c r="K101" t="s">
        <v>191</v>
      </c>
      <c r="L101" s="1">
        <v>0.86199999999999999</v>
      </c>
      <c r="M101">
        <v>24.51</v>
      </c>
      <c r="N101" s="1">
        <v>-2.4510000000000001</v>
      </c>
      <c r="O101" t="s">
        <v>192</v>
      </c>
      <c r="P101">
        <v>0.69099999999999995</v>
      </c>
      <c r="Q101" s="1">
        <v>0.17100000000000004</v>
      </c>
      <c r="R101">
        <v>26.83</v>
      </c>
      <c r="S101" s="42">
        <v>-2.6829999999999998</v>
      </c>
      <c r="T101" s="1">
        <v>-0.23199999999999976</v>
      </c>
      <c r="U101">
        <v>80</v>
      </c>
      <c r="V101" s="21">
        <v>5024</v>
      </c>
      <c r="W101">
        <v>0.24746743849493497</v>
      </c>
      <c r="X101">
        <v>2.1328862621407437E-5</v>
      </c>
      <c r="Y101">
        <v>1.0715620580995095E-5</v>
      </c>
      <c r="Z101" s="22">
        <v>10.715620580995095</v>
      </c>
      <c r="AA101" s="22">
        <v>46.188019745668562</v>
      </c>
      <c r="AB101" s="22">
        <v>0.39362888507374838</v>
      </c>
      <c r="AC101">
        <v>34.764699999999998</v>
      </c>
      <c r="AD101">
        <v>77.099999999999994</v>
      </c>
      <c r="AE101">
        <v>720</v>
      </c>
      <c r="AF101">
        <v>21.328862621407438</v>
      </c>
      <c r="AG101">
        <v>6.5184028628141686</v>
      </c>
      <c r="AH101" t="s">
        <v>559</v>
      </c>
      <c r="AI101" t="s">
        <v>561</v>
      </c>
      <c r="AJ101" t="s">
        <v>560</v>
      </c>
    </row>
    <row r="102" spans="1:36" x14ac:dyDescent="0.35">
      <c r="A102" s="2">
        <v>44723</v>
      </c>
      <c r="B102" t="s">
        <v>18</v>
      </c>
      <c r="C102" t="s">
        <v>547</v>
      </c>
      <c r="D102" t="s">
        <v>133</v>
      </c>
      <c r="E102" t="s">
        <v>46</v>
      </c>
      <c r="F102">
        <v>10</v>
      </c>
      <c r="G102" t="s">
        <v>28</v>
      </c>
      <c r="H102" t="s">
        <v>44</v>
      </c>
      <c r="I102" t="s">
        <v>472</v>
      </c>
      <c r="J102" t="s">
        <v>472</v>
      </c>
      <c r="K102" t="s">
        <v>138</v>
      </c>
      <c r="L102" s="1">
        <v>0.75</v>
      </c>
      <c r="M102">
        <v>10.85</v>
      </c>
      <c r="N102" s="1">
        <v>-1.085</v>
      </c>
      <c r="O102" t="s">
        <v>139</v>
      </c>
      <c r="P102">
        <v>0.56799999999999995</v>
      </c>
      <c r="Q102" s="1">
        <v>0.18200000000000005</v>
      </c>
      <c r="R102">
        <v>15.95</v>
      </c>
      <c r="S102" s="42">
        <v>-1.595</v>
      </c>
      <c r="T102" s="1">
        <v>-0.51</v>
      </c>
      <c r="U102">
        <v>80</v>
      </c>
      <c r="V102" s="21">
        <v>5024</v>
      </c>
      <c r="W102">
        <v>0.32042253521126773</v>
      </c>
      <c r="X102">
        <v>2.9315144465882253E-5</v>
      </c>
      <c r="Y102">
        <v>1.4727928579659242E-5</v>
      </c>
      <c r="Z102" s="22">
        <v>14.727928579659242</v>
      </c>
      <c r="AA102" s="22">
        <v>28.878291332665178</v>
      </c>
      <c r="AB102" s="22">
        <v>0.24610991514044928</v>
      </c>
      <c r="AC102">
        <v>31.959900000000001</v>
      </c>
      <c r="AD102">
        <v>77.099999999999994</v>
      </c>
      <c r="AE102">
        <v>720</v>
      </c>
      <c r="AF102">
        <v>29.315144465882252</v>
      </c>
      <c r="AG102">
        <v>10.416666666666666</v>
      </c>
      <c r="AH102" t="s">
        <v>559</v>
      </c>
      <c r="AI102" t="s">
        <v>561</v>
      </c>
      <c r="AJ102" t="s">
        <v>560</v>
      </c>
    </row>
    <row r="103" spans="1:36" x14ac:dyDescent="0.35">
      <c r="A103" s="2">
        <v>44748</v>
      </c>
      <c r="B103" t="s">
        <v>18</v>
      </c>
      <c r="C103" t="s">
        <v>550</v>
      </c>
      <c r="D103" t="s">
        <v>86</v>
      </c>
      <c r="E103" t="s">
        <v>46</v>
      </c>
      <c r="F103">
        <v>2</v>
      </c>
      <c r="G103" t="s">
        <v>28</v>
      </c>
      <c r="H103" t="s">
        <v>75</v>
      </c>
      <c r="I103" t="s">
        <v>399</v>
      </c>
      <c r="J103" t="s">
        <v>399</v>
      </c>
      <c r="K103" t="s">
        <v>165</v>
      </c>
      <c r="L103" s="1">
        <v>0.746</v>
      </c>
      <c r="M103">
        <v>32.14</v>
      </c>
      <c r="N103" s="1">
        <v>-3.214</v>
      </c>
      <c r="O103" t="s">
        <v>168</v>
      </c>
      <c r="P103">
        <v>0.63600000000000001</v>
      </c>
      <c r="Q103" s="1">
        <v>0.10999999999999999</v>
      </c>
      <c r="R103">
        <v>34.56</v>
      </c>
      <c r="S103" s="42">
        <v>-3.4560000000000004</v>
      </c>
      <c r="T103" s="1">
        <v>-0.24200000000000044</v>
      </c>
      <c r="U103">
        <v>77.900000000000006</v>
      </c>
      <c r="V103" s="21">
        <v>4763.7018500000004</v>
      </c>
      <c r="W103">
        <v>0.17295597484276728</v>
      </c>
      <c r="X103">
        <v>1.3722892064127716E-5</v>
      </c>
      <c r="Y103">
        <v>6.5371766313235525E-6</v>
      </c>
      <c r="Z103" s="22">
        <v>6.5371766313235522</v>
      </c>
      <c r="AA103" s="22">
        <v>27.013126575717109</v>
      </c>
      <c r="AB103" s="22">
        <v>0.23021439227978002</v>
      </c>
      <c r="AC103">
        <v>33.4651</v>
      </c>
      <c r="AD103" s="13">
        <v>74.8</v>
      </c>
      <c r="AE103" s="13">
        <v>661</v>
      </c>
      <c r="AF103">
        <v>13.722892064127716</v>
      </c>
      <c r="AG103">
        <v>10.517788461538462</v>
      </c>
      <c r="AH103" t="s">
        <v>559</v>
      </c>
      <c r="AI103" t="s">
        <v>561</v>
      </c>
      <c r="AJ103" t="s">
        <v>560</v>
      </c>
    </row>
    <row r="104" spans="1:36" x14ac:dyDescent="0.35">
      <c r="A104" s="2">
        <v>44720</v>
      </c>
      <c r="B104" t="s">
        <v>18</v>
      </c>
      <c r="C104" t="s">
        <v>547</v>
      </c>
      <c r="D104" t="s">
        <v>45</v>
      </c>
      <c r="E104" t="s">
        <v>46</v>
      </c>
      <c r="F104">
        <v>4</v>
      </c>
      <c r="G104" t="s">
        <v>28</v>
      </c>
      <c r="H104" t="s">
        <v>68</v>
      </c>
      <c r="I104" t="s">
        <v>413</v>
      </c>
      <c r="J104" t="s">
        <v>413</v>
      </c>
      <c r="K104" t="s">
        <v>23</v>
      </c>
      <c r="L104" s="1">
        <v>0.86099999999999999</v>
      </c>
      <c r="M104">
        <v>10.47</v>
      </c>
      <c r="N104" s="1">
        <v>-1.0470000000000002</v>
      </c>
      <c r="O104" t="s">
        <v>105</v>
      </c>
      <c r="P104">
        <v>0.70099999999999996</v>
      </c>
      <c r="Q104" s="1">
        <v>0.16000000000000003</v>
      </c>
      <c r="R104">
        <v>12.51</v>
      </c>
      <c r="S104" s="42">
        <v>-1.2509999999999999</v>
      </c>
      <c r="T104" s="1">
        <v>-0.20399999999999974</v>
      </c>
      <c r="U104">
        <v>56.05</v>
      </c>
      <c r="V104" s="21">
        <v>2466.1579624999995</v>
      </c>
      <c r="W104">
        <v>0.22824536376604856</v>
      </c>
      <c r="X104">
        <v>1.9308110691663001E-5</v>
      </c>
      <c r="Y104">
        <v>4.7616850923076079E-6</v>
      </c>
      <c r="Z104" s="22">
        <v>4.7616850923076077</v>
      </c>
      <c r="AA104" s="22">
        <v>23.341593589743205</v>
      </c>
      <c r="AB104" s="22">
        <v>0.19892442913049543</v>
      </c>
      <c r="AC104">
        <v>26.9267</v>
      </c>
      <c r="AD104" s="36">
        <v>42.8</v>
      </c>
      <c r="AE104" s="36">
        <v>570</v>
      </c>
      <c r="AF104">
        <v>19.308110691663</v>
      </c>
      <c r="AG104" s="44">
        <v>10.52</v>
      </c>
      <c r="AH104" t="s">
        <v>559</v>
      </c>
      <c r="AI104" t="s">
        <v>561</v>
      </c>
      <c r="AJ104" t="s">
        <v>560</v>
      </c>
    </row>
    <row r="105" spans="1:36" x14ac:dyDescent="0.35">
      <c r="A105" s="2">
        <v>44804</v>
      </c>
      <c r="B105" s="6" t="s">
        <v>18</v>
      </c>
      <c r="C105" s="6" t="s">
        <v>553</v>
      </c>
      <c r="D105" t="s">
        <v>133</v>
      </c>
      <c r="E105" t="s">
        <v>46</v>
      </c>
      <c r="F105">
        <v>1</v>
      </c>
      <c r="G105" t="s">
        <v>28</v>
      </c>
      <c r="H105" t="s">
        <v>44</v>
      </c>
      <c r="I105" t="s">
        <v>472</v>
      </c>
      <c r="J105" t="s">
        <v>472</v>
      </c>
      <c r="K105" t="s">
        <v>235</v>
      </c>
      <c r="L105" s="1">
        <v>0.875</v>
      </c>
      <c r="M105">
        <v>10.94</v>
      </c>
      <c r="N105" s="1">
        <v>-1.0939999999999999</v>
      </c>
      <c r="O105" t="s">
        <v>200</v>
      </c>
      <c r="P105">
        <v>0.74299999999999999</v>
      </c>
      <c r="Q105" s="1">
        <v>0.13200000000000001</v>
      </c>
      <c r="R105">
        <v>16.649999999999999</v>
      </c>
      <c r="S105" s="42">
        <v>-1.6649999999999998</v>
      </c>
      <c r="T105" s="1">
        <v>-0.57099999999999995</v>
      </c>
      <c r="U105">
        <v>80</v>
      </c>
      <c r="V105" s="21">
        <v>5024</v>
      </c>
      <c r="W105">
        <v>0.17765814266487215</v>
      </c>
      <c r="X105">
        <v>1.4183592357639459E-5</v>
      </c>
      <c r="Y105">
        <v>7.1258368004780638E-6</v>
      </c>
      <c r="Z105" s="22">
        <v>7.1258368004780639</v>
      </c>
      <c r="AA105" s="22">
        <v>12.479574081397661</v>
      </c>
      <c r="AB105" s="22">
        <v>0.1063548699187624</v>
      </c>
      <c r="AC105">
        <v>32.519599999999997</v>
      </c>
      <c r="AD105">
        <v>77.099999999999994</v>
      </c>
      <c r="AE105">
        <v>720</v>
      </c>
      <c r="AF105">
        <v>14.183592357639458</v>
      </c>
      <c r="AG105">
        <v>6.7535095436248787</v>
      </c>
      <c r="AH105" t="s">
        <v>559</v>
      </c>
      <c r="AI105" t="s">
        <v>561</v>
      </c>
      <c r="AJ105" t="s">
        <v>560</v>
      </c>
    </row>
    <row r="106" spans="1:36" x14ac:dyDescent="0.35">
      <c r="A106" s="2">
        <v>44720</v>
      </c>
      <c r="B106" t="s">
        <v>18</v>
      </c>
      <c r="C106" t="s">
        <v>547</v>
      </c>
      <c r="D106" t="s">
        <v>86</v>
      </c>
      <c r="E106" t="s">
        <v>46</v>
      </c>
      <c r="F106">
        <v>10</v>
      </c>
      <c r="G106" t="s">
        <v>28</v>
      </c>
      <c r="H106" t="s">
        <v>75</v>
      </c>
      <c r="I106" t="s">
        <v>399</v>
      </c>
      <c r="J106" t="s">
        <v>399</v>
      </c>
      <c r="K106" t="s">
        <v>99</v>
      </c>
      <c r="L106" s="1">
        <v>0.49299999999999999</v>
      </c>
      <c r="M106">
        <v>11.63</v>
      </c>
      <c r="N106" s="1">
        <v>-1.163</v>
      </c>
      <c r="O106" t="s">
        <v>100</v>
      </c>
      <c r="P106">
        <v>0.57399999999999995</v>
      </c>
      <c r="Q106" s="1">
        <v>-8.0999999999999961E-2</v>
      </c>
      <c r="R106">
        <v>17.670000000000002</v>
      </c>
      <c r="S106" s="42">
        <v>-1.7670000000000001</v>
      </c>
      <c r="T106" s="1">
        <v>-0.60400000000000009</v>
      </c>
      <c r="U106">
        <v>77.900000000000006</v>
      </c>
      <c r="V106" s="21">
        <v>4763.7018500000004</v>
      </c>
      <c r="W106">
        <v>0.16430020283975652</v>
      </c>
      <c r="X106">
        <v>1.2882420232406085E-5</v>
      </c>
      <c r="Y106">
        <v>6.1368009093590302E-6</v>
      </c>
      <c r="Z106" s="22">
        <v>6.1368009093590299</v>
      </c>
      <c r="AA106" s="22">
        <v>10.160266406223558</v>
      </c>
      <c r="AB106" s="22">
        <v>8.6588997743491575E-2</v>
      </c>
      <c r="AC106">
        <v>26.9267</v>
      </c>
      <c r="AD106" s="13">
        <v>74.8</v>
      </c>
      <c r="AE106" s="13">
        <v>661</v>
      </c>
      <c r="AF106">
        <v>12.882420232406085</v>
      </c>
      <c r="AG106">
        <v>13.101333333333335</v>
      </c>
      <c r="AH106" t="s">
        <v>559</v>
      </c>
      <c r="AI106" t="s">
        <v>561</v>
      </c>
      <c r="AJ106" t="s">
        <v>560</v>
      </c>
    </row>
    <row r="107" spans="1:36" x14ac:dyDescent="0.35">
      <c r="A107" s="2">
        <v>44733</v>
      </c>
      <c r="B107" t="s">
        <v>18</v>
      </c>
      <c r="C107" t="s">
        <v>548</v>
      </c>
      <c r="D107" t="s">
        <v>133</v>
      </c>
      <c r="E107" t="s">
        <v>46</v>
      </c>
      <c r="F107">
        <v>15</v>
      </c>
      <c r="G107" t="s">
        <v>28</v>
      </c>
      <c r="H107" t="s">
        <v>44</v>
      </c>
      <c r="I107" t="s">
        <v>472</v>
      </c>
      <c r="J107" t="s">
        <v>472</v>
      </c>
      <c r="K107" t="s">
        <v>143</v>
      </c>
      <c r="L107" s="1">
        <v>0.78</v>
      </c>
      <c r="M107">
        <v>7.78</v>
      </c>
      <c r="N107" s="1">
        <v>-0.77800000000000002</v>
      </c>
      <c r="O107" t="s">
        <v>144</v>
      </c>
      <c r="P107">
        <v>0.61599999999999999</v>
      </c>
      <c r="Q107" s="1">
        <v>0.16400000000000003</v>
      </c>
      <c r="R107">
        <v>19.48</v>
      </c>
      <c r="S107" s="42">
        <v>-1.948</v>
      </c>
      <c r="T107" s="1">
        <v>-1.17</v>
      </c>
      <c r="U107">
        <v>80</v>
      </c>
      <c r="V107" s="21">
        <v>5024</v>
      </c>
      <c r="W107">
        <v>0.26623376623376627</v>
      </c>
      <c r="X107">
        <v>2.3337045968348584E-5</v>
      </c>
      <c r="Y107">
        <v>1.1724531894498328E-5</v>
      </c>
      <c r="Z107" s="22">
        <v>11.724531894498329</v>
      </c>
      <c r="AA107" s="22">
        <v>10.020967431195153</v>
      </c>
      <c r="AB107" s="22">
        <v>8.5401847903895156E-2</v>
      </c>
      <c r="AC107">
        <v>30.972899999999999</v>
      </c>
      <c r="AD107">
        <v>77.099999999999994</v>
      </c>
      <c r="AE107">
        <v>720</v>
      </c>
      <c r="AF107">
        <v>23.337045968348583</v>
      </c>
      <c r="AG107">
        <v>8.9642857142857135</v>
      </c>
      <c r="AH107" t="s">
        <v>559</v>
      </c>
      <c r="AI107" t="s">
        <v>561</v>
      </c>
      <c r="AJ107" t="s">
        <v>560</v>
      </c>
    </row>
    <row r="108" spans="1:36" x14ac:dyDescent="0.35">
      <c r="A108" s="2">
        <v>44792</v>
      </c>
      <c r="B108" s="6" t="s">
        <v>18</v>
      </c>
      <c r="C108" s="6" t="s">
        <v>552</v>
      </c>
      <c r="D108" t="s">
        <v>45</v>
      </c>
      <c r="E108" t="s">
        <v>46</v>
      </c>
      <c r="F108">
        <v>14</v>
      </c>
      <c r="G108" t="s">
        <v>28</v>
      </c>
      <c r="H108" t="s">
        <v>68</v>
      </c>
      <c r="I108" t="s">
        <v>413</v>
      </c>
      <c r="J108" t="s">
        <v>413</v>
      </c>
      <c r="K108" t="s">
        <v>207</v>
      </c>
      <c r="L108" s="1">
        <v>0.92600000000000005</v>
      </c>
      <c r="M108">
        <v>9.01</v>
      </c>
      <c r="N108" s="1">
        <v>-0.90100000000000002</v>
      </c>
      <c r="O108" t="s">
        <v>105</v>
      </c>
      <c r="P108">
        <v>0.78600000000000003</v>
      </c>
      <c r="Q108" s="1">
        <v>0.14000000000000001</v>
      </c>
      <c r="R108">
        <v>12.56</v>
      </c>
      <c r="S108" s="42">
        <v>-1.256</v>
      </c>
      <c r="T108" s="1">
        <v>-0.35499999999999998</v>
      </c>
      <c r="U108">
        <v>56.05</v>
      </c>
      <c r="V108" s="21">
        <v>2466.1579624999995</v>
      </c>
      <c r="W108">
        <v>0.17811704834605599</v>
      </c>
      <c r="X108">
        <v>1.4228706434564465E-5</v>
      </c>
      <c r="Y108">
        <v>3.509023766967613E-6</v>
      </c>
      <c r="Z108" s="22">
        <v>3.509023766967613</v>
      </c>
      <c r="AA108" s="22">
        <v>9.8845739914580655</v>
      </c>
      <c r="AB108" s="22">
        <v>8.423945995328122E-2</v>
      </c>
      <c r="AC108">
        <v>34.301699999999997</v>
      </c>
      <c r="AD108" s="36">
        <v>42.8</v>
      </c>
      <c r="AE108" s="36">
        <v>570</v>
      </c>
      <c r="AF108">
        <v>14.228706434564465</v>
      </c>
      <c r="AG108">
        <v>8.2594820334704142</v>
      </c>
      <c r="AH108" t="s">
        <v>559</v>
      </c>
      <c r="AI108" t="s">
        <v>561</v>
      </c>
      <c r="AJ108" t="s">
        <v>560</v>
      </c>
    </row>
    <row r="109" spans="1:36" x14ac:dyDescent="0.35">
      <c r="A109" s="2">
        <v>44749</v>
      </c>
      <c r="B109" t="s">
        <v>18</v>
      </c>
      <c r="C109" t="s">
        <v>550</v>
      </c>
      <c r="D109" t="s">
        <v>133</v>
      </c>
      <c r="E109" t="s">
        <v>46</v>
      </c>
      <c r="F109">
        <v>3</v>
      </c>
      <c r="G109" t="s">
        <v>28</v>
      </c>
      <c r="H109" t="s">
        <v>44</v>
      </c>
      <c r="I109" t="s">
        <v>472</v>
      </c>
      <c r="J109" t="s">
        <v>472</v>
      </c>
      <c r="K109" t="s">
        <v>173</v>
      </c>
      <c r="L109" s="1">
        <v>0.85799999999999998</v>
      </c>
      <c r="M109">
        <v>5.48</v>
      </c>
      <c r="N109" s="1">
        <v>-0.54800000000000004</v>
      </c>
      <c r="O109" t="s">
        <v>32</v>
      </c>
      <c r="P109">
        <v>0.65</v>
      </c>
      <c r="Q109" s="1">
        <v>0.20799999999999996</v>
      </c>
      <c r="R109">
        <v>21.87</v>
      </c>
      <c r="S109" s="42">
        <v>-2.1870000000000003</v>
      </c>
      <c r="T109" s="1">
        <v>-1.6390000000000002</v>
      </c>
      <c r="U109">
        <v>80</v>
      </c>
      <c r="V109" s="21">
        <v>5024</v>
      </c>
      <c r="W109">
        <v>0.31999999999999995</v>
      </c>
      <c r="X109">
        <v>2.9267564538858643E-5</v>
      </c>
      <c r="Y109">
        <v>1.470402442432258E-5</v>
      </c>
      <c r="Z109" s="22">
        <v>14.704024424322581</v>
      </c>
      <c r="AA109" s="22">
        <v>8.9713388800015732</v>
      </c>
      <c r="AB109" s="22">
        <v>7.6456582040085333E-2</v>
      </c>
      <c r="AC109">
        <v>34.081400000000002</v>
      </c>
      <c r="AD109">
        <v>77.099999999999994</v>
      </c>
      <c r="AE109">
        <v>720</v>
      </c>
      <c r="AF109">
        <v>29.267564538858643</v>
      </c>
      <c r="AG109">
        <v>7.0391025641025591</v>
      </c>
      <c r="AH109" t="s">
        <v>559</v>
      </c>
      <c r="AI109" t="s">
        <v>561</v>
      </c>
      <c r="AJ109" t="s">
        <v>560</v>
      </c>
    </row>
    <row r="110" spans="1:36" x14ac:dyDescent="0.35">
      <c r="A110" s="2">
        <v>44778</v>
      </c>
      <c r="B110" s="6" t="s">
        <v>18</v>
      </c>
      <c r="C110" s="6" t="s">
        <v>551</v>
      </c>
      <c r="D110" t="s">
        <v>86</v>
      </c>
      <c r="E110" t="s">
        <v>46</v>
      </c>
      <c r="F110">
        <v>1</v>
      </c>
      <c r="G110" t="s">
        <v>28</v>
      </c>
      <c r="H110" t="s">
        <v>75</v>
      </c>
      <c r="I110" t="s">
        <v>399</v>
      </c>
      <c r="J110" t="s">
        <v>399</v>
      </c>
      <c r="K110" t="s">
        <v>208</v>
      </c>
      <c r="L110" s="1">
        <v>0.747</v>
      </c>
      <c r="M110">
        <v>4.9400000000000004</v>
      </c>
      <c r="N110" s="1">
        <v>-0.49400000000000005</v>
      </c>
      <c r="O110" s="6" t="s">
        <v>168</v>
      </c>
      <c r="P110">
        <v>0.66900000000000004</v>
      </c>
      <c r="Q110" s="1">
        <v>7.7999999999999958E-2</v>
      </c>
      <c r="R110">
        <v>9.64</v>
      </c>
      <c r="S110" s="42">
        <v>-0.96400000000000008</v>
      </c>
      <c r="T110" s="1">
        <v>-0.47000000000000003</v>
      </c>
      <c r="U110">
        <v>77.900000000000006</v>
      </c>
      <c r="V110" s="21">
        <v>4763.7018500000004</v>
      </c>
      <c r="W110">
        <v>0.11659192825112101</v>
      </c>
      <c r="X110">
        <v>8.4453152618623478E-6</v>
      </c>
      <c r="Y110">
        <v>4.0230963936766908E-6</v>
      </c>
      <c r="Z110" s="22">
        <v>4.023096393676691</v>
      </c>
      <c r="AA110" s="22">
        <v>8.5597795610142349</v>
      </c>
      <c r="AB110" s="22">
        <v>7.294914360114059E-2</v>
      </c>
      <c r="AC110">
        <v>33.254899999999999</v>
      </c>
      <c r="AD110" s="13">
        <v>74.8</v>
      </c>
      <c r="AE110" s="13">
        <v>661</v>
      </c>
      <c r="AF110">
        <v>8.4453152618623477</v>
      </c>
      <c r="AG110">
        <v>11.958942411336949</v>
      </c>
      <c r="AH110" t="s">
        <v>559</v>
      </c>
      <c r="AI110" t="s">
        <v>561</v>
      </c>
      <c r="AJ110" t="s">
        <v>560</v>
      </c>
    </row>
    <row r="111" spans="1:36" x14ac:dyDescent="0.35">
      <c r="A111" s="2">
        <v>44806</v>
      </c>
      <c r="B111" s="6" t="s">
        <v>18</v>
      </c>
      <c r="C111" s="6" t="s">
        <v>553</v>
      </c>
      <c r="D111" t="s">
        <v>86</v>
      </c>
      <c r="E111" t="s">
        <v>46</v>
      </c>
      <c r="F111">
        <v>14</v>
      </c>
      <c r="G111" t="s">
        <v>28</v>
      </c>
      <c r="H111" t="s">
        <v>75</v>
      </c>
      <c r="I111" t="s">
        <v>399</v>
      </c>
      <c r="J111" t="s">
        <v>399</v>
      </c>
      <c r="K111" t="s">
        <v>235</v>
      </c>
      <c r="L111" s="1">
        <v>0.73099999999999998</v>
      </c>
      <c r="M111">
        <v>32.450000000000003</v>
      </c>
      <c r="N111" s="1">
        <v>-3.2450000000000001</v>
      </c>
      <c r="O111" t="s">
        <v>243</v>
      </c>
      <c r="P111">
        <v>0.61199999999999999</v>
      </c>
      <c r="Q111" s="1">
        <v>0.11899999999999999</v>
      </c>
      <c r="R111">
        <v>43.23</v>
      </c>
      <c r="S111" s="42">
        <v>-4.3229999999999995</v>
      </c>
      <c r="T111" s="1">
        <v>-1.0779999999999994</v>
      </c>
      <c r="U111">
        <v>77.900000000000006</v>
      </c>
      <c r="V111" s="21">
        <v>4763.7018500000004</v>
      </c>
      <c r="W111">
        <v>0.19444444444444445</v>
      </c>
      <c r="X111">
        <v>1.5850912558887501E-5</v>
      </c>
      <c r="Y111">
        <v>7.5509021480960634E-6</v>
      </c>
      <c r="Z111" s="22">
        <v>7.5509021480960632</v>
      </c>
      <c r="AA111" s="22">
        <v>7.0045474472134206</v>
      </c>
      <c r="AB111" s="22">
        <v>5.9694964566030226E-2</v>
      </c>
      <c r="AC111">
        <v>35.566600000000001</v>
      </c>
      <c r="AD111" s="13">
        <v>74.8</v>
      </c>
      <c r="AE111" s="13">
        <v>661</v>
      </c>
      <c r="AF111">
        <v>15.850912558887501</v>
      </c>
      <c r="AG111">
        <v>10.433333333333335</v>
      </c>
      <c r="AH111" t="s">
        <v>559</v>
      </c>
      <c r="AI111" t="s">
        <v>561</v>
      </c>
      <c r="AJ111" t="s">
        <v>560</v>
      </c>
    </row>
    <row r="112" spans="1:36" x14ac:dyDescent="0.35">
      <c r="A112" s="2">
        <v>44748</v>
      </c>
      <c r="B112" t="s">
        <v>18</v>
      </c>
      <c r="C112" t="s">
        <v>550</v>
      </c>
      <c r="D112" t="s">
        <v>45</v>
      </c>
      <c r="E112" t="s">
        <v>46</v>
      </c>
      <c r="F112">
        <v>3</v>
      </c>
      <c r="G112" t="s">
        <v>28</v>
      </c>
      <c r="H112" t="s">
        <v>47</v>
      </c>
      <c r="I112" t="s">
        <v>433</v>
      </c>
      <c r="J112" t="s">
        <v>433</v>
      </c>
      <c r="K112" t="s">
        <v>169</v>
      </c>
      <c r="L112" s="1">
        <v>1.1120000000000001</v>
      </c>
      <c r="M112">
        <v>8.74</v>
      </c>
      <c r="N112" s="1">
        <v>-0.874</v>
      </c>
      <c r="O112" t="s">
        <v>170</v>
      </c>
      <c r="P112">
        <v>0.94</v>
      </c>
      <c r="Q112" s="1">
        <v>0.17200000000000015</v>
      </c>
      <c r="R112">
        <v>3.87</v>
      </c>
      <c r="S112" s="42">
        <v>-0.38700000000000001</v>
      </c>
      <c r="T112" s="1">
        <v>0.48699999999999999</v>
      </c>
      <c r="U112">
        <v>52.65</v>
      </c>
      <c r="V112" s="21">
        <v>2176.0376624999999</v>
      </c>
      <c r="W112">
        <v>0.1829787234042555</v>
      </c>
      <c r="X112">
        <v>1.4708286870274375E-5</v>
      </c>
      <c r="Y112">
        <v>3.200578618057129E-6</v>
      </c>
      <c r="Z112" s="22">
        <v>3.2005786180571292</v>
      </c>
      <c r="AA112" s="22">
        <v>6.5720300165444137</v>
      </c>
      <c r="AB112" s="22">
        <v>5.6008914483201777E-2</v>
      </c>
      <c r="AC112">
        <v>33.4651</v>
      </c>
      <c r="AD112" s="36">
        <v>33.200000000000003</v>
      </c>
      <c r="AE112" s="36">
        <v>460</v>
      </c>
      <c r="AF112">
        <v>14.708286870274376</v>
      </c>
      <c r="AG112" s="48">
        <v>7.6280448717948737</v>
      </c>
      <c r="AH112" t="s">
        <v>559</v>
      </c>
      <c r="AI112" t="s">
        <v>561</v>
      </c>
      <c r="AJ112" t="s">
        <v>560</v>
      </c>
    </row>
    <row r="113" spans="1:36" x14ac:dyDescent="0.35">
      <c r="A113" s="2">
        <v>44790</v>
      </c>
      <c r="B113" s="6" t="s">
        <v>18</v>
      </c>
      <c r="C113" s="6" t="s">
        <v>552</v>
      </c>
      <c r="D113" t="s">
        <v>133</v>
      </c>
      <c r="E113" t="s">
        <v>46</v>
      </c>
      <c r="F113">
        <v>13</v>
      </c>
      <c r="G113" t="s">
        <v>28</v>
      </c>
      <c r="H113" t="s">
        <v>44</v>
      </c>
      <c r="I113" t="s">
        <v>472</v>
      </c>
      <c r="J113" t="s">
        <v>472</v>
      </c>
      <c r="K113" t="s">
        <v>188</v>
      </c>
      <c r="L113" s="1">
        <v>0.81899999999999995</v>
      </c>
      <c r="M113">
        <v>18.12</v>
      </c>
      <c r="N113" s="1">
        <v>-1.8120000000000001</v>
      </c>
      <c r="O113" t="s">
        <v>218</v>
      </c>
      <c r="P113">
        <v>0.76300000000000001</v>
      </c>
      <c r="Q113" s="1">
        <v>5.5999999999999939E-2</v>
      </c>
      <c r="R113">
        <v>22.91</v>
      </c>
      <c r="S113" s="42">
        <v>-2.2909999999999999</v>
      </c>
      <c r="T113" s="1">
        <v>-0.47899999999999987</v>
      </c>
      <c r="U113">
        <v>80</v>
      </c>
      <c r="V113" s="21">
        <v>5024</v>
      </c>
      <c r="W113">
        <v>7.3394495412843958E-2</v>
      </c>
      <c r="X113">
        <v>4.7772582204886063E-6</v>
      </c>
      <c r="Y113">
        <v>2.4000945299734755E-6</v>
      </c>
      <c r="Z113" s="22">
        <v>2.4000945299734755</v>
      </c>
      <c r="AA113" s="22">
        <v>5.0106357619488016</v>
      </c>
      <c r="AB113" s="22">
        <v>4.2702219738951261E-2</v>
      </c>
      <c r="AC113">
        <v>32.178800000000003</v>
      </c>
      <c r="AD113">
        <v>77.099999999999994</v>
      </c>
      <c r="AE113">
        <v>720</v>
      </c>
      <c r="AF113">
        <v>4.7772582204886067</v>
      </c>
      <c r="AG113">
        <v>7.6209545755722603</v>
      </c>
      <c r="AH113" t="s">
        <v>559</v>
      </c>
      <c r="AI113" t="s">
        <v>561</v>
      </c>
      <c r="AJ113" t="s">
        <v>560</v>
      </c>
    </row>
    <row r="114" spans="1:36" x14ac:dyDescent="0.35">
      <c r="A114" s="2">
        <v>44791</v>
      </c>
      <c r="B114" s="6" t="s">
        <v>18</v>
      </c>
      <c r="C114" s="6" t="s">
        <v>552</v>
      </c>
      <c r="D114" t="s">
        <v>86</v>
      </c>
      <c r="E114" t="s">
        <v>46</v>
      </c>
      <c r="F114">
        <v>8</v>
      </c>
      <c r="G114" t="s">
        <v>28</v>
      </c>
      <c r="H114" t="s">
        <v>75</v>
      </c>
      <c r="I114" t="s">
        <v>399</v>
      </c>
      <c r="J114" t="s">
        <v>399</v>
      </c>
      <c r="K114" t="s">
        <v>219</v>
      </c>
      <c r="L114" s="1">
        <v>1.0009999999999999</v>
      </c>
      <c r="M114">
        <v>11.43</v>
      </c>
      <c r="N114" s="1">
        <v>-1.143</v>
      </c>
      <c r="O114" t="s">
        <v>220</v>
      </c>
      <c r="P114">
        <v>0.89</v>
      </c>
      <c r="Q114" s="1">
        <v>0.11099999999999988</v>
      </c>
      <c r="R114">
        <v>20.36</v>
      </c>
      <c r="S114" s="42">
        <v>-2.036</v>
      </c>
      <c r="T114" s="1">
        <v>-0.89300000000000002</v>
      </c>
      <c r="U114">
        <v>77.900000000000006</v>
      </c>
      <c r="V114" s="21">
        <v>4763.7018500000004</v>
      </c>
      <c r="W114">
        <v>0.12471910112359537</v>
      </c>
      <c r="X114">
        <v>9.1757262884436129E-6</v>
      </c>
      <c r="Y114">
        <v>4.3710424295352476E-6</v>
      </c>
      <c r="Z114" s="22">
        <v>4.3710424295352475</v>
      </c>
      <c r="AA114" s="22">
        <v>4.8947843555825843</v>
      </c>
      <c r="AB114" s="22">
        <v>4.1714897481507293E-2</v>
      </c>
      <c r="AC114">
        <v>28.894600000000001</v>
      </c>
      <c r="AD114" s="13">
        <v>74.8</v>
      </c>
      <c r="AE114" s="13">
        <v>661</v>
      </c>
      <c r="AF114">
        <v>9.175726288443613</v>
      </c>
      <c r="AG114">
        <v>11.459908061879579</v>
      </c>
      <c r="AH114" t="s">
        <v>559</v>
      </c>
      <c r="AI114" t="s">
        <v>561</v>
      </c>
      <c r="AJ114" t="s">
        <v>560</v>
      </c>
    </row>
    <row r="115" spans="1:36" x14ac:dyDescent="0.35">
      <c r="A115" s="2">
        <v>44792</v>
      </c>
      <c r="B115" s="6" t="s">
        <v>18</v>
      </c>
      <c r="C115" s="6" t="s">
        <v>552</v>
      </c>
      <c r="D115" t="s">
        <v>45</v>
      </c>
      <c r="E115" t="s">
        <v>46</v>
      </c>
      <c r="F115">
        <v>11</v>
      </c>
      <c r="G115" t="s">
        <v>28</v>
      </c>
      <c r="H115" t="s">
        <v>47</v>
      </c>
      <c r="I115" t="s">
        <v>433</v>
      </c>
      <c r="J115" t="s">
        <v>433</v>
      </c>
      <c r="K115" t="s">
        <v>207</v>
      </c>
      <c r="L115" s="1">
        <v>1.101</v>
      </c>
      <c r="M115">
        <v>10.86</v>
      </c>
      <c r="N115" s="1">
        <v>-1.0859999999999999</v>
      </c>
      <c r="O115" t="s">
        <v>105</v>
      </c>
      <c r="P115">
        <v>0.99099999999999999</v>
      </c>
      <c r="Q115" s="1">
        <v>0.10999999999999999</v>
      </c>
      <c r="R115">
        <v>14.51</v>
      </c>
      <c r="S115" s="42">
        <v>-1.4510000000000001</v>
      </c>
      <c r="T115" s="1">
        <v>-0.36500000000000021</v>
      </c>
      <c r="U115">
        <v>52.65</v>
      </c>
      <c r="V115" s="21">
        <v>2176.0376624999999</v>
      </c>
      <c r="W115">
        <v>0.11099899091826437</v>
      </c>
      <c r="X115">
        <v>7.949406180834067E-6</v>
      </c>
      <c r="Y115">
        <v>1.7298207244005216E-6</v>
      </c>
      <c r="Z115" s="22">
        <v>1.7298207244005215</v>
      </c>
      <c r="AA115" s="22">
        <v>4.7392348613712887</v>
      </c>
      <c r="AB115" s="22">
        <v>4.038925558741159E-2</v>
      </c>
      <c r="AC115">
        <v>34.301699999999997</v>
      </c>
      <c r="AD115" s="36">
        <v>33.200000000000003</v>
      </c>
      <c r="AE115" s="36">
        <v>460</v>
      </c>
      <c r="AF115">
        <v>7.9494061808340675</v>
      </c>
      <c r="AG115">
        <v>8.2594820334704142</v>
      </c>
      <c r="AH115" t="s">
        <v>559</v>
      </c>
      <c r="AI115" t="s">
        <v>561</v>
      </c>
      <c r="AJ115" t="s">
        <v>560</v>
      </c>
    </row>
    <row r="116" spans="1:36" x14ac:dyDescent="0.35">
      <c r="A116" s="2">
        <v>44721</v>
      </c>
      <c r="B116" t="s">
        <v>18</v>
      </c>
      <c r="C116" t="s">
        <v>547</v>
      </c>
      <c r="D116" t="s">
        <v>45</v>
      </c>
      <c r="E116" t="s">
        <v>46</v>
      </c>
      <c r="F116">
        <v>1</v>
      </c>
      <c r="G116" t="s">
        <v>28</v>
      </c>
      <c r="H116" t="s">
        <v>47</v>
      </c>
      <c r="I116" t="s">
        <v>433</v>
      </c>
      <c r="J116" t="s">
        <v>433</v>
      </c>
      <c r="K116" t="s">
        <v>23</v>
      </c>
      <c r="L116" s="1">
        <v>1.0620000000000001</v>
      </c>
      <c r="M116">
        <v>6.84</v>
      </c>
      <c r="N116" s="1">
        <v>-0.68399999999999994</v>
      </c>
      <c r="O116" t="s">
        <v>48</v>
      </c>
      <c r="P116">
        <v>0.90400000000000003</v>
      </c>
      <c r="Q116" s="1">
        <v>0.15800000000000003</v>
      </c>
      <c r="R116">
        <v>13.34</v>
      </c>
      <c r="S116" s="42">
        <v>-1.3340000000000001</v>
      </c>
      <c r="T116" s="1">
        <v>-0.65000000000000013</v>
      </c>
      <c r="U116">
        <v>52.65</v>
      </c>
      <c r="V116" s="21">
        <v>2176.0376624999999</v>
      </c>
      <c r="W116">
        <v>0.17477876106194692</v>
      </c>
      <c r="X116">
        <v>1.390114257119425E-5</v>
      </c>
      <c r="Y116">
        <v>3.0249409786700774E-6</v>
      </c>
      <c r="Z116" s="22">
        <v>3.0249409786700774</v>
      </c>
      <c r="AA116" s="22">
        <v>4.6537553518001182</v>
      </c>
      <c r="AB116" s="22">
        <v>3.9660772222365269E-2</v>
      </c>
      <c r="AC116">
        <v>24.548100000000002</v>
      </c>
      <c r="AD116" s="36">
        <v>33.200000000000003</v>
      </c>
      <c r="AE116" s="36">
        <v>460</v>
      </c>
      <c r="AF116">
        <v>13.901142571194249</v>
      </c>
      <c r="AG116">
        <v>10.346666666666668</v>
      </c>
      <c r="AH116" t="s">
        <v>559</v>
      </c>
      <c r="AI116" t="s">
        <v>561</v>
      </c>
      <c r="AJ116" t="s">
        <v>560</v>
      </c>
    </row>
    <row r="117" spans="1:36" x14ac:dyDescent="0.35">
      <c r="A117" s="2">
        <v>44748</v>
      </c>
      <c r="B117" t="s">
        <v>18</v>
      </c>
      <c r="C117" t="s">
        <v>550</v>
      </c>
      <c r="D117" t="s">
        <v>45</v>
      </c>
      <c r="E117" t="s">
        <v>46</v>
      </c>
      <c r="F117">
        <v>14</v>
      </c>
      <c r="G117" t="s">
        <v>28</v>
      </c>
      <c r="H117" t="s">
        <v>68</v>
      </c>
      <c r="I117" t="s">
        <v>413</v>
      </c>
      <c r="J117" t="s">
        <v>413</v>
      </c>
      <c r="K117" t="s">
        <v>171</v>
      </c>
      <c r="L117" s="1">
        <v>0.95099999999999996</v>
      </c>
      <c r="M117">
        <v>21.39</v>
      </c>
      <c r="N117" s="1">
        <v>-2.1390000000000002</v>
      </c>
      <c r="O117" t="s">
        <v>112</v>
      </c>
      <c r="P117">
        <v>0.78100000000000003</v>
      </c>
      <c r="Q117" s="1">
        <v>0.16999999999999993</v>
      </c>
      <c r="R117">
        <v>33.21</v>
      </c>
      <c r="S117" s="42">
        <v>-3.3210000000000002</v>
      </c>
      <c r="T117" s="1">
        <v>-1.1819999999999999</v>
      </c>
      <c r="U117">
        <v>56.05</v>
      </c>
      <c r="V117" s="21">
        <v>2466.1579624999995</v>
      </c>
      <c r="W117">
        <v>0.21766965428937249</v>
      </c>
      <c r="X117">
        <v>1.8212776616217388E-5</v>
      </c>
      <c r="Y117">
        <v>4.4915584071318304E-6</v>
      </c>
      <c r="Z117" s="22">
        <v>4.4915584071318309</v>
      </c>
      <c r="AA117" s="22">
        <v>3.7999648114482496</v>
      </c>
      <c r="AB117" s="22">
        <v>3.2384499709800237E-2</v>
      </c>
      <c r="AC117">
        <v>33.4651</v>
      </c>
      <c r="AD117" s="36">
        <v>42.8</v>
      </c>
      <c r="AE117" s="36">
        <v>570</v>
      </c>
      <c r="AF117">
        <v>18.212776616217386</v>
      </c>
      <c r="AG117" s="48">
        <v>7.6280448717948737</v>
      </c>
      <c r="AH117" t="s">
        <v>559</v>
      </c>
      <c r="AI117" t="s">
        <v>561</v>
      </c>
      <c r="AJ117" t="s">
        <v>560</v>
      </c>
    </row>
    <row r="118" spans="1:36" x14ac:dyDescent="0.35">
      <c r="A118" s="2">
        <v>44778</v>
      </c>
      <c r="B118" s="6" t="s">
        <v>18</v>
      </c>
      <c r="C118" s="6" t="s">
        <v>551</v>
      </c>
      <c r="D118" t="s">
        <v>45</v>
      </c>
      <c r="E118" t="s">
        <v>46</v>
      </c>
      <c r="F118">
        <v>10</v>
      </c>
      <c r="G118" t="s">
        <v>28</v>
      </c>
      <c r="H118" t="s">
        <v>47</v>
      </c>
      <c r="I118" t="s">
        <v>433</v>
      </c>
      <c r="J118" t="s">
        <v>433</v>
      </c>
      <c r="K118" t="s">
        <v>171</v>
      </c>
      <c r="L118" s="1">
        <v>1.036</v>
      </c>
      <c r="M118">
        <v>5.12</v>
      </c>
      <c r="N118" s="1">
        <v>-0.51200000000000001</v>
      </c>
      <c r="O118" s="6" t="s">
        <v>175</v>
      </c>
      <c r="P118">
        <v>0.96399999999999997</v>
      </c>
      <c r="Q118" s="1">
        <v>7.2000000000000064E-2</v>
      </c>
      <c r="R118">
        <v>8.83</v>
      </c>
      <c r="S118" s="42">
        <v>-0.88300000000000001</v>
      </c>
      <c r="T118" s="1">
        <v>-0.371</v>
      </c>
      <c r="U118">
        <v>52.65</v>
      </c>
      <c r="V118" s="21">
        <v>2176.0376624999999</v>
      </c>
      <c r="W118">
        <v>7.4688796680497993E-2</v>
      </c>
      <c r="X118">
        <v>4.8811756461878955E-6</v>
      </c>
      <c r="Y118">
        <v>1.0621622043382635E-6</v>
      </c>
      <c r="Z118" s="22">
        <v>1.0621622043382635</v>
      </c>
      <c r="AA118" s="22">
        <v>2.8629709011813032</v>
      </c>
      <c r="AB118" s="22">
        <v>2.4399141812878097E-2</v>
      </c>
      <c r="AC118">
        <v>33.254899999999999</v>
      </c>
      <c r="AD118" s="36">
        <v>33.200000000000003</v>
      </c>
      <c r="AE118" s="36">
        <v>460</v>
      </c>
      <c r="AF118">
        <v>4.8811756461878959</v>
      </c>
      <c r="AG118">
        <v>8.7075468826202727</v>
      </c>
      <c r="AH118" t="s">
        <v>559</v>
      </c>
      <c r="AI118" t="s">
        <v>561</v>
      </c>
      <c r="AJ118" t="s">
        <v>560</v>
      </c>
    </row>
    <row r="119" spans="1:36" x14ac:dyDescent="0.35">
      <c r="A119" s="2">
        <v>44763</v>
      </c>
      <c r="B119" t="s">
        <v>18</v>
      </c>
      <c r="C119" t="s">
        <v>549</v>
      </c>
      <c r="D119" t="s">
        <v>45</v>
      </c>
      <c r="E119" t="s">
        <v>46</v>
      </c>
      <c r="F119">
        <v>8</v>
      </c>
      <c r="G119" t="s">
        <v>28</v>
      </c>
      <c r="H119" t="s">
        <v>47</v>
      </c>
      <c r="I119" t="s">
        <v>433</v>
      </c>
      <c r="J119" t="s">
        <v>433</v>
      </c>
      <c r="K119" t="s">
        <v>190</v>
      </c>
      <c r="L119" s="1">
        <v>1.1020000000000001</v>
      </c>
      <c r="M119">
        <v>20.149999999999999</v>
      </c>
      <c r="N119" s="1">
        <v>-2.0149999999999997</v>
      </c>
      <c r="O119" t="s">
        <v>163</v>
      </c>
      <c r="P119">
        <v>0.98799999999999999</v>
      </c>
      <c r="Q119" s="1">
        <v>0.1140000000000001</v>
      </c>
      <c r="R119">
        <v>27.26</v>
      </c>
      <c r="S119" s="42">
        <v>-2.726</v>
      </c>
      <c r="T119" s="1">
        <v>-0.7110000000000003</v>
      </c>
      <c r="U119">
        <v>52.65</v>
      </c>
      <c r="V119" s="21">
        <v>2176.0376624999999</v>
      </c>
      <c r="W119">
        <v>0.11538461538461549</v>
      </c>
      <c r="X119">
        <v>8.337791575108668E-6</v>
      </c>
      <c r="Y119">
        <v>1.8143348489511658E-6</v>
      </c>
      <c r="Z119" s="22">
        <v>1.8143348489511659</v>
      </c>
      <c r="AA119" s="22">
        <v>2.5518071011971379</v>
      </c>
      <c r="AB119" s="22">
        <v>2.1747305680099013E-2</v>
      </c>
      <c r="AC119">
        <v>31.981100000000001</v>
      </c>
      <c r="AD119" s="36">
        <v>33.200000000000003</v>
      </c>
      <c r="AE119" s="36">
        <v>460</v>
      </c>
      <c r="AF119">
        <v>8.3377915751086675</v>
      </c>
      <c r="AG119">
        <v>7.12949535755667</v>
      </c>
      <c r="AH119" t="s">
        <v>559</v>
      </c>
      <c r="AI119" t="s">
        <v>561</v>
      </c>
      <c r="AJ119" t="s">
        <v>560</v>
      </c>
    </row>
    <row r="120" spans="1:36" x14ac:dyDescent="0.35">
      <c r="A120" s="2">
        <v>44778</v>
      </c>
      <c r="B120" s="6" t="s">
        <v>18</v>
      </c>
      <c r="C120" s="6" t="s">
        <v>551</v>
      </c>
      <c r="D120" t="s">
        <v>45</v>
      </c>
      <c r="E120" t="s">
        <v>46</v>
      </c>
      <c r="F120">
        <v>13</v>
      </c>
      <c r="G120" t="s">
        <v>28</v>
      </c>
      <c r="H120" t="s">
        <v>68</v>
      </c>
      <c r="I120" t="s">
        <v>413</v>
      </c>
      <c r="J120" t="s">
        <v>413</v>
      </c>
      <c r="K120" t="s">
        <v>171</v>
      </c>
      <c r="L120" s="1">
        <v>0.82799999999999996</v>
      </c>
      <c r="M120">
        <v>5.84</v>
      </c>
      <c r="N120" s="1">
        <v>-0.58399999999999996</v>
      </c>
      <c r="O120" s="6" t="s">
        <v>175</v>
      </c>
      <c r="P120">
        <v>0.76200000000000001</v>
      </c>
      <c r="Q120" s="1">
        <v>6.5999999999999948E-2</v>
      </c>
      <c r="R120">
        <v>16.18</v>
      </c>
      <c r="S120" s="42">
        <v>-1.6179999999999999</v>
      </c>
      <c r="T120" s="1">
        <v>-1.0339999999999998</v>
      </c>
      <c r="U120">
        <v>56.05</v>
      </c>
      <c r="V120" s="21">
        <v>2466.1579624999995</v>
      </c>
      <c r="W120">
        <v>8.6614173228346386E-2</v>
      </c>
      <c r="X120">
        <v>5.8575900837474212E-6</v>
      </c>
      <c r="Y120">
        <v>1.4445742426094741E-6</v>
      </c>
      <c r="Z120" s="22">
        <v>1.4445742426094741</v>
      </c>
      <c r="AA120" s="22">
        <v>1.3970737355991047</v>
      </c>
      <c r="AB120" s="22">
        <v>1.1906303408066412E-2</v>
      </c>
      <c r="AC120">
        <v>33.254899999999999</v>
      </c>
      <c r="AD120" s="36">
        <v>42.8</v>
      </c>
      <c r="AE120" s="36">
        <v>570</v>
      </c>
      <c r="AF120">
        <v>5.8575900837474215</v>
      </c>
      <c r="AG120">
        <v>8.7075468826202727</v>
      </c>
      <c r="AH120" t="s">
        <v>559</v>
      </c>
      <c r="AI120" t="s">
        <v>561</v>
      </c>
      <c r="AJ120" t="s">
        <v>560</v>
      </c>
    </row>
    <row r="121" spans="1:36" x14ac:dyDescent="0.35">
      <c r="A121" s="2">
        <v>44805</v>
      </c>
      <c r="B121" s="6" t="s">
        <v>18</v>
      </c>
      <c r="C121" s="6" t="s">
        <v>553</v>
      </c>
      <c r="D121" t="s">
        <v>45</v>
      </c>
      <c r="E121" t="s">
        <v>46</v>
      </c>
      <c r="F121">
        <v>16</v>
      </c>
      <c r="G121" t="s">
        <v>28</v>
      </c>
      <c r="H121" t="s">
        <v>68</v>
      </c>
      <c r="I121" t="s">
        <v>413</v>
      </c>
      <c r="J121" t="s">
        <v>413</v>
      </c>
      <c r="K121" t="s">
        <v>237</v>
      </c>
      <c r="L121">
        <v>0.94199999999999995</v>
      </c>
      <c r="M121">
        <v>27.78</v>
      </c>
      <c r="N121" s="1">
        <v>-2.778</v>
      </c>
      <c r="O121" t="s">
        <v>163</v>
      </c>
      <c r="P121">
        <v>0.88100000000000001</v>
      </c>
      <c r="Q121" s="1">
        <v>6.0999999999999943E-2</v>
      </c>
      <c r="R121">
        <v>40.06</v>
      </c>
      <c r="S121" s="42">
        <v>-4.0060000000000002</v>
      </c>
      <c r="T121" s="1">
        <v>-1.2280000000000002</v>
      </c>
      <c r="U121">
        <v>56.05</v>
      </c>
      <c r="V121" s="21">
        <v>2466.1579624999995</v>
      </c>
      <c r="W121">
        <v>6.9239500567536819E-2</v>
      </c>
      <c r="X121">
        <v>4.4465445209103116E-6</v>
      </c>
      <c r="Y121">
        <v>1.0965881175853709E-6</v>
      </c>
      <c r="Z121" s="22">
        <v>1.0965881175853709</v>
      </c>
      <c r="AA121" s="22">
        <v>0.89298706643759829</v>
      </c>
      <c r="AB121" s="22">
        <v>7.6103176815687738E-3</v>
      </c>
      <c r="AC121">
        <v>34.357199999999999</v>
      </c>
      <c r="AD121" s="36">
        <v>42.8</v>
      </c>
      <c r="AE121" s="36">
        <v>570</v>
      </c>
      <c r="AF121">
        <v>4.4465445209103116</v>
      </c>
      <c r="AG121">
        <v>6.9857928042559951</v>
      </c>
      <c r="AH121" t="s">
        <v>559</v>
      </c>
      <c r="AI121" t="s">
        <v>561</v>
      </c>
      <c r="AJ121" t="s">
        <v>560</v>
      </c>
    </row>
    <row r="122" spans="1:36" x14ac:dyDescent="0.35">
      <c r="A122" s="2">
        <v>44762</v>
      </c>
      <c r="B122" t="s">
        <v>18</v>
      </c>
      <c r="C122" t="s">
        <v>549</v>
      </c>
      <c r="D122" t="s">
        <v>86</v>
      </c>
      <c r="E122" t="s">
        <v>46</v>
      </c>
      <c r="F122">
        <v>3</v>
      </c>
      <c r="G122" t="s">
        <v>28</v>
      </c>
      <c r="H122" t="s">
        <v>75</v>
      </c>
      <c r="I122" t="s">
        <v>399</v>
      </c>
      <c r="J122" t="s">
        <v>399</v>
      </c>
      <c r="K122" t="s">
        <v>182</v>
      </c>
      <c r="L122" s="1">
        <v>0.78</v>
      </c>
      <c r="M122">
        <v>14.12</v>
      </c>
      <c r="N122" s="1">
        <v>-1.4119999999999999</v>
      </c>
      <c r="O122" t="s">
        <v>154</v>
      </c>
      <c r="P122">
        <v>0.754</v>
      </c>
      <c r="Q122" s="1">
        <v>2.6000000000000023E-2</v>
      </c>
      <c r="R122">
        <v>53.34</v>
      </c>
      <c r="S122" s="42">
        <v>-5.3340000000000005</v>
      </c>
      <c r="T122" s="1">
        <v>-3.9220000000000006</v>
      </c>
      <c r="U122">
        <v>77.900000000000006</v>
      </c>
      <c r="V122" s="21">
        <v>4763.7018500000004</v>
      </c>
      <c r="W122">
        <v>3.4482758620689682E-2</v>
      </c>
      <c r="X122">
        <v>1.8851027456641959E-6</v>
      </c>
      <c r="Y122">
        <v>8.9800674369606099E-7</v>
      </c>
      <c r="Z122" s="22">
        <v>0.89800674369606104</v>
      </c>
      <c r="AA122" s="22">
        <v>0.22896653332382991</v>
      </c>
      <c r="AB122" s="22">
        <v>1.9513250779692167E-3</v>
      </c>
      <c r="AC122">
        <v>34.903799999999997</v>
      </c>
      <c r="AD122" s="13">
        <v>74.8</v>
      </c>
      <c r="AE122" s="13">
        <v>661</v>
      </c>
      <c r="AF122">
        <v>1.8851027456641958</v>
      </c>
      <c r="AG122" s="4">
        <v>9.9694926084349991</v>
      </c>
      <c r="AH122" t="s">
        <v>559</v>
      </c>
      <c r="AI122" t="s">
        <v>561</v>
      </c>
      <c r="AJ122" t="s">
        <v>560</v>
      </c>
    </row>
    <row r="123" spans="1:36" x14ac:dyDescent="0.35">
      <c r="A123" s="2">
        <v>44721</v>
      </c>
      <c r="B123" t="s">
        <v>18</v>
      </c>
      <c r="C123" t="s">
        <v>547</v>
      </c>
      <c r="D123" t="s">
        <v>20</v>
      </c>
      <c r="E123" t="s">
        <v>21</v>
      </c>
      <c r="F123">
        <v>13</v>
      </c>
      <c r="G123" t="s">
        <v>28</v>
      </c>
      <c r="H123" t="s">
        <v>92</v>
      </c>
      <c r="I123" t="s">
        <v>420</v>
      </c>
      <c r="J123" t="s">
        <v>420</v>
      </c>
      <c r="K123" t="s">
        <v>23</v>
      </c>
      <c r="L123" s="1">
        <v>0.74299999999999999</v>
      </c>
      <c r="M123">
        <v>6.69</v>
      </c>
      <c r="N123" s="1">
        <v>-0.66900000000000004</v>
      </c>
      <c r="O123" t="s">
        <v>24</v>
      </c>
      <c r="P123">
        <v>0.42199999999999999</v>
      </c>
      <c r="Q123" s="1">
        <v>0.32100000000000001</v>
      </c>
      <c r="R123">
        <v>5.14</v>
      </c>
      <c r="S123" s="42">
        <v>-0.51400000000000001</v>
      </c>
      <c r="T123" s="1">
        <v>0.15500000000000003</v>
      </c>
      <c r="U123">
        <v>80.3</v>
      </c>
      <c r="V123" s="21">
        <v>5061.75065</v>
      </c>
      <c r="W123">
        <v>0.76066350710900477</v>
      </c>
      <c r="X123">
        <v>8.4975754455931952E-5</v>
      </c>
      <c r="Y123">
        <v>4.3012608035155395E-5</v>
      </c>
      <c r="Z123" s="22">
        <v>43.012608035155395</v>
      </c>
      <c r="AA123" s="22">
        <v>277.50069700100249</v>
      </c>
      <c r="AB123" s="22">
        <v>1</v>
      </c>
      <c r="AC123">
        <v>24.548100000000002</v>
      </c>
      <c r="AD123" s="36">
        <v>84.6</v>
      </c>
      <c r="AE123" s="36">
        <v>716</v>
      </c>
      <c r="AF123">
        <v>84.975754455931948</v>
      </c>
      <c r="AG123">
        <v>14.811333333333334</v>
      </c>
      <c r="AH123" t="s">
        <v>559</v>
      </c>
      <c r="AI123" t="s">
        <v>561</v>
      </c>
      <c r="AJ123" t="s">
        <v>560</v>
      </c>
    </row>
    <row r="124" spans="1:36" x14ac:dyDescent="0.35">
      <c r="A124" s="2">
        <v>44749</v>
      </c>
      <c r="B124" t="s">
        <v>18</v>
      </c>
      <c r="C124" t="s">
        <v>550</v>
      </c>
      <c r="D124" t="s">
        <v>109</v>
      </c>
      <c r="E124" t="s">
        <v>21</v>
      </c>
      <c r="F124">
        <v>10</v>
      </c>
      <c r="G124" t="s">
        <v>28</v>
      </c>
      <c r="H124" t="s">
        <v>90</v>
      </c>
      <c r="I124" t="s">
        <v>443</v>
      </c>
      <c r="J124" t="s">
        <v>443</v>
      </c>
      <c r="K124" t="s">
        <v>153</v>
      </c>
      <c r="L124" s="1">
        <v>0.91800000000000004</v>
      </c>
      <c r="M124">
        <v>5.24</v>
      </c>
      <c r="N124" s="1">
        <v>-0.52400000000000002</v>
      </c>
      <c r="O124" t="s">
        <v>176</v>
      </c>
      <c r="P124">
        <v>0.748</v>
      </c>
      <c r="Q124" s="1">
        <v>0.17000000000000004</v>
      </c>
      <c r="R124">
        <v>6.75</v>
      </c>
      <c r="S124" s="42">
        <v>-0.67500000000000004</v>
      </c>
      <c r="T124" s="1">
        <v>-0.15100000000000002</v>
      </c>
      <c r="U124">
        <v>53.3</v>
      </c>
      <c r="V124" s="21">
        <v>2230.0986499999999</v>
      </c>
      <c r="W124">
        <v>0.22727272727272732</v>
      </c>
      <c r="X124">
        <v>1.9206875295329234E-5</v>
      </c>
      <c r="Y124">
        <v>4.2833226666832074E-6</v>
      </c>
      <c r="Z124" s="22">
        <v>4.2833226666832074</v>
      </c>
      <c r="AA124" s="22">
        <v>28.366375276047727</v>
      </c>
      <c r="AB124" s="22">
        <v>0.10222080380268081</v>
      </c>
      <c r="AC124">
        <v>34.081400000000002</v>
      </c>
      <c r="AD124" s="36">
        <v>75.900000000000006</v>
      </c>
      <c r="AE124" s="36">
        <v>610</v>
      </c>
      <c r="AF124">
        <v>19.206875295329233</v>
      </c>
      <c r="AG124">
        <v>13.083333333333334</v>
      </c>
      <c r="AH124" t="s">
        <v>559</v>
      </c>
      <c r="AI124" t="s">
        <v>561</v>
      </c>
      <c r="AJ124" t="s">
        <v>560</v>
      </c>
    </row>
    <row r="125" spans="1:36" x14ac:dyDescent="0.35">
      <c r="A125" s="2">
        <v>44734</v>
      </c>
      <c r="B125" t="s">
        <v>18</v>
      </c>
      <c r="C125" t="s">
        <v>548</v>
      </c>
      <c r="D125" t="s">
        <v>109</v>
      </c>
      <c r="E125" t="s">
        <v>21</v>
      </c>
      <c r="F125">
        <v>9</v>
      </c>
      <c r="G125" t="s">
        <v>28</v>
      </c>
      <c r="H125" t="s">
        <v>90</v>
      </c>
      <c r="I125" t="s">
        <v>443</v>
      </c>
      <c r="J125" t="s">
        <v>443</v>
      </c>
      <c r="K125" t="s">
        <v>145</v>
      </c>
      <c r="L125" s="1">
        <v>0.82699999999999996</v>
      </c>
      <c r="M125">
        <v>2.61</v>
      </c>
      <c r="N125" s="1">
        <v>-0.26100000000000001</v>
      </c>
      <c r="O125" t="s">
        <v>147</v>
      </c>
      <c r="P125">
        <v>0.66200000000000003</v>
      </c>
      <c r="Q125" s="1">
        <v>0.16499999999999992</v>
      </c>
      <c r="R125">
        <v>4.45</v>
      </c>
      <c r="S125" s="42">
        <v>-0.44500000000000001</v>
      </c>
      <c r="T125" s="1">
        <v>-0.184</v>
      </c>
      <c r="U125">
        <v>53.3</v>
      </c>
      <c r="V125" s="21">
        <v>2230.0986499999999</v>
      </c>
      <c r="W125">
        <v>0.24924471299093642</v>
      </c>
      <c r="X125">
        <v>2.1517584232208734E-5</v>
      </c>
      <c r="Y125">
        <v>4.7986335547509985E-6</v>
      </c>
      <c r="Z125" s="22">
        <v>4.7986335547509986</v>
      </c>
      <c r="AA125" s="22">
        <v>26.079530188864123</v>
      </c>
      <c r="AB125" s="22">
        <v>9.397995030239216E-2</v>
      </c>
      <c r="AC125">
        <v>31.695499999999999</v>
      </c>
      <c r="AD125" s="36">
        <v>75.900000000000006</v>
      </c>
      <c r="AE125" s="36">
        <v>610</v>
      </c>
      <c r="AF125">
        <v>21.517584232208733</v>
      </c>
      <c r="AG125">
        <v>15.591269841269842</v>
      </c>
      <c r="AH125" t="s">
        <v>559</v>
      </c>
      <c r="AI125" t="s">
        <v>561</v>
      </c>
      <c r="AJ125" t="s">
        <v>560</v>
      </c>
    </row>
    <row r="126" spans="1:36" x14ac:dyDescent="0.35">
      <c r="A126" s="2">
        <v>44762</v>
      </c>
      <c r="B126" t="s">
        <v>18</v>
      </c>
      <c r="C126" t="s">
        <v>549</v>
      </c>
      <c r="D126" t="s">
        <v>20</v>
      </c>
      <c r="E126" t="s">
        <v>21</v>
      </c>
      <c r="F126">
        <v>12</v>
      </c>
      <c r="G126" t="s">
        <v>28</v>
      </c>
      <c r="H126" t="s">
        <v>92</v>
      </c>
      <c r="I126" t="s">
        <v>420</v>
      </c>
      <c r="J126" t="s">
        <v>420</v>
      </c>
      <c r="K126" t="s">
        <v>184</v>
      </c>
      <c r="L126" s="1">
        <v>0.82799999999999996</v>
      </c>
      <c r="M126">
        <v>25.98</v>
      </c>
      <c r="N126" s="1">
        <v>-2.5979999999999999</v>
      </c>
      <c r="O126" t="s">
        <v>185</v>
      </c>
      <c r="P126">
        <v>0.66400000000000003</v>
      </c>
      <c r="Q126" s="1">
        <v>0.16399999999999992</v>
      </c>
      <c r="R126">
        <v>30.74</v>
      </c>
      <c r="S126" s="42">
        <v>-3.0739999999999998</v>
      </c>
      <c r="T126" s="1">
        <v>-0.47599999999999998</v>
      </c>
      <c r="U126">
        <v>80.3</v>
      </c>
      <c r="V126" s="21">
        <v>5061.75065</v>
      </c>
      <c r="W126">
        <v>0.24698795180722879</v>
      </c>
      <c r="X126">
        <v>2.1278001375908985E-5</v>
      </c>
      <c r="Y126">
        <v>1.0770393729520819E-5</v>
      </c>
      <c r="Z126" s="22">
        <v>10.770393729520819</v>
      </c>
      <c r="AA126" s="22">
        <v>22.626877583026932</v>
      </c>
      <c r="AB126" s="22">
        <v>8.1538003765849257E-2</v>
      </c>
      <c r="AC126">
        <v>34.903799999999997</v>
      </c>
      <c r="AD126" s="36">
        <v>84.6</v>
      </c>
      <c r="AE126" s="36">
        <v>716</v>
      </c>
      <c r="AF126">
        <v>21.278001375908985</v>
      </c>
      <c r="AG126">
        <v>11.020894580054243</v>
      </c>
      <c r="AH126" t="s">
        <v>559</v>
      </c>
      <c r="AI126" t="s">
        <v>561</v>
      </c>
      <c r="AJ126" t="s">
        <v>560</v>
      </c>
    </row>
    <row r="127" spans="1:36" x14ac:dyDescent="0.35">
      <c r="A127" s="2">
        <v>44806</v>
      </c>
      <c r="B127" s="6" t="s">
        <v>18</v>
      </c>
      <c r="C127" s="6" t="s">
        <v>553</v>
      </c>
      <c r="D127" t="s">
        <v>20</v>
      </c>
      <c r="E127" t="s">
        <v>21</v>
      </c>
      <c r="F127">
        <v>12</v>
      </c>
      <c r="G127" t="s">
        <v>28</v>
      </c>
      <c r="H127" t="s">
        <v>92</v>
      </c>
      <c r="I127" t="s">
        <v>420</v>
      </c>
      <c r="J127" t="s">
        <v>420</v>
      </c>
      <c r="K127" t="s">
        <v>241</v>
      </c>
      <c r="L127" s="1">
        <v>0.81499999999999995</v>
      </c>
      <c r="M127">
        <v>9.4499999999999993</v>
      </c>
      <c r="N127" s="1">
        <v>-0.94499999999999995</v>
      </c>
      <c r="O127" t="s">
        <v>32</v>
      </c>
      <c r="P127">
        <v>0.61499999999999999</v>
      </c>
      <c r="Q127" s="1">
        <v>0.19999999999999996</v>
      </c>
      <c r="R127">
        <v>16.739999999999998</v>
      </c>
      <c r="S127" s="42">
        <v>-1.6739999999999999</v>
      </c>
      <c r="T127" s="1">
        <v>-0.72899999999999998</v>
      </c>
      <c r="U127">
        <v>80.3</v>
      </c>
      <c r="V127" s="21">
        <v>5061.75065</v>
      </c>
      <c r="W127">
        <v>0.32520325203252026</v>
      </c>
      <c r="X127">
        <v>2.9854487384001195E-5</v>
      </c>
      <c r="Y127">
        <v>1.5111597092138485E-5</v>
      </c>
      <c r="Z127" s="22">
        <v>15.111597092138485</v>
      </c>
      <c r="AA127" s="22">
        <v>20.729214118159788</v>
      </c>
      <c r="AB127" s="22">
        <v>7.4699601508318128E-2</v>
      </c>
      <c r="AC127">
        <v>35.566600000000001</v>
      </c>
      <c r="AD127" s="36">
        <v>84.6</v>
      </c>
      <c r="AE127" s="36">
        <v>716</v>
      </c>
      <c r="AF127">
        <v>29.854487384001196</v>
      </c>
      <c r="AG127">
        <v>11.450000000000001</v>
      </c>
      <c r="AH127" t="s">
        <v>559</v>
      </c>
      <c r="AI127" t="s">
        <v>561</v>
      </c>
      <c r="AJ127" t="s">
        <v>560</v>
      </c>
    </row>
    <row r="128" spans="1:36" x14ac:dyDescent="0.35">
      <c r="A128" s="2">
        <v>44722</v>
      </c>
      <c r="B128" t="s">
        <v>18</v>
      </c>
      <c r="C128" t="s">
        <v>547</v>
      </c>
      <c r="D128" t="s">
        <v>123</v>
      </c>
      <c r="E128" t="s">
        <v>21</v>
      </c>
      <c r="F128">
        <v>2</v>
      </c>
      <c r="G128" t="s">
        <v>28</v>
      </c>
      <c r="H128" t="s">
        <v>122</v>
      </c>
      <c r="I128" t="s">
        <v>458</v>
      </c>
      <c r="J128" t="s">
        <v>458</v>
      </c>
      <c r="K128" t="s">
        <v>125</v>
      </c>
      <c r="L128" s="1">
        <v>0.85699999999999998</v>
      </c>
      <c r="M128">
        <v>4.87</v>
      </c>
      <c r="N128" s="1">
        <v>-0.48699999999999999</v>
      </c>
      <c r="O128" t="s">
        <v>126</v>
      </c>
      <c r="P128">
        <v>0.65700000000000003</v>
      </c>
      <c r="Q128" s="1">
        <v>0.19999999999999996</v>
      </c>
      <c r="R128">
        <v>12.86</v>
      </c>
      <c r="S128" s="42">
        <v>-1.286</v>
      </c>
      <c r="T128" s="1">
        <v>-0.79900000000000004</v>
      </c>
      <c r="U128">
        <v>67.3</v>
      </c>
      <c r="V128" s="21">
        <v>3555.4926500000001</v>
      </c>
      <c r="W128">
        <v>0.30441400304413996</v>
      </c>
      <c r="X128">
        <v>2.7522755757189769E-5</v>
      </c>
      <c r="Y128">
        <v>9.7856955802433405E-6</v>
      </c>
      <c r="Z128" s="22">
        <v>9.7856955802433401</v>
      </c>
      <c r="AA128" s="22">
        <v>12.247428761255744</v>
      </c>
      <c r="AB128" s="22">
        <v>4.4134719374905838E-2</v>
      </c>
      <c r="AC128">
        <v>27.385200000000001</v>
      </c>
      <c r="AD128" s="36">
        <v>65</v>
      </c>
      <c r="AE128" s="36">
        <v>575</v>
      </c>
      <c r="AF128">
        <v>27.522755757189771</v>
      </c>
      <c r="AG128">
        <v>16.475333333333335</v>
      </c>
      <c r="AH128" t="s">
        <v>559</v>
      </c>
      <c r="AI128" t="s">
        <v>561</v>
      </c>
      <c r="AJ128" t="s">
        <v>560</v>
      </c>
    </row>
    <row r="129" spans="1:36" x14ac:dyDescent="0.35">
      <c r="A129" s="2">
        <v>44747</v>
      </c>
      <c r="B129" t="s">
        <v>18</v>
      </c>
      <c r="C129" t="s">
        <v>550</v>
      </c>
      <c r="D129" t="s">
        <v>20</v>
      </c>
      <c r="E129" t="s">
        <v>21</v>
      </c>
      <c r="F129">
        <v>6</v>
      </c>
      <c r="G129" t="s">
        <v>28</v>
      </c>
      <c r="H129" t="s">
        <v>92</v>
      </c>
      <c r="I129" t="s">
        <v>420</v>
      </c>
      <c r="J129" t="s">
        <v>420</v>
      </c>
      <c r="K129" t="s">
        <v>165</v>
      </c>
      <c r="L129" s="1">
        <v>0.79700000000000004</v>
      </c>
      <c r="M129">
        <v>9.4499999999999993</v>
      </c>
      <c r="N129" s="1">
        <v>-0.94499999999999995</v>
      </c>
      <c r="O129" t="s">
        <v>146</v>
      </c>
      <c r="P129">
        <v>0.59399999999999997</v>
      </c>
      <c r="Q129" s="1">
        <v>0.20300000000000007</v>
      </c>
      <c r="R129">
        <v>22.97</v>
      </c>
      <c r="S129" s="42">
        <v>-2.2969999999999997</v>
      </c>
      <c r="T129" s="1">
        <v>-1.3519999999999999</v>
      </c>
      <c r="U129">
        <v>80.3</v>
      </c>
      <c r="V129" s="21">
        <v>5061.75065</v>
      </c>
      <c r="W129">
        <v>0.34175084175084186</v>
      </c>
      <c r="X129">
        <v>3.1735363000275123E-5</v>
      </c>
      <c r="Y129">
        <v>1.6063649429462856E-5</v>
      </c>
      <c r="Z129" s="22">
        <v>16.063649429462856</v>
      </c>
      <c r="AA129" s="22">
        <v>11.881397506999155</v>
      </c>
      <c r="AB129" s="22">
        <v>4.2815692581284953E-2</v>
      </c>
      <c r="AC129">
        <v>33.278799999999997</v>
      </c>
      <c r="AD129" s="36">
        <v>84.6</v>
      </c>
      <c r="AE129" s="36">
        <v>716</v>
      </c>
      <c r="AF129">
        <v>31.735363000275122</v>
      </c>
      <c r="AG129">
        <v>11.802345679012349</v>
      </c>
      <c r="AH129" t="s">
        <v>559</v>
      </c>
      <c r="AI129" t="s">
        <v>561</v>
      </c>
      <c r="AJ129" t="s">
        <v>560</v>
      </c>
    </row>
    <row r="130" spans="1:36" x14ac:dyDescent="0.35">
      <c r="A130" s="2">
        <v>44722</v>
      </c>
      <c r="B130" t="s">
        <v>18</v>
      </c>
      <c r="C130" t="s">
        <v>547</v>
      </c>
      <c r="D130" t="s">
        <v>109</v>
      </c>
      <c r="E130" t="s">
        <v>21</v>
      </c>
      <c r="F130">
        <v>11</v>
      </c>
      <c r="G130" t="s">
        <v>28</v>
      </c>
      <c r="H130" t="s">
        <v>90</v>
      </c>
      <c r="I130" t="s">
        <v>443</v>
      </c>
      <c r="J130" t="s">
        <v>443</v>
      </c>
      <c r="K130" t="s">
        <v>111</v>
      </c>
      <c r="L130" s="1">
        <v>0.61499999999999999</v>
      </c>
      <c r="M130" s="4">
        <v>2.41</v>
      </c>
      <c r="N130" s="1">
        <v>-0.24100000000000002</v>
      </c>
      <c r="O130" t="s">
        <v>112</v>
      </c>
      <c r="P130">
        <v>0.49299999999999999</v>
      </c>
      <c r="Q130" s="1">
        <v>0.122</v>
      </c>
      <c r="R130">
        <v>6.46</v>
      </c>
      <c r="S130" s="42">
        <v>-0.64600000000000002</v>
      </c>
      <c r="T130" s="1">
        <v>-0.40500000000000003</v>
      </c>
      <c r="U130">
        <v>53.3</v>
      </c>
      <c r="V130" s="21">
        <v>2230.0986499999999</v>
      </c>
      <c r="W130">
        <v>0.24746450304259635</v>
      </c>
      <c r="X130">
        <v>2.1328551175860832E-5</v>
      </c>
      <c r="Y130">
        <v>4.7564773183743151E-6</v>
      </c>
      <c r="Z130" s="22">
        <v>4.7564773183743148</v>
      </c>
      <c r="AA130" s="22">
        <v>11.744388440430406</v>
      </c>
      <c r="AB130" s="22">
        <v>4.2321967994459142E-2</v>
      </c>
      <c r="AC130">
        <v>27.385200000000001</v>
      </c>
      <c r="AD130" s="36">
        <v>75.900000000000006</v>
      </c>
      <c r="AE130" s="36">
        <v>610</v>
      </c>
      <c r="AF130">
        <v>21.328551175860831</v>
      </c>
      <c r="AG130">
        <v>18.418666666666667</v>
      </c>
      <c r="AH130" t="s">
        <v>559</v>
      </c>
      <c r="AI130" t="s">
        <v>561</v>
      </c>
      <c r="AJ130" t="s">
        <v>560</v>
      </c>
    </row>
    <row r="131" spans="1:36" x14ac:dyDescent="0.35">
      <c r="A131" s="2">
        <v>44778</v>
      </c>
      <c r="B131" s="6" t="s">
        <v>18</v>
      </c>
      <c r="C131" s="6" t="s">
        <v>551</v>
      </c>
      <c r="D131" t="s">
        <v>20</v>
      </c>
      <c r="E131" t="s">
        <v>21</v>
      </c>
      <c r="F131">
        <v>6</v>
      </c>
      <c r="G131" t="s">
        <v>28</v>
      </c>
      <c r="H131" t="s">
        <v>92</v>
      </c>
      <c r="I131" t="s">
        <v>420</v>
      </c>
      <c r="J131" t="s">
        <v>420</v>
      </c>
      <c r="K131" t="s">
        <v>207</v>
      </c>
      <c r="L131" s="1">
        <v>0.78600000000000003</v>
      </c>
      <c r="M131">
        <v>5.46</v>
      </c>
      <c r="N131" s="1">
        <v>-0.54600000000000004</v>
      </c>
      <c r="O131" s="6" t="s">
        <v>163</v>
      </c>
      <c r="P131">
        <v>0.61399999999999999</v>
      </c>
      <c r="Q131" s="1">
        <v>0.17200000000000004</v>
      </c>
      <c r="R131">
        <v>19.03</v>
      </c>
      <c r="S131" s="42">
        <v>-1.903</v>
      </c>
      <c r="T131" s="1">
        <v>-1.357</v>
      </c>
      <c r="U131">
        <v>80.3</v>
      </c>
      <c r="V131" s="21">
        <v>5061.75065</v>
      </c>
      <c r="W131">
        <v>0.28013029315960919</v>
      </c>
      <c r="X131">
        <v>2.484546988464802E-5</v>
      </c>
      <c r="Y131">
        <v>1.2576157333817254E-5</v>
      </c>
      <c r="Z131" s="22">
        <v>12.576157333817253</v>
      </c>
      <c r="AA131" s="22">
        <v>9.2676177846847843</v>
      </c>
      <c r="AB131" s="22">
        <v>3.3396700497240674E-2</v>
      </c>
      <c r="AC131">
        <v>33.254899999999999</v>
      </c>
      <c r="AD131" s="36">
        <v>84.6</v>
      </c>
      <c r="AE131" s="36">
        <v>716</v>
      </c>
      <c r="AF131">
        <v>24.845469884648018</v>
      </c>
      <c r="AG131">
        <v>13.537474712107057</v>
      </c>
      <c r="AH131" t="s">
        <v>559</v>
      </c>
      <c r="AI131" t="s">
        <v>561</v>
      </c>
      <c r="AJ131" t="s">
        <v>560</v>
      </c>
    </row>
    <row r="132" spans="1:36" x14ac:dyDescent="0.35">
      <c r="A132" s="2">
        <v>44792</v>
      </c>
      <c r="B132" s="6" t="s">
        <v>18</v>
      </c>
      <c r="C132" s="6" t="s">
        <v>552</v>
      </c>
      <c r="D132" t="s">
        <v>20</v>
      </c>
      <c r="E132" t="s">
        <v>21</v>
      </c>
      <c r="F132">
        <v>11</v>
      </c>
      <c r="G132" t="s">
        <v>28</v>
      </c>
      <c r="H132" t="s">
        <v>92</v>
      </c>
      <c r="I132" t="s">
        <v>420</v>
      </c>
      <c r="J132" t="s">
        <v>420</v>
      </c>
      <c r="K132" t="s">
        <v>227</v>
      </c>
      <c r="L132" s="1">
        <v>0.75600000000000001</v>
      </c>
      <c r="M132">
        <v>10.87</v>
      </c>
      <c r="N132" s="1">
        <v>-1.087</v>
      </c>
      <c r="O132" t="s">
        <v>228</v>
      </c>
      <c r="P132">
        <v>0.66900000000000004</v>
      </c>
      <c r="Q132" s="1">
        <v>8.6999999999999966E-2</v>
      </c>
      <c r="R132">
        <v>16.34</v>
      </c>
      <c r="S132" s="42">
        <v>-1.6339999999999999</v>
      </c>
      <c r="T132" s="1">
        <v>-0.54699999999999993</v>
      </c>
      <c r="U132">
        <v>80.3</v>
      </c>
      <c r="V132" s="21">
        <v>5061.75065</v>
      </c>
      <c r="W132">
        <v>0.13004484304932729</v>
      </c>
      <c r="X132">
        <v>9.6604111473625637E-6</v>
      </c>
      <c r="Y132">
        <v>4.8898592404429702E-6</v>
      </c>
      <c r="Z132" s="22">
        <v>4.8898592404429699</v>
      </c>
      <c r="AA132" s="22">
        <v>8.9394136022723405</v>
      </c>
      <c r="AB132" s="22">
        <v>3.2213986984812093E-2</v>
      </c>
      <c r="AC132">
        <v>34.301699999999997</v>
      </c>
      <c r="AD132" s="36">
        <v>84.6</v>
      </c>
      <c r="AE132" s="36">
        <v>716</v>
      </c>
      <c r="AF132">
        <v>9.6604111473625629</v>
      </c>
      <c r="AG132">
        <v>12.126990262931423</v>
      </c>
      <c r="AH132" t="s">
        <v>559</v>
      </c>
      <c r="AI132" t="s">
        <v>561</v>
      </c>
      <c r="AJ132" t="s">
        <v>560</v>
      </c>
    </row>
    <row r="133" spans="1:36" x14ac:dyDescent="0.35">
      <c r="A133" s="2">
        <v>44743</v>
      </c>
      <c r="B133" t="s">
        <v>56</v>
      </c>
      <c r="C133" t="s">
        <v>550</v>
      </c>
      <c r="D133" t="s">
        <v>57</v>
      </c>
      <c r="E133" t="s">
        <v>46</v>
      </c>
      <c r="F133">
        <v>2</v>
      </c>
      <c r="G133" t="s">
        <v>28</v>
      </c>
      <c r="H133" t="s">
        <v>64</v>
      </c>
      <c r="I133" t="s">
        <v>499</v>
      </c>
      <c r="J133" t="s">
        <v>499</v>
      </c>
      <c r="K133" t="s">
        <v>87</v>
      </c>
      <c r="L133" s="1">
        <v>0.67900000000000005</v>
      </c>
      <c r="M133">
        <v>3.15</v>
      </c>
      <c r="N133" s="1">
        <v>-0.315</v>
      </c>
      <c r="O133" t="s">
        <v>156</v>
      </c>
      <c r="P133">
        <v>0.49199999999999999</v>
      </c>
      <c r="Q133" s="1">
        <v>0.18700000000000006</v>
      </c>
      <c r="R133">
        <v>5.36</v>
      </c>
      <c r="S133" s="42">
        <v>-0.53600000000000003</v>
      </c>
      <c r="T133" s="1">
        <v>-0.22100000000000003</v>
      </c>
      <c r="U133">
        <v>38.71</v>
      </c>
      <c r="V133" s="21">
        <v>1176.2943185000001</v>
      </c>
      <c r="W133">
        <v>0.38008130081300823</v>
      </c>
      <c r="X133">
        <v>3.6172201174004442E-5</v>
      </c>
      <c r="Y133">
        <v>4.2549154728620465E-6</v>
      </c>
      <c r="Z133" s="22">
        <v>4.2549154728620469</v>
      </c>
      <c r="AA133" s="22">
        <v>19.253011189421024</v>
      </c>
      <c r="AB133" s="22"/>
      <c r="AC133">
        <v>26.544899999999998</v>
      </c>
      <c r="AD133" s="36">
        <v>30.7</v>
      </c>
      <c r="AE133" s="36">
        <v>335</v>
      </c>
      <c r="AF133">
        <v>36.172201174004442</v>
      </c>
      <c r="AH133" t="s">
        <v>559</v>
      </c>
      <c r="AI133" t="s">
        <v>561</v>
      </c>
      <c r="AJ133" t="s">
        <v>560</v>
      </c>
    </row>
    <row r="134" spans="1:36" x14ac:dyDescent="0.35">
      <c r="A134" s="2">
        <v>44743</v>
      </c>
      <c r="B134" t="s">
        <v>56</v>
      </c>
      <c r="C134" t="s">
        <v>550</v>
      </c>
      <c r="D134" t="s">
        <v>77</v>
      </c>
      <c r="E134" t="s">
        <v>46</v>
      </c>
      <c r="F134">
        <v>5</v>
      </c>
      <c r="G134" t="s">
        <v>28</v>
      </c>
      <c r="H134" t="s">
        <v>82</v>
      </c>
      <c r="I134" t="s">
        <v>515</v>
      </c>
      <c r="J134" t="s">
        <v>515</v>
      </c>
      <c r="K134" t="s">
        <v>159</v>
      </c>
      <c r="L134" s="1">
        <v>0.84499999999999997</v>
      </c>
      <c r="M134">
        <v>6.31</v>
      </c>
      <c r="N134" s="1">
        <v>-0.63100000000000001</v>
      </c>
      <c r="O134" t="s">
        <v>160</v>
      </c>
      <c r="P134">
        <v>0.70499999999999996</v>
      </c>
      <c r="Q134" s="1">
        <v>0.14000000000000001</v>
      </c>
      <c r="R134">
        <v>10.83</v>
      </c>
      <c r="S134" s="42">
        <v>-1.083</v>
      </c>
      <c r="T134" s="1">
        <v>-0.45199999999999996</v>
      </c>
      <c r="U134">
        <v>33.85</v>
      </c>
      <c r="V134" s="21">
        <v>899.4706625</v>
      </c>
      <c r="W134">
        <v>0.19858156028368798</v>
      </c>
      <c r="X134">
        <v>1.626708628523406E-5</v>
      </c>
      <c r="Y134">
        <v>1.4631766877924144E-6</v>
      </c>
      <c r="Z134" s="22">
        <v>1.4631766877924144</v>
      </c>
      <c r="AA134" s="22">
        <v>3.2371165659124217</v>
      </c>
      <c r="AB134" s="22"/>
      <c r="AC134">
        <v>26.544899999999998</v>
      </c>
      <c r="AD134" s="36">
        <v>36.200000000000003</v>
      </c>
      <c r="AE134" s="36">
        <v>390</v>
      </c>
      <c r="AF134">
        <v>16.267086285234061</v>
      </c>
      <c r="AH134" t="s">
        <v>559</v>
      </c>
      <c r="AI134" t="s">
        <v>561</v>
      </c>
      <c r="AJ134" t="s">
        <v>560</v>
      </c>
    </row>
    <row r="135" spans="1:36" x14ac:dyDescent="0.35">
      <c r="A135" s="2">
        <v>44743</v>
      </c>
      <c r="B135" t="s">
        <v>56</v>
      </c>
      <c r="C135" t="s">
        <v>550</v>
      </c>
      <c r="D135" t="s">
        <v>77</v>
      </c>
      <c r="E135" t="s">
        <v>46</v>
      </c>
      <c r="F135">
        <v>7</v>
      </c>
      <c r="G135" t="s">
        <v>28</v>
      </c>
      <c r="H135" t="s">
        <v>79</v>
      </c>
      <c r="I135" t="s">
        <v>514</v>
      </c>
      <c r="J135" t="s">
        <v>514</v>
      </c>
      <c r="K135" t="s">
        <v>159</v>
      </c>
      <c r="L135" s="1">
        <v>0.71799999999999997</v>
      </c>
      <c r="M135">
        <v>2.5099999999999998</v>
      </c>
      <c r="N135" s="1">
        <v>-0.251</v>
      </c>
      <c r="O135" t="s">
        <v>160</v>
      </c>
      <c r="P135">
        <v>0.63900000000000001</v>
      </c>
      <c r="Q135" s="1">
        <v>7.8999999999999959E-2</v>
      </c>
      <c r="R135">
        <v>15.64</v>
      </c>
      <c r="S135" s="42">
        <v>-1.5640000000000001</v>
      </c>
      <c r="T135" s="1">
        <v>-1.3130000000000002</v>
      </c>
      <c r="U135">
        <v>34.164999999999999</v>
      </c>
      <c r="V135" s="21">
        <v>916.28907162499991</v>
      </c>
      <c r="W135">
        <v>0.12363067292644751</v>
      </c>
      <c r="X135">
        <v>9.0772512059581326E-6</v>
      </c>
      <c r="Y135">
        <v>8.317386080414289E-7</v>
      </c>
      <c r="Z135" s="22">
        <v>0.83173860804142885</v>
      </c>
      <c r="AA135" s="22">
        <v>0.63346428639865093</v>
      </c>
      <c r="AB135" s="22"/>
      <c r="AC135">
        <v>26.544899999999998</v>
      </c>
      <c r="AD135" s="36">
        <v>26</v>
      </c>
      <c r="AE135" s="36">
        <v>300</v>
      </c>
      <c r="AF135">
        <v>9.0772512059581327</v>
      </c>
      <c r="AH135" t="s">
        <v>559</v>
      </c>
      <c r="AI135" t="s">
        <v>561</v>
      </c>
      <c r="AJ135" t="s">
        <v>560</v>
      </c>
    </row>
    <row r="136" spans="1:36" x14ac:dyDescent="0.35">
      <c r="A136" s="2">
        <v>44743</v>
      </c>
      <c r="B136" t="s">
        <v>56</v>
      </c>
      <c r="C136" t="s">
        <v>550</v>
      </c>
      <c r="D136" t="s">
        <v>67</v>
      </c>
      <c r="E136" t="s">
        <v>46</v>
      </c>
      <c r="F136">
        <v>13</v>
      </c>
      <c r="G136" t="s">
        <v>28</v>
      </c>
      <c r="H136" t="s">
        <v>35</v>
      </c>
      <c r="I136" t="s">
        <v>506</v>
      </c>
      <c r="J136" t="s">
        <v>506</v>
      </c>
      <c r="K136" t="s">
        <v>157</v>
      </c>
      <c r="L136" s="1">
        <v>0.755</v>
      </c>
      <c r="M136">
        <v>2.63</v>
      </c>
      <c r="N136" s="1">
        <v>-0.26300000000000001</v>
      </c>
      <c r="O136" t="s">
        <v>158</v>
      </c>
      <c r="P136">
        <v>0.745</v>
      </c>
      <c r="Q136" s="1">
        <v>1.0000000000000009E-2</v>
      </c>
      <c r="R136">
        <v>19.16</v>
      </c>
      <c r="S136" s="42">
        <v>-1.9159999999999999</v>
      </c>
      <c r="T136" s="1">
        <v>-1.653</v>
      </c>
      <c r="U136">
        <v>52.41</v>
      </c>
      <c r="V136" s="21">
        <v>2156.2443585000001</v>
      </c>
      <c r="W136">
        <v>1.3422818791946321E-2</v>
      </c>
      <c r="X136">
        <v>5.9009588977955892E-7</v>
      </c>
      <c r="Y136">
        <v>1.2723909333112118E-7</v>
      </c>
      <c r="Z136" s="22">
        <v>0.12723909333112118</v>
      </c>
      <c r="AA136" s="22">
        <v>7.6974648113200955E-2</v>
      </c>
      <c r="AB136" s="22"/>
      <c r="AC136">
        <v>26.544899999999998</v>
      </c>
      <c r="AD136" s="36">
        <v>23.6</v>
      </c>
      <c r="AE136" s="36">
        <v>300</v>
      </c>
      <c r="AF136">
        <v>0.59009588977955896</v>
      </c>
      <c r="AH136" t="s">
        <v>559</v>
      </c>
      <c r="AI136" t="s">
        <v>561</v>
      </c>
      <c r="AJ136" t="s">
        <v>560</v>
      </c>
    </row>
    <row r="137" spans="1:36" x14ac:dyDescent="0.35">
      <c r="A137" s="2">
        <v>44733</v>
      </c>
      <c r="B137" t="s">
        <v>18</v>
      </c>
      <c r="C137" t="s">
        <v>548</v>
      </c>
      <c r="D137" t="s">
        <v>123</v>
      </c>
      <c r="E137" t="s">
        <v>21</v>
      </c>
      <c r="F137">
        <v>7</v>
      </c>
      <c r="G137" t="s">
        <v>28</v>
      </c>
      <c r="H137" t="s">
        <v>122</v>
      </c>
      <c r="I137" t="s">
        <v>458</v>
      </c>
      <c r="J137" t="s">
        <v>458</v>
      </c>
      <c r="K137" t="s">
        <v>145</v>
      </c>
      <c r="L137" s="1">
        <v>0.85199999999999998</v>
      </c>
      <c r="M137">
        <v>5.73</v>
      </c>
      <c r="N137" s="1">
        <v>-0.57300000000000006</v>
      </c>
      <c r="O137" t="s">
        <v>146</v>
      </c>
      <c r="P137">
        <v>0.67100000000000004</v>
      </c>
      <c r="Q137" s="1">
        <v>0.18099999999999994</v>
      </c>
      <c r="R137">
        <v>19.399999999999999</v>
      </c>
      <c r="S137" s="42">
        <v>-1.94</v>
      </c>
      <c r="T137" s="1">
        <v>-1.367</v>
      </c>
      <c r="U137">
        <v>67.3</v>
      </c>
      <c r="V137" s="21">
        <v>3555.4926500000001</v>
      </c>
      <c r="W137">
        <v>0.26974664679582699</v>
      </c>
      <c r="X137">
        <v>2.3716678409262443E-5</v>
      </c>
      <c r="Y137">
        <v>8.4324475766546308E-6</v>
      </c>
      <c r="Z137" s="22">
        <v>8.4324475766546314</v>
      </c>
      <c r="AA137" s="22">
        <v>6.1685790611957803</v>
      </c>
      <c r="AB137" s="22">
        <v>2.2229033629413159E-2</v>
      </c>
      <c r="AC137">
        <v>30.972899999999999</v>
      </c>
      <c r="AD137" s="36">
        <v>65</v>
      </c>
      <c r="AE137" s="36">
        <v>575</v>
      </c>
      <c r="AF137">
        <v>23.716678409262443</v>
      </c>
      <c r="AG137">
        <v>14.820634920634921</v>
      </c>
      <c r="AH137" t="s">
        <v>559</v>
      </c>
      <c r="AI137" t="s">
        <v>561</v>
      </c>
      <c r="AJ137" t="s">
        <v>560</v>
      </c>
    </row>
    <row r="138" spans="1:36" x14ac:dyDescent="0.35">
      <c r="A138" s="2">
        <v>44750</v>
      </c>
      <c r="B138" t="s">
        <v>18</v>
      </c>
      <c r="C138" t="s">
        <v>550</v>
      </c>
      <c r="D138" t="s">
        <v>123</v>
      </c>
      <c r="E138" t="s">
        <v>21</v>
      </c>
      <c r="F138">
        <v>8</v>
      </c>
      <c r="G138" t="s">
        <v>28</v>
      </c>
      <c r="H138" t="s">
        <v>64</v>
      </c>
      <c r="I138" t="s">
        <v>457</v>
      </c>
      <c r="J138" t="s">
        <v>457</v>
      </c>
      <c r="K138" t="s">
        <v>134</v>
      </c>
      <c r="L138" s="1">
        <v>0.79800000000000004</v>
      </c>
      <c r="M138">
        <v>3.86</v>
      </c>
      <c r="N138" s="1">
        <v>-0.38600000000000001</v>
      </c>
      <c r="O138" t="s">
        <v>179</v>
      </c>
      <c r="P138">
        <v>0.629</v>
      </c>
      <c r="Q138" s="1">
        <v>0.16900000000000004</v>
      </c>
      <c r="R138">
        <v>10.31</v>
      </c>
      <c r="S138" s="42">
        <v>-1.0310000000000001</v>
      </c>
      <c r="T138" s="1">
        <v>-0.64500000000000013</v>
      </c>
      <c r="U138">
        <v>46.05</v>
      </c>
      <c r="V138" s="21">
        <v>1664.6729625</v>
      </c>
      <c r="W138">
        <v>0.26868044515103345</v>
      </c>
      <c r="X138">
        <v>2.3601333960486625E-5</v>
      </c>
      <c r="Y138">
        <v>3.928850252295513E-6</v>
      </c>
      <c r="Z138" s="22">
        <v>3.9288502522955131</v>
      </c>
      <c r="AA138" s="22">
        <v>6.0912407012333523</v>
      </c>
      <c r="AB138" s="22">
        <v>2.1950337841064906E-2</v>
      </c>
      <c r="AC138">
        <v>33.388599999999997</v>
      </c>
      <c r="AD138" s="36">
        <v>39.299999999999997</v>
      </c>
      <c r="AE138" s="36">
        <v>410</v>
      </c>
      <c r="AF138">
        <v>23.601333960486624</v>
      </c>
      <c r="AG138">
        <v>10.019670781892938</v>
      </c>
      <c r="AH138" t="s">
        <v>559</v>
      </c>
      <c r="AI138" t="s">
        <v>561</v>
      </c>
      <c r="AJ138" t="s">
        <v>560</v>
      </c>
    </row>
    <row r="139" spans="1:36" x14ac:dyDescent="0.35">
      <c r="A139" s="2">
        <v>44722</v>
      </c>
      <c r="B139" t="s">
        <v>18</v>
      </c>
      <c r="C139" t="s">
        <v>547</v>
      </c>
      <c r="D139" t="s">
        <v>123</v>
      </c>
      <c r="E139" t="s">
        <v>21</v>
      </c>
      <c r="F139">
        <v>14</v>
      </c>
      <c r="G139" t="s">
        <v>28</v>
      </c>
      <c r="H139" t="s">
        <v>64</v>
      </c>
      <c r="I139" t="s">
        <v>457</v>
      </c>
      <c r="J139" t="s">
        <v>457</v>
      </c>
      <c r="K139" t="s">
        <v>128</v>
      </c>
      <c r="L139" s="1">
        <v>0.54800000000000004</v>
      </c>
      <c r="M139">
        <v>6.11</v>
      </c>
      <c r="N139" s="1">
        <v>-0.61099999999999999</v>
      </c>
      <c r="O139" t="s">
        <v>129</v>
      </c>
      <c r="P139">
        <v>0.40600000000000003</v>
      </c>
      <c r="Q139" s="1">
        <v>0.14200000000000002</v>
      </c>
      <c r="R139">
        <v>15.6</v>
      </c>
      <c r="S139" s="42">
        <v>-1.56</v>
      </c>
      <c r="T139" s="1">
        <v>-0.94900000000000007</v>
      </c>
      <c r="U139">
        <v>46.05</v>
      </c>
      <c r="V139" s="21">
        <v>1664.6729625</v>
      </c>
      <c r="W139">
        <v>0.34975369458128081</v>
      </c>
      <c r="X139">
        <v>3.2652644947362116E-5</v>
      </c>
      <c r="Y139">
        <v>5.4355975197985955E-6</v>
      </c>
      <c r="Z139" s="22">
        <v>5.4355975197985957</v>
      </c>
      <c r="AA139" s="22">
        <v>5.7277107690185414</v>
      </c>
      <c r="AB139" s="22">
        <v>2.0640324788085598E-2</v>
      </c>
      <c r="AC139">
        <v>27.385200000000001</v>
      </c>
      <c r="AD139" s="36">
        <v>39.299999999999997</v>
      </c>
      <c r="AE139" s="36">
        <v>410</v>
      </c>
      <c r="AF139">
        <v>32.652644947362113</v>
      </c>
      <c r="AG139">
        <v>16.475333333333335</v>
      </c>
      <c r="AH139" t="s">
        <v>559</v>
      </c>
      <c r="AI139" t="s">
        <v>561</v>
      </c>
      <c r="AJ139" t="s">
        <v>560</v>
      </c>
    </row>
    <row r="140" spans="1:36" x14ac:dyDescent="0.35">
      <c r="A140" s="2">
        <v>44804</v>
      </c>
      <c r="B140" s="6" t="s">
        <v>18</v>
      </c>
      <c r="C140" s="6" t="s">
        <v>553</v>
      </c>
      <c r="D140" t="s">
        <v>123</v>
      </c>
      <c r="E140" t="s">
        <v>21</v>
      </c>
      <c r="F140">
        <v>3</v>
      </c>
      <c r="G140" t="s">
        <v>28</v>
      </c>
      <c r="H140" t="s">
        <v>64</v>
      </c>
      <c r="I140" t="s">
        <v>457</v>
      </c>
      <c r="J140" t="s">
        <v>457</v>
      </c>
      <c r="K140" t="s">
        <v>234</v>
      </c>
      <c r="L140" s="1">
        <v>0.80700000000000005</v>
      </c>
      <c r="M140">
        <v>5.87</v>
      </c>
      <c r="N140" s="1">
        <v>-0.58699999999999997</v>
      </c>
      <c r="O140" t="s">
        <v>32</v>
      </c>
      <c r="P140">
        <v>0.69899999999999995</v>
      </c>
      <c r="Q140" s="1">
        <v>0.1080000000000001</v>
      </c>
      <c r="R140">
        <v>9.8699999999999992</v>
      </c>
      <c r="S140" s="42">
        <v>-0.98699999999999988</v>
      </c>
      <c r="T140" s="1">
        <v>-0.39999999999999991</v>
      </c>
      <c r="U140">
        <v>46.05</v>
      </c>
      <c r="V140" s="21">
        <v>1664.6729625</v>
      </c>
      <c r="W140">
        <v>0.1545064377682405</v>
      </c>
      <c r="X140">
        <v>1.1943736157263621E-5</v>
      </c>
      <c r="Y140">
        <v>1.9882414652230397E-6</v>
      </c>
      <c r="Z140" s="22">
        <v>1.9882414652230398</v>
      </c>
      <c r="AA140" s="22">
        <v>4.9706036630576005</v>
      </c>
      <c r="AB140" s="22">
        <v>1.7912020724457214E-2</v>
      </c>
      <c r="AC140">
        <v>32.519599999999997</v>
      </c>
      <c r="AD140" s="36">
        <v>39.299999999999997</v>
      </c>
      <c r="AE140" s="36">
        <v>410</v>
      </c>
      <c r="AF140">
        <v>11.94373615726362</v>
      </c>
      <c r="AG140">
        <v>5.03038712875437</v>
      </c>
      <c r="AH140" t="s">
        <v>559</v>
      </c>
      <c r="AI140" t="s">
        <v>561</v>
      </c>
      <c r="AJ140" t="s">
        <v>560</v>
      </c>
    </row>
    <row r="141" spans="1:36" x14ac:dyDescent="0.35">
      <c r="A141" s="2">
        <v>44750</v>
      </c>
      <c r="B141" t="s">
        <v>18</v>
      </c>
      <c r="C141" t="s">
        <v>550</v>
      </c>
      <c r="D141" t="s">
        <v>123</v>
      </c>
      <c r="E141" t="s">
        <v>21</v>
      </c>
      <c r="F141">
        <v>11</v>
      </c>
      <c r="G141" t="s">
        <v>28</v>
      </c>
      <c r="H141" t="s">
        <v>122</v>
      </c>
      <c r="I141" t="s">
        <v>458</v>
      </c>
      <c r="J141" t="s">
        <v>458</v>
      </c>
      <c r="K141" t="s">
        <v>169</v>
      </c>
      <c r="L141" s="1">
        <v>0.91700000000000004</v>
      </c>
      <c r="M141">
        <v>4.82</v>
      </c>
      <c r="N141" s="1">
        <v>-0.48200000000000004</v>
      </c>
      <c r="O141" t="s">
        <v>180</v>
      </c>
      <c r="P141">
        <v>0.76300000000000001</v>
      </c>
      <c r="Q141" s="1">
        <v>0.15400000000000003</v>
      </c>
      <c r="R141">
        <v>19.809999999999999</v>
      </c>
      <c r="S141" s="42">
        <v>-1.9809999999999999</v>
      </c>
      <c r="T141" s="1">
        <v>-1.4989999999999999</v>
      </c>
      <c r="U141">
        <v>67.3</v>
      </c>
      <c r="V141" s="21">
        <v>3555.4926500000001</v>
      </c>
      <c r="W141">
        <v>0.20183486238532114</v>
      </c>
      <c r="X141">
        <v>1.6595764466275835E-5</v>
      </c>
      <c r="Y141">
        <v>5.9006118580974904E-6</v>
      </c>
      <c r="Z141" s="22">
        <v>5.9006118580974904</v>
      </c>
      <c r="AA141" s="22">
        <v>3.9363654823865848</v>
      </c>
      <c r="AB141" s="22">
        <v>1.4185049720132847E-2</v>
      </c>
      <c r="AC141">
        <v>33.388599999999997</v>
      </c>
      <c r="AD141" s="36">
        <v>65</v>
      </c>
      <c r="AE141" s="36">
        <v>575</v>
      </c>
      <c r="AF141">
        <v>16.595764466275835</v>
      </c>
      <c r="AG141">
        <v>10.019670781892938</v>
      </c>
      <c r="AH141" t="s">
        <v>559</v>
      </c>
      <c r="AI141" t="s">
        <v>561</v>
      </c>
      <c r="AJ141" t="s">
        <v>560</v>
      </c>
    </row>
    <row r="142" spans="1:36" x14ac:dyDescent="0.35">
      <c r="A142" s="2">
        <v>44776</v>
      </c>
      <c r="B142" t="s">
        <v>18</v>
      </c>
      <c r="C142" t="s">
        <v>551</v>
      </c>
      <c r="D142" t="s">
        <v>109</v>
      </c>
      <c r="E142" t="s">
        <v>21</v>
      </c>
      <c r="F142">
        <v>10</v>
      </c>
      <c r="G142" t="s">
        <v>28</v>
      </c>
      <c r="H142" t="s">
        <v>90</v>
      </c>
      <c r="I142" t="s">
        <v>443</v>
      </c>
      <c r="J142" t="s">
        <v>443</v>
      </c>
      <c r="K142" t="s">
        <v>134</v>
      </c>
      <c r="L142" s="1">
        <v>0.94499999999999995</v>
      </c>
      <c r="M142">
        <v>5.32</v>
      </c>
      <c r="N142" s="1">
        <v>-0.53200000000000003</v>
      </c>
      <c r="O142" t="s">
        <v>202</v>
      </c>
      <c r="P142">
        <v>0.80900000000000005</v>
      </c>
      <c r="Q142" s="1">
        <v>0.1359999999999999</v>
      </c>
      <c r="R142">
        <v>12.91</v>
      </c>
      <c r="S142" s="42">
        <v>-1.2909999999999999</v>
      </c>
      <c r="T142" s="1">
        <v>-0.7589999999999999</v>
      </c>
      <c r="U142">
        <v>53.3</v>
      </c>
      <c r="V142" s="21">
        <v>2230.0986499999999</v>
      </c>
      <c r="W142">
        <v>0.16810877626699616</v>
      </c>
      <c r="X142">
        <v>1.3251002243011616E-5</v>
      </c>
      <c r="Y142">
        <v>2.9551042213287177E-6</v>
      </c>
      <c r="Z142" s="22">
        <v>2.9551042213287175</v>
      </c>
      <c r="AA142" s="22">
        <v>3.8934179464146483</v>
      </c>
      <c r="AB142" s="22">
        <v>1.403028438245141E-2</v>
      </c>
      <c r="AC142">
        <v>28.545300000000001</v>
      </c>
      <c r="AD142" s="36">
        <v>75.900000000000006</v>
      </c>
      <c r="AE142" s="36">
        <v>610</v>
      </c>
      <c r="AF142">
        <v>13.251002243011616</v>
      </c>
      <c r="AG142">
        <v>15.665264505802318</v>
      </c>
      <c r="AH142" t="s">
        <v>559</v>
      </c>
      <c r="AI142" t="s">
        <v>561</v>
      </c>
      <c r="AJ142" t="s">
        <v>560</v>
      </c>
    </row>
    <row r="143" spans="1:36" x14ac:dyDescent="0.35">
      <c r="A143" s="2">
        <v>44733</v>
      </c>
      <c r="B143" t="s">
        <v>18</v>
      </c>
      <c r="C143" t="s">
        <v>548</v>
      </c>
      <c r="D143" t="s">
        <v>123</v>
      </c>
      <c r="E143" t="s">
        <v>21</v>
      </c>
      <c r="F143">
        <v>6</v>
      </c>
      <c r="G143" t="s">
        <v>28</v>
      </c>
      <c r="H143" t="s">
        <v>64</v>
      </c>
      <c r="I143" t="s">
        <v>457</v>
      </c>
      <c r="J143" t="s">
        <v>457</v>
      </c>
      <c r="K143" t="s">
        <v>145</v>
      </c>
      <c r="L143" s="1">
        <v>0.73099999999999998</v>
      </c>
      <c r="M143">
        <v>4.63</v>
      </c>
      <c r="N143" s="1">
        <v>-0.46299999999999997</v>
      </c>
      <c r="O143" t="s">
        <v>146</v>
      </c>
      <c r="P143">
        <v>0.59299999999999997</v>
      </c>
      <c r="Q143" s="1">
        <v>0.13800000000000001</v>
      </c>
      <c r="R143">
        <v>14.09</v>
      </c>
      <c r="S143" s="42">
        <v>-1.409</v>
      </c>
      <c r="T143" s="1">
        <v>-0.94600000000000006</v>
      </c>
      <c r="U143">
        <v>46.05</v>
      </c>
      <c r="V143" s="21">
        <v>1664.6729625</v>
      </c>
      <c r="W143">
        <v>0.23271500843170323</v>
      </c>
      <c r="X143">
        <v>1.9774603727211108E-5</v>
      </c>
      <c r="Y143">
        <v>3.2918248168840057E-6</v>
      </c>
      <c r="Z143" s="22">
        <v>3.2918248168840059</v>
      </c>
      <c r="AA143" s="22">
        <v>3.4797302504059258</v>
      </c>
      <c r="AB143" s="22">
        <v>1.2539523282459978E-2</v>
      </c>
      <c r="AC143">
        <v>30.972899999999999</v>
      </c>
      <c r="AD143" s="36">
        <v>39.299999999999997</v>
      </c>
      <c r="AE143" s="36">
        <v>410</v>
      </c>
      <c r="AF143">
        <v>19.774603727211108</v>
      </c>
      <c r="AG143">
        <v>14.820634920634921</v>
      </c>
      <c r="AH143" t="s">
        <v>559</v>
      </c>
      <c r="AI143" t="s">
        <v>561</v>
      </c>
      <c r="AJ143" t="s">
        <v>560</v>
      </c>
    </row>
    <row r="144" spans="1:36" x14ac:dyDescent="0.35">
      <c r="A144" s="2">
        <v>44776</v>
      </c>
      <c r="B144" t="s">
        <v>18</v>
      </c>
      <c r="C144" t="s">
        <v>551</v>
      </c>
      <c r="D144" t="s">
        <v>123</v>
      </c>
      <c r="E144" t="s">
        <v>21</v>
      </c>
      <c r="F144">
        <v>1</v>
      </c>
      <c r="G144" t="s">
        <v>28</v>
      </c>
      <c r="H144" t="s">
        <v>122</v>
      </c>
      <c r="I144" t="s">
        <v>458</v>
      </c>
      <c r="J144" t="s">
        <v>458</v>
      </c>
      <c r="K144" t="s">
        <v>87</v>
      </c>
      <c r="L144" s="1">
        <v>0.90500000000000003</v>
      </c>
      <c r="M144">
        <v>4.0599999999999996</v>
      </c>
      <c r="N144" s="1">
        <v>-0.40599999999999997</v>
      </c>
      <c r="O144" t="s">
        <v>201</v>
      </c>
      <c r="P144">
        <v>0.84699999999999998</v>
      </c>
      <c r="Q144" s="1">
        <v>5.8000000000000052E-2</v>
      </c>
      <c r="R144">
        <v>10.02</v>
      </c>
      <c r="S144" s="42">
        <v>-1.002</v>
      </c>
      <c r="T144" s="1">
        <v>-0.59600000000000009</v>
      </c>
      <c r="U144">
        <v>67.3</v>
      </c>
      <c r="V144" s="21">
        <v>3555.4926500000001</v>
      </c>
      <c r="W144">
        <v>6.8476977567886718E-2</v>
      </c>
      <c r="X144">
        <v>4.3863405158617912E-6</v>
      </c>
      <c r="Y144">
        <v>1.5595601464543808E-6</v>
      </c>
      <c r="Z144" s="22">
        <v>1.5595601464543807</v>
      </c>
      <c r="AA144" s="22">
        <v>2.6167116551247993</v>
      </c>
      <c r="AB144" s="22">
        <v>9.429557569611639E-3</v>
      </c>
      <c r="AC144">
        <v>28.545300000000001</v>
      </c>
      <c r="AD144" s="36">
        <v>65</v>
      </c>
      <c r="AE144" s="36">
        <v>575</v>
      </c>
      <c r="AF144">
        <v>4.3863405158617912</v>
      </c>
      <c r="AG144">
        <v>11.355774909963984</v>
      </c>
      <c r="AH144" t="s">
        <v>559</v>
      </c>
      <c r="AI144" t="s">
        <v>561</v>
      </c>
      <c r="AJ144" t="s">
        <v>560</v>
      </c>
    </row>
    <row r="145" spans="1:36" x14ac:dyDescent="0.35">
      <c r="A145" s="2">
        <v>44804</v>
      </c>
      <c r="B145" s="6" t="s">
        <v>18</v>
      </c>
      <c r="C145" s="6" t="s">
        <v>553</v>
      </c>
      <c r="D145" t="s">
        <v>123</v>
      </c>
      <c r="E145" t="s">
        <v>21</v>
      </c>
      <c r="F145">
        <v>8</v>
      </c>
      <c r="G145" t="s">
        <v>28</v>
      </c>
      <c r="H145" t="s">
        <v>122</v>
      </c>
      <c r="I145" t="s">
        <v>458</v>
      </c>
      <c r="J145" t="s">
        <v>458</v>
      </c>
      <c r="K145" t="s">
        <v>234</v>
      </c>
      <c r="L145" s="1">
        <v>0.91400000000000003</v>
      </c>
      <c r="M145">
        <v>5.34</v>
      </c>
      <c r="N145" s="1">
        <v>-0.53400000000000003</v>
      </c>
      <c r="O145" t="s">
        <v>32</v>
      </c>
      <c r="P145">
        <v>0.86099999999999999</v>
      </c>
      <c r="Q145" s="1">
        <v>5.3000000000000047E-2</v>
      </c>
      <c r="R145">
        <v>10.76</v>
      </c>
      <c r="S145" s="42">
        <v>-1.0760000000000001</v>
      </c>
      <c r="T145" s="1">
        <v>-0.54200000000000004</v>
      </c>
      <c r="U145">
        <v>67.3</v>
      </c>
      <c r="V145" s="21">
        <v>3555.4926500000001</v>
      </c>
      <c r="W145">
        <v>6.1556329849012832E-2</v>
      </c>
      <c r="X145">
        <v>3.84717265713244E-6</v>
      </c>
      <c r="Y145">
        <v>1.3678594105715361E-6</v>
      </c>
      <c r="Z145" s="22">
        <v>1.367859410571536</v>
      </c>
      <c r="AA145" s="22">
        <v>2.5237258497629815</v>
      </c>
      <c r="AB145" s="22">
        <v>9.0944747938313079E-3</v>
      </c>
      <c r="AC145">
        <v>32.519599999999997</v>
      </c>
      <c r="AD145" s="36">
        <v>65</v>
      </c>
      <c r="AE145" s="36">
        <v>575</v>
      </c>
      <c r="AF145">
        <v>3.8471726571324401</v>
      </c>
      <c r="AG145">
        <v>5.03038712875437</v>
      </c>
      <c r="AH145" t="s">
        <v>559</v>
      </c>
      <c r="AI145" t="s">
        <v>561</v>
      </c>
      <c r="AJ145" t="s">
        <v>560</v>
      </c>
    </row>
    <row r="146" spans="1:36" x14ac:dyDescent="0.35">
      <c r="A146" s="2">
        <v>44763</v>
      </c>
      <c r="B146" t="s">
        <v>18</v>
      </c>
      <c r="C146" t="s">
        <v>549</v>
      </c>
      <c r="D146" t="s">
        <v>109</v>
      </c>
      <c r="E146" t="s">
        <v>21</v>
      </c>
      <c r="F146">
        <v>9</v>
      </c>
      <c r="G146" t="s">
        <v>28</v>
      </c>
      <c r="H146" t="s">
        <v>90</v>
      </c>
      <c r="I146" t="s">
        <v>443</v>
      </c>
      <c r="J146" t="s">
        <v>443</v>
      </c>
      <c r="K146" t="s">
        <v>188</v>
      </c>
      <c r="L146" s="1">
        <v>0.95899999999999996</v>
      </c>
      <c r="M146">
        <v>8.27</v>
      </c>
      <c r="N146" s="1">
        <v>-0.82699999999999996</v>
      </c>
      <c r="O146" t="s">
        <v>189</v>
      </c>
      <c r="P146">
        <v>0.78700000000000003</v>
      </c>
      <c r="Q146" s="1">
        <v>0.17199999999999993</v>
      </c>
      <c r="R146">
        <v>25.41</v>
      </c>
      <c r="S146" s="42">
        <v>-2.5409999999999999</v>
      </c>
      <c r="T146" s="1">
        <v>-1.714</v>
      </c>
      <c r="U146">
        <v>53.3</v>
      </c>
      <c r="V146" s="21">
        <v>2230.0986499999999</v>
      </c>
      <c r="W146">
        <v>0.21855146124523497</v>
      </c>
      <c r="X146">
        <v>1.8303644998638017E-5</v>
      </c>
      <c r="Y146">
        <v>4.0818934001541892E-6</v>
      </c>
      <c r="Z146" s="22">
        <v>4.0818934001541889</v>
      </c>
      <c r="AA146" s="22">
        <v>2.3815014003233306</v>
      </c>
      <c r="AB146" s="22">
        <v>8.5819561022242464E-3</v>
      </c>
      <c r="AC146">
        <v>31.981100000000001</v>
      </c>
      <c r="AD146" s="36">
        <v>75.900000000000006</v>
      </c>
      <c r="AE146" s="36">
        <v>610</v>
      </c>
      <c r="AF146">
        <v>18.303644998638017</v>
      </c>
      <c r="AG146">
        <v>12.389091192032369</v>
      </c>
      <c r="AH146" t="s">
        <v>559</v>
      </c>
      <c r="AI146" t="s">
        <v>561</v>
      </c>
      <c r="AJ146" t="s">
        <v>560</v>
      </c>
    </row>
    <row r="147" spans="1:36" x14ac:dyDescent="0.35">
      <c r="A147" s="2">
        <v>44804</v>
      </c>
      <c r="B147" s="6" t="s">
        <v>18</v>
      </c>
      <c r="C147" s="6" t="s">
        <v>553</v>
      </c>
      <c r="D147" t="s">
        <v>109</v>
      </c>
      <c r="E147" t="s">
        <v>21</v>
      </c>
      <c r="F147">
        <v>9</v>
      </c>
      <c r="G147" t="s">
        <v>28</v>
      </c>
      <c r="H147" t="s">
        <v>90</v>
      </c>
      <c r="I147" t="s">
        <v>443</v>
      </c>
      <c r="J147" t="s">
        <v>443</v>
      </c>
      <c r="K147" t="s">
        <v>226</v>
      </c>
      <c r="L147" s="1">
        <v>0.95799999999999996</v>
      </c>
      <c r="M147">
        <v>7.42</v>
      </c>
      <c r="N147" s="1">
        <v>-0.74199999999999999</v>
      </c>
      <c r="O147" t="s">
        <v>233</v>
      </c>
      <c r="P147">
        <v>0.84099999999999997</v>
      </c>
      <c r="Q147" s="1">
        <v>0.11699999999999999</v>
      </c>
      <c r="R147">
        <v>18.850000000000001</v>
      </c>
      <c r="S147" s="42">
        <v>-1.8850000000000002</v>
      </c>
      <c r="T147" s="1">
        <v>-1.1430000000000002</v>
      </c>
      <c r="U147">
        <v>53.3</v>
      </c>
      <c r="V147" s="21">
        <v>2230.0986499999999</v>
      </c>
      <c r="W147">
        <v>0.13912009512485135</v>
      </c>
      <c r="X147">
        <v>1.0496871636826431E-5</v>
      </c>
      <c r="Y147">
        <v>2.3409059266509914E-6</v>
      </c>
      <c r="Z147" s="22">
        <v>2.3409059266509913</v>
      </c>
      <c r="AA147" s="22">
        <v>2.0480366812344628</v>
      </c>
      <c r="AB147" s="22">
        <v>7.3802857691844821E-3</v>
      </c>
      <c r="AC147">
        <v>32.519599999999997</v>
      </c>
      <c r="AD147" s="36">
        <v>75.900000000000006</v>
      </c>
      <c r="AE147" s="36">
        <v>610</v>
      </c>
      <c r="AF147">
        <v>10.49687163682643</v>
      </c>
      <c r="AG147">
        <v>7.0107887060214562</v>
      </c>
      <c r="AH147" t="s">
        <v>559</v>
      </c>
      <c r="AI147" t="s">
        <v>561</v>
      </c>
      <c r="AJ147" t="s">
        <v>560</v>
      </c>
    </row>
    <row r="148" spans="1:36" x14ac:dyDescent="0.35">
      <c r="A148" s="2">
        <v>44790</v>
      </c>
      <c r="B148" s="6" t="s">
        <v>18</v>
      </c>
      <c r="C148" s="6" t="s">
        <v>552</v>
      </c>
      <c r="D148" t="s">
        <v>123</v>
      </c>
      <c r="E148" t="s">
        <v>21</v>
      </c>
      <c r="F148">
        <v>8</v>
      </c>
      <c r="G148" t="s">
        <v>28</v>
      </c>
      <c r="H148" t="s">
        <v>64</v>
      </c>
      <c r="I148" t="s">
        <v>457</v>
      </c>
      <c r="J148" t="s">
        <v>457</v>
      </c>
      <c r="K148" t="s">
        <v>69</v>
      </c>
      <c r="L148" s="1">
        <v>0.79900000000000004</v>
      </c>
      <c r="M148">
        <v>12.86</v>
      </c>
      <c r="N148" s="1">
        <v>-1.286</v>
      </c>
      <c r="O148" t="s">
        <v>129</v>
      </c>
      <c r="P148">
        <v>0.69299999999999995</v>
      </c>
      <c r="Q148" s="1">
        <v>0.10600000000000009</v>
      </c>
      <c r="R148">
        <v>23.28</v>
      </c>
      <c r="S148" s="42">
        <v>-2.3280000000000003</v>
      </c>
      <c r="T148" s="1">
        <v>-1.0420000000000003</v>
      </c>
      <c r="U148">
        <v>46.05</v>
      </c>
      <c r="V148" s="21">
        <v>1664.6729625</v>
      </c>
      <c r="W148">
        <v>0.1529581529581531</v>
      </c>
      <c r="X148">
        <v>1.1796573276028565E-5</v>
      </c>
      <c r="Y148">
        <v>1.9637436582754802E-6</v>
      </c>
      <c r="Z148" s="22">
        <v>1.9637436582754801</v>
      </c>
      <c r="AA148" s="22">
        <v>1.8845908428747407</v>
      </c>
      <c r="AB148" s="22">
        <v>6.791293879570671E-3</v>
      </c>
      <c r="AC148">
        <v>32.178800000000003</v>
      </c>
      <c r="AD148" s="36">
        <v>39.299999999999997</v>
      </c>
      <c r="AE148" s="36">
        <v>410</v>
      </c>
      <c r="AF148">
        <v>11.796573276028566</v>
      </c>
      <c r="AG148">
        <v>11.310295975498345</v>
      </c>
      <c r="AH148" t="s">
        <v>559</v>
      </c>
      <c r="AI148" t="s">
        <v>561</v>
      </c>
      <c r="AJ148" t="s">
        <v>560</v>
      </c>
    </row>
    <row r="149" spans="1:36" x14ac:dyDescent="0.35">
      <c r="A149" s="2">
        <v>44776</v>
      </c>
      <c r="B149" t="s">
        <v>18</v>
      </c>
      <c r="C149" t="s">
        <v>551</v>
      </c>
      <c r="D149" t="s">
        <v>123</v>
      </c>
      <c r="E149" t="s">
        <v>21</v>
      </c>
      <c r="F149">
        <v>2</v>
      </c>
      <c r="G149" t="s">
        <v>28</v>
      </c>
      <c r="H149" t="s">
        <v>64</v>
      </c>
      <c r="I149" t="s">
        <v>457</v>
      </c>
      <c r="J149" t="s">
        <v>457</v>
      </c>
      <c r="K149" t="s">
        <v>87</v>
      </c>
      <c r="L149" s="1">
        <v>0.77600000000000002</v>
      </c>
      <c r="M149">
        <v>5.23</v>
      </c>
      <c r="N149" s="1">
        <v>-0.52300000000000002</v>
      </c>
      <c r="O149" t="s">
        <v>201</v>
      </c>
      <c r="P149">
        <v>0.68500000000000005</v>
      </c>
      <c r="Q149" s="1">
        <v>9.099999999999997E-2</v>
      </c>
      <c r="R149">
        <v>16.57</v>
      </c>
      <c r="S149" s="42">
        <v>-1.657</v>
      </c>
      <c r="T149" s="1">
        <v>-1.1339999999999999</v>
      </c>
      <c r="U149">
        <v>46.05</v>
      </c>
      <c r="V149" s="21">
        <v>1664.6729625</v>
      </c>
      <c r="W149">
        <v>0.13284671532846709</v>
      </c>
      <c r="X149">
        <v>9.9172627993109434E-6</v>
      </c>
      <c r="Y149">
        <v>1.6508999244019992E-6</v>
      </c>
      <c r="Z149" s="22">
        <v>1.6508999244019991</v>
      </c>
      <c r="AA149" s="22">
        <v>1.4558200391552021</v>
      </c>
      <c r="AB149" s="22">
        <v>5.2461794341469121E-3</v>
      </c>
      <c r="AC149">
        <v>28.545300000000001</v>
      </c>
      <c r="AD149" s="36">
        <v>39.299999999999997</v>
      </c>
      <c r="AE149" s="36">
        <v>410</v>
      </c>
      <c r="AF149">
        <v>9.9172627993109437</v>
      </c>
      <c r="AG149">
        <v>11.355774909963984</v>
      </c>
      <c r="AH149" t="s">
        <v>559</v>
      </c>
      <c r="AI149" t="s">
        <v>561</v>
      </c>
      <c r="AJ149" t="s">
        <v>560</v>
      </c>
    </row>
    <row r="150" spans="1:36" x14ac:dyDescent="0.35">
      <c r="A150" s="2">
        <v>44805</v>
      </c>
      <c r="B150" s="6" t="s">
        <v>18</v>
      </c>
      <c r="C150" s="6" t="s">
        <v>553</v>
      </c>
      <c r="D150" t="s">
        <v>123</v>
      </c>
      <c r="E150" t="s">
        <v>21</v>
      </c>
      <c r="F150">
        <v>8</v>
      </c>
      <c r="G150" t="s">
        <v>28</v>
      </c>
      <c r="H150" t="s">
        <v>122</v>
      </c>
      <c r="I150" t="s">
        <v>458</v>
      </c>
      <c r="J150" t="s">
        <v>458</v>
      </c>
      <c r="K150" t="s">
        <v>188</v>
      </c>
      <c r="L150" s="1">
        <v>0.86</v>
      </c>
      <c r="M150">
        <v>8.27</v>
      </c>
      <c r="N150" s="1">
        <v>-0.82699999999999996</v>
      </c>
      <c r="O150" t="s">
        <v>240</v>
      </c>
      <c r="P150">
        <v>0.89400000000000002</v>
      </c>
      <c r="Q150" s="1">
        <v>-3.400000000000003E-2</v>
      </c>
      <c r="R150">
        <v>14.23</v>
      </c>
      <c r="S150" s="42">
        <v>-1.423</v>
      </c>
      <c r="T150" s="1">
        <v>-0.59600000000000009</v>
      </c>
      <c r="U150">
        <v>67.3</v>
      </c>
      <c r="V150" s="21">
        <v>3555.4926500000001</v>
      </c>
      <c r="W150">
        <v>3.9534883720930267E-2</v>
      </c>
      <c r="X150">
        <v>2.2306422037348834E-6</v>
      </c>
      <c r="Y150">
        <v>7.9310319601591811E-7</v>
      </c>
      <c r="Z150" s="22">
        <v>0.79310319601591805</v>
      </c>
      <c r="AA150" s="22">
        <v>1.3307100604293924</v>
      </c>
      <c r="AB150" s="22">
        <v>4.7953342886310054E-3</v>
      </c>
      <c r="AC150">
        <v>34.357199999999999</v>
      </c>
      <c r="AD150" s="36">
        <v>65</v>
      </c>
      <c r="AE150" s="36">
        <v>575</v>
      </c>
      <c r="AF150">
        <v>2.2306422037348832</v>
      </c>
      <c r="AG150">
        <v>5.6582009490325227</v>
      </c>
      <c r="AH150" t="s">
        <v>559</v>
      </c>
      <c r="AI150" t="s">
        <v>561</v>
      </c>
      <c r="AJ150" t="s">
        <v>560</v>
      </c>
    </row>
    <row r="151" spans="1:36" x14ac:dyDescent="0.35">
      <c r="A151" s="2">
        <v>44790</v>
      </c>
      <c r="B151" s="6" t="s">
        <v>18</v>
      </c>
      <c r="C151" s="6" t="s">
        <v>552</v>
      </c>
      <c r="D151" t="s">
        <v>109</v>
      </c>
      <c r="E151" t="s">
        <v>21</v>
      </c>
      <c r="F151">
        <v>9</v>
      </c>
      <c r="G151" t="s">
        <v>28</v>
      </c>
      <c r="H151" t="s">
        <v>90</v>
      </c>
      <c r="I151" t="s">
        <v>443</v>
      </c>
      <c r="J151" t="s">
        <v>443</v>
      </c>
      <c r="K151" t="s">
        <v>215</v>
      </c>
      <c r="L151" s="1">
        <v>0.93700000000000006</v>
      </c>
      <c r="M151">
        <v>10.73</v>
      </c>
      <c r="N151" s="1">
        <v>-1.073</v>
      </c>
      <c r="O151" s="6" t="s">
        <v>160</v>
      </c>
      <c r="P151">
        <v>0.88500000000000001</v>
      </c>
      <c r="Q151" s="1">
        <v>5.2000000000000046E-2</v>
      </c>
      <c r="R151">
        <v>17.87</v>
      </c>
      <c r="S151" s="42">
        <v>-1.7870000000000001</v>
      </c>
      <c r="T151" s="1">
        <v>-0.71400000000000019</v>
      </c>
      <c r="U151">
        <v>53.3</v>
      </c>
      <c r="V151" s="21">
        <v>2230.0986499999999</v>
      </c>
      <c r="W151">
        <v>5.8757062146892705E-2</v>
      </c>
      <c r="X151">
        <v>3.6329541025716798E-6</v>
      </c>
      <c r="Y151">
        <v>8.1018460396570643E-7</v>
      </c>
      <c r="Z151" s="22">
        <v>0.81018460396570646</v>
      </c>
      <c r="AA151" s="22">
        <v>1.1347123304841824</v>
      </c>
      <c r="AB151" s="22">
        <v>4.0890387079116205E-3</v>
      </c>
      <c r="AC151">
        <v>32.178800000000003</v>
      </c>
      <c r="AD151" s="36">
        <v>75.900000000000006</v>
      </c>
      <c r="AE151" s="36">
        <v>610</v>
      </c>
      <c r="AF151">
        <v>3.6329541025716798</v>
      </c>
      <c r="AG151">
        <v>15.49463920787486</v>
      </c>
      <c r="AH151" t="s">
        <v>559</v>
      </c>
      <c r="AI151" t="s">
        <v>561</v>
      </c>
      <c r="AJ151" t="s">
        <v>560</v>
      </c>
    </row>
    <row r="152" spans="1:36" x14ac:dyDescent="0.35">
      <c r="A152" s="2">
        <v>44790</v>
      </c>
      <c r="B152" s="6" t="s">
        <v>18</v>
      </c>
      <c r="C152" s="6" t="s">
        <v>552</v>
      </c>
      <c r="D152" t="s">
        <v>123</v>
      </c>
      <c r="E152" t="s">
        <v>21</v>
      </c>
      <c r="F152">
        <v>3</v>
      </c>
      <c r="G152" t="s">
        <v>28</v>
      </c>
      <c r="H152" t="s">
        <v>122</v>
      </c>
      <c r="I152" t="s">
        <v>458</v>
      </c>
      <c r="J152" t="s">
        <v>458</v>
      </c>
      <c r="K152" t="s">
        <v>69</v>
      </c>
      <c r="L152" s="1">
        <v>0.92100000000000004</v>
      </c>
      <c r="M152">
        <v>13.65</v>
      </c>
      <c r="N152" s="1">
        <v>-1.365</v>
      </c>
      <c r="O152" t="s">
        <v>129</v>
      </c>
      <c r="P152">
        <v>0.90600000000000003</v>
      </c>
      <c r="Q152" s="1">
        <v>1.5000000000000013E-2</v>
      </c>
      <c r="R152">
        <v>23.31</v>
      </c>
      <c r="S152" s="42">
        <v>-2.331</v>
      </c>
      <c r="T152" s="1">
        <v>-0.96599999999999997</v>
      </c>
      <c r="U152">
        <v>67.3</v>
      </c>
      <c r="V152" s="21">
        <v>3555.4926500000001</v>
      </c>
      <c r="W152">
        <v>1.6556291390728492E-2</v>
      </c>
      <c r="X152">
        <v>7.639949536018921E-7</v>
      </c>
      <c r="Y152">
        <v>2.7163784421686185E-7</v>
      </c>
      <c r="Z152" s="22">
        <v>0.27163784421686188</v>
      </c>
      <c r="AA152" s="22">
        <v>0.28119859649778661</v>
      </c>
      <c r="AB152" s="22">
        <v>1.0133246240474328E-3</v>
      </c>
      <c r="AC152">
        <v>32.178800000000003</v>
      </c>
      <c r="AD152" s="36">
        <v>65</v>
      </c>
      <c r="AE152" s="36">
        <v>575</v>
      </c>
      <c r="AF152">
        <v>0.76399495360189207</v>
      </c>
      <c r="AG152">
        <v>11.310295975498345</v>
      </c>
      <c r="AH152" t="s">
        <v>559</v>
      </c>
      <c r="AI152" t="s">
        <v>561</v>
      </c>
      <c r="AJ152" t="s">
        <v>560</v>
      </c>
    </row>
    <row r="153" spans="1:36" x14ac:dyDescent="0.35">
      <c r="A153" s="2">
        <v>44772</v>
      </c>
      <c r="B153" t="s">
        <v>56</v>
      </c>
      <c r="C153" t="s">
        <v>551</v>
      </c>
      <c r="D153" t="s">
        <v>57</v>
      </c>
      <c r="E153" t="s">
        <v>46</v>
      </c>
      <c r="F153">
        <v>6</v>
      </c>
      <c r="G153" t="s">
        <v>28</v>
      </c>
      <c r="H153" t="s">
        <v>64</v>
      </c>
      <c r="I153" t="s">
        <v>499</v>
      </c>
      <c r="J153" t="s">
        <v>499</v>
      </c>
      <c r="L153" s="1">
        <v>0.68600000000000005</v>
      </c>
      <c r="M153">
        <v>10.45</v>
      </c>
      <c r="N153" s="1">
        <v>-1.0449999999999999</v>
      </c>
      <c r="O153" t="s">
        <v>198</v>
      </c>
      <c r="P153">
        <v>0.501</v>
      </c>
      <c r="Q153" s="1">
        <v>0.18500000000000005</v>
      </c>
      <c r="R153">
        <v>19.12</v>
      </c>
      <c r="S153" s="42">
        <v>-1.9120000000000001</v>
      </c>
      <c r="T153" s="1">
        <v>-0.86700000000000021</v>
      </c>
      <c r="U153">
        <v>38.71</v>
      </c>
      <c r="V153" s="21">
        <v>1176.2943185000001</v>
      </c>
      <c r="W153">
        <v>0.36926147704590828</v>
      </c>
      <c r="X153">
        <v>3.4908815950748209E-5</v>
      </c>
      <c r="Y153">
        <v>4.1063041868427306E-6</v>
      </c>
      <c r="Z153" s="22">
        <v>4.1063041868427304</v>
      </c>
      <c r="AA153" s="22">
        <v>4.7362216687920755</v>
      </c>
      <c r="AB153" s="22"/>
      <c r="AC153">
        <v>27.192399999999999</v>
      </c>
      <c r="AD153" s="36">
        <v>30.7</v>
      </c>
      <c r="AE153" s="36">
        <v>335</v>
      </c>
      <c r="AF153">
        <v>34.908815950748206</v>
      </c>
      <c r="AH153" t="s">
        <v>559</v>
      </c>
      <c r="AI153" t="s">
        <v>561</v>
      </c>
      <c r="AJ153" t="s">
        <v>560</v>
      </c>
    </row>
    <row r="154" spans="1:36" x14ac:dyDescent="0.35">
      <c r="A154" s="2">
        <v>44772</v>
      </c>
      <c r="B154" t="s">
        <v>56</v>
      </c>
      <c r="C154" t="s">
        <v>551</v>
      </c>
      <c r="D154" t="s">
        <v>67</v>
      </c>
      <c r="E154" t="s">
        <v>46</v>
      </c>
      <c r="F154">
        <v>4</v>
      </c>
      <c r="G154" t="s">
        <v>28</v>
      </c>
      <c r="H154" t="s">
        <v>35</v>
      </c>
      <c r="I154" t="s">
        <v>506</v>
      </c>
      <c r="J154" t="s">
        <v>506</v>
      </c>
      <c r="L154" s="1">
        <v>0.72499999999999998</v>
      </c>
      <c r="M154">
        <v>25.14</v>
      </c>
      <c r="N154" s="1">
        <v>-2.5140000000000002</v>
      </c>
      <c r="O154" t="s">
        <v>170</v>
      </c>
      <c r="P154">
        <v>0.81</v>
      </c>
      <c r="Q154" s="1">
        <v>-8.5000000000000075E-2</v>
      </c>
      <c r="R154">
        <v>20.74</v>
      </c>
      <c r="S154" s="42">
        <v>-2.0739999999999998</v>
      </c>
      <c r="T154" s="1">
        <v>0.44000000000000039</v>
      </c>
      <c r="U154">
        <v>52.41</v>
      </c>
      <c r="V154" s="21">
        <v>2156.2443585000001</v>
      </c>
      <c r="W154">
        <v>0.11724137931034494</v>
      </c>
      <c r="X154">
        <v>8.5032622392961857E-6</v>
      </c>
      <c r="Y154">
        <v>1.833511123232848E-6</v>
      </c>
      <c r="Z154" s="22">
        <v>1.833511123232848</v>
      </c>
      <c r="AA154" s="22">
        <v>4.1670707346201059</v>
      </c>
      <c r="AB154" s="22"/>
      <c r="AC154">
        <v>27.192399999999999</v>
      </c>
      <c r="AD154" s="36">
        <v>23.6</v>
      </c>
      <c r="AE154" s="36">
        <v>300</v>
      </c>
      <c r="AF154">
        <v>8.5032622392961859</v>
      </c>
      <c r="AH154" t="s">
        <v>559</v>
      </c>
      <c r="AI154" t="s">
        <v>561</v>
      </c>
      <c r="AJ154" t="s">
        <v>560</v>
      </c>
    </row>
    <row r="155" spans="1:36" x14ac:dyDescent="0.35">
      <c r="A155" s="2">
        <v>44772</v>
      </c>
      <c r="B155" t="s">
        <v>56</v>
      </c>
      <c r="C155" t="s">
        <v>551</v>
      </c>
      <c r="D155" t="s">
        <v>77</v>
      </c>
      <c r="E155" t="s">
        <v>46</v>
      </c>
      <c r="F155">
        <v>10</v>
      </c>
      <c r="G155" t="s">
        <v>28</v>
      </c>
      <c r="H155" t="s">
        <v>79</v>
      </c>
      <c r="I155" t="s">
        <v>514</v>
      </c>
      <c r="J155" t="s">
        <v>514</v>
      </c>
      <c r="L155" s="1">
        <v>0.76700000000000002</v>
      </c>
      <c r="M155">
        <v>17.559999999999999</v>
      </c>
      <c r="N155" s="1">
        <v>-1.7559999999999998</v>
      </c>
      <c r="O155" t="s">
        <v>197</v>
      </c>
      <c r="P155">
        <v>0.81200000000000006</v>
      </c>
      <c r="Q155" s="1">
        <v>-4.500000000000004E-2</v>
      </c>
      <c r="R155">
        <v>16.27</v>
      </c>
      <c r="S155" s="42">
        <v>-1.627</v>
      </c>
      <c r="T155" s="1">
        <v>0.12899999999999978</v>
      </c>
      <c r="U155">
        <v>34.164999999999999</v>
      </c>
      <c r="V155" s="21">
        <v>916.28907162499991</v>
      </c>
      <c r="W155">
        <v>5.8670143415906179E-2</v>
      </c>
      <c r="X155">
        <v>3.6263396024164101E-6</v>
      </c>
      <c r="Y155">
        <v>3.3227753476951038E-7</v>
      </c>
      <c r="Z155" s="22">
        <v>0.33227753476951039</v>
      </c>
      <c r="AA155" s="22">
        <v>2.5757948431745037</v>
      </c>
      <c r="AB155" s="22"/>
      <c r="AC155">
        <v>27.192399999999999</v>
      </c>
      <c r="AD155" s="36">
        <v>26</v>
      </c>
      <c r="AE155" s="36">
        <v>300</v>
      </c>
      <c r="AF155">
        <v>3.6263396024164103</v>
      </c>
      <c r="AH155" t="s">
        <v>559</v>
      </c>
      <c r="AI155" t="s">
        <v>561</v>
      </c>
      <c r="AJ155" t="s">
        <v>560</v>
      </c>
    </row>
    <row r="156" spans="1:36" x14ac:dyDescent="0.35">
      <c r="A156" s="2">
        <v>44772</v>
      </c>
      <c r="B156" t="s">
        <v>56</v>
      </c>
      <c r="C156" t="s">
        <v>551</v>
      </c>
      <c r="D156" t="s">
        <v>77</v>
      </c>
      <c r="E156" t="s">
        <v>46</v>
      </c>
      <c r="F156">
        <v>15</v>
      </c>
      <c r="G156" t="s">
        <v>28</v>
      </c>
      <c r="H156" t="s">
        <v>82</v>
      </c>
      <c r="I156" t="s">
        <v>515</v>
      </c>
      <c r="J156" t="s">
        <v>515</v>
      </c>
      <c r="L156" s="1">
        <v>0.76800000000000002</v>
      </c>
      <c r="M156">
        <v>6.67</v>
      </c>
      <c r="N156" s="1">
        <v>-0.66700000000000004</v>
      </c>
      <c r="O156" t="s">
        <v>197</v>
      </c>
      <c r="P156">
        <v>0.80400000000000005</v>
      </c>
      <c r="Q156" s="1">
        <v>-3.6000000000000032E-2</v>
      </c>
      <c r="R156">
        <v>15.21</v>
      </c>
      <c r="S156" s="42">
        <v>-1.5210000000000001</v>
      </c>
      <c r="T156" s="1">
        <v>-0.85400000000000009</v>
      </c>
      <c r="U156">
        <v>33.85</v>
      </c>
      <c r="V156" s="21">
        <v>899.4706625</v>
      </c>
      <c r="W156">
        <v>4.6875000000000042E-2</v>
      </c>
      <c r="X156">
        <v>2.750905540270043E-6</v>
      </c>
      <c r="Y156">
        <v>2.4743588287816161E-7</v>
      </c>
      <c r="Z156" s="22">
        <v>0.24743588287816159</v>
      </c>
      <c r="AA156" s="22">
        <v>0.2897375677730229</v>
      </c>
      <c r="AB156" s="22"/>
      <c r="AC156">
        <v>27.192399999999999</v>
      </c>
      <c r="AD156" s="36">
        <v>36.200000000000003</v>
      </c>
      <c r="AE156" s="36">
        <v>390</v>
      </c>
      <c r="AF156">
        <v>2.7509055402700429</v>
      </c>
      <c r="AH156" t="s">
        <v>559</v>
      </c>
      <c r="AI156" t="s">
        <v>561</v>
      </c>
      <c r="AJ156" t="s">
        <v>560</v>
      </c>
    </row>
    <row r="157" spans="1:36" x14ac:dyDescent="0.35">
      <c r="A157" s="2">
        <v>44798</v>
      </c>
      <c r="B157" s="6" t="s">
        <v>56</v>
      </c>
      <c r="C157" s="6" t="s">
        <v>552</v>
      </c>
      <c r="D157" t="s">
        <v>57</v>
      </c>
      <c r="E157" t="s">
        <v>46</v>
      </c>
      <c r="F157">
        <v>8</v>
      </c>
      <c r="G157" t="s">
        <v>28</v>
      </c>
      <c r="H157" t="s">
        <v>64</v>
      </c>
      <c r="I157" t="s">
        <v>499</v>
      </c>
      <c r="J157" t="s">
        <v>499</v>
      </c>
      <c r="K157" t="s">
        <v>230</v>
      </c>
      <c r="L157" s="1">
        <v>0.60499999999999998</v>
      </c>
      <c r="M157">
        <v>6.46</v>
      </c>
      <c r="N157" s="1">
        <v>-0.64600000000000002</v>
      </c>
      <c r="O157" t="s">
        <v>231</v>
      </c>
      <c r="P157">
        <v>0.49299999999999999</v>
      </c>
      <c r="Q157" s="1">
        <v>0.11199999999999999</v>
      </c>
      <c r="R157">
        <v>11.43</v>
      </c>
      <c r="S157" s="42">
        <v>-1.143</v>
      </c>
      <c r="T157" s="1">
        <v>-0.497</v>
      </c>
      <c r="U157">
        <v>38.71</v>
      </c>
      <c r="V157" s="21">
        <v>1176.2943185000001</v>
      </c>
      <c r="W157">
        <v>0.22718052738336711</v>
      </c>
      <c r="X157">
        <v>1.9197283994912913E-5</v>
      </c>
      <c r="Y157">
        <v>2.2581656093847045E-6</v>
      </c>
      <c r="Z157" s="22">
        <v>2.2581656093847045</v>
      </c>
      <c r="AA157" s="22">
        <v>4.5435927754219403</v>
      </c>
      <c r="AB157" s="22"/>
      <c r="AC157">
        <v>29.246200000000002</v>
      </c>
      <c r="AD157" s="36">
        <v>30.7</v>
      </c>
      <c r="AE157" s="36">
        <v>335</v>
      </c>
      <c r="AF157">
        <v>19.197283994912912</v>
      </c>
      <c r="AH157" t="s">
        <v>559</v>
      </c>
      <c r="AI157" t="s">
        <v>561</v>
      </c>
      <c r="AJ157" t="s">
        <v>560</v>
      </c>
    </row>
    <row r="158" spans="1:36" x14ac:dyDescent="0.35">
      <c r="A158" s="2">
        <v>44798</v>
      </c>
      <c r="B158" s="6" t="s">
        <v>56</v>
      </c>
      <c r="C158" s="6" t="s">
        <v>552</v>
      </c>
      <c r="D158" t="s">
        <v>67</v>
      </c>
      <c r="E158" t="s">
        <v>46</v>
      </c>
      <c r="F158">
        <v>7</v>
      </c>
      <c r="G158" t="s">
        <v>28</v>
      </c>
      <c r="H158" t="s">
        <v>35</v>
      </c>
      <c r="I158" t="s">
        <v>506</v>
      </c>
      <c r="J158" t="s">
        <v>506</v>
      </c>
      <c r="K158" t="s">
        <v>186</v>
      </c>
      <c r="L158" s="1">
        <v>0.748</v>
      </c>
      <c r="M158">
        <v>7.51</v>
      </c>
      <c r="N158" s="1">
        <v>-0.751</v>
      </c>
      <c r="O158" t="s">
        <v>147</v>
      </c>
      <c r="P158">
        <v>0.81499999999999995</v>
      </c>
      <c r="Q158" s="1">
        <v>-6.6999999999999948E-2</v>
      </c>
      <c r="R158">
        <v>11.56</v>
      </c>
      <c r="S158" s="42">
        <v>-1.1560000000000001</v>
      </c>
      <c r="T158" s="1">
        <v>-0.40500000000000014</v>
      </c>
      <c r="U158">
        <v>52.41</v>
      </c>
      <c r="V158" s="21">
        <v>2156.2443585000001</v>
      </c>
      <c r="W158">
        <v>8.9572192513368912E-2</v>
      </c>
      <c r="X158">
        <v>6.1048103458251669E-6</v>
      </c>
      <c r="Y158">
        <v>1.3163462867897951E-6</v>
      </c>
      <c r="Z158" s="22">
        <v>1.316346286789795</v>
      </c>
      <c r="AA158" s="22">
        <v>3.2502377451599864</v>
      </c>
      <c r="AB158" s="22"/>
      <c r="AC158">
        <v>29.246200000000002</v>
      </c>
      <c r="AD158" s="36">
        <v>23.6</v>
      </c>
      <c r="AE158" s="36">
        <v>300</v>
      </c>
      <c r="AF158">
        <v>6.1048103458251672</v>
      </c>
      <c r="AH158" t="s">
        <v>559</v>
      </c>
      <c r="AI158" t="s">
        <v>561</v>
      </c>
      <c r="AJ158" t="s">
        <v>560</v>
      </c>
    </row>
    <row r="159" spans="1:36" x14ac:dyDescent="0.35">
      <c r="A159" s="2">
        <v>44798</v>
      </c>
      <c r="B159" s="6" t="s">
        <v>56</v>
      </c>
      <c r="C159" s="6" t="s">
        <v>552</v>
      </c>
      <c r="D159" t="s">
        <v>77</v>
      </c>
      <c r="E159" t="s">
        <v>46</v>
      </c>
      <c r="F159">
        <v>14</v>
      </c>
      <c r="G159" t="s">
        <v>28</v>
      </c>
      <c r="H159" t="s">
        <v>79</v>
      </c>
      <c r="I159" t="s">
        <v>514</v>
      </c>
      <c r="J159" t="s">
        <v>514</v>
      </c>
      <c r="K159" t="s">
        <v>229</v>
      </c>
      <c r="L159" s="1">
        <v>0.753</v>
      </c>
      <c r="M159">
        <v>7.73</v>
      </c>
      <c r="N159" s="1">
        <v>-0.77300000000000002</v>
      </c>
      <c r="O159" t="s">
        <v>112</v>
      </c>
      <c r="P159">
        <v>0.80100000000000005</v>
      </c>
      <c r="Q159" s="1">
        <v>-4.8000000000000043E-2</v>
      </c>
      <c r="R159">
        <v>11.56</v>
      </c>
      <c r="S159" s="42">
        <v>-1.1560000000000001</v>
      </c>
      <c r="T159" s="1">
        <v>-0.38300000000000012</v>
      </c>
      <c r="U159">
        <v>34.164999999999999</v>
      </c>
      <c r="V159" s="21">
        <v>916.28907162499991</v>
      </c>
      <c r="W159">
        <v>6.374501992031878E-2</v>
      </c>
      <c r="X159">
        <v>4.0162460266035199E-6</v>
      </c>
      <c r="Y159">
        <v>3.6800423431341343E-7</v>
      </c>
      <c r="Z159" s="22">
        <v>0.36800423431341345</v>
      </c>
      <c r="AA159" s="22">
        <v>0.96084656478697994</v>
      </c>
      <c r="AB159" s="22"/>
      <c r="AC159">
        <v>29.246200000000002</v>
      </c>
      <c r="AD159" s="36">
        <v>26</v>
      </c>
      <c r="AE159" s="36">
        <v>300</v>
      </c>
      <c r="AF159">
        <v>4.01624602660352</v>
      </c>
      <c r="AH159" t="s">
        <v>559</v>
      </c>
      <c r="AI159" t="s">
        <v>561</v>
      </c>
      <c r="AJ159" t="s">
        <v>560</v>
      </c>
    </row>
    <row r="160" spans="1:36" x14ac:dyDescent="0.35">
      <c r="A160" s="2">
        <v>44798</v>
      </c>
      <c r="B160" s="6" t="s">
        <v>56</v>
      </c>
      <c r="C160" s="6" t="s">
        <v>552</v>
      </c>
      <c r="D160" t="s">
        <v>77</v>
      </c>
      <c r="E160" t="s">
        <v>46</v>
      </c>
      <c r="F160">
        <v>16</v>
      </c>
      <c r="G160" t="s">
        <v>28</v>
      </c>
      <c r="H160" t="s">
        <v>82</v>
      </c>
      <c r="I160" t="s">
        <v>515</v>
      </c>
      <c r="J160" t="s">
        <v>515</v>
      </c>
      <c r="K160" t="s">
        <v>229</v>
      </c>
      <c r="L160" s="1">
        <v>0.79700000000000004</v>
      </c>
      <c r="M160">
        <v>8.65</v>
      </c>
      <c r="N160" s="1">
        <v>-0.86499999999999999</v>
      </c>
      <c r="O160" t="s">
        <v>112</v>
      </c>
      <c r="P160">
        <v>0.77600000000000002</v>
      </c>
      <c r="Q160" s="1">
        <v>2.1000000000000019E-2</v>
      </c>
      <c r="R160">
        <v>6.53</v>
      </c>
      <c r="S160" s="42">
        <v>-0.65300000000000002</v>
      </c>
      <c r="T160" s="1">
        <v>0.21199999999999997</v>
      </c>
      <c r="U160">
        <v>33.85</v>
      </c>
      <c r="V160" s="21">
        <v>899.4706625</v>
      </c>
      <c r="W160">
        <v>2.7061855670103115E-2</v>
      </c>
      <c r="X160">
        <v>1.3988757266422647E-6</v>
      </c>
      <c r="Y160">
        <v>1.2582476765980868E-7</v>
      </c>
      <c r="Z160" s="22">
        <v>0.12582476765980868</v>
      </c>
      <c r="AA160" s="22">
        <v>0.59351305499909768</v>
      </c>
      <c r="AB160" s="22"/>
      <c r="AC160">
        <v>29.246200000000002</v>
      </c>
      <c r="AD160" s="36">
        <v>36.200000000000003</v>
      </c>
      <c r="AE160" s="36">
        <v>390</v>
      </c>
      <c r="AF160">
        <v>1.3988757266422647</v>
      </c>
      <c r="AH160" t="s">
        <v>559</v>
      </c>
      <c r="AI160" t="s">
        <v>561</v>
      </c>
      <c r="AJ160" t="s">
        <v>560</v>
      </c>
    </row>
    <row r="161" spans="1:36" x14ac:dyDescent="0.35">
      <c r="A161" s="2">
        <v>44735</v>
      </c>
      <c r="B161" t="s">
        <v>18</v>
      </c>
      <c r="C161" t="s">
        <v>548</v>
      </c>
      <c r="D161" t="s">
        <v>45</v>
      </c>
      <c r="E161" t="s">
        <v>46</v>
      </c>
      <c r="F161">
        <v>8</v>
      </c>
      <c r="G161" t="s">
        <v>22</v>
      </c>
      <c r="H161" t="s">
        <v>44</v>
      </c>
      <c r="I161" t="s">
        <v>434</v>
      </c>
      <c r="J161" t="s">
        <v>434</v>
      </c>
      <c r="K161" t="s">
        <v>153</v>
      </c>
      <c r="L161" s="1">
        <v>0.78200000000000003</v>
      </c>
      <c r="M161">
        <v>8.33</v>
      </c>
      <c r="N161" s="1">
        <v>-0.83299999999999996</v>
      </c>
      <c r="O161" t="s">
        <v>154</v>
      </c>
      <c r="P161">
        <v>0.60199999999999998</v>
      </c>
      <c r="Q161" s="1">
        <v>0.18000000000000005</v>
      </c>
      <c r="S161" s="42" t="s">
        <v>103</v>
      </c>
      <c r="T161" s="1" t="s">
        <v>103</v>
      </c>
      <c r="U161">
        <v>28.85</v>
      </c>
      <c r="V161" s="21">
        <v>653.37316250000015</v>
      </c>
      <c r="W161">
        <v>0.29900332225913628</v>
      </c>
      <c r="X161">
        <v>2.6921802532170291E-5</v>
      </c>
      <c r="Y161">
        <v>1.7589983260644614E-6</v>
      </c>
      <c r="Z161" s="22">
        <v>1.7589983260644615</v>
      </c>
      <c r="AA161" s="22" t="e">
        <v>#VALUE!</v>
      </c>
      <c r="AB161" s="22"/>
      <c r="AC161">
        <v>33.261499999999998</v>
      </c>
      <c r="AD161" s="36">
        <v>13.9</v>
      </c>
      <c r="AE161" s="36">
        <v>342</v>
      </c>
      <c r="AF161">
        <v>26.921802532170293</v>
      </c>
      <c r="AG161">
        <v>8.7619047619047628</v>
      </c>
      <c r="AH161" t="s">
        <v>557</v>
      </c>
      <c r="AI161" t="s">
        <v>558</v>
      </c>
      <c r="AJ161" t="s">
        <v>562</v>
      </c>
    </row>
    <row r="162" spans="1:36" x14ac:dyDescent="0.35">
      <c r="A162" s="2">
        <v>44764</v>
      </c>
      <c r="B162" t="s">
        <v>18</v>
      </c>
      <c r="C162" t="s">
        <v>549</v>
      </c>
      <c r="D162" t="s">
        <v>133</v>
      </c>
      <c r="E162" t="s">
        <v>46</v>
      </c>
      <c r="F162">
        <v>1</v>
      </c>
      <c r="G162" t="s">
        <v>22</v>
      </c>
      <c r="H162" t="s">
        <v>93</v>
      </c>
      <c r="I162" t="s">
        <v>474</v>
      </c>
      <c r="J162" t="s">
        <v>474</v>
      </c>
      <c r="K162" t="s">
        <v>191</v>
      </c>
      <c r="L162" s="1">
        <v>0.80400000000000005</v>
      </c>
      <c r="N162" s="1" t="s">
        <v>103</v>
      </c>
      <c r="O162" t="s">
        <v>189</v>
      </c>
      <c r="P162">
        <v>0.79</v>
      </c>
      <c r="Q162" s="1">
        <v>1.4000000000000012E-2</v>
      </c>
      <c r="S162" s="42" t="s">
        <v>103</v>
      </c>
      <c r="T162" s="1" t="s">
        <v>103</v>
      </c>
      <c r="U162">
        <v>30.6</v>
      </c>
      <c r="V162" s="21">
        <v>735.04260000000011</v>
      </c>
      <c r="W162">
        <v>1.7721518987341787E-2</v>
      </c>
      <c r="X162">
        <v>8.3071418028836318E-7</v>
      </c>
      <c r="Y162">
        <v>6.1061031093602739E-8</v>
      </c>
      <c r="Z162" s="22">
        <v>6.1061031093602738E-2</v>
      </c>
      <c r="AA162" s="22" t="e">
        <v>#VALUE!</v>
      </c>
      <c r="AB162" s="22"/>
      <c r="AC162">
        <v>34.764699999999998</v>
      </c>
      <c r="AD162">
        <v>27</v>
      </c>
      <c r="AE162">
        <v>244</v>
      </c>
      <c r="AF162">
        <v>0.83071418028836319</v>
      </c>
      <c r="AG162">
        <v>6.5184028628141686</v>
      </c>
      <c r="AH162" t="s">
        <v>557</v>
      </c>
      <c r="AI162" t="s">
        <v>558</v>
      </c>
      <c r="AJ162" t="s">
        <v>562</v>
      </c>
    </row>
    <row r="163" spans="1:36" x14ac:dyDescent="0.35">
      <c r="A163" s="2">
        <v>44721</v>
      </c>
      <c r="B163" t="s">
        <v>18</v>
      </c>
      <c r="C163" t="s">
        <v>547</v>
      </c>
      <c r="D163" t="s">
        <v>45</v>
      </c>
      <c r="E163" t="s">
        <v>46</v>
      </c>
      <c r="F163">
        <v>8</v>
      </c>
      <c r="G163" t="s">
        <v>22</v>
      </c>
      <c r="H163" t="s">
        <v>55</v>
      </c>
      <c r="I163" t="s">
        <v>435</v>
      </c>
      <c r="J163" t="s">
        <v>435</v>
      </c>
      <c r="K163" t="s">
        <v>23</v>
      </c>
      <c r="L163" s="1">
        <v>0.745</v>
      </c>
      <c r="M163">
        <v>4.25</v>
      </c>
      <c r="N163" s="1">
        <v>-0.42499999999999999</v>
      </c>
      <c r="O163" t="s">
        <v>48</v>
      </c>
      <c r="P163">
        <v>0.52800000000000002</v>
      </c>
      <c r="Q163" s="1">
        <v>0.21699999999999997</v>
      </c>
      <c r="R163">
        <v>15.35</v>
      </c>
      <c r="S163" s="42">
        <v>-1.5349999999999999</v>
      </c>
      <c r="T163" s="1">
        <v>-1.1099999999999999</v>
      </c>
      <c r="U163">
        <v>36.4</v>
      </c>
      <c r="V163" s="21">
        <v>1040.0935999999999</v>
      </c>
      <c r="W163">
        <v>0.4109848484848484</v>
      </c>
      <c r="X163">
        <v>3.9825985851455327E-5</v>
      </c>
      <c r="Y163">
        <v>4.1422752997789235E-6</v>
      </c>
      <c r="Z163" s="22">
        <v>4.1422752997789232</v>
      </c>
      <c r="AA163" s="22">
        <v>3.7317795493503816</v>
      </c>
      <c r="AB163" s="22">
        <v>1</v>
      </c>
      <c r="AC163">
        <v>24.548100000000002</v>
      </c>
      <c r="AD163" s="36">
        <v>20.3</v>
      </c>
      <c r="AE163" s="36">
        <v>310</v>
      </c>
      <c r="AF163">
        <v>39.825985851455329</v>
      </c>
      <c r="AG163">
        <v>10.346666666666668</v>
      </c>
      <c r="AH163" t="s">
        <v>557</v>
      </c>
      <c r="AI163" t="s">
        <v>558</v>
      </c>
      <c r="AJ163" t="s">
        <v>562</v>
      </c>
    </row>
    <row r="164" spans="1:36" x14ac:dyDescent="0.35">
      <c r="A164" s="2">
        <v>44776</v>
      </c>
      <c r="B164" t="s">
        <v>18</v>
      </c>
      <c r="C164" t="s">
        <v>551</v>
      </c>
      <c r="D164" t="s">
        <v>133</v>
      </c>
      <c r="E164" t="s">
        <v>46</v>
      </c>
      <c r="F164">
        <v>4</v>
      </c>
      <c r="G164" t="s">
        <v>22</v>
      </c>
      <c r="H164" t="s">
        <v>102</v>
      </c>
      <c r="I164" t="s">
        <v>473</v>
      </c>
      <c r="J164" t="s">
        <v>473</v>
      </c>
      <c r="K164" t="s">
        <v>199</v>
      </c>
      <c r="L164" s="1">
        <v>0.74199999999999999</v>
      </c>
      <c r="M164">
        <v>3.88</v>
      </c>
      <c r="N164" s="1">
        <v>-0.38800000000000001</v>
      </c>
      <c r="O164" t="s">
        <v>200</v>
      </c>
      <c r="P164">
        <v>0.63700000000000001</v>
      </c>
      <c r="Q164" s="1">
        <v>0.10499999999999998</v>
      </c>
      <c r="R164">
        <v>11.61</v>
      </c>
      <c r="S164" s="42">
        <v>-1.161</v>
      </c>
      <c r="T164" s="1">
        <v>-0.77300000000000002</v>
      </c>
      <c r="U164">
        <v>51.75</v>
      </c>
      <c r="V164" s="21">
        <v>2102.2790625000002</v>
      </c>
      <c r="W164">
        <v>0.1648351648351648</v>
      </c>
      <c r="X164">
        <v>1.293407417827686E-5</v>
      </c>
      <c r="Y164">
        <v>2.7191033337813337E-6</v>
      </c>
      <c r="Z164" s="22">
        <v>2.7191033337813337</v>
      </c>
      <c r="AA164" s="22">
        <v>3.5175981032100045</v>
      </c>
      <c r="AB164" s="22">
        <v>0.9426059690576627</v>
      </c>
      <c r="AC164">
        <v>28.545300000000001</v>
      </c>
      <c r="AD164">
        <v>12.1</v>
      </c>
      <c r="AE164">
        <v>290</v>
      </c>
      <c r="AF164">
        <v>12.934074178276861</v>
      </c>
      <c r="AG164">
        <v>8.0311143168665637</v>
      </c>
      <c r="AH164" t="s">
        <v>557</v>
      </c>
      <c r="AI164" t="s">
        <v>558</v>
      </c>
      <c r="AJ164" t="s">
        <v>562</v>
      </c>
    </row>
    <row r="165" spans="1:36" x14ac:dyDescent="0.35">
      <c r="A165" s="2">
        <v>44790</v>
      </c>
      <c r="B165" s="6" t="s">
        <v>18</v>
      </c>
      <c r="C165" s="6" t="s">
        <v>552</v>
      </c>
      <c r="D165" t="s">
        <v>133</v>
      </c>
      <c r="E165" t="s">
        <v>46</v>
      </c>
      <c r="F165">
        <v>3</v>
      </c>
      <c r="G165" t="s">
        <v>22</v>
      </c>
      <c r="H165" t="s">
        <v>102</v>
      </c>
      <c r="I165" t="s">
        <v>473</v>
      </c>
      <c r="J165" t="s">
        <v>473</v>
      </c>
      <c r="K165" t="s">
        <v>216</v>
      </c>
      <c r="L165" s="1">
        <v>0.77600000000000002</v>
      </c>
      <c r="M165">
        <v>24.08</v>
      </c>
      <c r="N165" s="1">
        <v>-2.4079999999999999</v>
      </c>
      <c r="O165" s="6" t="s">
        <v>217</v>
      </c>
      <c r="P165">
        <v>0.67300000000000004</v>
      </c>
      <c r="Q165" s="1">
        <v>0.10299999999999998</v>
      </c>
      <c r="R165">
        <v>31.52</v>
      </c>
      <c r="S165" s="42">
        <v>-3.1520000000000001</v>
      </c>
      <c r="T165" s="1">
        <v>-0.74400000000000022</v>
      </c>
      <c r="U165">
        <v>51.75</v>
      </c>
      <c r="V165" s="21">
        <v>2102.2790625000002</v>
      </c>
      <c r="W165">
        <v>0.1530460624071322</v>
      </c>
      <c r="X165">
        <v>1.1804919800550362E-5</v>
      </c>
      <c r="Y165">
        <v>2.4817235731188702E-6</v>
      </c>
      <c r="Z165" s="22">
        <v>2.4817235731188703</v>
      </c>
      <c r="AA165" s="22">
        <v>3.3356499638694483</v>
      </c>
      <c r="AB165" s="22">
        <v>0.89384957416285216</v>
      </c>
      <c r="AC165">
        <v>32.178800000000003</v>
      </c>
      <c r="AD165">
        <v>12.1</v>
      </c>
      <c r="AE165">
        <v>290</v>
      </c>
      <c r="AF165">
        <v>11.804919800550362</v>
      </c>
      <c r="AG165">
        <v>7.6209545755722603</v>
      </c>
      <c r="AH165" t="s">
        <v>557</v>
      </c>
      <c r="AI165" t="s">
        <v>558</v>
      </c>
      <c r="AJ165" t="s">
        <v>562</v>
      </c>
    </row>
    <row r="166" spans="1:36" x14ac:dyDescent="0.35">
      <c r="A166" s="2">
        <v>44748</v>
      </c>
      <c r="B166" t="s">
        <v>18</v>
      </c>
      <c r="C166" t="s">
        <v>550</v>
      </c>
      <c r="D166" t="s">
        <v>45</v>
      </c>
      <c r="E166" t="s">
        <v>46</v>
      </c>
      <c r="F166">
        <v>11</v>
      </c>
      <c r="G166" t="s">
        <v>22</v>
      </c>
      <c r="H166" t="s">
        <v>55</v>
      </c>
      <c r="I166" t="s">
        <v>435</v>
      </c>
      <c r="J166" t="s">
        <v>435</v>
      </c>
      <c r="K166" t="s">
        <v>171</v>
      </c>
      <c r="L166" s="1">
        <v>0.78800000000000003</v>
      </c>
      <c r="M166">
        <v>14.53</v>
      </c>
      <c r="N166" s="1">
        <v>-1.4529999999999998</v>
      </c>
      <c r="O166" t="s">
        <v>112</v>
      </c>
      <c r="P166">
        <v>0.60299999999999998</v>
      </c>
      <c r="Q166" s="1">
        <v>0.18500000000000005</v>
      </c>
      <c r="R166">
        <v>23.26</v>
      </c>
      <c r="S166" s="42">
        <v>-2.3260000000000001</v>
      </c>
      <c r="T166" s="1">
        <v>-0.87300000000000022</v>
      </c>
      <c r="U166">
        <v>36.4</v>
      </c>
      <c r="V166" s="21">
        <v>1040.0935999999999</v>
      </c>
      <c r="W166">
        <v>0.30679933665008302</v>
      </c>
      <c r="X166">
        <v>2.7788477173551485E-5</v>
      </c>
      <c r="Y166">
        <v>2.8902617261956989E-6</v>
      </c>
      <c r="Z166" s="22">
        <v>2.8902617261956989</v>
      </c>
      <c r="AA166" s="22">
        <v>3.310723626799196</v>
      </c>
      <c r="AB166" s="22">
        <v>0.88717009759396215</v>
      </c>
      <c r="AC166">
        <v>33.4651</v>
      </c>
      <c r="AD166" s="36">
        <v>20.3</v>
      </c>
      <c r="AE166" s="36">
        <v>310</v>
      </c>
      <c r="AF166">
        <v>27.788477173551485</v>
      </c>
      <c r="AG166" s="48">
        <v>7.6280448717948737</v>
      </c>
      <c r="AH166" t="s">
        <v>557</v>
      </c>
      <c r="AI166" t="s">
        <v>558</v>
      </c>
      <c r="AJ166" t="s">
        <v>562</v>
      </c>
    </row>
    <row r="167" spans="1:36" x14ac:dyDescent="0.35">
      <c r="A167" s="2">
        <v>44763</v>
      </c>
      <c r="B167" t="s">
        <v>18</v>
      </c>
      <c r="C167" t="s">
        <v>549</v>
      </c>
      <c r="D167" t="s">
        <v>45</v>
      </c>
      <c r="E167" t="s">
        <v>46</v>
      </c>
      <c r="F167">
        <v>2</v>
      </c>
      <c r="G167" t="s">
        <v>22</v>
      </c>
      <c r="H167" t="s">
        <v>55</v>
      </c>
      <c r="I167" t="s">
        <v>435</v>
      </c>
      <c r="J167" t="s">
        <v>435</v>
      </c>
      <c r="K167" t="s">
        <v>190</v>
      </c>
      <c r="L167" s="1">
        <v>0.79500000000000004</v>
      </c>
      <c r="M167">
        <v>18.86</v>
      </c>
      <c r="N167" s="1">
        <v>-1.8859999999999999</v>
      </c>
      <c r="O167" t="s">
        <v>163</v>
      </c>
      <c r="P167">
        <v>0.63200000000000001</v>
      </c>
      <c r="Q167" s="1">
        <v>0.16300000000000003</v>
      </c>
      <c r="R167">
        <v>28.91</v>
      </c>
      <c r="S167" s="42">
        <v>-2.891</v>
      </c>
      <c r="T167" s="1">
        <v>-1.0050000000000001</v>
      </c>
      <c r="U167">
        <v>36.4</v>
      </c>
      <c r="V167" s="21">
        <v>1040.0935999999999</v>
      </c>
      <c r="W167">
        <v>0.25791139240506333</v>
      </c>
      <c r="X167">
        <v>2.2442290465705378E-5</v>
      </c>
      <c r="Y167">
        <v>2.3342082682721182E-6</v>
      </c>
      <c r="Z167" s="22">
        <v>2.3342082682721181</v>
      </c>
      <c r="AA167" s="22">
        <v>2.3225952918130526</v>
      </c>
      <c r="AB167" s="22">
        <v>0.62238269453532968</v>
      </c>
      <c r="AC167">
        <v>31.981100000000001</v>
      </c>
      <c r="AD167" s="36">
        <v>20.3</v>
      </c>
      <c r="AE167" s="36">
        <v>310</v>
      </c>
      <c r="AF167">
        <v>22.44229046570538</v>
      </c>
      <c r="AG167">
        <v>7.12949535755667</v>
      </c>
      <c r="AH167" t="s">
        <v>557</v>
      </c>
      <c r="AI167" t="s">
        <v>558</v>
      </c>
      <c r="AJ167" t="s">
        <v>562</v>
      </c>
    </row>
    <row r="168" spans="1:36" x14ac:dyDescent="0.35">
      <c r="A168" s="2">
        <v>44792</v>
      </c>
      <c r="B168" s="6" t="s">
        <v>18</v>
      </c>
      <c r="C168" s="6" t="s">
        <v>552</v>
      </c>
      <c r="D168" t="s">
        <v>45</v>
      </c>
      <c r="E168" t="s">
        <v>46</v>
      </c>
      <c r="F168">
        <v>8</v>
      </c>
      <c r="G168" t="s">
        <v>22</v>
      </c>
      <c r="H168" t="s">
        <v>55</v>
      </c>
      <c r="I168" t="s">
        <v>435</v>
      </c>
      <c r="J168" t="s">
        <v>435</v>
      </c>
      <c r="K168" t="s">
        <v>226</v>
      </c>
      <c r="L168" s="1">
        <v>0.80800000000000005</v>
      </c>
      <c r="M168">
        <v>6.71</v>
      </c>
      <c r="N168" s="1">
        <v>-0.67100000000000004</v>
      </c>
      <c r="O168" t="s">
        <v>60</v>
      </c>
      <c r="P168">
        <v>0.61199999999999999</v>
      </c>
      <c r="Q168" s="1">
        <v>0.19600000000000006</v>
      </c>
      <c r="R168">
        <v>20.23</v>
      </c>
      <c r="S168" s="42">
        <v>-2.0230000000000001</v>
      </c>
      <c r="T168" s="1">
        <v>-1.3520000000000001</v>
      </c>
      <c r="U168">
        <v>36.4</v>
      </c>
      <c r="V168" s="21">
        <v>1040.0935999999999</v>
      </c>
      <c r="W168">
        <v>0.32026143790849682</v>
      </c>
      <c r="X168">
        <v>2.9297002260240756E-5</v>
      </c>
      <c r="Y168">
        <v>3.0471624550061944E-6</v>
      </c>
      <c r="Z168" s="22">
        <v>3.0471624550061946</v>
      </c>
      <c r="AA168" s="22">
        <v>2.2538183838803212</v>
      </c>
      <c r="AB168" s="22">
        <v>0.60395264026290973</v>
      </c>
      <c r="AC168">
        <v>34.301699999999997</v>
      </c>
      <c r="AD168" s="36">
        <v>20.3</v>
      </c>
      <c r="AE168" s="36">
        <v>310</v>
      </c>
      <c r="AF168">
        <v>29.297002260240756</v>
      </c>
      <c r="AG168">
        <v>8.2594820334704142</v>
      </c>
      <c r="AH168" t="s">
        <v>557</v>
      </c>
      <c r="AI168" t="s">
        <v>558</v>
      </c>
      <c r="AJ168" t="s">
        <v>562</v>
      </c>
    </row>
    <row r="169" spans="1:36" x14ac:dyDescent="0.35">
      <c r="A169" s="2">
        <v>44764</v>
      </c>
      <c r="B169" t="s">
        <v>18</v>
      </c>
      <c r="C169" t="s">
        <v>549</v>
      </c>
      <c r="D169" t="s">
        <v>133</v>
      </c>
      <c r="E169" t="s">
        <v>46</v>
      </c>
      <c r="F169">
        <v>3</v>
      </c>
      <c r="G169" t="s">
        <v>22</v>
      </c>
      <c r="H169" t="s">
        <v>102</v>
      </c>
      <c r="I169" t="s">
        <v>473</v>
      </c>
      <c r="J169" t="s">
        <v>473</v>
      </c>
      <c r="K169" t="s">
        <v>191</v>
      </c>
      <c r="L169" s="1">
        <v>0.79200000000000004</v>
      </c>
      <c r="M169">
        <v>29.21</v>
      </c>
      <c r="N169" s="1">
        <v>-2.9210000000000003</v>
      </c>
      <c r="O169" t="s">
        <v>192</v>
      </c>
      <c r="P169">
        <v>0.68300000000000005</v>
      </c>
      <c r="Q169" s="1">
        <v>0.10899999999999999</v>
      </c>
      <c r="R169">
        <v>41.23</v>
      </c>
      <c r="S169" s="42">
        <v>-4.1229999999999993</v>
      </c>
      <c r="T169" s="1">
        <v>-1.2019999999999991</v>
      </c>
      <c r="U169">
        <v>51.75</v>
      </c>
      <c r="V169" s="21">
        <v>2102.2790625000002</v>
      </c>
      <c r="W169">
        <v>0.15959004392386528</v>
      </c>
      <c r="X169">
        <v>1.2429312123957316E-5</v>
      </c>
      <c r="Y169">
        <v>2.6129882639472874E-6</v>
      </c>
      <c r="Z169" s="22">
        <v>2.6129882639472877</v>
      </c>
      <c r="AA169" s="22">
        <v>2.173867108109226</v>
      </c>
      <c r="AB169" s="22">
        <v>0.58252820587205734</v>
      </c>
      <c r="AC169">
        <v>34.764699999999998</v>
      </c>
      <c r="AD169">
        <v>12.1</v>
      </c>
      <c r="AE169">
        <v>290</v>
      </c>
      <c r="AF169">
        <v>12.429312123957317</v>
      </c>
      <c r="AG169">
        <v>6.5184028628141686</v>
      </c>
      <c r="AH169" t="s">
        <v>557</v>
      </c>
      <c r="AI169" t="s">
        <v>558</v>
      </c>
      <c r="AJ169" t="s">
        <v>562</v>
      </c>
    </row>
    <row r="170" spans="1:36" x14ac:dyDescent="0.35">
      <c r="A170" s="2">
        <v>44804</v>
      </c>
      <c r="B170" s="6" t="s">
        <v>18</v>
      </c>
      <c r="C170" s="6" t="s">
        <v>553</v>
      </c>
      <c r="D170" t="s">
        <v>133</v>
      </c>
      <c r="E170" t="s">
        <v>46</v>
      </c>
      <c r="F170">
        <v>2</v>
      </c>
      <c r="G170" t="s">
        <v>22</v>
      </c>
      <c r="H170" t="s">
        <v>102</v>
      </c>
      <c r="I170" t="s">
        <v>473</v>
      </c>
      <c r="J170" t="s">
        <v>473</v>
      </c>
      <c r="K170" t="s">
        <v>235</v>
      </c>
      <c r="L170" s="1">
        <v>0.79900000000000004</v>
      </c>
      <c r="M170">
        <v>21.43</v>
      </c>
      <c r="N170" s="1">
        <v>-2.1429999999999998</v>
      </c>
      <c r="O170" t="s">
        <v>200</v>
      </c>
      <c r="P170">
        <v>0.70099999999999996</v>
      </c>
      <c r="Q170" s="1">
        <v>9.8000000000000087E-2</v>
      </c>
      <c r="R170">
        <v>32.64</v>
      </c>
      <c r="S170" s="42">
        <v>-3.2640000000000002</v>
      </c>
      <c r="T170" s="1">
        <v>-1.1210000000000004</v>
      </c>
      <c r="U170">
        <v>51.75</v>
      </c>
      <c r="V170" s="21">
        <v>2102.2790625000002</v>
      </c>
      <c r="W170">
        <v>0.13980028530670485</v>
      </c>
      <c r="X170">
        <v>1.0560084186105551E-5</v>
      </c>
      <c r="Y170">
        <v>2.2200243882687054E-6</v>
      </c>
      <c r="Z170" s="22">
        <v>2.2200243882687052</v>
      </c>
      <c r="AA170" s="22">
        <v>1.9803964212923322</v>
      </c>
      <c r="AB170" s="22">
        <v>0.53068412963581246</v>
      </c>
      <c r="AC170">
        <v>32.519599999999997</v>
      </c>
      <c r="AD170">
        <v>12.1</v>
      </c>
      <c r="AE170">
        <v>290</v>
      </c>
      <c r="AF170">
        <v>10.560084186105552</v>
      </c>
      <c r="AG170">
        <v>6.7535095436248787</v>
      </c>
      <c r="AH170" t="s">
        <v>557</v>
      </c>
      <c r="AI170" t="s">
        <v>558</v>
      </c>
      <c r="AJ170" t="s">
        <v>562</v>
      </c>
    </row>
    <row r="171" spans="1:36" x14ac:dyDescent="0.35">
      <c r="A171" s="2">
        <v>44749</v>
      </c>
      <c r="B171" t="s">
        <v>18</v>
      </c>
      <c r="C171" t="s">
        <v>550</v>
      </c>
      <c r="D171" t="s">
        <v>133</v>
      </c>
      <c r="E171" t="s">
        <v>46</v>
      </c>
      <c r="F171">
        <v>1</v>
      </c>
      <c r="G171" t="s">
        <v>22</v>
      </c>
      <c r="H171" t="s">
        <v>102</v>
      </c>
      <c r="I171" t="s">
        <v>473</v>
      </c>
      <c r="J171" t="s">
        <v>473</v>
      </c>
      <c r="K171" t="s">
        <v>173</v>
      </c>
      <c r="L171" s="1">
        <v>0.77100000000000002</v>
      </c>
      <c r="M171">
        <v>17.75</v>
      </c>
      <c r="N171" s="1">
        <v>-1.7749999999999999</v>
      </c>
      <c r="O171" t="s">
        <v>32</v>
      </c>
      <c r="P171">
        <v>0.67400000000000004</v>
      </c>
      <c r="Q171" s="1">
        <v>9.6999999999999975E-2</v>
      </c>
      <c r="R171">
        <v>3.68</v>
      </c>
      <c r="S171" s="42">
        <v>-0.36799999999999999</v>
      </c>
      <c r="T171" s="1">
        <v>1.407</v>
      </c>
      <c r="U171">
        <v>51.75</v>
      </c>
      <c r="V171" s="21">
        <v>2102.2790625000002</v>
      </c>
      <c r="W171">
        <v>0.14391691394658748</v>
      </c>
      <c r="X171">
        <v>1.0944165039346632E-5</v>
      </c>
      <c r="Y171">
        <v>2.3007689018762914E-6</v>
      </c>
      <c r="Z171" s="22">
        <v>2.3007689018762916</v>
      </c>
      <c r="AA171" s="22">
        <v>1.6352302074458362</v>
      </c>
      <c r="AB171" s="22">
        <v>0.4381904097899223</v>
      </c>
      <c r="AC171">
        <v>34.081400000000002</v>
      </c>
      <c r="AD171">
        <v>12.1</v>
      </c>
      <c r="AE171">
        <v>290</v>
      </c>
      <c r="AF171">
        <v>10.944165039346633</v>
      </c>
      <c r="AG171">
        <v>7.0391025641025591</v>
      </c>
      <c r="AH171" t="s">
        <v>557</v>
      </c>
      <c r="AI171" t="s">
        <v>558</v>
      </c>
      <c r="AJ171" t="s">
        <v>562</v>
      </c>
    </row>
    <row r="172" spans="1:36" x14ac:dyDescent="0.35">
      <c r="A172" s="2">
        <v>44723</v>
      </c>
      <c r="B172" t="s">
        <v>18</v>
      </c>
      <c r="C172" t="s">
        <v>547</v>
      </c>
      <c r="D172" t="s">
        <v>133</v>
      </c>
      <c r="E172" t="s">
        <v>46</v>
      </c>
      <c r="F172">
        <v>3</v>
      </c>
      <c r="G172" t="s">
        <v>22</v>
      </c>
      <c r="H172" t="s">
        <v>102</v>
      </c>
      <c r="I172" t="s">
        <v>473</v>
      </c>
      <c r="J172" t="s">
        <v>473</v>
      </c>
      <c r="K172" t="s">
        <v>134</v>
      </c>
      <c r="L172" s="1">
        <v>0.71099999999999997</v>
      </c>
      <c r="M172">
        <v>8.89</v>
      </c>
      <c r="N172" s="1">
        <v>-0.88900000000000001</v>
      </c>
      <c r="O172" t="s">
        <v>135</v>
      </c>
      <c r="P172">
        <v>0.64800000000000002</v>
      </c>
      <c r="Q172" s="1">
        <v>6.2999999999999945E-2</v>
      </c>
      <c r="R172">
        <v>19.86</v>
      </c>
      <c r="S172" s="42">
        <v>-1.986</v>
      </c>
      <c r="T172" s="1">
        <v>-1.097</v>
      </c>
      <c r="U172">
        <v>51.75</v>
      </c>
      <c r="V172" s="21">
        <v>2102.2790625000002</v>
      </c>
      <c r="W172">
        <v>9.722222222222214E-2</v>
      </c>
      <c r="X172">
        <v>6.7528382236740597E-6</v>
      </c>
      <c r="Y172">
        <v>1.4196350410079669E-6</v>
      </c>
      <c r="Z172" s="22">
        <v>1.4196350410079668</v>
      </c>
      <c r="AA172" s="22">
        <v>1.2941066918942268</v>
      </c>
      <c r="AB172" s="22">
        <v>0.34678000629571593</v>
      </c>
      <c r="AC172">
        <v>31.959900000000001</v>
      </c>
      <c r="AD172">
        <v>12.1</v>
      </c>
      <c r="AE172">
        <v>290</v>
      </c>
      <c r="AF172">
        <v>6.7528382236740594</v>
      </c>
      <c r="AG172">
        <v>10.416666666666666</v>
      </c>
      <c r="AH172" t="s">
        <v>557</v>
      </c>
      <c r="AI172" t="s">
        <v>558</v>
      </c>
      <c r="AJ172" t="s">
        <v>562</v>
      </c>
    </row>
    <row r="173" spans="1:36" x14ac:dyDescent="0.35">
      <c r="A173" s="2">
        <v>44721</v>
      </c>
      <c r="B173" t="s">
        <v>18</v>
      </c>
      <c r="C173" t="s">
        <v>547</v>
      </c>
      <c r="D173" t="s">
        <v>45</v>
      </c>
      <c r="E173" t="s">
        <v>46</v>
      </c>
      <c r="F173">
        <v>7</v>
      </c>
      <c r="G173" t="s">
        <v>22</v>
      </c>
      <c r="H173" t="s">
        <v>44</v>
      </c>
      <c r="I173" t="s">
        <v>434</v>
      </c>
      <c r="J173" t="s">
        <v>434</v>
      </c>
      <c r="K173" t="s">
        <v>23</v>
      </c>
      <c r="L173" s="1">
        <v>0.72899999999999998</v>
      </c>
      <c r="M173">
        <v>7.52</v>
      </c>
      <c r="N173" s="1">
        <v>-0.752</v>
      </c>
      <c r="O173" t="s">
        <v>48</v>
      </c>
      <c r="P173">
        <v>0.58399999999999996</v>
      </c>
      <c r="Q173" s="1">
        <v>0.14500000000000002</v>
      </c>
      <c r="R173">
        <v>18.63</v>
      </c>
      <c r="S173" s="42">
        <v>-1.863</v>
      </c>
      <c r="T173" s="1">
        <v>-1.111</v>
      </c>
      <c r="U173">
        <v>28.85</v>
      </c>
      <c r="V173" s="21">
        <v>653.37316250000015</v>
      </c>
      <c r="W173">
        <v>0.24828767123287676</v>
      </c>
      <c r="X173">
        <v>2.141592105973419E-5</v>
      </c>
      <c r="Y173">
        <v>1.3992588070648883E-6</v>
      </c>
      <c r="Z173" s="22">
        <v>1.3992588070648884</v>
      </c>
      <c r="AA173" s="22">
        <v>1.2594588722456241</v>
      </c>
      <c r="AB173" s="22">
        <v>0.33749547729116508</v>
      </c>
      <c r="AC173">
        <v>24.548100000000002</v>
      </c>
      <c r="AD173" s="36">
        <v>13.9</v>
      </c>
      <c r="AE173" s="36">
        <v>342</v>
      </c>
      <c r="AF173">
        <v>21.415921059734188</v>
      </c>
      <c r="AG173">
        <v>10.346666666666668</v>
      </c>
      <c r="AH173" t="s">
        <v>557</v>
      </c>
      <c r="AI173" t="s">
        <v>558</v>
      </c>
      <c r="AJ173" t="s">
        <v>562</v>
      </c>
    </row>
    <row r="174" spans="1:36" x14ac:dyDescent="0.35">
      <c r="A174" s="2">
        <v>44733</v>
      </c>
      <c r="B174" t="s">
        <v>18</v>
      </c>
      <c r="C174" t="s">
        <v>548</v>
      </c>
      <c r="D174" t="s">
        <v>133</v>
      </c>
      <c r="E174" t="s">
        <v>46</v>
      </c>
      <c r="F174">
        <v>3</v>
      </c>
      <c r="G174" t="s">
        <v>22</v>
      </c>
      <c r="H174" t="s">
        <v>102</v>
      </c>
      <c r="I174" t="s">
        <v>473</v>
      </c>
      <c r="J174" t="s">
        <v>473</v>
      </c>
      <c r="K174" t="s">
        <v>142</v>
      </c>
      <c r="L174" s="1">
        <v>0.72099999999999997</v>
      </c>
      <c r="M174">
        <v>12.63</v>
      </c>
      <c r="N174" s="1">
        <v>-1.2630000000000001</v>
      </c>
      <c r="O174" t="s">
        <v>100</v>
      </c>
      <c r="P174">
        <v>0.66700000000000004</v>
      </c>
      <c r="Q174" s="1">
        <v>5.3999999999999937E-2</v>
      </c>
      <c r="R174">
        <v>24.69</v>
      </c>
      <c r="S174" s="42">
        <v>-2.4690000000000003</v>
      </c>
      <c r="T174" s="1">
        <v>-1.2060000000000002</v>
      </c>
      <c r="U174">
        <v>51.75</v>
      </c>
      <c r="V174" s="21">
        <v>2102.2790625000002</v>
      </c>
      <c r="W174">
        <v>8.0959520239879956E-2</v>
      </c>
      <c r="X174">
        <v>5.3904469734432372E-6</v>
      </c>
      <c r="Y174">
        <v>1.1332223809786211E-6</v>
      </c>
      <c r="Z174" s="22">
        <v>1.133222380978621</v>
      </c>
      <c r="AA174" s="22">
        <v>0.93965371557099575</v>
      </c>
      <c r="AB174" s="22">
        <v>0.25179772536724987</v>
      </c>
      <c r="AC174">
        <v>30.972899999999999</v>
      </c>
      <c r="AD174">
        <v>12.1</v>
      </c>
      <c r="AE174">
        <v>290</v>
      </c>
      <c r="AF174">
        <v>5.390446973443237</v>
      </c>
      <c r="AG174">
        <v>8.9642857142857135</v>
      </c>
      <c r="AH174" t="s">
        <v>557</v>
      </c>
      <c r="AI174" t="s">
        <v>558</v>
      </c>
      <c r="AJ174" t="s">
        <v>562</v>
      </c>
    </row>
    <row r="175" spans="1:36" x14ac:dyDescent="0.35">
      <c r="A175" s="2">
        <v>44805</v>
      </c>
      <c r="B175" s="6" t="s">
        <v>18</v>
      </c>
      <c r="C175" s="6" t="s">
        <v>553</v>
      </c>
      <c r="D175" t="s">
        <v>45</v>
      </c>
      <c r="E175" t="s">
        <v>46</v>
      </c>
      <c r="F175">
        <v>10</v>
      </c>
      <c r="G175" t="s">
        <v>22</v>
      </c>
      <c r="H175" t="s">
        <v>55</v>
      </c>
      <c r="I175" t="s">
        <v>435</v>
      </c>
      <c r="J175" t="s">
        <v>435</v>
      </c>
      <c r="K175" t="s">
        <v>241</v>
      </c>
      <c r="L175" s="1">
        <v>0.72299999999999998</v>
      </c>
      <c r="M175">
        <v>22.58</v>
      </c>
      <c r="N175" s="1">
        <v>-2.258</v>
      </c>
      <c r="O175" t="s">
        <v>242</v>
      </c>
      <c r="P175">
        <v>0.63700000000000001</v>
      </c>
      <c r="Q175" s="1">
        <v>8.5999999999999965E-2</v>
      </c>
      <c r="R175">
        <v>34.46</v>
      </c>
      <c r="S175" s="42">
        <v>-3.4460000000000002</v>
      </c>
      <c r="T175" s="1">
        <v>-1.1880000000000002</v>
      </c>
      <c r="U175">
        <v>36.4</v>
      </c>
      <c r="V175" s="21">
        <v>1040.0935999999999</v>
      </c>
      <c r="W175">
        <v>0.13500784929356352</v>
      </c>
      <c r="X175">
        <v>1.0116235098395256E-5</v>
      </c>
      <c r="Y175">
        <v>1.0521831381936276E-6</v>
      </c>
      <c r="Z175" s="22">
        <v>1.0521831381936275</v>
      </c>
      <c r="AA175" s="22">
        <v>0.88567604225052809</v>
      </c>
      <c r="AB175" s="22">
        <v>0.2373334018217923</v>
      </c>
      <c r="AC175">
        <v>34.357199999999999</v>
      </c>
      <c r="AD175" s="36">
        <v>20.3</v>
      </c>
      <c r="AE175" s="36">
        <v>310</v>
      </c>
      <c r="AF175">
        <v>10.116235098395256</v>
      </c>
      <c r="AG175">
        <v>6.9857928042559951</v>
      </c>
      <c r="AH175" t="s">
        <v>557</v>
      </c>
      <c r="AI175" t="s">
        <v>558</v>
      </c>
      <c r="AJ175" t="s">
        <v>562</v>
      </c>
    </row>
    <row r="176" spans="1:36" x14ac:dyDescent="0.35">
      <c r="A176" s="2">
        <v>44778</v>
      </c>
      <c r="B176" s="6" t="s">
        <v>18</v>
      </c>
      <c r="C176" s="6" t="s">
        <v>551</v>
      </c>
      <c r="D176" t="s">
        <v>45</v>
      </c>
      <c r="E176" t="s">
        <v>46</v>
      </c>
      <c r="F176">
        <v>11</v>
      </c>
      <c r="G176" t="s">
        <v>22</v>
      </c>
      <c r="H176" t="s">
        <v>55</v>
      </c>
      <c r="I176" t="s">
        <v>435</v>
      </c>
      <c r="J176" t="s">
        <v>435</v>
      </c>
      <c r="K176" t="s">
        <v>171</v>
      </c>
      <c r="L176" s="1">
        <v>0.68</v>
      </c>
      <c r="M176">
        <v>4.6500000000000004</v>
      </c>
      <c r="N176" s="1">
        <v>-0.46500000000000002</v>
      </c>
      <c r="O176" s="6" t="s">
        <v>175</v>
      </c>
      <c r="P176">
        <v>0.58499999999999996</v>
      </c>
      <c r="Q176" s="1">
        <v>9.5000000000000084E-2</v>
      </c>
      <c r="R176">
        <v>20.05</v>
      </c>
      <c r="S176" s="42">
        <v>-2.0049999999999999</v>
      </c>
      <c r="T176" s="1">
        <v>-1.5399999999999998</v>
      </c>
      <c r="U176">
        <v>36.4</v>
      </c>
      <c r="V176" s="21">
        <v>1040.0935999999999</v>
      </c>
      <c r="W176">
        <v>0.16239316239316254</v>
      </c>
      <c r="X176">
        <v>1.2698600146818248E-5</v>
      </c>
      <c r="Y176">
        <v>1.320773274166472E-6</v>
      </c>
      <c r="Z176" s="22">
        <v>1.3207732741664719</v>
      </c>
      <c r="AA176" s="22">
        <v>0.85764498322498184</v>
      </c>
      <c r="AB176" s="22">
        <v>0.22982195714243117</v>
      </c>
      <c r="AC176">
        <v>33.254899999999999</v>
      </c>
      <c r="AD176" s="36">
        <v>20.3</v>
      </c>
      <c r="AE176" s="36">
        <v>310</v>
      </c>
      <c r="AF176">
        <v>12.698600146818247</v>
      </c>
      <c r="AG176">
        <v>8.7075468826202727</v>
      </c>
      <c r="AH176" t="s">
        <v>557</v>
      </c>
      <c r="AI176" t="s">
        <v>558</v>
      </c>
      <c r="AJ176" t="s">
        <v>562</v>
      </c>
    </row>
    <row r="177" spans="1:36" x14ac:dyDescent="0.35">
      <c r="A177" s="2">
        <v>44748</v>
      </c>
      <c r="B177" t="s">
        <v>18</v>
      </c>
      <c r="C177" t="s">
        <v>550</v>
      </c>
      <c r="D177" t="s">
        <v>45</v>
      </c>
      <c r="E177" t="s">
        <v>46</v>
      </c>
      <c r="F177">
        <v>8</v>
      </c>
      <c r="G177" t="s">
        <v>22</v>
      </c>
      <c r="H177" t="s">
        <v>44</v>
      </c>
      <c r="I177" t="s">
        <v>434</v>
      </c>
      <c r="J177" t="s">
        <v>434</v>
      </c>
      <c r="K177" t="s">
        <v>169</v>
      </c>
      <c r="L177" s="1">
        <v>0.76100000000000001</v>
      </c>
      <c r="M177">
        <v>24.37</v>
      </c>
      <c r="N177" s="1">
        <v>-2.4370000000000003</v>
      </c>
      <c r="O177" t="s">
        <v>170</v>
      </c>
      <c r="P177">
        <v>0.71499999999999997</v>
      </c>
      <c r="Q177" s="1">
        <v>4.6000000000000041E-2</v>
      </c>
      <c r="R177">
        <v>30.45</v>
      </c>
      <c r="S177" s="42">
        <v>-3.0449999999999999</v>
      </c>
      <c r="T177" s="1">
        <v>-0.60799999999999965</v>
      </c>
      <c r="U177">
        <v>28.85</v>
      </c>
      <c r="V177" s="21">
        <v>653.37316250000015</v>
      </c>
      <c r="W177">
        <v>6.43356643356644E-2</v>
      </c>
      <c r="X177">
        <v>4.0621047155465403E-6</v>
      </c>
      <c r="Y177">
        <v>2.6540702044028067E-7</v>
      </c>
      <c r="Z177" s="22">
        <v>0.26540702044028069</v>
      </c>
      <c r="AA177" s="22">
        <v>0.43652470467151455</v>
      </c>
      <c r="AB177" s="22">
        <v>0.11697493010614628</v>
      </c>
      <c r="AC177">
        <v>33.4651</v>
      </c>
      <c r="AD177" s="36">
        <v>13.9</v>
      </c>
      <c r="AE177" s="36">
        <v>342</v>
      </c>
      <c r="AF177">
        <v>4.06210471554654</v>
      </c>
      <c r="AG177" s="48">
        <v>7.6280448717948737</v>
      </c>
      <c r="AH177" t="s">
        <v>557</v>
      </c>
      <c r="AI177" t="s">
        <v>558</v>
      </c>
      <c r="AJ177" t="s">
        <v>562</v>
      </c>
    </row>
    <row r="178" spans="1:36" x14ac:dyDescent="0.35">
      <c r="A178" s="2">
        <v>44723</v>
      </c>
      <c r="B178" t="s">
        <v>18</v>
      </c>
      <c r="C178" t="s">
        <v>547</v>
      </c>
      <c r="D178" t="s">
        <v>133</v>
      </c>
      <c r="E178" t="s">
        <v>46</v>
      </c>
      <c r="F178">
        <v>12</v>
      </c>
      <c r="G178" t="s">
        <v>22</v>
      </c>
      <c r="H178" t="s">
        <v>93</v>
      </c>
      <c r="I178" t="s">
        <v>474</v>
      </c>
      <c r="J178" t="s">
        <v>474</v>
      </c>
      <c r="K178" t="s">
        <v>138</v>
      </c>
      <c r="L178" s="1">
        <v>0.72</v>
      </c>
      <c r="M178">
        <v>5.69</v>
      </c>
      <c r="N178" s="1">
        <v>-0.56900000000000006</v>
      </c>
      <c r="O178" t="s">
        <v>139</v>
      </c>
      <c r="P178">
        <v>0.68600000000000005</v>
      </c>
      <c r="Q178" s="1">
        <v>3.3999999999999919E-2</v>
      </c>
      <c r="R178">
        <v>13.19</v>
      </c>
      <c r="S178" s="42">
        <v>-1.319</v>
      </c>
      <c r="T178" s="1">
        <v>-0.74999999999999989</v>
      </c>
      <c r="U178">
        <v>30.6</v>
      </c>
      <c r="V178" s="21">
        <v>735.04260000000011</v>
      </c>
      <c r="W178">
        <v>4.9562682215743316E-2</v>
      </c>
      <c r="X178">
        <v>2.946337693240351E-6</v>
      </c>
      <c r="Y178">
        <v>2.1656837185173904E-7</v>
      </c>
      <c r="Z178" s="22">
        <v>0.21656837185173905</v>
      </c>
      <c r="AA178" s="22">
        <v>0.28875782913565212</v>
      </c>
      <c r="AB178" s="22">
        <v>7.7378041882332854E-2</v>
      </c>
      <c r="AC178">
        <v>31.959900000000001</v>
      </c>
      <c r="AD178">
        <v>27</v>
      </c>
      <c r="AE178">
        <v>244</v>
      </c>
      <c r="AF178">
        <v>2.9463376932403511</v>
      </c>
      <c r="AG178">
        <v>10.416666666666666</v>
      </c>
      <c r="AH178" t="s">
        <v>557</v>
      </c>
      <c r="AI178" t="s">
        <v>558</v>
      </c>
      <c r="AJ178" t="s">
        <v>562</v>
      </c>
    </row>
    <row r="179" spans="1:36" x14ac:dyDescent="0.35">
      <c r="A179" s="2">
        <v>44792</v>
      </c>
      <c r="B179" s="6" t="s">
        <v>18</v>
      </c>
      <c r="C179" s="6" t="s">
        <v>552</v>
      </c>
      <c r="D179" t="s">
        <v>45</v>
      </c>
      <c r="E179" t="s">
        <v>46</v>
      </c>
      <c r="F179">
        <v>5</v>
      </c>
      <c r="G179" t="s">
        <v>22</v>
      </c>
      <c r="H179" t="s">
        <v>44</v>
      </c>
      <c r="I179" t="s">
        <v>434</v>
      </c>
      <c r="J179" t="s">
        <v>434</v>
      </c>
      <c r="K179" t="s">
        <v>226</v>
      </c>
      <c r="L179" s="1">
        <v>0.76100000000000001</v>
      </c>
      <c r="M179">
        <v>10.94</v>
      </c>
      <c r="N179" s="1">
        <v>-1.0939999999999999</v>
      </c>
      <c r="O179" t="s">
        <v>60</v>
      </c>
      <c r="P179">
        <v>0.69799999999999995</v>
      </c>
      <c r="Q179" s="1">
        <v>6.3000000000000056E-2</v>
      </c>
      <c r="R179">
        <v>25.76</v>
      </c>
      <c r="S179" s="42">
        <v>-2.5760000000000001</v>
      </c>
      <c r="T179" s="1">
        <v>-1.4820000000000002</v>
      </c>
      <c r="U179">
        <v>28.85</v>
      </c>
      <c r="V179" s="21">
        <v>653.37316250000015</v>
      </c>
      <c r="W179">
        <v>9.0257879656160542E-2</v>
      </c>
      <c r="X179">
        <v>6.1623896086149714E-6</v>
      </c>
      <c r="Y179">
        <v>4.0263399871379021E-7</v>
      </c>
      <c r="Z179" s="22">
        <v>0.40263399871379024</v>
      </c>
      <c r="AA179" s="22">
        <v>0.27168286013076259</v>
      </c>
      <c r="AB179" s="22">
        <v>7.280248571211663E-2</v>
      </c>
      <c r="AC179">
        <v>34.301699999999997</v>
      </c>
      <c r="AD179" s="36">
        <v>13.9</v>
      </c>
      <c r="AE179" s="36">
        <v>342</v>
      </c>
      <c r="AF179">
        <v>6.162389608614971</v>
      </c>
      <c r="AG179">
        <v>8.2594820334704142</v>
      </c>
      <c r="AH179" t="s">
        <v>557</v>
      </c>
      <c r="AI179" t="s">
        <v>558</v>
      </c>
      <c r="AJ179" t="s">
        <v>562</v>
      </c>
    </row>
    <row r="180" spans="1:36" x14ac:dyDescent="0.35">
      <c r="A180" s="2">
        <v>44763</v>
      </c>
      <c r="B180" t="s">
        <v>18</v>
      </c>
      <c r="C180" t="s">
        <v>549</v>
      </c>
      <c r="D180" t="s">
        <v>45</v>
      </c>
      <c r="E180" t="s">
        <v>46</v>
      </c>
      <c r="F180">
        <v>4</v>
      </c>
      <c r="G180" t="s">
        <v>22</v>
      </c>
      <c r="H180" t="s">
        <v>44</v>
      </c>
      <c r="I180" t="s">
        <v>434</v>
      </c>
      <c r="J180" t="s">
        <v>434</v>
      </c>
      <c r="K180" t="s">
        <v>190</v>
      </c>
      <c r="L180" s="1">
        <v>0.76400000000000001</v>
      </c>
      <c r="M180">
        <v>21.56</v>
      </c>
      <c r="N180" s="1">
        <v>-2.1559999999999997</v>
      </c>
      <c r="O180" t="s">
        <v>163</v>
      </c>
      <c r="P180">
        <v>0.70799999999999996</v>
      </c>
      <c r="Q180" s="1">
        <v>5.600000000000005E-2</v>
      </c>
      <c r="R180">
        <v>39.729999999999997</v>
      </c>
      <c r="S180" s="42">
        <v>-3.9729999999999999</v>
      </c>
      <c r="T180" s="1">
        <v>-1.8170000000000002</v>
      </c>
      <c r="U180">
        <v>28.85</v>
      </c>
      <c r="V180" s="21">
        <v>653.37316250000015</v>
      </c>
      <c r="W180">
        <v>7.9096045197740189E-2</v>
      </c>
      <c r="X180">
        <v>5.2381204700635823E-6</v>
      </c>
      <c r="Y180">
        <v>3.4224473370814299E-7</v>
      </c>
      <c r="Z180" s="22">
        <v>0.34224473370814301</v>
      </c>
      <c r="AA180" s="22">
        <v>0.18835703561262684</v>
      </c>
      <c r="AB180" s="22">
        <v>5.0473778093195969E-2</v>
      </c>
      <c r="AC180">
        <v>31.981100000000001</v>
      </c>
      <c r="AD180" s="36">
        <v>13.9</v>
      </c>
      <c r="AE180" s="36">
        <v>342</v>
      </c>
      <c r="AF180">
        <v>5.2381204700635822</v>
      </c>
      <c r="AG180">
        <v>7.12949535755667</v>
      </c>
      <c r="AH180" t="s">
        <v>557</v>
      </c>
      <c r="AI180" t="s">
        <v>558</v>
      </c>
      <c r="AJ180" t="s">
        <v>562</v>
      </c>
    </row>
    <row r="181" spans="1:36" x14ac:dyDescent="0.35">
      <c r="A181" s="2">
        <v>44790</v>
      </c>
      <c r="B181" s="6" t="s">
        <v>18</v>
      </c>
      <c r="C181" s="6" t="s">
        <v>552</v>
      </c>
      <c r="D181" t="s">
        <v>133</v>
      </c>
      <c r="E181" t="s">
        <v>46</v>
      </c>
      <c r="F181">
        <v>16</v>
      </c>
      <c r="G181" t="s">
        <v>22</v>
      </c>
      <c r="H181" t="s">
        <v>93</v>
      </c>
      <c r="I181" t="s">
        <v>474</v>
      </c>
      <c r="J181" t="s">
        <v>474</v>
      </c>
      <c r="K181" t="s">
        <v>188</v>
      </c>
      <c r="L181" s="1">
        <v>0.72399999999999998</v>
      </c>
      <c r="M181">
        <v>18.02</v>
      </c>
      <c r="N181" s="1">
        <v>-1.802</v>
      </c>
      <c r="O181" t="s">
        <v>218</v>
      </c>
      <c r="P181">
        <v>0.755</v>
      </c>
      <c r="Q181" s="1">
        <v>-3.1000000000000028E-2</v>
      </c>
      <c r="R181">
        <v>31.56</v>
      </c>
      <c r="S181" s="42">
        <v>-3.1559999999999997</v>
      </c>
      <c r="T181" s="1">
        <v>-1.3539999999999996</v>
      </c>
      <c r="U181">
        <v>30.6</v>
      </c>
      <c r="V181" s="21">
        <v>735.04260000000011</v>
      </c>
      <c r="W181">
        <v>4.2817679558011086E-2</v>
      </c>
      <c r="X181">
        <v>2.4607927098335617E-6</v>
      </c>
      <c r="Y181">
        <v>1.8087874714971071E-7</v>
      </c>
      <c r="Z181" s="22">
        <v>0.18087874714971072</v>
      </c>
      <c r="AA181" s="22">
        <v>0.13358843954926941</v>
      </c>
      <c r="AB181" s="22">
        <v>3.5797512058392884E-2</v>
      </c>
      <c r="AC181">
        <v>32.178800000000003</v>
      </c>
      <c r="AD181">
        <v>27</v>
      </c>
      <c r="AE181">
        <v>244</v>
      </c>
      <c r="AF181">
        <v>2.4607927098335618</v>
      </c>
      <c r="AG181">
        <v>7.6209545755722603</v>
      </c>
      <c r="AH181" t="s">
        <v>557</v>
      </c>
      <c r="AI181" t="s">
        <v>558</v>
      </c>
      <c r="AJ181" t="s">
        <v>562</v>
      </c>
    </row>
    <row r="182" spans="1:36" x14ac:dyDescent="0.35">
      <c r="A182" s="2">
        <v>44750</v>
      </c>
      <c r="B182" t="s">
        <v>18</v>
      </c>
      <c r="C182" t="s">
        <v>550</v>
      </c>
      <c r="D182" t="s">
        <v>133</v>
      </c>
      <c r="E182" t="s">
        <v>46</v>
      </c>
      <c r="F182">
        <v>8</v>
      </c>
      <c r="G182" t="s">
        <v>22</v>
      </c>
      <c r="H182" t="s">
        <v>93</v>
      </c>
      <c r="I182" t="s">
        <v>474</v>
      </c>
      <c r="J182" t="s">
        <v>474</v>
      </c>
      <c r="K182" t="s">
        <v>177</v>
      </c>
      <c r="L182" s="1">
        <v>0.77800000000000002</v>
      </c>
      <c r="M182">
        <v>17.87</v>
      </c>
      <c r="N182" s="1">
        <v>-1.7870000000000001</v>
      </c>
      <c r="O182" t="s">
        <v>178</v>
      </c>
      <c r="P182">
        <v>0.75700000000000001</v>
      </c>
      <c r="Q182" s="1">
        <v>2.1000000000000019E-2</v>
      </c>
      <c r="R182">
        <v>28.81</v>
      </c>
      <c r="S182" s="42">
        <v>-2.8809999999999998</v>
      </c>
      <c r="T182" s="1">
        <v>-1.0939999999999996</v>
      </c>
      <c r="U182">
        <v>30.6</v>
      </c>
      <c r="V182" s="21">
        <v>735.04260000000011</v>
      </c>
      <c r="W182">
        <v>2.7741083223249693E-2</v>
      </c>
      <c r="X182">
        <v>1.4422212343404887E-6</v>
      </c>
      <c r="Y182">
        <v>1.0600940458648423E-7</v>
      </c>
      <c r="Z182" s="22">
        <v>0.10600940458648422</v>
      </c>
      <c r="AA182" s="22">
        <v>9.690073545382473E-2</v>
      </c>
      <c r="AB182" s="22">
        <v>2.5966357999084814E-2</v>
      </c>
      <c r="AC182">
        <v>33.388599999999997</v>
      </c>
      <c r="AD182">
        <v>27</v>
      </c>
      <c r="AE182">
        <v>244</v>
      </c>
      <c r="AF182">
        <v>1.4422212343404888</v>
      </c>
      <c r="AG182">
        <v>6.9702991452991538</v>
      </c>
      <c r="AH182" t="s">
        <v>557</v>
      </c>
      <c r="AI182" t="s">
        <v>558</v>
      </c>
      <c r="AJ182" t="s">
        <v>562</v>
      </c>
    </row>
    <row r="183" spans="1:36" x14ac:dyDescent="0.35">
      <c r="A183" s="2">
        <v>44804</v>
      </c>
      <c r="B183" s="6" t="s">
        <v>18</v>
      </c>
      <c r="C183" s="6" t="s">
        <v>553</v>
      </c>
      <c r="D183" t="s">
        <v>133</v>
      </c>
      <c r="E183" t="s">
        <v>46</v>
      </c>
      <c r="F183">
        <v>3</v>
      </c>
      <c r="G183" t="s">
        <v>22</v>
      </c>
      <c r="H183" t="s">
        <v>93</v>
      </c>
      <c r="I183" t="s">
        <v>474</v>
      </c>
      <c r="J183" t="s">
        <v>474</v>
      </c>
      <c r="K183" t="s">
        <v>235</v>
      </c>
      <c r="L183" s="1">
        <v>0.76900000000000002</v>
      </c>
      <c r="M183">
        <v>17.559999999999999</v>
      </c>
      <c r="N183" s="1">
        <v>-1.7559999999999998</v>
      </c>
      <c r="O183" t="s">
        <v>200</v>
      </c>
      <c r="P183">
        <v>0.78400000000000003</v>
      </c>
      <c r="Q183" s="1">
        <v>-1.5000000000000013E-2</v>
      </c>
      <c r="R183">
        <v>28.51</v>
      </c>
      <c r="S183" s="42">
        <v>-2.851</v>
      </c>
      <c r="T183" s="1">
        <v>-1.0950000000000002</v>
      </c>
      <c r="U183">
        <v>30.6</v>
      </c>
      <c r="V183" s="21">
        <v>735.04260000000011</v>
      </c>
      <c r="W183">
        <v>1.9505851755526674E-2</v>
      </c>
      <c r="X183">
        <v>9.3484579092004169E-7</v>
      </c>
      <c r="Y183">
        <v>6.8715148075692397E-8</v>
      </c>
      <c r="Z183" s="22">
        <v>6.87151480756924E-2</v>
      </c>
      <c r="AA183" s="22">
        <v>6.2753559886477073E-2</v>
      </c>
      <c r="AB183" s="22">
        <v>1.6815985906585347E-2</v>
      </c>
      <c r="AC183">
        <v>32.519599999999997</v>
      </c>
      <c r="AD183">
        <v>27</v>
      </c>
      <c r="AE183">
        <v>244</v>
      </c>
      <c r="AF183">
        <v>0.93484579092004172</v>
      </c>
      <c r="AG183">
        <v>6.7535095436248787</v>
      </c>
      <c r="AH183" t="s">
        <v>557</v>
      </c>
      <c r="AI183" t="s">
        <v>558</v>
      </c>
      <c r="AJ183" t="s">
        <v>562</v>
      </c>
    </row>
    <row r="184" spans="1:36" x14ac:dyDescent="0.35">
      <c r="A184" s="2">
        <v>44776</v>
      </c>
      <c r="B184" t="s">
        <v>18</v>
      </c>
      <c r="C184" t="s">
        <v>551</v>
      </c>
      <c r="D184" t="s">
        <v>133</v>
      </c>
      <c r="E184" t="s">
        <v>46</v>
      </c>
      <c r="F184">
        <v>7</v>
      </c>
      <c r="G184" t="s">
        <v>22</v>
      </c>
      <c r="H184" t="s">
        <v>93</v>
      </c>
      <c r="I184" t="s">
        <v>474</v>
      </c>
      <c r="J184" t="s">
        <v>474</v>
      </c>
      <c r="K184" t="s">
        <v>199</v>
      </c>
      <c r="L184" s="1">
        <v>0.71499999999999997</v>
      </c>
      <c r="M184">
        <v>6.84</v>
      </c>
      <c r="N184" s="1">
        <v>-0.68399999999999994</v>
      </c>
      <c r="O184" t="s">
        <v>200</v>
      </c>
      <c r="P184">
        <v>0.72899999999999998</v>
      </c>
      <c r="Q184" s="1">
        <v>-1.4000000000000012E-2</v>
      </c>
      <c r="R184">
        <v>22.34</v>
      </c>
      <c r="S184" s="42">
        <v>-2.234</v>
      </c>
      <c r="T184" s="1">
        <v>-1.55</v>
      </c>
      <c r="U184">
        <v>30.6</v>
      </c>
      <c r="V184" s="21">
        <v>735.04260000000011</v>
      </c>
      <c r="W184">
        <v>1.9580419580419599E-2</v>
      </c>
      <c r="X184">
        <v>9.3924704168617346E-7</v>
      </c>
      <c r="Y184">
        <v>6.9038658756331353E-8</v>
      </c>
      <c r="Z184" s="22">
        <v>6.9038658756331348E-2</v>
      </c>
      <c r="AA184" s="22">
        <v>4.4541070165375063E-2</v>
      </c>
      <c r="AB184" s="22">
        <v>1.1935609860542439E-2</v>
      </c>
      <c r="AC184">
        <v>28.545300000000001</v>
      </c>
      <c r="AD184">
        <v>27</v>
      </c>
      <c r="AE184">
        <v>244</v>
      </c>
      <c r="AF184">
        <v>0.93924704168617346</v>
      </c>
      <c r="AG184">
        <v>8.0311143168665637</v>
      </c>
      <c r="AH184" t="s">
        <v>557</v>
      </c>
      <c r="AI184" t="s">
        <v>558</v>
      </c>
      <c r="AJ184" t="s">
        <v>562</v>
      </c>
    </row>
    <row r="185" spans="1:36" x14ac:dyDescent="0.35">
      <c r="A185" s="2">
        <v>44778</v>
      </c>
      <c r="B185" s="6" t="s">
        <v>18</v>
      </c>
      <c r="C185" s="6" t="s">
        <v>551</v>
      </c>
      <c r="D185" t="s">
        <v>45</v>
      </c>
      <c r="E185" t="s">
        <v>46</v>
      </c>
      <c r="F185">
        <v>12</v>
      </c>
      <c r="G185" t="s">
        <v>22</v>
      </c>
      <c r="H185" t="s">
        <v>44</v>
      </c>
      <c r="I185" t="s">
        <v>434</v>
      </c>
      <c r="J185" t="s">
        <v>434</v>
      </c>
      <c r="K185" t="s">
        <v>171</v>
      </c>
      <c r="L185" s="1">
        <v>0.626</v>
      </c>
      <c r="M185">
        <v>5.23</v>
      </c>
      <c r="N185" s="1">
        <v>-0.52300000000000002</v>
      </c>
      <c r="O185" s="6" t="s">
        <v>175</v>
      </c>
      <c r="P185">
        <v>0.61299999999999999</v>
      </c>
      <c r="Q185" s="1">
        <v>1.3000000000000012E-2</v>
      </c>
      <c r="R185">
        <v>21.54</v>
      </c>
      <c r="S185" s="42">
        <v>-2.1539999999999999</v>
      </c>
      <c r="T185" s="1">
        <v>-1.6309999999999998</v>
      </c>
      <c r="U185">
        <v>28.85</v>
      </c>
      <c r="V185" s="21">
        <v>653.37316250000015</v>
      </c>
      <c r="W185">
        <v>2.1207177814029383E-2</v>
      </c>
      <c r="X185">
        <v>1.0362090570603425E-6</v>
      </c>
      <c r="Y185">
        <v>6.7703118862265907E-8</v>
      </c>
      <c r="Z185" s="22">
        <v>6.7703118862265904E-2</v>
      </c>
      <c r="AA185" s="22">
        <v>4.151018936987487E-2</v>
      </c>
      <c r="AB185" s="22">
        <v>1.1123428865012103E-2</v>
      </c>
      <c r="AC185">
        <v>33.254899999999999</v>
      </c>
      <c r="AD185" s="31">
        <v>13.9</v>
      </c>
      <c r="AE185" s="32">
        <v>342</v>
      </c>
      <c r="AF185">
        <v>1.0362090570603424</v>
      </c>
      <c r="AG185">
        <v>8.7075468826202727</v>
      </c>
      <c r="AH185" t="s">
        <v>557</v>
      </c>
      <c r="AI185" t="s">
        <v>558</v>
      </c>
      <c r="AJ185" t="s">
        <v>562</v>
      </c>
    </row>
    <row r="186" spans="1:36" x14ac:dyDescent="0.35">
      <c r="A186" s="2">
        <v>44805</v>
      </c>
      <c r="B186" s="6" t="s">
        <v>18</v>
      </c>
      <c r="C186" s="6" t="s">
        <v>553</v>
      </c>
      <c r="D186" t="s">
        <v>45</v>
      </c>
      <c r="E186" t="s">
        <v>46</v>
      </c>
      <c r="F186">
        <v>13</v>
      </c>
      <c r="G186" t="s">
        <v>22</v>
      </c>
      <c r="H186" t="s">
        <v>44</v>
      </c>
      <c r="I186" t="s">
        <v>434</v>
      </c>
      <c r="J186" t="s">
        <v>434</v>
      </c>
      <c r="K186" t="s">
        <v>241</v>
      </c>
      <c r="L186" s="1">
        <v>0.68899999999999995</v>
      </c>
      <c r="M186">
        <v>35.14</v>
      </c>
      <c r="N186" s="1">
        <v>-3.5140000000000002</v>
      </c>
      <c r="O186" t="s">
        <v>242</v>
      </c>
      <c r="P186">
        <v>0.68500000000000005</v>
      </c>
      <c r="Q186" s="1">
        <v>3.9999999999998925E-3</v>
      </c>
      <c r="R186">
        <v>41.08</v>
      </c>
      <c r="S186" s="42">
        <v>-4.1079999999999997</v>
      </c>
      <c r="T186" s="1">
        <v>-0.59399999999999942</v>
      </c>
      <c r="U186">
        <v>28.85</v>
      </c>
      <c r="V186" s="21">
        <v>653.37316250000015</v>
      </c>
      <c r="W186">
        <v>5.8394160583940032E-3</v>
      </c>
      <c r="X186">
        <v>2.118106130479739E-7</v>
      </c>
      <c r="Y186">
        <v>1.383913700982185E-8</v>
      </c>
      <c r="Z186" s="22">
        <v>1.383913700982185E-2</v>
      </c>
      <c r="AA186" s="22">
        <v>2.3298210454245561E-2</v>
      </c>
      <c r="AB186" s="22">
        <v>6.2431896988154609E-3</v>
      </c>
      <c r="AC186">
        <v>34.357199999999999</v>
      </c>
      <c r="AD186" s="31">
        <v>13.9</v>
      </c>
      <c r="AE186" s="32">
        <v>342</v>
      </c>
      <c r="AF186">
        <v>0.21181061304797388</v>
      </c>
      <c r="AG186">
        <v>6.9857928042559951</v>
      </c>
      <c r="AH186" t="s">
        <v>557</v>
      </c>
      <c r="AI186" t="s">
        <v>558</v>
      </c>
      <c r="AJ186" t="s">
        <v>562</v>
      </c>
    </row>
    <row r="187" spans="1:36" x14ac:dyDescent="0.35">
      <c r="A187" s="2">
        <v>44733</v>
      </c>
      <c r="B187" t="s">
        <v>18</v>
      </c>
      <c r="C187" t="s">
        <v>548</v>
      </c>
      <c r="D187" t="s">
        <v>133</v>
      </c>
      <c r="E187" t="s">
        <v>46</v>
      </c>
      <c r="F187">
        <v>11</v>
      </c>
      <c r="G187" t="s">
        <v>22</v>
      </c>
      <c r="H187" t="s">
        <v>93</v>
      </c>
      <c r="I187" t="s">
        <v>474</v>
      </c>
      <c r="J187" t="s">
        <v>474</v>
      </c>
      <c r="K187" t="s">
        <v>143</v>
      </c>
      <c r="L187" s="1">
        <v>0.72499999999999998</v>
      </c>
      <c r="M187">
        <v>10.73</v>
      </c>
      <c r="N187" s="1">
        <v>-1.073</v>
      </c>
      <c r="O187" t="s">
        <v>144</v>
      </c>
      <c r="P187">
        <v>0.72</v>
      </c>
      <c r="Q187" s="1">
        <v>5.0000000000000044E-3</v>
      </c>
      <c r="R187">
        <v>21.32</v>
      </c>
      <c r="S187" s="42">
        <v>-2.1320000000000001</v>
      </c>
      <c r="T187" s="1">
        <v>-1.0590000000000002</v>
      </c>
      <c r="U187">
        <v>30.6</v>
      </c>
      <c r="V187" s="21">
        <v>735.04260000000011</v>
      </c>
      <c r="W187">
        <v>6.944444444444451E-3</v>
      </c>
      <c r="X187">
        <v>2.6218191642376052E-7</v>
      </c>
      <c r="Y187">
        <v>1.9271487752110366E-8</v>
      </c>
      <c r="Z187" s="22">
        <v>1.9271487752110367E-2</v>
      </c>
      <c r="AA187" s="22">
        <v>1.8197816574230752E-2</v>
      </c>
      <c r="AB187" s="22">
        <v>4.8764441028760408E-3</v>
      </c>
      <c r="AC187">
        <v>30.972899999999999</v>
      </c>
      <c r="AD187" s="34">
        <v>27</v>
      </c>
      <c r="AE187" s="35">
        <v>244</v>
      </c>
      <c r="AF187">
        <v>0.26218191642376054</v>
      </c>
      <c r="AG187">
        <v>8.9642857142857135</v>
      </c>
      <c r="AH187" t="s">
        <v>557</v>
      </c>
      <c r="AI187" t="s">
        <v>558</v>
      </c>
      <c r="AJ187" t="s">
        <v>562</v>
      </c>
    </row>
    <row r="188" spans="1:36" x14ac:dyDescent="0.35">
      <c r="A188" s="2">
        <v>44806</v>
      </c>
      <c r="B188" s="6" t="s">
        <v>18</v>
      </c>
      <c r="C188" s="6" t="s">
        <v>553</v>
      </c>
      <c r="D188" t="s">
        <v>20</v>
      </c>
      <c r="E188" t="s">
        <v>21</v>
      </c>
      <c r="F188">
        <v>2</v>
      </c>
      <c r="G188" t="s">
        <v>22</v>
      </c>
      <c r="H188" t="s">
        <v>113</v>
      </c>
      <c r="I188" t="s">
        <v>421</v>
      </c>
      <c r="J188" t="s">
        <v>421</v>
      </c>
      <c r="K188" t="s">
        <v>222</v>
      </c>
      <c r="L188" s="1">
        <v>0.61199999999999999</v>
      </c>
      <c r="M188">
        <v>10.65</v>
      </c>
      <c r="N188" s="1">
        <v>-1.0649999999999999</v>
      </c>
      <c r="O188" t="s">
        <v>211</v>
      </c>
      <c r="P188">
        <v>0.41699999999999998</v>
      </c>
      <c r="Q188" s="1">
        <v>0.19500000000000001</v>
      </c>
      <c r="R188">
        <v>11.63</v>
      </c>
      <c r="S188" s="42">
        <v>-1.163</v>
      </c>
      <c r="T188" s="1">
        <v>-9.8000000000000087E-2</v>
      </c>
      <c r="U188">
        <v>46</v>
      </c>
      <c r="V188" s="21">
        <v>1661.0600000000002</v>
      </c>
      <c r="W188">
        <v>0.46762589928057557</v>
      </c>
      <c r="X188">
        <v>4.6686582495814109E-5</v>
      </c>
      <c r="Y188">
        <v>7.754921472049698E-6</v>
      </c>
      <c r="Z188" s="22">
        <v>7.7549214720496984</v>
      </c>
      <c r="AA188" s="22">
        <v>79.131851755609091</v>
      </c>
      <c r="AB188" s="22">
        <v>1</v>
      </c>
      <c r="AC188">
        <v>35.566600000000001</v>
      </c>
      <c r="AD188" s="34"/>
      <c r="AE188" s="32">
        <v>213</v>
      </c>
      <c r="AF188">
        <v>46.686582495814108</v>
      </c>
      <c r="AG188">
        <v>11.450000000000001</v>
      </c>
      <c r="AH188" t="s">
        <v>557</v>
      </c>
      <c r="AI188" t="s">
        <v>558</v>
      </c>
      <c r="AJ188" t="s">
        <v>562</v>
      </c>
    </row>
    <row r="189" spans="1:36" x14ac:dyDescent="0.35">
      <c r="A189" s="2">
        <v>44722</v>
      </c>
      <c r="B189" t="s">
        <v>18</v>
      </c>
      <c r="C189" t="s">
        <v>547</v>
      </c>
      <c r="D189" t="s">
        <v>123</v>
      </c>
      <c r="E189" t="s">
        <v>21</v>
      </c>
      <c r="F189">
        <v>10</v>
      </c>
      <c r="G189" t="s">
        <v>22</v>
      </c>
      <c r="H189" t="s">
        <v>130</v>
      </c>
      <c r="I189" t="s">
        <v>460</v>
      </c>
      <c r="J189" t="s">
        <v>460</v>
      </c>
      <c r="K189" t="s">
        <v>128</v>
      </c>
      <c r="L189" s="1">
        <v>0.71699999999999997</v>
      </c>
      <c r="M189">
        <v>2.79</v>
      </c>
      <c r="N189" s="1">
        <v>-0.27900000000000003</v>
      </c>
      <c r="O189" t="s">
        <v>129</v>
      </c>
      <c r="P189">
        <v>0.64700000000000002</v>
      </c>
      <c r="Q189" s="1">
        <v>6.9999999999999951E-2</v>
      </c>
      <c r="R189">
        <v>2.35</v>
      </c>
      <c r="S189" s="42">
        <v>-0.23500000000000001</v>
      </c>
      <c r="T189" s="1">
        <v>4.4000000000000011E-2</v>
      </c>
      <c r="U189">
        <v>47.6</v>
      </c>
      <c r="V189" s="21">
        <v>1778.6216000000002</v>
      </c>
      <c r="W189">
        <v>0.10819165378670781</v>
      </c>
      <c r="X189">
        <v>7.702637845597036E-6</v>
      </c>
      <c r="Y189">
        <v>1.3700078049156354E-6</v>
      </c>
      <c r="Z189" s="22">
        <v>1.3700078049156355</v>
      </c>
      <c r="AA189" s="22">
        <v>31.13654102080989</v>
      </c>
      <c r="AB189" s="22">
        <v>0.39347697159435135</v>
      </c>
      <c r="AC189">
        <v>27.385200000000001</v>
      </c>
      <c r="AD189" s="31">
        <v>17.7</v>
      </c>
      <c r="AE189" s="32">
        <v>375</v>
      </c>
      <c r="AF189">
        <v>7.7026378455970361</v>
      </c>
      <c r="AG189">
        <v>16.475333333333335</v>
      </c>
      <c r="AH189" t="s">
        <v>557</v>
      </c>
      <c r="AI189" t="s">
        <v>558</v>
      </c>
      <c r="AJ189" t="s">
        <v>562</v>
      </c>
    </row>
    <row r="190" spans="1:36" x14ac:dyDescent="0.35">
      <c r="A190" s="2">
        <v>44721</v>
      </c>
      <c r="B190" t="s">
        <v>18</v>
      </c>
      <c r="C190" t="s">
        <v>547</v>
      </c>
      <c r="D190" t="s">
        <v>20</v>
      </c>
      <c r="E190" t="s">
        <v>21</v>
      </c>
      <c r="F190">
        <v>9</v>
      </c>
      <c r="G190" t="s">
        <v>22</v>
      </c>
      <c r="H190" t="s">
        <v>113</v>
      </c>
      <c r="I190" t="s">
        <v>421</v>
      </c>
      <c r="J190" t="s">
        <v>421</v>
      </c>
      <c r="K190" t="s">
        <v>23</v>
      </c>
      <c r="L190" s="1">
        <v>0.59</v>
      </c>
      <c r="M190">
        <v>3.36</v>
      </c>
      <c r="N190" s="1">
        <v>-0.33599999999999997</v>
      </c>
      <c r="O190" t="s">
        <v>24</v>
      </c>
      <c r="P190">
        <v>0.312</v>
      </c>
      <c r="Q190" s="1">
        <v>0.27799999999999997</v>
      </c>
      <c r="R190">
        <v>15.24</v>
      </c>
      <c r="S190" s="42">
        <v>-1.524</v>
      </c>
      <c r="T190" s="1">
        <v>-1.1880000000000002</v>
      </c>
      <c r="U190">
        <v>46</v>
      </c>
      <c r="V190" s="21">
        <v>1661.0600000000002</v>
      </c>
      <c r="W190">
        <v>0.89102564102564097</v>
      </c>
      <c r="X190">
        <v>1.0324328153770081E-4</v>
      </c>
      <c r="Y190">
        <v>1.7149328523101333E-5</v>
      </c>
      <c r="Z190" s="22">
        <v>17.149328523101332</v>
      </c>
      <c r="AA190" s="22">
        <v>14.435461719782264</v>
      </c>
      <c r="AB190" s="22">
        <v>0.18242301729244456</v>
      </c>
      <c r="AC190">
        <v>24.548100000000002</v>
      </c>
      <c r="AD190" s="34"/>
      <c r="AE190" s="32">
        <v>213</v>
      </c>
      <c r="AF190">
        <v>103.24328153770081</v>
      </c>
      <c r="AG190">
        <v>14.811333333333334</v>
      </c>
      <c r="AH190" t="s">
        <v>557</v>
      </c>
      <c r="AI190" t="s">
        <v>558</v>
      </c>
      <c r="AJ190" t="s">
        <v>562</v>
      </c>
    </row>
    <row r="191" spans="1:36" x14ac:dyDescent="0.35">
      <c r="A191" s="2">
        <v>44722</v>
      </c>
      <c r="B191" t="s">
        <v>18</v>
      </c>
      <c r="C191" t="s">
        <v>547</v>
      </c>
      <c r="D191" t="s">
        <v>123</v>
      </c>
      <c r="E191" t="s">
        <v>21</v>
      </c>
      <c r="F191">
        <v>8</v>
      </c>
      <c r="G191" t="s">
        <v>22</v>
      </c>
      <c r="H191" t="s">
        <v>96</v>
      </c>
      <c r="I191" t="s">
        <v>459</v>
      </c>
      <c r="J191" t="s">
        <v>459</v>
      </c>
      <c r="K191" t="s">
        <v>125</v>
      </c>
      <c r="L191" s="1">
        <v>0.81399999999999995</v>
      </c>
      <c r="M191">
        <v>2.2400000000000002</v>
      </c>
      <c r="N191" s="1">
        <v>-0.22400000000000003</v>
      </c>
      <c r="O191" t="s">
        <v>126</v>
      </c>
      <c r="P191">
        <v>0.64700000000000002</v>
      </c>
      <c r="Q191" s="1">
        <v>0.16699999999999993</v>
      </c>
      <c r="R191">
        <v>7.85</v>
      </c>
      <c r="S191" s="42">
        <v>-0.78499999999999992</v>
      </c>
      <c r="T191" s="1">
        <v>-0.56099999999999994</v>
      </c>
      <c r="U191">
        <v>39.5</v>
      </c>
      <c r="V191" s="21">
        <v>1224.7962500000001</v>
      </c>
      <c r="W191">
        <v>0.25811437403400295</v>
      </c>
      <c r="X191">
        <v>2.2464035039880977E-5</v>
      </c>
      <c r="Y191">
        <v>2.7513865876714822E-6</v>
      </c>
      <c r="Z191" s="22">
        <v>2.7513865876714823</v>
      </c>
      <c r="AA191" s="22">
        <v>4.9044324200917693</v>
      </c>
      <c r="AB191" s="22">
        <v>6.1978021731993578E-2</v>
      </c>
      <c r="AC191">
        <v>27.385200000000001</v>
      </c>
      <c r="AD191" s="31">
        <v>12.9</v>
      </c>
      <c r="AE191" s="32">
        <v>270</v>
      </c>
      <c r="AF191">
        <v>22.464035039880976</v>
      </c>
      <c r="AG191">
        <v>16.475333333333335</v>
      </c>
      <c r="AH191" t="s">
        <v>557</v>
      </c>
      <c r="AI191" t="s">
        <v>558</v>
      </c>
      <c r="AJ191" t="s">
        <v>562</v>
      </c>
    </row>
    <row r="192" spans="1:36" x14ac:dyDescent="0.35">
      <c r="A192" s="2">
        <v>44750</v>
      </c>
      <c r="B192" t="s">
        <v>18</v>
      </c>
      <c r="C192" t="s">
        <v>550</v>
      </c>
      <c r="D192" t="s">
        <v>123</v>
      </c>
      <c r="E192" t="s">
        <v>21</v>
      </c>
      <c r="F192">
        <v>4</v>
      </c>
      <c r="G192" t="s">
        <v>22</v>
      </c>
      <c r="H192" t="s">
        <v>96</v>
      </c>
      <c r="I192" t="s">
        <v>459</v>
      </c>
      <c r="J192" t="s">
        <v>459</v>
      </c>
      <c r="K192" t="s">
        <v>134</v>
      </c>
      <c r="L192" s="1">
        <v>0.85099999999999998</v>
      </c>
      <c r="M192">
        <v>8.15</v>
      </c>
      <c r="N192" s="1">
        <v>-0.81500000000000006</v>
      </c>
      <c r="O192" t="s">
        <v>179</v>
      </c>
      <c r="P192">
        <v>0.65900000000000003</v>
      </c>
      <c r="Q192" s="1">
        <v>0.19199999999999995</v>
      </c>
      <c r="R192">
        <v>21.16</v>
      </c>
      <c r="S192" s="42">
        <v>-2.1160000000000001</v>
      </c>
      <c r="T192" s="1">
        <v>-1.3010000000000002</v>
      </c>
      <c r="U192">
        <v>39.5</v>
      </c>
      <c r="V192" s="21">
        <v>1224.7962500000001</v>
      </c>
      <c r="W192">
        <v>0.2913505311077389</v>
      </c>
      <c r="X192">
        <v>2.6076111450179491E-5</v>
      </c>
      <c r="Y192">
        <v>3.1937923518761905E-6</v>
      </c>
      <c r="Z192" s="22">
        <v>3.1937923518761906</v>
      </c>
      <c r="AA192" s="22">
        <v>2.4548749822261264</v>
      </c>
      <c r="AB192" s="22">
        <v>3.1022610154528604E-2</v>
      </c>
      <c r="AC192">
        <v>33.388599999999997</v>
      </c>
      <c r="AD192" s="31">
        <v>12.9</v>
      </c>
      <c r="AE192" s="32">
        <v>270</v>
      </c>
      <c r="AF192">
        <v>26.076111450179493</v>
      </c>
      <c r="AG192">
        <v>10.019670781892938</v>
      </c>
      <c r="AH192" t="s">
        <v>557</v>
      </c>
      <c r="AI192" t="s">
        <v>558</v>
      </c>
      <c r="AJ192" t="s">
        <v>562</v>
      </c>
    </row>
    <row r="193" spans="1:36" x14ac:dyDescent="0.35">
      <c r="A193" s="2">
        <v>44747</v>
      </c>
      <c r="B193" t="s">
        <v>18</v>
      </c>
      <c r="C193" t="s">
        <v>550</v>
      </c>
      <c r="D193" t="s">
        <v>20</v>
      </c>
      <c r="E193" t="s">
        <v>21</v>
      </c>
      <c r="F193">
        <v>2</v>
      </c>
      <c r="G193" t="s">
        <v>22</v>
      </c>
      <c r="H193" t="s">
        <v>113</v>
      </c>
      <c r="I193" t="s">
        <v>421</v>
      </c>
      <c r="J193" t="s">
        <v>421</v>
      </c>
      <c r="K193" t="s">
        <v>165</v>
      </c>
      <c r="L193" s="1">
        <v>0.61399999999999999</v>
      </c>
      <c r="M193">
        <v>17.559999999999999</v>
      </c>
      <c r="N193" s="1">
        <v>-1.7559999999999998</v>
      </c>
      <c r="O193" t="s">
        <v>146</v>
      </c>
      <c r="P193">
        <v>0.53600000000000003</v>
      </c>
      <c r="Q193" s="1">
        <v>7.7999999999999958E-2</v>
      </c>
      <c r="R193">
        <v>25.65</v>
      </c>
      <c r="S193" s="42">
        <v>-2.5649999999999999</v>
      </c>
      <c r="T193" s="1">
        <v>-0.80900000000000016</v>
      </c>
      <c r="U193">
        <v>46</v>
      </c>
      <c r="V193" s="21">
        <v>1661.0600000000002</v>
      </c>
      <c r="W193">
        <v>0.14552238805970141</v>
      </c>
      <c r="X193">
        <v>1.1094648849957529E-5</v>
      </c>
      <c r="Y193">
        <v>1.8428877418710453E-6</v>
      </c>
      <c r="Z193" s="22">
        <v>1.8428877418710454</v>
      </c>
      <c r="AA193" s="22">
        <v>2.2779823756131581</v>
      </c>
      <c r="AB193" s="22">
        <v>2.8787192703984468E-2</v>
      </c>
      <c r="AC193">
        <v>33.278799999999997</v>
      </c>
      <c r="AD193" s="34"/>
      <c r="AE193" s="32">
        <v>213</v>
      </c>
      <c r="AF193">
        <v>11.094648849957528</v>
      </c>
      <c r="AG193">
        <v>11.802345679012349</v>
      </c>
      <c r="AH193" t="s">
        <v>557</v>
      </c>
      <c r="AI193" t="s">
        <v>558</v>
      </c>
      <c r="AJ193" t="s">
        <v>562</v>
      </c>
    </row>
    <row r="194" spans="1:36" x14ac:dyDescent="0.35">
      <c r="A194" s="2">
        <v>44776</v>
      </c>
      <c r="B194" t="s">
        <v>18</v>
      </c>
      <c r="C194" t="s">
        <v>551</v>
      </c>
      <c r="D194" t="s">
        <v>123</v>
      </c>
      <c r="E194" t="s">
        <v>21</v>
      </c>
      <c r="F194">
        <v>8</v>
      </c>
      <c r="G194" t="s">
        <v>22</v>
      </c>
      <c r="H194" t="s">
        <v>96</v>
      </c>
      <c r="I194" t="s">
        <v>459</v>
      </c>
      <c r="J194" t="s">
        <v>459</v>
      </c>
      <c r="K194" t="s">
        <v>87</v>
      </c>
      <c r="L194" s="1">
        <v>0.81200000000000006</v>
      </c>
      <c r="M194">
        <v>3.54</v>
      </c>
      <c r="N194" s="1">
        <v>-0.35399999999999998</v>
      </c>
      <c r="O194" t="s">
        <v>201</v>
      </c>
      <c r="P194">
        <v>0.67700000000000005</v>
      </c>
      <c r="Q194" s="1">
        <v>0.13500000000000001</v>
      </c>
      <c r="R194">
        <v>12.43</v>
      </c>
      <c r="S194" s="42">
        <v>-1.2429999999999999</v>
      </c>
      <c r="T194" s="1">
        <v>-0.8889999999999999</v>
      </c>
      <c r="U194">
        <v>39.5</v>
      </c>
      <c r="V194" s="21">
        <v>1224.7962500000001</v>
      </c>
      <c r="W194">
        <v>0.19940915805022155</v>
      </c>
      <c r="X194">
        <v>1.6350580616319334E-5</v>
      </c>
      <c r="Y194">
        <v>2.0026129824190611E-6</v>
      </c>
      <c r="Z194" s="22">
        <v>2.0026129824190613</v>
      </c>
      <c r="AA194" s="22">
        <v>2.2526580229685731</v>
      </c>
      <c r="AB194" s="22">
        <v>2.8467165197412079E-2</v>
      </c>
      <c r="AC194">
        <v>28.545300000000001</v>
      </c>
      <c r="AD194" s="31">
        <v>12.9</v>
      </c>
      <c r="AE194" s="32">
        <v>270</v>
      </c>
      <c r="AF194">
        <v>16.350580616319334</v>
      </c>
      <c r="AG194">
        <v>11.355774909963984</v>
      </c>
      <c r="AH194" t="s">
        <v>557</v>
      </c>
      <c r="AI194" t="s">
        <v>558</v>
      </c>
      <c r="AJ194" t="s">
        <v>562</v>
      </c>
    </row>
    <row r="195" spans="1:36" x14ac:dyDescent="0.35">
      <c r="A195" s="2">
        <v>44792</v>
      </c>
      <c r="B195" s="6" t="s">
        <v>18</v>
      </c>
      <c r="C195" s="6" t="s">
        <v>552</v>
      </c>
      <c r="D195" t="s">
        <v>20</v>
      </c>
      <c r="E195" t="s">
        <v>21</v>
      </c>
      <c r="F195">
        <v>2</v>
      </c>
      <c r="G195" t="s">
        <v>22</v>
      </c>
      <c r="H195" t="s">
        <v>113</v>
      </c>
      <c r="I195" t="s">
        <v>421</v>
      </c>
      <c r="J195" t="s">
        <v>421</v>
      </c>
      <c r="K195" t="s">
        <v>225</v>
      </c>
      <c r="L195" s="1">
        <v>0.622</v>
      </c>
      <c r="M195">
        <v>7.32</v>
      </c>
      <c r="N195" s="1">
        <v>-0.73199999999999998</v>
      </c>
      <c r="O195" t="s">
        <v>175</v>
      </c>
      <c r="P195">
        <v>0.52300000000000002</v>
      </c>
      <c r="Q195" s="1">
        <v>9.8999999999999977E-2</v>
      </c>
      <c r="R195">
        <v>19.05</v>
      </c>
      <c r="S195" s="42">
        <v>-1.905</v>
      </c>
      <c r="T195" s="1">
        <v>-1.173</v>
      </c>
      <c r="U195">
        <v>46</v>
      </c>
      <c r="V195" s="21">
        <v>1661.0600000000002</v>
      </c>
      <c r="W195">
        <v>0.18929254302103246</v>
      </c>
      <c r="X195">
        <v>1.5335512945881796E-5</v>
      </c>
      <c r="Y195">
        <v>2.5473207133886418E-6</v>
      </c>
      <c r="Z195" s="22">
        <v>2.547320713388642</v>
      </c>
      <c r="AA195" s="22">
        <v>2.1716289116697713</v>
      </c>
      <c r="AB195" s="22">
        <v>2.7443188600155329E-2</v>
      </c>
      <c r="AC195">
        <v>34.301699999999997</v>
      </c>
      <c r="AE195" s="32">
        <v>213</v>
      </c>
      <c r="AF195">
        <v>15.335512945881796</v>
      </c>
      <c r="AG195">
        <v>12.126990262931423</v>
      </c>
      <c r="AH195" t="s">
        <v>557</v>
      </c>
      <c r="AI195" t="s">
        <v>558</v>
      </c>
      <c r="AJ195" t="s">
        <v>562</v>
      </c>
    </row>
    <row r="196" spans="1:36" x14ac:dyDescent="0.35">
      <c r="A196" s="2">
        <v>44804</v>
      </c>
      <c r="B196" s="6" t="s">
        <v>18</v>
      </c>
      <c r="C196" s="6" t="s">
        <v>553</v>
      </c>
      <c r="D196" t="s">
        <v>123</v>
      </c>
      <c r="E196" t="s">
        <v>21</v>
      </c>
      <c r="F196">
        <v>7</v>
      </c>
      <c r="G196" t="s">
        <v>22</v>
      </c>
      <c r="H196" t="s">
        <v>96</v>
      </c>
      <c r="I196" t="s">
        <v>459</v>
      </c>
      <c r="J196" t="s">
        <v>459</v>
      </c>
      <c r="K196" t="s">
        <v>234</v>
      </c>
      <c r="L196" s="1">
        <v>0.84399999999999997</v>
      </c>
      <c r="M196">
        <v>7.92</v>
      </c>
      <c r="N196" s="1">
        <v>-0.79200000000000004</v>
      </c>
      <c r="O196" t="s">
        <v>32</v>
      </c>
      <c r="P196">
        <v>0.71099999999999997</v>
      </c>
      <c r="Q196" s="1">
        <v>0.13300000000000001</v>
      </c>
      <c r="R196">
        <v>19.05</v>
      </c>
      <c r="S196" s="42">
        <v>-1.905</v>
      </c>
      <c r="T196" s="1">
        <v>-1.113</v>
      </c>
      <c r="U196">
        <v>39.5</v>
      </c>
      <c r="V196" s="21">
        <v>1224.7962500000001</v>
      </c>
      <c r="W196">
        <v>0.18706047819971872</v>
      </c>
      <c r="X196">
        <v>1.5113214731211767E-5</v>
      </c>
      <c r="Y196">
        <v>1.8510608728232933E-6</v>
      </c>
      <c r="Z196" s="22">
        <v>1.8510608728232933</v>
      </c>
      <c r="AA196" s="22">
        <v>1.6631274688439293</v>
      </c>
      <c r="AB196" s="22">
        <v>2.101718233180503E-2</v>
      </c>
      <c r="AC196">
        <v>32.519599999999997</v>
      </c>
      <c r="AD196" s="36">
        <v>12.9</v>
      </c>
      <c r="AE196" s="32">
        <v>270</v>
      </c>
      <c r="AF196">
        <v>15.113214731211768</v>
      </c>
      <c r="AG196">
        <v>5.03038712875437</v>
      </c>
      <c r="AH196" t="s">
        <v>557</v>
      </c>
      <c r="AI196" t="s">
        <v>558</v>
      </c>
      <c r="AJ196" t="s">
        <v>562</v>
      </c>
    </row>
    <row r="197" spans="1:36" x14ac:dyDescent="0.35">
      <c r="A197" s="2">
        <v>44762</v>
      </c>
      <c r="B197" t="s">
        <v>18</v>
      </c>
      <c r="C197" t="s">
        <v>549</v>
      </c>
      <c r="D197" t="s">
        <v>20</v>
      </c>
      <c r="E197" t="s">
        <v>21</v>
      </c>
      <c r="F197">
        <v>2</v>
      </c>
      <c r="G197" t="s">
        <v>22</v>
      </c>
      <c r="H197" t="s">
        <v>113</v>
      </c>
      <c r="I197" t="s">
        <v>421</v>
      </c>
      <c r="J197" t="s">
        <v>421</v>
      </c>
      <c r="K197" t="s">
        <v>153</v>
      </c>
      <c r="L197" s="1">
        <v>0.65400000000000003</v>
      </c>
      <c r="M197">
        <v>26.12</v>
      </c>
      <c r="N197" s="1">
        <v>-2.6120000000000001</v>
      </c>
      <c r="O197" t="s">
        <v>183</v>
      </c>
      <c r="P197">
        <v>0.60599999999999998</v>
      </c>
      <c r="Q197" s="1">
        <v>4.8000000000000043E-2</v>
      </c>
      <c r="R197">
        <v>31.82</v>
      </c>
      <c r="S197" s="42">
        <v>-3.1819999999999999</v>
      </c>
      <c r="T197" s="1">
        <v>-0.56999999999999984</v>
      </c>
      <c r="U197">
        <v>46</v>
      </c>
      <c r="V197" s="21">
        <v>1661.0600000000002</v>
      </c>
      <c r="W197">
        <v>7.9207920792079278E-2</v>
      </c>
      <c r="X197">
        <v>5.2472423644394376E-6</v>
      </c>
      <c r="Y197">
        <v>8.7159844018757725E-7</v>
      </c>
      <c r="Z197" s="22">
        <v>0.87159844018757726</v>
      </c>
      <c r="AA197" s="22">
        <v>1.529120070504522</v>
      </c>
      <c r="AB197" s="22">
        <v>1.9323711459925366E-2</v>
      </c>
      <c r="AC197">
        <v>34.903799999999997</v>
      </c>
      <c r="AE197" s="32">
        <v>213</v>
      </c>
      <c r="AF197">
        <v>5.2472423644394377</v>
      </c>
      <c r="AG197">
        <v>11.020894580054243</v>
      </c>
      <c r="AH197" t="s">
        <v>557</v>
      </c>
      <c r="AI197" t="s">
        <v>558</v>
      </c>
      <c r="AJ197" t="s">
        <v>562</v>
      </c>
    </row>
    <row r="198" spans="1:36" x14ac:dyDescent="0.35">
      <c r="A198" s="2">
        <v>44734</v>
      </c>
      <c r="B198" t="s">
        <v>18</v>
      </c>
      <c r="C198" t="s">
        <v>548</v>
      </c>
      <c r="D198" t="s">
        <v>123</v>
      </c>
      <c r="E198" t="s">
        <v>21</v>
      </c>
      <c r="F198">
        <v>2</v>
      </c>
      <c r="G198" t="s">
        <v>22</v>
      </c>
      <c r="H198" t="s">
        <v>96</v>
      </c>
      <c r="I198" t="s">
        <v>459</v>
      </c>
      <c r="J198" t="s">
        <v>459</v>
      </c>
      <c r="K198" t="s">
        <v>142</v>
      </c>
      <c r="L198" s="1">
        <v>0.82099999999999995</v>
      </c>
      <c r="M198">
        <v>3.21</v>
      </c>
      <c r="N198" s="1">
        <v>-0.32100000000000001</v>
      </c>
      <c r="O198" t="s">
        <v>149</v>
      </c>
      <c r="P198">
        <v>0.68400000000000005</v>
      </c>
      <c r="Q198" s="1">
        <v>0.1369999999999999</v>
      </c>
      <c r="R198">
        <v>17.850000000000001</v>
      </c>
      <c r="S198" s="42">
        <v>-1.7850000000000001</v>
      </c>
      <c r="T198" s="1">
        <v>-1.4640000000000002</v>
      </c>
      <c r="U198">
        <v>39.5</v>
      </c>
      <c r="V198" s="21">
        <v>1224.7962500000001</v>
      </c>
      <c r="W198">
        <v>0.20029239766081855</v>
      </c>
      <c r="X198">
        <v>1.6439776854564533E-5</v>
      </c>
      <c r="Y198">
        <v>2.0135377042307435E-6</v>
      </c>
      <c r="Z198" s="22">
        <v>2.0135377042307434</v>
      </c>
      <c r="AA198" s="22">
        <v>1.3753672843106168</v>
      </c>
      <c r="AB198" s="22">
        <v>1.7380715266310343E-2</v>
      </c>
      <c r="AC198">
        <v>31.695499999999999</v>
      </c>
      <c r="AD198" s="36">
        <v>12.9</v>
      </c>
      <c r="AE198" s="32">
        <v>270</v>
      </c>
      <c r="AF198">
        <v>16.439776854564531</v>
      </c>
      <c r="AG198">
        <v>14.662698412698415</v>
      </c>
      <c r="AH198" t="s">
        <v>557</v>
      </c>
      <c r="AI198" t="s">
        <v>558</v>
      </c>
      <c r="AJ198" t="s">
        <v>562</v>
      </c>
    </row>
    <row r="199" spans="1:36" x14ac:dyDescent="0.35">
      <c r="A199" s="2">
        <v>44776</v>
      </c>
      <c r="B199" t="s">
        <v>18</v>
      </c>
      <c r="C199" t="s">
        <v>551</v>
      </c>
      <c r="D199" t="s">
        <v>109</v>
      </c>
      <c r="E199" t="s">
        <v>21</v>
      </c>
      <c r="F199">
        <v>11</v>
      </c>
      <c r="G199" t="s">
        <v>22</v>
      </c>
      <c r="H199" t="s">
        <v>110</v>
      </c>
      <c r="I199" t="s">
        <v>444</v>
      </c>
      <c r="J199" t="s">
        <v>444</v>
      </c>
      <c r="K199" t="s">
        <v>134</v>
      </c>
      <c r="L199" s="1">
        <v>0.66800000000000004</v>
      </c>
      <c r="M199">
        <v>3.95</v>
      </c>
      <c r="N199" s="1">
        <v>-0.39500000000000002</v>
      </c>
      <c r="O199" t="s">
        <v>202</v>
      </c>
      <c r="P199">
        <v>0.56999999999999995</v>
      </c>
      <c r="Q199" s="1">
        <v>9.8000000000000087E-2</v>
      </c>
      <c r="R199">
        <v>16.41</v>
      </c>
      <c r="S199" s="42">
        <v>-1.641</v>
      </c>
      <c r="T199" s="1">
        <v>-1.246</v>
      </c>
      <c r="U199">
        <v>39.75</v>
      </c>
      <c r="V199" s="21">
        <v>1240.3490624999999</v>
      </c>
      <c r="W199">
        <v>0.17192982456140368</v>
      </c>
      <c r="X199">
        <v>1.3622735149536237E-5</v>
      </c>
      <c r="Y199">
        <v>1.6896946771413067E-6</v>
      </c>
      <c r="Z199" s="22">
        <v>1.6896946771413066</v>
      </c>
      <c r="AA199" s="22">
        <v>1.3560952465018512</v>
      </c>
      <c r="AB199" s="22">
        <v>1.7137171737554954E-2</v>
      </c>
      <c r="AC199">
        <v>28.545300000000001</v>
      </c>
      <c r="AD199" s="36">
        <v>19</v>
      </c>
      <c r="AE199" s="32">
        <v>240</v>
      </c>
      <c r="AF199">
        <v>13.622735149536236</v>
      </c>
      <c r="AG199">
        <v>15.665264505802318</v>
      </c>
      <c r="AH199" t="s">
        <v>557</v>
      </c>
      <c r="AI199" t="s">
        <v>558</v>
      </c>
      <c r="AJ199" t="s">
        <v>562</v>
      </c>
    </row>
    <row r="200" spans="1:36" x14ac:dyDescent="0.35">
      <c r="A200" s="2">
        <v>44790</v>
      </c>
      <c r="B200" s="6" t="s">
        <v>18</v>
      </c>
      <c r="C200" s="6" t="s">
        <v>552</v>
      </c>
      <c r="D200" t="s">
        <v>123</v>
      </c>
      <c r="E200" t="s">
        <v>21</v>
      </c>
      <c r="F200">
        <v>1</v>
      </c>
      <c r="G200" t="s">
        <v>22</v>
      </c>
      <c r="H200" t="s">
        <v>96</v>
      </c>
      <c r="I200" t="s">
        <v>459</v>
      </c>
      <c r="J200" t="s">
        <v>459</v>
      </c>
      <c r="K200" t="s">
        <v>69</v>
      </c>
      <c r="L200" s="1">
        <v>0.86099999999999999</v>
      </c>
      <c r="M200">
        <v>14.28</v>
      </c>
      <c r="N200" s="1">
        <v>-1.4279999999999999</v>
      </c>
      <c r="O200" t="s">
        <v>129</v>
      </c>
      <c r="P200">
        <v>0.74099999999999999</v>
      </c>
      <c r="Q200" s="1">
        <v>0.12</v>
      </c>
      <c r="R200">
        <v>27.87</v>
      </c>
      <c r="S200" s="42">
        <v>-2.7869999999999999</v>
      </c>
      <c r="T200" s="1">
        <v>-1.359</v>
      </c>
      <c r="U200">
        <v>39.5</v>
      </c>
      <c r="V200" s="21">
        <v>1224.7962500000001</v>
      </c>
      <c r="W200">
        <v>0.16194331983805668</v>
      </c>
      <c r="X200">
        <v>1.2655312136129728E-5</v>
      </c>
      <c r="Y200">
        <v>1.5500178846911182E-6</v>
      </c>
      <c r="Z200" s="22">
        <v>1.5500178846911181</v>
      </c>
      <c r="AA200" s="22">
        <v>1.1405576782127433</v>
      </c>
      <c r="AB200" s="22">
        <v>1.4413392317788088E-2</v>
      </c>
      <c r="AC200">
        <v>32.178800000000003</v>
      </c>
      <c r="AD200" s="36">
        <v>12.9</v>
      </c>
      <c r="AE200" s="32">
        <v>270</v>
      </c>
      <c r="AF200">
        <v>12.655312136129728</v>
      </c>
      <c r="AG200">
        <v>11.310295975498345</v>
      </c>
      <c r="AH200" t="s">
        <v>557</v>
      </c>
      <c r="AI200" t="s">
        <v>558</v>
      </c>
      <c r="AJ200" t="s">
        <v>562</v>
      </c>
    </row>
    <row r="201" spans="1:36" x14ac:dyDescent="0.35">
      <c r="A201" s="2">
        <v>44778</v>
      </c>
      <c r="B201" s="6" t="s">
        <v>18</v>
      </c>
      <c r="C201" s="6" t="s">
        <v>551</v>
      </c>
      <c r="D201" t="s">
        <v>20</v>
      </c>
      <c r="E201" t="s">
        <v>21</v>
      </c>
      <c r="F201">
        <v>3</v>
      </c>
      <c r="G201" t="s">
        <v>22</v>
      </c>
      <c r="H201" t="s">
        <v>113</v>
      </c>
      <c r="I201" t="s">
        <v>421</v>
      </c>
      <c r="J201" t="s">
        <v>421</v>
      </c>
      <c r="K201" t="s">
        <v>207</v>
      </c>
      <c r="L201" s="1">
        <v>0.48399999999999999</v>
      </c>
      <c r="M201">
        <v>3.34</v>
      </c>
      <c r="N201" s="1">
        <v>-0.33399999999999996</v>
      </c>
      <c r="O201" s="6" t="s">
        <v>163</v>
      </c>
      <c r="P201">
        <v>0.42699999999999999</v>
      </c>
      <c r="Q201" s="1">
        <v>5.6999999999999995E-2</v>
      </c>
      <c r="R201">
        <v>21.04</v>
      </c>
      <c r="S201" s="42">
        <v>-2.1040000000000001</v>
      </c>
      <c r="T201" s="1">
        <v>-1.77</v>
      </c>
      <c r="U201">
        <v>46</v>
      </c>
      <c r="V201" s="21">
        <v>1661.0600000000002</v>
      </c>
      <c r="W201">
        <v>0.1334894613583138</v>
      </c>
      <c r="X201">
        <v>9.9763618874969172E-6</v>
      </c>
      <c r="Y201">
        <v>1.657133567684563E-6</v>
      </c>
      <c r="Z201" s="22">
        <v>1.6571335676845631</v>
      </c>
      <c r="AA201" s="22">
        <v>0.93623365405907522</v>
      </c>
      <c r="AB201" s="22">
        <v>1.1831320076872702E-2</v>
      </c>
      <c r="AC201">
        <v>33.254899999999999</v>
      </c>
      <c r="AD201" s="47"/>
      <c r="AE201" s="32">
        <v>213</v>
      </c>
      <c r="AF201">
        <v>9.9763618874969175</v>
      </c>
      <c r="AG201">
        <v>13.537474712107057</v>
      </c>
      <c r="AH201" t="s">
        <v>557</v>
      </c>
      <c r="AI201" t="s">
        <v>558</v>
      </c>
      <c r="AJ201" t="s">
        <v>562</v>
      </c>
    </row>
    <row r="202" spans="1:36" x14ac:dyDescent="0.35">
      <c r="A202" s="2">
        <v>44777</v>
      </c>
      <c r="B202" t="s">
        <v>18</v>
      </c>
      <c r="C202" t="s">
        <v>551</v>
      </c>
      <c r="D202" t="s">
        <v>123</v>
      </c>
      <c r="E202" t="s">
        <v>21</v>
      </c>
      <c r="F202">
        <v>1</v>
      </c>
      <c r="G202" t="s">
        <v>22</v>
      </c>
      <c r="H202" s="4" t="s">
        <v>130</v>
      </c>
      <c r="I202" t="s">
        <v>460</v>
      </c>
      <c r="J202" t="s">
        <v>460</v>
      </c>
      <c r="K202" t="s">
        <v>165</v>
      </c>
      <c r="L202" s="1">
        <v>0.70899999999999996</v>
      </c>
      <c r="M202">
        <v>2.81</v>
      </c>
      <c r="N202" s="1">
        <v>-0.28100000000000003</v>
      </c>
      <c r="O202" s="6" t="s">
        <v>168</v>
      </c>
      <c r="P202" s="4">
        <v>0.64100000000000001</v>
      </c>
      <c r="Q202" s="1">
        <v>6.7999999999999949E-2</v>
      </c>
      <c r="R202">
        <v>17.32</v>
      </c>
      <c r="S202" s="42">
        <v>-1.732</v>
      </c>
      <c r="T202" s="1">
        <v>-1.4510000000000001</v>
      </c>
      <c r="U202">
        <v>47.6</v>
      </c>
      <c r="V202" s="21">
        <v>1778.6216000000002</v>
      </c>
      <c r="W202">
        <v>0.10608424336973471</v>
      </c>
      <c r="X202">
        <v>7.5183614107649007E-6</v>
      </c>
      <c r="Y202">
        <v>1.3372320001792926E-6</v>
      </c>
      <c r="Z202" s="22">
        <v>1.3372320001792926</v>
      </c>
      <c r="AA202" s="22">
        <v>0.92159338399675572</v>
      </c>
      <c r="AB202" s="22">
        <v>1.1646308866937891E-2</v>
      </c>
      <c r="AC202">
        <v>29.967099999999999</v>
      </c>
      <c r="AD202" s="31">
        <v>17.7</v>
      </c>
      <c r="AE202" s="32">
        <v>375</v>
      </c>
      <c r="AF202">
        <v>7.5183614107649008</v>
      </c>
      <c r="AG202">
        <v>11.248072663787742</v>
      </c>
      <c r="AH202" t="s">
        <v>557</v>
      </c>
      <c r="AI202" t="s">
        <v>558</v>
      </c>
      <c r="AJ202" t="s">
        <v>562</v>
      </c>
    </row>
    <row r="203" spans="1:36" x14ac:dyDescent="0.35">
      <c r="A203" s="2">
        <v>44734</v>
      </c>
      <c r="B203" t="s">
        <v>18</v>
      </c>
      <c r="C203" t="s">
        <v>548</v>
      </c>
      <c r="D203" t="s">
        <v>109</v>
      </c>
      <c r="E203" t="s">
        <v>21</v>
      </c>
      <c r="F203">
        <v>14</v>
      </c>
      <c r="G203" t="s">
        <v>22</v>
      </c>
      <c r="H203" t="s">
        <v>110</v>
      </c>
      <c r="I203" t="s">
        <v>444</v>
      </c>
      <c r="J203" t="s">
        <v>444</v>
      </c>
      <c r="K203" t="s">
        <v>145</v>
      </c>
      <c r="L203" s="1">
        <v>0.67700000000000005</v>
      </c>
      <c r="M203">
        <v>4.18</v>
      </c>
      <c r="N203" s="1">
        <v>-0.41799999999999998</v>
      </c>
      <c r="O203" t="s">
        <v>147</v>
      </c>
      <c r="P203">
        <v>0.6</v>
      </c>
      <c r="Q203" s="1">
        <v>7.7000000000000068E-2</v>
      </c>
      <c r="R203">
        <v>18.02</v>
      </c>
      <c r="S203" s="42">
        <v>-1.802</v>
      </c>
      <c r="T203" s="1">
        <v>-1.3840000000000001</v>
      </c>
      <c r="U203">
        <v>39.75</v>
      </c>
      <c r="V203" s="21">
        <v>1240.3490624999999</v>
      </c>
      <c r="W203">
        <v>0.12833333333333347</v>
      </c>
      <c r="X203">
        <v>9.5041406528471378E-6</v>
      </c>
      <c r="Y203">
        <v>1.1788451948627084E-6</v>
      </c>
      <c r="Z203" s="22">
        <v>1.1788451948627083</v>
      </c>
      <c r="AA203" s="22">
        <v>0.85176675929386436</v>
      </c>
      <c r="AB203" s="22">
        <v>1.0763899712806538E-2</v>
      </c>
      <c r="AC203">
        <v>31.695499999999999</v>
      </c>
      <c r="AD203" s="31">
        <v>19</v>
      </c>
      <c r="AE203" s="32">
        <v>240</v>
      </c>
      <c r="AF203">
        <v>9.5041406528471377</v>
      </c>
      <c r="AG203">
        <v>15.591269841269842</v>
      </c>
      <c r="AH203" t="s">
        <v>557</v>
      </c>
      <c r="AI203" t="s">
        <v>558</v>
      </c>
      <c r="AJ203" t="s">
        <v>562</v>
      </c>
    </row>
    <row r="204" spans="1:36" x14ac:dyDescent="0.35">
      <c r="A204" s="2">
        <v>44804</v>
      </c>
      <c r="B204" s="6" t="s">
        <v>18</v>
      </c>
      <c r="C204" s="6" t="s">
        <v>553</v>
      </c>
      <c r="D204" t="s">
        <v>109</v>
      </c>
      <c r="E204" t="s">
        <v>21</v>
      </c>
      <c r="F204">
        <v>10</v>
      </c>
      <c r="G204" t="s">
        <v>22</v>
      </c>
      <c r="H204" t="s">
        <v>110</v>
      </c>
      <c r="I204" t="s">
        <v>444</v>
      </c>
      <c r="J204" t="s">
        <v>444</v>
      </c>
      <c r="K204" t="s">
        <v>226</v>
      </c>
      <c r="L204" s="1">
        <v>0.67500000000000004</v>
      </c>
      <c r="M204">
        <v>9.43</v>
      </c>
      <c r="N204" s="1">
        <v>-0.94299999999999995</v>
      </c>
      <c r="O204" t="s">
        <v>233</v>
      </c>
      <c r="P204">
        <v>0.629</v>
      </c>
      <c r="Q204" s="1">
        <v>4.6000000000000041E-2</v>
      </c>
      <c r="R204">
        <v>17.87</v>
      </c>
      <c r="S204" s="42">
        <v>-1.7870000000000001</v>
      </c>
      <c r="T204" s="1">
        <v>-0.84400000000000019</v>
      </c>
      <c r="U204">
        <v>39.75</v>
      </c>
      <c r="V204" s="21">
        <v>1240.3490624999999</v>
      </c>
      <c r="W204">
        <v>7.3131955484896732E-2</v>
      </c>
      <c r="X204">
        <v>4.756230654294515E-6</v>
      </c>
      <c r="Y204">
        <v>5.8993862330879632E-7</v>
      </c>
      <c r="Z204" s="22">
        <v>0.58993862330879632</v>
      </c>
      <c r="AA204" s="22">
        <v>0.698979411503313</v>
      </c>
      <c r="AB204" s="22">
        <v>8.8331039039085801E-3</v>
      </c>
      <c r="AC204">
        <v>32.519599999999997</v>
      </c>
      <c r="AD204" s="31">
        <v>19</v>
      </c>
      <c r="AE204" s="32">
        <v>240</v>
      </c>
      <c r="AF204">
        <v>4.756230654294515</v>
      </c>
      <c r="AG204">
        <v>7.0107887060214562</v>
      </c>
      <c r="AH204" t="s">
        <v>557</v>
      </c>
      <c r="AI204" t="s">
        <v>558</v>
      </c>
      <c r="AJ204" t="s">
        <v>562</v>
      </c>
    </row>
    <row r="205" spans="1:36" x14ac:dyDescent="0.35">
      <c r="A205" s="2">
        <v>44722</v>
      </c>
      <c r="B205" t="s">
        <v>18</v>
      </c>
      <c r="C205" t="s">
        <v>547</v>
      </c>
      <c r="D205" t="s">
        <v>109</v>
      </c>
      <c r="E205" t="s">
        <v>21</v>
      </c>
      <c r="F205">
        <v>9</v>
      </c>
      <c r="G205" t="s">
        <v>22</v>
      </c>
      <c r="H205" t="s">
        <v>110</v>
      </c>
      <c r="I205" t="s">
        <v>444</v>
      </c>
      <c r="J205" t="s">
        <v>444</v>
      </c>
      <c r="K205" t="s">
        <v>111</v>
      </c>
      <c r="L205" s="1">
        <v>0.57199999999999995</v>
      </c>
      <c r="M205">
        <v>1.98</v>
      </c>
      <c r="N205" s="1">
        <v>-0.19800000000000001</v>
      </c>
      <c r="O205" t="s">
        <v>112</v>
      </c>
      <c r="P205">
        <v>0.53600000000000003</v>
      </c>
      <c r="Q205" s="1">
        <v>3.5999999999999921E-2</v>
      </c>
      <c r="R205">
        <v>12.12</v>
      </c>
      <c r="S205" s="42">
        <v>-1.212</v>
      </c>
      <c r="T205" s="1">
        <v>-1.014</v>
      </c>
      <c r="U205">
        <v>39.75</v>
      </c>
      <c r="V205" s="21">
        <v>1240.3490624999999</v>
      </c>
      <c r="W205">
        <v>6.7164179104477459E-2</v>
      </c>
      <c r="X205">
        <v>4.2830533469800642E-6</v>
      </c>
      <c r="Y205">
        <v>5.3124812035642093E-7</v>
      </c>
      <c r="Z205" s="22">
        <v>0.53124812035642088</v>
      </c>
      <c r="AA205" s="22">
        <v>0.52391333368483317</v>
      </c>
      <c r="AB205" s="22">
        <v>6.6207685618781976E-3</v>
      </c>
      <c r="AC205">
        <v>27.385200000000001</v>
      </c>
      <c r="AD205" s="31">
        <v>19</v>
      </c>
      <c r="AE205" s="32">
        <v>240</v>
      </c>
      <c r="AF205">
        <v>4.283053346980064</v>
      </c>
      <c r="AG205">
        <v>18.418666666666667</v>
      </c>
      <c r="AH205" t="s">
        <v>557</v>
      </c>
      <c r="AI205" t="s">
        <v>558</v>
      </c>
      <c r="AJ205" t="s">
        <v>562</v>
      </c>
    </row>
    <row r="206" spans="1:36" x14ac:dyDescent="0.35">
      <c r="A206" s="2">
        <v>44790</v>
      </c>
      <c r="B206" s="6" t="s">
        <v>18</v>
      </c>
      <c r="C206" s="6" t="s">
        <v>552</v>
      </c>
      <c r="D206" t="s">
        <v>109</v>
      </c>
      <c r="E206" t="s">
        <v>21</v>
      </c>
      <c r="F206">
        <v>11</v>
      </c>
      <c r="G206" t="s">
        <v>22</v>
      </c>
      <c r="H206" t="s">
        <v>110</v>
      </c>
      <c r="I206" t="s">
        <v>444</v>
      </c>
      <c r="J206" t="s">
        <v>444</v>
      </c>
      <c r="K206" t="s">
        <v>215</v>
      </c>
      <c r="L206" s="1">
        <v>0.70099999999999996</v>
      </c>
      <c r="M206">
        <v>16.57</v>
      </c>
      <c r="N206" s="1">
        <v>-1.657</v>
      </c>
      <c r="O206" s="6" t="s">
        <v>160</v>
      </c>
      <c r="P206">
        <v>0.65400000000000003</v>
      </c>
      <c r="Q206" s="1">
        <v>4.6999999999999931E-2</v>
      </c>
      <c r="R206">
        <v>29.61</v>
      </c>
      <c r="S206" s="42">
        <v>-2.9609999999999999</v>
      </c>
      <c r="T206" s="1">
        <v>-1.3039999999999998</v>
      </c>
      <c r="U206">
        <v>39.75</v>
      </c>
      <c r="V206" s="21">
        <v>1240.3490624999999</v>
      </c>
      <c r="W206">
        <v>7.186544342507635E-2</v>
      </c>
      <c r="X206">
        <v>4.6550378473695944E-6</v>
      </c>
      <c r="Y206">
        <v>5.7738718298868942E-7</v>
      </c>
      <c r="Z206" s="22">
        <v>0.57738718298868941</v>
      </c>
      <c r="AA206" s="22">
        <v>0.442781582046541</v>
      </c>
      <c r="AB206" s="22">
        <v>5.5954948838082925E-3</v>
      </c>
      <c r="AC206">
        <v>32.178800000000003</v>
      </c>
      <c r="AD206" s="31">
        <v>19</v>
      </c>
      <c r="AE206" s="32">
        <v>240</v>
      </c>
      <c r="AF206">
        <v>4.6550378473695941</v>
      </c>
      <c r="AG206">
        <v>15.49463920787486</v>
      </c>
      <c r="AH206" t="s">
        <v>557</v>
      </c>
      <c r="AI206" t="s">
        <v>558</v>
      </c>
      <c r="AJ206" t="s">
        <v>562</v>
      </c>
    </row>
    <row r="207" spans="1:36" x14ac:dyDescent="0.35">
      <c r="A207" s="2">
        <v>44734</v>
      </c>
      <c r="B207" t="s">
        <v>18</v>
      </c>
      <c r="C207" t="s">
        <v>548</v>
      </c>
      <c r="D207" t="s">
        <v>123</v>
      </c>
      <c r="E207" t="s">
        <v>21</v>
      </c>
      <c r="F207">
        <v>7</v>
      </c>
      <c r="G207" t="s">
        <v>22</v>
      </c>
      <c r="H207" t="s">
        <v>96</v>
      </c>
      <c r="I207" t="s">
        <v>459</v>
      </c>
      <c r="J207" t="s">
        <v>459</v>
      </c>
      <c r="K207" t="s">
        <v>142</v>
      </c>
      <c r="L207" s="1">
        <v>0.751</v>
      </c>
      <c r="M207">
        <v>5.28</v>
      </c>
      <c r="N207" s="1">
        <v>-0.52800000000000002</v>
      </c>
      <c r="O207" t="s">
        <v>149</v>
      </c>
      <c r="P207">
        <v>0.71199999999999997</v>
      </c>
      <c r="Q207" s="1">
        <v>3.9000000000000035E-2</v>
      </c>
      <c r="R207">
        <v>16.190000000000001</v>
      </c>
      <c r="S207" s="42">
        <v>-1.6190000000000002</v>
      </c>
      <c r="T207" s="1">
        <v>-1.0910000000000002</v>
      </c>
      <c r="U207">
        <v>39.5</v>
      </c>
      <c r="V207" s="21">
        <v>1224.7962500000001</v>
      </c>
      <c r="W207">
        <v>5.4775280898876455E-2</v>
      </c>
      <c r="X207">
        <v>3.3323040463576291E-6</v>
      </c>
      <c r="Y207">
        <v>4.0813934998386505E-7</v>
      </c>
      <c r="Z207" s="22">
        <v>0.40813934998386503</v>
      </c>
      <c r="AA207" s="22">
        <v>0.37409656277164521</v>
      </c>
      <c r="AB207" s="22">
        <v>4.7275123625602506E-3</v>
      </c>
      <c r="AC207">
        <v>31.695499999999999</v>
      </c>
      <c r="AD207" s="31">
        <v>12.9</v>
      </c>
      <c r="AE207" s="32">
        <v>270</v>
      </c>
      <c r="AF207">
        <v>3.332304046357629</v>
      </c>
      <c r="AG207">
        <v>14.662698412698415</v>
      </c>
      <c r="AH207" t="s">
        <v>557</v>
      </c>
      <c r="AI207" t="s">
        <v>558</v>
      </c>
      <c r="AJ207" t="s">
        <v>562</v>
      </c>
    </row>
    <row r="208" spans="1:36" x14ac:dyDescent="0.35">
      <c r="A208" s="2">
        <v>44791</v>
      </c>
      <c r="B208" s="6" t="s">
        <v>18</v>
      </c>
      <c r="C208" s="6" t="s">
        <v>552</v>
      </c>
      <c r="D208" t="s">
        <v>123</v>
      </c>
      <c r="E208" t="s">
        <v>21</v>
      </c>
      <c r="F208">
        <v>3</v>
      </c>
      <c r="G208" t="s">
        <v>22</v>
      </c>
      <c r="H208" t="s">
        <v>130</v>
      </c>
      <c r="I208" t="s">
        <v>460</v>
      </c>
      <c r="J208" t="s">
        <v>460</v>
      </c>
      <c r="K208" t="s">
        <v>222</v>
      </c>
      <c r="L208" s="1">
        <v>0.76500000000000001</v>
      </c>
      <c r="M208">
        <v>5.85</v>
      </c>
      <c r="N208" s="1">
        <v>-0.58499999999999996</v>
      </c>
      <c r="O208" t="s">
        <v>223</v>
      </c>
      <c r="P208">
        <v>0.73899999999999999</v>
      </c>
      <c r="Q208" s="1">
        <v>2.6000000000000023E-2</v>
      </c>
      <c r="R208">
        <v>20.34</v>
      </c>
      <c r="S208" s="42">
        <v>-2.0339999999999998</v>
      </c>
      <c r="T208" s="1">
        <v>-1.4489999999999998</v>
      </c>
      <c r="U208">
        <v>47.6</v>
      </c>
      <c r="V208" s="21">
        <v>1778.6216000000002</v>
      </c>
      <c r="W208">
        <v>3.5182679296346449E-2</v>
      </c>
      <c r="X208">
        <v>1.9323146613623944E-6</v>
      </c>
      <c r="Y208">
        <v>3.4368565946958406E-7</v>
      </c>
      <c r="Z208" s="22">
        <v>0.34368565946958407</v>
      </c>
      <c r="AA208" s="22">
        <v>0.23718817078646245</v>
      </c>
      <c r="AB208" s="22">
        <v>2.9973812144607156E-3</v>
      </c>
      <c r="AC208">
        <v>28.894600000000001</v>
      </c>
      <c r="AD208" s="31">
        <v>17.7</v>
      </c>
      <c r="AE208" s="32">
        <v>375</v>
      </c>
      <c r="AF208">
        <v>1.9323146613623945</v>
      </c>
      <c r="AG208">
        <v>11.347959829038007</v>
      </c>
      <c r="AH208" t="s">
        <v>557</v>
      </c>
      <c r="AI208" t="s">
        <v>558</v>
      </c>
      <c r="AJ208" t="s">
        <v>562</v>
      </c>
    </row>
    <row r="209" spans="1:36" x14ac:dyDescent="0.35">
      <c r="A209" s="2">
        <v>44750</v>
      </c>
      <c r="B209" t="s">
        <v>18</v>
      </c>
      <c r="C209" t="s">
        <v>550</v>
      </c>
      <c r="D209" t="s">
        <v>123</v>
      </c>
      <c r="E209" t="s">
        <v>21</v>
      </c>
      <c r="F209">
        <v>5</v>
      </c>
      <c r="G209" t="s">
        <v>22</v>
      </c>
      <c r="H209" t="s">
        <v>130</v>
      </c>
      <c r="I209" t="s">
        <v>460</v>
      </c>
      <c r="J209" t="s">
        <v>460</v>
      </c>
      <c r="K209" t="s">
        <v>134</v>
      </c>
      <c r="L209" s="1">
        <v>0.78200000000000003</v>
      </c>
      <c r="M209">
        <v>10.85</v>
      </c>
      <c r="N209" s="1">
        <v>-1.085</v>
      </c>
      <c r="O209" t="s">
        <v>179</v>
      </c>
      <c r="P209">
        <v>0.76300000000000001</v>
      </c>
      <c r="Q209" s="1">
        <v>1.9000000000000017E-2</v>
      </c>
      <c r="R209">
        <v>21.98</v>
      </c>
      <c r="S209" s="42">
        <v>-2.198</v>
      </c>
      <c r="T209" s="1">
        <v>-1.113</v>
      </c>
      <c r="U209">
        <v>47.6</v>
      </c>
      <c r="V209" s="21">
        <v>1778.6216000000002</v>
      </c>
      <c r="W209">
        <v>2.4901703800786393E-2</v>
      </c>
      <c r="X209">
        <v>1.2627138323125007E-6</v>
      </c>
      <c r="Y209">
        <v>2.245890096769792E-7</v>
      </c>
      <c r="Z209" s="22">
        <v>0.2245890096769792</v>
      </c>
      <c r="AA209" s="22">
        <v>0.20178707068910981</v>
      </c>
      <c r="AB209" s="22">
        <v>2.5500123931101E-3</v>
      </c>
      <c r="AC209">
        <v>33.388599999999997</v>
      </c>
      <c r="AD209" s="31">
        <v>17.7</v>
      </c>
      <c r="AE209" s="32">
        <v>375</v>
      </c>
      <c r="AF209">
        <v>1.2627138323125007</v>
      </c>
      <c r="AG209">
        <v>10.019670781892938</v>
      </c>
      <c r="AH209" t="s">
        <v>557</v>
      </c>
      <c r="AI209" t="s">
        <v>558</v>
      </c>
      <c r="AJ209" t="s">
        <v>562</v>
      </c>
    </row>
    <row r="210" spans="1:36" x14ac:dyDescent="0.35">
      <c r="A210" s="2">
        <v>44749</v>
      </c>
      <c r="B210" t="s">
        <v>18</v>
      </c>
      <c r="C210" t="s">
        <v>550</v>
      </c>
      <c r="D210" t="s">
        <v>109</v>
      </c>
      <c r="E210" t="s">
        <v>21</v>
      </c>
      <c r="F210">
        <v>14</v>
      </c>
      <c r="G210" t="s">
        <v>22</v>
      </c>
      <c r="H210" t="s">
        <v>110</v>
      </c>
      <c r="I210" t="s">
        <v>444</v>
      </c>
      <c r="J210" t="s">
        <v>444</v>
      </c>
      <c r="K210" t="s">
        <v>153</v>
      </c>
      <c r="L210" s="1">
        <v>0.70199999999999996</v>
      </c>
      <c r="M210">
        <v>8.82</v>
      </c>
      <c r="N210" s="1">
        <v>-0.88200000000000001</v>
      </c>
      <c r="O210" t="s">
        <v>176</v>
      </c>
      <c r="P210">
        <v>0.68300000000000005</v>
      </c>
      <c r="Q210" s="1">
        <v>1.8999999999999906E-2</v>
      </c>
      <c r="R210">
        <v>20.55</v>
      </c>
      <c r="S210" s="42">
        <v>-2.0550000000000002</v>
      </c>
      <c r="T210" s="1">
        <v>-1.173</v>
      </c>
      <c r="U210">
        <v>39.75</v>
      </c>
      <c r="V210" s="21">
        <v>1240.3490624999999</v>
      </c>
      <c r="W210">
        <v>2.781844802342592E-2</v>
      </c>
      <c r="X210">
        <v>1.4471740218857953E-6</v>
      </c>
      <c r="Y210">
        <v>1.7950009413204006E-7</v>
      </c>
      <c r="Z210" s="22">
        <v>0.17950009413204004</v>
      </c>
      <c r="AA210" s="22">
        <v>0.15302650821145783</v>
      </c>
      <c r="AB210" s="22">
        <v>1.9338181137223951E-3</v>
      </c>
      <c r="AC210">
        <v>34.081400000000002</v>
      </c>
      <c r="AD210" s="31">
        <v>19</v>
      </c>
      <c r="AE210" s="32">
        <v>240</v>
      </c>
      <c r="AF210">
        <v>1.4471740218857954</v>
      </c>
      <c r="AG210">
        <v>13.083333333333334</v>
      </c>
      <c r="AH210" t="s">
        <v>557</v>
      </c>
      <c r="AI210" t="s">
        <v>558</v>
      </c>
      <c r="AJ210" t="s">
        <v>562</v>
      </c>
    </row>
    <row r="211" spans="1:36" x14ac:dyDescent="0.35">
      <c r="A211" s="2">
        <v>44763</v>
      </c>
      <c r="B211" t="s">
        <v>18</v>
      </c>
      <c r="C211" t="s">
        <v>549</v>
      </c>
      <c r="D211" t="s">
        <v>109</v>
      </c>
      <c r="E211" t="s">
        <v>21</v>
      </c>
      <c r="F211">
        <v>11</v>
      </c>
      <c r="G211" t="s">
        <v>22</v>
      </c>
      <c r="H211" t="s">
        <v>110</v>
      </c>
      <c r="I211" t="s">
        <v>444</v>
      </c>
      <c r="J211" t="s">
        <v>444</v>
      </c>
      <c r="K211" t="s">
        <v>188</v>
      </c>
      <c r="L211" s="1">
        <v>0.71699999999999997</v>
      </c>
      <c r="M211">
        <v>14.95</v>
      </c>
      <c r="N211" s="1">
        <v>-1.4949999999999999</v>
      </c>
      <c r="O211" t="s">
        <v>189</v>
      </c>
      <c r="P211">
        <v>0.70499999999999996</v>
      </c>
      <c r="Q211" s="1">
        <v>1.2000000000000011E-2</v>
      </c>
      <c r="R211">
        <v>27.54</v>
      </c>
      <c r="S211" s="42">
        <v>-2.754</v>
      </c>
      <c r="T211" s="1">
        <v>-1.2590000000000001</v>
      </c>
      <c r="U211">
        <v>39.75</v>
      </c>
      <c r="V211" s="21">
        <v>1240.3490624999999</v>
      </c>
      <c r="W211">
        <v>1.7021276595744698E-2</v>
      </c>
      <c r="X211">
        <v>7.9049344367652482E-7</v>
      </c>
      <c r="Y211">
        <v>9.8048780177657408E-8</v>
      </c>
      <c r="Z211" s="22">
        <v>9.8048780177657405E-2</v>
      </c>
      <c r="AA211" s="22">
        <v>7.7878300379394277E-2</v>
      </c>
      <c r="AB211" s="22">
        <v>9.8415934402344284E-4</v>
      </c>
      <c r="AC211">
        <v>31.981100000000001</v>
      </c>
      <c r="AD211" s="31">
        <v>19</v>
      </c>
      <c r="AE211" s="32">
        <v>240</v>
      </c>
      <c r="AF211">
        <v>0.79049344367652485</v>
      </c>
      <c r="AG211">
        <v>12.389091192032369</v>
      </c>
      <c r="AH211" t="s">
        <v>557</v>
      </c>
      <c r="AI211" t="s">
        <v>558</v>
      </c>
      <c r="AJ211" t="s">
        <v>562</v>
      </c>
    </row>
    <row r="212" spans="1:36" x14ac:dyDescent="0.35">
      <c r="A212" s="2">
        <v>44735</v>
      </c>
      <c r="B212" t="s">
        <v>18</v>
      </c>
      <c r="C212" t="s">
        <v>548</v>
      </c>
      <c r="D212" t="s">
        <v>86</v>
      </c>
      <c r="E212" t="s">
        <v>46</v>
      </c>
      <c r="F212">
        <v>11</v>
      </c>
      <c r="G212" t="s">
        <v>33</v>
      </c>
      <c r="H212" t="s">
        <v>54</v>
      </c>
      <c r="I212" t="s">
        <v>402</v>
      </c>
      <c r="J212" t="s">
        <v>402</v>
      </c>
      <c r="K212" t="s">
        <v>150</v>
      </c>
      <c r="L212" s="1">
        <v>0.77300000000000002</v>
      </c>
      <c r="M212">
        <v>8.08</v>
      </c>
      <c r="N212" s="1">
        <v>-0.80800000000000005</v>
      </c>
      <c r="O212" t="s">
        <v>151</v>
      </c>
      <c r="P212">
        <v>0.80700000000000005</v>
      </c>
      <c r="Q212" s="1">
        <v>-3.400000000000003E-2</v>
      </c>
      <c r="S212" s="42" t="s">
        <v>103</v>
      </c>
      <c r="T212" s="1" t="s">
        <v>103</v>
      </c>
      <c r="U212">
        <v>47.95</v>
      </c>
      <c r="V212" s="21">
        <v>1804.8739625000003</v>
      </c>
      <c r="W212">
        <v>4.3984476067270413E-2</v>
      </c>
      <c r="X212">
        <v>2.5435984476205165E-6</v>
      </c>
      <c r="Y212">
        <v>4.5908746091656907E-7</v>
      </c>
      <c r="Z212" s="22">
        <v>0.45908746091656905</v>
      </c>
      <c r="AA212" s="22" t="e">
        <v>#VALUE!</v>
      </c>
      <c r="AB212" s="22"/>
      <c r="AC212">
        <v>33.261499999999998</v>
      </c>
      <c r="AD212" s="37">
        <v>33.4</v>
      </c>
      <c r="AE212" s="39">
        <v>340</v>
      </c>
      <c r="AF212">
        <v>2.5435984476205165</v>
      </c>
      <c r="AG212">
        <v>11.388095238095239</v>
      </c>
      <c r="AH212" t="s">
        <v>559</v>
      </c>
      <c r="AI212" t="s">
        <v>561</v>
      </c>
      <c r="AJ212" t="s">
        <v>560</v>
      </c>
    </row>
    <row r="213" spans="1:36" x14ac:dyDescent="0.35">
      <c r="A213" s="2">
        <v>44764</v>
      </c>
      <c r="B213" t="s">
        <v>18</v>
      </c>
      <c r="C213" t="s">
        <v>549</v>
      </c>
      <c r="D213" t="s">
        <v>133</v>
      </c>
      <c r="E213" t="s">
        <v>46</v>
      </c>
      <c r="F213">
        <v>6</v>
      </c>
      <c r="G213" t="s">
        <v>33</v>
      </c>
      <c r="H213" t="s">
        <v>64</v>
      </c>
      <c r="I213" t="s">
        <v>476</v>
      </c>
      <c r="J213" t="s">
        <v>476</v>
      </c>
      <c r="K213" t="s">
        <v>191</v>
      </c>
      <c r="L213" s="1">
        <v>0.63700000000000001</v>
      </c>
      <c r="M213" t="s">
        <v>103</v>
      </c>
      <c r="N213" s="1" t="s">
        <v>103</v>
      </c>
      <c r="O213" t="s">
        <v>189</v>
      </c>
      <c r="P213">
        <v>0.72099999999999997</v>
      </c>
      <c r="Q213" s="1">
        <v>-8.3999999999999964E-2</v>
      </c>
      <c r="R213" t="s">
        <v>103</v>
      </c>
      <c r="S213" s="42" t="s">
        <v>103</v>
      </c>
      <c r="T213" s="1" t="s">
        <v>103</v>
      </c>
      <c r="U213">
        <v>75.099999999999994</v>
      </c>
      <c r="V213" s="21">
        <v>4427.4078499999996</v>
      </c>
      <c r="W213">
        <v>0.13186813186813182</v>
      </c>
      <c r="X213">
        <v>9.8274110434886081E-6</v>
      </c>
      <c r="Y213">
        <v>4.3509956799118153E-6</v>
      </c>
      <c r="Z213" s="22">
        <v>4.350995679911815</v>
      </c>
      <c r="AA213" s="22" t="e">
        <v>#VALUE!</v>
      </c>
      <c r="AB213" s="22"/>
      <c r="AC213">
        <v>34.764699999999998</v>
      </c>
      <c r="AD213" s="34">
        <v>56.6</v>
      </c>
      <c r="AE213" s="35">
        <v>445</v>
      </c>
      <c r="AF213">
        <v>9.8274110434886079</v>
      </c>
      <c r="AG213">
        <v>6.5184028628141686</v>
      </c>
      <c r="AH213" t="s">
        <v>559</v>
      </c>
      <c r="AI213" t="s">
        <v>561</v>
      </c>
      <c r="AJ213" t="s">
        <v>560</v>
      </c>
    </row>
    <row r="214" spans="1:36" x14ac:dyDescent="0.35">
      <c r="A214" s="2">
        <v>44776</v>
      </c>
      <c r="B214" t="s">
        <v>18</v>
      </c>
      <c r="C214" t="s">
        <v>551</v>
      </c>
      <c r="D214" t="s">
        <v>133</v>
      </c>
      <c r="E214" t="s">
        <v>46</v>
      </c>
      <c r="F214">
        <v>8</v>
      </c>
      <c r="G214" t="s">
        <v>33</v>
      </c>
      <c r="H214" t="s">
        <v>64</v>
      </c>
      <c r="I214" t="s">
        <v>476</v>
      </c>
      <c r="J214" t="s">
        <v>476</v>
      </c>
      <c r="K214" t="s">
        <v>199</v>
      </c>
      <c r="L214" s="1">
        <v>0.63100000000000001</v>
      </c>
      <c r="N214" s="1" t="s">
        <v>103</v>
      </c>
      <c r="O214" t="s">
        <v>200</v>
      </c>
      <c r="P214">
        <v>0.66500000000000004</v>
      </c>
      <c r="Q214" s="1">
        <v>-3.400000000000003E-2</v>
      </c>
      <c r="S214" s="42" t="s">
        <v>103</v>
      </c>
      <c r="T214" s="1" t="s">
        <v>103</v>
      </c>
      <c r="U214">
        <v>75.099999999999994</v>
      </c>
      <c r="V214" s="21">
        <v>4427.4078499999996</v>
      </c>
      <c r="W214">
        <v>5.3882725832012729E-2</v>
      </c>
      <c r="X214">
        <v>3.2655878162400775E-6</v>
      </c>
      <c r="Y214">
        <v>1.4458089132485676E-6</v>
      </c>
      <c r="Z214" s="22">
        <v>1.4458089132485676</v>
      </c>
      <c r="AA214" s="22" t="e">
        <v>#VALUE!</v>
      </c>
      <c r="AB214" s="22"/>
      <c r="AC214">
        <v>28.545300000000001</v>
      </c>
      <c r="AD214" s="34">
        <v>56.6</v>
      </c>
      <c r="AE214" s="35">
        <v>445</v>
      </c>
      <c r="AF214">
        <v>3.2655878162400773</v>
      </c>
      <c r="AG214">
        <v>8.0311143168665637</v>
      </c>
      <c r="AH214" t="s">
        <v>559</v>
      </c>
      <c r="AI214" t="s">
        <v>561</v>
      </c>
      <c r="AJ214" t="s">
        <v>560</v>
      </c>
    </row>
    <row r="215" spans="1:36" x14ac:dyDescent="0.35">
      <c r="A215" s="2">
        <v>44778</v>
      </c>
      <c r="B215" s="6" t="s">
        <v>18</v>
      </c>
      <c r="C215" s="6" t="s">
        <v>551</v>
      </c>
      <c r="D215" t="s">
        <v>86</v>
      </c>
      <c r="E215" t="s">
        <v>46</v>
      </c>
      <c r="F215">
        <v>7</v>
      </c>
      <c r="G215" t="s">
        <v>33</v>
      </c>
      <c r="H215" t="s">
        <v>54</v>
      </c>
      <c r="I215" t="s">
        <v>402</v>
      </c>
      <c r="J215" t="s">
        <v>402</v>
      </c>
      <c r="K215" t="s">
        <v>208</v>
      </c>
      <c r="L215" s="1">
        <v>0.79100000000000004</v>
      </c>
      <c r="N215" s="1" t="s">
        <v>103</v>
      </c>
      <c r="O215" s="6" t="s">
        <v>168</v>
      </c>
      <c r="P215">
        <v>0.74399999999999999</v>
      </c>
      <c r="Q215" s="1">
        <v>4.7000000000000042E-2</v>
      </c>
      <c r="R215">
        <v>26.93</v>
      </c>
      <c r="S215" s="42">
        <v>-2.6930000000000001</v>
      </c>
      <c r="T215" s="1" t="s">
        <v>103</v>
      </c>
      <c r="U215">
        <v>47.95</v>
      </c>
      <c r="V215" s="21">
        <v>1804.8739625000003</v>
      </c>
      <c r="W215">
        <v>6.3172043010752743E-2</v>
      </c>
      <c r="X215">
        <v>3.9718527636844711E-6</v>
      </c>
      <c r="Y215">
        <v>7.1686936360577679E-7</v>
      </c>
      <c r="Z215" s="22">
        <v>0.7168693636057768</v>
      </c>
      <c r="AA215" s="22" t="e">
        <v>#VALUE!</v>
      </c>
      <c r="AB215" s="22"/>
      <c r="AC215">
        <v>33.254899999999999</v>
      </c>
      <c r="AD215" s="37">
        <v>33.4</v>
      </c>
      <c r="AE215" s="39">
        <v>340</v>
      </c>
      <c r="AF215">
        <v>3.9718527636844709</v>
      </c>
      <c r="AG215">
        <v>11.958942411336949</v>
      </c>
      <c r="AH215" t="s">
        <v>559</v>
      </c>
      <c r="AI215" t="s">
        <v>561</v>
      </c>
      <c r="AJ215" t="s">
        <v>560</v>
      </c>
    </row>
    <row r="216" spans="1:36" x14ac:dyDescent="0.35">
      <c r="A216" s="2">
        <v>44790</v>
      </c>
      <c r="B216" s="6" t="s">
        <v>18</v>
      </c>
      <c r="C216" s="6" t="s">
        <v>552</v>
      </c>
      <c r="D216" t="s">
        <v>133</v>
      </c>
      <c r="E216" t="s">
        <v>46</v>
      </c>
      <c r="F216">
        <v>14</v>
      </c>
      <c r="G216" t="s">
        <v>33</v>
      </c>
      <c r="H216" t="s">
        <v>64</v>
      </c>
      <c r="I216" t="s">
        <v>476</v>
      </c>
      <c r="J216" t="s">
        <v>476</v>
      </c>
      <c r="K216" t="s">
        <v>188</v>
      </c>
      <c r="L216" s="1">
        <v>0.629</v>
      </c>
      <c r="N216" s="1" t="s">
        <v>103</v>
      </c>
      <c r="O216" t="s">
        <v>218</v>
      </c>
      <c r="P216">
        <v>0.73499999999999999</v>
      </c>
      <c r="Q216" s="1">
        <v>-0.10599999999999998</v>
      </c>
      <c r="S216" s="42" t="s">
        <v>103</v>
      </c>
      <c r="T216" s="1" t="s">
        <v>103</v>
      </c>
      <c r="U216">
        <v>75.099999999999994</v>
      </c>
      <c r="V216" s="21">
        <v>4427.4078499999996</v>
      </c>
      <c r="W216">
        <v>0.16852146263910966</v>
      </c>
      <c r="X216">
        <v>1.3291057503982069E-5</v>
      </c>
      <c r="Y216">
        <v>5.884493232793161E-6</v>
      </c>
      <c r="Z216" s="22">
        <v>5.8844932327931607</v>
      </c>
      <c r="AA216" s="22" t="e">
        <v>#VALUE!</v>
      </c>
      <c r="AB216" s="22"/>
      <c r="AC216">
        <v>32.178800000000003</v>
      </c>
      <c r="AD216" s="34">
        <v>56.6</v>
      </c>
      <c r="AE216" s="35">
        <v>445</v>
      </c>
      <c r="AF216">
        <v>13.291057503982069</v>
      </c>
      <c r="AG216">
        <v>7.6209545755722603</v>
      </c>
      <c r="AH216" t="s">
        <v>559</v>
      </c>
      <c r="AI216" t="s">
        <v>561</v>
      </c>
      <c r="AJ216" t="s">
        <v>560</v>
      </c>
    </row>
    <row r="217" spans="1:36" x14ac:dyDescent="0.35">
      <c r="A217" s="2">
        <v>44791</v>
      </c>
      <c r="B217" s="6" t="s">
        <v>18</v>
      </c>
      <c r="C217" s="6" t="s">
        <v>552</v>
      </c>
      <c r="D217" t="s">
        <v>86</v>
      </c>
      <c r="E217" t="s">
        <v>46</v>
      </c>
      <c r="F217">
        <v>11</v>
      </c>
      <c r="G217" t="s">
        <v>33</v>
      </c>
      <c r="H217" t="s">
        <v>54</v>
      </c>
      <c r="I217" t="s">
        <v>402</v>
      </c>
      <c r="J217" t="s">
        <v>402</v>
      </c>
      <c r="K217" t="s">
        <v>23</v>
      </c>
      <c r="L217" s="1">
        <v>0.76900000000000002</v>
      </c>
      <c r="N217" s="1" t="s">
        <v>103</v>
      </c>
      <c r="O217" t="s">
        <v>224</v>
      </c>
      <c r="P217">
        <v>0.77900000000000003</v>
      </c>
      <c r="Q217" s="1">
        <v>-1.0000000000000009E-2</v>
      </c>
      <c r="S217" s="42" t="s">
        <v>103</v>
      </c>
      <c r="T217" s="1" t="s">
        <v>103</v>
      </c>
      <c r="U217">
        <v>47.95</v>
      </c>
      <c r="V217" s="21">
        <v>1804.8739625000003</v>
      </c>
      <c r="W217">
        <v>1.3003901170351117E-2</v>
      </c>
      <c r="X217">
        <v>5.6750754141705616E-7</v>
      </c>
      <c r="Y217">
        <v>1.0242795850260351E-7</v>
      </c>
      <c r="Z217" s="22">
        <v>0.1024279585026035</v>
      </c>
      <c r="AA217" s="22" t="e">
        <v>#VALUE!</v>
      </c>
      <c r="AB217" s="22"/>
      <c r="AC217">
        <v>28.894600000000001</v>
      </c>
      <c r="AD217" s="37">
        <v>33.4</v>
      </c>
      <c r="AE217" s="39">
        <v>340</v>
      </c>
      <c r="AF217">
        <v>0.56750754141705617</v>
      </c>
      <c r="AG217">
        <v>11.459908061879579</v>
      </c>
      <c r="AH217" t="s">
        <v>559</v>
      </c>
      <c r="AI217" t="s">
        <v>561</v>
      </c>
      <c r="AJ217" t="s">
        <v>560</v>
      </c>
    </row>
    <row r="218" spans="1:36" x14ac:dyDescent="0.35">
      <c r="A218" s="2">
        <v>44804</v>
      </c>
      <c r="B218" s="6" t="s">
        <v>18</v>
      </c>
      <c r="C218" s="6" t="s">
        <v>553</v>
      </c>
      <c r="D218" t="s">
        <v>133</v>
      </c>
      <c r="E218" t="s">
        <v>46</v>
      </c>
      <c r="F218">
        <v>8</v>
      </c>
      <c r="G218" t="s">
        <v>33</v>
      </c>
      <c r="H218" t="s">
        <v>64</v>
      </c>
      <c r="I218" t="s">
        <v>476</v>
      </c>
      <c r="J218" t="s">
        <v>476</v>
      </c>
      <c r="K218" t="s">
        <v>235</v>
      </c>
      <c r="L218" s="1">
        <v>0.69299999999999995</v>
      </c>
      <c r="N218" s="1" t="s">
        <v>103</v>
      </c>
      <c r="O218" t="s">
        <v>200</v>
      </c>
      <c r="P218">
        <v>0.76500000000000001</v>
      </c>
      <c r="Q218" s="1">
        <v>-7.2000000000000064E-2</v>
      </c>
      <c r="S218" s="42" t="s">
        <v>103</v>
      </c>
      <c r="T218" s="1" t="s">
        <v>103</v>
      </c>
      <c r="U218">
        <v>75.099999999999994</v>
      </c>
      <c r="V218" s="21">
        <v>4427.4078499999996</v>
      </c>
      <c r="W218">
        <v>0.103896103896104</v>
      </c>
      <c r="X218">
        <v>7.3279188739615102E-6</v>
      </c>
      <c r="Y218">
        <v>3.2443685546740348E-6</v>
      </c>
      <c r="Z218" s="22">
        <v>3.2443685546740348</v>
      </c>
      <c r="AA218" s="22" t="e">
        <v>#VALUE!</v>
      </c>
      <c r="AB218" s="22"/>
      <c r="AC218">
        <v>32.519599999999997</v>
      </c>
      <c r="AD218" s="34">
        <v>56.6</v>
      </c>
      <c r="AE218" s="35">
        <v>445</v>
      </c>
      <c r="AF218">
        <v>7.3279188739615106</v>
      </c>
      <c r="AG218">
        <v>6.7535095436248787</v>
      </c>
      <c r="AH218" t="s">
        <v>559</v>
      </c>
      <c r="AI218" t="s">
        <v>561</v>
      </c>
      <c r="AJ218" t="s">
        <v>560</v>
      </c>
    </row>
    <row r="219" spans="1:36" x14ac:dyDescent="0.35">
      <c r="A219" s="2">
        <v>44806</v>
      </c>
      <c r="B219" s="6" t="s">
        <v>18</v>
      </c>
      <c r="C219" s="6" t="s">
        <v>553</v>
      </c>
      <c r="D219" t="s">
        <v>86</v>
      </c>
      <c r="E219" t="s">
        <v>46</v>
      </c>
      <c r="F219">
        <v>13</v>
      </c>
      <c r="G219" t="s">
        <v>33</v>
      </c>
      <c r="H219" t="s">
        <v>54</v>
      </c>
      <c r="I219" t="s">
        <v>402</v>
      </c>
      <c r="J219" t="s">
        <v>402</v>
      </c>
      <c r="K219" t="s">
        <v>235</v>
      </c>
      <c r="L219" s="1">
        <v>0.86099999999999999</v>
      </c>
      <c r="M219" t="s">
        <v>50</v>
      </c>
      <c r="N219" s="1" t="s">
        <v>103</v>
      </c>
      <c r="O219" t="s">
        <v>243</v>
      </c>
      <c r="P219">
        <v>0.80800000000000005</v>
      </c>
      <c r="Q219" s="1">
        <v>5.2999999999999936E-2</v>
      </c>
      <c r="R219" t="s">
        <v>50</v>
      </c>
      <c r="S219" s="42" t="s">
        <v>50</v>
      </c>
      <c r="T219" s="1" t="s">
        <v>103</v>
      </c>
      <c r="U219">
        <v>47.95</v>
      </c>
      <c r="V219" s="21">
        <v>1804.8739625000003</v>
      </c>
      <c r="W219">
        <v>6.5594059405940514E-2</v>
      </c>
      <c r="X219">
        <v>4.1601325828999674E-6</v>
      </c>
      <c r="Y219">
        <v>7.5085149794240251E-7</v>
      </c>
      <c r="Z219" s="22">
        <v>0.75085149794240247</v>
      </c>
      <c r="AA219" s="22" t="e">
        <v>#VALUE!</v>
      </c>
      <c r="AB219" s="22"/>
      <c r="AC219">
        <v>35.566600000000001</v>
      </c>
      <c r="AD219" s="37">
        <v>33.4</v>
      </c>
      <c r="AE219" s="39">
        <v>340</v>
      </c>
      <c r="AF219">
        <v>4.1601325828999673</v>
      </c>
      <c r="AG219">
        <v>10.433333333333335</v>
      </c>
      <c r="AH219" t="s">
        <v>559</v>
      </c>
      <c r="AI219" t="s">
        <v>561</v>
      </c>
      <c r="AJ219" t="s">
        <v>560</v>
      </c>
    </row>
    <row r="220" spans="1:36" x14ac:dyDescent="0.35">
      <c r="A220" s="2">
        <v>44723</v>
      </c>
      <c r="B220" t="s">
        <v>18</v>
      </c>
      <c r="C220" t="s">
        <v>547</v>
      </c>
      <c r="D220" t="s">
        <v>133</v>
      </c>
      <c r="E220" t="s">
        <v>46</v>
      </c>
      <c r="F220">
        <v>8</v>
      </c>
      <c r="G220" t="s">
        <v>33</v>
      </c>
      <c r="H220" t="s">
        <v>54</v>
      </c>
      <c r="I220" t="s">
        <v>477</v>
      </c>
      <c r="J220" t="s">
        <v>477</v>
      </c>
      <c r="K220" t="s">
        <v>134</v>
      </c>
      <c r="L220" s="1">
        <v>0.70399999999999996</v>
      </c>
      <c r="M220">
        <v>3.65</v>
      </c>
      <c r="N220" s="1">
        <v>-0.36499999999999999</v>
      </c>
      <c r="O220" t="s">
        <v>135</v>
      </c>
      <c r="P220">
        <v>0.54300000000000004</v>
      </c>
      <c r="Q220" s="1">
        <v>0.16099999999999992</v>
      </c>
      <c r="R220">
        <v>8.7799999999999994</v>
      </c>
      <c r="S220" s="42">
        <v>-0.87799999999999989</v>
      </c>
      <c r="T220" s="1">
        <v>-0.5129999999999999</v>
      </c>
      <c r="U220">
        <v>83.9</v>
      </c>
      <c r="V220" s="21">
        <v>5525.7798500000008</v>
      </c>
      <c r="W220">
        <v>0.29650092081031293</v>
      </c>
      <c r="X220">
        <v>2.6644711644573756E-5</v>
      </c>
      <c r="Y220">
        <v>1.4723281071464605E-5</v>
      </c>
      <c r="Z220" s="22">
        <v>14.723281071464605</v>
      </c>
      <c r="AA220" s="22">
        <v>28.700352965817949</v>
      </c>
      <c r="AB220" s="22">
        <v>1</v>
      </c>
      <c r="AC220">
        <v>31.959900000000001</v>
      </c>
      <c r="AD220" s="34">
        <v>74.8</v>
      </c>
      <c r="AE220" s="35">
        <v>670</v>
      </c>
      <c r="AF220">
        <v>26.644711644573757</v>
      </c>
      <c r="AG220">
        <v>10.416666666666666</v>
      </c>
      <c r="AH220" t="s">
        <v>559</v>
      </c>
      <c r="AI220" t="s">
        <v>561</v>
      </c>
      <c r="AJ220" t="s">
        <v>560</v>
      </c>
    </row>
    <row r="221" spans="1:36" x14ac:dyDescent="0.35">
      <c r="A221" s="2">
        <v>44723</v>
      </c>
      <c r="B221" t="s">
        <v>18</v>
      </c>
      <c r="C221" t="s">
        <v>547</v>
      </c>
      <c r="D221" t="s">
        <v>133</v>
      </c>
      <c r="E221" t="s">
        <v>46</v>
      </c>
      <c r="F221">
        <v>7</v>
      </c>
      <c r="G221" t="s">
        <v>33</v>
      </c>
      <c r="H221" t="s">
        <v>89</v>
      </c>
      <c r="I221" t="s">
        <v>478</v>
      </c>
      <c r="J221" t="s">
        <v>478</v>
      </c>
      <c r="K221" t="s">
        <v>134</v>
      </c>
      <c r="L221" s="1">
        <v>0.58099999999999996</v>
      </c>
      <c r="M221">
        <v>3.12</v>
      </c>
      <c r="N221" s="1">
        <v>-0.312</v>
      </c>
      <c r="O221" t="s">
        <v>135</v>
      </c>
      <c r="P221">
        <v>0.44900000000000001</v>
      </c>
      <c r="Q221" s="1">
        <v>0.13199999999999995</v>
      </c>
      <c r="R221">
        <v>7.53</v>
      </c>
      <c r="S221" s="42">
        <v>-0.753</v>
      </c>
      <c r="T221" s="1">
        <v>-0.441</v>
      </c>
      <c r="U221">
        <v>75.5</v>
      </c>
      <c r="V221" s="21">
        <v>4474.69625</v>
      </c>
      <c r="W221">
        <v>0.29398663697104666</v>
      </c>
      <c r="X221">
        <v>2.6366848568268059E-5</v>
      </c>
      <c r="Y221">
        <v>1.1798363841274694E-5</v>
      </c>
      <c r="Z221" s="22">
        <v>11.798363841274695</v>
      </c>
      <c r="AA221" s="22">
        <v>26.753659504024249</v>
      </c>
      <c r="AB221" s="22">
        <v>0.93217189003006051</v>
      </c>
      <c r="AC221">
        <v>31.959900000000001</v>
      </c>
      <c r="AD221" s="34">
        <v>70.599999999999994</v>
      </c>
      <c r="AE221" s="35">
        <v>700</v>
      </c>
      <c r="AF221">
        <v>26.366848568268061</v>
      </c>
      <c r="AG221">
        <v>10.416666666666666</v>
      </c>
      <c r="AH221" t="s">
        <v>559</v>
      </c>
      <c r="AI221" t="s">
        <v>561</v>
      </c>
      <c r="AJ221" t="s">
        <v>560</v>
      </c>
    </row>
    <row r="222" spans="1:36" x14ac:dyDescent="0.35">
      <c r="A222" s="2">
        <v>44764</v>
      </c>
      <c r="B222" t="s">
        <v>18</v>
      </c>
      <c r="C222" t="s">
        <v>549</v>
      </c>
      <c r="D222" t="s">
        <v>133</v>
      </c>
      <c r="E222" t="s">
        <v>46</v>
      </c>
      <c r="F222">
        <v>3</v>
      </c>
      <c r="G222" t="s">
        <v>33</v>
      </c>
      <c r="H222" t="s">
        <v>54</v>
      </c>
      <c r="I222" t="s">
        <v>477</v>
      </c>
      <c r="J222" t="s">
        <v>477</v>
      </c>
      <c r="K222" t="s">
        <v>191</v>
      </c>
      <c r="L222" s="1">
        <v>0.746</v>
      </c>
      <c r="M222">
        <v>21.65</v>
      </c>
      <c r="N222" s="1">
        <v>-2.165</v>
      </c>
      <c r="O222" t="s">
        <v>189</v>
      </c>
      <c r="P222">
        <v>0.88200000000000001</v>
      </c>
      <c r="Q222" s="1">
        <v>-0.13600000000000001</v>
      </c>
      <c r="R222">
        <v>25.28</v>
      </c>
      <c r="S222" s="42">
        <v>-2.528</v>
      </c>
      <c r="T222" s="1">
        <v>-0.36299999999999999</v>
      </c>
      <c r="U222">
        <v>83.9</v>
      </c>
      <c r="V222" s="21">
        <v>5525.7798500000008</v>
      </c>
      <c r="W222">
        <v>0.18230563002680966</v>
      </c>
      <c r="X222">
        <v>1.4641712029500706E-5</v>
      </c>
      <c r="Y222">
        <v>8.0906877302117621E-6</v>
      </c>
      <c r="Z222" s="22">
        <v>8.0906877302117621</v>
      </c>
      <c r="AA222" s="22">
        <v>22.288395950996591</v>
      </c>
      <c r="AB222" s="22">
        <v>0.77658969144963708</v>
      </c>
      <c r="AC222">
        <v>34.764699999999998</v>
      </c>
      <c r="AD222" s="34">
        <v>74.8</v>
      </c>
      <c r="AE222" s="35">
        <v>670</v>
      </c>
      <c r="AF222">
        <v>14.641712029500706</v>
      </c>
      <c r="AG222">
        <v>6.5184028628141686</v>
      </c>
      <c r="AH222" t="s">
        <v>559</v>
      </c>
      <c r="AI222" t="s">
        <v>561</v>
      </c>
      <c r="AJ222" t="s">
        <v>560</v>
      </c>
    </row>
    <row r="223" spans="1:36" x14ac:dyDescent="0.35">
      <c r="A223" s="2">
        <v>44733</v>
      </c>
      <c r="B223" t="s">
        <v>18</v>
      </c>
      <c r="C223" t="s">
        <v>548</v>
      </c>
      <c r="D223" t="s">
        <v>133</v>
      </c>
      <c r="E223" t="s">
        <v>46</v>
      </c>
      <c r="F223">
        <v>16</v>
      </c>
      <c r="G223" t="s">
        <v>33</v>
      </c>
      <c r="H223" t="s">
        <v>89</v>
      </c>
      <c r="I223" t="s">
        <v>478</v>
      </c>
      <c r="J223" t="s">
        <v>478</v>
      </c>
      <c r="K223" t="s">
        <v>143</v>
      </c>
      <c r="L223" s="1">
        <v>0.60099999999999998</v>
      </c>
      <c r="M223">
        <v>10.23</v>
      </c>
      <c r="N223" s="1">
        <v>-1.0230000000000001</v>
      </c>
      <c r="O223" t="s">
        <v>144</v>
      </c>
      <c r="P223">
        <v>0.48</v>
      </c>
      <c r="Q223" s="1">
        <v>0.121</v>
      </c>
      <c r="R223">
        <v>16.63</v>
      </c>
      <c r="S223" s="42">
        <v>-1.6629999999999998</v>
      </c>
      <c r="T223" s="1">
        <v>-0.63999999999999968</v>
      </c>
      <c r="U223">
        <v>75.5</v>
      </c>
      <c r="V223" s="21">
        <v>4474.69625</v>
      </c>
      <c r="W223">
        <v>0.25208333333333333</v>
      </c>
      <c r="X223">
        <v>2.1819650455845848E-5</v>
      </c>
      <c r="Y223">
        <v>9.7636308071084198E-6</v>
      </c>
      <c r="Z223" s="22">
        <v>9.7636308071084201</v>
      </c>
      <c r="AA223" s="22">
        <v>15.255673136106914</v>
      </c>
      <c r="AB223" s="22">
        <v>0.53155007294708645</v>
      </c>
      <c r="AC223">
        <v>30.972899999999999</v>
      </c>
      <c r="AD223" s="34">
        <v>70.599999999999994</v>
      </c>
      <c r="AE223" s="35">
        <v>700</v>
      </c>
      <c r="AF223">
        <v>21.819650455845849</v>
      </c>
      <c r="AG223">
        <v>8.9642857142857135</v>
      </c>
      <c r="AH223" t="s">
        <v>559</v>
      </c>
      <c r="AI223" t="s">
        <v>561</v>
      </c>
      <c r="AJ223" t="s">
        <v>560</v>
      </c>
    </row>
    <row r="224" spans="1:36" x14ac:dyDescent="0.35">
      <c r="A224" s="2">
        <v>44750</v>
      </c>
      <c r="B224" t="s">
        <v>18</v>
      </c>
      <c r="C224" t="s">
        <v>550</v>
      </c>
      <c r="D224" t="s">
        <v>133</v>
      </c>
      <c r="E224" t="s">
        <v>46</v>
      </c>
      <c r="F224">
        <v>3</v>
      </c>
      <c r="G224" t="s">
        <v>33</v>
      </c>
      <c r="H224" t="s">
        <v>89</v>
      </c>
      <c r="I224" t="s">
        <v>478</v>
      </c>
      <c r="J224" t="s">
        <v>478</v>
      </c>
      <c r="K224" t="s">
        <v>177</v>
      </c>
      <c r="L224" s="1">
        <v>0.64600000000000002</v>
      </c>
      <c r="M224">
        <v>17.37</v>
      </c>
      <c r="N224" s="1">
        <v>-1.7370000000000001</v>
      </c>
      <c r="O224" t="s">
        <v>178</v>
      </c>
      <c r="P224">
        <v>0.68700000000000006</v>
      </c>
      <c r="Q224" s="1">
        <v>-4.1000000000000036E-2</v>
      </c>
      <c r="R224">
        <v>18.62</v>
      </c>
      <c r="S224" s="42">
        <v>-1.8620000000000001</v>
      </c>
      <c r="T224" s="1">
        <v>-0.125</v>
      </c>
      <c r="U224">
        <v>75.5</v>
      </c>
      <c r="V224" s="21">
        <v>4474.69625</v>
      </c>
      <c r="W224">
        <v>6.3467492260061972E-2</v>
      </c>
      <c r="X224">
        <v>3.9947320996883495E-6</v>
      </c>
      <c r="Y224">
        <v>1.7875212746230083E-6</v>
      </c>
      <c r="Z224" s="22">
        <v>1.7875212746230082</v>
      </c>
      <c r="AA224" s="22">
        <v>14.300170196984066</v>
      </c>
      <c r="AB224" s="22">
        <v>0.49825769361642158</v>
      </c>
      <c r="AC224">
        <v>33.388599999999997</v>
      </c>
      <c r="AD224" s="34">
        <v>70.599999999999994</v>
      </c>
      <c r="AE224" s="35">
        <v>700</v>
      </c>
      <c r="AF224">
        <v>3.9947320996883495</v>
      </c>
      <c r="AG224">
        <v>6.9702991452991538</v>
      </c>
      <c r="AH224" t="s">
        <v>559</v>
      </c>
      <c r="AI224" t="s">
        <v>561</v>
      </c>
      <c r="AJ224" t="s">
        <v>560</v>
      </c>
    </row>
    <row r="225" spans="1:36" x14ac:dyDescent="0.35">
      <c r="A225" s="2">
        <v>44733</v>
      </c>
      <c r="B225" t="s">
        <v>18</v>
      </c>
      <c r="C225" t="s">
        <v>548</v>
      </c>
      <c r="D225" t="s">
        <v>133</v>
      </c>
      <c r="E225" t="s">
        <v>46</v>
      </c>
      <c r="F225">
        <v>8</v>
      </c>
      <c r="G225" t="s">
        <v>33</v>
      </c>
      <c r="H225" t="s">
        <v>54</v>
      </c>
      <c r="I225" t="s">
        <v>477</v>
      </c>
      <c r="J225" t="s">
        <v>477</v>
      </c>
      <c r="K225" t="s">
        <v>142</v>
      </c>
      <c r="L225" s="1">
        <v>0.72699999999999998</v>
      </c>
      <c r="M225">
        <v>4.7300000000000004</v>
      </c>
      <c r="N225" s="1">
        <v>-0.47300000000000003</v>
      </c>
      <c r="O225" t="s">
        <v>100</v>
      </c>
      <c r="P225">
        <v>0.57199999999999995</v>
      </c>
      <c r="Q225" s="1">
        <v>0.15500000000000003</v>
      </c>
      <c r="R225">
        <v>14.24</v>
      </c>
      <c r="S225" s="42">
        <v>-1.4239999999999999</v>
      </c>
      <c r="T225" s="1">
        <v>-0.95099999999999985</v>
      </c>
      <c r="U225">
        <v>83.9</v>
      </c>
      <c r="V225" s="21">
        <v>5525.7798500000008</v>
      </c>
      <c r="W225">
        <v>0.27097902097902105</v>
      </c>
      <c r="X225">
        <v>2.3850131087502592E-5</v>
      </c>
      <c r="Y225">
        <v>1.3179057378318043E-5</v>
      </c>
      <c r="Z225" s="22">
        <v>13.179057378318044</v>
      </c>
      <c r="AA225" s="22">
        <v>13.858104498757147</v>
      </c>
      <c r="AB225" s="22">
        <v>0.48285489545448562</v>
      </c>
      <c r="AC225">
        <v>30.972899999999999</v>
      </c>
      <c r="AD225" s="34">
        <v>74.8</v>
      </c>
      <c r="AE225" s="35">
        <v>670</v>
      </c>
      <c r="AF225">
        <v>23.850131087502593</v>
      </c>
      <c r="AG225">
        <v>8.9642857142857135</v>
      </c>
      <c r="AH225" t="s">
        <v>559</v>
      </c>
      <c r="AI225" t="s">
        <v>561</v>
      </c>
      <c r="AJ225" t="s">
        <v>560</v>
      </c>
    </row>
    <row r="226" spans="1:36" x14ac:dyDescent="0.35">
      <c r="A226" s="2">
        <v>44750</v>
      </c>
      <c r="B226" t="s">
        <v>18</v>
      </c>
      <c r="C226" t="s">
        <v>550</v>
      </c>
      <c r="D226" t="s">
        <v>133</v>
      </c>
      <c r="E226" t="s">
        <v>46</v>
      </c>
      <c r="F226">
        <v>6</v>
      </c>
      <c r="G226" t="s">
        <v>33</v>
      </c>
      <c r="H226" t="s">
        <v>54</v>
      </c>
      <c r="I226" t="s">
        <v>477</v>
      </c>
      <c r="J226" t="s">
        <v>477</v>
      </c>
      <c r="K226" t="s">
        <v>177</v>
      </c>
      <c r="L226" s="1">
        <v>0.80200000000000005</v>
      </c>
      <c r="M226">
        <v>12.41</v>
      </c>
      <c r="N226" s="1">
        <v>-1.2410000000000001</v>
      </c>
      <c r="O226" t="s">
        <v>178</v>
      </c>
      <c r="P226">
        <v>0.67900000000000005</v>
      </c>
      <c r="Q226" s="1">
        <v>0.123</v>
      </c>
      <c r="R226">
        <v>18.54</v>
      </c>
      <c r="S226" s="42">
        <v>-1.8539999999999999</v>
      </c>
      <c r="T226" s="1">
        <v>-0.61299999999999977</v>
      </c>
      <c r="U226">
        <v>83.9</v>
      </c>
      <c r="V226" s="21">
        <v>5525.7798500000008</v>
      </c>
      <c r="W226">
        <v>0.18114874815905743</v>
      </c>
      <c r="X226">
        <v>1.4527418959774471E-5</v>
      </c>
      <c r="Y226">
        <v>8.0275318960429754E-6</v>
      </c>
      <c r="Z226" s="22">
        <v>8.0275318960429747</v>
      </c>
      <c r="AA226" s="22">
        <v>13.09548433285967</v>
      </c>
      <c r="AB226" s="22">
        <v>0.45628308828497455</v>
      </c>
      <c r="AC226">
        <v>33.388599999999997</v>
      </c>
      <c r="AD226" s="34">
        <v>74.8</v>
      </c>
      <c r="AE226" s="35">
        <v>670</v>
      </c>
      <c r="AF226">
        <v>14.527418959774471</v>
      </c>
      <c r="AG226">
        <v>6.9702991452991538</v>
      </c>
      <c r="AH226" t="s">
        <v>559</v>
      </c>
      <c r="AI226" t="s">
        <v>561</v>
      </c>
      <c r="AJ226" t="s">
        <v>560</v>
      </c>
    </row>
    <row r="227" spans="1:36" x14ac:dyDescent="0.35">
      <c r="A227" s="2">
        <v>44723</v>
      </c>
      <c r="B227" t="s">
        <v>18</v>
      </c>
      <c r="C227" t="s">
        <v>547</v>
      </c>
      <c r="D227" t="s">
        <v>133</v>
      </c>
      <c r="E227" t="s">
        <v>46</v>
      </c>
      <c r="F227">
        <v>11</v>
      </c>
      <c r="G227" t="s">
        <v>33</v>
      </c>
      <c r="H227" t="s">
        <v>64</v>
      </c>
      <c r="I227" t="s">
        <v>476</v>
      </c>
      <c r="J227" t="s">
        <v>476</v>
      </c>
      <c r="K227" t="s">
        <v>138</v>
      </c>
      <c r="L227" s="1">
        <v>0.55700000000000005</v>
      </c>
      <c r="M227">
        <v>4.91</v>
      </c>
      <c r="N227" s="1">
        <v>-0.49099999999999999</v>
      </c>
      <c r="O227" t="s">
        <v>139</v>
      </c>
      <c r="P227">
        <v>0.50600000000000001</v>
      </c>
      <c r="Q227" s="1">
        <v>5.1000000000000045E-2</v>
      </c>
      <c r="R227">
        <v>7.83</v>
      </c>
      <c r="S227" s="42">
        <v>-0.78300000000000003</v>
      </c>
      <c r="T227" s="1">
        <v>-0.29200000000000004</v>
      </c>
      <c r="U227">
        <v>75.099999999999994</v>
      </c>
      <c r="V227" s="21">
        <v>4427.4078499999996</v>
      </c>
      <c r="W227">
        <v>0.10079051383399218</v>
      </c>
      <c r="X227">
        <v>7.0592174818855877E-6</v>
      </c>
      <c r="Y227">
        <v>3.1254034894157484E-6</v>
      </c>
      <c r="Z227" s="22">
        <v>3.1254034894157483</v>
      </c>
      <c r="AA227" s="22">
        <v>10.703436607588177</v>
      </c>
      <c r="AB227" s="22">
        <v>0.3729374940580229</v>
      </c>
      <c r="AC227">
        <v>31.959900000000001</v>
      </c>
      <c r="AD227" s="34">
        <v>56.6</v>
      </c>
      <c r="AE227" s="35">
        <v>445</v>
      </c>
      <c r="AF227">
        <v>7.0592174818855877</v>
      </c>
      <c r="AG227">
        <v>10.416666666666666</v>
      </c>
      <c r="AH227" t="s">
        <v>559</v>
      </c>
      <c r="AI227" t="s">
        <v>561</v>
      </c>
      <c r="AJ227" t="s">
        <v>560</v>
      </c>
    </row>
    <row r="228" spans="1:36" x14ac:dyDescent="0.35">
      <c r="A228" s="2">
        <v>44790</v>
      </c>
      <c r="B228" s="6" t="s">
        <v>18</v>
      </c>
      <c r="C228" s="6" t="s">
        <v>552</v>
      </c>
      <c r="D228" t="s">
        <v>133</v>
      </c>
      <c r="E228" t="s">
        <v>46</v>
      </c>
      <c r="F228">
        <v>11</v>
      </c>
      <c r="G228" t="s">
        <v>33</v>
      </c>
      <c r="H228" t="s">
        <v>89</v>
      </c>
      <c r="I228" t="s">
        <v>478</v>
      </c>
      <c r="J228" t="s">
        <v>478</v>
      </c>
      <c r="K228" t="s">
        <v>188</v>
      </c>
      <c r="L228" s="1">
        <v>0.65600000000000003</v>
      </c>
      <c r="M228">
        <v>21.46</v>
      </c>
      <c r="N228" s="1">
        <v>-2.1459999999999999</v>
      </c>
      <c r="O228" t="s">
        <v>218</v>
      </c>
      <c r="P228">
        <v>0.71799999999999997</v>
      </c>
      <c r="Q228" s="1">
        <v>-6.1999999999999944E-2</v>
      </c>
      <c r="R228">
        <v>24.32</v>
      </c>
      <c r="S228" s="42">
        <v>-2.4319999999999999</v>
      </c>
      <c r="T228" s="1">
        <v>-0.28600000000000003</v>
      </c>
      <c r="U228">
        <v>75.5</v>
      </c>
      <c r="V228" s="21">
        <v>4474.69625</v>
      </c>
      <c r="W228">
        <v>9.4512195121951137E-2</v>
      </c>
      <c r="X228">
        <v>6.5218755128048366E-6</v>
      </c>
      <c r="Y228">
        <v>2.9183411900114627E-6</v>
      </c>
      <c r="Z228" s="22">
        <v>2.9183411900114629</v>
      </c>
      <c r="AA228" s="22">
        <v>10.203990174865254</v>
      </c>
      <c r="AB228" s="22">
        <v>0.35553539154976349</v>
      </c>
      <c r="AC228">
        <v>32.178800000000003</v>
      </c>
      <c r="AD228" s="34">
        <v>70.599999999999994</v>
      </c>
      <c r="AE228" s="35">
        <v>700</v>
      </c>
      <c r="AF228">
        <v>6.5218755128048365</v>
      </c>
      <c r="AG228">
        <v>7.6209545755722603</v>
      </c>
      <c r="AH228" t="s">
        <v>559</v>
      </c>
      <c r="AI228" t="s">
        <v>561</v>
      </c>
      <c r="AJ228" t="s">
        <v>560</v>
      </c>
    </row>
    <row r="229" spans="1:36" x14ac:dyDescent="0.35">
      <c r="A229" s="2">
        <v>44805</v>
      </c>
      <c r="B229" s="6" t="s">
        <v>18</v>
      </c>
      <c r="C229" s="6" t="s">
        <v>553</v>
      </c>
      <c r="D229" t="s">
        <v>133</v>
      </c>
      <c r="E229" t="s">
        <v>46</v>
      </c>
      <c r="F229">
        <v>8</v>
      </c>
      <c r="G229" t="s">
        <v>33</v>
      </c>
      <c r="H229" t="s">
        <v>54</v>
      </c>
      <c r="I229" t="s">
        <v>477</v>
      </c>
      <c r="J229" t="s">
        <v>477</v>
      </c>
      <c r="K229" t="s">
        <v>238</v>
      </c>
      <c r="L229" s="1">
        <v>0.84</v>
      </c>
      <c r="M229">
        <v>27.23</v>
      </c>
      <c r="N229" s="1">
        <v>-2.7229999999999999</v>
      </c>
      <c r="O229" t="s">
        <v>239</v>
      </c>
      <c r="P229">
        <v>0.90200000000000002</v>
      </c>
      <c r="Q229" s="1">
        <v>-6.2000000000000055E-2</v>
      </c>
      <c r="R229">
        <v>29.84</v>
      </c>
      <c r="S229" s="42">
        <v>-2.984</v>
      </c>
      <c r="T229" s="1">
        <v>-0.26100000000000012</v>
      </c>
      <c r="U229">
        <v>83.9</v>
      </c>
      <c r="V229" s="21">
        <v>5525.7798500000008</v>
      </c>
      <c r="W229">
        <v>7.380952380952388E-2</v>
      </c>
      <c r="X229">
        <v>4.8105344598085706E-6</v>
      </c>
      <c r="Y229">
        <v>2.6581954385740838E-6</v>
      </c>
      <c r="Z229" s="22">
        <v>2.6581954385740838</v>
      </c>
      <c r="AA229" s="22">
        <v>10.184656852774262</v>
      </c>
      <c r="AB229" s="22">
        <v>0.35486176484866083</v>
      </c>
      <c r="AC229">
        <v>34.357199999999999</v>
      </c>
      <c r="AD229" s="34">
        <v>74.8</v>
      </c>
      <c r="AE229" s="35">
        <v>670</v>
      </c>
      <c r="AF229">
        <v>4.8105344598085704</v>
      </c>
      <c r="AG229">
        <v>6.689549271607981</v>
      </c>
      <c r="AH229" t="s">
        <v>559</v>
      </c>
      <c r="AI229" t="s">
        <v>561</v>
      </c>
      <c r="AJ229" t="s">
        <v>560</v>
      </c>
    </row>
    <row r="230" spans="1:36" x14ac:dyDescent="0.35">
      <c r="A230" s="2">
        <v>44764</v>
      </c>
      <c r="B230" t="s">
        <v>18</v>
      </c>
      <c r="C230" t="s">
        <v>549</v>
      </c>
      <c r="D230" t="s">
        <v>133</v>
      </c>
      <c r="E230" t="s">
        <v>46</v>
      </c>
      <c r="F230">
        <v>2</v>
      </c>
      <c r="G230" t="s">
        <v>33</v>
      </c>
      <c r="H230" t="s">
        <v>89</v>
      </c>
      <c r="I230" t="s">
        <v>478</v>
      </c>
      <c r="J230" t="s">
        <v>478</v>
      </c>
      <c r="K230" t="s">
        <v>191</v>
      </c>
      <c r="L230" s="1">
        <v>0.62</v>
      </c>
      <c r="M230">
        <v>18.86</v>
      </c>
      <c r="N230" s="1">
        <v>-1.8859999999999999</v>
      </c>
      <c r="O230" t="s">
        <v>189</v>
      </c>
      <c r="P230">
        <v>0.70799999999999996</v>
      </c>
      <c r="Q230" s="1">
        <v>-8.7999999999999967E-2</v>
      </c>
      <c r="R230">
        <v>24.15</v>
      </c>
      <c r="S230" s="42">
        <v>-2.415</v>
      </c>
      <c r="T230" s="1">
        <v>-0.52900000000000014</v>
      </c>
      <c r="U230">
        <v>75.5</v>
      </c>
      <c r="V230" s="21">
        <v>4474.69625</v>
      </c>
      <c r="W230">
        <v>0.14193548387096769</v>
      </c>
      <c r="X230">
        <v>1.0758976552466153E-5</v>
      </c>
      <c r="Y230">
        <v>4.8143152033158222E-6</v>
      </c>
      <c r="Z230" s="22">
        <v>4.8143152033158225</v>
      </c>
      <c r="AA230" s="22">
        <v>9.1007848833947467</v>
      </c>
      <c r="AB230" s="22">
        <v>0.31709665155284678</v>
      </c>
      <c r="AC230">
        <v>34.764699999999998</v>
      </c>
      <c r="AD230" s="34">
        <v>70.599999999999994</v>
      </c>
      <c r="AE230" s="35">
        <v>700</v>
      </c>
      <c r="AF230">
        <v>10.758976552466153</v>
      </c>
      <c r="AG230">
        <v>6.5184028628141686</v>
      </c>
      <c r="AH230" t="s">
        <v>559</v>
      </c>
      <c r="AI230" t="s">
        <v>561</v>
      </c>
      <c r="AJ230" t="s">
        <v>560</v>
      </c>
    </row>
    <row r="231" spans="1:36" x14ac:dyDescent="0.35">
      <c r="A231" s="2">
        <v>44749</v>
      </c>
      <c r="B231" t="s">
        <v>18</v>
      </c>
      <c r="C231" t="s">
        <v>550</v>
      </c>
      <c r="D231" t="s">
        <v>133</v>
      </c>
      <c r="E231" t="s">
        <v>46</v>
      </c>
      <c r="F231">
        <v>6</v>
      </c>
      <c r="G231" t="s">
        <v>33</v>
      </c>
      <c r="H231" t="s">
        <v>64</v>
      </c>
      <c r="I231" t="s">
        <v>476</v>
      </c>
      <c r="J231" t="s">
        <v>476</v>
      </c>
      <c r="K231" t="s">
        <v>173</v>
      </c>
      <c r="L231" s="1">
        <v>0.60899999999999999</v>
      </c>
      <c r="M231">
        <v>8.48</v>
      </c>
      <c r="N231" s="1">
        <v>-0.84800000000000009</v>
      </c>
      <c r="O231" t="s">
        <v>32</v>
      </c>
      <c r="P231">
        <v>0.71899999999999997</v>
      </c>
      <c r="Q231" s="1">
        <v>-0.10999999999999999</v>
      </c>
      <c r="R231">
        <v>16.649999999999999</v>
      </c>
      <c r="S231" s="42">
        <v>-1.6649999999999998</v>
      </c>
      <c r="T231" s="1">
        <v>-0.81699999999999973</v>
      </c>
      <c r="U231">
        <v>75.099999999999994</v>
      </c>
      <c r="V231" s="21">
        <v>4427.4078499999996</v>
      </c>
      <c r="W231">
        <v>0.18062397372742198</v>
      </c>
      <c r="X231">
        <v>1.4475629855578099E-5</v>
      </c>
      <c r="Y231">
        <v>6.4089517256280835E-6</v>
      </c>
      <c r="Z231" s="22">
        <v>6.4089517256280839</v>
      </c>
      <c r="AA231" s="22">
        <v>7.8444941562155277</v>
      </c>
      <c r="AB231" s="22">
        <v>0.27332398929683882</v>
      </c>
      <c r="AC231">
        <v>34.081400000000002</v>
      </c>
      <c r="AD231" s="34">
        <v>56.6</v>
      </c>
      <c r="AE231" s="35">
        <v>445</v>
      </c>
      <c r="AF231">
        <v>14.475629855578099</v>
      </c>
      <c r="AG231">
        <v>7.0391025641025591</v>
      </c>
      <c r="AH231" t="s">
        <v>559</v>
      </c>
      <c r="AI231" t="s">
        <v>561</v>
      </c>
      <c r="AJ231" t="s">
        <v>560</v>
      </c>
    </row>
    <row r="232" spans="1:36" x14ac:dyDescent="0.35">
      <c r="A232" s="2">
        <v>44733</v>
      </c>
      <c r="B232" t="s">
        <v>18</v>
      </c>
      <c r="C232" t="s">
        <v>548</v>
      </c>
      <c r="D232" t="s">
        <v>133</v>
      </c>
      <c r="E232" t="s">
        <v>46</v>
      </c>
      <c r="F232">
        <v>5</v>
      </c>
      <c r="G232" t="s">
        <v>33</v>
      </c>
      <c r="H232" t="s">
        <v>64</v>
      </c>
      <c r="I232" t="s">
        <v>476</v>
      </c>
      <c r="J232" t="s">
        <v>476</v>
      </c>
      <c r="K232" t="s">
        <v>142</v>
      </c>
      <c r="L232" s="1">
        <v>0.55800000000000005</v>
      </c>
      <c r="M232">
        <v>10.24</v>
      </c>
      <c r="N232" s="1">
        <v>-1.024</v>
      </c>
      <c r="O232" t="s">
        <v>100</v>
      </c>
      <c r="P232">
        <v>0.495</v>
      </c>
      <c r="Q232" s="1">
        <v>6.3000000000000056E-2</v>
      </c>
      <c r="R232">
        <v>16.21</v>
      </c>
      <c r="S232" s="42">
        <v>-1.621</v>
      </c>
      <c r="T232" s="1">
        <v>-0.59699999999999998</v>
      </c>
      <c r="U232">
        <v>75.099999999999994</v>
      </c>
      <c r="V232" s="21">
        <v>4427.4078499999996</v>
      </c>
      <c r="W232">
        <v>0.1272727272727274</v>
      </c>
      <c r="X232">
        <v>9.4075422594503465E-6</v>
      </c>
      <c r="Y232">
        <v>4.1651026448697199E-6</v>
      </c>
      <c r="Z232" s="22">
        <v>4.1651026448697195</v>
      </c>
      <c r="AA232" s="22">
        <v>6.9767213481904848</v>
      </c>
      <c r="AB232" s="22">
        <v>0.2430883716815469</v>
      </c>
      <c r="AC232">
        <v>30.972899999999999</v>
      </c>
      <c r="AD232" s="34">
        <v>56.6</v>
      </c>
      <c r="AE232" s="35">
        <v>445</v>
      </c>
      <c r="AF232">
        <v>9.4075422594503468</v>
      </c>
      <c r="AG232">
        <v>8.9642857142857135</v>
      </c>
      <c r="AH232" t="s">
        <v>559</v>
      </c>
      <c r="AI232" t="s">
        <v>561</v>
      </c>
      <c r="AJ232" t="s">
        <v>560</v>
      </c>
    </row>
    <row r="233" spans="1:36" x14ac:dyDescent="0.35">
      <c r="A233" s="2">
        <v>44763</v>
      </c>
      <c r="B233" t="s">
        <v>18</v>
      </c>
      <c r="C233" t="s">
        <v>549</v>
      </c>
      <c r="D233" t="s">
        <v>86</v>
      </c>
      <c r="E233" t="s">
        <v>46</v>
      </c>
      <c r="F233">
        <v>8</v>
      </c>
      <c r="G233" t="s">
        <v>33</v>
      </c>
      <c r="H233" t="s">
        <v>54</v>
      </c>
      <c r="I233" t="s">
        <v>402</v>
      </c>
      <c r="J233" t="s">
        <v>402</v>
      </c>
      <c r="K233" t="s">
        <v>186</v>
      </c>
      <c r="L233" s="1">
        <v>0.57699999999999996</v>
      </c>
      <c r="M233">
        <v>30.23</v>
      </c>
      <c r="N233" s="1">
        <v>-3.0230000000000001</v>
      </c>
      <c r="O233" t="s">
        <v>187</v>
      </c>
      <c r="P233">
        <v>0.65400000000000003</v>
      </c>
      <c r="Q233" s="1">
        <v>-7.7000000000000068E-2</v>
      </c>
      <c r="R233">
        <v>33.65</v>
      </c>
      <c r="S233" s="42">
        <v>-3.3649999999999998</v>
      </c>
      <c r="T233" s="1">
        <v>-0.34199999999999964</v>
      </c>
      <c r="U233">
        <v>47.95</v>
      </c>
      <c r="V233" s="21">
        <v>1804.8739625000003</v>
      </c>
      <c r="W233">
        <v>0.13344887348353565</v>
      </c>
      <c r="X233">
        <v>9.9726279733713339E-6</v>
      </c>
      <c r="Y233">
        <v>1.7999336566837066E-6</v>
      </c>
      <c r="Z233" s="22">
        <v>1.7999336566837065</v>
      </c>
      <c r="AA233" s="22">
        <v>5.262963908431896</v>
      </c>
      <c r="AB233" s="22">
        <v>0.18337629709853351</v>
      </c>
      <c r="AC233">
        <v>31.981100000000001</v>
      </c>
      <c r="AD233" s="37">
        <v>33.4</v>
      </c>
      <c r="AE233" s="39">
        <v>340</v>
      </c>
      <c r="AF233">
        <v>9.9726279733713348</v>
      </c>
      <c r="AG233">
        <v>9.9720095924155352</v>
      </c>
      <c r="AH233" t="s">
        <v>559</v>
      </c>
      <c r="AI233" t="s">
        <v>561</v>
      </c>
      <c r="AJ233" t="s">
        <v>560</v>
      </c>
    </row>
    <row r="234" spans="1:36" x14ac:dyDescent="0.35">
      <c r="A234" s="2">
        <v>44720</v>
      </c>
      <c r="B234" t="s">
        <v>18</v>
      </c>
      <c r="C234" t="s">
        <v>547</v>
      </c>
      <c r="D234" t="s">
        <v>86</v>
      </c>
      <c r="E234" t="s">
        <v>46</v>
      </c>
      <c r="F234">
        <v>1</v>
      </c>
      <c r="G234" t="s">
        <v>33</v>
      </c>
      <c r="H234" t="s">
        <v>54</v>
      </c>
      <c r="I234" t="s">
        <v>402</v>
      </c>
      <c r="J234" t="s">
        <v>402</v>
      </c>
      <c r="K234" t="s">
        <v>87</v>
      </c>
      <c r="L234" s="1">
        <v>0.69299999999999995</v>
      </c>
      <c r="M234">
        <v>11.64</v>
      </c>
      <c r="N234" s="1">
        <v>-1.1640000000000001</v>
      </c>
      <c r="O234" t="s">
        <v>88</v>
      </c>
      <c r="P234">
        <v>0.746</v>
      </c>
      <c r="Q234" s="1">
        <v>-5.3000000000000047E-2</v>
      </c>
      <c r="R234">
        <v>13.48</v>
      </c>
      <c r="S234" s="42">
        <v>-1.3480000000000001</v>
      </c>
      <c r="T234" s="1">
        <v>-0.18399999999999994</v>
      </c>
      <c r="U234">
        <v>47.95</v>
      </c>
      <c r="V234" s="21">
        <v>1804.8739625000003</v>
      </c>
      <c r="W234">
        <v>7.6479076479076549E-2</v>
      </c>
      <c r="X234">
        <v>5.0256003009790537E-6</v>
      </c>
      <c r="Y234">
        <v>9.0705751291692576E-7</v>
      </c>
      <c r="Z234" s="22">
        <v>0.90705751291692571</v>
      </c>
      <c r="AA234" s="22">
        <v>4.9296603962876411</v>
      </c>
      <c r="AB234" s="22">
        <v>0.17176307593069914</v>
      </c>
      <c r="AC234">
        <v>26.9267</v>
      </c>
      <c r="AD234" s="37">
        <v>33.4</v>
      </c>
      <c r="AE234" s="39">
        <v>340</v>
      </c>
      <c r="AF234">
        <v>5.025600300979054</v>
      </c>
      <c r="AG234">
        <v>13.101333333333335</v>
      </c>
      <c r="AH234" t="s">
        <v>559</v>
      </c>
      <c r="AI234" t="s">
        <v>561</v>
      </c>
      <c r="AJ234" t="s">
        <v>560</v>
      </c>
    </row>
    <row r="235" spans="1:36" x14ac:dyDescent="0.35">
      <c r="A235" s="2">
        <v>44805</v>
      </c>
      <c r="B235" s="6" t="s">
        <v>18</v>
      </c>
      <c r="C235" s="6" t="s">
        <v>553</v>
      </c>
      <c r="D235" t="s">
        <v>133</v>
      </c>
      <c r="E235" t="s">
        <v>46</v>
      </c>
      <c r="F235">
        <v>1</v>
      </c>
      <c r="G235" t="s">
        <v>33</v>
      </c>
      <c r="H235" t="s">
        <v>89</v>
      </c>
      <c r="I235" t="s">
        <v>478</v>
      </c>
      <c r="J235" t="s">
        <v>478</v>
      </c>
      <c r="K235" t="s">
        <v>238</v>
      </c>
      <c r="L235" s="1">
        <v>0.7</v>
      </c>
      <c r="M235">
        <v>25.19</v>
      </c>
      <c r="N235" s="1">
        <v>-2.5190000000000001</v>
      </c>
      <c r="O235" t="s">
        <v>239</v>
      </c>
      <c r="P235">
        <v>0.73099999999999998</v>
      </c>
      <c r="Q235" s="1">
        <v>-3.1000000000000028E-2</v>
      </c>
      <c r="R235">
        <v>28.34</v>
      </c>
      <c r="S235" s="42">
        <v>-2.8340000000000001</v>
      </c>
      <c r="T235" s="1">
        <v>-0.31499999999999995</v>
      </c>
      <c r="U235">
        <v>75.5</v>
      </c>
      <c r="V235" s="21">
        <v>4474.69625</v>
      </c>
      <c r="W235">
        <v>4.4285714285714331E-2</v>
      </c>
      <c r="X235">
        <v>2.5650599467296045E-6</v>
      </c>
      <c r="Y235">
        <v>1.147786412465616E-6</v>
      </c>
      <c r="Z235" s="22">
        <v>1.1477864124656161</v>
      </c>
      <c r="AA235" s="22">
        <v>3.643766388779734</v>
      </c>
      <c r="AB235" s="22">
        <v>0.12695895307129473</v>
      </c>
      <c r="AC235">
        <v>34.357199999999999</v>
      </c>
      <c r="AD235" s="34">
        <v>70.599999999999994</v>
      </c>
      <c r="AE235" s="35">
        <v>700</v>
      </c>
      <c r="AF235">
        <v>2.5650599467296047</v>
      </c>
      <c r="AG235">
        <v>6.689549271607981</v>
      </c>
      <c r="AH235" t="s">
        <v>559</v>
      </c>
      <c r="AI235" t="s">
        <v>561</v>
      </c>
      <c r="AJ235" t="s">
        <v>560</v>
      </c>
    </row>
    <row r="236" spans="1:36" x14ac:dyDescent="0.35">
      <c r="A236" s="2">
        <v>44790</v>
      </c>
      <c r="B236" s="6" t="s">
        <v>18</v>
      </c>
      <c r="C236" s="6" t="s">
        <v>552</v>
      </c>
      <c r="D236" t="s">
        <v>133</v>
      </c>
      <c r="E236" t="s">
        <v>46</v>
      </c>
      <c r="F236">
        <v>6</v>
      </c>
      <c r="G236" t="s">
        <v>33</v>
      </c>
      <c r="H236" t="s">
        <v>54</v>
      </c>
      <c r="I236" t="s">
        <v>477</v>
      </c>
      <c r="J236" t="s">
        <v>477</v>
      </c>
      <c r="K236" t="s">
        <v>216</v>
      </c>
      <c r="L236" s="1">
        <v>0.80300000000000005</v>
      </c>
      <c r="M236">
        <v>22.16</v>
      </c>
      <c r="N236" s="1">
        <v>-2.2160000000000002</v>
      </c>
      <c r="O236" s="6" t="s">
        <v>217</v>
      </c>
      <c r="P236">
        <v>0.83199999999999996</v>
      </c>
      <c r="Q236" s="1">
        <v>-2.8999999999999915E-2</v>
      </c>
      <c r="R236">
        <v>27.34</v>
      </c>
      <c r="S236" s="42">
        <v>-2.734</v>
      </c>
      <c r="T236" s="1">
        <v>-0.51799999999999979</v>
      </c>
      <c r="U236">
        <v>83.9</v>
      </c>
      <c r="V236" s="21">
        <v>5525.7798500000008</v>
      </c>
      <c r="W236">
        <v>3.6114570361145598E-2</v>
      </c>
      <c r="X236">
        <v>1.9955106988016763E-6</v>
      </c>
      <c r="Y236">
        <v>1.1026752809897723E-6</v>
      </c>
      <c r="Z236" s="22">
        <v>1.1026752809897724</v>
      </c>
      <c r="AA236" s="22">
        <v>2.1287167586675153</v>
      </c>
      <c r="AB236" s="22">
        <v>7.4170411115805746E-2</v>
      </c>
      <c r="AC236">
        <v>32.178800000000003</v>
      </c>
      <c r="AD236" s="34">
        <v>74.8</v>
      </c>
      <c r="AE236" s="35">
        <v>670</v>
      </c>
      <c r="AF236">
        <v>1.9955106988016762</v>
      </c>
      <c r="AG236">
        <v>7.6209545755722603</v>
      </c>
      <c r="AH236" t="s">
        <v>559</v>
      </c>
      <c r="AI236" t="s">
        <v>561</v>
      </c>
      <c r="AJ236" t="s">
        <v>560</v>
      </c>
    </row>
    <row r="237" spans="1:36" x14ac:dyDescent="0.35">
      <c r="A237" s="10">
        <v>44777</v>
      </c>
      <c r="B237" s="6" t="s">
        <v>18</v>
      </c>
      <c r="C237" s="6" t="s">
        <v>551</v>
      </c>
      <c r="D237" t="s">
        <v>133</v>
      </c>
      <c r="E237" t="s">
        <v>46</v>
      </c>
      <c r="F237">
        <v>8</v>
      </c>
      <c r="G237" t="s">
        <v>33</v>
      </c>
      <c r="H237" t="s">
        <v>54</v>
      </c>
      <c r="I237" t="s">
        <v>477</v>
      </c>
      <c r="J237" t="s">
        <v>477</v>
      </c>
      <c r="K237" t="s">
        <v>204</v>
      </c>
      <c r="L237" s="1">
        <v>0.78400000000000003</v>
      </c>
      <c r="M237">
        <v>4.75</v>
      </c>
      <c r="N237" s="1">
        <v>-0.47499999999999998</v>
      </c>
      <c r="O237" s="6" t="s">
        <v>205</v>
      </c>
      <c r="P237">
        <v>0.79900000000000004</v>
      </c>
      <c r="Q237" s="1">
        <v>-1.5000000000000013E-2</v>
      </c>
      <c r="R237">
        <v>8.0399999999999991</v>
      </c>
      <c r="S237" s="42">
        <v>-0.80399999999999994</v>
      </c>
      <c r="T237" s="1">
        <v>-0.32899999999999996</v>
      </c>
      <c r="U237">
        <v>83.9</v>
      </c>
      <c r="V237" s="21">
        <v>5525.7798500000008</v>
      </c>
      <c r="W237">
        <v>1.9132653061224508E-2</v>
      </c>
      <c r="X237">
        <v>9.1287692220535775E-7</v>
      </c>
      <c r="Y237">
        <v>5.0443569022523841E-7</v>
      </c>
      <c r="Z237" s="22">
        <v>0.50443569022523838</v>
      </c>
      <c r="AA237" s="22">
        <v>1.5332391800159224</v>
      </c>
      <c r="AB237" s="22">
        <v>5.3422316453141598E-2</v>
      </c>
      <c r="AC237">
        <v>29.967099999999999</v>
      </c>
      <c r="AD237" s="34">
        <v>74.8</v>
      </c>
      <c r="AE237" s="35">
        <v>670</v>
      </c>
      <c r="AF237">
        <v>0.91287692220535777</v>
      </c>
      <c r="AG237">
        <v>8.0560426564281311</v>
      </c>
      <c r="AH237" t="s">
        <v>559</v>
      </c>
      <c r="AI237" t="s">
        <v>561</v>
      </c>
      <c r="AJ237" t="s">
        <v>560</v>
      </c>
    </row>
    <row r="238" spans="1:36" x14ac:dyDescent="0.35">
      <c r="A238" s="2">
        <v>44747</v>
      </c>
      <c r="B238" t="s">
        <v>18</v>
      </c>
      <c r="C238" t="s">
        <v>550</v>
      </c>
      <c r="D238" t="s">
        <v>86</v>
      </c>
      <c r="E238" t="s">
        <v>46</v>
      </c>
      <c r="F238">
        <v>6</v>
      </c>
      <c r="G238" t="s">
        <v>33</v>
      </c>
      <c r="H238" t="s">
        <v>54</v>
      </c>
      <c r="I238" t="s">
        <v>402</v>
      </c>
      <c r="J238" t="s">
        <v>402</v>
      </c>
      <c r="K238" t="s">
        <v>161</v>
      </c>
      <c r="L238" s="1">
        <v>0.78700000000000003</v>
      </c>
      <c r="M238">
        <v>19.850000000000001</v>
      </c>
      <c r="N238" s="1">
        <v>-1.9850000000000001</v>
      </c>
      <c r="O238" t="s">
        <v>162</v>
      </c>
      <c r="P238">
        <v>0.82899999999999996</v>
      </c>
      <c r="Q238" s="1">
        <v>-4.1999999999999926E-2</v>
      </c>
      <c r="R238">
        <v>23.81</v>
      </c>
      <c r="S238" s="42">
        <v>-2.3809999999999998</v>
      </c>
      <c r="T238" s="1">
        <v>-0.39599999999999969</v>
      </c>
      <c r="U238">
        <v>47.95</v>
      </c>
      <c r="V238" s="21">
        <v>1804.8739625000003</v>
      </c>
      <c r="W238">
        <v>5.3367217280813117E-2</v>
      </c>
      <c r="X238">
        <v>3.2271707332972135E-6</v>
      </c>
      <c r="Y238">
        <v>5.8246364290701725E-7</v>
      </c>
      <c r="Z238" s="22">
        <v>0.58246364290701724</v>
      </c>
      <c r="AA238" s="22">
        <v>1.4708677851187315</v>
      </c>
      <c r="AB238" s="22">
        <v>5.1249123621096314E-2</v>
      </c>
      <c r="AC238">
        <v>33.278799999999997</v>
      </c>
      <c r="AD238" s="37">
        <v>33.4</v>
      </c>
      <c r="AE238" s="39">
        <v>340</v>
      </c>
      <c r="AF238">
        <v>3.2271707332972137</v>
      </c>
      <c r="AG238">
        <v>10.527403846153845</v>
      </c>
      <c r="AH238" t="s">
        <v>559</v>
      </c>
      <c r="AI238" t="s">
        <v>561</v>
      </c>
      <c r="AJ238" t="s">
        <v>560</v>
      </c>
    </row>
    <row r="239" spans="1:36" x14ac:dyDescent="0.35">
      <c r="A239" s="10">
        <v>44777</v>
      </c>
      <c r="B239" s="6" t="s">
        <v>18</v>
      </c>
      <c r="C239" s="6" t="s">
        <v>551</v>
      </c>
      <c r="D239" t="s">
        <v>133</v>
      </c>
      <c r="E239" t="s">
        <v>46</v>
      </c>
      <c r="F239">
        <v>2</v>
      </c>
      <c r="G239" t="s">
        <v>33</v>
      </c>
      <c r="H239" t="s">
        <v>89</v>
      </c>
      <c r="I239" t="s">
        <v>478</v>
      </c>
      <c r="J239" t="s">
        <v>478</v>
      </c>
      <c r="K239" t="s">
        <v>204</v>
      </c>
      <c r="L239" s="1">
        <v>0.64300000000000002</v>
      </c>
      <c r="M239">
        <v>4.83</v>
      </c>
      <c r="N239" s="1">
        <v>-0.48299999999999998</v>
      </c>
      <c r="O239" s="6" t="s">
        <v>205</v>
      </c>
      <c r="P239">
        <v>0.65100000000000002</v>
      </c>
      <c r="Q239" s="1">
        <v>-8.0000000000000071E-3</v>
      </c>
      <c r="R239">
        <v>10.65</v>
      </c>
      <c r="S239" s="42">
        <v>-1.0649999999999999</v>
      </c>
      <c r="T239" s="1">
        <v>-0.58199999999999996</v>
      </c>
      <c r="U239">
        <v>75.5</v>
      </c>
      <c r="V239" s="21">
        <v>4474.69625</v>
      </c>
      <c r="W239">
        <v>1.2441679626749622E-2</v>
      </c>
      <c r="X239">
        <v>5.3745613875991589E-7</v>
      </c>
      <c r="Y239">
        <v>2.4049529686484753E-7</v>
      </c>
      <c r="Z239" s="22">
        <v>0.24049529686484752</v>
      </c>
      <c r="AA239" s="22">
        <v>0.41322215956159369</v>
      </c>
      <c r="AB239" s="22">
        <v>1.4397809070676618E-2</v>
      </c>
      <c r="AC239">
        <v>29.967099999999999</v>
      </c>
      <c r="AD239" s="34">
        <v>70.599999999999994</v>
      </c>
      <c r="AE239" s="35">
        <v>700</v>
      </c>
      <c r="AF239">
        <v>0.53745613875991594</v>
      </c>
      <c r="AG239">
        <v>8.0560426564281311</v>
      </c>
      <c r="AH239" t="s">
        <v>559</v>
      </c>
      <c r="AI239" t="s">
        <v>561</v>
      </c>
      <c r="AJ239" t="s">
        <v>560</v>
      </c>
    </row>
    <row r="240" spans="1:36" x14ac:dyDescent="0.35">
      <c r="A240" s="2">
        <v>44750</v>
      </c>
      <c r="B240" t="s">
        <v>18</v>
      </c>
      <c r="C240" t="s">
        <v>550</v>
      </c>
      <c r="D240" t="s">
        <v>123</v>
      </c>
      <c r="E240" t="s">
        <v>21</v>
      </c>
      <c r="F240">
        <v>2</v>
      </c>
      <c r="G240" t="s">
        <v>33</v>
      </c>
      <c r="H240" t="s">
        <v>97</v>
      </c>
      <c r="I240" t="s">
        <v>462</v>
      </c>
      <c r="J240" t="s">
        <v>462</v>
      </c>
      <c r="K240" t="s">
        <v>134</v>
      </c>
      <c r="L240" s="1">
        <v>1.0860000000000001</v>
      </c>
      <c r="M240">
        <v>13.95</v>
      </c>
      <c r="N240" s="1">
        <v>-1.395</v>
      </c>
      <c r="O240" t="s">
        <v>179</v>
      </c>
      <c r="P240">
        <v>0.67300000000000004</v>
      </c>
      <c r="Q240" s="1">
        <v>0.41300000000000003</v>
      </c>
      <c r="R240">
        <v>15.23</v>
      </c>
      <c r="S240" s="42">
        <v>-1.5230000000000001</v>
      </c>
      <c r="T240" s="1">
        <v>-0.12800000000000011</v>
      </c>
      <c r="U240">
        <v>70.599999999999994</v>
      </c>
      <c r="V240" s="21">
        <v>3912.7225999999991</v>
      </c>
      <c r="W240">
        <v>0.61367013372956913</v>
      </c>
      <c r="X240">
        <v>6.5237142648505271E-5</v>
      </c>
      <c r="Y240">
        <v>2.552548424002304E-5</v>
      </c>
      <c r="Z240" s="22">
        <v>25.52548424002304</v>
      </c>
      <c r="AA240" s="22">
        <v>199.41784562517984</v>
      </c>
      <c r="AB240" s="22">
        <v>1</v>
      </c>
      <c r="AC240">
        <v>33.388599999999997</v>
      </c>
      <c r="AD240" s="31">
        <v>59.2</v>
      </c>
      <c r="AE240" s="32">
        <v>370</v>
      </c>
      <c r="AF240">
        <v>65.237142648505269</v>
      </c>
      <c r="AG240">
        <v>10.019670781892938</v>
      </c>
      <c r="AH240" t="s">
        <v>559</v>
      </c>
      <c r="AI240" t="s">
        <v>561</v>
      </c>
      <c r="AJ240" t="s">
        <v>560</v>
      </c>
    </row>
    <row r="241" spans="1:36" x14ac:dyDescent="0.35">
      <c r="A241" s="2">
        <v>44747</v>
      </c>
      <c r="B241" t="s">
        <v>18</v>
      </c>
      <c r="C241" t="s">
        <v>550</v>
      </c>
      <c r="D241" t="s">
        <v>20</v>
      </c>
      <c r="E241" t="s">
        <v>21</v>
      </c>
      <c r="F241">
        <v>4</v>
      </c>
      <c r="G241" t="s">
        <v>33</v>
      </c>
      <c r="H241" t="s">
        <v>34</v>
      </c>
      <c r="I241" t="s">
        <v>424</v>
      </c>
      <c r="J241" t="s">
        <v>424</v>
      </c>
      <c r="K241" t="s">
        <v>165</v>
      </c>
      <c r="L241" s="1">
        <v>0.89</v>
      </c>
      <c r="M241">
        <v>14.65</v>
      </c>
      <c r="N241" s="1">
        <v>-1.4650000000000001</v>
      </c>
      <c r="O241" t="s">
        <v>146</v>
      </c>
      <c r="P241">
        <v>0.68300000000000005</v>
      </c>
      <c r="Q241" s="1">
        <v>0.20699999999999996</v>
      </c>
      <c r="R241">
        <v>17.489999999999998</v>
      </c>
      <c r="S241" s="42">
        <v>-1.7489999999999999</v>
      </c>
      <c r="T241" s="1">
        <v>-0.28399999999999981</v>
      </c>
      <c r="U241">
        <v>65</v>
      </c>
      <c r="V241" s="21">
        <v>3316.625</v>
      </c>
      <c r="W241">
        <v>0.30307467057101017</v>
      </c>
      <c r="X241">
        <v>2.7373767259042386E-5</v>
      </c>
      <c r="Y241">
        <v>9.0788520835521456E-6</v>
      </c>
      <c r="Z241" s="22">
        <v>9.078852083552146</v>
      </c>
      <c r="AA241" s="22">
        <v>31.967789026592087</v>
      </c>
      <c r="AB241" s="22">
        <v>0.16030543394574254</v>
      </c>
      <c r="AC241">
        <v>33.278799999999997</v>
      </c>
      <c r="AD241" s="31">
        <v>61</v>
      </c>
      <c r="AE241" s="32">
        <v>534</v>
      </c>
      <c r="AF241">
        <v>27.373767259042385</v>
      </c>
      <c r="AG241">
        <v>11.802345679012349</v>
      </c>
      <c r="AH241" t="s">
        <v>559</v>
      </c>
      <c r="AI241" t="s">
        <v>561</v>
      </c>
      <c r="AJ241" t="s">
        <v>560</v>
      </c>
    </row>
    <row r="242" spans="1:36" x14ac:dyDescent="0.35">
      <c r="A242" s="2">
        <v>44806</v>
      </c>
      <c r="B242" s="6" t="s">
        <v>18</v>
      </c>
      <c r="C242" s="6" t="s">
        <v>553</v>
      </c>
      <c r="D242" t="s">
        <v>20</v>
      </c>
      <c r="E242" t="s">
        <v>21</v>
      </c>
      <c r="F242">
        <v>7</v>
      </c>
      <c r="G242" t="s">
        <v>33</v>
      </c>
      <c r="H242" t="s">
        <v>34</v>
      </c>
      <c r="I242" t="s">
        <v>424</v>
      </c>
      <c r="J242" t="s">
        <v>424</v>
      </c>
      <c r="K242" t="s">
        <v>222</v>
      </c>
      <c r="L242" s="1">
        <v>0.93899999999999995</v>
      </c>
      <c r="M242">
        <v>10.11</v>
      </c>
      <c r="N242" s="1">
        <v>-1.0109999999999999</v>
      </c>
      <c r="O242" t="s">
        <v>211</v>
      </c>
      <c r="P242">
        <v>0.71399999999999997</v>
      </c>
      <c r="Q242" s="1">
        <v>0.22499999999999998</v>
      </c>
      <c r="R242">
        <v>13.37</v>
      </c>
      <c r="S242" s="42">
        <v>-1.337</v>
      </c>
      <c r="T242" s="1">
        <v>-0.32600000000000007</v>
      </c>
      <c r="U242">
        <v>65</v>
      </c>
      <c r="V242" s="21">
        <v>3316.625</v>
      </c>
      <c r="W242">
        <v>0.31512605042016806</v>
      </c>
      <c r="X242">
        <v>2.8719782228700644E-5</v>
      </c>
      <c r="Y242">
        <v>9.5252747734264285E-6</v>
      </c>
      <c r="Z242" s="22">
        <v>9.5252747734264283</v>
      </c>
      <c r="AA242" s="22">
        <v>29.218634274314191</v>
      </c>
      <c r="AB242" s="22">
        <v>0.14651954324240635</v>
      </c>
      <c r="AC242">
        <v>35.566600000000001</v>
      </c>
      <c r="AD242" s="31">
        <v>61</v>
      </c>
      <c r="AE242" s="32">
        <v>534</v>
      </c>
      <c r="AF242">
        <v>28.719782228700645</v>
      </c>
      <c r="AG242">
        <v>11.450000000000001</v>
      </c>
      <c r="AH242" t="s">
        <v>559</v>
      </c>
      <c r="AI242" t="s">
        <v>561</v>
      </c>
      <c r="AJ242" t="s">
        <v>560</v>
      </c>
    </row>
    <row r="243" spans="1:36" x14ac:dyDescent="0.35">
      <c r="A243" s="2">
        <v>44762</v>
      </c>
      <c r="B243" t="s">
        <v>18</v>
      </c>
      <c r="C243" t="s">
        <v>549</v>
      </c>
      <c r="D243" t="s">
        <v>20</v>
      </c>
      <c r="E243" t="s">
        <v>21</v>
      </c>
      <c r="F243">
        <v>7</v>
      </c>
      <c r="G243" t="s">
        <v>33</v>
      </c>
      <c r="H243" t="s">
        <v>34</v>
      </c>
      <c r="I243" t="s">
        <v>424</v>
      </c>
      <c r="J243" t="s">
        <v>424</v>
      </c>
      <c r="K243" t="s">
        <v>153</v>
      </c>
      <c r="L243" s="1">
        <v>0.92600000000000005</v>
      </c>
      <c r="M243">
        <v>20.87</v>
      </c>
      <c r="N243" s="1">
        <v>-2.0870000000000002</v>
      </c>
      <c r="O243" t="s">
        <v>183</v>
      </c>
      <c r="P243">
        <v>0.80300000000000005</v>
      </c>
      <c r="Q243" s="1">
        <v>0.123</v>
      </c>
      <c r="R243">
        <v>23.28</v>
      </c>
      <c r="S243" s="42">
        <v>-2.3280000000000003</v>
      </c>
      <c r="T243" s="1">
        <v>-0.2410000000000001</v>
      </c>
      <c r="U243">
        <v>65</v>
      </c>
      <c r="V243" s="21">
        <v>3316.625</v>
      </c>
      <c r="W243">
        <v>0.15317559153175592</v>
      </c>
      <c r="X243">
        <v>1.1817219905185621E-5</v>
      </c>
      <c r="Y243">
        <v>3.9193286968036266E-6</v>
      </c>
      <c r="Z243" s="22">
        <v>3.9193286968036265</v>
      </c>
      <c r="AA243" s="22">
        <v>16.262774675533713</v>
      </c>
      <c r="AB243" s="22">
        <v>8.1551187332807029E-2</v>
      </c>
      <c r="AC243">
        <v>34.903799999999997</v>
      </c>
      <c r="AD243" s="31">
        <v>61</v>
      </c>
      <c r="AE243" s="32">
        <v>534</v>
      </c>
      <c r="AF243">
        <v>11.81721990518562</v>
      </c>
      <c r="AG243">
        <v>11.020894580054243</v>
      </c>
      <c r="AH243" t="s">
        <v>559</v>
      </c>
      <c r="AI243" t="s">
        <v>561</v>
      </c>
      <c r="AJ243" t="s">
        <v>560</v>
      </c>
    </row>
    <row r="244" spans="1:36" x14ac:dyDescent="0.35">
      <c r="A244" s="2">
        <v>44749</v>
      </c>
      <c r="B244" t="s">
        <v>18</v>
      </c>
      <c r="C244" t="s">
        <v>550</v>
      </c>
      <c r="D244" t="s">
        <v>109</v>
      </c>
      <c r="E244" t="s">
        <v>21</v>
      </c>
      <c r="F244">
        <v>2</v>
      </c>
      <c r="G244" t="s">
        <v>33</v>
      </c>
      <c r="H244" t="s">
        <v>114</v>
      </c>
      <c r="I244" t="s">
        <v>447</v>
      </c>
      <c r="J244" t="s">
        <v>447</v>
      </c>
      <c r="K244" t="s">
        <v>174</v>
      </c>
      <c r="L244" s="1">
        <v>0.88700000000000001</v>
      </c>
      <c r="M244">
        <v>13.29</v>
      </c>
      <c r="N244" s="1">
        <v>-1.329</v>
      </c>
      <c r="O244" t="s">
        <v>175</v>
      </c>
      <c r="P244">
        <v>0.69599999999999995</v>
      </c>
      <c r="Q244" s="1">
        <v>0.19100000000000006</v>
      </c>
      <c r="R244">
        <v>17.95</v>
      </c>
      <c r="S244" s="42">
        <v>-1.7949999999999999</v>
      </c>
      <c r="T244" s="1">
        <v>-0.46599999999999997</v>
      </c>
      <c r="U244">
        <v>60.45</v>
      </c>
      <c r="V244" s="21">
        <v>2868.5489625000005</v>
      </c>
      <c r="W244">
        <v>0.27442528735632193</v>
      </c>
      <c r="X244">
        <v>2.4224067195294421E-5</v>
      </c>
      <c r="Y244">
        <v>6.948792282059211E-6</v>
      </c>
      <c r="Z244" s="22">
        <v>6.9487922820592107</v>
      </c>
      <c r="AA244" s="22">
        <v>14.91157142072792</v>
      </c>
      <c r="AB244" s="22">
        <v>7.4775453673830442E-2</v>
      </c>
      <c r="AC244">
        <v>34.081400000000002</v>
      </c>
      <c r="AD244" s="31">
        <v>45.3</v>
      </c>
      <c r="AE244" s="32">
        <v>410</v>
      </c>
      <c r="AF244">
        <v>24.22406719529442</v>
      </c>
      <c r="AG244">
        <v>13.083333333333334</v>
      </c>
      <c r="AH244" t="s">
        <v>559</v>
      </c>
      <c r="AI244" t="s">
        <v>561</v>
      </c>
      <c r="AJ244" t="s">
        <v>560</v>
      </c>
    </row>
    <row r="245" spans="1:36" x14ac:dyDescent="0.35">
      <c r="A245" s="2">
        <v>44721</v>
      </c>
      <c r="B245" t="s">
        <v>18</v>
      </c>
      <c r="C245" t="s">
        <v>547</v>
      </c>
      <c r="D245" t="s">
        <v>20</v>
      </c>
      <c r="E245" t="s">
        <v>21</v>
      </c>
      <c r="F245">
        <v>2</v>
      </c>
      <c r="G245" t="s">
        <v>33</v>
      </c>
      <c r="H245" t="s">
        <v>34</v>
      </c>
      <c r="I245" t="s">
        <v>424</v>
      </c>
      <c r="J245" t="s">
        <v>424</v>
      </c>
      <c r="K245" t="s">
        <v>23</v>
      </c>
      <c r="L245" s="1">
        <v>0.79300000000000004</v>
      </c>
      <c r="M245">
        <v>2.44</v>
      </c>
      <c r="N245" s="1">
        <v>-0.24399999999999999</v>
      </c>
      <c r="O245" t="s">
        <v>32</v>
      </c>
      <c r="P245">
        <v>0.63</v>
      </c>
      <c r="Q245" s="1">
        <v>0.16300000000000003</v>
      </c>
      <c r="R245">
        <v>8.4499999999999993</v>
      </c>
      <c r="S245" s="42">
        <v>-0.84499999999999997</v>
      </c>
      <c r="T245" s="1">
        <v>-0.60099999999999998</v>
      </c>
      <c r="U245">
        <v>65</v>
      </c>
      <c r="V245" s="21">
        <v>3316.625</v>
      </c>
      <c r="W245">
        <v>0.25873015873015875</v>
      </c>
      <c r="X245">
        <v>2.2530025643589709E-5</v>
      </c>
      <c r="Y245">
        <v>7.4723646300170724E-6</v>
      </c>
      <c r="Z245" s="22">
        <v>7.4723646300170721</v>
      </c>
      <c r="AA245" s="22">
        <v>12.433219018331235</v>
      </c>
      <c r="AB245" s="22">
        <v>6.2347526393461146E-2</v>
      </c>
      <c r="AC245">
        <v>24.548100000000002</v>
      </c>
      <c r="AD245" s="31">
        <v>61</v>
      </c>
      <c r="AE245" s="32">
        <v>534</v>
      </c>
      <c r="AF245">
        <v>22.53002564358971</v>
      </c>
      <c r="AG245">
        <v>14.811333333333334</v>
      </c>
      <c r="AH245" t="s">
        <v>559</v>
      </c>
      <c r="AI245" t="s">
        <v>561</v>
      </c>
      <c r="AJ245" t="s">
        <v>560</v>
      </c>
    </row>
    <row r="246" spans="1:36" x14ac:dyDescent="0.35">
      <c r="A246" s="2">
        <v>44722</v>
      </c>
      <c r="B246" t="s">
        <v>18</v>
      </c>
      <c r="C246" t="s">
        <v>547</v>
      </c>
      <c r="D246" t="s">
        <v>123</v>
      </c>
      <c r="E246" t="s">
        <v>21</v>
      </c>
      <c r="F246">
        <v>3</v>
      </c>
      <c r="G246" t="s">
        <v>33</v>
      </c>
      <c r="H246" t="s">
        <v>97</v>
      </c>
      <c r="I246" t="s">
        <v>462</v>
      </c>
      <c r="J246" t="s">
        <v>462</v>
      </c>
      <c r="K246" t="s">
        <v>125</v>
      </c>
      <c r="L246" s="1">
        <v>0.72199999999999998</v>
      </c>
      <c r="M246">
        <v>2.12</v>
      </c>
      <c r="N246" s="1">
        <v>-0.21200000000000002</v>
      </c>
      <c r="O246" t="s">
        <v>126</v>
      </c>
      <c r="P246">
        <v>0.53400000000000003</v>
      </c>
      <c r="Q246" s="1">
        <v>0.18799999999999994</v>
      </c>
      <c r="R246">
        <v>13.66</v>
      </c>
      <c r="S246" s="42">
        <v>-1.3660000000000001</v>
      </c>
      <c r="T246" s="1">
        <v>-1.1540000000000001</v>
      </c>
      <c r="U246">
        <v>70.599999999999994</v>
      </c>
      <c r="V246" s="21">
        <v>3912.7225999999991</v>
      </c>
      <c r="W246">
        <v>0.35205992509363282</v>
      </c>
      <c r="X246">
        <v>3.2917889756924351E-5</v>
      </c>
      <c r="Y246">
        <v>1.2879857119622639E-5</v>
      </c>
      <c r="Z246" s="22">
        <v>12.879857119622638</v>
      </c>
      <c r="AA246" s="22">
        <v>11.161054696380102</v>
      </c>
      <c r="AB246" s="22">
        <v>5.5968140771545709E-2</v>
      </c>
      <c r="AC246">
        <v>27.385200000000001</v>
      </c>
      <c r="AD246" s="31">
        <v>59.2</v>
      </c>
      <c r="AE246" s="32">
        <v>370</v>
      </c>
      <c r="AF246">
        <v>32.917889756924353</v>
      </c>
      <c r="AG246">
        <v>16.475333333333335</v>
      </c>
      <c r="AH246" t="s">
        <v>559</v>
      </c>
      <c r="AI246" t="s">
        <v>561</v>
      </c>
      <c r="AJ246" t="s">
        <v>560</v>
      </c>
    </row>
    <row r="247" spans="1:36" x14ac:dyDescent="0.35">
      <c r="A247" s="2">
        <v>44733</v>
      </c>
      <c r="B247" t="s">
        <v>18</v>
      </c>
      <c r="C247" t="s">
        <v>548</v>
      </c>
      <c r="D247" t="s">
        <v>123</v>
      </c>
      <c r="E247" t="s">
        <v>21</v>
      </c>
      <c r="F247">
        <v>8</v>
      </c>
      <c r="G247" t="s">
        <v>33</v>
      </c>
      <c r="H247" t="s">
        <v>97</v>
      </c>
      <c r="I247" t="s">
        <v>462</v>
      </c>
      <c r="J247" t="s">
        <v>462</v>
      </c>
      <c r="K247" t="s">
        <v>145</v>
      </c>
      <c r="L247" s="1">
        <v>0.71699999999999997</v>
      </c>
      <c r="M247">
        <v>4.55</v>
      </c>
      <c r="N247" s="1">
        <v>-0.45499999999999996</v>
      </c>
      <c r="O247" t="s">
        <v>146</v>
      </c>
      <c r="P247">
        <v>0.56799999999999995</v>
      </c>
      <c r="Q247" s="1">
        <v>0.14900000000000002</v>
      </c>
      <c r="R247">
        <v>12.65</v>
      </c>
      <c r="S247" s="42">
        <v>-1.2650000000000001</v>
      </c>
      <c r="T247" s="1">
        <v>-0.81000000000000016</v>
      </c>
      <c r="U247">
        <v>70.599999999999994</v>
      </c>
      <c r="V247" s="21">
        <v>3912.7225999999991</v>
      </c>
      <c r="W247">
        <v>0.26232394366197187</v>
      </c>
      <c r="X247">
        <v>2.2915875629208857E-5</v>
      </c>
      <c r="Y247">
        <v>8.96634644731947E-6</v>
      </c>
      <c r="Z247" s="22">
        <v>8.9663464473194701</v>
      </c>
      <c r="AA247" s="22">
        <v>11.06956351520922</v>
      </c>
      <c r="AB247" s="22">
        <v>5.5509349783917299E-2</v>
      </c>
      <c r="AC247">
        <v>30.972899999999999</v>
      </c>
      <c r="AD247" s="31">
        <v>59.2</v>
      </c>
      <c r="AE247" s="32">
        <v>370</v>
      </c>
      <c r="AF247">
        <v>22.915875629208855</v>
      </c>
      <c r="AG247">
        <v>14.820634920634921</v>
      </c>
      <c r="AH247" t="s">
        <v>559</v>
      </c>
      <c r="AI247" t="s">
        <v>561</v>
      </c>
      <c r="AJ247" t="s">
        <v>560</v>
      </c>
    </row>
    <row r="248" spans="1:36" x14ac:dyDescent="0.35">
      <c r="A248" s="2">
        <v>44779</v>
      </c>
      <c r="B248" s="6" t="s">
        <v>18</v>
      </c>
      <c r="C248" s="6" t="s">
        <v>551</v>
      </c>
      <c r="D248" t="s">
        <v>20</v>
      </c>
      <c r="E248" t="s">
        <v>21</v>
      </c>
      <c r="F248">
        <v>5</v>
      </c>
      <c r="G248" t="s">
        <v>33</v>
      </c>
      <c r="H248" t="s">
        <v>34</v>
      </c>
      <c r="I248" t="s">
        <v>424</v>
      </c>
      <c r="J248" t="s">
        <v>424</v>
      </c>
      <c r="K248" t="s">
        <v>117</v>
      </c>
      <c r="L248" s="1">
        <v>0.88400000000000001</v>
      </c>
      <c r="M248">
        <v>5.01</v>
      </c>
      <c r="N248" s="1">
        <v>-0.501</v>
      </c>
      <c r="O248" s="6" t="s">
        <v>213</v>
      </c>
      <c r="P248">
        <v>0.70799999999999996</v>
      </c>
      <c r="Q248" s="1">
        <v>0.17600000000000005</v>
      </c>
      <c r="R248">
        <v>12.42</v>
      </c>
      <c r="S248" s="42">
        <v>-1.242</v>
      </c>
      <c r="T248" s="1">
        <v>-0.74099999999999999</v>
      </c>
      <c r="U248">
        <v>65</v>
      </c>
      <c r="V248" s="21">
        <v>3316.625</v>
      </c>
      <c r="W248">
        <v>0.248587570621469</v>
      </c>
      <c r="X248">
        <v>2.144776859304689E-5</v>
      </c>
      <c r="Y248">
        <v>7.1134205509914145E-6</v>
      </c>
      <c r="Z248" s="22">
        <v>7.1134205509914148</v>
      </c>
      <c r="AA248" s="22">
        <v>9.5997578285984009</v>
      </c>
      <c r="AB248" s="22">
        <v>4.81388732641908E-2</v>
      </c>
      <c r="AC248">
        <v>31.516500000000001</v>
      </c>
      <c r="AD248" s="31">
        <v>61</v>
      </c>
      <c r="AE248" s="32">
        <v>534</v>
      </c>
      <c r="AF248">
        <v>21.447768593046892</v>
      </c>
      <c r="AG248">
        <v>13.38048963335333</v>
      </c>
      <c r="AH248" t="s">
        <v>559</v>
      </c>
      <c r="AI248" t="s">
        <v>561</v>
      </c>
      <c r="AJ248" t="s">
        <v>560</v>
      </c>
    </row>
    <row r="249" spans="1:36" x14ac:dyDescent="0.35">
      <c r="A249" s="2">
        <v>44734</v>
      </c>
      <c r="B249" t="s">
        <v>18</v>
      </c>
      <c r="C249" t="s">
        <v>548</v>
      </c>
      <c r="D249" t="s">
        <v>109</v>
      </c>
      <c r="E249" t="s">
        <v>21</v>
      </c>
      <c r="F249">
        <v>11</v>
      </c>
      <c r="G249" t="s">
        <v>33</v>
      </c>
      <c r="H249" t="s">
        <v>104</v>
      </c>
      <c r="I249" t="s">
        <v>446</v>
      </c>
      <c r="J249" t="s">
        <v>446</v>
      </c>
      <c r="K249" t="s">
        <v>145</v>
      </c>
      <c r="L249" s="1">
        <v>0.83599999999999997</v>
      </c>
      <c r="M249">
        <v>5.36</v>
      </c>
      <c r="N249" s="1">
        <v>-0.53600000000000003</v>
      </c>
      <c r="O249" t="s">
        <v>147</v>
      </c>
      <c r="P249">
        <v>0.63200000000000001</v>
      </c>
      <c r="Q249" s="1">
        <v>0.20399999999999996</v>
      </c>
      <c r="R249">
        <v>14.23</v>
      </c>
      <c r="S249" s="42">
        <v>-1.423</v>
      </c>
      <c r="T249" s="1">
        <v>-0.88700000000000001</v>
      </c>
      <c r="U249">
        <v>56.95</v>
      </c>
      <c r="V249" s="21">
        <v>2545.9924625000003</v>
      </c>
      <c r="W249">
        <v>0.32278481012658222</v>
      </c>
      <c r="X249">
        <v>2.9581417035926687E-5</v>
      </c>
      <c r="Y249">
        <v>7.531406480353844E-6</v>
      </c>
      <c r="Z249" s="22">
        <v>7.5314064803538443</v>
      </c>
      <c r="AA249" s="22">
        <v>8.490875400624402</v>
      </c>
      <c r="AB249" s="22">
        <v>4.2578279797332245E-2</v>
      </c>
      <c r="AC249">
        <v>31.695499999999999</v>
      </c>
      <c r="AD249" s="31">
        <v>49.4</v>
      </c>
      <c r="AE249" s="32">
        <v>546</v>
      </c>
      <c r="AF249">
        <v>29.581417035926687</v>
      </c>
      <c r="AG249">
        <v>15.591269841269842</v>
      </c>
      <c r="AH249" t="s">
        <v>559</v>
      </c>
      <c r="AI249" t="s">
        <v>561</v>
      </c>
      <c r="AJ249" t="s">
        <v>560</v>
      </c>
    </row>
    <row r="250" spans="1:36" x14ac:dyDescent="0.35">
      <c r="A250" s="2">
        <v>44776</v>
      </c>
      <c r="B250" t="s">
        <v>18</v>
      </c>
      <c r="C250" t="s">
        <v>551</v>
      </c>
      <c r="D250" t="s">
        <v>123</v>
      </c>
      <c r="E250" t="s">
        <v>21</v>
      </c>
      <c r="F250">
        <v>6</v>
      </c>
      <c r="G250" t="s">
        <v>33</v>
      </c>
      <c r="H250" t="s">
        <v>97</v>
      </c>
      <c r="I250" t="s">
        <v>462</v>
      </c>
      <c r="J250" t="s">
        <v>462</v>
      </c>
      <c r="K250" t="s">
        <v>87</v>
      </c>
      <c r="L250" s="1">
        <v>0.78200000000000003</v>
      </c>
      <c r="M250">
        <v>3.27</v>
      </c>
      <c r="N250" s="1">
        <v>-0.32700000000000001</v>
      </c>
      <c r="O250" t="s">
        <v>201</v>
      </c>
      <c r="P250">
        <v>0.68799999999999994</v>
      </c>
      <c r="Q250" s="1">
        <v>9.4000000000000083E-2</v>
      </c>
      <c r="R250">
        <v>8.19</v>
      </c>
      <c r="S250" s="42">
        <v>-0.81899999999999995</v>
      </c>
      <c r="T250" s="1">
        <v>-0.49199999999999994</v>
      </c>
      <c r="U250">
        <v>70.599999999999994</v>
      </c>
      <c r="V250" s="21">
        <v>3912.7225999999991</v>
      </c>
      <c r="W250">
        <v>0.13662790697674432</v>
      </c>
      <c r="X250">
        <v>1.0265875232432854E-5</v>
      </c>
      <c r="Y250">
        <v>4.0167522030720272E-6</v>
      </c>
      <c r="Z250" s="22">
        <v>4.0167522030720271</v>
      </c>
      <c r="AA250" s="22">
        <v>8.1641304940488357</v>
      </c>
      <c r="AB250" s="22">
        <v>4.0939787251145006E-2</v>
      </c>
      <c r="AC250">
        <v>28.545300000000001</v>
      </c>
      <c r="AD250" s="31">
        <v>59.2</v>
      </c>
      <c r="AE250" s="32">
        <v>370</v>
      </c>
      <c r="AF250">
        <v>10.265875232432853</v>
      </c>
      <c r="AG250">
        <v>11.355774909963984</v>
      </c>
      <c r="AH250" t="s">
        <v>559</v>
      </c>
      <c r="AI250" t="s">
        <v>561</v>
      </c>
      <c r="AJ250" t="s">
        <v>560</v>
      </c>
    </row>
    <row r="251" spans="1:36" x14ac:dyDescent="0.35">
      <c r="A251" s="2">
        <v>44734</v>
      </c>
      <c r="B251" t="s">
        <v>18</v>
      </c>
      <c r="C251" t="s">
        <v>548</v>
      </c>
      <c r="D251" t="s">
        <v>109</v>
      </c>
      <c r="E251" t="s">
        <v>21</v>
      </c>
      <c r="F251">
        <v>7</v>
      </c>
      <c r="G251" t="s">
        <v>33</v>
      </c>
      <c r="H251" t="s">
        <v>104</v>
      </c>
      <c r="I251" t="s">
        <v>446</v>
      </c>
      <c r="J251" t="s">
        <v>446</v>
      </c>
      <c r="K251" t="s">
        <v>69</v>
      </c>
      <c r="L251" s="1">
        <v>0.78700000000000003</v>
      </c>
      <c r="M251">
        <v>2.62</v>
      </c>
      <c r="N251" s="1">
        <v>-0.26200000000000001</v>
      </c>
      <c r="O251" t="s">
        <v>135</v>
      </c>
      <c r="P251">
        <v>0.626</v>
      </c>
      <c r="Q251" s="1">
        <v>0.16100000000000003</v>
      </c>
      <c r="R251">
        <v>11.56</v>
      </c>
      <c r="S251" s="42">
        <v>-1.1560000000000001</v>
      </c>
      <c r="T251" s="1">
        <v>-0.89400000000000013</v>
      </c>
      <c r="U251">
        <v>56.95</v>
      </c>
      <c r="V251" s="21">
        <v>2545.9924625000003</v>
      </c>
      <c r="W251">
        <v>0.25718849840255598</v>
      </c>
      <c r="X251">
        <v>2.2364881973460493E-5</v>
      </c>
      <c r="Y251">
        <v>5.6940820929132549E-6</v>
      </c>
      <c r="Z251" s="22">
        <v>5.6940820929132547</v>
      </c>
      <c r="AA251" s="22">
        <v>6.3692193433034161</v>
      </c>
      <c r="AB251" s="22">
        <v>3.1939039320941019E-2</v>
      </c>
      <c r="AC251">
        <v>31.695499999999999</v>
      </c>
      <c r="AD251" s="31">
        <v>49.4</v>
      </c>
      <c r="AE251" s="32">
        <v>546</v>
      </c>
      <c r="AF251">
        <v>22.364881973460495</v>
      </c>
      <c r="AG251">
        <v>15.591269841269842</v>
      </c>
      <c r="AH251" t="s">
        <v>559</v>
      </c>
      <c r="AI251" t="s">
        <v>561</v>
      </c>
      <c r="AJ251" t="s">
        <v>560</v>
      </c>
    </row>
    <row r="252" spans="1:36" x14ac:dyDescent="0.35">
      <c r="A252" s="2">
        <v>44792</v>
      </c>
      <c r="B252" s="6" t="s">
        <v>18</v>
      </c>
      <c r="C252" s="6" t="s">
        <v>552</v>
      </c>
      <c r="D252" t="s">
        <v>20</v>
      </c>
      <c r="E252" t="s">
        <v>21</v>
      </c>
      <c r="F252">
        <v>13</v>
      </c>
      <c r="G252" t="s">
        <v>33</v>
      </c>
      <c r="H252" t="s">
        <v>34</v>
      </c>
      <c r="I252" t="s">
        <v>424</v>
      </c>
      <c r="J252" t="s">
        <v>424</v>
      </c>
      <c r="K252" t="s">
        <v>227</v>
      </c>
      <c r="L252" s="1">
        <v>0.83699999999999997</v>
      </c>
      <c r="M252">
        <v>7.67</v>
      </c>
      <c r="N252" s="1">
        <v>-0.76700000000000002</v>
      </c>
      <c r="O252" t="s">
        <v>228</v>
      </c>
      <c r="P252">
        <v>0.72299999999999998</v>
      </c>
      <c r="Q252" s="1">
        <v>0.11399999999999999</v>
      </c>
      <c r="R252">
        <v>14.38</v>
      </c>
      <c r="S252" s="42">
        <v>-1.4380000000000002</v>
      </c>
      <c r="T252" s="1">
        <v>-0.67100000000000015</v>
      </c>
      <c r="U252">
        <v>65</v>
      </c>
      <c r="V252" s="21">
        <v>3316.625</v>
      </c>
      <c r="W252">
        <v>0.15767634854771784</v>
      </c>
      <c r="X252">
        <v>1.2246094019662113E-5</v>
      </c>
      <c r="Y252">
        <v>4.0615701577961858E-6</v>
      </c>
      <c r="Z252" s="22">
        <v>4.0615701577961856</v>
      </c>
      <c r="AA252" s="22">
        <v>6.0530106673564603</v>
      </c>
      <c r="AB252" s="22">
        <v>3.0353381677463719E-2</v>
      </c>
      <c r="AC252">
        <v>34.301699999999997</v>
      </c>
      <c r="AD252" s="31">
        <v>61</v>
      </c>
      <c r="AE252" s="32">
        <v>534</v>
      </c>
      <c r="AF252">
        <v>12.246094019662113</v>
      </c>
      <c r="AG252">
        <v>12.126990262931423</v>
      </c>
      <c r="AH252" t="s">
        <v>559</v>
      </c>
      <c r="AI252" t="s">
        <v>561</v>
      </c>
      <c r="AJ252" t="s">
        <v>560</v>
      </c>
    </row>
    <row r="253" spans="1:36" x14ac:dyDescent="0.35">
      <c r="A253" s="2">
        <v>44749</v>
      </c>
      <c r="B253" t="s">
        <v>18</v>
      </c>
      <c r="C253" t="s">
        <v>550</v>
      </c>
      <c r="D253" t="s">
        <v>109</v>
      </c>
      <c r="E253" t="s">
        <v>21</v>
      </c>
      <c r="F253">
        <v>15</v>
      </c>
      <c r="G253" t="s">
        <v>33</v>
      </c>
      <c r="H253" t="s">
        <v>104</v>
      </c>
      <c r="I253" t="s">
        <v>446</v>
      </c>
      <c r="J253" t="s">
        <v>446</v>
      </c>
      <c r="K253" t="s">
        <v>153</v>
      </c>
      <c r="L253" s="1">
        <v>0.82899999999999996</v>
      </c>
      <c r="M253">
        <v>7.56</v>
      </c>
      <c r="N253" s="1">
        <v>-0.75600000000000001</v>
      </c>
      <c r="O253" t="s">
        <v>176</v>
      </c>
      <c r="P253">
        <v>0.66900000000000004</v>
      </c>
      <c r="Q253" s="1">
        <v>0.15999999999999992</v>
      </c>
      <c r="R253">
        <v>16.23</v>
      </c>
      <c r="S253" s="42">
        <v>-1.623</v>
      </c>
      <c r="T253" s="1">
        <v>-0.86699999999999999</v>
      </c>
      <c r="U253">
        <v>56.95</v>
      </c>
      <c r="V253" s="21">
        <v>2545.9924625000003</v>
      </c>
      <c r="W253">
        <v>0.23916292974588926</v>
      </c>
      <c r="X253">
        <v>2.0451214748852335E-5</v>
      </c>
      <c r="Y253">
        <v>5.2068638599546878E-6</v>
      </c>
      <c r="Z253" s="22">
        <v>5.2068638599546881</v>
      </c>
      <c r="AA253" s="22">
        <v>6.0056099884137115</v>
      </c>
      <c r="AB253" s="22">
        <v>3.0115686590045588E-2</v>
      </c>
      <c r="AC253">
        <v>34.081400000000002</v>
      </c>
      <c r="AD253" s="31">
        <v>49.4</v>
      </c>
      <c r="AE253" s="32">
        <v>546</v>
      </c>
      <c r="AF253">
        <v>20.451214748852337</v>
      </c>
      <c r="AG253">
        <v>13.083333333333334</v>
      </c>
      <c r="AH253" t="s">
        <v>559</v>
      </c>
      <c r="AI253" t="s">
        <v>561</v>
      </c>
      <c r="AJ253" t="s">
        <v>560</v>
      </c>
    </row>
    <row r="254" spans="1:36" x14ac:dyDescent="0.35">
      <c r="A254" s="2">
        <v>44722</v>
      </c>
      <c r="B254" t="s">
        <v>18</v>
      </c>
      <c r="C254" t="s">
        <v>547</v>
      </c>
      <c r="D254" t="s">
        <v>109</v>
      </c>
      <c r="E254" t="s">
        <v>21</v>
      </c>
      <c r="F254">
        <v>15</v>
      </c>
      <c r="G254" t="s">
        <v>33</v>
      </c>
      <c r="H254" t="s">
        <v>104</v>
      </c>
      <c r="I254" t="s">
        <v>446</v>
      </c>
      <c r="J254" t="s">
        <v>446</v>
      </c>
      <c r="K254" t="s">
        <v>111</v>
      </c>
      <c r="L254" s="1">
        <v>0.76600000000000001</v>
      </c>
      <c r="M254">
        <v>1.04</v>
      </c>
      <c r="N254" s="1">
        <v>-0.10400000000000001</v>
      </c>
      <c r="O254" t="s">
        <v>112</v>
      </c>
      <c r="P254">
        <v>0.63400000000000001</v>
      </c>
      <c r="Q254" s="1">
        <v>0.13200000000000001</v>
      </c>
      <c r="R254">
        <v>9.25</v>
      </c>
      <c r="S254" s="42">
        <v>-0.92500000000000004</v>
      </c>
      <c r="T254" s="1">
        <v>-0.82100000000000006</v>
      </c>
      <c r="U254">
        <v>56.95</v>
      </c>
      <c r="V254" s="21">
        <v>2545.9924625000003</v>
      </c>
      <c r="W254">
        <v>0.20820189274447951</v>
      </c>
      <c r="X254">
        <v>1.7242553979106995E-5</v>
      </c>
      <c r="Y254">
        <v>4.3899412465055796E-6</v>
      </c>
      <c r="Z254" s="22">
        <v>4.3899412465055798</v>
      </c>
      <c r="AA254" s="22">
        <v>5.3470660736974169</v>
      </c>
      <c r="AB254" s="22">
        <v>2.6813357238049809E-2</v>
      </c>
      <c r="AC254">
        <v>27.385200000000001</v>
      </c>
      <c r="AD254" s="31">
        <v>49.4</v>
      </c>
      <c r="AE254" s="32">
        <v>546</v>
      </c>
      <c r="AF254">
        <v>17.242553979106994</v>
      </c>
      <c r="AG254">
        <v>18.418666666666667</v>
      </c>
      <c r="AH254" t="s">
        <v>559</v>
      </c>
      <c r="AI254" t="s">
        <v>561</v>
      </c>
      <c r="AJ254" t="s">
        <v>560</v>
      </c>
    </row>
    <row r="255" spans="1:36" x14ac:dyDescent="0.35">
      <c r="A255" s="2">
        <v>44764</v>
      </c>
      <c r="B255" t="s">
        <v>18</v>
      </c>
      <c r="C255" t="s">
        <v>549</v>
      </c>
      <c r="D255" t="s">
        <v>109</v>
      </c>
      <c r="E255" t="s">
        <v>21</v>
      </c>
      <c r="F255">
        <v>11</v>
      </c>
      <c r="G255" t="s">
        <v>33</v>
      </c>
      <c r="H255" t="s">
        <v>104</v>
      </c>
      <c r="I255" t="s">
        <v>446</v>
      </c>
      <c r="J255" t="s">
        <v>446</v>
      </c>
      <c r="K255" t="s">
        <v>193</v>
      </c>
      <c r="L255" s="1">
        <v>0.85699999999999998</v>
      </c>
      <c r="M255">
        <v>14.34</v>
      </c>
      <c r="N255" s="1">
        <v>-1.4339999999999999</v>
      </c>
      <c r="O255" t="s">
        <v>163</v>
      </c>
      <c r="P255">
        <v>0.75900000000000001</v>
      </c>
      <c r="Q255" s="1">
        <v>9.7999999999999976E-2</v>
      </c>
      <c r="R255">
        <v>20.45</v>
      </c>
      <c r="S255" s="42">
        <v>-2.0449999999999999</v>
      </c>
      <c r="T255" s="1">
        <v>-0.61099999999999999</v>
      </c>
      <c r="U255">
        <v>56.95</v>
      </c>
      <c r="V255" s="21">
        <v>2545.9924625000003</v>
      </c>
      <c r="W255">
        <v>0.12911725955204212</v>
      </c>
      <c r="X255">
        <v>9.5756581728290843E-6</v>
      </c>
      <c r="Y255">
        <v>2.4379553531499375E-6</v>
      </c>
      <c r="Z255" s="22">
        <v>2.4379553531499374</v>
      </c>
      <c r="AA255" s="22">
        <v>3.9901069609655275</v>
      </c>
      <c r="AB255" s="22">
        <v>2.000876029729276E-2</v>
      </c>
      <c r="AC255">
        <v>34.764699999999998</v>
      </c>
      <c r="AD255" s="31">
        <v>49.4</v>
      </c>
      <c r="AE255" s="32">
        <v>546</v>
      </c>
      <c r="AF255">
        <v>9.575658172829085</v>
      </c>
      <c r="AG255">
        <v>12.394095238095241</v>
      </c>
      <c r="AH255" t="s">
        <v>559</v>
      </c>
      <c r="AI255" t="s">
        <v>561</v>
      </c>
      <c r="AJ255" t="s">
        <v>560</v>
      </c>
    </row>
    <row r="256" spans="1:36" x14ac:dyDescent="0.35">
      <c r="A256" s="2">
        <v>44722</v>
      </c>
      <c r="B256" t="s">
        <v>18</v>
      </c>
      <c r="C256" t="s">
        <v>547</v>
      </c>
      <c r="D256" t="s">
        <v>109</v>
      </c>
      <c r="E256" t="s">
        <v>21</v>
      </c>
      <c r="F256">
        <v>14</v>
      </c>
      <c r="G256" t="s">
        <v>33</v>
      </c>
      <c r="H256" t="s">
        <v>114</v>
      </c>
      <c r="I256" t="s">
        <v>447</v>
      </c>
      <c r="J256" t="s">
        <v>447</v>
      </c>
      <c r="K256" t="s">
        <v>111</v>
      </c>
      <c r="L256" s="1">
        <v>0.72499999999999998</v>
      </c>
      <c r="M256">
        <v>2.02</v>
      </c>
      <c r="N256" s="1">
        <v>-0.20200000000000001</v>
      </c>
      <c r="O256" t="s">
        <v>112</v>
      </c>
      <c r="P256">
        <v>0.64600000000000002</v>
      </c>
      <c r="Q256" s="1">
        <v>7.8999999999999959E-2</v>
      </c>
      <c r="R256">
        <v>9.2799999999999994</v>
      </c>
      <c r="S256" s="42">
        <v>-0.92799999999999994</v>
      </c>
      <c r="T256" s="1">
        <v>-0.72599999999999998</v>
      </c>
      <c r="U256">
        <v>60.45</v>
      </c>
      <c r="V256" s="21">
        <v>2868.5489625000005</v>
      </c>
      <c r="W256">
        <v>0.12229102167182655</v>
      </c>
      <c r="X256">
        <v>8.9563216301143164E-6</v>
      </c>
      <c r="Y256">
        <v>2.5691647119880736E-6</v>
      </c>
      <c r="Z256" s="22">
        <v>2.5691647119880736</v>
      </c>
      <c r="AA256" s="22">
        <v>3.5387943691295782</v>
      </c>
      <c r="AB256" s="22">
        <v>1.7745611575332106E-2</v>
      </c>
      <c r="AC256">
        <v>27.385200000000001</v>
      </c>
      <c r="AD256" s="31">
        <v>45.3</v>
      </c>
      <c r="AE256" s="32">
        <v>410</v>
      </c>
      <c r="AF256">
        <v>8.9563216301143171</v>
      </c>
      <c r="AG256">
        <v>18.418666666666667</v>
      </c>
      <c r="AH256" t="s">
        <v>559</v>
      </c>
      <c r="AI256" t="s">
        <v>561</v>
      </c>
      <c r="AJ256" t="s">
        <v>560</v>
      </c>
    </row>
    <row r="257" spans="1:36" x14ac:dyDescent="0.35">
      <c r="A257" s="2">
        <v>44763</v>
      </c>
      <c r="B257" t="s">
        <v>18</v>
      </c>
      <c r="C257" t="s">
        <v>549</v>
      </c>
      <c r="D257" t="s">
        <v>109</v>
      </c>
      <c r="E257" t="s">
        <v>21</v>
      </c>
      <c r="F257">
        <v>14</v>
      </c>
      <c r="G257" t="s">
        <v>33</v>
      </c>
      <c r="H257" t="s">
        <v>114</v>
      </c>
      <c r="I257" t="s">
        <v>447</v>
      </c>
      <c r="J257" t="s">
        <v>447</v>
      </c>
      <c r="K257" t="s">
        <v>188</v>
      </c>
      <c r="L257" s="1">
        <v>0.79400000000000004</v>
      </c>
      <c r="M257">
        <v>17.559999999999999</v>
      </c>
      <c r="N257" s="1">
        <v>-1.7559999999999998</v>
      </c>
      <c r="O257" t="s">
        <v>189</v>
      </c>
      <c r="P257">
        <v>0.85099999999999998</v>
      </c>
      <c r="Q257" s="1">
        <v>-5.699999999999994E-2</v>
      </c>
      <c r="R257">
        <v>23.61</v>
      </c>
      <c r="S257" s="42">
        <v>-2.3609999999999998</v>
      </c>
      <c r="T257" s="1">
        <v>-0.60499999999999998</v>
      </c>
      <c r="U257">
        <v>60.45</v>
      </c>
      <c r="V257" s="21">
        <v>2868.5489625000005</v>
      </c>
      <c r="W257">
        <v>7.1788413098236692E-2</v>
      </c>
      <c r="X257">
        <v>4.6488964228851939E-6</v>
      </c>
      <c r="Y257">
        <v>1.3335587010637287E-6</v>
      </c>
      <c r="Z257" s="22">
        <v>1.3335587010637286</v>
      </c>
      <c r="AA257" s="22">
        <v>2.2042292579565763</v>
      </c>
      <c r="AB257" s="22">
        <v>1.1053311426032636E-2</v>
      </c>
      <c r="AC257">
        <v>31.981100000000001</v>
      </c>
      <c r="AD257" s="31">
        <v>45.3</v>
      </c>
      <c r="AE257" s="32">
        <v>410</v>
      </c>
      <c r="AF257">
        <v>4.6488964228851941</v>
      </c>
      <c r="AG257">
        <v>12.389091192032369</v>
      </c>
      <c r="AH257" t="s">
        <v>559</v>
      </c>
      <c r="AI257" t="s">
        <v>561</v>
      </c>
      <c r="AJ257" t="s">
        <v>560</v>
      </c>
    </row>
    <row r="258" spans="1:36" x14ac:dyDescent="0.35">
      <c r="A258" s="2">
        <v>44804</v>
      </c>
      <c r="B258" s="6" t="s">
        <v>18</v>
      </c>
      <c r="C258" s="6" t="s">
        <v>553</v>
      </c>
      <c r="D258" t="s">
        <v>109</v>
      </c>
      <c r="E258" t="s">
        <v>21</v>
      </c>
      <c r="F258">
        <v>8</v>
      </c>
      <c r="G258" t="s">
        <v>33</v>
      </c>
      <c r="H258" t="s">
        <v>104</v>
      </c>
      <c r="I258" t="s">
        <v>446</v>
      </c>
      <c r="J258" t="s">
        <v>446</v>
      </c>
      <c r="K258" t="s">
        <v>236</v>
      </c>
      <c r="L258" s="1">
        <v>0.82599999999999996</v>
      </c>
      <c r="M258">
        <v>7.23</v>
      </c>
      <c r="N258" s="1">
        <v>-0.72300000000000009</v>
      </c>
      <c r="O258" t="s">
        <v>135</v>
      </c>
      <c r="P258">
        <v>0.77800000000000002</v>
      </c>
      <c r="Q258" s="1">
        <v>4.7999999999999932E-2</v>
      </c>
      <c r="R258">
        <v>15.45</v>
      </c>
      <c r="S258" s="42">
        <v>-1.5449999999999999</v>
      </c>
      <c r="T258" s="1">
        <v>-0.82199999999999984</v>
      </c>
      <c r="U258">
        <v>56.95</v>
      </c>
      <c r="V258" s="21">
        <v>2545.9924625000003</v>
      </c>
      <c r="W258">
        <v>6.1696658097686284E-2</v>
      </c>
      <c r="X258">
        <v>3.8579717278771405E-6</v>
      </c>
      <c r="Y258">
        <v>9.8223669397133028E-7</v>
      </c>
      <c r="Z258" s="22">
        <v>0.98223669397133029</v>
      </c>
      <c r="AA258" s="22">
        <v>1.1949351508167037</v>
      </c>
      <c r="AB258" s="22">
        <v>5.9921128023383225E-3</v>
      </c>
      <c r="AC258">
        <v>32.519599999999997</v>
      </c>
      <c r="AD258" s="31">
        <v>49.4</v>
      </c>
      <c r="AE258" s="32">
        <v>546</v>
      </c>
      <c r="AF258">
        <v>3.8579717278771404</v>
      </c>
      <c r="AG258">
        <v>7.0107887060214562</v>
      </c>
      <c r="AH258" t="s">
        <v>559</v>
      </c>
      <c r="AI258" t="s">
        <v>561</v>
      </c>
      <c r="AJ258" t="s">
        <v>560</v>
      </c>
    </row>
    <row r="259" spans="1:36" x14ac:dyDescent="0.35">
      <c r="A259" s="2">
        <v>44804</v>
      </c>
      <c r="B259" s="6" t="s">
        <v>18</v>
      </c>
      <c r="C259" s="6" t="s">
        <v>553</v>
      </c>
      <c r="D259" t="s">
        <v>123</v>
      </c>
      <c r="E259" t="s">
        <v>21</v>
      </c>
      <c r="F259">
        <v>2</v>
      </c>
      <c r="G259" t="s">
        <v>33</v>
      </c>
      <c r="H259" t="s">
        <v>97</v>
      </c>
      <c r="I259" t="s">
        <v>462</v>
      </c>
      <c r="J259" t="s">
        <v>462</v>
      </c>
      <c r="K259" t="s">
        <v>234</v>
      </c>
      <c r="L259" s="1">
        <v>0.79800000000000004</v>
      </c>
      <c r="M259">
        <v>6.86</v>
      </c>
      <c r="N259" s="1">
        <v>-0.68600000000000005</v>
      </c>
      <c r="O259" t="s">
        <v>32</v>
      </c>
      <c r="P259">
        <v>0.77100000000000002</v>
      </c>
      <c r="Q259" s="1">
        <v>2.7000000000000024E-2</v>
      </c>
      <c r="R259">
        <v>14.25</v>
      </c>
      <c r="S259" s="42">
        <v>-1.425</v>
      </c>
      <c r="T259" s="1">
        <v>-0.73899999999999999</v>
      </c>
      <c r="U259">
        <v>70.599999999999994</v>
      </c>
      <c r="V259" s="21">
        <v>3912.7225999999991</v>
      </c>
      <c r="W259">
        <v>3.5019455252918316E-2</v>
      </c>
      <c r="X259">
        <v>1.9212851043166017E-6</v>
      </c>
      <c r="Y259">
        <v>7.5174556487029241E-7</v>
      </c>
      <c r="Z259" s="22">
        <v>0.75174556487029243</v>
      </c>
      <c r="AA259" s="22">
        <v>1.0172470431262415</v>
      </c>
      <c r="AB259" s="22">
        <v>5.1010793565587935E-3</v>
      </c>
      <c r="AC259">
        <v>32.519599999999997</v>
      </c>
      <c r="AD259" s="31">
        <v>59.2</v>
      </c>
      <c r="AE259" s="32">
        <v>370</v>
      </c>
      <c r="AF259">
        <v>1.9212851043166017</v>
      </c>
      <c r="AG259">
        <v>5.03038712875437</v>
      </c>
      <c r="AH259" t="s">
        <v>559</v>
      </c>
      <c r="AI259" t="s">
        <v>561</v>
      </c>
      <c r="AJ259" t="s">
        <v>560</v>
      </c>
    </row>
    <row r="260" spans="1:36" x14ac:dyDescent="0.35">
      <c r="A260" s="2">
        <v>44804</v>
      </c>
      <c r="B260" s="6" t="s">
        <v>18</v>
      </c>
      <c r="C260" s="6" t="s">
        <v>553</v>
      </c>
      <c r="D260" t="s">
        <v>109</v>
      </c>
      <c r="E260" t="s">
        <v>21</v>
      </c>
      <c r="F260">
        <v>4</v>
      </c>
      <c r="G260" t="s">
        <v>33</v>
      </c>
      <c r="H260" t="s">
        <v>114</v>
      </c>
      <c r="I260" t="s">
        <v>447</v>
      </c>
      <c r="J260" t="s">
        <v>447</v>
      </c>
      <c r="K260" t="s">
        <v>236</v>
      </c>
      <c r="L260" s="1">
        <v>0.91</v>
      </c>
      <c r="M260">
        <v>8.56</v>
      </c>
      <c r="N260" s="1">
        <v>-0.85600000000000009</v>
      </c>
      <c r="O260" t="s">
        <v>135</v>
      </c>
      <c r="P260">
        <v>0.93899999999999995</v>
      </c>
      <c r="Q260" s="1">
        <v>-2.8999999999999915E-2</v>
      </c>
      <c r="R260">
        <v>15.34</v>
      </c>
      <c r="S260" s="42">
        <v>-1.534</v>
      </c>
      <c r="T260" s="1">
        <v>-0.67799999999999994</v>
      </c>
      <c r="U260">
        <v>60.45</v>
      </c>
      <c r="V260" s="21">
        <v>2868.5489625000005</v>
      </c>
      <c r="W260">
        <v>3.1868131868131776E-2</v>
      </c>
      <c r="X260">
        <v>1.7107200398573805E-6</v>
      </c>
      <c r="Y260">
        <v>4.9072841954608477E-7</v>
      </c>
      <c r="Z260" s="22">
        <v>0.49072841954608476</v>
      </c>
      <c r="AA260" s="22">
        <v>0.72378822941900411</v>
      </c>
      <c r="AB260" s="22">
        <v>3.6295030008274285E-3</v>
      </c>
      <c r="AC260">
        <v>32.519599999999997</v>
      </c>
      <c r="AD260" s="31">
        <v>45.3</v>
      </c>
      <c r="AE260" s="32">
        <v>410</v>
      </c>
      <c r="AF260">
        <v>1.7107200398573805</v>
      </c>
      <c r="AG260">
        <v>7.0107887060214562</v>
      </c>
      <c r="AH260" t="s">
        <v>559</v>
      </c>
      <c r="AI260" t="s">
        <v>561</v>
      </c>
      <c r="AJ260" t="s">
        <v>560</v>
      </c>
    </row>
    <row r="261" spans="1:36" x14ac:dyDescent="0.35">
      <c r="A261" s="2">
        <v>44791</v>
      </c>
      <c r="B261" s="6" t="s">
        <v>18</v>
      </c>
      <c r="C261" s="6" t="s">
        <v>552</v>
      </c>
      <c r="D261" t="s">
        <v>123</v>
      </c>
      <c r="E261" t="s">
        <v>21</v>
      </c>
      <c r="F261">
        <v>7</v>
      </c>
      <c r="G261" t="s">
        <v>33</v>
      </c>
      <c r="H261" t="s">
        <v>97</v>
      </c>
      <c r="I261" t="s">
        <v>462</v>
      </c>
      <c r="J261" t="s">
        <v>462</v>
      </c>
      <c r="K261" t="s">
        <v>222</v>
      </c>
      <c r="L261" s="1">
        <v>0.76800000000000002</v>
      </c>
      <c r="M261">
        <v>5.98</v>
      </c>
      <c r="N261" s="1">
        <v>-0.59800000000000009</v>
      </c>
      <c r="O261" t="s">
        <v>223</v>
      </c>
      <c r="P261">
        <v>0.75600000000000001</v>
      </c>
      <c r="Q261" s="1">
        <v>1.2000000000000011E-2</v>
      </c>
      <c r="R261">
        <v>12.23</v>
      </c>
      <c r="S261" s="42">
        <v>-1.2230000000000001</v>
      </c>
      <c r="T261" s="1">
        <v>-0.625</v>
      </c>
      <c r="U261">
        <v>70.599999999999994</v>
      </c>
      <c r="V261" s="21">
        <v>3912.7225999999991</v>
      </c>
      <c r="W261">
        <v>1.5873015873015886E-2</v>
      </c>
      <c r="X261">
        <v>7.2536858872517228E-7</v>
      </c>
      <c r="Y261">
        <v>2.8381660704350862E-7</v>
      </c>
      <c r="Z261" s="22">
        <v>0.28381660704350864</v>
      </c>
      <c r="AA261" s="22">
        <v>0.45410657126961385</v>
      </c>
      <c r="AB261" s="22">
        <v>2.2771593901734738E-3</v>
      </c>
      <c r="AC261">
        <v>28.894600000000001</v>
      </c>
      <c r="AD261" s="31">
        <v>59.2</v>
      </c>
      <c r="AE261" s="32">
        <v>370</v>
      </c>
      <c r="AF261">
        <v>0.72536858872517229</v>
      </c>
      <c r="AG261">
        <v>11.347959829038007</v>
      </c>
      <c r="AH261" t="s">
        <v>559</v>
      </c>
      <c r="AI261" t="s">
        <v>561</v>
      </c>
      <c r="AJ261" t="s">
        <v>560</v>
      </c>
    </row>
    <row r="262" spans="1:36" x14ac:dyDescent="0.35">
      <c r="A262" s="2">
        <v>44791</v>
      </c>
      <c r="B262" s="6" t="s">
        <v>18</v>
      </c>
      <c r="C262" s="6" t="s">
        <v>552</v>
      </c>
      <c r="D262" t="s">
        <v>109</v>
      </c>
      <c r="E262" t="s">
        <v>21</v>
      </c>
      <c r="F262">
        <v>16</v>
      </c>
      <c r="G262" t="s">
        <v>33</v>
      </c>
      <c r="H262" t="s">
        <v>104</v>
      </c>
      <c r="I262" t="s">
        <v>446</v>
      </c>
      <c r="J262" t="s">
        <v>446</v>
      </c>
      <c r="K262" t="s">
        <v>221</v>
      </c>
      <c r="L262" s="1">
        <v>0.82299999999999995</v>
      </c>
      <c r="M262">
        <v>7.02</v>
      </c>
      <c r="N262" s="1">
        <v>-0.70199999999999996</v>
      </c>
      <c r="O262" t="s">
        <v>88</v>
      </c>
      <c r="P262">
        <v>0.80300000000000005</v>
      </c>
      <c r="Q262" s="1">
        <v>1.9999999999999907E-2</v>
      </c>
      <c r="R262">
        <v>15.08</v>
      </c>
      <c r="S262" s="42">
        <v>-1.508</v>
      </c>
      <c r="T262" s="1">
        <v>-0.80600000000000005</v>
      </c>
      <c r="U262">
        <v>56.95</v>
      </c>
      <c r="V262" s="21">
        <v>2545.9924625000003</v>
      </c>
      <c r="W262">
        <v>2.4906600249065883E-2</v>
      </c>
      <c r="X262">
        <v>1.2630194827079065E-6</v>
      </c>
      <c r="Y262">
        <v>3.2156380829649793E-7</v>
      </c>
      <c r="Z262" s="22">
        <v>0.32156380829649794</v>
      </c>
      <c r="AA262" s="22">
        <v>0.39896254131079145</v>
      </c>
      <c r="AB262" s="22">
        <v>2.0006345531034882E-3</v>
      </c>
      <c r="AC262">
        <v>28.894600000000001</v>
      </c>
      <c r="AD262" s="31">
        <v>49.4</v>
      </c>
      <c r="AE262" s="32">
        <v>546</v>
      </c>
      <c r="AF262">
        <v>1.2630194827079064</v>
      </c>
      <c r="AG262">
        <v>15.563004370478136</v>
      </c>
      <c r="AH262" t="s">
        <v>559</v>
      </c>
      <c r="AI262" t="s">
        <v>561</v>
      </c>
      <c r="AJ262" t="s">
        <v>560</v>
      </c>
    </row>
    <row r="263" spans="1:36" x14ac:dyDescent="0.35">
      <c r="A263" s="2">
        <v>44791</v>
      </c>
      <c r="B263" s="6" t="s">
        <v>18</v>
      </c>
      <c r="C263" s="6" t="s">
        <v>552</v>
      </c>
      <c r="D263" t="s">
        <v>109</v>
      </c>
      <c r="E263" t="s">
        <v>21</v>
      </c>
      <c r="F263">
        <v>14</v>
      </c>
      <c r="G263" t="s">
        <v>33</v>
      </c>
      <c r="H263" t="s">
        <v>114</v>
      </c>
      <c r="I263" t="s">
        <v>447</v>
      </c>
      <c r="J263" t="s">
        <v>447</v>
      </c>
      <c r="K263" t="s">
        <v>221</v>
      </c>
      <c r="L263" s="1">
        <v>0.92100000000000004</v>
      </c>
      <c r="M263">
        <v>7.12</v>
      </c>
      <c r="N263" s="1">
        <v>-0.71199999999999997</v>
      </c>
      <c r="O263" t="s">
        <v>88</v>
      </c>
      <c r="P263">
        <v>0.90600000000000003</v>
      </c>
      <c r="Q263" s="1">
        <v>1.5000000000000013E-2</v>
      </c>
      <c r="R263">
        <v>13.54</v>
      </c>
      <c r="S263" s="42">
        <v>-1.3539999999999999</v>
      </c>
      <c r="T263" s="1">
        <v>-0.6419999999999999</v>
      </c>
      <c r="U263">
        <v>60.45</v>
      </c>
      <c r="V263" s="21">
        <v>2868.5489625000005</v>
      </c>
      <c r="W263">
        <v>1.6556291390728492E-2</v>
      </c>
      <c r="X263">
        <v>7.639949536018921E-7</v>
      </c>
      <c r="Y263">
        <v>2.1915569315099435E-7</v>
      </c>
      <c r="Z263" s="22">
        <v>0.21915569315099434</v>
      </c>
      <c r="AA263" s="22">
        <v>0.3413640080233557</v>
      </c>
      <c r="AB263" s="22">
        <v>1.7118013821388024E-3</v>
      </c>
      <c r="AC263">
        <v>28.894600000000001</v>
      </c>
      <c r="AD263" s="31">
        <v>45.3</v>
      </c>
      <c r="AE263" s="32">
        <v>410</v>
      </c>
      <c r="AF263">
        <v>0.76399495360189207</v>
      </c>
      <c r="AG263">
        <v>15.563004370478136</v>
      </c>
      <c r="AH263" t="s">
        <v>559</v>
      </c>
      <c r="AI263" t="s">
        <v>561</v>
      </c>
      <c r="AJ263" t="s">
        <v>560</v>
      </c>
    </row>
    <row r="264" spans="1:36" x14ac:dyDescent="0.35">
      <c r="A264" s="2">
        <v>44776</v>
      </c>
      <c r="B264" t="s">
        <v>18</v>
      </c>
      <c r="C264" t="s">
        <v>551</v>
      </c>
      <c r="D264" t="s">
        <v>109</v>
      </c>
      <c r="E264" t="s">
        <v>21</v>
      </c>
      <c r="F264">
        <v>14</v>
      </c>
      <c r="G264" t="s">
        <v>33</v>
      </c>
      <c r="H264" t="s">
        <v>114</v>
      </c>
      <c r="I264" t="s">
        <v>447</v>
      </c>
      <c r="J264" t="s">
        <v>447</v>
      </c>
      <c r="K264" t="s">
        <v>134</v>
      </c>
      <c r="L264" s="1">
        <v>0.86099999999999999</v>
      </c>
      <c r="M264">
        <v>3.14</v>
      </c>
      <c r="N264" s="1">
        <v>-0.314</v>
      </c>
      <c r="O264" t="s">
        <v>202</v>
      </c>
      <c r="P264">
        <v>0.85399999999999998</v>
      </c>
      <c r="Q264" s="1">
        <v>7.0000000000000062E-3</v>
      </c>
      <c r="R264">
        <v>9.42</v>
      </c>
      <c r="S264" s="42">
        <v>-0.94199999999999995</v>
      </c>
      <c r="T264" s="1">
        <v>-0.62799999999999989</v>
      </c>
      <c r="U264">
        <v>60.45</v>
      </c>
      <c r="V264" s="21">
        <v>2868.5489625000005</v>
      </c>
      <c r="W264">
        <v>8.1967213114754172E-3</v>
      </c>
      <c r="X264">
        <v>3.2154222290766216E-7</v>
      </c>
      <c r="Y264">
        <v>9.2235960992171811E-8</v>
      </c>
      <c r="Z264" s="22">
        <v>9.2235960992171809E-2</v>
      </c>
      <c r="AA264" s="22">
        <v>0.14687254935059207</v>
      </c>
      <c r="AB264" s="22">
        <v>7.3650597915229357E-4</v>
      </c>
      <c r="AC264">
        <v>28.545300000000001</v>
      </c>
      <c r="AD264" s="36">
        <v>45.3</v>
      </c>
      <c r="AE264" s="31">
        <v>410</v>
      </c>
      <c r="AF264">
        <v>0.32154222290766216</v>
      </c>
      <c r="AG264">
        <v>15.665264505802318</v>
      </c>
      <c r="AH264" t="s">
        <v>559</v>
      </c>
      <c r="AI264" t="s">
        <v>561</v>
      </c>
      <c r="AJ264" t="s">
        <v>560</v>
      </c>
    </row>
    <row r="265" spans="1:36" x14ac:dyDescent="0.35">
      <c r="A265" s="9">
        <v>44777</v>
      </c>
      <c r="B265" s="4" t="s">
        <v>18</v>
      </c>
      <c r="C265" s="4" t="s">
        <v>551</v>
      </c>
      <c r="D265" s="4" t="s">
        <v>109</v>
      </c>
      <c r="E265" s="4" t="s">
        <v>21</v>
      </c>
      <c r="F265" s="4">
        <v>15</v>
      </c>
      <c r="G265" s="4" t="s">
        <v>33</v>
      </c>
      <c r="H265" s="4" t="s">
        <v>104</v>
      </c>
      <c r="I265" t="s">
        <v>446</v>
      </c>
      <c r="J265" t="s">
        <v>446</v>
      </c>
      <c r="K265" s="4" t="s">
        <v>87</v>
      </c>
      <c r="L265" s="3">
        <v>0.754</v>
      </c>
      <c r="M265" s="4">
        <v>3.94</v>
      </c>
      <c r="N265" s="1">
        <v>-0.39400000000000002</v>
      </c>
      <c r="O265" s="4" t="s">
        <v>180</v>
      </c>
      <c r="P265" s="4">
        <v>0.76100000000000001</v>
      </c>
      <c r="Q265" s="1">
        <v>-7.0000000000000062E-3</v>
      </c>
      <c r="R265" s="4">
        <v>12.17</v>
      </c>
      <c r="S265" s="42">
        <v>-1.2170000000000001</v>
      </c>
      <c r="T265" s="1">
        <v>-0.82300000000000006</v>
      </c>
      <c r="U265">
        <v>56.95</v>
      </c>
      <c r="V265" s="21">
        <v>2545.9924625000003</v>
      </c>
      <c r="W265">
        <v>9.2838196286472233E-3</v>
      </c>
      <c r="X265">
        <v>3.7481634545888322E-7</v>
      </c>
      <c r="Y265">
        <v>9.5427959036011284E-8</v>
      </c>
      <c r="Z265" s="22">
        <v>9.5427959036011284E-2</v>
      </c>
      <c r="AA265" s="22">
        <v>0.11595134755286911</v>
      </c>
      <c r="AB265" s="22">
        <v>5.8144875363743049E-4</v>
      </c>
      <c r="AC265">
        <v>29.967099999999999</v>
      </c>
      <c r="AD265" s="31">
        <v>49.4</v>
      </c>
      <c r="AE265" s="32">
        <v>546</v>
      </c>
      <c r="AF265">
        <v>0.3748163454588832</v>
      </c>
      <c r="AG265">
        <v>15.50428820417056</v>
      </c>
      <c r="AH265" t="s">
        <v>559</v>
      </c>
      <c r="AI265" t="s">
        <v>561</v>
      </c>
      <c r="AJ265" t="s">
        <v>560</v>
      </c>
    </row>
    <row r="266" spans="1:36" x14ac:dyDescent="0.35">
      <c r="A266" s="2">
        <v>44764</v>
      </c>
      <c r="B266" t="s">
        <v>18</v>
      </c>
      <c r="C266" t="s">
        <v>549</v>
      </c>
      <c r="D266" t="s">
        <v>133</v>
      </c>
      <c r="E266" t="s">
        <v>21</v>
      </c>
      <c r="F266">
        <v>4</v>
      </c>
      <c r="G266" t="s">
        <v>26</v>
      </c>
      <c r="H266" t="s">
        <v>82</v>
      </c>
      <c r="I266" t="s">
        <v>479</v>
      </c>
      <c r="J266" t="s">
        <v>479</v>
      </c>
      <c r="K266" t="s">
        <v>191</v>
      </c>
      <c r="L266" s="1">
        <v>0.78200000000000003</v>
      </c>
      <c r="M266">
        <v>7.62</v>
      </c>
      <c r="N266" s="1">
        <v>-0.76200000000000001</v>
      </c>
      <c r="O266" t="s">
        <v>192</v>
      </c>
      <c r="P266">
        <v>0.70199999999999996</v>
      </c>
      <c r="Q266" s="1">
        <v>8.0000000000000071E-2</v>
      </c>
      <c r="R266">
        <v>24.48</v>
      </c>
      <c r="S266" s="42">
        <v>-2.448</v>
      </c>
      <c r="T266" s="1" t="s">
        <v>103</v>
      </c>
      <c r="U266">
        <v>38.4</v>
      </c>
      <c r="V266" s="21">
        <v>1157.5296000000001</v>
      </c>
      <c r="W266">
        <v>0.11396011396011407</v>
      </c>
      <c r="X266">
        <v>8.2112589898026144E-6</v>
      </c>
      <c r="Y266">
        <v>9.5047753339626242E-7</v>
      </c>
      <c r="Z266" s="22">
        <v>0.9504775333962624</v>
      </c>
      <c r="AA266" s="22" t="e">
        <v>#VALUE!</v>
      </c>
      <c r="AB266" s="22"/>
      <c r="AC266">
        <v>34.764699999999998</v>
      </c>
      <c r="AD266" s="34">
        <v>31</v>
      </c>
      <c r="AE266" s="35">
        <v>390</v>
      </c>
      <c r="AF266">
        <v>8.211258989802614</v>
      </c>
      <c r="AG266">
        <v>6.5184028628141686</v>
      </c>
      <c r="AH266" t="s">
        <v>559</v>
      </c>
      <c r="AI266" t="s">
        <v>558</v>
      </c>
      <c r="AJ266" t="s">
        <v>560</v>
      </c>
    </row>
    <row r="267" spans="1:36" x14ac:dyDescent="0.35">
      <c r="A267" s="2">
        <v>44721</v>
      </c>
      <c r="B267" t="s">
        <v>18</v>
      </c>
      <c r="C267" t="s">
        <v>547</v>
      </c>
      <c r="D267" t="s">
        <v>20</v>
      </c>
      <c r="E267" t="s">
        <v>21</v>
      </c>
      <c r="F267">
        <v>11</v>
      </c>
      <c r="G267" t="s">
        <v>26</v>
      </c>
      <c r="H267" t="s">
        <v>164</v>
      </c>
      <c r="I267" t="s">
        <v>425</v>
      </c>
      <c r="J267" t="s">
        <v>425</v>
      </c>
      <c r="K267" t="s">
        <v>23</v>
      </c>
      <c r="L267" s="1">
        <v>0.77200000000000002</v>
      </c>
      <c r="M267">
        <v>6.89</v>
      </c>
      <c r="N267" s="1">
        <v>-0.68899999999999995</v>
      </c>
      <c r="O267" t="s">
        <v>24</v>
      </c>
      <c r="P267">
        <v>0.42299999999999999</v>
      </c>
      <c r="Q267" s="1">
        <v>0.34900000000000003</v>
      </c>
      <c r="R267">
        <v>10.89</v>
      </c>
      <c r="S267" s="42">
        <v>-1.089</v>
      </c>
      <c r="T267" s="1">
        <v>-0.4</v>
      </c>
      <c r="U267">
        <v>35.6</v>
      </c>
      <c r="V267" s="21">
        <v>994.87760000000014</v>
      </c>
      <c r="W267">
        <v>0.82505910165484642</v>
      </c>
      <c r="X267">
        <v>9.3916104359680403E-5</v>
      </c>
      <c r="Y267">
        <v>9.3435028506708386E-6</v>
      </c>
      <c r="Z267" s="22">
        <v>9.3435028506708377</v>
      </c>
      <c r="AA267" s="22">
        <v>23.358757126677094</v>
      </c>
      <c r="AB267" s="22">
        <v>1</v>
      </c>
      <c r="AC267">
        <v>24.548100000000002</v>
      </c>
      <c r="AD267" s="31">
        <v>34</v>
      </c>
      <c r="AE267" s="32">
        <v>571</v>
      </c>
      <c r="AF267">
        <v>93.916104359680403</v>
      </c>
      <c r="AG267">
        <v>14.811333333333334</v>
      </c>
      <c r="AH267" t="s">
        <v>559</v>
      </c>
      <c r="AI267" t="s">
        <v>558</v>
      </c>
      <c r="AJ267" t="s">
        <v>560</v>
      </c>
    </row>
    <row r="268" spans="1:36" x14ac:dyDescent="0.35">
      <c r="A268" s="2">
        <v>44722</v>
      </c>
      <c r="B268" t="s">
        <v>18</v>
      </c>
      <c r="C268" t="s">
        <v>547</v>
      </c>
      <c r="D268" t="s">
        <v>123</v>
      </c>
      <c r="E268" t="s">
        <v>21</v>
      </c>
      <c r="F268">
        <v>7</v>
      </c>
      <c r="G268" t="s">
        <v>26</v>
      </c>
      <c r="H268" t="s">
        <v>92</v>
      </c>
      <c r="I268" t="s">
        <v>463</v>
      </c>
      <c r="J268" t="s">
        <v>463</v>
      </c>
      <c r="K268" t="s">
        <v>125</v>
      </c>
      <c r="L268" s="1">
        <v>0.65500000000000003</v>
      </c>
      <c r="M268">
        <v>4.29</v>
      </c>
      <c r="N268" s="1">
        <v>-0.42899999999999999</v>
      </c>
      <c r="O268" t="s">
        <v>126</v>
      </c>
      <c r="P268">
        <v>0.47799999999999998</v>
      </c>
      <c r="Q268" s="1">
        <v>0.17700000000000005</v>
      </c>
      <c r="R268">
        <v>9.43</v>
      </c>
      <c r="S268" s="42">
        <v>-0.94299999999999995</v>
      </c>
      <c r="T268" s="1">
        <v>-0.51400000000000001</v>
      </c>
      <c r="U268">
        <v>39.85</v>
      </c>
      <c r="V268" s="21">
        <v>1246.5976625000001</v>
      </c>
      <c r="W268">
        <v>0.37029288702928881</v>
      </c>
      <c r="X268">
        <v>3.5028884837824529E-5</v>
      </c>
      <c r="Y268">
        <v>4.3666925958813755E-6</v>
      </c>
      <c r="Z268" s="22">
        <v>4.3666925958813758</v>
      </c>
      <c r="AA268" s="22">
        <v>8.4955108869287468</v>
      </c>
      <c r="AB268" s="22">
        <v>0.36369699791122245</v>
      </c>
      <c r="AC268">
        <v>27.385200000000001</v>
      </c>
      <c r="AD268" s="31">
        <v>37.4</v>
      </c>
      <c r="AE268" s="32">
        <v>677</v>
      </c>
      <c r="AF268">
        <v>35.028884837824528</v>
      </c>
      <c r="AG268">
        <v>16.475333333333335</v>
      </c>
      <c r="AH268" t="s">
        <v>559</v>
      </c>
      <c r="AI268" t="s">
        <v>558</v>
      </c>
      <c r="AJ268" t="s">
        <v>560</v>
      </c>
    </row>
    <row r="269" spans="1:36" x14ac:dyDescent="0.35">
      <c r="A269" s="2">
        <v>44747</v>
      </c>
      <c r="B269" t="s">
        <v>18</v>
      </c>
      <c r="C269" t="s">
        <v>550</v>
      </c>
      <c r="D269" t="s">
        <v>20</v>
      </c>
      <c r="E269" t="s">
        <v>21</v>
      </c>
      <c r="F269">
        <v>10</v>
      </c>
      <c r="G269" t="s">
        <v>26</v>
      </c>
      <c r="H269" t="s">
        <v>164</v>
      </c>
      <c r="I269" t="s">
        <v>425</v>
      </c>
      <c r="J269" t="s">
        <v>425</v>
      </c>
      <c r="K269" t="s">
        <v>143</v>
      </c>
      <c r="L269" s="1">
        <v>0.86299999999999999</v>
      </c>
      <c r="M269">
        <v>5.87</v>
      </c>
      <c r="N269" s="1">
        <v>-0.58699999999999997</v>
      </c>
      <c r="O269" t="s">
        <v>163</v>
      </c>
      <c r="P269">
        <v>0.9</v>
      </c>
      <c r="Q269" s="1">
        <v>-3.7000000000000033E-2</v>
      </c>
      <c r="R269">
        <v>6.45</v>
      </c>
      <c r="S269" s="42">
        <v>-0.64500000000000002</v>
      </c>
      <c r="T269" s="1">
        <v>-5.8000000000000052E-2</v>
      </c>
      <c r="U269">
        <v>35.6</v>
      </c>
      <c r="V269" s="21">
        <v>994.87760000000014</v>
      </c>
      <c r="W269">
        <v>4.2873696407879532E-2</v>
      </c>
      <c r="X269">
        <v>2.4647563501404329E-6</v>
      </c>
      <c r="Y269">
        <v>2.4521308822124738E-7</v>
      </c>
      <c r="Z269" s="22">
        <v>0.24521308822124738</v>
      </c>
      <c r="AA269" s="22">
        <v>4.2278118658835719</v>
      </c>
      <c r="AB269" s="22">
        <v>0.18099470459406114</v>
      </c>
      <c r="AC269">
        <v>33.278799999999997</v>
      </c>
      <c r="AD269" s="31">
        <v>34</v>
      </c>
      <c r="AE269" s="32">
        <v>571</v>
      </c>
      <c r="AF269">
        <v>2.464756350140433</v>
      </c>
      <c r="AG269">
        <v>11.802345679012349</v>
      </c>
      <c r="AH269" t="s">
        <v>559</v>
      </c>
      <c r="AI269" t="s">
        <v>558</v>
      </c>
      <c r="AJ269" t="s">
        <v>560</v>
      </c>
    </row>
    <row r="270" spans="1:36" x14ac:dyDescent="0.35">
      <c r="A270" s="2">
        <v>44733</v>
      </c>
      <c r="B270" t="s">
        <v>18</v>
      </c>
      <c r="C270" t="s">
        <v>548</v>
      </c>
      <c r="D270" t="s">
        <v>123</v>
      </c>
      <c r="E270" t="s">
        <v>21</v>
      </c>
      <c r="F270">
        <v>5</v>
      </c>
      <c r="G270" t="s">
        <v>26</v>
      </c>
      <c r="H270" t="s">
        <v>92</v>
      </c>
      <c r="I270" t="s">
        <v>463</v>
      </c>
      <c r="J270" t="s">
        <v>463</v>
      </c>
      <c r="K270" t="s">
        <v>145</v>
      </c>
      <c r="L270" s="1">
        <v>0.67900000000000005</v>
      </c>
      <c r="M270">
        <v>4.5199999999999996</v>
      </c>
      <c r="N270" s="1">
        <v>-0.45199999999999996</v>
      </c>
      <c r="O270" t="s">
        <v>146</v>
      </c>
      <c r="P270">
        <v>0.53800000000000003</v>
      </c>
      <c r="Q270" s="1">
        <v>0.14100000000000001</v>
      </c>
      <c r="R270">
        <v>14.83</v>
      </c>
      <c r="S270" s="42">
        <v>-1.4830000000000001</v>
      </c>
      <c r="T270" s="1">
        <v>-1.0310000000000001</v>
      </c>
      <c r="U270">
        <v>39.85</v>
      </c>
      <c r="V270" s="21">
        <v>1246.5976625000001</v>
      </c>
      <c r="W270">
        <v>0.26208178438661711</v>
      </c>
      <c r="X270">
        <v>2.2889837404745431E-5</v>
      </c>
      <c r="Y270">
        <v>2.8534417803760725E-6</v>
      </c>
      <c r="Z270" s="22">
        <v>2.8534417803760723</v>
      </c>
      <c r="AA270" s="22">
        <v>2.7676447918293618</v>
      </c>
      <c r="AB270" s="22">
        <v>0.11848423425855489</v>
      </c>
      <c r="AC270">
        <v>30.972899999999999</v>
      </c>
      <c r="AD270" s="31">
        <v>37.4</v>
      </c>
      <c r="AE270" s="32">
        <v>677</v>
      </c>
      <c r="AF270">
        <v>22.889837404745432</v>
      </c>
      <c r="AG270">
        <v>14.820634920634921</v>
      </c>
      <c r="AH270" t="s">
        <v>559</v>
      </c>
      <c r="AI270" t="s">
        <v>558</v>
      </c>
      <c r="AJ270" t="s">
        <v>560</v>
      </c>
    </row>
    <row r="271" spans="1:36" x14ac:dyDescent="0.35">
      <c r="A271" s="2">
        <v>44790</v>
      </c>
      <c r="B271" s="6" t="s">
        <v>18</v>
      </c>
      <c r="C271" s="6" t="s">
        <v>552</v>
      </c>
      <c r="D271" t="s">
        <v>123</v>
      </c>
      <c r="E271" t="s">
        <v>21</v>
      </c>
      <c r="F271">
        <v>2</v>
      </c>
      <c r="G271" t="s">
        <v>26</v>
      </c>
      <c r="H271" t="s">
        <v>54</v>
      </c>
      <c r="I271" t="s">
        <v>496</v>
      </c>
      <c r="J271" t="s">
        <v>496</v>
      </c>
      <c r="K271" t="s">
        <v>69</v>
      </c>
      <c r="L271" s="1">
        <v>0.76200000000000001</v>
      </c>
      <c r="M271">
        <v>25.76</v>
      </c>
      <c r="N271" s="1">
        <v>-2.5760000000000001</v>
      </c>
      <c r="O271" t="s">
        <v>129</v>
      </c>
      <c r="P271">
        <v>0.79600000000000004</v>
      </c>
      <c r="Q271" s="1">
        <v>-3.400000000000003E-2</v>
      </c>
      <c r="R271">
        <v>24.12</v>
      </c>
      <c r="S271" s="42">
        <v>-2.4119999999999999</v>
      </c>
      <c r="T271" s="1">
        <v>0.16400000000000015</v>
      </c>
      <c r="U271">
        <v>40.549999999999997</v>
      </c>
      <c r="V271" s="21">
        <v>1290.7774625</v>
      </c>
      <c r="W271">
        <v>4.4619422572178519E-2</v>
      </c>
      <c r="X271">
        <v>2.5888741468353099E-6</v>
      </c>
      <c r="Y271">
        <v>3.3416604019839334E-7</v>
      </c>
      <c r="Z271" s="22">
        <v>0.33416604019839335</v>
      </c>
      <c r="AA271" s="22">
        <v>2.0375978060877626</v>
      </c>
      <c r="AB271" s="22">
        <v>8.723056386930482E-2</v>
      </c>
      <c r="AC271">
        <v>32.178800000000003</v>
      </c>
      <c r="AD271" s="31">
        <v>40.299999999999997</v>
      </c>
      <c r="AE271" s="32">
        <v>610</v>
      </c>
      <c r="AF271">
        <v>2.5888741468353098</v>
      </c>
      <c r="AG271">
        <v>11.310295975498345</v>
      </c>
      <c r="AH271" t="s">
        <v>559</v>
      </c>
      <c r="AI271" t="s">
        <v>558</v>
      </c>
      <c r="AJ271" t="s">
        <v>560</v>
      </c>
    </row>
    <row r="272" spans="1:36" x14ac:dyDescent="0.35">
      <c r="A272" s="2">
        <v>44805</v>
      </c>
      <c r="B272" s="6" t="s">
        <v>18</v>
      </c>
      <c r="C272" s="6" t="s">
        <v>553</v>
      </c>
      <c r="D272" t="s">
        <v>123</v>
      </c>
      <c r="E272" t="s">
        <v>21</v>
      </c>
      <c r="F272">
        <v>5</v>
      </c>
      <c r="G272" t="s">
        <v>26</v>
      </c>
      <c r="H272" t="s">
        <v>92</v>
      </c>
      <c r="I272" t="s">
        <v>463</v>
      </c>
      <c r="J272" t="s">
        <v>463</v>
      </c>
      <c r="K272" t="s">
        <v>188</v>
      </c>
      <c r="L272" s="1">
        <v>0.69799999999999995</v>
      </c>
      <c r="M272">
        <v>14.96</v>
      </c>
      <c r="N272" s="1">
        <v>-1.496</v>
      </c>
      <c r="O272" t="s">
        <v>240</v>
      </c>
      <c r="P272">
        <v>0.747</v>
      </c>
      <c r="Q272" s="1">
        <v>-4.9000000000000044E-2</v>
      </c>
      <c r="R272">
        <v>21.81</v>
      </c>
      <c r="S272" s="42">
        <v>-2.181</v>
      </c>
      <c r="T272" s="1">
        <v>-0.68500000000000005</v>
      </c>
      <c r="U272">
        <v>39.85</v>
      </c>
      <c r="V272" s="21">
        <v>1246.5976625000001</v>
      </c>
      <c r="W272">
        <v>7.0200573065902647E-2</v>
      </c>
      <c r="X272">
        <v>4.5226430321941094E-6</v>
      </c>
      <c r="Y272">
        <v>5.6379162322550898E-7</v>
      </c>
      <c r="Z272" s="22">
        <v>0.56379162322550902</v>
      </c>
      <c r="AA272" s="22">
        <v>0.82305346456278683</v>
      </c>
      <c r="AB272" s="22">
        <v>3.5235323474481814E-2</v>
      </c>
      <c r="AC272">
        <v>34.357199999999999</v>
      </c>
      <c r="AD272" s="31">
        <v>37.4</v>
      </c>
      <c r="AE272" s="32">
        <v>677</v>
      </c>
      <c r="AF272">
        <v>4.5226430321941091</v>
      </c>
      <c r="AG272">
        <v>5.6582009490325227</v>
      </c>
      <c r="AH272" t="s">
        <v>559</v>
      </c>
      <c r="AI272" t="s">
        <v>558</v>
      </c>
      <c r="AJ272" t="s">
        <v>560</v>
      </c>
    </row>
    <row r="273" spans="1:36" x14ac:dyDescent="0.35">
      <c r="A273" s="2">
        <v>44790</v>
      </c>
      <c r="B273" s="6" t="s">
        <v>18</v>
      </c>
      <c r="C273" s="6" t="s">
        <v>552</v>
      </c>
      <c r="D273" t="s">
        <v>109</v>
      </c>
      <c r="E273" t="s">
        <v>21</v>
      </c>
      <c r="F273">
        <v>10</v>
      </c>
      <c r="G273" t="s">
        <v>26</v>
      </c>
      <c r="H273" t="s">
        <v>203</v>
      </c>
      <c r="I273" t="s">
        <v>495</v>
      </c>
      <c r="J273" t="s">
        <v>495</v>
      </c>
      <c r="K273" t="s">
        <v>215</v>
      </c>
      <c r="L273" s="1">
        <v>0.90300000000000002</v>
      </c>
      <c r="M273">
        <v>23.55</v>
      </c>
      <c r="N273" s="1">
        <v>-2.355</v>
      </c>
      <c r="O273" s="6" t="s">
        <v>160</v>
      </c>
      <c r="P273">
        <v>0.94499999999999995</v>
      </c>
      <c r="Q273" s="1">
        <v>-4.1999999999999926E-2</v>
      </c>
      <c r="R273">
        <v>27.45</v>
      </c>
      <c r="S273" s="42">
        <v>-2.7450000000000001</v>
      </c>
      <c r="T273" s="1">
        <v>-0.39000000000000012</v>
      </c>
      <c r="U273">
        <v>35.799999999999997</v>
      </c>
      <c r="V273" s="21">
        <v>1006.0873999999999</v>
      </c>
      <c r="W273">
        <v>4.651162790697666E-2</v>
      </c>
      <c r="X273">
        <v>2.7246782015349072E-6</v>
      </c>
      <c r="Y273">
        <v>2.7412644076189304E-7</v>
      </c>
      <c r="Z273" s="22">
        <v>0.27412644076189302</v>
      </c>
      <c r="AA273" s="22">
        <v>0.70288830964587934</v>
      </c>
      <c r="AB273" s="22">
        <v>3.0090994112952886E-2</v>
      </c>
      <c r="AC273">
        <v>32.178800000000003</v>
      </c>
      <c r="AD273" s="31">
        <v>31</v>
      </c>
      <c r="AE273" s="32">
        <v>452</v>
      </c>
      <c r="AF273">
        <v>2.7246782015349074</v>
      </c>
      <c r="AG273">
        <v>15.49463920787486</v>
      </c>
      <c r="AH273" t="s">
        <v>559</v>
      </c>
      <c r="AI273" t="s">
        <v>558</v>
      </c>
      <c r="AJ273" t="s">
        <v>560</v>
      </c>
    </row>
    <row r="274" spans="1:36" x14ac:dyDescent="0.35">
      <c r="A274" s="2">
        <v>44733</v>
      </c>
      <c r="B274" t="s">
        <v>18</v>
      </c>
      <c r="C274" t="s">
        <v>548</v>
      </c>
      <c r="D274" t="s">
        <v>133</v>
      </c>
      <c r="E274" t="s">
        <v>21</v>
      </c>
      <c r="F274">
        <v>10</v>
      </c>
      <c r="G274" t="s">
        <v>26</v>
      </c>
      <c r="H274" t="s">
        <v>82</v>
      </c>
      <c r="I274" t="s">
        <v>479</v>
      </c>
      <c r="J274" t="s">
        <v>479</v>
      </c>
      <c r="K274" t="s">
        <v>143</v>
      </c>
      <c r="L274" s="1">
        <v>0.67100000000000004</v>
      </c>
      <c r="M274">
        <v>3.92</v>
      </c>
      <c r="N274" s="1">
        <v>-0.39200000000000002</v>
      </c>
      <c r="O274" t="s">
        <v>144</v>
      </c>
      <c r="P274">
        <v>0.71199999999999997</v>
      </c>
      <c r="Q274" s="1">
        <v>-4.0999999999999925E-2</v>
      </c>
      <c r="R274">
        <v>12.08</v>
      </c>
      <c r="S274" s="42">
        <v>-1.208</v>
      </c>
      <c r="T274" s="1">
        <v>-0.81599999999999995</v>
      </c>
      <c r="U274">
        <v>38.4</v>
      </c>
      <c r="V274" s="21">
        <v>1157.5296000000001</v>
      </c>
      <c r="W274">
        <v>6.1102831594634761E-2</v>
      </c>
      <c r="X274">
        <v>3.8123122682728619E-6</v>
      </c>
      <c r="Y274">
        <v>4.4128642949689787E-7</v>
      </c>
      <c r="Z274" s="22">
        <v>0.44128642949689789</v>
      </c>
      <c r="AA274" s="22">
        <v>0.54079219301090431</v>
      </c>
      <c r="AB274" s="22">
        <v>2.3151579664798316E-2</v>
      </c>
      <c r="AC274">
        <v>30.972899999999999</v>
      </c>
      <c r="AD274" s="34">
        <v>31</v>
      </c>
      <c r="AE274" s="35">
        <v>390</v>
      </c>
      <c r="AF274">
        <v>3.8123122682728621</v>
      </c>
      <c r="AG274">
        <v>8.9642857142857135</v>
      </c>
      <c r="AH274" t="s">
        <v>559</v>
      </c>
      <c r="AI274" t="s">
        <v>558</v>
      </c>
      <c r="AJ274" t="s">
        <v>560</v>
      </c>
    </row>
    <row r="275" spans="1:36" x14ac:dyDescent="0.35">
      <c r="A275" s="2">
        <v>44778</v>
      </c>
      <c r="B275" s="6" t="s">
        <v>18</v>
      </c>
      <c r="C275" s="6" t="s">
        <v>551</v>
      </c>
      <c r="D275" t="s">
        <v>20</v>
      </c>
      <c r="E275" t="s">
        <v>21</v>
      </c>
      <c r="F275">
        <v>2</v>
      </c>
      <c r="G275" t="s">
        <v>26</v>
      </c>
      <c r="H275" t="s">
        <v>164</v>
      </c>
      <c r="I275" t="s">
        <v>425</v>
      </c>
      <c r="J275" t="s">
        <v>425</v>
      </c>
      <c r="K275" t="s">
        <v>207</v>
      </c>
      <c r="L275" s="1">
        <v>0.88200000000000001</v>
      </c>
      <c r="M275">
        <v>6.76</v>
      </c>
      <c r="N275" s="1">
        <v>-0.67599999999999993</v>
      </c>
      <c r="O275" s="6" t="s">
        <v>163</v>
      </c>
      <c r="P275">
        <v>0.90900000000000003</v>
      </c>
      <c r="Q275" s="1">
        <v>-2.7000000000000024E-2</v>
      </c>
      <c r="R275">
        <v>10.63</v>
      </c>
      <c r="S275" s="42">
        <v>-1.0630000000000002</v>
      </c>
      <c r="T275" s="1">
        <v>-0.38700000000000023</v>
      </c>
      <c r="U275">
        <v>35.6</v>
      </c>
      <c r="V275" s="21">
        <v>994.87760000000014</v>
      </c>
      <c r="W275">
        <v>3.0612244897959211E-2</v>
      </c>
      <c r="X275">
        <v>1.6281106860094505E-6</v>
      </c>
      <c r="Y275">
        <v>1.6197708518314357E-7</v>
      </c>
      <c r="Z275" s="22">
        <v>0.16197708518314358</v>
      </c>
      <c r="AA275" s="22">
        <v>0.41854543974972475</v>
      </c>
      <c r="AB275" s="22">
        <v>1.7918136054727422E-2</v>
      </c>
      <c r="AC275">
        <v>33.254899999999999</v>
      </c>
      <c r="AD275" s="31">
        <v>34</v>
      </c>
      <c r="AE275" s="32">
        <v>571</v>
      </c>
      <c r="AF275">
        <v>1.6281106860094505</v>
      </c>
      <c r="AG275">
        <v>13.537474712107057</v>
      </c>
      <c r="AH275" t="s">
        <v>559</v>
      </c>
      <c r="AI275" t="s">
        <v>558</v>
      </c>
      <c r="AJ275" t="s">
        <v>560</v>
      </c>
    </row>
    <row r="276" spans="1:36" x14ac:dyDescent="0.35">
      <c r="A276" s="2">
        <v>44723</v>
      </c>
      <c r="B276" t="s">
        <v>18</v>
      </c>
      <c r="C276" t="s">
        <v>547</v>
      </c>
      <c r="D276" t="s">
        <v>133</v>
      </c>
      <c r="E276" t="s">
        <v>21</v>
      </c>
      <c r="F276">
        <v>14</v>
      </c>
      <c r="G276" t="s">
        <v>26</v>
      </c>
      <c r="H276" t="s">
        <v>82</v>
      </c>
      <c r="I276" t="s">
        <v>479</v>
      </c>
      <c r="J276" t="s">
        <v>479</v>
      </c>
      <c r="K276" t="s">
        <v>138</v>
      </c>
      <c r="L276" s="1">
        <v>0.64300000000000002</v>
      </c>
      <c r="M276">
        <v>2.95</v>
      </c>
      <c r="N276" s="1">
        <v>-0.29500000000000004</v>
      </c>
      <c r="O276" t="s">
        <v>139</v>
      </c>
      <c r="P276">
        <v>0.67300000000000004</v>
      </c>
      <c r="Q276" s="1">
        <v>-3.0000000000000027E-2</v>
      </c>
      <c r="R276">
        <v>11.46</v>
      </c>
      <c r="S276" s="42">
        <v>-1.1460000000000001</v>
      </c>
      <c r="T276" s="1">
        <v>-0.85100000000000009</v>
      </c>
      <c r="U276">
        <v>38.4</v>
      </c>
      <c r="V276" s="21">
        <v>1157.5296000000001</v>
      </c>
      <c r="W276">
        <v>4.6656298600311084E-2</v>
      </c>
      <c r="X276">
        <v>2.7351145401702325E-6</v>
      </c>
      <c r="Y276">
        <v>3.1659760396374334E-7</v>
      </c>
      <c r="Z276" s="22">
        <v>0.31659760396374337</v>
      </c>
      <c r="AA276" s="22">
        <v>0.37203008691391698</v>
      </c>
      <c r="AB276" s="22">
        <v>1.5926790930422548E-2</v>
      </c>
      <c r="AC276">
        <v>31.959900000000001</v>
      </c>
      <c r="AD276" s="34">
        <v>31</v>
      </c>
      <c r="AE276" s="35">
        <v>390</v>
      </c>
      <c r="AF276">
        <v>2.7351145401702324</v>
      </c>
      <c r="AG276">
        <v>10.416666666666666</v>
      </c>
      <c r="AH276" t="s">
        <v>559</v>
      </c>
      <c r="AI276" t="s">
        <v>558</v>
      </c>
      <c r="AJ276" t="s">
        <v>560</v>
      </c>
    </row>
    <row r="277" spans="1:36" x14ac:dyDescent="0.35">
      <c r="A277" s="2">
        <v>44777</v>
      </c>
      <c r="B277" t="s">
        <v>18</v>
      </c>
      <c r="C277" t="s">
        <v>551</v>
      </c>
      <c r="D277" t="s">
        <v>123</v>
      </c>
      <c r="E277" t="s">
        <v>21</v>
      </c>
      <c r="F277">
        <v>5</v>
      </c>
      <c r="G277" t="s">
        <v>26</v>
      </c>
      <c r="H277" t="s">
        <v>54</v>
      </c>
      <c r="I277" t="s">
        <v>496</v>
      </c>
      <c r="J277" t="s">
        <v>496</v>
      </c>
      <c r="K277" t="s">
        <v>165</v>
      </c>
      <c r="L277" s="1">
        <v>0.67800000000000005</v>
      </c>
      <c r="M277">
        <v>5.37</v>
      </c>
      <c r="N277" s="1">
        <v>-0.53700000000000003</v>
      </c>
      <c r="O277" s="6" t="s">
        <v>168</v>
      </c>
      <c r="P277" s="6">
        <v>0.65700000000000003</v>
      </c>
      <c r="Q277" s="1">
        <v>2.1000000000000019E-2</v>
      </c>
      <c r="R277">
        <v>14.12</v>
      </c>
      <c r="S277" s="42">
        <v>-1.4119999999999999</v>
      </c>
      <c r="T277" s="1">
        <v>-0.87499999999999989</v>
      </c>
      <c r="U277">
        <v>40.549999999999997</v>
      </c>
      <c r="V277" s="21">
        <v>1290.7774625</v>
      </c>
      <c r="W277">
        <v>3.1963470319634729E-2</v>
      </c>
      <c r="X277">
        <v>1.7170223302095389E-6</v>
      </c>
      <c r="Y277">
        <v>2.2162937264437055E-7</v>
      </c>
      <c r="Z277" s="22">
        <v>0.22162937264437055</v>
      </c>
      <c r="AA277" s="22">
        <v>0.25329071159356636</v>
      </c>
      <c r="AB277" s="22">
        <v>1.0843499894410764E-2</v>
      </c>
      <c r="AC277">
        <v>29.967099999999999</v>
      </c>
      <c r="AD277" s="31">
        <v>40.299999999999997</v>
      </c>
      <c r="AE277" s="32">
        <v>610</v>
      </c>
      <c r="AF277">
        <v>1.7170223302095389</v>
      </c>
      <c r="AG277">
        <v>11.248072663787742</v>
      </c>
      <c r="AH277" t="s">
        <v>559</v>
      </c>
      <c r="AI277" t="s">
        <v>558</v>
      </c>
      <c r="AJ277" t="s">
        <v>560</v>
      </c>
    </row>
    <row r="278" spans="1:36" x14ac:dyDescent="0.35">
      <c r="A278" s="2">
        <v>44792</v>
      </c>
      <c r="B278" s="6" t="s">
        <v>18</v>
      </c>
      <c r="C278" s="6" t="s">
        <v>552</v>
      </c>
      <c r="D278" t="s">
        <v>20</v>
      </c>
      <c r="E278" t="s">
        <v>21</v>
      </c>
      <c r="F278">
        <v>6</v>
      </c>
      <c r="G278" t="s">
        <v>26</v>
      </c>
      <c r="H278" t="s">
        <v>164</v>
      </c>
      <c r="I278" t="s">
        <v>425</v>
      </c>
      <c r="J278" t="s">
        <v>425</v>
      </c>
      <c r="K278" t="s">
        <v>225</v>
      </c>
      <c r="L278" s="1">
        <v>0.90600000000000003</v>
      </c>
      <c r="M278">
        <v>4.5599999999999996</v>
      </c>
      <c r="N278" s="1">
        <v>-0.45599999999999996</v>
      </c>
      <c r="O278" t="s">
        <v>175</v>
      </c>
      <c r="P278">
        <v>0.85699999999999998</v>
      </c>
      <c r="Q278" s="1">
        <v>4.9000000000000044E-2</v>
      </c>
      <c r="R278">
        <v>19.34</v>
      </c>
      <c r="S278" s="42">
        <v>-1.9339999999999999</v>
      </c>
      <c r="T278" s="1">
        <v>-1.478</v>
      </c>
      <c r="U278">
        <v>35.6</v>
      </c>
      <c r="V278" s="21">
        <v>994.87760000000014</v>
      </c>
      <c r="W278">
        <v>5.7176196032672162E-2</v>
      </c>
      <c r="X278">
        <v>3.5130064253115235E-6</v>
      </c>
      <c r="Y278">
        <v>3.4950114011985083E-7</v>
      </c>
      <c r="Z278" s="22">
        <v>0.34950114011985084</v>
      </c>
      <c r="AA278" s="22">
        <v>0.23646897166431044</v>
      </c>
      <c r="AB278" s="22">
        <v>1.0123352937583607E-2</v>
      </c>
      <c r="AC278">
        <v>34.301699999999997</v>
      </c>
      <c r="AD278" s="31">
        <v>34</v>
      </c>
      <c r="AE278" s="32">
        <v>571</v>
      </c>
      <c r="AF278">
        <v>3.5130064253115236</v>
      </c>
      <c r="AG278">
        <v>12.126990262931423</v>
      </c>
      <c r="AH278" t="s">
        <v>559</v>
      </c>
      <c r="AI278" t="s">
        <v>558</v>
      </c>
      <c r="AJ278" t="s">
        <v>560</v>
      </c>
    </row>
    <row r="279" spans="1:36" x14ac:dyDescent="0.35">
      <c r="A279" s="2">
        <v>44777</v>
      </c>
      <c r="B279" t="s">
        <v>18</v>
      </c>
      <c r="C279" t="s">
        <v>551</v>
      </c>
      <c r="D279" t="s">
        <v>109</v>
      </c>
      <c r="E279" t="s">
        <v>21</v>
      </c>
      <c r="F279">
        <v>12</v>
      </c>
      <c r="G279" t="s">
        <v>26</v>
      </c>
      <c r="H279" t="s">
        <v>203</v>
      </c>
      <c r="I279" t="s">
        <v>495</v>
      </c>
      <c r="J279" t="s">
        <v>495</v>
      </c>
      <c r="K279" t="s">
        <v>87</v>
      </c>
      <c r="L279" s="1">
        <v>0.82699999999999996</v>
      </c>
      <c r="M279">
        <v>6.03</v>
      </c>
      <c r="N279" s="1">
        <v>-0.60299999999999998</v>
      </c>
      <c r="O279" t="s">
        <v>180</v>
      </c>
      <c r="P279">
        <v>0.85699999999999998</v>
      </c>
      <c r="Q279" s="1">
        <v>-3.0000000000000027E-2</v>
      </c>
      <c r="R279">
        <v>16.559999999999999</v>
      </c>
      <c r="S279" s="42">
        <v>-1.6559999999999999</v>
      </c>
      <c r="T279" s="1">
        <v>-1.0529999999999999</v>
      </c>
      <c r="U279">
        <v>35.799999999999997</v>
      </c>
      <c r="V279" s="21">
        <v>1006.0873999999999</v>
      </c>
      <c r="W279">
        <v>3.6275695284159644E-2</v>
      </c>
      <c r="X279">
        <v>2.0064758812898986E-6</v>
      </c>
      <c r="Y279">
        <v>2.0186901025696624E-7</v>
      </c>
      <c r="Z279" s="22">
        <v>0.20186901025696624</v>
      </c>
      <c r="AA279" s="22">
        <v>0.19170846178249407</v>
      </c>
      <c r="AB279" s="22">
        <v>8.2071335029125711E-3</v>
      </c>
      <c r="AC279">
        <v>29.967099999999999</v>
      </c>
      <c r="AD279" s="31">
        <v>31</v>
      </c>
      <c r="AE279" s="32">
        <v>452</v>
      </c>
      <c r="AF279">
        <v>2.0064758812898984</v>
      </c>
      <c r="AG279">
        <v>15.50428820417056</v>
      </c>
      <c r="AH279" t="s">
        <v>559</v>
      </c>
      <c r="AI279" t="s">
        <v>558</v>
      </c>
      <c r="AJ279" t="s">
        <v>560</v>
      </c>
    </row>
    <row r="280" spans="1:36" x14ac:dyDescent="0.35">
      <c r="A280" s="2">
        <v>44791</v>
      </c>
      <c r="B280" s="6" t="s">
        <v>18</v>
      </c>
      <c r="C280" s="6" t="s">
        <v>552</v>
      </c>
      <c r="D280" t="s">
        <v>123</v>
      </c>
      <c r="E280" t="s">
        <v>21</v>
      </c>
      <c r="F280">
        <v>2</v>
      </c>
      <c r="G280" t="s">
        <v>26</v>
      </c>
      <c r="H280" t="s">
        <v>92</v>
      </c>
      <c r="I280" t="s">
        <v>463</v>
      </c>
      <c r="J280" t="s">
        <v>463</v>
      </c>
      <c r="K280" t="s">
        <v>222</v>
      </c>
      <c r="L280" s="1">
        <v>0.751</v>
      </c>
      <c r="M280">
        <v>7.76</v>
      </c>
      <c r="N280" s="1">
        <v>-0.77600000000000002</v>
      </c>
      <c r="O280" t="s">
        <v>223</v>
      </c>
      <c r="P280">
        <v>0.74299999999999999</v>
      </c>
      <c r="Q280" s="1">
        <v>8.0000000000000071E-3</v>
      </c>
      <c r="R280">
        <v>11.45</v>
      </c>
      <c r="S280" s="42">
        <v>-1.145</v>
      </c>
      <c r="T280" s="1">
        <v>-0.36899999999999999</v>
      </c>
      <c r="U280">
        <v>39.85</v>
      </c>
      <c r="V280" s="21">
        <v>1246.5976625000001</v>
      </c>
      <c r="W280">
        <v>1.0767160161507413E-2</v>
      </c>
      <c r="X280">
        <v>4.4984562972436526E-7</v>
      </c>
      <c r="Y280">
        <v>5.6077651050023429E-8</v>
      </c>
      <c r="Z280" s="22">
        <v>5.6077651050023429E-2</v>
      </c>
      <c r="AA280" s="22">
        <v>0.15197195406510414</v>
      </c>
      <c r="AB280" s="22">
        <v>6.5059940709654169E-3</v>
      </c>
      <c r="AC280">
        <v>28.894600000000001</v>
      </c>
      <c r="AD280" s="31">
        <v>37.4</v>
      </c>
      <c r="AE280" s="32">
        <v>677</v>
      </c>
      <c r="AF280">
        <v>0.44984562972436526</v>
      </c>
      <c r="AG280">
        <v>11.347959829038007</v>
      </c>
      <c r="AH280" t="s">
        <v>559</v>
      </c>
      <c r="AI280" t="s">
        <v>558</v>
      </c>
      <c r="AJ280" t="s">
        <v>560</v>
      </c>
    </row>
    <row r="281" spans="1:36" x14ac:dyDescent="0.35">
      <c r="A281" s="2">
        <v>44762</v>
      </c>
      <c r="B281" t="s">
        <v>18</v>
      </c>
      <c r="C281" t="s">
        <v>549</v>
      </c>
      <c r="D281" t="s">
        <v>20</v>
      </c>
      <c r="E281" t="s">
        <v>21</v>
      </c>
      <c r="F281">
        <v>9</v>
      </c>
      <c r="G281" t="s">
        <v>26</v>
      </c>
      <c r="H281" t="s">
        <v>164</v>
      </c>
      <c r="I281" t="s">
        <v>425</v>
      </c>
      <c r="J281" t="s">
        <v>425</v>
      </c>
      <c r="K281" t="s">
        <v>184</v>
      </c>
      <c r="L281" s="1">
        <v>0.91100000000000003</v>
      </c>
      <c r="M281">
        <v>6.83</v>
      </c>
      <c r="N281" s="1">
        <v>-0.68300000000000005</v>
      </c>
      <c r="O281" t="s">
        <v>185</v>
      </c>
      <c r="P281">
        <v>0.88100000000000001</v>
      </c>
      <c r="Q281" s="1">
        <v>3.0000000000000027E-2</v>
      </c>
      <c r="R281">
        <v>22.63</v>
      </c>
      <c r="S281" s="42">
        <v>-2.2629999999999999</v>
      </c>
      <c r="T281" s="1">
        <v>-1.5799999999999998</v>
      </c>
      <c r="U281">
        <v>35.6</v>
      </c>
      <c r="V281" s="21">
        <v>994.87760000000014</v>
      </c>
      <c r="W281">
        <v>3.4052213393870628E-2</v>
      </c>
      <c r="X281">
        <v>1.8561705706111744E-6</v>
      </c>
      <c r="Y281">
        <v>1.8466625224802759E-7</v>
      </c>
      <c r="Z281" s="22">
        <v>0.18466625224802757</v>
      </c>
      <c r="AA281" s="22">
        <v>0.1168773748405238</v>
      </c>
      <c r="AB281" s="22">
        <v>5.0035778800126291E-3</v>
      </c>
      <c r="AC281">
        <v>34.903799999999997</v>
      </c>
      <c r="AD281" s="31">
        <v>34</v>
      </c>
      <c r="AE281" s="32">
        <v>571</v>
      </c>
      <c r="AF281">
        <v>1.8561705706111744</v>
      </c>
      <c r="AG281">
        <v>11.020894580054243</v>
      </c>
      <c r="AH281" t="s">
        <v>559</v>
      </c>
      <c r="AI281" t="s">
        <v>558</v>
      </c>
      <c r="AJ281" t="s">
        <v>560</v>
      </c>
    </row>
    <row r="282" spans="1:36" x14ac:dyDescent="0.35">
      <c r="A282" s="2">
        <v>44750</v>
      </c>
      <c r="B282" t="s">
        <v>18</v>
      </c>
      <c r="C282" t="s">
        <v>550</v>
      </c>
      <c r="D282" t="s">
        <v>133</v>
      </c>
      <c r="E282" t="s">
        <v>21</v>
      </c>
      <c r="F282">
        <v>5</v>
      </c>
      <c r="G282" t="s">
        <v>26</v>
      </c>
      <c r="H282" t="s">
        <v>82</v>
      </c>
      <c r="I282" t="s">
        <v>479</v>
      </c>
      <c r="J282" t="s">
        <v>479</v>
      </c>
      <c r="K282" t="s">
        <v>177</v>
      </c>
      <c r="L282" s="1">
        <v>0.753</v>
      </c>
      <c r="M282">
        <v>21.23</v>
      </c>
      <c r="N282" s="1">
        <v>-2.1230000000000002</v>
      </c>
      <c r="O282" t="s">
        <v>178</v>
      </c>
      <c r="P282">
        <v>0.752</v>
      </c>
      <c r="Q282" s="1">
        <v>1.0000000000000009E-3</v>
      </c>
      <c r="R282">
        <v>20.23</v>
      </c>
      <c r="S282" s="42">
        <v>-2.0230000000000001</v>
      </c>
      <c r="T282" s="1">
        <v>0.10000000000000009</v>
      </c>
      <c r="U282">
        <v>38.4</v>
      </c>
      <c r="V282" s="21">
        <v>1157.5296000000001</v>
      </c>
      <c r="W282">
        <v>1.3297872340425545E-3</v>
      </c>
      <c r="X282">
        <v>3.4270686141099928E-8</v>
      </c>
      <c r="Y282">
        <v>3.9669333620632947E-9</v>
      </c>
      <c r="Z282" s="22">
        <v>3.9669333620632949E-3</v>
      </c>
      <c r="AA282" s="22">
        <v>3.9669333620632914E-2</v>
      </c>
      <c r="AB282" s="22">
        <v>1.6982636758386539E-3</v>
      </c>
      <c r="AC282">
        <v>33.388599999999997</v>
      </c>
      <c r="AD282" s="34">
        <v>31</v>
      </c>
      <c r="AE282" s="35">
        <v>390</v>
      </c>
      <c r="AF282">
        <v>3.4270686141099925E-2</v>
      </c>
      <c r="AG282">
        <v>6.9702991452991538</v>
      </c>
      <c r="AH282" t="s">
        <v>559</v>
      </c>
      <c r="AI282" t="s">
        <v>558</v>
      </c>
      <c r="AJ282" t="s">
        <v>560</v>
      </c>
    </row>
    <row r="283" spans="1:36" x14ac:dyDescent="0.35">
      <c r="A283" s="2">
        <v>44750</v>
      </c>
      <c r="B283" t="s">
        <v>18</v>
      </c>
      <c r="C283" t="s">
        <v>550</v>
      </c>
      <c r="D283" t="s">
        <v>123</v>
      </c>
      <c r="E283" t="s">
        <v>21</v>
      </c>
      <c r="F283">
        <v>1</v>
      </c>
      <c r="G283" t="s">
        <v>26</v>
      </c>
      <c r="H283" t="s">
        <v>92</v>
      </c>
      <c r="I283" t="s">
        <v>463</v>
      </c>
      <c r="J283" t="s">
        <v>463</v>
      </c>
      <c r="K283" t="s">
        <v>134</v>
      </c>
      <c r="L283" s="1">
        <v>0.76800000000000002</v>
      </c>
      <c r="M283">
        <v>4.96</v>
      </c>
      <c r="N283" s="1">
        <v>-0.496</v>
      </c>
      <c r="O283" t="s">
        <v>179</v>
      </c>
      <c r="P283">
        <v>0.76</v>
      </c>
      <c r="Q283" s="1">
        <v>8.0000000000000071E-3</v>
      </c>
      <c r="R283">
        <v>19.010000000000002</v>
      </c>
      <c r="S283" s="42">
        <v>-1.9010000000000002</v>
      </c>
      <c r="T283" s="1">
        <v>-1.4050000000000002</v>
      </c>
      <c r="U283">
        <v>39.85</v>
      </c>
      <c r="V283" s="21">
        <v>1246.5976625000001</v>
      </c>
      <c r="W283">
        <v>1.0526315789473693E-2</v>
      </c>
      <c r="X283">
        <v>4.3749108066280374E-7</v>
      </c>
      <c r="Y283">
        <v>5.4537535851885012E-8</v>
      </c>
      <c r="Z283" s="22">
        <v>5.4537535851885012E-2</v>
      </c>
      <c r="AA283" s="22">
        <v>3.8816751496003561E-2</v>
      </c>
      <c r="AB283" s="22">
        <v>1.6617642159088737E-3</v>
      </c>
      <c r="AC283">
        <v>33.388599999999997</v>
      </c>
      <c r="AD283" s="31">
        <v>37.4</v>
      </c>
      <c r="AE283" s="32">
        <v>677</v>
      </c>
      <c r="AF283">
        <v>0.43749108066280373</v>
      </c>
      <c r="AG283">
        <v>10.019670781892938</v>
      </c>
      <c r="AH283" t="s">
        <v>559</v>
      </c>
      <c r="AI283" t="s">
        <v>558</v>
      </c>
      <c r="AJ283" t="s">
        <v>560</v>
      </c>
    </row>
    <row r="284" spans="1:36" x14ac:dyDescent="0.35">
      <c r="A284" s="2">
        <v>44776</v>
      </c>
      <c r="B284" t="s">
        <v>18</v>
      </c>
      <c r="C284" t="s">
        <v>551</v>
      </c>
      <c r="D284" t="s">
        <v>133</v>
      </c>
      <c r="E284" t="s">
        <v>21</v>
      </c>
      <c r="F284">
        <v>6</v>
      </c>
      <c r="G284" t="s">
        <v>26</v>
      </c>
      <c r="H284" t="s">
        <v>82</v>
      </c>
      <c r="I284" t="s">
        <v>479</v>
      </c>
      <c r="J284" t="s">
        <v>479</v>
      </c>
      <c r="K284" t="s">
        <v>199</v>
      </c>
      <c r="L284" s="1">
        <v>0.71599999999999997</v>
      </c>
      <c r="M284">
        <v>5.97</v>
      </c>
      <c r="N284" s="1">
        <v>-0.59699999999999998</v>
      </c>
      <c r="O284" t="s">
        <v>200</v>
      </c>
      <c r="P284">
        <v>0.71699999999999997</v>
      </c>
      <c r="Q284" s="1">
        <v>-1.0000000000000009E-3</v>
      </c>
      <c r="R284">
        <v>13.34</v>
      </c>
      <c r="S284" s="42">
        <v>-1.3340000000000001</v>
      </c>
      <c r="T284" s="1">
        <v>-0.7370000000000001</v>
      </c>
      <c r="U284">
        <v>38.4</v>
      </c>
      <c r="V284" s="21">
        <v>1157.5296000000001</v>
      </c>
      <c r="W284">
        <v>1.3966480446927388E-3</v>
      </c>
      <c r="X284">
        <v>3.6403993733052065E-8</v>
      </c>
      <c r="Y284">
        <v>4.213870030422226E-9</v>
      </c>
      <c r="Z284" s="22">
        <v>4.2138700304222261E-3</v>
      </c>
      <c r="AA284" s="22">
        <v>5.7175984130559366E-3</v>
      </c>
      <c r="AB284" s="22">
        <v>2.4477319913625278E-4</v>
      </c>
      <c r="AC284">
        <v>28.545300000000001</v>
      </c>
      <c r="AD284" s="34">
        <v>31</v>
      </c>
      <c r="AE284" s="35">
        <v>390</v>
      </c>
      <c r="AF284">
        <v>3.6403993733052066E-2</v>
      </c>
      <c r="AG284">
        <v>8.0311143168665637</v>
      </c>
      <c r="AH284" t="s">
        <v>559</v>
      </c>
      <c r="AI284" t="s">
        <v>558</v>
      </c>
      <c r="AJ284" t="s">
        <v>560</v>
      </c>
    </row>
    <row r="285" spans="1:36" x14ac:dyDescent="0.35">
      <c r="A285" s="2">
        <v>44806</v>
      </c>
      <c r="B285" s="6" t="s">
        <v>18</v>
      </c>
      <c r="C285" s="6" t="s">
        <v>553</v>
      </c>
      <c r="D285" t="s">
        <v>20</v>
      </c>
      <c r="E285" t="s">
        <v>21</v>
      </c>
      <c r="F285">
        <v>1</v>
      </c>
      <c r="G285" t="s">
        <v>26</v>
      </c>
      <c r="H285" t="s">
        <v>164</v>
      </c>
      <c r="I285" t="s">
        <v>425</v>
      </c>
      <c r="J285" t="s">
        <v>425</v>
      </c>
      <c r="K285" t="s">
        <v>222</v>
      </c>
      <c r="L285" s="1">
        <v>0.92600000000000005</v>
      </c>
      <c r="M285" s="4">
        <v>21.14</v>
      </c>
      <c r="N285" s="1">
        <v>-2.1139999999999999</v>
      </c>
      <c r="O285" t="s">
        <v>211</v>
      </c>
      <c r="P285">
        <v>0.92700000000000005</v>
      </c>
      <c r="Q285" s="1">
        <v>-1.0000000000000009E-3</v>
      </c>
      <c r="R285">
        <v>26.23</v>
      </c>
      <c r="S285" s="42">
        <v>-2.6230000000000002</v>
      </c>
      <c r="T285" s="1">
        <v>-0.50900000000000034</v>
      </c>
      <c r="U285">
        <v>35.6</v>
      </c>
      <c r="V285" s="21">
        <v>994.87760000000014</v>
      </c>
      <c r="W285">
        <v>1.079913606911448E-3</v>
      </c>
      <c r="X285">
        <v>2.652459960136127E-8</v>
      </c>
      <c r="Y285">
        <v>2.6388729992363259E-9</v>
      </c>
      <c r="Z285" s="22">
        <v>2.6388729992363261E-3</v>
      </c>
      <c r="AA285" s="22">
        <v>5.1844263246293206E-3</v>
      </c>
      <c r="AB285" s="22">
        <v>2.2194783989515371E-4</v>
      </c>
      <c r="AC285">
        <v>35.566600000000001</v>
      </c>
      <c r="AD285" s="31">
        <v>34</v>
      </c>
      <c r="AE285" s="32">
        <v>571</v>
      </c>
      <c r="AF285">
        <v>2.6524599601361269E-2</v>
      </c>
      <c r="AG285">
        <v>11.450000000000001</v>
      </c>
      <c r="AH285" t="s">
        <v>559</v>
      </c>
      <c r="AI285" t="s">
        <v>558</v>
      </c>
      <c r="AJ285" t="s">
        <v>560</v>
      </c>
    </row>
    <row r="286" spans="1:36" x14ac:dyDescent="0.35">
      <c r="A286" s="2">
        <v>44776</v>
      </c>
      <c r="B286" t="s">
        <v>18</v>
      </c>
      <c r="C286" t="s">
        <v>551</v>
      </c>
      <c r="D286" t="s">
        <v>123</v>
      </c>
      <c r="E286" t="s">
        <v>21</v>
      </c>
      <c r="F286">
        <v>5</v>
      </c>
      <c r="G286" t="s">
        <v>26</v>
      </c>
      <c r="H286" t="s">
        <v>92</v>
      </c>
      <c r="I286" t="s">
        <v>463</v>
      </c>
      <c r="J286" t="s">
        <v>463</v>
      </c>
      <c r="K286" t="s">
        <v>87</v>
      </c>
      <c r="L286" s="1">
        <v>0.76300000000000001</v>
      </c>
      <c r="M286">
        <v>3.28</v>
      </c>
      <c r="N286" s="1">
        <v>-0.32799999999999996</v>
      </c>
      <c r="O286" t="s">
        <v>201</v>
      </c>
      <c r="P286">
        <v>0.76300000000000001</v>
      </c>
      <c r="Q286" s="1">
        <v>0</v>
      </c>
      <c r="R286">
        <v>14.67</v>
      </c>
      <c r="S286" s="42">
        <v>-1.4670000000000001</v>
      </c>
      <c r="T286" s="1">
        <v>-1.1390000000000002</v>
      </c>
      <c r="U286">
        <v>39.85</v>
      </c>
      <c r="V286" s="21">
        <v>1246.5976625000001</v>
      </c>
      <c r="W286">
        <v>0</v>
      </c>
      <c r="X286">
        <v>0</v>
      </c>
      <c r="Y286">
        <v>0</v>
      </c>
      <c r="Z286" s="22">
        <v>0</v>
      </c>
      <c r="AA286" s="22">
        <v>0</v>
      </c>
      <c r="AB286" s="22">
        <v>0</v>
      </c>
      <c r="AC286">
        <v>28.545300000000001</v>
      </c>
      <c r="AD286" s="31">
        <v>37.4</v>
      </c>
      <c r="AE286" s="32">
        <v>677</v>
      </c>
      <c r="AF286">
        <v>0</v>
      </c>
      <c r="AG286">
        <v>11.355774909963984</v>
      </c>
      <c r="AH286" t="s">
        <v>559</v>
      </c>
      <c r="AI286" t="s">
        <v>558</v>
      </c>
      <c r="AJ286" t="s">
        <v>560</v>
      </c>
    </row>
    <row r="287" spans="1:36" x14ac:dyDescent="0.35">
      <c r="A287" s="2">
        <v>44748</v>
      </c>
      <c r="B287" t="s">
        <v>18</v>
      </c>
      <c r="C287" t="s">
        <v>550</v>
      </c>
      <c r="D287" t="s">
        <v>86</v>
      </c>
      <c r="E287" t="s">
        <v>46</v>
      </c>
      <c r="F287">
        <v>6</v>
      </c>
      <c r="G287" t="s">
        <v>41</v>
      </c>
      <c r="H287" t="s">
        <v>52</v>
      </c>
      <c r="I287" t="s">
        <v>403</v>
      </c>
      <c r="J287" t="s">
        <v>403</v>
      </c>
      <c r="K287" t="s">
        <v>165</v>
      </c>
      <c r="L287" s="1">
        <v>0.70399999999999996</v>
      </c>
      <c r="M287">
        <v>13.51</v>
      </c>
      <c r="N287" s="1">
        <v>-1.351</v>
      </c>
      <c r="O287" t="s">
        <v>168</v>
      </c>
      <c r="P287">
        <v>0.52400000000000002</v>
      </c>
      <c r="Q287" s="1">
        <v>0.17999999999999994</v>
      </c>
      <c r="R287">
        <v>11.64</v>
      </c>
      <c r="S287" s="42">
        <v>-1.1640000000000001</v>
      </c>
      <c r="T287" s="1">
        <v>0.18699999999999983</v>
      </c>
      <c r="U287">
        <v>117.25</v>
      </c>
      <c r="V287" s="21">
        <v>10791.836562500001</v>
      </c>
      <c r="W287">
        <v>0.34351145038167924</v>
      </c>
      <c r="X287">
        <v>3.1936741339902356E-5</v>
      </c>
      <c r="Y287">
        <v>3.4465609287906352E-5</v>
      </c>
      <c r="Z287" s="22">
        <v>34.465609287906354</v>
      </c>
      <c r="AA287" s="22">
        <v>184.30807105832292</v>
      </c>
      <c r="AB287" s="22">
        <v>1</v>
      </c>
      <c r="AC287">
        <v>33.4651</v>
      </c>
      <c r="AD287" s="37">
        <v>99.7</v>
      </c>
      <c r="AE287" s="39">
        <v>730</v>
      </c>
      <c r="AF287">
        <v>31.936741339902355</v>
      </c>
      <c r="AG287">
        <v>10.517788461538462</v>
      </c>
      <c r="AH287" t="s">
        <v>559</v>
      </c>
      <c r="AI287" t="s">
        <v>558</v>
      </c>
      <c r="AJ287" t="s">
        <v>562</v>
      </c>
    </row>
    <row r="288" spans="1:36" x14ac:dyDescent="0.35">
      <c r="A288" s="2">
        <v>44806</v>
      </c>
      <c r="B288" s="6" t="s">
        <v>18</v>
      </c>
      <c r="C288" s="6" t="s">
        <v>553</v>
      </c>
      <c r="D288" t="s">
        <v>86</v>
      </c>
      <c r="E288" t="s">
        <v>46</v>
      </c>
      <c r="F288">
        <v>12</v>
      </c>
      <c r="G288" t="s">
        <v>41</v>
      </c>
      <c r="H288" t="s">
        <v>52</v>
      </c>
      <c r="I288" t="s">
        <v>403</v>
      </c>
      <c r="J288" t="s">
        <v>403</v>
      </c>
      <c r="K288" t="s">
        <v>235</v>
      </c>
      <c r="L288" s="1">
        <v>0.69499999999999995</v>
      </c>
      <c r="M288">
        <v>19.649999999999999</v>
      </c>
      <c r="N288" s="1">
        <v>-1.9649999999999999</v>
      </c>
      <c r="O288" t="s">
        <v>243</v>
      </c>
      <c r="P288">
        <v>0.40699999999999997</v>
      </c>
      <c r="Q288" s="1">
        <v>0.28799999999999998</v>
      </c>
      <c r="R288">
        <v>25.03</v>
      </c>
      <c r="S288" s="42">
        <v>-2.5030000000000001</v>
      </c>
      <c r="T288" s="1">
        <v>-0.53800000000000026</v>
      </c>
      <c r="U288">
        <v>117.25</v>
      </c>
      <c r="V288" s="21">
        <v>10791.836562500001</v>
      </c>
      <c r="W288">
        <v>0.70761670761670759</v>
      </c>
      <c r="X288">
        <v>7.7740690913819373E-5</v>
      </c>
      <c r="Y288">
        <v>8.3896483059776747E-5</v>
      </c>
      <c r="Z288" s="22">
        <v>83.896483059776742</v>
      </c>
      <c r="AA288" s="22">
        <v>155.9414183267225</v>
      </c>
      <c r="AB288" s="22">
        <v>0.84609096576180054</v>
      </c>
      <c r="AC288">
        <v>35.566600000000001</v>
      </c>
      <c r="AD288" s="37">
        <v>99.7</v>
      </c>
      <c r="AE288" s="39">
        <v>730</v>
      </c>
      <c r="AF288">
        <v>77.740690913819378</v>
      </c>
      <c r="AG288">
        <v>10.433333333333335</v>
      </c>
      <c r="AH288" t="s">
        <v>559</v>
      </c>
      <c r="AI288" t="s">
        <v>558</v>
      </c>
      <c r="AJ288" t="s">
        <v>562</v>
      </c>
    </row>
    <row r="289" spans="1:36" x14ac:dyDescent="0.35">
      <c r="A289" s="2">
        <v>44763</v>
      </c>
      <c r="B289" t="s">
        <v>18</v>
      </c>
      <c r="C289" t="s">
        <v>549</v>
      </c>
      <c r="D289" t="s">
        <v>86</v>
      </c>
      <c r="E289" t="s">
        <v>46</v>
      </c>
      <c r="F289">
        <v>4</v>
      </c>
      <c r="G289" t="s">
        <v>41</v>
      </c>
      <c r="H289" t="s">
        <v>52</v>
      </c>
      <c r="I289" t="s">
        <v>403</v>
      </c>
      <c r="J289" t="s">
        <v>403</v>
      </c>
      <c r="K289" t="s">
        <v>186</v>
      </c>
      <c r="L289" s="1">
        <v>0.72199999999999998</v>
      </c>
      <c r="M289">
        <v>17.86</v>
      </c>
      <c r="N289" s="1">
        <v>-1.786</v>
      </c>
      <c r="O289" t="s">
        <v>187</v>
      </c>
      <c r="P289">
        <v>0.52100000000000002</v>
      </c>
      <c r="Q289" s="1">
        <v>0.20099999999999996</v>
      </c>
      <c r="R289">
        <v>21.62</v>
      </c>
      <c r="S289" s="42">
        <v>-2.1619999999999999</v>
      </c>
      <c r="T289" s="1">
        <v>-0.37599999999999989</v>
      </c>
      <c r="U289">
        <v>117.25</v>
      </c>
      <c r="V289" s="21">
        <v>10791.836562500001</v>
      </c>
      <c r="W289">
        <v>0.3857965451055661</v>
      </c>
      <c r="X289">
        <v>3.684292234378804E-5</v>
      </c>
      <c r="Y289">
        <v>3.9760279641903999E-5</v>
      </c>
      <c r="Z289" s="22">
        <v>39.760279641903999</v>
      </c>
      <c r="AA289" s="22">
        <v>105.74542457953194</v>
      </c>
      <c r="AB289" s="22">
        <v>0.57374268726947941</v>
      </c>
      <c r="AC289">
        <v>31.981100000000001</v>
      </c>
      <c r="AD289" s="37">
        <v>99.7</v>
      </c>
      <c r="AE289" s="39">
        <v>730</v>
      </c>
      <c r="AF289">
        <v>36.84292234378804</v>
      </c>
      <c r="AG289">
        <v>9.9720095924155352</v>
      </c>
      <c r="AH289" t="s">
        <v>559</v>
      </c>
      <c r="AI289" t="s">
        <v>558</v>
      </c>
      <c r="AJ289" t="s">
        <v>562</v>
      </c>
    </row>
    <row r="290" spans="1:36" x14ac:dyDescent="0.35">
      <c r="A290" s="2">
        <v>44805</v>
      </c>
      <c r="B290" s="6" t="s">
        <v>18</v>
      </c>
      <c r="C290" s="6" t="s">
        <v>553</v>
      </c>
      <c r="D290" t="s">
        <v>45</v>
      </c>
      <c r="E290" t="s">
        <v>46</v>
      </c>
      <c r="F290">
        <v>16</v>
      </c>
      <c r="G290" t="s">
        <v>41</v>
      </c>
      <c r="H290" t="s">
        <v>108</v>
      </c>
      <c r="I290" t="s">
        <v>415</v>
      </c>
      <c r="J290" t="s">
        <v>415</v>
      </c>
      <c r="K290" t="s">
        <v>241</v>
      </c>
      <c r="L290" s="1">
        <v>1.0449999999999999</v>
      </c>
      <c r="M290">
        <v>21.51</v>
      </c>
      <c r="N290" s="1">
        <v>-2.1510000000000002</v>
      </c>
      <c r="O290" t="s">
        <v>242</v>
      </c>
      <c r="P290">
        <v>0.63700000000000001</v>
      </c>
      <c r="Q290" s="1">
        <v>0.40799999999999992</v>
      </c>
      <c r="R290">
        <v>28.67</v>
      </c>
      <c r="S290" s="42">
        <v>-2.867</v>
      </c>
      <c r="T290" s="1">
        <v>-0.71599999999999975</v>
      </c>
      <c r="U290">
        <v>93.65</v>
      </c>
      <c r="V290" s="21">
        <v>6884.7031625000009</v>
      </c>
      <c r="W290">
        <v>0.64050235478806894</v>
      </c>
      <c r="X290">
        <v>6.8766034524054743E-5</v>
      </c>
      <c r="Y290">
        <v>4.7343373536034397E-5</v>
      </c>
      <c r="Z290" s="22">
        <v>47.343373536034399</v>
      </c>
      <c r="AA290" s="22">
        <v>66.122030078260352</v>
      </c>
      <c r="AB290" s="22">
        <v>0.35875813422340286</v>
      </c>
      <c r="AC290">
        <v>34.357199999999999</v>
      </c>
      <c r="AD290" s="31">
        <v>80</v>
      </c>
      <c r="AE290" s="32">
        <v>710</v>
      </c>
      <c r="AF290">
        <v>68.766034524054746</v>
      </c>
      <c r="AG290">
        <v>6.9857928042559951</v>
      </c>
      <c r="AH290" t="s">
        <v>559</v>
      </c>
      <c r="AI290" t="s">
        <v>558</v>
      </c>
      <c r="AJ290" t="s">
        <v>562</v>
      </c>
    </row>
    <row r="291" spans="1:36" x14ac:dyDescent="0.35">
      <c r="A291" s="2">
        <v>44748</v>
      </c>
      <c r="B291" t="s">
        <v>18</v>
      </c>
      <c r="C291" t="s">
        <v>550</v>
      </c>
      <c r="D291" t="s">
        <v>45</v>
      </c>
      <c r="E291" t="s">
        <v>46</v>
      </c>
      <c r="F291">
        <v>12</v>
      </c>
      <c r="G291" t="s">
        <v>41</v>
      </c>
      <c r="H291" t="s">
        <v>108</v>
      </c>
      <c r="I291" t="s">
        <v>415</v>
      </c>
      <c r="J291" t="s">
        <v>415</v>
      </c>
      <c r="K291" t="s">
        <v>171</v>
      </c>
      <c r="L291" s="1">
        <v>0.75600000000000001</v>
      </c>
      <c r="M291">
        <v>15.64</v>
      </c>
      <c r="N291" s="1">
        <v>-1.5640000000000001</v>
      </c>
      <c r="O291" t="s">
        <v>112</v>
      </c>
      <c r="P291">
        <v>0.58699999999999997</v>
      </c>
      <c r="Q291" s="1">
        <v>0.16900000000000004</v>
      </c>
      <c r="R291">
        <v>18.32</v>
      </c>
      <c r="S291" s="42">
        <v>-1.8320000000000001</v>
      </c>
      <c r="T291" s="1">
        <v>-0.26800000000000002</v>
      </c>
      <c r="U291">
        <v>93.65</v>
      </c>
      <c r="V291" s="21">
        <v>6884.7031625000009</v>
      </c>
      <c r="W291">
        <v>0.28790459965928455</v>
      </c>
      <c r="X291">
        <v>2.5696974416167819E-5</v>
      </c>
      <c r="Y291">
        <v>1.7691604102967222E-5</v>
      </c>
      <c r="Z291" s="22">
        <v>17.691604102967222</v>
      </c>
      <c r="AA291" s="22">
        <v>66.013448145400076</v>
      </c>
      <c r="AB291" s="22">
        <v>0.35816900150020581</v>
      </c>
      <c r="AC291">
        <v>33.4651</v>
      </c>
      <c r="AD291" s="31">
        <v>80</v>
      </c>
      <c r="AE291" s="32">
        <v>710</v>
      </c>
      <c r="AF291">
        <v>25.696974416167819</v>
      </c>
      <c r="AG291" s="48">
        <v>7.6280448717948737</v>
      </c>
      <c r="AH291" t="s">
        <v>559</v>
      </c>
      <c r="AI291" t="s">
        <v>558</v>
      </c>
      <c r="AJ291" t="s">
        <v>562</v>
      </c>
    </row>
    <row r="292" spans="1:36" x14ac:dyDescent="0.35">
      <c r="A292" s="2">
        <v>44723</v>
      </c>
      <c r="B292" t="s">
        <v>18</v>
      </c>
      <c r="C292" t="s">
        <v>547</v>
      </c>
      <c r="D292" t="s">
        <v>133</v>
      </c>
      <c r="E292" t="s">
        <v>46</v>
      </c>
      <c r="F292">
        <v>6</v>
      </c>
      <c r="G292" t="s">
        <v>41</v>
      </c>
      <c r="H292" t="s">
        <v>136</v>
      </c>
      <c r="I292" t="s">
        <v>480</v>
      </c>
      <c r="J292" t="s">
        <v>480</v>
      </c>
      <c r="K292" t="s">
        <v>134</v>
      </c>
      <c r="L292" s="1">
        <v>0.95699999999999996</v>
      </c>
      <c r="M292">
        <v>4.83</v>
      </c>
      <c r="N292" s="1">
        <v>-0.48299999999999998</v>
      </c>
      <c r="O292" t="s">
        <v>135</v>
      </c>
      <c r="P292">
        <v>0.80100000000000005</v>
      </c>
      <c r="Q292" s="1">
        <v>0.15599999999999992</v>
      </c>
      <c r="R292">
        <v>8.84</v>
      </c>
      <c r="S292" s="42">
        <v>-0.88400000000000001</v>
      </c>
      <c r="T292" s="1">
        <v>-0.40100000000000002</v>
      </c>
      <c r="U292">
        <v>131.5</v>
      </c>
      <c r="V292" s="21">
        <v>13574.41625</v>
      </c>
      <c r="W292">
        <v>0.194756554307116</v>
      </c>
      <c r="X292">
        <v>1.5882238545008922E-5</v>
      </c>
      <c r="Y292">
        <v>2.1559211699174549E-5</v>
      </c>
      <c r="Z292" s="22">
        <v>21.559211699174551</v>
      </c>
      <c r="AA292" s="22">
        <v>53.763620197442769</v>
      </c>
      <c r="AB292" s="22">
        <v>0.29170514045472101</v>
      </c>
      <c r="AC292">
        <v>31.959900000000001</v>
      </c>
      <c r="AD292" s="34">
        <v>136.30000000000001</v>
      </c>
      <c r="AE292" s="35">
        <v>832</v>
      </c>
      <c r="AF292">
        <v>15.882238545008923</v>
      </c>
      <c r="AG292">
        <v>10.416666666666666</v>
      </c>
      <c r="AH292" t="s">
        <v>559</v>
      </c>
      <c r="AI292" t="s">
        <v>558</v>
      </c>
      <c r="AJ292" t="s">
        <v>562</v>
      </c>
    </row>
    <row r="293" spans="1:36" x14ac:dyDescent="0.35">
      <c r="A293" s="2">
        <v>44735</v>
      </c>
      <c r="B293" t="s">
        <v>18</v>
      </c>
      <c r="C293" t="s">
        <v>548</v>
      </c>
      <c r="D293" t="s">
        <v>86</v>
      </c>
      <c r="E293" t="s">
        <v>46</v>
      </c>
      <c r="F293">
        <v>16</v>
      </c>
      <c r="G293" t="s">
        <v>41</v>
      </c>
      <c r="H293" t="s">
        <v>52</v>
      </c>
      <c r="I293" t="s">
        <v>403</v>
      </c>
      <c r="J293" t="s">
        <v>403</v>
      </c>
      <c r="K293" t="s">
        <v>150</v>
      </c>
      <c r="L293" s="1">
        <v>0.67100000000000004</v>
      </c>
      <c r="M293">
        <v>11.08</v>
      </c>
      <c r="N293" s="1">
        <v>-1.1080000000000001</v>
      </c>
      <c r="O293" t="s">
        <v>151</v>
      </c>
      <c r="P293">
        <v>0.49099999999999999</v>
      </c>
      <c r="Q293" s="1">
        <v>0.18000000000000005</v>
      </c>
      <c r="R293">
        <v>18.54</v>
      </c>
      <c r="S293" s="42">
        <v>-1.8539999999999999</v>
      </c>
      <c r="T293" s="1">
        <v>-0.74599999999999977</v>
      </c>
      <c r="U293">
        <v>117.25</v>
      </c>
      <c r="V293" s="21">
        <v>10791.836562500001</v>
      </c>
      <c r="W293">
        <v>0.36659877800407342</v>
      </c>
      <c r="X293">
        <v>3.4599203281154109E-5</v>
      </c>
      <c r="Y293">
        <v>3.7338894700292891E-5</v>
      </c>
      <c r="Z293" s="22">
        <v>37.33889470029289</v>
      </c>
      <c r="AA293" s="22">
        <v>50.052137667952948</v>
      </c>
      <c r="AB293" s="22">
        <v>0.2715677589208122</v>
      </c>
      <c r="AC293">
        <v>33.261499999999998</v>
      </c>
      <c r="AD293" s="37">
        <v>99.7</v>
      </c>
      <c r="AE293" s="39">
        <v>730</v>
      </c>
      <c r="AF293">
        <v>34.599203281154111</v>
      </c>
      <c r="AG293">
        <v>11.388095238095239</v>
      </c>
      <c r="AH293" t="s">
        <v>559</v>
      </c>
      <c r="AI293" t="s">
        <v>558</v>
      </c>
      <c r="AJ293" t="s">
        <v>562</v>
      </c>
    </row>
    <row r="294" spans="1:36" x14ac:dyDescent="0.35">
      <c r="A294" s="2">
        <v>44720</v>
      </c>
      <c r="B294" t="s">
        <v>18</v>
      </c>
      <c r="C294" t="s">
        <v>547</v>
      </c>
      <c r="D294" t="s">
        <v>86</v>
      </c>
      <c r="E294" t="s">
        <v>46</v>
      </c>
      <c r="F294">
        <v>14</v>
      </c>
      <c r="G294" t="s">
        <v>41</v>
      </c>
      <c r="H294" t="s">
        <v>52</v>
      </c>
      <c r="I294" t="s">
        <v>403</v>
      </c>
      <c r="J294" t="s">
        <v>403</v>
      </c>
      <c r="K294" t="s">
        <v>99</v>
      </c>
      <c r="L294" s="1">
        <v>0.56299999999999994</v>
      </c>
      <c r="M294">
        <v>8.15</v>
      </c>
      <c r="N294" s="1">
        <v>-0.81500000000000006</v>
      </c>
      <c r="O294" t="s">
        <v>100</v>
      </c>
      <c r="P294">
        <v>0.433</v>
      </c>
      <c r="Q294" s="1">
        <v>0.12999999999999995</v>
      </c>
      <c r="R294">
        <v>14.72</v>
      </c>
      <c r="S294" s="42">
        <v>-1.472</v>
      </c>
      <c r="T294" s="1">
        <v>-0.65699999999999992</v>
      </c>
      <c r="U294">
        <v>117.25</v>
      </c>
      <c r="V294" s="21">
        <v>10791.836562500001</v>
      </c>
      <c r="W294">
        <v>0.30023094688221696</v>
      </c>
      <c r="X294">
        <v>2.705793366117415E-5</v>
      </c>
      <c r="Y294">
        <v>2.9200479779035872E-5</v>
      </c>
      <c r="Z294" s="22">
        <v>29.20047977903587</v>
      </c>
      <c r="AA294" s="22">
        <v>44.445174701728881</v>
      </c>
      <c r="AB294" s="22">
        <v>0.24114607389327372</v>
      </c>
      <c r="AC294">
        <v>26.9267</v>
      </c>
      <c r="AD294" s="37">
        <v>99.7</v>
      </c>
      <c r="AE294" s="39">
        <v>730</v>
      </c>
      <c r="AF294">
        <v>27.05793366117415</v>
      </c>
      <c r="AG294">
        <v>13.101333333333335</v>
      </c>
      <c r="AH294" t="s">
        <v>559</v>
      </c>
      <c r="AI294" t="s">
        <v>558</v>
      </c>
      <c r="AJ294" t="s">
        <v>562</v>
      </c>
    </row>
    <row r="295" spans="1:36" x14ac:dyDescent="0.35">
      <c r="A295" s="2">
        <v>44748</v>
      </c>
      <c r="B295" t="s">
        <v>18</v>
      </c>
      <c r="C295" t="s">
        <v>550</v>
      </c>
      <c r="D295" t="s">
        <v>45</v>
      </c>
      <c r="E295" t="s">
        <v>46</v>
      </c>
      <c r="F295">
        <v>13</v>
      </c>
      <c r="G295" t="s">
        <v>41</v>
      </c>
      <c r="H295" t="s">
        <v>104</v>
      </c>
      <c r="I295" t="s">
        <v>416</v>
      </c>
      <c r="J295" t="s">
        <v>416</v>
      </c>
      <c r="K295" t="s">
        <v>171</v>
      </c>
      <c r="L295" s="1">
        <v>0.85799999999999998</v>
      </c>
      <c r="M295">
        <v>21.63</v>
      </c>
      <c r="N295" s="1">
        <v>-2.1629999999999998</v>
      </c>
      <c r="O295" t="s">
        <v>112</v>
      </c>
      <c r="P295">
        <v>0.629</v>
      </c>
      <c r="Q295" s="1">
        <v>0.22899999999999998</v>
      </c>
      <c r="R295">
        <v>31.23</v>
      </c>
      <c r="S295" s="42">
        <v>-3.1230000000000002</v>
      </c>
      <c r="T295" s="1">
        <v>-0.96000000000000041</v>
      </c>
      <c r="U295">
        <v>107.6</v>
      </c>
      <c r="V295" s="21">
        <v>9088.5415999999987</v>
      </c>
      <c r="W295">
        <v>0.36406995230524641</v>
      </c>
      <c r="X295">
        <v>3.4305637610514698E-5</v>
      </c>
      <c r="Y295">
        <v>3.1178821453768741E-5</v>
      </c>
      <c r="Z295" s="22">
        <v>31.178821453768741</v>
      </c>
      <c r="AA295" s="22">
        <v>32.477939014342425</v>
      </c>
      <c r="AB295" s="22">
        <v>0.17621547297347445</v>
      </c>
      <c r="AC295">
        <v>33.4651</v>
      </c>
      <c r="AD295" s="31">
        <v>94</v>
      </c>
      <c r="AE295" s="32">
        <v>800</v>
      </c>
      <c r="AF295">
        <v>34.305637610514701</v>
      </c>
      <c r="AG295" s="48">
        <v>7.6280448717948737</v>
      </c>
      <c r="AH295" t="s">
        <v>559</v>
      </c>
      <c r="AI295" t="s">
        <v>558</v>
      </c>
      <c r="AJ295" t="s">
        <v>562</v>
      </c>
    </row>
    <row r="296" spans="1:36" x14ac:dyDescent="0.35">
      <c r="A296" s="2">
        <v>44733</v>
      </c>
      <c r="B296" t="s">
        <v>18</v>
      </c>
      <c r="C296" t="s">
        <v>548</v>
      </c>
      <c r="D296" t="s">
        <v>133</v>
      </c>
      <c r="E296" t="s">
        <v>46</v>
      </c>
      <c r="F296">
        <v>13</v>
      </c>
      <c r="G296" t="s">
        <v>41</v>
      </c>
      <c r="H296" t="s">
        <v>136</v>
      </c>
      <c r="I296" t="s">
        <v>480</v>
      </c>
      <c r="J296" t="s">
        <v>480</v>
      </c>
      <c r="K296" t="s">
        <v>143</v>
      </c>
      <c r="L296" s="1">
        <v>0.99</v>
      </c>
      <c r="M296">
        <v>10.8</v>
      </c>
      <c r="N296" s="1">
        <v>-1.08</v>
      </c>
      <c r="O296" t="s">
        <v>144</v>
      </c>
      <c r="P296">
        <v>0.83599999999999997</v>
      </c>
      <c r="Q296" s="1">
        <v>0.15400000000000003</v>
      </c>
      <c r="R296">
        <v>17.52</v>
      </c>
      <c r="S296" s="42">
        <v>-1.752</v>
      </c>
      <c r="T296" s="1">
        <v>-0.67199999999999993</v>
      </c>
      <c r="U296">
        <v>131.5</v>
      </c>
      <c r="V296" s="21">
        <v>13574.41625</v>
      </c>
      <c r="W296">
        <v>0.18421052631578952</v>
      </c>
      <c r="X296">
        <v>1.4830269431301109E-5</v>
      </c>
      <c r="Y296">
        <v>2.0131225036013205E-5</v>
      </c>
      <c r="Z296" s="22">
        <v>20.131225036013205</v>
      </c>
      <c r="AA296" s="22">
        <v>29.957180113114891</v>
      </c>
      <c r="AB296" s="22">
        <v>0.16253859766941817</v>
      </c>
      <c r="AC296">
        <v>30.972899999999999</v>
      </c>
      <c r="AD296" s="34">
        <v>136.30000000000001</v>
      </c>
      <c r="AE296" s="35">
        <v>832</v>
      </c>
      <c r="AF296">
        <v>14.83026943130111</v>
      </c>
      <c r="AG296">
        <v>8.9642857142857135</v>
      </c>
      <c r="AH296" t="s">
        <v>559</v>
      </c>
      <c r="AI296" t="s">
        <v>558</v>
      </c>
      <c r="AJ296" t="s">
        <v>562</v>
      </c>
    </row>
    <row r="297" spans="1:36" x14ac:dyDescent="0.35">
      <c r="A297" s="2">
        <v>44790</v>
      </c>
      <c r="B297" s="6" t="s">
        <v>18</v>
      </c>
      <c r="C297" s="6" t="s">
        <v>552</v>
      </c>
      <c r="D297" t="s">
        <v>133</v>
      </c>
      <c r="E297" t="s">
        <v>46</v>
      </c>
      <c r="F297">
        <v>8</v>
      </c>
      <c r="G297" t="s">
        <v>41</v>
      </c>
      <c r="H297" t="s">
        <v>136</v>
      </c>
      <c r="I297" t="s">
        <v>480</v>
      </c>
      <c r="J297" t="s">
        <v>480</v>
      </c>
      <c r="K297" t="s">
        <v>216</v>
      </c>
      <c r="L297" s="1">
        <v>1.046</v>
      </c>
      <c r="M297">
        <v>13.67</v>
      </c>
      <c r="N297" s="1">
        <v>-1.367</v>
      </c>
      <c r="O297" s="6" t="s">
        <v>217</v>
      </c>
      <c r="P297">
        <v>0.86899999999999999</v>
      </c>
      <c r="Q297" s="1">
        <v>0.17700000000000005</v>
      </c>
      <c r="R297">
        <v>21.54</v>
      </c>
      <c r="S297" s="42">
        <v>-2.1539999999999999</v>
      </c>
      <c r="T297" s="1">
        <v>-0.78699999999999992</v>
      </c>
      <c r="U297">
        <v>131.5</v>
      </c>
      <c r="V297" s="21">
        <v>13574.41625</v>
      </c>
      <c r="W297">
        <v>0.20368239355581133</v>
      </c>
      <c r="X297">
        <v>1.6782965718780025E-5</v>
      </c>
      <c r="Y297">
        <v>2.2781896257620052E-5</v>
      </c>
      <c r="Z297" s="22">
        <v>22.781896257620051</v>
      </c>
      <c r="AA297" s="22">
        <v>28.947771610698926</v>
      </c>
      <c r="AB297" s="22">
        <v>0.15706185246714022</v>
      </c>
      <c r="AC297">
        <v>32.178800000000003</v>
      </c>
      <c r="AD297" s="34">
        <v>136.30000000000001</v>
      </c>
      <c r="AE297" s="35">
        <v>832</v>
      </c>
      <c r="AF297">
        <v>16.782965718780027</v>
      </c>
      <c r="AG297">
        <v>7.6209545755722603</v>
      </c>
      <c r="AH297" t="s">
        <v>559</v>
      </c>
      <c r="AI297" t="s">
        <v>558</v>
      </c>
      <c r="AJ297" t="s">
        <v>562</v>
      </c>
    </row>
    <row r="298" spans="1:36" x14ac:dyDescent="0.35">
      <c r="A298" s="2">
        <v>44764</v>
      </c>
      <c r="B298" t="s">
        <v>18</v>
      </c>
      <c r="C298" t="s">
        <v>549</v>
      </c>
      <c r="D298" t="s">
        <v>45</v>
      </c>
      <c r="E298" t="s">
        <v>46</v>
      </c>
      <c r="F298">
        <v>4</v>
      </c>
      <c r="G298" t="s">
        <v>41</v>
      </c>
      <c r="H298" t="s">
        <v>104</v>
      </c>
      <c r="I298" t="s">
        <v>416</v>
      </c>
      <c r="J298" t="s">
        <v>416</v>
      </c>
      <c r="K298" t="s">
        <v>194</v>
      </c>
      <c r="L298" s="1">
        <v>0.80400000000000005</v>
      </c>
      <c r="M298">
        <v>28.12</v>
      </c>
      <c r="N298" s="1">
        <v>-2.8120000000000003</v>
      </c>
      <c r="O298" t="s">
        <v>187</v>
      </c>
      <c r="P298">
        <v>0.64800000000000002</v>
      </c>
      <c r="Q298" s="1">
        <v>0.15600000000000003</v>
      </c>
      <c r="R298">
        <v>34.840000000000003</v>
      </c>
      <c r="S298" s="42">
        <v>-3.4840000000000004</v>
      </c>
      <c r="T298" s="1">
        <v>-0.67200000000000015</v>
      </c>
      <c r="U298">
        <v>107.6</v>
      </c>
      <c r="V298" s="21">
        <v>9088.5415999999987</v>
      </c>
      <c r="W298">
        <v>0.24074074074074078</v>
      </c>
      <c r="X298">
        <v>2.0617429098615299E-5</v>
      </c>
      <c r="Y298">
        <v>1.873823620478156E-5</v>
      </c>
      <c r="Z298" s="22">
        <v>18.738236204781561</v>
      </c>
      <c r="AA298" s="22">
        <v>27.884280066639221</v>
      </c>
      <c r="AB298" s="22">
        <v>0.15129166904026042</v>
      </c>
      <c r="AC298">
        <v>34.764699999999998</v>
      </c>
      <c r="AD298" s="31">
        <v>94</v>
      </c>
      <c r="AE298" s="32">
        <v>800</v>
      </c>
      <c r="AF298">
        <v>20.6174290986153</v>
      </c>
      <c r="AG298">
        <v>7.1421578461796527</v>
      </c>
      <c r="AH298" t="s">
        <v>559</v>
      </c>
      <c r="AI298" t="s">
        <v>558</v>
      </c>
      <c r="AJ298" t="s">
        <v>562</v>
      </c>
    </row>
    <row r="299" spans="1:36" x14ac:dyDescent="0.35">
      <c r="A299" s="2">
        <v>44779</v>
      </c>
      <c r="B299" s="6" t="s">
        <v>18</v>
      </c>
      <c r="C299" s="6" t="s">
        <v>551</v>
      </c>
      <c r="D299" t="s">
        <v>86</v>
      </c>
      <c r="E299" t="s">
        <v>46</v>
      </c>
      <c r="F299">
        <v>6</v>
      </c>
      <c r="G299" t="s">
        <v>41</v>
      </c>
      <c r="H299" t="s">
        <v>52</v>
      </c>
      <c r="I299" t="s">
        <v>403</v>
      </c>
      <c r="J299" t="s">
        <v>403</v>
      </c>
      <c r="K299" t="s">
        <v>150</v>
      </c>
      <c r="L299" s="1">
        <v>0.70899999999999996</v>
      </c>
      <c r="M299">
        <v>6.56</v>
      </c>
      <c r="N299" s="1">
        <v>-0.65599999999999992</v>
      </c>
      <c r="O299" s="6" t="s">
        <v>211</v>
      </c>
      <c r="P299">
        <v>0.51100000000000001</v>
      </c>
      <c r="Q299" s="1">
        <v>0.19799999999999995</v>
      </c>
      <c r="R299">
        <v>21.45</v>
      </c>
      <c r="S299" s="42">
        <v>-2.145</v>
      </c>
      <c r="T299" s="1">
        <v>-1.4890000000000001</v>
      </c>
      <c r="U299">
        <v>117.25</v>
      </c>
      <c r="V299" s="21">
        <v>10791.836562500001</v>
      </c>
      <c r="W299">
        <v>0.38747553816046959</v>
      </c>
      <c r="X299">
        <v>3.7040401240853576E-5</v>
      </c>
      <c r="Y299">
        <v>3.9973395640071403E-5</v>
      </c>
      <c r="Z299" s="22">
        <v>39.973395640071402</v>
      </c>
      <c r="AA299" s="22">
        <v>26.845799623956616</v>
      </c>
      <c r="AB299" s="22">
        <v>0.14565718828394747</v>
      </c>
      <c r="AC299">
        <v>31.516500000000001</v>
      </c>
      <c r="AD299" s="37">
        <v>99.7</v>
      </c>
      <c r="AE299" s="39">
        <v>730</v>
      </c>
      <c r="AF299">
        <v>37.040401240853576</v>
      </c>
      <c r="AG299">
        <v>11.879363694819542</v>
      </c>
      <c r="AH299" t="s">
        <v>559</v>
      </c>
      <c r="AI299" t="s">
        <v>558</v>
      </c>
      <c r="AJ299" t="s">
        <v>562</v>
      </c>
    </row>
    <row r="300" spans="1:36" x14ac:dyDescent="0.35">
      <c r="A300" s="2">
        <v>44735</v>
      </c>
      <c r="B300" t="s">
        <v>18</v>
      </c>
      <c r="C300" t="s">
        <v>548</v>
      </c>
      <c r="D300" t="s">
        <v>45</v>
      </c>
      <c r="E300" t="s">
        <v>46</v>
      </c>
      <c r="F300">
        <v>4</v>
      </c>
      <c r="G300" t="s">
        <v>41</v>
      </c>
      <c r="H300" t="s">
        <v>108</v>
      </c>
      <c r="I300" t="s">
        <v>415</v>
      </c>
      <c r="J300" t="s">
        <v>415</v>
      </c>
      <c r="K300" t="s">
        <v>153</v>
      </c>
      <c r="L300" s="1">
        <v>0.85799999999999998</v>
      </c>
      <c r="M300">
        <v>13.76</v>
      </c>
      <c r="N300" s="1">
        <v>-1.3759999999999999</v>
      </c>
      <c r="O300" t="s">
        <v>154</v>
      </c>
      <c r="P300">
        <v>0.63500000000000001</v>
      </c>
      <c r="Q300" s="1">
        <v>0.22299999999999998</v>
      </c>
      <c r="R300">
        <v>22.3</v>
      </c>
      <c r="S300" s="42">
        <v>-2.23</v>
      </c>
      <c r="T300" s="1">
        <v>-0.85400000000000009</v>
      </c>
      <c r="U300">
        <v>93.65</v>
      </c>
      <c r="V300" s="21">
        <v>6884.7031625000009</v>
      </c>
      <c r="W300">
        <v>0.35118110236220468</v>
      </c>
      <c r="X300">
        <v>3.2816766879895326E-5</v>
      </c>
      <c r="Y300">
        <v>2.2593369872104063E-5</v>
      </c>
      <c r="Z300" s="22">
        <v>22.593369872104063</v>
      </c>
      <c r="AA300" s="22">
        <v>26.455936618388829</v>
      </c>
      <c r="AB300" s="22">
        <v>0.14354190954379559</v>
      </c>
      <c r="AC300">
        <v>33.261499999999998</v>
      </c>
      <c r="AD300" s="31">
        <v>80</v>
      </c>
      <c r="AE300" s="32">
        <v>710</v>
      </c>
      <c r="AF300">
        <v>32.816766879895326</v>
      </c>
      <c r="AG300">
        <v>8.7619047619047628</v>
      </c>
      <c r="AH300" t="s">
        <v>559</v>
      </c>
      <c r="AI300" t="s">
        <v>558</v>
      </c>
      <c r="AJ300" t="s">
        <v>562</v>
      </c>
    </row>
    <row r="301" spans="1:36" x14ac:dyDescent="0.35">
      <c r="A301" s="2">
        <v>44720</v>
      </c>
      <c r="B301" t="s">
        <v>18</v>
      </c>
      <c r="C301" t="s">
        <v>547</v>
      </c>
      <c r="D301" t="s">
        <v>45</v>
      </c>
      <c r="E301" t="s">
        <v>46</v>
      </c>
      <c r="F301">
        <v>1</v>
      </c>
      <c r="G301" t="s">
        <v>41</v>
      </c>
      <c r="H301" t="s">
        <v>104</v>
      </c>
      <c r="I301" t="s">
        <v>416</v>
      </c>
      <c r="J301" t="s">
        <v>416</v>
      </c>
      <c r="K301" t="s">
        <v>23</v>
      </c>
      <c r="L301" s="1">
        <v>0.74399999999999999</v>
      </c>
      <c r="M301">
        <v>10.67</v>
      </c>
      <c r="N301" s="1">
        <v>-1.0669999999999999</v>
      </c>
      <c r="O301" t="s">
        <v>105</v>
      </c>
      <c r="P301">
        <v>0.60399999999999998</v>
      </c>
      <c r="Q301" s="1">
        <v>0.14000000000000001</v>
      </c>
      <c r="R301">
        <v>17.559999999999999</v>
      </c>
      <c r="S301" s="42">
        <v>-1.7559999999999998</v>
      </c>
      <c r="T301" s="1">
        <v>-0.68899999999999983</v>
      </c>
      <c r="U301">
        <v>107.6</v>
      </c>
      <c r="V301" s="21">
        <v>9088.5415999999987</v>
      </c>
      <c r="W301">
        <v>0.23178807947019869</v>
      </c>
      <c r="X301">
        <v>1.967768942934387E-5</v>
      </c>
      <c r="Y301">
        <v>1.7884149897047198E-5</v>
      </c>
      <c r="Z301" s="22">
        <v>17.884149897047198</v>
      </c>
      <c r="AA301" s="22">
        <v>25.956676193101892</v>
      </c>
      <c r="AB301" s="22">
        <v>0.14083307349542365</v>
      </c>
      <c r="AC301">
        <v>26.9267</v>
      </c>
      <c r="AD301" s="31">
        <v>94</v>
      </c>
      <c r="AE301" s="32">
        <v>800</v>
      </c>
      <c r="AF301">
        <v>19.677689429343872</v>
      </c>
      <c r="AG301" s="44">
        <v>10.52</v>
      </c>
      <c r="AH301" t="s">
        <v>559</v>
      </c>
      <c r="AI301" t="s">
        <v>558</v>
      </c>
      <c r="AJ301" t="s">
        <v>562</v>
      </c>
    </row>
    <row r="302" spans="1:36" x14ac:dyDescent="0.35">
      <c r="A302" s="2">
        <v>44805</v>
      </c>
      <c r="B302" s="6" t="s">
        <v>18</v>
      </c>
      <c r="C302" s="6" t="s">
        <v>553</v>
      </c>
      <c r="D302" t="s">
        <v>45</v>
      </c>
      <c r="E302" t="s">
        <v>46</v>
      </c>
      <c r="F302">
        <v>15</v>
      </c>
      <c r="G302" t="s">
        <v>41</v>
      </c>
      <c r="H302" t="s">
        <v>104</v>
      </c>
      <c r="I302" t="s">
        <v>416</v>
      </c>
      <c r="J302" t="s">
        <v>416</v>
      </c>
      <c r="K302" t="s">
        <v>241</v>
      </c>
      <c r="L302" s="1">
        <v>0.81899999999999995</v>
      </c>
      <c r="M302">
        <v>24.43</v>
      </c>
      <c r="N302" s="1">
        <v>-2.4430000000000001</v>
      </c>
      <c r="O302" t="s">
        <v>242</v>
      </c>
      <c r="P302">
        <v>0.66900000000000004</v>
      </c>
      <c r="Q302" s="1">
        <v>0.14999999999999991</v>
      </c>
      <c r="R302">
        <v>32.119999999999997</v>
      </c>
      <c r="S302" s="42">
        <v>-3.2119999999999997</v>
      </c>
      <c r="T302" s="1">
        <v>-0.76899999999999968</v>
      </c>
      <c r="U302">
        <v>107.6</v>
      </c>
      <c r="V302" s="21">
        <v>9088.5415999999987</v>
      </c>
      <c r="W302">
        <v>0.22421524663677114</v>
      </c>
      <c r="X302">
        <v>1.8889295049929115E-5</v>
      </c>
      <c r="Y302">
        <v>1.7167614385595479E-5</v>
      </c>
      <c r="Z302" s="22">
        <v>17.167614385595478</v>
      </c>
      <c r="AA302" s="22">
        <v>22.324596080098161</v>
      </c>
      <c r="AB302" s="22">
        <v>0.12112650545525759</v>
      </c>
      <c r="AC302">
        <v>34.357199999999999</v>
      </c>
      <c r="AD302" s="31">
        <v>94</v>
      </c>
      <c r="AE302" s="32">
        <v>800</v>
      </c>
      <c r="AF302">
        <v>18.889295049929114</v>
      </c>
      <c r="AG302">
        <v>6.9857928042559951</v>
      </c>
      <c r="AH302" t="s">
        <v>559</v>
      </c>
      <c r="AI302" t="s">
        <v>558</v>
      </c>
      <c r="AJ302" t="s">
        <v>562</v>
      </c>
    </row>
    <row r="303" spans="1:36" x14ac:dyDescent="0.35">
      <c r="A303" s="2">
        <v>44779</v>
      </c>
      <c r="B303" s="6" t="s">
        <v>18</v>
      </c>
      <c r="C303" s="6" t="s">
        <v>551</v>
      </c>
      <c r="D303" t="s">
        <v>45</v>
      </c>
      <c r="E303" t="s">
        <v>46</v>
      </c>
      <c r="F303">
        <v>15</v>
      </c>
      <c r="G303" t="s">
        <v>41</v>
      </c>
      <c r="H303" t="s">
        <v>104</v>
      </c>
      <c r="I303" t="s">
        <v>416</v>
      </c>
      <c r="J303" t="s">
        <v>416</v>
      </c>
      <c r="K303" t="s">
        <v>212</v>
      </c>
      <c r="L303" s="1">
        <v>0.86499999999999999</v>
      </c>
      <c r="M303">
        <v>8.0399999999999991</v>
      </c>
      <c r="N303" s="1">
        <v>-0.80399999999999994</v>
      </c>
      <c r="O303" s="6" t="s">
        <v>178</v>
      </c>
      <c r="P303">
        <v>0.65300000000000002</v>
      </c>
      <c r="Q303" s="1">
        <v>0.21199999999999997</v>
      </c>
      <c r="R303">
        <v>21.34</v>
      </c>
      <c r="S303" s="42">
        <v>-2.1339999999999999</v>
      </c>
      <c r="T303" s="1">
        <v>-1.33</v>
      </c>
      <c r="U303">
        <v>107.6</v>
      </c>
      <c r="V303" s="21">
        <v>9088.5415999999987</v>
      </c>
      <c r="W303">
        <v>0.32465543644716688</v>
      </c>
      <c r="X303">
        <v>2.9792591377034631E-5</v>
      </c>
      <c r="Y303">
        <v>2.7077120610198049E-5</v>
      </c>
      <c r="Z303" s="22">
        <v>27.077120610198051</v>
      </c>
      <c r="AA303" s="22">
        <v>20.358737300900788</v>
      </c>
      <c r="AB303" s="22">
        <v>0.11046035036387869</v>
      </c>
      <c r="AC303">
        <v>31.516500000000001</v>
      </c>
      <c r="AD303" s="31">
        <v>94</v>
      </c>
      <c r="AE303" s="32">
        <v>800</v>
      </c>
      <c r="AF303">
        <v>29.792591377034633</v>
      </c>
      <c r="AG303">
        <v>8.6594309038552968</v>
      </c>
      <c r="AH303" t="s">
        <v>559</v>
      </c>
      <c r="AI303" t="s">
        <v>558</v>
      </c>
      <c r="AJ303" t="s">
        <v>562</v>
      </c>
    </row>
    <row r="304" spans="1:36" x14ac:dyDescent="0.35">
      <c r="A304" s="2">
        <v>44779</v>
      </c>
      <c r="B304" s="6" t="s">
        <v>18</v>
      </c>
      <c r="C304" s="6" t="s">
        <v>551</v>
      </c>
      <c r="D304" t="s">
        <v>45</v>
      </c>
      <c r="E304" t="s">
        <v>46</v>
      </c>
      <c r="F304">
        <v>13</v>
      </c>
      <c r="G304" t="s">
        <v>41</v>
      </c>
      <c r="H304" t="s">
        <v>108</v>
      </c>
      <c r="I304" t="s">
        <v>415</v>
      </c>
      <c r="J304" t="s">
        <v>415</v>
      </c>
      <c r="K304" t="s">
        <v>212</v>
      </c>
      <c r="L304" s="1">
        <v>0.77200000000000002</v>
      </c>
      <c r="M304">
        <v>5.53</v>
      </c>
      <c r="N304" s="1">
        <v>-0.55300000000000005</v>
      </c>
      <c r="O304" s="6" t="s">
        <v>178</v>
      </c>
      <c r="P304">
        <v>0.60099999999999998</v>
      </c>
      <c r="Q304" s="1">
        <v>0.17100000000000004</v>
      </c>
      <c r="R304">
        <v>14.78</v>
      </c>
      <c r="S304" s="42">
        <v>-1.478</v>
      </c>
      <c r="T304" s="1">
        <v>-0.92499999999999993</v>
      </c>
      <c r="U304">
        <v>93.65</v>
      </c>
      <c r="V304" s="21">
        <v>6884.7031625000009</v>
      </c>
      <c r="W304">
        <v>0.28452579034941772</v>
      </c>
      <c r="X304">
        <v>2.5326238843668762E-5</v>
      </c>
      <c r="Y304">
        <v>1.7436363666123671E-5</v>
      </c>
      <c r="Z304" s="22">
        <v>17.436363666123672</v>
      </c>
      <c r="AA304" s="22">
        <v>18.850122882295864</v>
      </c>
      <c r="AB304" s="22">
        <v>0.1022750648631062</v>
      </c>
      <c r="AC304">
        <v>31.516500000000001</v>
      </c>
      <c r="AD304" s="31">
        <v>80</v>
      </c>
      <c r="AE304" s="32">
        <v>710</v>
      </c>
      <c r="AF304">
        <v>25.326238843668762</v>
      </c>
      <c r="AG304">
        <v>8.6594309038552968</v>
      </c>
      <c r="AH304" t="s">
        <v>559</v>
      </c>
      <c r="AI304" t="s">
        <v>558</v>
      </c>
      <c r="AJ304" t="s">
        <v>562</v>
      </c>
    </row>
    <row r="305" spans="1:36" x14ac:dyDescent="0.35">
      <c r="A305" s="2">
        <v>44750</v>
      </c>
      <c r="B305" t="s">
        <v>18</v>
      </c>
      <c r="C305" t="s">
        <v>550</v>
      </c>
      <c r="D305" t="s">
        <v>133</v>
      </c>
      <c r="E305" t="s">
        <v>46</v>
      </c>
      <c r="F305">
        <v>1</v>
      </c>
      <c r="G305" t="s">
        <v>41</v>
      </c>
      <c r="H305" t="s">
        <v>136</v>
      </c>
      <c r="I305" t="s">
        <v>480</v>
      </c>
      <c r="J305" t="s">
        <v>480</v>
      </c>
      <c r="K305" t="s">
        <v>177</v>
      </c>
      <c r="L305" s="1">
        <v>1.0529999999999999</v>
      </c>
      <c r="M305">
        <v>12.39</v>
      </c>
      <c r="N305" s="1">
        <v>-1.2390000000000001</v>
      </c>
      <c r="O305" t="s">
        <v>178</v>
      </c>
      <c r="P305">
        <v>0.85699999999999998</v>
      </c>
      <c r="Q305" s="1">
        <v>0.19599999999999995</v>
      </c>
      <c r="R305">
        <v>27.24</v>
      </c>
      <c r="S305" s="42">
        <v>-2.7239999999999998</v>
      </c>
      <c r="T305" s="1">
        <v>-1.4849999999999997</v>
      </c>
      <c r="U305">
        <v>131.5</v>
      </c>
      <c r="V305" s="21">
        <v>13574.41625</v>
      </c>
      <c r="W305">
        <v>0.2287047841306884</v>
      </c>
      <c r="X305">
        <v>1.9355963453958449E-5</v>
      </c>
      <c r="Y305">
        <v>2.6274590484381971E-5</v>
      </c>
      <c r="Z305" s="22">
        <v>26.274590484381971</v>
      </c>
      <c r="AA305" s="22">
        <v>17.693326925509748</v>
      </c>
      <c r="AB305" s="22">
        <v>9.5998639916041392E-2</v>
      </c>
      <c r="AC305">
        <v>33.388599999999997</v>
      </c>
      <c r="AD305" s="34">
        <v>136.30000000000001</v>
      </c>
      <c r="AE305" s="35">
        <v>832</v>
      </c>
      <c r="AF305">
        <v>19.355963453958449</v>
      </c>
      <c r="AG305">
        <v>6.9702991452991538</v>
      </c>
      <c r="AH305" t="s">
        <v>559</v>
      </c>
      <c r="AI305" t="s">
        <v>558</v>
      </c>
      <c r="AJ305" t="s">
        <v>562</v>
      </c>
    </row>
    <row r="306" spans="1:36" x14ac:dyDescent="0.35">
      <c r="A306" s="2">
        <v>44805</v>
      </c>
      <c r="B306" s="6" t="s">
        <v>18</v>
      </c>
      <c r="C306" s="6" t="s">
        <v>553</v>
      </c>
      <c r="D306" t="s">
        <v>133</v>
      </c>
      <c r="E306" t="s">
        <v>46</v>
      </c>
      <c r="F306">
        <v>2</v>
      </c>
      <c r="G306" t="s">
        <v>41</v>
      </c>
      <c r="H306" t="s">
        <v>136</v>
      </c>
      <c r="I306" t="s">
        <v>480</v>
      </c>
      <c r="J306" t="s">
        <v>480</v>
      </c>
      <c r="K306" t="s">
        <v>238</v>
      </c>
      <c r="L306" s="1">
        <v>1.0660000000000001</v>
      </c>
      <c r="M306">
        <v>13.32</v>
      </c>
      <c r="N306" s="1">
        <v>-1.3320000000000001</v>
      </c>
      <c r="O306" t="s">
        <v>239</v>
      </c>
      <c r="P306">
        <v>0.90200000000000002</v>
      </c>
      <c r="Q306" s="1">
        <v>0.16400000000000003</v>
      </c>
      <c r="R306">
        <v>24.89</v>
      </c>
      <c r="S306" s="42">
        <v>-2.4889999999999999</v>
      </c>
      <c r="T306" s="1">
        <v>-1.1569999999999998</v>
      </c>
      <c r="U306">
        <v>131.5</v>
      </c>
      <c r="V306" s="21">
        <v>13574.41625</v>
      </c>
      <c r="W306">
        <v>0.18181818181818185</v>
      </c>
      <c r="X306">
        <v>1.4593534549635143E-5</v>
      </c>
      <c r="Y306">
        <v>1.9809871253550374E-5</v>
      </c>
      <c r="Z306" s="22">
        <v>19.809871253550373</v>
      </c>
      <c r="AA306" s="22">
        <v>17.121755621046134</v>
      </c>
      <c r="AB306" s="22">
        <v>9.2897466910277601E-2</v>
      </c>
      <c r="AC306">
        <v>34.357199999999999</v>
      </c>
      <c r="AD306" s="34">
        <v>136.30000000000001</v>
      </c>
      <c r="AE306" s="35">
        <v>832</v>
      </c>
      <c r="AF306">
        <v>14.593534549635143</v>
      </c>
      <c r="AG306">
        <v>6.689549271607981</v>
      </c>
      <c r="AH306" t="s">
        <v>559</v>
      </c>
      <c r="AI306" t="s">
        <v>558</v>
      </c>
      <c r="AJ306" t="s">
        <v>562</v>
      </c>
    </row>
    <row r="307" spans="1:36" x14ac:dyDescent="0.35">
      <c r="A307" s="2">
        <v>44792</v>
      </c>
      <c r="B307" s="6" t="s">
        <v>18</v>
      </c>
      <c r="C307" s="6" t="s">
        <v>552</v>
      </c>
      <c r="D307" t="s">
        <v>45</v>
      </c>
      <c r="E307" t="s">
        <v>46</v>
      </c>
      <c r="F307">
        <v>15</v>
      </c>
      <c r="G307" t="s">
        <v>41</v>
      </c>
      <c r="H307" t="s">
        <v>104</v>
      </c>
      <c r="I307" t="s">
        <v>416</v>
      </c>
      <c r="J307" t="s">
        <v>416</v>
      </c>
      <c r="K307" t="s">
        <v>207</v>
      </c>
      <c r="L307" s="1">
        <v>0.86799999999999999</v>
      </c>
      <c r="M307">
        <v>7.48</v>
      </c>
      <c r="N307" s="1">
        <v>-0.748</v>
      </c>
      <c r="O307" t="s">
        <v>105</v>
      </c>
      <c r="P307">
        <v>0.64700000000000002</v>
      </c>
      <c r="Q307" s="1">
        <v>0.22099999999999997</v>
      </c>
      <c r="R307">
        <v>28.54</v>
      </c>
      <c r="S307" s="42">
        <v>-2.8540000000000001</v>
      </c>
      <c r="T307" s="1">
        <v>-2.1059999999999999</v>
      </c>
      <c r="U307">
        <v>107.6</v>
      </c>
      <c r="V307" s="21">
        <v>9088.5415999999987</v>
      </c>
      <c r="W307">
        <v>0.34157650695517772</v>
      </c>
      <c r="X307">
        <v>3.1715435610527728E-5</v>
      </c>
      <c r="Y307">
        <v>2.8824705590840262E-5</v>
      </c>
      <c r="Z307" s="22">
        <v>28.824705590840264</v>
      </c>
      <c r="AA307" s="22">
        <v>13.686944724995378</v>
      </c>
      <c r="AB307" s="22">
        <v>7.4261221970143357E-2</v>
      </c>
      <c r="AC307">
        <v>34.301699999999997</v>
      </c>
      <c r="AD307" s="31">
        <v>94</v>
      </c>
      <c r="AE307" s="32">
        <v>800</v>
      </c>
      <c r="AF307">
        <v>31.715435610527727</v>
      </c>
      <c r="AG307">
        <v>8.2594820334704142</v>
      </c>
      <c r="AH307" t="s">
        <v>559</v>
      </c>
      <c r="AI307" t="s">
        <v>558</v>
      </c>
      <c r="AJ307" t="s">
        <v>562</v>
      </c>
    </row>
    <row r="308" spans="1:36" x14ac:dyDescent="0.35">
      <c r="A308" s="10">
        <v>44777</v>
      </c>
      <c r="B308" s="6" t="s">
        <v>18</v>
      </c>
      <c r="C308" s="6" t="s">
        <v>551</v>
      </c>
      <c r="D308" t="s">
        <v>133</v>
      </c>
      <c r="E308" t="s">
        <v>46</v>
      </c>
      <c r="F308">
        <v>4</v>
      </c>
      <c r="G308" t="s">
        <v>41</v>
      </c>
      <c r="H308" t="s">
        <v>136</v>
      </c>
      <c r="I308" t="s">
        <v>480</v>
      </c>
      <c r="J308" t="s">
        <v>480</v>
      </c>
      <c r="K308" t="s">
        <v>204</v>
      </c>
      <c r="L308" s="1">
        <v>0.98699999999999999</v>
      </c>
      <c r="M308">
        <v>4.6900000000000004</v>
      </c>
      <c r="N308" s="1">
        <v>-0.46900000000000003</v>
      </c>
      <c r="O308" s="6" t="s">
        <v>205</v>
      </c>
      <c r="P308">
        <v>0.84899999999999998</v>
      </c>
      <c r="Q308" s="1">
        <v>0.13800000000000001</v>
      </c>
      <c r="R308">
        <v>17.47</v>
      </c>
      <c r="S308" s="42">
        <v>-1.7469999999999999</v>
      </c>
      <c r="T308" s="1">
        <v>-1.2779999999999998</v>
      </c>
      <c r="U308">
        <v>131.5</v>
      </c>
      <c r="V308" s="21">
        <v>13574.41625</v>
      </c>
      <c r="W308">
        <v>0.16254416961130744</v>
      </c>
      <c r="X308">
        <v>1.271313767265483E-5</v>
      </c>
      <c r="Y308">
        <v>1.725734226121729E-5</v>
      </c>
      <c r="Z308" s="22">
        <v>17.257342261217289</v>
      </c>
      <c r="AA308" s="22">
        <v>13.503397700483013</v>
      </c>
      <c r="AB308" s="22">
        <v>7.326535133552467E-2</v>
      </c>
      <c r="AC308">
        <v>29.967099999999999</v>
      </c>
      <c r="AD308" s="34">
        <v>136.30000000000001</v>
      </c>
      <c r="AE308" s="35">
        <v>832</v>
      </c>
      <c r="AF308">
        <v>12.713137672654829</v>
      </c>
      <c r="AG308">
        <v>8.0560426564281311</v>
      </c>
      <c r="AH308" t="s">
        <v>559</v>
      </c>
      <c r="AI308" t="s">
        <v>558</v>
      </c>
      <c r="AJ308" t="s">
        <v>562</v>
      </c>
    </row>
    <row r="309" spans="1:36" x14ac:dyDescent="0.35">
      <c r="A309" s="2">
        <v>44791</v>
      </c>
      <c r="B309" s="6" t="s">
        <v>18</v>
      </c>
      <c r="C309" s="6" t="s">
        <v>552</v>
      </c>
      <c r="D309" t="s">
        <v>86</v>
      </c>
      <c r="E309" t="s">
        <v>46</v>
      </c>
      <c r="F309">
        <v>15</v>
      </c>
      <c r="G309" t="s">
        <v>41</v>
      </c>
      <c r="H309" t="s">
        <v>52</v>
      </c>
      <c r="I309" t="s">
        <v>403</v>
      </c>
      <c r="J309" t="s">
        <v>403</v>
      </c>
      <c r="K309" t="s">
        <v>23</v>
      </c>
      <c r="L309" s="1">
        <v>0.65700000000000003</v>
      </c>
      <c r="M309">
        <v>3.44</v>
      </c>
      <c r="N309" s="1">
        <v>-0.34399999999999997</v>
      </c>
      <c r="O309" t="s">
        <v>224</v>
      </c>
      <c r="P309">
        <v>0.52300000000000002</v>
      </c>
      <c r="Q309" s="1">
        <v>0.13400000000000001</v>
      </c>
      <c r="R309">
        <v>22.25</v>
      </c>
      <c r="S309" s="42">
        <v>-2.2250000000000001</v>
      </c>
      <c r="T309" s="1">
        <v>-1.8810000000000002</v>
      </c>
      <c r="U309">
        <v>117.25</v>
      </c>
      <c r="V309" s="21">
        <v>10791.836562500001</v>
      </c>
      <c r="W309">
        <v>0.25621414913957935</v>
      </c>
      <c r="X309">
        <v>2.2260626822372778E-5</v>
      </c>
      <c r="Y309">
        <v>2.4023304644585078E-5</v>
      </c>
      <c r="Z309" s="22">
        <v>24.023304644585078</v>
      </c>
      <c r="AA309" s="22">
        <v>12.771560151294564</v>
      </c>
      <c r="AB309" s="22">
        <v>6.9294622164161879E-2</v>
      </c>
      <c r="AC309">
        <v>28.894600000000001</v>
      </c>
      <c r="AD309" s="37">
        <v>99.7</v>
      </c>
      <c r="AE309" s="39">
        <v>730</v>
      </c>
      <c r="AF309">
        <v>22.260626822372778</v>
      </c>
      <c r="AG309">
        <v>11.459908061879579</v>
      </c>
      <c r="AH309" t="s">
        <v>559</v>
      </c>
      <c r="AI309" t="s">
        <v>558</v>
      </c>
      <c r="AJ309" t="s">
        <v>562</v>
      </c>
    </row>
    <row r="310" spans="1:36" x14ac:dyDescent="0.35">
      <c r="A310" s="2">
        <v>44764</v>
      </c>
      <c r="B310" t="s">
        <v>18</v>
      </c>
      <c r="C310" t="s">
        <v>549</v>
      </c>
      <c r="D310" t="s">
        <v>133</v>
      </c>
      <c r="E310" t="s">
        <v>46</v>
      </c>
      <c r="F310">
        <v>4</v>
      </c>
      <c r="G310" t="s">
        <v>41</v>
      </c>
      <c r="H310" t="s">
        <v>136</v>
      </c>
      <c r="I310" t="s">
        <v>480</v>
      </c>
      <c r="J310" t="s">
        <v>480</v>
      </c>
      <c r="K310" t="s">
        <v>191</v>
      </c>
      <c r="L310" s="1">
        <v>0.95299999999999996</v>
      </c>
      <c r="M310">
        <v>18.260000000000002</v>
      </c>
      <c r="N310" s="1">
        <v>-1.8260000000000001</v>
      </c>
      <c r="O310" t="s">
        <v>189</v>
      </c>
      <c r="P310">
        <v>0.878</v>
      </c>
      <c r="Q310" s="1">
        <v>7.4999999999999956E-2</v>
      </c>
      <c r="R310">
        <v>25.04</v>
      </c>
      <c r="S310" s="42">
        <v>-2.504</v>
      </c>
      <c r="T310" s="1">
        <v>-0.67799999999999994</v>
      </c>
      <c r="U310">
        <v>131.5</v>
      </c>
      <c r="V310" s="21">
        <v>13574.41625</v>
      </c>
      <c r="W310">
        <v>8.5421412300683314E-2</v>
      </c>
      <c r="X310">
        <v>5.7584503618464661E-6</v>
      </c>
      <c r="Y310">
        <v>7.8167602166667047E-6</v>
      </c>
      <c r="Z310" s="22">
        <v>7.8167602166667045</v>
      </c>
      <c r="AA310" s="22">
        <v>11.529144862340273</v>
      </c>
      <c r="AB310" s="22">
        <v>6.2553652619392594E-2</v>
      </c>
      <c r="AC310">
        <v>34.764699999999998</v>
      </c>
      <c r="AD310" s="34">
        <v>136.30000000000001</v>
      </c>
      <c r="AE310" s="35">
        <v>832</v>
      </c>
      <c r="AF310">
        <v>5.7584503618464664</v>
      </c>
      <c r="AG310">
        <v>6.5184028628141686</v>
      </c>
      <c r="AH310" t="s">
        <v>559</v>
      </c>
      <c r="AI310" t="s">
        <v>558</v>
      </c>
      <c r="AJ310" t="s">
        <v>562</v>
      </c>
    </row>
    <row r="311" spans="1:36" x14ac:dyDescent="0.35">
      <c r="A311" s="2">
        <v>44792</v>
      </c>
      <c r="B311" s="6" t="s">
        <v>18</v>
      </c>
      <c r="C311" s="6" t="s">
        <v>552</v>
      </c>
      <c r="D311" t="s">
        <v>45</v>
      </c>
      <c r="E311" t="s">
        <v>46</v>
      </c>
      <c r="F311">
        <v>12</v>
      </c>
      <c r="G311" t="s">
        <v>41</v>
      </c>
      <c r="H311" t="s">
        <v>108</v>
      </c>
      <c r="I311" t="s">
        <v>415</v>
      </c>
      <c r="J311" t="s">
        <v>415</v>
      </c>
      <c r="K311" t="s">
        <v>207</v>
      </c>
      <c r="L311" s="1">
        <v>0.79100000000000004</v>
      </c>
      <c r="M311">
        <v>4.57</v>
      </c>
      <c r="N311" s="1">
        <v>-0.45700000000000002</v>
      </c>
      <c r="O311" t="s">
        <v>105</v>
      </c>
      <c r="P311">
        <v>0.61399999999999999</v>
      </c>
      <c r="Q311" s="1">
        <v>0.17700000000000005</v>
      </c>
      <c r="R311">
        <v>24.54</v>
      </c>
      <c r="S311" s="42">
        <v>-2.4539999999999997</v>
      </c>
      <c r="T311" s="1">
        <v>-1.9969999999999997</v>
      </c>
      <c r="U311">
        <v>93.65</v>
      </c>
      <c r="V311" s="21">
        <v>6884.7031625000009</v>
      </c>
      <c r="W311">
        <v>0.28827361563517923</v>
      </c>
      <c r="X311">
        <v>2.573752535162688E-5</v>
      </c>
      <c r="Y311">
        <v>1.7719522218326952E-5</v>
      </c>
      <c r="Z311" s="22">
        <v>17.719522218326951</v>
      </c>
      <c r="AA311" s="22">
        <v>8.8730707152363308</v>
      </c>
      <c r="AB311" s="22">
        <v>4.8142597722163762E-2</v>
      </c>
      <c r="AC311">
        <v>34.301699999999997</v>
      </c>
      <c r="AD311" s="31">
        <v>80</v>
      </c>
      <c r="AE311" s="32">
        <v>710</v>
      </c>
      <c r="AF311">
        <v>25.737525351626882</v>
      </c>
      <c r="AG311">
        <v>8.2594820334704142</v>
      </c>
      <c r="AH311" t="s">
        <v>559</v>
      </c>
      <c r="AI311" t="s">
        <v>558</v>
      </c>
      <c r="AJ311" t="s">
        <v>562</v>
      </c>
    </row>
    <row r="312" spans="1:36" x14ac:dyDescent="0.35">
      <c r="A312" s="2">
        <v>44720</v>
      </c>
      <c r="B312" t="s">
        <v>18</v>
      </c>
      <c r="C312" t="s">
        <v>547</v>
      </c>
      <c r="D312" t="s">
        <v>45</v>
      </c>
      <c r="E312" t="s">
        <v>46</v>
      </c>
      <c r="F312">
        <v>7</v>
      </c>
      <c r="G312" t="s">
        <v>41</v>
      </c>
      <c r="H312" t="s">
        <v>108</v>
      </c>
      <c r="I312" t="s">
        <v>415</v>
      </c>
      <c r="J312" t="s">
        <v>415</v>
      </c>
      <c r="K312" t="s">
        <v>23</v>
      </c>
      <c r="L312" s="1">
        <v>0.53700000000000003</v>
      </c>
      <c r="M312">
        <v>5.18</v>
      </c>
      <c r="N312" s="1">
        <v>-0.51800000000000002</v>
      </c>
      <c r="O312" t="s">
        <v>105</v>
      </c>
      <c r="P312">
        <v>0.46700000000000003</v>
      </c>
      <c r="Q312" s="1">
        <v>7.0000000000000007E-2</v>
      </c>
      <c r="R312">
        <v>15.54</v>
      </c>
      <c r="S312" s="42">
        <v>-1.5539999999999998</v>
      </c>
      <c r="T312" s="1">
        <v>-1.0359999999999998</v>
      </c>
      <c r="U312">
        <v>93.65</v>
      </c>
      <c r="V312" s="21">
        <v>6884.7031625000009</v>
      </c>
      <c r="W312">
        <v>0.14989293361884368</v>
      </c>
      <c r="X312">
        <v>1.15062437162617E-5</v>
      </c>
      <c r="Y312">
        <v>7.9217072501842692E-6</v>
      </c>
      <c r="Z312" s="22">
        <v>7.9217072501842694</v>
      </c>
      <c r="AA312" s="22">
        <v>7.646435569675937</v>
      </c>
      <c r="AB312" s="22">
        <v>4.1487246462179023E-2</v>
      </c>
      <c r="AC312">
        <v>26.9267</v>
      </c>
      <c r="AD312" s="31">
        <v>80</v>
      </c>
      <c r="AE312" s="32">
        <v>710</v>
      </c>
      <c r="AF312">
        <v>11.5062437162617</v>
      </c>
      <c r="AG312" s="44">
        <v>10.52</v>
      </c>
      <c r="AH312" t="s">
        <v>559</v>
      </c>
      <c r="AI312" t="s">
        <v>558</v>
      </c>
      <c r="AJ312" t="s">
        <v>562</v>
      </c>
    </row>
    <row r="313" spans="1:36" x14ac:dyDescent="0.35">
      <c r="A313" s="2">
        <v>44804</v>
      </c>
      <c r="B313" s="6" t="s">
        <v>18</v>
      </c>
      <c r="C313" s="6" t="s">
        <v>553</v>
      </c>
      <c r="D313" t="s">
        <v>109</v>
      </c>
      <c r="E313" t="s">
        <v>21</v>
      </c>
      <c r="F313">
        <v>16</v>
      </c>
      <c r="G313" t="s">
        <v>41</v>
      </c>
      <c r="H313" t="s">
        <v>116</v>
      </c>
      <c r="I313" t="s">
        <v>449</v>
      </c>
      <c r="J313" t="s">
        <v>449</v>
      </c>
      <c r="K313" t="s">
        <v>226</v>
      </c>
      <c r="L313" s="1" t="s">
        <v>51</v>
      </c>
      <c r="M313">
        <v>2.91</v>
      </c>
      <c r="N313" s="1">
        <v>-0.29100000000000004</v>
      </c>
      <c r="O313" t="s">
        <v>233</v>
      </c>
      <c r="P313">
        <v>0.63100000000000001</v>
      </c>
      <c r="Q313" s="1" t="e">
        <v>#VALUE!</v>
      </c>
      <c r="R313">
        <v>20.51</v>
      </c>
      <c r="S313" s="42">
        <v>-2.0510000000000002</v>
      </c>
      <c r="T313" s="1">
        <v>-1.7600000000000002</v>
      </c>
      <c r="U313">
        <v>82.3</v>
      </c>
      <c r="V313" s="21">
        <v>5317.0326500000001</v>
      </c>
      <c r="W313" t="s">
        <v>50</v>
      </c>
      <c r="X313" t="e">
        <v>#VALUE!</v>
      </c>
      <c r="Y313" t="e">
        <v>#VALUE!</v>
      </c>
      <c r="Z313" s="22" t="e">
        <v>#VALUE!</v>
      </c>
      <c r="AA313" s="22" t="e">
        <v>#VALUE!</v>
      </c>
      <c r="AB313" s="22"/>
      <c r="AC313">
        <v>32.519599999999997</v>
      </c>
      <c r="AD313" s="31">
        <v>77.3</v>
      </c>
      <c r="AE313" s="32">
        <v>705</v>
      </c>
      <c r="AF313" t="e">
        <v>#VALUE!</v>
      </c>
      <c r="AG313">
        <v>7.0107887060214562</v>
      </c>
      <c r="AH313" t="s">
        <v>559</v>
      </c>
      <c r="AI313" t="s">
        <v>558</v>
      </c>
      <c r="AJ313" t="s">
        <v>562</v>
      </c>
    </row>
    <row r="314" spans="1:36" x14ac:dyDescent="0.35">
      <c r="A314" s="2">
        <v>44747</v>
      </c>
      <c r="B314" t="s">
        <v>18</v>
      </c>
      <c r="C314" t="s">
        <v>550</v>
      </c>
      <c r="D314" t="s">
        <v>20</v>
      </c>
      <c r="E314" t="s">
        <v>21</v>
      </c>
      <c r="F314">
        <v>8</v>
      </c>
      <c r="G314" t="s">
        <v>41</v>
      </c>
      <c r="H314" t="s">
        <v>42</v>
      </c>
      <c r="I314" t="s">
        <v>426</v>
      </c>
      <c r="J314" t="s">
        <v>426</v>
      </c>
      <c r="K314" t="s">
        <v>165</v>
      </c>
      <c r="L314" s="1">
        <v>0.71</v>
      </c>
      <c r="M314">
        <v>17.21</v>
      </c>
      <c r="N314" s="1">
        <v>-1.7210000000000001</v>
      </c>
      <c r="O314" t="s">
        <v>146</v>
      </c>
      <c r="P314">
        <v>0.53300000000000003</v>
      </c>
      <c r="Q314" s="1">
        <v>0.17699999999999994</v>
      </c>
      <c r="R314">
        <v>21.42</v>
      </c>
      <c r="S314" s="42">
        <v>-2.1420000000000003</v>
      </c>
      <c r="T314" s="1">
        <v>-0.42100000000000026</v>
      </c>
      <c r="U314">
        <v>119.55</v>
      </c>
      <c r="V314" s="44">
        <v>11219.378962500001</v>
      </c>
      <c r="W314" s="45">
        <v>0.33208255159474659</v>
      </c>
      <c r="X314">
        <v>3.0633798965628801E-5</v>
      </c>
      <c r="Y314">
        <v>3.4369219965643006E-5</v>
      </c>
      <c r="Z314" s="22">
        <v>34.369219965643005</v>
      </c>
      <c r="AA314" s="22">
        <v>81.637102056159108</v>
      </c>
      <c r="AB314" s="22">
        <v>1</v>
      </c>
      <c r="AC314">
        <v>33.278799999999997</v>
      </c>
      <c r="AD314" s="31">
        <v>75.3</v>
      </c>
      <c r="AE314" s="32">
        <v>736</v>
      </c>
      <c r="AF314">
        <v>30.633798965628802</v>
      </c>
      <c r="AG314">
        <v>11.802345679012349</v>
      </c>
      <c r="AH314" t="s">
        <v>559</v>
      </c>
      <c r="AI314" t="s">
        <v>558</v>
      </c>
      <c r="AJ314" t="s">
        <v>562</v>
      </c>
    </row>
    <row r="315" spans="1:36" x14ac:dyDescent="0.35">
      <c r="A315" s="2">
        <v>44722</v>
      </c>
      <c r="B315" t="s">
        <v>18</v>
      </c>
      <c r="C315" t="s">
        <v>547</v>
      </c>
      <c r="D315" t="s">
        <v>109</v>
      </c>
      <c r="E315" t="s">
        <v>21</v>
      </c>
      <c r="F315">
        <v>1</v>
      </c>
      <c r="G315" t="s">
        <v>41</v>
      </c>
      <c r="H315" t="s">
        <v>116</v>
      </c>
      <c r="I315" t="s">
        <v>449</v>
      </c>
      <c r="J315" t="s">
        <v>449</v>
      </c>
      <c r="K315" t="s">
        <v>117</v>
      </c>
      <c r="L315" s="1">
        <v>0.54600000000000004</v>
      </c>
      <c r="M315">
        <v>1.67</v>
      </c>
      <c r="N315" s="1">
        <v>-0.16699999999999998</v>
      </c>
      <c r="O315" t="s">
        <v>118</v>
      </c>
      <c r="P315">
        <v>0.33600000000000002</v>
      </c>
      <c r="Q315" s="1">
        <v>0.21000000000000002</v>
      </c>
      <c r="R315">
        <v>6.31</v>
      </c>
      <c r="S315" s="42">
        <v>-0.63100000000000001</v>
      </c>
      <c r="T315" s="1">
        <v>-0.46400000000000002</v>
      </c>
      <c r="U315">
        <v>82.3</v>
      </c>
      <c r="V315" s="21">
        <v>5317.0326500000001</v>
      </c>
      <c r="W315">
        <v>0.625</v>
      </c>
      <c r="X315">
        <v>6.6722953590273818E-5</v>
      </c>
      <c r="Y315">
        <v>3.5476812274392059E-5</v>
      </c>
      <c r="Z315" s="22">
        <v>35.47681227439206</v>
      </c>
      <c r="AA315" s="22">
        <v>76.458647143086338</v>
      </c>
      <c r="AB315" s="22">
        <v>0.93656740799325722</v>
      </c>
      <c r="AC315">
        <v>27.385200000000001</v>
      </c>
      <c r="AD315" s="31">
        <v>77.3</v>
      </c>
      <c r="AE315" s="32">
        <v>705</v>
      </c>
      <c r="AF315">
        <v>66.722953590273818</v>
      </c>
      <c r="AG315">
        <v>18.418666666666667</v>
      </c>
      <c r="AH315" t="s">
        <v>559</v>
      </c>
      <c r="AI315" t="s">
        <v>558</v>
      </c>
      <c r="AJ315" t="s">
        <v>562</v>
      </c>
    </row>
    <row r="316" spans="1:36" x14ac:dyDescent="0.35">
      <c r="A316" s="2">
        <v>44764</v>
      </c>
      <c r="B316" t="s">
        <v>18</v>
      </c>
      <c r="C316" t="s">
        <v>549</v>
      </c>
      <c r="D316" t="s">
        <v>109</v>
      </c>
      <c r="E316" t="s">
        <v>21</v>
      </c>
      <c r="F316">
        <v>10</v>
      </c>
      <c r="G316" t="s">
        <v>41</v>
      </c>
      <c r="H316" t="s">
        <v>101</v>
      </c>
      <c r="I316" t="s">
        <v>448</v>
      </c>
      <c r="J316" t="s">
        <v>448</v>
      </c>
      <c r="K316" t="s">
        <v>193</v>
      </c>
      <c r="L316" s="1">
        <v>0.68100000000000005</v>
      </c>
      <c r="M316">
        <v>11.73</v>
      </c>
      <c r="N316" s="1">
        <v>-1.173</v>
      </c>
      <c r="O316" t="s">
        <v>163</v>
      </c>
      <c r="P316">
        <v>0.55400000000000005</v>
      </c>
      <c r="Q316" s="1">
        <v>0.127</v>
      </c>
      <c r="R316">
        <v>14.75</v>
      </c>
      <c r="S316" s="42">
        <v>-1.4750000000000001</v>
      </c>
      <c r="T316" s="1">
        <v>-0.30200000000000005</v>
      </c>
      <c r="U316">
        <v>112.9</v>
      </c>
      <c r="V316" s="21">
        <v>10005.931850000001</v>
      </c>
      <c r="W316">
        <v>0.22924187725631767</v>
      </c>
      <c r="X316">
        <v>1.941193469063289E-5</v>
      </c>
      <c r="Y316">
        <v>1.9423449559112356E-5</v>
      </c>
      <c r="Z316" s="22">
        <v>19.423449559112356</v>
      </c>
      <c r="AA316" s="22">
        <v>64.316058142756134</v>
      </c>
      <c r="AB316" s="22">
        <v>0.78782879527513994</v>
      </c>
      <c r="AC316">
        <v>34.764699999999998</v>
      </c>
      <c r="AD316" s="31">
        <v>93.8</v>
      </c>
      <c r="AE316" s="32">
        <v>803</v>
      </c>
      <c r="AF316">
        <v>19.41193469063289</v>
      </c>
      <c r="AG316">
        <v>12.394095238095241</v>
      </c>
      <c r="AH316" t="s">
        <v>559</v>
      </c>
      <c r="AI316" t="s">
        <v>558</v>
      </c>
      <c r="AJ316" t="s">
        <v>562</v>
      </c>
    </row>
    <row r="317" spans="1:36" x14ac:dyDescent="0.35">
      <c r="A317" s="2">
        <v>44722</v>
      </c>
      <c r="B317" t="s">
        <v>18</v>
      </c>
      <c r="C317" t="s">
        <v>547</v>
      </c>
      <c r="D317" t="s">
        <v>123</v>
      </c>
      <c r="E317" t="s">
        <v>21</v>
      </c>
      <c r="F317">
        <v>6</v>
      </c>
      <c r="G317" t="s">
        <v>41</v>
      </c>
      <c r="H317" t="s">
        <v>127</v>
      </c>
      <c r="I317" t="s">
        <v>464</v>
      </c>
      <c r="J317" t="s">
        <v>464</v>
      </c>
      <c r="K317" t="s">
        <v>125</v>
      </c>
      <c r="L317" s="1">
        <v>0.71399999999999997</v>
      </c>
      <c r="M317">
        <v>2.4500000000000002</v>
      </c>
      <c r="N317" s="1">
        <v>-0.24500000000000002</v>
      </c>
      <c r="O317" t="s">
        <v>126</v>
      </c>
      <c r="P317">
        <v>0.57999999999999996</v>
      </c>
      <c r="Q317" s="1">
        <v>0.13400000000000001</v>
      </c>
      <c r="R317">
        <v>3.92</v>
      </c>
      <c r="S317" s="42">
        <v>-0.39200000000000002</v>
      </c>
      <c r="T317" s="1">
        <v>-0.14699999999999999</v>
      </c>
      <c r="U317">
        <v>77.400000000000006</v>
      </c>
      <c r="V317" s="21">
        <v>4702.7466000000013</v>
      </c>
      <c r="W317">
        <v>0.23103448275862071</v>
      </c>
      <c r="X317">
        <v>1.9598963680461674E-5</v>
      </c>
      <c r="Y317">
        <v>9.2168959811814645E-6</v>
      </c>
      <c r="Z317" s="22">
        <v>9.2168959811814641</v>
      </c>
      <c r="AA317" s="22">
        <v>62.6999726610984</v>
      </c>
      <c r="AB317" s="22">
        <v>0.76803282651023119</v>
      </c>
      <c r="AC317">
        <v>27.385200000000001</v>
      </c>
      <c r="AD317" s="31">
        <v>73</v>
      </c>
      <c r="AE317" s="32">
        <v>800</v>
      </c>
      <c r="AF317">
        <v>19.598963680461672</v>
      </c>
      <c r="AG317">
        <v>16.475333333333335</v>
      </c>
      <c r="AH317" t="s">
        <v>559</v>
      </c>
      <c r="AI317" t="s">
        <v>558</v>
      </c>
      <c r="AJ317" t="s">
        <v>562</v>
      </c>
    </row>
    <row r="318" spans="1:36" x14ac:dyDescent="0.35">
      <c r="A318" s="2">
        <v>44806</v>
      </c>
      <c r="B318" s="6" t="s">
        <v>18</v>
      </c>
      <c r="C318" s="6" t="s">
        <v>553</v>
      </c>
      <c r="D318" t="s">
        <v>20</v>
      </c>
      <c r="E318" t="s">
        <v>21</v>
      </c>
      <c r="F318">
        <v>4</v>
      </c>
      <c r="G318" t="s">
        <v>41</v>
      </c>
      <c r="H318" t="s">
        <v>42</v>
      </c>
      <c r="I318" t="s">
        <v>426</v>
      </c>
      <c r="J318" t="s">
        <v>426</v>
      </c>
      <c r="K318" t="s">
        <v>222</v>
      </c>
      <c r="L318" s="1">
        <v>0.745</v>
      </c>
      <c r="M318">
        <v>8.76</v>
      </c>
      <c r="N318" s="1">
        <v>-0.876</v>
      </c>
      <c r="O318" t="s">
        <v>211</v>
      </c>
      <c r="P318">
        <v>0.53500000000000003</v>
      </c>
      <c r="Q318" s="1">
        <v>0.20999999999999996</v>
      </c>
      <c r="R318">
        <v>17.12</v>
      </c>
      <c r="S318" s="42">
        <v>-1.7120000000000002</v>
      </c>
      <c r="T318" s="1">
        <v>-0.83600000000000019</v>
      </c>
      <c r="U318">
        <v>119.55</v>
      </c>
      <c r="V318" s="21">
        <v>11219.378962500001</v>
      </c>
      <c r="W318">
        <v>0.39252336448598124</v>
      </c>
      <c r="X318">
        <v>3.763530219179399E-5</v>
      </c>
      <c r="Y318">
        <v>4.2224471765794372E-5</v>
      </c>
      <c r="Z318" s="22">
        <v>42.22447176579437</v>
      </c>
      <c r="AA318" s="22">
        <v>50.507741346643968</v>
      </c>
      <c r="AB318" s="22">
        <v>0.61868612856953475</v>
      </c>
      <c r="AC318">
        <v>35.566600000000001</v>
      </c>
      <c r="AD318" s="31">
        <v>75.3</v>
      </c>
      <c r="AE318" s="32">
        <v>736</v>
      </c>
      <c r="AF318">
        <v>37.63530219179399</v>
      </c>
      <c r="AG318">
        <v>11.450000000000001</v>
      </c>
      <c r="AH318" t="s">
        <v>559</v>
      </c>
      <c r="AI318" t="s">
        <v>558</v>
      </c>
      <c r="AJ318" t="s">
        <v>562</v>
      </c>
    </row>
    <row r="319" spans="1:36" x14ac:dyDescent="0.35">
      <c r="A319" s="2">
        <v>44790</v>
      </c>
      <c r="B319" s="6" t="s">
        <v>18</v>
      </c>
      <c r="C319" s="6" t="s">
        <v>552</v>
      </c>
      <c r="D319" t="s">
        <v>109</v>
      </c>
      <c r="E319" t="s">
        <v>21</v>
      </c>
      <c r="F319">
        <v>16</v>
      </c>
      <c r="G319" t="s">
        <v>41</v>
      </c>
      <c r="H319" t="s">
        <v>116</v>
      </c>
      <c r="I319" t="s">
        <v>449</v>
      </c>
      <c r="J319" t="s">
        <v>449</v>
      </c>
      <c r="K319" t="s">
        <v>215</v>
      </c>
      <c r="L319" s="1">
        <v>0.80700000000000005</v>
      </c>
      <c r="M319">
        <v>6.78</v>
      </c>
      <c r="N319" s="1">
        <v>-0.67800000000000005</v>
      </c>
      <c r="O319" s="6" t="s">
        <v>160</v>
      </c>
      <c r="P319">
        <v>0.59299999999999997</v>
      </c>
      <c r="Q319" s="1">
        <v>0.21400000000000008</v>
      </c>
      <c r="R319">
        <v>10.64</v>
      </c>
      <c r="S319" s="42">
        <v>-1.0640000000000001</v>
      </c>
      <c r="T319" s="1">
        <v>-0.38600000000000001</v>
      </c>
      <c r="U319">
        <v>82.3</v>
      </c>
      <c r="V319" s="21">
        <v>5317.0326500000001</v>
      </c>
      <c r="W319">
        <v>0.36087689713322108</v>
      </c>
      <c r="X319">
        <v>3.393563568592685E-5</v>
      </c>
      <c r="Y319">
        <v>1.804368829405782E-5</v>
      </c>
      <c r="Z319" s="22">
        <v>18.043688294057819</v>
      </c>
      <c r="AA319" s="22">
        <v>46.745306461289687</v>
      </c>
      <c r="AB319" s="22">
        <v>0.57259881183052419</v>
      </c>
      <c r="AC319">
        <v>32.178800000000003</v>
      </c>
      <c r="AD319" s="31">
        <v>77.3</v>
      </c>
      <c r="AE319" s="32">
        <v>705</v>
      </c>
      <c r="AF319">
        <v>33.935635685926847</v>
      </c>
      <c r="AG319">
        <v>15.49463920787486</v>
      </c>
      <c r="AH319" t="s">
        <v>559</v>
      </c>
      <c r="AI319" t="s">
        <v>558</v>
      </c>
      <c r="AJ319" t="s">
        <v>562</v>
      </c>
    </row>
    <row r="320" spans="1:36" x14ac:dyDescent="0.35">
      <c r="A320" s="2">
        <v>44722</v>
      </c>
      <c r="B320" t="s">
        <v>18</v>
      </c>
      <c r="C320" t="s">
        <v>547</v>
      </c>
      <c r="D320" t="s">
        <v>109</v>
      </c>
      <c r="E320" t="s">
        <v>21</v>
      </c>
      <c r="F320">
        <v>4</v>
      </c>
      <c r="G320" t="s">
        <v>41</v>
      </c>
      <c r="H320" t="s">
        <v>101</v>
      </c>
      <c r="I320" t="s">
        <v>448</v>
      </c>
      <c r="J320" t="s">
        <v>448</v>
      </c>
      <c r="K320" t="s">
        <v>117</v>
      </c>
      <c r="L320" s="1">
        <v>0.52400000000000002</v>
      </c>
      <c r="M320">
        <v>1.42</v>
      </c>
      <c r="N320" s="1">
        <v>-0.14199999999999999</v>
      </c>
      <c r="O320" t="s">
        <v>118</v>
      </c>
      <c r="P320">
        <v>0.33300000000000002</v>
      </c>
      <c r="Q320" s="1">
        <v>0.191</v>
      </c>
      <c r="R320">
        <v>14.62</v>
      </c>
      <c r="S320" s="42">
        <v>-1.462</v>
      </c>
      <c r="T320" s="1">
        <v>-1.32</v>
      </c>
      <c r="U320">
        <v>112.9</v>
      </c>
      <c r="V320" s="21">
        <v>10005.931850000001</v>
      </c>
      <c r="W320">
        <v>0.57357357357357353</v>
      </c>
      <c r="X320">
        <v>6.0030254564193116E-5</v>
      </c>
      <c r="Y320">
        <v>6.006586361074678E-5</v>
      </c>
      <c r="Z320" s="22">
        <v>60.065863610746781</v>
      </c>
      <c r="AA320" s="22">
        <v>45.50444212935362</v>
      </c>
      <c r="AB320" s="22">
        <v>0.55739905177123661</v>
      </c>
      <c r="AC320">
        <v>27.385200000000001</v>
      </c>
      <c r="AD320" s="31">
        <v>93.8</v>
      </c>
      <c r="AE320" s="32">
        <v>803</v>
      </c>
      <c r="AF320">
        <v>60.030254564193115</v>
      </c>
      <c r="AG320">
        <v>18.418666666666667</v>
      </c>
      <c r="AH320" t="s">
        <v>559</v>
      </c>
      <c r="AI320" t="s">
        <v>558</v>
      </c>
      <c r="AJ320" t="s">
        <v>562</v>
      </c>
    </row>
    <row r="321" spans="1:36" x14ac:dyDescent="0.35">
      <c r="A321" s="2">
        <v>44721</v>
      </c>
      <c r="B321" t="s">
        <v>18</v>
      </c>
      <c r="C321" t="s">
        <v>547</v>
      </c>
      <c r="D321" t="s">
        <v>20</v>
      </c>
      <c r="E321" t="s">
        <v>21</v>
      </c>
      <c r="F321">
        <v>7</v>
      </c>
      <c r="G321" t="s">
        <v>41</v>
      </c>
      <c r="H321" t="s">
        <v>42</v>
      </c>
      <c r="I321" t="s">
        <v>426</v>
      </c>
      <c r="J321" t="s">
        <v>426</v>
      </c>
      <c r="K321" t="s">
        <v>23</v>
      </c>
      <c r="L321" s="1">
        <v>0.63300000000000001</v>
      </c>
      <c r="M321">
        <v>2.85</v>
      </c>
      <c r="N321" s="1">
        <v>-0.28500000000000003</v>
      </c>
      <c r="O321" t="s">
        <v>32</v>
      </c>
      <c r="P321">
        <v>0.47599999999999998</v>
      </c>
      <c r="Q321" s="1">
        <v>0.15700000000000003</v>
      </c>
      <c r="R321">
        <v>12.68</v>
      </c>
      <c r="S321" s="42">
        <v>-1.268</v>
      </c>
      <c r="T321" s="1">
        <v>-0.98299999999999998</v>
      </c>
      <c r="U321">
        <v>119.55</v>
      </c>
      <c r="V321" s="21">
        <v>11219.378962500001</v>
      </c>
      <c r="W321">
        <v>0.32983193277310929</v>
      </c>
      <c r="X321">
        <v>3.0378426471247676E-5</v>
      </c>
      <c r="Y321">
        <v>3.4082707886536935E-5</v>
      </c>
      <c r="Z321" s="22">
        <v>34.082707886536937</v>
      </c>
      <c r="AA321" s="22">
        <v>34.672134167382438</v>
      </c>
      <c r="AB321" s="22">
        <v>0.42471050744554173</v>
      </c>
      <c r="AC321">
        <v>24.548100000000002</v>
      </c>
      <c r="AD321" s="31">
        <v>75.3</v>
      </c>
      <c r="AE321" s="32">
        <v>736</v>
      </c>
      <c r="AF321">
        <v>30.378426471247675</v>
      </c>
      <c r="AG321">
        <v>14.811333333333334</v>
      </c>
      <c r="AH321" t="s">
        <v>559</v>
      </c>
      <c r="AI321" t="s">
        <v>558</v>
      </c>
      <c r="AJ321" t="s">
        <v>562</v>
      </c>
    </row>
    <row r="322" spans="1:36" x14ac:dyDescent="0.35">
      <c r="A322" s="2">
        <v>44778</v>
      </c>
      <c r="B322" s="6" t="s">
        <v>18</v>
      </c>
      <c r="C322" s="6" t="s">
        <v>551</v>
      </c>
      <c r="D322" t="s">
        <v>20</v>
      </c>
      <c r="E322" t="s">
        <v>21</v>
      </c>
      <c r="F322">
        <v>7</v>
      </c>
      <c r="G322" t="s">
        <v>41</v>
      </c>
      <c r="H322" t="s">
        <v>42</v>
      </c>
      <c r="I322" t="s">
        <v>426</v>
      </c>
      <c r="J322" t="s">
        <v>426</v>
      </c>
      <c r="K322" t="s">
        <v>207</v>
      </c>
      <c r="L322" s="1">
        <v>0.72899999999999998</v>
      </c>
      <c r="M322" s="4">
        <v>11.23</v>
      </c>
      <c r="N322" s="3">
        <v>-1.123</v>
      </c>
      <c r="O322" s="6" t="s">
        <v>163</v>
      </c>
      <c r="P322">
        <v>0.53900000000000003</v>
      </c>
      <c r="Q322" s="1">
        <v>0.18999999999999995</v>
      </c>
      <c r="R322">
        <v>23.97</v>
      </c>
      <c r="S322" s="42">
        <v>-2.3969999999999998</v>
      </c>
      <c r="T322" s="1">
        <v>-1.2739999999999998</v>
      </c>
      <c r="U322">
        <v>119.55</v>
      </c>
      <c r="V322" s="21">
        <v>11219.378962500001</v>
      </c>
      <c r="W322">
        <v>0.3525046382189238</v>
      </c>
      <c r="X322">
        <v>3.296908348196669E-5</v>
      </c>
      <c r="Y322">
        <v>3.6989264163048337E-5</v>
      </c>
      <c r="Z322" s="22">
        <v>36.98926416304834</v>
      </c>
      <c r="AA322" s="22">
        <v>29.033959311654904</v>
      </c>
      <c r="AB322" s="22">
        <v>0.35564662771772765</v>
      </c>
      <c r="AC322">
        <v>33.254899999999999</v>
      </c>
      <c r="AD322" s="31">
        <v>75.3</v>
      </c>
      <c r="AE322" s="32">
        <v>736</v>
      </c>
      <c r="AF322">
        <v>32.969083481966692</v>
      </c>
      <c r="AG322">
        <v>13.537474712107057</v>
      </c>
      <c r="AH322" t="s">
        <v>559</v>
      </c>
      <c r="AI322" t="s">
        <v>558</v>
      </c>
      <c r="AJ322" t="s">
        <v>562</v>
      </c>
    </row>
    <row r="323" spans="1:36" x14ac:dyDescent="0.35">
      <c r="A323" s="2">
        <v>44734</v>
      </c>
      <c r="B323" t="s">
        <v>18</v>
      </c>
      <c r="C323" t="s">
        <v>548</v>
      </c>
      <c r="D323" t="s">
        <v>109</v>
      </c>
      <c r="E323" t="s">
        <v>21</v>
      </c>
      <c r="F323">
        <v>5</v>
      </c>
      <c r="G323" t="s">
        <v>41</v>
      </c>
      <c r="H323" t="s">
        <v>101</v>
      </c>
      <c r="I323" t="s">
        <v>448</v>
      </c>
      <c r="J323" t="s">
        <v>448</v>
      </c>
      <c r="K323" t="s">
        <v>69</v>
      </c>
      <c r="L323" s="1">
        <v>0.57699999999999996</v>
      </c>
      <c r="M323">
        <v>1.67</v>
      </c>
      <c r="N323" s="1">
        <v>-0.16699999999999998</v>
      </c>
      <c r="O323" t="s">
        <v>135</v>
      </c>
      <c r="P323">
        <v>0.41099999999999998</v>
      </c>
      <c r="Q323" s="1">
        <v>0.16599999999999998</v>
      </c>
      <c r="R323">
        <v>15.67</v>
      </c>
      <c r="S323" s="42">
        <v>-1.5669999999999999</v>
      </c>
      <c r="T323" s="1">
        <v>-1.4</v>
      </c>
      <c r="U323">
        <v>112.9</v>
      </c>
      <c r="V323" s="21">
        <v>10005.931850000001</v>
      </c>
      <c r="W323">
        <v>0.40389294403892939</v>
      </c>
      <c r="X323">
        <v>3.8981696425236414E-5</v>
      </c>
      <c r="Y323">
        <v>3.900481978283042E-5</v>
      </c>
      <c r="Z323" s="22">
        <v>39.004819782830417</v>
      </c>
      <c r="AA323" s="22">
        <v>27.860585559164583</v>
      </c>
      <c r="AB323" s="22">
        <v>0.34127358222137461</v>
      </c>
      <c r="AC323">
        <v>31.695499999999999</v>
      </c>
      <c r="AD323" s="31">
        <v>93.8</v>
      </c>
      <c r="AE323" s="32">
        <v>803</v>
      </c>
      <c r="AF323">
        <v>38.981696425236414</v>
      </c>
      <c r="AG323">
        <v>15.591269841269842</v>
      </c>
      <c r="AH323" t="s">
        <v>559</v>
      </c>
      <c r="AI323" t="s">
        <v>558</v>
      </c>
      <c r="AJ323" t="s">
        <v>562</v>
      </c>
    </row>
    <row r="324" spans="1:36" x14ac:dyDescent="0.35">
      <c r="A324" s="2">
        <v>44734</v>
      </c>
      <c r="B324" t="s">
        <v>18</v>
      </c>
      <c r="C324" t="s">
        <v>548</v>
      </c>
      <c r="D324" t="s">
        <v>109</v>
      </c>
      <c r="E324" t="s">
        <v>21</v>
      </c>
      <c r="F324">
        <v>13</v>
      </c>
      <c r="G324" t="s">
        <v>41</v>
      </c>
      <c r="H324" t="s">
        <v>101</v>
      </c>
      <c r="I324" t="s">
        <v>448</v>
      </c>
      <c r="J324" t="s">
        <v>448</v>
      </c>
      <c r="K324" t="s">
        <v>145</v>
      </c>
      <c r="L324" s="1">
        <v>0.621</v>
      </c>
      <c r="M324">
        <v>2.31</v>
      </c>
      <c r="N324" s="1">
        <v>-0.23100000000000001</v>
      </c>
      <c r="O324" t="s">
        <v>147</v>
      </c>
      <c r="P324">
        <v>0.41499999999999998</v>
      </c>
      <c r="Q324" s="1">
        <v>0.20600000000000002</v>
      </c>
      <c r="R324">
        <v>21.61</v>
      </c>
      <c r="S324" s="42">
        <v>-2.161</v>
      </c>
      <c r="T324" s="1">
        <v>-1.93</v>
      </c>
      <c r="U324">
        <v>112.9</v>
      </c>
      <c r="V324" s="21">
        <v>10005.931850000001</v>
      </c>
      <c r="W324">
        <v>0.49638554216867475</v>
      </c>
      <c r="X324">
        <v>5.0245862160678202E-5</v>
      </c>
      <c r="Y324">
        <v>5.0275667252423984E-5</v>
      </c>
      <c r="Z324" s="22">
        <v>50.275667252423986</v>
      </c>
      <c r="AA324" s="22">
        <v>26.049568524572013</v>
      </c>
      <c r="AB324" s="22">
        <v>0.31908983200740854</v>
      </c>
      <c r="AC324">
        <v>31.695499999999999</v>
      </c>
      <c r="AD324" s="31">
        <v>93.8</v>
      </c>
      <c r="AE324" s="32">
        <v>803</v>
      </c>
      <c r="AF324">
        <v>50.2458621606782</v>
      </c>
      <c r="AG324">
        <v>15.591269841269842</v>
      </c>
      <c r="AH324" t="s">
        <v>559</v>
      </c>
      <c r="AI324" t="s">
        <v>558</v>
      </c>
      <c r="AJ324" t="s">
        <v>562</v>
      </c>
    </row>
    <row r="325" spans="1:36" x14ac:dyDescent="0.35">
      <c r="A325" s="2">
        <v>44749</v>
      </c>
      <c r="B325" t="s">
        <v>18</v>
      </c>
      <c r="C325" t="s">
        <v>550</v>
      </c>
      <c r="D325" t="s">
        <v>109</v>
      </c>
      <c r="E325" t="s">
        <v>21</v>
      </c>
      <c r="F325">
        <v>13</v>
      </c>
      <c r="G325" t="s">
        <v>41</v>
      </c>
      <c r="H325" t="s">
        <v>101</v>
      </c>
      <c r="I325" t="s">
        <v>448</v>
      </c>
      <c r="J325" t="s">
        <v>448</v>
      </c>
      <c r="K325" t="s">
        <v>153</v>
      </c>
      <c r="L325" s="1">
        <v>0.72599999999999998</v>
      </c>
      <c r="M325">
        <v>2.33</v>
      </c>
      <c r="N325" s="1">
        <v>-0.23300000000000001</v>
      </c>
      <c r="O325" t="s">
        <v>176</v>
      </c>
      <c r="P325">
        <v>0.53200000000000003</v>
      </c>
      <c r="Q325" s="1">
        <v>0.19399999999999995</v>
      </c>
      <c r="R325">
        <v>21.45</v>
      </c>
      <c r="S325" s="42">
        <v>-2.145</v>
      </c>
      <c r="T325" s="1">
        <v>-1.9119999999999999</v>
      </c>
      <c r="U325">
        <v>112.9</v>
      </c>
      <c r="V325" s="21">
        <v>10005.931850000001</v>
      </c>
      <c r="W325">
        <v>0.36466165413533824</v>
      </c>
      <c r="X325">
        <v>3.437428485454553E-5</v>
      </c>
      <c r="Y325">
        <v>3.4394675164706976E-5</v>
      </c>
      <c r="Z325" s="22">
        <v>34.394675164706975</v>
      </c>
      <c r="AA325" s="22">
        <v>17.988846843465993</v>
      </c>
      <c r="AB325" s="22">
        <v>0.22035137019156723</v>
      </c>
      <c r="AC325">
        <v>34.081400000000002</v>
      </c>
      <c r="AD325" s="31">
        <v>93.8</v>
      </c>
      <c r="AE325" s="32">
        <v>803</v>
      </c>
      <c r="AF325">
        <v>34.374284854545529</v>
      </c>
      <c r="AG325">
        <v>13.083333333333334</v>
      </c>
      <c r="AH325" t="s">
        <v>559</v>
      </c>
      <c r="AI325" t="s">
        <v>558</v>
      </c>
      <c r="AJ325" t="s">
        <v>562</v>
      </c>
    </row>
    <row r="326" spans="1:36" x14ac:dyDescent="0.35">
      <c r="A326" s="2">
        <v>44750</v>
      </c>
      <c r="B326" t="s">
        <v>18</v>
      </c>
      <c r="C326" t="s">
        <v>550</v>
      </c>
      <c r="D326" t="s">
        <v>123</v>
      </c>
      <c r="E326" t="s">
        <v>21</v>
      </c>
      <c r="F326">
        <v>9</v>
      </c>
      <c r="G326" t="s">
        <v>41</v>
      </c>
      <c r="H326" t="s">
        <v>127</v>
      </c>
      <c r="I326" t="s">
        <v>464</v>
      </c>
      <c r="J326" t="s">
        <v>464</v>
      </c>
      <c r="K326" t="s">
        <v>169</v>
      </c>
      <c r="L326" s="1">
        <v>0.85</v>
      </c>
      <c r="M326">
        <v>1.96</v>
      </c>
      <c r="N326" s="1">
        <v>-0.19600000000000001</v>
      </c>
      <c r="O326" t="s">
        <v>180</v>
      </c>
      <c r="P326">
        <v>0.60899999999999999</v>
      </c>
      <c r="Q326" s="1">
        <v>0.24099999999999999</v>
      </c>
      <c r="R326">
        <v>12.78</v>
      </c>
      <c r="S326" s="42">
        <v>-1.278</v>
      </c>
      <c r="T326" s="1">
        <v>-1.0820000000000001</v>
      </c>
      <c r="U326">
        <v>77.400000000000006</v>
      </c>
      <c r="V326" s="21">
        <v>4702.7466000000013</v>
      </c>
      <c r="W326">
        <v>0.39573070607553368</v>
      </c>
      <c r="X326">
        <v>3.8014217355511884E-5</v>
      </c>
      <c r="Y326">
        <v>1.7877123142029456E-5</v>
      </c>
      <c r="Z326" s="22">
        <v>17.877123142029458</v>
      </c>
      <c r="AA326" s="22">
        <v>16.522294955664933</v>
      </c>
      <c r="AB326" s="22">
        <v>0.20238708817026735</v>
      </c>
      <c r="AC326">
        <v>33.388599999999997</v>
      </c>
      <c r="AD326" s="31">
        <v>73</v>
      </c>
      <c r="AE326" s="32">
        <v>800</v>
      </c>
      <c r="AF326">
        <v>38.014217355511882</v>
      </c>
      <c r="AG326">
        <v>10.019670781892938</v>
      </c>
      <c r="AH326" t="s">
        <v>559</v>
      </c>
      <c r="AI326" t="s">
        <v>558</v>
      </c>
      <c r="AJ326" t="s">
        <v>562</v>
      </c>
    </row>
    <row r="327" spans="1:36" x14ac:dyDescent="0.35">
      <c r="A327" s="2">
        <v>44749</v>
      </c>
      <c r="B327" t="s">
        <v>18</v>
      </c>
      <c r="C327" t="s">
        <v>550</v>
      </c>
      <c r="D327" t="s">
        <v>109</v>
      </c>
      <c r="E327" t="s">
        <v>21</v>
      </c>
      <c r="F327">
        <v>1</v>
      </c>
      <c r="G327" t="s">
        <v>41</v>
      </c>
      <c r="H327" t="s">
        <v>116</v>
      </c>
      <c r="I327" t="s">
        <v>449</v>
      </c>
      <c r="J327" t="s">
        <v>449</v>
      </c>
      <c r="K327" t="s">
        <v>174</v>
      </c>
      <c r="L327" s="1">
        <v>0.78400000000000003</v>
      </c>
      <c r="M327">
        <v>2.85</v>
      </c>
      <c r="N327" s="1">
        <v>-0.28500000000000003</v>
      </c>
      <c r="O327" t="s">
        <v>175</v>
      </c>
      <c r="P327">
        <v>0.57599999999999996</v>
      </c>
      <c r="Q327" s="1">
        <v>0.20800000000000007</v>
      </c>
      <c r="R327">
        <v>14.08</v>
      </c>
      <c r="S327" s="42">
        <v>-1.4079999999999999</v>
      </c>
      <c r="T327" s="1">
        <v>-1.1229999999999998</v>
      </c>
      <c r="U327">
        <v>82.3</v>
      </c>
      <c r="V327" s="21">
        <v>5317.0326500000001</v>
      </c>
      <c r="W327">
        <v>0.36111111111111127</v>
      </c>
      <c r="X327">
        <v>3.3962750106026403E-5</v>
      </c>
      <c r="Y327">
        <v>1.8058105119753335E-5</v>
      </c>
      <c r="Z327" s="22">
        <v>18.058105119753336</v>
      </c>
      <c r="AA327" s="22">
        <v>16.080236081703774</v>
      </c>
      <c r="AB327" s="22">
        <v>0.1969721619423494</v>
      </c>
      <c r="AC327">
        <v>34.081400000000002</v>
      </c>
      <c r="AD327" s="31">
        <v>77.3</v>
      </c>
      <c r="AE327" s="32">
        <v>705</v>
      </c>
      <c r="AF327">
        <v>33.962750106026405</v>
      </c>
      <c r="AG327">
        <v>13.083333333333334</v>
      </c>
      <c r="AH327" t="s">
        <v>559</v>
      </c>
      <c r="AI327" t="s">
        <v>558</v>
      </c>
      <c r="AJ327" t="s">
        <v>562</v>
      </c>
    </row>
    <row r="328" spans="1:36" x14ac:dyDescent="0.35">
      <c r="A328" s="2">
        <v>44777</v>
      </c>
      <c r="B328" t="s">
        <v>18</v>
      </c>
      <c r="C328" t="s">
        <v>551</v>
      </c>
      <c r="D328" t="s">
        <v>109</v>
      </c>
      <c r="E328" t="s">
        <v>21</v>
      </c>
      <c r="F328">
        <v>9</v>
      </c>
      <c r="G328" t="s">
        <v>41</v>
      </c>
      <c r="H328" t="s">
        <v>101</v>
      </c>
      <c r="I328" t="s">
        <v>448</v>
      </c>
      <c r="J328" t="s">
        <v>448</v>
      </c>
      <c r="K328" t="s">
        <v>87</v>
      </c>
      <c r="L328" s="1">
        <v>0.73399999999999999</v>
      </c>
      <c r="M328">
        <v>5.67</v>
      </c>
      <c r="N328" s="1">
        <v>-0.56699999999999995</v>
      </c>
      <c r="O328" t="s">
        <v>180</v>
      </c>
      <c r="P328">
        <v>0.54300000000000004</v>
      </c>
      <c r="Q328" s="1">
        <v>0.19099999999999995</v>
      </c>
      <c r="R328">
        <v>26.67</v>
      </c>
      <c r="S328" s="42">
        <v>-2.6670000000000003</v>
      </c>
      <c r="T328" s="1">
        <v>-2.1000000000000005</v>
      </c>
      <c r="U328">
        <v>112.9</v>
      </c>
      <c r="V328" s="21">
        <v>10005.931850000001</v>
      </c>
      <c r="W328">
        <v>0.35174953959484334</v>
      </c>
      <c r="X328">
        <v>3.288216817902198E-5</v>
      </c>
      <c r="Y328">
        <v>3.2901673387953257E-5</v>
      </c>
      <c r="Z328" s="22">
        <v>32.901673387953259</v>
      </c>
      <c r="AA328" s="22">
        <v>15.667463518072976</v>
      </c>
      <c r="AB328" s="22">
        <v>0.19191597347373895</v>
      </c>
      <c r="AC328">
        <v>29.967099999999999</v>
      </c>
      <c r="AD328" s="31">
        <v>93.8</v>
      </c>
      <c r="AE328" s="32">
        <v>803</v>
      </c>
      <c r="AF328">
        <v>32.882168179021981</v>
      </c>
      <c r="AG328">
        <v>15.50428820417056</v>
      </c>
      <c r="AH328" t="s">
        <v>559</v>
      </c>
      <c r="AI328" t="s">
        <v>558</v>
      </c>
      <c r="AJ328" t="s">
        <v>562</v>
      </c>
    </row>
    <row r="329" spans="1:36" x14ac:dyDescent="0.35">
      <c r="A329" s="2">
        <v>44764</v>
      </c>
      <c r="B329" t="s">
        <v>18</v>
      </c>
      <c r="C329" t="s">
        <v>549</v>
      </c>
      <c r="D329" t="s">
        <v>109</v>
      </c>
      <c r="E329" t="s">
        <v>21</v>
      </c>
      <c r="F329">
        <v>13</v>
      </c>
      <c r="G329" t="s">
        <v>41</v>
      </c>
      <c r="H329" t="s">
        <v>116</v>
      </c>
      <c r="I329" t="s">
        <v>449</v>
      </c>
      <c r="J329" t="s">
        <v>449</v>
      </c>
      <c r="K329" t="s">
        <v>193</v>
      </c>
      <c r="L329" s="1">
        <v>0.74299999999999999</v>
      </c>
      <c r="M329">
        <v>14.63</v>
      </c>
      <c r="N329" s="1">
        <v>-1.4630000000000001</v>
      </c>
      <c r="O329" t="s">
        <v>163</v>
      </c>
      <c r="P329">
        <v>0.59499999999999997</v>
      </c>
      <c r="Q329" s="1">
        <v>0.14800000000000002</v>
      </c>
      <c r="R329">
        <v>22.43</v>
      </c>
      <c r="S329" s="42">
        <v>-2.2429999999999999</v>
      </c>
      <c r="T329" s="1">
        <v>-0.7799999999999998</v>
      </c>
      <c r="U329">
        <v>82.3</v>
      </c>
      <c r="V329" s="21">
        <v>5317.0326500000001</v>
      </c>
      <c r="W329">
        <v>0.24873949579831936</v>
      </c>
      <c r="X329">
        <v>2.1463905532103319E-5</v>
      </c>
      <c r="Y329">
        <v>1.1412428651070897E-5</v>
      </c>
      <c r="Z329" s="22">
        <v>11.412428651070897</v>
      </c>
      <c r="AA329" s="22">
        <v>14.631318783424231</v>
      </c>
      <c r="AB329" s="22">
        <v>0.17922389187543691</v>
      </c>
      <c r="AC329">
        <v>34.764699999999998</v>
      </c>
      <c r="AD329" s="31">
        <v>77.3</v>
      </c>
      <c r="AE329" s="32">
        <v>705</v>
      </c>
      <c r="AF329">
        <v>21.463905532103318</v>
      </c>
      <c r="AG329">
        <v>12.394095238095241</v>
      </c>
      <c r="AH329" t="s">
        <v>559</v>
      </c>
      <c r="AI329" t="s">
        <v>558</v>
      </c>
      <c r="AJ329" t="s">
        <v>562</v>
      </c>
    </row>
    <row r="330" spans="1:36" x14ac:dyDescent="0.35">
      <c r="A330" s="2">
        <v>44777</v>
      </c>
      <c r="B330" t="s">
        <v>18</v>
      </c>
      <c r="C330" t="s">
        <v>551</v>
      </c>
      <c r="D330" t="s">
        <v>123</v>
      </c>
      <c r="E330" t="s">
        <v>21</v>
      </c>
      <c r="F330">
        <v>2</v>
      </c>
      <c r="G330" t="s">
        <v>41</v>
      </c>
      <c r="H330" t="s">
        <v>127</v>
      </c>
      <c r="I330" t="s">
        <v>464</v>
      </c>
      <c r="J330" t="s">
        <v>464</v>
      </c>
      <c r="K330" t="s">
        <v>165</v>
      </c>
      <c r="L330" s="1">
        <v>0.85699999999999998</v>
      </c>
      <c r="M330">
        <v>9.51</v>
      </c>
      <c r="N330" s="1">
        <v>-0.95099999999999996</v>
      </c>
      <c r="O330" s="6" t="s">
        <v>168</v>
      </c>
      <c r="P330">
        <v>0.628</v>
      </c>
      <c r="Q330" s="1">
        <v>0.22899999999999998</v>
      </c>
      <c r="R330">
        <v>20.82</v>
      </c>
      <c r="S330" s="42">
        <v>-2.0819999999999999</v>
      </c>
      <c r="T330" s="1">
        <v>-1.1309999999999998</v>
      </c>
      <c r="U330">
        <v>77.400000000000006</v>
      </c>
      <c r="V330" s="21">
        <v>4702.7466000000013</v>
      </c>
      <c r="W330">
        <v>0.36464968152866239</v>
      </c>
      <c r="X330">
        <v>3.4372895578027295E-5</v>
      </c>
      <c r="Y330">
        <v>1.6164701781172294E-5</v>
      </c>
      <c r="Z330" s="22">
        <v>16.164701781172294</v>
      </c>
      <c r="AA330" s="22">
        <v>14.292397684502474</v>
      </c>
      <c r="AB330" s="22">
        <v>0.17507233456972962</v>
      </c>
      <c r="AC330">
        <v>29.967099999999999</v>
      </c>
      <c r="AD330" s="31">
        <v>73</v>
      </c>
      <c r="AE330" s="32">
        <v>800</v>
      </c>
      <c r="AF330">
        <v>34.372895578027297</v>
      </c>
      <c r="AG330">
        <v>11.248072663787742</v>
      </c>
      <c r="AH330" t="s">
        <v>559</v>
      </c>
      <c r="AI330" t="s">
        <v>558</v>
      </c>
      <c r="AJ330" t="s">
        <v>562</v>
      </c>
    </row>
    <row r="331" spans="1:36" x14ac:dyDescent="0.35">
      <c r="A331" s="2">
        <v>44792</v>
      </c>
      <c r="B331" s="6" t="s">
        <v>18</v>
      </c>
      <c r="C331" s="6" t="s">
        <v>552</v>
      </c>
      <c r="D331" t="s">
        <v>20</v>
      </c>
      <c r="E331" t="s">
        <v>21</v>
      </c>
      <c r="F331">
        <v>12</v>
      </c>
      <c r="G331" t="s">
        <v>41</v>
      </c>
      <c r="H331" t="s">
        <v>42</v>
      </c>
      <c r="I331" t="s">
        <v>426</v>
      </c>
      <c r="J331" t="s">
        <v>426</v>
      </c>
      <c r="K331" t="s">
        <v>227</v>
      </c>
      <c r="L331" s="1">
        <v>0.69599999999999995</v>
      </c>
      <c r="M331">
        <v>5.46</v>
      </c>
      <c r="N331" s="1">
        <v>-0.54600000000000004</v>
      </c>
      <c r="O331" t="s">
        <v>228</v>
      </c>
      <c r="P331">
        <v>0.54100000000000004</v>
      </c>
      <c r="Q331" s="1">
        <v>0.15499999999999992</v>
      </c>
      <c r="R331">
        <v>26.22</v>
      </c>
      <c r="S331" s="42">
        <v>-2.6219999999999999</v>
      </c>
      <c r="T331" s="1">
        <v>-2.0759999999999996</v>
      </c>
      <c r="U331">
        <v>119.55</v>
      </c>
      <c r="V331" s="21">
        <v>11219.378962500001</v>
      </c>
      <c r="W331">
        <v>0.28650646950092407</v>
      </c>
      <c r="X331">
        <v>2.5543443769277136E-5</v>
      </c>
      <c r="Y331">
        <v>2.8658157565482965E-5</v>
      </c>
      <c r="Z331" s="22">
        <v>28.658157565482966</v>
      </c>
      <c r="AA331" s="22">
        <v>13.804507497824167</v>
      </c>
      <c r="AB331" s="22">
        <v>0.16909600534345495</v>
      </c>
      <c r="AC331">
        <v>34.301699999999997</v>
      </c>
      <c r="AD331" s="31">
        <v>75.3</v>
      </c>
      <c r="AE331" s="32">
        <v>736</v>
      </c>
      <c r="AF331">
        <v>25.543443769277136</v>
      </c>
      <c r="AG331">
        <v>12.126990262931423</v>
      </c>
      <c r="AH331" t="s">
        <v>559</v>
      </c>
      <c r="AI331" t="s">
        <v>558</v>
      </c>
      <c r="AJ331" t="s">
        <v>562</v>
      </c>
    </row>
    <row r="332" spans="1:36" x14ac:dyDescent="0.35">
      <c r="A332" s="2">
        <v>44791</v>
      </c>
      <c r="B332" s="6" t="s">
        <v>18</v>
      </c>
      <c r="C332" s="6" t="s">
        <v>552</v>
      </c>
      <c r="D332" t="s">
        <v>109</v>
      </c>
      <c r="E332" t="s">
        <v>21</v>
      </c>
      <c r="F332">
        <v>12</v>
      </c>
      <c r="G332" t="s">
        <v>41</v>
      </c>
      <c r="H332" t="s">
        <v>101</v>
      </c>
      <c r="I332" t="s">
        <v>448</v>
      </c>
      <c r="J332" t="s">
        <v>448</v>
      </c>
      <c r="K332" t="s">
        <v>221</v>
      </c>
      <c r="L332" s="1">
        <v>0.72499999999999998</v>
      </c>
      <c r="M332">
        <v>5.78</v>
      </c>
      <c r="N332" s="1">
        <v>-0.57800000000000007</v>
      </c>
      <c r="O332" t="s">
        <v>88</v>
      </c>
      <c r="P332">
        <v>0.53800000000000003</v>
      </c>
      <c r="Q332" s="1">
        <v>0.18699999999999994</v>
      </c>
      <c r="R332">
        <v>31.75</v>
      </c>
      <c r="S332" s="42">
        <v>-3.1749999999999998</v>
      </c>
      <c r="T332" s="1">
        <v>-2.5969999999999995</v>
      </c>
      <c r="U332">
        <v>112.9</v>
      </c>
      <c r="V332" s="21">
        <v>10005.931850000001</v>
      </c>
      <c r="W332">
        <v>0.34758364312267648</v>
      </c>
      <c r="X332">
        <v>3.2403431020959919E-5</v>
      </c>
      <c r="Y332">
        <v>3.2422652250190086E-5</v>
      </c>
      <c r="Z332" s="22">
        <v>32.422652250190083</v>
      </c>
      <c r="AA332" s="22">
        <v>12.484656238040081</v>
      </c>
      <c r="AB332" s="22">
        <v>0.1529287081246159</v>
      </c>
      <c r="AC332">
        <v>28.894600000000001</v>
      </c>
      <c r="AD332" s="31">
        <v>93.8</v>
      </c>
      <c r="AE332" s="32">
        <v>803</v>
      </c>
      <c r="AF332">
        <v>32.403431020959921</v>
      </c>
      <c r="AG332">
        <v>15.563004370478136</v>
      </c>
      <c r="AH332" t="s">
        <v>559</v>
      </c>
      <c r="AI332" t="s">
        <v>558</v>
      </c>
      <c r="AJ332" t="s">
        <v>562</v>
      </c>
    </row>
    <row r="333" spans="1:36" x14ac:dyDescent="0.35">
      <c r="A333" s="2">
        <v>44734</v>
      </c>
      <c r="B333" t="s">
        <v>18</v>
      </c>
      <c r="C333" t="s">
        <v>548</v>
      </c>
      <c r="D333" t="s">
        <v>123</v>
      </c>
      <c r="E333" t="s">
        <v>21</v>
      </c>
      <c r="F333">
        <v>5</v>
      </c>
      <c r="G333" t="s">
        <v>41</v>
      </c>
      <c r="H333" t="s">
        <v>127</v>
      </c>
      <c r="I333" t="s">
        <v>464</v>
      </c>
      <c r="J333" t="s">
        <v>464</v>
      </c>
      <c r="K333" t="s">
        <v>142</v>
      </c>
      <c r="L333" s="1">
        <v>0.83899999999999997</v>
      </c>
      <c r="M333">
        <v>3.02</v>
      </c>
      <c r="N333" s="1">
        <v>-0.30199999999999999</v>
      </c>
      <c r="O333" t="s">
        <v>149</v>
      </c>
      <c r="P333">
        <v>0.65800000000000003</v>
      </c>
      <c r="Q333" s="1">
        <v>0.18099999999999994</v>
      </c>
      <c r="R333">
        <v>12.28</v>
      </c>
      <c r="S333" s="42">
        <v>-1.228</v>
      </c>
      <c r="T333" s="1">
        <v>-0.92599999999999993</v>
      </c>
      <c r="U333">
        <v>77.400000000000006</v>
      </c>
      <c r="V333" s="21">
        <v>4702.7466000000013</v>
      </c>
      <c r="W333">
        <v>0.2750759878419452</v>
      </c>
      <c r="X333">
        <v>2.4294793500190601E-5</v>
      </c>
      <c r="Y333">
        <v>1.1425225753072349E-5</v>
      </c>
      <c r="Z333" s="22">
        <v>11.425225753072349</v>
      </c>
      <c r="AA333" s="22">
        <v>12.338256752777916</v>
      </c>
      <c r="AB333" s="22">
        <v>0.15113541211995424</v>
      </c>
      <c r="AC333">
        <v>31.695499999999999</v>
      </c>
      <c r="AD333" s="31">
        <v>73</v>
      </c>
      <c r="AE333" s="32">
        <v>800</v>
      </c>
      <c r="AF333">
        <v>24.2947935001906</v>
      </c>
      <c r="AG333">
        <v>14.662698412698415</v>
      </c>
      <c r="AH333" t="s">
        <v>559</v>
      </c>
      <c r="AI333" t="s">
        <v>558</v>
      </c>
      <c r="AJ333" t="s">
        <v>562</v>
      </c>
    </row>
    <row r="334" spans="1:36" x14ac:dyDescent="0.35">
      <c r="A334" s="2">
        <v>44805</v>
      </c>
      <c r="B334" s="6" t="s">
        <v>18</v>
      </c>
      <c r="C334" s="6" t="s">
        <v>553</v>
      </c>
      <c r="D334" t="s">
        <v>123</v>
      </c>
      <c r="E334" t="s">
        <v>21</v>
      </c>
      <c r="F334">
        <v>3</v>
      </c>
      <c r="G334" t="s">
        <v>41</v>
      </c>
      <c r="H334" t="s">
        <v>127</v>
      </c>
      <c r="I334" t="s">
        <v>464</v>
      </c>
      <c r="J334" t="s">
        <v>464</v>
      </c>
      <c r="K334" t="s">
        <v>188</v>
      </c>
      <c r="L334" s="1">
        <v>0.81899999999999995</v>
      </c>
      <c r="M334">
        <v>7.78</v>
      </c>
      <c r="N334" s="1">
        <v>-0.77800000000000002</v>
      </c>
      <c r="O334" t="s">
        <v>240</v>
      </c>
      <c r="P334">
        <v>0.63</v>
      </c>
      <c r="Q334" s="1">
        <v>0.18899999999999995</v>
      </c>
      <c r="R334">
        <v>18.45</v>
      </c>
      <c r="S334" s="42">
        <v>-1.845</v>
      </c>
      <c r="T334" s="1">
        <v>-1.0669999999999999</v>
      </c>
      <c r="U334">
        <v>77.400000000000006</v>
      </c>
      <c r="V334" s="21">
        <v>4702.7466000000013</v>
      </c>
      <c r="W334">
        <v>0.29999999999999993</v>
      </c>
      <c r="X334">
        <v>2.7032314156222322E-5</v>
      </c>
      <c r="Y334">
        <v>1.2712612348830643E-5</v>
      </c>
      <c r="Z334" s="22">
        <v>12.712612348830643</v>
      </c>
      <c r="AA334" s="22">
        <v>11.914350842390482</v>
      </c>
      <c r="AB334" s="22">
        <v>0.14594284758266132</v>
      </c>
      <c r="AC334">
        <v>34.357199999999999</v>
      </c>
      <c r="AD334" s="31">
        <v>73</v>
      </c>
      <c r="AE334" s="32">
        <v>800</v>
      </c>
      <c r="AF334">
        <v>27.032314156222323</v>
      </c>
      <c r="AG334">
        <v>5.6582009490325227</v>
      </c>
      <c r="AH334" t="s">
        <v>559</v>
      </c>
      <c r="AI334" t="s">
        <v>558</v>
      </c>
      <c r="AJ334" t="s">
        <v>562</v>
      </c>
    </row>
    <row r="335" spans="1:36" x14ac:dyDescent="0.35">
      <c r="A335" s="2">
        <v>44734</v>
      </c>
      <c r="B335" t="s">
        <v>18</v>
      </c>
      <c r="C335" t="s">
        <v>548</v>
      </c>
      <c r="D335" t="s">
        <v>123</v>
      </c>
      <c r="E335" t="s">
        <v>21</v>
      </c>
      <c r="F335">
        <v>6</v>
      </c>
      <c r="G335" t="s">
        <v>41</v>
      </c>
      <c r="H335" t="s">
        <v>127</v>
      </c>
      <c r="I335" t="s">
        <v>464</v>
      </c>
      <c r="J335" t="s">
        <v>464</v>
      </c>
      <c r="K335" t="s">
        <v>142</v>
      </c>
      <c r="L335" s="1">
        <v>0.71699999999999997</v>
      </c>
      <c r="M335">
        <v>1.51</v>
      </c>
      <c r="N335" s="1">
        <v>-0.151</v>
      </c>
      <c r="O335" t="s">
        <v>149</v>
      </c>
      <c r="P335">
        <v>0.52900000000000003</v>
      </c>
      <c r="Q335" s="1">
        <v>0.18799999999999994</v>
      </c>
      <c r="R335">
        <v>14.68</v>
      </c>
      <c r="S335" s="42">
        <v>-1.468</v>
      </c>
      <c r="T335" s="1">
        <v>-1.3169999999999999</v>
      </c>
      <c r="U335">
        <v>77.400000000000006</v>
      </c>
      <c r="V335" s="21">
        <v>4702.7466000000013</v>
      </c>
      <c r="W335">
        <v>0.3553875236294895</v>
      </c>
      <c r="X335">
        <v>3.3301311804453634E-5</v>
      </c>
      <c r="Y335">
        <v>1.5660763086393423E-5</v>
      </c>
      <c r="Z335" s="22">
        <v>15.660763086393423</v>
      </c>
      <c r="AA335" s="22">
        <v>11.891240004854536</v>
      </c>
      <c r="AB335" s="22">
        <v>0.14565975524430114</v>
      </c>
      <c r="AC335">
        <v>31.695499999999999</v>
      </c>
      <c r="AD335" s="31">
        <v>73</v>
      </c>
      <c r="AE335" s="32">
        <v>800</v>
      </c>
      <c r="AF335">
        <v>33.301311804453633</v>
      </c>
      <c r="AG335">
        <v>14.662698412698415</v>
      </c>
      <c r="AH335" t="s">
        <v>559</v>
      </c>
      <c r="AI335" t="s">
        <v>558</v>
      </c>
      <c r="AJ335" t="s">
        <v>562</v>
      </c>
    </row>
    <row r="336" spans="1:36" x14ac:dyDescent="0.35">
      <c r="A336" s="2">
        <v>44776</v>
      </c>
      <c r="B336" t="s">
        <v>18</v>
      </c>
      <c r="C336" t="s">
        <v>551</v>
      </c>
      <c r="D336" t="s">
        <v>109</v>
      </c>
      <c r="E336" t="s">
        <v>21</v>
      </c>
      <c r="F336">
        <v>13</v>
      </c>
      <c r="G336" t="s">
        <v>41</v>
      </c>
      <c r="H336" t="s">
        <v>116</v>
      </c>
      <c r="I336" t="s">
        <v>449</v>
      </c>
      <c r="J336" t="s">
        <v>449</v>
      </c>
      <c r="K336" t="s">
        <v>134</v>
      </c>
      <c r="L336" s="1">
        <v>0.73399999999999999</v>
      </c>
      <c r="M336">
        <v>4.47</v>
      </c>
      <c r="N336" s="1">
        <v>-0.44699999999999995</v>
      </c>
      <c r="O336" t="s">
        <v>202</v>
      </c>
      <c r="P336">
        <v>0.57599999999999996</v>
      </c>
      <c r="Q336" s="1">
        <v>0.15800000000000003</v>
      </c>
      <c r="R336">
        <v>16.239999999999998</v>
      </c>
      <c r="S336" s="42">
        <v>-1.6239999999999999</v>
      </c>
      <c r="T336" s="1">
        <v>-1.177</v>
      </c>
      <c r="U336">
        <v>82.3</v>
      </c>
      <c r="V336" s="21">
        <v>5317.0326500000001</v>
      </c>
      <c r="W336">
        <v>0.27430555555555564</v>
      </c>
      <c r="X336">
        <v>2.4211057455395363E-5</v>
      </c>
      <c r="Y336">
        <v>1.2873098298136305E-5</v>
      </c>
      <c r="Z336" s="22">
        <v>12.873098298136306</v>
      </c>
      <c r="AA336" s="22">
        <v>10.937211808102214</v>
      </c>
      <c r="AB336" s="22">
        <v>0.13397354644030979</v>
      </c>
      <c r="AC336">
        <v>28.545300000000001</v>
      </c>
      <c r="AD336" s="31">
        <v>77.3</v>
      </c>
      <c r="AE336" s="32">
        <v>705</v>
      </c>
      <c r="AF336">
        <v>24.211057455395363</v>
      </c>
      <c r="AG336">
        <v>15.665264505802318</v>
      </c>
      <c r="AH336" t="s">
        <v>559</v>
      </c>
      <c r="AI336" t="s">
        <v>558</v>
      </c>
      <c r="AJ336" t="s">
        <v>562</v>
      </c>
    </row>
    <row r="337" spans="1:36" x14ac:dyDescent="0.35">
      <c r="A337" s="2">
        <v>44791</v>
      </c>
      <c r="B337" s="6" t="s">
        <v>18</v>
      </c>
      <c r="C337" s="6" t="s">
        <v>552</v>
      </c>
      <c r="D337" t="s">
        <v>123</v>
      </c>
      <c r="E337" t="s">
        <v>21</v>
      </c>
      <c r="F337">
        <v>8</v>
      </c>
      <c r="G337" t="s">
        <v>41</v>
      </c>
      <c r="H337" t="s">
        <v>127</v>
      </c>
      <c r="I337" t="s">
        <v>464</v>
      </c>
      <c r="J337" t="s">
        <v>464</v>
      </c>
      <c r="K337" t="s">
        <v>222</v>
      </c>
      <c r="L337" s="1">
        <v>0.85799999999999998</v>
      </c>
      <c r="M337">
        <v>3.92</v>
      </c>
      <c r="N337" s="1">
        <v>-0.39200000000000002</v>
      </c>
      <c r="O337" t="s">
        <v>223</v>
      </c>
      <c r="P337">
        <v>0.629</v>
      </c>
      <c r="Q337" s="1">
        <v>0.22899999999999998</v>
      </c>
      <c r="R337">
        <v>18.93</v>
      </c>
      <c r="S337" s="42">
        <v>-1.893</v>
      </c>
      <c r="T337" s="1">
        <v>-1.5009999999999999</v>
      </c>
      <c r="U337">
        <v>77.400000000000006</v>
      </c>
      <c r="V337" s="21">
        <v>4702.7466000000013</v>
      </c>
      <c r="W337">
        <v>0.36406995230524641</v>
      </c>
      <c r="X337">
        <v>3.4305637610514698E-5</v>
      </c>
      <c r="Y337">
        <v>1.6133072063368015E-5</v>
      </c>
      <c r="Z337" s="22">
        <v>16.133072063368015</v>
      </c>
      <c r="AA337" s="22">
        <v>10.748215898313136</v>
      </c>
      <c r="AB337" s="22">
        <v>0.1316584726590378</v>
      </c>
      <c r="AC337">
        <v>28.894600000000001</v>
      </c>
      <c r="AD337" s="31">
        <v>73</v>
      </c>
      <c r="AE337" s="32">
        <v>800</v>
      </c>
      <c r="AF337">
        <v>34.305637610514701</v>
      </c>
      <c r="AG337">
        <v>11.347959829038007</v>
      </c>
      <c r="AH337" t="s">
        <v>559</v>
      </c>
      <c r="AI337" t="s">
        <v>558</v>
      </c>
      <c r="AJ337" t="s">
        <v>562</v>
      </c>
    </row>
    <row r="338" spans="1:36" x14ac:dyDescent="0.35">
      <c r="A338" s="2">
        <v>44804</v>
      </c>
      <c r="B338" s="6" t="s">
        <v>18</v>
      </c>
      <c r="C338" s="6" t="s">
        <v>553</v>
      </c>
      <c r="D338" t="s">
        <v>109</v>
      </c>
      <c r="E338" t="s">
        <v>21</v>
      </c>
      <c r="F338">
        <v>3</v>
      </c>
      <c r="G338" t="s">
        <v>41</v>
      </c>
      <c r="H338" t="s">
        <v>101</v>
      </c>
      <c r="I338" t="s">
        <v>448</v>
      </c>
      <c r="J338" t="s">
        <v>448</v>
      </c>
      <c r="K338" t="s">
        <v>236</v>
      </c>
      <c r="L338" s="1">
        <v>0.70899999999999996</v>
      </c>
      <c r="M338">
        <v>4.16</v>
      </c>
      <c r="N338" s="1">
        <v>-0.41600000000000004</v>
      </c>
      <c r="O338" t="s">
        <v>135</v>
      </c>
      <c r="P338">
        <v>0.57099999999999995</v>
      </c>
      <c r="Q338" s="1">
        <v>0.13800000000000001</v>
      </c>
      <c r="R338">
        <v>26.34</v>
      </c>
      <c r="S338" s="42">
        <v>-2.6339999999999999</v>
      </c>
      <c r="T338" s="1">
        <v>-2.218</v>
      </c>
      <c r="U338">
        <v>112.9</v>
      </c>
      <c r="V338" s="21">
        <v>10005.931850000001</v>
      </c>
      <c r="W338">
        <v>0.24168126094570933</v>
      </c>
      <c r="X338">
        <v>2.0716627992102056E-5</v>
      </c>
      <c r="Y338">
        <v>2.072891678507755E-5</v>
      </c>
      <c r="Z338" s="22">
        <v>20.728916785077551</v>
      </c>
      <c r="AA338" s="22">
        <v>9.3457695153640898</v>
      </c>
      <c r="AB338" s="22">
        <v>0.11447944029569998</v>
      </c>
      <c r="AC338">
        <v>32.519599999999997</v>
      </c>
      <c r="AD338" s="31">
        <v>93.8</v>
      </c>
      <c r="AE338" s="32">
        <v>803</v>
      </c>
      <c r="AF338">
        <v>20.716627992102055</v>
      </c>
      <c r="AG338">
        <v>7.0107887060214562</v>
      </c>
      <c r="AH338" t="s">
        <v>559</v>
      </c>
      <c r="AI338" t="s">
        <v>558</v>
      </c>
      <c r="AJ338" t="s">
        <v>562</v>
      </c>
    </row>
    <row r="339" spans="1:36" x14ac:dyDescent="0.35">
      <c r="A339" s="2">
        <v>44762</v>
      </c>
      <c r="B339" t="s">
        <v>18</v>
      </c>
      <c r="C339" t="s">
        <v>549</v>
      </c>
      <c r="D339" t="s">
        <v>20</v>
      </c>
      <c r="E339" t="s">
        <v>21</v>
      </c>
      <c r="F339">
        <v>4</v>
      </c>
      <c r="G339" t="s">
        <v>41</v>
      </c>
      <c r="H339" t="s">
        <v>42</v>
      </c>
      <c r="I339" t="s">
        <v>426</v>
      </c>
      <c r="J339" t="s">
        <v>426</v>
      </c>
      <c r="K339" t="s">
        <v>153</v>
      </c>
      <c r="L339" s="1">
        <v>0.624</v>
      </c>
      <c r="M339">
        <v>12.81</v>
      </c>
      <c r="N339" s="1">
        <v>-1.2810000000000001</v>
      </c>
      <c r="O339" t="s">
        <v>183</v>
      </c>
      <c r="P339">
        <v>0.55900000000000005</v>
      </c>
      <c r="Q339" s="1">
        <v>6.4999999999999947E-2</v>
      </c>
      <c r="R339">
        <v>26.51</v>
      </c>
      <c r="S339" s="42">
        <v>-2.6510000000000002</v>
      </c>
      <c r="T339" s="1">
        <v>-1.37</v>
      </c>
      <c r="U339">
        <v>119.55</v>
      </c>
      <c r="V339" s="21">
        <v>11219.378962500001</v>
      </c>
      <c r="W339">
        <v>0.11627906976744175</v>
      </c>
      <c r="X339">
        <v>8.4174271792265124E-6</v>
      </c>
      <c r="Y339">
        <v>9.443830541298966E-6</v>
      </c>
      <c r="Z339" s="22">
        <v>9.4438305412989667</v>
      </c>
      <c r="AA339" s="22">
        <v>6.8933069644518001</v>
      </c>
      <c r="AB339" s="22">
        <v>8.4438410532120811E-2</v>
      </c>
      <c r="AC339">
        <v>34.903799999999997</v>
      </c>
      <c r="AD339" s="31">
        <v>75.3</v>
      </c>
      <c r="AE339" s="32">
        <v>736</v>
      </c>
      <c r="AF339">
        <v>8.4174271792265127</v>
      </c>
      <c r="AG339">
        <v>11.020894580054243</v>
      </c>
      <c r="AH339" t="s">
        <v>559</v>
      </c>
      <c r="AI339" t="s">
        <v>558</v>
      </c>
      <c r="AJ339" t="s">
        <v>562</v>
      </c>
    </row>
    <row r="340" spans="1:36" x14ac:dyDescent="0.35">
      <c r="A340" s="2">
        <v>44735</v>
      </c>
      <c r="B340" t="s">
        <v>18</v>
      </c>
      <c r="C340" t="s">
        <v>548</v>
      </c>
      <c r="D340" t="s">
        <v>86</v>
      </c>
      <c r="E340" t="s">
        <v>46</v>
      </c>
      <c r="F340">
        <v>7</v>
      </c>
      <c r="G340" t="s">
        <v>29</v>
      </c>
      <c r="H340" t="s">
        <v>38</v>
      </c>
      <c r="I340" t="s">
        <v>404</v>
      </c>
      <c r="J340" t="s">
        <v>404</v>
      </c>
      <c r="K340" t="s">
        <v>152</v>
      </c>
      <c r="L340" s="1">
        <v>0.70399999999999996</v>
      </c>
      <c r="M340">
        <v>11.58</v>
      </c>
      <c r="N340" s="1">
        <v>-1.1579999999999999</v>
      </c>
      <c r="O340" t="s">
        <v>146</v>
      </c>
      <c r="P340">
        <v>0.53100000000000003</v>
      </c>
      <c r="Q340" s="1">
        <v>0.17299999999999993</v>
      </c>
      <c r="S340" s="42" t="s">
        <v>103</v>
      </c>
      <c r="T340" s="1" t="s">
        <v>103</v>
      </c>
      <c r="U340">
        <v>51.9</v>
      </c>
      <c r="V340" s="21">
        <v>2114.4838499999996</v>
      </c>
      <c r="W340">
        <v>0.32580037664783412</v>
      </c>
      <c r="X340">
        <v>2.9921982106572367E-5</v>
      </c>
      <c r="Y340">
        <v>6.3269547924336242E-6</v>
      </c>
      <c r="Z340" s="22">
        <v>6.3269547924336242</v>
      </c>
      <c r="AA340" s="22" t="e">
        <v>#VALUE!</v>
      </c>
      <c r="AB340" s="22"/>
      <c r="AC340">
        <v>33.261499999999998</v>
      </c>
      <c r="AD340" s="37">
        <v>44.9</v>
      </c>
      <c r="AE340" s="39">
        <v>565</v>
      </c>
      <c r="AF340">
        <v>29.921982106572369</v>
      </c>
      <c r="AG340">
        <v>11.388095238095239</v>
      </c>
      <c r="AH340" t="s">
        <v>557</v>
      </c>
      <c r="AI340" t="s">
        <v>558</v>
      </c>
      <c r="AJ340" t="s">
        <v>562</v>
      </c>
    </row>
    <row r="341" spans="1:36" x14ac:dyDescent="0.35">
      <c r="A341" s="2">
        <v>44764</v>
      </c>
      <c r="B341" t="s">
        <v>18</v>
      </c>
      <c r="C341" t="s">
        <v>549</v>
      </c>
      <c r="D341" t="s">
        <v>45</v>
      </c>
      <c r="E341" t="s">
        <v>46</v>
      </c>
      <c r="F341">
        <v>1</v>
      </c>
      <c r="G341" t="s">
        <v>29</v>
      </c>
      <c r="H341" t="s">
        <v>54</v>
      </c>
      <c r="I341" t="s">
        <v>436</v>
      </c>
      <c r="J341" t="s">
        <v>436</v>
      </c>
      <c r="K341" t="s">
        <v>194</v>
      </c>
      <c r="L341" s="1">
        <v>0.68</v>
      </c>
      <c r="M341">
        <v>23.45</v>
      </c>
      <c r="N341" s="1">
        <v>-2.3449999999999998</v>
      </c>
      <c r="O341" t="s">
        <v>187</v>
      </c>
      <c r="P341">
        <v>0.58099999999999996</v>
      </c>
      <c r="Q341" s="1">
        <v>9.9000000000000088E-2</v>
      </c>
      <c r="R341" t="s">
        <v>103</v>
      </c>
      <c r="S341" s="42" t="s">
        <v>103</v>
      </c>
      <c r="T341" s="1" t="s">
        <v>103</v>
      </c>
      <c r="U341">
        <v>53.6</v>
      </c>
      <c r="V341" s="21">
        <v>2255.2736</v>
      </c>
      <c r="W341">
        <v>0.17039586919105007</v>
      </c>
      <c r="X341">
        <v>1.3473271674585239E-5</v>
      </c>
      <c r="Y341">
        <v>3.0385913913319884E-6</v>
      </c>
      <c r="Z341" s="22">
        <v>3.0385913913319884</v>
      </c>
      <c r="AA341" s="22" t="e">
        <v>#VALUE!</v>
      </c>
      <c r="AB341" s="22"/>
      <c r="AC341">
        <v>34.764699999999998</v>
      </c>
      <c r="AD341" s="31">
        <v>37.700000000000003</v>
      </c>
      <c r="AE341" s="32">
        <v>480</v>
      </c>
      <c r="AF341">
        <v>13.47327167458524</v>
      </c>
      <c r="AG341">
        <v>7.1421578461796527</v>
      </c>
      <c r="AH341" t="s">
        <v>557</v>
      </c>
      <c r="AI341" t="s">
        <v>558</v>
      </c>
      <c r="AJ341" t="s">
        <v>562</v>
      </c>
    </row>
    <row r="342" spans="1:36" x14ac:dyDescent="0.35">
      <c r="A342" s="2">
        <v>44720</v>
      </c>
      <c r="B342" t="s">
        <v>18</v>
      </c>
      <c r="C342" t="s">
        <v>547</v>
      </c>
      <c r="D342" t="s">
        <v>45</v>
      </c>
      <c r="E342" t="s">
        <v>46</v>
      </c>
      <c r="F342">
        <v>6</v>
      </c>
      <c r="G342" t="s">
        <v>29</v>
      </c>
      <c r="H342" t="s">
        <v>107</v>
      </c>
      <c r="I342" t="s">
        <v>417</v>
      </c>
      <c r="J342" t="s">
        <v>417</v>
      </c>
      <c r="K342" t="s">
        <v>23</v>
      </c>
      <c r="L342" s="1">
        <v>0.69299999999999995</v>
      </c>
      <c r="M342">
        <v>10.210000000000001</v>
      </c>
      <c r="N342" s="1">
        <v>-1.0210000000000001</v>
      </c>
      <c r="O342" t="s">
        <v>105</v>
      </c>
      <c r="P342">
        <v>0.54</v>
      </c>
      <c r="Q342" s="1">
        <v>0.15299999999999991</v>
      </c>
      <c r="R342">
        <v>11.35</v>
      </c>
      <c r="S342" s="42">
        <v>-1.135</v>
      </c>
      <c r="T342" s="1">
        <v>-0.11399999999999988</v>
      </c>
      <c r="U342">
        <v>50.9</v>
      </c>
      <c r="V342" s="21">
        <v>2033.78585</v>
      </c>
      <c r="W342">
        <v>0.28333333333333316</v>
      </c>
      <c r="X342">
        <v>2.5195639996823727E-5</v>
      </c>
      <c r="Y342">
        <v>5.1242536107234139E-6</v>
      </c>
      <c r="Z342" s="22">
        <v>5.1242536107234136</v>
      </c>
      <c r="AA342" s="22">
        <v>44.949593076521218</v>
      </c>
      <c r="AB342" s="22">
        <v>1</v>
      </c>
      <c r="AC342">
        <v>26.9267</v>
      </c>
      <c r="AD342" s="31">
        <v>45.4</v>
      </c>
      <c r="AE342" s="32">
        <v>650</v>
      </c>
      <c r="AF342">
        <v>25.195639996823726</v>
      </c>
      <c r="AG342" s="44">
        <v>10.52</v>
      </c>
      <c r="AH342" t="s">
        <v>557</v>
      </c>
      <c r="AI342" t="s">
        <v>558</v>
      </c>
      <c r="AJ342" t="s">
        <v>562</v>
      </c>
    </row>
    <row r="343" spans="1:36" x14ac:dyDescent="0.35">
      <c r="A343" s="2">
        <v>44723</v>
      </c>
      <c r="B343" t="s">
        <v>18</v>
      </c>
      <c r="C343" t="s">
        <v>547</v>
      </c>
      <c r="D343" t="s">
        <v>133</v>
      </c>
      <c r="E343" t="s">
        <v>46</v>
      </c>
      <c r="F343">
        <v>15</v>
      </c>
      <c r="G343" t="s">
        <v>29</v>
      </c>
      <c r="H343" t="s">
        <v>52</v>
      </c>
      <c r="I343" t="s">
        <v>481</v>
      </c>
      <c r="J343" t="s">
        <v>481</v>
      </c>
      <c r="K343" t="s">
        <v>138</v>
      </c>
      <c r="L343" s="1">
        <v>0.58299999999999996</v>
      </c>
      <c r="M343">
        <v>5.83</v>
      </c>
      <c r="N343" s="1">
        <v>-0.58299999999999996</v>
      </c>
      <c r="O343" t="s">
        <v>139</v>
      </c>
      <c r="P343">
        <v>0.40600000000000003</v>
      </c>
      <c r="Q343" s="1">
        <v>0.17699999999999994</v>
      </c>
      <c r="R343">
        <v>15.93</v>
      </c>
      <c r="S343" s="42">
        <v>-1.593</v>
      </c>
      <c r="T343" s="1">
        <v>-1.01</v>
      </c>
      <c r="U343">
        <v>93.95</v>
      </c>
      <c r="V343" s="21">
        <v>6928.8829625000008</v>
      </c>
      <c r="W343">
        <v>0.43596059113300473</v>
      </c>
      <c r="X343">
        <v>4.2825900629069753E-5</v>
      </c>
      <c r="Y343">
        <v>2.9673565322247946E-5</v>
      </c>
      <c r="Z343" s="22">
        <v>29.673565322247946</v>
      </c>
      <c r="AA343" s="22">
        <v>29.379767645790047</v>
      </c>
      <c r="AB343" s="22">
        <v>0.65361577513014679</v>
      </c>
      <c r="AC343">
        <v>31.959900000000001</v>
      </c>
      <c r="AD343" s="34">
        <v>79.7</v>
      </c>
      <c r="AE343" s="35">
        <v>858</v>
      </c>
      <c r="AF343">
        <v>42.82590062906975</v>
      </c>
      <c r="AG343">
        <v>10.416666666666666</v>
      </c>
      <c r="AH343" t="s">
        <v>557</v>
      </c>
      <c r="AI343" t="s">
        <v>558</v>
      </c>
      <c r="AJ343" t="s">
        <v>562</v>
      </c>
    </row>
    <row r="344" spans="1:36" x14ac:dyDescent="0.35">
      <c r="A344" s="2">
        <v>44721</v>
      </c>
      <c r="B344" t="s">
        <v>18</v>
      </c>
      <c r="C344" t="s">
        <v>547</v>
      </c>
      <c r="D344" t="s">
        <v>45</v>
      </c>
      <c r="E344" t="s">
        <v>46</v>
      </c>
      <c r="F344">
        <v>6</v>
      </c>
      <c r="G344" t="s">
        <v>29</v>
      </c>
      <c r="H344" t="s">
        <v>54</v>
      </c>
      <c r="I344" t="s">
        <v>436</v>
      </c>
      <c r="J344" t="s">
        <v>436</v>
      </c>
      <c r="K344" t="s">
        <v>23</v>
      </c>
      <c r="L344" s="1">
        <v>0.67300000000000004</v>
      </c>
      <c r="M344">
        <v>6.52</v>
      </c>
      <c r="N344" s="1">
        <v>-0.65199999999999991</v>
      </c>
      <c r="O344" t="s">
        <v>48</v>
      </c>
      <c r="P344">
        <v>0.51400000000000001</v>
      </c>
      <c r="Q344" s="1">
        <v>0.15900000000000003</v>
      </c>
      <c r="R344">
        <v>9.08</v>
      </c>
      <c r="S344" s="42">
        <v>-0.90800000000000003</v>
      </c>
      <c r="T344" s="1">
        <v>-0.25600000000000012</v>
      </c>
      <c r="U344">
        <v>53.6</v>
      </c>
      <c r="V344" s="21">
        <v>2255.2736</v>
      </c>
      <c r="W344">
        <v>0.30933852140077828</v>
      </c>
      <c r="X344">
        <v>2.8071862110349373E-5</v>
      </c>
      <c r="Y344">
        <v>6.3309729520311227E-6</v>
      </c>
      <c r="Z344" s="22">
        <v>6.3309729520311224</v>
      </c>
      <c r="AA344" s="22">
        <v>24.73036309387156</v>
      </c>
      <c r="AB344" s="22">
        <v>0.55017982571305557</v>
      </c>
      <c r="AC344">
        <v>24.548100000000002</v>
      </c>
      <c r="AD344" s="31">
        <v>37.700000000000003</v>
      </c>
      <c r="AE344" s="32">
        <v>480</v>
      </c>
      <c r="AF344">
        <v>28.071862110349372</v>
      </c>
      <c r="AG344">
        <v>10.346666666666668</v>
      </c>
      <c r="AH344" t="s">
        <v>557</v>
      </c>
      <c r="AI344" t="s">
        <v>558</v>
      </c>
      <c r="AJ344" t="s">
        <v>562</v>
      </c>
    </row>
    <row r="345" spans="1:36" x14ac:dyDescent="0.35">
      <c r="A345" s="2">
        <v>44733</v>
      </c>
      <c r="B345" t="s">
        <v>18</v>
      </c>
      <c r="C345" t="s">
        <v>548</v>
      </c>
      <c r="D345" t="s">
        <v>133</v>
      </c>
      <c r="E345" t="s">
        <v>46</v>
      </c>
      <c r="F345">
        <v>6</v>
      </c>
      <c r="G345" t="s">
        <v>29</v>
      </c>
      <c r="H345" t="s">
        <v>52</v>
      </c>
      <c r="I345" t="s">
        <v>481</v>
      </c>
      <c r="J345" t="s">
        <v>481</v>
      </c>
      <c r="K345" t="s">
        <v>142</v>
      </c>
      <c r="L345" s="1">
        <v>0.60299999999999998</v>
      </c>
      <c r="M345">
        <v>10.130000000000001</v>
      </c>
      <c r="N345" s="1">
        <v>-1.0130000000000001</v>
      </c>
      <c r="O345" t="s">
        <v>100</v>
      </c>
      <c r="P345">
        <v>0.42799999999999999</v>
      </c>
      <c r="Q345" s="1">
        <v>0.17499999999999999</v>
      </c>
      <c r="R345">
        <v>25.86</v>
      </c>
      <c r="S345" s="42">
        <v>-2.5859999999999999</v>
      </c>
      <c r="T345" s="1">
        <v>-1.5729999999999997</v>
      </c>
      <c r="U345">
        <v>93.95</v>
      </c>
      <c r="V345" s="21">
        <v>6928.8829625000008</v>
      </c>
      <c r="W345">
        <v>0.40887850467289716</v>
      </c>
      <c r="X345">
        <v>3.9574872073350732E-5</v>
      </c>
      <c r="Y345">
        <v>2.7420965685215697E-5</v>
      </c>
      <c r="Z345" s="22">
        <v>27.420965685215698</v>
      </c>
      <c r="AA345" s="22">
        <v>17.432273162883472</v>
      </c>
      <c r="AB345" s="22">
        <v>0.38781820445306464</v>
      </c>
      <c r="AC345">
        <v>30.972899999999999</v>
      </c>
      <c r="AD345" s="34">
        <v>79.7</v>
      </c>
      <c r="AE345" s="35">
        <v>858</v>
      </c>
      <c r="AF345">
        <v>39.574872073350733</v>
      </c>
      <c r="AG345">
        <v>8.9642857142857135</v>
      </c>
      <c r="AH345" t="s">
        <v>557</v>
      </c>
      <c r="AI345" t="s">
        <v>558</v>
      </c>
      <c r="AJ345" t="s">
        <v>562</v>
      </c>
    </row>
    <row r="346" spans="1:36" x14ac:dyDescent="0.35">
      <c r="A346" s="2">
        <v>44805</v>
      </c>
      <c r="B346" s="6" t="s">
        <v>18</v>
      </c>
      <c r="C346" s="6" t="s">
        <v>553</v>
      </c>
      <c r="D346" t="s">
        <v>133</v>
      </c>
      <c r="E346" t="s">
        <v>46</v>
      </c>
      <c r="F346">
        <v>7</v>
      </c>
      <c r="G346" t="s">
        <v>29</v>
      </c>
      <c r="H346" t="s">
        <v>52</v>
      </c>
      <c r="I346" t="s">
        <v>481</v>
      </c>
      <c r="J346" t="s">
        <v>481</v>
      </c>
      <c r="K346" t="s">
        <v>238</v>
      </c>
      <c r="L346" s="1">
        <v>0.72099999999999997</v>
      </c>
      <c r="M346">
        <v>27.14</v>
      </c>
      <c r="N346" s="1">
        <v>-2.714</v>
      </c>
      <c r="O346" t="s">
        <v>239</v>
      </c>
      <c r="P346">
        <v>0.56699999999999995</v>
      </c>
      <c r="Q346" s="1">
        <v>0.15400000000000003</v>
      </c>
      <c r="R346">
        <v>36.89</v>
      </c>
      <c r="S346" s="42">
        <v>-3.6890000000000001</v>
      </c>
      <c r="T346" s="1">
        <v>-0.97500000000000009</v>
      </c>
      <c r="U346">
        <v>93.95</v>
      </c>
      <c r="V346" s="21">
        <v>6928.8829625000008</v>
      </c>
      <c r="W346">
        <v>0.27160493827160503</v>
      </c>
      <c r="X346">
        <v>2.3917964846479044E-5</v>
      </c>
      <c r="Y346">
        <v>1.6572477912244257E-5</v>
      </c>
      <c r="Z346" s="22">
        <v>16.572477912244256</v>
      </c>
      <c r="AA346" s="22">
        <v>16.99741324332744</v>
      </c>
      <c r="AB346" s="22">
        <v>0.37814381536937908</v>
      </c>
      <c r="AC346">
        <v>34.357199999999999</v>
      </c>
      <c r="AD346" s="34">
        <v>79.7</v>
      </c>
      <c r="AE346" s="35">
        <v>858</v>
      </c>
      <c r="AF346">
        <v>23.917964846479045</v>
      </c>
      <c r="AG346">
        <v>6.689549271607981</v>
      </c>
      <c r="AH346" t="s">
        <v>557</v>
      </c>
      <c r="AI346" t="s">
        <v>558</v>
      </c>
      <c r="AJ346" t="s">
        <v>562</v>
      </c>
    </row>
    <row r="347" spans="1:36" x14ac:dyDescent="0.35">
      <c r="A347" s="2">
        <v>44790</v>
      </c>
      <c r="B347" s="6" t="s">
        <v>18</v>
      </c>
      <c r="C347" s="6" t="s">
        <v>552</v>
      </c>
      <c r="D347" t="s">
        <v>133</v>
      </c>
      <c r="E347" t="s">
        <v>46</v>
      </c>
      <c r="F347">
        <v>12</v>
      </c>
      <c r="G347" t="s">
        <v>29</v>
      </c>
      <c r="H347" t="s">
        <v>52</v>
      </c>
      <c r="I347" t="s">
        <v>481</v>
      </c>
      <c r="J347" t="s">
        <v>481</v>
      </c>
      <c r="K347" t="s">
        <v>188</v>
      </c>
      <c r="L347" s="1">
        <v>0.66700000000000004</v>
      </c>
      <c r="M347">
        <v>23.56</v>
      </c>
      <c r="N347" s="1">
        <v>-2.3559999999999999</v>
      </c>
      <c r="O347" t="s">
        <v>218</v>
      </c>
      <c r="P347">
        <v>0.52400000000000002</v>
      </c>
      <c r="Q347" s="1">
        <v>0.14300000000000002</v>
      </c>
      <c r="R347">
        <v>34.43</v>
      </c>
      <c r="S347" s="42">
        <v>-3.4430000000000001</v>
      </c>
      <c r="T347" s="1">
        <v>-1.0870000000000002</v>
      </c>
      <c r="U347">
        <v>93.95</v>
      </c>
      <c r="V347" s="21">
        <v>6928.8829625000008</v>
      </c>
      <c r="W347">
        <v>0.27290076335877866</v>
      </c>
      <c r="X347">
        <v>2.4058514557775497E-5</v>
      </c>
      <c r="Y347">
        <v>1.6669863162242886E-5</v>
      </c>
      <c r="Z347" s="22">
        <v>16.669863162242887</v>
      </c>
      <c r="AA347" s="22">
        <v>15.33566068283614</v>
      </c>
      <c r="AB347" s="22">
        <v>0.3411745751427408</v>
      </c>
      <c r="AC347">
        <v>32.178800000000003</v>
      </c>
      <c r="AD347" s="34">
        <v>79.7</v>
      </c>
      <c r="AE347" s="35">
        <v>858</v>
      </c>
      <c r="AF347">
        <v>24.058514557775496</v>
      </c>
      <c r="AG347">
        <v>7.6209545755722603</v>
      </c>
      <c r="AH347" t="s">
        <v>557</v>
      </c>
      <c r="AI347" t="s">
        <v>558</v>
      </c>
      <c r="AJ347" t="s">
        <v>562</v>
      </c>
    </row>
    <row r="348" spans="1:36" x14ac:dyDescent="0.35">
      <c r="A348" s="2">
        <v>44750</v>
      </c>
      <c r="B348" t="s">
        <v>18</v>
      </c>
      <c r="C348" t="s">
        <v>550</v>
      </c>
      <c r="D348" t="s">
        <v>133</v>
      </c>
      <c r="E348" t="s">
        <v>46</v>
      </c>
      <c r="F348">
        <v>7</v>
      </c>
      <c r="G348" t="s">
        <v>29</v>
      </c>
      <c r="H348" t="s">
        <v>52</v>
      </c>
      <c r="I348" t="s">
        <v>481</v>
      </c>
      <c r="J348" t="s">
        <v>481</v>
      </c>
      <c r="K348" t="s">
        <v>177</v>
      </c>
      <c r="L348" s="1">
        <v>0.61199999999999999</v>
      </c>
      <c r="M348">
        <v>22.15</v>
      </c>
      <c r="N348" s="1">
        <v>-2.2149999999999999</v>
      </c>
      <c r="O348" t="s">
        <v>178</v>
      </c>
      <c r="P348">
        <v>0.50900000000000001</v>
      </c>
      <c r="Q348" s="1">
        <v>0.10299999999999998</v>
      </c>
      <c r="R348">
        <v>32.54</v>
      </c>
      <c r="S348" s="42">
        <v>-3.254</v>
      </c>
      <c r="T348" s="1">
        <v>-1.0390000000000001</v>
      </c>
      <c r="U348">
        <v>93.95</v>
      </c>
      <c r="V348" s="21">
        <v>6928.8829625000008</v>
      </c>
      <c r="W348">
        <v>0.20235756385068759</v>
      </c>
      <c r="X348">
        <v>1.6648687246241517E-5</v>
      </c>
      <c r="Y348">
        <v>1.153568054084739E-5</v>
      </c>
      <c r="Z348" s="22">
        <v>11.535680540847389</v>
      </c>
      <c r="AA348" s="22">
        <v>11.102676170209227</v>
      </c>
      <c r="AB348" s="22">
        <v>0.2470027802296178</v>
      </c>
      <c r="AC348">
        <v>33.388599999999997</v>
      </c>
      <c r="AD348" s="34">
        <v>79.7</v>
      </c>
      <c r="AE348" s="35">
        <v>858</v>
      </c>
      <c r="AF348">
        <v>16.648687246241519</v>
      </c>
      <c r="AG348">
        <v>6.9702991452991538</v>
      </c>
      <c r="AH348" t="s">
        <v>557</v>
      </c>
      <c r="AI348" t="s">
        <v>558</v>
      </c>
      <c r="AJ348" t="s">
        <v>562</v>
      </c>
    </row>
    <row r="349" spans="1:36" x14ac:dyDescent="0.35">
      <c r="A349" s="10">
        <v>44777</v>
      </c>
      <c r="B349" s="6" t="s">
        <v>18</v>
      </c>
      <c r="C349" s="6" t="s">
        <v>551</v>
      </c>
      <c r="D349" t="s">
        <v>133</v>
      </c>
      <c r="E349" t="s">
        <v>46</v>
      </c>
      <c r="F349">
        <v>3</v>
      </c>
      <c r="G349" t="s">
        <v>29</v>
      </c>
      <c r="H349" t="s">
        <v>52</v>
      </c>
      <c r="I349" t="s">
        <v>481</v>
      </c>
      <c r="J349" t="s">
        <v>481</v>
      </c>
      <c r="K349" t="s">
        <v>204</v>
      </c>
      <c r="L349" s="1">
        <v>0.67600000000000005</v>
      </c>
      <c r="M349">
        <v>5.27</v>
      </c>
      <c r="N349" s="1">
        <v>-0.52699999999999991</v>
      </c>
      <c r="O349" s="6" t="s">
        <v>205</v>
      </c>
      <c r="P349">
        <v>0.497</v>
      </c>
      <c r="Q349" s="1">
        <v>0.17900000000000005</v>
      </c>
      <c r="R349">
        <v>27.01</v>
      </c>
      <c r="S349" s="42">
        <v>-2.7010000000000001</v>
      </c>
      <c r="T349" s="1">
        <v>-2.1740000000000004</v>
      </c>
      <c r="U349">
        <v>93.95</v>
      </c>
      <c r="V349" s="21">
        <v>6928.8829625000008</v>
      </c>
      <c r="W349">
        <v>0.36016096579476869</v>
      </c>
      <c r="X349">
        <v>3.385277915230899E-5</v>
      </c>
      <c r="Y349">
        <v>2.3456194470170897E-5</v>
      </c>
      <c r="Z349" s="22">
        <v>23.456194470170896</v>
      </c>
      <c r="AA349" s="22">
        <v>10.789417879563429</v>
      </c>
      <c r="AB349" s="22">
        <v>0.24003367948910401</v>
      </c>
      <c r="AC349">
        <v>29.967099999999999</v>
      </c>
      <c r="AD349" s="34">
        <v>79.7</v>
      </c>
      <c r="AE349" s="35">
        <v>858</v>
      </c>
      <c r="AF349">
        <v>33.85277915230899</v>
      </c>
      <c r="AG349">
        <v>8.0560426564281311</v>
      </c>
      <c r="AH349" t="s">
        <v>557</v>
      </c>
      <c r="AI349" t="s">
        <v>558</v>
      </c>
      <c r="AJ349" t="s">
        <v>562</v>
      </c>
    </row>
    <row r="350" spans="1:36" x14ac:dyDescent="0.35">
      <c r="A350" s="2">
        <v>44806</v>
      </c>
      <c r="B350" s="6" t="s">
        <v>18</v>
      </c>
      <c r="C350" s="6" t="s">
        <v>553</v>
      </c>
      <c r="D350" t="s">
        <v>86</v>
      </c>
      <c r="E350" t="s">
        <v>46</v>
      </c>
      <c r="F350">
        <v>5</v>
      </c>
      <c r="G350" t="s">
        <v>29</v>
      </c>
      <c r="H350" t="s">
        <v>38</v>
      </c>
      <c r="I350" t="s">
        <v>404</v>
      </c>
      <c r="J350" t="s">
        <v>404</v>
      </c>
      <c r="K350" t="s">
        <v>59</v>
      </c>
      <c r="L350" s="1">
        <v>0.76200000000000001</v>
      </c>
      <c r="M350">
        <v>31.23</v>
      </c>
      <c r="N350" s="1">
        <v>-3.1230000000000002</v>
      </c>
      <c r="O350" t="s">
        <v>224</v>
      </c>
      <c r="P350">
        <v>0.61099999999999999</v>
      </c>
      <c r="Q350" s="1">
        <v>0.15100000000000002</v>
      </c>
      <c r="R350">
        <v>38.76</v>
      </c>
      <c r="S350" s="42">
        <v>-3.8759999999999999</v>
      </c>
      <c r="T350" s="1">
        <v>-0.75299999999999967</v>
      </c>
      <c r="U350">
        <v>51.9</v>
      </c>
      <c r="V350" s="21">
        <v>2114.4838499999996</v>
      </c>
      <c r="W350">
        <v>0.24713584288052379</v>
      </c>
      <c r="X350">
        <v>2.1293686397012231E-5</v>
      </c>
      <c r="Y350">
        <v>4.5025155993447043E-6</v>
      </c>
      <c r="Z350" s="22">
        <v>4.5025155993447044</v>
      </c>
      <c r="AA350" s="22">
        <v>5.9794363869119609</v>
      </c>
      <c r="AB350" s="22">
        <v>0.13302535254845341</v>
      </c>
      <c r="AC350">
        <v>35.566600000000001</v>
      </c>
      <c r="AD350" s="37">
        <v>44.9</v>
      </c>
      <c r="AE350" s="39">
        <v>565</v>
      </c>
      <c r="AF350">
        <v>21.29368639701223</v>
      </c>
      <c r="AG350">
        <v>10.433333333333335</v>
      </c>
      <c r="AH350" t="s">
        <v>557</v>
      </c>
      <c r="AI350" t="s">
        <v>558</v>
      </c>
      <c r="AJ350" t="s">
        <v>562</v>
      </c>
    </row>
    <row r="351" spans="1:36" x14ac:dyDescent="0.35">
      <c r="A351" s="2">
        <v>44720</v>
      </c>
      <c r="B351" t="s">
        <v>18</v>
      </c>
      <c r="C351" t="s">
        <v>547</v>
      </c>
      <c r="D351" t="s">
        <v>86</v>
      </c>
      <c r="E351" t="s">
        <v>46</v>
      </c>
      <c r="F351">
        <v>4</v>
      </c>
      <c r="G351" t="s">
        <v>29</v>
      </c>
      <c r="H351" t="s">
        <v>38</v>
      </c>
      <c r="I351" t="s">
        <v>404</v>
      </c>
      <c r="J351" t="s">
        <v>404</v>
      </c>
      <c r="K351" t="s">
        <v>87</v>
      </c>
      <c r="L351" s="1">
        <v>0.629</v>
      </c>
      <c r="M351">
        <v>8.6199999999999992</v>
      </c>
      <c r="N351" s="1">
        <v>-0.86199999999999988</v>
      </c>
      <c r="O351" t="s">
        <v>88</v>
      </c>
      <c r="P351">
        <v>0.52</v>
      </c>
      <c r="Q351" s="1">
        <v>0.10899999999999999</v>
      </c>
      <c r="R351">
        <v>16.48</v>
      </c>
      <c r="S351" s="42">
        <v>-1.6480000000000001</v>
      </c>
      <c r="T351" s="1">
        <v>-0.78600000000000025</v>
      </c>
      <c r="U351">
        <v>51.9</v>
      </c>
      <c r="V351" s="21">
        <v>2114.4838499999996</v>
      </c>
      <c r="W351">
        <v>0.20961538461538459</v>
      </c>
      <c r="X351">
        <v>1.7386768207459521E-5</v>
      </c>
      <c r="Y351">
        <v>3.67640405783666E-6</v>
      </c>
      <c r="Z351" s="22">
        <v>3.6764040578366601</v>
      </c>
      <c r="AA351" s="22">
        <v>4.6773588522094895</v>
      </c>
      <c r="AB351" s="22">
        <v>0.10405785262181398</v>
      </c>
      <c r="AC351">
        <v>26.9267</v>
      </c>
      <c r="AD351" s="37">
        <v>44.9</v>
      </c>
      <c r="AE351" s="39">
        <v>565</v>
      </c>
      <c r="AF351">
        <v>17.386768207459522</v>
      </c>
      <c r="AG351">
        <v>13.101333333333335</v>
      </c>
      <c r="AH351" t="s">
        <v>557</v>
      </c>
      <c r="AI351" t="s">
        <v>558</v>
      </c>
      <c r="AJ351" t="s">
        <v>562</v>
      </c>
    </row>
    <row r="352" spans="1:36" x14ac:dyDescent="0.35">
      <c r="A352" s="2">
        <v>44762</v>
      </c>
      <c r="B352" t="s">
        <v>18</v>
      </c>
      <c r="C352" t="s">
        <v>549</v>
      </c>
      <c r="D352" t="s">
        <v>86</v>
      </c>
      <c r="E352" t="s">
        <v>46</v>
      </c>
      <c r="F352">
        <v>8</v>
      </c>
      <c r="G352" t="s">
        <v>29</v>
      </c>
      <c r="H352" t="s">
        <v>38</v>
      </c>
      <c r="I352" t="s">
        <v>404</v>
      </c>
      <c r="J352" t="s">
        <v>404</v>
      </c>
      <c r="K352" t="s">
        <v>182</v>
      </c>
      <c r="L352" s="1">
        <v>0.75600000000000001</v>
      </c>
      <c r="M352">
        <v>34.229999999999997</v>
      </c>
      <c r="N352" s="1">
        <v>-3.4229999999999996</v>
      </c>
      <c r="O352" t="s">
        <v>154</v>
      </c>
      <c r="P352">
        <v>0.60099999999999998</v>
      </c>
      <c r="Q352" s="1">
        <v>0.15500000000000003</v>
      </c>
      <c r="R352">
        <v>44.87</v>
      </c>
      <c r="S352" s="42">
        <v>-4.4870000000000001</v>
      </c>
      <c r="T352" s="1">
        <v>-1.0640000000000005</v>
      </c>
      <c r="U352">
        <v>51.9</v>
      </c>
      <c r="V352" s="21">
        <v>2114.4838499999996</v>
      </c>
      <c r="W352">
        <v>0.25790349417637276</v>
      </c>
      <c r="X352">
        <v>2.2441444441333536E-5</v>
      </c>
      <c r="Y352">
        <v>4.7452071841872025E-6</v>
      </c>
      <c r="Z352" s="22">
        <v>4.7452071841872021</v>
      </c>
      <c r="AA352" s="22">
        <v>4.4597811881458647</v>
      </c>
      <c r="AB352" s="22">
        <v>9.9217372082195721E-2</v>
      </c>
      <c r="AC352">
        <v>34.903799999999997</v>
      </c>
      <c r="AD352" s="37">
        <v>44.9</v>
      </c>
      <c r="AE352" s="39">
        <v>565</v>
      </c>
      <c r="AF352">
        <v>22.441444441333537</v>
      </c>
      <c r="AG352" s="4">
        <v>9.9694926084349991</v>
      </c>
      <c r="AH352" t="s">
        <v>557</v>
      </c>
      <c r="AI352" t="s">
        <v>558</v>
      </c>
      <c r="AJ352" t="s">
        <v>562</v>
      </c>
    </row>
    <row r="353" spans="1:36" x14ac:dyDescent="0.35">
      <c r="A353" s="2">
        <v>44747</v>
      </c>
      <c r="B353" t="s">
        <v>18</v>
      </c>
      <c r="C353" t="s">
        <v>550</v>
      </c>
      <c r="D353" t="s">
        <v>86</v>
      </c>
      <c r="E353" t="s">
        <v>46</v>
      </c>
      <c r="F353">
        <v>5</v>
      </c>
      <c r="G353" t="s">
        <v>29</v>
      </c>
      <c r="H353" t="s">
        <v>38</v>
      </c>
      <c r="I353" t="s">
        <v>404</v>
      </c>
      <c r="J353" t="s">
        <v>404</v>
      </c>
      <c r="K353" t="s">
        <v>161</v>
      </c>
      <c r="L353" s="1">
        <v>0.73</v>
      </c>
      <c r="M353">
        <v>22.13</v>
      </c>
      <c r="N353" s="1">
        <v>-2.2130000000000001</v>
      </c>
      <c r="O353" t="s">
        <v>162</v>
      </c>
      <c r="P353">
        <v>0.55000000000000004</v>
      </c>
      <c r="Q353" s="1">
        <v>0.17999999999999994</v>
      </c>
      <c r="R353">
        <v>36.520000000000003</v>
      </c>
      <c r="S353" s="42">
        <v>-3.6520000000000001</v>
      </c>
      <c r="T353" s="1">
        <v>-1.4390000000000001</v>
      </c>
      <c r="U353">
        <v>51.9</v>
      </c>
      <c r="V353" s="21">
        <v>2114.4838499999996</v>
      </c>
      <c r="W353">
        <v>0.32727272727272716</v>
      </c>
      <c r="X353">
        <v>3.0088528196241757E-5</v>
      </c>
      <c r="Y353">
        <v>6.3621706941222815E-6</v>
      </c>
      <c r="Z353" s="22">
        <v>6.3621706941222813</v>
      </c>
      <c r="AA353" s="22">
        <v>4.4212444017528014</v>
      </c>
      <c r="AB353" s="22">
        <v>9.8360038838005273E-2</v>
      </c>
      <c r="AC353">
        <v>33.278799999999997</v>
      </c>
      <c r="AD353" s="37">
        <v>44.9</v>
      </c>
      <c r="AE353" s="39">
        <v>565</v>
      </c>
      <c r="AF353">
        <v>30.088528196241757</v>
      </c>
      <c r="AG353">
        <v>10.527403846153845</v>
      </c>
      <c r="AH353" t="s">
        <v>557</v>
      </c>
      <c r="AI353" t="s">
        <v>558</v>
      </c>
      <c r="AJ353" t="s">
        <v>562</v>
      </c>
    </row>
    <row r="354" spans="1:36" x14ac:dyDescent="0.35">
      <c r="A354" s="2">
        <v>44748</v>
      </c>
      <c r="B354" t="s">
        <v>18</v>
      </c>
      <c r="C354" t="s">
        <v>550</v>
      </c>
      <c r="D354" t="s">
        <v>45</v>
      </c>
      <c r="E354" t="s">
        <v>46</v>
      </c>
      <c r="F354">
        <v>1</v>
      </c>
      <c r="G354" t="s">
        <v>29</v>
      </c>
      <c r="H354" t="s">
        <v>54</v>
      </c>
      <c r="I354" t="s">
        <v>436</v>
      </c>
      <c r="J354" t="s">
        <v>436</v>
      </c>
      <c r="K354" t="s">
        <v>169</v>
      </c>
      <c r="L354" s="1">
        <v>0.70799999999999996</v>
      </c>
      <c r="M354">
        <v>15.64</v>
      </c>
      <c r="N354" s="1">
        <v>-1.5640000000000001</v>
      </c>
      <c r="O354" t="s">
        <v>170</v>
      </c>
      <c r="P354">
        <v>0.53800000000000003</v>
      </c>
      <c r="Q354" s="1">
        <v>0.16999999999999993</v>
      </c>
      <c r="R354">
        <v>31.73</v>
      </c>
      <c r="S354" s="42">
        <v>-3.173</v>
      </c>
      <c r="T354" s="1">
        <v>-1.609</v>
      </c>
      <c r="U354">
        <v>53.6</v>
      </c>
      <c r="V354" s="21">
        <v>2255.2736</v>
      </c>
      <c r="W354">
        <v>0.31598513011152402</v>
      </c>
      <c r="X354">
        <v>2.8816192869811644E-5</v>
      </c>
      <c r="Y354">
        <v>6.4988399031794439E-6</v>
      </c>
      <c r="Z354" s="22">
        <v>6.4988399031794435</v>
      </c>
      <c r="AA354" s="22">
        <v>4.0390552536851727</v>
      </c>
      <c r="AB354" s="22">
        <v>8.9857423729803446E-2</v>
      </c>
      <c r="AC354">
        <v>33.4651</v>
      </c>
      <c r="AD354" s="31">
        <v>37.700000000000003</v>
      </c>
      <c r="AE354" s="32">
        <v>480</v>
      </c>
      <c r="AF354">
        <v>28.816192869811644</v>
      </c>
      <c r="AG354" s="48">
        <v>7.6280448717948737</v>
      </c>
      <c r="AH354" t="s">
        <v>557</v>
      </c>
      <c r="AI354" t="s">
        <v>558</v>
      </c>
      <c r="AJ354" t="s">
        <v>562</v>
      </c>
    </row>
    <row r="355" spans="1:36" x14ac:dyDescent="0.35">
      <c r="A355" s="2">
        <v>44805</v>
      </c>
      <c r="B355" s="6" t="s">
        <v>18</v>
      </c>
      <c r="C355" s="6" t="s">
        <v>553</v>
      </c>
      <c r="D355" t="s">
        <v>45</v>
      </c>
      <c r="E355" t="s">
        <v>46</v>
      </c>
      <c r="F355">
        <v>11</v>
      </c>
      <c r="G355" t="s">
        <v>29</v>
      </c>
      <c r="H355" t="s">
        <v>54</v>
      </c>
      <c r="I355" t="s">
        <v>436</v>
      </c>
      <c r="J355" t="s">
        <v>436</v>
      </c>
      <c r="K355" t="s">
        <v>241</v>
      </c>
      <c r="L355" s="1">
        <v>0.67</v>
      </c>
      <c r="M355">
        <v>34.36</v>
      </c>
      <c r="N355" s="1">
        <v>-3.4359999999999999</v>
      </c>
      <c r="O355" t="s">
        <v>242</v>
      </c>
      <c r="P355">
        <v>0.55700000000000005</v>
      </c>
      <c r="Q355" s="1">
        <v>0.11299999999999999</v>
      </c>
      <c r="R355">
        <v>44.34</v>
      </c>
      <c r="S355" s="42">
        <v>-4.4340000000000002</v>
      </c>
      <c r="T355" s="1">
        <v>-0.99800000000000022</v>
      </c>
      <c r="U355">
        <v>53.6</v>
      </c>
      <c r="V355" s="21">
        <v>2255.2736</v>
      </c>
      <c r="W355">
        <v>0.20287253141831235</v>
      </c>
      <c r="X355">
        <v>1.6700857870526277E-5</v>
      </c>
      <c r="Y355">
        <v>3.7665003852750133E-6</v>
      </c>
      <c r="Z355" s="22">
        <v>3.7665003852750134</v>
      </c>
      <c r="AA355" s="22">
        <v>3.7740484822394915</v>
      </c>
      <c r="AB355" s="22">
        <v>8.3961781244760614E-2</v>
      </c>
      <c r="AC355">
        <v>34.357199999999999</v>
      </c>
      <c r="AD355" s="31">
        <v>37.700000000000003</v>
      </c>
      <c r="AE355" s="32">
        <v>480</v>
      </c>
      <c r="AF355">
        <v>16.700857870526278</v>
      </c>
      <c r="AG355">
        <v>6.9857928042559951</v>
      </c>
      <c r="AH355" t="s">
        <v>557</v>
      </c>
      <c r="AI355" t="s">
        <v>558</v>
      </c>
      <c r="AJ355" t="s">
        <v>562</v>
      </c>
    </row>
    <row r="356" spans="1:36" x14ac:dyDescent="0.35">
      <c r="A356" s="2">
        <v>44779</v>
      </c>
      <c r="B356" s="6" t="s">
        <v>18</v>
      </c>
      <c r="C356" s="6" t="s">
        <v>551</v>
      </c>
      <c r="D356" t="s">
        <v>86</v>
      </c>
      <c r="E356" t="s">
        <v>46</v>
      </c>
      <c r="F356">
        <v>7</v>
      </c>
      <c r="G356" t="s">
        <v>29</v>
      </c>
      <c r="H356" t="s">
        <v>38</v>
      </c>
      <c r="I356" t="s">
        <v>404</v>
      </c>
      <c r="J356" t="s">
        <v>404</v>
      </c>
      <c r="K356" t="s">
        <v>150</v>
      </c>
      <c r="L356" s="1">
        <v>0.70499999999999996</v>
      </c>
      <c r="M356">
        <v>8.14</v>
      </c>
      <c r="N356" s="1">
        <v>-0.81400000000000006</v>
      </c>
      <c r="O356" s="6" t="s">
        <v>211</v>
      </c>
      <c r="P356">
        <v>0.53800000000000003</v>
      </c>
      <c r="Q356" s="1">
        <v>0.16699999999999993</v>
      </c>
      <c r="R356">
        <v>24.54</v>
      </c>
      <c r="S356" s="42">
        <v>-2.4539999999999997</v>
      </c>
      <c r="T356" s="1">
        <v>-1.6399999999999997</v>
      </c>
      <c r="U356">
        <v>51.9</v>
      </c>
      <c r="V356" s="21">
        <v>2114.4838499999996</v>
      </c>
      <c r="W356">
        <v>0.31040892193308534</v>
      </c>
      <c r="X356">
        <v>2.8191485187307792E-5</v>
      </c>
      <c r="Y356">
        <v>5.9610440136076543E-6</v>
      </c>
      <c r="Z356" s="22">
        <v>5.9610440136076539</v>
      </c>
      <c r="AA356" s="22">
        <v>3.6347829351266188</v>
      </c>
      <c r="AB356" s="22">
        <v>8.0863521257733523E-2</v>
      </c>
      <c r="AC356">
        <v>31.516500000000001</v>
      </c>
      <c r="AD356" s="37">
        <v>44.9</v>
      </c>
      <c r="AE356" s="39">
        <v>565</v>
      </c>
      <c r="AF356">
        <v>28.191485187307791</v>
      </c>
      <c r="AG356">
        <v>11.879363694819542</v>
      </c>
      <c r="AH356" t="s">
        <v>557</v>
      </c>
      <c r="AI356" t="s">
        <v>558</v>
      </c>
      <c r="AJ356" t="s">
        <v>562</v>
      </c>
    </row>
    <row r="357" spans="1:36" x14ac:dyDescent="0.35">
      <c r="A357" s="2">
        <v>44779</v>
      </c>
      <c r="B357" s="6" t="s">
        <v>18</v>
      </c>
      <c r="C357" s="6" t="s">
        <v>551</v>
      </c>
      <c r="D357" t="s">
        <v>45</v>
      </c>
      <c r="E357" t="s">
        <v>46</v>
      </c>
      <c r="F357">
        <v>10</v>
      </c>
      <c r="G357" t="s">
        <v>29</v>
      </c>
      <c r="H357" t="s">
        <v>54</v>
      </c>
      <c r="I357" t="s">
        <v>436</v>
      </c>
      <c r="J357" t="s">
        <v>436</v>
      </c>
      <c r="K357" t="s">
        <v>212</v>
      </c>
      <c r="L357" s="1">
        <v>0.69199999999999995</v>
      </c>
      <c r="M357">
        <v>12.36</v>
      </c>
      <c r="N357" s="1">
        <v>-1.236</v>
      </c>
      <c r="O357" s="6" t="s">
        <v>178</v>
      </c>
      <c r="P357">
        <v>0.54900000000000004</v>
      </c>
      <c r="Q357" s="1">
        <v>0.1429999999999999</v>
      </c>
      <c r="R357">
        <v>27.45</v>
      </c>
      <c r="S357" s="42">
        <v>-2.7450000000000001</v>
      </c>
      <c r="T357" s="1">
        <v>-1.5090000000000001</v>
      </c>
      <c r="U357">
        <v>53.6</v>
      </c>
      <c r="V357" s="21">
        <v>2255.2736</v>
      </c>
      <c r="W357">
        <v>0.26047358834244061</v>
      </c>
      <c r="X357">
        <v>2.2717056987532365E-5</v>
      </c>
      <c r="Y357">
        <v>5.1233178893677272E-6</v>
      </c>
      <c r="Z357" s="22">
        <v>5.1233178893677271</v>
      </c>
      <c r="AA357" s="22">
        <v>3.3951742142927279</v>
      </c>
      <c r="AB357" s="22">
        <v>7.5532912735435428E-2</v>
      </c>
      <c r="AC357">
        <v>31.516500000000001</v>
      </c>
      <c r="AD357" s="31">
        <v>37.700000000000003</v>
      </c>
      <c r="AE357" s="32">
        <v>480</v>
      </c>
      <c r="AF357">
        <v>22.717056987532366</v>
      </c>
      <c r="AG357">
        <v>8.6594309038552968</v>
      </c>
      <c r="AH357" t="s">
        <v>557</v>
      </c>
      <c r="AI357" t="s">
        <v>558</v>
      </c>
      <c r="AJ357" t="s">
        <v>562</v>
      </c>
    </row>
    <row r="358" spans="1:36" x14ac:dyDescent="0.35">
      <c r="A358" s="2">
        <v>44792</v>
      </c>
      <c r="B358" s="6" t="s">
        <v>18</v>
      </c>
      <c r="C358" s="6" t="s">
        <v>552</v>
      </c>
      <c r="D358" t="s">
        <v>45</v>
      </c>
      <c r="E358" t="s">
        <v>46</v>
      </c>
      <c r="F358">
        <v>4</v>
      </c>
      <c r="G358" t="s">
        <v>29</v>
      </c>
      <c r="H358" t="s">
        <v>54</v>
      </c>
      <c r="I358" t="s">
        <v>436</v>
      </c>
      <c r="J358" t="s">
        <v>436</v>
      </c>
      <c r="K358" t="s">
        <v>226</v>
      </c>
      <c r="L358" s="1">
        <v>0.70799999999999996</v>
      </c>
      <c r="M358">
        <v>15.94</v>
      </c>
      <c r="N358" s="1">
        <v>-1.5939999999999999</v>
      </c>
      <c r="O358" t="s">
        <v>60</v>
      </c>
      <c r="P358">
        <v>0.54900000000000004</v>
      </c>
      <c r="Q358" s="1">
        <v>0.15899999999999992</v>
      </c>
      <c r="R358">
        <v>35.68</v>
      </c>
      <c r="S358" s="42">
        <v>-3.5680000000000001</v>
      </c>
      <c r="T358" s="1">
        <v>-1.9740000000000002</v>
      </c>
      <c r="U358">
        <v>53.6</v>
      </c>
      <c r="V358" s="21">
        <v>2255.2736</v>
      </c>
      <c r="W358">
        <v>0.28961748633879764</v>
      </c>
      <c r="X358">
        <v>2.5885303741355889E-5</v>
      </c>
      <c r="Y358">
        <v>5.8378442155861165E-6</v>
      </c>
      <c r="Z358" s="22">
        <v>5.8378442155861165</v>
      </c>
      <c r="AA358" s="22">
        <v>2.95736789036784</v>
      </c>
      <c r="AB358" s="22">
        <v>6.5792974584152925E-2</v>
      </c>
      <c r="AC358">
        <v>34.301699999999997</v>
      </c>
      <c r="AD358" s="31">
        <v>37.700000000000003</v>
      </c>
      <c r="AE358" s="32">
        <v>480</v>
      </c>
      <c r="AF358">
        <v>25.885303741355891</v>
      </c>
      <c r="AG358">
        <v>8.2594820334704142</v>
      </c>
      <c r="AH358" t="s">
        <v>557</v>
      </c>
      <c r="AI358" t="s">
        <v>558</v>
      </c>
      <c r="AJ358" t="s">
        <v>562</v>
      </c>
    </row>
    <row r="359" spans="1:36" x14ac:dyDescent="0.35">
      <c r="A359" s="2">
        <v>44791</v>
      </c>
      <c r="B359" s="6" t="s">
        <v>18</v>
      </c>
      <c r="C359" s="6" t="s">
        <v>552</v>
      </c>
      <c r="D359" t="s">
        <v>86</v>
      </c>
      <c r="E359" t="s">
        <v>46</v>
      </c>
      <c r="F359">
        <v>3</v>
      </c>
      <c r="G359" t="s">
        <v>29</v>
      </c>
      <c r="H359" t="s">
        <v>38</v>
      </c>
      <c r="I359" t="s">
        <v>404</v>
      </c>
      <c r="J359" t="s">
        <v>404</v>
      </c>
      <c r="K359" t="s">
        <v>219</v>
      </c>
      <c r="L359" s="1">
        <v>0.71</v>
      </c>
      <c r="M359">
        <v>14.65</v>
      </c>
      <c r="N359" s="1">
        <v>-1.4650000000000001</v>
      </c>
      <c r="O359" t="s">
        <v>220</v>
      </c>
      <c r="P359">
        <v>0.57299999999999995</v>
      </c>
      <c r="Q359" s="1">
        <v>0.13700000000000001</v>
      </c>
      <c r="R359">
        <v>29.92</v>
      </c>
      <c r="S359" s="42">
        <v>-2.992</v>
      </c>
      <c r="T359" s="1">
        <v>-1.5269999999999999</v>
      </c>
      <c r="U359">
        <v>51.9</v>
      </c>
      <c r="V359" s="21">
        <v>2114.4838499999996</v>
      </c>
      <c r="W359">
        <v>0.2390924956369983</v>
      </c>
      <c r="X359">
        <v>2.0443800766505371E-5</v>
      </c>
      <c r="Y359">
        <v>4.3228086553393223E-6</v>
      </c>
      <c r="Z359" s="22">
        <v>4.3228086553393226</v>
      </c>
      <c r="AA359" s="22">
        <v>2.8309159497965442</v>
      </c>
      <c r="AB359" s="22">
        <v>6.297978068317725E-2</v>
      </c>
      <c r="AC359">
        <v>28.894600000000001</v>
      </c>
      <c r="AD359" s="37">
        <v>44.9</v>
      </c>
      <c r="AE359" s="39">
        <v>565</v>
      </c>
      <c r="AF359">
        <v>20.443800766505372</v>
      </c>
      <c r="AG359">
        <v>11.459908061879579</v>
      </c>
      <c r="AH359" t="s">
        <v>557</v>
      </c>
      <c r="AI359" t="s">
        <v>558</v>
      </c>
      <c r="AJ359" t="s">
        <v>562</v>
      </c>
    </row>
    <row r="360" spans="1:36" x14ac:dyDescent="0.35">
      <c r="A360" s="2">
        <v>44779</v>
      </c>
      <c r="B360" s="6" t="s">
        <v>18</v>
      </c>
      <c r="C360" s="6" t="s">
        <v>551</v>
      </c>
      <c r="D360" t="s">
        <v>45</v>
      </c>
      <c r="E360" t="s">
        <v>46</v>
      </c>
      <c r="F360">
        <v>12</v>
      </c>
      <c r="G360" t="s">
        <v>29</v>
      </c>
      <c r="H360" t="s">
        <v>107</v>
      </c>
      <c r="I360" t="s">
        <v>417</v>
      </c>
      <c r="J360" t="s">
        <v>417</v>
      </c>
      <c r="K360" t="s">
        <v>212</v>
      </c>
      <c r="L360" s="1">
        <v>0.72799999999999998</v>
      </c>
      <c r="M360">
        <v>10.41</v>
      </c>
      <c r="N360" s="1">
        <v>-1.0409999999999999</v>
      </c>
      <c r="O360" s="6" t="s">
        <v>178</v>
      </c>
      <c r="P360">
        <v>0.58799999999999997</v>
      </c>
      <c r="Q360" s="1">
        <v>0.14000000000000001</v>
      </c>
      <c r="R360">
        <v>25.57</v>
      </c>
      <c r="S360" s="42">
        <v>-2.5569999999999999</v>
      </c>
      <c r="T360" s="1">
        <v>-1.516</v>
      </c>
      <c r="U360">
        <v>50.9</v>
      </c>
      <c r="V360" s="21">
        <v>2033.78585</v>
      </c>
      <c r="W360">
        <v>0.23809523809523814</v>
      </c>
      <c r="X360">
        <v>2.0338882385537271E-5</v>
      </c>
      <c r="Y360">
        <v>4.1364931200519948E-6</v>
      </c>
      <c r="Z360" s="22">
        <v>4.1364931200519948</v>
      </c>
      <c r="AA360" s="22">
        <v>2.728557467052767</v>
      </c>
      <c r="AB360" s="22">
        <v>6.0702597287912843E-2</v>
      </c>
      <c r="AC360">
        <v>31.516500000000001</v>
      </c>
      <c r="AD360" s="31">
        <v>45.4</v>
      </c>
      <c r="AE360" s="32">
        <v>650</v>
      </c>
      <c r="AF360">
        <v>20.338882385537271</v>
      </c>
      <c r="AG360">
        <v>8.6594309038552968</v>
      </c>
      <c r="AH360" t="s">
        <v>557</v>
      </c>
      <c r="AI360" t="s">
        <v>558</v>
      </c>
      <c r="AJ360" t="s">
        <v>562</v>
      </c>
    </row>
    <row r="361" spans="1:36" x14ac:dyDescent="0.35">
      <c r="A361" s="2">
        <v>44748</v>
      </c>
      <c r="B361" t="s">
        <v>18</v>
      </c>
      <c r="C361" t="s">
        <v>550</v>
      </c>
      <c r="D361" t="s">
        <v>45</v>
      </c>
      <c r="E361" t="s">
        <v>46</v>
      </c>
      <c r="F361">
        <v>7</v>
      </c>
      <c r="G361" t="s">
        <v>29</v>
      </c>
      <c r="H361" t="s">
        <v>107</v>
      </c>
      <c r="I361" t="s">
        <v>417</v>
      </c>
      <c r="J361" t="s">
        <v>417</v>
      </c>
      <c r="K361" t="s">
        <v>169</v>
      </c>
      <c r="L361" s="1">
        <v>0.751</v>
      </c>
      <c r="M361">
        <v>13.89</v>
      </c>
      <c r="N361" s="1">
        <v>-1.389</v>
      </c>
      <c r="O361" t="s">
        <v>170</v>
      </c>
      <c r="P361">
        <v>0.57699999999999996</v>
      </c>
      <c r="Q361" s="1">
        <v>0.17400000000000004</v>
      </c>
      <c r="R361">
        <v>38.74</v>
      </c>
      <c r="S361" s="42">
        <v>-3.8740000000000001</v>
      </c>
      <c r="T361" s="1">
        <v>-2.4850000000000003</v>
      </c>
      <c r="U361">
        <v>50.9</v>
      </c>
      <c r="V361" s="21">
        <v>2033.78585</v>
      </c>
      <c r="W361">
        <v>0.30155979202772976</v>
      </c>
      <c r="X361">
        <v>2.7205434098284457E-5</v>
      </c>
      <c r="Y361">
        <v>5.5330026912198439E-6</v>
      </c>
      <c r="Z361" s="22">
        <v>5.5330026912198438</v>
      </c>
      <c r="AA361" s="22">
        <v>2.2265604391226734</v>
      </c>
      <c r="AB361" s="22">
        <v>4.9534599620968234E-2</v>
      </c>
      <c r="AC361">
        <v>33.4651</v>
      </c>
      <c r="AD361" s="31">
        <v>45.4</v>
      </c>
      <c r="AE361" s="32">
        <v>650</v>
      </c>
      <c r="AF361">
        <v>27.205434098284456</v>
      </c>
      <c r="AG361" s="48">
        <v>7.6280448717948737</v>
      </c>
      <c r="AH361" t="s">
        <v>557</v>
      </c>
      <c r="AI361" t="s">
        <v>558</v>
      </c>
      <c r="AJ361" t="s">
        <v>562</v>
      </c>
    </row>
    <row r="362" spans="1:36" x14ac:dyDescent="0.35">
      <c r="A362" s="2">
        <v>44792</v>
      </c>
      <c r="B362" s="6" t="s">
        <v>18</v>
      </c>
      <c r="C362" s="6" t="s">
        <v>552</v>
      </c>
      <c r="D362" t="s">
        <v>45</v>
      </c>
      <c r="E362" t="s">
        <v>46</v>
      </c>
      <c r="F362">
        <v>9</v>
      </c>
      <c r="G362" t="s">
        <v>29</v>
      </c>
      <c r="H362" t="s">
        <v>107</v>
      </c>
      <c r="I362" t="s">
        <v>417</v>
      </c>
      <c r="J362" t="s">
        <v>417</v>
      </c>
      <c r="K362" t="s">
        <v>207</v>
      </c>
      <c r="L362" s="1">
        <v>0.752</v>
      </c>
      <c r="M362">
        <v>17.86</v>
      </c>
      <c r="N362" s="1">
        <v>-1.786</v>
      </c>
      <c r="O362" t="s">
        <v>105</v>
      </c>
      <c r="P362">
        <v>0.63300000000000001</v>
      </c>
      <c r="Q362" s="1">
        <v>0.11899999999999999</v>
      </c>
      <c r="R362">
        <v>34.67</v>
      </c>
      <c r="S362" s="42">
        <v>-3.4670000000000001</v>
      </c>
      <c r="T362" s="1">
        <v>-1.681</v>
      </c>
      <c r="U362">
        <v>50.9</v>
      </c>
      <c r="V362" s="21">
        <v>2033.78585</v>
      </c>
      <c r="W362">
        <v>0.18799368088467613</v>
      </c>
      <c r="X362">
        <v>1.5206081149561188E-5</v>
      </c>
      <c r="Y362">
        <v>3.0925912675929277E-6</v>
      </c>
      <c r="Z362" s="22">
        <v>3.0925912675929279</v>
      </c>
      <c r="AA362" s="22">
        <v>1.839733056271819</v>
      </c>
      <c r="AB362" s="22">
        <v>4.0928797058746219E-2</v>
      </c>
      <c r="AC362">
        <v>34.301699999999997</v>
      </c>
      <c r="AD362" s="31">
        <v>45.4</v>
      </c>
      <c r="AE362" s="32">
        <v>650</v>
      </c>
      <c r="AF362">
        <v>15.206081149561188</v>
      </c>
      <c r="AG362">
        <v>8.2594820334704142</v>
      </c>
      <c r="AH362" t="s">
        <v>557</v>
      </c>
      <c r="AI362" t="s">
        <v>558</v>
      </c>
      <c r="AJ362" t="s">
        <v>562</v>
      </c>
    </row>
    <row r="363" spans="1:36" x14ac:dyDescent="0.35">
      <c r="A363" s="2">
        <v>44763</v>
      </c>
      <c r="B363" t="s">
        <v>18</v>
      </c>
      <c r="C363" t="s">
        <v>549</v>
      </c>
      <c r="D363" t="s">
        <v>45</v>
      </c>
      <c r="E363" t="s">
        <v>46</v>
      </c>
      <c r="F363">
        <v>1</v>
      </c>
      <c r="G363" t="s">
        <v>29</v>
      </c>
      <c r="H363" t="s">
        <v>107</v>
      </c>
      <c r="I363" t="s">
        <v>417</v>
      </c>
      <c r="J363" t="s">
        <v>417</v>
      </c>
      <c r="K363" t="s">
        <v>190</v>
      </c>
      <c r="L363" s="1">
        <v>0.755</v>
      </c>
      <c r="M363">
        <v>26.23</v>
      </c>
      <c r="N363" s="1">
        <v>-2.6230000000000002</v>
      </c>
      <c r="O363" t="s">
        <v>163</v>
      </c>
      <c r="P363">
        <v>0.64900000000000002</v>
      </c>
      <c r="Q363" s="1">
        <v>0.10599999999999998</v>
      </c>
      <c r="R363">
        <v>40.74</v>
      </c>
      <c r="S363" s="42">
        <v>-4.0739999999999998</v>
      </c>
      <c r="T363" s="1">
        <v>-1.4509999999999996</v>
      </c>
      <c r="U363">
        <v>50.9</v>
      </c>
      <c r="V363" s="21">
        <v>2033.78585</v>
      </c>
      <c r="W363">
        <v>0.16332819722650227</v>
      </c>
      <c r="X363">
        <v>1.2788666432054903E-5</v>
      </c>
      <c r="Y363">
        <v>2.600940882988325E-6</v>
      </c>
      <c r="Z363" s="22">
        <v>2.6009408829883252</v>
      </c>
      <c r="AA363" s="22">
        <v>1.7925161150849938</v>
      </c>
      <c r="AB363" s="22">
        <v>3.9878355204161858E-2</v>
      </c>
      <c r="AC363">
        <v>31.981100000000001</v>
      </c>
      <c r="AD363" s="31">
        <v>45.4</v>
      </c>
      <c r="AE363" s="32">
        <v>650</v>
      </c>
      <c r="AF363">
        <v>12.788666432054903</v>
      </c>
      <c r="AG363">
        <v>7.12949535755667</v>
      </c>
      <c r="AH363" t="s">
        <v>557</v>
      </c>
      <c r="AI363" t="s">
        <v>558</v>
      </c>
      <c r="AJ363" t="s">
        <v>562</v>
      </c>
    </row>
    <row r="364" spans="1:36" x14ac:dyDescent="0.35">
      <c r="A364" s="2">
        <v>44805</v>
      </c>
      <c r="B364" s="6" t="s">
        <v>18</v>
      </c>
      <c r="C364" s="6" t="s">
        <v>553</v>
      </c>
      <c r="D364" t="s">
        <v>45</v>
      </c>
      <c r="E364" t="s">
        <v>46</v>
      </c>
      <c r="F364">
        <v>12</v>
      </c>
      <c r="G364" t="s">
        <v>29</v>
      </c>
      <c r="H364" t="s">
        <v>107</v>
      </c>
      <c r="I364" t="s">
        <v>417</v>
      </c>
      <c r="J364" t="s">
        <v>417</v>
      </c>
      <c r="K364" t="s">
        <v>237</v>
      </c>
      <c r="L364">
        <v>0.76800000000000002</v>
      </c>
      <c r="M364">
        <v>31.59</v>
      </c>
      <c r="N364" s="1">
        <v>-3.1589999999999998</v>
      </c>
      <c r="O364" t="s">
        <v>163</v>
      </c>
      <c r="P364">
        <v>0.70299999999999996</v>
      </c>
      <c r="Q364" s="1">
        <v>6.5000000000000058E-2</v>
      </c>
      <c r="R364">
        <v>41.05</v>
      </c>
      <c r="S364" s="42">
        <v>-4.1049999999999995</v>
      </c>
      <c r="T364" s="1">
        <v>-0.94599999999999973</v>
      </c>
      <c r="U364">
        <v>50.9</v>
      </c>
      <c r="V364" s="21">
        <v>2033.78585</v>
      </c>
      <c r="W364">
        <v>9.2460881934566239E-2</v>
      </c>
      <c r="X364">
        <v>6.3480640254254355E-6</v>
      </c>
      <c r="Y364">
        <v>1.2910602789804291E-6</v>
      </c>
      <c r="Z364" s="22">
        <v>1.2910602789804291</v>
      </c>
      <c r="AA364" s="22">
        <v>1.3647571659412574</v>
      </c>
      <c r="AB364" s="22">
        <v>3.0361942396400804E-2</v>
      </c>
      <c r="AC364">
        <v>34.357199999999999</v>
      </c>
      <c r="AD364" s="31">
        <v>45.4</v>
      </c>
      <c r="AE364" s="32">
        <v>650</v>
      </c>
      <c r="AF364">
        <v>6.3480640254254359</v>
      </c>
      <c r="AG364">
        <v>6.9857928042559951</v>
      </c>
      <c r="AH364" t="s">
        <v>557</v>
      </c>
      <c r="AI364" t="s">
        <v>558</v>
      </c>
      <c r="AJ364" t="s">
        <v>562</v>
      </c>
    </row>
    <row r="365" spans="1:36" x14ac:dyDescent="0.35">
      <c r="A365" s="2">
        <v>44762</v>
      </c>
      <c r="B365" t="s">
        <v>18</v>
      </c>
      <c r="C365" t="s">
        <v>549</v>
      </c>
      <c r="D365" t="s">
        <v>20</v>
      </c>
      <c r="E365" t="s">
        <v>21</v>
      </c>
      <c r="F365">
        <v>6</v>
      </c>
      <c r="G365" t="s">
        <v>29</v>
      </c>
      <c r="H365" t="s">
        <v>76</v>
      </c>
      <c r="I365" t="s">
        <v>427</v>
      </c>
      <c r="J365" t="s">
        <v>427</v>
      </c>
      <c r="K365" t="s">
        <v>153</v>
      </c>
      <c r="L365" s="1">
        <v>0.59599999999999997</v>
      </c>
      <c r="M365" t="s">
        <v>103</v>
      </c>
      <c r="N365" s="1" t="s">
        <v>103</v>
      </c>
      <c r="O365" t="s">
        <v>183</v>
      </c>
      <c r="P365">
        <v>0.46800000000000003</v>
      </c>
      <c r="Q365" s="1">
        <v>0.12799999999999995</v>
      </c>
      <c r="R365">
        <v>34.15</v>
      </c>
      <c r="S365" s="42">
        <v>-3.415</v>
      </c>
      <c r="T365" s="1" t="s">
        <v>103</v>
      </c>
      <c r="U365">
        <v>75.5</v>
      </c>
      <c r="V365" s="21">
        <v>4474.69625</v>
      </c>
      <c r="W365">
        <v>0.27350427350427337</v>
      </c>
      <c r="X365">
        <v>2.4124026057147727E-5</v>
      </c>
      <c r="Y365">
        <v>1.0794768893282121E-5</v>
      </c>
      <c r="Z365" s="22">
        <v>10.794768893282122</v>
      </c>
      <c r="AA365" s="22" t="e">
        <v>#VALUE!</v>
      </c>
      <c r="AB365" s="22"/>
      <c r="AC365">
        <v>34.903799999999997</v>
      </c>
      <c r="AD365" s="31">
        <v>71.3</v>
      </c>
      <c r="AE365" s="32">
        <v>778</v>
      </c>
      <c r="AF365">
        <v>24.124026057147727</v>
      </c>
      <c r="AG365">
        <v>11.020894580054243</v>
      </c>
      <c r="AH365" t="s">
        <v>557</v>
      </c>
      <c r="AI365" t="s">
        <v>558</v>
      </c>
      <c r="AJ365" t="s">
        <v>562</v>
      </c>
    </row>
    <row r="366" spans="1:36" x14ac:dyDescent="0.35">
      <c r="A366" s="2">
        <v>44722</v>
      </c>
      <c r="B366" t="s">
        <v>18</v>
      </c>
      <c r="C366" t="s">
        <v>547</v>
      </c>
      <c r="D366" t="s">
        <v>123</v>
      </c>
      <c r="E366" t="s">
        <v>21</v>
      </c>
      <c r="F366">
        <v>1</v>
      </c>
      <c r="G366" t="s">
        <v>29</v>
      </c>
      <c r="H366" t="s">
        <v>124</v>
      </c>
      <c r="I366" t="s">
        <v>465</v>
      </c>
      <c r="J366" t="s">
        <v>465</v>
      </c>
      <c r="K366" t="s">
        <v>125</v>
      </c>
      <c r="L366" s="1">
        <v>0.76300000000000001</v>
      </c>
      <c r="M366">
        <v>2.34</v>
      </c>
      <c r="N366" s="1">
        <v>-0.23399999999999999</v>
      </c>
      <c r="O366" t="s">
        <v>126</v>
      </c>
      <c r="P366">
        <v>0.58399999999999996</v>
      </c>
      <c r="Q366" s="1">
        <v>0.17900000000000005</v>
      </c>
      <c r="R366">
        <v>4.42</v>
      </c>
      <c r="S366" s="42">
        <v>-0.442</v>
      </c>
      <c r="T366" s="1">
        <v>-0.20800000000000002</v>
      </c>
      <c r="U366">
        <v>69.05</v>
      </c>
      <c r="V366" s="21">
        <v>3742.8034624999996</v>
      </c>
      <c r="W366">
        <v>0.30650684931506861</v>
      </c>
      <c r="X366">
        <v>2.7755868914346271E-5</v>
      </c>
      <c r="Y366">
        <v>1.0388476227731133E-5</v>
      </c>
      <c r="Z366" s="22">
        <v>10.388476227731134</v>
      </c>
      <c r="AA366" s="22">
        <v>49.944597248707375</v>
      </c>
      <c r="AB366" s="22">
        <v>1</v>
      </c>
      <c r="AC366">
        <v>27.385200000000001</v>
      </c>
      <c r="AD366" s="31">
        <v>55.9</v>
      </c>
      <c r="AE366" s="32">
        <v>590</v>
      </c>
      <c r="AF366">
        <v>27.755868914346273</v>
      </c>
      <c r="AG366">
        <v>16.475333333333335</v>
      </c>
      <c r="AH366" t="s">
        <v>557</v>
      </c>
      <c r="AI366" t="s">
        <v>558</v>
      </c>
      <c r="AJ366" t="s">
        <v>562</v>
      </c>
    </row>
    <row r="367" spans="1:36" x14ac:dyDescent="0.35">
      <c r="A367" s="2">
        <v>44762</v>
      </c>
      <c r="B367" t="s">
        <v>18</v>
      </c>
      <c r="C367" t="s">
        <v>549</v>
      </c>
      <c r="D367" t="s">
        <v>20</v>
      </c>
      <c r="E367" t="s">
        <v>21</v>
      </c>
      <c r="F367">
        <v>13</v>
      </c>
      <c r="G367" t="s">
        <v>29</v>
      </c>
      <c r="H367" t="s">
        <v>36</v>
      </c>
      <c r="I367" t="s">
        <v>428</v>
      </c>
      <c r="J367" t="s">
        <v>428</v>
      </c>
      <c r="K367" t="s">
        <v>184</v>
      </c>
      <c r="L367" s="1">
        <v>0.64500000000000002</v>
      </c>
      <c r="M367">
        <v>38.71</v>
      </c>
      <c r="N367" s="1">
        <v>-3.871</v>
      </c>
      <c r="O367" t="s">
        <v>185</v>
      </c>
      <c r="P367">
        <v>0.52500000000000002</v>
      </c>
      <c r="Q367" s="1">
        <v>0.12</v>
      </c>
      <c r="R367">
        <v>40.82</v>
      </c>
      <c r="S367" s="42">
        <v>-4.0819999999999999</v>
      </c>
      <c r="T367" s="1">
        <v>-0.21099999999999985</v>
      </c>
      <c r="U367">
        <v>80.45</v>
      </c>
      <c r="V367" s="21">
        <v>5080.6789625000001</v>
      </c>
      <c r="W367">
        <v>0.22857142857142856</v>
      </c>
      <c r="X367">
        <v>1.9342070983938893E-5</v>
      </c>
      <c r="Y367">
        <v>9.8270853139280016E-6</v>
      </c>
      <c r="Z367" s="22">
        <v>9.8270853139280021</v>
      </c>
      <c r="AA367" s="22">
        <v>46.573864047052176</v>
      </c>
      <c r="AB367" s="22">
        <v>0.9325105025778998</v>
      </c>
      <c r="AC367">
        <v>34.903799999999997</v>
      </c>
      <c r="AD367" s="31">
        <v>69.400000000000006</v>
      </c>
      <c r="AE367" s="32">
        <v>740</v>
      </c>
      <c r="AF367">
        <v>19.342070983938893</v>
      </c>
      <c r="AG367">
        <v>11.020894580054243</v>
      </c>
      <c r="AH367" t="s">
        <v>557</v>
      </c>
      <c r="AI367" t="s">
        <v>558</v>
      </c>
      <c r="AJ367" t="s">
        <v>562</v>
      </c>
    </row>
    <row r="368" spans="1:36" x14ac:dyDescent="0.35">
      <c r="A368" s="2">
        <v>44721</v>
      </c>
      <c r="B368" t="s">
        <v>18</v>
      </c>
      <c r="C368" t="s">
        <v>547</v>
      </c>
      <c r="D368" t="s">
        <v>20</v>
      </c>
      <c r="E368" t="s">
        <v>21</v>
      </c>
      <c r="F368">
        <v>14</v>
      </c>
      <c r="G368" t="s">
        <v>29</v>
      </c>
      <c r="H368" t="s">
        <v>76</v>
      </c>
      <c r="I368" t="s">
        <v>427</v>
      </c>
      <c r="J368" t="s">
        <v>427</v>
      </c>
      <c r="K368" t="s">
        <v>23</v>
      </c>
      <c r="L368" s="1">
        <v>0.46800000000000003</v>
      </c>
      <c r="M368">
        <v>2.09</v>
      </c>
      <c r="N368" s="1">
        <v>-0.20899999999999999</v>
      </c>
      <c r="O368" t="s">
        <v>24</v>
      </c>
      <c r="P368">
        <v>0.24399999999999999</v>
      </c>
      <c r="Q368" s="1">
        <v>0.22400000000000003</v>
      </c>
      <c r="R368">
        <v>17.5</v>
      </c>
      <c r="S368" s="42">
        <v>-1.75</v>
      </c>
      <c r="T368" s="1">
        <v>-1.5409999999999999</v>
      </c>
      <c r="U368">
        <v>75.5</v>
      </c>
      <c r="V368" s="21">
        <v>4474.69625</v>
      </c>
      <c r="W368">
        <v>0.91803278688524603</v>
      </c>
      <c r="X368">
        <v>1.071088596950812E-4</v>
      </c>
      <c r="Y368">
        <v>4.79279612819356E-5</v>
      </c>
      <c r="Z368" s="22">
        <v>47.927961281935602</v>
      </c>
      <c r="AA368" s="22">
        <v>31.101856769588323</v>
      </c>
      <c r="AB368" s="22">
        <v>0.62272711703744399</v>
      </c>
      <c r="AC368">
        <v>24.548100000000002</v>
      </c>
      <c r="AD368" s="31">
        <v>71.3</v>
      </c>
      <c r="AE368" s="32">
        <v>778</v>
      </c>
      <c r="AF368">
        <v>107.10885969508121</v>
      </c>
      <c r="AG368">
        <v>14.811333333333334</v>
      </c>
      <c r="AH368" t="s">
        <v>557</v>
      </c>
      <c r="AI368" t="s">
        <v>558</v>
      </c>
      <c r="AJ368" t="s">
        <v>562</v>
      </c>
    </row>
    <row r="369" spans="1:36" x14ac:dyDescent="0.35">
      <c r="A369" s="2">
        <v>44722</v>
      </c>
      <c r="B369" t="s">
        <v>18</v>
      </c>
      <c r="C369" t="s">
        <v>547</v>
      </c>
      <c r="D369" t="s">
        <v>109</v>
      </c>
      <c r="E369" t="s">
        <v>21</v>
      </c>
      <c r="F369">
        <v>2</v>
      </c>
      <c r="G369" t="s">
        <v>29</v>
      </c>
      <c r="H369" t="s">
        <v>66</v>
      </c>
      <c r="I369" t="s">
        <v>450</v>
      </c>
      <c r="J369" t="s">
        <v>450</v>
      </c>
      <c r="K369" t="s">
        <v>117</v>
      </c>
      <c r="L369" s="1">
        <v>0.68899999999999995</v>
      </c>
      <c r="M369">
        <v>1.71</v>
      </c>
      <c r="N369" s="1">
        <v>-0.17099999999999999</v>
      </c>
      <c r="O369" t="s">
        <v>118</v>
      </c>
      <c r="P369">
        <v>0.48499999999999999</v>
      </c>
      <c r="Q369" s="1">
        <v>0.20399999999999996</v>
      </c>
      <c r="R369">
        <v>13.07</v>
      </c>
      <c r="S369" s="42">
        <v>-1.3069999999999999</v>
      </c>
      <c r="T369" s="1">
        <v>-1.1359999999999999</v>
      </c>
      <c r="U369">
        <v>90.85</v>
      </c>
      <c r="V369" s="21">
        <v>6479.1721625</v>
      </c>
      <c r="W369">
        <v>0.42061855670103088</v>
      </c>
      <c r="X369">
        <v>4.0978269778104939E-5</v>
      </c>
      <c r="Y369">
        <v>2.6550526481371257E-5</v>
      </c>
      <c r="Z369" s="22">
        <v>26.550526481371257</v>
      </c>
      <c r="AA369" s="22">
        <v>23.371942325150755</v>
      </c>
      <c r="AB369" s="22">
        <v>0.46795734323932425</v>
      </c>
      <c r="AC369">
        <v>27.385200000000001</v>
      </c>
      <c r="AD369" s="31">
        <v>85.7</v>
      </c>
      <c r="AE369" s="32">
        <v>734</v>
      </c>
      <c r="AF369">
        <v>40.978269778104938</v>
      </c>
      <c r="AG369">
        <v>18.418666666666667</v>
      </c>
      <c r="AH369" t="s">
        <v>557</v>
      </c>
      <c r="AI369" t="s">
        <v>558</v>
      </c>
      <c r="AJ369" t="s">
        <v>562</v>
      </c>
    </row>
    <row r="370" spans="1:36" x14ac:dyDescent="0.35">
      <c r="A370" s="2">
        <v>44777</v>
      </c>
      <c r="B370" t="s">
        <v>18</v>
      </c>
      <c r="C370" t="s">
        <v>551</v>
      </c>
      <c r="D370" t="s">
        <v>109</v>
      </c>
      <c r="E370" t="s">
        <v>21</v>
      </c>
      <c r="F370">
        <v>14</v>
      </c>
      <c r="G370" t="s">
        <v>29</v>
      </c>
      <c r="H370" t="s">
        <v>66</v>
      </c>
      <c r="I370" t="s">
        <v>450</v>
      </c>
      <c r="J370" t="s">
        <v>450</v>
      </c>
      <c r="K370" t="s">
        <v>87</v>
      </c>
      <c r="L370" s="1">
        <v>0.72699999999999998</v>
      </c>
      <c r="M370">
        <v>6.58</v>
      </c>
      <c r="N370" s="1">
        <v>-0.65800000000000003</v>
      </c>
      <c r="O370" t="s">
        <v>180</v>
      </c>
      <c r="P370">
        <v>0.52500000000000002</v>
      </c>
      <c r="Q370" s="1">
        <v>0.20199999999999996</v>
      </c>
      <c r="R370">
        <v>17.04</v>
      </c>
      <c r="S370" s="42">
        <v>-1.704</v>
      </c>
      <c r="T370" s="1">
        <v>-1.0459999999999998</v>
      </c>
      <c r="U370">
        <v>90.85</v>
      </c>
      <c r="V370" s="21">
        <v>6479.1721625</v>
      </c>
      <c r="W370">
        <v>0.38476190476190464</v>
      </c>
      <c r="X370">
        <v>3.6721329347175186E-5</v>
      </c>
      <c r="Y370">
        <v>2.3792381487621175E-5</v>
      </c>
      <c r="Z370" s="22">
        <v>23.792381487621174</v>
      </c>
      <c r="AA370" s="22">
        <v>22.746062607668431</v>
      </c>
      <c r="AB370" s="22">
        <v>0.45542586401069246</v>
      </c>
      <c r="AC370">
        <v>29.967099999999999</v>
      </c>
      <c r="AD370" s="31">
        <v>85.7</v>
      </c>
      <c r="AE370" s="32">
        <v>734</v>
      </c>
      <c r="AF370">
        <v>36.721329347175185</v>
      </c>
      <c r="AG370">
        <v>15.50428820417056</v>
      </c>
      <c r="AH370" t="s">
        <v>557</v>
      </c>
      <c r="AI370" t="s">
        <v>558</v>
      </c>
      <c r="AJ370" t="s">
        <v>562</v>
      </c>
    </row>
    <row r="371" spans="1:36" x14ac:dyDescent="0.35">
      <c r="A371" s="2">
        <v>44806</v>
      </c>
      <c r="B371" s="6" t="s">
        <v>18</v>
      </c>
      <c r="C371" s="6" t="s">
        <v>553</v>
      </c>
      <c r="D371" t="s">
        <v>20</v>
      </c>
      <c r="E371" t="s">
        <v>21</v>
      </c>
      <c r="F371">
        <v>15</v>
      </c>
      <c r="G371" t="s">
        <v>29</v>
      </c>
      <c r="H371" t="s">
        <v>76</v>
      </c>
      <c r="I371" t="s">
        <v>427</v>
      </c>
      <c r="J371" t="s">
        <v>427</v>
      </c>
      <c r="K371" t="s">
        <v>241</v>
      </c>
      <c r="L371" s="1">
        <v>0.64100000000000001</v>
      </c>
      <c r="M371">
        <v>7.84</v>
      </c>
      <c r="N371" s="1">
        <v>-0.78400000000000003</v>
      </c>
      <c r="O371" t="s">
        <v>32</v>
      </c>
      <c r="P371">
        <v>0.41799999999999998</v>
      </c>
      <c r="Q371" s="1">
        <v>0.22300000000000003</v>
      </c>
      <c r="R371">
        <v>20.64</v>
      </c>
      <c r="S371" s="42">
        <v>-2.0640000000000001</v>
      </c>
      <c r="T371" s="1">
        <v>-1.28</v>
      </c>
      <c r="U371">
        <v>75.5</v>
      </c>
      <c r="V371" s="21">
        <v>4474.69625</v>
      </c>
      <c r="W371">
        <v>0.53349282296650724</v>
      </c>
      <c r="X371">
        <v>5.4908836966362465E-5</v>
      </c>
      <c r="Y371">
        <v>2.457003668652435E-5</v>
      </c>
      <c r="Z371" s="22">
        <v>24.57003668652435</v>
      </c>
      <c r="AA371" s="22">
        <v>19.195341161347148</v>
      </c>
      <c r="AB371" s="22">
        <v>0.38433266381845382</v>
      </c>
      <c r="AC371">
        <v>35.566600000000001</v>
      </c>
      <c r="AD371" s="31">
        <v>71.3</v>
      </c>
      <c r="AE371" s="32">
        <v>778</v>
      </c>
      <c r="AF371">
        <v>54.908836966362465</v>
      </c>
      <c r="AG371">
        <v>11.450000000000001</v>
      </c>
      <c r="AH371" t="s">
        <v>557</v>
      </c>
      <c r="AI371" t="s">
        <v>558</v>
      </c>
      <c r="AJ371" t="s">
        <v>562</v>
      </c>
    </row>
    <row r="372" spans="1:36" x14ac:dyDescent="0.35">
      <c r="A372" s="2">
        <v>44721</v>
      </c>
      <c r="B372" t="s">
        <v>18</v>
      </c>
      <c r="C372" t="s">
        <v>547</v>
      </c>
      <c r="D372" t="s">
        <v>20</v>
      </c>
      <c r="E372" t="s">
        <v>21</v>
      </c>
      <c r="F372">
        <v>4</v>
      </c>
      <c r="G372" t="s">
        <v>29</v>
      </c>
      <c r="H372" t="s">
        <v>36</v>
      </c>
      <c r="I372" t="s">
        <v>428</v>
      </c>
      <c r="J372" t="s">
        <v>428</v>
      </c>
      <c r="K372" t="s">
        <v>23</v>
      </c>
      <c r="L372" s="1">
        <v>0.54200000000000004</v>
      </c>
      <c r="M372">
        <v>3.09</v>
      </c>
      <c r="N372" s="1">
        <v>-0.309</v>
      </c>
      <c r="O372" t="s">
        <v>32</v>
      </c>
      <c r="P372">
        <v>0.38600000000000001</v>
      </c>
      <c r="Q372" s="1">
        <v>0.15600000000000003</v>
      </c>
      <c r="R372">
        <v>13.84</v>
      </c>
      <c r="S372" s="42">
        <v>-1.3839999999999999</v>
      </c>
      <c r="T372" s="1">
        <v>-1.075</v>
      </c>
      <c r="U372">
        <v>80.45</v>
      </c>
      <c r="V372" s="21">
        <v>5080.6789625000001</v>
      </c>
      <c r="W372">
        <v>0.4041450777202073</v>
      </c>
      <c r="X372">
        <v>3.9011654554745457E-5</v>
      </c>
      <c r="Y372">
        <v>1.9820569258861258E-5</v>
      </c>
      <c r="Z372" s="22">
        <v>19.820569258861259</v>
      </c>
      <c r="AA372" s="22">
        <v>18.437738845452333</v>
      </c>
      <c r="AB372" s="22">
        <v>0.36916381041098201</v>
      </c>
      <c r="AC372">
        <v>24.548100000000002</v>
      </c>
      <c r="AD372" s="31">
        <v>69.400000000000006</v>
      </c>
      <c r="AE372" s="32">
        <v>740</v>
      </c>
      <c r="AF372">
        <v>39.011654554745455</v>
      </c>
      <c r="AG372">
        <v>14.811333333333334</v>
      </c>
      <c r="AH372" t="s">
        <v>557</v>
      </c>
      <c r="AI372" t="s">
        <v>558</v>
      </c>
      <c r="AJ372" t="s">
        <v>562</v>
      </c>
    </row>
    <row r="373" spans="1:36" x14ac:dyDescent="0.35">
      <c r="A373" s="2">
        <v>44749</v>
      </c>
      <c r="B373" t="s">
        <v>18</v>
      </c>
      <c r="C373" t="s">
        <v>550</v>
      </c>
      <c r="D373" t="s">
        <v>109</v>
      </c>
      <c r="E373" t="s">
        <v>21</v>
      </c>
      <c r="F373">
        <v>9</v>
      </c>
      <c r="G373" t="s">
        <v>29</v>
      </c>
      <c r="H373" t="s">
        <v>66</v>
      </c>
      <c r="I373" t="s">
        <v>450</v>
      </c>
      <c r="J373" t="s">
        <v>450</v>
      </c>
      <c r="K373" t="s">
        <v>153</v>
      </c>
      <c r="L373" s="1">
        <v>0.74299999999999999</v>
      </c>
      <c r="M373">
        <v>10.57</v>
      </c>
      <c r="N373" s="1">
        <v>-1.0569999999999999</v>
      </c>
      <c r="O373" t="s">
        <v>176</v>
      </c>
      <c r="P373">
        <v>0.53200000000000003</v>
      </c>
      <c r="Q373" s="1">
        <v>0.21099999999999997</v>
      </c>
      <c r="R373">
        <v>24.34</v>
      </c>
      <c r="S373" s="42">
        <v>-2.4340000000000002</v>
      </c>
      <c r="T373" s="1">
        <v>-1.3770000000000002</v>
      </c>
      <c r="U373">
        <v>90.85</v>
      </c>
      <c r="V373" s="21">
        <v>6479.1721625</v>
      </c>
      <c r="W373">
        <v>0.39661654135338337</v>
      </c>
      <c r="X373">
        <v>3.811899521788311E-5</v>
      </c>
      <c r="Y373">
        <v>2.4697953267817887E-5</v>
      </c>
      <c r="Z373" s="22">
        <v>24.697953267817887</v>
      </c>
      <c r="AA373" s="22">
        <v>17.936059018023155</v>
      </c>
      <c r="AB373" s="22">
        <v>0.35911908430587397</v>
      </c>
      <c r="AC373">
        <v>34.081400000000002</v>
      </c>
      <c r="AD373" s="31">
        <v>85.7</v>
      </c>
      <c r="AE373" s="32">
        <v>734</v>
      </c>
      <c r="AF373">
        <v>38.118995217883111</v>
      </c>
      <c r="AG373">
        <v>13.083333333333334</v>
      </c>
      <c r="AH373" t="s">
        <v>557</v>
      </c>
      <c r="AI373" t="s">
        <v>558</v>
      </c>
      <c r="AJ373" t="s">
        <v>562</v>
      </c>
    </row>
    <row r="374" spans="1:36" x14ac:dyDescent="0.35">
      <c r="A374" s="2">
        <v>44790</v>
      </c>
      <c r="B374" s="6" t="s">
        <v>18</v>
      </c>
      <c r="C374" s="6" t="s">
        <v>552</v>
      </c>
      <c r="D374" t="s">
        <v>109</v>
      </c>
      <c r="E374" t="s">
        <v>21</v>
      </c>
      <c r="F374">
        <v>14</v>
      </c>
      <c r="G374" t="s">
        <v>29</v>
      </c>
      <c r="H374" t="s">
        <v>66</v>
      </c>
      <c r="I374" t="s">
        <v>450</v>
      </c>
      <c r="J374" t="s">
        <v>450</v>
      </c>
      <c r="K374" t="s">
        <v>215</v>
      </c>
      <c r="L374" s="1">
        <v>0.74299999999999999</v>
      </c>
      <c r="M374">
        <v>21.15</v>
      </c>
      <c r="N374" s="1">
        <v>-2.1149999999999998</v>
      </c>
      <c r="O374" s="6" t="s">
        <v>160</v>
      </c>
      <c r="P374">
        <v>0.55400000000000005</v>
      </c>
      <c r="Q374" s="1">
        <v>0.18899999999999995</v>
      </c>
      <c r="R374">
        <v>32.869999999999997</v>
      </c>
      <c r="S374" s="42">
        <v>-3.2869999999999999</v>
      </c>
      <c r="T374" s="1">
        <v>-1.1720000000000002</v>
      </c>
      <c r="U374">
        <v>90.85</v>
      </c>
      <c r="V374" s="21">
        <v>6479.1721625</v>
      </c>
      <c r="W374">
        <v>0.34115523465703956</v>
      </c>
      <c r="X374">
        <v>3.1667291656668502E-5</v>
      </c>
      <c r="Y374">
        <v>2.0517783456365508E-5</v>
      </c>
      <c r="Z374" s="22">
        <v>20.517783456365507</v>
      </c>
      <c r="AA374" s="22">
        <v>17.506641174373296</v>
      </c>
      <c r="AB374" s="22">
        <v>0.35052120097814971</v>
      </c>
      <c r="AC374">
        <v>32.178800000000003</v>
      </c>
      <c r="AD374" s="31">
        <v>85.7</v>
      </c>
      <c r="AE374" s="32">
        <v>734</v>
      </c>
      <c r="AF374">
        <v>31.667291656668503</v>
      </c>
      <c r="AG374">
        <v>15.49463920787486</v>
      </c>
      <c r="AH374" t="s">
        <v>557</v>
      </c>
      <c r="AI374" t="s">
        <v>558</v>
      </c>
      <c r="AJ374" t="s">
        <v>562</v>
      </c>
    </row>
    <row r="375" spans="1:36" x14ac:dyDescent="0.35">
      <c r="A375" s="2">
        <v>44734</v>
      </c>
      <c r="B375" t="s">
        <v>18</v>
      </c>
      <c r="C375" t="s">
        <v>548</v>
      </c>
      <c r="D375" t="s">
        <v>109</v>
      </c>
      <c r="E375" t="s">
        <v>21</v>
      </c>
      <c r="F375">
        <v>1</v>
      </c>
      <c r="G375" t="s">
        <v>29</v>
      </c>
      <c r="H375" t="s">
        <v>66</v>
      </c>
      <c r="I375" t="s">
        <v>450</v>
      </c>
      <c r="J375" t="s">
        <v>450</v>
      </c>
      <c r="K375" t="s">
        <v>69</v>
      </c>
      <c r="L375" s="1">
        <v>0.70499999999999996</v>
      </c>
      <c r="M375">
        <v>4.49</v>
      </c>
      <c r="N375" s="1">
        <v>-0.44900000000000001</v>
      </c>
      <c r="O375" t="s">
        <v>135</v>
      </c>
      <c r="P375">
        <v>0.498</v>
      </c>
      <c r="Q375" s="1">
        <v>0.20699999999999996</v>
      </c>
      <c r="R375">
        <v>21.08</v>
      </c>
      <c r="S375" s="42">
        <v>-2.1079999999999997</v>
      </c>
      <c r="T375" s="1">
        <v>-1.6589999999999996</v>
      </c>
      <c r="U375">
        <v>90.85</v>
      </c>
      <c r="V375" s="21">
        <v>6479.1721625</v>
      </c>
      <c r="W375">
        <v>0.41566265060240959</v>
      </c>
      <c r="X375">
        <v>4.0384725540821458E-5</v>
      </c>
      <c r="Y375">
        <v>2.6165958951429316E-5</v>
      </c>
      <c r="Z375" s="22">
        <v>26.165958951429317</v>
      </c>
      <c r="AA375" s="22">
        <v>15.772127155774156</v>
      </c>
      <c r="AB375" s="22">
        <v>0.3157924411402665</v>
      </c>
      <c r="AC375">
        <v>31.695499999999999</v>
      </c>
      <c r="AD375" s="31">
        <v>85.7</v>
      </c>
      <c r="AE375" s="32">
        <v>734</v>
      </c>
      <c r="AF375">
        <v>40.384725540821456</v>
      </c>
      <c r="AG375">
        <v>15.591269841269842</v>
      </c>
      <c r="AH375" t="s">
        <v>557</v>
      </c>
      <c r="AI375" t="s">
        <v>558</v>
      </c>
      <c r="AJ375" t="s">
        <v>562</v>
      </c>
    </row>
    <row r="376" spans="1:36" x14ac:dyDescent="0.35">
      <c r="A376" s="2">
        <v>44747</v>
      </c>
      <c r="B376" t="s">
        <v>18</v>
      </c>
      <c r="C376" t="s">
        <v>550</v>
      </c>
      <c r="D376" t="s">
        <v>20</v>
      </c>
      <c r="E376" t="s">
        <v>21</v>
      </c>
      <c r="F376">
        <v>15</v>
      </c>
      <c r="G376" t="s">
        <v>29</v>
      </c>
      <c r="H376" t="s">
        <v>76</v>
      </c>
      <c r="I376" t="s">
        <v>427</v>
      </c>
      <c r="J376" t="s">
        <v>427</v>
      </c>
      <c r="K376" t="s">
        <v>143</v>
      </c>
      <c r="L376" s="1">
        <v>0.58099999999999996</v>
      </c>
      <c r="M376">
        <v>21.09</v>
      </c>
      <c r="N376" s="1">
        <v>-2.109</v>
      </c>
      <c r="O376" t="s">
        <v>163</v>
      </c>
      <c r="P376">
        <v>0.41699999999999998</v>
      </c>
      <c r="Q376" s="1">
        <v>0.16399999999999998</v>
      </c>
      <c r="R376">
        <v>33.83</v>
      </c>
      <c r="S376" s="42">
        <v>-3.383</v>
      </c>
      <c r="T376" s="1">
        <v>-1.274</v>
      </c>
      <c r="U376">
        <v>75.5</v>
      </c>
      <c r="V376" s="21">
        <v>4474.69625</v>
      </c>
      <c r="W376">
        <v>0.39328537170263783</v>
      </c>
      <c r="X376">
        <v>3.7725261136178648E-5</v>
      </c>
      <c r="Y376">
        <v>1.6880908453632931E-5</v>
      </c>
      <c r="Z376" s="22">
        <v>16.88090845363293</v>
      </c>
      <c r="AA376" s="22">
        <v>13.250320607247197</v>
      </c>
      <c r="AB376" s="22">
        <v>0.26530036494930775</v>
      </c>
      <c r="AC376">
        <v>33.278799999999997</v>
      </c>
      <c r="AD376" s="31">
        <v>71.3</v>
      </c>
      <c r="AE376" s="32">
        <v>778</v>
      </c>
      <c r="AF376">
        <v>37.725261136178645</v>
      </c>
      <c r="AG376">
        <v>11.802345679012349</v>
      </c>
      <c r="AH376" t="s">
        <v>557</v>
      </c>
      <c r="AI376" t="s">
        <v>558</v>
      </c>
      <c r="AJ376" t="s">
        <v>562</v>
      </c>
    </row>
    <row r="377" spans="1:36" x14ac:dyDescent="0.35">
      <c r="A377" s="2">
        <v>44804</v>
      </c>
      <c r="B377" s="6" t="s">
        <v>18</v>
      </c>
      <c r="C377" s="6" t="s">
        <v>553</v>
      </c>
      <c r="D377" t="s">
        <v>109</v>
      </c>
      <c r="E377" t="s">
        <v>21</v>
      </c>
      <c r="F377">
        <v>12</v>
      </c>
      <c r="G377" t="s">
        <v>29</v>
      </c>
      <c r="H377" t="s">
        <v>66</v>
      </c>
      <c r="I377" t="s">
        <v>450</v>
      </c>
      <c r="J377" t="s">
        <v>450</v>
      </c>
      <c r="K377" t="s">
        <v>226</v>
      </c>
      <c r="L377" s="1">
        <v>0.748</v>
      </c>
      <c r="M377">
        <v>8.76</v>
      </c>
      <c r="N377" s="1">
        <v>-0.876</v>
      </c>
      <c r="O377" t="s">
        <v>233</v>
      </c>
      <c r="P377">
        <v>0.54800000000000004</v>
      </c>
      <c r="Q377" s="1">
        <v>0.19999999999999996</v>
      </c>
      <c r="R377">
        <v>26.41</v>
      </c>
      <c r="S377" s="42">
        <v>-2.641</v>
      </c>
      <c r="T377" s="1">
        <v>-1.7650000000000001</v>
      </c>
      <c r="U377">
        <v>90.85</v>
      </c>
      <c r="V377" s="21">
        <v>6479.1721625</v>
      </c>
      <c r="W377">
        <v>0.36496350364963492</v>
      </c>
      <c r="X377">
        <v>3.4409314328732451E-5</v>
      </c>
      <c r="Y377">
        <v>2.2294387152943568E-5</v>
      </c>
      <c r="Z377" s="22">
        <v>22.294387152943568</v>
      </c>
      <c r="AA377" s="22">
        <v>12.631380823197487</v>
      </c>
      <c r="AB377" s="22">
        <v>0.25290783834884023</v>
      </c>
      <c r="AC377">
        <v>32.519599999999997</v>
      </c>
      <c r="AD377" s="31">
        <v>85.7</v>
      </c>
      <c r="AE377" s="32">
        <v>734</v>
      </c>
      <c r="AF377">
        <v>34.409314328732449</v>
      </c>
      <c r="AG377">
        <v>7.0107887060214562</v>
      </c>
      <c r="AH377" t="s">
        <v>557</v>
      </c>
      <c r="AI377" t="s">
        <v>558</v>
      </c>
      <c r="AJ377" t="s">
        <v>562</v>
      </c>
    </row>
    <row r="378" spans="1:36" x14ac:dyDescent="0.35">
      <c r="A378" s="2">
        <v>44747</v>
      </c>
      <c r="B378" t="s">
        <v>18</v>
      </c>
      <c r="C378" t="s">
        <v>550</v>
      </c>
      <c r="D378" t="s">
        <v>20</v>
      </c>
      <c r="E378" t="s">
        <v>21</v>
      </c>
      <c r="F378">
        <v>7</v>
      </c>
      <c r="G378" t="s">
        <v>29</v>
      </c>
      <c r="H378" t="s">
        <v>36</v>
      </c>
      <c r="I378" t="s">
        <v>428</v>
      </c>
      <c r="J378" t="s">
        <v>428</v>
      </c>
      <c r="K378" t="s">
        <v>165</v>
      </c>
      <c r="L378" s="1">
        <v>0.627</v>
      </c>
      <c r="M378">
        <v>24.06</v>
      </c>
      <c r="N378" s="1">
        <v>-2.4059999999999997</v>
      </c>
      <c r="O378" t="s">
        <v>146</v>
      </c>
      <c r="P378">
        <v>0.48299999999999998</v>
      </c>
      <c r="Q378" s="1">
        <v>0.14400000000000002</v>
      </c>
      <c r="R378">
        <v>36.54</v>
      </c>
      <c r="S378" s="42">
        <v>-3.6539999999999999</v>
      </c>
      <c r="T378" s="1">
        <v>-1.2480000000000002</v>
      </c>
      <c r="U378">
        <v>80.45</v>
      </c>
      <c r="V378" s="21">
        <v>5080.6789625000001</v>
      </c>
      <c r="W378">
        <v>0.29813664596273298</v>
      </c>
      <c r="X378">
        <v>2.6825774602547108E-5</v>
      </c>
      <c r="Y378">
        <v>1.362931486759279E-5</v>
      </c>
      <c r="Z378" s="22">
        <v>13.62931486759279</v>
      </c>
      <c r="AA378" s="22">
        <v>10.920925374673708</v>
      </c>
      <c r="AB378" s="22">
        <v>0.21866078364174921</v>
      </c>
      <c r="AC378">
        <v>33.278799999999997</v>
      </c>
      <c r="AD378" s="31">
        <v>69.400000000000006</v>
      </c>
      <c r="AE378" s="32">
        <v>740</v>
      </c>
      <c r="AF378">
        <v>26.825774602547106</v>
      </c>
      <c r="AG378">
        <v>11.802345679012349</v>
      </c>
      <c r="AH378" t="s">
        <v>557</v>
      </c>
      <c r="AI378" t="s">
        <v>558</v>
      </c>
      <c r="AJ378" t="s">
        <v>562</v>
      </c>
    </row>
    <row r="379" spans="1:36" x14ac:dyDescent="0.35">
      <c r="A379" s="2">
        <v>44776</v>
      </c>
      <c r="B379" t="s">
        <v>18</v>
      </c>
      <c r="C379" t="s">
        <v>551</v>
      </c>
      <c r="D379" t="s">
        <v>123</v>
      </c>
      <c r="E379" t="s">
        <v>21</v>
      </c>
      <c r="F379">
        <v>3</v>
      </c>
      <c r="G379" t="s">
        <v>29</v>
      </c>
      <c r="H379" t="s">
        <v>124</v>
      </c>
      <c r="I379" t="s">
        <v>465</v>
      </c>
      <c r="J379" t="s">
        <v>465</v>
      </c>
      <c r="K379" t="s">
        <v>87</v>
      </c>
      <c r="L379" s="1">
        <v>0.78300000000000003</v>
      </c>
      <c r="M379">
        <v>5.07</v>
      </c>
      <c r="N379" s="1">
        <v>-0.50700000000000001</v>
      </c>
      <c r="O379" t="s">
        <v>201</v>
      </c>
      <c r="P379">
        <v>0.61799999999999999</v>
      </c>
      <c r="Q379" s="1">
        <v>0.16500000000000004</v>
      </c>
      <c r="R379">
        <v>13.24</v>
      </c>
      <c r="S379" s="42">
        <v>-1.3240000000000001</v>
      </c>
      <c r="T379" s="1">
        <v>-0.81700000000000006</v>
      </c>
      <c r="U379">
        <v>69.05</v>
      </c>
      <c r="V379" s="21">
        <v>3742.8034624999996</v>
      </c>
      <c r="W379">
        <v>0.26699029126213597</v>
      </c>
      <c r="X379">
        <v>2.3418705429310345E-5</v>
      </c>
      <c r="Y379">
        <v>8.7651611768090293E-6</v>
      </c>
      <c r="Z379" s="22">
        <v>8.7651611768090287</v>
      </c>
      <c r="AA379" s="22">
        <v>10.72847145264263</v>
      </c>
      <c r="AB379" s="22">
        <v>0.21480743569159888</v>
      </c>
      <c r="AC379">
        <v>28.545300000000001</v>
      </c>
      <c r="AD379" s="31">
        <v>55.9</v>
      </c>
      <c r="AE379" s="32">
        <v>590</v>
      </c>
      <c r="AF379">
        <v>23.418705429310346</v>
      </c>
      <c r="AG379">
        <v>11.355774909963984</v>
      </c>
      <c r="AH379" t="s">
        <v>557</v>
      </c>
      <c r="AI379" t="s">
        <v>558</v>
      </c>
      <c r="AJ379" t="s">
        <v>562</v>
      </c>
    </row>
    <row r="380" spans="1:36" x14ac:dyDescent="0.35">
      <c r="A380" s="2">
        <v>44750</v>
      </c>
      <c r="B380" t="s">
        <v>18</v>
      </c>
      <c r="C380" t="s">
        <v>550</v>
      </c>
      <c r="D380" t="s">
        <v>123</v>
      </c>
      <c r="E380" t="s">
        <v>21</v>
      </c>
      <c r="F380">
        <v>3</v>
      </c>
      <c r="G380" t="s">
        <v>29</v>
      </c>
      <c r="H380" t="s">
        <v>124</v>
      </c>
      <c r="I380" t="s">
        <v>465</v>
      </c>
      <c r="J380" t="s">
        <v>465</v>
      </c>
      <c r="K380" t="s">
        <v>134</v>
      </c>
      <c r="L380" s="1">
        <v>0.80300000000000005</v>
      </c>
      <c r="M380">
        <v>13.35</v>
      </c>
      <c r="N380" s="1">
        <v>-1.335</v>
      </c>
      <c r="O380" t="s">
        <v>179</v>
      </c>
      <c r="P380">
        <v>0.60699999999999998</v>
      </c>
      <c r="Q380" s="1">
        <v>0.19600000000000006</v>
      </c>
      <c r="R380">
        <v>24.13</v>
      </c>
      <c r="S380" s="42">
        <v>-2.4129999999999998</v>
      </c>
      <c r="T380" s="1">
        <v>-1.0779999999999998</v>
      </c>
      <c r="U380">
        <v>69.05</v>
      </c>
      <c r="V380" s="21">
        <v>3742.8034624999996</v>
      </c>
      <c r="W380">
        <v>0.32289950576606269</v>
      </c>
      <c r="X380">
        <v>2.9594356868790647E-5</v>
      </c>
      <c r="Y380">
        <v>1.1076586135897028E-5</v>
      </c>
      <c r="Z380" s="22">
        <v>11.076586135897028</v>
      </c>
      <c r="AA380" s="22">
        <v>10.275126285618766</v>
      </c>
      <c r="AB380" s="22">
        <v>0.20573047507876258</v>
      </c>
      <c r="AC380">
        <v>33.388599999999997</v>
      </c>
      <c r="AD380" s="31">
        <v>55.9</v>
      </c>
      <c r="AE380" s="32">
        <v>590</v>
      </c>
      <c r="AF380">
        <v>29.594356868790648</v>
      </c>
      <c r="AG380">
        <v>10.019670781892938</v>
      </c>
      <c r="AH380" t="s">
        <v>557</v>
      </c>
      <c r="AI380" t="s">
        <v>558</v>
      </c>
      <c r="AJ380" t="s">
        <v>562</v>
      </c>
    </row>
    <row r="381" spans="1:36" x14ac:dyDescent="0.35">
      <c r="A381" s="2">
        <v>44763</v>
      </c>
      <c r="B381" t="s">
        <v>18</v>
      </c>
      <c r="C381" t="s">
        <v>549</v>
      </c>
      <c r="D381" t="s">
        <v>109</v>
      </c>
      <c r="E381" t="s">
        <v>21</v>
      </c>
      <c r="F381">
        <v>13</v>
      </c>
      <c r="G381" t="s">
        <v>29</v>
      </c>
      <c r="H381" t="s">
        <v>66</v>
      </c>
      <c r="I381" t="s">
        <v>450</v>
      </c>
      <c r="J381" t="s">
        <v>450</v>
      </c>
      <c r="K381" t="s">
        <v>188</v>
      </c>
      <c r="L381" s="1">
        <v>0.67800000000000005</v>
      </c>
      <c r="M381">
        <v>22.09</v>
      </c>
      <c r="N381" s="1">
        <v>-2.2090000000000001</v>
      </c>
      <c r="O381" t="s">
        <v>189</v>
      </c>
      <c r="P381">
        <v>0.56599999999999995</v>
      </c>
      <c r="Q381" s="1">
        <v>0.1120000000000001</v>
      </c>
      <c r="R381">
        <v>32.36</v>
      </c>
      <c r="S381" s="42">
        <v>-3.2359999999999998</v>
      </c>
      <c r="T381" s="1">
        <v>-1.0269999999999997</v>
      </c>
      <c r="U381">
        <v>90.85</v>
      </c>
      <c r="V381" s="21">
        <v>6479.1721625</v>
      </c>
      <c r="W381">
        <v>0.197879858657244</v>
      </c>
      <c r="X381">
        <v>1.6196356238788508E-5</v>
      </c>
      <c r="Y381">
        <v>1.049389804762917E-5</v>
      </c>
      <c r="Z381" s="22">
        <v>10.49389804762917</v>
      </c>
      <c r="AA381" s="22">
        <v>10.218011730895007</v>
      </c>
      <c r="AB381" s="22">
        <v>0.20458691692184955</v>
      </c>
      <c r="AC381">
        <v>31.981100000000001</v>
      </c>
      <c r="AD381" s="31">
        <v>85.7</v>
      </c>
      <c r="AE381" s="32">
        <v>734</v>
      </c>
      <c r="AF381">
        <v>16.196356238788507</v>
      </c>
      <c r="AG381">
        <v>12.389091192032369</v>
      </c>
      <c r="AH381" t="s">
        <v>557</v>
      </c>
      <c r="AI381" t="s">
        <v>558</v>
      </c>
      <c r="AJ381" t="s">
        <v>562</v>
      </c>
    </row>
    <row r="382" spans="1:36" x14ac:dyDescent="0.35">
      <c r="A382" s="2">
        <v>44779</v>
      </c>
      <c r="B382" s="6" t="s">
        <v>18</v>
      </c>
      <c r="C382" s="6" t="s">
        <v>551</v>
      </c>
      <c r="D382" t="s">
        <v>20</v>
      </c>
      <c r="E382" t="s">
        <v>21</v>
      </c>
      <c r="F382">
        <v>4</v>
      </c>
      <c r="G382" t="s">
        <v>29</v>
      </c>
      <c r="H382" t="s">
        <v>76</v>
      </c>
      <c r="I382" t="s">
        <v>427</v>
      </c>
      <c r="J382" t="s">
        <v>427</v>
      </c>
      <c r="K382" t="s">
        <v>117</v>
      </c>
      <c r="L382" s="1">
        <v>0.56799999999999995</v>
      </c>
      <c r="M382">
        <v>10.26</v>
      </c>
      <c r="N382" s="1">
        <v>-1.026</v>
      </c>
      <c r="O382" s="6" t="s">
        <v>213</v>
      </c>
      <c r="P382">
        <v>0.39600000000000002</v>
      </c>
      <c r="Q382" s="1">
        <v>0.17199999999999993</v>
      </c>
      <c r="R382">
        <v>30.01</v>
      </c>
      <c r="S382" s="42">
        <v>-3.0010000000000003</v>
      </c>
      <c r="T382" s="1">
        <v>-1.9750000000000003</v>
      </c>
      <c r="U382">
        <v>75.5</v>
      </c>
      <c r="V382" s="21">
        <v>4474.69625</v>
      </c>
      <c r="W382">
        <v>0.43434343434343414</v>
      </c>
      <c r="X382">
        <v>4.2630429253755964E-5</v>
      </c>
      <c r="Y382">
        <v>1.907582219176721E-5</v>
      </c>
      <c r="Z382" s="22">
        <v>19.075822191767209</v>
      </c>
      <c r="AA382" s="22">
        <v>9.6586441477302305</v>
      </c>
      <c r="AB382" s="22">
        <v>0.19338715592336769</v>
      </c>
      <c r="AC382">
        <v>31.516500000000001</v>
      </c>
      <c r="AD382" s="31">
        <v>71.3</v>
      </c>
      <c r="AE382" s="32">
        <v>778</v>
      </c>
      <c r="AF382">
        <v>42.630429253755963</v>
      </c>
      <c r="AG382">
        <v>13.38048963335333</v>
      </c>
      <c r="AH382" t="s">
        <v>557</v>
      </c>
      <c r="AI382" t="s">
        <v>558</v>
      </c>
      <c r="AJ382" t="s">
        <v>562</v>
      </c>
    </row>
    <row r="383" spans="1:36" x14ac:dyDescent="0.35">
      <c r="A383" s="2">
        <v>44790</v>
      </c>
      <c r="B383" s="6" t="s">
        <v>18</v>
      </c>
      <c r="C383" s="6" t="s">
        <v>552</v>
      </c>
      <c r="D383" t="s">
        <v>123</v>
      </c>
      <c r="E383" t="s">
        <v>21</v>
      </c>
      <c r="F383">
        <v>5</v>
      </c>
      <c r="G383" t="s">
        <v>29</v>
      </c>
      <c r="H383" t="s">
        <v>124</v>
      </c>
      <c r="I383" t="s">
        <v>465</v>
      </c>
      <c r="J383" t="s">
        <v>465</v>
      </c>
      <c r="K383" t="s">
        <v>69</v>
      </c>
      <c r="L383" s="1">
        <v>0.79600000000000004</v>
      </c>
      <c r="M383">
        <v>22.65</v>
      </c>
      <c r="N383" s="1">
        <v>-2.2649999999999997</v>
      </c>
      <c r="O383" t="s">
        <v>129</v>
      </c>
      <c r="P383">
        <v>0.60499999999999998</v>
      </c>
      <c r="Q383" s="1">
        <v>0.19100000000000006</v>
      </c>
      <c r="R383">
        <v>34.24</v>
      </c>
      <c r="S383" s="42">
        <v>-3.4240000000000004</v>
      </c>
      <c r="T383" s="1">
        <v>-1.1590000000000007</v>
      </c>
      <c r="U383">
        <v>69.05</v>
      </c>
      <c r="V383" s="21">
        <v>3742.8034624999996</v>
      </c>
      <c r="W383">
        <v>0.3157024793388431</v>
      </c>
      <c r="X383">
        <v>2.8784465555973341E-5</v>
      </c>
      <c r="Y383">
        <v>1.0773459734910898E-5</v>
      </c>
      <c r="Z383" s="22">
        <v>10.773459734910899</v>
      </c>
      <c r="AA383" s="22">
        <v>9.2954786323648779</v>
      </c>
      <c r="AB383" s="22">
        <v>0.18611578894144468</v>
      </c>
      <c r="AC383">
        <v>32.178800000000003</v>
      </c>
      <c r="AD383" s="31">
        <v>55.9</v>
      </c>
      <c r="AE383" s="32">
        <v>590</v>
      </c>
      <c r="AF383">
        <v>28.784465555973341</v>
      </c>
      <c r="AG383">
        <v>11.310295975498345</v>
      </c>
      <c r="AH383" t="s">
        <v>557</v>
      </c>
      <c r="AI383" t="s">
        <v>558</v>
      </c>
      <c r="AJ383" t="s">
        <v>562</v>
      </c>
    </row>
    <row r="384" spans="1:36" x14ac:dyDescent="0.35">
      <c r="A384" s="2">
        <v>44804</v>
      </c>
      <c r="B384" s="6" t="s">
        <v>18</v>
      </c>
      <c r="C384" s="6" t="s">
        <v>553</v>
      </c>
      <c r="D384" t="s">
        <v>123</v>
      </c>
      <c r="E384" t="s">
        <v>21</v>
      </c>
      <c r="F384">
        <v>1</v>
      </c>
      <c r="G384" t="s">
        <v>29</v>
      </c>
      <c r="H384" t="s">
        <v>124</v>
      </c>
      <c r="I384" t="s">
        <v>465</v>
      </c>
      <c r="J384" t="s">
        <v>465</v>
      </c>
      <c r="K384" t="s">
        <v>234</v>
      </c>
      <c r="L384" s="1">
        <v>0.80600000000000005</v>
      </c>
      <c r="M384">
        <v>12.53</v>
      </c>
      <c r="N384" s="1">
        <v>-1.2529999999999999</v>
      </c>
      <c r="O384" t="s">
        <v>32</v>
      </c>
      <c r="P384">
        <v>0.63100000000000001</v>
      </c>
      <c r="Q384" s="1">
        <v>0.17500000000000004</v>
      </c>
      <c r="R384">
        <v>22.45</v>
      </c>
      <c r="S384" s="42">
        <v>-2.2450000000000001</v>
      </c>
      <c r="T384" s="1">
        <v>-0.99200000000000021</v>
      </c>
      <c r="U384">
        <v>69.05</v>
      </c>
      <c r="V384" s="21">
        <v>3742.8034624999996</v>
      </c>
      <c r="W384">
        <v>0.27733755942947708</v>
      </c>
      <c r="X384">
        <v>2.454090973773915E-5</v>
      </c>
      <c r="Y384">
        <v>9.1851801939310038E-6</v>
      </c>
      <c r="Z384" s="22">
        <v>9.1851801939310036</v>
      </c>
      <c r="AA384" s="22">
        <v>9.2592542277530256</v>
      </c>
      <c r="AB384" s="22">
        <v>0.18539049722598691</v>
      </c>
      <c r="AC384">
        <v>32.519599999999997</v>
      </c>
      <c r="AD384" s="31">
        <v>55.9</v>
      </c>
      <c r="AE384" s="32">
        <v>590</v>
      </c>
      <c r="AF384">
        <v>24.540909737739149</v>
      </c>
      <c r="AG384">
        <v>5.03038712875437</v>
      </c>
      <c r="AH384" t="s">
        <v>557</v>
      </c>
      <c r="AI384" t="s">
        <v>558</v>
      </c>
      <c r="AJ384" t="s">
        <v>562</v>
      </c>
    </row>
    <row r="385" spans="1:36" x14ac:dyDescent="0.35">
      <c r="A385" s="2">
        <v>44779</v>
      </c>
      <c r="B385" s="6" t="s">
        <v>18</v>
      </c>
      <c r="C385" s="6" t="s">
        <v>551</v>
      </c>
      <c r="D385" t="s">
        <v>20</v>
      </c>
      <c r="E385" t="s">
        <v>21</v>
      </c>
      <c r="F385">
        <v>1</v>
      </c>
      <c r="G385" t="s">
        <v>29</v>
      </c>
      <c r="H385" t="s">
        <v>36</v>
      </c>
      <c r="I385" t="s">
        <v>428</v>
      </c>
      <c r="J385" t="s">
        <v>428</v>
      </c>
      <c r="K385" t="s">
        <v>117</v>
      </c>
      <c r="L385" s="1">
        <v>0.61899999999999999</v>
      </c>
      <c r="M385">
        <v>9.7200000000000006</v>
      </c>
      <c r="N385" s="1">
        <v>-0.97200000000000009</v>
      </c>
      <c r="O385" s="6" t="s">
        <v>213</v>
      </c>
      <c r="P385">
        <v>0.497</v>
      </c>
      <c r="Q385" s="1">
        <v>0.122</v>
      </c>
      <c r="R385">
        <v>25.35</v>
      </c>
      <c r="S385" s="42">
        <v>-2.5350000000000001</v>
      </c>
      <c r="T385" s="1">
        <v>-1.5630000000000002</v>
      </c>
      <c r="U385">
        <v>80.45</v>
      </c>
      <c r="V385" s="21">
        <v>5080.6789625000001</v>
      </c>
      <c r="W385">
        <v>0.24547283702213279</v>
      </c>
      <c r="X385">
        <v>2.1117436572283984E-5</v>
      </c>
      <c r="Y385">
        <v>1.0729091573473136E-5</v>
      </c>
      <c r="Z385" s="22">
        <v>10.729091573473136</v>
      </c>
      <c r="AA385" s="22">
        <v>6.8644219919853713</v>
      </c>
      <c r="AB385" s="22">
        <v>0.137440724162079</v>
      </c>
      <c r="AC385">
        <v>31.516500000000001</v>
      </c>
      <c r="AD385" s="31">
        <v>69.400000000000006</v>
      </c>
      <c r="AE385" s="32">
        <v>740</v>
      </c>
      <c r="AF385">
        <v>21.117436572283985</v>
      </c>
      <c r="AG385">
        <v>13.38048963335333</v>
      </c>
      <c r="AH385" t="s">
        <v>557</v>
      </c>
      <c r="AI385" t="s">
        <v>558</v>
      </c>
      <c r="AJ385" t="s">
        <v>562</v>
      </c>
    </row>
    <row r="386" spans="1:36" x14ac:dyDescent="0.35">
      <c r="A386" s="2">
        <v>44733</v>
      </c>
      <c r="B386" t="s">
        <v>18</v>
      </c>
      <c r="C386" t="s">
        <v>548</v>
      </c>
      <c r="D386" t="s">
        <v>123</v>
      </c>
      <c r="E386" t="s">
        <v>21</v>
      </c>
      <c r="F386">
        <v>3</v>
      </c>
      <c r="G386" t="s">
        <v>29</v>
      </c>
      <c r="H386" t="s">
        <v>124</v>
      </c>
      <c r="I386" t="s">
        <v>465</v>
      </c>
      <c r="J386" t="s">
        <v>465</v>
      </c>
      <c r="K386" t="s">
        <v>145</v>
      </c>
      <c r="L386" s="1">
        <v>0.75600000000000001</v>
      </c>
      <c r="M386">
        <v>2.84</v>
      </c>
      <c r="N386" s="1">
        <v>-0.28399999999999997</v>
      </c>
      <c r="O386" t="s">
        <v>146</v>
      </c>
      <c r="P386">
        <v>0.58699999999999997</v>
      </c>
      <c r="Q386" s="1">
        <v>0.16900000000000004</v>
      </c>
      <c r="R386">
        <v>19.77</v>
      </c>
      <c r="S386" s="42">
        <v>-1.9769999999999999</v>
      </c>
      <c r="T386" s="1">
        <v>-1.6929999999999998</v>
      </c>
      <c r="U386">
        <v>69.05</v>
      </c>
      <c r="V386" s="21">
        <v>3742.8034624999996</v>
      </c>
      <c r="W386">
        <v>0.28790459965928455</v>
      </c>
      <c r="X386">
        <v>2.5696974416167819E-5</v>
      </c>
      <c r="Y386">
        <v>9.6178724820606821E-6</v>
      </c>
      <c r="Z386" s="22">
        <v>9.6178724820606813</v>
      </c>
      <c r="AA386" s="22">
        <v>5.6809642540228484</v>
      </c>
      <c r="AB386" s="22">
        <v>0.11374531488935437</v>
      </c>
      <c r="AC386">
        <v>30.972899999999999</v>
      </c>
      <c r="AD386" s="31">
        <v>55.9</v>
      </c>
      <c r="AE386" s="32">
        <v>590</v>
      </c>
      <c r="AF386">
        <v>25.696974416167819</v>
      </c>
      <c r="AG386">
        <v>14.820634920634921</v>
      </c>
      <c r="AH386" t="s">
        <v>557</v>
      </c>
      <c r="AI386" t="s">
        <v>558</v>
      </c>
      <c r="AJ386" t="s">
        <v>562</v>
      </c>
    </row>
    <row r="387" spans="1:36" x14ac:dyDescent="0.35">
      <c r="A387" s="2">
        <v>44806</v>
      </c>
      <c r="B387" s="6" t="s">
        <v>18</v>
      </c>
      <c r="C387" s="6" t="s">
        <v>553</v>
      </c>
      <c r="D387" t="s">
        <v>20</v>
      </c>
      <c r="E387" t="s">
        <v>21</v>
      </c>
      <c r="F387">
        <v>16</v>
      </c>
      <c r="G387" t="s">
        <v>29</v>
      </c>
      <c r="H387" t="s">
        <v>36</v>
      </c>
      <c r="I387" t="s">
        <v>428</v>
      </c>
      <c r="J387" t="s">
        <v>428</v>
      </c>
      <c r="K387" t="s">
        <v>241</v>
      </c>
      <c r="L387" s="1">
        <v>0.59099999999999997</v>
      </c>
      <c r="M387">
        <v>9.4499999999999993</v>
      </c>
      <c r="N387" s="1">
        <v>-0.94499999999999995</v>
      </c>
      <c r="O387" t="s">
        <v>32</v>
      </c>
      <c r="P387">
        <v>0.50900000000000001</v>
      </c>
      <c r="Q387" s="1">
        <v>8.1999999999999962E-2</v>
      </c>
      <c r="R387">
        <v>22.08</v>
      </c>
      <c r="S387" s="42">
        <v>-2.2079999999999997</v>
      </c>
      <c r="T387" s="1">
        <v>-1.2629999999999999</v>
      </c>
      <c r="U387">
        <v>80.45</v>
      </c>
      <c r="V387" s="21">
        <v>5080.6789625000001</v>
      </c>
      <c r="W387">
        <v>0.16110019646365414</v>
      </c>
      <c r="X387">
        <v>1.2574253848476909E-5</v>
      </c>
      <c r="Y387">
        <v>6.38857469970913E-6</v>
      </c>
      <c r="Z387" s="22">
        <v>6.3885746997091299</v>
      </c>
      <c r="AA387" s="22">
        <v>5.0582539190096041</v>
      </c>
      <c r="AB387" s="22">
        <v>0.10127729362152472</v>
      </c>
      <c r="AC387">
        <v>35.566600000000001</v>
      </c>
      <c r="AD387" s="31">
        <v>69.400000000000006</v>
      </c>
      <c r="AE387" s="32">
        <v>740</v>
      </c>
      <c r="AF387">
        <v>12.574253848476909</v>
      </c>
      <c r="AG387">
        <v>11.450000000000001</v>
      </c>
      <c r="AH387" t="s">
        <v>557</v>
      </c>
      <c r="AI387" t="s">
        <v>558</v>
      </c>
      <c r="AJ387" t="s">
        <v>562</v>
      </c>
    </row>
    <row r="388" spans="1:36" x14ac:dyDescent="0.35">
      <c r="A388" s="2">
        <v>44792</v>
      </c>
      <c r="B388" s="6" t="s">
        <v>18</v>
      </c>
      <c r="C388" s="6" t="s">
        <v>552</v>
      </c>
      <c r="D388" t="s">
        <v>20</v>
      </c>
      <c r="E388" t="s">
        <v>21</v>
      </c>
      <c r="F388">
        <v>15</v>
      </c>
      <c r="G388" t="s">
        <v>29</v>
      </c>
      <c r="H388" t="s">
        <v>76</v>
      </c>
      <c r="I388" t="s">
        <v>427</v>
      </c>
      <c r="J388" t="s">
        <v>427</v>
      </c>
      <c r="K388" t="s">
        <v>227</v>
      </c>
      <c r="L388" s="1">
        <v>0.53800000000000003</v>
      </c>
      <c r="M388">
        <v>10.72</v>
      </c>
      <c r="N388" s="1">
        <v>-1.0720000000000001</v>
      </c>
      <c r="O388" t="s">
        <v>228</v>
      </c>
      <c r="P388">
        <v>0.41699999999999998</v>
      </c>
      <c r="Q388" s="1">
        <v>0.12100000000000005</v>
      </c>
      <c r="R388">
        <v>33.840000000000003</v>
      </c>
      <c r="S388" s="42">
        <v>-3.3840000000000003</v>
      </c>
      <c r="T388" s="1">
        <v>-2.3120000000000003</v>
      </c>
      <c r="U388">
        <v>75.5</v>
      </c>
      <c r="V388" s="21">
        <v>4474.69625</v>
      </c>
      <c r="W388">
        <v>0.29016786570743419</v>
      </c>
      <c r="X388">
        <v>2.5945871841553677E-5</v>
      </c>
      <c r="Y388">
        <v>1.1609989543238083E-5</v>
      </c>
      <c r="Z388" s="22">
        <v>11.609989543238083</v>
      </c>
      <c r="AA388" s="22">
        <v>5.0216217747569551</v>
      </c>
      <c r="AB388" s="22">
        <v>0.10054383806771813</v>
      </c>
      <c r="AC388">
        <v>34.301699999999997</v>
      </c>
      <c r="AD388" s="31">
        <v>71.3</v>
      </c>
      <c r="AE388" s="32">
        <v>778</v>
      </c>
      <c r="AF388">
        <v>25.945871841553675</v>
      </c>
      <c r="AG388">
        <v>12.126990262931423</v>
      </c>
      <c r="AH388" t="s">
        <v>557</v>
      </c>
      <c r="AI388" t="s">
        <v>558</v>
      </c>
      <c r="AJ388" t="s">
        <v>562</v>
      </c>
    </row>
    <row r="389" spans="1:36" x14ac:dyDescent="0.35">
      <c r="A389" s="2">
        <v>44792</v>
      </c>
      <c r="B389" s="6" t="s">
        <v>18</v>
      </c>
      <c r="C389" s="6" t="s">
        <v>552</v>
      </c>
      <c r="D389" t="s">
        <v>20</v>
      </c>
      <c r="E389" t="s">
        <v>21</v>
      </c>
      <c r="F389">
        <v>16</v>
      </c>
      <c r="G389" t="s">
        <v>29</v>
      </c>
      <c r="H389" t="s">
        <v>36</v>
      </c>
      <c r="I389" t="s">
        <v>428</v>
      </c>
      <c r="J389" t="s">
        <v>428</v>
      </c>
      <c r="K389" t="s">
        <v>227</v>
      </c>
      <c r="L389" s="1">
        <v>0.58399999999999996</v>
      </c>
      <c r="M389">
        <v>8.7799999999999994</v>
      </c>
      <c r="N389" s="1">
        <v>-0.87799999999999989</v>
      </c>
      <c r="O389" t="s">
        <v>228</v>
      </c>
      <c r="P389">
        <v>0.505</v>
      </c>
      <c r="Q389" s="1">
        <v>7.8999999999999959E-2</v>
      </c>
      <c r="R389">
        <v>32.56</v>
      </c>
      <c r="S389" s="42">
        <v>-3.2560000000000002</v>
      </c>
      <c r="T389" s="1">
        <v>-2.3780000000000001</v>
      </c>
      <c r="U389">
        <v>80.45</v>
      </c>
      <c r="V389" s="21">
        <v>5080.6789625000001</v>
      </c>
      <c r="W389">
        <v>0.15643564356435635</v>
      </c>
      <c r="X389">
        <v>1.2127582126777042E-5</v>
      </c>
      <c r="Y389">
        <v>6.1616351377507129E-6</v>
      </c>
      <c r="Z389" s="22">
        <v>6.1616351377507126</v>
      </c>
      <c r="AA389" s="22">
        <v>2.5910997215099716</v>
      </c>
      <c r="AB389" s="22">
        <v>5.187947689059421E-2</v>
      </c>
      <c r="AC389">
        <v>34.301699999999997</v>
      </c>
      <c r="AD389" s="31">
        <v>69.400000000000006</v>
      </c>
      <c r="AE389" s="32">
        <v>740</v>
      </c>
      <c r="AF389">
        <v>12.127582126777043</v>
      </c>
      <c r="AG389">
        <v>12.126990262931423</v>
      </c>
      <c r="AH389" t="s">
        <v>557</v>
      </c>
      <c r="AI389" t="s">
        <v>558</v>
      </c>
      <c r="AJ389" t="s">
        <v>562</v>
      </c>
    </row>
    <row r="390" spans="1:36" x14ac:dyDescent="0.35">
      <c r="A390" s="2">
        <v>44715</v>
      </c>
      <c r="B390" t="s">
        <v>56</v>
      </c>
      <c r="C390" t="s">
        <v>547</v>
      </c>
      <c r="D390" t="s">
        <v>57</v>
      </c>
      <c r="E390" t="s">
        <v>46</v>
      </c>
      <c r="F390">
        <v>5</v>
      </c>
      <c r="G390" t="s">
        <v>37</v>
      </c>
      <c r="H390" t="s">
        <v>63</v>
      </c>
      <c r="I390" t="s">
        <v>502</v>
      </c>
      <c r="J390" t="s">
        <v>502</v>
      </c>
      <c r="K390" t="s">
        <v>59</v>
      </c>
      <c r="L390" s="1">
        <v>0.14499999999999999</v>
      </c>
      <c r="M390">
        <v>3.43</v>
      </c>
      <c r="N390" s="1">
        <v>-0.34300000000000003</v>
      </c>
      <c r="O390" t="s">
        <v>60</v>
      </c>
      <c r="P390">
        <v>0.60299999999999998</v>
      </c>
      <c r="Q390" s="1">
        <v>-0.45799999999999996</v>
      </c>
      <c r="R390">
        <v>10.48</v>
      </c>
      <c r="S390" s="42">
        <v>-1.048</v>
      </c>
      <c r="T390" s="1">
        <v>-0.70500000000000007</v>
      </c>
      <c r="U390">
        <v>35.465000000000003</v>
      </c>
      <c r="V390" s="21">
        <v>987.34648662500024</v>
      </c>
      <c r="W390">
        <v>3.1586206896551725</v>
      </c>
      <c r="X390">
        <v>4.9026213715178265E-4</v>
      </c>
      <c r="Y390">
        <v>4.8405859864207656E-5</v>
      </c>
      <c r="Z390" s="22">
        <v>48.405859864207656</v>
      </c>
      <c r="AA390" s="22">
        <v>68.660794133627874</v>
      </c>
      <c r="AB390" s="22"/>
      <c r="AC390">
        <v>24.828800000000001</v>
      </c>
      <c r="AD390" s="31">
        <v>23.8</v>
      </c>
      <c r="AE390" s="32">
        <v>370</v>
      </c>
      <c r="AF390">
        <v>490.26213715178267</v>
      </c>
      <c r="AH390" t="s">
        <v>557</v>
      </c>
      <c r="AI390" t="s">
        <v>558</v>
      </c>
      <c r="AJ390" t="s">
        <v>562</v>
      </c>
    </row>
    <row r="391" spans="1:36" x14ac:dyDescent="0.35">
      <c r="A391" s="2">
        <v>44715</v>
      </c>
      <c r="B391" t="s">
        <v>56</v>
      </c>
      <c r="C391" t="s">
        <v>547</v>
      </c>
      <c r="D391" t="s">
        <v>67</v>
      </c>
      <c r="E391" t="s">
        <v>46</v>
      </c>
      <c r="F391">
        <v>8</v>
      </c>
      <c r="G391" t="s">
        <v>37</v>
      </c>
      <c r="H391" t="s">
        <v>76</v>
      </c>
      <c r="I391" t="s">
        <v>509</v>
      </c>
      <c r="J391" t="s">
        <v>509</v>
      </c>
      <c r="K391" t="s">
        <v>69</v>
      </c>
      <c r="L391" s="1">
        <v>0.72</v>
      </c>
      <c r="M391">
        <v>4.6900000000000004</v>
      </c>
      <c r="N391" s="1">
        <v>-0.46900000000000003</v>
      </c>
      <c r="O391" t="s">
        <v>70</v>
      </c>
      <c r="P391">
        <v>0.53500000000000003</v>
      </c>
      <c r="Q391" s="1">
        <v>0.18499999999999994</v>
      </c>
      <c r="R391">
        <v>13.64</v>
      </c>
      <c r="S391" s="42">
        <v>-1.3640000000000001</v>
      </c>
      <c r="T391" s="1">
        <v>-0.89500000000000002</v>
      </c>
      <c r="U391">
        <v>58.085000000000001</v>
      </c>
      <c r="V391" s="21">
        <v>2648.4857716249999</v>
      </c>
      <c r="W391">
        <v>0.34579439252336436</v>
      </c>
      <c r="X391">
        <v>3.2198219254117729E-5</v>
      </c>
      <c r="Y391">
        <v>8.527652556619292E-6</v>
      </c>
      <c r="Z391" s="22">
        <v>8.5276525566192927</v>
      </c>
      <c r="AA391" s="22">
        <v>9.5281034152170871</v>
      </c>
      <c r="AB391" s="22"/>
      <c r="AC391">
        <v>24.828800000000001</v>
      </c>
      <c r="AD391" s="31">
        <v>36.9</v>
      </c>
      <c r="AE391" s="32">
        <v>400</v>
      </c>
      <c r="AF391">
        <v>32.198219254117731</v>
      </c>
      <c r="AH391" t="s">
        <v>557</v>
      </c>
      <c r="AI391" t="s">
        <v>558</v>
      </c>
      <c r="AJ391" t="s">
        <v>562</v>
      </c>
    </row>
    <row r="392" spans="1:36" x14ac:dyDescent="0.35">
      <c r="A392" s="2">
        <v>44715</v>
      </c>
      <c r="B392" t="s">
        <v>56</v>
      </c>
      <c r="C392" t="s">
        <v>547</v>
      </c>
      <c r="D392" t="s">
        <v>77</v>
      </c>
      <c r="E392" t="s">
        <v>46</v>
      </c>
      <c r="F392">
        <v>15</v>
      </c>
      <c r="G392" t="s">
        <v>37</v>
      </c>
      <c r="H392" t="s">
        <v>68</v>
      </c>
      <c r="I392" t="s">
        <v>517</v>
      </c>
      <c r="J392" t="s">
        <v>517</v>
      </c>
      <c r="K392" t="s">
        <v>23</v>
      </c>
      <c r="L392" s="1">
        <v>0.71199999999999997</v>
      </c>
      <c r="M392">
        <v>10.4</v>
      </c>
      <c r="N392" s="1">
        <v>-1.04</v>
      </c>
      <c r="O392" t="s">
        <v>80</v>
      </c>
      <c r="P392">
        <v>0.63500000000000001</v>
      </c>
      <c r="Q392" s="1">
        <v>7.6999999999999957E-2</v>
      </c>
      <c r="R392">
        <v>12.49</v>
      </c>
      <c r="S392" s="42">
        <v>-1.2490000000000001</v>
      </c>
      <c r="T392" s="1">
        <v>-0.20900000000000007</v>
      </c>
      <c r="U392">
        <v>42.994999999999997</v>
      </c>
      <c r="V392" s="21">
        <v>1451.1274696249998</v>
      </c>
      <c r="W392">
        <v>0.12125984251968497</v>
      </c>
      <c r="X392">
        <v>8.8634456962035135E-6</v>
      </c>
      <c r="Y392">
        <v>1.2861989525290399E-6</v>
      </c>
      <c r="Z392" s="22">
        <v>1.2861989525290398</v>
      </c>
      <c r="AA392" s="22">
        <v>6.154061973823155</v>
      </c>
      <c r="AB392" s="22"/>
      <c r="AC392">
        <v>24.828800000000001</v>
      </c>
      <c r="AD392" s="31">
        <v>33</v>
      </c>
      <c r="AE392" s="32">
        <v>390</v>
      </c>
      <c r="AF392">
        <v>8.8634456962035131</v>
      </c>
      <c r="AH392" t="s">
        <v>557</v>
      </c>
      <c r="AI392" t="s">
        <v>558</v>
      </c>
      <c r="AJ392" t="s">
        <v>562</v>
      </c>
    </row>
    <row r="393" spans="1:36" x14ac:dyDescent="0.35">
      <c r="A393" s="2">
        <v>44715</v>
      </c>
      <c r="B393" t="s">
        <v>56</v>
      </c>
      <c r="C393" t="s">
        <v>547</v>
      </c>
      <c r="D393" t="s">
        <v>57</v>
      </c>
      <c r="E393" t="s">
        <v>46</v>
      </c>
      <c r="F393">
        <v>3</v>
      </c>
      <c r="G393" t="s">
        <v>37</v>
      </c>
      <c r="H393" t="s">
        <v>38</v>
      </c>
      <c r="I393" t="s">
        <v>501</v>
      </c>
      <c r="J393" t="s">
        <v>501</v>
      </c>
      <c r="K393" t="s">
        <v>59</v>
      </c>
      <c r="L393" s="1">
        <v>0.64900000000000002</v>
      </c>
      <c r="M393">
        <v>3.16</v>
      </c>
      <c r="N393" s="1">
        <v>-0.316</v>
      </c>
      <c r="O393" t="s">
        <v>60</v>
      </c>
      <c r="P393">
        <v>0.55300000000000005</v>
      </c>
      <c r="Q393" s="1">
        <v>9.5999999999999974E-2</v>
      </c>
      <c r="R393">
        <v>12.63</v>
      </c>
      <c r="S393" s="42">
        <v>-1.2630000000000001</v>
      </c>
      <c r="T393" s="1">
        <v>-0.94700000000000006</v>
      </c>
      <c r="U393">
        <v>49.884999999999998</v>
      </c>
      <c r="V393" s="21">
        <v>1953.4828816249999</v>
      </c>
      <c r="W393">
        <v>0.17359855334538873</v>
      </c>
      <c r="X393">
        <v>1.3785680616144627E-5</v>
      </c>
      <c r="Y393">
        <v>2.6930091095188109E-6</v>
      </c>
      <c r="Z393" s="22">
        <v>2.6930091095188109</v>
      </c>
      <c r="AA393" s="22">
        <v>2.8437266204000111</v>
      </c>
      <c r="AB393" s="22"/>
      <c r="AC393">
        <v>24.828800000000001</v>
      </c>
      <c r="AD393" s="31">
        <v>39.799999999999997</v>
      </c>
      <c r="AE393" s="32">
        <v>470</v>
      </c>
      <c r="AF393">
        <v>13.785680616144626</v>
      </c>
      <c r="AH393" t="s">
        <v>557</v>
      </c>
      <c r="AI393" t="s">
        <v>558</v>
      </c>
      <c r="AJ393" t="s">
        <v>562</v>
      </c>
    </row>
    <row r="394" spans="1:36" x14ac:dyDescent="0.35">
      <c r="A394" s="2">
        <v>44743</v>
      </c>
      <c r="B394" t="s">
        <v>56</v>
      </c>
      <c r="C394" t="s">
        <v>550</v>
      </c>
      <c r="D394" t="s">
        <v>67</v>
      </c>
      <c r="E394" t="s">
        <v>46</v>
      </c>
      <c r="F394">
        <v>12</v>
      </c>
      <c r="G394" t="s">
        <v>37</v>
      </c>
      <c r="H394" t="s">
        <v>76</v>
      </c>
      <c r="I394" t="s">
        <v>509</v>
      </c>
      <c r="J394" t="s">
        <v>509</v>
      </c>
      <c r="K394" t="s">
        <v>157</v>
      </c>
      <c r="L394" s="1">
        <v>0.74</v>
      </c>
      <c r="M394">
        <v>3.11</v>
      </c>
      <c r="N394" s="1">
        <v>-0.311</v>
      </c>
      <c r="O394" t="s">
        <v>158</v>
      </c>
      <c r="P394">
        <v>0.56200000000000006</v>
      </c>
      <c r="Q394" s="1">
        <v>0.17799999999999994</v>
      </c>
      <c r="R394">
        <v>11.87</v>
      </c>
      <c r="S394" s="42">
        <v>-1.1869999999999998</v>
      </c>
      <c r="T394" s="1">
        <v>-0.87599999999999989</v>
      </c>
      <c r="U394">
        <v>58.085000000000001</v>
      </c>
      <c r="V394" s="21">
        <v>2648.4857716249999</v>
      </c>
      <c r="W394">
        <v>0.3167259786476867</v>
      </c>
      <c r="X394">
        <v>2.8899383603778563E-5</v>
      </c>
      <c r="Y394">
        <v>7.6539606283340332E-6</v>
      </c>
      <c r="Z394" s="22">
        <v>7.6539606283340333</v>
      </c>
      <c r="AA394" s="22">
        <v>8.7373979775502679</v>
      </c>
      <c r="AB394" s="22"/>
      <c r="AC394">
        <v>26.544899999999998</v>
      </c>
      <c r="AD394" s="31">
        <v>36.9</v>
      </c>
      <c r="AE394" s="32">
        <v>400</v>
      </c>
      <c r="AF394">
        <v>28.899383603778563</v>
      </c>
      <c r="AH394" t="s">
        <v>557</v>
      </c>
      <c r="AI394" t="s">
        <v>558</v>
      </c>
      <c r="AJ394" t="s">
        <v>562</v>
      </c>
    </row>
    <row r="395" spans="1:36" x14ac:dyDescent="0.35">
      <c r="A395" s="2">
        <v>44743</v>
      </c>
      <c r="B395" t="s">
        <v>56</v>
      </c>
      <c r="C395" t="s">
        <v>550</v>
      </c>
      <c r="D395" t="s">
        <v>57</v>
      </c>
      <c r="E395" t="s">
        <v>46</v>
      </c>
      <c r="F395">
        <v>3</v>
      </c>
      <c r="G395" t="s">
        <v>37</v>
      </c>
      <c r="H395" t="s">
        <v>38</v>
      </c>
      <c r="I395" t="s">
        <v>501</v>
      </c>
      <c r="J395" t="s">
        <v>501</v>
      </c>
      <c r="K395" t="s">
        <v>87</v>
      </c>
      <c r="L395" s="1">
        <v>0.69799999999999995</v>
      </c>
      <c r="M395">
        <v>5.08</v>
      </c>
      <c r="N395" s="1">
        <v>-0.50800000000000001</v>
      </c>
      <c r="O395" t="s">
        <v>156</v>
      </c>
      <c r="P395">
        <v>0.53900000000000003</v>
      </c>
      <c r="Q395" s="1">
        <v>0.15899999999999992</v>
      </c>
      <c r="R395">
        <v>12.49</v>
      </c>
      <c r="S395" s="42">
        <v>-1.2490000000000001</v>
      </c>
      <c r="T395" s="1">
        <v>-0.7410000000000001</v>
      </c>
      <c r="U395">
        <v>49.884999999999998</v>
      </c>
      <c r="V395" s="21">
        <v>1953.4828816249999</v>
      </c>
      <c r="W395">
        <v>0.29499072356215195</v>
      </c>
      <c r="X395">
        <v>2.6477748426837958E-5</v>
      </c>
      <c r="Y395">
        <v>5.1723828295801219E-6</v>
      </c>
      <c r="Z395" s="22">
        <v>5.1723828295801217</v>
      </c>
      <c r="AA395" s="22">
        <v>6.9802737241297184</v>
      </c>
      <c r="AB395" s="22"/>
      <c r="AC395">
        <v>26.544899999999998</v>
      </c>
      <c r="AD395" s="31">
        <v>39.799999999999997</v>
      </c>
      <c r="AE395" s="32">
        <v>470</v>
      </c>
      <c r="AF395">
        <v>26.477748426837959</v>
      </c>
      <c r="AH395" t="s">
        <v>557</v>
      </c>
      <c r="AI395" t="s">
        <v>558</v>
      </c>
      <c r="AJ395" t="s">
        <v>562</v>
      </c>
    </row>
    <row r="396" spans="1:36" x14ac:dyDescent="0.35">
      <c r="A396" s="2">
        <v>44743</v>
      </c>
      <c r="B396" t="s">
        <v>56</v>
      </c>
      <c r="C396" t="s">
        <v>550</v>
      </c>
      <c r="D396" t="s">
        <v>57</v>
      </c>
      <c r="E396" t="s">
        <v>46</v>
      </c>
      <c r="F396">
        <v>6</v>
      </c>
      <c r="G396" t="s">
        <v>37</v>
      </c>
      <c r="H396" t="s">
        <v>63</v>
      </c>
      <c r="I396" t="s">
        <v>502</v>
      </c>
      <c r="J396" t="s">
        <v>502</v>
      </c>
      <c r="K396" t="s">
        <v>87</v>
      </c>
      <c r="L396" s="1">
        <v>0.67800000000000005</v>
      </c>
      <c r="M396">
        <v>4.24</v>
      </c>
      <c r="N396" s="1">
        <v>-0.42400000000000004</v>
      </c>
      <c r="O396" t="s">
        <v>156</v>
      </c>
      <c r="P396">
        <v>0.502</v>
      </c>
      <c r="Q396" s="1">
        <v>0.17600000000000005</v>
      </c>
      <c r="R396">
        <v>11.24</v>
      </c>
      <c r="S396" s="42">
        <v>-1.1240000000000001</v>
      </c>
      <c r="T396" s="1">
        <v>-0.70000000000000007</v>
      </c>
      <c r="U396">
        <v>35.465000000000003</v>
      </c>
      <c r="V396" s="21">
        <v>987.34648662500024</v>
      </c>
      <c r="W396">
        <v>0.35059760956175307</v>
      </c>
      <c r="X396">
        <v>3.2749658798578544E-5</v>
      </c>
      <c r="Y396">
        <v>3.2335260552944052E-6</v>
      </c>
      <c r="Z396" s="22">
        <v>3.233526055294405</v>
      </c>
      <c r="AA396" s="22">
        <v>4.6193229361348642</v>
      </c>
      <c r="AB396" s="22"/>
      <c r="AC396">
        <v>26.544899999999998</v>
      </c>
      <c r="AD396" s="31">
        <v>23.8</v>
      </c>
      <c r="AE396" s="32">
        <v>370</v>
      </c>
      <c r="AF396">
        <v>32.749658798578544</v>
      </c>
      <c r="AH396" t="s">
        <v>557</v>
      </c>
      <c r="AI396" t="s">
        <v>558</v>
      </c>
      <c r="AJ396" t="s">
        <v>562</v>
      </c>
    </row>
    <row r="397" spans="1:36" x14ac:dyDescent="0.35">
      <c r="A397" s="2">
        <v>44743</v>
      </c>
      <c r="B397" t="s">
        <v>56</v>
      </c>
      <c r="C397" t="s">
        <v>550</v>
      </c>
      <c r="D397" t="s">
        <v>77</v>
      </c>
      <c r="E397" t="s">
        <v>46</v>
      </c>
      <c r="F397">
        <v>4</v>
      </c>
      <c r="G397" t="s">
        <v>37</v>
      </c>
      <c r="H397" t="s">
        <v>68</v>
      </c>
      <c r="I397" t="s">
        <v>517</v>
      </c>
      <c r="J397" t="s">
        <v>517</v>
      </c>
      <c r="K397" t="s">
        <v>159</v>
      </c>
      <c r="L397" s="1">
        <v>0.73099999999999998</v>
      </c>
      <c r="M397">
        <v>5.77</v>
      </c>
      <c r="N397" s="1">
        <v>-0.57699999999999996</v>
      </c>
      <c r="O397" t="s">
        <v>160</v>
      </c>
      <c r="P397">
        <v>0.61499999999999999</v>
      </c>
      <c r="Q397" s="1">
        <v>0.11599999999999999</v>
      </c>
      <c r="R397">
        <v>20.32</v>
      </c>
      <c r="S397" s="42">
        <v>-2.032</v>
      </c>
      <c r="T397" s="1">
        <v>-1.4550000000000001</v>
      </c>
      <c r="U397">
        <v>42.994999999999997</v>
      </c>
      <c r="V397" s="21">
        <v>1451.1274696249998</v>
      </c>
      <c r="W397">
        <v>0.18861788617886177</v>
      </c>
      <c r="X397">
        <v>1.5268257600978207E-5</v>
      </c>
      <c r="Y397">
        <v>2.2156188018090176E-6</v>
      </c>
      <c r="Z397" s="22">
        <v>2.2156188018090175</v>
      </c>
      <c r="AA397" s="22">
        <v>1.5227620630989811</v>
      </c>
      <c r="AB397" s="22"/>
      <c r="AC397">
        <v>26.544899999999998</v>
      </c>
      <c r="AD397" s="31">
        <v>33</v>
      </c>
      <c r="AE397" s="32">
        <v>390</v>
      </c>
      <c r="AF397">
        <v>15.268257600978208</v>
      </c>
      <c r="AH397" t="s">
        <v>557</v>
      </c>
      <c r="AI397" t="s">
        <v>558</v>
      </c>
      <c r="AJ397" t="s">
        <v>562</v>
      </c>
    </row>
    <row r="398" spans="1:36" x14ac:dyDescent="0.35">
      <c r="A398" s="2">
        <v>44772</v>
      </c>
      <c r="B398" t="s">
        <v>56</v>
      </c>
      <c r="C398" t="s">
        <v>551</v>
      </c>
      <c r="D398" t="s">
        <v>67</v>
      </c>
      <c r="E398" t="s">
        <v>46</v>
      </c>
      <c r="F398">
        <v>8</v>
      </c>
      <c r="G398" t="s">
        <v>37</v>
      </c>
      <c r="H398" t="s">
        <v>76</v>
      </c>
      <c r="I398" t="s">
        <v>509</v>
      </c>
      <c r="J398" t="s">
        <v>509</v>
      </c>
      <c r="L398" s="1">
        <v>0.76800000000000002</v>
      </c>
      <c r="M398">
        <v>7.87</v>
      </c>
      <c r="N398" s="1">
        <v>-0.78700000000000003</v>
      </c>
      <c r="O398" t="s">
        <v>170</v>
      </c>
      <c r="P398">
        <v>0.55700000000000005</v>
      </c>
      <c r="Q398" s="1">
        <v>0.21099999999999997</v>
      </c>
      <c r="R398">
        <v>17.79</v>
      </c>
      <c r="S398" s="42">
        <v>-1.7789999999999999</v>
      </c>
      <c r="T398" s="1">
        <v>-0.99199999999999988</v>
      </c>
      <c r="U398">
        <v>58.085000000000001</v>
      </c>
      <c r="V398" s="21">
        <v>2648.4857716249999</v>
      </c>
      <c r="W398">
        <v>0.37881508078994602</v>
      </c>
      <c r="X398">
        <v>3.6023915778537296E-5</v>
      </c>
      <c r="Y398">
        <v>9.5408828377673364E-6</v>
      </c>
      <c r="Z398" s="22">
        <v>9.5408828377673363</v>
      </c>
      <c r="AA398" s="22">
        <v>9.61782544129772</v>
      </c>
      <c r="AB398" s="22"/>
      <c r="AC398">
        <v>27.192399999999999</v>
      </c>
      <c r="AD398" s="31">
        <v>36.9</v>
      </c>
      <c r="AE398" s="32">
        <v>400</v>
      </c>
      <c r="AF398">
        <v>36.023915778537294</v>
      </c>
      <c r="AH398" t="s">
        <v>557</v>
      </c>
      <c r="AI398" t="s">
        <v>558</v>
      </c>
      <c r="AJ398" t="s">
        <v>562</v>
      </c>
    </row>
    <row r="399" spans="1:36" x14ac:dyDescent="0.35">
      <c r="A399" s="2">
        <v>44772</v>
      </c>
      <c r="B399" t="s">
        <v>56</v>
      </c>
      <c r="C399" t="s">
        <v>551</v>
      </c>
      <c r="D399" t="s">
        <v>57</v>
      </c>
      <c r="E399" t="s">
        <v>46</v>
      </c>
      <c r="F399">
        <v>1</v>
      </c>
      <c r="G399" t="s">
        <v>37</v>
      </c>
      <c r="H399" t="s">
        <v>38</v>
      </c>
      <c r="I399" t="s">
        <v>501</v>
      </c>
      <c r="J399" t="s">
        <v>501</v>
      </c>
      <c r="L399" s="1">
        <v>0.71899999999999997</v>
      </c>
      <c r="M399">
        <v>10.51</v>
      </c>
      <c r="N399" s="1">
        <v>-1.0509999999999999</v>
      </c>
      <c r="O399" t="s">
        <v>198</v>
      </c>
      <c r="P399">
        <v>0.60599999999999998</v>
      </c>
      <c r="Q399" s="1">
        <v>0.11299999999999999</v>
      </c>
      <c r="R399">
        <v>21.23</v>
      </c>
      <c r="S399" s="42">
        <v>-2.1230000000000002</v>
      </c>
      <c r="T399" s="1">
        <v>-1.0720000000000003</v>
      </c>
      <c r="U399">
        <v>49.884999999999998</v>
      </c>
      <c r="V399" s="21">
        <v>1953.4828816249999</v>
      </c>
      <c r="W399">
        <v>0.18646864686468645</v>
      </c>
      <c r="X399">
        <v>1.505437482642566E-5</v>
      </c>
      <c r="Y399">
        <v>2.9408463516988856E-6</v>
      </c>
      <c r="Z399" s="22">
        <v>2.9408463516988856</v>
      </c>
      <c r="AA399" s="22">
        <v>2.7433268206146315</v>
      </c>
      <c r="AB399" s="22"/>
      <c r="AC399">
        <v>27.192399999999999</v>
      </c>
      <c r="AD399" s="31">
        <v>39.799999999999997</v>
      </c>
      <c r="AE399" s="32">
        <v>470</v>
      </c>
      <c r="AF399">
        <v>15.054374826425661</v>
      </c>
      <c r="AH399" t="s">
        <v>557</v>
      </c>
      <c r="AI399" t="s">
        <v>558</v>
      </c>
      <c r="AJ399" t="s">
        <v>562</v>
      </c>
    </row>
    <row r="400" spans="1:36" x14ac:dyDescent="0.35">
      <c r="A400" s="2">
        <v>44772</v>
      </c>
      <c r="B400" t="s">
        <v>56</v>
      </c>
      <c r="C400" t="s">
        <v>551</v>
      </c>
      <c r="D400" t="s">
        <v>77</v>
      </c>
      <c r="E400" t="s">
        <v>46</v>
      </c>
      <c r="F400">
        <v>16</v>
      </c>
      <c r="G400" t="s">
        <v>37</v>
      </c>
      <c r="H400" t="s">
        <v>68</v>
      </c>
      <c r="I400" t="s">
        <v>517</v>
      </c>
      <c r="J400" t="s">
        <v>517</v>
      </c>
      <c r="L400" s="1">
        <v>0.879</v>
      </c>
      <c r="M400">
        <v>5.91</v>
      </c>
      <c r="N400" s="1">
        <v>-0.59099999999999997</v>
      </c>
      <c r="O400" t="s">
        <v>197</v>
      </c>
      <c r="P400">
        <v>0.70299999999999996</v>
      </c>
      <c r="Q400" s="1">
        <v>0.17600000000000005</v>
      </c>
      <c r="R400">
        <v>22.04</v>
      </c>
      <c r="S400" s="42">
        <v>-2.2039999999999997</v>
      </c>
      <c r="T400" s="1">
        <v>-1.6129999999999998</v>
      </c>
      <c r="U400">
        <v>42.994999999999997</v>
      </c>
      <c r="V400" s="21">
        <v>1451.1274696249998</v>
      </c>
      <c r="W400">
        <v>0.25035561877667151</v>
      </c>
      <c r="X400">
        <v>2.1635704955674377E-5</v>
      </c>
      <c r="Y400">
        <v>3.1396165785880829E-6</v>
      </c>
      <c r="Z400" s="22">
        <v>3.139616578588083</v>
      </c>
      <c r="AA400" s="22">
        <v>1.946445491995092</v>
      </c>
      <c r="AB400" s="22"/>
      <c r="AC400">
        <v>27.192399999999999</v>
      </c>
      <c r="AD400" s="31">
        <v>33</v>
      </c>
      <c r="AE400" s="32">
        <v>390</v>
      </c>
      <c r="AF400">
        <v>21.635704955674377</v>
      </c>
      <c r="AH400" t="s">
        <v>557</v>
      </c>
      <c r="AI400" t="s">
        <v>558</v>
      </c>
      <c r="AJ400" t="s">
        <v>562</v>
      </c>
    </row>
    <row r="401" spans="1:36" x14ac:dyDescent="0.35">
      <c r="A401" s="2">
        <v>44772</v>
      </c>
      <c r="B401" t="s">
        <v>56</v>
      </c>
      <c r="C401" t="s">
        <v>551</v>
      </c>
      <c r="D401" t="s">
        <v>57</v>
      </c>
      <c r="E401" t="s">
        <v>46</v>
      </c>
      <c r="F401">
        <v>3</v>
      </c>
      <c r="G401" t="s">
        <v>37</v>
      </c>
      <c r="H401" t="s">
        <v>63</v>
      </c>
      <c r="I401" t="s">
        <v>502</v>
      </c>
      <c r="J401" t="s">
        <v>502</v>
      </c>
      <c r="L401" s="1">
        <v>0.69899999999999995</v>
      </c>
      <c r="M401">
        <v>9.0399999999999991</v>
      </c>
      <c r="N401" s="1">
        <v>-0.90399999999999991</v>
      </c>
      <c r="O401" t="s">
        <v>198</v>
      </c>
      <c r="P401">
        <v>0.56000000000000005</v>
      </c>
      <c r="Q401" s="1">
        <v>0.1389999999999999</v>
      </c>
      <c r="R401">
        <v>19.91</v>
      </c>
      <c r="S401" s="42">
        <v>-1.9910000000000001</v>
      </c>
      <c r="T401" s="1">
        <v>-1.0870000000000002</v>
      </c>
      <c r="U401">
        <v>35.465000000000003</v>
      </c>
      <c r="V401" s="21">
        <v>987.34648662500024</v>
      </c>
      <c r="W401">
        <v>0.24821428571428553</v>
      </c>
      <c r="X401">
        <v>2.140812930640074E-5</v>
      </c>
      <c r="Y401">
        <v>2.1137241255888475E-6</v>
      </c>
      <c r="Z401" s="22">
        <v>2.1137241255888477</v>
      </c>
      <c r="AA401" s="22">
        <v>1.9445484136051954</v>
      </c>
      <c r="AB401" s="22"/>
      <c r="AC401">
        <v>27.192399999999999</v>
      </c>
      <c r="AD401" s="31">
        <v>23.8</v>
      </c>
      <c r="AE401" s="32">
        <v>370</v>
      </c>
      <c r="AF401">
        <v>21.408129306400738</v>
      </c>
      <c r="AH401" t="s">
        <v>557</v>
      </c>
      <c r="AI401" t="s">
        <v>558</v>
      </c>
      <c r="AJ401" t="s">
        <v>562</v>
      </c>
    </row>
    <row r="402" spans="1:36" x14ac:dyDescent="0.35">
      <c r="A402" s="2">
        <v>44721</v>
      </c>
      <c r="B402" t="s">
        <v>18</v>
      </c>
      <c r="C402" t="s">
        <v>547</v>
      </c>
      <c r="D402" t="s">
        <v>45</v>
      </c>
      <c r="E402" t="s">
        <v>46</v>
      </c>
      <c r="F402">
        <v>2</v>
      </c>
      <c r="G402" t="s">
        <v>37</v>
      </c>
      <c r="H402" t="s">
        <v>49</v>
      </c>
      <c r="I402" t="s">
        <v>437</v>
      </c>
      <c r="J402" t="s">
        <v>437</v>
      </c>
      <c r="K402" t="s">
        <v>23</v>
      </c>
      <c r="L402" s="1" t="s">
        <v>50</v>
      </c>
      <c r="M402">
        <v>6.54</v>
      </c>
      <c r="N402" s="1">
        <v>-0.65400000000000003</v>
      </c>
      <c r="O402" t="s">
        <v>48</v>
      </c>
      <c r="P402" t="s">
        <v>51</v>
      </c>
      <c r="Q402" s="1" t="s">
        <v>50</v>
      </c>
      <c r="R402">
        <v>10.49</v>
      </c>
      <c r="S402" s="42">
        <v>-1.0489999999999999</v>
      </c>
      <c r="T402" s="1">
        <v>-0.39499999999999991</v>
      </c>
      <c r="U402">
        <v>60.25</v>
      </c>
      <c r="V402" s="21">
        <v>2849.5990624999999</v>
      </c>
      <c r="W402" t="s">
        <v>50</v>
      </c>
      <c r="X402" t="e">
        <v>#VALUE!</v>
      </c>
      <c r="Y402" t="e">
        <v>#VALUE!</v>
      </c>
      <c r="Z402" s="22" t="e">
        <v>#VALUE!</v>
      </c>
      <c r="AA402" s="22" t="e">
        <v>#VALUE!</v>
      </c>
      <c r="AB402" s="22"/>
      <c r="AC402">
        <v>24.548100000000002</v>
      </c>
      <c r="AD402" s="31">
        <v>52</v>
      </c>
      <c r="AE402" s="32">
        <v>575</v>
      </c>
      <c r="AF402" t="e">
        <v>#VALUE!</v>
      </c>
      <c r="AG402">
        <v>10.346666666666668</v>
      </c>
      <c r="AH402" t="s">
        <v>557</v>
      </c>
      <c r="AI402" t="s">
        <v>558</v>
      </c>
      <c r="AJ402" t="s">
        <v>562</v>
      </c>
    </row>
    <row r="403" spans="1:36" x14ac:dyDescent="0.35">
      <c r="A403" s="2">
        <v>44735</v>
      </c>
      <c r="B403" t="s">
        <v>18</v>
      </c>
      <c r="C403" t="s">
        <v>548</v>
      </c>
      <c r="D403" t="s">
        <v>86</v>
      </c>
      <c r="E403" t="s">
        <v>46</v>
      </c>
      <c r="F403">
        <v>6</v>
      </c>
      <c r="G403" t="s">
        <v>37</v>
      </c>
      <c r="H403" t="s">
        <v>96</v>
      </c>
      <c r="I403" t="s">
        <v>405</v>
      </c>
      <c r="J403" t="s">
        <v>405</v>
      </c>
      <c r="K403" t="s">
        <v>152</v>
      </c>
      <c r="L403" s="1">
        <v>0.67800000000000005</v>
      </c>
      <c r="M403">
        <v>9.39</v>
      </c>
      <c r="N403" s="1">
        <v>-0.93900000000000006</v>
      </c>
      <c r="O403" t="s">
        <v>146</v>
      </c>
      <c r="P403">
        <v>0.54600000000000004</v>
      </c>
      <c r="Q403" s="1">
        <v>0.13200000000000001</v>
      </c>
      <c r="S403" s="44" t="s">
        <v>50</v>
      </c>
      <c r="T403" s="1" t="s">
        <v>103</v>
      </c>
      <c r="U403">
        <v>91.85</v>
      </c>
      <c r="V403" s="21">
        <v>6622.5916624999991</v>
      </c>
      <c r="W403">
        <v>0.24175824175824176</v>
      </c>
      <c r="X403">
        <v>2.0724751294280291E-5</v>
      </c>
      <c r="Y403">
        <v>1.3725156512888672E-5</v>
      </c>
      <c r="Z403" s="22">
        <v>13.725156512888672</v>
      </c>
      <c r="AA403" s="22" t="e">
        <v>#VALUE!</v>
      </c>
      <c r="AB403" s="22"/>
      <c r="AC403">
        <v>33.261499999999998</v>
      </c>
      <c r="AD403" s="37">
        <v>77.599999999999994</v>
      </c>
      <c r="AE403" s="35"/>
      <c r="AF403">
        <v>20.724751294280292</v>
      </c>
      <c r="AG403">
        <v>11.388095238095239</v>
      </c>
      <c r="AH403" t="s">
        <v>557</v>
      </c>
      <c r="AI403" t="s">
        <v>558</v>
      </c>
      <c r="AJ403" t="s">
        <v>562</v>
      </c>
    </row>
    <row r="404" spans="1:36" x14ac:dyDescent="0.35">
      <c r="A404" s="2">
        <v>44735</v>
      </c>
      <c r="B404" t="s">
        <v>18</v>
      </c>
      <c r="C404" t="s">
        <v>548</v>
      </c>
      <c r="D404" t="s">
        <v>86</v>
      </c>
      <c r="E404" t="s">
        <v>46</v>
      </c>
      <c r="F404">
        <v>2</v>
      </c>
      <c r="G404" t="s">
        <v>37</v>
      </c>
      <c r="H404" t="s">
        <v>97</v>
      </c>
      <c r="I404" t="s">
        <v>406</v>
      </c>
      <c r="J404" t="s">
        <v>406</v>
      </c>
      <c r="K404" t="s">
        <v>152</v>
      </c>
      <c r="L404" s="1">
        <v>0.80800000000000005</v>
      </c>
      <c r="M404">
        <v>11.51</v>
      </c>
      <c r="N404" s="1">
        <v>-1.151</v>
      </c>
      <c r="O404" t="s">
        <v>146</v>
      </c>
      <c r="P404">
        <v>0.68300000000000005</v>
      </c>
      <c r="Q404" s="1">
        <v>0.125</v>
      </c>
      <c r="S404" s="44" t="s">
        <v>50</v>
      </c>
      <c r="T404" s="1" t="s">
        <v>103</v>
      </c>
      <c r="U404">
        <v>50.2</v>
      </c>
      <c r="V404" s="21">
        <v>1978.2314000000003</v>
      </c>
      <c r="W404">
        <v>0.1830161054172767</v>
      </c>
      <c r="X404">
        <v>1.4711985939704169E-5</v>
      </c>
      <c r="Y404">
        <v>2.9103712542281299E-6</v>
      </c>
      <c r="Z404" s="22">
        <v>2.9103712542281301</v>
      </c>
      <c r="AA404" s="22" t="e">
        <v>#VALUE!</v>
      </c>
      <c r="AB404" s="22"/>
      <c r="AC404">
        <v>33.261499999999998</v>
      </c>
      <c r="AD404" s="37">
        <v>39.1</v>
      </c>
      <c r="AE404" s="35">
        <v>510</v>
      </c>
      <c r="AF404">
        <v>14.711985939704169</v>
      </c>
      <c r="AG404">
        <v>11.388095238095239</v>
      </c>
      <c r="AH404" t="s">
        <v>557</v>
      </c>
      <c r="AI404" t="s">
        <v>558</v>
      </c>
      <c r="AJ404" t="s">
        <v>562</v>
      </c>
    </row>
    <row r="405" spans="1:36" x14ac:dyDescent="0.35">
      <c r="A405" s="2">
        <v>44735</v>
      </c>
      <c r="B405" t="s">
        <v>18</v>
      </c>
      <c r="C405" t="s">
        <v>548</v>
      </c>
      <c r="D405" t="s">
        <v>45</v>
      </c>
      <c r="E405" t="s">
        <v>46</v>
      </c>
      <c r="F405">
        <v>6</v>
      </c>
      <c r="G405" t="s">
        <v>37</v>
      </c>
      <c r="H405" t="s">
        <v>49</v>
      </c>
      <c r="I405" t="s">
        <v>437</v>
      </c>
      <c r="J405" t="s">
        <v>437</v>
      </c>
      <c r="K405" t="s">
        <v>153</v>
      </c>
      <c r="L405" s="1">
        <v>0.93600000000000005</v>
      </c>
      <c r="M405">
        <v>14.08</v>
      </c>
      <c r="N405" s="1">
        <v>-1.4079999999999999</v>
      </c>
      <c r="O405" t="s">
        <v>154</v>
      </c>
      <c r="P405">
        <v>0.73899999999999999</v>
      </c>
      <c r="Q405" s="1">
        <v>0.19700000000000006</v>
      </c>
      <c r="S405" s="42" t="s">
        <v>103</v>
      </c>
      <c r="T405" s="1" t="s">
        <v>103</v>
      </c>
      <c r="U405">
        <v>60.25</v>
      </c>
      <c r="V405" s="21">
        <v>2849.5990624999999</v>
      </c>
      <c r="W405">
        <v>0.26657645466847102</v>
      </c>
      <c r="X405">
        <v>2.3374029193905631E-5</v>
      </c>
      <c r="Y405">
        <v>6.6606611677801121E-6</v>
      </c>
      <c r="Z405" s="22">
        <v>6.6606611677801117</v>
      </c>
      <c r="AA405" s="22" t="e">
        <v>#VALUE!</v>
      </c>
      <c r="AB405" s="22"/>
      <c r="AC405">
        <v>33.261499999999998</v>
      </c>
      <c r="AD405" s="31">
        <v>52</v>
      </c>
      <c r="AE405" s="32">
        <v>575</v>
      </c>
      <c r="AF405">
        <v>23.374029193905631</v>
      </c>
      <c r="AG405">
        <v>8.7619047619047628</v>
      </c>
      <c r="AH405" t="s">
        <v>557</v>
      </c>
      <c r="AI405" t="s">
        <v>558</v>
      </c>
      <c r="AJ405" t="s">
        <v>562</v>
      </c>
    </row>
    <row r="406" spans="1:36" x14ac:dyDescent="0.35">
      <c r="A406" s="2">
        <v>44763</v>
      </c>
      <c r="B406" t="s">
        <v>18</v>
      </c>
      <c r="C406" t="s">
        <v>549</v>
      </c>
      <c r="D406" t="s">
        <v>86</v>
      </c>
      <c r="E406" t="s">
        <v>46</v>
      </c>
      <c r="F406">
        <v>6</v>
      </c>
      <c r="G406" t="s">
        <v>37</v>
      </c>
      <c r="H406" t="s">
        <v>96</v>
      </c>
      <c r="I406" t="s">
        <v>405</v>
      </c>
      <c r="J406" t="s">
        <v>405</v>
      </c>
      <c r="K406" t="s">
        <v>186</v>
      </c>
      <c r="L406" s="1">
        <v>0.77600000000000002</v>
      </c>
      <c r="M406">
        <v>23.75</v>
      </c>
      <c r="N406" s="1">
        <v>-2.375</v>
      </c>
      <c r="O406" t="s">
        <v>187</v>
      </c>
      <c r="P406">
        <v>0.63300000000000001</v>
      </c>
      <c r="Q406" s="1">
        <v>0.14300000000000002</v>
      </c>
      <c r="R406">
        <v>26.27</v>
      </c>
      <c r="S406" s="42">
        <v>-2.6269999999999998</v>
      </c>
      <c r="T406" s="1">
        <v>-0.25199999999999978</v>
      </c>
      <c r="U406">
        <v>91.85</v>
      </c>
      <c r="V406" s="21">
        <v>6622.5916624999991</v>
      </c>
      <c r="W406">
        <v>0.22590837282780413</v>
      </c>
      <c r="X406">
        <v>1.9065037176642635E-5</v>
      </c>
      <c r="Y406">
        <v>1.2625995625128605E-5</v>
      </c>
      <c r="Z406" s="22">
        <v>12.625995625128605</v>
      </c>
      <c r="AA406" s="22">
        <v>50.103157242573872</v>
      </c>
      <c r="AB406" s="22">
        <v>1</v>
      </c>
      <c r="AC406">
        <v>31.981100000000001</v>
      </c>
      <c r="AD406" s="37">
        <v>77.599999999999994</v>
      </c>
      <c r="AE406" s="35"/>
      <c r="AF406">
        <v>19.065037176642637</v>
      </c>
      <c r="AG406">
        <v>9.9720095924155352</v>
      </c>
      <c r="AH406" t="s">
        <v>557</v>
      </c>
      <c r="AI406" t="s">
        <v>558</v>
      </c>
      <c r="AJ406" t="s">
        <v>562</v>
      </c>
    </row>
    <row r="407" spans="1:36" x14ac:dyDescent="0.35">
      <c r="A407" s="2">
        <v>44779</v>
      </c>
      <c r="B407" s="6" t="s">
        <v>18</v>
      </c>
      <c r="C407" s="6" t="s">
        <v>551</v>
      </c>
      <c r="D407" t="s">
        <v>86</v>
      </c>
      <c r="E407" t="s">
        <v>46</v>
      </c>
      <c r="F407">
        <v>8</v>
      </c>
      <c r="G407" t="s">
        <v>37</v>
      </c>
      <c r="H407" t="s">
        <v>96</v>
      </c>
      <c r="I407" t="s">
        <v>405</v>
      </c>
      <c r="J407" t="s">
        <v>405</v>
      </c>
      <c r="K407" t="s">
        <v>150</v>
      </c>
      <c r="L407" s="1">
        <v>0.752</v>
      </c>
      <c r="M407">
        <v>4.87</v>
      </c>
      <c r="N407" s="1">
        <v>-0.48699999999999999</v>
      </c>
      <c r="O407" s="6" t="s">
        <v>211</v>
      </c>
      <c r="P407">
        <v>0.56399999999999995</v>
      </c>
      <c r="Q407" s="1">
        <v>0.18800000000000006</v>
      </c>
      <c r="R407">
        <v>9.56</v>
      </c>
      <c r="S407" s="42">
        <v>-0.95600000000000007</v>
      </c>
      <c r="T407" s="1">
        <v>-0.46900000000000008</v>
      </c>
      <c r="U407">
        <v>91.85</v>
      </c>
      <c r="V407" s="21">
        <v>6622.5916624999991</v>
      </c>
      <c r="W407">
        <v>0.33333333333333348</v>
      </c>
      <c r="X407">
        <v>3.0775895371352042E-5</v>
      </c>
      <c r="Y407">
        <v>2.0381618809228834E-5</v>
      </c>
      <c r="Z407" s="22">
        <v>20.381618809228833</v>
      </c>
      <c r="AA407" s="22">
        <v>43.45760940134079</v>
      </c>
      <c r="AB407" s="22">
        <v>0.86736264541679187</v>
      </c>
      <c r="AC407">
        <v>31.516500000000001</v>
      </c>
      <c r="AD407" s="37">
        <v>77.599999999999994</v>
      </c>
      <c r="AE407" s="35"/>
      <c r="AF407">
        <v>30.775895371352043</v>
      </c>
      <c r="AG407">
        <v>11.879363694819542</v>
      </c>
      <c r="AH407" t="s">
        <v>557</v>
      </c>
      <c r="AI407" t="s">
        <v>558</v>
      </c>
      <c r="AJ407" t="s">
        <v>562</v>
      </c>
    </row>
    <row r="408" spans="1:36" x14ac:dyDescent="0.35">
      <c r="A408" s="2">
        <v>44720</v>
      </c>
      <c r="B408" t="s">
        <v>18</v>
      </c>
      <c r="C408" t="s">
        <v>547</v>
      </c>
      <c r="D408" t="s">
        <v>86</v>
      </c>
      <c r="E408" t="s">
        <v>46</v>
      </c>
      <c r="F408">
        <v>16</v>
      </c>
      <c r="G408" t="s">
        <v>37</v>
      </c>
      <c r="H408" t="s">
        <v>96</v>
      </c>
      <c r="I408" t="s">
        <v>405</v>
      </c>
      <c r="J408" t="s">
        <v>405</v>
      </c>
      <c r="K408" t="s">
        <v>99</v>
      </c>
      <c r="L408" s="1">
        <v>0.70599999999999996</v>
      </c>
      <c r="M408">
        <v>5.54</v>
      </c>
      <c r="N408" s="1">
        <v>-0.55400000000000005</v>
      </c>
      <c r="O408" t="s">
        <v>100</v>
      </c>
      <c r="P408">
        <v>0.55100000000000005</v>
      </c>
      <c r="Q408" s="1">
        <v>0.15499999999999992</v>
      </c>
      <c r="R408">
        <v>13.01</v>
      </c>
      <c r="S408" s="42">
        <v>-1.3009999999999999</v>
      </c>
      <c r="T408" s="1">
        <v>-0.74699999999999989</v>
      </c>
      <c r="U408">
        <v>91.85</v>
      </c>
      <c r="V408" s="21">
        <v>6622.5916624999991</v>
      </c>
      <c r="W408">
        <v>0.28130671506352067</v>
      </c>
      <c r="X408">
        <v>2.4973974483551032E-5</v>
      </c>
      <c r="Y408">
        <v>1.6539243519425279E-5</v>
      </c>
      <c r="Z408" s="22">
        <v>16.53924351942528</v>
      </c>
      <c r="AA408" s="22">
        <v>22.140888245549242</v>
      </c>
      <c r="AB408" s="22">
        <v>0.44190602440143978</v>
      </c>
      <c r="AC408">
        <v>26.9267</v>
      </c>
      <c r="AD408" s="37">
        <v>77.599999999999994</v>
      </c>
      <c r="AE408" s="35"/>
      <c r="AF408">
        <v>24.973974483551032</v>
      </c>
      <c r="AG408">
        <v>13.101333333333335</v>
      </c>
      <c r="AH408" t="s">
        <v>557</v>
      </c>
      <c r="AI408" t="s">
        <v>558</v>
      </c>
      <c r="AJ408" t="s">
        <v>562</v>
      </c>
    </row>
    <row r="409" spans="1:36" x14ac:dyDescent="0.35">
      <c r="A409" s="2">
        <v>44806</v>
      </c>
      <c r="B409" s="6" t="s">
        <v>18</v>
      </c>
      <c r="C409" s="6" t="s">
        <v>553</v>
      </c>
      <c r="D409" t="s">
        <v>86</v>
      </c>
      <c r="E409" t="s">
        <v>46</v>
      </c>
      <c r="F409">
        <v>16</v>
      </c>
      <c r="G409" t="s">
        <v>37</v>
      </c>
      <c r="H409" t="s">
        <v>96</v>
      </c>
      <c r="I409" t="s">
        <v>405</v>
      </c>
      <c r="J409" t="s">
        <v>405</v>
      </c>
      <c r="K409" t="s">
        <v>235</v>
      </c>
      <c r="L409" s="1">
        <v>0.74299999999999999</v>
      </c>
      <c r="M409">
        <v>23.23</v>
      </c>
      <c r="N409" s="1">
        <v>-2.323</v>
      </c>
      <c r="O409" t="s">
        <v>243</v>
      </c>
      <c r="P409">
        <v>0.67400000000000004</v>
      </c>
      <c r="Q409" s="1">
        <v>6.899999999999995E-2</v>
      </c>
      <c r="R409">
        <v>26.76</v>
      </c>
      <c r="S409" s="42">
        <v>-2.6760000000000002</v>
      </c>
      <c r="T409" s="1">
        <v>-0.3530000000000002</v>
      </c>
      <c r="U409">
        <v>91.85</v>
      </c>
      <c r="V409" s="21">
        <v>6622.5916624999991</v>
      </c>
      <c r="W409">
        <v>0.10237388724035601</v>
      </c>
      <c r="X409">
        <v>7.1959785390372148E-6</v>
      </c>
      <c r="Y409">
        <v>4.7656027476156782E-6</v>
      </c>
      <c r="Z409" s="22">
        <v>4.7656027476156781</v>
      </c>
      <c r="AA409" s="22">
        <v>13.500291069732791</v>
      </c>
      <c r="AB409" s="22">
        <v>0.26944989237670419</v>
      </c>
      <c r="AC409">
        <v>35.566600000000001</v>
      </c>
      <c r="AD409" s="37">
        <v>77.599999999999994</v>
      </c>
      <c r="AE409" s="35"/>
      <c r="AF409">
        <v>7.1959785390372151</v>
      </c>
      <c r="AG409">
        <v>10.433333333333335</v>
      </c>
      <c r="AH409" t="s">
        <v>557</v>
      </c>
      <c r="AI409" t="s">
        <v>558</v>
      </c>
      <c r="AJ409" t="s">
        <v>562</v>
      </c>
    </row>
    <row r="410" spans="1:36" x14ac:dyDescent="0.35">
      <c r="A410" s="2">
        <v>44791</v>
      </c>
      <c r="B410" s="6" t="s">
        <v>18</v>
      </c>
      <c r="C410" s="6" t="s">
        <v>552</v>
      </c>
      <c r="D410" t="s">
        <v>86</v>
      </c>
      <c r="E410" t="s">
        <v>46</v>
      </c>
      <c r="F410">
        <v>2</v>
      </c>
      <c r="G410" t="s">
        <v>37</v>
      </c>
      <c r="H410" t="s">
        <v>96</v>
      </c>
      <c r="I410" t="s">
        <v>405</v>
      </c>
      <c r="J410" t="s">
        <v>405</v>
      </c>
      <c r="K410" t="s">
        <v>219</v>
      </c>
      <c r="L410" s="1">
        <v>0.84899999999999998</v>
      </c>
      <c r="M410">
        <v>10.57</v>
      </c>
      <c r="N410" s="1">
        <v>-1.0569999999999999</v>
      </c>
      <c r="O410" t="s">
        <v>220</v>
      </c>
      <c r="P410">
        <v>0.71899999999999997</v>
      </c>
      <c r="Q410" s="1">
        <v>0.13</v>
      </c>
      <c r="R410">
        <v>20.45</v>
      </c>
      <c r="S410" s="42">
        <v>-2.0449999999999999</v>
      </c>
      <c r="T410" s="1">
        <v>-0.98799999999999999</v>
      </c>
      <c r="U410">
        <v>91.85</v>
      </c>
      <c r="V410" s="21">
        <v>6622.5916624999991</v>
      </c>
      <c r="W410">
        <v>0.1808066759388039</v>
      </c>
      <c r="X410">
        <v>1.4493656490192659E-5</v>
      </c>
      <c r="Y410">
        <v>9.5985568631088901E-6</v>
      </c>
      <c r="Z410" s="22">
        <v>9.5985568631088896</v>
      </c>
      <c r="AA410" s="22">
        <v>9.715138525413856</v>
      </c>
      <c r="AB410" s="22">
        <v>0.19390271043610532</v>
      </c>
      <c r="AC410">
        <v>28.894600000000001</v>
      </c>
      <c r="AD410" s="37">
        <v>77.599999999999994</v>
      </c>
      <c r="AE410" s="35"/>
      <c r="AF410">
        <v>14.493656490192659</v>
      </c>
      <c r="AG410">
        <v>11.459908061879579</v>
      </c>
      <c r="AH410" t="s">
        <v>557</v>
      </c>
      <c r="AI410" t="s">
        <v>558</v>
      </c>
      <c r="AJ410" t="s">
        <v>562</v>
      </c>
    </row>
    <row r="411" spans="1:36" x14ac:dyDescent="0.35">
      <c r="A411" s="2">
        <v>44792</v>
      </c>
      <c r="B411" s="6" t="s">
        <v>18</v>
      </c>
      <c r="C411" s="6" t="s">
        <v>552</v>
      </c>
      <c r="D411" t="s">
        <v>45</v>
      </c>
      <c r="E411" t="s">
        <v>46</v>
      </c>
      <c r="F411">
        <v>10</v>
      </c>
      <c r="G411" t="s">
        <v>37</v>
      </c>
      <c r="H411" t="s">
        <v>49</v>
      </c>
      <c r="I411" t="s">
        <v>437</v>
      </c>
      <c r="J411" t="s">
        <v>437</v>
      </c>
      <c r="K411" t="s">
        <v>207</v>
      </c>
      <c r="L411" s="1">
        <v>1.026</v>
      </c>
      <c r="M411">
        <v>10.58</v>
      </c>
      <c r="N411" s="1">
        <v>-1.0580000000000001</v>
      </c>
      <c r="O411" t="s">
        <v>105</v>
      </c>
      <c r="P411">
        <v>0.83099999999999996</v>
      </c>
      <c r="Q411" s="1">
        <v>0.19500000000000006</v>
      </c>
      <c r="R411">
        <v>17.010000000000002</v>
      </c>
      <c r="S411" s="42">
        <v>-1.7010000000000001</v>
      </c>
      <c r="T411" s="1">
        <v>-0.64300000000000002</v>
      </c>
      <c r="U411">
        <v>60.25</v>
      </c>
      <c r="V411" s="21">
        <v>2849.5990624999999</v>
      </c>
      <c r="W411">
        <v>0.23465703971119142</v>
      </c>
      <c r="X411">
        <v>1.9977940148528613E-5</v>
      </c>
      <c r="Y411">
        <v>5.6929119517928245E-6</v>
      </c>
      <c r="Z411" s="22">
        <v>5.6929119517928246</v>
      </c>
      <c r="AA411" s="22">
        <v>8.853673330937518</v>
      </c>
      <c r="AB411" s="22">
        <v>0.17670888085576872</v>
      </c>
      <c r="AC411">
        <v>34.301699999999997</v>
      </c>
      <c r="AD411" s="31">
        <v>52</v>
      </c>
      <c r="AE411" s="32">
        <v>575</v>
      </c>
      <c r="AF411">
        <v>19.977940148528614</v>
      </c>
      <c r="AG411">
        <v>8.2594820334704142</v>
      </c>
      <c r="AH411" t="s">
        <v>557</v>
      </c>
      <c r="AI411" t="s">
        <v>558</v>
      </c>
      <c r="AJ411" t="s">
        <v>562</v>
      </c>
    </row>
    <row r="412" spans="1:36" x14ac:dyDescent="0.35">
      <c r="A412" s="2">
        <v>44747</v>
      </c>
      <c r="B412" t="s">
        <v>18</v>
      </c>
      <c r="C412" t="s">
        <v>550</v>
      </c>
      <c r="D412" t="s">
        <v>86</v>
      </c>
      <c r="E412" t="s">
        <v>46</v>
      </c>
      <c r="F412">
        <v>7</v>
      </c>
      <c r="G412" t="s">
        <v>37</v>
      </c>
      <c r="H412" t="s">
        <v>96</v>
      </c>
      <c r="I412" t="s">
        <v>405</v>
      </c>
      <c r="J412" t="s">
        <v>405</v>
      </c>
      <c r="K412" t="s">
        <v>161</v>
      </c>
      <c r="L412" s="1">
        <v>0.76500000000000001</v>
      </c>
      <c r="M412">
        <v>6.89</v>
      </c>
      <c r="N412" s="1">
        <v>-0.68899999999999995</v>
      </c>
      <c r="O412" t="s">
        <v>162</v>
      </c>
      <c r="P412">
        <v>0.61699999999999999</v>
      </c>
      <c r="Q412" s="1">
        <v>0.14800000000000002</v>
      </c>
      <c r="R412">
        <v>24.62</v>
      </c>
      <c r="S412" s="42">
        <v>-2.4620000000000002</v>
      </c>
      <c r="T412" s="1">
        <v>-1.7730000000000001</v>
      </c>
      <c r="U412">
        <v>91.85</v>
      </c>
      <c r="V412" s="21">
        <v>6622.5916624999991</v>
      </c>
      <c r="W412">
        <v>0.23987034035656404</v>
      </c>
      <c r="X412">
        <v>2.0525705627744993E-5</v>
      </c>
      <c r="Y412">
        <v>1.3593336695723331E-5</v>
      </c>
      <c r="Z412" s="22">
        <v>13.59333669572333</v>
      </c>
      <c r="AA412" s="22">
        <v>7.6668565683718723</v>
      </c>
      <c r="AB412" s="22">
        <v>0.15302141757868909</v>
      </c>
      <c r="AC412">
        <v>33.278799999999997</v>
      </c>
      <c r="AD412" s="37">
        <v>77.599999999999994</v>
      </c>
      <c r="AE412" s="40"/>
      <c r="AF412">
        <v>20.525705627744994</v>
      </c>
      <c r="AG412">
        <v>10.527403846153845</v>
      </c>
      <c r="AH412" t="s">
        <v>557</v>
      </c>
      <c r="AI412" t="s">
        <v>558</v>
      </c>
      <c r="AJ412" t="s">
        <v>562</v>
      </c>
    </row>
    <row r="413" spans="1:36" x14ac:dyDescent="0.35">
      <c r="A413" s="10">
        <v>44777</v>
      </c>
      <c r="B413" s="6" t="s">
        <v>18</v>
      </c>
      <c r="C413" s="6" t="s">
        <v>551</v>
      </c>
      <c r="D413" t="s">
        <v>133</v>
      </c>
      <c r="E413" t="s">
        <v>46</v>
      </c>
      <c r="F413">
        <v>1</v>
      </c>
      <c r="G413" t="s">
        <v>37</v>
      </c>
      <c r="H413" t="s">
        <v>98</v>
      </c>
      <c r="I413" t="s">
        <v>482</v>
      </c>
      <c r="J413" t="s">
        <v>482</v>
      </c>
      <c r="K413" t="s">
        <v>204</v>
      </c>
      <c r="L413" s="1">
        <v>0.78500000000000003</v>
      </c>
      <c r="M413">
        <v>4.97</v>
      </c>
      <c r="N413" s="1">
        <v>-0.497</v>
      </c>
      <c r="O413" s="6" t="s">
        <v>205</v>
      </c>
      <c r="P413">
        <v>0.65700000000000003</v>
      </c>
      <c r="Q413" s="1">
        <v>0.128</v>
      </c>
      <c r="R413">
        <v>14.56</v>
      </c>
      <c r="S413" s="42">
        <v>-1.456</v>
      </c>
      <c r="T413" s="1">
        <v>-0.95899999999999996</v>
      </c>
      <c r="U413">
        <v>57.95</v>
      </c>
      <c r="V413" s="21">
        <v>2636.1889625000003</v>
      </c>
      <c r="W413">
        <v>0.19482496194824961</v>
      </c>
      <c r="X413">
        <v>1.5889106064764417E-5</v>
      </c>
      <c r="Y413">
        <v>4.1886686031923764E-6</v>
      </c>
      <c r="Z413" s="22">
        <v>4.1886686031923768</v>
      </c>
      <c r="AA413" s="22">
        <v>4.3677461972808933</v>
      </c>
      <c r="AB413" s="22">
        <v>8.7175064352845069E-2</v>
      </c>
      <c r="AC413">
        <v>29.967099999999999</v>
      </c>
      <c r="AD413" s="34">
        <v>51.9</v>
      </c>
      <c r="AE413" s="35">
        <v>645</v>
      </c>
      <c r="AF413">
        <v>15.889106064764416</v>
      </c>
      <c r="AG413">
        <v>8.0560426564281311</v>
      </c>
      <c r="AH413" t="s">
        <v>557</v>
      </c>
      <c r="AI413" t="s">
        <v>558</v>
      </c>
      <c r="AJ413" t="s">
        <v>562</v>
      </c>
    </row>
    <row r="414" spans="1:36" x14ac:dyDescent="0.35">
      <c r="A414" s="2">
        <v>44778</v>
      </c>
      <c r="B414" s="6" t="s">
        <v>18</v>
      </c>
      <c r="C414" s="6" t="s">
        <v>551</v>
      </c>
      <c r="D414" t="s">
        <v>86</v>
      </c>
      <c r="E414" t="s">
        <v>46</v>
      </c>
      <c r="F414">
        <v>8</v>
      </c>
      <c r="G414" t="s">
        <v>37</v>
      </c>
      <c r="H414" t="s">
        <v>97</v>
      </c>
      <c r="I414" t="s">
        <v>406</v>
      </c>
      <c r="J414" t="s">
        <v>406</v>
      </c>
      <c r="K414" t="s">
        <v>208</v>
      </c>
      <c r="L414" s="1">
        <v>0.84399999999999997</v>
      </c>
      <c r="M414">
        <v>6.58</v>
      </c>
      <c r="N414" s="1">
        <v>-0.65800000000000003</v>
      </c>
      <c r="O414" s="6" t="s">
        <v>168</v>
      </c>
      <c r="P414">
        <v>0.66700000000000004</v>
      </c>
      <c r="Q414" s="1">
        <v>0.17699999999999994</v>
      </c>
      <c r="R414">
        <v>20.76</v>
      </c>
      <c r="S414" s="42">
        <v>-2.0760000000000001</v>
      </c>
      <c r="T414" s="1">
        <v>-1.4180000000000001</v>
      </c>
      <c r="U414">
        <v>50.2</v>
      </c>
      <c r="V414" s="21">
        <v>1978.2314000000003</v>
      </c>
      <c r="W414">
        <v>0.26536731634182897</v>
      </c>
      <c r="X414">
        <v>2.3243587031586431E-5</v>
      </c>
      <c r="Y414">
        <v>4.5981193714517076E-6</v>
      </c>
      <c r="Z414" s="22">
        <v>4.5981193714517072</v>
      </c>
      <c r="AA414" s="22">
        <v>3.2426793874835731</v>
      </c>
      <c r="AB414" s="22">
        <v>6.4720057327393582E-2</v>
      </c>
      <c r="AC414">
        <v>33.254899999999999</v>
      </c>
      <c r="AD414" s="37">
        <v>39.1</v>
      </c>
      <c r="AE414" s="35">
        <v>510</v>
      </c>
      <c r="AF414">
        <v>23.243587031586433</v>
      </c>
      <c r="AG414">
        <v>11.958942411336949</v>
      </c>
      <c r="AH414" t="s">
        <v>557</v>
      </c>
      <c r="AI414" t="s">
        <v>558</v>
      </c>
      <c r="AJ414" t="s">
        <v>562</v>
      </c>
    </row>
    <row r="415" spans="1:36" x14ac:dyDescent="0.35">
      <c r="A415" s="2">
        <v>44805</v>
      </c>
      <c r="B415" s="6" t="s">
        <v>18</v>
      </c>
      <c r="C415" s="6" t="s">
        <v>553</v>
      </c>
      <c r="D415" t="s">
        <v>45</v>
      </c>
      <c r="E415" t="s">
        <v>46</v>
      </c>
      <c r="F415">
        <v>9</v>
      </c>
      <c r="G415" t="s">
        <v>37</v>
      </c>
      <c r="H415" t="s">
        <v>49</v>
      </c>
      <c r="I415" t="s">
        <v>437</v>
      </c>
      <c r="J415" t="s">
        <v>437</v>
      </c>
      <c r="K415" t="s">
        <v>237</v>
      </c>
      <c r="L415">
        <v>1.0429999999999999</v>
      </c>
      <c r="M415">
        <v>24.21</v>
      </c>
      <c r="N415" s="1">
        <v>-2.4210000000000003</v>
      </c>
      <c r="O415" t="s">
        <v>163</v>
      </c>
      <c r="P415">
        <v>0.96499999999999997</v>
      </c>
      <c r="Q415" s="1">
        <v>7.7999999999999958E-2</v>
      </c>
      <c r="R415">
        <v>29.05</v>
      </c>
      <c r="S415" s="42">
        <v>-2.9050000000000002</v>
      </c>
      <c r="T415" s="1">
        <v>-0.48399999999999999</v>
      </c>
      <c r="U415">
        <v>60.25</v>
      </c>
      <c r="V415" s="21">
        <v>2849.5990624999999</v>
      </c>
      <c r="W415">
        <v>8.0829015544041413E-2</v>
      </c>
      <c r="X415">
        <v>5.3797524818170095E-6</v>
      </c>
      <c r="Y415">
        <v>1.53301376286678E-6</v>
      </c>
      <c r="Z415" s="22">
        <v>1.5330137628667799</v>
      </c>
      <c r="AA415" s="22">
        <v>3.1673838075759915</v>
      </c>
      <c r="AB415" s="22">
        <v>6.3217246328894056E-2</v>
      </c>
      <c r="AC415">
        <v>34.357199999999999</v>
      </c>
      <c r="AD415" s="31">
        <v>52</v>
      </c>
      <c r="AE415" s="32">
        <v>575</v>
      </c>
      <c r="AF415">
        <v>5.3797524818170093</v>
      </c>
      <c r="AG415">
        <v>6.9857928042559951</v>
      </c>
      <c r="AH415" t="s">
        <v>557</v>
      </c>
      <c r="AI415" t="s">
        <v>558</v>
      </c>
      <c r="AJ415" t="s">
        <v>562</v>
      </c>
    </row>
    <row r="416" spans="1:36" x14ac:dyDescent="0.35">
      <c r="A416" s="2">
        <v>44720</v>
      </c>
      <c r="B416" t="s">
        <v>18</v>
      </c>
      <c r="C416" t="s">
        <v>547</v>
      </c>
      <c r="D416" t="s">
        <v>86</v>
      </c>
      <c r="E416" t="s">
        <v>46</v>
      </c>
      <c r="F416">
        <v>8</v>
      </c>
      <c r="G416" t="s">
        <v>37</v>
      </c>
      <c r="H416" t="s">
        <v>97</v>
      </c>
      <c r="I416" t="s">
        <v>406</v>
      </c>
      <c r="J416" t="s">
        <v>406</v>
      </c>
      <c r="K416" t="s">
        <v>87</v>
      </c>
      <c r="L416" s="1">
        <v>0.73599999999999999</v>
      </c>
      <c r="M416">
        <v>7.09</v>
      </c>
      <c r="N416" s="1">
        <v>-0.70899999999999996</v>
      </c>
      <c r="O416" t="s">
        <v>88</v>
      </c>
      <c r="P416">
        <v>0.65400000000000003</v>
      </c>
      <c r="Q416" s="1">
        <v>8.1999999999999962E-2</v>
      </c>
      <c r="R416">
        <v>15.18</v>
      </c>
      <c r="S416" s="42">
        <v>-1.518</v>
      </c>
      <c r="T416" s="1">
        <v>-0.80900000000000005</v>
      </c>
      <c r="U416">
        <v>50.2</v>
      </c>
      <c r="V416" s="21">
        <v>1978.2314000000003</v>
      </c>
      <c r="W416">
        <v>0.12538226299694183</v>
      </c>
      <c r="X416">
        <v>9.2358230894186392E-6</v>
      </c>
      <c r="Y416">
        <v>1.8270595240332964E-6</v>
      </c>
      <c r="Z416" s="22">
        <v>1.8270595240332965</v>
      </c>
      <c r="AA416" s="22">
        <v>2.2584172114132217</v>
      </c>
      <c r="AB416" s="22">
        <v>4.5075344776920691E-2</v>
      </c>
      <c r="AC416">
        <v>26.9267</v>
      </c>
      <c r="AD416" s="37">
        <v>39.1</v>
      </c>
      <c r="AE416" s="35">
        <v>510</v>
      </c>
      <c r="AF416">
        <v>9.2358230894186395</v>
      </c>
      <c r="AG416">
        <v>13.101333333333335</v>
      </c>
      <c r="AH416" t="s">
        <v>557</v>
      </c>
      <c r="AI416" t="s">
        <v>558</v>
      </c>
      <c r="AJ416" t="s">
        <v>562</v>
      </c>
    </row>
    <row r="417" spans="1:36" x14ac:dyDescent="0.35">
      <c r="A417" s="2">
        <v>44791</v>
      </c>
      <c r="B417" s="6" t="s">
        <v>18</v>
      </c>
      <c r="C417" s="6" t="s">
        <v>552</v>
      </c>
      <c r="D417" t="s">
        <v>86</v>
      </c>
      <c r="E417" t="s">
        <v>46</v>
      </c>
      <c r="F417">
        <v>10</v>
      </c>
      <c r="G417" t="s">
        <v>37</v>
      </c>
      <c r="H417" t="s">
        <v>97</v>
      </c>
      <c r="I417" t="s">
        <v>406</v>
      </c>
      <c r="J417" t="s">
        <v>406</v>
      </c>
      <c r="K417" t="s">
        <v>23</v>
      </c>
      <c r="L417" s="1">
        <v>0.71799999999999997</v>
      </c>
      <c r="M417">
        <v>10.029999999999999</v>
      </c>
      <c r="N417" s="1">
        <v>-1.0029999999999999</v>
      </c>
      <c r="O417" t="s">
        <v>224</v>
      </c>
      <c r="P417">
        <v>0.61</v>
      </c>
      <c r="Q417" s="1">
        <v>0.10799999999999998</v>
      </c>
      <c r="R417">
        <v>25.95</v>
      </c>
      <c r="S417" s="42">
        <v>-2.5949999999999998</v>
      </c>
      <c r="T417" s="1">
        <v>-1.5919999999999999</v>
      </c>
      <c r="U417">
        <v>50.2</v>
      </c>
      <c r="V417" s="21">
        <v>1978.2314000000003</v>
      </c>
      <c r="W417">
        <v>0.17704918032786884</v>
      </c>
      <c r="X417">
        <v>1.4123768076817111E-5</v>
      </c>
      <c r="Y417">
        <v>2.7940081495877224E-6</v>
      </c>
      <c r="Z417" s="22">
        <v>2.7940081495877225</v>
      </c>
      <c r="AA417" s="22">
        <v>1.7550302447159063</v>
      </c>
      <c r="AB417" s="22">
        <v>3.5028334434712427E-2</v>
      </c>
      <c r="AC417">
        <v>28.894600000000001</v>
      </c>
      <c r="AD417" s="37">
        <v>39.1</v>
      </c>
      <c r="AE417" s="35">
        <v>510</v>
      </c>
      <c r="AF417">
        <v>14.123768076817111</v>
      </c>
      <c r="AG417">
        <v>11.459908061879579</v>
      </c>
      <c r="AH417" t="s">
        <v>557</v>
      </c>
      <c r="AI417" t="s">
        <v>558</v>
      </c>
      <c r="AJ417" t="s">
        <v>562</v>
      </c>
    </row>
    <row r="418" spans="1:36" x14ac:dyDescent="0.35">
      <c r="A418" s="2">
        <v>44778</v>
      </c>
      <c r="B418" s="6" t="s">
        <v>18</v>
      </c>
      <c r="C418" s="6" t="s">
        <v>551</v>
      </c>
      <c r="D418" t="s">
        <v>45</v>
      </c>
      <c r="E418" t="s">
        <v>46</v>
      </c>
      <c r="F418">
        <v>14</v>
      </c>
      <c r="G418" t="s">
        <v>37</v>
      </c>
      <c r="H418" t="s">
        <v>49</v>
      </c>
      <c r="I418" t="s">
        <v>437</v>
      </c>
      <c r="J418" t="s">
        <v>437</v>
      </c>
      <c r="K418" t="s">
        <v>171</v>
      </c>
      <c r="L418" s="1">
        <v>0.90400000000000003</v>
      </c>
      <c r="M418">
        <v>5.67</v>
      </c>
      <c r="N418" s="1">
        <v>-0.56699999999999995</v>
      </c>
      <c r="O418" s="6" t="s">
        <v>175</v>
      </c>
      <c r="P418">
        <v>0.80500000000000005</v>
      </c>
      <c r="Q418" s="1">
        <v>9.8999999999999977E-2</v>
      </c>
      <c r="R418">
        <v>21.74</v>
      </c>
      <c r="S418" s="42">
        <v>-2.1739999999999999</v>
      </c>
      <c r="T418" s="1">
        <v>-1.607</v>
      </c>
      <c r="U418">
        <v>60.25</v>
      </c>
      <c r="V418" s="21">
        <v>2849.5990624999999</v>
      </c>
      <c r="W418">
        <v>0.12298136645962729</v>
      </c>
      <c r="X418">
        <v>9.0186006650303142E-6</v>
      </c>
      <c r="Y418">
        <v>2.5699396000132262E-6</v>
      </c>
      <c r="Z418" s="22">
        <v>2.5699396000132264</v>
      </c>
      <c r="AA418" s="22">
        <v>1.5992156814021321</v>
      </c>
      <c r="AB418" s="22">
        <v>3.1918459462479655E-2</v>
      </c>
      <c r="AC418">
        <v>33.254899999999999</v>
      </c>
      <c r="AD418" s="31">
        <v>52</v>
      </c>
      <c r="AE418" s="32">
        <v>575</v>
      </c>
      <c r="AF418">
        <v>9.0186006650303145</v>
      </c>
      <c r="AG418">
        <v>8.7075468826202727</v>
      </c>
      <c r="AH418" t="s">
        <v>557</v>
      </c>
      <c r="AI418" t="s">
        <v>558</v>
      </c>
      <c r="AJ418" t="s">
        <v>562</v>
      </c>
    </row>
    <row r="419" spans="1:36" x14ac:dyDescent="0.35">
      <c r="A419" s="2">
        <v>44748</v>
      </c>
      <c r="B419" t="s">
        <v>18</v>
      </c>
      <c r="C419" t="s">
        <v>550</v>
      </c>
      <c r="D419" t="s">
        <v>45</v>
      </c>
      <c r="E419" t="s">
        <v>46</v>
      </c>
      <c r="F419">
        <v>10</v>
      </c>
      <c r="G419" t="s">
        <v>37</v>
      </c>
      <c r="H419" t="s">
        <v>49</v>
      </c>
      <c r="I419" t="s">
        <v>437</v>
      </c>
      <c r="J419" t="s">
        <v>437</v>
      </c>
      <c r="K419" t="s">
        <v>171</v>
      </c>
      <c r="L419" s="1">
        <v>0.96699999999999997</v>
      </c>
      <c r="M419">
        <v>3.08</v>
      </c>
      <c r="N419" s="1">
        <v>-0.308</v>
      </c>
      <c r="O419" t="s">
        <v>112</v>
      </c>
      <c r="P419">
        <v>0.90100000000000002</v>
      </c>
      <c r="Q419" s="1">
        <v>6.5999999999999948E-2</v>
      </c>
      <c r="R419">
        <v>11.58</v>
      </c>
      <c r="S419" s="42">
        <v>-1.1579999999999999</v>
      </c>
      <c r="T419" s="1">
        <v>-0.84999999999999987</v>
      </c>
      <c r="U419">
        <v>60.25</v>
      </c>
      <c r="V419" s="21">
        <v>2849.5990624999999</v>
      </c>
      <c r="W419">
        <v>7.3251942286348445E-2</v>
      </c>
      <c r="X419">
        <v>4.7658385771395993E-6</v>
      </c>
      <c r="Y419">
        <v>1.3580729141443337E-6</v>
      </c>
      <c r="Z419" s="22">
        <v>1.3580729141443337</v>
      </c>
      <c r="AA419" s="22">
        <v>1.5977328401698045</v>
      </c>
      <c r="AB419" s="22">
        <v>3.1888863699810643E-2</v>
      </c>
      <c r="AC419">
        <v>33.4651</v>
      </c>
      <c r="AD419" s="31">
        <v>52</v>
      </c>
      <c r="AE419" s="32">
        <v>575</v>
      </c>
      <c r="AF419">
        <v>4.7658385771395997</v>
      </c>
      <c r="AG419" s="48">
        <v>7.6280448717948737</v>
      </c>
      <c r="AH419" t="s">
        <v>557</v>
      </c>
      <c r="AI419" t="s">
        <v>558</v>
      </c>
      <c r="AJ419" t="s">
        <v>562</v>
      </c>
    </row>
    <row r="420" spans="1:36" x14ac:dyDescent="0.35">
      <c r="A420" s="2">
        <v>44750</v>
      </c>
      <c r="B420" t="s">
        <v>18</v>
      </c>
      <c r="C420" t="s">
        <v>550</v>
      </c>
      <c r="D420" t="s">
        <v>133</v>
      </c>
      <c r="E420" t="s">
        <v>46</v>
      </c>
      <c r="F420">
        <v>2</v>
      </c>
      <c r="G420" t="s">
        <v>37</v>
      </c>
      <c r="H420" t="s">
        <v>98</v>
      </c>
      <c r="I420" t="s">
        <v>482</v>
      </c>
      <c r="J420" t="s">
        <v>482</v>
      </c>
      <c r="K420" t="s">
        <v>177</v>
      </c>
      <c r="L420" s="1">
        <v>0.77200000000000002</v>
      </c>
      <c r="M420">
        <v>16.760000000000002</v>
      </c>
      <c r="N420" s="1">
        <v>-1.6760000000000002</v>
      </c>
      <c r="O420" t="s">
        <v>178</v>
      </c>
      <c r="P420">
        <v>0.72599999999999998</v>
      </c>
      <c r="Q420" s="1">
        <v>4.6000000000000041E-2</v>
      </c>
      <c r="R420">
        <v>26.67</v>
      </c>
      <c r="S420" s="42">
        <v>-2.6670000000000003</v>
      </c>
      <c r="T420" s="1">
        <v>-0.9910000000000001</v>
      </c>
      <c r="U420">
        <v>57.95</v>
      </c>
      <c r="V420" s="21">
        <v>2636.1889625000003</v>
      </c>
      <c r="W420">
        <v>6.3360881542699782E-2</v>
      </c>
      <c r="X420">
        <v>3.9864734140398988E-6</v>
      </c>
      <c r="Y420">
        <v>1.0509097213391674E-6</v>
      </c>
      <c r="Z420" s="22">
        <v>1.0509097213391674</v>
      </c>
      <c r="AA420" s="22">
        <v>1.0604538055894726</v>
      </c>
      <c r="AB420" s="22">
        <v>2.1165407642740948E-2</v>
      </c>
      <c r="AC420">
        <v>33.388599999999997</v>
      </c>
      <c r="AD420" s="34">
        <v>51.9</v>
      </c>
      <c r="AE420" s="35">
        <v>645</v>
      </c>
      <c r="AF420">
        <v>3.986473414039899</v>
      </c>
      <c r="AG420">
        <v>6.9702991452991538</v>
      </c>
      <c r="AH420" t="s">
        <v>557</v>
      </c>
      <c r="AI420" t="s">
        <v>558</v>
      </c>
      <c r="AJ420" t="s">
        <v>562</v>
      </c>
    </row>
    <row r="421" spans="1:36" x14ac:dyDescent="0.35">
      <c r="A421" s="2">
        <v>44762</v>
      </c>
      <c r="B421" t="s">
        <v>18</v>
      </c>
      <c r="C421" t="s">
        <v>549</v>
      </c>
      <c r="D421" t="s">
        <v>86</v>
      </c>
      <c r="E421" t="s">
        <v>46</v>
      </c>
      <c r="F421">
        <v>6</v>
      </c>
      <c r="G421" t="s">
        <v>37</v>
      </c>
      <c r="H421" t="s">
        <v>97</v>
      </c>
      <c r="I421" t="s">
        <v>406</v>
      </c>
      <c r="J421" t="s">
        <v>406</v>
      </c>
      <c r="K421" t="s">
        <v>182</v>
      </c>
      <c r="L421" s="1">
        <v>0.85699999999999998</v>
      </c>
      <c r="M421">
        <v>12.45</v>
      </c>
      <c r="N421" s="1">
        <v>-1.2449999999999999</v>
      </c>
      <c r="O421" t="s">
        <v>154</v>
      </c>
      <c r="P421">
        <v>0.83099999999999996</v>
      </c>
      <c r="Q421" s="1">
        <v>2.6000000000000023E-2</v>
      </c>
      <c r="R421">
        <v>16.54</v>
      </c>
      <c r="S421" s="42">
        <v>-1.6539999999999999</v>
      </c>
      <c r="T421" s="1">
        <v>-0.40900000000000003</v>
      </c>
      <c r="U421">
        <v>50.2</v>
      </c>
      <c r="V421" s="21">
        <v>1978.2314000000003</v>
      </c>
      <c r="W421">
        <v>3.1287605294825542E-2</v>
      </c>
      <c r="X421">
        <v>1.6724390233147861E-6</v>
      </c>
      <c r="Y421">
        <v>3.3084713905066424E-7</v>
      </c>
      <c r="Z421" s="22">
        <v>0.33084713905066426</v>
      </c>
      <c r="AA421" s="22">
        <v>0.80891721039282205</v>
      </c>
      <c r="AB421" s="22">
        <v>1.6145033774173565E-2</v>
      </c>
      <c r="AC421">
        <v>34.903799999999997</v>
      </c>
      <c r="AD421" s="37">
        <v>39.1</v>
      </c>
      <c r="AE421" s="35">
        <v>510</v>
      </c>
      <c r="AF421">
        <v>1.6724390233147861</v>
      </c>
      <c r="AG421" s="4">
        <v>9.9694926084349991</v>
      </c>
      <c r="AH421" t="s">
        <v>557</v>
      </c>
      <c r="AI421" t="s">
        <v>558</v>
      </c>
      <c r="AJ421" t="s">
        <v>562</v>
      </c>
    </row>
    <row r="422" spans="1:36" x14ac:dyDescent="0.35">
      <c r="A422" s="2">
        <v>44748</v>
      </c>
      <c r="B422" t="s">
        <v>18</v>
      </c>
      <c r="C422" t="s">
        <v>550</v>
      </c>
      <c r="D422" t="s">
        <v>86</v>
      </c>
      <c r="E422" t="s">
        <v>46</v>
      </c>
      <c r="F422">
        <v>7</v>
      </c>
      <c r="G422" t="s">
        <v>37</v>
      </c>
      <c r="H422" t="s">
        <v>97</v>
      </c>
      <c r="I422" t="s">
        <v>406</v>
      </c>
      <c r="J422" t="s">
        <v>406</v>
      </c>
      <c r="K422" t="s">
        <v>165</v>
      </c>
      <c r="L422" s="1">
        <v>0.82699999999999996</v>
      </c>
      <c r="M422">
        <v>3.47</v>
      </c>
      <c r="N422" s="1">
        <v>-0.34700000000000003</v>
      </c>
      <c r="O422" t="s">
        <v>168</v>
      </c>
      <c r="P422">
        <v>0.745</v>
      </c>
      <c r="Q422" s="1">
        <v>8.1999999999999962E-2</v>
      </c>
      <c r="R422">
        <v>24.26</v>
      </c>
      <c r="S422" s="42">
        <v>-2.4260000000000002</v>
      </c>
      <c r="T422" s="1">
        <v>-2.0790000000000002</v>
      </c>
      <c r="U422">
        <v>50.2</v>
      </c>
      <c r="V422" s="21">
        <v>1978.2314000000003</v>
      </c>
      <c r="W422">
        <v>0.11006711409395968</v>
      </c>
      <c r="X422">
        <v>7.8673313518130338E-6</v>
      </c>
      <c r="Y422">
        <v>1.5563401914360994E-6</v>
      </c>
      <c r="Z422" s="22">
        <v>1.5563401914360995</v>
      </c>
      <c r="AA422" s="22">
        <v>0.74860038068114443</v>
      </c>
      <c r="AB422" s="22">
        <v>1.4941180969047549E-2</v>
      </c>
      <c r="AC422">
        <v>33.4651</v>
      </c>
      <c r="AD422" s="37">
        <v>39.1</v>
      </c>
      <c r="AE422" s="35">
        <v>510</v>
      </c>
      <c r="AF422">
        <v>7.8673313518130339</v>
      </c>
      <c r="AG422">
        <v>10.517788461538462</v>
      </c>
      <c r="AH422" t="s">
        <v>557</v>
      </c>
      <c r="AI422" t="s">
        <v>558</v>
      </c>
      <c r="AJ422" t="s">
        <v>562</v>
      </c>
    </row>
    <row r="423" spans="1:36" x14ac:dyDescent="0.35">
      <c r="A423" s="2">
        <v>44805</v>
      </c>
      <c r="B423" s="6" t="s">
        <v>18</v>
      </c>
      <c r="C423" s="6" t="s">
        <v>553</v>
      </c>
      <c r="D423" t="s">
        <v>133</v>
      </c>
      <c r="E423" t="s">
        <v>46</v>
      </c>
      <c r="F423">
        <v>6</v>
      </c>
      <c r="G423" t="s">
        <v>37</v>
      </c>
      <c r="H423" t="s">
        <v>98</v>
      </c>
      <c r="I423" t="s">
        <v>482</v>
      </c>
      <c r="J423" t="s">
        <v>482</v>
      </c>
      <c r="K423" t="s">
        <v>238</v>
      </c>
      <c r="L423" s="1">
        <v>0.79900000000000004</v>
      </c>
      <c r="M423">
        <v>16.09</v>
      </c>
      <c r="N423" s="1">
        <v>-1.609</v>
      </c>
      <c r="O423" t="s">
        <v>239</v>
      </c>
      <c r="P423">
        <v>0.77100000000000002</v>
      </c>
      <c r="Q423" s="1">
        <v>2.8000000000000025E-2</v>
      </c>
      <c r="R423">
        <v>23.56</v>
      </c>
      <c r="S423" s="42">
        <v>-2.3559999999999999</v>
      </c>
      <c r="T423" s="1">
        <v>-0.74699999999999989</v>
      </c>
      <c r="U423">
        <v>57.95</v>
      </c>
      <c r="V423" s="21">
        <v>2636.1889625000003</v>
      </c>
      <c r="W423">
        <v>3.6316472114137514E-2</v>
      </c>
      <c r="X423">
        <v>2.0092526907292379E-6</v>
      </c>
      <c r="Y423">
        <v>5.2967697661738432E-7</v>
      </c>
      <c r="Z423" s="22">
        <v>0.52967697661738433</v>
      </c>
      <c r="AA423" s="22">
        <v>0.7090722578545976</v>
      </c>
      <c r="AB423" s="22">
        <v>1.4152246242644127E-2</v>
      </c>
      <c r="AC423">
        <v>34.357199999999999</v>
      </c>
      <c r="AD423" s="34">
        <v>51.9</v>
      </c>
      <c r="AE423" s="35">
        <v>645</v>
      </c>
      <c r="AF423">
        <v>2.0092526907292378</v>
      </c>
      <c r="AG423">
        <v>6.689549271607981</v>
      </c>
      <c r="AH423" t="s">
        <v>557</v>
      </c>
      <c r="AI423" t="s">
        <v>558</v>
      </c>
      <c r="AJ423" t="s">
        <v>562</v>
      </c>
    </row>
    <row r="424" spans="1:36" x14ac:dyDescent="0.35">
      <c r="A424" s="2">
        <v>44733</v>
      </c>
      <c r="B424" t="s">
        <v>18</v>
      </c>
      <c r="C424" t="s">
        <v>548</v>
      </c>
      <c r="D424" t="s">
        <v>133</v>
      </c>
      <c r="E424" t="s">
        <v>46</v>
      </c>
      <c r="F424">
        <v>12</v>
      </c>
      <c r="G424" t="s">
        <v>37</v>
      </c>
      <c r="H424" t="s">
        <v>98</v>
      </c>
      <c r="I424" t="s">
        <v>482</v>
      </c>
      <c r="J424" t="s">
        <v>482</v>
      </c>
      <c r="K424" t="s">
        <v>143</v>
      </c>
      <c r="L424" s="1">
        <v>0.72199999999999998</v>
      </c>
      <c r="M424">
        <v>10.53</v>
      </c>
      <c r="N424" s="1">
        <v>-1.0529999999999999</v>
      </c>
      <c r="O424" t="s">
        <v>144</v>
      </c>
      <c r="P424">
        <v>0.69499999999999995</v>
      </c>
      <c r="Q424" s="1">
        <v>2.7000000000000024E-2</v>
      </c>
      <c r="R424">
        <v>20.86</v>
      </c>
      <c r="S424" s="42">
        <v>-2.0859999999999999</v>
      </c>
      <c r="T424" s="1">
        <v>-1.0329999999999999</v>
      </c>
      <c r="U424">
        <v>57.95</v>
      </c>
      <c r="V424" s="21">
        <v>2636.1889625000003</v>
      </c>
      <c r="W424">
        <v>3.8848920863309391E-2</v>
      </c>
      <c r="X424">
        <v>2.1830941236126529E-6</v>
      </c>
      <c r="Y424">
        <v>5.7550486327662868E-7</v>
      </c>
      <c r="Z424" s="22">
        <v>0.57550486327662864</v>
      </c>
      <c r="AA424" s="22">
        <v>0.55711990636653308</v>
      </c>
      <c r="AB424" s="22">
        <v>1.1119456464752583E-2</v>
      </c>
      <c r="AC424">
        <v>30.972899999999999</v>
      </c>
      <c r="AD424" s="34">
        <v>51.9</v>
      </c>
      <c r="AE424" s="35">
        <v>645</v>
      </c>
      <c r="AF424">
        <v>2.1830941236126526</v>
      </c>
      <c r="AG424">
        <v>8.9642857142857135</v>
      </c>
      <c r="AH424" t="s">
        <v>557</v>
      </c>
      <c r="AI424" t="s">
        <v>558</v>
      </c>
      <c r="AJ424" t="s">
        <v>562</v>
      </c>
    </row>
    <row r="425" spans="1:36" x14ac:dyDescent="0.35">
      <c r="A425" s="2">
        <v>44790</v>
      </c>
      <c r="B425" s="6" t="s">
        <v>18</v>
      </c>
      <c r="C425" s="6" t="s">
        <v>552</v>
      </c>
      <c r="D425" t="s">
        <v>133</v>
      </c>
      <c r="E425" t="s">
        <v>46</v>
      </c>
      <c r="F425">
        <v>10</v>
      </c>
      <c r="G425" t="s">
        <v>37</v>
      </c>
      <c r="H425" t="s">
        <v>98</v>
      </c>
      <c r="I425" t="s">
        <v>482</v>
      </c>
      <c r="J425" t="s">
        <v>482</v>
      </c>
      <c r="K425" t="s">
        <v>188</v>
      </c>
      <c r="L425" s="1">
        <v>0.76700000000000002</v>
      </c>
      <c r="M425">
        <v>14.12</v>
      </c>
      <c r="N425" s="1">
        <v>-1.4119999999999999</v>
      </c>
      <c r="O425" t="s">
        <v>218</v>
      </c>
      <c r="P425">
        <v>0.74199999999999999</v>
      </c>
      <c r="Q425" s="1">
        <v>2.5000000000000022E-2</v>
      </c>
      <c r="R425">
        <v>27.54</v>
      </c>
      <c r="S425" s="42">
        <v>-2.754</v>
      </c>
      <c r="T425" s="1">
        <v>-1.3420000000000001</v>
      </c>
      <c r="U425">
        <v>57.95</v>
      </c>
      <c r="V425" s="21">
        <v>2636.1889625000003</v>
      </c>
      <c r="W425">
        <v>3.3692722371967687E-2</v>
      </c>
      <c r="X425">
        <v>1.8320777680963829E-6</v>
      </c>
      <c r="Y425">
        <v>4.8297031906973197E-7</v>
      </c>
      <c r="Z425" s="22">
        <v>0.48297031906973198</v>
      </c>
      <c r="AA425" s="22">
        <v>0.35988846428445004</v>
      </c>
      <c r="AB425" s="22">
        <v>7.1829494244365034E-3</v>
      </c>
      <c r="AC425">
        <v>32.178800000000003</v>
      </c>
      <c r="AD425" s="34">
        <v>51.9</v>
      </c>
      <c r="AE425" s="35">
        <v>645</v>
      </c>
      <c r="AF425">
        <v>1.8320777680963829</v>
      </c>
      <c r="AG425">
        <v>7.6209545755722603</v>
      </c>
      <c r="AH425" t="s">
        <v>557</v>
      </c>
      <c r="AI425" t="s">
        <v>558</v>
      </c>
      <c r="AJ425" t="s">
        <v>562</v>
      </c>
    </row>
    <row r="426" spans="1:36" x14ac:dyDescent="0.35">
      <c r="A426" s="2">
        <v>44764</v>
      </c>
      <c r="B426" t="s">
        <v>18</v>
      </c>
      <c r="C426" t="s">
        <v>549</v>
      </c>
      <c r="D426" t="s">
        <v>45</v>
      </c>
      <c r="E426" t="s">
        <v>46</v>
      </c>
      <c r="F426">
        <v>3</v>
      </c>
      <c r="G426" t="s">
        <v>37</v>
      </c>
      <c r="H426" t="s">
        <v>195</v>
      </c>
      <c r="I426" t="s">
        <v>494</v>
      </c>
      <c r="J426" t="s">
        <v>494</v>
      </c>
      <c r="K426" t="s">
        <v>194</v>
      </c>
      <c r="L426" s="1">
        <v>0.97</v>
      </c>
      <c r="M426">
        <v>22.76</v>
      </c>
      <c r="N426" s="1">
        <v>-2.2760000000000002</v>
      </c>
      <c r="O426" t="s">
        <v>187</v>
      </c>
      <c r="P426">
        <v>0.94499999999999995</v>
      </c>
      <c r="Q426" s="1">
        <v>2.5000000000000022E-2</v>
      </c>
      <c r="R426">
        <v>33.85</v>
      </c>
      <c r="S426" s="42">
        <v>-3.3850000000000002</v>
      </c>
      <c r="T426" s="1">
        <v>-1.109</v>
      </c>
      <c r="U426">
        <v>60.25</v>
      </c>
      <c r="V426" s="21">
        <v>2849.5990624999999</v>
      </c>
      <c r="W426">
        <v>2.6455026455026481E-2</v>
      </c>
      <c r="X426">
        <v>1.3603621999454916E-6</v>
      </c>
      <c r="Y426">
        <v>3.8764868496251101E-7</v>
      </c>
      <c r="Z426" s="22">
        <v>0.38764868496251104</v>
      </c>
      <c r="AA426" s="22">
        <v>0.3495479575856727</v>
      </c>
      <c r="AB426" s="22">
        <v>6.9765651025937821E-3</v>
      </c>
      <c r="AC426">
        <v>34.764699999999998</v>
      </c>
      <c r="AD426" s="31">
        <v>52</v>
      </c>
      <c r="AE426" s="32">
        <v>575</v>
      </c>
      <c r="AF426">
        <v>1.3603621999454916</v>
      </c>
      <c r="AG426">
        <v>7.1421578461796527</v>
      </c>
      <c r="AH426" t="s">
        <v>557</v>
      </c>
      <c r="AI426" t="s">
        <v>558</v>
      </c>
      <c r="AJ426" t="s">
        <v>562</v>
      </c>
    </row>
    <row r="427" spans="1:36" x14ac:dyDescent="0.35">
      <c r="A427" s="2">
        <v>44806</v>
      </c>
      <c r="B427" s="6" t="s">
        <v>18</v>
      </c>
      <c r="C427" s="6" t="s">
        <v>553</v>
      </c>
      <c r="D427" t="s">
        <v>86</v>
      </c>
      <c r="E427" t="s">
        <v>46</v>
      </c>
      <c r="F427">
        <v>8</v>
      </c>
      <c r="G427" t="s">
        <v>37</v>
      </c>
      <c r="H427" t="s">
        <v>97</v>
      </c>
      <c r="I427" t="s">
        <v>406</v>
      </c>
      <c r="J427" t="s">
        <v>406</v>
      </c>
      <c r="K427" t="s">
        <v>59</v>
      </c>
      <c r="L427" s="1">
        <v>0.71399999999999997</v>
      </c>
      <c r="M427">
        <v>16.149999999999999</v>
      </c>
      <c r="N427" s="1">
        <v>-1.6149999999999998</v>
      </c>
      <c r="O427" t="s">
        <v>224</v>
      </c>
      <c r="P427">
        <v>0.71899999999999997</v>
      </c>
      <c r="Q427" s="1">
        <v>-5.0000000000000044E-3</v>
      </c>
      <c r="R427">
        <v>26.56</v>
      </c>
      <c r="S427" s="42">
        <v>-2.6559999999999997</v>
      </c>
      <c r="T427" s="1">
        <v>-1.0409999999999999</v>
      </c>
      <c r="U427">
        <v>50.2</v>
      </c>
      <c r="V427" s="21">
        <v>1978.2314000000003</v>
      </c>
      <c r="W427">
        <v>7.0028011204481856E-3</v>
      </c>
      <c r="X427">
        <v>2.6489669390492084E-7</v>
      </c>
      <c r="Y427">
        <v>5.2402695763890312E-8</v>
      </c>
      <c r="Z427" s="22">
        <v>5.2402695763890311E-2</v>
      </c>
      <c r="AA427" s="22">
        <v>5.0338804768386466E-2</v>
      </c>
      <c r="AB427" s="22">
        <v>1.0047031917425262E-3</v>
      </c>
      <c r="AC427">
        <v>35.566600000000001</v>
      </c>
      <c r="AD427" s="37">
        <v>39.1</v>
      </c>
      <c r="AE427" s="35">
        <v>510</v>
      </c>
      <c r="AF427">
        <v>0.26489669390492082</v>
      </c>
      <c r="AG427">
        <v>10.433333333333335</v>
      </c>
      <c r="AH427" t="s">
        <v>557</v>
      </c>
      <c r="AI427" t="s">
        <v>558</v>
      </c>
      <c r="AJ427" t="s">
        <v>562</v>
      </c>
    </row>
    <row r="428" spans="1:36" x14ac:dyDescent="0.35">
      <c r="A428" s="2">
        <v>44723</v>
      </c>
      <c r="B428" t="s">
        <v>18</v>
      </c>
      <c r="C428" t="s">
        <v>547</v>
      </c>
      <c r="D428" t="s">
        <v>133</v>
      </c>
      <c r="E428" t="s">
        <v>46</v>
      </c>
      <c r="F428">
        <v>2</v>
      </c>
      <c r="G428" t="s">
        <v>37</v>
      </c>
      <c r="H428" t="s">
        <v>98</v>
      </c>
      <c r="I428" t="s">
        <v>482</v>
      </c>
      <c r="J428" t="s">
        <v>482</v>
      </c>
      <c r="K428" t="s">
        <v>134</v>
      </c>
      <c r="L428" s="1">
        <v>0.70799999999999996</v>
      </c>
      <c r="M428">
        <v>6.04</v>
      </c>
      <c r="N428" s="1">
        <v>-0.60399999999999998</v>
      </c>
      <c r="O428" t="s">
        <v>135</v>
      </c>
      <c r="P428">
        <v>0.71</v>
      </c>
      <c r="Q428" s="1">
        <v>-2.0000000000000018E-3</v>
      </c>
      <c r="R428">
        <v>15.71</v>
      </c>
      <c r="S428" s="42">
        <v>-1.5710000000000002</v>
      </c>
      <c r="T428" s="1">
        <v>-0.96700000000000019</v>
      </c>
      <c r="U428">
        <v>57.95</v>
      </c>
      <c r="V428" s="21">
        <v>2636.1889625000003</v>
      </c>
      <c r="W428">
        <v>2.8248587570621495E-3</v>
      </c>
      <c r="X428">
        <v>8.66410976779867E-8</v>
      </c>
      <c r="Y428">
        <v>2.2840230539759293E-8</v>
      </c>
      <c r="Z428" s="22">
        <v>2.2840230539759292E-2</v>
      </c>
      <c r="AA428" s="22">
        <v>2.361967997906855E-2</v>
      </c>
      <c r="AB428" s="22">
        <v>4.7142096384875819E-4</v>
      </c>
      <c r="AC428">
        <v>31.959900000000001</v>
      </c>
      <c r="AD428" s="34">
        <v>51.9</v>
      </c>
      <c r="AE428" s="35">
        <v>645</v>
      </c>
      <c r="AF428">
        <v>8.6641097677986695E-2</v>
      </c>
      <c r="AG428">
        <v>10.416666666666666</v>
      </c>
      <c r="AH428" t="s">
        <v>557</v>
      </c>
      <c r="AI428" t="s">
        <v>558</v>
      </c>
      <c r="AJ428" t="s">
        <v>562</v>
      </c>
    </row>
    <row r="429" spans="1:36" x14ac:dyDescent="0.35">
      <c r="A429" s="2">
        <v>44764</v>
      </c>
      <c r="B429" t="s">
        <v>18</v>
      </c>
      <c r="C429" t="s">
        <v>549</v>
      </c>
      <c r="D429" t="s">
        <v>109</v>
      </c>
      <c r="E429" t="s">
        <v>21</v>
      </c>
      <c r="F429">
        <v>15</v>
      </c>
      <c r="G429" t="s">
        <v>37</v>
      </c>
      <c r="H429" t="s">
        <v>121</v>
      </c>
      <c r="I429" t="s">
        <v>451</v>
      </c>
      <c r="J429" t="s">
        <v>451</v>
      </c>
      <c r="K429" t="s">
        <v>193</v>
      </c>
      <c r="L429" s="1">
        <v>0.79200000000000004</v>
      </c>
      <c r="M429">
        <v>6.21</v>
      </c>
      <c r="N429" s="1">
        <v>-0.621</v>
      </c>
      <c r="O429" t="s">
        <v>163</v>
      </c>
      <c r="P429">
        <v>0.65500000000000003</v>
      </c>
      <c r="Q429" s="1">
        <v>0.13700000000000001</v>
      </c>
      <c r="R429">
        <v>13.76</v>
      </c>
      <c r="S429" s="42">
        <v>-1.3759999999999999</v>
      </c>
      <c r="T429" s="1" t="s">
        <v>103</v>
      </c>
      <c r="U429">
        <v>66.3</v>
      </c>
      <c r="V429" s="21">
        <v>3450.6166499999999</v>
      </c>
      <c r="W429">
        <v>0.20916030534351146</v>
      </c>
      <c r="X429">
        <v>1.7340313273972806E-5</v>
      </c>
      <c r="Y429">
        <v>5.9834773699386581E-6</v>
      </c>
      <c r="Z429" s="22">
        <v>5.9834773699386581</v>
      </c>
      <c r="AA429" s="22" t="e">
        <v>#VALUE!</v>
      </c>
      <c r="AB429" s="22"/>
      <c r="AC429">
        <v>34.764699999999998</v>
      </c>
      <c r="AD429" s="31">
        <v>55</v>
      </c>
      <c r="AE429" s="32">
        <v>622</v>
      </c>
      <c r="AF429">
        <v>17.340313273972807</v>
      </c>
      <c r="AG429">
        <v>12.394095238095241</v>
      </c>
      <c r="AH429" t="s">
        <v>557</v>
      </c>
      <c r="AI429" t="s">
        <v>558</v>
      </c>
      <c r="AJ429" t="s">
        <v>562</v>
      </c>
    </row>
    <row r="430" spans="1:36" x14ac:dyDescent="0.35">
      <c r="A430" s="2">
        <v>44791</v>
      </c>
      <c r="B430" s="6" t="s">
        <v>18</v>
      </c>
      <c r="C430" s="6" t="s">
        <v>552</v>
      </c>
      <c r="D430" t="s">
        <v>123</v>
      </c>
      <c r="E430" t="s">
        <v>21</v>
      </c>
      <c r="F430">
        <v>5</v>
      </c>
      <c r="G430" t="s">
        <v>37</v>
      </c>
      <c r="H430" t="s">
        <v>76</v>
      </c>
      <c r="I430" t="s">
        <v>467</v>
      </c>
      <c r="J430" t="s">
        <v>467</v>
      </c>
      <c r="K430" t="s">
        <v>222</v>
      </c>
      <c r="L430" s="1">
        <v>0.78600000000000003</v>
      </c>
      <c r="M430">
        <v>17.09</v>
      </c>
      <c r="N430" s="1">
        <v>-1.7090000000000001</v>
      </c>
      <c r="O430" t="s">
        <v>223</v>
      </c>
      <c r="P430">
        <v>0.66100000000000003</v>
      </c>
      <c r="Q430" s="1">
        <v>0.125</v>
      </c>
      <c r="R430">
        <v>19.559999999999999</v>
      </c>
      <c r="S430" s="42">
        <v>-1.956</v>
      </c>
      <c r="T430" s="1">
        <v>-0.24699999999999989</v>
      </c>
      <c r="U430">
        <v>105.9</v>
      </c>
      <c r="V430" s="21">
        <v>8803.6258500000022</v>
      </c>
      <c r="W430">
        <v>0.18910741301059</v>
      </c>
      <c r="X430">
        <v>1.5317052142079523E-5</v>
      </c>
      <c r="Y430">
        <v>1.3484559618380919E-5</v>
      </c>
      <c r="Z430" s="22">
        <v>13.484559618380919</v>
      </c>
      <c r="AA430" s="22">
        <v>54.59335877887014</v>
      </c>
      <c r="AB430" s="22">
        <v>1</v>
      </c>
      <c r="AC430">
        <v>28.894600000000001</v>
      </c>
      <c r="AD430" s="31">
        <v>80</v>
      </c>
      <c r="AE430" s="32">
        <v>715</v>
      </c>
      <c r="AF430">
        <v>15.317052142079522</v>
      </c>
      <c r="AG430">
        <v>11.347959829038007</v>
      </c>
      <c r="AH430" t="s">
        <v>557</v>
      </c>
      <c r="AI430" t="s">
        <v>558</v>
      </c>
      <c r="AJ430" t="s">
        <v>562</v>
      </c>
    </row>
    <row r="431" spans="1:36" x14ac:dyDescent="0.35">
      <c r="A431" s="2">
        <v>44762</v>
      </c>
      <c r="B431" t="s">
        <v>18</v>
      </c>
      <c r="C431" t="s">
        <v>549</v>
      </c>
      <c r="D431" t="s">
        <v>20</v>
      </c>
      <c r="E431" t="s">
        <v>21</v>
      </c>
      <c r="F431">
        <v>5</v>
      </c>
      <c r="G431" t="s">
        <v>37</v>
      </c>
      <c r="H431" t="s">
        <v>54</v>
      </c>
      <c r="I431" t="s">
        <v>429</v>
      </c>
      <c r="J431" t="s">
        <v>429</v>
      </c>
      <c r="K431" t="s">
        <v>153</v>
      </c>
      <c r="L431" s="1">
        <v>0.79800000000000004</v>
      </c>
      <c r="M431">
        <v>17.09</v>
      </c>
      <c r="N431" s="1">
        <v>-1.7090000000000001</v>
      </c>
      <c r="O431" t="s">
        <v>183</v>
      </c>
      <c r="P431">
        <v>0.624</v>
      </c>
      <c r="Q431" s="1">
        <v>0.17400000000000004</v>
      </c>
      <c r="R431">
        <v>23.32</v>
      </c>
      <c r="S431" s="42">
        <v>-2.3319999999999999</v>
      </c>
      <c r="T431" s="1">
        <v>-0.62299999999999978</v>
      </c>
      <c r="U431">
        <v>80.5</v>
      </c>
      <c r="V431" s="21">
        <v>5086.9962500000001</v>
      </c>
      <c r="W431">
        <v>0.27884615384615391</v>
      </c>
      <c r="X431">
        <v>2.4705341195307642E-5</v>
      </c>
      <c r="Y431">
        <v>1.2567597801550049E-5</v>
      </c>
      <c r="Z431" s="22">
        <v>12.567597801550049</v>
      </c>
      <c r="AA431" s="22">
        <v>20.172709151765737</v>
      </c>
      <c r="AB431" s="22">
        <v>0.36950848090819505</v>
      </c>
      <c r="AC431">
        <v>34.903799999999997</v>
      </c>
      <c r="AD431" s="31">
        <v>76.2</v>
      </c>
      <c r="AE431" s="32">
        <v>770</v>
      </c>
      <c r="AF431">
        <v>24.705341195307643</v>
      </c>
      <c r="AG431">
        <v>11.020894580054243</v>
      </c>
      <c r="AH431" t="s">
        <v>557</v>
      </c>
      <c r="AI431" t="s">
        <v>558</v>
      </c>
      <c r="AJ431" t="s">
        <v>562</v>
      </c>
    </row>
    <row r="432" spans="1:36" x14ac:dyDescent="0.35">
      <c r="A432" s="2">
        <v>44776</v>
      </c>
      <c r="B432" t="s">
        <v>18</v>
      </c>
      <c r="C432" t="s">
        <v>551</v>
      </c>
      <c r="D432" t="s">
        <v>109</v>
      </c>
      <c r="E432" t="s">
        <v>21</v>
      </c>
      <c r="F432">
        <v>16</v>
      </c>
      <c r="G432" t="s">
        <v>37</v>
      </c>
      <c r="H432" t="s">
        <v>121</v>
      </c>
      <c r="I432" t="s">
        <v>451</v>
      </c>
      <c r="J432" t="s">
        <v>451</v>
      </c>
      <c r="K432" t="s">
        <v>134</v>
      </c>
      <c r="L432" s="1">
        <v>0.81599999999999995</v>
      </c>
      <c r="M432">
        <v>4.28</v>
      </c>
      <c r="N432" s="1">
        <v>-0.42800000000000005</v>
      </c>
      <c r="O432" t="s">
        <v>202</v>
      </c>
      <c r="P432">
        <v>0.59299999999999997</v>
      </c>
      <c r="Q432" s="1">
        <v>0.22299999999999998</v>
      </c>
      <c r="R432">
        <v>11.06</v>
      </c>
      <c r="S432" s="42">
        <v>-1.1060000000000001</v>
      </c>
      <c r="T432" s="1">
        <v>-0.67800000000000005</v>
      </c>
      <c r="U432">
        <v>66.3</v>
      </c>
      <c r="V432" s="21">
        <v>3450.6166499999999</v>
      </c>
      <c r="W432">
        <v>0.37605396290050586</v>
      </c>
      <c r="X432">
        <v>3.5700962121793416E-5</v>
      </c>
      <c r="Y432">
        <v>1.231903343184797E-5</v>
      </c>
      <c r="Z432" s="22">
        <v>12.31903343184797</v>
      </c>
      <c r="AA432" s="22">
        <v>18.16966582868432</v>
      </c>
      <c r="AB432" s="22">
        <v>0.33281824312521824</v>
      </c>
      <c r="AC432">
        <v>28.545300000000001</v>
      </c>
      <c r="AD432" s="31">
        <v>55</v>
      </c>
      <c r="AE432" s="32">
        <v>622</v>
      </c>
      <c r="AF432">
        <v>35.700962121793417</v>
      </c>
      <c r="AG432">
        <v>15.665264505802318</v>
      </c>
      <c r="AH432" t="s">
        <v>557</v>
      </c>
      <c r="AI432" t="s">
        <v>558</v>
      </c>
      <c r="AJ432" t="s">
        <v>562</v>
      </c>
    </row>
    <row r="433" spans="1:36" x14ac:dyDescent="0.35">
      <c r="A433" s="2">
        <v>44806</v>
      </c>
      <c r="B433" s="6" t="s">
        <v>18</v>
      </c>
      <c r="C433" s="6" t="s">
        <v>553</v>
      </c>
      <c r="D433" t="s">
        <v>20</v>
      </c>
      <c r="E433" t="s">
        <v>21</v>
      </c>
      <c r="F433">
        <v>8</v>
      </c>
      <c r="G433" t="s">
        <v>37</v>
      </c>
      <c r="H433" t="s">
        <v>54</v>
      </c>
      <c r="I433" t="s">
        <v>429</v>
      </c>
      <c r="J433" t="s">
        <v>429</v>
      </c>
      <c r="K433" t="s">
        <v>222</v>
      </c>
      <c r="L433" s="1">
        <v>0.83499999999999996</v>
      </c>
      <c r="M433">
        <v>9.06</v>
      </c>
      <c r="N433" s="1">
        <v>-0.90600000000000003</v>
      </c>
      <c r="O433" t="s">
        <v>211</v>
      </c>
      <c r="P433">
        <v>0.60899999999999999</v>
      </c>
      <c r="Q433" s="1">
        <v>0.22599999999999998</v>
      </c>
      <c r="R433">
        <v>19.21</v>
      </c>
      <c r="S433" s="42">
        <v>-1.921</v>
      </c>
      <c r="T433" s="1">
        <v>-1.0150000000000001</v>
      </c>
      <c r="U433">
        <v>80.5</v>
      </c>
      <c r="V433" s="21">
        <v>5086.9962500000001</v>
      </c>
      <c r="W433">
        <v>0.37110016420361247</v>
      </c>
      <c r="X433">
        <v>3.5122915814969853E-5</v>
      </c>
      <c r="Y433">
        <v>1.7867014103981733E-5</v>
      </c>
      <c r="Z433" s="22">
        <v>17.867014103981731</v>
      </c>
      <c r="AA433" s="22">
        <v>17.602969560573133</v>
      </c>
      <c r="AB433" s="22">
        <v>0.32243792803760496</v>
      </c>
      <c r="AC433">
        <v>35.566600000000001</v>
      </c>
      <c r="AD433" s="31">
        <v>76.2</v>
      </c>
      <c r="AE433" s="32">
        <v>770</v>
      </c>
      <c r="AF433">
        <v>35.122915814969851</v>
      </c>
      <c r="AG433">
        <v>11.450000000000001</v>
      </c>
      <c r="AH433" t="s">
        <v>557</v>
      </c>
      <c r="AI433" t="s">
        <v>558</v>
      </c>
      <c r="AJ433" t="s">
        <v>562</v>
      </c>
    </row>
    <row r="434" spans="1:36" x14ac:dyDescent="0.35">
      <c r="A434" s="2">
        <v>44747</v>
      </c>
      <c r="B434" t="s">
        <v>18</v>
      </c>
      <c r="C434" t="s">
        <v>550</v>
      </c>
      <c r="D434" t="s">
        <v>20</v>
      </c>
      <c r="E434" t="s">
        <v>21</v>
      </c>
      <c r="F434">
        <v>14</v>
      </c>
      <c r="G434" t="s">
        <v>37</v>
      </c>
      <c r="H434" t="s">
        <v>54</v>
      </c>
      <c r="I434" t="s">
        <v>429</v>
      </c>
      <c r="J434" t="s">
        <v>429</v>
      </c>
      <c r="K434" t="s">
        <v>143</v>
      </c>
      <c r="L434" s="1">
        <v>0.78400000000000003</v>
      </c>
      <c r="M434">
        <v>12.23</v>
      </c>
      <c r="N434" s="1">
        <v>-1.2230000000000001</v>
      </c>
      <c r="O434" t="s">
        <v>163</v>
      </c>
      <c r="P434">
        <v>0.58799999999999997</v>
      </c>
      <c r="Q434" s="1">
        <v>0.19600000000000006</v>
      </c>
      <c r="R434">
        <v>22.88</v>
      </c>
      <c r="S434" s="42">
        <v>-2.2879999999999998</v>
      </c>
      <c r="T434" s="1">
        <v>-1.0649999999999997</v>
      </c>
      <c r="U434">
        <v>80.5</v>
      </c>
      <c r="V434" s="21">
        <v>5086.9962500000001</v>
      </c>
      <c r="W434">
        <v>0.33333333333333348</v>
      </c>
      <c r="X434">
        <v>3.0775895371352042E-5</v>
      </c>
      <c r="Y434">
        <v>1.5655686434446019E-5</v>
      </c>
      <c r="Z434" s="22">
        <v>15.65568643444602</v>
      </c>
      <c r="AA434" s="22">
        <v>14.700175055817862</v>
      </c>
      <c r="AB434" s="22">
        <v>0.26926672630306303</v>
      </c>
      <c r="AC434">
        <v>33.278799999999997</v>
      </c>
      <c r="AD434" s="31">
        <v>76.2</v>
      </c>
      <c r="AE434" s="32">
        <v>770</v>
      </c>
      <c r="AF434">
        <v>30.775895371352043</v>
      </c>
      <c r="AG434">
        <v>11.802345679012349</v>
      </c>
      <c r="AH434" t="s">
        <v>557</v>
      </c>
      <c r="AI434" t="s">
        <v>558</v>
      </c>
      <c r="AJ434" t="s">
        <v>562</v>
      </c>
    </row>
    <row r="435" spans="1:36" x14ac:dyDescent="0.35">
      <c r="A435" s="2">
        <v>44734</v>
      </c>
      <c r="B435" t="s">
        <v>18</v>
      </c>
      <c r="C435" t="s">
        <v>548</v>
      </c>
      <c r="D435" t="s">
        <v>109</v>
      </c>
      <c r="E435" t="s">
        <v>21</v>
      </c>
      <c r="F435">
        <v>8</v>
      </c>
      <c r="G435" t="s">
        <v>37</v>
      </c>
      <c r="H435" t="s">
        <v>121</v>
      </c>
      <c r="I435" t="s">
        <v>451</v>
      </c>
      <c r="J435" t="s">
        <v>451</v>
      </c>
      <c r="K435" t="s">
        <v>69</v>
      </c>
      <c r="L435" s="1">
        <v>0.73099999999999998</v>
      </c>
      <c r="M435">
        <v>1.54</v>
      </c>
      <c r="N435" s="1">
        <v>-0.154</v>
      </c>
      <c r="O435" t="s">
        <v>135</v>
      </c>
      <c r="P435">
        <v>0.55700000000000005</v>
      </c>
      <c r="Q435" s="1">
        <v>0.17399999999999993</v>
      </c>
      <c r="R435">
        <v>10.01</v>
      </c>
      <c r="S435" s="42">
        <v>-1.0009999999999999</v>
      </c>
      <c r="T435" s="1">
        <v>-0.84699999999999986</v>
      </c>
      <c r="U435">
        <v>66.3</v>
      </c>
      <c r="V435" s="21">
        <v>3450.6166499999999</v>
      </c>
      <c r="W435">
        <v>0.31238779174147202</v>
      </c>
      <c r="X435">
        <v>2.8412885472600501E-5</v>
      </c>
      <c r="Y435">
        <v>9.8041975686298416E-6</v>
      </c>
      <c r="Z435" s="22">
        <v>9.8041975686298422</v>
      </c>
      <c r="AA435" s="22">
        <v>11.575203741003357</v>
      </c>
      <c r="AB435" s="22">
        <v>0.21202585722932632</v>
      </c>
      <c r="AC435">
        <v>31.695499999999999</v>
      </c>
      <c r="AD435" s="31">
        <v>55</v>
      </c>
      <c r="AE435" s="32">
        <v>622</v>
      </c>
      <c r="AF435">
        <v>28.4128854726005</v>
      </c>
      <c r="AG435">
        <v>15.591269841269842</v>
      </c>
      <c r="AH435" t="s">
        <v>557</v>
      </c>
      <c r="AI435" t="s">
        <v>558</v>
      </c>
      <c r="AJ435" t="s">
        <v>562</v>
      </c>
    </row>
    <row r="436" spans="1:36" x14ac:dyDescent="0.35">
      <c r="A436" s="2">
        <v>44777</v>
      </c>
      <c r="B436" t="s">
        <v>18</v>
      </c>
      <c r="C436" t="s">
        <v>551</v>
      </c>
      <c r="D436" t="s">
        <v>123</v>
      </c>
      <c r="E436" t="s">
        <v>21</v>
      </c>
      <c r="F436">
        <v>3</v>
      </c>
      <c r="G436" t="s">
        <v>37</v>
      </c>
      <c r="H436" t="s">
        <v>76</v>
      </c>
      <c r="I436" t="s">
        <v>467</v>
      </c>
      <c r="J436" t="s">
        <v>467</v>
      </c>
      <c r="K436" t="s">
        <v>165</v>
      </c>
      <c r="L436" s="1">
        <v>0.76500000000000001</v>
      </c>
      <c r="M436">
        <v>4.99</v>
      </c>
      <c r="N436" s="1">
        <v>-0.499</v>
      </c>
      <c r="O436" s="6" t="s">
        <v>168</v>
      </c>
      <c r="P436" s="6">
        <v>0.63800000000000001</v>
      </c>
      <c r="Q436" s="1">
        <v>0.127</v>
      </c>
      <c r="R436">
        <v>17.59</v>
      </c>
      <c r="S436" s="42">
        <v>-1.7589999999999999</v>
      </c>
      <c r="T436" s="1">
        <v>-1.2599999999999998</v>
      </c>
      <c r="U436">
        <v>105.9</v>
      </c>
      <c r="V436" s="21">
        <v>8803.6258500000022</v>
      </c>
      <c r="W436">
        <v>0.19905956112852666</v>
      </c>
      <c r="X436">
        <v>1.6315300846468396E-5</v>
      </c>
      <c r="Y436">
        <v>1.4363380428249608E-5</v>
      </c>
      <c r="Z436" s="22">
        <v>14.363380428249608</v>
      </c>
      <c r="AA436" s="22">
        <v>11.399508276388579</v>
      </c>
      <c r="AB436" s="22">
        <v>0.20880760014031338</v>
      </c>
      <c r="AC436">
        <v>29.967099999999999</v>
      </c>
      <c r="AD436" s="31">
        <v>80</v>
      </c>
      <c r="AE436" s="32">
        <v>715</v>
      </c>
      <c r="AF436">
        <v>16.315300846468396</v>
      </c>
      <c r="AG436">
        <v>11.248072663787742</v>
      </c>
      <c r="AH436" t="s">
        <v>557</v>
      </c>
      <c r="AI436" t="s">
        <v>558</v>
      </c>
      <c r="AJ436" t="s">
        <v>562</v>
      </c>
    </row>
    <row r="437" spans="1:36" x14ac:dyDescent="0.35">
      <c r="A437" s="2">
        <v>44722</v>
      </c>
      <c r="B437" t="s">
        <v>18</v>
      </c>
      <c r="C437" t="s">
        <v>547</v>
      </c>
      <c r="D437" t="s">
        <v>109</v>
      </c>
      <c r="E437" t="s">
        <v>21</v>
      </c>
      <c r="F437">
        <v>7</v>
      </c>
      <c r="G437" t="s">
        <v>37</v>
      </c>
      <c r="H437" t="s">
        <v>121</v>
      </c>
      <c r="I437" t="s">
        <v>451</v>
      </c>
      <c r="J437" t="s">
        <v>451</v>
      </c>
      <c r="K437" t="s">
        <v>117</v>
      </c>
      <c r="L437" s="1">
        <v>0.73299999999999998</v>
      </c>
      <c r="M437">
        <v>1.53</v>
      </c>
      <c r="N437" s="1">
        <v>-0.153</v>
      </c>
      <c r="O437" t="s">
        <v>118</v>
      </c>
      <c r="P437">
        <v>0.56499999999999995</v>
      </c>
      <c r="Q437" s="1">
        <v>0.16800000000000004</v>
      </c>
      <c r="R437">
        <v>10.32</v>
      </c>
      <c r="S437" s="42">
        <v>-1.032</v>
      </c>
      <c r="T437" s="1">
        <v>-0.879</v>
      </c>
      <c r="U437">
        <v>66.3</v>
      </c>
      <c r="V437" s="21">
        <v>3450.6166499999999</v>
      </c>
      <c r="W437">
        <v>0.29734513274336294</v>
      </c>
      <c r="X437">
        <v>2.6738131074134755E-5</v>
      </c>
      <c r="Y437">
        <v>9.2263040274291776E-6</v>
      </c>
      <c r="Z437" s="22">
        <v>9.2263040274291779</v>
      </c>
      <c r="AA437" s="22">
        <v>10.496364081261863</v>
      </c>
      <c r="AB437" s="22">
        <v>0.19226448552582856</v>
      </c>
      <c r="AC437">
        <v>27.385200000000001</v>
      </c>
      <c r="AD437" s="31">
        <v>55</v>
      </c>
      <c r="AE437" s="32">
        <v>622</v>
      </c>
      <c r="AF437">
        <v>26.738131074134756</v>
      </c>
      <c r="AG437">
        <v>18.418666666666667</v>
      </c>
      <c r="AH437" t="s">
        <v>557</v>
      </c>
      <c r="AI437" t="s">
        <v>558</v>
      </c>
      <c r="AJ437" t="s">
        <v>562</v>
      </c>
    </row>
    <row r="438" spans="1:36" x14ac:dyDescent="0.35">
      <c r="A438" s="2">
        <v>44790</v>
      </c>
      <c r="B438" s="6" t="s">
        <v>18</v>
      </c>
      <c r="C438" s="6" t="s">
        <v>552</v>
      </c>
      <c r="D438" t="s">
        <v>123</v>
      </c>
      <c r="E438" t="s">
        <v>21</v>
      </c>
      <c r="F438">
        <v>4</v>
      </c>
      <c r="G438" t="s">
        <v>37</v>
      </c>
      <c r="H438" t="s">
        <v>132</v>
      </c>
      <c r="I438" t="s">
        <v>466</v>
      </c>
      <c r="J438" t="s">
        <v>466</v>
      </c>
      <c r="K438" t="s">
        <v>69</v>
      </c>
      <c r="L438" s="1">
        <v>0.91100000000000003</v>
      </c>
      <c r="M438">
        <v>11.45</v>
      </c>
      <c r="N438" s="1">
        <v>-1.145</v>
      </c>
      <c r="O438" t="s">
        <v>129</v>
      </c>
      <c r="P438">
        <v>0.74199999999999999</v>
      </c>
      <c r="Q438" s="1">
        <v>0.16900000000000004</v>
      </c>
      <c r="R438">
        <v>19.12</v>
      </c>
      <c r="S438" s="42">
        <v>-1.9120000000000001</v>
      </c>
      <c r="T438" s="1">
        <v>-0.76700000000000013</v>
      </c>
      <c r="U438">
        <v>67.400000000000006</v>
      </c>
      <c r="V438" s="21">
        <v>3566.066600000001</v>
      </c>
      <c r="W438">
        <v>0.2277628032345014</v>
      </c>
      <c r="X438">
        <v>1.925787162707545E-5</v>
      </c>
      <c r="Y438">
        <v>6.867485279640143E-6</v>
      </c>
      <c r="Z438" s="22">
        <v>6.8674852796401433</v>
      </c>
      <c r="AA438" s="22">
        <v>8.953696583624696</v>
      </c>
      <c r="AB438" s="22">
        <v>0.16400706510153912</v>
      </c>
      <c r="AC438">
        <v>32.178800000000003</v>
      </c>
      <c r="AD438" s="31">
        <v>57</v>
      </c>
      <c r="AE438" s="32">
        <v>720</v>
      </c>
      <c r="AF438">
        <v>19.257871627075449</v>
      </c>
      <c r="AG438">
        <v>11.310295975498345</v>
      </c>
      <c r="AH438" t="s">
        <v>557</v>
      </c>
      <c r="AI438" t="s">
        <v>558</v>
      </c>
      <c r="AJ438" t="s">
        <v>562</v>
      </c>
    </row>
    <row r="439" spans="1:36" x14ac:dyDescent="0.35">
      <c r="A439" s="2">
        <v>44721</v>
      </c>
      <c r="B439" t="s">
        <v>18</v>
      </c>
      <c r="C439" t="s">
        <v>547</v>
      </c>
      <c r="D439" t="s">
        <v>20</v>
      </c>
      <c r="E439" t="s">
        <v>21</v>
      </c>
      <c r="F439">
        <v>5</v>
      </c>
      <c r="G439" t="s">
        <v>37</v>
      </c>
      <c r="H439" t="s">
        <v>54</v>
      </c>
      <c r="I439" t="s">
        <v>429</v>
      </c>
      <c r="J439" t="s">
        <v>429</v>
      </c>
      <c r="K439" t="s">
        <v>23</v>
      </c>
      <c r="L439" s="1">
        <v>0.75</v>
      </c>
      <c r="M439">
        <v>3.34</v>
      </c>
      <c r="N439" s="1">
        <v>-0.33399999999999996</v>
      </c>
      <c r="O439" t="s">
        <v>32</v>
      </c>
      <c r="P439">
        <v>0.57999999999999996</v>
      </c>
      <c r="Q439" s="1">
        <v>0.17000000000000004</v>
      </c>
      <c r="R439">
        <v>19.07</v>
      </c>
      <c r="S439" s="42">
        <v>-1.907</v>
      </c>
      <c r="T439" s="1">
        <v>-1.573</v>
      </c>
      <c r="U439">
        <v>80.5</v>
      </c>
      <c r="V439" s="21">
        <v>5086.9962500000001</v>
      </c>
      <c r="W439">
        <v>0.29310344827586216</v>
      </c>
      <c r="X439">
        <v>2.6269373992430034E-5</v>
      </c>
      <c r="Y439">
        <v>1.3363220698933911E-5</v>
      </c>
      <c r="Z439" s="22">
        <v>13.363220698933912</v>
      </c>
      <c r="AA439" s="22">
        <v>8.4953723451582412</v>
      </c>
      <c r="AB439" s="22">
        <v>0.15561182716671162</v>
      </c>
      <c r="AC439">
        <v>24.548100000000002</v>
      </c>
      <c r="AD439" s="31">
        <v>76.2</v>
      </c>
      <c r="AE439" s="32">
        <v>770</v>
      </c>
      <c r="AF439">
        <v>26.269373992430033</v>
      </c>
      <c r="AG439">
        <v>14.811333333333334</v>
      </c>
      <c r="AH439" t="s">
        <v>557</v>
      </c>
      <c r="AI439" t="s">
        <v>558</v>
      </c>
      <c r="AJ439" t="s">
        <v>562</v>
      </c>
    </row>
    <row r="440" spans="1:36" x14ac:dyDescent="0.35">
      <c r="A440" s="2">
        <v>44750</v>
      </c>
      <c r="B440" t="s">
        <v>18</v>
      </c>
      <c r="C440" t="s">
        <v>550</v>
      </c>
      <c r="D440" t="s">
        <v>123</v>
      </c>
      <c r="E440" t="s">
        <v>21</v>
      </c>
      <c r="F440">
        <v>12</v>
      </c>
      <c r="G440" t="s">
        <v>37</v>
      </c>
      <c r="H440" t="s">
        <v>76</v>
      </c>
      <c r="I440" t="s">
        <v>467</v>
      </c>
      <c r="J440" t="s">
        <v>467</v>
      </c>
      <c r="K440" t="s">
        <v>169</v>
      </c>
      <c r="L440" s="1">
        <v>0.73199999999999998</v>
      </c>
      <c r="M440">
        <v>3.21</v>
      </c>
      <c r="N440" s="1">
        <v>-0.32100000000000001</v>
      </c>
      <c r="O440" t="s">
        <v>180</v>
      </c>
      <c r="P440">
        <v>0.63800000000000001</v>
      </c>
      <c r="Q440" s="1">
        <v>9.3999999999999972E-2</v>
      </c>
      <c r="R440">
        <v>14.91</v>
      </c>
      <c r="S440" s="42">
        <v>-1.4910000000000001</v>
      </c>
      <c r="T440" s="1">
        <v>-1.1700000000000002</v>
      </c>
      <c r="U440">
        <v>105.9</v>
      </c>
      <c r="V440" s="21">
        <v>8803.6258500000022</v>
      </c>
      <c r="W440">
        <v>0.14733542319749213</v>
      </c>
      <c r="X440">
        <v>1.126504922144652E-5</v>
      </c>
      <c r="Y440">
        <v>9.9173278527448983E-6</v>
      </c>
      <c r="Z440" s="22">
        <v>9.9173278527448989</v>
      </c>
      <c r="AA440" s="22">
        <v>8.4763485920896553</v>
      </c>
      <c r="AB440" s="22">
        <v>0.15526336439730068</v>
      </c>
      <c r="AC440">
        <v>33.388599999999997</v>
      </c>
      <c r="AD440" s="31">
        <v>80</v>
      </c>
      <c r="AE440" s="32">
        <v>715</v>
      </c>
      <c r="AF440">
        <v>11.265049221446521</v>
      </c>
      <c r="AG440">
        <v>10.019670781892938</v>
      </c>
      <c r="AH440" t="s">
        <v>557</v>
      </c>
      <c r="AI440" t="s">
        <v>558</v>
      </c>
      <c r="AJ440" t="s">
        <v>562</v>
      </c>
    </row>
    <row r="441" spans="1:36" x14ac:dyDescent="0.35">
      <c r="A441" s="2">
        <v>44750</v>
      </c>
      <c r="B441" t="s">
        <v>18</v>
      </c>
      <c r="C441" t="s">
        <v>550</v>
      </c>
      <c r="D441" t="s">
        <v>123</v>
      </c>
      <c r="E441" t="s">
        <v>21</v>
      </c>
      <c r="F441">
        <v>6</v>
      </c>
      <c r="G441" t="s">
        <v>37</v>
      </c>
      <c r="H441" t="s">
        <v>132</v>
      </c>
      <c r="I441" t="s">
        <v>466</v>
      </c>
      <c r="J441" t="s">
        <v>466</v>
      </c>
      <c r="K441" t="s">
        <v>134</v>
      </c>
      <c r="L441" s="1">
        <v>0.878</v>
      </c>
      <c r="M441">
        <v>5.54</v>
      </c>
      <c r="N441" s="1">
        <v>-0.55400000000000005</v>
      </c>
      <c r="O441" t="s">
        <v>179</v>
      </c>
      <c r="P441">
        <v>0.69099999999999995</v>
      </c>
      <c r="Q441" s="1">
        <v>0.18700000000000006</v>
      </c>
      <c r="R441">
        <v>17.18</v>
      </c>
      <c r="S441" s="42">
        <v>-1.718</v>
      </c>
      <c r="T441" s="1">
        <v>-1.1639999999999999</v>
      </c>
      <c r="U441">
        <v>67.400000000000006</v>
      </c>
      <c r="V441" s="21">
        <v>3566.066600000001</v>
      </c>
      <c r="W441">
        <v>0.27062228654124465</v>
      </c>
      <c r="X441">
        <v>2.3811486192835838E-5</v>
      </c>
      <c r="Y441">
        <v>8.4913345608633056E-6</v>
      </c>
      <c r="Z441" s="22">
        <v>8.4913345608633062</v>
      </c>
      <c r="AA441" s="22">
        <v>7.2949609629409853</v>
      </c>
      <c r="AB441" s="22">
        <v>0.13362359628651876</v>
      </c>
      <c r="AC441">
        <v>33.388599999999997</v>
      </c>
      <c r="AD441" s="31">
        <v>57</v>
      </c>
      <c r="AE441" s="32">
        <v>720</v>
      </c>
      <c r="AF441">
        <v>23.811486192835837</v>
      </c>
      <c r="AG441">
        <v>10.019670781892938</v>
      </c>
      <c r="AH441" t="s">
        <v>557</v>
      </c>
      <c r="AI441" t="s">
        <v>558</v>
      </c>
      <c r="AJ441" t="s">
        <v>562</v>
      </c>
    </row>
    <row r="442" spans="1:36" x14ac:dyDescent="0.35">
      <c r="A442" s="2">
        <v>44791</v>
      </c>
      <c r="B442" s="6" t="s">
        <v>18</v>
      </c>
      <c r="C442" s="6" t="s">
        <v>552</v>
      </c>
      <c r="D442" t="s">
        <v>109</v>
      </c>
      <c r="E442" t="s">
        <v>21</v>
      </c>
      <c r="F442">
        <v>15</v>
      </c>
      <c r="G442" t="s">
        <v>37</v>
      </c>
      <c r="H442" t="s">
        <v>121</v>
      </c>
      <c r="I442" t="s">
        <v>451</v>
      </c>
      <c r="J442" t="s">
        <v>451</v>
      </c>
      <c r="K442" t="s">
        <v>221</v>
      </c>
      <c r="L442" s="1">
        <v>0.79900000000000004</v>
      </c>
      <c r="M442">
        <v>8.4499999999999993</v>
      </c>
      <c r="N442" s="1">
        <v>-0.84499999999999997</v>
      </c>
      <c r="O442" t="s">
        <v>88</v>
      </c>
      <c r="P442">
        <v>0.628</v>
      </c>
      <c r="Q442" s="1">
        <v>0.17100000000000004</v>
      </c>
      <c r="R442">
        <v>19.87</v>
      </c>
      <c r="S442" s="42">
        <v>-1.9870000000000001</v>
      </c>
      <c r="T442" s="1">
        <v>-1.1420000000000001</v>
      </c>
      <c r="U442">
        <v>66.3</v>
      </c>
      <c r="V442" s="21">
        <v>3450.6166499999999</v>
      </c>
      <c r="W442">
        <v>0.2722929936305733</v>
      </c>
      <c r="X442">
        <v>2.3992574490453456E-5</v>
      </c>
      <c r="Y442">
        <v>8.278917701312397E-6</v>
      </c>
      <c r="Z442" s="22">
        <v>8.2789177013123965</v>
      </c>
      <c r="AA442" s="22">
        <v>7.2494901062280173</v>
      </c>
      <c r="AB442" s="22">
        <v>0.13279069540725671</v>
      </c>
      <c r="AC442">
        <v>28.894600000000001</v>
      </c>
      <c r="AD442" s="31">
        <v>55</v>
      </c>
      <c r="AE442" s="32">
        <v>622</v>
      </c>
      <c r="AF442">
        <v>23.992574490453457</v>
      </c>
      <c r="AG442">
        <v>15.563004370478136</v>
      </c>
      <c r="AH442" t="s">
        <v>557</v>
      </c>
      <c r="AI442" t="s">
        <v>558</v>
      </c>
      <c r="AJ442" t="s">
        <v>562</v>
      </c>
    </row>
    <row r="443" spans="1:36" x14ac:dyDescent="0.35">
      <c r="A443" s="2">
        <v>44792</v>
      </c>
      <c r="B443" s="6" t="s">
        <v>18</v>
      </c>
      <c r="C443" s="6" t="s">
        <v>552</v>
      </c>
      <c r="D443" t="s">
        <v>20</v>
      </c>
      <c r="E443" t="s">
        <v>21</v>
      </c>
      <c r="F443">
        <v>3</v>
      </c>
      <c r="G443" t="s">
        <v>37</v>
      </c>
      <c r="H443" t="s">
        <v>54</v>
      </c>
      <c r="I443" t="s">
        <v>429</v>
      </c>
      <c r="J443" t="s">
        <v>429</v>
      </c>
      <c r="K443" t="s">
        <v>225</v>
      </c>
      <c r="L443" s="1">
        <v>0.82499999999999996</v>
      </c>
      <c r="M443">
        <v>9.83</v>
      </c>
      <c r="N443" s="1">
        <v>-0.98299999999999998</v>
      </c>
      <c r="O443" t="s">
        <v>175</v>
      </c>
      <c r="P443">
        <v>0.64400000000000002</v>
      </c>
      <c r="Q443" s="1">
        <v>0.18099999999999994</v>
      </c>
      <c r="R443">
        <v>27.56</v>
      </c>
      <c r="S443" s="42">
        <v>-2.7559999999999998</v>
      </c>
      <c r="T443" s="1">
        <v>-1.7729999999999997</v>
      </c>
      <c r="U443">
        <v>80.5</v>
      </c>
      <c r="V443" s="21">
        <v>5086.9962500000001</v>
      </c>
      <c r="W443">
        <v>0.2810559006211179</v>
      </c>
      <c r="X443">
        <v>2.4946566731206741E-5</v>
      </c>
      <c r="Y443">
        <v>1.2690309141202345E-5</v>
      </c>
      <c r="Z443" s="22">
        <v>12.690309141202345</v>
      </c>
      <c r="AA443" s="22">
        <v>7.1575347666115894</v>
      </c>
      <c r="AB443" s="22">
        <v>0.13110632680820372</v>
      </c>
      <c r="AC443">
        <v>34.301699999999997</v>
      </c>
      <c r="AD443" s="31">
        <v>76.2</v>
      </c>
      <c r="AE443" s="32">
        <v>770</v>
      </c>
      <c r="AF443">
        <v>24.94656673120674</v>
      </c>
      <c r="AG443">
        <v>12.126990262931423</v>
      </c>
      <c r="AH443" t="s">
        <v>557</v>
      </c>
      <c r="AI443" t="s">
        <v>558</v>
      </c>
      <c r="AJ443" t="s">
        <v>562</v>
      </c>
    </row>
    <row r="444" spans="1:36" x14ac:dyDescent="0.35">
      <c r="A444" s="2">
        <v>44779</v>
      </c>
      <c r="B444" s="6" t="s">
        <v>18</v>
      </c>
      <c r="C444" s="6" t="s">
        <v>551</v>
      </c>
      <c r="D444" t="s">
        <v>20</v>
      </c>
      <c r="E444" t="s">
        <v>21</v>
      </c>
      <c r="F444">
        <v>2</v>
      </c>
      <c r="G444" t="s">
        <v>37</v>
      </c>
      <c r="H444" t="s">
        <v>54</v>
      </c>
      <c r="I444" t="s">
        <v>429</v>
      </c>
      <c r="J444" t="s">
        <v>429</v>
      </c>
      <c r="K444" t="s">
        <v>117</v>
      </c>
      <c r="L444" s="1">
        <v>0.80700000000000005</v>
      </c>
      <c r="M444">
        <v>5.7</v>
      </c>
      <c r="N444" s="1">
        <v>-0.57000000000000006</v>
      </c>
      <c r="O444" s="6" t="s">
        <v>213</v>
      </c>
      <c r="P444">
        <v>0.64100000000000001</v>
      </c>
      <c r="Q444" s="1">
        <v>0.16600000000000004</v>
      </c>
      <c r="R444">
        <v>22.12</v>
      </c>
      <c r="S444" s="42">
        <v>-2.2120000000000002</v>
      </c>
      <c r="T444" s="1">
        <v>-1.6420000000000001</v>
      </c>
      <c r="U444">
        <v>80.5</v>
      </c>
      <c r="V444" s="21">
        <v>5086.9962500000001</v>
      </c>
      <c r="W444">
        <v>0.25897035881435265</v>
      </c>
      <c r="X444">
        <v>2.2555776542517535E-5</v>
      </c>
      <c r="Y444">
        <v>1.1474115068762467E-5</v>
      </c>
      <c r="Z444" s="22">
        <v>11.474115068762467</v>
      </c>
      <c r="AA444" s="22">
        <v>6.9878898104521721</v>
      </c>
      <c r="AB444" s="22">
        <v>0.12799889837245904</v>
      </c>
      <c r="AC444">
        <v>31.516500000000001</v>
      </c>
      <c r="AD444" s="31">
        <v>76.2</v>
      </c>
      <c r="AE444" s="32">
        <v>770</v>
      </c>
      <c r="AF444">
        <v>22.555776542517535</v>
      </c>
      <c r="AG444">
        <v>13.38048963335333</v>
      </c>
      <c r="AH444" t="s">
        <v>557</v>
      </c>
      <c r="AI444" t="s">
        <v>558</v>
      </c>
      <c r="AJ444" t="s">
        <v>562</v>
      </c>
    </row>
    <row r="445" spans="1:36" x14ac:dyDescent="0.35">
      <c r="A445" s="2">
        <v>44805</v>
      </c>
      <c r="B445" s="6" t="s">
        <v>18</v>
      </c>
      <c r="C445" s="6" t="s">
        <v>553</v>
      </c>
      <c r="D445" t="s">
        <v>123</v>
      </c>
      <c r="E445" t="s">
        <v>21</v>
      </c>
      <c r="F445">
        <v>1</v>
      </c>
      <c r="G445" t="s">
        <v>37</v>
      </c>
      <c r="H445" t="s">
        <v>76</v>
      </c>
      <c r="I445" t="s">
        <v>467</v>
      </c>
      <c r="J445" t="s">
        <v>467</v>
      </c>
      <c r="K445" t="s">
        <v>188</v>
      </c>
      <c r="L445" s="1">
        <v>0.748</v>
      </c>
      <c r="M445">
        <v>11.72</v>
      </c>
      <c r="N445" s="1">
        <v>-1.1720000000000002</v>
      </c>
      <c r="O445" t="s">
        <v>240</v>
      </c>
      <c r="P445">
        <v>0.66200000000000003</v>
      </c>
      <c r="Q445" s="1">
        <v>8.5999999999999965E-2</v>
      </c>
      <c r="R445">
        <v>23.97</v>
      </c>
      <c r="S445" s="42">
        <v>-2.3969999999999998</v>
      </c>
      <c r="T445" s="1">
        <v>-1.2249999999999996</v>
      </c>
      <c r="U445">
        <v>105.9</v>
      </c>
      <c r="V445" s="21">
        <v>8803.6258500000022</v>
      </c>
      <c r="W445">
        <v>0.12990936555891233</v>
      </c>
      <c r="X445">
        <v>9.6480238832320397E-6</v>
      </c>
      <c r="Y445">
        <v>8.4937592459838984E-6</v>
      </c>
      <c r="Z445" s="22">
        <v>8.4937592459838989</v>
      </c>
      <c r="AA445" s="22">
        <v>6.9336810171297154</v>
      </c>
      <c r="AB445" s="22">
        <v>0.12700594255667097</v>
      </c>
      <c r="AC445">
        <v>34.357199999999999</v>
      </c>
      <c r="AD445" s="31">
        <v>80</v>
      </c>
      <c r="AE445" s="32">
        <v>715</v>
      </c>
      <c r="AF445">
        <v>9.6480238832320389</v>
      </c>
      <c r="AG445">
        <v>5.6582009490325227</v>
      </c>
      <c r="AH445" t="s">
        <v>557</v>
      </c>
      <c r="AI445" t="s">
        <v>558</v>
      </c>
      <c r="AJ445" t="s">
        <v>562</v>
      </c>
    </row>
    <row r="446" spans="1:36" x14ac:dyDescent="0.35">
      <c r="A446" s="2">
        <v>44734</v>
      </c>
      <c r="B446" t="s">
        <v>18</v>
      </c>
      <c r="C446" t="s">
        <v>548</v>
      </c>
      <c r="D446" t="s">
        <v>123</v>
      </c>
      <c r="E446" t="s">
        <v>21</v>
      </c>
      <c r="F446">
        <v>3</v>
      </c>
      <c r="G446" t="s">
        <v>37</v>
      </c>
      <c r="H446" t="s">
        <v>132</v>
      </c>
      <c r="I446" t="s">
        <v>466</v>
      </c>
      <c r="J446" t="s">
        <v>466</v>
      </c>
      <c r="K446" t="s">
        <v>142</v>
      </c>
      <c r="L446" s="1">
        <v>0.68600000000000005</v>
      </c>
      <c r="M446">
        <v>2.25</v>
      </c>
      <c r="N446" s="1">
        <v>-0.22500000000000001</v>
      </c>
      <c r="O446" t="s">
        <v>149</v>
      </c>
      <c r="P446">
        <v>0.58499999999999996</v>
      </c>
      <c r="Q446" s="1">
        <v>0.10100000000000009</v>
      </c>
      <c r="R446">
        <v>9.76</v>
      </c>
      <c r="S446" s="42">
        <v>-0.97599999999999998</v>
      </c>
      <c r="T446" s="1">
        <v>-0.751</v>
      </c>
      <c r="U446">
        <v>67.400000000000006</v>
      </c>
      <c r="V446" s="21">
        <v>3566.066600000001</v>
      </c>
      <c r="W446">
        <v>0.17264957264957281</v>
      </c>
      <c r="X446">
        <v>1.3692971409738832E-5</v>
      </c>
      <c r="Y446">
        <v>4.8830047999024575E-6</v>
      </c>
      <c r="Z446" s="22">
        <v>4.8830047999024577</v>
      </c>
      <c r="AA446" s="22">
        <v>6.5020037282323004</v>
      </c>
      <c r="AB446" s="22">
        <v>0.11909880335870707</v>
      </c>
      <c r="AC446">
        <v>31.695499999999999</v>
      </c>
      <c r="AD446" s="31">
        <v>57</v>
      </c>
      <c r="AE446" s="32">
        <v>720</v>
      </c>
      <c r="AF446">
        <v>13.692971409738831</v>
      </c>
      <c r="AG446">
        <v>14.662698412698415</v>
      </c>
      <c r="AH446" t="s">
        <v>557</v>
      </c>
      <c r="AI446" t="s">
        <v>558</v>
      </c>
      <c r="AJ446" t="s">
        <v>562</v>
      </c>
    </row>
    <row r="447" spans="1:36" x14ac:dyDescent="0.35">
      <c r="A447" s="2">
        <v>44722</v>
      </c>
      <c r="B447" t="s">
        <v>18</v>
      </c>
      <c r="C447" t="s">
        <v>547</v>
      </c>
      <c r="D447" t="s">
        <v>123</v>
      </c>
      <c r="E447" t="s">
        <v>21</v>
      </c>
      <c r="F447">
        <v>15</v>
      </c>
      <c r="G447" t="s">
        <v>37</v>
      </c>
      <c r="H447" t="s">
        <v>132</v>
      </c>
      <c r="I447" t="s">
        <v>466</v>
      </c>
      <c r="J447" t="s">
        <v>466</v>
      </c>
      <c r="K447" t="s">
        <v>128</v>
      </c>
      <c r="L447" s="1">
        <v>0.80600000000000005</v>
      </c>
      <c r="M447">
        <v>2.56</v>
      </c>
      <c r="N447" s="1">
        <v>-0.25600000000000001</v>
      </c>
      <c r="O447" t="s">
        <v>129</v>
      </c>
      <c r="P447">
        <v>0.67</v>
      </c>
      <c r="Q447" s="1">
        <v>0.13600000000000001</v>
      </c>
      <c r="R447">
        <v>12.76</v>
      </c>
      <c r="S447" s="42">
        <v>-1.276</v>
      </c>
      <c r="T447" s="1">
        <v>-1.02</v>
      </c>
      <c r="U447">
        <v>67.400000000000006</v>
      </c>
      <c r="V447" s="21">
        <v>3566.066600000001</v>
      </c>
      <c r="W447">
        <v>0.20298507462686569</v>
      </c>
      <c r="X447">
        <v>1.671226353782392E-5</v>
      </c>
      <c r="Y447">
        <v>5.9597044812631735E-6</v>
      </c>
      <c r="Z447" s="22">
        <v>5.9597044812631736</v>
      </c>
      <c r="AA447" s="22">
        <v>5.8428475306501699</v>
      </c>
      <c r="AB447" s="22">
        <v>0.10702487697542425</v>
      </c>
      <c r="AC447">
        <v>27.385200000000001</v>
      </c>
      <c r="AD447" s="31">
        <v>57</v>
      </c>
      <c r="AE447" s="32">
        <v>720</v>
      </c>
      <c r="AF447">
        <v>16.712263537823919</v>
      </c>
      <c r="AG447">
        <v>16.475333333333335</v>
      </c>
      <c r="AH447" t="s">
        <v>557</v>
      </c>
      <c r="AI447" t="s">
        <v>558</v>
      </c>
      <c r="AJ447" t="s">
        <v>562</v>
      </c>
    </row>
    <row r="448" spans="1:36" x14ac:dyDescent="0.35">
      <c r="A448" s="2">
        <v>44804</v>
      </c>
      <c r="B448" s="6" t="s">
        <v>18</v>
      </c>
      <c r="C448" s="6" t="s">
        <v>553</v>
      </c>
      <c r="D448" t="s">
        <v>109</v>
      </c>
      <c r="E448" t="s">
        <v>21</v>
      </c>
      <c r="F448">
        <v>5</v>
      </c>
      <c r="G448" t="s">
        <v>37</v>
      </c>
      <c r="H448" t="s">
        <v>121</v>
      </c>
      <c r="I448" t="s">
        <v>451</v>
      </c>
      <c r="J448" t="s">
        <v>451</v>
      </c>
      <c r="K448" t="s">
        <v>236</v>
      </c>
      <c r="L448" s="1">
        <v>0.75700000000000001</v>
      </c>
      <c r="M448">
        <v>7.97</v>
      </c>
      <c r="N448" s="1">
        <v>-0.79699999999999993</v>
      </c>
      <c r="O448" t="s">
        <v>135</v>
      </c>
      <c r="P448">
        <v>0.60699999999999998</v>
      </c>
      <c r="Q448" s="1">
        <v>0.15000000000000002</v>
      </c>
      <c r="R448">
        <v>21.24</v>
      </c>
      <c r="S448" s="42">
        <v>-2.1239999999999997</v>
      </c>
      <c r="T448" s="1">
        <v>-1.3269999999999997</v>
      </c>
      <c r="U448">
        <v>66.3</v>
      </c>
      <c r="V448" s="21">
        <v>3450.6166499999999</v>
      </c>
      <c r="W448">
        <v>0.24711696869851735</v>
      </c>
      <c r="X448">
        <v>2.1291684519609306E-5</v>
      </c>
      <c r="Y448">
        <v>7.3469441109911124E-6</v>
      </c>
      <c r="Z448" s="22">
        <v>7.3469441109911129</v>
      </c>
      <c r="AA448" s="22">
        <v>5.5365064890664009</v>
      </c>
      <c r="AB448" s="22">
        <v>0.10141355268259644</v>
      </c>
      <c r="AC448">
        <v>32.519599999999997</v>
      </c>
      <c r="AD448" s="31">
        <v>55</v>
      </c>
      <c r="AE448" s="32">
        <v>622</v>
      </c>
      <c r="AF448">
        <v>21.291684519609305</v>
      </c>
      <c r="AG448">
        <v>7.0107887060214562</v>
      </c>
      <c r="AH448" t="s">
        <v>557</v>
      </c>
      <c r="AI448" t="s">
        <v>558</v>
      </c>
      <c r="AJ448" t="s">
        <v>562</v>
      </c>
    </row>
    <row r="449" spans="1:36" x14ac:dyDescent="0.35">
      <c r="A449" s="2">
        <v>44749</v>
      </c>
      <c r="B449" t="s">
        <v>18</v>
      </c>
      <c r="C449" t="s">
        <v>550</v>
      </c>
      <c r="D449" t="s">
        <v>109</v>
      </c>
      <c r="E449" t="s">
        <v>21</v>
      </c>
      <c r="F449">
        <v>4</v>
      </c>
      <c r="G449" t="s">
        <v>37</v>
      </c>
      <c r="H449" t="s">
        <v>121</v>
      </c>
      <c r="I449" t="s">
        <v>451</v>
      </c>
      <c r="J449" t="s">
        <v>451</v>
      </c>
      <c r="K449" t="s">
        <v>174</v>
      </c>
      <c r="L449" s="1">
        <v>0.747</v>
      </c>
      <c r="M449">
        <v>2.78</v>
      </c>
      <c r="N449" s="1">
        <v>-0.27799999999999997</v>
      </c>
      <c r="O449" t="s">
        <v>175</v>
      </c>
      <c r="P449">
        <v>0.59899999999999998</v>
      </c>
      <c r="Q449" s="1">
        <v>0.14800000000000002</v>
      </c>
      <c r="R449">
        <v>18.239999999999998</v>
      </c>
      <c r="S449" s="42">
        <v>-1.8239999999999998</v>
      </c>
      <c r="T449" s="1">
        <v>-1.5459999999999998</v>
      </c>
      <c r="U449">
        <v>66.3</v>
      </c>
      <c r="V449" s="21">
        <v>3450.6166499999999</v>
      </c>
      <c r="W449">
        <v>0.24707846410684478</v>
      </c>
      <c r="X449">
        <v>2.1287600665552143E-5</v>
      </c>
      <c r="Y449">
        <v>7.3455349295105307E-6</v>
      </c>
      <c r="Z449" s="22">
        <v>7.3455349295105306</v>
      </c>
      <c r="AA449" s="22">
        <v>4.7513162545346255</v>
      </c>
      <c r="AB449" s="22">
        <v>8.7031029809589572E-2</v>
      </c>
      <c r="AC449">
        <v>34.081400000000002</v>
      </c>
      <c r="AD449" s="31">
        <v>55</v>
      </c>
      <c r="AE449" s="32">
        <v>622</v>
      </c>
      <c r="AF449">
        <v>21.287600665552144</v>
      </c>
      <c r="AG449">
        <v>13.083333333333334</v>
      </c>
      <c r="AH449" t="s">
        <v>557</v>
      </c>
      <c r="AI449" t="s">
        <v>558</v>
      </c>
      <c r="AJ449" t="s">
        <v>562</v>
      </c>
    </row>
    <row r="450" spans="1:36" x14ac:dyDescent="0.35">
      <c r="A450" s="2">
        <v>44805</v>
      </c>
      <c r="B450" s="6" t="s">
        <v>18</v>
      </c>
      <c r="C450" s="6" t="s">
        <v>553</v>
      </c>
      <c r="D450" t="s">
        <v>123</v>
      </c>
      <c r="E450" t="s">
        <v>21</v>
      </c>
      <c r="F450">
        <v>4</v>
      </c>
      <c r="G450" t="s">
        <v>37</v>
      </c>
      <c r="H450" t="s">
        <v>132</v>
      </c>
      <c r="I450" t="s">
        <v>466</v>
      </c>
      <c r="J450" t="s">
        <v>466</v>
      </c>
      <c r="K450" t="s">
        <v>188</v>
      </c>
      <c r="L450" s="1">
        <v>0.85599999999999998</v>
      </c>
      <c r="M450">
        <v>10.87</v>
      </c>
      <c r="N450" s="1">
        <v>-1.087</v>
      </c>
      <c r="O450" t="s">
        <v>240</v>
      </c>
      <c r="P450">
        <v>0.72399999999999998</v>
      </c>
      <c r="Q450" s="1">
        <v>0.13200000000000001</v>
      </c>
      <c r="R450">
        <v>24.35</v>
      </c>
      <c r="S450" s="42">
        <v>-2.4350000000000001</v>
      </c>
      <c r="T450" s="1">
        <v>-1.3480000000000001</v>
      </c>
      <c r="U450">
        <v>67.400000000000006</v>
      </c>
      <c r="V450" s="21">
        <v>3566.066600000001</v>
      </c>
      <c r="W450">
        <v>0.18232044198895028</v>
      </c>
      <c r="X450">
        <v>1.4643176452367464E-5</v>
      </c>
      <c r="Y450">
        <v>5.2218542464694114E-6</v>
      </c>
      <c r="Z450" s="22">
        <v>5.2218542464694115</v>
      </c>
      <c r="AA450" s="22">
        <v>3.8737791145915512</v>
      </c>
      <c r="AB450" s="22">
        <v>7.0956965930444968E-2</v>
      </c>
      <c r="AC450">
        <v>34.357199999999999</v>
      </c>
      <c r="AD450" s="31">
        <v>57</v>
      </c>
      <c r="AE450" s="32">
        <v>720</v>
      </c>
      <c r="AF450">
        <v>14.643176452367465</v>
      </c>
      <c r="AG450">
        <v>5.6582009490325227</v>
      </c>
      <c r="AH450" t="s">
        <v>557</v>
      </c>
      <c r="AI450" t="s">
        <v>558</v>
      </c>
      <c r="AJ450" t="s">
        <v>562</v>
      </c>
    </row>
    <row r="451" spans="1:36" x14ac:dyDescent="0.35">
      <c r="A451" s="2">
        <v>44722</v>
      </c>
      <c r="B451" t="s">
        <v>18</v>
      </c>
      <c r="C451" t="s">
        <v>547</v>
      </c>
      <c r="D451" t="s">
        <v>123</v>
      </c>
      <c r="E451" t="s">
        <v>21</v>
      </c>
      <c r="F451">
        <v>9</v>
      </c>
      <c r="G451" t="s">
        <v>37</v>
      </c>
      <c r="H451" t="s">
        <v>76</v>
      </c>
      <c r="I451" t="s">
        <v>467</v>
      </c>
      <c r="J451" t="s">
        <v>467</v>
      </c>
      <c r="K451" t="s">
        <v>128</v>
      </c>
      <c r="L451" s="1">
        <v>0.65500000000000003</v>
      </c>
      <c r="M451">
        <v>3.08</v>
      </c>
      <c r="N451" s="1">
        <v>-0.308</v>
      </c>
      <c r="O451" t="s">
        <v>129</v>
      </c>
      <c r="P451">
        <v>0.627</v>
      </c>
      <c r="Q451" s="1">
        <v>2.8000000000000025E-2</v>
      </c>
      <c r="R451">
        <v>12.93</v>
      </c>
      <c r="S451" s="42">
        <v>-1.2929999999999999</v>
      </c>
      <c r="T451" s="1">
        <v>-0.98499999999999988</v>
      </c>
      <c r="U451">
        <v>105.9</v>
      </c>
      <c r="V451" s="21">
        <v>8803.6258500000022</v>
      </c>
      <c r="W451">
        <v>4.4657097288676277E-2</v>
      </c>
      <c r="X451">
        <v>2.5915652935884703E-6</v>
      </c>
      <c r="Y451">
        <v>2.28151712105983E-6</v>
      </c>
      <c r="Z451" s="22">
        <v>2.2815171210598302</v>
      </c>
      <c r="AA451" s="22">
        <v>2.3162610366089651</v>
      </c>
      <c r="AB451" s="22">
        <v>4.2427523769126667E-2</v>
      </c>
      <c r="AC451">
        <v>27.385200000000001</v>
      </c>
      <c r="AD451" s="31">
        <v>80</v>
      </c>
      <c r="AE451" s="32">
        <v>715</v>
      </c>
      <c r="AF451">
        <v>2.5915652935884701</v>
      </c>
      <c r="AG451">
        <v>16.475333333333335</v>
      </c>
      <c r="AH451" t="s">
        <v>557</v>
      </c>
      <c r="AI451" t="s">
        <v>558</v>
      </c>
      <c r="AJ451" t="s">
        <v>562</v>
      </c>
    </row>
    <row r="452" spans="1:36" x14ac:dyDescent="0.35">
      <c r="A452" s="9">
        <v>44777</v>
      </c>
      <c r="B452" s="4" t="s">
        <v>18</v>
      </c>
      <c r="C452" s="4" t="s">
        <v>551</v>
      </c>
      <c r="D452" s="4" t="s">
        <v>123</v>
      </c>
      <c r="E452" s="4" t="s">
        <v>21</v>
      </c>
      <c r="F452" s="4">
        <v>7</v>
      </c>
      <c r="G452" s="4" t="s">
        <v>37</v>
      </c>
      <c r="H452" s="4" t="s">
        <v>132</v>
      </c>
      <c r="I452" t="s">
        <v>466</v>
      </c>
      <c r="J452" t="s">
        <v>466</v>
      </c>
      <c r="K452" s="4" t="s">
        <v>165</v>
      </c>
      <c r="L452" s="3">
        <v>0.89400000000000002</v>
      </c>
      <c r="M452" s="4">
        <v>4.18</v>
      </c>
      <c r="N452" s="1">
        <v>-0.41799999999999998</v>
      </c>
      <c r="O452" s="4" t="s">
        <v>168</v>
      </c>
      <c r="P452" s="4">
        <v>0.83899999999999997</v>
      </c>
      <c r="Q452" s="1">
        <v>5.5000000000000049E-2</v>
      </c>
      <c r="R452" s="4">
        <v>22.29</v>
      </c>
      <c r="S452" s="42">
        <v>-2.2290000000000001</v>
      </c>
      <c r="T452" s="1">
        <v>-1.8110000000000002</v>
      </c>
      <c r="U452">
        <v>67.400000000000006</v>
      </c>
      <c r="V452" s="21">
        <v>3566.066600000001</v>
      </c>
      <c r="W452">
        <v>6.5554231227652027E-2</v>
      </c>
      <c r="X452">
        <v>4.157023296729131E-6</v>
      </c>
      <c r="Y452">
        <v>1.4824221933887647E-6</v>
      </c>
      <c r="Z452" s="22">
        <v>1.4824221933887647</v>
      </c>
      <c r="AA452" s="22">
        <v>0.81856554024779926</v>
      </c>
      <c r="AB452" s="22">
        <v>1.4993866566220981E-2</v>
      </c>
      <c r="AC452">
        <v>29.967099999999999</v>
      </c>
      <c r="AD452" s="31">
        <v>57</v>
      </c>
      <c r="AE452" s="32">
        <v>720</v>
      </c>
      <c r="AF452">
        <v>4.1570232967291307</v>
      </c>
      <c r="AG452">
        <v>11.248072663787742</v>
      </c>
      <c r="AH452" t="s">
        <v>557</v>
      </c>
      <c r="AI452" t="s">
        <v>558</v>
      </c>
      <c r="AJ452" t="s">
        <v>562</v>
      </c>
    </row>
    <row r="453" spans="1:36" x14ac:dyDescent="0.35">
      <c r="A453" s="2">
        <v>44798</v>
      </c>
      <c r="B453" s="6" t="s">
        <v>56</v>
      </c>
      <c r="C453" s="6" t="s">
        <v>552</v>
      </c>
      <c r="D453" t="s">
        <v>67</v>
      </c>
      <c r="E453" t="s">
        <v>46</v>
      </c>
      <c r="F453">
        <v>1</v>
      </c>
      <c r="G453" t="s">
        <v>37</v>
      </c>
      <c r="H453" t="s">
        <v>76</v>
      </c>
      <c r="I453" t="s">
        <v>509</v>
      </c>
      <c r="J453" t="s">
        <v>509</v>
      </c>
      <c r="K453" t="s">
        <v>186</v>
      </c>
      <c r="L453" s="1">
        <v>0.77400000000000002</v>
      </c>
      <c r="M453">
        <v>7.87</v>
      </c>
      <c r="N453" s="1">
        <v>-0.78700000000000003</v>
      </c>
      <c r="O453" t="s">
        <v>147</v>
      </c>
      <c r="P453">
        <v>0.56000000000000005</v>
      </c>
      <c r="Q453" s="1">
        <v>0.21399999999999997</v>
      </c>
      <c r="R453">
        <v>10.93</v>
      </c>
      <c r="S453" s="42">
        <v>-1.093</v>
      </c>
      <c r="T453" s="1">
        <v>-0.30599999999999994</v>
      </c>
      <c r="U453">
        <v>58.085000000000001</v>
      </c>
      <c r="V453" s="21">
        <v>2648.4857716249999</v>
      </c>
      <c r="W453">
        <v>0.38214285714285706</v>
      </c>
      <c r="X453">
        <v>3.6413871486154277E-5</v>
      </c>
      <c r="Y453">
        <v>9.6441620520860898E-6</v>
      </c>
      <c r="Z453" s="22">
        <v>9.6441620520860898</v>
      </c>
      <c r="AA453" s="22">
        <v>31.516869451261737</v>
      </c>
      <c r="AB453" s="22"/>
      <c r="AC453">
        <v>29.246200000000002</v>
      </c>
      <c r="AD453" s="31">
        <v>36.9</v>
      </c>
      <c r="AE453" s="32">
        <v>400</v>
      </c>
      <c r="AF453">
        <v>36.413871486154278</v>
      </c>
      <c r="AH453" t="s">
        <v>557</v>
      </c>
      <c r="AI453" t="s">
        <v>558</v>
      </c>
      <c r="AJ453" t="s">
        <v>562</v>
      </c>
    </row>
    <row r="454" spans="1:36" x14ac:dyDescent="0.35">
      <c r="A454" s="2">
        <v>44798</v>
      </c>
      <c r="B454" s="6" t="s">
        <v>56</v>
      </c>
      <c r="C454" s="6" t="s">
        <v>552</v>
      </c>
      <c r="D454" t="s">
        <v>77</v>
      </c>
      <c r="E454" t="s">
        <v>46</v>
      </c>
      <c r="F454">
        <v>15</v>
      </c>
      <c r="G454" t="s">
        <v>37</v>
      </c>
      <c r="H454" t="s">
        <v>68</v>
      </c>
      <c r="I454" t="s">
        <v>517</v>
      </c>
      <c r="J454" t="s">
        <v>517</v>
      </c>
      <c r="K454" t="s">
        <v>229</v>
      </c>
      <c r="L454" s="1">
        <v>0.70499999999999996</v>
      </c>
      <c r="M454">
        <v>8.31</v>
      </c>
      <c r="N454" s="1">
        <v>-0.83100000000000007</v>
      </c>
      <c r="O454" t="s">
        <v>112</v>
      </c>
      <c r="P454">
        <v>0.59099999999999997</v>
      </c>
      <c r="Q454" s="1">
        <v>0.11399999999999999</v>
      </c>
      <c r="R454">
        <v>10.67</v>
      </c>
      <c r="S454" s="42">
        <v>-1.0669999999999999</v>
      </c>
      <c r="T454" s="1">
        <v>-0.23599999999999988</v>
      </c>
      <c r="U454">
        <v>42.994999999999997</v>
      </c>
      <c r="V454" s="21">
        <v>1451.1274696249998</v>
      </c>
      <c r="W454">
        <v>0.19289340101522842</v>
      </c>
      <c r="X454">
        <v>1.5695409258178905E-5</v>
      </c>
      <c r="Y454">
        <v>2.2776039521549951E-6</v>
      </c>
      <c r="Z454" s="22">
        <v>2.2776039521549953</v>
      </c>
      <c r="AA454" s="22">
        <v>9.6508642040465951</v>
      </c>
      <c r="AB454" s="22"/>
      <c r="AC454">
        <v>29.246200000000002</v>
      </c>
      <c r="AD454" s="31">
        <v>33</v>
      </c>
      <c r="AE454" s="32">
        <v>390</v>
      </c>
      <c r="AF454">
        <v>15.695409258178906</v>
      </c>
      <c r="AH454" t="s">
        <v>557</v>
      </c>
      <c r="AI454" t="s">
        <v>558</v>
      </c>
      <c r="AJ454" t="s">
        <v>562</v>
      </c>
    </row>
    <row r="455" spans="1:36" x14ac:dyDescent="0.35">
      <c r="A455" s="2">
        <v>44798</v>
      </c>
      <c r="B455" s="6" t="s">
        <v>56</v>
      </c>
      <c r="C455" s="6" t="s">
        <v>552</v>
      </c>
      <c r="D455" t="s">
        <v>57</v>
      </c>
      <c r="E455" t="s">
        <v>46</v>
      </c>
      <c r="F455">
        <v>4</v>
      </c>
      <c r="G455" t="s">
        <v>37</v>
      </c>
      <c r="H455" t="s">
        <v>63</v>
      </c>
      <c r="I455" t="s">
        <v>502</v>
      </c>
      <c r="J455" t="s">
        <v>502</v>
      </c>
      <c r="K455" t="s">
        <v>230</v>
      </c>
      <c r="L455" s="1">
        <v>0.69299999999999995</v>
      </c>
      <c r="M455">
        <v>5.87</v>
      </c>
      <c r="N455" s="1">
        <v>-0.58699999999999997</v>
      </c>
      <c r="O455" t="s">
        <v>231</v>
      </c>
      <c r="P455">
        <v>0.504</v>
      </c>
      <c r="Q455" s="1">
        <v>0.18899999999999995</v>
      </c>
      <c r="R455">
        <v>9.8699999999999992</v>
      </c>
      <c r="S455" s="42">
        <v>-0.98699999999999988</v>
      </c>
      <c r="T455" s="1">
        <v>-0.39999999999999991</v>
      </c>
      <c r="U455">
        <v>35.465000000000003</v>
      </c>
      <c r="V455" s="21">
        <v>987.34648662500024</v>
      </c>
      <c r="W455">
        <v>0.37499999999999989</v>
      </c>
      <c r="X455">
        <v>3.5577829701010026E-5</v>
      </c>
      <c r="Y455">
        <v>3.5127645157034831E-6</v>
      </c>
      <c r="Z455" s="22">
        <v>3.5127645157034832</v>
      </c>
      <c r="AA455" s="22">
        <v>8.7819112892587103</v>
      </c>
      <c r="AB455" s="22"/>
      <c r="AC455">
        <v>29.246200000000002</v>
      </c>
      <c r="AD455" s="31">
        <v>23.8</v>
      </c>
      <c r="AE455" s="32">
        <v>370</v>
      </c>
      <c r="AF455">
        <v>35.577829701010025</v>
      </c>
      <c r="AH455" t="s">
        <v>557</v>
      </c>
      <c r="AI455" t="s">
        <v>558</v>
      </c>
      <c r="AJ455" t="s">
        <v>562</v>
      </c>
    </row>
    <row r="456" spans="1:36" x14ac:dyDescent="0.35">
      <c r="A456" s="2">
        <v>44798</v>
      </c>
      <c r="B456" s="6" t="s">
        <v>56</v>
      </c>
      <c r="C456" s="6" t="s">
        <v>552</v>
      </c>
      <c r="D456" t="s">
        <v>57</v>
      </c>
      <c r="E456" t="s">
        <v>46</v>
      </c>
      <c r="F456">
        <v>3</v>
      </c>
      <c r="G456" t="s">
        <v>37</v>
      </c>
      <c r="H456" t="s">
        <v>38</v>
      </c>
      <c r="I456" t="s">
        <v>501</v>
      </c>
      <c r="J456" t="s">
        <v>501</v>
      </c>
      <c r="K456" t="s">
        <v>230</v>
      </c>
      <c r="L456" s="1">
        <v>0.68400000000000005</v>
      </c>
      <c r="M456">
        <v>6.33</v>
      </c>
      <c r="N456" s="1">
        <v>-0.63300000000000001</v>
      </c>
      <c r="O456" t="s">
        <v>231</v>
      </c>
      <c r="P456">
        <v>0.51100000000000001</v>
      </c>
      <c r="Q456" s="1">
        <v>0.17300000000000004</v>
      </c>
      <c r="R456">
        <v>14.23</v>
      </c>
      <c r="S456" s="42">
        <v>-1.423</v>
      </c>
      <c r="T456" s="1">
        <v>-0.79</v>
      </c>
      <c r="U456">
        <v>49.884999999999998</v>
      </c>
      <c r="V456" s="21">
        <v>1953.4828816249999</v>
      </c>
      <c r="W456">
        <v>0.3385518590998044</v>
      </c>
      <c r="X456">
        <v>3.1370077113670314E-5</v>
      </c>
      <c r="Y456">
        <v>6.1280908636811147E-6</v>
      </c>
      <c r="Z456" s="22">
        <v>6.1280908636811144</v>
      </c>
      <c r="AA456" s="22">
        <v>7.7570770426343216</v>
      </c>
      <c r="AB456" s="22"/>
      <c r="AC456">
        <v>29.246200000000002</v>
      </c>
      <c r="AD456" s="31">
        <v>39.799999999999997</v>
      </c>
      <c r="AE456" s="32">
        <v>470</v>
      </c>
      <c r="AF456">
        <v>31.370077113670312</v>
      </c>
      <c r="AH456" t="s">
        <v>557</v>
      </c>
      <c r="AI456" t="s">
        <v>558</v>
      </c>
      <c r="AJ456" t="s">
        <v>562</v>
      </c>
    </row>
    <row r="457" spans="1:36" x14ac:dyDescent="0.35">
      <c r="A457" s="2">
        <v>44715</v>
      </c>
      <c r="B457" t="s">
        <v>56</v>
      </c>
      <c r="C457" t="s">
        <v>547</v>
      </c>
      <c r="D457" t="s">
        <v>77</v>
      </c>
      <c r="E457" t="s">
        <v>46</v>
      </c>
      <c r="F457">
        <v>16</v>
      </c>
      <c r="G457" t="s">
        <v>25</v>
      </c>
      <c r="H457" t="s">
        <v>85</v>
      </c>
      <c r="I457" t="s">
        <v>520</v>
      </c>
      <c r="J457" t="s">
        <v>520</v>
      </c>
      <c r="K457" t="s">
        <v>23</v>
      </c>
      <c r="L457" s="1">
        <v>0.627</v>
      </c>
      <c r="M457">
        <v>6.01</v>
      </c>
      <c r="N457" s="1">
        <v>-0.60099999999999998</v>
      </c>
      <c r="O457" t="s">
        <v>80</v>
      </c>
      <c r="P457">
        <v>0.497</v>
      </c>
      <c r="Q457" s="1">
        <v>0.13</v>
      </c>
      <c r="R457">
        <v>7.58</v>
      </c>
      <c r="S457" s="42">
        <v>-0.75800000000000001</v>
      </c>
      <c r="T457" s="1">
        <v>-0.15700000000000003</v>
      </c>
      <c r="U457">
        <v>75.954999999999998</v>
      </c>
      <c r="V457" s="21">
        <v>4528.792189625</v>
      </c>
      <c r="W457">
        <v>0.26156941649899396</v>
      </c>
      <c r="X457">
        <v>2.2834763267595244E-5</v>
      </c>
      <c r="Y457">
        <v>1.0341389753822119E-5</v>
      </c>
      <c r="Z457" s="22">
        <v>10.341389753822119</v>
      </c>
      <c r="AA457" s="22">
        <v>65.868724546637694</v>
      </c>
      <c r="AB457" s="22"/>
      <c r="AC457">
        <v>24.828800000000001</v>
      </c>
      <c r="AD457" s="31">
        <v>31</v>
      </c>
      <c r="AE457" s="32">
        <v>440</v>
      </c>
      <c r="AF457">
        <v>22.834763267595243</v>
      </c>
      <c r="AH457" t="s">
        <v>557</v>
      </c>
      <c r="AI457" t="s">
        <v>558</v>
      </c>
      <c r="AJ457" t="s">
        <v>562</v>
      </c>
    </row>
    <row r="458" spans="1:36" x14ac:dyDescent="0.35">
      <c r="A458" s="2">
        <v>44715</v>
      </c>
      <c r="B458" t="s">
        <v>56</v>
      </c>
      <c r="C458" t="s">
        <v>547</v>
      </c>
      <c r="D458" t="s">
        <v>77</v>
      </c>
      <c r="E458" t="s">
        <v>46</v>
      </c>
      <c r="F458">
        <v>9</v>
      </c>
      <c r="G458" t="s">
        <v>25</v>
      </c>
      <c r="H458" t="s">
        <v>78</v>
      </c>
      <c r="I458" t="s">
        <v>519</v>
      </c>
      <c r="J458" t="s">
        <v>519</v>
      </c>
      <c r="K458" t="s">
        <v>23</v>
      </c>
      <c r="L458" s="1">
        <v>0.6</v>
      </c>
      <c r="M458">
        <v>1.1299999999999999</v>
      </c>
      <c r="N458" s="1">
        <v>-0.11299999999999999</v>
      </c>
      <c r="O458" t="s">
        <v>60</v>
      </c>
      <c r="P458">
        <v>0.38400000000000001</v>
      </c>
      <c r="Q458" s="1">
        <v>0.21599999999999997</v>
      </c>
      <c r="R458">
        <v>6.12</v>
      </c>
      <c r="S458" s="42">
        <v>-0.61199999999999999</v>
      </c>
      <c r="T458" s="1">
        <v>-0.499</v>
      </c>
      <c r="U458">
        <v>40.335000000000001</v>
      </c>
      <c r="V458" s="21">
        <v>1277.1260966250002</v>
      </c>
      <c r="W458">
        <v>0.56249999999999989</v>
      </c>
      <c r="X458">
        <v>5.860677069243904E-5</v>
      </c>
      <c r="Y458">
        <v>7.4848236290231121E-6</v>
      </c>
      <c r="Z458" s="22">
        <v>7.4848236290231123</v>
      </c>
      <c r="AA458" s="22">
        <v>14.999646551148521</v>
      </c>
      <c r="AB458" s="22"/>
      <c r="AC458">
        <v>24.828800000000001</v>
      </c>
      <c r="AD458" s="31">
        <v>20.2</v>
      </c>
      <c r="AE458" s="32">
        <v>300</v>
      </c>
      <c r="AF458">
        <v>58.606770692439042</v>
      </c>
      <c r="AH458" t="s">
        <v>557</v>
      </c>
      <c r="AI458" t="s">
        <v>558</v>
      </c>
      <c r="AJ458" t="s">
        <v>562</v>
      </c>
    </row>
    <row r="459" spans="1:36" x14ac:dyDescent="0.35">
      <c r="A459" s="2">
        <v>44715</v>
      </c>
      <c r="B459" t="s">
        <v>56</v>
      </c>
      <c r="C459" t="s">
        <v>547</v>
      </c>
      <c r="D459" t="s">
        <v>57</v>
      </c>
      <c r="E459" t="s">
        <v>46</v>
      </c>
      <c r="F459">
        <v>8</v>
      </c>
      <c r="G459" t="s">
        <v>25</v>
      </c>
      <c r="H459" t="s">
        <v>66</v>
      </c>
      <c r="I459" t="s">
        <v>504</v>
      </c>
      <c r="J459" t="s">
        <v>504</v>
      </c>
      <c r="K459" t="s">
        <v>59</v>
      </c>
      <c r="L459" s="1">
        <v>0.51700000000000002</v>
      </c>
      <c r="M459">
        <v>2.91</v>
      </c>
      <c r="N459" s="1">
        <v>-0.29100000000000004</v>
      </c>
      <c r="O459" t="s">
        <v>60</v>
      </c>
      <c r="P459">
        <v>0.437</v>
      </c>
      <c r="Q459" s="1">
        <v>8.0000000000000016E-2</v>
      </c>
      <c r="R459">
        <v>4.78</v>
      </c>
      <c r="S459" s="42">
        <v>-0.47800000000000004</v>
      </c>
      <c r="T459" s="1">
        <v>-0.187</v>
      </c>
      <c r="U459">
        <v>47.21</v>
      </c>
      <c r="V459" s="21">
        <v>1749.5955185</v>
      </c>
      <c r="W459">
        <v>0.18306636155606412</v>
      </c>
      <c r="X459">
        <v>1.4716959219991688E-5</v>
      </c>
      <c r="Y459">
        <v>2.5748725897244712E-6</v>
      </c>
      <c r="Z459" s="22">
        <v>2.5748725897244711</v>
      </c>
      <c r="AA459" s="22">
        <v>13.769372137564016</v>
      </c>
      <c r="AB459" s="22"/>
      <c r="AC459">
        <v>24.828800000000001</v>
      </c>
      <c r="AD459" s="31">
        <v>33.1</v>
      </c>
      <c r="AE459" s="32">
        <v>410</v>
      </c>
      <c r="AF459">
        <v>14.716959219991688</v>
      </c>
      <c r="AH459" t="s">
        <v>557</v>
      </c>
      <c r="AI459" t="s">
        <v>558</v>
      </c>
      <c r="AJ459" t="s">
        <v>562</v>
      </c>
    </row>
    <row r="460" spans="1:36" x14ac:dyDescent="0.35">
      <c r="A460" s="2">
        <v>44715</v>
      </c>
      <c r="B460" t="s">
        <v>56</v>
      </c>
      <c r="C460" t="s">
        <v>547</v>
      </c>
      <c r="D460" t="s">
        <v>67</v>
      </c>
      <c r="E460" t="s">
        <v>46</v>
      </c>
      <c r="F460">
        <v>4</v>
      </c>
      <c r="G460" t="s">
        <v>25</v>
      </c>
      <c r="H460" t="s">
        <v>73</v>
      </c>
      <c r="I460" t="s">
        <v>512</v>
      </c>
      <c r="J460" t="s">
        <v>512</v>
      </c>
      <c r="K460" t="s">
        <v>69</v>
      </c>
      <c r="L460" s="1">
        <v>0.63</v>
      </c>
      <c r="M460">
        <v>2.68</v>
      </c>
      <c r="N460" s="1">
        <v>-0.26800000000000002</v>
      </c>
      <c r="O460" t="s">
        <v>70</v>
      </c>
      <c r="P460">
        <v>0.52</v>
      </c>
      <c r="Q460" s="1">
        <v>0.10999999999999999</v>
      </c>
      <c r="R460">
        <v>7.53</v>
      </c>
      <c r="S460" s="42">
        <v>-0.753</v>
      </c>
      <c r="T460" s="1">
        <v>-0.48499999999999999</v>
      </c>
      <c r="U460">
        <v>46.674999999999997</v>
      </c>
      <c r="V460" s="21">
        <v>1710.1661656249996</v>
      </c>
      <c r="W460">
        <v>0.21153846153846151</v>
      </c>
      <c r="X460">
        <v>1.7583334611017856E-5</v>
      </c>
      <c r="Y460">
        <v>3.0070423930625755E-6</v>
      </c>
      <c r="Z460" s="22">
        <v>3.0070423930625756</v>
      </c>
      <c r="AA460" s="22">
        <v>6.2000874083764446</v>
      </c>
      <c r="AB460" s="22"/>
      <c r="AC460">
        <v>24.828800000000001</v>
      </c>
      <c r="AD460" s="31">
        <v>36.299999999999997</v>
      </c>
      <c r="AE460" s="32">
        <v>410</v>
      </c>
      <c r="AF460">
        <v>17.583334611017857</v>
      </c>
      <c r="AH460" t="s">
        <v>557</v>
      </c>
      <c r="AI460" t="s">
        <v>558</v>
      </c>
      <c r="AJ460" t="s">
        <v>562</v>
      </c>
    </row>
    <row r="461" spans="1:36" x14ac:dyDescent="0.35">
      <c r="A461" s="2">
        <v>44743</v>
      </c>
      <c r="B461" t="s">
        <v>56</v>
      </c>
      <c r="C461" t="s">
        <v>550</v>
      </c>
      <c r="D461" t="s">
        <v>77</v>
      </c>
      <c r="E461" t="s">
        <v>46</v>
      </c>
      <c r="F461">
        <v>8</v>
      </c>
      <c r="G461" t="s">
        <v>25</v>
      </c>
      <c r="H461" t="s">
        <v>78</v>
      </c>
      <c r="I461" t="s">
        <v>519</v>
      </c>
      <c r="J461" t="s">
        <v>519</v>
      </c>
      <c r="K461" t="s">
        <v>159</v>
      </c>
      <c r="L461" s="1">
        <v>0.65300000000000002</v>
      </c>
      <c r="M461">
        <v>3.32</v>
      </c>
      <c r="N461" s="1">
        <v>-0.33199999999999996</v>
      </c>
      <c r="O461" t="s">
        <v>160</v>
      </c>
      <c r="P461">
        <v>0.40899999999999997</v>
      </c>
      <c r="Q461" s="1">
        <v>0.24400000000000005</v>
      </c>
      <c r="R461">
        <v>5.44</v>
      </c>
      <c r="S461" s="42">
        <v>-0.54400000000000004</v>
      </c>
      <c r="T461" s="1">
        <v>-0.21200000000000008</v>
      </c>
      <c r="U461">
        <v>40.335000000000001</v>
      </c>
      <c r="V461" s="21">
        <v>1277.1260966250002</v>
      </c>
      <c r="W461">
        <v>0.59657701711491462</v>
      </c>
      <c r="X461">
        <v>6.3007528632743999E-5</v>
      </c>
      <c r="Y461">
        <v>8.0468559100724267E-6</v>
      </c>
      <c r="Z461" s="22">
        <v>8.0468559100724271</v>
      </c>
      <c r="AA461" s="22">
        <v>37.956867500341623</v>
      </c>
      <c r="AB461" s="22"/>
      <c r="AC461">
        <v>26.544899999999998</v>
      </c>
      <c r="AD461" s="31">
        <v>20.2</v>
      </c>
      <c r="AE461" s="32">
        <v>300</v>
      </c>
      <c r="AF461">
        <v>63.007528632743998</v>
      </c>
      <c r="AH461" t="s">
        <v>557</v>
      </c>
      <c r="AI461" t="s">
        <v>558</v>
      </c>
      <c r="AJ461" t="s">
        <v>562</v>
      </c>
    </row>
    <row r="462" spans="1:36" x14ac:dyDescent="0.35">
      <c r="A462" s="2">
        <v>44743</v>
      </c>
      <c r="B462" t="s">
        <v>56</v>
      </c>
      <c r="C462" t="s">
        <v>550</v>
      </c>
      <c r="D462" t="s">
        <v>67</v>
      </c>
      <c r="E462" t="s">
        <v>46</v>
      </c>
      <c r="F462">
        <v>15</v>
      </c>
      <c r="G462" t="s">
        <v>25</v>
      </c>
      <c r="H462" t="s">
        <v>73</v>
      </c>
      <c r="I462" t="s">
        <v>512</v>
      </c>
      <c r="J462" t="s">
        <v>512</v>
      </c>
      <c r="K462" t="s">
        <v>157</v>
      </c>
      <c r="L462" s="1">
        <v>0.69499999999999995</v>
      </c>
      <c r="M462">
        <v>2.86</v>
      </c>
      <c r="N462" s="1">
        <v>-0.28599999999999998</v>
      </c>
      <c r="O462" t="s">
        <v>158</v>
      </c>
      <c r="P462">
        <v>0.50900000000000001</v>
      </c>
      <c r="Q462" s="1">
        <v>0.18599999999999994</v>
      </c>
      <c r="R462">
        <v>5.83</v>
      </c>
      <c r="S462" s="42">
        <v>-0.58299999999999996</v>
      </c>
      <c r="T462" s="1">
        <v>-0.29699999999999999</v>
      </c>
      <c r="U462">
        <v>46.674999999999997</v>
      </c>
      <c r="V462" s="21">
        <v>1710.1661656249996</v>
      </c>
      <c r="W462">
        <v>0.3654223968565814</v>
      </c>
      <c r="X462">
        <v>3.4462581460102489E-5</v>
      </c>
      <c r="Y462">
        <v>5.8936740793162674E-6</v>
      </c>
      <c r="Z462" s="22">
        <v>5.8936740793162672</v>
      </c>
      <c r="AA462" s="22">
        <v>19.844020469078341</v>
      </c>
      <c r="AB462" s="22"/>
      <c r="AC462">
        <v>26.544899999999998</v>
      </c>
      <c r="AD462" s="31">
        <v>36.299999999999997</v>
      </c>
      <c r="AE462" s="32">
        <v>410</v>
      </c>
      <c r="AF462">
        <v>34.462581460102491</v>
      </c>
      <c r="AH462" t="s">
        <v>557</v>
      </c>
      <c r="AI462" t="s">
        <v>558</v>
      </c>
      <c r="AJ462" t="s">
        <v>562</v>
      </c>
    </row>
    <row r="463" spans="1:36" x14ac:dyDescent="0.35">
      <c r="A463" s="2">
        <v>44743</v>
      </c>
      <c r="B463" t="s">
        <v>56</v>
      </c>
      <c r="C463" t="s">
        <v>550</v>
      </c>
      <c r="D463" t="s">
        <v>57</v>
      </c>
      <c r="E463" t="s">
        <v>46</v>
      </c>
      <c r="F463">
        <v>8</v>
      </c>
      <c r="G463" t="s">
        <v>25</v>
      </c>
      <c r="H463" t="s">
        <v>66</v>
      </c>
      <c r="I463" t="s">
        <v>504</v>
      </c>
      <c r="J463" t="s">
        <v>504</v>
      </c>
      <c r="K463" t="s">
        <v>87</v>
      </c>
      <c r="L463" s="1">
        <v>0.56299999999999994</v>
      </c>
      <c r="M463">
        <v>1.24</v>
      </c>
      <c r="N463" s="1">
        <v>-0.124</v>
      </c>
      <c r="O463" t="s">
        <v>156</v>
      </c>
      <c r="P463">
        <v>0.38900000000000001</v>
      </c>
      <c r="Q463" s="1">
        <v>0.17399999999999993</v>
      </c>
      <c r="R463">
        <v>10.09</v>
      </c>
      <c r="S463" s="42">
        <v>-1.0089999999999999</v>
      </c>
      <c r="T463" s="1">
        <v>-0.8849999999999999</v>
      </c>
      <c r="U463">
        <v>47.21</v>
      </c>
      <c r="V463" s="21">
        <v>1749.5955185</v>
      </c>
      <c r="W463">
        <v>0.44730077120822603</v>
      </c>
      <c r="X463">
        <v>4.4201308576576461E-5</v>
      </c>
      <c r="Y463">
        <v>7.7334411397413798E-6</v>
      </c>
      <c r="Z463" s="22">
        <v>7.7334411397413794</v>
      </c>
      <c r="AA463" s="22">
        <v>8.7383515703292431</v>
      </c>
      <c r="AB463" s="22"/>
      <c r="AC463">
        <v>26.544899999999998</v>
      </c>
      <c r="AD463" s="31">
        <v>33.1</v>
      </c>
      <c r="AE463" s="32">
        <v>410</v>
      </c>
      <c r="AF463">
        <v>44.201308576576459</v>
      </c>
      <c r="AH463" t="s">
        <v>557</v>
      </c>
      <c r="AI463" t="s">
        <v>558</v>
      </c>
      <c r="AJ463" t="s">
        <v>562</v>
      </c>
    </row>
    <row r="464" spans="1:36" x14ac:dyDescent="0.35">
      <c r="A464" s="2">
        <v>44743</v>
      </c>
      <c r="B464" t="s">
        <v>56</v>
      </c>
      <c r="C464" t="s">
        <v>550</v>
      </c>
      <c r="D464" t="s">
        <v>77</v>
      </c>
      <c r="E464" t="s">
        <v>46</v>
      </c>
      <c r="F464">
        <v>3</v>
      </c>
      <c r="G464" t="s">
        <v>25</v>
      </c>
      <c r="H464" t="s">
        <v>85</v>
      </c>
      <c r="I464" t="s">
        <v>520</v>
      </c>
      <c r="J464" t="s">
        <v>520</v>
      </c>
      <c r="K464" t="s">
        <v>159</v>
      </c>
      <c r="L464" s="1">
        <v>0.66</v>
      </c>
      <c r="M464">
        <v>1.98</v>
      </c>
      <c r="N464" s="1">
        <v>-0.19800000000000001</v>
      </c>
      <c r="O464" t="s">
        <v>160</v>
      </c>
      <c r="P464">
        <v>0.55200000000000005</v>
      </c>
      <c r="Q464" s="1">
        <v>0.10799999999999998</v>
      </c>
      <c r="R464">
        <v>14.13</v>
      </c>
      <c r="S464" s="42">
        <v>-1.413</v>
      </c>
      <c r="T464" s="1">
        <v>-1.2150000000000001</v>
      </c>
      <c r="U464">
        <v>75.954999999999998</v>
      </c>
      <c r="V464" s="21">
        <v>4528.792189625</v>
      </c>
      <c r="W464">
        <v>0.19565217391304343</v>
      </c>
      <c r="X464">
        <v>1.5972194852135439E-5</v>
      </c>
      <c r="Y464">
        <v>7.2334751297519613E-6</v>
      </c>
      <c r="Z464" s="22">
        <v>7.2334751297519615</v>
      </c>
      <c r="AA464" s="22">
        <v>5.9534774730468811</v>
      </c>
      <c r="AB464" s="22"/>
      <c r="AC464">
        <v>26.544899999999998</v>
      </c>
      <c r="AD464" s="31">
        <v>31</v>
      </c>
      <c r="AE464" s="32">
        <v>440</v>
      </c>
      <c r="AF464">
        <v>15.97219485213544</v>
      </c>
      <c r="AH464" t="s">
        <v>557</v>
      </c>
      <c r="AI464" t="s">
        <v>558</v>
      </c>
      <c r="AJ464" t="s">
        <v>562</v>
      </c>
    </row>
    <row r="465" spans="1:36" x14ac:dyDescent="0.35">
      <c r="A465" s="2">
        <v>44772</v>
      </c>
      <c r="B465" t="s">
        <v>56</v>
      </c>
      <c r="C465" t="s">
        <v>551</v>
      </c>
      <c r="D465" t="s">
        <v>77</v>
      </c>
      <c r="E465" t="s">
        <v>46</v>
      </c>
      <c r="F465">
        <v>14</v>
      </c>
      <c r="G465" t="s">
        <v>25</v>
      </c>
      <c r="H465" t="s">
        <v>85</v>
      </c>
      <c r="I465" t="s">
        <v>520</v>
      </c>
      <c r="J465" t="s">
        <v>520</v>
      </c>
      <c r="L465" s="1">
        <v>0.68700000000000006</v>
      </c>
      <c r="M465">
        <v>8.85</v>
      </c>
      <c r="N465" s="1">
        <v>-0.88500000000000001</v>
      </c>
      <c r="O465" t="s">
        <v>197</v>
      </c>
      <c r="P465">
        <v>0.56200000000000006</v>
      </c>
      <c r="Q465" s="1">
        <v>0.125</v>
      </c>
      <c r="R465">
        <v>14.87</v>
      </c>
      <c r="S465" s="42">
        <v>-1.4869999999999999</v>
      </c>
      <c r="T465" s="1">
        <v>-0.60199999999999987</v>
      </c>
      <c r="U465">
        <v>75.954999999999998</v>
      </c>
      <c r="V465" s="21">
        <v>4528.792189625</v>
      </c>
      <c r="W465">
        <v>0.22241992882562275</v>
      </c>
      <c r="X465">
        <v>1.8703280317253222E-5</v>
      </c>
      <c r="Y465">
        <v>8.4703269821143383E-6</v>
      </c>
      <c r="Z465" s="22">
        <v>8.4703269821143383</v>
      </c>
      <c r="AA465" s="22">
        <v>14.070310601518838</v>
      </c>
      <c r="AB465" s="22"/>
      <c r="AC465">
        <v>27.192399999999999</v>
      </c>
      <c r="AD465" s="31">
        <v>31</v>
      </c>
      <c r="AE465" s="32">
        <v>440</v>
      </c>
      <c r="AF465">
        <v>18.70328031725322</v>
      </c>
      <c r="AH465" t="s">
        <v>557</v>
      </c>
      <c r="AI465" t="s">
        <v>558</v>
      </c>
      <c r="AJ465" t="s">
        <v>562</v>
      </c>
    </row>
    <row r="466" spans="1:36" x14ac:dyDescent="0.35">
      <c r="A466" s="2">
        <v>44772</v>
      </c>
      <c r="B466" t="s">
        <v>56</v>
      </c>
      <c r="C466" t="s">
        <v>551</v>
      </c>
      <c r="D466" t="s">
        <v>77</v>
      </c>
      <c r="E466" t="s">
        <v>46</v>
      </c>
      <c r="F466">
        <v>11</v>
      </c>
      <c r="G466" t="s">
        <v>25</v>
      </c>
      <c r="H466" t="s">
        <v>78</v>
      </c>
      <c r="I466" t="s">
        <v>519</v>
      </c>
      <c r="J466" t="s">
        <v>519</v>
      </c>
      <c r="L466" s="1">
        <v>0.65900000000000003</v>
      </c>
      <c r="M466">
        <v>4.4400000000000004</v>
      </c>
      <c r="N466" s="1">
        <v>-0.44400000000000006</v>
      </c>
      <c r="O466" t="s">
        <v>197</v>
      </c>
      <c r="P466">
        <v>0.42499999999999999</v>
      </c>
      <c r="Q466" s="1">
        <v>0.23400000000000004</v>
      </c>
      <c r="R466">
        <v>10.19</v>
      </c>
      <c r="S466" s="42">
        <v>-1.0189999999999999</v>
      </c>
      <c r="T466" s="1">
        <v>-0.57499999999999984</v>
      </c>
      <c r="U466">
        <v>40.335000000000001</v>
      </c>
      <c r="V466" s="21">
        <v>1277.1260966250002</v>
      </c>
      <c r="W466">
        <v>0.55058823529411771</v>
      </c>
      <c r="X466">
        <v>5.708275283855365E-5</v>
      </c>
      <c r="Y466">
        <v>7.2901873317311665E-6</v>
      </c>
      <c r="Z466" s="22">
        <v>7.2901873317311665</v>
      </c>
      <c r="AA466" s="22">
        <v>12.678586663880292</v>
      </c>
      <c r="AB466" s="22"/>
      <c r="AC466">
        <v>27.192399999999999</v>
      </c>
      <c r="AD466" s="31">
        <v>20.2</v>
      </c>
      <c r="AE466" s="32">
        <v>300</v>
      </c>
      <c r="AF466">
        <v>57.082752838553652</v>
      </c>
      <c r="AH466" t="s">
        <v>557</v>
      </c>
      <c r="AI466" t="s">
        <v>558</v>
      </c>
      <c r="AJ466" t="s">
        <v>562</v>
      </c>
    </row>
    <row r="467" spans="1:36" x14ac:dyDescent="0.35">
      <c r="A467" s="2">
        <v>44772</v>
      </c>
      <c r="B467" t="s">
        <v>56</v>
      </c>
      <c r="C467" t="s">
        <v>551</v>
      </c>
      <c r="D467" t="s">
        <v>57</v>
      </c>
      <c r="E467" t="s">
        <v>46</v>
      </c>
      <c r="F467">
        <v>8</v>
      </c>
      <c r="G467" t="s">
        <v>25</v>
      </c>
      <c r="H467" t="s">
        <v>66</v>
      </c>
      <c r="I467" t="s">
        <v>504</v>
      </c>
      <c r="J467" t="s">
        <v>504</v>
      </c>
      <c r="L467" s="1">
        <v>0.59799999999999998</v>
      </c>
      <c r="M467">
        <v>3.29</v>
      </c>
      <c r="N467" s="1">
        <v>-0.32900000000000001</v>
      </c>
      <c r="O467" t="s">
        <v>198</v>
      </c>
      <c r="P467">
        <v>0.42899999999999999</v>
      </c>
      <c r="Q467" s="1">
        <v>0.16899999999999998</v>
      </c>
      <c r="R467">
        <v>9.39</v>
      </c>
      <c r="S467" s="42">
        <v>-0.93900000000000006</v>
      </c>
      <c r="T467" s="1">
        <v>-0.6100000000000001</v>
      </c>
      <c r="U467">
        <v>47.21</v>
      </c>
      <c r="V467" s="21">
        <v>1749.5955185</v>
      </c>
      <c r="W467">
        <v>0.39393939393939392</v>
      </c>
      <c r="X467">
        <v>3.7802504006186553E-5</v>
      </c>
      <c r="Y467">
        <v>6.613909159730229E-6</v>
      </c>
      <c r="Z467" s="22">
        <v>6.6139091597302286</v>
      </c>
      <c r="AA467" s="22">
        <v>10.842474032344635</v>
      </c>
      <c r="AB467" s="22"/>
      <c r="AC467">
        <v>27.192399999999999</v>
      </c>
      <c r="AD467" s="31">
        <v>33.1</v>
      </c>
      <c r="AE467" s="32">
        <v>410</v>
      </c>
      <c r="AF467">
        <v>37.802504006186552</v>
      </c>
      <c r="AH467" t="s">
        <v>557</v>
      </c>
      <c r="AI467" t="s">
        <v>558</v>
      </c>
      <c r="AJ467" t="s">
        <v>562</v>
      </c>
    </row>
    <row r="468" spans="1:36" x14ac:dyDescent="0.35">
      <c r="A468" s="2">
        <v>44772</v>
      </c>
      <c r="B468" t="s">
        <v>56</v>
      </c>
      <c r="C468" t="s">
        <v>551</v>
      </c>
      <c r="D468" t="s">
        <v>67</v>
      </c>
      <c r="E468" t="s">
        <v>46</v>
      </c>
      <c r="F468">
        <v>1</v>
      </c>
      <c r="G468" t="s">
        <v>25</v>
      </c>
      <c r="H468" t="s">
        <v>73</v>
      </c>
      <c r="I468" t="s">
        <v>512</v>
      </c>
      <c r="J468" t="s">
        <v>512</v>
      </c>
      <c r="L468" s="1">
        <v>0.71599999999999997</v>
      </c>
      <c r="M468">
        <v>2.17</v>
      </c>
      <c r="N468" s="1">
        <v>-0.217</v>
      </c>
      <c r="O468" t="s">
        <v>170</v>
      </c>
      <c r="P468">
        <v>0.54700000000000004</v>
      </c>
      <c r="Q468" s="1">
        <v>0.16899999999999993</v>
      </c>
      <c r="R468">
        <v>10.73</v>
      </c>
      <c r="S468" s="42">
        <v>-1.073</v>
      </c>
      <c r="T468" s="1">
        <v>-0.85599999999999998</v>
      </c>
      <c r="U468">
        <v>46.674999999999997</v>
      </c>
      <c r="V468" s="21">
        <v>1710.1661656249996</v>
      </c>
      <c r="W468">
        <v>0.30895795246800717</v>
      </c>
      <c r="X468">
        <v>2.8029354482802736E-5</v>
      </c>
      <c r="Y468">
        <v>4.7934853680798653E-6</v>
      </c>
      <c r="Z468" s="22">
        <v>4.7934853680798657</v>
      </c>
      <c r="AA468" s="22">
        <v>5.5998660842054511</v>
      </c>
      <c r="AB468" s="22"/>
      <c r="AC468">
        <v>27.192399999999999</v>
      </c>
      <c r="AD468" s="31">
        <v>36.299999999999997</v>
      </c>
      <c r="AE468" s="32">
        <v>410</v>
      </c>
      <c r="AF468">
        <v>28.029354482802734</v>
      </c>
      <c r="AH468" t="s">
        <v>557</v>
      </c>
      <c r="AI468" t="s">
        <v>558</v>
      </c>
      <c r="AJ468" t="s">
        <v>562</v>
      </c>
    </row>
    <row r="469" spans="1:36" x14ac:dyDescent="0.35">
      <c r="A469" s="2">
        <v>44798</v>
      </c>
      <c r="B469" s="6" t="s">
        <v>56</v>
      </c>
      <c r="C469" s="6" t="s">
        <v>552</v>
      </c>
      <c r="D469" t="s">
        <v>77</v>
      </c>
      <c r="E469" t="s">
        <v>46</v>
      </c>
      <c r="F469">
        <v>11</v>
      </c>
      <c r="G469" t="s">
        <v>25</v>
      </c>
      <c r="H469" t="s">
        <v>78</v>
      </c>
      <c r="I469" t="s">
        <v>519</v>
      </c>
      <c r="J469" t="s">
        <v>519</v>
      </c>
      <c r="K469" t="s">
        <v>229</v>
      </c>
      <c r="L469" s="1">
        <v>0.66500000000000004</v>
      </c>
      <c r="M469">
        <v>5.95</v>
      </c>
      <c r="N469" s="1">
        <v>-0.59499999999999997</v>
      </c>
      <c r="O469" t="s">
        <v>112</v>
      </c>
      <c r="P469">
        <v>0.44700000000000001</v>
      </c>
      <c r="Q469" s="1">
        <v>0.21800000000000003</v>
      </c>
      <c r="R469">
        <v>7.48</v>
      </c>
      <c r="S469" s="42">
        <v>-0.748</v>
      </c>
      <c r="T469" s="1">
        <v>-0.15300000000000002</v>
      </c>
      <c r="U469">
        <v>40.335000000000001</v>
      </c>
      <c r="V469" s="21">
        <v>1277.1260966250002</v>
      </c>
      <c r="W469">
        <v>0.48769574944071592</v>
      </c>
      <c r="X469">
        <v>4.9165260437698643E-5</v>
      </c>
      <c r="Y469">
        <v>6.2790237152349611E-6</v>
      </c>
      <c r="Z469" s="22">
        <v>6.2790237152349615</v>
      </c>
      <c r="AA469" s="22">
        <v>41.039370687810198</v>
      </c>
      <c r="AB469" s="22"/>
      <c r="AC469">
        <v>29.246200000000002</v>
      </c>
      <c r="AD469" s="31">
        <v>20.2</v>
      </c>
      <c r="AE469" s="32">
        <v>300</v>
      </c>
      <c r="AF469">
        <v>49.165260437698642</v>
      </c>
      <c r="AH469" t="s">
        <v>557</v>
      </c>
      <c r="AI469" t="s">
        <v>558</v>
      </c>
      <c r="AJ469" t="s">
        <v>562</v>
      </c>
    </row>
    <row r="470" spans="1:36" x14ac:dyDescent="0.35">
      <c r="A470" s="2">
        <v>44798</v>
      </c>
      <c r="B470" s="6" t="s">
        <v>56</v>
      </c>
      <c r="C470" s="6" t="s">
        <v>552</v>
      </c>
      <c r="D470" t="s">
        <v>77</v>
      </c>
      <c r="E470" t="s">
        <v>46</v>
      </c>
      <c r="F470">
        <v>10</v>
      </c>
      <c r="G470" t="s">
        <v>25</v>
      </c>
      <c r="H470" t="s">
        <v>85</v>
      </c>
      <c r="I470" t="s">
        <v>520</v>
      </c>
      <c r="J470" t="s">
        <v>520</v>
      </c>
      <c r="K470" t="s">
        <v>229</v>
      </c>
      <c r="L470" s="1">
        <v>0.68799999999999994</v>
      </c>
      <c r="M470">
        <v>8.9700000000000006</v>
      </c>
      <c r="N470" s="1">
        <v>-0.89700000000000002</v>
      </c>
      <c r="O470" t="s">
        <v>112</v>
      </c>
      <c r="P470">
        <v>0.57299999999999995</v>
      </c>
      <c r="Q470" s="1">
        <v>0.11499999999999999</v>
      </c>
      <c r="R470">
        <v>11.54</v>
      </c>
      <c r="S470" s="42">
        <v>-1.1539999999999999</v>
      </c>
      <c r="T470" s="1">
        <v>-0.2569999999999999</v>
      </c>
      <c r="U470">
        <v>75.954999999999998</v>
      </c>
      <c r="V470" s="21">
        <v>4528.792189625</v>
      </c>
      <c r="W470">
        <v>0.20069808027923211</v>
      </c>
      <c r="X470">
        <v>1.6480776248850735E-5</v>
      </c>
      <c r="Y470">
        <v>7.4638010754752416E-6</v>
      </c>
      <c r="Z470" s="22">
        <v>7.4638010754752413</v>
      </c>
      <c r="AA470" s="22">
        <v>29.04202753103208</v>
      </c>
      <c r="AB470" s="22"/>
      <c r="AC470">
        <v>29.246200000000002</v>
      </c>
      <c r="AD470" s="31">
        <v>31</v>
      </c>
      <c r="AE470" s="32">
        <v>440</v>
      </c>
      <c r="AF470">
        <v>16.480776248850734</v>
      </c>
      <c r="AH470" t="s">
        <v>557</v>
      </c>
      <c r="AI470" t="s">
        <v>558</v>
      </c>
      <c r="AJ470" t="s">
        <v>562</v>
      </c>
    </row>
    <row r="471" spans="1:36" x14ac:dyDescent="0.35">
      <c r="A471" s="2">
        <v>44798</v>
      </c>
      <c r="B471" s="6" t="s">
        <v>56</v>
      </c>
      <c r="C471" s="6" t="s">
        <v>552</v>
      </c>
      <c r="D471" t="s">
        <v>67</v>
      </c>
      <c r="E471" t="s">
        <v>46</v>
      </c>
      <c r="F471">
        <v>8</v>
      </c>
      <c r="G471" t="s">
        <v>25</v>
      </c>
      <c r="H471" t="s">
        <v>73</v>
      </c>
      <c r="I471" t="s">
        <v>512</v>
      </c>
      <c r="J471" t="s">
        <v>512</v>
      </c>
      <c r="K471" t="s">
        <v>186</v>
      </c>
      <c r="L471" s="1">
        <v>0.64600000000000002</v>
      </c>
      <c r="M471">
        <v>5.63</v>
      </c>
      <c r="N471" s="1">
        <v>-0.56299999999999994</v>
      </c>
      <c r="O471" t="s">
        <v>147</v>
      </c>
      <c r="P471">
        <v>0.53100000000000003</v>
      </c>
      <c r="Q471" s="1">
        <v>0.11499999999999999</v>
      </c>
      <c r="R471">
        <v>8.52</v>
      </c>
      <c r="S471" s="42">
        <v>-0.85199999999999998</v>
      </c>
      <c r="T471" s="1">
        <v>-0.28900000000000003</v>
      </c>
      <c r="U471">
        <v>46.674999999999997</v>
      </c>
      <c r="V471" s="21">
        <v>1710.1661656249996</v>
      </c>
      <c r="W471">
        <v>0.21657250470809791</v>
      </c>
      <c r="X471">
        <v>1.8099836317120222E-5</v>
      </c>
      <c r="Y471">
        <v>3.0953727672889607E-6</v>
      </c>
      <c r="Z471" s="22">
        <v>3.0953727672889606</v>
      </c>
      <c r="AA471" s="22">
        <v>10.710632412764568</v>
      </c>
      <c r="AB471" s="22"/>
      <c r="AC471">
        <v>29.246200000000002</v>
      </c>
      <c r="AD471" s="31">
        <v>36.299999999999997</v>
      </c>
      <c r="AE471" s="32">
        <v>410</v>
      </c>
      <c r="AF471">
        <v>18.099836317120221</v>
      </c>
      <c r="AH471" t="s">
        <v>557</v>
      </c>
      <c r="AI471" t="s">
        <v>558</v>
      </c>
      <c r="AJ471" t="s">
        <v>562</v>
      </c>
    </row>
    <row r="472" spans="1:36" x14ac:dyDescent="0.35">
      <c r="A472" s="2">
        <v>44798</v>
      </c>
      <c r="B472" s="6" t="s">
        <v>56</v>
      </c>
      <c r="C472" s="6" t="s">
        <v>552</v>
      </c>
      <c r="D472" t="s">
        <v>57</v>
      </c>
      <c r="E472" t="s">
        <v>46</v>
      </c>
      <c r="F472">
        <v>1</v>
      </c>
      <c r="G472" t="s">
        <v>25</v>
      </c>
      <c r="H472" t="s">
        <v>66</v>
      </c>
      <c r="I472" t="s">
        <v>504</v>
      </c>
      <c r="J472" t="s">
        <v>504</v>
      </c>
      <c r="K472" t="s">
        <v>230</v>
      </c>
      <c r="L472" s="1">
        <v>0.58599999999999997</v>
      </c>
      <c r="M472">
        <v>4.38</v>
      </c>
      <c r="N472" s="1">
        <v>-0.438</v>
      </c>
      <c r="O472" t="s">
        <v>231</v>
      </c>
      <c r="P472">
        <v>0.44600000000000001</v>
      </c>
      <c r="Q472" s="1">
        <v>0.13999999999999996</v>
      </c>
      <c r="R472">
        <v>10.16</v>
      </c>
      <c r="S472" s="42">
        <v>-1.016</v>
      </c>
      <c r="T472" s="1">
        <v>-0.57800000000000007</v>
      </c>
      <c r="U472">
        <v>47.21</v>
      </c>
      <c r="V472" s="21">
        <v>1749.5955185</v>
      </c>
      <c r="W472">
        <v>0.31390134529147973</v>
      </c>
      <c r="X472">
        <v>2.8582444063327517E-5</v>
      </c>
      <c r="Y472">
        <v>5.0007716040974752E-6</v>
      </c>
      <c r="Z472" s="22">
        <v>5.0007716040974755</v>
      </c>
      <c r="AA472" s="22">
        <v>8.6518539863278114</v>
      </c>
      <c r="AB472" s="22"/>
      <c r="AC472">
        <v>29.246200000000002</v>
      </c>
      <c r="AD472" s="31">
        <v>33.1</v>
      </c>
      <c r="AE472" s="32">
        <v>410</v>
      </c>
      <c r="AF472">
        <v>28.582444063327518</v>
      </c>
      <c r="AH472" t="s">
        <v>557</v>
      </c>
      <c r="AI472" t="s">
        <v>558</v>
      </c>
      <c r="AJ472" t="s">
        <v>562</v>
      </c>
    </row>
    <row r="473" spans="1:36" x14ac:dyDescent="0.35">
      <c r="A473" s="2">
        <v>44735</v>
      </c>
      <c r="B473" t="s">
        <v>18</v>
      </c>
      <c r="C473" t="s">
        <v>548</v>
      </c>
      <c r="D473" t="s">
        <v>86</v>
      </c>
      <c r="E473" t="s">
        <v>46</v>
      </c>
      <c r="F473">
        <v>3</v>
      </c>
      <c r="G473" t="s">
        <v>25</v>
      </c>
      <c r="H473" t="s">
        <v>93</v>
      </c>
      <c r="I473" t="s">
        <v>409</v>
      </c>
      <c r="J473" t="s">
        <v>409</v>
      </c>
      <c r="K473" t="s">
        <v>152</v>
      </c>
      <c r="L473" s="1">
        <v>0.85499999999999998</v>
      </c>
      <c r="M473">
        <v>12.75</v>
      </c>
      <c r="N473" s="1">
        <v>-1.2749999999999999</v>
      </c>
      <c r="O473" t="s">
        <v>146</v>
      </c>
      <c r="P473">
        <v>0.85699999999999998</v>
      </c>
      <c r="Q473" s="1">
        <v>-2.0000000000000018E-3</v>
      </c>
      <c r="S473" s="42" t="s">
        <v>103</v>
      </c>
      <c r="T473" s="1" t="s">
        <v>103</v>
      </c>
      <c r="U473">
        <v>37.549999999999997</v>
      </c>
      <c r="V473" s="21">
        <v>1106.8519624999999</v>
      </c>
      <c r="W473">
        <v>2.3391812865497098E-3</v>
      </c>
      <c r="X473">
        <v>6.8685426420101547E-8</v>
      </c>
      <c r="Y473">
        <v>7.602459902823874E-9</v>
      </c>
      <c r="Z473" s="22">
        <v>7.6024599028238745E-3</v>
      </c>
      <c r="AA473" s="22" t="e">
        <v>#VALUE!</v>
      </c>
      <c r="AB473" s="22"/>
      <c r="AC473">
        <v>33.261499999999998</v>
      </c>
      <c r="AD473" s="37">
        <v>19.8</v>
      </c>
      <c r="AE473" s="35">
        <v>320</v>
      </c>
      <c r="AF473">
        <v>6.8685426420101545E-2</v>
      </c>
      <c r="AG473">
        <v>11.388095238095239</v>
      </c>
      <c r="AH473" t="s">
        <v>557</v>
      </c>
      <c r="AI473" t="s">
        <v>558</v>
      </c>
      <c r="AJ473" t="s">
        <v>562</v>
      </c>
    </row>
    <row r="474" spans="1:36" x14ac:dyDescent="0.35">
      <c r="A474" s="2">
        <v>44735</v>
      </c>
      <c r="B474" t="s">
        <v>18</v>
      </c>
      <c r="C474" t="s">
        <v>548</v>
      </c>
      <c r="D474" t="s">
        <v>45</v>
      </c>
      <c r="E474" t="s">
        <v>46</v>
      </c>
      <c r="F474">
        <v>7</v>
      </c>
      <c r="G474" t="s">
        <v>25</v>
      </c>
      <c r="H474" t="s">
        <v>53</v>
      </c>
      <c r="I474" t="s">
        <v>439</v>
      </c>
      <c r="J474" t="s">
        <v>439</v>
      </c>
      <c r="K474" t="s">
        <v>153</v>
      </c>
      <c r="L474" s="1">
        <v>0.74099999999999999</v>
      </c>
      <c r="M474">
        <v>10.23</v>
      </c>
      <c r="N474" s="1">
        <v>-1.0230000000000001</v>
      </c>
      <c r="O474" t="s">
        <v>154</v>
      </c>
      <c r="P474">
        <v>0.53400000000000003</v>
      </c>
      <c r="Q474" s="1">
        <v>0.20699999999999996</v>
      </c>
      <c r="S474" s="42" t="s">
        <v>103</v>
      </c>
      <c r="T474" s="1" t="s">
        <v>103</v>
      </c>
      <c r="U474">
        <v>33.5</v>
      </c>
      <c r="V474" s="21">
        <v>880.96625000000006</v>
      </c>
      <c r="W474">
        <v>0.38764044943820214</v>
      </c>
      <c r="X474">
        <v>3.7059808363383147E-5</v>
      </c>
      <c r="Y474">
        <v>3.2648440399608291E-6</v>
      </c>
      <c r="Z474" s="22">
        <v>3.2648440399608289</v>
      </c>
      <c r="AA474" s="22" t="e">
        <v>#VALUE!</v>
      </c>
      <c r="AB474" s="22"/>
      <c r="AC474">
        <v>33.261499999999998</v>
      </c>
      <c r="AD474" s="31">
        <v>23.8</v>
      </c>
      <c r="AE474" s="32">
        <v>350</v>
      </c>
      <c r="AF474">
        <v>37.059808363383148</v>
      </c>
      <c r="AG474">
        <v>8.7619047619047628</v>
      </c>
      <c r="AH474" t="s">
        <v>557</v>
      </c>
      <c r="AI474" t="s">
        <v>558</v>
      </c>
      <c r="AJ474" t="s">
        <v>562</v>
      </c>
    </row>
    <row r="475" spans="1:36" x14ac:dyDescent="0.35">
      <c r="A475" s="2">
        <v>44805</v>
      </c>
      <c r="B475" s="6" t="s">
        <v>18</v>
      </c>
      <c r="C475" s="6" t="s">
        <v>553</v>
      </c>
      <c r="D475" t="s">
        <v>45</v>
      </c>
      <c r="E475" t="s">
        <v>46</v>
      </c>
      <c r="F475">
        <v>10</v>
      </c>
      <c r="G475" t="s">
        <v>25</v>
      </c>
      <c r="H475" t="s">
        <v>53</v>
      </c>
      <c r="I475" t="s">
        <v>439</v>
      </c>
      <c r="J475" t="s">
        <v>439</v>
      </c>
      <c r="K475" t="s">
        <v>237</v>
      </c>
      <c r="L475">
        <v>0.76700000000000002</v>
      </c>
      <c r="M475">
        <v>20.34</v>
      </c>
      <c r="N475" s="1">
        <v>-2.0339999999999998</v>
      </c>
      <c r="O475" t="s">
        <v>163</v>
      </c>
      <c r="P475">
        <v>0.62</v>
      </c>
      <c r="Q475" s="1">
        <v>0.14700000000000002</v>
      </c>
      <c r="R475">
        <v>18.75</v>
      </c>
      <c r="S475" s="42">
        <v>-1.875</v>
      </c>
      <c r="T475" s="1">
        <v>0.15899999999999981</v>
      </c>
      <c r="U475">
        <v>33.5</v>
      </c>
      <c r="V475" s="21">
        <v>880.96625000000006</v>
      </c>
      <c r="W475">
        <v>0.23709677419354841</v>
      </c>
      <c r="X475">
        <v>2.0233938735309878E-5</v>
      </c>
      <c r="Y475">
        <v>1.7825417130375688E-6</v>
      </c>
      <c r="Z475" s="22">
        <v>1.7825417130375687</v>
      </c>
      <c r="AA475" s="22">
        <v>11.210954170047616</v>
      </c>
      <c r="AB475" s="22">
        <v>1</v>
      </c>
      <c r="AC475">
        <v>34.357199999999999</v>
      </c>
      <c r="AD475" s="31">
        <v>23.8</v>
      </c>
      <c r="AE475" s="32">
        <v>350</v>
      </c>
      <c r="AF475">
        <v>20.233938735309877</v>
      </c>
      <c r="AG475">
        <v>6.9857928042559951</v>
      </c>
      <c r="AH475" t="s">
        <v>557</v>
      </c>
      <c r="AI475" t="s">
        <v>558</v>
      </c>
      <c r="AJ475" t="s">
        <v>562</v>
      </c>
    </row>
    <row r="476" spans="1:36" x14ac:dyDescent="0.35">
      <c r="A476" s="2">
        <v>44723</v>
      </c>
      <c r="B476" t="s">
        <v>18</v>
      </c>
      <c r="C476" t="s">
        <v>547</v>
      </c>
      <c r="D476" t="s">
        <v>133</v>
      </c>
      <c r="E476" t="s">
        <v>46</v>
      </c>
      <c r="F476">
        <v>4</v>
      </c>
      <c r="G476" t="s">
        <v>25</v>
      </c>
      <c r="H476" t="s">
        <v>83</v>
      </c>
      <c r="I476" t="s">
        <v>485</v>
      </c>
      <c r="J476" t="s">
        <v>485</v>
      </c>
      <c r="K476" t="s">
        <v>134</v>
      </c>
      <c r="L476" s="1">
        <v>0.69099999999999995</v>
      </c>
      <c r="M476">
        <v>5.42</v>
      </c>
      <c r="N476" s="1">
        <v>-0.54200000000000004</v>
      </c>
      <c r="O476" t="s">
        <v>135</v>
      </c>
      <c r="P476">
        <v>0.57499999999999996</v>
      </c>
      <c r="Q476" s="1">
        <v>0.11599999999999999</v>
      </c>
      <c r="R476">
        <v>6.92</v>
      </c>
      <c r="S476" s="42">
        <v>-0.69199999999999995</v>
      </c>
      <c r="T476" s="1">
        <v>-0.14999999999999991</v>
      </c>
      <c r="U476">
        <v>28.45</v>
      </c>
      <c r="V476" s="21">
        <v>635.38096250000001</v>
      </c>
      <c r="W476">
        <v>0.20173913043478262</v>
      </c>
      <c r="X476">
        <v>1.6586075169795125E-5</v>
      </c>
      <c r="Y476">
        <v>1.0538476405481777E-6</v>
      </c>
      <c r="Z476" s="22">
        <v>1.0538476405481776</v>
      </c>
      <c r="AA476" s="22">
        <v>7.025650936987855</v>
      </c>
      <c r="AB476" s="22">
        <v>0.62667733989657504</v>
      </c>
      <c r="AC476">
        <v>31.959900000000001</v>
      </c>
      <c r="AD476" s="37">
        <v>24.6</v>
      </c>
      <c r="AE476" s="39">
        <v>490</v>
      </c>
      <c r="AF476">
        <v>16.586075169795127</v>
      </c>
      <c r="AG476">
        <v>10.416666666666666</v>
      </c>
      <c r="AH476" t="s">
        <v>557</v>
      </c>
      <c r="AI476" t="s">
        <v>558</v>
      </c>
      <c r="AJ476" t="s">
        <v>562</v>
      </c>
    </row>
    <row r="477" spans="1:36" x14ac:dyDescent="0.35">
      <c r="A477" s="2">
        <v>44721</v>
      </c>
      <c r="B477" t="s">
        <v>18</v>
      </c>
      <c r="C477" t="s">
        <v>547</v>
      </c>
      <c r="D477" t="s">
        <v>45</v>
      </c>
      <c r="E477" t="s">
        <v>46</v>
      </c>
      <c r="F477">
        <v>5</v>
      </c>
      <c r="G477" t="s">
        <v>25</v>
      </c>
      <c r="H477" t="s">
        <v>53</v>
      </c>
      <c r="I477" t="s">
        <v>439</v>
      </c>
      <c r="J477" t="s">
        <v>439</v>
      </c>
      <c r="K477" t="s">
        <v>23</v>
      </c>
      <c r="L477" s="1">
        <v>0.71799999999999997</v>
      </c>
      <c r="M477">
        <v>4.54</v>
      </c>
      <c r="N477" s="1">
        <v>-0.45400000000000001</v>
      </c>
      <c r="O477" t="s">
        <v>48</v>
      </c>
      <c r="P477">
        <v>0.51200000000000001</v>
      </c>
      <c r="Q477" s="1">
        <v>0.20599999999999996</v>
      </c>
      <c r="R477">
        <v>10.53</v>
      </c>
      <c r="S477" s="42">
        <v>-1.0529999999999999</v>
      </c>
      <c r="T477" s="1">
        <v>-0.59899999999999998</v>
      </c>
      <c r="U477">
        <v>33.5</v>
      </c>
      <c r="V477" s="21">
        <v>880.96625000000006</v>
      </c>
      <c r="W477">
        <v>0.40234374999999989</v>
      </c>
      <c r="X477">
        <v>3.8797718504419517E-5</v>
      </c>
      <c r="Y477">
        <v>3.4179480579394075E-6</v>
      </c>
      <c r="Z477" s="22">
        <v>3.4179480579394075</v>
      </c>
      <c r="AA477" s="22">
        <v>5.7060902469773085</v>
      </c>
      <c r="AB477" s="22">
        <v>0.81217958281082936</v>
      </c>
      <c r="AC477">
        <v>24.548100000000002</v>
      </c>
      <c r="AD477" s="31">
        <v>23.8</v>
      </c>
      <c r="AE477" s="32">
        <v>350</v>
      </c>
      <c r="AF477">
        <v>38.797718504419514</v>
      </c>
      <c r="AG477">
        <v>10.346666666666668</v>
      </c>
      <c r="AH477" t="s">
        <v>557</v>
      </c>
      <c r="AI477" t="s">
        <v>558</v>
      </c>
      <c r="AJ477" t="s">
        <v>562</v>
      </c>
    </row>
    <row r="478" spans="1:36" x14ac:dyDescent="0.35">
      <c r="A478" s="2">
        <v>44792</v>
      </c>
      <c r="B478" s="6" t="s">
        <v>18</v>
      </c>
      <c r="C478" s="6" t="s">
        <v>552</v>
      </c>
      <c r="D478" t="s">
        <v>45</v>
      </c>
      <c r="E478" t="s">
        <v>46</v>
      </c>
      <c r="F478">
        <v>2</v>
      </c>
      <c r="G478" t="s">
        <v>25</v>
      </c>
      <c r="H478" t="s">
        <v>53</v>
      </c>
      <c r="I478" t="s">
        <v>439</v>
      </c>
      <c r="J478" t="s">
        <v>439</v>
      </c>
      <c r="K478" t="s">
        <v>226</v>
      </c>
      <c r="L478" s="1">
        <v>0.75700000000000001</v>
      </c>
      <c r="M478">
        <v>7.37</v>
      </c>
      <c r="N478" s="1">
        <v>-0.73699999999999999</v>
      </c>
      <c r="O478" t="s">
        <v>60</v>
      </c>
      <c r="P478">
        <v>0.57599999999999996</v>
      </c>
      <c r="Q478" s="1">
        <v>0.18100000000000005</v>
      </c>
      <c r="R478">
        <v>14.08</v>
      </c>
      <c r="S478" s="42">
        <v>-1.4079999999999999</v>
      </c>
      <c r="T478" s="1">
        <v>-0.67099999999999993</v>
      </c>
      <c r="U478">
        <v>33.5</v>
      </c>
      <c r="V478" s="21">
        <v>880.96625000000006</v>
      </c>
      <c r="W478">
        <v>0.31423611111111122</v>
      </c>
      <c r="X478">
        <v>2.861997235752413E-5</v>
      </c>
      <c r="Y478">
        <v>2.5213229722911695E-6</v>
      </c>
      <c r="Z478" s="22">
        <v>2.5213229722911694</v>
      </c>
      <c r="AA478" s="22">
        <v>3.7575603163802827</v>
      </c>
      <c r="AB478" s="22">
        <v>0.65851750563720546</v>
      </c>
      <c r="AC478">
        <v>34.301699999999997</v>
      </c>
      <c r="AD478" s="31">
        <v>23.8</v>
      </c>
      <c r="AE478" s="32">
        <v>350</v>
      </c>
      <c r="AF478">
        <v>28.61997235752413</v>
      </c>
      <c r="AG478">
        <v>8.2594820334704142</v>
      </c>
      <c r="AH478" t="s">
        <v>557</v>
      </c>
      <c r="AI478" t="s">
        <v>558</v>
      </c>
      <c r="AJ478" t="s">
        <v>562</v>
      </c>
    </row>
    <row r="479" spans="1:36" x14ac:dyDescent="0.35">
      <c r="A479" s="2">
        <v>44749</v>
      </c>
      <c r="B479" t="s">
        <v>18</v>
      </c>
      <c r="C479" t="s">
        <v>550</v>
      </c>
      <c r="D479" t="s">
        <v>133</v>
      </c>
      <c r="E479" t="s">
        <v>46</v>
      </c>
      <c r="F479">
        <v>5</v>
      </c>
      <c r="G479" t="s">
        <v>25</v>
      </c>
      <c r="H479" t="s">
        <v>83</v>
      </c>
      <c r="I479" t="s">
        <v>485</v>
      </c>
      <c r="J479" t="s">
        <v>485</v>
      </c>
      <c r="K479" t="s">
        <v>173</v>
      </c>
      <c r="L479" s="1">
        <v>0.79900000000000004</v>
      </c>
      <c r="M479">
        <v>19.05</v>
      </c>
      <c r="N479" s="1">
        <v>-1.905</v>
      </c>
      <c r="O479" t="s">
        <v>32</v>
      </c>
      <c r="P479">
        <v>0.67100000000000004</v>
      </c>
      <c r="Q479" s="1">
        <v>0.128</v>
      </c>
      <c r="R479">
        <v>22.01</v>
      </c>
      <c r="S479" s="42">
        <v>-2.2010000000000001</v>
      </c>
      <c r="T479" s="1">
        <v>-0.29600000000000004</v>
      </c>
      <c r="U479">
        <v>28.45</v>
      </c>
      <c r="V479" s="21">
        <v>635.38096250000001</v>
      </c>
      <c r="W479">
        <v>0.19076005961251863</v>
      </c>
      <c r="X479">
        <v>1.5481998166960968E-5</v>
      </c>
      <c r="Y479">
        <v>9.8369668967468944E-7</v>
      </c>
      <c r="Z479" s="22">
        <v>0.98369668967468948</v>
      </c>
      <c r="AA479" s="22">
        <v>3.323299627279356</v>
      </c>
      <c r="AB479" s="22">
        <v>0.88443014814483223</v>
      </c>
      <c r="AC479">
        <v>34.081400000000002</v>
      </c>
      <c r="AD479" s="37">
        <v>24.6</v>
      </c>
      <c r="AE479" s="39">
        <v>490</v>
      </c>
      <c r="AF479">
        <v>15.481998166960969</v>
      </c>
      <c r="AG479">
        <v>7.0391025641025591</v>
      </c>
      <c r="AH479" t="s">
        <v>557</v>
      </c>
      <c r="AI479" t="s">
        <v>558</v>
      </c>
      <c r="AJ479" t="s">
        <v>562</v>
      </c>
    </row>
    <row r="480" spans="1:36" x14ac:dyDescent="0.35">
      <c r="A480" s="2">
        <v>44748</v>
      </c>
      <c r="B480" t="s">
        <v>18</v>
      </c>
      <c r="C480" t="s">
        <v>550</v>
      </c>
      <c r="D480" s="6" t="s">
        <v>45</v>
      </c>
      <c r="E480" t="s">
        <v>46</v>
      </c>
      <c r="F480" s="6">
        <v>2</v>
      </c>
      <c r="G480" s="6" t="s">
        <v>25</v>
      </c>
      <c r="H480" s="6" t="s">
        <v>53</v>
      </c>
      <c r="I480" t="s">
        <v>439</v>
      </c>
      <c r="J480" t="s">
        <v>493</v>
      </c>
      <c r="K480" s="6" t="s">
        <v>169</v>
      </c>
      <c r="L480" s="8">
        <v>0.753</v>
      </c>
      <c r="M480">
        <v>6.59</v>
      </c>
      <c r="N480" s="1">
        <v>-0.65900000000000003</v>
      </c>
      <c r="O480" t="s">
        <v>170</v>
      </c>
      <c r="P480">
        <v>0.60299999999999998</v>
      </c>
      <c r="Q480" s="1">
        <v>0.15000000000000002</v>
      </c>
      <c r="R480" s="6">
        <v>13.24</v>
      </c>
      <c r="S480" s="42">
        <v>-1.3240000000000001</v>
      </c>
      <c r="T480" s="1">
        <v>-0.66500000000000004</v>
      </c>
      <c r="U480">
        <v>33.5</v>
      </c>
      <c r="V480" s="21">
        <v>880.96625000000006</v>
      </c>
      <c r="W480">
        <v>0.24875621890547267</v>
      </c>
      <c r="X480">
        <v>2.1465681938778045E-5</v>
      </c>
      <c r="Y480">
        <v>1.8910541321298025E-6</v>
      </c>
      <c r="Z480" s="22">
        <v>1.8910541321298024</v>
      </c>
      <c r="AA480" s="22">
        <v>2.843690424255342</v>
      </c>
      <c r="AB480" s="22">
        <v>0.85568282826888842</v>
      </c>
      <c r="AC480">
        <v>33.4651</v>
      </c>
      <c r="AD480" s="31">
        <v>23.8</v>
      </c>
      <c r="AE480" s="32">
        <v>350</v>
      </c>
      <c r="AF480">
        <v>21.465681938778044</v>
      </c>
      <c r="AG480" s="48">
        <v>7.6280448717948737</v>
      </c>
      <c r="AH480" t="s">
        <v>557</v>
      </c>
      <c r="AI480" t="s">
        <v>558</v>
      </c>
      <c r="AJ480" t="s">
        <v>562</v>
      </c>
    </row>
    <row r="481" spans="1:36" x14ac:dyDescent="0.35">
      <c r="A481" s="2">
        <v>44779</v>
      </c>
      <c r="B481" s="6" t="s">
        <v>18</v>
      </c>
      <c r="C481" s="6" t="s">
        <v>551</v>
      </c>
      <c r="D481" t="s">
        <v>45</v>
      </c>
      <c r="E481" t="s">
        <v>46</v>
      </c>
      <c r="F481">
        <v>11</v>
      </c>
      <c r="G481" t="s">
        <v>25</v>
      </c>
      <c r="H481" t="s">
        <v>53</v>
      </c>
      <c r="I481" t="s">
        <v>439</v>
      </c>
      <c r="J481" t="s">
        <v>439</v>
      </c>
      <c r="K481" t="s">
        <v>212</v>
      </c>
      <c r="L481" s="1">
        <v>0.73899999999999999</v>
      </c>
      <c r="M481">
        <v>7.16</v>
      </c>
      <c r="N481" s="1">
        <v>-0.71599999999999997</v>
      </c>
      <c r="O481" s="6" t="s">
        <v>178</v>
      </c>
      <c r="P481">
        <v>0.59099999999999997</v>
      </c>
      <c r="Q481" s="1">
        <v>0.14800000000000002</v>
      </c>
      <c r="R481">
        <v>14.11</v>
      </c>
      <c r="S481" s="42">
        <v>-1.411</v>
      </c>
      <c r="T481" s="1">
        <v>-0.69500000000000006</v>
      </c>
      <c r="U481">
        <v>33.5</v>
      </c>
      <c r="V481" s="21">
        <v>880.96625000000006</v>
      </c>
      <c r="W481">
        <v>0.25042301184433169</v>
      </c>
      <c r="X481">
        <v>2.1642874647480199E-5</v>
      </c>
      <c r="Y481">
        <v>1.9066642117410706E-6</v>
      </c>
      <c r="Z481" s="22">
        <v>1.9066642117410706</v>
      </c>
      <c r="AA481" s="22">
        <v>2.7434017435123317</v>
      </c>
      <c r="AB481" s="22">
        <v>0.96473291189237931</v>
      </c>
      <c r="AC481">
        <v>31.516500000000001</v>
      </c>
      <c r="AD481" s="31">
        <v>23.8</v>
      </c>
      <c r="AE481" s="32">
        <v>350</v>
      </c>
      <c r="AF481">
        <v>21.642874647480198</v>
      </c>
      <c r="AG481">
        <v>8.6594309038552968</v>
      </c>
      <c r="AH481" t="s">
        <v>557</v>
      </c>
      <c r="AI481" t="s">
        <v>558</v>
      </c>
      <c r="AJ481" t="s">
        <v>562</v>
      </c>
    </row>
    <row r="482" spans="1:36" x14ac:dyDescent="0.35">
      <c r="A482" s="2">
        <v>44764</v>
      </c>
      <c r="B482" t="s">
        <v>18</v>
      </c>
      <c r="C482" t="s">
        <v>549</v>
      </c>
      <c r="D482" t="s">
        <v>45</v>
      </c>
      <c r="E482" t="s">
        <v>46</v>
      </c>
      <c r="F482">
        <v>8</v>
      </c>
      <c r="G482" t="s">
        <v>25</v>
      </c>
      <c r="H482" t="s">
        <v>53</v>
      </c>
      <c r="I482" t="s">
        <v>439</v>
      </c>
      <c r="J482" t="s">
        <v>493</v>
      </c>
      <c r="K482" t="s">
        <v>194</v>
      </c>
      <c r="L482" s="1">
        <v>0.71599999999999997</v>
      </c>
      <c r="M482">
        <v>9.4499999999999993</v>
      </c>
      <c r="N482" s="1">
        <v>-0.94499999999999995</v>
      </c>
      <c r="O482" t="s">
        <v>187</v>
      </c>
      <c r="P482">
        <v>0.60699999999999998</v>
      </c>
      <c r="Q482" s="1">
        <v>0.10899999999999999</v>
      </c>
      <c r="R482">
        <v>15.64</v>
      </c>
      <c r="S482" s="42">
        <v>-1.5640000000000001</v>
      </c>
      <c r="T482" s="1">
        <v>-0.61900000000000011</v>
      </c>
      <c r="U482">
        <v>33.5</v>
      </c>
      <c r="V482" s="21">
        <v>880.96625000000006</v>
      </c>
      <c r="W482">
        <v>0.17957166392092255</v>
      </c>
      <c r="X482">
        <v>1.4371883947863333E-5</v>
      </c>
      <c r="Y482">
        <v>1.2661144706984359E-6</v>
      </c>
      <c r="Z482" s="22">
        <v>1.2661144706984357</v>
      </c>
      <c r="AA482" s="22">
        <v>2.0454191772187973</v>
      </c>
      <c r="AB482" s="22">
        <v>0.7455777055095405</v>
      </c>
      <c r="AC482">
        <v>34.764699999999998</v>
      </c>
      <c r="AD482" s="31">
        <v>23.8</v>
      </c>
      <c r="AE482" s="32">
        <v>350</v>
      </c>
      <c r="AF482">
        <v>14.371883947863333</v>
      </c>
      <c r="AG482">
        <v>7.1421578461796527</v>
      </c>
      <c r="AH482" t="s">
        <v>557</v>
      </c>
      <c r="AI482" t="s">
        <v>558</v>
      </c>
      <c r="AJ482" t="s">
        <v>562</v>
      </c>
    </row>
    <row r="483" spans="1:36" x14ac:dyDescent="0.35">
      <c r="A483" s="2">
        <v>44776</v>
      </c>
      <c r="B483" t="s">
        <v>18</v>
      </c>
      <c r="C483" t="s">
        <v>551</v>
      </c>
      <c r="D483" t="s">
        <v>133</v>
      </c>
      <c r="E483" t="s">
        <v>46</v>
      </c>
      <c r="F483">
        <v>5</v>
      </c>
      <c r="G483" t="s">
        <v>25</v>
      </c>
      <c r="H483" t="s">
        <v>83</v>
      </c>
      <c r="I483" t="s">
        <v>485</v>
      </c>
      <c r="J483" t="s">
        <v>485</v>
      </c>
      <c r="K483" t="s">
        <v>199</v>
      </c>
      <c r="L483" s="1">
        <v>0.79900000000000004</v>
      </c>
      <c r="M483">
        <v>1.35</v>
      </c>
      <c r="N483" s="1">
        <v>-0.13500000000000001</v>
      </c>
      <c r="O483" t="s">
        <v>200</v>
      </c>
      <c r="P483">
        <v>0.68799999999999994</v>
      </c>
      <c r="Q483" s="1">
        <v>0.1110000000000001</v>
      </c>
      <c r="R483">
        <v>6.31</v>
      </c>
      <c r="S483" s="42">
        <v>-0.63100000000000001</v>
      </c>
      <c r="T483" s="1">
        <v>-0.496</v>
      </c>
      <c r="U483">
        <v>28.45</v>
      </c>
      <c r="V483" s="21">
        <v>635.38096250000001</v>
      </c>
      <c r="W483">
        <v>0.16133720930232573</v>
      </c>
      <c r="X483">
        <v>1.2597030498141096E-5</v>
      </c>
      <c r="Y483">
        <v>8.0039133625507435E-7</v>
      </c>
      <c r="Z483" s="22">
        <v>0.8003913362550743</v>
      </c>
      <c r="AA483" s="22">
        <v>1.6136922101916822</v>
      </c>
      <c r="AB483" s="22">
        <v>0.78892983314347132</v>
      </c>
      <c r="AC483">
        <v>28.545300000000001</v>
      </c>
      <c r="AD483" s="37">
        <v>24.6</v>
      </c>
      <c r="AE483" s="39">
        <v>490</v>
      </c>
      <c r="AF483">
        <v>12.597030498141097</v>
      </c>
      <c r="AG483">
        <v>8.0311143168665637</v>
      </c>
      <c r="AH483" t="s">
        <v>557</v>
      </c>
      <c r="AI483" t="s">
        <v>558</v>
      </c>
      <c r="AJ483" t="s">
        <v>562</v>
      </c>
    </row>
    <row r="484" spans="1:36" x14ac:dyDescent="0.35">
      <c r="A484" s="2">
        <v>44805</v>
      </c>
      <c r="B484" s="6" t="s">
        <v>18</v>
      </c>
      <c r="C484" s="6" t="s">
        <v>553</v>
      </c>
      <c r="D484" t="s">
        <v>133</v>
      </c>
      <c r="E484" t="s">
        <v>46</v>
      </c>
      <c r="F484">
        <v>5</v>
      </c>
      <c r="G484" t="s">
        <v>25</v>
      </c>
      <c r="H484" t="s">
        <v>83</v>
      </c>
      <c r="I484" t="s">
        <v>485</v>
      </c>
      <c r="J484" t="s">
        <v>485</v>
      </c>
      <c r="K484" t="s">
        <v>238</v>
      </c>
      <c r="L484" s="1">
        <v>0.85399999999999998</v>
      </c>
      <c r="M484">
        <v>23.19</v>
      </c>
      <c r="N484" s="1">
        <v>-2.319</v>
      </c>
      <c r="O484" t="s">
        <v>239</v>
      </c>
      <c r="P484">
        <v>0.77500000000000002</v>
      </c>
      <c r="Q484" s="1">
        <v>7.8999999999999959E-2</v>
      </c>
      <c r="R484">
        <v>26.23</v>
      </c>
      <c r="S484" s="42">
        <v>-2.6230000000000002</v>
      </c>
      <c r="T484" s="1">
        <v>-0.30400000000000027</v>
      </c>
      <c r="U484">
        <v>28.45</v>
      </c>
      <c r="V484" s="21">
        <v>635.38096250000001</v>
      </c>
      <c r="W484">
        <v>0.10193548387096768</v>
      </c>
      <c r="X484">
        <v>7.158062976508687E-6</v>
      </c>
      <c r="Y484">
        <v>4.5480969436497039E-7</v>
      </c>
      <c r="Z484" s="22">
        <v>0.45480969436497037</v>
      </c>
      <c r="AA484" s="22">
        <v>1.4960845209374012</v>
      </c>
      <c r="AB484" s="22">
        <v>0.92711888394112596</v>
      </c>
      <c r="AC484">
        <v>34.357199999999999</v>
      </c>
      <c r="AD484" s="37">
        <v>24.6</v>
      </c>
      <c r="AE484" s="39">
        <v>490</v>
      </c>
      <c r="AF484">
        <v>7.1580629765086874</v>
      </c>
      <c r="AG484">
        <v>6.689549271607981</v>
      </c>
      <c r="AH484" t="s">
        <v>557</v>
      </c>
      <c r="AI484" t="s">
        <v>558</v>
      </c>
      <c r="AJ484" t="s">
        <v>562</v>
      </c>
    </row>
    <row r="485" spans="1:36" x14ac:dyDescent="0.35">
      <c r="A485" s="2">
        <v>44790</v>
      </c>
      <c r="B485" s="6" t="s">
        <v>18</v>
      </c>
      <c r="C485" s="6" t="s">
        <v>552</v>
      </c>
      <c r="D485" t="s">
        <v>133</v>
      </c>
      <c r="E485" t="s">
        <v>46</v>
      </c>
      <c r="F485">
        <v>1</v>
      </c>
      <c r="G485" t="s">
        <v>25</v>
      </c>
      <c r="H485" t="s">
        <v>83</v>
      </c>
      <c r="I485" t="s">
        <v>485</v>
      </c>
      <c r="J485" t="s">
        <v>485</v>
      </c>
      <c r="K485" t="s">
        <v>216</v>
      </c>
      <c r="L485" s="1">
        <v>0.83399999999999996</v>
      </c>
      <c r="M485">
        <v>18.43</v>
      </c>
      <c r="N485" s="1">
        <v>-1.843</v>
      </c>
      <c r="O485" s="6" t="s">
        <v>217</v>
      </c>
      <c r="P485">
        <v>0.71199999999999997</v>
      </c>
      <c r="Q485" s="1">
        <v>0.122</v>
      </c>
      <c r="R485">
        <v>24.34</v>
      </c>
      <c r="S485" s="42">
        <v>-2.4340000000000002</v>
      </c>
      <c r="T485" s="1">
        <v>-0.59100000000000019</v>
      </c>
      <c r="U485">
        <v>28.45</v>
      </c>
      <c r="V485" s="21">
        <v>635.38096250000001</v>
      </c>
      <c r="W485">
        <v>0.17134831460674158</v>
      </c>
      <c r="X485">
        <v>1.3566038360715705E-5</v>
      </c>
      <c r="Y485">
        <v>8.6196025109434664E-7</v>
      </c>
      <c r="Z485" s="22">
        <v>0.8619602510943466</v>
      </c>
      <c r="AA485" s="22">
        <v>1.4584775822239362</v>
      </c>
      <c r="AB485" s="22">
        <v>0.97486309216681044</v>
      </c>
      <c r="AC485">
        <v>32.178800000000003</v>
      </c>
      <c r="AD485" s="37">
        <v>24.6</v>
      </c>
      <c r="AE485" s="39">
        <v>490</v>
      </c>
      <c r="AF485">
        <v>13.566038360715705</v>
      </c>
      <c r="AG485">
        <v>7.6209545755722603</v>
      </c>
      <c r="AH485" t="s">
        <v>557</v>
      </c>
      <c r="AI485" t="s">
        <v>558</v>
      </c>
      <c r="AJ485" t="s">
        <v>562</v>
      </c>
    </row>
    <row r="486" spans="1:36" x14ac:dyDescent="0.35">
      <c r="A486" s="2">
        <v>44733</v>
      </c>
      <c r="B486" t="s">
        <v>18</v>
      </c>
      <c r="C486" t="s">
        <v>548</v>
      </c>
      <c r="D486" t="s">
        <v>133</v>
      </c>
      <c r="E486" t="s">
        <v>46</v>
      </c>
      <c r="F486">
        <v>1</v>
      </c>
      <c r="G486" t="s">
        <v>25</v>
      </c>
      <c r="H486" t="s">
        <v>83</v>
      </c>
      <c r="I486" t="s">
        <v>485</v>
      </c>
      <c r="J486" t="s">
        <v>485</v>
      </c>
      <c r="K486" t="s">
        <v>142</v>
      </c>
      <c r="L486" s="1">
        <v>0.71099999999999997</v>
      </c>
      <c r="M486">
        <v>9.8699999999999992</v>
      </c>
      <c r="N486" s="1">
        <v>-0.98699999999999988</v>
      </c>
      <c r="O486" t="s">
        <v>100</v>
      </c>
      <c r="P486">
        <v>0.61899999999999999</v>
      </c>
      <c r="Q486" s="1">
        <v>9.1999999999999971E-2</v>
      </c>
      <c r="R486">
        <v>15.02</v>
      </c>
      <c r="S486" s="42">
        <v>-1.502</v>
      </c>
      <c r="T486" s="1">
        <v>-0.51500000000000012</v>
      </c>
      <c r="U486">
        <v>28.45</v>
      </c>
      <c r="V486" s="21">
        <v>635.38096250000001</v>
      </c>
      <c r="W486">
        <v>0.14862681744749592</v>
      </c>
      <c r="X486">
        <v>1.1386718596041654E-5</v>
      </c>
      <c r="Y486">
        <v>7.2349042212695936E-7</v>
      </c>
      <c r="Z486" s="22">
        <v>0.72349042212695935</v>
      </c>
      <c r="AA486" s="22">
        <v>1.404835771120309</v>
      </c>
      <c r="AB486" s="22">
        <v>0.96322068178666664</v>
      </c>
      <c r="AC486">
        <v>30.972899999999999</v>
      </c>
      <c r="AD486" s="37">
        <v>24.6</v>
      </c>
      <c r="AE486" s="37">
        <v>490</v>
      </c>
      <c r="AF486">
        <v>11.386718596041653</v>
      </c>
      <c r="AG486">
        <v>8.9642857142857135</v>
      </c>
      <c r="AH486" t="s">
        <v>557</v>
      </c>
      <c r="AI486" t="s">
        <v>558</v>
      </c>
      <c r="AJ486" t="s">
        <v>562</v>
      </c>
    </row>
    <row r="487" spans="1:36" x14ac:dyDescent="0.35">
      <c r="A487" s="2">
        <v>44764</v>
      </c>
      <c r="B487" t="s">
        <v>18</v>
      </c>
      <c r="C487" t="s">
        <v>549</v>
      </c>
      <c r="D487" t="s">
        <v>133</v>
      </c>
      <c r="E487" t="s">
        <v>46</v>
      </c>
      <c r="F487">
        <v>5</v>
      </c>
      <c r="G487" t="s">
        <v>25</v>
      </c>
      <c r="H487" t="s">
        <v>83</v>
      </c>
      <c r="I487" t="s">
        <v>485</v>
      </c>
      <c r="J487" t="s">
        <v>485</v>
      </c>
      <c r="K487" t="s">
        <v>191</v>
      </c>
      <c r="L487" s="1">
        <v>0.82499999999999996</v>
      </c>
      <c r="M487">
        <v>20.74</v>
      </c>
      <c r="N487" s="1">
        <v>-2.0739999999999998</v>
      </c>
      <c r="O487" t="s">
        <v>189</v>
      </c>
      <c r="P487">
        <v>0.72099999999999997</v>
      </c>
      <c r="Q487" s="1">
        <v>0.10399999999999998</v>
      </c>
      <c r="R487">
        <v>26.46</v>
      </c>
      <c r="S487" s="42">
        <v>-2.6459999999999999</v>
      </c>
      <c r="T487" s="1">
        <v>-0.57200000000000006</v>
      </c>
      <c r="U487">
        <v>28.45</v>
      </c>
      <c r="V487" s="21">
        <v>635.38096250000001</v>
      </c>
      <c r="W487">
        <v>0.14424410540915394</v>
      </c>
      <c r="X487">
        <v>1.0974801935913417E-5</v>
      </c>
      <c r="Y487">
        <v>6.9731802172875297E-7</v>
      </c>
      <c r="Z487" s="22">
        <v>0.69731802172875301</v>
      </c>
      <c r="AA487" s="22">
        <v>1.2190874505747429</v>
      </c>
      <c r="AB487" s="22">
        <v>0.8677793345214736</v>
      </c>
      <c r="AC487">
        <v>34.764699999999998</v>
      </c>
      <c r="AD487" s="37">
        <v>24.6</v>
      </c>
      <c r="AE487" s="37">
        <v>490</v>
      </c>
      <c r="AF487">
        <v>10.974801935913417</v>
      </c>
      <c r="AG487">
        <v>6.5184028628141686</v>
      </c>
      <c r="AH487" t="s">
        <v>557</v>
      </c>
      <c r="AI487" t="s">
        <v>558</v>
      </c>
      <c r="AJ487" t="s">
        <v>562</v>
      </c>
    </row>
    <row r="488" spans="1:36" x14ac:dyDescent="0.35">
      <c r="A488" s="2">
        <v>44749</v>
      </c>
      <c r="B488" t="s">
        <v>18</v>
      </c>
      <c r="C488" t="s">
        <v>550</v>
      </c>
      <c r="D488" t="s">
        <v>133</v>
      </c>
      <c r="E488" t="s">
        <v>46</v>
      </c>
      <c r="F488">
        <v>7</v>
      </c>
      <c r="G488" t="s">
        <v>25</v>
      </c>
      <c r="H488" t="s">
        <v>116</v>
      </c>
      <c r="I488" t="s">
        <v>484</v>
      </c>
      <c r="J488" t="s">
        <v>484</v>
      </c>
      <c r="K488" t="s">
        <v>173</v>
      </c>
      <c r="L488" s="1">
        <v>0.59599999999999997</v>
      </c>
      <c r="M488">
        <v>10.050000000000001</v>
      </c>
      <c r="N488" s="1">
        <v>-1.0050000000000001</v>
      </c>
      <c r="O488" t="s">
        <v>32</v>
      </c>
      <c r="P488">
        <v>0.70099999999999996</v>
      </c>
      <c r="Q488" s="1">
        <v>-0.10499999999999998</v>
      </c>
      <c r="R488">
        <v>21.42</v>
      </c>
      <c r="S488" s="42">
        <v>-2.1420000000000003</v>
      </c>
      <c r="T488" s="1">
        <v>-1.1370000000000002</v>
      </c>
      <c r="U488">
        <v>34.14</v>
      </c>
      <c r="V488" s="21">
        <v>914.94858600000009</v>
      </c>
      <c r="W488">
        <v>0.17617449664429527</v>
      </c>
      <c r="X488">
        <v>1.4037922576288432E-5</v>
      </c>
      <c r="Y488">
        <v>1.2843977411552579E-6</v>
      </c>
      <c r="Z488" s="22">
        <v>1.2843977411552578</v>
      </c>
      <c r="AA488" s="22">
        <v>1.1296374152640787</v>
      </c>
      <c r="AB488" s="22">
        <v>0.92662541537238141</v>
      </c>
      <c r="AC488">
        <v>34.081400000000002</v>
      </c>
      <c r="AD488" s="37">
        <v>20</v>
      </c>
      <c r="AE488" s="37">
        <v>384</v>
      </c>
      <c r="AF488">
        <v>14.037922576288432</v>
      </c>
      <c r="AG488">
        <v>7.0391025641025591</v>
      </c>
      <c r="AH488" t="s">
        <v>557</v>
      </c>
      <c r="AI488" t="s">
        <v>558</v>
      </c>
      <c r="AJ488" t="s">
        <v>562</v>
      </c>
    </row>
    <row r="489" spans="1:36" x14ac:dyDescent="0.35">
      <c r="A489" s="2">
        <v>44720</v>
      </c>
      <c r="B489" t="s">
        <v>18</v>
      </c>
      <c r="C489" t="s">
        <v>547</v>
      </c>
      <c r="D489" t="s">
        <v>86</v>
      </c>
      <c r="E489" t="s">
        <v>46</v>
      </c>
      <c r="F489">
        <v>5</v>
      </c>
      <c r="G489" t="s">
        <v>25</v>
      </c>
      <c r="H489" t="s">
        <v>93</v>
      </c>
      <c r="I489" t="s">
        <v>409</v>
      </c>
      <c r="J489" t="s">
        <v>409</v>
      </c>
      <c r="K489" t="s">
        <v>87</v>
      </c>
      <c r="L489" s="1">
        <v>0.78200000000000003</v>
      </c>
      <c r="M489">
        <v>9.06</v>
      </c>
      <c r="N489" s="1">
        <v>-0.90600000000000003</v>
      </c>
      <c r="O489" t="s">
        <v>88</v>
      </c>
      <c r="P489">
        <v>0.84599999999999997</v>
      </c>
      <c r="Q489" s="1">
        <v>-6.3999999999999946E-2</v>
      </c>
      <c r="R489">
        <v>14.78</v>
      </c>
      <c r="S489" s="42">
        <v>-1.478</v>
      </c>
      <c r="T489" s="1">
        <v>-0.57199999999999995</v>
      </c>
      <c r="U489">
        <v>37.549999999999997</v>
      </c>
      <c r="V489" s="21">
        <v>1106.8519624999999</v>
      </c>
      <c r="W489">
        <v>8.1841432225063862E-2</v>
      </c>
      <c r="X489">
        <v>5.4628213284182097E-6</v>
      </c>
      <c r="Y489">
        <v>6.0465345081465524E-7</v>
      </c>
      <c r="Z489" s="22">
        <v>0.60465345081465527</v>
      </c>
      <c r="AA489" s="22">
        <v>1.0570864524731736</v>
      </c>
      <c r="AB489" s="22">
        <v>0.93577500018096982</v>
      </c>
      <c r="AC489">
        <v>26.9267</v>
      </c>
      <c r="AD489" s="37">
        <v>19.8</v>
      </c>
      <c r="AE489" s="34">
        <v>320</v>
      </c>
      <c r="AF489">
        <v>5.4628213284182099</v>
      </c>
      <c r="AG489">
        <v>13.101333333333335</v>
      </c>
      <c r="AH489" t="s">
        <v>557</v>
      </c>
      <c r="AI489" t="s">
        <v>558</v>
      </c>
      <c r="AJ489" t="s">
        <v>562</v>
      </c>
    </row>
    <row r="490" spans="1:36" x14ac:dyDescent="0.35">
      <c r="A490" s="2">
        <v>44806</v>
      </c>
      <c r="B490" s="6" t="s">
        <v>18</v>
      </c>
      <c r="C490" s="6" t="s">
        <v>553</v>
      </c>
      <c r="D490" t="s">
        <v>86</v>
      </c>
      <c r="E490" t="s">
        <v>46</v>
      </c>
      <c r="F490">
        <v>3</v>
      </c>
      <c r="G490" t="s">
        <v>25</v>
      </c>
      <c r="H490" t="s">
        <v>93</v>
      </c>
      <c r="I490" t="s">
        <v>409</v>
      </c>
      <c r="J490" t="s">
        <v>409</v>
      </c>
      <c r="K490" t="s">
        <v>59</v>
      </c>
      <c r="L490" s="1">
        <v>0.89400000000000002</v>
      </c>
      <c r="M490">
        <v>19.670000000000002</v>
      </c>
      <c r="N490" s="1">
        <v>-1.9670000000000001</v>
      </c>
      <c r="O490" t="s">
        <v>224</v>
      </c>
      <c r="P490">
        <v>0.83099999999999996</v>
      </c>
      <c r="Q490" s="1">
        <v>6.3000000000000056E-2</v>
      </c>
      <c r="R490">
        <v>26.01</v>
      </c>
      <c r="S490" s="42">
        <v>-2.601</v>
      </c>
      <c r="T490" s="1">
        <v>-0.6339999999999999</v>
      </c>
      <c r="U490">
        <v>37.549999999999997</v>
      </c>
      <c r="V490" s="21">
        <v>1106.8519624999999</v>
      </c>
      <c r="W490">
        <v>7.5812274368231111E-2</v>
      </c>
      <c r="X490">
        <v>4.9717160581027881E-6</v>
      </c>
      <c r="Y490">
        <v>5.5029536759038342E-7</v>
      </c>
      <c r="Z490" s="22">
        <v>0.55029536759038344</v>
      </c>
      <c r="AA490" s="22">
        <v>0.86797376591543141</v>
      </c>
      <c r="AB490" s="22">
        <v>0.82110007548077868</v>
      </c>
      <c r="AC490">
        <v>35.566600000000001</v>
      </c>
      <c r="AD490" s="37">
        <v>19.8</v>
      </c>
      <c r="AE490" s="34">
        <v>320</v>
      </c>
      <c r="AF490">
        <v>4.9717160581027882</v>
      </c>
      <c r="AG490">
        <v>10.433333333333335</v>
      </c>
      <c r="AH490" t="s">
        <v>557</v>
      </c>
      <c r="AI490" t="s">
        <v>558</v>
      </c>
      <c r="AJ490" t="s">
        <v>562</v>
      </c>
    </row>
    <row r="491" spans="1:36" x14ac:dyDescent="0.35">
      <c r="A491" s="2">
        <v>44733</v>
      </c>
      <c r="B491" t="s">
        <v>18</v>
      </c>
      <c r="C491" t="s">
        <v>548</v>
      </c>
      <c r="D491" t="s">
        <v>133</v>
      </c>
      <c r="E491" t="s">
        <v>46</v>
      </c>
      <c r="F491">
        <v>7</v>
      </c>
      <c r="G491" t="s">
        <v>25</v>
      </c>
      <c r="H491" t="s">
        <v>116</v>
      </c>
      <c r="I491" t="s">
        <v>484</v>
      </c>
      <c r="J491" t="s">
        <v>484</v>
      </c>
      <c r="K491" t="s">
        <v>142</v>
      </c>
      <c r="L491" s="1">
        <v>0.70699999999999996</v>
      </c>
      <c r="M491">
        <v>7.95</v>
      </c>
      <c r="N491" s="1">
        <v>-0.79500000000000004</v>
      </c>
      <c r="O491" t="s">
        <v>100</v>
      </c>
      <c r="P491">
        <v>0.76600000000000001</v>
      </c>
      <c r="Q491" s="1">
        <v>-5.9000000000000052E-2</v>
      </c>
      <c r="R491">
        <v>13.87</v>
      </c>
      <c r="S491" s="42">
        <v>-1.387</v>
      </c>
      <c r="T491" s="1">
        <v>-0.59199999999999997</v>
      </c>
      <c r="U491">
        <v>34.14</v>
      </c>
      <c r="V491" s="21">
        <v>914.94858600000009</v>
      </c>
      <c r="W491">
        <v>8.3451202263083529E-2</v>
      </c>
      <c r="X491">
        <v>5.5953916361614034E-6</v>
      </c>
      <c r="Y491">
        <v>5.1194956656221033E-7</v>
      </c>
      <c r="Z491" s="22">
        <v>0.51194956656221036</v>
      </c>
      <c r="AA491" s="22">
        <v>0.86477967324697702</v>
      </c>
      <c r="AB491" s="22">
        <v>0.99632005851572525</v>
      </c>
      <c r="AC491">
        <v>30.972899999999999</v>
      </c>
      <c r="AD491" s="37">
        <v>20</v>
      </c>
      <c r="AE491" s="37">
        <v>384</v>
      </c>
      <c r="AF491">
        <v>5.5953916361614038</v>
      </c>
      <c r="AG491">
        <v>8.9642857142857135</v>
      </c>
      <c r="AH491" t="s">
        <v>557</v>
      </c>
      <c r="AI491" t="s">
        <v>558</v>
      </c>
      <c r="AJ491" t="s">
        <v>562</v>
      </c>
    </row>
    <row r="492" spans="1:36" x14ac:dyDescent="0.35">
      <c r="A492" s="2">
        <v>44805</v>
      </c>
      <c r="B492" s="6" t="s">
        <v>18</v>
      </c>
      <c r="C492" s="6" t="s">
        <v>553</v>
      </c>
      <c r="D492" t="s">
        <v>133</v>
      </c>
      <c r="E492" t="s">
        <v>46</v>
      </c>
      <c r="F492">
        <v>3</v>
      </c>
      <c r="G492" t="s">
        <v>25</v>
      </c>
      <c r="H492" t="s">
        <v>116</v>
      </c>
      <c r="I492" t="s">
        <v>484</v>
      </c>
      <c r="J492" t="s">
        <v>484</v>
      </c>
      <c r="K492" t="s">
        <v>238</v>
      </c>
      <c r="L492" s="1">
        <v>0.79700000000000004</v>
      </c>
      <c r="M492">
        <v>26.23</v>
      </c>
      <c r="N492" s="1">
        <v>-2.6230000000000002</v>
      </c>
      <c r="O492" t="s">
        <v>239</v>
      </c>
      <c r="P492">
        <v>0.81200000000000006</v>
      </c>
      <c r="Q492" s="1">
        <v>-1.5000000000000013E-2</v>
      </c>
      <c r="R492">
        <v>27.68</v>
      </c>
      <c r="S492" s="42">
        <v>-2.7679999999999998</v>
      </c>
      <c r="T492" s="1">
        <v>-0.14499999999999957</v>
      </c>
      <c r="U492">
        <v>34.14</v>
      </c>
      <c r="V492" s="21">
        <v>914.94858600000009</v>
      </c>
      <c r="W492">
        <v>1.882057716436639E-2</v>
      </c>
      <c r="X492">
        <v>8.9458190158503175E-7</v>
      </c>
      <c r="Y492">
        <v>8.1849644591641596E-8</v>
      </c>
      <c r="Z492" s="22">
        <v>8.1849644591641596E-2</v>
      </c>
      <c r="AA492" s="22">
        <v>0.56448030752856437</v>
      </c>
      <c r="AB492" s="22">
        <v>0.65274465276122584</v>
      </c>
      <c r="AC492">
        <v>34.357199999999999</v>
      </c>
      <c r="AD492" s="37">
        <v>20</v>
      </c>
      <c r="AE492" s="37">
        <v>384</v>
      </c>
      <c r="AF492">
        <v>0.8945819015850317</v>
      </c>
      <c r="AG492">
        <v>6.689549271607981</v>
      </c>
      <c r="AH492" t="s">
        <v>557</v>
      </c>
      <c r="AI492" t="s">
        <v>558</v>
      </c>
      <c r="AJ492" t="s">
        <v>562</v>
      </c>
    </row>
    <row r="493" spans="1:36" x14ac:dyDescent="0.35">
      <c r="A493" s="2">
        <v>44791</v>
      </c>
      <c r="B493" s="6" t="s">
        <v>18</v>
      </c>
      <c r="C493" s="6" t="s">
        <v>552</v>
      </c>
      <c r="D493" t="s">
        <v>86</v>
      </c>
      <c r="E493" t="s">
        <v>46</v>
      </c>
      <c r="F493">
        <v>12</v>
      </c>
      <c r="G493" t="s">
        <v>25</v>
      </c>
      <c r="H493" t="s">
        <v>93</v>
      </c>
      <c r="I493" t="s">
        <v>409</v>
      </c>
      <c r="J493" t="s">
        <v>409</v>
      </c>
      <c r="K493" t="s">
        <v>23</v>
      </c>
      <c r="L493" s="1">
        <v>0.76600000000000001</v>
      </c>
      <c r="M493">
        <v>6.43</v>
      </c>
      <c r="N493" s="1">
        <v>-0.64300000000000002</v>
      </c>
      <c r="O493" t="s">
        <v>224</v>
      </c>
      <c r="P493">
        <v>0.79600000000000004</v>
      </c>
      <c r="Q493" s="1">
        <v>-3.0000000000000027E-2</v>
      </c>
      <c r="R493">
        <v>12.65</v>
      </c>
      <c r="S493" s="42">
        <v>-1.2650000000000001</v>
      </c>
      <c r="T493" s="1">
        <v>-0.62200000000000011</v>
      </c>
      <c r="U493">
        <v>37.549999999999997</v>
      </c>
      <c r="V493" s="21">
        <v>1106.8519624999999</v>
      </c>
      <c r="W493">
        <v>3.9164490861618835E-2</v>
      </c>
      <c r="X493">
        <v>2.2049442364495367E-6</v>
      </c>
      <c r="Y493">
        <v>2.4405468553172336E-7</v>
      </c>
      <c r="Z493" s="22">
        <v>0.24405468553172335</v>
      </c>
      <c r="AA493" s="22">
        <v>0.39237087706064838</v>
      </c>
      <c r="AB493" s="22">
        <v>0.6951010900248159</v>
      </c>
      <c r="AC493">
        <v>28.894600000000001</v>
      </c>
      <c r="AD493" s="37">
        <v>19.8</v>
      </c>
      <c r="AE493" s="35">
        <v>320</v>
      </c>
      <c r="AF493">
        <v>2.2049442364495366</v>
      </c>
      <c r="AG493">
        <v>11.459908061879579</v>
      </c>
      <c r="AH493" t="s">
        <v>557</v>
      </c>
      <c r="AI493" t="s">
        <v>558</v>
      </c>
      <c r="AJ493" t="s">
        <v>562</v>
      </c>
    </row>
    <row r="494" spans="1:36" x14ac:dyDescent="0.35">
      <c r="A494" s="2">
        <v>44779</v>
      </c>
      <c r="B494" s="6" t="s">
        <v>18</v>
      </c>
      <c r="C494" s="6" t="s">
        <v>551</v>
      </c>
      <c r="D494" t="s">
        <v>86</v>
      </c>
      <c r="E494" t="s">
        <v>46</v>
      </c>
      <c r="F494">
        <v>1</v>
      </c>
      <c r="G494" t="s">
        <v>25</v>
      </c>
      <c r="H494" t="s">
        <v>93</v>
      </c>
      <c r="I494" t="s">
        <v>409</v>
      </c>
      <c r="J494" t="s">
        <v>409</v>
      </c>
      <c r="K494" t="s">
        <v>150</v>
      </c>
      <c r="L494" s="1">
        <v>0.82799999999999996</v>
      </c>
      <c r="M494">
        <v>2.67</v>
      </c>
      <c r="N494" s="1">
        <v>-0.26700000000000002</v>
      </c>
      <c r="O494" s="6" t="s">
        <v>211</v>
      </c>
      <c r="P494">
        <v>0.85699999999999998</v>
      </c>
      <c r="Q494" s="1">
        <v>-2.9000000000000026E-2</v>
      </c>
      <c r="R494">
        <v>12.39</v>
      </c>
      <c r="S494" s="42">
        <v>-1.2390000000000001</v>
      </c>
      <c r="T494" s="1">
        <v>-0.97200000000000009</v>
      </c>
      <c r="U494">
        <v>37.549999999999997</v>
      </c>
      <c r="V494" s="21">
        <v>1106.8519624999999</v>
      </c>
      <c r="W494">
        <v>3.5024154589372011E-2</v>
      </c>
      <c r="X494">
        <v>1.9216024873841444E-6</v>
      </c>
      <c r="Y494">
        <v>2.1269294843060215E-7</v>
      </c>
      <c r="Z494" s="22">
        <v>0.21269294843060216</v>
      </c>
      <c r="AA494" s="22">
        <v>0.21881990579280056</v>
      </c>
      <c r="AB494" s="22">
        <v>0.55768640993958829</v>
      </c>
      <c r="AC494">
        <v>31.516500000000001</v>
      </c>
      <c r="AD494" s="37">
        <v>19.8</v>
      </c>
      <c r="AE494" s="35">
        <v>320</v>
      </c>
      <c r="AF494">
        <v>1.9216024873841444</v>
      </c>
      <c r="AG494">
        <v>11.879363694819542</v>
      </c>
      <c r="AH494" t="s">
        <v>557</v>
      </c>
      <c r="AI494" t="s">
        <v>558</v>
      </c>
      <c r="AJ494" t="s">
        <v>562</v>
      </c>
    </row>
    <row r="495" spans="1:36" x14ac:dyDescent="0.35">
      <c r="A495" s="2">
        <v>44723</v>
      </c>
      <c r="B495" t="s">
        <v>18</v>
      </c>
      <c r="C495" t="s">
        <v>547</v>
      </c>
      <c r="D495" t="s">
        <v>133</v>
      </c>
      <c r="E495" t="s">
        <v>46</v>
      </c>
      <c r="F495">
        <v>5</v>
      </c>
      <c r="G495" t="s">
        <v>25</v>
      </c>
      <c r="H495" t="s">
        <v>116</v>
      </c>
      <c r="I495" t="s">
        <v>484</v>
      </c>
      <c r="J495" t="s">
        <v>484</v>
      </c>
      <c r="K495" t="s">
        <v>134</v>
      </c>
      <c r="L495" s="1">
        <v>0.71099999999999997</v>
      </c>
      <c r="M495">
        <v>4.2699999999999996</v>
      </c>
      <c r="N495" s="1">
        <v>-0.42699999999999994</v>
      </c>
      <c r="O495" t="s">
        <v>135</v>
      </c>
      <c r="P495">
        <v>0.72899999999999998</v>
      </c>
      <c r="Q495" s="1">
        <v>-1.8000000000000016E-2</v>
      </c>
      <c r="R495">
        <v>12.05</v>
      </c>
      <c r="S495" s="42">
        <v>-1.2050000000000001</v>
      </c>
      <c r="T495" s="1">
        <v>-0.77800000000000014</v>
      </c>
      <c r="U495">
        <v>34.14</v>
      </c>
      <c r="V495" s="21">
        <v>914.94858600000009</v>
      </c>
      <c r="W495">
        <v>2.5316455696202556E-2</v>
      </c>
      <c r="X495">
        <v>1.2886528443421936E-6</v>
      </c>
      <c r="Y495">
        <v>1.1790510977757682E-7</v>
      </c>
      <c r="Z495" s="22">
        <v>0.11790510977757682</v>
      </c>
      <c r="AA495" s="22">
        <v>0.15154898428994446</v>
      </c>
      <c r="AB495" s="22">
        <v>0.69257403132896611</v>
      </c>
      <c r="AC495">
        <v>31.959900000000001</v>
      </c>
      <c r="AD495" s="37">
        <v>20</v>
      </c>
      <c r="AE495" s="39">
        <v>384</v>
      </c>
      <c r="AF495">
        <v>1.2886528443421936</v>
      </c>
      <c r="AG495">
        <v>10.416666666666666</v>
      </c>
      <c r="AH495" t="s">
        <v>557</v>
      </c>
      <c r="AI495" t="s">
        <v>558</v>
      </c>
      <c r="AJ495" t="s">
        <v>562</v>
      </c>
    </row>
    <row r="496" spans="1:36" x14ac:dyDescent="0.35">
      <c r="A496" s="10">
        <v>44777</v>
      </c>
      <c r="B496" s="6" t="s">
        <v>18</v>
      </c>
      <c r="C496" s="6" t="s">
        <v>551</v>
      </c>
      <c r="D496" t="s">
        <v>133</v>
      </c>
      <c r="E496" t="s">
        <v>46</v>
      </c>
      <c r="F496">
        <v>7</v>
      </c>
      <c r="G496" t="s">
        <v>25</v>
      </c>
      <c r="H496" t="s">
        <v>116</v>
      </c>
      <c r="I496" t="s">
        <v>484</v>
      </c>
      <c r="J496" t="s">
        <v>484</v>
      </c>
      <c r="K496" t="s">
        <v>204</v>
      </c>
      <c r="L496" s="1">
        <v>0.79400000000000004</v>
      </c>
      <c r="M496">
        <v>4.08</v>
      </c>
      <c r="N496" s="1">
        <v>-0.40800000000000003</v>
      </c>
      <c r="O496" s="6" t="s">
        <v>205</v>
      </c>
      <c r="P496">
        <v>0.77400000000000002</v>
      </c>
      <c r="Q496" s="1">
        <v>2.0000000000000018E-2</v>
      </c>
      <c r="R496">
        <v>14.76</v>
      </c>
      <c r="S496" s="42">
        <v>-1.476</v>
      </c>
      <c r="T496" s="1">
        <v>-1.0680000000000001</v>
      </c>
      <c r="U496">
        <v>34.14</v>
      </c>
      <c r="V496" s="21">
        <v>914.94858600000009</v>
      </c>
      <c r="W496">
        <v>2.583979328165377E-2</v>
      </c>
      <c r="X496">
        <v>1.321523113772781E-6</v>
      </c>
      <c r="Y496">
        <v>1.2091257043127232E-7</v>
      </c>
      <c r="Z496" s="22">
        <v>0.12091257043127232</v>
      </c>
      <c r="AA496" s="22">
        <v>0.11321401725774562</v>
      </c>
      <c r="AB496" s="22">
        <v>0.74704570134989401</v>
      </c>
      <c r="AC496">
        <v>29.967099999999999</v>
      </c>
      <c r="AD496" s="37">
        <v>20</v>
      </c>
      <c r="AE496" s="39">
        <v>384</v>
      </c>
      <c r="AF496">
        <v>1.321523113772781</v>
      </c>
      <c r="AG496">
        <v>8.0560426564281311</v>
      </c>
      <c r="AH496" t="s">
        <v>557</v>
      </c>
      <c r="AI496" t="s">
        <v>558</v>
      </c>
      <c r="AJ496" t="s">
        <v>562</v>
      </c>
    </row>
    <row r="497" spans="1:36" x14ac:dyDescent="0.35">
      <c r="A497" s="2">
        <v>44762</v>
      </c>
      <c r="B497" t="s">
        <v>18</v>
      </c>
      <c r="C497" t="s">
        <v>549</v>
      </c>
      <c r="D497" t="s">
        <v>86</v>
      </c>
      <c r="E497" t="s">
        <v>46</v>
      </c>
      <c r="F497">
        <v>5</v>
      </c>
      <c r="G497" t="s">
        <v>25</v>
      </c>
      <c r="H497" t="s">
        <v>93</v>
      </c>
      <c r="I497" t="s">
        <v>409</v>
      </c>
      <c r="J497" t="s">
        <v>409</v>
      </c>
      <c r="K497" t="s">
        <v>182</v>
      </c>
      <c r="L497" s="1">
        <v>0.875</v>
      </c>
      <c r="M497">
        <v>19.95</v>
      </c>
      <c r="N497" s="1">
        <v>-1.9949999999999999</v>
      </c>
      <c r="O497" t="s">
        <v>154</v>
      </c>
      <c r="P497">
        <v>0.89700000000000002</v>
      </c>
      <c r="Q497" s="1">
        <v>-2.200000000000002E-2</v>
      </c>
      <c r="R497">
        <v>33.869999999999997</v>
      </c>
      <c r="S497" s="42">
        <v>-3.3869999999999996</v>
      </c>
      <c r="T497" s="1">
        <v>-1.3919999999999997</v>
      </c>
      <c r="U497">
        <v>37.549999999999997</v>
      </c>
      <c r="V497" s="21">
        <v>1106.8519624999999</v>
      </c>
      <c r="W497">
        <v>2.5142857142857165E-2</v>
      </c>
      <c r="X497">
        <v>1.2777837719194707E-6</v>
      </c>
      <c r="Y497">
        <v>1.4143174755997184E-7</v>
      </c>
      <c r="Z497" s="22">
        <v>0.14143174755997184</v>
      </c>
      <c r="AA497" s="22">
        <v>0.10160326692526715</v>
      </c>
      <c r="AB497" s="22">
        <v>0.8974442333757563</v>
      </c>
      <c r="AC497">
        <v>34.903799999999997</v>
      </c>
      <c r="AD497" s="37">
        <v>19.8</v>
      </c>
      <c r="AE497" s="35">
        <v>320</v>
      </c>
      <c r="AF497">
        <v>1.2777837719194707</v>
      </c>
      <c r="AG497" s="4">
        <v>9.9694926084349991</v>
      </c>
      <c r="AH497" t="s">
        <v>557</v>
      </c>
      <c r="AI497" t="s">
        <v>558</v>
      </c>
      <c r="AJ497" t="s">
        <v>562</v>
      </c>
    </row>
    <row r="498" spans="1:36" x14ac:dyDescent="0.35">
      <c r="A498" s="2">
        <v>44748</v>
      </c>
      <c r="B498" t="s">
        <v>18</v>
      </c>
      <c r="C498" t="s">
        <v>550</v>
      </c>
      <c r="D498" t="s">
        <v>86</v>
      </c>
      <c r="E498" t="s">
        <v>46</v>
      </c>
      <c r="F498">
        <v>1</v>
      </c>
      <c r="G498" t="s">
        <v>25</v>
      </c>
      <c r="H498" t="s">
        <v>93</v>
      </c>
      <c r="I498" t="s">
        <v>409</v>
      </c>
      <c r="J498" t="s">
        <v>409</v>
      </c>
      <c r="K498" t="s">
        <v>165</v>
      </c>
      <c r="L498" s="1">
        <v>0.85299999999999998</v>
      </c>
      <c r="M498">
        <v>19.63</v>
      </c>
      <c r="N498" s="1">
        <v>-1.9629999999999999</v>
      </c>
      <c r="O498" t="s">
        <v>168</v>
      </c>
      <c r="P498">
        <v>0.86399999999999999</v>
      </c>
      <c r="Q498" s="1">
        <v>-1.100000000000001E-2</v>
      </c>
      <c r="R498">
        <v>26.87</v>
      </c>
      <c r="S498" s="42">
        <v>-2.6870000000000003</v>
      </c>
      <c r="T498" s="1">
        <v>-0.72400000000000042</v>
      </c>
      <c r="U498">
        <v>37.549999999999997</v>
      </c>
      <c r="V498" s="21">
        <v>1106.8519624999999</v>
      </c>
      <c r="W498">
        <v>1.2895662368112557E-2</v>
      </c>
      <c r="X498">
        <v>5.6169828704668262E-7</v>
      </c>
      <c r="Y498">
        <v>6.2171685135050898E-8</v>
      </c>
      <c r="Z498" s="22">
        <v>6.2171685135050898E-2</v>
      </c>
      <c r="AA498" s="22">
        <v>8.5872493280456985E-2</v>
      </c>
      <c r="AB498" s="22">
        <v>0.84517452911843161</v>
      </c>
      <c r="AC498">
        <v>33.4651</v>
      </c>
      <c r="AD498" s="37">
        <v>19.8</v>
      </c>
      <c r="AE498" s="35">
        <v>320</v>
      </c>
      <c r="AF498">
        <v>0.56169828704668257</v>
      </c>
      <c r="AG498">
        <v>10.517788461538462</v>
      </c>
      <c r="AH498" t="s">
        <v>557</v>
      </c>
      <c r="AI498" t="s">
        <v>558</v>
      </c>
      <c r="AJ498" t="s">
        <v>562</v>
      </c>
    </row>
    <row r="499" spans="1:36" x14ac:dyDescent="0.35">
      <c r="A499" s="2">
        <v>44790</v>
      </c>
      <c r="B499" s="6" t="s">
        <v>18</v>
      </c>
      <c r="C499" s="6" t="s">
        <v>552</v>
      </c>
      <c r="D499" t="s">
        <v>133</v>
      </c>
      <c r="E499" t="s">
        <v>46</v>
      </c>
      <c r="F499">
        <v>4</v>
      </c>
      <c r="G499" t="s">
        <v>25</v>
      </c>
      <c r="H499" t="s">
        <v>116</v>
      </c>
      <c r="I499" t="s">
        <v>484</v>
      </c>
      <c r="J499" t="s">
        <v>484</v>
      </c>
      <c r="K499" t="s">
        <v>216</v>
      </c>
      <c r="L499" s="1">
        <v>0.79</v>
      </c>
      <c r="M499">
        <v>21.22</v>
      </c>
      <c r="N499" s="1">
        <v>-2.1219999999999999</v>
      </c>
      <c r="O499" s="6" t="s">
        <v>217</v>
      </c>
      <c r="P499">
        <v>0.78700000000000003</v>
      </c>
      <c r="Q499" s="1">
        <v>3.0000000000000027E-3</v>
      </c>
      <c r="R499">
        <v>24.53</v>
      </c>
      <c r="S499" s="42">
        <v>-2.4530000000000003</v>
      </c>
      <c r="T499" s="1">
        <v>-0.33100000000000041</v>
      </c>
      <c r="U499">
        <v>34.14</v>
      </c>
      <c r="V499" s="21">
        <v>914.94858600000009</v>
      </c>
      <c r="W499">
        <v>3.8119440914866614E-3</v>
      </c>
      <c r="X499">
        <v>1.2529632422057211E-7</v>
      </c>
      <c r="Y499">
        <v>1.1463969467661001E-8</v>
      </c>
      <c r="Z499" s="22">
        <v>1.1463969467661001E-2</v>
      </c>
      <c r="AA499" s="22">
        <v>3.4634348844897245E-2</v>
      </c>
      <c r="AB499" s="22">
        <v>0.40332296783071736</v>
      </c>
      <c r="AC499">
        <v>32.178800000000003</v>
      </c>
      <c r="AD499" s="37">
        <v>20</v>
      </c>
      <c r="AE499" s="39">
        <v>384</v>
      </c>
      <c r="AF499">
        <v>0.1252963242205721</v>
      </c>
      <c r="AG499">
        <v>7.6209545755722603</v>
      </c>
      <c r="AH499" t="s">
        <v>557</v>
      </c>
      <c r="AI499" t="s">
        <v>558</v>
      </c>
      <c r="AJ499" t="s">
        <v>562</v>
      </c>
    </row>
    <row r="500" spans="1:36" x14ac:dyDescent="0.35">
      <c r="A500" s="2">
        <v>44721</v>
      </c>
      <c r="B500" t="s">
        <v>18</v>
      </c>
      <c r="C500" t="s">
        <v>547</v>
      </c>
      <c r="D500" t="s">
        <v>20</v>
      </c>
      <c r="E500" t="s">
        <v>21</v>
      </c>
      <c r="F500">
        <v>10</v>
      </c>
      <c r="G500" t="s">
        <v>25</v>
      </c>
      <c r="H500" t="s">
        <v>31</v>
      </c>
      <c r="I500" t="s">
        <v>431</v>
      </c>
      <c r="J500" t="s">
        <v>431</v>
      </c>
      <c r="K500" t="s">
        <v>23</v>
      </c>
      <c r="L500" s="1">
        <v>0.64300000000000002</v>
      </c>
      <c r="M500">
        <v>2.4700000000000002</v>
      </c>
      <c r="N500" s="1">
        <v>-0.24700000000000003</v>
      </c>
      <c r="O500" t="s">
        <v>24</v>
      </c>
      <c r="P500">
        <v>0.32100000000000001</v>
      </c>
      <c r="Q500" s="1">
        <v>0.32200000000000001</v>
      </c>
      <c r="R500">
        <v>6.81</v>
      </c>
      <c r="S500" s="42">
        <v>-0.68099999999999994</v>
      </c>
      <c r="T500" s="1">
        <v>-0.43399999999999994</v>
      </c>
      <c r="U500">
        <v>50.055</v>
      </c>
      <c r="V500" s="21">
        <v>1966.819874625</v>
      </c>
      <c r="W500">
        <v>1.0031152647975079</v>
      </c>
      <c r="X500">
        <v>1.1945651609540956E-4</v>
      </c>
      <c r="Y500">
        <v>2.3494945000991273E-5</v>
      </c>
      <c r="Z500" s="22">
        <v>23.494945000991272</v>
      </c>
      <c r="AA500" s="22">
        <v>54.135817974634278</v>
      </c>
      <c r="AB500" s="22">
        <v>1</v>
      </c>
      <c r="AC500">
        <v>24.548100000000002</v>
      </c>
      <c r="AD500" s="31">
        <v>34.5</v>
      </c>
      <c r="AE500" s="32">
        <v>430</v>
      </c>
      <c r="AF500">
        <v>119.45651609540957</v>
      </c>
      <c r="AG500">
        <v>14.811333333333334</v>
      </c>
      <c r="AH500" t="s">
        <v>557</v>
      </c>
      <c r="AI500" t="s">
        <v>558</v>
      </c>
      <c r="AJ500" t="s">
        <v>562</v>
      </c>
    </row>
    <row r="501" spans="1:36" x14ac:dyDescent="0.35">
      <c r="A501" s="2">
        <v>44747</v>
      </c>
      <c r="B501" t="s">
        <v>18</v>
      </c>
      <c r="C501" t="s">
        <v>550</v>
      </c>
      <c r="D501" t="s">
        <v>20</v>
      </c>
      <c r="E501" t="s">
        <v>21</v>
      </c>
      <c r="F501">
        <v>12</v>
      </c>
      <c r="G501" t="s">
        <v>25</v>
      </c>
      <c r="H501" t="s">
        <v>74</v>
      </c>
      <c r="I501" t="s">
        <v>490</v>
      </c>
      <c r="J501" t="s">
        <v>490</v>
      </c>
      <c r="K501" t="s">
        <v>143</v>
      </c>
      <c r="L501" s="1">
        <v>0.69399999999999995</v>
      </c>
      <c r="M501">
        <v>11.6</v>
      </c>
      <c r="N501" s="1">
        <v>-1.1599999999999999</v>
      </c>
      <c r="O501" t="s">
        <v>163</v>
      </c>
      <c r="P501">
        <v>0.57599999999999996</v>
      </c>
      <c r="Q501" s="1">
        <v>0.11799999999999999</v>
      </c>
      <c r="R501">
        <v>12.58</v>
      </c>
      <c r="S501" s="42">
        <v>-1.258</v>
      </c>
      <c r="T501" s="1">
        <v>-9.8000000000000087E-2</v>
      </c>
      <c r="U501">
        <v>57.585000000000001</v>
      </c>
      <c r="V501" s="21">
        <v>2603.085296625</v>
      </c>
      <c r="W501">
        <v>0.2048611111111111</v>
      </c>
      <c r="X501">
        <v>1.6902604720260495E-5</v>
      </c>
      <c r="Y501">
        <v>4.3998921821974415E-6</v>
      </c>
      <c r="Z501" s="22">
        <v>4.3998921821974415</v>
      </c>
      <c r="AA501" s="22">
        <v>44.896859002014672</v>
      </c>
      <c r="AB501" s="22">
        <v>0.82933737776604599</v>
      </c>
      <c r="AC501">
        <v>33.278799999999997</v>
      </c>
      <c r="AD501" s="31">
        <v>40</v>
      </c>
      <c r="AE501" s="32">
        <v>540</v>
      </c>
      <c r="AF501">
        <v>16.902604720260495</v>
      </c>
      <c r="AG501">
        <v>11.802345679012349</v>
      </c>
      <c r="AH501" t="s">
        <v>557</v>
      </c>
      <c r="AI501" t="s">
        <v>558</v>
      </c>
      <c r="AJ501" t="s">
        <v>562</v>
      </c>
    </row>
    <row r="502" spans="1:36" x14ac:dyDescent="0.35">
      <c r="A502" s="2">
        <v>44806</v>
      </c>
      <c r="B502" s="6" t="s">
        <v>18</v>
      </c>
      <c r="C502" s="6" t="s">
        <v>553</v>
      </c>
      <c r="D502" t="s">
        <v>20</v>
      </c>
      <c r="E502" t="s">
        <v>21</v>
      </c>
      <c r="F502">
        <v>11</v>
      </c>
      <c r="G502" t="s">
        <v>25</v>
      </c>
      <c r="H502" t="s">
        <v>31</v>
      </c>
      <c r="I502" t="s">
        <v>431</v>
      </c>
      <c r="J502" t="s">
        <v>431</v>
      </c>
      <c r="K502" t="s">
        <v>241</v>
      </c>
      <c r="L502" s="1">
        <v>0.60499999999999998</v>
      </c>
      <c r="M502">
        <v>9.42</v>
      </c>
      <c r="N502" s="1">
        <v>-0.94199999999999995</v>
      </c>
      <c r="O502" t="s">
        <v>32</v>
      </c>
      <c r="P502">
        <v>0.44400000000000001</v>
      </c>
      <c r="Q502" s="1">
        <v>0.16099999999999998</v>
      </c>
      <c r="R502">
        <v>11.78</v>
      </c>
      <c r="S502" s="42">
        <v>-1.1779999999999999</v>
      </c>
      <c r="T502" s="1">
        <v>-0.23599999999999999</v>
      </c>
      <c r="U502">
        <v>50.055</v>
      </c>
      <c r="V502" s="21">
        <v>1966.819874625</v>
      </c>
      <c r="W502">
        <v>0.36261261261261257</v>
      </c>
      <c r="X502">
        <v>3.4136671945359725E-5</v>
      </c>
      <c r="Y502">
        <v>6.7140684835687173E-6</v>
      </c>
      <c r="Z502" s="22">
        <v>6.7140684835687177</v>
      </c>
      <c r="AA502" s="22">
        <v>28.449442726986092</v>
      </c>
      <c r="AB502" s="22">
        <v>0.52551975248525085</v>
      </c>
      <c r="AC502">
        <v>35.566600000000001</v>
      </c>
      <c r="AD502" s="31">
        <v>34.5</v>
      </c>
      <c r="AE502" s="32">
        <v>430</v>
      </c>
      <c r="AF502">
        <v>34.136671945359723</v>
      </c>
      <c r="AG502">
        <v>11.450000000000001</v>
      </c>
      <c r="AH502" t="s">
        <v>557</v>
      </c>
      <c r="AI502" t="s">
        <v>558</v>
      </c>
      <c r="AJ502" t="s">
        <v>562</v>
      </c>
    </row>
    <row r="503" spans="1:36" x14ac:dyDescent="0.35">
      <c r="A503" s="2">
        <v>44806</v>
      </c>
      <c r="B503" s="6" t="s">
        <v>18</v>
      </c>
      <c r="C503" s="6" t="s">
        <v>553</v>
      </c>
      <c r="D503" t="s">
        <v>20</v>
      </c>
      <c r="E503" t="s">
        <v>21</v>
      </c>
      <c r="F503">
        <v>6</v>
      </c>
      <c r="G503" t="s">
        <v>25</v>
      </c>
      <c r="H503" t="s">
        <v>74</v>
      </c>
      <c r="I503" t="s">
        <v>490</v>
      </c>
      <c r="J503" t="s">
        <v>490</v>
      </c>
      <c r="K503" t="s">
        <v>222</v>
      </c>
      <c r="L503" s="1">
        <v>0.72699999999999998</v>
      </c>
      <c r="M503">
        <v>4.95</v>
      </c>
      <c r="N503" s="1">
        <v>-0.495</v>
      </c>
      <c r="O503" t="s">
        <v>211</v>
      </c>
      <c r="P503">
        <v>0.58299999999999996</v>
      </c>
      <c r="Q503" s="1">
        <v>0.14400000000000002</v>
      </c>
      <c r="R503">
        <v>6.96</v>
      </c>
      <c r="S503" s="42">
        <v>-0.69599999999999995</v>
      </c>
      <c r="T503" s="1">
        <v>-0.20099999999999996</v>
      </c>
      <c r="U503">
        <v>57.585000000000001</v>
      </c>
      <c r="V503" s="21">
        <v>2603.085296625</v>
      </c>
      <c r="W503">
        <v>0.24699828473413382</v>
      </c>
      <c r="X503">
        <v>2.1279097194268991E-5</v>
      </c>
      <c r="Y503">
        <v>5.5391305031855903E-6</v>
      </c>
      <c r="Z503" s="22">
        <v>5.5391305031855902</v>
      </c>
      <c r="AA503" s="22">
        <v>27.557863199928317</v>
      </c>
      <c r="AB503" s="22">
        <v>0.50905044386375442</v>
      </c>
      <c r="AC503">
        <v>35.566600000000001</v>
      </c>
      <c r="AD503" s="31">
        <v>40</v>
      </c>
      <c r="AE503" s="32">
        <v>540</v>
      </c>
      <c r="AF503">
        <v>21.279097194268992</v>
      </c>
      <c r="AG503">
        <v>11.450000000000001</v>
      </c>
      <c r="AH503" t="s">
        <v>557</v>
      </c>
      <c r="AI503" t="s">
        <v>558</v>
      </c>
      <c r="AJ503" t="s">
        <v>562</v>
      </c>
    </row>
    <row r="504" spans="1:36" x14ac:dyDescent="0.35">
      <c r="A504" s="2">
        <v>44747</v>
      </c>
      <c r="B504" t="s">
        <v>18</v>
      </c>
      <c r="C504" t="s">
        <v>550</v>
      </c>
      <c r="D504" t="s">
        <v>20</v>
      </c>
      <c r="E504" t="s">
        <v>21</v>
      </c>
      <c r="F504">
        <v>11</v>
      </c>
      <c r="G504" t="s">
        <v>25</v>
      </c>
      <c r="H504" t="s">
        <v>31</v>
      </c>
      <c r="I504" t="s">
        <v>431</v>
      </c>
      <c r="J504" t="s">
        <v>431</v>
      </c>
      <c r="K504" t="s">
        <v>143</v>
      </c>
      <c r="L504" s="1">
        <v>0.59599999999999997</v>
      </c>
      <c r="M504">
        <v>13.23</v>
      </c>
      <c r="N504" s="1">
        <v>-1.323</v>
      </c>
      <c r="O504" t="s">
        <v>163</v>
      </c>
      <c r="P504">
        <v>0.42399999999999999</v>
      </c>
      <c r="Q504" s="1">
        <v>0.17199999999999999</v>
      </c>
      <c r="R504">
        <v>17.39</v>
      </c>
      <c r="S504" s="42">
        <v>-1.7390000000000001</v>
      </c>
      <c r="T504" s="1">
        <v>-0.41600000000000015</v>
      </c>
      <c r="U504">
        <v>50.055</v>
      </c>
      <c r="V504" s="21">
        <v>1966.819874625</v>
      </c>
      <c r="W504">
        <v>0.40566037735849053</v>
      </c>
      <c r="X504">
        <v>3.9191790963836113E-5</v>
      </c>
      <c r="Y504">
        <v>7.7083193389821356E-6</v>
      </c>
      <c r="Z504" s="22">
        <v>7.7083193389821352</v>
      </c>
      <c r="AA504" s="22">
        <v>18.529613795630127</v>
      </c>
      <c r="AB504" s="22">
        <v>0.34228009838273671</v>
      </c>
      <c r="AC504">
        <v>33.278799999999997</v>
      </c>
      <c r="AD504" s="31">
        <v>34.5</v>
      </c>
      <c r="AE504" s="32">
        <v>430</v>
      </c>
      <c r="AF504">
        <v>39.191790963836112</v>
      </c>
      <c r="AG504">
        <v>11.802345679012349</v>
      </c>
      <c r="AH504" t="s">
        <v>557</v>
      </c>
      <c r="AI504" t="s">
        <v>558</v>
      </c>
      <c r="AJ504" t="s">
        <v>562</v>
      </c>
    </row>
    <row r="505" spans="1:36" x14ac:dyDescent="0.35">
      <c r="A505" s="9">
        <v>44721</v>
      </c>
      <c r="B505" s="4" t="s">
        <v>18</v>
      </c>
      <c r="C505" s="4" t="s">
        <v>547</v>
      </c>
      <c r="D505" s="4" t="s">
        <v>20</v>
      </c>
      <c r="E505" s="4" t="s">
        <v>21</v>
      </c>
      <c r="F505" s="4">
        <v>1</v>
      </c>
      <c r="G505" s="4" t="s">
        <v>25</v>
      </c>
      <c r="H505" s="4" t="s">
        <v>31</v>
      </c>
      <c r="I505" s="4" t="s">
        <v>431</v>
      </c>
      <c r="J505" s="4" t="s">
        <v>431</v>
      </c>
      <c r="K505" s="4" t="s">
        <v>23</v>
      </c>
      <c r="L505" s="3">
        <v>0.51200000000000001</v>
      </c>
      <c r="M505" s="4">
        <v>3.36</v>
      </c>
      <c r="N505" s="3">
        <v>-0.33599999999999997</v>
      </c>
      <c r="O505" s="4" t="s">
        <v>32</v>
      </c>
      <c r="P505" s="4">
        <v>0.375</v>
      </c>
      <c r="Q505" s="3">
        <v>0.13700000000000001</v>
      </c>
      <c r="R505" s="4">
        <v>8.07</v>
      </c>
      <c r="S505" s="43">
        <v>-0.80700000000000005</v>
      </c>
      <c r="T505" s="3">
        <v>-0.47100000000000009</v>
      </c>
      <c r="U505" s="4">
        <v>50.055</v>
      </c>
      <c r="V505" s="21">
        <v>1966.819874625</v>
      </c>
      <c r="W505" s="4">
        <v>0.36533333333333334</v>
      </c>
      <c r="X505">
        <v>3.4452241988578164E-5</v>
      </c>
      <c r="Y505">
        <v>6.7761354268525469E-6</v>
      </c>
      <c r="Z505" s="22">
        <v>6.7761354268525471</v>
      </c>
      <c r="AA505" s="22">
        <v>14.3866994200691</v>
      </c>
      <c r="AB505" s="22">
        <v>0.26575194427772775</v>
      </c>
      <c r="AC505">
        <v>24.548100000000002</v>
      </c>
      <c r="AD505" s="31">
        <v>34.5</v>
      </c>
      <c r="AE505" s="32">
        <v>430</v>
      </c>
      <c r="AF505">
        <v>34.452241988578166</v>
      </c>
      <c r="AG505">
        <v>14.811333333333334</v>
      </c>
      <c r="AH505" t="s">
        <v>557</v>
      </c>
      <c r="AI505" t="s">
        <v>558</v>
      </c>
      <c r="AJ505" t="s">
        <v>562</v>
      </c>
    </row>
    <row r="506" spans="1:36" x14ac:dyDescent="0.35">
      <c r="A506" s="2">
        <v>44722</v>
      </c>
      <c r="B506" t="s">
        <v>18</v>
      </c>
      <c r="C506" t="s">
        <v>547</v>
      </c>
      <c r="D506" t="s">
        <v>109</v>
      </c>
      <c r="E506" t="s">
        <v>21</v>
      </c>
      <c r="F506">
        <v>8</v>
      </c>
      <c r="G506" t="s">
        <v>25</v>
      </c>
      <c r="H506" t="s">
        <v>122</v>
      </c>
      <c r="I506" t="s">
        <v>454</v>
      </c>
      <c r="J506" t="s">
        <v>454</v>
      </c>
      <c r="K506" t="s">
        <v>117</v>
      </c>
      <c r="L506" s="1">
        <v>0.67400000000000004</v>
      </c>
      <c r="M506">
        <v>2.12</v>
      </c>
      <c r="N506" s="1">
        <v>-0.21200000000000002</v>
      </c>
      <c r="O506" t="s">
        <v>118</v>
      </c>
      <c r="P506">
        <v>0.56100000000000005</v>
      </c>
      <c r="Q506" s="1">
        <v>0.11299999999999999</v>
      </c>
      <c r="R506">
        <v>4.83</v>
      </c>
      <c r="S506" s="42">
        <v>-0.48299999999999998</v>
      </c>
      <c r="T506" s="1">
        <v>-0.27099999999999996</v>
      </c>
      <c r="U506">
        <v>51.05</v>
      </c>
      <c r="V506" s="21">
        <v>2045.7904624999996</v>
      </c>
      <c r="W506">
        <v>0.20142602495543668</v>
      </c>
      <c r="X506">
        <v>1.6554392314331867E-5</v>
      </c>
      <c r="Y506">
        <v>3.3866817909143428E-6</v>
      </c>
      <c r="Z506" s="22">
        <v>3.3866817909143427</v>
      </c>
      <c r="AA506" s="22">
        <v>12.49698077828171</v>
      </c>
      <c r="AB506" s="22">
        <v>0.23084495216442108</v>
      </c>
      <c r="AC506">
        <v>27.385200000000001</v>
      </c>
      <c r="AD506" s="36">
        <v>22.6</v>
      </c>
      <c r="AE506" s="31">
        <v>352</v>
      </c>
      <c r="AF506">
        <v>16.554392314331867</v>
      </c>
      <c r="AG506">
        <v>18.418666666666667</v>
      </c>
      <c r="AH506" t="s">
        <v>557</v>
      </c>
      <c r="AI506" t="s">
        <v>558</v>
      </c>
      <c r="AJ506" t="s">
        <v>562</v>
      </c>
    </row>
    <row r="507" spans="1:36" x14ac:dyDescent="0.35">
      <c r="A507" s="2">
        <v>44750</v>
      </c>
      <c r="B507" t="s">
        <v>18</v>
      </c>
      <c r="C507" t="s">
        <v>550</v>
      </c>
      <c r="D507" t="s">
        <v>123</v>
      </c>
      <c r="E507" t="s">
        <v>21</v>
      </c>
      <c r="F507">
        <v>13</v>
      </c>
      <c r="G507" t="s">
        <v>25</v>
      </c>
      <c r="H507" t="s">
        <v>68</v>
      </c>
      <c r="I507" t="s">
        <v>469</v>
      </c>
      <c r="J507" t="s">
        <v>469</v>
      </c>
      <c r="K507" t="s">
        <v>169</v>
      </c>
      <c r="L507" s="1">
        <v>0.78200000000000003</v>
      </c>
      <c r="M507">
        <v>8.57</v>
      </c>
      <c r="N507" s="1">
        <v>-0.85699999999999998</v>
      </c>
      <c r="O507" t="s">
        <v>180</v>
      </c>
      <c r="P507">
        <v>0.63800000000000001</v>
      </c>
      <c r="Q507" s="1">
        <v>0.14400000000000002</v>
      </c>
      <c r="R507">
        <v>11.87</v>
      </c>
      <c r="S507" s="42">
        <v>-1.1869999999999998</v>
      </c>
      <c r="T507" s="1">
        <v>-0.32999999999999985</v>
      </c>
      <c r="U507">
        <v>44.5</v>
      </c>
      <c r="V507" s="21">
        <v>1554.4962500000001</v>
      </c>
      <c r="W507">
        <v>0.22570532915360503</v>
      </c>
      <c r="X507">
        <v>1.9043945662972619E-5</v>
      </c>
      <c r="Y507">
        <v>2.9603742118294699E-6</v>
      </c>
      <c r="Z507" s="22">
        <v>2.9603742118294698</v>
      </c>
      <c r="AA507" s="22">
        <v>8.9708309449377914</v>
      </c>
      <c r="AB507" s="22">
        <v>0.16570970837677884</v>
      </c>
      <c r="AC507">
        <v>33.388599999999997</v>
      </c>
      <c r="AD507" s="31">
        <v>33.9</v>
      </c>
      <c r="AE507" s="32">
        <v>590</v>
      </c>
      <c r="AF507">
        <v>19.043945662972618</v>
      </c>
      <c r="AG507">
        <v>10.019670781892938</v>
      </c>
      <c r="AH507" t="s">
        <v>557</v>
      </c>
      <c r="AI507" t="s">
        <v>558</v>
      </c>
      <c r="AJ507" t="s">
        <v>562</v>
      </c>
    </row>
    <row r="508" spans="1:36" x14ac:dyDescent="0.35">
      <c r="A508" s="2">
        <v>44792</v>
      </c>
      <c r="B508" s="6" t="s">
        <v>18</v>
      </c>
      <c r="C508" s="6" t="s">
        <v>552</v>
      </c>
      <c r="D508" t="s">
        <v>20</v>
      </c>
      <c r="E508" t="s">
        <v>21</v>
      </c>
      <c r="F508">
        <v>5</v>
      </c>
      <c r="G508" t="s">
        <v>25</v>
      </c>
      <c r="H508" t="s">
        <v>74</v>
      </c>
      <c r="I508" t="s">
        <v>490</v>
      </c>
      <c r="J508" t="s">
        <v>490</v>
      </c>
      <c r="K508" t="s">
        <v>225</v>
      </c>
      <c r="L508" s="1">
        <v>0.73299999999999998</v>
      </c>
      <c r="M508">
        <v>6.34</v>
      </c>
      <c r="N508" s="1">
        <v>-0.63400000000000001</v>
      </c>
      <c r="O508" t="s">
        <v>175</v>
      </c>
      <c r="P508">
        <v>0.59199999999999997</v>
      </c>
      <c r="Q508" s="1">
        <v>0.14100000000000001</v>
      </c>
      <c r="R508">
        <v>12.82</v>
      </c>
      <c r="S508" s="42">
        <v>-1.282</v>
      </c>
      <c r="T508" s="1">
        <v>-0.64800000000000002</v>
      </c>
      <c r="U508">
        <v>57.585000000000001</v>
      </c>
      <c r="V508" s="21">
        <v>2603.085296625</v>
      </c>
      <c r="W508">
        <v>0.23817567567567571</v>
      </c>
      <c r="X508">
        <v>2.0347341216986232E-5</v>
      </c>
      <c r="Y508">
        <v>5.2965864747348698E-6</v>
      </c>
      <c r="Z508" s="22">
        <v>5.2965864747348697</v>
      </c>
      <c r="AA508" s="22">
        <v>8.1737445597760328</v>
      </c>
      <c r="AB508" s="22">
        <v>0.15098588254091344</v>
      </c>
      <c r="AC508">
        <v>34.301699999999997</v>
      </c>
      <c r="AD508" s="31">
        <v>40</v>
      </c>
      <c r="AE508" s="32">
        <v>540</v>
      </c>
      <c r="AF508">
        <v>20.347341216986234</v>
      </c>
      <c r="AG508">
        <v>12.126990262931423</v>
      </c>
      <c r="AH508" t="s">
        <v>557</v>
      </c>
      <c r="AI508" t="s">
        <v>558</v>
      </c>
      <c r="AJ508" t="s">
        <v>562</v>
      </c>
    </row>
    <row r="509" spans="1:36" x14ac:dyDescent="0.35">
      <c r="A509" s="2">
        <v>44722</v>
      </c>
      <c r="B509" t="s">
        <v>18</v>
      </c>
      <c r="C509" t="s">
        <v>547</v>
      </c>
      <c r="D509" t="s">
        <v>123</v>
      </c>
      <c r="E509" t="s">
        <v>21</v>
      </c>
      <c r="F509">
        <v>13</v>
      </c>
      <c r="G509" t="s">
        <v>25</v>
      </c>
      <c r="H509" t="s">
        <v>68</v>
      </c>
      <c r="I509" t="s">
        <v>469</v>
      </c>
      <c r="J509" t="s">
        <v>469</v>
      </c>
      <c r="K509" t="s">
        <v>128</v>
      </c>
      <c r="L509" s="1">
        <v>0.72799999999999998</v>
      </c>
      <c r="M509">
        <v>2.0099999999999998</v>
      </c>
      <c r="N509" s="1">
        <v>-0.20099999999999998</v>
      </c>
      <c r="O509" t="s">
        <v>129</v>
      </c>
      <c r="P509">
        <v>0.57599999999999996</v>
      </c>
      <c r="Q509" s="1">
        <v>0.15200000000000002</v>
      </c>
      <c r="R509">
        <v>6.47</v>
      </c>
      <c r="S509" s="42">
        <v>-0.64700000000000002</v>
      </c>
      <c r="T509" s="1">
        <v>-0.44600000000000006</v>
      </c>
      <c r="U509">
        <v>44.5</v>
      </c>
      <c r="V509" s="21">
        <v>1554.4962500000001</v>
      </c>
      <c r="W509">
        <v>0.26388888888888895</v>
      </c>
      <c r="X509">
        <v>2.3084280405542594E-5</v>
      </c>
      <c r="Y509">
        <v>3.5884427324364446E-6</v>
      </c>
      <c r="Z509" s="22">
        <v>3.5884427324364445</v>
      </c>
      <c r="AA509" s="22">
        <v>8.0458357229516686</v>
      </c>
      <c r="AB509" s="22">
        <v>0.14862314310472563</v>
      </c>
      <c r="AC509">
        <v>27.385200000000001</v>
      </c>
      <c r="AD509" s="31">
        <v>33.9</v>
      </c>
      <c r="AE509" s="32">
        <v>590</v>
      </c>
      <c r="AF509">
        <v>23.084280405542593</v>
      </c>
      <c r="AG509">
        <v>16.475333333333335</v>
      </c>
      <c r="AH509" t="s">
        <v>557</v>
      </c>
      <c r="AI509" t="s">
        <v>558</v>
      </c>
      <c r="AJ509" t="s">
        <v>562</v>
      </c>
    </row>
    <row r="510" spans="1:36" x14ac:dyDescent="0.35">
      <c r="A510" s="2">
        <v>44762</v>
      </c>
      <c r="B510" t="s">
        <v>18</v>
      </c>
      <c r="C510" t="s">
        <v>549</v>
      </c>
      <c r="D510" t="s">
        <v>20</v>
      </c>
      <c r="E510" t="s">
        <v>21</v>
      </c>
      <c r="F510">
        <v>14</v>
      </c>
      <c r="G510" t="s">
        <v>25</v>
      </c>
      <c r="H510" t="s">
        <v>74</v>
      </c>
      <c r="I510" t="s">
        <v>490</v>
      </c>
      <c r="J510" t="s">
        <v>490</v>
      </c>
      <c r="K510" t="s">
        <v>184</v>
      </c>
      <c r="L510" s="1">
        <v>0.71199999999999997</v>
      </c>
      <c r="M510">
        <v>11.07</v>
      </c>
      <c r="N510" s="1">
        <v>-1.107</v>
      </c>
      <c r="O510" t="s">
        <v>185</v>
      </c>
      <c r="P510">
        <v>0.623</v>
      </c>
      <c r="Q510" s="1">
        <v>8.8999999999999968E-2</v>
      </c>
      <c r="R510">
        <v>7.19</v>
      </c>
      <c r="S510" s="42">
        <v>-0.71900000000000008</v>
      </c>
      <c r="T510" s="1">
        <v>0.3879999999999999</v>
      </c>
      <c r="U510">
        <v>57.585000000000001</v>
      </c>
      <c r="V510" s="21">
        <v>2603.085296625</v>
      </c>
      <c r="W510">
        <v>0.14285714285714279</v>
      </c>
      <c r="X510">
        <v>1.0845042895807869E-5</v>
      </c>
      <c r="Y510">
        <v>2.8230571703344878E-6</v>
      </c>
      <c r="Z510" s="22">
        <v>2.8230571703344878</v>
      </c>
      <c r="AA510" s="22">
        <v>7.2759205420991968</v>
      </c>
      <c r="AB510" s="22">
        <v>0.13440122532731927</v>
      </c>
      <c r="AC510">
        <v>34.903799999999997</v>
      </c>
      <c r="AD510" s="31">
        <v>40</v>
      </c>
      <c r="AE510" s="32">
        <v>540</v>
      </c>
      <c r="AF510">
        <v>10.84504289580787</v>
      </c>
      <c r="AG510">
        <v>11.020894580054243</v>
      </c>
      <c r="AH510" t="s">
        <v>557</v>
      </c>
      <c r="AI510" t="s">
        <v>558</v>
      </c>
      <c r="AJ510" t="s">
        <v>562</v>
      </c>
    </row>
    <row r="511" spans="1:36" x14ac:dyDescent="0.35">
      <c r="A511" s="2">
        <v>44778</v>
      </c>
      <c r="B511" s="6" t="s">
        <v>18</v>
      </c>
      <c r="C511" s="6" t="s">
        <v>551</v>
      </c>
      <c r="D511" t="s">
        <v>20</v>
      </c>
      <c r="E511" t="s">
        <v>21</v>
      </c>
      <c r="F511">
        <v>5</v>
      </c>
      <c r="G511" t="s">
        <v>25</v>
      </c>
      <c r="H511" t="s">
        <v>74</v>
      </c>
      <c r="I511" t="s">
        <v>490</v>
      </c>
      <c r="J511" t="s">
        <v>490</v>
      </c>
      <c r="K511" t="s">
        <v>207</v>
      </c>
      <c r="L511" s="1">
        <v>0.66500000000000004</v>
      </c>
      <c r="M511">
        <v>2.94</v>
      </c>
      <c r="N511" s="1">
        <v>-0.29399999999999998</v>
      </c>
      <c r="O511" s="6" t="s">
        <v>163</v>
      </c>
      <c r="P511">
        <v>0.52700000000000002</v>
      </c>
      <c r="Q511" s="1">
        <v>0.13800000000000001</v>
      </c>
      <c r="R511">
        <v>12.32</v>
      </c>
      <c r="S511" s="42">
        <v>-1.232</v>
      </c>
      <c r="T511" s="1">
        <v>-0.93799999999999994</v>
      </c>
      <c r="U511">
        <v>57.585000000000001</v>
      </c>
      <c r="V511" s="21">
        <v>2603.085296625</v>
      </c>
      <c r="W511">
        <v>0.26185958254269448</v>
      </c>
      <c r="X511">
        <v>2.2865949995905064E-5</v>
      </c>
      <c r="Y511">
        <v>5.9522018227702956E-6</v>
      </c>
      <c r="Z511" s="22">
        <v>5.952201822770296</v>
      </c>
      <c r="AA511" s="22">
        <v>6.3456309411197189</v>
      </c>
      <c r="AB511" s="22">
        <v>0.11721686198010335</v>
      </c>
      <c r="AC511">
        <v>33.254899999999999</v>
      </c>
      <c r="AD511" s="31">
        <v>40</v>
      </c>
      <c r="AE511" s="32">
        <v>540</v>
      </c>
      <c r="AF511">
        <v>22.865949995905066</v>
      </c>
      <c r="AG511">
        <v>13.537474712107057</v>
      </c>
      <c r="AH511" t="s">
        <v>557</v>
      </c>
      <c r="AI511" t="s">
        <v>558</v>
      </c>
      <c r="AJ511" t="s">
        <v>562</v>
      </c>
    </row>
    <row r="512" spans="1:36" x14ac:dyDescent="0.35">
      <c r="A512" s="2">
        <v>44779</v>
      </c>
      <c r="B512" s="6" t="s">
        <v>18</v>
      </c>
      <c r="C512" s="6" t="s">
        <v>551</v>
      </c>
      <c r="D512" t="s">
        <v>20</v>
      </c>
      <c r="E512" t="s">
        <v>21</v>
      </c>
      <c r="F512">
        <v>3</v>
      </c>
      <c r="G512" t="s">
        <v>25</v>
      </c>
      <c r="H512" t="s">
        <v>31</v>
      </c>
      <c r="I512" t="s">
        <v>431</v>
      </c>
      <c r="J512" t="s">
        <v>431</v>
      </c>
      <c r="K512" t="s">
        <v>117</v>
      </c>
      <c r="L512" s="1">
        <v>0.57499999999999996</v>
      </c>
      <c r="M512">
        <v>5.92</v>
      </c>
      <c r="N512" s="1">
        <v>-0.59199999999999997</v>
      </c>
      <c r="O512" s="6" t="s">
        <v>213</v>
      </c>
      <c r="P512">
        <v>0.432</v>
      </c>
      <c r="Q512" s="1">
        <v>0.14299999999999996</v>
      </c>
      <c r="R512">
        <v>15.48</v>
      </c>
      <c r="S512" s="42">
        <v>-1.548</v>
      </c>
      <c r="T512" s="1">
        <v>-0.95600000000000007</v>
      </c>
      <c r="U512">
        <v>50.055</v>
      </c>
      <c r="V512" s="21">
        <v>1966.819874625</v>
      </c>
      <c r="W512">
        <v>0.33101851851851843</v>
      </c>
      <c r="X512">
        <v>3.051301560805666E-5</v>
      </c>
      <c r="Y512">
        <v>6.0013605532668673E-6</v>
      </c>
      <c r="Z512" s="22">
        <v>6.001360553266867</v>
      </c>
      <c r="AA512" s="22">
        <v>6.2775738004883541</v>
      </c>
      <c r="AB512" s="22">
        <v>0.11595970653974308</v>
      </c>
      <c r="AC512">
        <v>31.516500000000001</v>
      </c>
      <c r="AD512" s="31">
        <v>34.5</v>
      </c>
      <c r="AE512" s="32">
        <v>430</v>
      </c>
      <c r="AF512">
        <v>30.513015608056662</v>
      </c>
      <c r="AG512">
        <v>13.38048963335333</v>
      </c>
      <c r="AH512" t="s">
        <v>557</v>
      </c>
      <c r="AI512" t="s">
        <v>558</v>
      </c>
      <c r="AJ512" t="s">
        <v>562</v>
      </c>
    </row>
    <row r="513" spans="1:36" x14ac:dyDescent="0.35">
      <c r="A513" s="2">
        <v>44762</v>
      </c>
      <c r="B513" t="s">
        <v>18</v>
      </c>
      <c r="C513" t="s">
        <v>549</v>
      </c>
      <c r="D513" t="s">
        <v>20</v>
      </c>
      <c r="E513" t="s">
        <v>21</v>
      </c>
      <c r="F513">
        <v>3</v>
      </c>
      <c r="G513" t="s">
        <v>25</v>
      </c>
      <c r="H513" t="s">
        <v>31</v>
      </c>
      <c r="I513" t="s">
        <v>431</v>
      </c>
      <c r="J513" t="s">
        <v>431</v>
      </c>
      <c r="K513" t="s">
        <v>153</v>
      </c>
      <c r="L513" s="1">
        <v>0.61199999999999999</v>
      </c>
      <c r="M513">
        <v>9.68</v>
      </c>
      <c r="N513" s="1">
        <v>-0.96799999999999997</v>
      </c>
      <c r="O513" t="s">
        <v>183</v>
      </c>
      <c r="P513">
        <v>0.438</v>
      </c>
      <c r="Q513" s="1">
        <v>0.17399999999999999</v>
      </c>
      <c r="R513">
        <v>24.04</v>
      </c>
      <c r="S513" s="42">
        <v>-2.4039999999999999</v>
      </c>
      <c r="T513" s="1">
        <v>-1.4359999999999999</v>
      </c>
      <c r="U513">
        <v>50.055</v>
      </c>
      <c r="V513" s="21">
        <v>1966.819874625</v>
      </c>
      <c r="W513">
        <v>0.39726027397260272</v>
      </c>
      <c r="X513">
        <v>3.8195170761743087E-5</v>
      </c>
      <c r="Y513">
        <v>7.5123020968892008E-6</v>
      </c>
      <c r="Z513" s="22">
        <v>7.5123020968892007</v>
      </c>
      <c r="AA513" s="22">
        <v>5.2314081454660171</v>
      </c>
      <c r="AB513" s="22">
        <v>9.6634874016243155E-2</v>
      </c>
      <c r="AC513">
        <v>34.903799999999997</v>
      </c>
      <c r="AD513" s="31">
        <v>34.5</v>
      </c>
      <c r="AE513" s="32">
        <v>430</v>
      </c>
      <c r="AF513">
        <v>38.195170761743086</v>
      </c>
      <c r="AG513">
        <v>11.020894580054243</v>
      </c>
      <c r="AH513" t="s">
        <v>557</v>
      </c>
      <c r="AI513" t="s">
        <v>558</v>
      </c>
      <c r="AJ513" t="s">
        <v>562</v>
      </c>
    </row>
    <row r="514" spans="1:36" x14ac:dyDescent="0.35">
      <c r="A514" s="2">
        <v>44776</v>
      </c>
      <c r="B514" t="s">
        <v>18</v>
      </c>
      <c r="C514" t="s">
        <v>551</v>
      </c>
      <c r="D514" t="s">
        <v>123</v>
      </c>
      <c r="E514" t="s">
        <v>21</v>
      </c>
      <c r="F514">
        <v>7</v>
      </c>
      <c r="G514" t="s">
        <v>25</v>
      </c>
      <c r="H514" t="s">
        <v>68</v>
      </c>
      <c r="I514" t="s">
        <v>469</v>
      </c>
      <c r="J514" t="s">
        <v>469</v>
      </c>
      <c r="K514" t="s">
        <v>87</v>
      </c>
      <c r="L514" s="1">
        <v>0.77700000000000002</v>
      </c>
      <c r="M514">
        <v>5.12</v>
      </c>
      <c r="N514" s="1">
        <v>-0.51200000000000001</v>
      </c>
      <c r="O514" t="s">
        <v>201</v>
      </c>
      <c r="P514">
        <v>0.65900000000000003</v>
      </c>
      <c r="Q514" s="1">
        <v>0.11799999999999999</v>
      </c>
      <c r="R514">
        <v>10.47</v>
      </c>
      <c r="S514" s="42">
        <v>-1.0470000000000002</v>
      </c>
      <c r="T514" s="1">
        <v>-0.53500000000000014</v>
      </c>
      <c r="U514">
        <v>44.5</v>
      </c>
      <c r="V514" s="21">
        <v>1554.4962500000001</v>
      </c>
      <c r="W514">
        <v>0.17905918057663125</v>
      </c>
      <c r="X514">
        <v>1.4321409634571415E-5</v>
      </c>
      <c r="Y514">
        <v>2.2262577571655138E-6</v>
      </c>
      <c r="Z514" s="22">
        <v>2.2262577571655138</v>
      </c>
      <c r="AA514" s="22">
        <v>4.1612294526458191</v>
      </c>
      <c r="AB514" s="22">
        <v>7.686647126885339E-2</v>
      </c>
      <c r="AC514">
        <v>28.545300000000001</v>
      </c>
      <c r="AD514" s="31">
        <v>33.9</v>
      </c>
      <c r="AE514" s="32">
        <v>590</v>
      </c>
      <c r="AF514">
        <v>14.321409634571415</v>
      </c>
      <c r="AG514">
        <v>11.355774909963984</v>
      </c>
      <c r="AH514" t="s">
        <v>557</v>
      </c>
      <c r="AI514" t="s">
        <v>558</v>
      </c>
      <c r="AJ514" t="s">
        <v>562</v>
      </c>
    </row>
    <row r="515" spans="1:36" x14ac:dyDescent="0.35">
      <c r="A515" s="2">
        <v>44791</v>
      </c>
      <c r="B515" s="6" t="s">
        <v>18</v>
      </c>
      <c r="C515" s="6" t="s">
        <v>552</v>
      </c>
      <c r="D515" t="s">
        <v>109</v>
      </c>
      <c r="E515" t="s">
        <v>21</v>
      </c>
      <c r="F515">
        <v>10</v>
      </c>
      <c r="G515" t="s">
        <v>25</v>
      </c>
      <c r="H515" t="s">
        <v>122</v>
      </c>
      <c r="I515" t="s">
        <v>454</v>
      </c>
      <c r="J515" t="s">
        <v>454</v>
      </c>
      <c r="K515" t="s">
        <v>221</v>
      </c>
      <c r="L515" s="1">
        <v>0.749</v>
      </c>
      <c r="M515">
        <v>9.42</v>
      </c>
      <c r="N515" s="1">
        <v>-0.94199999999999995</v>
      </c>
      <c r="O515" t="s">
        <v>88</v>
      </c>
      <c r="P515">
        <v>0.70199999999999996</v>
      </c>
      <c r="Q515" s="1">
        <v>4.7000000000000042E-2</v>
      </c>
      <c r="R515">
        <v>11.58</v>
      </c>
      <c r="S515" s="42">
        <v>-1.1579999999999999</v>
      </c>
      <c r="T515" s="1">
        <v>-0.21599999999999997</v>
      </c>
      <c r="U515">
        <v>51.05</v>
      </c>
      <c r="V515" s="21">
        <v>2045.7904624999996</v>
      </c>
      <c r="W515">
        <v>6.695156695156701E-2</v>
      </c>
      <c r="X515">
        <v>4.2663692400349365E-6</v>
      </c>
      <c r="Y515">
        <v>8.7280975007668437E-7</v>
      </c>
      <c r="Z515" s="22">
        <v>0.87280975007668438</v>
      </c>
      <c r="AA515" s="22">
        <v>4.0407858799846501</v>
      </c>
      <c r="AB515" s="22">
        <v>7.4641630624319541E-2</v>
      </c>
      <c r="AC515">
        <v>28.894600000000001</v>
      </c>
      <c r="AD515" s="31">
        <v>22.6</v>
      </c>
      <c r="AE515" s="32">
        <v>352</v>
      </c>
      <c r="AF515">
        <v>4.2663692400349369</v>
      </c>
      <c r="AG515">
        <v>15.563004370478136</v>
      </c>
      <c r="AH515" t="s">
        <v>557</v>
      </c>
      <c r="AI515" t="s">
        <v>558</v>
      </c>
      <c r="AJ515" t="s">
        <v>562</v>
      </c>
    </row>
    <row r="516" spans="1:36" x14ac:dyDescent="0.35">
      <c r="A516" s="2">
        <v>44734</v>
      </c>
      <c r="B516" t="s">
        <v>18</v>
      </c>
      <c r="C516" t="s">
        <v>548</v>
      </c>
      <c r="D516" t="s">
        <v>123</v>
      </c>
      <c r="E516" t="s">
        <v>21</v>
      </c>
      <c r="F516">
        <v>4</v>
      </c>
      <c r="G516" t="s">
        <v>25</v>
      </c>
      <c r="H516" t="s">
        <v>68</v>
      </c>
      <c r="I516" t="s">
        <v>469</v>
      </c>
      <c r="J516" t="s">
        <v>469</v>
      </c>
      <c r="K516" t="s">
        <v>142</v>
      </c>
      <c r="L516" s="1">
        <v>0.749</v>
      </c>
      <c r="M516">
        <v>2.5099999999999998</v>
      </c>
      <c r="N516" s="1">
        <v>-0.251</v>
      </c>
      <c r="O516" t="s">
        <v>149</v>
      </c>
      <c r="P516">
        <v>0.59499999999999997</v>
      </c>
      <c r="Q516" s="1">
        <v>0.15400000000000003</v>
      </c>
      <c r="R516">
        <v>11.85</v>
      </c>
      <c r="S516" s="42">
        <v>-1.1850000000000001</v>
      </c>
      <c r="T516" s="1">
        <v>-0.93400000000000005</v>
      </c>
      <c r="U516">
        <v>44.5</v>
      </c>
      <c r="V516" s="21">
        <v>1554.4962500000001</v>
      </c>
      <c r="W516">
        <v>0.25882352941176479</v>
      </c>
      <c r="X516">
        <v>2.2540034888439923E-5</v>
      </c>
      <c r="Y516">
        <v>3.5038399708949032E-6</v>
      </c>
      <c r="Z516" s="22">
        <v>3.5038399708949033</v>
      </c>
      <c r="AA516" s="22">
        <v>3.7514346583457208</v>
      </c>
      <c r="AB516" s="22">
        <v>6.9296718112808131E-2</v>
      </c>
      <c r="AC516">
        <v>31.695499999999999</v>
      </c>
      <c r="AD516" s="31">
        <v>33.9</v>
      </c>
      <c r="AE516" s="32">
        <v>590</v>
      </c>
      <c r="AF516">
        <v>22.540034888439923</v>
      </c>
      <c r="AG516">
        <v>14.662698412698415</v>
      </c>
      <c r="AH516" t="s">
        <v>557</v>
      </c>
      <c r="AI516" t="s">
        <v>558</v>
      </c>
      <c r="AJ516" t="s">
        <v>562</v>
      </c>
    </row>
    <row r="517" spans="1:36" x14ac:dyDescent="0.35">
      <c r="A517" s="2">
        <v>44734</v>
      </c>
      <c r="B517" t="s">
        <v>18</v>
      </c>
      <c r="C517" t="s">
        <v>548</v>
      </c>
      <c r="D517" t="s">
        <v>109</v>
      </c>
      <c r="E517" t="s">
        <v>21</v>
      </c>
      <c r="F517">
        <v>10</v>
      </c>
      <c r="G517" t="s">
        <v>25</v>
      </c>
      <c r="H517" t="s">
        <v>148</v>
      </c>
      <c r="I517" t="s">
        <v>486</v>
      </c>
      <c r="J517" t="s">
        <v>486</v>
      </c>
      <c r="K517" t="s">
        <v>145</v>
      </c>
      <c r="L517" s="1">
        <v>0.70299999999999996</v>
      </c>
      <c r="M517">
        <v>2.74</v>
      </c>
      <c r="N517" s="1">
        <v>-0.27400000000000002</v>
      </c>
      <c r="O517" t="s">
        <v>147</v>
      </c>
      <c r="P517">
        <v>0.61</v>
      </c>
      <c r="Q517" s="1">
        <v>9.2999999999999972E-2</v>
      </c>
      <c r="R517">
        <v>9.26</v>
      </c>
      <c r="S517" s="42">
        <v>-0.92599999999999993</v>
      </c>
      <c r="T517" s="1">
        <v>-0.65199999999999991</v>
      </c>
      <c r="U517">
        <v>51.05</v>
      </c>
      <c r="V517" s="21">
        <v>2045.7904624999996</v>
      </c>
      <c r="W517">
        <v>0.15245901639344259</v>
      </c>
      <c r="X517">
        <v>1.1749203991724194E-5</v>
      </c>
      <c r="Y517">
        <v>2.403640946823628E-6</v>
      </c>
      <c r="Z517" s="22">
        <v>2.4036409468236282</v>
      </c>
      <c r="AA517" s="22">
        <v>3.6865658693613934</v>
      </c>
      <c r="AB517" s="22">
        <v>6.8098458088588915E-2</v>
      </c>
      <c r="AC517">
        <v>31.695499999999999</v>
      </c>
      <c r="AD517" s="31">
        <v>22.6</v>
      </c>
      <c r="AE517" s="32">
        <v>352</v>
      </c>
      <c r="AF517">
        <v>11.749203991724194</v>
      </c>
      <c r="AG517">
        <v>15.591269841269842</v>
      </c>
      <c r="AH517" t="s">
        <v>557</v>
      </c>
      <c r="AI517" t="s">
        <v>558</v>
      </c>
      <c r="AJ517" t="s">
        <v>562</v>
      </c>
    </row>
    <row r="518" spans="1:36" x14ac:dyDescent="0.35">
      <c r="A518" s="2">
        <v>44776</v>
      </c>
      <c r="B518" t="s">
        <v>18</v>
      </c>
      <c r="C518" t="s">
        <v>551</v>
      </c>
      <c r="D518" t="s">
        <v>109</v>
      </c>
      <c r="E518" t="s">
        <v>21</v>
      </c>
      <c r="F518">
        <v>12</v>
      </c>
      <c r="G518" t="s">
        <v>25</v>
      </c>
      <c r="H518" t="s">
        <v>122</v>
      </c>
      <c r="I518" t="s">
        <v>454</v>
      </c>
      <c r="J518" t="s">
        <v>454</v>
      </c>
      <c r="K518" t="s">
        <v>134</v>
      </c>
      <c r="L518" s="1">
        <v>0.73099999999999998</v>
      </c>
      <c r="M518">
        <v>4.3099999999999996</v>
      </c>
      <c r="N518" s="1">
        <v>-0.43099999999999994</v>
      </c>
      <c r="O518" t="s">
        <v>202</v>
      </c>
      <c r="P518">
        <v>0.65300000000000002</v>
      </c>
      <c r="Q518" s="1">
        <v>7.7999999999999958E-2</v>
      </c>
      <c r="R518">
        <v>9.2899999999999991</v>
      </c>
      <c r="S518" s="42">
        <v>-0.92899999999999994</v>
      </c>
      <c r="T518" s="1">
        <v>-0.498</v>
      </c>
      <c r="U518">
        <v>51.05</v>
      </c>
      <c r="V518" s="21">
        <v>2045.7904624999996</v>
      </c>
      <c r="W518">
        <v>0.11944869831546701</v>
      </c>
      <c r="X518">
        <v>8.7007620399812434E-6</v>
      </c>
      <c r="Y518">
        <v>1.7799935997875667E-6</v>
      </c>
      <c r="Z518" s="22">
        <v>1.7799935997875667</v>
      </c>
      <c r="AA518" s="22">
        <v>3.5742843369228248</v>
      </c>
      <c r="AB518" s="22">
        <v>6.6024387123402292E-2</v>
      </c>
      <c r="AC518">
        <v>28.545300000000001</v>
      </c>
      <c r="AD518" s="31">
        <v>22.6</v>
      </c>
      <c r="AE518" s="32">
        <v>352</v>
      </c>
      <c r="AF518">
        <v>8.7007620399812442</v>
      </c>
      <c r="AG518">
        <v>15.665264505802318</v>
      </c>
      <c r="AH518" t="s">
        <v>557</v>
      </c>
      <c r="AI518" t="s">
        <v>558</v>
      </c>
      <c r="AJ518" t="s">
        <v>562</v>
      </c>
    </row>
    <row r="519" spans="1:36" x14ac:dyDescent="0.35">
      <c r="A519" s="2">
        <v>44733</v>
      </c>
      <c r="B519" t="s">
        <v>18</v>
      </c>
      <c r="C519" t="s">
        <v>548</v>
      </c>
      <c r="D519" t="s">
        <v>123</v>
      </c>
      <c r="E519" t="s">
        <v>21</v>
      </c>
      <c r="F519">
        <v>4</v>
      </c>
      <c r="G519" t="s">
        <v>25</v>
      </c>
      <c r="H519" t="s">
        <v>68</v>
      </c>
      <c r="I519" t="s">
        <v>469</v>
      </c>
      <c r="J519" t="s">
        <v>469</v>
      </c>
      <c r="K519" t="s">
        <v>145</v>
      </c>
      <c r="L519" s="1">
        <v>0.72199999999999998</v>
      </c>
      <c r="M519">
        <v>3.43</v>
      </c>
      <c r="N519" s="1">
        <v>-0.34300000000000003</v>
      </c>
      <c r="O519" t="s">
        <v>146</v>
      </c>
      <c r="P519">
        <v>0.58299999999999996</v>
      </c>
      <c r="Q519" s="1">
        <v>0.13900000000000001</v>
      </c>
      <c r="R519">
        <v>12.83</v>
      </c>
      <c r="S519" s="42">
        <v>-1.2829999999999999</v>
      </c>
      <c r="T519" s="1">
        <v>-0.94</v>
      </c>
      <c r="U519">
        <v>44.5</v>
      </c>
      <c r="V519" s="21">
        <v>1554.4962500000001</v>
      </c>
      <c r="W519">
        <v>0.23842195540308753</v>
      </c>
      <c r="X519">
        <v>2.0373244143308797E-5</v>
      </c>
      <c r="Y519">
        <v>3.1670131621107987E-6</v>
      </c>
      <c r="Z519" s="22">
        <v>3.1670131621107989</v>
      </c>
      <c r="AA519" s="22">
        <v>3.3691629384157435</v>
      </c>
      <c r="AB519" s="22">
        <v>6.2235372779349117E-2</v>
      </c>
      <c r="AC519">
        <v>30.972899999999999</v>
      </c>
      <c r="AD519" s="31">
        <v>33.9</v>
      </c>
      <c r="AE519" s="32">
        <v>590</v>
      </c>
      <c r="AF519">
        <v>20.373244143308796</v>
      </c>
      <c r="AG519">
        <v>14.820634920634921</v>
      </c>
      <c r="AH519" t="s">
        <v>557</v>
      </c>
      <c r="AI519" t="s">
        <v>558</v>
      </c>
      <c r="AJ519" t="s">
        <v>562</v>
      </c>
    </row>
    <row r="520" spans="1:36" x14ac:dyDescent="0.35">
      <c r="A520" s="2">
        <v>44792</v>
      </c>
      <c r="B520" s="6" t="s">
        <v>18</v>
      </c>
      <c r="C520" s="6" t="s">
        <v>552</v>
      </c>
      <c r="D520" t="s">
        <v>20</v>
      </c>
      <c r="E520" t="s">
        <v>21</v>
      </c>
      <c r="F520">
        <v>10</v>
      </c>
      <c r="G520" t="s">
        <v>25</v>
      </c>
      <c r="H520" t="s">
        <v>31</v>
      </c>
      <c r="I520" t="s">
        <v>431</v>
      </c>
      <c r="J520" t="s">
        <v>431</v>
      </c>
      <c r="K520" t="s">
        <v>227</v>
      </c>
      <c r="L520" s="1">
        <v>0.51700000000000002</v>
      </c>
      <c r="M520">
        <v>9.4600000000000009</v>
      </c>
      <c r="N520" s="1">
        <v>-0.94600000000000006</v>
      </c>
      <c r="O520" t="s">
        <v>228</v>
      </c>
      <c r="P520">
        <v>0.42699999999999999</v>
      </c>
      <c r="Q520" s="1">
        <v>9.0000000000000024E-2</v>
      </c>
      <c r="R520">
        <v>20.53</v>
      </c>
      <c r="S520" s="42">
        <v>-2.0529999999999999</v>
      </c>
      <c r="T520" s="1">
        <v>-1.1069999999999998</v>
      </c>
      <c r="U520">
        <v>50.055</v>
      </c>
      <c r="V520" s="21">
        <v>1966.819874625</v>
      </c>
      <c r="W520">
        <v>0.21077283372365346</v>
      </c>
      <c r="X520">
        <v>1.7505026653081129E-5</v>
      </c>
      <c r="Y520">
        <v>3.4429234327120311E-6</v>
      </c>
      <c r="Z520" s="22">
        <v>3.4429234327120311</v>
      </c>
      <c r="AA520" s="22">
        <v>3.1101386022692248</v>
      </c>
      <c r="AB520" s="22">
        <v>5.7450660251737659E-2</v>
      </c>
      <c r="AC520">
        <v>34.301699999999997</v>
      </c>
      <c r="AD520" s="31">
        <v>34.5</v>
      </c>
      <c r="AE520" s="32">
        <v>430</v>
      </c>
      <c r="AF520">
        <v>17.505026653081128</v>
      </c>
      <c r="AG520">
        <v>12.126990262931423</v>
      </c>
      <c r="AH520" t="s">
        <v>557</v>
      </c>
      <c r="AI520" t="s">
        <v>558</v>
      </c>
      <c r="AJ520" t="s">
        <v>562</v>
      </c>
    </row>
    <row r="521" spans="1:36" x14ac:dyDescent="0.35">
      <c r="A521" s="2">
        <v>44749</v>
      </c>
      <c r="B521" t="s">
        <v>18</v>
      </c>
      <c r="C521" t="s">
        <v>550</v>
      </c>
      <c r="D521" t="s">
        <v>109</v>
      </c>
      <c r="E521" t="s">
        <v>21</v>
      </c>
      <c r="F521">
        <v>3</v>
      </c>
      <c r="G521" t="s">
        <v>25</v>
      </c>
      <c r="H521" t="s">
        <v>122</v>
      </c>
      <c r="I521" t="s">
        <v>454</v>
      </c>
      <c r="J521" t="s">
        <v>454</v>
      </c>
      <c r="K521" t="s">
        <v>174</v>
      </c>
      <c r="L521" s="1">
        <v>0.73299999999999998</v>
      </c>
      <c r="M521">
        <v>7.47</v>
      </c>
      <c r="N521" s="1">
        <v>-0.747</v>
      </c>
      <c r="O521" t="s">
        <v>175</v>
      </c>
      <c r="P521">
        <v>0.70499999999999996</v>
      </c>
      <c r="Q521" s="1">
        <v>2.8000000000000025E-2</v>
      </c>
      <c r="R521">
        <v>10.61</v>
      </c>
      <c r="S521" s="42">
        <v>-1.0609999999999999</v>
      </c>
      <c r="T521" s="1">
        <v>-0.31399999999999995</v>
      </c>
      <c r="U521">
        <v>51.05</v>
      </c>
      <c r="V521" s="21">
        <v>2045.7904624999996</v>
      </c>
      <c r="W521">
        <v>3.9716312056737625E-2</v>
      </c>
      <c r="X521">
        <v>2.2432500957402819E-6</v>
      </c>
      <c r="Y521">
        <v>4.5892196508676795E-7</v>
      </c>
      <c r="Z521" s="22">
        <v>0.45892196508676797</v>
      </c>
      <c r="AA521" s="22">
        <v>1.4615349206584969</v>
      </c>
      <c r="AB521" s="22">
        <v>2.6997557636671925E-2</v>
      </c>
      <c r="AC521">
        <v>34.081400000000002</v>
      </c>
      <c r="AD521" s="31">
        <v>22.6</v>
      </c>
      <c r="AE521" s="32">
        <v>352</v>
      </c>
      <c r="AF521">
        <v>2.2432500957402821</v>
      </c>
      <c r="AG521">
        <v>13.083333333333334</v>
      </c>
      <c r="AH521" t="s">
        <v>557</v>
      </c>
      <c r="AI521" t="s">
        <v>558</v>
      </c>
      <c r="AJ521" t="s">
        <v>562</v>
      </c>
    </row>
    <row r="522" spans="1:36" x14ac:dyDescent="0.35">
      <c r="A522" s="2">
        <v>44763</v>
      </c>
      <c r="B522" t="s">
        <v>18</v>
      </c>
      <c r="C522" t="s">
        <v>549</v>
      </c>
      <c r="D522" t="s">
        <v>109</v>
      </c>
      <c r="E522" t="s">
        <v>21</v>
      </c>
      <c r="F522">
        <v>12</v>
      </c>
      <c r="G522" t="s">
        <v>25</v>
      </c>
      <c r="H522" t="s">
        <v>122</v>
      </c>
      <c r="I522" t="s">
        <v>454</v>
      </c>
      <c r="J522" t="s">
        <v>454</v>
      </c>
      <c r="K522" t="s">
        <v>188</v>
      </c>
      <c r="L522" s="1">
        <v>0.63100000000000001</v>
      </c>
      <c r="M522">
        <v>5.15</v>
      </c>
      <c r="N522" s="1">
        <v>-0.51500000000000001</v>
      </c>
      <c r="O522" t="s">
        <v>189</v>
      </c>
      <c r="P522">
        <v>0.69799999999999995</v>
      </c>
      <c r="Q522" s="1">
        <v>-6.6999999999999948E-2</v>
      </c>
      <c r="R522">
        <v>17.2</v>
      </c>
      <c r="S522" s="42">
        <v>-1.72</v>
      </c>
      <c r="T522" s="1">
        <v>-1.2050000000000001</v>
      </c>
      <c r="U522">
        <v>51.05</v>
      </c>
      <c r="V522" s="21">
        <v>2045.7904624999996</v>
      </c>
      <c r="W522">
        <v>0.10618066561014255</v>
      </c>
      <c r="X522">
        <v>7.5267744548761289E-6</v>
      </c>
      <c r="Y522">
        <v>1.5398203393174218E-6</v>
      </c>
      <c r="Z522" s="22">
        <v>1.5398203393174219</v>
      </c>
      <c r="AA522" s="22">
        <v>1.2778592027530471</v>
      </c>
      <c r="AB522" s="22">
        <v>2.3604689145801192E-2</v>
      </c>
      <c r="AC522">
        <v>31.981100000000001</v>
      </c>
      <c r="AD522" s="31">
        <v>22.6</v>
      </c>
      <c r="AE522" s="32">
        <v>352</v>
      </c>
      <c r="AF522">
        <v>7.5267744548761293</v>
      </c>
      <c r="AG522">
        <v>12.389091192032369</v>
      </c>
      <c r="AH522" t="s">
        <v>557</v>
      </c>
      <c r="AI522" t="s">
        <v>558</v>
      </c>
      <c r="AJ522" t="s">
        <v>562</v>
      </c>
    </row>
    <row r="523" spans="1:36" x14ac:dyDescent="0.35">
      <c r="A523" s="2">
        <v>44805</v>
      </c>
      <c r="B523" s="6" t="s">
        <v>18</v>
      </c>
      <c r="C523" s="6" t="s">
        <v>553</v>
      </c>
      <c r="D523" t="s">
        <v>123</v>
      </c>
      <c r="E523" t="s">
        <v>21</v>
      </c>
      <c r="F523">
        <v>7</v>
      </c>
      <c r="G523" t="s">
        <v>25</v>
      </c>
      <c r="H523" t="s">
        <v>68</v>
      </c>
      <c r="I523" t="s">
        <v>469</v>
      </c>
      <c r="J523" t="s">
        <v>469</v>
      </c>
      <c r="K523" t="s">
        <v>188</v>
      </c>
      <c r="L523" s="1">
        <v>0.72799999999999998</v>
      </c>
      <c r="M523">
        <v>14.23</v>
      </c>
      <c r="N523" s="1">
        <v>-1.423</v>
      </c>
      <c r="O523" t="s">
        <v>240</v>
      </c>
      <c r="P523">
        <v>0.68899999999999995</v>
      </c>
      <c r="Q523" s="1">
        <v>3.9000000000000035E-2</v>
      </c>
      <c r="R523">
        <v>18.93</v>
      </c>
      <c r="S523" s="42">
        <v>-1.893</v>
      </c>
      <c r="T523" s="1">
        <v>-0.47</v>
      </c>
      <c r="U523">
        <v>44.5</v>
      </c>
      <c r="V523" s="21">
        <v>1554.4962500000001</v>
      </c>
      <c r="W523">
        <v>5.6603773584905717E-2</v>
      </c>
      <c r="X523">
        <v>3.4697615529873097E-6</v>
      </c>
      <c r="Y523">
        <v>5.3937313225129501E-7</v>
      </c>
      <c r="Z523" s="22">
        <v>0.53937313225129502</v>
      </c>
      <c r="AA523" s="22">
        <v>1.1476024090453085</v>
      </c>
      <c r="AB523" s="22">
        <v>2.1198578114182225E-2</v>
      </c>
      <c r="AC523">
        <v>34.357199999999999</v>
      </c>
      <c r="AD523" s="31">
        <v>33.9</v>
      </c>
      <c r="AE523" s="32">
        <v>590</v>
      </c>
      <c r="AF523">
        <v>3.4697615529873098</v>
      </c>
      <c r="AG523">
        <v>5.6582009490325227</v>
      </c>
      <c r="AH523" t="s">
        <v>557</v>
      </c>
      <c r="AI523" t="s">
        <v>558</v>
      </c>
      <c r="AJ523" t="s">
        <v>562</v>
      </c>
    </row>
    <row r="524" spans="1:36" x14ac:dyDescent="0.35">
      <c r="A524" s="2">
        <v>44804</v>
      </c>
      <c r="B524" s="6" t="s">
        <v>18</v>
      </c>
      <c r="C524" s="6" t="s">
        <v>553</v>
      </c>
      <c r="D524" t="s">
        <v>109</v>
      </c>
      <c r="E524" t="s">
        <v>21</v>
      </c>
      <c r="F524">
        <v>6</v>
      </c>
      <c r="G524" t="s">
        <v>25</v>
      </c>
      <c r="H524" t="s">
        <v>122</v>
      </c>
      <c r="I524" t="s">
        <v>454</v>
      </c>
      <c r="J524" t="s">
        <v>454</v>
      </c>
      <c r="K524" t="s">
        <v>236</v>
      </c>
      <c r="L524" s="1">
        <v>0.71599999999999997</v>
      </c>
      <c r="M524">
        <v>10.86</v>
      </c>
      <c r="N524" s="1">
        <v>-1.0859999999999999</v>
      </c>
      <c r="O524" t="s">
        <v>135</v>
      </c>
      <c r="P524">
        <v>0.69599999999999995</v>
      </c>
      <c r="Q524" s="1">
        <v>2.0000000000000018E-2</v>
      </c>
      <c r="R524">
        <v>21.23</v>
      </c>
      <c r="S524" s="42">
        <v>-2.1230000000000002</v>
      </c>
      <c r="T524" s="1">
        <v>-1.0370000000000004</v>
      </c>
      <c r="U524">
        <v>51.05</v>
      </c>
      <c r="V524" s="21">
        <v>2045.7904624999996</v>
      </c>
      <c r="W524">
        <v>2.8735632183908073E-2</v>
      </c>
      <c r="X524">
        <v>1.5061315708212936E-6</v>
      </c>
      <c r="Y524">
        <v>3.0812296028563452E-7</v>
      </c>
      <c r="Z524" s="22">
        <v>0.30812296028563452</v>
      </c>
      <c r="AA524" s="22">
        <v>0.29712918060331189</v>
      </c>
      <c r="AB524" s="22">
        <v>5.488587419629219E-3</v>
      </c>
      <c r="AC524">
        <v>32.519599999999997</v>
      </c>
      <c r="AD524" s="31">
        <v>22.6</v>
      </c>
      <c r="AE524" s="32">
        <v>352</v>
      </c>
      <c r="AF524">
        <v>1.5061315708212935</v>
      </c>
      <c r="AG524">
        <v>7.0107887060214562</v>
      </c>
      <c r="AH524" t="s">
        <v>557</v>
      </c>
      <c r="AI524" t="s">
        <v>558</v>
      </c>
      <c r="AJ524" t="s">
        <v>562</v>
      </c>
    </row>
    <row r="525" spans="1:36" x14ac:dyDescent="0.35">
      <c r="A525" s="2">
        <v>44791</v>
      </c>
      <c r="B525" s="6" t="s">
        <v>18</v>
      </c>
      <c r="C525" s="6" t="s">
        <v>552</v>
      </c>
      <c r="D525" t="s">
        <v>123</v>
      </c>
      <c r="E525" t="s">
        <v>21</v>
      </c>
      <c r="F525">
        <v>1</v>
      </c>
      <c r="G525" t="s">
        <v>25</v>
      </c>
      <c r="H525" t="s">
        <v>68</v>
      </c>
      <c r="I525" t="s">
        <v>469</v>
      </c>
      <c r="J525" t="s">
        <v>469</v>
      </c>
      <c r="K525" t="s">
        <v>222</v>
      </c>
      <c r="L525" s="1">
        <v>0.78</v>
      </c>
      <c r="M525">
        <v>2.25</v>
      </c>
      <c r="N525" s="1">
        <v>-0.22500000000000001</v>
      </c>
      <c r="O525" t="s">
        <v>223</v>
      </c>
      <c r="P525">
        <v>0.754</v>
      </c>
      <c r="Q525" s="1">
        <v>2.6000000000000023E-2</v>
      </c>
      <c r="R525">
        <v>17.760000000000002</v>
      </c>
      <c r="S525" s="42">
        <v>-1.7760000000000002</v>
      </c>
      <c r="T525" s="1">
        <v>-1.5510000000000002</v>
      </c>
      <c r="U525">
        <v>44.5</v>
      </c>
      <c r="V525" s="21">
        <v>1554.4962500000001</v>
      </c>
      <c r="W525">
        <v>3.4482758620689682E-2</v>
      </c>
      <c r="X525">
        <v>1.8851027456641959E-6</v>
      </c>
      <c r="Y525">
        <v>2.9303851489996964E-7</v>
      </c>
      <c r="Z525" s="22">
        <v>0.29303851489996963</v>
      </c>
      <c r="AA525" s="22">
        <v>0.18893521270146332</v>
      </c>
      <c r="AB525" s="22">
        <v>3.490022183121329E-3</v>
      </c>
      <c r="AC525">
        <v>28.894600000000001</v>
      </c>
      <c r="AD525" s="31">
        <v>33.9</v>
      </c>
      <c r="AE525" s="32">
        <v>590</v>
      </c>
      <c r="AF525">
        <v>1.8851027456641958</v>
      </c>
      <c r="AG525">
        <v>11.347959829038007</v>
      </c>
      <c r="AH525" t="s">
        <v>557</v>
      </c>
      <c r="AI525" t="s">
        <v>558</v>
      </c>
      <c r="AJ525" t="s">
        <v>562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CBA0-BAB0-4862-9EDB-B1F6F75A7B4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7A2F-A23B-47E6-9CE3-879BAE8634EE}">
  <dimension ref="A3:B32"/>
  <sheetViews>
    <sheetView workbookViewId="0">
      <selection activeCell="B5" sqref="B5:B16"/>
    </sheetView>
  </sheetViews>
  <sheetFormatPr defaultRowHeight="14.5" x14ac:dyDescent="0.35"/>
  <cols>
    <col min="1" max="2" width="12.453125" bestFit="1" customWidth="1"/>
  </cols>
  <sheetData>
    <row r="3" spans="1:2" x14ac:dyDescent="0.35">
      <c r="A3" s="49" t="s">
        <v>540</v>
      </c>
      <c r="B3" t="s">
        <v>590</v>
      </c>
    </row>
    <row r="4" spans="1:2" x14ac:dyDescent="0.35">
      <c r="A4" s="50" t="s">
        <v>46</v>
      </c>
      <c r="B4">
        <v>-33.265347521295872</v>
      </c>
    </row>
    <row r="5" spans="1:2" x14ac:dyDescent="0.35">
      <c r="A5" s="51" t="s">
        <v>94</v>
      </c>
      <c r="B5">
        <v>-32.859416388555303</v>
      </c>
    </row>
    <row r="6" spans="1:2" x14ac:dyDescent="0.35">
      <c r="A6" s="51" t="s">
        <v>39</v>
      </c>
      <c r="B6">
        <v>-62.494743163908367</v>
      </c>
    </row>
    <row r="7" spans="1:2" x14ac:dyDescent="0.35">
      <c r="A7" s="51" t="s">
        <v>27</v>
      </c>
      <c r="B7">
        <v>25.378196081007971</v>
      </c>
    </row>
    <row r="8" spans="1:2" x14ac:dyDescent="0.35">
      <c r="A8" s="51" t="s">
        <v>28</v>
      </c>
      <c r="B8">
        <v>-45.760284486285336</v>
      </c>
    </row>
    <row r="9" spans="1:2" x14ac:dyDescent="0.35">
      <c r="A9" s="51" t="s">
        <v>22</v>
      </c>
      <c r="B9">
        <v>-46.375214880648201</v>
      </c>
    </row>
    <row r="10" spans="1:2" x14ac:dyDescent="0.35">
      <c r="A10" s="51" t="s">
        <v>30</v>
      </c>
      <c r="B10">
        <v>-41.557454451055698</v>
      </c>
    </row>
    <row r="11" spans="1:2" x14ac:dyDescent="0.35">
      <c r="A11" s="51" t="s">
        <v>33</v>
      </c>
      <c r="B11">
        <v>-46.408017306887075</v>
      </c>
    </row>
    <row r="12" spans="1:2" x14ac:dyDescent="0.35">
      <c r="A12" s="51" t="s">
        <v>41</v>
      </c>
      <c r="B12">
        <v>58.397114003569811</v>
      </c>
    </row>
    <row r="13" spans="1:2" x14ac:dyDescent="0.35">
      <c r="A13" s="51" t="s">
        <v>29</v>
      </c>
      <c r="B13">
        <v>-34.247935177347721</v>
      </c>
    </row>
    <row r="14" spans="1:2" x14ac:dyDescent="0.35">
      <c r="A14" s="51" t="s">
        <v>37</v>
      </c>
      <c r="B14">
        <v>-84.158973048476838</v>
      </c>
    </row>
    <row r="15" spans="1:2" x14ac:dyDescent="0.35">
      <c r="A15" s="51" t="s">
        <v>43</v>
      </c>
      <c r="B15">
        <v>-58.719567863185397</v>
      </c>
    </row>
    <row r="16" spans="1:2" x14ac:dyDescent="0.35">
      <c r="A16" s="51" t="s">
        <v>25</v>
      </c>
      <c r="B16">
        <v>-36.065142516581858</v>
      </c>
    </row>
    <row r="17" spans="1:2" x14ac:dyDescent="0.35">
      <c r="A17" s="50" t="s">
        <v>21</v>
      </c>
      <c r="B17">
        <v>-40.696516564903327</v>
      </c>
    </row>
    <row r="18" spans="1:2" x14ac:dyDescent="0.35">
      <c r="A18" s="51" t="s">
        <v>39</v>
      </c>
      <c r="B18">
        <v>-26.594032975146867</v>
      </c>
    </row>
    <row r="19" spans="1:2" x14ac:dyDescent="0.35">
      <c r="A19" s="51" t="s">
        <v>27</v>
      </c>
      <c r="B19">
        <v>-43.345622301849545</v>
      </c>
    </row>
    <row r="20" spans="1:2" x14ac:dyDescent="0.35">
      <c r="A20" s="51" t="s">
        <v>28</v>
      </c>
      <c r="B20">
        <v>-66.273905966616852</v>
      </c>
    </row>
    <row r="21" spans="1:2" x14ac:dyDescent="0.35">
      <c r="A21" s="51" t="s">
        <v>22</v>
      </c>
      <c r="B21">
        <v>-9.3985570553633195</v>
      </c>
    </row>
    <row r="22" spans="1:2" x14ac:dyDescent="0.35">
      <c r="A22" s="51" t="s">
        <v>30</v>
      </c>
      <c r="B22">
        <v>-9.2065508187394585</v>
      </c>
    </row>
    <row r="23" spans="1:2" x14ac:dyDescent="0.35">
      <c r="A23" s="51" t="s">
        <v>33</v>
      </c>
      <c r="B23">
        <v>-56.303655976882503</v>
      </c>
    </row>
    <row r="24" spans="1:2" x14ac:dyDescent="0.35">
      <c r="A24" s="51" t="s">
        <v>26</v>
      </c>
      <c r="B24">
        <v>-93.530287626597271</v>
      </c>
    </row>
    <row r="25" spans="1:2" x14ac:dyDescent="0.35">
      <c r="A25" s="51" t="s">
        <v>41</v>
      </c>
      <c r="B25">
        <v>-1.2247237449705111</v>
      </c>
    </row>
    <row r="26" spans="1:2" x14ac:dyDescent="0.35">
      <c r="A26" s="51" t="s">
        <v>29</v>
      </c>
      <c r="B26">
        <v>-36.029192113094055</v>
      </c>
    </row>
    <row r="27" spans="1:2" x14ac:dyDescent="0.35">
      <c r="A27" s="51" t="s">
        <v>37</v>
      </c>
      <c r="B27">
        <v>0.317555507493197</v>
      </c>
    </row>
    <row r="28" spans="1:2" x14ac:dyDescent="0.35">
      <c r="A28" s="51" t="s">
        <v>43</v>
      </c>
      <c r="B28">
        <v>-88.321198429350503</v>
      </c>
    </row>
    <row r="29" spans="1:2" x14ac:dyDescent="0.35">
      <c r="A29" s="51" t="s">
        <v>25</v>
      </c>
      <c r="B29">
        <v>-64.743446585486808</v>
      </c>
    </row>
    <row r="30" spans="1:2" x14ac:dyDescent="0.35">
      <c r="A30" s="50" t="s">
        <v>541</v>
      </c>
    </row>
    <row r="31" spans="1:2" x14ac:dyDescent="0.35">
      <c r="A31" s="51" t="s">
        <v>541</v>
      </c>
    </row>
    <row r="32" spans="1:2" x14ac:dyDescent="0.35">
      <c r="A32" s="50" t="s">
        <v>542</v>
      </c>
      <c r="B32">
        <v>-37.157864639375973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B3D7-79D0-4682-8355-EB109E130E2B}">
  <dimension ref="A1:BQ187"/>
  <sheetViews>
    <sheetView workbookViewId="0">
      <pane ySplit="1" topLeftCell="A89" activePane="bottomLeft" state="frozen"/>
      <selection activeCell="AF1" sqref="AF1"/>
      <selection pane="bottomLeft" activeCell="A95" sqref="A95:XFD95"/>
    </sheetView>
  </sheetViews>
  <sheetFormatPr defaultRowHeight="14.5" x14ac:dyDescent="0.35"/>
  <cols>
    <col min="1" max="1" width="10.08984375" bestFit="1" customWidth="1"/>
    <col min="10" max="10" width="9.7265625" bestFit="1" customWidth="1"/>
    <col min="11" max="11" width="4.81640625" bestFit="1" customWidth="1"/>
    <col min="12" max="12" width="5.81640625" bestFit="1" customWidth="1"/>
    <col min="13" max="13" width="7.81640625" bestFit="1" customWidth="1"/>
    <col min="14" max="14" width="10.54296875" bestFit="1" customWidth="1"/>
    <col min="15" max="16" width="5.81640625" bestFit="1" customWidth="1"/>
    <col min="17" max="17" width="7.81640625" bestFit="1" customWidth="1"/>
    <col min="18" max="18" width="6.54296875" bestFit="1" customWidth="1"/>
    <col min="19" max="19" width="9.26953125" bestFit="1" customWidth="1"/>
    <col min="20" max="20" width="6.453125" bestFit="1" customWidth="1"/>
    <col min="21" max="21" width="8.26953125" bestFit="1" customWidth="1"/>
    <col min="22" max="28" width="11.81640625" bestFit="1" customWidth="1"/>
    <col min="29" max="29" width="7.81640625" bestFit="1" customWidth="1"/>
    <col min="30" max="30" width="5.81640625" bestFit="1" customWidth="1"/>
    <col min="31" max="31" width="6.08984375" bestFit="1" customWidth="1"/>
    <col min="32" max="33" width="11.81640625" bestFit="1" customWidth="1"/>
    <col min="34" max="34" width="4.81640625" bestFit="1" customWidth="1"/>
    <col min="35" max="35" width="5.6328125" bestFit="1" customWidth="1"/>
    <col min="36" max="36" width="4.26953125" bestFit="1" customWidth="1"/>
    <col min="37" max="37" width="11.81640625" bestFit="1" customWidth="1"/>
    <col min="38" max="38" width="7.81640625" bestFit="1" customWidth="1"/>
    <col min="39" max="39" width="8.81640625" bestFit="1" customWidth="1"/>
    <col min="40" max="40" width="5" bestFit="1" customWidth="1"/>
    <col min="41" max="41" width="7.1796875" bestFit="1" customWidth="1"/>
    <col min="42" max="42" width="11.81640625" bestFit="1" customWidth="1"/>
    <col min="43" max="44" width="7.81640625" bestFit="1" customWidth="1"/>
    <col min="45" max="45" width="8" bestFit="1" customWidth="1"/>
    <col min="48" max="48" width="12.453125" bestFit="1" customWidth="1"/>
  </cols>
  <sheetData>
    <row r="1" spans="1:6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522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9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382</v>
      </c>
      <c r="V1" t="s">
        <v>385</v>
      </c>
      <c r="W1" t="s">
        <v>387</v>
      </c>
      <c r="X1" t="s">
        <v>538</v>
      </c>
      <c r="Y1" t="s">
        <v>95</v>
      </c>
      <c r="Z1" t="s">
        <v>389</v>
      </c>
      <c r="AA1" t="s">
        <v>391</v>
      </c>
      <c r="AB1" t="s">
        <v>546</v>
      </c>
      <c r="AC1" t="s">
        <v>531</v>
      </c>
      <c r="AD1" t="s">
        <v>535</v>
      </c>
      <c r="AE1" t="s">
        <v>536</v>
      </c>
      <c r="AF1" t="s">
        <v>388</v>
      </c>
      <c r="AG1" t="s">
        <v>539</v>
      </c>
      <c r="AH1" t="s">
        <v>554</v>
      </c>
      <c r="AI1" t="s">
        <v>555</v>
      </c>
      <c r="AJ1" t="s">
        <v>556</v>
      </c>
      <c r="AK1" t="s">
        <v>564</v>
      </c>
      <c r="AL1" t="s">
        <v>563</v>
      </c>
      <c r="AM1" t="s">
        <v>565</v>
      </c>
      <c r="AN1" t="s">
        <v>566</v>
      </c>
      <c r="AO1" t="s">
        <v>567</v>
      </c>
      <c r="AP1" t="s">
        <v>575</v>
      </c>
      <c r="AQ1" t="s">
        <v>576</v>
      </c>
      <c r="AR1" t="s">
        <v>577</v>
      </c>
      <c r="AS1" t="s">
        <v>578</v>
      </c>
      <c r="AT1" t="s">
        <v>579</v>
      </c>
      <c r="AU1" t="s">
        <v>580</v>
      </c>
      <c r="AV1" t="s">
        <v>581</v>
      </c>
      <c r="AW1" t="s">
        <v>582</v>
      </c>
      <c r="AX1" t="s">
        <v>544</v>
      </c>
      <c r="AY1" t="s">
        <v>583</v>
      </c>
      <c r="AZ1" t="s">
        <v>584</v>
      </c>
      <c r="BA1" t="s">
        <v>585</v>
      </c>
      <c r="BB1" t="s">
        <v>545</v>
      </c>
      <c r="BC1" t="s">
        <v>586</v>
      </c>
      <c r="BD1" t="s">
        <v>587</v>
      </c>
      <c r="BE1" t="s">
        <v>588</v>
      </c>
      <c r="BF1" t="s">
        <v>589</v>
      </c>
    </row>
    <row r="2" spans="1:69" x14ac:dyDescent="0.35">
      <c r="A2" s="2">
        <v>44723</v>
      </c>
      <c r="B2" t="s">
        <v>18</v>
      </c>
      <c r="C2" t="s">
        <v>547</v>
      </c>
      <c r="D2" t="s">
        <v>133</v>
      </c>
      <c r="E2" t="s">
        <v>46</v>
      </c>
      <c r="F2">
        <v>1</v>
      </c>
      <c r="G2" t="s">
        <v>39</v>
      </c>
      <c r="H2" t="s">
        <v>95</v>
      </c>
      <c r="I2" t="s">
        <v>470</v>
      </c>
      <c r="J2" t="s">
        <v>470</v>
      </c>
      <c r="K2" t="s">
        <v>134</v>
      </c>
      <c r="L2">
        <v>0.495</v>
      </c>
      <c r="M2">
        <v>2.65</v>
      </c>
      <c r="N2">
        <v>-0.26500000000000001</v>
      </c>
      <c r="O2" t="s">
        <v>135</v>
      </c>
      <c r="P2">
        <v>0.378</v>
      </c>
      <c r="Q2">
        <v>0.11699999999999999</v>
      </c>
      <c r="R2">
        <v>11.48</v>
      </c>
      <c r="S2">
        <v>-1.1480000000000001</v>
      </c>
      <c r="T2">
        <v>-0.88300000000000012</v>
      </c>
      <c r="U2">
        <v>97.65</v>
      </c>
      <c r="V2">
        <v>7485.3851625000007</v>
      </c>
      <c r="W2">
        <v>0.30952380952380948</v>
      </c>
      <c r="X2">
        <v>2.8092562231696774E-5</v>
      </c>
      <c r="Y2">
        <v>2.1028364850575095E-5</v>
      </c>
      <c r="Z2">
        <v>21.028364850575095</v>
      </c>
      <c r="AA2">
        <v>23.814682729983115</v>
      </c>
      <c r="AB2">
        <v>0.29233557632505602</v>
      </c>
      <c r="AC2">
        <v>31.959900000000001</v>
      </c>
      <c r="AD2">
        <v>81.5</v>
      </c>
      <c r="AE2">
        <v>800</v>
      </c>
      <c r="AF2">
        <v>28.092562231696775</v>
      </c>
      <c r="AG2">
        <v>10.416666666666666</v>
      </c>
      <c r="AH2" t="s">
        <v>559</v>
      </c>
      <c r="AI2" t="s">
        <v>558</v>
      </c>
      <c r="AJ2" t="s">
        <v>560</v>
      </c>
      <c r="AK2">
        <v>0.55247291970017987</v>
      </c>
      <c r="AL2">
        <v>1.6937500000000001</v>
      </c>
      <c r="AM2">
        <v>1071.175</v>
      </c>
      <c r="AN2" s="54">
        <v>1.5762233191801176E-2</v>
      </c>
      <c r="AO2" s="55">
        <v>8.8519632642693491</v>
      </c>
      <c r="AP2">
        <f t="shared" ref="AP2:AP33" si="0">L95-L2</f>
        <v>4.6000000000000041E-2</v>
      </c>
      <c r="AQ2">
        <f t="shared" ref="AQ2:AQ33" si="1">N2-N95</f>
        <v>1.7110000000000003</v>
      </c>
      <c r="AR2">
        <f t="shared" ref="AR2:AR33" si="2">P95-P2</f>
        <v>0.22399999999999998</v>
      </c>
      <c r="AS2">
        <f t="shared" ref="AS2:AS33" si="3">Q95-Q2</f>
        <v>-0.17799999999999994</v>
      </c>
      <c r="AT2">
        <f t="shared" ref="AT2:AT33" si="4">S2-S95</f>
        <v>1.177</v>
      </c>
      <c r="AU2">
        <f t="shared" ref="AU2:AU33" si="5">T2-T95</f>
        <v>-0.53400000000000014</v>
      </c>
      <c r="AV2">
        <f t="shared" ref="AV2:AV33" si="6">X95-X2</f>
        <v>-1.9988138213631565E-5</v>
      </c>
      <c r="AW2">
        <f t="shared" ref="AW2:AW33" si="7">Y95-Y2</f>
        <v>-1.4961891321031699E-5</v>
      </c>
      <c r="AX2">
        <f t="shared" ref="AX2:AX33" si="8">-((Z2-Z95)/Z2)*100</f>
        <v>-71.150997366409669</v>
      </c>
      <c r="AY2">
        <f t="shared" ref="AY2:AY33" si="9">AA95-AA2</f>
        <v>-6.4322370865922984</v>
      </c>
      <c r="AZ2">
        <f t="shared" ref="AZ2:AZ33" si="10">AC95-AC2</f>
        <v>0.55969999999999587</v>
      </c>
      <c r="BA2">
        <f>-((AF2-AF95)/AF2)*100</f>
        <v>-71.150997366409655</v>
      </c>
      <c r="BB2">
        <f>-((AG2-AG95)/AG2)*100</f>
        <v>-35.166308381201162</v>
      </c>
      <c r="BC2">
        <f t="shared" ref="BC2:BC33" si="11">AK95-AK2</f>
        <v>-2.9057761241965463E-2</v>
      </c>
      <c r="BD2">
        <f t="shared" ref="BD2:BD33" si="12">AL95-AL2</f>
        <v>0.19499999999999984</v>
      </c>
      <c r="BE2">
        <f t="shared" ref="BE2:BE33" si="13">AM95-AM2</f>
        <v>-146.71249999999998</v>
      </c>
      <c r="BF2">
        <f t="shared" ref="BF2:BF33" si="14">X95/X2</f>
        <v>0.28849002633590337</v>
      </c>
      <c r="BP2" s="54"/>
      <c r="BQ2" s="55"/>
    </row>
    <row r="3" spans="1:69" x14ac:dyDescent="0.35">
      <c r="A3" s="2">
        <v>44723</v>
      </c>
      <c r="B3" t="s">
        <v>18</v>
      </c>
      <c r="C3" t="s">
        <v>547</v>
      </c>
      <c r="D3" t="s">
        <v>133</v>
      </c>
      <c r="E3" t="s">
        <v>46</v>
      </c>
      <c r="F3">
        <v>16</v>
      </c>
      <c r="G3" t="s">
        <v>27</v>
      </c>
      <c r="H3" t="s">
        <v>140</v>
      </c>
      <c r="I3" t="s">
        <v>471</v>
      </c>
      <c r="J3" t="s">
        <v>471</v>
      </c>
      <c r="K3" t="s">
        <v>138</v>
      </c>
      <c r="L3">
        <v>0.51100000000000001</v>
      </c>
      <c r="M3">
        <v>1.37</v>
      </c>
      <c r="N3">
        <v>-0.13700000000000001</v>
      </c>
      <c r="O3" t="s">
        <v>139</v>
      </c>
      <c r="P3">
        <v>0.36799999999999999</v>
      </c>
      <c r="Q3">
        <v>0.14300000000000002</v>
      </c>
      <c r="R3">
        <v>3.95</v>
      </c>
      <c r="S3">
        <v>-0.39500000000000002</v>
      </c>
      <c r="T3">
        <v>-0.25800000000000001</v>
      </c>
      <c r="U3">
        <v>98.2</v>
      </c>
      <c r="V3">
        <v>7569.9434000000001</v>
      </c>
      <c r="W3">
        <v>0.38858695652173919</v>
      </c>
      <c r="X3">
        <v>3.7171232271581499E-5</v>
      </c>
      <c r="Y3">
        <v>2.8138412440412536E-5</v>
      </c>
      <c r="Z3">
        <v>28.138412440412537</v>
      </c>
      <c r="AA3">
        <v>109.06361411012611</v>
      </c>
      <c r="AB3">
        <v>3.5569710456749996E-2</v>
      </c>
      <c r="AC3">
        <v>31.959900000000001</v>
      </c>
      <c r="AD3">
        <v>73</v>
      </c>
      <c r="AE3">
        <v>794</v>
      </c>
      <c r="AF3">
        <v>37.171232271581502</v>
      </c>
      <c r="AG3">
        <v>10.416666666666666</v>
      </c>
      <c r="AH3" t="s">
        <v>559</v>
      </c>
      <c r="AI3" t="s">
        <v>561</v>
      </c>
      <c r="AJ3" t="s">
        <v>560</v>
      </c>
      <c r="AK3">
        <v>0.55247291970017987</v>
      </c>
      <c r="AL3">
        <v>1.6937500000000001</v>
      </c>
      <c r="AM3">
        <v>1071.175</v>
      </c>
      <c r="AN3" s="54">
        <v>3.3174055421566567E-2</v>
      </c>
      <c r="AO3" s="55">
        <v>23.35390337783668</v>
      </c>
      <c r="AP3">
        <f t="shared" si="0"/>
        <v>0.13300000000000001</v>
      </c>
      <c r="AQ3">
        <f t="shared" si="1"/>
        <v>0.28099999999999997</v>
      </c>
      <c r="AR3">
        <f t="shared" si="2"/>
        <v>9.1000000000000025E-2</v>
      </c>
      <c r="AS3">
        <f t="shared" si="3"/>
        <v>4.1999999999999982E-2</v>
      </c>
      <c r="AT3">
        <f t="shared" si="4"/>
        <v>1.157</v>
      </c>
      <c r="AU3">
        <f t="shared" si="5"/>
        <v>0.87600000000000011</v>
      </c>
      <c r="AV3">
        <f t="shared" si="6"/>
        <v>1.7103511722298204E-6</v>
      </c>
      <c r="AW3">
        <f t="shared" si="7"/>
        <v>1.2947261567903394E-6</v>
      </c>
      <c r="AX3">
        <f t="shared" si="8"/>
        <v>4.601276491813886</v>
      </c>
      <c r="AY3">
        <f t="shared" si="9"/>
        <v>-83.108465435344044</v>
      </c>
      <c r="AZ3">
        <f t="shared" si="10"/>
        <v>2.3972999999999978</v>
      </c>
      <c r="BA3">
        <f>-((AF3-AF96)/AF3)*100</f>
        <v>4.6012764918138975</v>
      </c>
      <c r="BB3">
        <f t="shared" ref="BB3:BB34" si="15">AG96-AG3</f>
        <v>-3.7271173950586851</v>
      </c>
      <c r="BC3">
        <f t="shared" si="11"/>
        <v>-0.11447003854703752</v>
      </c>
      <c r="BD3">
        <f t="shared" si="12"/>
        <v>0.4700000000000002</v>
      </c>
      <c r="BE3">
        <f t="shared" si="13"/>
        <v>58.812500000000227</v>
      </c>
      <c r="BF3">
        <f t="shared" si="14"/>
        <v>1.046012764918139</v>
      </c>
      <c r="BP3" s="54"/>
      <c r="BQ3" s="55"/>
    </row>
    <row r="4" spans="1:69" x14ac:dyDescent="0.35">
      <c r="A4" s="2">
        <v>44723</v>
      </c>
      <c r="B4" t="s">
        <v>18</v>
      </c>
      <c r="C4" t="s">
        <v>547</v>
      </c>
      <c r="D4" t="s">
        <v>133</v>
      </c>
      <c r="E4" t="s">
        <v>46</v>
      </c>
      <c r="F4">
        <v>10</v>
      </c>
      <c r="G4" t="s">
        <v>28</v>
      </c>
      <c r="H4" t="s">
        <v>44</v>
      </c>
      <c r="I4" t="s">
        <v>472</v>
      </c>
      <c r="J4" t="s">
        <v>472</v>
      </c>
      <c r="K4" t="s">
        <v>138</v>
      </c>
      <c r="L4">
        <v>0.75</v>
      </c>
      <c r="M4">
        <v>10.85</v>
      </c>
      <c r="N4">
        <v>-1.085</v>
      </c>
      <c r="O4" t="s">
        <v>139</v>
      </c>
      <c r="P4">
        <v>0.56799999999999995</v>
      </c>
      <c r="Q4">
        <v>0.18200000000000005</v>
      </c>
      <c r="R4">
        <v>15.95</v>
      </c>
      <c r="S4">
        <v>-1.595</v>
      </c>
      <c r="T4">
        <v>-0.51</v>
      </c>
      <c r="U4">
        <v>80</v>
      </c>
      <c r="V4">
        <v>5024</v>
      </c>
      <c r="W4">
        <v>0.32042253521126773</v>
      </c>
      <c r="X4">
        <v>2.9315144465882253E-5</v>
      </c>
      <c r="Y4">
        <v>1.4727928579659242E-5</v>
      </c>
      <c r="Z4">
        <v>14.727928579659242</v>
      </c>
      <c r="AA4">
        <v>28.878291332665178</v>
      </c>
      <c r="AB4">
        <v>0.24610991514044928</v>
      </c>
      <c r="AC4">
        <v>31.959900000000001</v>
      </c>
      <c r="AD4">
        <v>77.099999999999994</v>
      </c>
      <c r="AE4">
        <v>720</v>
      </c>
      <c r="AF4">
        <v>29.315144465882252</v>
      </c>
      <c r="AG4">
        <v>10.416666666666666</v>
      </c>
      <c r="AH4" t="s">
        <v>559</v>
      </c>
      <c r="AI4" t="s">
        <v>561</v>
      </c>
      <c r="AJ4" t="s">
        <v>560</v>
      </c>
      <c r="AK4">
        <v>0.55247291970017987</v>
      </c>
      <c r="AL4">
        <v>1.6937500000000001</v>
      </c>
      <c r="AM4">
        <v>1071.175</v>
      </c>
      <c r="AN4" s="54">
        <v>-1.3880826345383708E-2</v>
      </c>
      <c r="AO4" s="55">
        <v>20.827665812558859</v>
      </c>
      <c r="AP4">
        <f t="shared" si="0"/>
        <v>0.125</v>
      </c>
      <c r="AQ4">
        <f t="shared" si="1"/>
        <v>8.999999999999897E-3</v>
      </c>
      <c r="AR4">
        <f t="shared" si="2"/>
        <v>0.17500000000000004</v>
      </c>
      <c r="AS4">
        <f t="shared" si="3"/>
        <v>-5.0000000000000044E-2</v>
      </c>
      <c r="AT4">
        <f t="shared" si="4"/>
        <v>6.999999999999984E-2</v>
      </c>
      <c r="AU4">
        <f t="shared" si="5"/>
        <v>6.0999999999999943E-2</v>
      </c>
      <c r="AV4">
        <f t="shared" si="6"/>
        <v>-1.5131552108242794E-5</v>
      </c>
      <c r="AW4">
        <f t="shared" si="7"/>
        <v>-7.6020917791811782E-6</v>
      </c>
      <c r="AX4">
        <f t="shared" si="8"/>
        <v>-51.616843047979167</v>
      </c>
      <c r="AY4">
        <f t="shared" si="9"/>
        <v>-16.398717251267517</v>
      </c>
      <c r="AZ4">
        <f t="shared" si="10"/>
        <v>0.55969999999999587</v>
      </c>
      <c r="BA4">
        <f>-((AF4-AF97)/AF4)*100</f>
        <v>-51.616843047979167</v>
      </c>
      <c r="BB4">
        <f t="shared" si="15"/>
        <v>-3.6631571230417874</v>
      </c>
      <c r="BC4">
        <f t="shared" si="11"/>
        <v>-2.9057761241965463E-2</v>
      </c>
      <c r="BD4">
        <f t="shared" si="12"/>
        <v>0.19499999999999984</v>
      </c>
      <c r="BE4">
        <f t="shared" si="13"/>
        <v>-146.71249999999998</v>
      </c>
      <c r="BF4">
        <f t="shared" si="14"/>
        <v>0.48383156952020828</v>
      </c>
      <c r="BP4" s="54"/>
      <c r="BQ4" s="55"/>
    </row>
    <row r="5" spans="1:69" x14ac:dyDescent="0.35">
      <c r="A5" s="2">
        <v>44723</v>
      </c>
      <c r="B5" t="s">
        <v>18</v>
      </c>
      <c r="C5" t="s">
        <v>547</v>
      </c>
      <c r="D5" t="s">
        <v>133</v>
      </c>
      <c r="E5" t="s">
        <v>46</v>
      </c>
      <c r="F5">
        <v>3</v>
      </c>
      <c r="G5" t="s">
        <v>22</v>
      </c>
      <c r="H5" t="s">
        <v>102</v>
      </c>
      <c r="I5" t="s">
        <v>473</v>
      </c>
      <c r="J5" t="s">
        <v>473</v>
      </c>
      <c r="K5" t="s">
        <v>134</v>
      </c>
      <c r="L5">
        <v>0.71099999999999997</v>
      </c>
      <c r="M5">
        <v>8.89</v>
      </c>
      <c r="N5">
        <v>-0.88900000000000001</v>
      </c>
      <c r="O5" t="s">
        <v>135</v>
      </c>
      <c r="P5">
        <v>0.64800000000000002</v>
      </c>
      <c r="Q5">
        <v>6.2999999999999945E-2</v>
      </c>
      <c r="R5">
        <v>19.86</v>
      </c>
      <c r="S5">
        <v>-1.986</v>
      </c>
      <c r="T5">
        <v>-1.097</v>
      </c>
      <c r="U5">
        <v>51.75</v>
      </c>
      <c r="V5">
        <v>2102.2790625000002</v>
      </c>
      <c r="W5">
        <v>9.722222222222214E-2</v>
      </c>
      <c r="X5">
        <v>6.7528382236740597E-6</v>
      </c>
      <c r="Y5">
        <v>1.4196350410079669E-6</v>
      </c>
      <c r="Z5">
        <v>1.4196350410079668</v>
      </c>
      <c r="AA5">
        <v>1.2941066918942268</v>
      </c>
      <c r="AB5">
        <v>0.34678000629571593</v>
      </c>
      <c r="AC5">
        <v>31.959900000000001</v>
      </c>
      <c r="AD5">
        <v>12.1</v>
      </c>
      <c r="AE5">
        <v>290</v>
      </c>
      <c r="AF5">
        <v>6.7528382236740594</v>
      </c>
      <c r="AG5">
        <v>10.416666666666666</v>
      </c>
      <c r="AH5" t="s">
        <v>557</v>
      </c>
      <c r="AI5" t="s">
        <v>558</v>
      </c>
      <c r="AJ5" t="s">
        <v>562</v>
      </c>
      <c r="AK5">
        <v>0.55247291970017987</v>
      </c>
      <c r="AL5">
        <v>1.6937500000000001</v>
      </c>
      <c r="AM5">
        <v>1071.175</v>
      </c>
      <c r="AN5" s="54">
        <v>7.3426554335497676E-2</v>
      </c>
      <c r="AO5" s="55">
        <v>22.62647841477833</v>
      </c>
      <c r="AP5">
        <f t="shared" si="0"/>
        <v>8.8000000000000078E-2</v>
      </c>
      <c r="AQ5">
        <f t="shared" si="1"/>
        <v>1.2539999999999998</v>
      </c>
      <c r="AR5">
        <f t="shared" si="2"/>
        <v>5.2999999999999936E-2</v>
      </c>
      <c r="AS5">
        <f t="shared" si="3"/>
        <v>3.5000000000000142E-2</v>
      </c>
      <c r="AT5">
        <f t="shared" si="4"/>
        <v>1.2780000000000002</v>
      </c>
      <c r="AU5">
        <f t="shared" si="5"/>
        <v>2.4000000000000465E-2</v>
      </c>
      <c r="AV5">
        <f t="shared" si="6"/>
        <v>3.8072459624314915E-6</v>
      </c>
      <c r="AW5">
        <f t="shared" si="7"/>
        <v>8.0038934726073855E-7</v>
      </c>
      <c r="AX5">
        <f t="shared" si="8"/>
        <v>56.379937388164734</v>
      </c>
      <c r="AY5">
        <f t="shared" si="9"/>
        <v>0.6862897293981054</v>
      </c>
      <c r="AZ5">
        <f t="shared" si="10"/>
        <v>0.55969999999999587</v>
      </c>
      <c r="BA5">
        <f>-((AF5-AF98)/AF5)*100</f>
        <v>56.37993738816477</v>
      </c>
      <c r="BB5">
        <f t="shared" si="15"/>
        <v>-3.6631571230417874</v>
      </c>
      <c r="BC5">
        <f t="shared" si="11"/>
        <v>-2.9057761241965463E-2</v>
      </c>
      <c r="BD5">
        <f t="shared" si="12"/>
        <v>0.19499999999999984</v>
      </c>
      <c r="BE5">
        <f t="shared" si="13"/>
        <v>-146.71249999999998</v>
      </c>
      <c r="BF5">
        <f t="shared" si="14"/>
        <v>1.5637993738816476</v>
      </c>
      <c r="BP5" s="54"/>
      <c r="BQ5" s="55"/>
    </row>
    <row r="6" spans="1:69" x14ac:dyDescent="0.35">
      <c r="A6" s="2">
        <v>44723</v>
      </c>
      <c r="B6" t="s">
        <v>18</v>
      </c>
      <c r="C6" t="s">
        <v>547</v>
      </c>
      <c r="D6" t="s">
        <v>133</v>
      </c>
      <c r="E6" t="s">
        <v>46</v>
      </c>
      <c r="F6">
        <v>12</v>
      </c>
      <c r="G6" t="s">
        <v>22</v>
      </c>
      <c r="H6" t="s">
        <v>93</v>
      </c>
      <c r="I6" t="s">
        <v>474</v>
      </c>
      <c r="J6" t="s">
        <v>474</v>
      </c>
      <c r="K6" t="s">
        <v>138</v>
      </c>
      <c r="L6">
        <v>0.72</v>
      </c>
      <c r="M6">
        <v>5.69</v>
      </c>
      <c r="N6">
        <v>-0.56900000000000006</v>
      </c>
      <c r="O6" t="s">
        <v>139</v>
      </c>
      <c r="P6">
        <v>0.68600000000000005</v>
      </c>
      <c r="Q6">
        <v>3.3999999999999919E-2</v>
      </c>
      <c r="R6">
        <v>13.19</v>
      </c>
      <c r="S6">
        <v>-1.319</v>
      </c>
      <c r="T6">
        <v>-0.74999999999999989</v>
      </c>
      <c r="U6">
        <v>30.6</v>
      </c>
      <c r="V6">
        <v>735.04260000000011</v>
      </c>
      <c r="W6">
        <v>4.9562682215743316E-2</v>
      </c>
      <c r="X6">
        <v>2.946337693240351E-6</v>
      </c>
      <c r="Y6">
        <v>2.1656837185173904E-7</v>
      </c>
      <c r="Z6">
        <v>0.21656837185173905</v>
      </c>
      <c r="AA6">
        <v>0.28875782913565212</v>
      </c>
      <c r="AB6">
        <v>7.7378041882332854E-2</v>
      </c>
      <c r="AC6">
        <v>31.959900000000001</v>
      </c>
      <c r="AD6">
        <v>27</v>
      </c>
      <c r="AE6">
        <v>244</v>
      </c>
      <c r="AF6">
        <v>2.9463376932403511</v>
      </c>
      <c r="AG6">
        <v>10.416666666666666</v>
      </c>
      <c r="AH6" t="s">
        <v>557</v>
      </c>
      <c r="AI6" t="s">
        <v>558</v>
      </c>
      <c r="AJ6" t="s">
        <v>562</v>
      </c>
      <c r="AK6">
        <v>0.55247291970017987</v>
      </c>
      <c r="AL6">
        <v>1.6937500000000001</v>
      </c>
      <c r="AM6">
        <v>1071.175</v>
      </c>
      <c r="AN6" s="54">
        <v>1.6422015556633862E-2</v>
      </c>
      <c r="AO6" s="55">
        <v>5.8988277579259005</v>
      </c>
      <c r="AP6">
        <f t="shared" si="0"/>
        <v>4.9000000000000044E-2</v>
      </c>
      <c r="AQ6">
        <f t="shared" si="1"/>
        <v>1.1869999999999998</v>
      </c>
      <c r="AR6">
        <f t="shared" si="2"/>
        <v>9.7999999999999976E-2</v>
      </c>
      <c r="AS6">
        <f t="shared" si="3"/>
        <v>-4.8999999999999932E-2</v>
      </c>
      <c r="AT6">
        <f t="shared" si="4"/>
        <v>1.532</v>
      </c>
      <c r="AU6">
        <f t="shared" si="5"/>
        <v>0.34500000000000031</v>
      </c>
      <c r="AV6">
        <f t="shared" si="6"/>
        <v>-2.0114919023203095E-6</v>
      </c>
      <c r="AW6">
        <f t="shared" si="7"/>
        <v>-1.4785322377604665E-7</v>
      </c>
      <c r="AX6">
        <f t="shared" si="8"/>
        <v>-68.270921793356678</v>
      </c>
      <c r="AY6">
        <f t="shared" si="9"/>
        <v>-0.22600426924917505</v>
      </c>
      <c r="AZ6">
        <f t="shared" si="10"/>
        <v>0.55969999999999587</v>
      </c>
      <c r="BA6">
        <f>-((AF6-AF99)/AF6)*100</f>
        <v>-68.270921793356692</v>
      </c>
      <c r="BB6">
        <f t="shared" si="15"/>
        <v>-3.6631571230417874</v>
      </c>
      <c r="BC6">
        <f t="shared" si="11"/>
        <v>-2.9057761241965463E-2</v>
      </c>
      <c r="BD6">
        <f t="shared" si="12"/>
        <v>0.19499999999999984</v>
      </c>
      <c r="BE6">
        <f t="shared" si="13"/>
        <v>-146.71249999999998</v>
      </c>
      <c r="BF6">
        <f t="shared" si="14"/>
        <v>0.31729078206643319</v>
      </c>
      <c r="BP6" s="54"/>
      <c r="BQ6" s="55"/>
    </row>
    <row r="7" spans="1:69" x14ac:dyDescent="0.35">
      <c r="A7" s="2">
        <v>44723</v>
      </c>
      <c r="B7" t="s">
        <v>18</v>
      </c>
      <c r="C7" t="s">
        <v>547</v>
      </c>
      <c r="D7" t="s">
        <v>133</v>
      </c>
      <c r="E7" t="s">
        <v>46</v>
      </c>
      <c r="F7">
        <v>9</v>
      </c>
      <c r="G7" t="s">
        <v>30</v>
      </c>
      <c r="H7" t="s">
        <v>137</v>
      </c>
      <c r="I7" t="s">
        <v>475</v>
      </c>
      <c r="J7" t="s">
        <v>475</v>
      </c>
      <c r="K7" t="s">
        <v>138</v>
      </c>
      <c r="L7">
        <v>0.64500000000000002</v>
      </c>
      <c r="M7">
        <v>4.71</v>
      </c>
      <c r="N7">
        <v>-0.47099999999999997</v>
      </c>
      <c r="O7" t="s">
        <v>139</v>
      </c>
      <c r="P7">
        <v>0.65100000000000002</v>
      </c>
      <c r="Q7">
        <v>-6.0000000000000053E-3</v>
      </c>
      <c r="R7">
        <v>5.46</v>
      </c>
      <c r="S7">
        <v>-0.54600000000000004</v>
      </c>
      <c r="T7">
        <v>-7.5000000000000067E-2</v>
      </c>
      <c r="U7">
        <v>104.2</v>
      </c>
      <c r="V7">
        <v>8523.247400000002</v>
      </c>
      <c r="W7">
        <v>9.3023255813953574E-3</v>
      </c>
      <c r="X7">
        <v>3.757362891720048E-7</v>
      </c>
      <c r="Y7">
        <v>3.202493349770939E-7</v>
      </c>
      <c r="Z7">
        <v>0.3202493349770939</v>
      </c>
      <c r="AA7">
        <v>4.269991133027915</v>
      </c>
      <c r="AB7">
        <v>1.9385523628268942E-2</v>
      </c>
      <c r="AC7">
        <v>31.959900000000001</v>
      </c>
      <c r="AD7">
        <v>128</v>
      </c>
      <c r="AE7">
        <v>930</v>
      </c>
      <c r="AF7">
        <v>0.3757362891720048</v>
      </c>
      <c r="AG7">
        <v>10.416666666666666</v>
      </c>
      <c r="AH7" t="s">
        <v>557</v>
      </c>
      <c r="AI7" t="s">
        <v>561</v>
      </c>
      <c r="AJ7" t="s">
        <v>560</v>
      </c>
      <c r="AK7">
        <v>0.55247291970017987</v>
      </c>
      <c r="AL7">
        <v>1.6937500000000001</v>
      </c>
      <c r="AM7">
        <v>1071.175</v>
      </c>
      <c r="AN7" s="54">
        <v>-8.0073224214642878E-3</v>
      </c>
      <c r="AO7" s="55">
        <v>11.271428195052852</v>
      </c>
      <c r="AP7">
        <f t="shared" si="0"/>
        <v>-0.15600000000000003</v>
      </c>
      <c r="AQ7">
        <f t="shared" si="1"/>
        <v>0.32700000000000007</v>
      </c>
      <c r="AR7">
        <f t="shared" si="2"/>
        <v>-0.125</v>
      </c>
      <c r="AS7">
        <f t="shared" si="3"/>
        <v>-3.1000000000000028E-2</v>
      </c>
      <c r="AT7">
        <f t="shared" si="4"/>
        <v>0.17700000000000005</v>
      </c>
      <c r="AU7">
        <f t="shared" si="5"/>
        <v>-0.15000000000000002</v>
      </c>
      <c r="AV7">
        <f t="shared" si="6"/>
        <v>4.5840627272491089E-6</v>
      </c>
      <c r="AW7">
        <f t="shared" si="7"/>
        <v>3.9071100721462889E-6</v>
      </c>
      <c r="AX7">
        <f t="shared" si="8"/>
        <v>1220.0212913559203</v>
      </c>
      <c r="AY7">
        <f t="shared" si="9"/>
        <v>52.094800961950547</v>
      </c>
      <c r="AZ7">
        <f t="shared" si="10"/>
        <v>0.55969999999999587</v>
      </c>
      <c r="BA7" t="s">
        <v>103</v>
      </c>
      <c r="BB7">
        <f t="shared" si="15"/>
        <v>-3.6631571230417874</v>
      </c>
      <c r="BC7">
        <f t="shared" si="11"/>
        <v>-2.9057761241965463E-2</v>
      </c>
      <c r="BD7">
        <f t="shared" si="12"/>
        <v>0.19499999999999984</v>
      </c>
      <c r="BE7">
        <f t="shared" si="13"/>
        <v>-146.71249999999998</v>
      </c>
      <c r="BF7">
        <f t="shared" si="14"/>
        <v>13.200212913559206</v>
      </c>
      <c r="BP7" s="54"/>
      <c r="BQ7" s="55"/>
    </row>
    <row r="8" spans="1:69" x14ac:dyDescent="0.35">
      <c r="A8" s="2">
        <v>44723</v>
      </c>
      <c r="B8" t="s">
        <v>18</v>
      </c>
      <c r="C8" t="s">
        <v>547</v>
      </c>
      <c r="D8" t="s">
        <v>133</v>
      </c>
      <c r="E8" t="s">
        <v>46</v>
      </c>
      <c r="F8">
        <v>11</v>
      </c>
      <c r="G8" t="s">
        <v>33</v>
      </c>
      <c r="H8" t="s">
        <v>64</v>
      </c>
      <c r="I8" t="s">
        <v>476</v>
      </c>
      <c r="J8" t="s">
        <v>476</v>
      </c>
      <c r="K8" t="s">
        <v>138</v>
      </c>
      <c r="L8">
        <v>0.55700000000000005</v>
      </c>
      <c r="M8">
        <v>4.91</v>
      </c>
      <c r="N8">
        <v>-0.49099999999999999</v>
      </c>
      <c r="O8" t="s">
        <v>139</v>
      </c>
      <c r="P8">
        <v>0.50600000000000001</v>
      </c>
      <c r="Q8">
        <v>5.1000000000000045E-2</v>
      </c>
      <c r="R8">
        <v>7.83</v>
      </c>
      <c r="S8">
        <v>-0.78300000000000003</v>
      </c>
      <c r="T8">
        <v>-0.29200000000000004</v>
      </c>
      <c r="U8">
        <v>75.099999999999994</v>
      </c>
      <c r="V8">
        <v>4427.4078499999996</v>
      </c>
      <c r="W8">
        <v>0.10079051383399218</v>
      </c>
      <c r="X8">
        <v>7.0592174818855877E-6</v>
      </c>
      <c r="Y8">
        <v>3.1254034894157484E-6</v>
      </c>
      <c r="Z8">
        <v>3.1254034894157483</v>
      </c>
      <c r="AA8">
        <v>10.703436607588177</v>
      </c>
      <c r="AB8">
        <v>0.3729374940580229</v>
      </c>
      <c r="AC8">
        <v>31.959900000000001</v>
      </c>
      <c r="AD8">
        <v>56.6</v>
      </c>
      <c r="AE8">
        <v>445</v>
      </c>
      <c r="AF8">
        <v>7.0592174818855877</v>
      </c>
      <c r="AG8">
        <v>10.416666666666666</v>
      </c>
      <c r="AH8" t="s">
        <v>559</v>
      </c>
      <c r="AI8" t="s">
        <v>561</v>
      </c>
      <c r="AJ8" t="s">
        <v>560</v>
      </c>
      <c r="AK8">
        <v>0.55247291970017987</v>
      </c>
      <c r="AL8">
        <v>1.6937500000000001</v>
      </c>
      <c r="AM8">
        <v>1071.175</v>
      </c>
      <c r="AN8" s="54">
        <v>4.5968748054476261E-2</v>
      </c>
      <c r="AO8" s="55">
        <v>-39.768594428190333</v>
      </c>
      <c r="AP8">
        <f t="shared" si="0"/>
        <v>0.1359999999999999</v>
      </c>
      <c r="AQ8" t="e">
        <f t="shared" si="1"/>
        <v>#VALUE!</v>
      </c>
      <c r="AR8">
        <f t="shared" si="2"/>
        <v>0.25900000000000001</v>
      </c>
      <c r="AS8">
        <f t="shared" si="3"/>
        <v>-0.12300000000000011</v>
      </c>
      <c r="AT8" t="e">
        <f t="shared" si="4"/>
        <v>#VALUE!</v>
      </c>
      <c r="AU8" t="e">
        <f t="shared" si="5"/>
        <v>#VALUE!</v>
      </c>
      <c r="AV8">
        <f t="shared" si="6"/>
        <v>2.6870139207592257E-7</v>
      </c>
      <c r="AW8">
        <f t="shared" si="7"/>
        <v>1.1896506525828645E-7</v>
      </c>
      <c r="AX8">
        <f t="shared" si="8"/>
        <v>3.8063906200004096</v>
      </c>
      <c r="AY8" t="e">
        <f t="shared" si="9"/>
        <v>#VALUE!</v>
      </c>
      <c r="AZ8">
        <f t="shared" si="10"/>
        <v>0.55969999999999587</v>
      </c>
      <c r="BA8">
        <f>-((AF8-AF101)/AF8)*100</f>
        <v>3.8063906200004207</v>
      </c>
      <c r="BB8">
        <f t="shared" si="15"/>
        <v>-3.6631571230417874</v>
      </c>
      <c r="BC8">
        <f t="shared" si="11"/>
        <v>-2.9057761241965463E-2</v>
      </c>
      <c r="BD8">
        <f t="shared" si="12"/>
        <v>0.19499999999999984</v>
      </c>
      <c r="BE8">
        <f t="shared" si="13"/>
        <v>-146.71249999999998</v>
      </c>
      <c r="BF8">
        <f t="shared" si="14"/>
        <v>1.0380639062000041</v>
      </c>
      <c r="BP8" s="54"/>
      <c r="BQ8" s="55"/>
    </row>
    <row r="9" spans="1:69" x14ac:dyDescent="0.35">
      <c r="A9" s="2">
        <v>44723</v>
      </c>
      <c r="B9" t="s">
        <v>18</v>
      </c>
      <c r="C9" t="s">
        <v>547</v>
      </c>
      <c r="D9" t="s">
        <v>133</v>
      </c>
      <c r="E9" t="s">
        <v>46</v>
      </c>
      <c r="F9">
        <v>8</v>
      </c>
      <c r="G9" t="s">
        <v>33</v>
      </c>
      <c r="H9" t="s">
        <v>54</v>
      </c>
      <c r="I9" t="s">
        <v>477</v>
      </c>
      <c r="J9" t="s">
        <v>477</v>
      </c>
      <c r="K9" t="s">
        <v>134</v>
      </c>
      <c r="L9">
        <v>0.70399999999999996</v>
      </c>
      <c r="M9">
        <v>3.65</v>
      </c>
      <c r="N9">
        <v>-0.36499999999999999</v>
      </c>
      <c r="O9" t="s">
        <v>135</v>
      </c>
      <c r="P9">
        <v>0.54300000000000004</v>
      </c>
      <c r="Q9">
        <v>0.16099999999999992</v>
      </c>
      <c r="R9">
        <v>8.7799999999999994</v>
      </c>
      <c r="S9">
        <v>-0.87799999999999989</v>
      </c>
      <c r="T9">
        <v>-0.5129999999999999</v>
      </c>
      <c r="U9">
        <v>83.9</v>
      </c>
      <c r="V9">
        <v>5525.7798500000008</v>
      </c>
      <c r="W9">
        <v>0.29650092081031293</v>
      </c>
      <c r="X9">
        <v>2.6644711644573756E-5</v>
      </c>
      <c r="Y9">
        <v>1.4723281071464605E-5</v>
      </c>
      <c r="Z9">
        <v>14.723281071464605</v>
      </c>
      <c r="AA9">
        <v>28.700352965817949</v>
      </c>
      <c r="AB9">
        <v>1</v>
      </c>
      <c r="AC9">
        <v>31.959900000000001</v>
      </c>
      <c r="AD9">
        <v>74.8</v>
      </c>
      <c r="AE9">
        <v>670</v>
      </c>
      <c r="AF9">
        <v>26.644711644573757</v>
      </c>
      <c r="AG9">
        <v>10.416666666666666</v>
      </c>
      <c r="AH9" t="s">
        <v>559</v>
      </c>
      <c r="AI9" t="s">
        <v>561</v>
      </c>
      <c r="AJ9" t="s">
        <v>560</v>
      </c>
      <c r="AK9">
        <v>0.55247291970017987</v>
      </c>
      <c r="AL9">
        <v>1.6937500000000001</v>
      </c>
      <c r="AM9">
        <v>1071.175</v>
      </c>
      <c r="AN9" s="54">
        <v>4.3850573576126081E-2</v>
      </c>
      <c r="AO9" s="55">
        <v>-5.4228336277165878</v>
      </c>
      <c r="AP9">
        <f t="shared" si="0"/>
        <v>0.13600000000000001</v>
      </c>
      <c r="AQ9">
        <f t="shared" si="1"/>
        <v>2.3579999999999997</v>
      </c>
      <c r="AR9">
        <f t="shared" si="2"/>
        <v>0.35899999999999999</v>
      </c>
      <c r="AS9">
        <f t="shared" si="3"/>
        <v>-0.22299999999999998</v>
      </c>
      <c r="AT9">
        <f t="shared" si="4"/>
        <v>2.1059999999999999</v>
      </c>
      <c r="AU9">
        <f t="shared" si="5"/>
        <v>-0.25199999999999978</v>
      </c>
      <c r="AV9">
        <f t="shared" si="6"/>
        <v>-2.1834177184765186E-5</v>
      </c>
      <c r="AW9">
        <f t="shared" si="7"/>
        <v>-1.2065085632890521E-5</v>
      </c>
      <c r="AX9">
        <f t="shared" si="8"/>
        <v>-81.945631373390214</v>
      </c>
      <c r="AY9">
        <f t="shared" si="9"/>
        <v>-18.515696113043688</v>
      </c>
      <c r="AZ9">
        <f t="shared" si="10"/>
        <v>2.3972999999999978</v>
      </c>
      <c r="BA9">
        <f>-((AF9-AF102)/AF9)*100</f>
        <v>-81.945631373390214</v>
      </c>
      <c r="BB9">
        <f t="shared" si="15"/>
        <v>-3.7271173950586851</v>
      </c>
      <c r="BC9">
        <f t="shared" si="11"/>
        <v>-0.11447003854703752</v>
      </c>
      <c r="BD9">
        <f t="shared" si="12"/>
        <v>0.4700000000000002</v>
      </c>
      <c r="BE9">
        <f t="shared" si="13"/>
        <v>58.812500000000227</v>
      </c>
      <c r="BF9">
        <f t="shared" si="14"/>
        <v>0.18054368626609793</v>
      </c>
      <c r="BP9" s="54"/>
      <c r="BQ9" s="55"/>
    </row>
    <row r="10" spans="1:69" x14ac:dyDescent="0.35">
      <c r="A10" s="2">
        <v>44723</v>
      </c>
      <c r="B10" t="s">
        <v>18</v>
      </c>
      <c r="C10" t="s">
        <v>547</v>
      </c>
      <c r="D10" t="s">
        <v>133</v>
      </c>
      <c r="E10" t="s">
        <v>46</v>
      </c>
      <c r="F10">
        <v>7</v>
      </c>
      <c r="G10" t="s">
        <v>33</v>
      </c>
      <c r="H10" t="s">
        <v>89</v>
      </c>
      <c r="I10" t="s">
        <v>478</v>
      </c>
      <c r="J10" t="s">
        <v>478</v>
      </c>
      <c r="K10" t="s">
        <v>134</v>
      </c>
      <c r="L10">
        <v>0.58099999999999996</v>
      </c>
      <c r="M10">
        <v>3.12</v>
      </c>
      <c r="N10">
        <v>-0.312</v>
      </c>
      <c r="O10" t="s">
        <v>135</v>
      </c>
      <c r="P10">
        <v>0.44900000000000001</v>
      </c>
      <c r="Q10">
        <v>0.13199999999999995</v>
      </c>
      <c r="R10">
        <v>7.53</v>
      </c>
      <c r="S10">
        <v>-0.753</v>
      </c>
      <c r="T10">
        <v>-0.441</v>
      </c>
      <c r="U10">
        <v>75.5</v>
      </c>
      <c r="V10">
        <v>4474.69625</v>
      </c>
      <c r="W10">
        <v>0.29398663697104666</v>
      </c>
      <c r="X10">
        <v>2.6366848568268059E-5</v>
      </c>
      <c r="Y10">
        <v>1.1798363841274694E-5</v>
      </c>
      <c r="Z10">
        <v>11.798363841274695</v>
      </c>
      <c r="AA10">
        <v>26.753659504024249</v>
      </c>
      <c r="AB10">
        <v>0.93217189003006051</v>
      </c>
      <c r="AC10">
        <v>31.959900000000001</v>
      </c>
      <c r="AD10">
        <v>70.599999999999994</v>
      </c>
      <c r="AE10">
        <v>700</v>
      </c>
      <c r="AF10">
        <v>26.366848568268061</v>
      </c>
      <c r="AG10">
        <v>10.416666666666666</v>
      </c>
      <c r="AH10" t="s">
        <v>559</v>
      </c>
      <c r="AI10" t="s">
        <v>561</v>
      </c>
      <c r="AJ10" t="s">
        <v>560</v>
      </c>
      <c r="AK10">
        <v>0.55247291970017987</v>
      </c>
      <c r="AL10">
        <v>1.6937500000000001</v>
      </c>
      <c r="AM10">
        <v>1071.175</v>
      </c>
      <c r="AN10" s="56">
        <v>0</v>
      </c>
      <c r="AO10" s="57">
        <v>0</v>
      </c>
      <c r="AP10">
        <f t="shared" si="0"/>
        <v>0.11899999999999999</v>
      </c>
      <c r="AQ10">
        <f t="shared" si="1"/>
        <v>2.2070000000000003</v>
      </c>
      <c r="AR10">
        <f t="shared" si="2"/>
        <v>0.28199999999999997</v>
      </c>
      <c r="AS10">
        <f t="shared" si="3"/>
        <v>-0.16299999999999998</v>
      </c>
      <c r="AT10">
        <f t="shared" si="4"/>
        <v>2.081</v>
      </c>
      <c r="AU10">
        <f t="shared" si="5"/>
        <v>-0.12600000000000006</v>
      </c>
      <c r="AV10">
        <f t="shared" si="6"/>
        <v>-2.3801788621538455E-5</v>
      </c>
      <c r="AW10">
        <f t="shared" si="7"/>
        <v>-1.0650577428809079E-5</v>
      </c>
      <c r="AX10">
        <f t="shared" si="8"/>
        <v>-90.271647595319379</v>
      </c>
      <c r="AY10">
        <f t="shared" si="9"/>
        <v>-23.109893115244514</v>
      </c>
      <c r="AZ10">
        <f t="shared" si="10"/>
        <v>2.3972999999999978</v>
      </c>
      <c r="BA10">
        <f>-((AF10-AF103)/AF10)*100</f>
        <v>-90.271647595319365</v>
      </c>
      <c r="BB10">
        <f t="shared" si="15"/>
        <v>-3.7271173950586851</v>
      </c>
      <c r="BC10">
        <f t="shared" si="11"/>
        <v>-0.11447003854703752</v>
      </c>
      <c r="BD10">
        <f t="shared" si="12"/>
        <v>0.4700000000000002</v>
      </c>
      <c r="BE10">
        <f t="shared" si="13"/>
        <v>58.812500000000227</v>
      </c>
      <c r="BF10">
        <f t="shared" si="14"/>
        <v>9.728352404680625E-2</v>
      </c>
      <c r="BP10" s="56"/>
      <c r="BQ10" s="57"/>
    </row>
    <row r="11" spans="1:69" s="13" customFormat="1" x14ac:dyDescent="0.35">
      <c r="A11" s="2">
        <v>44723</v>
      </c>
      <c r="B11" t="s">
        <v>18</v>
      </c>
      <c r="C11" t="s">
        <v>547</v>
      </c>
      <c r="D11" t="s">
        <v>133</v>
      </c>
      <c r="E11" t="s">
        <v>46</v>
      </c>
      <c r="F11">
        <v>6</v>
      </c>
      <c r="G11" t="s">
        <v>41</v>
      </c>
      <c r="H11" t="s">
        <v>136</v>
      </c>
      <c r="I11" t="s">
        <v>480</v>
      </c>
      <c r="J11" t="s">
        <v>480</v>
      </c>
      <c r="K11" t="s">
        <v>134</v>
      </c>
      <c r="L11">
        <v>0.95699999999999996</v>
      </c>
      <c r="M11">
        <v>4.83</v>
      </c>
      <c r="N11">
        <v>-0.48299999999999998</v>
      </c>
      <c r="O11" t="s">
        <v>135</v>
      </c>
      <c r="P11">
        <v>0.80100000000000005</v>
      </c>
      <c r="Q11">
        <v>0.15599999999999992</v>
      </c>
      <c r="R11">
        <v>8.84</v>
      </c>
      <c r="S11">
        <v>-0.88400000000000001</v>
      </c>
      <c r="T11">
        <v>-0.40100000000000002</v>
      </c>
      <c r="U11">
        <v>131.5</v>
      </c>
      <c r="V11">
        <v>13574.41625</v>
      </c>
      <c r="W11">
        <v>0.194756554307116</v>
      </c>
      <c r="X11">
        <v>1.5882238545008922E-5</v>
      </c>
      <c r="Y11">
        <v>2.1559211699174549E-5</v>
      </c>
      <c r="Z11">
        <v>21.559211699174551</v>
      </c>
      <c r="AA11">
        <v>53.763620197442769</v>
      </c>
      <c r="AB11">
        <v>0.29170514045472101</v>
      </c>
      <c r="AC11">
        <v>31.959900000000001</v>
      </c>
      <c r="AD11">
        <v>136.30000000000001</v>
      </c>
      <c r="AE11">
        <v>832</v>
      </c>
      <c r="AF11">
        <v>15.882238545008899</v>
      </c>
      <c r="AG11">
        <v>10.416666666666666</v>
      </c>
      <c r="AH11" t="s">
        <v>559</v>
      </c>
      <c r="AI11" t="s">
        <v>558</v>
      </c>
      <c r="AJ11" t="s">
        <v>562</v>
      </c>
      <c r="AK11">
        <v>0.55247291970017987</v>
      </c>
      <c r="AL11">
        <v>1.6937500000000001</v>
      </c>
      <c r="AM11">
        <v>1071.175</v>
      </c>
      <c r="AN11" s="54">
        <v>-4.1067369666072644E-3</v>
      </c>
      <c r="AO11" s="55">
        <v>9.2367923053650234</v>
      </c>
      <c r="AP11">
        <f t="shared" si="0"/>
        <v>0.1090000000000001</v>
      </c>
      <c r="AQ11">
        <f t="shared" si="1"/>
        <v>0.84900000000000009</v>
      </c>
      <c r="AR11">
        <f t="shared" si="2"/>
        <v>0.10099999999999998</v>
      </c>
      <c r="AS11">
        <f t="shared" si="3"/>
        <v>8.0000000000001181E-3</v>
      </c>
      <c r="AT11">
        <f t="shared" si="4"/>
        <v>1.605</v>
      </c>
      <c r="AU11">
        <f t="shared" si="5"/>
        <v>0.75599999999999978</v>
      </c>
      <c r="AV11">
        <f t="shared" si="6"/>
        <v>-1.2887039953737798E-6</v>
      </c>
      <c r="AW11">
        <f t="shared" si="7"/>
        <v>-1.7493404456241756E-6</v>
      </c>
      <c r="AX11">
        <f t="shared" si="8"/>
        <v>-8.114120636846641</v>
      </c>
      <c r="AY11">
        <f t="shared" si="9"/>
        <v>-36.641864576396635</v>
      </c>
      <c r="AZ11">
        <f t="shared" si="10"/>
        <v>2.3972999999999978</v>
      </c>
      <c r="BA11">
        <f>-((AF11-AF104)/AF11)*100</f>
        <v>-8.1141206368465024</v>
      </c>
      <c r="BB11">
        <f t="shared" si="15"/>
        <v>-3.7271173950586851</v>
      </c>
      <c r="BC11">
        <f t="shared" si="11"/>
        <v>-0.11447003854703752</v>
      </c>
      <c r="BD11">
        <f t="shared" si="12"/>
        <v>0.4700000000000002</v>
      </c>
      <c r="BE11">
        <f t="shared" si="13"/>
        <v>58.812500000000227</v>
      </c>
      <c r="BF11">
        <f t="shared" si="14"/>
        <v>0.91885879363153367</v>
      </c>
      <c r="BG11"/>
      <c r="BH11"/>
      <c r="BI11"/>
      <c r="BJ11"/>
      <c r="BK11"/>
      <c r="BL11"/>
      <c r="BM11"/>
      <c r="BN11"/>
      <c r="BO11"/>
      <c r="BP11" s="34"/>
      <c r="BQ11" s="34"/>
    </row>
    <row r="12" spans="1:69" x14ac:dyDescent="0.35">
      <c r="A12" s="2">
        <v>44723</v>
      </c>
      <c r="B12" t="s">
        <v>18</v>
      </c>
      <c r="C12" t="s">
        <v>547</v>
      </c>
      <c r="D12" t="s">
        <v>133</v>
      </c>
      <c r="E12" t="s">
        <v>46</v>
      </c>
      <c r="F12">
        <v>15</v>
      </c>
      <c r="G12" t="s">
        <v>29</v>
      </c>
      <c r="H12" t="s">
        <v>52</v>
      </c>
      <c r="I12" t="s">
        <v>481</v>
      </c>
      <c r="J12" t="s">
        <v>481</v>
      </c>
      <c r="K12" t="s">
        <v>138</v>
      </c>
      <c r="L12">
        <v>0.58299999999999996</v>
      </c>
      <c r="M12">
        <v>5.83</v>
      </c>
      <c r="N12">
        <v>-0.58299999999999996</v>
      </c>
      <c r="O12" t="s">
        <v>139</v>
      </c>
      <c r="P12">
        <v>0.40600000000000003</v>
      </c>
      <c r="Q12">
        <v>0.17699999999999994</v>
      </c>
      <c r="R12">
        <v>15.93</v>
      </c>
      <c r="S12">
        <v>-1.593</v>
      </c>
      <c r="T12">
        <v>-1.01</v>
      </c>
      <c r="U12">
        <v>93.95</v>
      </c>
      <c r="V12">
        <v>6928.8829625000008</v>
      </c>
      <c r="W12">
        <v>0.43596059113300473</v>
      </c>
      <c r="X12">
        <v>4.2825900629069753E-5</v>
      </c>
      <c r="Y12">
        <v>2.9673565322247946E-5</v>
      </c>
      <c r="Z12">
        <v>29.673565322247946</v>
      </c>
      <c r="AA12">
        <v>29.379767645790047</v>
      </c>
      <c r="AB12">
        <v>0.65361577513014679</v>
      </c>
      <c r="AC12">
        <v>31.959900000000001</v>
      </c>
      <c r="AD12">
        <v>79.7</v>
      </c>
      <c r="AE12">
        <v>858</v>
      </c>
      <c r="AF12">
        <v>42.82590062906975</v>
      </c>
      <c r="AG12">
        <v>10.416666666666666</v>
      </c>
      <c r="AH12" t="s">
        <v>557</v>
      </c>
      <c r="AI12" t="s">
        <v>558</v>
      </c>
      <c r="AJ12" t="s">
        <v>562</v>
      </c>
      <c r="AK12">
        <v>0.55247291970017987</v>
      </c>
      <c r="AL12">
        <v>1.6937500000000001</v>
      </c>
      <c r="AM12">
        <v>1071.175</v>
      </c>
      <c r="AN12" s="54">
        <v>2.1258629216131218E-2</v>
      </c>
      <c r="AO12" s="55">
        <v>12.347631639816555</v>
      </c>
      <c r="AP12">
        <f t="shared" si="0"/>
        <v>0.13800000000000001</v>
      </c>
      <c r="AQ12">
        <f t="shared" si="1"/>
        <v>2.1310000000000002</v>
      </c>
      <c r="AR12">
        <f t="shared" si="2"/>
        <v>0.16099999999999992</v>
      </c>
      <c r="AS12">
        <f t="shared" si="3"/>
        <v>-2.2999999999999909E-2</v>
      </c>
      <c r="AT12">
        <f t="shared" si="4"/>
        <v>2.0960000000000001</v>
      </c>
      <c r="AU12">
        <f t="shared" si="5"/>
        <v>-3.499999999999992E-2</v>
      </c>
      <c r="AV12">
        <f t="shared" si="6"/>
        <v>-1.8907935782590709E-5</v>
      </c>
      <c r="AW12">
        <f t="shared" si="7"/>
        <v>-1.3101087410003689E-5</v>
      </c>
      <c r="AX12">
        <f t="shared" si="8"/>
        <v>-44.150702039774998</v>
      </c>
      <c r="AY12">
        <f t="shared" si="9"/>
        <v>-12.382354402462607</v>
      </c>
      <c r="AZ12">
        <f t="shared" si="10"/>
        <v>2.3972999999999978</v>
      </c>
      <c r="BA12">
        <f>-((AF12-AF105)/AF12)*100</f>
        <v>-44.150702039774984</v>
      </c>
      <c r="BB12">
        <f t="shared" si="15"/>
        <v>-3.7271173950586851</v>
      </c>
      <c r="BC12">
        <f t="shared" si="11"/>
        <v>-0.11447003854703752</v>
      </c>
      <c r="BD12">
        <f t="shared" si="12"/>
        <v>0.4700000000000002</v>
      </c>
      <c r="BE12">
        <f t="shared" si="13"/>
        <v>58.812500000000227</v>
      </c>
      <c r="BF12">
        <f t="shared" si="14"/>
        <v>0.55849297960225008</v>
      </c>
      <c r="BP12" s="54"/>
      <c r="BQ12" s="55"/>
    </row>
    <row r="13" spans="1:69" x14ac:dyDescent="0.35">
      <c r="A13" s="2">
        <v>44723</v>
      </c>
      <c r="B13" t="s">
        <v>18</v>
      </c>
      <c r="C13" t="s">
        <v>547</v>
      </c>
      <c r="D13" t="s">
        <v>133</v>
      </c>
      <c r="E13" t="s">
        <v>46</v>
      </c>
      <c r="F13">
        <v>2</v>
      </c>
      <c r="G13" t="s">
        <v>37</v>
      </c>
      <c r="H13" t="s">
        <v>98</v>
      </c>
      <c r="I13" t="s">
        <v>482</v>
      </c>
      <c r="J13" t="s">
        <v>482</v>
      </c>
      <c r="K13" t="s">
        <v>134</v>
      </c>
      <c r="L13">
        <v>0.70799999999999996</v>
      </c>
      <c r="M13">
        <v>6.04</v>
      </c>
      <c r="N13">
        <v>-0.60399999999999998</v>
      </c>
      <c r="O13" t="s">
        <v>135</v>
      </c>
      <c r="P13">
        <v>0.71</v>
      </c>
      <c r="Q13">
        <v>-2.0000000000000018E-3</v>
      </c>
      <c r="R13">
        <v>15.71</v>
      </c>
      <c r="S13">
        <v>-1.5710000000000002</v>
      </c>
      <c r="T13">
        <v>-0.96700000000000019</v>
      </c>
      <c r="U13">
        <v>57.95</v>
      </c>
      <c r="V13">
        <v>2636.1889625000003</v>
      </c>
      <c r="W13">
        <v>2.8248587570621495E-3</v>
      </c>
      <c r="X13">
        <v>8.66410976779867E-8</v>
      </c>
      <c r="Y13">
        <v>2.2840230539759293E-8</v>
      </c>
      <c r="Z13">
        <v>2.2840230539759292E-2</v>
      </c>
      <c r="AA13">
        <v>2.361967997906855E-2</v>
      </c>
      <c r="AB13">
        <v>4.7142096384875819E-4</v>
      </c>
      <c r="AC13">
        <v>31.959900000000001</v>
      </c>
      <c r="AD13">
        <v>51.9</v>
      </c>
      <c r="AE13">
        <v>645</v>
      </c>
      <c r="AF13">
        <v>8.6641097677986695E-2</v>
      </c>
      <c r="AG13">
        <v>10.416666666666666</v>
      </c>
      <c r="AH13" t="s">
        <v>557</v>
      </c>
      <c r="AI13" t="s">
        <v>558</v>
      </c>
      <c r="AJ13" t="s">
        <v>562</v>
      </c>
      <c r="AK13">
        <v>0.55247291970017987</v>
      </c>
      <c r="AL13">
        <v>1.6937500000000001</v>
      </c>
      <c r="AM13">
        <v>1071.175</v>
      </c>
      <c r="AN13" s="54">
        <v>2.8758319692770054E-2</v>
      </c>
      <c r="AO13" s="55">
        <v>0.71718748709344571</v>
      </c>
      <c r="AP13">
        <f t="shared" si="0"/>
        <v>9.1000000000000081E-2</v>
      </c>
      <c r="AQ13">
        <f t="shared" si="1"/>
        <v>1.0049999999999999</v>
      </c>
      <c r="AR13">
        <f t="shared" si="2"/>
        <v>6.1000000000000054E-2</v>
      </c>
      <c r="AS13">
        <f t="shared" si="3"/>
        <v>3.0000000000000027E-2</v>
      </c>
      <c r="AT13">
        <f t="shared" si="4"/>
        <v>0.7849999999999997</v>
      </c>
      <c r="AU13">
        <f t="shared" si="5"/>
        <v>-0.22000000000000031</v>
      </c>
      <c r="AV13">
        <f t="shared" si="6"/>
        <v>1.922611593051251E-6</v>
      </c>
      <c r="AW13">
        <f t="shared" si="7"/>
        <v>5.0683674607762502E-7</v>
      </c>
      <c r="AX13">
        <f t="shared" si="8"/>
        <v>2219.0526719743284</v>
      </c>
      <c r="AY13">
        <f t="shared" si="9"/>
        <v>0.68545257787552905</v>
      </c>
      <c r="AZ13">
        <f t="shared" si="10"/>
        <v>2.3972999999999978</v>
      </c>
      <c r="BA13" t="s">
        <v>103</v>
      </c>
      <c r="BB13">
        <f t="shared" si="15"/>
        <v>-3.7271173950586851</v>
      </c>
      <c r="BC13">
        <f t="shared" si="11"/>
        <v>-0.11447003854703752</v>
      </c>
      <c r="BD13">
        <f t="shared" si="12"/>
        <v>0.4700000000000002</v>
      </c>
      <c r="BE13">
        <f t="shared" si="13"/>
        <v>58.812500000000227</v>
      </c>
      <c r="BF13">
        <f t="shared" si="14"/>
        <v>23.190526719743279</v>
      </c>
      <c r="BP13" s="54"/>
      <c r="BQ13" s="55"/>
    </row>
    <row r="14" spans="1:69" x14ac:dyDescent="0.35">
      <c r="A14" s="2">
        <v>44723</v>
      </c>
      <c r="B14" t="s">
        <v>18</v>
      </c>
      <c r="C14" t="s">
        <v>547</v>
      </c>
      <c r="D14" t="s">
        <v>133</v>
      </c>
      <c r="E14" t="s">
        <v>46</v>
      </c>
      <c r="F14">
        <v>13</v>
      </c>
      <c r="G14" t="s">
        <v>43</v>
      </c>
      <c r="H14" t="s">
        <v>121</v>
      </c>
      <c r="I14" t="s">
        <v>483</v>
      </c>
      <c r="J14" t="s">
        <v>483</v>
      </c>
      <c r="K14" t="s">
        <v>138</v>
      </c>
      <c r="L14">
        <v>0.85399999999999998</v>
      </c>
      <c r="M14">
        <v>5.58</v>
      </c>
      <c r="N14">
        <v>-0.55800000000000005</v>
      </c>
      <c r="O14" t="s">
        <v>139</v>
      </c>
      <c r="P14">
        <v>0.91500000000000004</v>
      </c>
      <c r="Q14">
        <v>-6.1000000000000054E-2</v>
      </c>
      <c r="R14">
        <v>9.51</v>
      </c>
      <c r="S14">
        <v>-0.95099999999999996</v>
      </c>
      <c r="T14">
        <v>-0.3929999999999999</v>
      </c>
      <c r="U14">
        <v>89.35</v>
      </c>
      <c r="V14">
        <v>6266.9866624999995</v>
      </c>
      <c r="W14">
        <v>7.1428571428571494E-2</v>
      </c>
      <c r="X14">
        <v>4.6202273801033669E-6</v>
      </c>
      <c r="Y14">
        <v>2.8954903368825115E-6</v>
      </c>
      <c r="Z14">
        <v>2.8954903368825113</v>
      </c>
      <c r="AA14">
        <v>7.3676598902862898</v>
      </c>
      <c r="AB14">
        <v>4.7731396466199512E-2</v>
      </c>
      <c r="AC14">
        <v>31.959900000000001</v>
      </c>
      <c r="AD14">
        <v>90</v>
      </c>
      <c r="AE14">
        <v>735</v>
      </c>
      <c r="AF14">
        <v>4.6202273801033664</v>
      </c>
      <c r="AG14">
        <v>10.416666666666666</v>
      </c>
      <c r="AH14" t="s">
        <v>559</v>
      </c>
      <c r="AI14" t="s">
        <v>558</v>
      </c>
      <c r="AJ14" t="s">
        <v>560</v>
      </c>
      <c r="AK14">
        <v>0.55247291970017987</v>
      </c>
      <c r="AL14">
        <v>1.6937500000000001</v>
      </c>
      <c r="AM14">
        <v>1071.175</v>
      </c>
      <c r="AN14" s="54">
        <v>-9.9604352038653761E-3</v>
      </c>
      <c r="AO14" s="55">
        <v>10.276896370852626</v>
      </c>
      <c r="AP14">
        <f t="shared" si="0"/>
        <v>0.16200000000000003</v>
      </c>
      <c r="AQ14">
        <f t="shared" si="1"/>
        <v>0.45399999999999996</v>
      </c>
      <c r="AR14">
        <f t="shared" si="2"/>
        <v>5.799999999999994E-2</v>
      </c>
      <c r="AS14">
        <f t="shared" si="3"/>
        <v>0.10400000000000009</v>
      </c>
      <c r="AT14">
        <f t="shared" si="4"/>
        <v>3.8000000000000145E-2</v>
      </c>
      <c r="AU14">
        <f t="shared" si="5"/>
        <v>-0.41599999999999981</v>
      </c>
      <c r="AV14">
        <f t="shared" si="6"/>
        <v>-2.0617609445982573E-6</v>
      </c>
      <c r="AW14">
        <f t="shared" si="7"/>
        <v>-1.292102834106068E-6</v>
      </c>
      <c r="AX14">
        <f t="shared" si="8"/>
        <v>-44.624664004136747</v>
      </c>
      <c r="AY14">
        <f t="shared" si="9"/>
        <v>62.344840230428915</v>
      </c>
      <c r="AZ14">
        <f t="shared" si="10"/>
        <v>0.55969999999999587</v>
      </c>
      <c r="BA14">
        <f t="shared" ref="BA14:BA20" si="16">-((AF14-AF107)/AF14)*100</f>
        <v>-44.624664004136747</v>
      </c>
      <c r="BB14">
        <f t="shared" si="15"/>
        <v>-3.6631571230417874</v>
      </c>
      <c r="BC14">
        <f t="shared" si="11"/>
        <v>-2.9057761241965463E-2</v>
      </c>
      <c r="BD14">
        <f t="shared" si="12"/>
        <v>0.19499999999999984</v>
      </c>
      <c r="BE14">
        <f t="shared" si="13"/>
        <v>-146.71249999999998</v>
      </c>
      <c r="BF14">
        <f t="shared" si="14"/>
        <v>0.55375335995863251</v>
      </c>
      <c r="BP14" s="54"/>
      <c r="BQ14" s="55"/>
    </row>
    <row r="15" spans="1:69" x14ac:dyDescent="0.35">
      <c r="A15" s="2">
        <v>44723</v>
      </c>
      <c r="B15" t="s">
        <v>18</v>
      </c>
      <c r="C15" t="s">
        <v>547</v>
      </c>
      <c r="D15" t="s">
        <v>133</v>
      </c>
      <c r="E15" t="s">
        <v>46</v>
      </c>
      <c r="F15">
        <v>5</v>
      </c>
      <c r="G15" t="s">
        <v>25</v>
      </c>
      <c r="H15" t="s">
        <v>116</v>
      </c>
      <c r="I15" t="s">
        <v>484</v>
      </c>
      <c r="J15" t="s">
        <v>484</v>
      </c>
      <c r="K15" t="s">
        <v>134</v>
      </c>
      <c r="L15">
        <v>0.71099999999999997</v>
      </c>
      <c r="M15">
        <v>4.2699999999999996</v>
      </c>
      <c r="N15">
        <v>-0.42699999999999994</v>
      </c>
      <c r="O15" t="s">
        <v>135</v>
      </c>
      <c r="P15">
        <v>0.72899999999999998</v>
      </c>
      <c r="Q15">
        <v>-1.8000000000000016E-2</v>
      </c>
      <c r="R15">
        <v>12.05</v>
      </c>
      <c r="S15">
        <v>-1.2050000000000001</v>
      </c>
      <c r="T15">
        <v>-0.77800000000000014</v>
      </c>
      <c r="U15">
        <v>34.14</v>
      </c>
      <c r="V15">
        <v>914.94858600000009</v>
      </c>
      <c r="W15">
        <v>2.5316455696202556E-2</v>
      </c>
      <c r="X15">
        <v>1.2886528443421936E-6</v>
      </c>
      <c r="Y15">
        <v>1.1790510977757682E-7</v>
      </c>
      <c r="Z15">
        <v>0.11790510977757682</v>
      </c>
      <c r="AA15">
        <v>0.15154898428994446</v>
      </c>
      <c r="AB15">
        <v>2.1570810398803968E-2</v>
      </c>
      <c r="AC15">
        <v>31.959900000000001</v>
      </c>
      <c r="AD15">
        <v>20</v>
      </c>
      <c r="AE15">
        <v>384</v>
      </c>
      <c r="AF15">
        <v>1.2886528443421936</v>
      </c>
      <c r="AG15">
        <v>10.416666666666666</v>
      </c>
      <c r="AH15" t="s">
        <v>557</v>
      </c>
      <c r="AI15" t="s">
        <v>558</v>
      </c>
      <c r="AJ15" t="s">
        <v>562</v>
      </c>
      <c r="AK15">
        <v>0.55247291970017987</v>
      </c>
      <c r="AL15">
        <v>1.6937500000000001</v>
      </c>
      <c r="AM15">
        <v>1071.175</v>
      </c>
      <c r="AN15" s="54">
        <v>-9.0216655728648266E-3</v>
      </c>
      <c r="AO15" s="55">
        <v>-4.2054598357765984</v>
      </c>
      <c r="AP15">
        <f t="shared" si="0"/>
        <v>8.6000000000000076E-2</v>
      </c>
      <c r="AQ15">
        <f t="shared" si="1"/>
        <v>2.1960000000000002</v>
      </c>
      <c r="AR15">
        <f t="shared" si="2"/>
        <v>8.3000000000000074E-2</v>
      </c>
      <c r="AS15">
        <f t="shared" si="3"/>
        <v>3.0000000000000027E-3</v>
      </c>
      <c r="AT15">
        <f t="shared" si="4"/>
        <v>1.5629999999999997</v>
      </c>
      <c r="AU15">
        <f t="shared" si="5"/>
        <v>-0.63300000000000056</v>
      </c>
      <c r="AV15">
        <f t="shared" si="6"/>
        <v>-3.9407094275716181E-7</v>
      </c>
      <c r="AW15">
        <f t="shared" si="7"/>
        <v>-3.6055465185935227E-8</v>
      </c>
      <c r="AX15">
        <f t="shared" si="8"/>
        <v>-30.580070069865833</v>
      </c>
      <c r="AY15">
        <f t="shared" si="9"/>
        <v>0.41293132323861992</v>
      </c>
      <c r="AZ15">
        <f t="shared" si="10"/>
        <v>2.3972999999999978</v>
      </c>
      <c r="BA15">
        <f t="shared" si="16"/>
        <v>-30.580070069865833</v>
      </c>
      <c r="BB15">
        <f t="shared" si="15"/>
        <v>-3.7271173950586851</v>
      </c>
      <c r="BC15">
        <f t="shared" si="11"/>
        <v>-0.11447003854703752</v>
      </c>
      <c r="BD15">
        <f t="shared" si="12"/>
        <v>0.4700000000000002</v>
      </c>
      <c r="BE15">
        <f t="shared" si="13"/>
        <v>58.812500000000227</v>
      </c>
      <c r="BF15">
        <f t="shared" si="14"/>
        <v>0.69419929930134172</v>
      </c>
      <c r="BP15" s="54"/>
      <c r="BQ15" s="55"/>
    </row>
    <row r="16" spans="1:69" x14ac:dyDescent="0.35">
      <c r="A16" s="2">
        <v>44723</v>
      </c>
      <c r="B16" t="s">
        <v>18</v>
      </c>
      <c r="C16" t="s">
        <v>547</v>
      </c>
      <c r="D16" t="s">
        <v>133</v>
      </c>
      <c r="E16" t="s">
        <v>46</v>
      </c>
      <c r="F16">
        <v>4</v>
      </c>
      <c r="G16" t="s">
        <v>25</v>
      </c>
      <c r="H16" t="s">
        <v>83</v>
      </c>
      <c r="I16" t="s">
        <v>485</v>
      </c>
      <c r="J16" t="s">
        <v>485</v>
      </c>
      <c r="K16" t="s">
        <v>134</v>
      </c>
      <c r="L16">
        <v>0.69099999999999995</v>
      </c>
      <c r="M16">
        <v>5.42</v>
      </c>
      <c r="N16">
        <v>-0.54200000000000004</v>
      </c>
      <c r="O16" t="s">
        <v>135</v>
      </c>
      <c r="P16">
        <v>0.57499999999999996</v>
      </c>
      <c r="Q16">
        <v>0.11599999999999999</v>
      </c>
      <c r="R16">
        <v>6.92</v>
      </c>
      <c r="S16">
        <v>-0.69199999999999995</v>
      </c>
      <c r="T16">
        <v>-0.14999999999999991</v>
      </c>
      <c r="U16">
        <v>28.45</v>
      </c>
      <c r="V16">
        <v>635.38096250000001</v>
      </c>
      <c r="W16">
        <v>0.20173913043478262</v>
      </c>
      <c r="X16">
        <v>1.6586075169795125E-5</v>
      </c>
      <c r="Y16">
        <v>1.0538476405481777E-6</v>
      </c>
      <c r="Z16">
        <v>1.0538476405481776</v>
      </c>
      <c r="AA16">
        <v>7.025650936987855</v>
      </c>
      <c r="AB16">
        <v>297.44903162167714</v>
      </c>
      <c r="AC16">
        <v>31.959900000000001</v>
      </c>
      <c r="AD16">
        <v>24.6</v>
      </c>
      <c r="AE16">
        <v>490</v>
      </c>
      <c r="AF16">
        <v>16.586075169795127</v>
      </c>
      <c r="AG16">
        <v>10.416666666666666</v>
      </c>
      <c r="AH16" t="s">
        <v>557</v>
      </c>
      <c r="AI16" t="s">
        <v>558</v>
      </c>
      <c r="AJ16" t="s">
        <v>562</v>
      </c>
      <c r="AK16">
        <v>0.55247291970017987</v>
      </c>
      <c r="AL16">
        <v>1.6937500000000001</v>
      </c>
      <c r="AM16">
        <v>1071.175</v>
      </c>
      <c r="AN16" s="54">
        <v>-2.5070679879673005E-4</v>
      </c>
      <c r="AO16" s="55">
        <v>1.8763328679121161</v>
      </c>
      <c r="AP16">
        <f t="shared" si="0"/>
        <v>0.16300000000000003</v>
      </c>
      <c r="AQ16">
        <f t="shared" si="1"/>
        <v>1.7769999999999999</v>
      </c>
      <c r="AR16">
        <f t="shared" si="2"/>
        <v>0.20000000000000007</v>
      </c>
      <c r="AS16">
        <f t="shared" si="3"/>
        <v>-3.7000000000000033E-2</v>
      </c>
      <c r="AT16">
        <f t="shared" si="4"/>
        <v>1.9310000000000003</v>
      </c>
      <c r="AU16">
        <f t="shared" si="5"/>
        <v>0.15400000000000036</v>
      </c>
      <c r="AV16">
        <f t="shared" si="6"/>
        <v>-9.4280121932864384E-6</v>
      </c>
      <c r="AW16">
        <f t="shared" si="7"/>
        <v>-5.9903794618320731E-7</v>
      </c>
      <c r="AX16">
        <f t="shared" si="8"/>
        <v>-56.842936600551376</v>
      </c>
      <c r="AY16">
        <f t="shared" si="9"/>
        <v>-5.5295664160504536</v>
      </c>
      <c r="AZ16">
        <f t="shared" si="10"/>
        <v>2.3972999999999978</v>
      </c>
      <c r="BA16">
        <f t="shared" si="16"/>
        <v>-56.842936600551376</v>
      </c>
      <c r="BB16">
        <f t="shared" si="15"/>
        <v>-3.7271173950586851</v>
      </c>
      <c r="BC16">
        <f t="shared" si="11"/>
        <v>-0.11447003854703752</v>
      </c>
      <c r="BD16">
        <f t="shared" si="12"/>
        <v>0.4700000000000002</v>
      </c>
      <c r="BE16">
        <f t="shared" si="13"/>
        <v>58.812500000000227</v>
      </c>
      <c r="BF16">
        <f t="shared" si="14"/>
        <v>0.43157063399448614</v>
      </c>
      <c r="BP16" s="54"/>
      <c r="BQ16" s="55"/>
    </row>
    <row r="17" spans="1:69" x14ac:dyDescent="0.35">
      <c r="A17" s="2">
        <v>44720</v>
      </c>
      <c r="B17" t="s">
        <v>18</v>
      </c>
      <c r="C17" t="s">
        <v>547</v>
      </c>
      <c r="D17" t="s">
        <v>86</v>
      </c>
      <c r="E17" t="s">
        <v>46</v>
      </c>
      <c r="F17">
        <v>7</v>
      </c>
      <c r="G17" t="s">
        <v>94</v>
      </c>
      <c r="H17" t="s">
        <v>95</v>
      </c>
      <c r="I17" t="s">
        <v>394</v>
      </c>
      <c r="J17" t="s">
        <v>394</v>
      </c>
      <c r="K17" t="s">
        <v>87</v>
      </c>
      <c r="L17">
        <v>0.80200000000000005</v>
      </c>
      <c r="M17">
        <v>3.66</v>
      </c>
      <c r="N17">
        <v>-0.36599999999999999</v>
      </c>
      <c r="O17" t="s">
        <v>88</v>
      </c>
      <c r="P17">
        <v>0.65900000000000003</v>
      </c>
      <c r="Q17">
        <v>0.14300000000000002</v>
      </c>
      <c r="R17">
        <v>3.58</v>
      </c>
      <c r="S17">
        <v>-0.35799999999999998</v>
      </c>
      <c r="T17">
        <v>8.0000000000000071E-3</v>
      </c>
      <c r="U17">
        <v>79.349999999999994</v>
      </c>
      <c r="V17">
        <v>4942.6916624999994</v>
      </c>
      <c r="W17">
        <v>0.21699544764795145</v>
      </c>
      <c r="X17">
        <v>1.814335833869014E-5</v>
      </c>
      <c r="Y17">
        <v>8.9677025990393603E-6</v>
      </c>
      <c r="Z17">
        <v>8.9677025990393595</v>
      </c>
      <c r="AA17" t="s">
        <v>50</v>
      </c>
      <c r="AB17" t="s">
        <v>50</v>
      </c>
      <c r="AC17">
        <v>26.9267</v>
      </c>
      <c r="AD17">
        <v>63.2</v>
      </c>
      <c r="AE17">
        <v>602</v>
      </c>
      <c r="AF17">
        <v>18.143358338690142</v>
      </c>
      <c r="AG17">
        <v>13.101333333333335</v>
      </c>
      <c r="AH17" t="s">
        <v>557</v>
      </c>
      <c r="AI17" t="s">
        <v>561</v>
      </c>
      <c r="AJ17" t="s">
        <v>560</v>
      </c>
      <c r="AK17">
        <v>0.6042605573172154</v>
      </c>
      <c r="AL17">
        <v>1.3074999999999999</v>
      </c>
      <c r="AM17">
        <v>892.41250000000002</v>
      </c>
      <c r="AN17" s="54">
        <v>8.7349291855817503E-3</v>
      </c>
      <c r="AO17" s="55">
        <v>24.651549479099089</v>
      </c>
      <c r="AP17">
        <f t="shared" si="0"/>
        <v>0.24099999999999988</v>
      </c>
      <c r="AQ17">
        <f t="shared" si="1"/>
        <v>1.895</v>
      </c>
      <c r="AR17">
        <f t="shared" si="2"/>
        <v>0.32399999999999995</v>
      </c>
      <c r="AS17">
        <f t="shared" si="3"/>
        <v>-8.3000000000000074E-2</v>
      </c>
      <c r="AT17">
        <f t="shared" si="4"/>
        <v>2.5979999999999999</v>
      </c>
      <c r="AU17">
        <f t="shared" si="5"/>
        <v>0.70299999999999985</v>
      </c>
      <c r="AV17">
        <f t="shared" si="6"/>
        <v>-1.4336052453347238E-5</v>
      </c>
      <c r="AW17">
        <f t="shared" si="7"/>
        <v>-7.0858686934322062E-6</v>
      </c>
      <c r="AX17">
        <f t="shared" si="8"/>
        <v>-79.015429148946794</v>
      </c>
      <c r="AY17" t="e">
        <f t="shared" si="9"/>
        <v>#VALUE!</v>
      </c>
      <c r="AZ17">
        <f t="shared" si="10"/>
        <v>8.6399000000000008</v>
      </c>
      <c r="BA17">
        <f t="shared" si="16"/>
        <v>-79.015429148946794</v>
      </c>
      <c r="BB17">
        <f t="shared" si="15"/>
        <v>-2.6679999999999993</v>
      </c>
      <c r="BC17">
        <f t="shared" si="11"/>
        <v>-0.19980994004652436</v>
      </c>
      <c r="BD17">
        <f t="shared" si="12"/>
        <v>1.2587500000000003</v>
      </c>
      <c r="BE17">
        <f t="shared" si="13"/>
        <v>515.18749999999989</v>
      </c>
      <c r="BF17">
        <f t="shared" si="14"/>
        <v>0.20984570851053205</v>
      </c>
      <c r="BP17" s="54"/>
      <c r="BQ17" s="55"/>
    </row>
    <row r="18" spans="1:69" x14ac:dyDescent="0.35">
      <c r="A18" s="2">
        <v>44720</v>
      </c>
      <c r="B18" t="s">
        <v>18</v>
      </c>
      <c r="C18" t="s">
        <v>547</v>
      </c>
      <c r="D18" t="s">
        <v>86</v>
      </c>
      <c r="E18" t="s">
        <v>46</v>
      </c>
      <c r="F18">
        <v>12</v>
      </c>
      <c r="G18" t="s">
        <v>94</v>
      </c>
      <c r="H18" t="s">
        <v>82</v>
      </c>
      <c r="I18" t="s">
        <v>395</v>
      </c>
      <c r="J18" t="s">
        <v>395</v>
      </c>
      <c r="K18" t="s">
        <v>99</v>
      </c>
      <c r="L18">
        <v>0.63400000000000001</v>
      </c>
      <c r="M18">
        <v>9.3800000000000008</v>
      </c>
      <c r="N18">
        <v>-0.93800000000000006</v>
      </c>
      <c r="O18" t="s">
        <v>100</v>
      </c>
      <c r="P18">
        <v>0.51700000000000002</v>
      </c>
      <c r="Q18">
        <v>0.11699999999999999</v>
      </c>
      <c r="R18">
        <v>18.559999999999999</v>
      </c>
      <c r="S18">
        <v>-1.8559999999999999</v>
      </c>
      <c r="T18">
        <v>-0.91799999999999982</v>
      </c>
      <c r="U18">
        <v>81</v>
      </c>
      <c r="V18">
        <v>5150.3850000000002</v>
      </c>
      <c r="W18">
        <v>0.22630560928433266</v>
      </c>
      <c r="X18">
        <v>1.9106313464775888E-5</v>
      </c>
      <c r="Y18">
        <v>9.8404870274279783E-6</v>
      </c>
      <c r="Z18">
        <v>9.8404870274279777</v>
      </c>
      <c r="AA18">
        <v>10.71948477933331</v>
      </c>
      <c r="AB18">
        <v>0.26348350786390584</v>
      </c>
      <c r="AC18">
        <v>26.9267</v>
      </c>
      <c r="AD18">
        <v>73.400000000000006</v>
      </c>
      <c r="AE18">
        <v>670</v>
      </c>
      <c r="AF18">
        <v>19.106313464775887</v>
      </c>
      <c r="AG18">
        <v>13.101333333333335</v>
      </c>
      <c r="AH18" t="s">
        <v>557</v>
      </c>
      <c r="AI18" t="s">
        <v>561</v>
      </c>
      <c r="AJ18" t="s">
        <v>560</v>
      </c>
      <c r="AK18">
        <v>0.6042605573172154</v>
      </c>
      <c r="AL18">
        <v>1.3074999999999999</v>
      </c>
      <c r="AM18">
        <v>892.41250000000002</v>
      </c>
      <c r="AN18" s="54">
        <v>2.3420874593229002E-2</v>
      </c>
      <c r="AO18" s="55">
        <v>20.224151239279511</v>
      </c>
      <c r="AP18">
        <f t="shared" si="0"/>
        <v>0.10899999999999999</v>
      </c>
      <c r="AQ18">
        <f t="shared" si="1"/>
        <v>1.585</v>
      </c>
      <c r="AR18">
        <f t="shared" si="2"/>
        <v>6.2999999999999945E-2</v>
      </c>
      <c r="AS18">
        <f t="shared" si="3"/>
        <v>4.6000000000000041E-2</v>
      </c>
      <c r="AT18">
        <f t="shared" si="4"/>
        <v>1.7090000000000001</v>
      </c>
      <c r="AU18">
        <f t="shared" si="5"/>
        <v>0.124</v>
      </c>
      <c r="AV18">
        <f t="shared" si="6"/>
        <v>5.8379130909042495E-6</v>
      </c>
      <c r="AW18">
        <f t="shared" si="7"/>
        <v>3.0067500014696882E-6</v>
      </c>
      <c r="AX18">
        <f t="shared" si="8"/>
        <v>30.554890150142977</v>
      </c>
      <c r="AY18">
        <f t="shared" si="9"/>
        <v>1.6099173597239531</v>
      </c>
      <c r="AZ18">
        <f t="shared" si="10"/>
        <v>8.6399000000000008</v>
      </c>
      <c r="BA18">
        <f t="shared" si="16"/>
        <v>30.554890150142995</v>
      </c>
      <c r="BB18">
        <f t="shared" si="15"/>
        <v>-2.6679999999999993</v>
      </c>
      <c r="BC18">
        <f t="shared" si="11"/>
        <v>-0.19980994004652436</v>
      </c>
      <c r="BD18">
        <f t="shared" si="12"/>
        <v>1.2587500000000003</v>
      </c>
      <c r="BE18">
        <f t="shared" si="13"/>
        <v>515.18749999999989</v>
      </c>
      <c r="BF18">
        <f t="shared" si="14"/>
        <v>1.3055489015014299</v>
      </c>
      <c r="BP18" s="54"/>
      <c r="BQ18" s="55"/>
    </row>
    <row r="19" spans="1:69" x14ac:dyDescent="0.35">
      <c r="A19" s="2">
        <v>44720</v>
      </c>
      <c r="B19" t="s">
        <v>18</v>
      </c>
      <c r="C19" t="s">
        <v>547</v>
      </c>
      <c r="D19" t="s">
        <v>86</v>
      </c>
      <c r="E19" t="s">
        <v>46</v>
      </c>
      <c r="F19">
        <v>3</v>
      </c>
      <c r="G19" t="s">
        <v>39</v>
      </c>
      <c r="H19" t="s">
        <v>91</v>
      </c>
      <c r="I19" t="s">
        <v>396</v>
      </c>
      <c r="J19" t="s">
        <v>396</v>
      </c>
      <c r="K19" t="s">
        <v>87</v>
      </c>
      <c r="L19">
        <v>0.72299999999999998</v>
      </c>
      <c r="M19">
        <v>7.49</v>
      </c>
      <c r="N19">
        <v>-0.749</v>
      </c>
      <c r="O19" t="s">
        <v>88</v>
      </c>
      <c r="P19">
        <v>0.54200000000000004</v>
      </c>
      <c r="Q19">
        <v>0.18099999999999994</v>
      </c>
      <c r="R19">
        <v>5.67</v>
      </c>
      <c r="S19">
        <v>-0.56699999999999995</v>
      </c>
      <c r="T19">
        <v>0.18200000000000005</v>
      </c>
      <c r="U19">
        <v>78.25</v>
      </c>
      <c r="V19">
        <v>4806.6040625000005</v>
      </c>
      <c r="W19">
        <v>0.3339483394833947</v>
      </c>
      <c r="X19">
        <v>3.084580901838834E-5</v>
      </c>
      <c r="Y19">
        <v>1.4826359093888454E-5</v>
      </c>
      <c r="Z19">
        <v>14.826359093888454</v>
      </c>
      <c r="AA19">
        <v>81.463511504881595</v>
      </c>
      <c r="AB19">
        <v>1</v>
      </c>
      <c r="AC19">
        <v>26.9267</v>
      </c>
      <c r="AD19">
        <v>62.2</v>
      </c>
      <c r="AE19">
        <v>560</v>
      </c>
      <c r="AF19">
        <v>30.845809018388341</v>
      </c>
      <c r="AG19">
        <v>13.101333333333335</v>
      </c>
      <c r="AH19" t="s">
        <v>559</v>
      </c>
      <c r="AI19" t="s">
        <v>558</v>
      </c>
      <c r="AJ19" t="s">
        <v>560</v>
      </c>
      <c r="AK19">
        <v>0.6042605573172154</v>
      </c>
      <c r="AL19">
        <v>1.3074999999999999</v>
      </c>
      <c r="AM19">
        <v>892.41250000000002</v>
      </c>
      <c r="AN19" s="54">
        <v>3.0833337364130416E-2</v>
      </c>
      <c r="AO19" s="55">
        <v>8.8519632642693491</v>
      </c>
      <c r="AP19">
        <f t="shared" si="0"/>
        <v>0.10099999999999998</v>
      </c>
      <c r="AQ19">
        <f t="shared" si="1"/>
        <v>1.9549999999999996</v>
      </c>
      <c r="AR19">
        <f t="shared" si="2"/>
        <v>0.14999999999999991</v>
      </c>
      <c r="AS19">
        <f t="shared" si="3"/>
        <v>-4.8999999999999932E-2</v>
      </c>
      <c r="AT19">
        <f t="shared" si="4"/>
        <v>2.7559999999999993</v>
      </c>
      <c r="AU19">
        <f t="shared" si="5"/>
        <v>0.80099999999999982</v>
      </c>
      <c r="AV19">
        <f t="shared" si="6"/>
        <v>-1.536467150173159E-5</v>
      </c>
      <c r="AW19">
        <f t="shared" si="7"/>
        <v>-7.3851892459201038E-6</v>
      </c>
      <c r="AX19">
        <f t="shared" si="8"/>
        <v>-49.811212578577965</v>
      </c>
      <c r="AY19">
        <f t="shared" si="9"/>
        <v>-69.44223549847068</v>
      </c>
      <c r="AZ19">
        <f t="shared" si="10"/>
        <v>8.6399000000000008</v>
      </c>
      <c r="BA19">
        <f t="shared" si="16"/>
        <v>-49.811212578577965</v>
      </c>
      <c r="BB19">
        <f t="shared" si="15"/>
        <v>-2.6679999999999993</v>
      </c>
      <c r="BC19">
        <f t="shared" si="11"/>
        <v>-0.19980994004652436</v>
      </c>
      <c r="BD19">
        <f t="shared" si="12"/>
        <v>1.2587500000000003</v>
      </c>
      <c r="BE19">
        <f t="shared" si="13"/>
        <v>515.18749999999989</v>
      </c>
      <c r="BF19">
        <f t="shared" si="14"/>
        <v>0.50188787421422032</v>
      </c>
      <c r="BP19" s="54"/>
      <c r="BQ19" s="55"/>
    </row>
    <row r="20" spans="1:69" x14ac:dyDescent="0.35">
      <c r="A20" s="2">
        <v>44720</v>
      </c>
      <c r="B20" t="s">
        <v>18</v>
      </c>
      <c r="C20" t="s">
        <v>547</v>
      </c>
      <c r="D20" t="s">
        <v>86</v>
      </c>
      <c r="E20" t="s">
        <v>46</v>
      </c>
      <c r="F20">
        <v>13</v>
      </c>
      <c r="G20" t="s">
        <v>27</v>
      </c>
      <c r="H20" t="s">
        <v>101</v>
      </c>
      <c r="I20" t="s">
        <v>397</v>
      </c>
      <c r="J20" t="s">
        <v>397</v>
      </c>
      <c r="K20" t="s">
        <v>99</v>
      </c>
      <c r="L20">
        <v>0.53100000000000003</v>
      </c>
      <c r="M20">
        <v>1.99</v>
      </c>
      <c r="N20">
        <v>-0.19900000000000001</v>
      </c>
      <c r="O20" t="s">
        <v>100</v>
      </c>
      <c r="P20">
        <v>0.44800000000000001</v>
      </c>
      <c r="Q20">
        <v>8.3000000000000018E-2</v>
      </c>
      <c r="R20">
        <v>3.56</v>
      </c>
      <c r="S20">
        <v>-0.35599999999999998</v>
      </c>
      <c r="T20">
        <v>-0.15699999999999997</v>
      </c>
      <c r="U20">
        <v>91.25</v>
      </c>
      <c r="V20">
        <v>6536.3515625</v>
      </c>
      <c r="W20">
        <v>0.18526785714285718</v>
      </c>
      <c r="X20">
        <v>1.4935124865160307E-5</v>
      </c>
      <c r="Y20">
        <v>9.7621226748523176E-6</v>
      </c>
      <c r="Z20">
        <v>9.7621226748523178</v>
      </c>
      <c r="AA20">
        <v>62.179125317530698</v>
      </c>
      <c r="AB20">
        <v>2.0278930806064251E-2</v>
      </c>
      <c r="AC20">
        <v>26.9267</v>
      </c>
      <c r="AD20">
        <v>83.6</v>
      </c>
      <c r="AE20">
        <v>660</v>
      </c>
      <c r="AF20">
        <v>14.935124865160308</v>
      </c>
      <c r="AG20">
        <v>13.101333333333335</v>
      </c>
      <c r="AH20" t="s">
        <v>559</v>
      </c>
      <c r="AI20" t="s">
        <v>561</v>
      </c>
      <c r="AJ20" t="s">
        <v>560</v>
      </c>
      <c r="AK20">
        <v>0.60426055731721495</v>
      </c>
      <c r="AL20">
        <v>1.3075000000000001</v>
      </c>
      <c r="AM20">
        <v>892.41250000000002</v>
      </c>
      <c r="AN20" s="54">
        <v>-3.44360234386289E-3</v>
      </c>
      <c r="AO20" s="55">
        <v>9.3622684935159057</v>
      </c>
      <c r="AP20">
        <f t="shared" si="0"/>
        <v>0.26100000000000001</v>
      </c>
      <c r="AQ20">
        <f t="shared" si="1"/>
        <v>8.0000000000000016E-2</v>
      </c>
      <c r="AR20">
        <f t="shared" si="2"/>
        <v>0.13799999999999996</v>
      </c>
      <c r="AS20">
        <f t="shared" si="3"/>
        <v>0.12300000000000005</v>
      </c>
      <c r="AT20">
        <f t="shared" si="4"/>
        <v>0.49799999999999989</v>
      </c>
      <c r="AU20">
        <f t="shared" si="5"/>
        <v>0.41799999999999987</v>
      </c>
      <c r="AV20">
        <f t="shared" si="6"/>
        <v>1.7922452893788375E-5</v>
      </c>
      <c r="AW20">
        <f t="shared" si="7"/>
        <v>1.1714745297614629E-5</v>
      </c>
      <c r="AX20">
        <f t="shared" si="8"/>
        <v>120.00202914671785</v>
      </c>
      <c r="AY20">
        <f t="shared" si="9"/>
        <v>-24.82805058280556</v>
      </c>
      <c r="AZ20">
        <f t="shared" si="10"/>
        <v>8.6399000000000008</v>
      </c>
      <c r="BA20">
        <f t="shared" si="16"/>
        <v>120.0020291467178</v>
      </c>
      <c r="BB20">
        <f t="shared" si="15"/>
        <v>-2.6679999999999993</v>
      </c>
      <c r="BC20">
        <f t="shared" si="11"/>
        <v>-0.19980994004652392</v>
      </c>
      <c r="BD20">
        <f t="shared" si="12"/>
        <v>1.25875</v>
      </c>
      <c r="BE20">
        <f t="shared" si="13"/>
        <v>515.18749999999989</v>
      </c>
      <c r="BF20">
        <f t="shared" si="14"/>
        <v>2.2000202914671783</v>
      </c>
      <c r="BP20" s="54"/>
      <c r="BQ20" s="55"/>
    </row>
    <row r="21" spans="1:69" x14ac:dyDescent="0.35">
      <c r="A21" s="2">
        <v>44720</v>
      </c>
      <c r="B21" t="s">
        <v>18</v>
      </c>
      <c r="C21" t="s">
        <v>547</v>
      </c>
      <c r="D21" t="s">
        <v>86</v>
      </c>
      <c r="E21" t="s">
        <v>46</v>
      </c>
      <c r="F21">
        <v>9</v>
      </c>
      <c r="G21" t="s">
        <v>27</v>
      </c>
      <c r="H21" t="s">
        <v>98</v>
      </c>
      <c r="I21" t="s">
        <v>398</v>
      </c>
      <c r="J21" t="s">
        <v>398</v>
      </c>
      <c r="K21" t="s">
        <v>99</v>
      </c>
      <c r="L21">
        <v>0.504</v>
      </c>
      <c r="M21">
        <v>9.01</v>
      </c>
      <c r="N21">
        <v>-0.90100000000000002</v>
      </c>
      <c r="O21" t="s">
        <v>100</v>
      </c>
      <c r="P21">
        <v>0.52200000000000002</v>
      </c>
      <c r="Q21">
        <v>-1.8000000000000016E-2</v>
      </c>
      <c r="R21">
        <v>19.23</v>
      </c>
      <c r="S21">
        <v>-1.923</v>
      </c>
      <c r="T21">
        <v>-1.022</v>
      </c>
      <c r="U21">
        <v>89.65</v>
      </c>
      <c r="V21">
        <v>6309.141162500001</v>
      </c>
      <c r="W21">
        <v>3.5714285714285747E-2</v>
      </c>
      <c r="X21">
        <v>1.9683187285601463E-6</v>
      </c>
      <c r="Y21">
        <v>1.2418400711278485E-6</v>
      </c>
      <c r="Z21">
        <v>1.2418400711278486</v>
      </c>
      <c r="AA21">
        <v>1.2151077016906542</v>
      </c>
      <c r="AB21">
        <v>3.9629192077993516E-4</v>
      </c>
      <c r="AC21">
        <v>26.9267</v>
      </c>
      <c r="AD21">
        <v>64.5</v>
      </c>
      <c r="AE21">
        <v>700</v>
      </c>
      <c r="AF21">
        <v>1.9683187285601462</v>
      </c>
      <c r="AG21">
        <v>13.101333333333335</v>
      </c>
      <c r="AH21" t="s">
        <v>559</v>
      </c>
      <c r="AI21" t="s">
        <v>561</v>
      </c>
      <c r="AJ21" t="s">
        <v>560</v>
      </c>
      <c r="AK21">
        <v>0.60426055731721495</v>
      </c>
      <c r="AL21">
        <v>1.3075000000000001</v>
      </c>
      <c r="AM21">
        <v>892.41250000000002</v>
      </c>
      <c r="AN21" s="54">
        <v>2.3499861849242888E-2</v>
      </c>
      <c r="AO21" s="55">
        <v>11.233512163472522</v>
      </c>
      <c r="AP21">
        <f t="shared" si="0"/>
        <v>0.13500000000000001</v>
      </c>
      <c r="AQ21">
        <f t="shared" si="1"/>
        <v>-0.58299999999999996</v>
      </c>
      <c r="AR21">
        <f t="shared" si="2"/>
        <v>-4.4000000000000039E-2</v>
      </c>
      <c r="AS21">
        <f t="shared" si="3"/>
        <v>0.17900000000000005</v>
      </c>
      <c r="AT21">
        <f t="shared" si="4"/>
        <v>-0.89999999999999991</v>
      </c>
      <c r="AU21">
        <f t="shared" si="5"/>
        <v>-0.31699999999999995</v>
      </c>
      <c r="AV21">
        <f t="shared" si="6"/>
        <v>2.9204342085227746E-5</v>
      </c>
      <c r="AW21">
        <f t="shared" si="7"/>
        <v>1.8425431677364146E-5</v>
      </c>
      <c r="AX21">
        <f t="shared" si="8"/>
        <v>1483.720175064896</v>
      </c>
      <c r="AY21">
        <f t="shared" si="9"/>
        <v>26.681731657872454</v>
      </c>
      <c r="AZ21">
        <f t="shared" si="10"/>
        <v>8.6399000000000008</v>
      </c>
      <c r="BA21" t="s">
        <v>103</v>
      </c>
      <c r="BB21">
        <f t="shared" si="15"/>
        <v>-2.6679999999999993</v>
      </c>
      <c r="BC21">
        <f t="shared" si="11"/>
        <v>-0.19980994004652392</v>
      </c>
      <c r="BD21">
        <f t="shared" si="12"/>
        <v>1.25875</v>
      </c>
      <c r="BE21">
        <f t="shared" si="13"/>
        <v>515.18749999999989</v>
      </c>
      <c r="BF21">
        <f t="shared" si="14"/>
        <v>15.837201750648964</v>
      </c>
      <c r="BP21" s="54"/>
      <c r="BQ21" s="55"/>
    </row>
    <row r="22" spans="1:69" x14ac:dyDescent="0.35">
      <c r="A22" s="2">
        <v>44720</v>
      </c>
      <c r="B22" t="s">
        <v>18</v>
      </c>
      <c r="C22" t="s">
        <v>547</v>
      </c>
      <c r="D22" t="s">
        <v>86</v>
      </c>
      <c r="E22" t="s">
        <v>46</v>
      </c>
      <c r="F22">
        <v>10</v>
      </c>
      <c r="G22" t="s">
        <v>28</v>
      </c>
      <c r="H22" t="s">
        <v>75</v>
      </c>
      <c r="I22" t="s">
        <v>399</v>
      </c>
      <c r="J22" t="s">
        <v>399</v>
      </c>
      <c r="K22" t="s">
        <v>99</v>
      </c>
      <c r="L22">
        <v>0.49299999999999999</v>
      </c>
      <c r="M22">
        <v>11.63</v>
      </c>
      <c r="N22">
        <v>-1.163</v>
      </c>
      <c r="O22" t="s">
        <v>100</v>
      </c>
      <c r="P22">
        <v>0.57399999999999995</v>
      </c>
      <c r="Q22">
        <v>-8.0999999999999961E-2</v>
      </c>
      <c r="R22">
        <v>17.670000000000002</v>
      </c>
      <c r="S22">
        <v>-1.7670000000000001</v>
      </c>
      <c r="T22">
        <v>-0.60400000000000009</v>
      </c>
      <c r="U22">
        <v>77.900000000000006</v>
      </c>
      <c r="V22">
        <v>4763.7018500000004</v>
      </c>
      <c r="W22">
        <v>0.16430020283975652</v>
      </c>
      <c r="X22">
        <v>1.2882420232406085E-5</v>
      </c>
      <c r="Y22">
        <v>6.1368009093590302E-6</v>
      </c>
      <c r="Z22">
        <v>6.1368009093590299</v>
      </c>
      <c r="AA22">
        <v>10.160266406223558</v>
      </c>
      <c r="AB22">
        <v>8.6588997743491575E-2</v>
      </c>
      <c r="AC22">
        <v>26.9267</v>
      </c>
      <c r="AD22">
        <v>74.8</v>
      </c>
      <c r="AE22">
        <v>661</v>
      </c>
      <c r="AF22">
        <v>12.882420232406085</v>
      </c>
      <c r="AG22">
        <v>13.101333333333335</v>
      </c>
      <c r="AH22" t="s">
        <v>559</v>
      </c>
      <c r="AI22" t="s">
        <v>561</v>
      </c>
      <c r="AJ22" t="s">
        <v>560</v>
      </c>
      <c r="AK22">
        <v>0.6042605573172154</v>
      </c>
      <c r="AL22">
        <v>1.3074999999999999</v>
      </c>
      <c r="AM22">
        <v>892.41250000000002</v>
      </c>
      <c r="AN22" s="54">
        <v>-8.6588002042198298E-3</v>
      </c>
      <c r="AO22" s="55">
        <v>7.940595633033487</v>
      </c>
      <c r="AP22">
        <f t="shared" si="0"/>
        <v>0.23799999999999999</v>
      </c>
      <c r="AQ22">
        <f t="shared" si="1"/>
        <v>2.0819999999999999</v>
      </c>
      <c r="AR22">
        <f t="shared" si="2"/>
        <v>3.8000000000000034E-2</v>
      </c>
      <c r="AS22">
        <f t="shared" si="3"/>
        <v>0.19999999999999996</v>
      </c>
      <c r="AT22">
        <f t="shared" si="4"/>
        <v>2.5559999999999992</v>
      </c>
      <c r="AU22">
        <f t="shared" si="5"/>
        <v>0.47399999999999931</v>
      </c>
      <c r="AV22">
        <f t="shared" si="6"/>
        <v>2.9684923264814162E-6</v>
      </c>
      <c r="AW22">
        <f t="shared" si="7"/>
        <v>1.4141012387370332E-6</v>
      </c>
      <c r="AX22">
        <f t="shared" si="8"/>
        <v>23.042970753384466</v>
      </c>
      <c r="AY22">
        <f t="shared" si="9"/>
        <v>-3.1557189590101373</v>
      </c>
      <c r="AZ22">
        <f t="shared" si="10"/>
        <v>8.6399000000000008</v>
      </c>
      <c r="BA22">
        <f>-((AF22-AF115)/AF22)*100</f>
        <v>23.042970753384452</v>
      </c>
      <c r="BB22">
        <f t="shared" si="15"/>
        <v>-2.6679999999999993</v>
      </c>
      <c r="BC22">
        <f t="shared" si="11"/>
        <v>-0.19980994004652436</v>
      </c>
      <c r="BD22">
        <f t="shared" si="12"/>
        <v>1.2587500000000003</v>
      </c>
      <c r="BE22">
        <f t="shared" si="13"/>
        <v>515.18749999999989</v>
      </c>
      <c r="BF22">
        <f t="shared" si="14"/>
        <v>1.2304297075338446</v>
      </c>
      <c r="BP22" s="54"/>
      <c r="BQ22" s="55"/>
    </row>
    <row r="23" spans="1:69" x14ac:dyDescent="0.35">
      <c r="A23" s="2">
        <v>44720</v>
      </c>
      <c r="B23" t="s">
        <v>18</v>
      </c>
      <c r="C23" t="s">
        <v>547</v>
      </c>
      <c r="D23" t="s">
        <v>86</v>
      </c>
      <c r="E23" t="s">
        <v>46</v>
      </c>
      <c r="F23">
        <v>2</v>
      </c>
      <c r="G23" t="s">
        <v>30</v>
      </c>
      <c r="H23" t="s">
        <v>90</v>
      </c>
      <c r="I23" t="s">
        <v>400</v>
      </c>
      <c r="J23" t="s">
        <v>400</v>
      </c>
      <c r="K23" t="s">
        <v>87</v>
      </c>
      <c r="L23">
        <v>0.77700000000000002</v>
      </c>
      <c r="M23">
        <v>10.72</v>
      </c>
      <c r="N23">
        <v>-1.0720000000000001</v>
      </c>
      <c r="O23" t="s">
        <v>88</v>
      </c>
      <c r="P23">
        <v>0.67600000000000005</v>
      </c>
      <c r="Q23">
        <v>0.10099999999999998</v>
      </c>
      <c r="R23">
        <v>11.04</v>
      </c>
      <c r="S23">
        <v>-1.1039999999999999</v>
      </c>
      <c r="T23">
        <v>-3.1999999999999806E-2</v>
      </c>
      <c r="U23">
        <v>83.3</v>
      </c>
      <c r="V23">
        <v>5447.0286500000002</v>
      </c>
      <c r="W23">
        <v>0.1494082840236686</v>
      </c>
      <c r="X23">
        <v>1.1460463697570792E-5</v>
      </c>
      <c r="Y23">
        <v>6.2425474102953043E-6</v>
      </c>
      <c r="Z23">
        <v>6.2425474102953045</v>
      </c>
      <c r="AA23">
        <v>195.07960657172944</v>
      </c>
      <c r="AB23">
        <v>0.88565062661101956</v>
      </c>
      <c r="AC23">
        <v>26.9267</v>
      </c>
      <c r="AD23">
        <v>57.9</v>
      </c>
      <c r="AE23">
        <v>680</v>
      </c>
      <c r="AF23">
        <v>11.460463697570793</v>
      </c>
      <c r="AG23">
        <v>13.101333333333335</v>
      </c>
      <c r="AH23" t="s">
        <v>557</v>
      </c>
      <c r="AI23" t="s">
        <v>561</v>
      </c>
      <c r="AJ23" t="s">
        <v>560</v>
      </c>
      <c r="AK23">
        <v>0.60426055731721495</v>
      </c>
      <c r="AL23">
        <v>1.3075000000000001</v>
      </c>
      <c r="AM23">
        <v>892.41250000000002</v>
      </c>
      <c r="AN23" s="54">
        <v>3.1871140901128393E-2</v>
      </c>
      <c r="AO23" s="55">
        <v>11.544189971327141</v>
      </c>
      <c r="AP23">
        <f t="shared" si="0"/>
        <v>-0.11599999999999999</v>
      </c>
      <c r="AQ23">
        <f t="shared" si="1"/>
        <v>-0.15700000000000003</v>
      </c>
      <c r="AR23">
        <f t="shared" si="2"/>
        <v>-0.10300000000000009</v>
      </c>
      <c r="AS23">
        <f t="shared" si="3"/>
        <v>-1.2999999999999901E-2</v>
      </c>
      <c r="AT23">
        <f t="shared" si="4"/>
        <v>-0.53699999999999992</v>
      </c>
      <c r="AU23">
        <f t="shared" si="5"/>
        <v>-0.37999999999999989</v>
      </c>
      <c r="AV23">
        <f t="shared" si="6"/>
        <v>3.9495212314703782E-7</v>
      </c>
      <c r="AW23">
        <f t="shared" si="7"/>
        <v>2.151315530160236E-7</v>
      </c>
      <c r="AX23">
        <f t="shared" si="8"/>
        <v>3.4462141634875749</v>
      </c>
      <c r="AY23">
        <f t="shared" si="9"/>
        <v>-176.52305782658195</v>
      </c>
      <c r="AZ23">
        <f t="shared" si="10"/>
        <v>8.6399000000000008</v>
      </c>
      <c r="BA23">
        <f>-((AF23-AF116)/AF23)*100</f>
        <v>3.4462141634875829</v>
      </c>
      <c r="BB23">
        <f t="shared" si="15"/>
        <v>-2.6679999999999993</v>
      </c>
      <c r="BC23">
        <f t="shared" si="11"/>
        <v>-0.19980994004652392</v>
      </c>
      <c r="BD23">
        <f t="shared" si="12"/>
        <v>1.25875</v>
      </c>
      <c r="BE23">
        <f t="shared" si="13"/>
        <v>515.18749999999989</v>
      </c>
      <c r="BF23">
        <f t="shared" si="14"/>
        <v>1.0344621416348758</v>
      </c>
      <c r="BP23" s="54"/>
      <c r="BQ23" s="55"/>
    </row>
    <row r="24" spans="1:69" x14ac:dyDescent="0.35">
      <c r="A24" s="2">
        <v>44720</v>
      </c>
      <c r="B24" t="s">
        <v>18</v>
      </c>
      <c r="C24" t="s">
        <v>547</v>
      </c>
      <c r="D24" t="s">
        <v>86</v>
      </c>
      <c r="E24" t="s">
        <v>46</v>
      </c>
      <c r="F24">
        <v>6</v>
      </c>
      <c r="G24" t="s">
        <v>30</v>
      </c>
      <c r="H24" t="s">
        <v>65</v>
      </c>
      <c r="I24" t="s">
        <v>401</v>
      </c>
      <c r="J24" t="s">
        <v>401</v>
      </c>
      <c r="K24" t="s">
        <v>87</v>
      </c>
      <c r="L24">
        <v>0.622</v>
      </c>
      <c r="M24">
        <v>10.24</v>
      </c>
      <c r="N24">
        <v>-1.024</v>
      </c>
      <c r="O24" t="s">
        <v>88</v>
      </c>
      <c r="P24">
        <v>0.71099999999999997</v>
      </c>
      <c r="Q24">
        <v>-8.8999999999999968E-2</v>
      </c>
      <c r="R24">
        <v>5.16</v>
      </c>
      <c r="S24">
        <v>-0.51600000000000001</v>
      </c>
      <c r="T24">
        <v>0.50800000000000001</v>
      </c>
      <c r="U24">
        <v>80.05</v>
      </c>
      <c r="V24">
        <v>5030.2819625000002</v>
      </c>
      <c r="W24">
        <v>0.14308681672025719</v>
      </c>
      <c r="X24">
        <v>1.0866510300645401E-5</v>
      </c>
      <c r="Y24">
        <v>5.4661610760657019E-6</v>
      </c>
      <c r="Z24">
        <v>5.4661610760657018</v>
      </c>
      <c r="AA24">
        <v>10.76015959855453</v>
      </c>
      <c r="AB24">
        <v>4.8850529577987307E-2</v>
      </c>
      <c r="AC24">
        <v>26.9267</v>
      </c>
      <c r="AD24">
        <v>86.4</v>
      </c>
      <c r="AE24">
        <v>632</v>
      </c>
      <c r="AF24">
        <v>10.8665103006454</v>
      </c>
      <c r="AG24">
        <v>13.101333333333335</v>
      </c>
      <c r="AH24" t="s">
        <v>557</v>
      </c>
      <c r="AI24" t="s">
        <v>561</v>
      </c>
      <c r="AJ24" t="s">
        <v>560</v>
      </c>
      <c r="AK24">
        <v>0.60426055731721495</v>
      </c>
      <c r="AL24">
        <v>1.3075000000000001</v>
      </c>
      <c r="AM24">
        <v>892.41250000000002</v>
      </c>
      <c r="AN24" s="54">
        <v>-2.71788186581967E-3</v>
      </c>
      <c r="AO24" s="55">
        <v>12.107395297731269</v>
      </c>
      <c r="AP24" t="e">
        <f t="shared" si="0"/>
        <v>#VALUE!</v>
      </c>
      <c r="AQ24">
        <f t="shared" si="1"/>
        <v>-0.47</v>
      </c>
      <c r="AR24">
        <f t="shared" si="2"/>
        <v>1.8000000000000016E-2</v>
      </c>
      <c r="AS24" t="e">
        <f t="shared" si="3"/>
        <v>#VALUE!</v>
      </c>
      <c r="AT24">
        <f t="shared" si="4"/>
        <v>0.27299999999999991</v>
      </c>
      <c r="AU24">
        <f t="shared" si="5"/>
        <v>0.74299999999999988</v>
      </c>
      <c r="AV24" t="e">
        <f t="shared" si="6"/>
        <v>#VALUE!</v>
      </c>
      <c r="AW24" t="e">
        <f t="shared" si="7"/>
        <v>#VALUE!</v>
      </c>
      <c r="AX24" t="e">
        <f t="shared" si="8"/>
        <v>#VALUE!</v>
      </c>
      <c r="AY24" t="e">
        <f t="shared" si="9"/>
        <v>#VALUE!</v>
      </c>
      <c r="AZ24">
        <f t="shared" si="10"/>
        <v>8.6399000000000008</v>
      </c>
      <c r="BA24" t="s">
        <v>103</v>
      </c>
      <c r="BB24">
        <f t="shared" si="15"/>
        <v>-2.6679999999999993</v>
      </c>
      <c r="BC24">
        <f t="shared" si="11"/>
        <v>-0.19980994004652392</v>
      </c>
      <c r="BD24">
        <f t="shared" si="12"/>
        <v>1.25875</v>
      </c>
      <c r="BE24">
        <f t="shared" si="13"/>
        <v>515.18749999999989</v>
      </c>
      <c r="BF24" t="e">
        <f t="shared" si="14"/>
        <v>#VALUE!</v>
      </c>
      <c r="BP24" s="54"/>
      <c r="BQ24" s="55"/>
    </row>
    <row r="25" spans="1:69" x14ac:dyDescent="0.35">
      <c r="A25" s="2">
        <v>44720</v>
      </c>
      <c r="B25" t="s">
        <v>18</v>
      </c>
      <c r="C25" t="s">
        <v>547</v>
      </c>
      <c r="D25" t="s">
        <v>86</v>
      </c>
      <c r="E25" t="s">
        <v>46</v>
      </c>
      <c r="F25">
        <v>1</v>
      </c>
      <c r="G25" t="s">
        <v>33</v>
      </c>
      <c r="H25" t="s">
        <v>54</v>
      </c>
      <c r="I25" t="s">
        <v>402</v>
      </c>
      <c r="J25" t="s">
        <v>402</v>
      </c>
      <c r="K25" t="s">
        <v>87</v>
      </c>
      <c r="L25">
        <v>0.69299999999999995</v>
      </c>
      <c r="M25">
        <v>11.64</v>
      </c>
      <c r="N25">
        <v>-1.1640000000000001</v>
      </c>
      <c r="O25" t="s">
        <v>88</v>
      </c>
      <c r="P25">
        <v>0.746</v>
      </c>
      <c r="Q25">
        <v>-5.3000000000000047E-2</v>
      </c>
      <c r="R25">
        <v>13.48</v>
      </c>
      <c r="S25">
        <v>-1.3480000000000001</v>
      </c>
      <c r="T25">
        <v>-0.18399999999999994</v>
      </c>
      <c r="U25">
        <v>47.95</v>
      </c>
      <c r="V25">
        <v>1804.8739625000003</v>
      </c>
      <c r="W25">
        <v>7.6479076479076549E-2</v>
      </c>
      <c r="X25">
        <v>5.0256003009790537E-6</v>
      </c>
      <c r="Y25">
        <v>9.0705751291692576E-7</v>
      </c>
      <c r="Z25">
        <v>0.90705751291692571</v>
      </c>
      <c r="AA25">
        <v>4.9296603962876411</v>
      </c>
      <c r="AB25">
        <v>0.17176307593069914</v>
      </c>
      <c r="AC25">
        <v>26.9267</v>
      </c>
      <c r="AD25">
        <v>33.4</v>
      </c>
      <c r="AE25">
        <v>340</v>
      </c>
      <c r="AF25">
        <v>5.025600300979054</v>
      </c>
      <c r="AG25">
        <v>13.101333333333335</v>
      </c>
      <c r="AH25" t="s">
        <v>559</v>
      </c>
      <c r="AI25" t="s">
        <v>561</v>
      </c>
      <c r="AJ25" t="s">
        <v>560</v>
      </c>
      <c r="AK25">
        <v>0.6042605573172154</v>
      </c>
      <c r="AL25">
        <v>1.3074999999999999</v>
      </c>
      <c r="AM25">
        <v>892.41250000000002</v>
      </c>
      <c r="AN25" s="56">
        <v>0</v>
      </c>
      <c r="AO25" s="57">
        <v>0</v>
      </c>
      <c r="AP25">
        <f t="shared" si="0"/>
        <v>0.16800000000000004</v>
      </c>
      <c r="AQ25" t="e">
        <f t="shared" si="1"/>
        <v>#VALUE!</v>
      </c>
      <c r="AR25">
        <f t="shared" si="2"/>
        <v>6.2000000000000055E-2</v>
      </c>
      <c r="AS25">
        <f t="shared" si="3"/>
        <v>0.10599999999999998</v>
      </c>
      <c r="AT25" t="e">
        <f t="shared" si="4"/>
        <v>#VALUE!</v>
      </c>
      <c r="AU25" t="e">
        <f t="shared" si="5"/>
        <v>#VALUE!</v>
      </c>
      <c r="AV25">
        <f t="shared" si="6"/>
        <v>-8.6546771807908621E-7</v>
      </c>
      <c r="AW25">
        <f t="shared" si="7"/>
        <v>-1.5620601497452325E-7</v>
      </c>
      <c r="AX25">
        <f t="shared" si="8"/>
        <v>-17.221180878839114</v>
      </c>
      <c r="AY25" t="e">
        <f t="shared" si="9"/>
        <v>#VALUE!</v>
      </c>
      <c r="AZ25">
        <f t="shared" si="10"/>
        <v>8.6399000000000008</v>
      </c>
      <c r="BA25">
        <f>-((AF25-AF118)/AF25)*100</f>
        <v>-17.221180878839128</v>
      </c>
      <c r="BB25">
        <f t="shared" si="15"/>
        <v>-2.6679999999999993</v>
      </c>
      <c r="BC25">
        <f t="shared" si="11"/>
        <v>-0.19980994004652436</v>
      </c>
      <c r="BD25">
        <f t="shared" si="12"/>
        <v>1.2587500000000003</v>
      </c>
      <c r="BE25">
        <f t="shared" si="13"/>
        <v>515.18749999999989</v>
      </c>
      <c r="BF25">
        <f t="shared" si="14"/>
        <v>0.82778819121160874</v>
      </c>
      <c r="BP25" s="56"/>
      <c r="BQ25" s="57"/>
    </row>
    <row r="26" spans="1:69" x14ac:dyDescent="0.35">
      <c r="A26" s="2">
        <v>44720</v>
      </c>
      <c r="B26" t="s">
        <v>18</v>
      </c>
      <c r="C26" t="s">
        <v>547</v>
      </c>
      <c r="D26" t="s">
        <v>86</v>
      </c>
      <c r="E26" t="s">
        <v>46</v>
      </c>
      <c r="F26">
        <v>14</v>
      </c>
      <c r="G26" t="s">
        <v>41</v>
      </c>
      <c r="H26" t="s">
        <v>52</v>
      </c>
      <c r="I26" t="s">
        <v>403</v>
      </c>
      <c r="J26" t="s">
        <v>403</v>
      </c>
      <c r="K26" t="s">
        <v>99</v>
      </c>
      <c r="L26">
        <v>0.56299999999999994</v>
      </c>
      <c r="M26">
        <v>8.15</v>
      </c>
      <c r="N26">
        <v>-0.81500000000000006</v>
      </c>
      <c r="O26" t="s">
        <v>100</v>
      </c>
      <c r="P26">
        <v>0.433</v>
      </c>
      <c r="Q26">
        <v>0.12999999999999995</v>
      </c>
      <c r="R26">
        <v>14.72</v>
      </c>
      <c r="S26">
        <v>-1.472</v>
      </c>
      <c r="T26">
        <v>-0.65699999999999992</v>
      </c>
      <c r="U26">
        <v>117.25</v>
      </c>
      <c r="V26">
        <v>10791.836562500001</v>
      </c>
      <c r="W26">
        <v>0.30023094688221696</v>
      </c>
      <c r="X26">
        <v>2.705793366117415E-5</v>
      </c>
      <c r="Y26">
        <v>2.9200479779035872E-5</v>
      </c>
      <c r="Z26">
        <v>29.20047977903587</v>
      </c>
      <c r="AA26">
        <v>44.445174701728881</v>
      </c>
      <c r="AB26">
        <v>0.24114607389327372</v>
      </c>
      <c r="AC26">
        <v>26.9267</v>
      </c>
      <c r="AD26">
        <v>99.7</v>
      </c>
      <c r="AE26">
        <v>730</v>
      </c>
      <c r="AF26">
        <v>27.05793366117415</v>
      </c>
      <c r="AG26">
        <v>13.101333333333335</v>
      </c>
      <c r="AH26" t="s">
        <v>559</v>
      </c>
      <c r="AI26" t="s">
        <v>558</v>
      </c>
      <c r="AJ26" t="s">
        <v>562</v>
      </c>
      <c r="AK26">
        <v>0.6042605573172154</v>
      </c>
      <c r="AL26">
        <v>1.3074999999999999</v>
      </c>
      <c r="AM26">
        <v>892.41250000000002</v>
      </c>
      <c r="AN26" s="54">
        <v>1.5858697825917468E-2</v>
      </c>
      <c r="AO26" s="55">
        <v>14.788150720037246</v>
      </c>
      <c r="AP26">
        <f t="shared" si="0"/>
        <v>0.13200000000000001</v>
      </c>
      <c r="AQ26">
        <f t="shared" si="1"/>
        <v>1.1499999999999999</v>
      </c>
      <c r="AR26">
        <f t="shared" si="2"/>
        <v>-2.6000000000000023E-2</v>
      </c>
      <c r="AS26">
        <f t="shared" si="3"/>
        <v>0.15800000000000003</v>
      </c>
      <c r="AT26">
        <f t="shared" si="4"/>
        <v>1.0310000000000001</v>
      </c>
      <c r="AU26">
        <f t="shared" si="5"/>
        <v>-0.11899999999999966</v>
      </c>
      <c r="AV26">
        <f t="shared" si="6"/>
        <v>5.068275725264522E-5</v>
      </c>
      <c r="AW26">
        <f t="shared" si="7"/>
        <v>5.4696003280740879E-5</v>
      </c>
      <c r="AX26">
        <f t="shared" si="8"/>
        <v>187.31200204460066</v>
      </c>
      <c r="AY26">
        <f t="shared" si="9"/>
        <v>111.49624362499361</v>
      </c>
      <c r="AZ26">
        <f t="shared" si="10"/>
        <v>8.6399000000000008</v>
      </c>
      <c r="BA26">
        <f>-((AF26-AF119)/AF26)*100</f>
        <v>187.31200204460072</v>
      </c>
      <c r="BB26">
        <f t="shared" si="15"/>
        <v>-2.6679999999999993</v>
      </c>
      <c r="BC26">
        <f t="shared" si="11"/>
        <v>-0.19980994004652436</v>
      </c>
      <c r="BD26">
        <f t="shared" si="12"/>
        <v>1.2587500000000003</v>
      </c>
      <c r="BE26">
        <f t="shared" si="13"/>
        <v>515.18749999999989</v>
      </c>
      <c r="BF26">
        <f t="shared" si="14"/>
        <v>2.8731200204460068</v>
      </c>
      <c r="BG26" s="13"/>
      <c r="BH26" s="13"/>
      <c r="BI26" s="13"/>
      <c r="BJ26" s="13"/>
      <c r="BK26" s="13"/>
      <c r="BL26" s="13"/>
      <c r="BM26" s="13"/>
      <c r="BN26" s="13"/>
      <c r="BO26" s="13"/>
      <c r="BP26" s="61"/>
      <c r="BQ26" s="62"/>
    </row>
    <row r="27" spans="1:69" x14ac:dyDescent="0.35">
      <c r="A27" s="2">
        <v>44720</v>
      </c>
      <c r="B27" t="s">
        <v>18</v>
      </c>
      <c r="C27" t="s">
        <v>547</v>
      </c>
      <c r="D27" t="s">
        <v>86</v>
      </c>
      <c r="E27" t="s">
        <v>46</v>
      </c>
      <c r="F27">
        <v>4</v>
      </c>
      <c r="G27" t="s">
        <v>29</v>
      </c>
      <c r="H27" t="s">
        <v>38</v>
      </c>
      <c r="I27" t="s">
        <v>404</v>
      </c>
      <c r="J27" t="s">
        <v>404</v>
      </c>
      <c r="K27" t="s">
        <v>87</v>
      </c>
      <c r="L27">
        <v>0.629</v>
      </c>
      <c r="M27">
        <v>8.6199999999999992</v>
      </c>
      <c r="N27">
        <v>-0.86199999999999988</v>
      </c>
      <c r="O27" t="s">
        <v>88</v>
      </c>
      <c r="P27">
        <v>0.52</v>
      </c>
      <c r="Q27">
        <v>0.10899999999999999</v>
      </c>
      <c r="R27">
        <v>16.48</v>
      </c>
      <c r="S27">
        <v>-1.6480000000000001</v>
      </c>
      <c r="T27">
        <v>-0.78600000000000025</v>
      </c>
      <c r="U27">
        <v>51.9</v>
      </c>
      <c r="V27">
        <v>2114.4838499999996</v>
      </c>
      <c r="W27">
        <v>0.20961538461538459</v>
      </c>
      <c r="X27">
        <v>1.7386768207459521E-5</v>
      </c>
      <c r="Y27">
        <v>3.67640405783666E-6</v>
      </c>
      <c r="Z27">
        <v>3.6764040578366601</v>
      </c>
      <c r="AA27">
        <v>4.6773588522094895</v>
      </c>
      <c r="AB27">
        <v>0.10405785262181398</v>
      </c>
      <c r="AC27">
        <v>26.9267</v>
      </c>
      <c r="AD27">
        <v>44.9</v>
      </c>
      <c r="AE27">
        <v>565</v>
      </c>
      <c r="AF27">
        <v>17.386768207459522</v>
      </c>
      <c r="AG27">
        <v>13.101333333333335</v>
      </c>
      <c r="AH27" t="s">
        <v>557</v>
      </c>
      <c r="AI27" t="s">
        <v>558</v>
      </c>
      <c r="AJ27" t="s">
        <v>562</v>
      </c>
      <c r="AK27">
        <v>0.6042605573172154</v>
      </c>
      <c r="AL27">
        <v>1.3074999999999999</v>
      </c>
      <c r="AM27">
        <v>892.41250000000002</v>
      </c>
      <c r="AN27" s="54">
        <v>3.5603071853408719E-2</v>
      </c>
      <c r="AO27" s="55">
        <v>7.8755053132131891</v>
      </c>
      <c r="AP27">
        <f t="shared" si="0"/>
        <v>0.13300000000000001</v>
      </c>
      <c r="AQ27">
        <f t="shared" si="1"/>
        <v>2.2610000000000001</v>
      </c>
      <c r="AR27">
        <f t="shared" si="2"/>
        <v>9.099999999999997E-2</v>
      </c>
      <c r="AS27">
        <f t="shared" si="3"/>
        <v>4.2000000000000037E-2</v>
      </c>
      <c r="AT27">
        <f t="shared" si="4"/>
        <v>2.2279999999999998</v>
      </c>
      <c r="AU27">
        <f t="shared" si="5"/>
        <v>-3.3000000000000584E-2</v>
      </c>
      <c r="AV27">
        <f t="shared" si="6"/>
        <v>3.9069181895527098E-6</v>
      </c>
      <c r="AW27">
        <f t="shared" si="7"/>
        <v>8.2611154150804428E-7</v>
      </c>
      <c r="AX27">
        <f t="shared" si="8"/>
        <v>22.470640563762203</v>
      </c>
      <c r="AY27">
        <f t="shared" si="9"/>
        <v>1.3020775347024713</v>
      </c>
      <c r="AZ27">
        <f t="shared" si="10"/>
        <v>8.6399000000000008</v>
      </c>
      <c r="BA27">
        <f>-((AF27-AF120)/AF27)*100</f>
        <v>22.470640563762199</v>
      </c>
      <c r="BB27">
        <f t="shared" si="15"/>
        <v>-2.6679999999999993</v>
      </c>
      <c r="BC27">
        <f t="shared" si="11"/>
        <v>-0.19980994004652436</v>
      </c>
      <c r="BD27">
        <f t="shared" si="12"/>
        <v>1.2587500000000003</v>
      </c>
      <c r="BE27">
        <f t="shared" si="13"/>
        <v>515.18749999999989</v>
      </c>
      <c r="BF27">
        <f t="shared" si="14"/>
        <v>1.224706405637622</v>
      </c>
      <c r="BP27" s="54"/>
      <c r="BQ27" s="55"/>
    </row>
    <row r="28" spans="1:69" x14ac:dyDescent="0.35">
      <c r="A28" s="2">
        <v>44720</v>
      </c>
      <c r="B28" t="s">
        <v>18</v>
      </c>
      <c r="C28" t="s">
        <v>547</v>
      </c>
      <c r="D28" t="s">
        <v>86</v>
      </c>
      <c r="E28" t="s">
        <v>46</v>
      </c>
      <c r="F28">
        <v>16</v>
      </c>
      <c r="G28" t="s">
        <v>37</v>
      </c>
      <c r="H28" t="s">
        <v>96</v>
      </c>
      <c r="I28" t="s">
        <v>405</v>
      </c>
      <c r="J28" t="s">
        <v>405</v>
      </c>
      <c r="K28" t="s">
        <v>99</v>
      </c>
      <c r="L28">
        <v>0.70599999999999996</v>
      </c>
      <c r="M28">
        <v>5.54</v>
      </c>
      <c r="N28">
        <v>-0.55400000000000005</v>
      </c>
      <c r="O28" t="s">
        <v>100</v>
      </c>
      <c r="P28">
        <v>0.55100000000000005</v>
      </c>
      <c r="Q28">
        <v>0.15499999999999992</v>
      </c>
      <c r="R28">
        <v>13.01</v>
      </c>
      <c r="S28">
        <v>-1.3009999999999999</v>
      </c>
      <c r="T28">
        <v>-0.74699999999999989</v>
      </c>
      <c r="U28">
        <v>91.85</v>
      </c>
      <c r="V28">
        <v>6622.5916624999991</v>
      </c>
      <c r="W28">
        <v>0.28130671506352067</v>
      </c>
      <c r="X28">
        <v>2.4973974483551032E-5</v>
      </c>
      <c r="Y28">
        <v>1.6539243519425279E-5</v>
      </c>
      <c r="Z28">
        <v>16.53924351942528</v>
      </c>
      <c r="AA28">
        <v>22.140888245549242</v>
      </c>
      <c r="AB28">
        <v>0.44190602440143978</v>
      </c>
      <c r="AC28">
        <v>26.9267</v>
      </c>
      <c r="AD28">
        <v>77.599999999999994</v>
      </c>
      <c r="AF28">
        <v>24.973974483551032</v>
      </c>
      <c r="AG28">
        <v>13.101333333333335</v>
      </c>
      <c r="AH28" t="s">
        <v>557</v>
      </c>
      <c r="AI28" t="s">
        <v>558</v>
      </c>
      <c r="AJ28" t="s">
        <v>562</v>
      </c>
      <c r="AK28">
        <v>0.6042605573172154</v>
      </c>
      <c r="AL28">
        <v>1.3074999999999999</v>
      </c>
      <c r="AM28">
        <v>892.41250000000002</v>
      </c>
      <c r="AN28" t="s">
        <v>50</v>
      </c>
      <c r="AO28" t="s">
        <v>50</v>
      </c>
      <c r="AP28">
        <f t="shared" si="0"/>
        <v>3.7000000000000033E-2</v>
      </c>
      <c r="AQ28">
        <f t="shared" si="1"/>
        <v>1.7689999999999999</v>
      </c>
      <c r="AR28">
        <f t="shared" si="2"/>
        <v>0.123</v>
      </c>
      <c r="AS28">
        <f t="shared" si="3"/>
        <v>-8.5999999999999965E-2</v>
      </c>
      <c r="AT28">
        <f t="shared" si="4"/>
        <v>1.3750000000000002</v>
      </c>
      <c r="AU28">
        <f t="shared" si="5"/>
        <v>-0.39399999999999968</v>
      </c>
      <c r="AV28">
        <f t="shared" si="6"/>
        <v>-1.7777995944513817E-5</v>
      </c>
      <c r="AW28">
        <f t="shared" si="7"/>
        <v>-1.1773640771809601E-5</v>
      </c>
      <c r="AX28">
        <f t="shared" si="8"/>
        <v>-71.18608996827156</v>
      </c>
      <c r="AY28">
        <f t="shared" si="9"/>
        <v>-8.6405971758164508</v>
      </c>
      <c r="AZ28">
        <f t="shared" si="10"/>
        <v>8.6399000000000008</v>
      </c>
      <c r="BA28">
        <f>-((AF28-AF121)/AF28)*100</f>
        <v>-71.186089968271546</v>
      </c>
      <c r="BB28">
        <f t="shared" si="15"/>
        <v>-2.6679999999999993</v>
      </c>
      <c r="BC28">
        <f t="shared" si="11"/>
        <v>-0.19980994004652436</v>
      </c>
      <c r="BD28">
        <f t="shared" si="12"/>
        <v>1.2587500000000003</v>
      </c>
      <c r="BE28">
        <f t="shared" si="13"/>
        <v>515.18749999999989</v>
      </c>
      <c r="BF28">
        <f t="shared" si="14"/>
        <v>0.28813910031728451</v>
      </c>
      <c r="BP28" s="59"/>
      <c r="BQ28" s="60"/>
    </row>
    <row r="29" spans="1:69" x14ac:dyDescent="0.35">
      <c r="A29" s="2">
        <v>44720</v>
      </c>
      <c r="B29" t="s">
        <v>18</v>
      </c>
      <c r="C29" t="s">
        <v>547</v>
      </c>
      <c r="D29" t="s">
        <v>86</v>
      </c>
      <c r="E29" t="s">
        <v>46</v>
      </c>
      <c r="F29">
        <v>8</v>
      </c>
      <c r="G29" t="s">
        <v>37</v>
      </c>
      <c r="H29" t="s">
        <v>97</v>
      </c>
      <c r="I29" t="s">
        <v>406</v>
      </c>
      <c r="J29" t="s">
        <v>406</v>
      </c>
      <c r="K29" t="s">
        <v>87</v>
      </c>
      <c r="L29">
        <v>0.73599999999999999</v>
      </c>
      <c r="M29">
        <v>7.09</v>
      </c>
      <c r="N29">
        <v>-0.70899999999999996</v>
      </c>
      <c r="O29" t="s">
        <v>88</v>
      </c>
      <c r="P29">
        <v>0.65400000000000003</v>
      </c>
      <c r="Q29">
        <v>8.1999999999999962E-2</v>
      </c>
      <c r="R29">
        <v>15.18</v>
      </c>
      <c r="S29">
        <v>-1.518</v>
      </c>
      <c r="T29">
        <v>-0.80900000000000005</v>
      </c>
      <c r="U29">
        <v>50.2</v>
      </c>
      <c r="V29">
        <v>1978.2314000000003</v>
      </c>
      <c r="W29">
        <v>0.12538226299694183</v>
      </c>
      <c r="X29">
        <v>9.2358230894186392E-6</v>
      </c>
      <c r="Y29">
        <v>1.8270595240332964E-6</v>
      </c>
      <c r="Z29">
        <v>1.8270595240332965</v>
      </c>
      <c r="AA29">
        <v>2.2584172114132217</v>
      </c>
      <c r="AB29">
        <v>4.5075344776920691E-2</v>
      </c>
      <c r="AC29">
        <v>26.9267</v>
      </c>
      <c r="AD29">
        <v>39.1</v>
      </c>
      <c r="AE29">
        <v>510</v>
      </c>
      <c r="AF29">
        <v>9.2358230894186395</v>
      </c>
      <c r="AG29">
        <v>13.101333333333335</v>
      </c>
      <c r="AH29" t="s">
        <v>557</v>
      </c>
      <c r="AI29" t="s">
        <v>558</v>
      </c>
      <c r="AJ29" t="s">
        <v>562</v>
      </c>
      <c r="AK29">
        <v>0.6042605573172154</v>
      </c>
      <c r="AL29">
        <v>1.3074999999999999</v>
      </c>
      <c r="AM29">
        <v>892.41250000000002</v>
      </c>
      <c r="AN29" s="54">
        <v>2.2248125219784583E-2</v>
      </c>
      <c r="AO29" s="55">
        <v>15.403066832191886</v>
      </c>
      <c r="AP29">
        <f t="shared" si="0"/>
        <v>-2.200000000000002E-2</v>
      </c>
      <c r="AQ29">
        <f t="shared" si="1"/>
        <v>0.90599999999999981</v>
      </c>
      <c r="AR29">
        <f t="shared" si="2"/>
        <v>6.4999999999999947E-2</v>
      </c>
      <c r="AS29">
        <f t="shared" si="3"/>
        <v>-8.6999999999999966E-2</v>
      </c>
      <c r="AT29">
        <f t="shared" si="4"/>
        <v>1.1379999999999997</v>
      </c>
      <c r="AU29">
        <f t="shared" si="5"/>
        <v>0.23199999999999987</v>
      </c>
      <c r="AV29">
        <f t="shared" si="6"/>
        <v>-8.9709263955137188E-6</v>
      </c>
      <c r="AW29">
        <f t="shared" si="7"/>
        <v>-1.774656828269406E-6</v>
      </c>
      <c r="AX29">
        <f t="shared" si="8"/>
        <v>-97.131856128682131</v>
      </c>
      <c r="AY29">
        <f t="shared" si="9"/>
        <v>-2.2080784066448351</v>
      </c>
      <c r="AZ29">
        <f t="shared" si="10"/>
        <v>8.6399000000000008</v>
      </c>
      <c r="BA29">
        <f>-((AF29-AF122)/AF29)*100</f>
        <v>-97.131856128682131</v>
      </c>
      <c r="BB29">
        <f t="shared" si="15"/>
        <v>-2.6679999999999993</v>
      </c>
      <c r="BC29">
        <f t="shared" si="11"/>
        <v>-0.19980994004652436</v>
      </c>
      <c r="BD29">
        <f t="shared" si="12"/>
        <v>1.2587500000000003</v>
      </c>
      <c r="BE29">
        <f t="shared" si="13"/>
        <v>515.18749999999989</v>
      </c>
      <c r="BF29">
        <f t="shared" si="14"/>
        <v>2.8681438713178631E-2</v>
      </c>
      <c r="BP29" s="54"/>
      <c r="BQ29" s="55"/>
    </row>
    <row r="30" spans="1:69" x14ac:dyDescent="0.35">
      <c r="A30" s="2">
        <v>44720</v>
      </c>
      <c r="B30" t="s">
        <v>18</v>
      </c>
      <c r="C30" t="s">
        <v>547</v>
      </c>
      <c r="D30" t="s">
        <v>86</v>
      </c>
      <c r="E30" t="s">
        <v>46</v>
      </c>
      <c r="F30">
        <v>15</v>
      </c>
      <c r="G30" t="s">
        <v>43</v>
      </c>
      <c r="H30" t="s">
        <v>102</v>
      </c>
      <c r="I30" t="s">
        <v>407</v>
      </c>
      <c r="J30" t="s">
        <v>407</v>
      </c>
      <c r="K30" t="s">
        <v>99</v>
      </c>
      <c r="L30" t="s">
        <v>50</v>
      </c>
      <c r="M30">
        <v>8.52</v>
      </c>
      <c r="N30">
        <v>-0.85199999999999998</v>
      </c>
      <c r="O30" t="s">
        <v>100</v>
      </c>
      <c r="P30" t="s">
        <v>51</v>
      </c>
      <c r="Q30" t="e">
        <v>#VALUE!</v>
      </c>
      <c r="R30">
        <v>4.13</v>
      </c>
      <c r="S30">
        <v>-0.41299999999999998</v>
      </c>
      <c r="T30">
        <v>0.439</v>
      </c>
      <c r="U30">
        <v>153.6</v>
      </c>
      <c r="V30">
        <v>18520.473600000001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C30">
        <v>26.9267</v>
      </c>
      <c r="AD30">
        <v>135</v>
      </c>
      <c r="AE30">
        <v>770</v>
      </c>
      <c r="AF30" t="s">
        <v>50</v>
      </c>
      <c r="AG30">
        <v>13.101333333333335</v>
      </c>
      <c r="AH30" t="s">
        <v>559</v>
      </c>
      <c r="AI30" t="s">
        <v>558</v>
      </c>
      <c r="AJ30" t="s">
        <v>560</v>
      </c>
      <c r="AK30">
        <v>0.60426055731721495</v>
      </c>
      <c r="AL30">
        <v>1.3075000000000001</v>
      </c>
      <c r="AM30">
        <v>892.41250000000002</v>
      </c>
      <c r="AN30" s="54">
        <v>-3.2804876299691635E-3</v>
      </c>
      <c r="AO30" s="55">
        <v>12.507250775390466</v>
      </c>
      <c r="AP30" t="e">
        <f t="shared" si="0"/>
        <v>#VALUE!</v>
      </c>
      <c r="AQ30">
        <f t="shared" si="1"/>
        <v>0.23000000000000009</v>
      </c>
      <c r="AR30" t="e">
        <f t="shared" si="2"/>
        <v>#VALUE!</v>
      </c>
      <c r="AS30" t="e">
        <f t="shared" si="3"/>
        <v>#VALUE!</v>
      </c>
      <c r="AT30">
        <f t="shared" si="4"/>
        <v>0.80400000000000005</v>
      </c>
      <c r="AU30">
        <f t="shared" si="5"/>
        <v>0.57400000000000007</v>
      </c>
      <c r="AV30" t="e">
        <f t="shared" si="6"/>
        <v>#VALUE!</v>
      </c>
      <c r="AW30" t="e">
        <f t="shared" si="7"/>
        <v>#VALUE!</v>
      </c>
      <c r="AX30" t="e">
        <f t="shared" si="8"/>
        <v>#VALUE!</v>
      </c>
      <c r="AY30" t="e">
        <f t="shared" si="9"/>
        <v>#VALUE!</v>
      </c>
      <c r="AZ30">
        <f t="shared" si="10"/>
        <v>8.6399000000000008</v>
      </c>
      <c r="BA30" t="s">
        <v>103</v>
      </c>
      <c r="BB30">
        <f t="shared" si="15"/>
        <v>-2.6679999999999993</v>
      </c>
      <c r="BC30">
        <f t="shared" si="11"/>
        <v>-0.19980994004652392</v>
      </c>
      <c r="BD30">
        <f t="shared" si="12"/>
        <v>1.25875</v>
      </c>
      <c r="BE30">
        <f t="shared" si="13"/>
        <v>515.18749999999989</v>
      </c>
      <c r="BF30" t="e">
        <f t="shared" si="14"/>
        <v>#VALUE!</v>
      </c>
      <c r="BP30" s="54"/>
      <c r="BQ30" s="55"/>
    </row>
    <row r="31" spans="1:69" x14ac:dyDescent="0.35">
      <c r="A31" s="2">
        <v>44720</v>
      </c>
      <c r="B31" t="s">
        <v>18</v>
      </c>
      <c r="C31" t="s">
        <v>547</v>
      </c>
      <c r="D31" t="s">
        <v>86</v>
      </c>
      <c r="E31" t="s">
        <v>46</v>
      </c>
      <c r="F31">
        <v>11</v>
      </c>
      <c r="G31" t="s">
        <v>43</v>
      </c>
      <c r="H31" t="s">
        <v>92</v>
      </c>
      <c r="I31" t="s">
        <v>408</v>
      </c>
      <c r="J31" t="s">
        <v>408</v>
      </c>
      <c r="K31" t="s">
        <v>99</v>
      </c>
      <c r="L31">
        <v>0.54900000000000004</v>
      </c>
      <c r="M31">
        <v>6.83</v>
      </c>
      <c r="N31">
        <v>-0.68300000000000005</v>
      </c>
      <c r="O31" t="s">
        <v>100</v>
      </c>
      <c r="P31">
        <v>0.69399999999999995</v>
      </c>
      <c r="Q31">
        <v>-0.14499999999999991</v>
      </c>
      <c r="R31">
        <v>9.06</v>
      </c>
      <c r="S31">
        <v>-0.90600000000000003</v>
      </c>
      <c r="T31">
        <v>-0.22299999999999998</v>
      </c>
      <c r="U31">
        <v>137.75</v>
      </c>
      <c r="V31">
        <v>14895.4240625</v>
      </c>
      <c r="W31">
        <v>0.26411657559198526</v>
      </c>
      <c r="X31">
        <v>2.3108801182437071E-5</v>
      </c>
      <c r="Y31">
        <v>3.4421539318840158E-5</v>
      </c>
      <c r="Z31">
        <v>34.421539318840161</v>
      </c>
      <c r="AA31">
        <v>154.35667855982138</v>
      </c>
      <c r="AB31">
        <v>1</v>
      </c>
      <c r="AC31">
        <v>26.9267</v>
      </c>
      <c r="AD31">
        <v>125.1</v>
      </c>
      <c r="AE31">
        <v>751</v>
      </c>
      <c r="AF31">
        <v>23.10880118243707</v>
      </c>
      <c r="AG31">
        <v>13.101333333333335</v>
      </c>
      <c r="AH31" t="s">
        <v>559</v>
      </c>
      <c r="AI31" t="s">
        <v>558</v>
      </c>
      <c r="AJ31" t="s">
        <v>560</v>
      </c>
      <c r="AK31">
        <v>0.60426055731721495</v>
      </c>
      <c r="AL31">
        <v>1.3075000000000001</v>
      </c>
      <c r="AM31">
        <v>892.41250000000002</v>
      </c>
      <c r="AN31" s="54">
        <v>2.072168076406801E-2</v>
      </c>
      <c r="AO31" s="55">
        <v>12.154102900210372</v>
      </c>
      <c r="AP31">
        <f t="shared" si="0"/>
        <v>0.39599999999999991</v>
      </c>
      <c r="AQ31">
        <f t="shared" si="1"/>
        <v>0.27300000000000002</v>
      </c>
      <c r="AR31">
        <f t="shared" si="2"/>
        <v>0.39000000000000012</v>
      </c>
      <c r="AS31">
        <f t="shared" si="3"/>
        <v>5.9999999999997833E-3</v>
      </c>
      <c r="AT31">
        <f t="shared" si="4"/>
        <v>0.38099999999999989</v>
      </c>
      <c r="AU31">
        <f t="shared" si="5"/>
        <v>0.10799999999999987</v>
      </c>
      <c r="AV31">
        <f t="shared" si="6"/>
        <v>-1.1866851833483004E-5</v>
      </c>
      <c r="AW31">
        <f t="shared" si="7"/>
        <v>-1.7676179034658496E-5</v>
      </c>
      <c r="AX31">
        <f t="shared" si="8"/>
        <v>-51.352087630153378</v>
      </c>
      <c r="AY31">
        <f t="shared" si="9"/>
        <v>-103.76646622090395</v>
      </c>
      <c r="AZ31">
        <f t="shared" si="10"/>
        <v>8.6399000000000008</v>
      </c>
      <c r="BA31">
        <f t="shared" ref="BA31:BA57" si="17">-((AF31-AF124)/AF31)*100</f>
        <v>-51.352087630153378</v>
      </c>
      <c r="BB31">
        <f t="shared" si="15"/>
        <v>-2.6679999999999993</v>
      </c>
      <c r="BC31">
        <f t="shared" si="11"/>
        <v>-0.19980994004652392</v>
      </c>
      <c r="BD31">
        <f t="shared" si="12"/>
        <v>1.25875</v>
      </c>
      <c r="BE31">
        <f t="shared" si="13"/>
        <v>515.18749999999989</v>
      </c>
      <c r="BF31">
        <f t="shared" si="14"/>
        <v>0.48647912369846624</v>
      </c>
      <c r="BP31" s="54"/>
      <c r="BQ31" s="55"/>
    </row>
    <row r="32" spans="1:69" x14ac:dyDescent="0.35">
      <c r="A32" s="2">
        <v>44720</v>
      </c>
      <c r="B32" t="s">
        <v>18</v>
      </c>
      <c r="C32" t="s">
        <v>547</v>
      </c>
      <c r="D32" t="s">
        <v>86</v>
      </c>
      <c r="E32" t="s">
        <v>46</v>
      </c>
      <c r="F32">
        <v>5</v>
      </c>
      <c r="G32" t="s">
        <v>25</v>
      </c>
      <c r="H32" t="s">
        <v>93</v>
      </c>
      <c r="I32" t="s">
        <v>409</v>
      </c>
      <c r="J32" t="s">
        <v>409</v>
      </c>
      <c r="K32" t="s">
        <v>87</v>
      </c>
      <c r="L32">
        <v>0.78200000000000003</v>
      </c>
      <c r="M32">
        <v>9.06</v>
      </c>
      <c r="N32">
        <v>-0.90600000000000003</v>
      </c>
      <c r="O32" t="s">
        <v>88</v>
      </c>
      <c r="P32">
        <v>0.84599999999999997</v>
      </c>
      <c r="Q32">
        <v>-6.3999999999999946E-2</v>
      </c>
      <c r="R32">
        <v>14.78</v>
      </c>
      <c r="S32">
        <v>-1.478</v>
      </c>
      <c r="T32">
        <v>-0.57199999999999995</v>
      </c>
      <c r="U32">
        <v>37.549999999999997</v>
      </c>
      <c r="V32">
        <v>1106.8519624999999</v>
      </c>
      <c r="W32">
        <v>8.1841432225063862E-2</v>
      </c>
      <c r="X32">
        <v>5.4628213284182097E-6</v>
      </c>
      <c r="Y32">
        <v>6.0465345081465524E-7</v>
      </c>
      <c r="Z32">
        <v>0.60465345081465527</v>
      </c>
      <c r="AA32">
        <v>1.0570864524731736</v>
      </c>
      <c r="AB32">
        <v>0.46806517729808378</v>
      </c>
      <c r="AC32">
        <v>26.9267</v>
      </c>
      <c r="AD32">
        <v>19.8</v>
      </c>
      <c r="AE32">
        <v>320</v>
      </c>
      <c r="AF32">
        <v>5.4628213284182099</v>
      </c>
      <c r="AG32">
        <v>13.101333333333335</v>
      </c>
      <c r="AH32" t="s">
        <v>557</v>
      </c>
      <c r="AI32" t="s">
        <v>558</v>
      </c>
      <c r="AJ32" t="s">
        <v>562</v>
      </c>
      <c r="AK32">
        <v>0.6042605573172154</v>
      </c>
      <c r="AL32">
        <v>1.3074999999999999</v>
      </c>
      <c r="AM32">
        <v>892.41250000000002</v>
      </c>
      <c r="AN32" s="54">
        <v>1.1013475028988331E-2</v>
      </c>
      <c r="AO32" s="55">
        <v>-1.4626336624352942</v>
      </c>
      <c r="AP32">
        <f t="shared" si="0"/>
        <v>0.11199999999999999</v>
      </c>
      <c r="AQ32">
        <f t="shared" si="1"/>
        <v>1.0609999999999999</v>
      </c>
      <c r="AR32">
        <f t="shared" si="2"/>
        <v>-1.5000000000000013E-2</v>
      </c>
      <c r="AS32">
        <f t="shared" si="3"/>
        <v>0.127</v>
      </c>
      <c r="AT32">
        <f t="shared" si="4"/>
        <v>1.123</v>
      </c>
      <c r="AU32">
        <f t="shared" si="5"/>
        <v>6.1999999999999944E-2</v>
      </c>
      <c r="AV32">
        <f t="shared" si="6"/>
        <v>-4.9110527031542163E-7</v>
      </c>
      <c r="AW32">
        <f t="shared" si="7"/>
        <v>-5.4358083224271825E-8</v>
      </c>
      <c r="AX32">
        <f t="shared" si="8"/>
        <v>-8.9899566687388734</v>
      </c>
      <c r="AY32">
        <f t="shared" si="9"/>
        <v>-0.18911268655774216</v>
      </c>
      <c r="AZ32">
        <f t="shared" si="10"/>
        <v>8.6399000000000008</v>
      </c>
      <c r="BA32">
        <f t="shared" si="17"/>
        <v>-8.989956668738861</v>
      </c>
      <c r="BB32">
        <f t="shared" si="15"/>
        <v>-2.6679999999999993</v>
      </c>
      <c r="BC32">
        <f t="shared" si="11"/>
        <v>-0.19980994004652436</v>
      </c>
      <c r="BD32">
        <f t="shared" si="12"/>
        <v>1.2587500000000003</v>
      </c>
      <c r="BE32">
        <f t="shared" si="13"/>
        <v>515.18749999999989</v>
      </c>
      <c r="BF32">
        <f t="shared" si="14"/>
        <v>0.91010043331261137</v>
      </c>
      <c r="BP32" s="54"/>
      <c r="BQ32" s="55"/>
    </row>
    <row r="33" spans="1:69" x14ac:dyDescent="0.35">
      <c r="A33" s="2">
        <v>44721</v>
      </c>
      <c r="B33" t="s">
        <v>18</v>
      </c>
      <c r="C33" t="s">
        <v>547</v>
      </c>
      <c r="D33" t="s">
        <v>20</v>
      </c>
      <c r="E33" t="s">
        <v>21</v>
      </c>
      <c r="F33">
        <v>6</v>
      </c>
      <c r="G33" t="s">
        <v>39</v>
      </c>
      <c r="H33" t="s">
        <v>40</v>
      </c>
      <c r="I33" t="s">
        <v>418</v>
      </c>
      <c r="J33" t="s">
        <v>418</v>
      </c>
      <c r="K33" t="s">
        <v>23</v>
      </c>
      <c r="L33">
        <v>0.63400000000000001</v>
      </c>
      <c r="M33">
        <v>2.34</v>
      </c>
      <c r="N33">
        <v>-0.23399999999999999</v>
      </c>
      <c r="O33" t="s">
        <v>32</v>
      </c>
      <c r="P33">
        <v>0.499</v>
      </c>
      <c r="Q33">
        <v>0.13500000000000001</v>
      </c>
      <c r="R33">
        <v>8.7899999999999991</v>
      </c>
      <c r="S33">
        <v>-0.87899999999999989</v>
      </c>
      <c r="T33">
        <v>-0.64499999999999991</v>
      </c>
      <c r="U33">
        <v>69.400000000000006</v>
      </c>
      <c r="V33">
        <v>3780.8426000000004</v>
      </c>
      <c r="W33">
        <v>0.27054108216432865</v>
      </c>
      <c r="X33">
        <v>2.3802690999676617E-5</v>
      </c>
      <c r="Y33">
        <v>8.999422812621396E-6</v>
      </c>
      <c r="Z33">
        <v>8.9994228126213969</v>
      </c>
      <c r="AA33">
        <v>13.952593507940152</v>
      </c>
      <c r="AB33">
        <v>0.26560790809223017</v>
      </c>
      <c r="AC33">
        <v>24.548100000000002</v>
      </c>
      <c r="AD33">
        <v>78.599999999999994</v>
      </c>
      <c r="AE33">
        <v>701</v>
      </c>
      <c r="AF33">
        <v>23.802690999676617</v>
      </c>
      <c r="AG33">
        <v>14.811333333333334</v>
      </c>
      <c r="AH33" t="s">
        <v>559</v>
      </c>
      <c r="AI33" t="s">
        <v>558</v>
      </c>
      <c r="AJ33" t="s">
        <v>560</v>
      </c>
      <c r="AK33">
        <v>0.62108933859878679</v>
      </c>
      <c r="AL33">
        <v>1.2462500000000001</v>
      </c>
      <c r="AM33">
        <v>783</v>
      </c>
      <c r="AN33" s="54">
        <v>-1.8247700352262827E-3</v>
      </c>
      <c r="AO33" s="55">
        <v>2.6126988146007939</v>
      </c>
      <c r="AP33">
        <f t="shared" si="0"/>
        <v>0.15700000000000003</v>
      </c>
      <c r="AQ33">
        <f t="shared" si="1"/>
        <v>0.7</v>
      </c>
      <c r="AR33">
        <f t="shared" si="2"/>
        <v>0.13700000000000001</v>
      </c>
      <c r="AS33">
        <f t="shared" si="3"/>
        <v>2.0000000000000018E-2</v>
      </c>
      <c r="AT33">
        <f t="shared" si="4"/>
        <v>0.55900000000000027</v>
      </c>
      <c r="AU33">
        <f t="shared" si="5"/>
        <v>-0.14099999999999968</v>
      </c>
      <c r="AV33">
        <f t="shared" si="6"/>
        <v>-2.8717105294998472E-6</v>
      </c>
      <c r="AW33">
        <f t="shared" si="7"/>
        <v>-1.0857485504801582E-6</v>
      </c>
      <c r="AX33">
        <f t="shared" si="8"/>
        <v>-12.064646512190004</v>
      </c>
      <c r="AY33">
        <f t="shared" si="9"/>
        <v>1.7491411391654719</v>
      </c>
      <c r="AZ33">
        <f t="shared" si="10"/>
        <v>11.0185</v>
      </c>
      <c r="BA33">
        <f t="shared" si="17"/>
        <v>-12.064646512189995</v>
      </c>
      <c r="BB33">
        <f t="shared" si="15"/>
        <v>-3.3613333333333326</v>
      </c>
      <c r="BC33">
        <f t="shared" si="11"/>
        <v>-0.21663872132809575</v>
      </c>
      <c r="BD33">
        <f t="shared" si="12"/>
        <v>1.32</v>
      </c>
      <c r="BE33">
        <f t="shared" si="13"/>
        <v>624.59999999999991</v>
      </c>
      <c r="BF33">
        <f t="shared" si="14"/>
        <v>0.87935353487810008</v>
      </c>
      <c r="BP33" s="54"/>
      <c r="BQ33" s="55"/>
    </row>
    <row r="34" spans="1:69" x14ac:dyDescent="0.35">
      <c r="A34" s="2">
        <v>44721</v>
      </c>
      <c r="B34" t="s">
        <v>18</v>
      </c>
      <c r="C34" t="s">
        <v>547</v>
      </c>
      <c r="D34" t="s">
        <v>20</v>
      </c>
      <c r="E34" t="s">
        <v>21</v>
      </c>
      <c r="F34">
        <v>12</v>
      </c>
      <c r="G34" t="s">
        <v>27</v>
      </c>
      <c r="H34" t="s">
        <v>35</v>
      </c>
      <c r="I34" t="s">
        <v>419</v>
      </c>
      <c r="J34" t="s">
        <v>419</v>
      </c>
      <c r="K34" t="s">
        <v>23</v>
      </c>
      <c r="L34">
        <v>0.54900000000000004</v>
      </c>
      <c r="M34">
        <v>5.56</v>
      </c>
      <c r="N34">
        <v>-0.55599999999999994</v>
      </c>
      <c r="O34" t="s">
        <v>24</v>
      </c>
      <c r="P34">
        <v>0.31</v>
      </c>
      <c r="Q34">
        <v>0.23900000000000005</v>
      </c>
      <c r="R34">
        <v>3.81</v>
      </c>
      <c r="S34">
        <v>-0.38100000000000001</v>
      </c>
      <c r="T34">
        <v>0.17499999999999993</v>
      </c>
      <c r="U34">
        <v>115.65</v>
      </c>
      <c r="V34">
        <v>10499.314162500001</v>
      </c>
      <c r="W34">
        <v>0.77096774193548401</v>
      </c>
      <c r="X34">
        <v>8.6394984757957755E-5</v>
      </c>
      <c r="Y34">
        <v>9.0708808703819744E-5</v>
      </c>
      <c r="Z34">
        <v>90.708808703819741</v>
      </c>
      <c r="AA34">
        <v>518.33604973611295</v>
      </c>
      <c r="AB34">
        <v>0.19613204927233224</v>
      </c>
      <c r="AC34">
        <v>24.548100000000002</v>
      </c>
      <c r="AD34">
        <v>125</v>
      </c>
      <c r="AE34">
        <v>776</v>
      </c>
      <c r="AF34">
        <v>86.394984757957758</v>
      </c>
      <c r="AG34">
        <v>14.811333333333334</v>
      </c>
      <c r="AH34" t="s">
        <v>559</v>
      </c>
      <c r="AI34" t="s">
        <v>561</v>
      </c>
      <c r="AJ34" t="s">
        <v>560</v>
      </c>
      <c r="AK34">
        <v>0.62108933859878701</v>
      </c>
      <c r="AL34">
        <v>1.2462500000000001</v>
      </c>
      <c r="AM34">
        <v>783</v>
      </c>
      <c r="AN34" s="54">
        <v>-1.3182594023193784E-2</v>
      </c>
      <c r="AO34" s="55">
        <v>18.789555854999797</v>
      </c>
      <c r="AP34">
        <f t="shared" ref="AP34:AP65" si="18">L127-L34</f>
        <v>3.2999999999999918E-2</v>
      </c>
      <c r="AQ34">
        <f t="shared" ref="AQ34:AQ65" si="19">N34-N127</f>
        <v>-9.4999999999999918E-2</v>
      </c>
      <c r="AR34">
        <f t="shared" ref="AR34:AR65" si="20">P127-P34</f>
        <v>5.099999999999999E-2</v>
      </c>
      <c r="AS34">
        <f t="shared" ref="AS34:AS65" si="21">Q127-Q34</f>
        <v>-1.8000000000000071E-2</v>
      </c>
      <c r="AT34">
        <f t="shared" ref="AT34:AT65" si="22">S34-S127</f>
        <v>0.64200000000000013</v>
      </c>
      <c r="AU34">
        <f t="shared" ref="AU34:AU65" si="23">T34-T127</f>
        <v>0.73699999999999999</v>
      </c>
      <c r="AV34">
        <f t="shared" ref="AV34:AV65" si="24">X127-X34</f>
        <v>-2.1351697115383519E-5</v>
      </c>
      <c r="AW34">
        <f t="shared" ref="AW34:AW65" si="25">Y127-Y34</f>
        <v>-2.2417817591695652E-5</v>
      </c>
      <c r="AX34">
        <f t="shared" ref="AX34:AX65" si="26">-((Z34-Z127)/Z34)*100</f>
        <v>-24.714046972983386</v>
      </c>
      <c r="AY34">
        <f t="shared" ref="AY34:AY65" si="27">AA127-AA34</f>
        <v>-396.82183067539393</v>
      </c>
      <c r="AZ34">
        <f t="shared" ref="AZ34:AZ65" si="28">AC127-AC34</f>
        <v>11.0185</v>
      </c>
      <c r="BA34">
        <f t="shared" si="17"/>
        <v>-24.714046972983382</v>
      </c>
      <c r="BB34">
        <f t="shared" si="15"/>
        <v>-3.3613333333333326</v>
      </c>
      <c r="BC34">
        <f t="shared" ref="BC34:BC65" si="29">AK127-AK34</f>
        <v>-0.21663872132809597</v>
      </c>
      <c r="BD34">
        <f t="shared" ref="BD34:BD65" si="30">AL127-AL34</f>
        <v>1.32</v>
      </c>
      <c r="BE34">
        <f t="shared" ref="BE34:BE65" si="31">AM127-AM34</f>
        <v>624.59999999999991</v>
      </c>
      <c r="BF34">
        <f t="shared" ref="BF34:BF65" si="32">X127/X34</f>
        <v>0.75285953027016617</v>
      </c>
      <c r="BP34" s="54"/>
      <c r="BQ34" s="55"/>
    </row>
    <row r="35" spans="1:69" x14ac:dyDescent="0.35">
      <c r="A35" s="9">
        <v>44721</v>
      </c>
      <c r="B35" t="s">
        <v>18</v>
      </c>
      <c r="C35" t="s">
        <v>547</v>
      </c>
      <c r="D35" t="s">
        <v>20</v>
      </c>
      <c r="E35" t="s">
        <v>21</v>
      </c>
      <c r="F35">
        <v>3</v>
      </c>
      <c r="G35" t="s">
        <v>27</v>
      </c>
      <c r="H35" t="s">
        <v>35</v>
      </c>
      <c r="I35" t="s">
        <v>419</v>
      </c>
      <c r="J35" t="s">
        <v>419</v>
      </c>
      <c r="K35" t="s">
        <v>23</v>
      </c>
      <c r="L35">
        <v>0.46200000000000002</v>
      </c>
      <c r="M35">
        <v>1.85</v>
      </c>
      <c r="N35">
        <v>-0.185</v>
      </c>
      <c r="O35" t="s">
        <v>32</v>
      </c>
      <c r="P35">
        <v>0.27400000000000002</v>
      </c>
      <c r="Q35">
        <v>0.188</v>
      </c>
      <c r="R35">
        <v>2.5099999999999998</v>
      </c>
      <c r="S35">
        <v>-0.251</v>
      </c>
      <c r="T35">
        <v>-6.6000000000000003E-2</v>
      </c>
      <c r="U35">
        <v>115.65</v>
      </c>
      <c r="V35">
        <v>10499.314162500001</v>
      </c>
      <c r="W35">
        <v>0.68613138686131381</v>
      </c>
      <c r="X35">
        <v>7.484526510327697E-5</v>
      </c>
      <c r="Y35">
        <v>7.8582395189490291E-5</v>
      </c>
      <c r="Z35">
        <v>78.582395189490285</v>
      </c>
      <c r="AA35">
        <v>1190.6423513559134</v>
      </c>
      <c r="AB35">
        <v>0.45052456691127524</v>
      </c>
      <c r="AC35">
        <v>24.548100000000002</v>
      </c>
      <c r="AD35">
        <v>125</v>
      </c>
      <c r="AE35">
        <v>776</v>
      </c>
      <c r="AF35">
        <v>74.845265103276972</v>
      </c>
      <c r="AG35">
        <v>14.811333333333334</v>
      </c>
      <c r="AH35" t="s">
        <v>559</v>
      </c>
      <c r="AI35" t="s">
        <v>561</v>
      </c>
      <c r="AJ35" t="s">
        <v>560</v>
      </c>
      <c r="AK35">
        <v>0.62108933859878701</v>
      </c>
      <c r="AL35">
        <v>1.2462500000000001</v>
      </c>
      <c r="AM35">
        <v>783</v>
      </c>
      <c r="AN35" s="54">
        <v>-1.3182594023193784E-2</v>
      </c>
      <c r="AO35" s="55">
        <v>18.789555854999797</v>
      </c>
      <c r="AP35">
        <f t="shared" si="18"/>
        <v>0.15299999999999997</v>
      </c>
      <c r="AQ35">
        <f t="shared" si="19"/>
        <v>0.25700000000000001</v>
      </c>
      <c r="AR35">
        <f t="shared" si="20"/>
        <v>0.15999999999999998</v>
      </c>
      <c r="AS35">
        <f t="shared" si="21"/>
        <v>-7.0000000000000062E-3</v>
      </c>
      <c r="AT35">
        <f t="shared" si="22"/>
        <v>0.10799999999999998</v>
      </c>
      <c r="AU35">
        <f t="shared" si="23"/>
        <v>-0.14900000000000002</v>
      </c>
      <c r="AV35">
        <f t="shared" si="24"/>
        <v>-3.4294464777841133E-5</v>
      </c>
      <c r="AW35">
        <f t="shared" si="25"/>
        <v>-2.9162118629825482E-5</v>
      </c>
      <c r="AX35">
        <f t="shared" si="26"/>
        <v>-37.110244043217534</v>
      </c>
      <c r="AY35">
        <f t="shared" si="27"/>
        <v>-595.21733256477137</v>
      </c>
      <c r="AZ35">
        <f t="shared" si="28"/>
        <v>11.0185</v>
      </c>
      <c r="BA35">
        <f t="shared" si="17"/>
        <v>-45.820486747583999</v>
      </c>
      <c r="BB35">
        <f t="shared" ref="BB35:BB66" si="33">AG128-AG35</f>
        <v>-3.3613333333333326</v>
      </c>
      <c r="BC35">
        <f t="shared" si="29"/>
        <v>-0.21663872132809597</v>
      </c>
      <c r="BD35">
        <f t="shared" si="30"/>
        <v>1.32</v>
      </c>
      <c r="BE35">
        <f t="shared" si="31"/>
        <v>624.59999999999991</v>
      </c>
      <c r="BF35">
        <f t="shared" si="32"/>
        <v>0.54179513252416001</v>
      </c>
      <c r="BP35" s="54"/>
      <c r="BQ35" s="55"/>
    </row>
    <row r="36" spans="1:69" x14ac:dyDescent="0.35">
      <c r="A36" s="2">
        <v>44721</v>
      </c>
      <c r="B36" t="s">
        <v>18</v>
      </c>
      <c r="C36" t="s">
        <v>547</v>
      </c>
      <c r="D36" t="s">
        <v>20</v>
      </c>
      <c r="E36" t="s">
        <v>21</v>
      </c>
      <c r="F36">
        <v>13</v>
      </c>
      <c r="G36" t="s">
        <v>28</v>
      </c>
      <c r="H36" t="s">
        <v>92</v>
      </c>
      <c r="I36" t="s">
        <v>420</v>
      </c>
      <c r="J36" t="s">
        <v>420</v>
      </c>
      <c r="K36" t="s">
        <v>23</v>
      </c>
      <c r="L36">
        <v>0.74299999999999999</v>
      </c>
      <c r="M36">
        <v>6.69</v>
      </c>
      <c r="N36">
        <v>-0.66900000000000004</v>
      </c>
      <c r="O36" t="s">
        <v>24</v>
      </c>
      <c r="P36">
        <v>0.42199999999999999</v>
      </c>
      <c r="Q36">
        <v>0.32100000000000001</v>
      </c>
      <c r="R36">
        <v>5.14</v>
      </c>
      <c r="S36">
        <v>-0.51400000000000001</v>
      </c>
      <c r="T36">
        <v>0.15500000000000003</v>
      </c>
      <c r="U36">
        <v>80.3</v>
      </c>
      <c r="V36">
        <v>5061.75065</v>
      </c>
      <c r="W36">
        <v>0.76066350710900477</v>
      </c>
      <c r="X36">
        <v>8.4975754455931952E-5</v>
      </c>
      <c r="Y36">
        <v>4.3012608035155395E-5</v>
      </c>
      <c r="Z36">
        <v>43.012608035155395</v>
      </c>
      <c r="AA36">
        <v>277.50069700100249</v>
      </c>
      <c r="AB36">
        <v>1</v>
      </c>
      <c r="AC36">
        <v>24.548100000000002</v>
      </c>
      <c r="AD36">
        <v>84.6</v>
      </c>
      <c r="AE36">
        <v>716</v>
      </c>
      <c r="AF36">
        <v>84.975754455931948</v>
      </c>
      <c r="AG36">
        <v>14.811333333333334</v>
      </c>
      <c r="AH36" t="s">
        <v>559</v>
      </c>
      <c r="AI36" t="s">
        <v>561</v>
      </c>
      <c r="AJ36" t="s">
        <v>560</v>
      </c>
      <c r="AK36">
        <v>0.62108933859878679</v>
      </c>
      <c r="AL36">
        <v>1.2462500000000001</v>
      </c>
      <c r="AM36">
        <v>783</v>
      </c>
      <c r="AN36" s="54">
        <v>-5.984353682404752E-3</v>
      </c>
      <c r="AO36" s="55">
        <v>5.538922953359263</v>
      </c>
      <c r="AP36">
        <f t="shared" si="18"/>
        <v>7.1999999999999953E-2</v>
      </c>
      <c r="AQ36">
        <f t="shared" si="19"/>
        <v>0.27599999999999991</v>
      </c>
      <c r="AR36">
        <f t="shared" si="20"/>
        <v>0.193</v>
      </c>
      <c r="AS36">
        <f t="shared" si="21"/>
        <v>-0.12100000000000005</v>
      </c>
      <c r="AT36">
        <f t="shared" si="22"/>
        <v>1.1599999999999999</v>
      </c>
      <c r="AU36">
        <f t="shared" si="23"/>
        <v>0.88400000000000001</v>
      </c>
      <c r="AV36">
        <f t="shared" si="24"/>
        <v>-5.5121267071930756E-5</v>
      </c>
      <c r="AW36">
        <f t="shared" si="25"/>
        <v>-2.7901010943016908E-5</v>
      </c>
      <c r="AX36">
        <f t="shared" si="26"/>
        <v>-64.867052284327059</v>
      </c>
      <c r="AY36">
        <f t="shared" si="27"/>
        <v>-256.77148288284269</v>
      </c>
      <c r="AZ36">
        <f t="shared" si="28"/>
        <v>11.0185</v>
      </c>
      <c r="BA36">
        <f t="shared" si="17"/>
        <v>-64.867052284327059</v>
      </c>
      <c r="BB36">
        <f t="shared" si="33"/>
        <v>-3.3613333333333326</v>
      </c>
      <c r="BC36">
        <f t="shared" si="29"/>
        <v>-0.21663872132809575</v>
      </c>
      <c r="BD36">
        <f t="shared" si="30"/>
        <v>1.32</v>
      </c>
      <c r="BE36">
        <f t="shared" si="31"/>
        <v>624.59999999999991</v>
      </c>
      <c r="BF36">
        <f t="shared" si="32"/>
        <v>0.35132947715672946</v>
      </c>
      <c r="BP36" s="54"/>
      <c r="BQ36" s="55"/>
    </row>
    <row r="37" spans="1:69" x14ac:dyDescent="0.35">
      <c r="A37" s="2">
        <v>44721</v>
      </c>
      <c r="B37" t="s">
        <v>18</v>
      </c>
      <c r="C37" t="s">
        <v>547</v>
      </c>
      <c r="D37" t="s">
        <v>20</v>
      </c>
      <c r="E37" t="s">
        <v>21</v>
      </c>
      <c r="F37">
        <v>9</v>
      </c>
      <c r="G37" t="s">
        <v>22</v>
      </c>
      <c r="H37" t="s">
        <v>113</v>
      </c>
      <c r="I37" t="s">
        <v>421</v>
      </c>
      <c r="J37" t="s">
        <v>421</v>
      </c>
      <c r="K37" t="s">
        <v>23</v>
      </c>
      <c r="L37">
        <v>0.59</v>
      </c>
      <c r="M37">
        <v>3.36</v>
      </c>
      <c r="N37">
        <v>-0.33599999999999997</v>
      </c>
      <c r="O37" t="s">
        <v>24</v>
      </c>
      <c r="P37">
        <v>0.312</v>
      </c>
      <c r="Q37">
        <v>0.27799999999999997</v>
      </c>
      <c r="R37">
        <v>15.24</v>
      </c>
      <c r="S37">
        <v>-1.524</v>
      </c>
      <c r="T37">
        <v>-1.1880000000000002</v>
      </c>
      <c r="U37">
        <v>46</v>
      </c>
      <c r="V37">
        <v>1661.0600000000002</v>
      </c>
      <c r="W37">
        <v>0.89102564102564097</v>
      </c>
      <c r="X37">
        <v>1.0324328153770081E-4</v>
      </c>
      <c r="Y37">
        <v>1.7149328523101333E-5</v>
      </c>
      <c r="Z37">
        <v>17.149328523101332</v>
      </c>
      <c r="AA37">
        <v>14.435461719782264</v>
      </c>
      <c r="AB37">
        <v>0.18242301729244456</v>
      </c>
      <c r="AC37">
        <v>24.548100000000002</v>
      </c>
      <c r="AE37">
        <v>213</v>
      </c>
      <c r="AF37">
        <v>103.24328153770081</v>
      </c>
      <c r="AG37">
        <v>14.811333333333334</v>
      </c>
      <c r="AH37" t="s">
        <v>557</v>
      </c>
      <c r="AI37" t="s">
        <v>558</v>
      </c>
      <c r="AJ37" t="s">
        <v>562</v>
      </c>
      <c r="AK37">
        <v>0.62108933859878679</v>
      </c>
      <c r="AL37">
        <v>1.2462500000000001</v>
      </c>
      <c r="AM37">
        <v>783</v>
      </c>
      <c r="AN37" s="54">
        <v>0.5058204448229886</v>
      </c>
      <c r="AO37" s="55">
        <v>27.045015347103625</v>
      </c>
      <c r="AP37">
        <f t="shared" si="18"/>
        <v>2.200000000000002E-2</v>
      </c>
      <c r="AQ37">
        <f t="shared" si="19"/>
        <v>0.72899999999999998</v>
      </c>
      <c r="AR37">
        <f t="shared" si="20"/>
        <v>0.10499999999999998</v>
      </c>
      <c r="AS37">
        <f t="shared" si="21"/>
        <v>-8.2999999999999963E-2</v>
      </c>
      <c r="AT37">
        <f t="shared" si="22"/>
        <v>-0.36099999999999999</v>
      </c>
      <c r="AU37">
        <f t="shared" si="23"/>
        <v>-1.0900000000000001</v>
      </c>
      <c r="AV37">
        <f t="shared" si="24"/>
        <v>-5.6556699041886705E-5</v>
      </c>
      <c r="AW37">
        <f t="shared" si="25"/>
        <v>-9.3944070510516348E-6</v>
      </c>
      <c r="AX37">
        <f t="shared" si="26"/>
        <v>-54.780028491475441</v>
      </c>
      <c r="AY37">
        <f t="shared" si="27"/>
        <v>64.696390035826823</v>
      </c>
      <c r="AZ37">
        <f t="shared" si="28"/>
        <v>11.0185</v>
      </c>
      <c r="BA37">
        <f t="shared" si="17"/>
        <v>-54.780028491475441</v>
      </c>
      <c r="BB37">
        <f t="shared" si="33"/>
        <v>-3.3613333333333326</v>
      </c>
      <c r="BC37">
        <f t="shared" si="29"/>
        <v>-0.21663872132809575</v>
      </c>
      <c r="BD37">
        <f t="shared" si="30"/>
        <v>1.32</v>
      </c>
      <c r="BE37">
        <f t="shared" si="31"/>
        <v>624.59999999999991</v>
      </c>
      <c r="BF37">
        <f t="shared" si="32"/>
        <v>0.45219971508524565</v>
      </c>
      <c r="BP37" s="54"/>
      <c r="BQ37" s="55"/>
    </row>
    <row r="38" spans="1:69" x14ac:dyDescent="0.35">
      <c r="A38" s="2">
        <v>44721</v>
      </c>
      <c r="B38" t="s">
        <v>18</v>
      </c>
      <c r="C38" t="s">
        <v>547</v>
      </c>
      <c r="D38" t="s">
        <v>20</v>
      </c>
      <c r="E38" t="s">
        <v>21</v>
      </c>
      <c r="F38">
        <v>16</v>
      </c>
      <c r="G38" t="s">
        <v>30</v>
      </c>
      <c r="H38" t="s">
        <v>166</v>
      </c>
      <c r="I38" t="s">
        <v>422</v>
      </c>
      <c r="J38" t="s">
        <v>422</v>
      </c>
      <c r="K38" t="s">
        <v>23</v>
      </c>
      <c r="L38">
        <v>0.53800000000000003</v>
      </c>
      <c r="M38">
        <v>5.67</v>
      </c>
      <c r="N38">
        <v>-0.56699999999999995</v>
      </c>
      <c r="O38" t="s">
        <v>24</v>
      </c>
      <c r="P38">
        <v>0.51</v>
      </c>
      <c r="Q38">
        <v>2.8000000000000025E-2</v>
      </c>
      <c r="R38">
        <v>5.39</v>
      </c>
      <c r="S38">
        <v>-0.53899999999999992</v>
      </c>
      <c r="T38">
        <v>2.8000000000000025E-2</v>
      </c>
      <c r="U38">
        <v>163.95</v>
      </c>
      <c r="V38">
        <v>21100.487962499999</v>
      </c>
      <c r="W38">
        <v>5.4901960784313773E-2</v>
      </c>
      <c r="X38">
        <v>3.3417935095622935E-6</v>
      </c>
      <c r="Y38">
        <v>7.0513473721679802E-6</v>
      </c>
      <c r="Z38">
        <v>7.0513473721679798</v>
      </c>
      <c r="AA38">
        <v>251.83383472028476</v>
      </c>
      <c r="AB38">
        <v>1</v>
      </c>
      <c r="AC38">
        <v>24.548100000000002</v>
      </c>
      <c r="AD38">
        <v>147.1</v>
      </c>
      <c r="AE38">
        <v>921</v>
      </c>
      <c r="AF38">
        <v>3.3417935095622937</v>
      </c>
      <c r="AG38">
        <v>14.811333333333334</v>
      </c>
      <c r="AH38" t="s">
        <v>557</v>
      </c>
      <c r="AI38" t="s">
        <v>561</v>
      </c>
      <c r="AJ38" t="s">
        <v>560</v>
      </c>
      <c r="AK38">
        <v>0.62108933859878701</v>
      </c>
      <c r="AL38">
        <v>1.2462500000000001</v>
      </c>
      <c r="AM38">
        <v>783</v>
      </c>
      <c r="AN38" s="54">
        <v>2.6553910264433728E-2</v>
      </c>
      <c r="AO38" s="55">
        <v>2.5855612671072654</v>
      </c>
      <c r="AP38">
        <f t="shared" si="18"/>
        <v>2.0000000000000018E-2</v>
      </c>
      <c r="AQ38">
        <f t="shared" si="19"/>
        <v>0.31999999999999995</v>
      </c>
      <c r="AR38">
        <f t="shared" si="20"/>
        <v>2.200000000000002E-2</v>
      </c>
      <c r="AS38">
        <f t="shared" si="21"/>
        <v>-2.0000000000000018E-3</v>
      </c>
      <c r="AT38">
        <f t="shared" si="22"/>
        <v>0.42300000000000004</v>
      </c>
      <c r="AU38">
        <f t="shared" si="23"/>
        <v>0.10300000000000009</v>
      </c>
      <c r="AV38">
        <f t="shared" si="24"/>
        <v>-4.4590436193917476E-7</v>
      </c>
      <c r="AW38">
        <f t="shared" si="25"/>
        <v>-9.4087996215238008E-7</v>
      </c>
      <c r="AX38">
        <f t="shared" si="26"/>
        <v>-13.343264946300618</v>
      </c>
      <c r="AY38">
        <f t="shared" si="27"/>
        <v>-170.36093592007683</v>
      </c>
      <c r="AZ38">
        <f t="shared" si="28"/>
        <v>11.0185</v>
      </c>
      <c r="BA38">
        <f t="shared" si="17"/>
        <v>-13.343264946300632</v>
      </c>
      <c r="BB38">
        <f t="shared" si="33"/>
        <v>-3.3613333333333326</v>
      </c>
      <c r="BC38">
        <f t="shared" si="29"/>
        <v>-0.21663872132809597</v>
      </c>
      <c r="BD38">
        <f t="shared" si="30"/>
        <v>1.32</v>
      </c>
      <c r="BE38">
        <f t="shared" si="31"/>
        <v>624.59999999999991</v>
      </c>
      <c r="BF38">
        <f t="shared" si="32"/>
        <v>0.86656735053699385</v>
      </c>
      <c r="BP38" s="54"/>
      <c r="BQ38" s="55"/>
    </row>
    <row r="39" spans="1:69" x14ac:dyDescent="0.35">
      <c r="A39" s="2">
        <v>44721</v>
      </c>
      <c r="B39" t="s">
        <v>18</v>
      </c>
      <c r="C39" t="s">
        <v>547</v>
      </c>
      <c r="D39" t="s">
        <v>20</v>
      </c>
      <c r="E39" t="s">
        <v>21</v>
      </c>
      <c r="F39">
        <v>15</v>
      </c>
      <c r="G39" t="s">
        <v>30</v>
      </c>
      <c r="H39" t="s">
        <v>85</v>
      </c>
      <c r="I39" t="s">
        <v>489</v>
      </c>
      <c r="J39" t="s">
        <v>489</v>
      </c>
      <c r="K39" t="s">
        <v>23</v>
      </c>
      <c r="L39">
        <v>0.64300000000000002</v>
      </c>
      <c r="M39">
        <v>8.4499999999999993</v>
      </c>
      <c r="N39">
        <v>-0.84499999999999997</v>
      </c>
      <c r="O39" t="s">
        <v>24</v>
      </c>
      <c r="P39">
        <v>0.71199999999999997</v>
      </c>
      <c r="Q39">
        <v>-6.899999999999995E-2</v>
      </c>
      <c r="R39">
        <v>12.15</v>
      </c>
      <c r="S39">
        <v>-1.2150000000000001</v>
      </c>
      <c r="T39">
        <v>-0.37000000000000011</v>
      </c>
      <c r="U39">
        <v>163.95</v>
      </c>
      <c r="V39">
        <v>21100.487962499999</v>
      </c>
      <c r="W39">
        <v>0.10730948678071532</v>
      </c>
      <c r="X39">
        <v>7.6253974424435739E-6</v>
      </c>
      <c r="Y39">
        <v>1.6089960694355893E-5</v>
      </c>
      <c r="Z39">
        <v>16.089960694355891</v>
      </c>
      <c r="AA39">
        <v>43.486380255015909</v>
      </c>
      <c r="AB39">
        <v>0.17267888684924704</v>
      </c>
      <c r="AC39">
        <v>24.548100000000002</v>
      </c>
      <c r="AD39">
        <v>147.1</v>
      </c>
      <c r="AE39">
        <v>921</v>
      </c>
      <c r="AF39">
        <v>7.6253974424435738</v>
      </c>
      <c r="AG39">
        <v>14.811333333333334</v>
      </c>
      <c r="AH39" t="s">
        <v>557</v>
      </c>
      <c r="AI39" t="s">
        <v>561</v>
      </c>
      <c r="AJ39" t="s">
        <v>560</v>
      </c>
      <c r="AK39">
        <v>0.62108933859878701</v>
      </c>
      <c r="AL39">
        <v>1.2462500000000001</v>
      </c>
      <c r="AM39">
        <v>783</v>
      </c>
      <c r="AN39" s="54">
        <v>-2.6588215171258471E-2</v>
      </c>
      <c r="AO39" s="55">
        <v>18.52184834971148</v>
      </c>
      <c r="AP39">
        <f t="shared" si="18"/>
        <v>8.8999999999999968E-2</v>
      </c>
      <c r="AQ39">
        <f t="shared" si="19"/>
        <v>0</v>
      </c>
      <c r="AR39">
        <f t="shared" si="20"/>
        <v>8.2000000000000073E-2</v>
      </c>
      <c r="AS39">
        <f t="shared" si="21"/>
        <v>6.9999999999998952E-3</v>
      </c>
      <c r="AT39">
        <f t="shared" si="22"/>
        <v>-0.12800000000000011</v>
      </c>
      <c r="AU39">
        <f t="shared" si="23"/>
        <v>-0.12800000000000011</v>
      </c>
      <c r="AV39">
        <f t="shared" si="24"/>
        <v>-1.9267998485155688E-6</v>
      </c>
      <c r="AW39">
        <f t="shared" si="25"/>
        <v>-1.4018417915576113E-5</v>
      </c>
      <c r="AX39">
        <f t="shared" si="26"/>
        <v>-87.125246492948577</v>
      </c>
      <c r="AY39">
        <f t="shared" si="27"/>
        <v>-34.926286127826742</v>
      </c>
      <c r="AZ39">
        <f t="shared" si="28"/>
        <v>11.0185</v>
      </c>
      <c r="BA39">
        <f t="shared" si="17"/>
        <v>-25.268189141078029</v>
      </c>
      <c r="BB39">
        <f t="shared" si="33"/>
        <v>-3.3613333333333326</v>
      </c>
      <c r="BC39">
        <f t="shared" si="29"/>
        <v>-0.21663872132809597</v>
      </c>
      <c r="BD39">
        <f t="shared" si="30"/>
        <v>1.32</v>
      </c>
      <c r="BE39">
        <f t="shared" si="31"/>
        <v>624.59999999999991</v>
      </c>
      <c r="BF39">
        <f t="shared" si="32"/>
        <v>0.74731810858921977</v>
      </c>
      <c r="BP39" s="54"/>
      <c r="BQ39" s="55"/>
    </row>
    <row r="40" spans="1:69" x14ac:dyDescent="0.35">
      <c r="A40" s="2">
        <v>44721</v>
      </c>
      <c r="B40" t="s">
        <v>18</v>
      </c>
      <c r="C40" t="s">
        <v>547</v>
      </c>
      <c r="D40" t="s">
        <v>20</v>
      </c>
      <c r="E40" t="s">
        <v>21</v>
      </c>
      <c r="F40">
        <v>2</v>
      </c>
      <c r="G40" t="s">
        <v>33</v>
      </c>
      <c r="H40" t="s">
        <v>34</v>
      </c>
      <c r="I40" t="s">
        <v>424</v>
      </c>
      <c r="J40" t="s">
        <v>424</v>
      </c>
      <c r="K40" t="s">
        <v>23</v>
      </c>
      <c r="L40">
        <v>0.79300000000000004</v>
      </c>
      <c r="M40">
        <v>2.44</v>
      </c>
      <c r="N40">
        <v>-0.24399999999999999</v>
      </c>
      <c r="O40" t="s">
        <v>32</v>
      </c>
      <c r="P40">
        <v>0.63</v>
      </c>
      <c r="Q40">
        <v>0.16300000000000003</v>
      </c>
      <c r="R40">
        <v>8.4499999999999993</v>
      </c>
      <c r="S40">
        <v>-0.84499999999999997</v>
      </c>
      <c r="T40">
        <v>-0.60099999999999998</v>
      </c>
      <c r="U40">
        <v>65</v>
      </c>
      <c r="V40">
        <v>3316.625</v>
      </c>
      <c r="W40">
        <v>0.25873015873015875</v>
      </c>
      <c r="X40">
        <v>2.2530025643589709E-5</v>
      </c>
      <c r="Y40">
        <v>7.4723646300170724E-6</v>
      </c>
      <c r="Z40">
        <v>7.4723646300170721</v>
      </c>
      <c r="AA40">
        <v>12.433219018331235</v>
      </c>
      <c r="AB40">
        <v>6.2347526393461146E-2</v>
      </c>
      <c r="AC40">
        <v>24.548100000000002</v>
      </c>
      <c r="AD40">
        <v>61</v>
      </c>
      <c r="AE40">
        <v>534</v>
      </c>
      <c r="AF40">
        <v>22.53002564358971</v>
      </c>
      <c r="AG40">
        <v>14.811333333333334</v>
      </c>
      <c r="AH40" t="s">
        <v>559</v>
      </c>
      <c r="AI40" t="s">
        <v>561</v>
      </c>
      <c r="AJ40" t="s">
        <v>560</v>
      </c>
      <c r="AK40">
        <v>0.62108933859878679</v>
      </c>
      <c r="AL40">
        <v>1.2462500000000001</v>
      </c>
      <c r="AM40">
        <v>783</v>
      </c>
      <c r="AN40" s="54">
        <v>1.4204493949391642E-2</v>
      </c>
      <c r="AO40" s="55">
        <v>0.86557306903636777</v>
      </c>
      <c r="AP40">
        <f t="shared" si="18"/>
        <v>0.14599999999999991</v>
      </c>
      <c r="AQ40">
        <f t="shared" si="19"/>
        <v>0.7669999999999999</v>
      </c>
      <c r="AR40">
        <f t="shared" si="20"/>
        <v>8.3999999999999964E-2</v>
      </c>
      <c r="AS40">
        <f t="shared" si="21"/>
        <v>6.1999999999999944E-2</v>
      </c>
      <c r="AT40">
        <f t="shared" si="22"/>
        <v>0.49199999999999999</v>
      </c>
      <c r="AU40">
        <f t="shared" si="23"/>
        <v>-0.27499999999999991</v>
      </c>
      <c r="AV40">
        <f t="shared" si="24"/>
        <v>6.189756585110935E-6</v>
      </c>
      <c r="AW40">
        <f t="shared" si="25"/>
        <v>2.0529101434093561E-6</v>
      </c>
      <c r="AX40">
        <f t="shared" si="26"/>
        <v>27.47336679961596</v>
      </c>
      <c r="AY40">
        <f t="shared" si="27"/>
        <v>16.785415255982954</v>
      </c>
      <c r="AZ40">
        <f t="shared" si="28"/>
        <v>11.0185</v>
      </c>
      <c r="BA40">
        <f t="shared" si="17"/>
        <v>27.473366799615949</v>
      </c>
      <c r="BB40">
        <f t="shared" si="33"/>
        <v>-3.3613333333333326</v>
      </c>
      <c r="BC40">
        <f t="shared" si="29"/>
        <v>-0.21663872132809575</v>
      </c>
      <c r="BD40">
        <f t="shared" si="30"/>
        <v>1.32</v>
      </c>
      <c r="BE40">
        <f t="shared" si="31"/>
        <v>624.59999999999991</v>
      </c>
      <c r="BF40">
        <f t="shared" si="32"/>
        <v>1.2747336679961596</v>
      </c>
      <c r="BP40" s="54"/>
      <c r="BQ40" s="55"/>
    </row>
    <row r="41" spans="1:69" x14ac:dyDescent="0.35">
      <c r="A41" s="2">
        <v>44721</v>
      </c>
      <c r="B41" t="s">
        <v>18</v>
      </c>
      <c r="C41" t="s">
        <v>547</v>
      </c>
      <c r="D41" t="s">
        <v>20</v>
      </c>
      <c r="E41" t="s">
        <v>21</v>
      </c>
      <c r="F41">
        <v>11</v>
      </c>
      <c r="G41" t="s">
        <v>26</v>
      </c>
      <c r="H41" t="s">
        <v>164</v>
      </c>
      <c r="I41" t="s">
        <v>425</v>
      </c>
      <c r="J41" t="s">
        <v>425</v>
      </c>
      <c r="K41" t="s">
        <v>23</v>
      </c>
      <c r="L41">
        <v>0.77200000000000002</v>
      </c>
      <c r="M41">
        <v>6.89</v>
      </c>
      <c r="N41">
        <v>-0.68899999999999995</v>
      </c>
      <c r="O41" t="s">
        <v>24</v>
      </c>
      <c r="P41">
        <v>0.42299999999999999</v>
      </c>
      <c r="Q41">
        <v>0.34900000000000003</v>
      </c>
      <c r="R41">
        <v>10.89</v>
      </c>
      <c r="S41">
        <v>-1.089</v>
      </c>
      <c r="T41">
        <v>-0.4</v>
      </c>
      <c r="U41">
        <v>35.6</v>
      </c>
      <c r="V41">
        <v>994.87760000000014</v>
      </c>
      <c r="W41">
        <v>0.82505910165484642</v>
      </c>
      <c r="X41">
        <v>9.3916104359680403E-5</v>
      </c>
      <c r="Y41">
        <v>9.3435028506708386E-6</v>
      </c>
      <c r="Z41">
        <v>9.3435028506708377</v>
      </c>
      <c r="AA41">
        <v>23.358757126677094</v>
      </c>
      <c r="AB41">
        <v>1</v>
      </c>
      <c r="AC41">
        <v>24.548100000000002</v>
      </c>
      <c r="AD41">
        <v>34</v>
      </c>
      <c r="AE41">
        <v>571</v>
      </c>
      <c r="AF41">
        <v>93.916104359680403</v>
      </c>
      <c r="AG41">
        <v>14.811333333333334</v>
      </c>
      <c r="AH41" t="s">
        <v>559</v>
      </c>
      <c r="AI41" t="s">
        <v>558</v>
      </c>
      <c r="AJ41" t="s">
        <v>560</v>
      </c>
      <c r="AK41">
        <v>0.62108933859878679</v>
      </c>
      <c r="AL41">
        <v>1.2462500000000001</v>
      </c>
      <c r="AM41">
        <v>783</v>
      </c>
      <c r="AN41" s="54">
        <v>1.1005309037868274E-3</v>
      </c>
      <c r="AO41" s="55">
        <v>-3.4801246747494718</v>
      </c>
      <c r="AP41">
        <f t="shared" si="18"/>
        <v>0.15400000000000003</v>
      </c>
      <c r="AQ41">
        <f t="shared" si="19"/>
        <v>1.4249999999999998</v>
      </c>
      <c r="AR41">
        <f t="shared" si="20"/>
        <v>0.504</v>
      </c>
      <c r="AS41">
        <f t="shared" si="21"/>
        <v>-0.35000000000000003</v>
      </c>
      <c r="AT41">
        <f t="shared" si="22"/>
        <v>1.5340000000000003</v>
      </c>
      <c r="AU41">
        <f t="shared" si="23"/>
        <v>0.10900000000000032</v>
      </c>
      <c r="AV41">
        <f t="shared" si="24"/>
        <v>-9.3889579760079037E-5</v>
      </c>
      <c r="AW41">
        <f t="shared" si="25"/>
        <v>-9.3408639776716021E-6</v>
      </c>
      <c r="AX41">
        <f t="shared" si="26"/>
        <v>-99.971757133899231</v>
      </c>
      <c r="AY41">
        <f t="shared" si="27"/>
        <v>-23.353572700352466</v>
      </c>
      <c r="AZ41">
        <f t="shared" si="28"/>
        <v>11.0185</v>
      </c>
      <c r="BA41">
        <f t="shared" si="17"/>
        <v>-99.971757133899231</v>
      </c>
      <c r="BB41">
        <f t="shared" si="33"/>
        <v>-3.3613333333333326</v>
      </c>
      <c r="BC41">
        <f t="shared" si="29"/>
        <v>-0.21663872132809575</v>
      </c>
      <c r="BD41">
        <f t="shared" si="30"/>
        <v>1.32</v>
      </c>
      <c r="BE41">
        <f t="shared" si="31"/>
        <v>624.59999999999991</v>
      </c>
      <c r="BF41">
        <f t="shared" si="32"/>
        <v>2.8242866100767144E-4</v>
      </c>
      <c r="BP41" s="54"/>
      <c r="BQ41" s="55"/>
    </row>
    <row r="42" spans="1:69" x14ac:dyDescent="0.35">
      <c r="A42" s="2">
        <v>44721</v>
      </c>
      <c r="B42" t="s">
        <v>18</v>
      </c>
      <c r="C42" t="s">
        <v>547</v>
      </c>
      <c r="D42" t="s">
        <v>20</v>
      </c>
      <c r="E42" t="s">
        <v>21</v>
      </c>
      <c r="F42">
        <v>7</v>
      </c>
      <c r="G42" t="s">
        <v>41</v>
      </c>
      <c r="H42" t="s">
        <v>42</v>
      </c>
      <c r="I42" t="s">
        <v>426</v>
      </c>
      <c r="J42" t="s">
        <v>426</v>
      </c>
      <c r="K42" t="s">
        <v>23</v>
      </c>
      <c r="L42">
        <v>0.63300000000000001</v>
      </c>
      <c r="M42">
        <v>2.85</v>
      </c>
      <c r="N42">
        <v>-0.28500000000000003</v>
      </c>
      <c r="O42" t="s">
        <v>32</v>
      </c>
      <c r="P42">
        <v>0.47599999999999998</v>
      </c>
      <c r="Q42">
        <v>0.15700000000000003</v>
      </c>
      <c r="R42">
        <v>12.68</v>
      </c>
      <c r="S42">
        <v>-1.268</v>
      </c>
      <c r="T42">
        <v>-0.98299999999999998</v>
      </c>
      <c r="U42">
        <v>119.55</v>
      </c>
      <c r="V42">
        <v>11219.378962500001</v>
      </c>
      <c r="W42">
        <v>0.32983193277310929</v>
      </c>
      <c r="X42">
        <v>3.0378426471247676E-5</v>
      </c>
      <c r="Y42">
        <v>3.4082707886536935E-5</v>
      </c>
      <c r="Z42">
        <v>34.082707886536937</v>
      </c>
      <c r="AA42">
        <v>34.672134167382438</v>
      </c>
      <c r="AB42">
        <v>0.42471050744554173</v>
      </c>
      <c r="AC42">
        <v>24.548100000000002</v>
      </c>
      <c r="AD42">
        <v>75.3</v>
      </c>
      <c r="AE42">
        <v>736</v>
      </c>
      <c r="AF42">
        <v>30.378426471247675</v>
      </c>
      <c r="AG42">
        <v>14.811333333333334</v>
      </c>
      <c r="AH42" t="s">
        <v>559</v>
      </c>
      <c r="AI42" t="s">
        <v>558</v>
      </c>
      <c r="AJ42" t="s">
        <v>562</v>
      </c>
      <c r="AK42">
        <v>0.62108933859878679</v>
      </c>
      <c r="AL42">
        <v>1.2462500000000001</v>
      </c>
      <c r="AM42">
        <v>783</v>
      </c>
      <c r="AN42" s="54">
        <v>2.5562690103455334E-3</v>
      </c>
      <c r="AO42" s="55">
        <v>21.026889887404813</v>
      </c>
      <c r="AP42">
        <f t="shared" si="18"/>
        <v>0.11199999999999999</v>
      </c>
      <c r="AQ42">
        <f t="shared" si="19"/>
        <v>0.59099999999999997</v>
      </c>
      <c r="AR42">
        <f t="shared" si="20"/>
        <v>5.9000000000000052E-2</v>
      </c>
      <c r="AS42">
        <f t="shared" si="21"/>
        <v>5.2999999999999936E-2</v>
      </c>
      <c r="AT42">
        <f t="shared" si="22"/>
        <v>0.44400000000000017</v>
      </c>
      <c r="AU42">
        <f t="shared" si="23"/>
        <v>-0.1469999999999998</v>
      </c>
      <c r="AV42">
        <f t="shared" si="24"/>
        <v>7.2568757205463133E-6</v>
      </c>
      <c r="AW42">
        <f t="shared" si="25"/>
        <v>8.1417638792574375E-6</v>
      </c>
      <c r="AX42">
        <f t="shared" si="26"/>
        <v>23.888254144482232</v>
      </c>
      <c r="AY42">
        <f t="shared" si="27"/>
        <v>15.83560717926153</v>
      </c>
      <c r="AZ42">
        <f t="shared" si="28"/>
        <v>11.0185</v>
      </c>
      <c r="BA42">
        <f t="shared" si="17"/>
        <v>23.88825414448225</v>
      </c>
      <c r="BB42">
        <f t="shared" si="33"/>
        <v>-3.3613333333333326</v>
      </c>
      <c r="BC42">
        <f t="shared" si="29"/>
        <v>-0.21663872132809575</v>
      </c>
      <c r="BD42">
        <f t="shared" si="30"/>
        <v>1.32</v>
      </c>
      <c r="BE42">
        <f t="shared" si="31"/>
        <v>624.59999999999991</v>
      </c>
      <c r="BF42">
        <f t="shared" si="32"/>
        <v>1.2388825414448223</v>
      </c>
      <c r="BP42" s="54"/>
      <c r="BQ42" s="55"/>
    </row>
    <row r="43" spans="1:69" x14ac:dyDescent="0.35">
      <c r="A43" s="2">
        <v>44721</v>
      </c>
      <c r="B43" t="s">
        <v>18</v>
      </c>
      <c r="C43" t="s">
        <v>547</v>
      </c>
      <c r="D43" t="s">
        <v>20</v>
      </c>
      <c r="E43" t="s">
        <v>21</v>
      </c>
      <c r="F43">
        <v>14</v>
      </c>
      <c r="G43" t="s">
        <v>29</v>
      </c>
      <c r="H43" t="s">
        <v>76</v>
      </c>
      <c r="I43" t="s">
        <v>427</v>
      </c>
      <c r="J43" t="s">
        <v>427</v>
      </c>
      <c r="K43" t="s">
        <v>23</v>
      </c>
      <c r="L43">
        <v>0.46800000000000003</v>
      </c>
      <c r="M43">
        <v>2.09</v>
      </c>
      <c r="N43">
        <v>-0.20899999999999999</v>
      </c>
      <c r="O43" t="s">
        <v>24</v>
      </c>
      <c r="P43">
        <v>0.24399999999999999</v>
      </c>
      <c r="Q43">
        <v>0.22400000000000003</v>
      </c>
      <c r="R43">
        <v>17.5</v>
      </c>
      <c r="S43">
        <v>-1.75</v>
      </c>
      <c r="T43">
        <v>-1.5409999999999999</v>
      </c>
      <c r="U43">
        <v>75.5</v>
      </c>
      <c r="V43">
        <v>4474.69625</v>
      </c>
      <c r="W43">
        <v>0.91803278688524603</v>
      </c>
      <c r="X43">
        <v>1.071088596950812E-4</v>
      </c>
      <c r="Y43">
        <v>4.79279612819356E-5</v>
      </c>
      <c r="Z43">
        <v>47.927961281935602</v>
      </c>
      <c r="AA43">
        <v>31.101856769588323</v>
      </c>
      <c r="AB43">
        <v>0.62272711703744399</v>
      </c>
      <c r="AC43">
        <v>24.548100000000002</v>
      </c>
      <c r="AD43">
        <v>71.3</v>
      </c>
      <c r="AE43">
        <v>778</v>
      </c>
      <c r="AF43">
        <v>107.10885969508121</v>
      </c>
      <c r="AG43">
        <v>14.811333333333334</v>
      </c>
      <c r="AH43" t="s">
        <v>557</v>
      </c>
      <c r="AI43" t="s">
        <v>558</v>
      </c>
      <c r="AJ43" t="s">
        <v>562</v>
      </c>
      <c r="AK43">
        <v>0.62108933859878679</v>
      </c>
      <c r="AL43">
        <v>1.2462500000000001</v>
      </c>
      <c r="AM43">
        <v>783</v>
      </c>
      <c r="AN43" s="54">
        <v>2.9470623543223756E-2</v>
      </c>
      <c r="AO43" s="55">
        <v>10.593628092026655</v>
      </c>
      <c r="AP43">
        <f t="shared" si="18"/>
        <v>0.17299999999999999</v>
      </c>
      <c r="AQ43">
        <f t="shared" si="19"/>
        <v>0.57500000000000007</v>
      </c>
      <c r="AR43">
        <f t="shared" si="20"/>
        <v>0.17399999999999999</v>
      </c>
      <c r="AS43">
        <f t="shared" si="21"/>
        <v>-1.0000000000000009E-3</v>
      </c>
      <c r="AT43">
        <f t="shared" si="22"/>
        <v>0.31400000000000006</v>
      </c>
      <c r="AU43">
        <f t="shared" si="23"/>
        <v>-0.2609999999999999</v>
      </c>
      <c r="AV43">
        <f t="shared" si="24"/>
        <v>-5.2200022728718737E-5</v>
      </c>
      <c r="AW43">
        <f t="shared" si="25"/>
        <v>-2.3357924595411251E-5</v>
      </c>
      <c r="AX43">
        <f t="shared" si="26"/>
        <v>-48.735485446603008</v>
      </c>
      <c r="AY43">
        <f t="shared" si="27"/>
        <v>-11.906515608241175</v>
      </c>
      <c r="AZ43">
        <f t="shared" si="28"/>
        <v>11.0185</v>
      </c>
      <c r="BA43">
        <f t="shared" si="17"/>
        <v>-48.735485446603015</v>
      </c>
      <c r="BB43">
        <f t="shared" si="33"/>
        <v>-3.3613333333333326</v>
      </c>
      <c r="BC43">
        <f t="shared" si="29"/>
        <v>-0.21663872132809575</v>
      </c>
      <c r="BD43">
        <f t="shared" si="30"/>
        <v>1.32</v>
      </c>
      <c r="BE43">
        <f t="shared" si="31"/>
        <v>624.59999999999991</v>
      </c>
      <c r="BF43">
        <f t="shared" si="32"/>
        <v>0.51264514553396989</v>
      </c>
      <c r="BP43" s="54"/>
      <c r="BQ43" s="55"/>
    </row>
    <row r="44" spans="1:69" x14ac:dyDescent="0.35">
      <c r="A44" s="2">
        <v>44721</v>
      </c>
      <c r="B44" t="s">
        <v>18</v>
      </c>
      <c r="C44" t="s">
        <v>547</v>
      </c>
      <c r="D44" t="s">
        <v>20</v>
      </c>
      <c r="E44" t="s">
        <v>21</v>
      </c>
      <c r="F44">
        <v>4</v>
      </c>
      <c r="G44" t="s">
        <v>29</v>
      </c>
      <c r="H44" t="s">
        <v>36</v>
      </c>
      <c r="I44" t="s">
        <v>428</v>
      </c>
      <c r="J44" t="s">
        <v>428</v>
      </c>
      <c r="K44" t="s">
        <v>23</v>
      </c>
      <c r="L44">
        <v>0.54200000000000004</v>
      </c>
      <c r="M44">
        <v>3.09</v>
      </c>
      <c r="N44">
        <v>-0.309</v>
      </c>
      <c r="O44" t="s">
        <v>32</v>
      </c>
      <c r="P44">
        <v>0.38600000000000001</v>
      </c>
      <c r="Q44">
        <v>0.15600000000000003</v>
      </c>
      <c r="R44">
        <v>13.84</v>
      </c>
      <c r="S44">
        <v>-1.3839999999999999</v>
      </c>
      <c r="T44">
        <v>-1.075</v>
      </c>
      <c r="U44">
        <v>80.45</v>
      </c>
      <c r="V44">
        <v>5080.6789625000001</v>
      </c>
      <c r="W44">
        <v>0.4041450777202073</v>
      </c>
      <c r="X44">
        <v>3.9011654554745457E-5</v>
      </c>
      <c r="Y44">
        <v>1.9820569258861258E-5</v>
      </c>
      <c r="Z44">
        <v>19.820569258861259</v>
      </c>
      <c r="AA44">
        <v>18.437738845452333</v>
      </c>
      <c r="AB44">
        <v>0.36916381041098201</v>
      </c>
      <c r="AC44">
        <v>24.548100000000002</v>
      </c>
      <c r="AD44">
        <v>69.400000000000006</v>
      </c>
      <c r="AE44">
        <v>740</v>
      </c>
      <c r="AF44">
        <v>39.011654554745455</v>
      </c>
      <c r="AG44">
        <v>14.811333333333334</v>
      </c>
      <c r="AH44" t="s">
        <v>557</v>
      </c>
      <c r="AI44" t="s">
        <v>558</v>
      </c>
      <c r="AJ44" t="s">
        <v>562</v>
      </c>
      <c r="AK44">
        <v>0.62108933859878679</v>
      </c>
      <c r="AL44">
        <v>1.2462500000000001</v>
      </c>
      <c r="AM44">
        <v>783</v>
      </c>
      <c r="AN44" s="54">
        <v>1.6694029881260057E-2</v>
      </c>
      <c r="AO44" s="55">
        <v>9.5340372091425838</v>
      </c>
      <c r="AP44">
        <f t="shared" si="18"/>
        <v>4.8999999999999932E-2</v>
      </c>
      <c r="AQ44">
        <f t="shared" si="19"/>
        <v>0.6359999999999999</v>
      </c>
      <c r="AR44">
        <f t="shared" si="20"/>
        <v>0.123</v>
      </c>
      <c r="AS44">
        <f t="shared" si="21"/>
        <v>-7.4000000000000066E-2</v>
      </c>
      <c r="AT44">
        <f t="shared" si="22"/>
        <v>0.82399999999999984</v>
      </c>
      <c r="AU44">
        <f t="shared" si="23"/>
        <v>0.18799999999999994</v>
      </c>
      <c r="AV44">
        <f t="shared" si="24"/>
        <v>-2.6437400706268549E-5</v>
      </c>
      <c r="AW44">
        <f t="shared" si="25"/>
        <v>-1.3431994559152127E-5</v>
      </c>
      <c r="AX44">
        <f t="shared" si="26"/>
        <v>-67.767955519981015</v>
      </c>
      <c r="AY44">
        <f t="shared" si="27"/>
        <v>-13.379484926442728</v>
      </c>
      <c r="AZ44">
        <f t="shared" si="28"/>
        <v>11.0185</v>
      </c>
      <c r="BA44">
        <f t="shared" si="17"/>
        <v>-67.767955519981015</v>
      </c>
      <c r="BB44">
        <f t="shared" si="33"/>
        <v>-3.3613333333333326</v>
      </c>
      <c r="BC44">
        <f t="shared" si="29"/>
        <v>-0.21663872132809575</v>
      </c>
      <c r="BD44">
        <f t="shared" si="30"/>
        <v>1.32</v>
      </c>
      <c r="BE44">
        <f t="shared" si="31"/>
        <v>624.59999999999991</v>
      </c>
      <c r="BF44">
        <f t="shared" si="32"/>
        <v>0.32232044480018984</v>
      </c>
      <c r="BP44" s="54"/>
      <c r="BQ44" s="55"/>
    </row>
    <row r="45" spans="1:69" x14ac:dyDescent="0.35">
      <c r="A45" s="2">
        <v>44721</v>
      </c>
      <c r="B45" t="s">
        <v>18</v>
      </c>
      <c r="C45" t="s">
        <v>547</v>
      </c>
      <c r="D45" t="s">
        <v>20</v>
      </c>
      <c r="E45" t="s">
        <v>21</v>
      </c>
      <c r="F45">
        <v>5</v>
      </c>
      <c r="G45" t="s">
        <v>37</v>
      </c>
      <c r="H45" t="s">
        <v>54</v>
      </c>
      <c r="I45" t="s">
        <v>429</v>
      </c>
      <c r="J45" t="s">
        <v>429</v>
      </c>
      <c r="K45" t="s">
        <v>23</v>
      </c>
      <c r="L45">
        <v>0.75</v>
      </c>
      <c r="M45">
        <v>3.34</v>
      </c>
      <c r="N45">
        <v>-0.33399999999999996</v>
      </c>
      <c r="O45" t="s">
        <v>32</v>
      </c>
      <c r="P45">
        <v>0.57999999999999996</v>
      </c>
      <c r="Q45">
        <v>0.17000000000000004</v>
      </c>
      <c r="R45">
        <v>19.07</v>
      </c>
      <c r="S45">
        <v>-1.907</v>
      </c>
      <c r="T45">
        <v>-1.573</v>
      </c>
      <c r="U45">
        <v>80.5</v>
      </c>
      <c r="V45">
        <v>5086.9962500000001</v>
      </c>
      <c r="W45">
        <v>0.29310344827586216</v>
      </c>
      <c r="X45">
        <v>2.6269373992430034E-5</v>
      </c>
      <c r="Y45">
        <v>1.3363220698933911E-5</v>
      </c>
      <c r="Z45">
        <v>13.363220698933912</v>
      </c>
      <c r="AA45">
        <v>8.4953723451582412</v>
      </c>
      <c r="AB45">
        <v>0.15561182716671162</v>
      </c>
      <c r="AC45">
        <v>24.548100000000002</v>
      </c>
      <c r="AD45">
        <v>76.2</v>
      </c>
      <c r="AE45">
        <v>770</v>
      </c>
      <c r="AF45">
        <v>26.269373992430033</v>
      </c>
      <c r="AG45">
        <v>14.811333333333334</v>
      </c>
      <c r="AH45" t="s">
        <v>557</v>
      </c>
      <c r="AI45" t="s">
        <v>558</v>
      </c>
      <c r="AJ45" t="s">
        <v>562</v>
      </c>
      <c r="AK45">
        <v>0.62108933859878679</v>
      </c>
      <c r="AL45">
        <v>1.2462500000000001</v>
      </c>
      <c r="AM45">
        <v>783</v>
      </c>
      <c r="AN45" s="54">
        <v>3.3200723417482841E-2</v>
      </c>
      <c r="AO45" s="55">
        <v>11.447018735812323</v>
      </c>
      <c r="AP45">
        <f t="shared" si="18"/>
        <v>8.4999999999999964E-2</v>
      </c>
      <c r="AQ45">
        <f t="shared" si="19"/>
        <v>0.57200000000000006</v>
      </c>
      <c r="AR45">
        <f t="shared" si="20"/>
        <v>2.9000000000000026E-2</v>
      </c>
      <c r="AS45">
        <f t="shared" si="21"/>
        <v>5.5999999999999939E-2</v>
      </c>
      <c r="AT45">
        <f t="shared" si="22"/>
        <v>1.4000000000000012E-2</v>
      </c>
      <c r="AU45">
        <f t="shared" si="23"/>
        <v>-0.55799999999999983</v>
      </c>
      <c r="AV45">
        <f t="shared" si="24"/>
        <v>8.8535418225398187E-6</v>
      </c>
      <c r="AW45">
        <f t="shared" si="25"/>
        <v>4.5037934050478214E-6</v>
      </c>
      <c r="AX45">
        <f t="shared" si="26"/>
        <v>33.702903712479447</v>
      </c>
      <c r="AY45">
        <f t="shared" si="27"/>
        <v>9.1075972154148914</v>
      </c>
      <c r="AZ45">
        <f t="shared" si="28"/>
        <v>11.0185</v>
      </c>
      <c r="BA45">
        <f t="shared" si="17"/>
        <v>33.702903712479468</v>
      </c>
      <c r="BB45">
        <f t="shared" si="33"/>
        <v>-3.3613333333333326</v>
      </c>
      <c r="BC45">
        <f t="shared" si="29"/>
        <v>-0.21663872132809575</v>
      </c>
      <c r="BD45">
        <f t="shared" si="30"/>
        <v>1.32</v>
      </c>
      <c r="BE45">
        <f t="shared" si="31"/>
        <v>624.59999999999991</v>
      </c>
      <c r="BF45">
        <f t="shared" si="32"/>
        <v>1.3370290371247948</v>
      </c>
      <c r="BP45" s="54"/>
      <c r="BQ45" s="55"/>
    </row>
    <row r="46" spans="1:69" x14ac:dyDescent="0.35">
      <c r="A46" s="2">
        <v>44721</v>
      </c>
      <c r="B46" t="s">
        <v>18</v>
      </c>
      <c r="C46" t="s">
        <v>547</v>
      </c>
      <c r="D46" t="s">
        <v>20</v>
      </c>
      <c r="E46" t="s">
        <v>21</v>
      </c>
      <c r="F46">
        <v>8</v>
      </c>
      <c r="G46" t="s">
        <v>43</v>
      </c>
      <c r="H46" t="s">
        <v>44</v>
      </c>
      <c r="I46" t="s">
        <v>430</v>
      </c>
      <c r="J46" t="s">
        <v>430</v>
      </c>
      <c r="K46" t="s">
        <v>23</v>
      </c>
      <c r="L46">
        <v>0.84599999999999997</v>
      </c>
      <c r="M46">
        <v>5.69</v>
      </c>
      <c r="N46">
        <v>-0.56900000000000006</v>
      </c>
      <c r="O46" t="s">
        <v>32</v>
      </c>
      <c r="P46">
        <v>0.96499999999999997</v>
      </c>
      <c r="Q46">
        <v>-0.11899999999999999</v>
      </c>
      <c r="R46">
        <v>13.45</v>
      </c>
      <c r="S46">
        <v>-1.345</v>
      </c>
      <c r="T46">
        <v>-0.77599999999999991</v>
      </c>
      <c r="U46">
        <v>105.25</v>
      </c>
      <c r="V46">
        <v>8695.8865624999999</v>
      </c>
      <c r="W46">
        <v>0.14066193853427897</v>
      </c>
      <c r="X46">
        <v>1.0640262785103246E-5</v>
      </c>
      <c r="Y46">
        <v>9.2526518174448155E-6</v>
      </c>
      <c r="Z46">
        <v>9.252651817444816</v>
      </c>
      <c r="AA46">
        <v>11.923520383305176</v>
      </c>
      <c r="AB46">
        <v>0.16110899417686161</v>
      </c>
      <c r="AC46">
        <v>24.548100000000002</v>
      </c>
      <c r="AD46">
        <v>94.8</v>
      </c>
      <c r="AE46">
        <v>700</v>
      </c>
      <c r="AF46">
        <v>10.640262785103246</v>
      </c>
      <c r="AG46">
        <v>14.811333333333334</v>
      </c>
      <c r="AH46" t="s">
        <v>559</v>
      </c>
      <c r="AI46" t="s">
        <v>558</v>
      </c>
      <c r="AJ46" t="s">
        <v>560</v>
      </c>
      <c r="AK46">
        <v>0.62108933859878701</v>
      </c>
      <c r="AL46">
        <v>1.2462500000000001</v>
      </c>
      <c r="AM46">
        <v>783</v>
      </c>
      <c r="AN46" s="54">
        <v>4.2582810257447024E-3</v>
      </c>
      <c r="AO46" s="55">
        <v>13.210894816205807</v>
      </c>
      <c r="AP46">
        <f t="shared" si="18"/>
        <v>0.37500000000000011</v>
      </c>
      <c r="AQ46">
        <f t="shared" si="19"/>
        <v>0.30899999999999983</v>
      </c>
      <c r="AR46">
        <f t="shared" si="20"/>
        <v>0.28999999999999992</v>
      </c>
      <c r="AS46">
        <f t="shared" si="21"/>
        <v>8.5000000000000187E-2</v>
      </c>
      <c r="AT46">
        <f t="shared" si="22"/>
        <v>-0.3889999999999999</v>
      </c>
      <c r="AU46">
        <f t="shared" si="23"/>
        <v>-0.69799999999999973</v>
      </c>
      <c r="AV46">
        <f t="shared" si="24"/>
        <v>-9.1913223711844706E-6</v>
      </c>
      <c r="AW46">
        <f t="shared" si="25"/>
        <v>-7.9926696699188687E-6</v>
      </c>
      <c r="AX46">
        <f t="shared" si="26"/>
        <v>-86.382475290484891</v>
      </c>
      <c r="AY46">
        <f t="shared" si="27"/>
        <v>4.2300968926684615</v>
      </c>
      <c r="AZ46">
        <f t="shared" si="28"/>
        <v>11.0185</v>
      </c>
      <c r="BA46">
        <f t="shared" si="17"/>
        <v>-86.382475290484891</v>
      </c>
      <c r="BB46">
        <f t="shared" si="33"/>
        <v>-3.3613333333333326</v>
      </c>
      <c r="BC46">
        <f t="shared" si="29"/>
        <v>-0.21663872132809597</v>
      </c>
      <c r="BD46">
        <f t="shared" si="30"/>
        <v>1.32</v>
      </c>
      <c r="BE46">
        <f t="shared" si="31"/>
        <v>624.59999999999991</v>
      </c>
      <c r="BF46">
        <f t="shared" si="32"/>
        <v>0.13617524709515111</v>
      </c>
      <c r="BP46" s="54"/>
      <c r="BQ46" s="55"/>
    </row>
    <row r="47" spans="1:69" x14ac:dyDescent="0.35">
      <c r="A47" s="9">
        <v>44721</v>
      </c>
      <c r="B47" t="s">
        <v>18</v>
      </c>
      <c r="C47" t="s">
        <v>547</v>
      </c>
      <c r="D47" t="s">
        <v>20</v>
      </c>
      <c r="E47" t="s">
        <v>21</v>
      </c>
      <c r="F47">
        <v>1</v>
      </c>
      <c r="G47" t="s">
        <v>25</v>
      </c>
      <c r="H47" t="s">
        <v>31</v>
      </c>
      <c r="I47" t="s">
        <v>431</v>
      </c>
      <c r="J47" t="s">
        <v>431</v>
      </c>
      <c r="K47" t="s">
        <v>23</v>
      </c>
      <c r="L47">
        <v>0.51200000000000001</v>
      </c>
      <c r="M47">
        <v>3.36</v>
      </c>
      <c r="N47">
        <v>-0.33599999999999997</v>
      </c>
      <c r="O47" t="s">
        <v>32</v>
      </c>
      <c r="P47">
        <v>0.375</v>
      </c>
      <c r="Q47">
        <v>0.13700000000000001</v>
      </c>
      <c r="R47">
        <v>8.07</v>
      </c>
      <c r="S47">
        <v>-0.80700000000000005</v>
      </c>
      <c r="T47">
        <v>-0.47100000000000009</v>
      </c>
      <c r="U47">
        <v>50.055</v>
      </c>
      <c r="V47">
        <v>1966.819874625</v>
      </c>
      <c r="W47">
        <v>0.36533333333333334</v>
      </c>
      <c r="X47">
        <v>3.4452241988578164E-5</v>
      </c>
      <c r="Y47">
        <v>6.7761354268525469E-6</v>
      </c>
      <c r="Z47">
        <v>6.7761354268525471</v>
      </c>
      <c r="AA47">
        <v>14.3866994200691</v>
      </c>
      <c r="AB47">
        <v>0.26575194427772775</v>
      </c>
      <c r="AC47">
        <v>24.548100000000002</v>
      </c>
      <c r="AD47">
        <v>34.5</v>
      </c>
      <c r="AE47">
        <v>430</v>
      </c>
      <c r="AF47">
        <v>34.452241988578166</v>
      </c>
      <c r="AG47">
        <v>14.811333333333334</v>
      </c>
      <c r="AH47" t="s">
        <v>557</v>
      </c>
      <c r="AI47" t="s">
        <v>558</v>
      </c>
      <c r="AJ47" t="s">
        <v>562</v>
      </c>
      <c r="AK47">
        <v>0.62108933859878679</v>
      </c>
      <c r="AL47">
        <v>1.2462500000000001</v>
      </c>
      <c r="AM47">
        <v>783</v>
      </c>
      <c r="AN47" s="54">
        <v>3.9770738923692393E-2</v>
      </c>
      <c r="AO47" s="55">
        <v>19.068331394862227</v>
      </c>
      <c r="AP47">
        <f t="shared" si="18"/>
        <v>9.2999999999999972E-2</v>
      </c>
      <c r="AQ47">
        <f t="shared" si="19"/>
        <v>0.60599999999999998</v>
      </c>
      <c r="AR47">
        <f t="shared" si="20"/>
        <v>6.9000000000000006E-2</v>
      </c>
      <c r="AS47">
        <f t="shared" si="21"/>
        <v>2.3999999999999966E-2</v>
      </c>
      <c r="AT47">
        <f t="shared" si="22"/>
        <v>0.37099999999999989</v>
      </c>
      <c r="AU47">
        <f t="shared" si="23"/>
        <v>-0.2350000000000001</v>
      </c>
      <c r="AV47">
        <f t="shared" si="24"/>
        <v>-3.1557004321843864E-7</v>
      </c>
      <c r="AW47">
        <f t="shared" si="25"/>
        <v>-6.2066943283829571E-8</v>
      </c>
      <c r="AX47">
        <f t="shared" si="26"/>
        <v>-0.91596373705681633</v>
      </c>
      <c r="AY47">
        <f t="shared" si="27"/>
        <v>14.062743306916992</v>
      </c>
      <c r="AZ47">
        <f t="shared" si="28"/>
        <v>11.0185</v>
      </c>
      <c r="BA47">
        <f t="shared" si="17"/>
        <v>-0.91596373705683087</v>
      </c>
      <c r="BB47">
        <f t="shared" si="33"/>
        <v>-3.3613333333333326</v>
      </c>
      <c r="BC47">
        <f t="shared" si="29"/>
        <v>-0.21663872132809575</v>
      </c>
      <c r="BD47">
        <f t="shared" si="30"/>
        <v>1.32</v>
      </c>
      <c r="BE47">
        <f t="shared" si="31"/>
        <v>624.59999999999991</v>
      </c>
      <c r="BF47">
        <f t="shared" si="32"/>
        <v>0.99084036262943187</v>
      </c>
      <c r="BP47" s="54"/>
      <c r="BQ47" s="55"/>
    </row>
    <row r="48" spans="1:69" x14ac:dyDescent="0.35">
      <c r="A48" s="2">
        <v>44721</v>
      </c>
      <c r="B48" t="s">
        <v>18</v>
      </c>
      <c r="C48" t="s">
        <v>547</v>
      </c>
      <c r="D48" t="s">
        <v>20</v>
      </c>
      <c r="E48" t="s">
        <v>21</v>
      </c>
      <c r="F48">
        <v>10</v>
      </c>
      <c r="G48" t="s">
        <v>25</v>
      </c>
      <c r="H48" t="s">
        <v>31</v>
      </c>
      <c r="I48" t="s">
        <v>431</v>
      </c>
      <c r="J48" t="s">
        <v>431</v>
      </c>
      <c r="K48" t="s">
        <v>23</v>
      </c>
      <c r="L48">
        <v>0.64300000000000002</v>
      </c>
      <c r="M48">
        <v>2.4700000000000002</v>
      </c>
      <c r="N48">
        <v>-0.24700000000000003</v>
      </c>
      <c r="O48" t="s">
        <v>24</v>
      </c>
      <c r="P48">
        <v>0.32100000000000001</v>
      </c>
      <c r="Q48">
        <v>0.32200000000000001</v>
      </c>
      <c r="R48">
        <v>6.81</v>
      </c>
      <c r="S48">
        <v>-0.68099999999999994</v>
      </c>
      <c r="T48">
        <v>-0.43399999999999994</v>
      </c>
      <c r="U48">
        <v>50.055</v>
      </c>
      <c r="V48">
        <v>1966.819874625</v>
      </c>
      <c r="W48">
        <v>1.0031152647975079</v>
      </c>
      <c r="X48">
        <v>1.1945651609540956E-4</v>
      </c>
      <c r="Y48">
        <v>2.3494945000991273E-5</v>
      </c>
      <c r="Z48">
        <v>23.494945000991272</v>
      </c>
      <c r="AA48">
        <v>54.135817974634278</v>
      </c>
      <c r="AB48">
        <v>1</v>
      </c>
      <c r="AC48">
        <v>24.548100000000002</v>
      </c>
      <c r="AD48">
        <v>34.5</v>
      </c>
      <c r="AE48">
        <v>430</v>
      </c>
      <c r="AF48">
        <v>119.45651609540957</v>
      </c>
      <c r="AG48">
        <v>14.811333333333334</v>
      </c>
      <c r="AH48" t="s">
        <v>557</v>
      </c>
      <c r="AI48" t="s">
        <v>558</v>
      </c>
      <c r="AJ48" t="s">
        <v>562</v>
      </c>
      <c r="AK48">
        <v>0.62108933859878679</v>
      </c>
      <c r="AL48">
        <v>1.2462500000000001</v>
      </c>
      <c r="AM48">
        <v>783</v>
      </c>
      <c r="AN48" s="54">
        <v>3.9770738923692393E-2</v>
      </c>
      <c r="AO48" s="55">
        <v>19.068331394862227</v>
      </c>
      <c r="AP48">
        <f t="shared" si="18"/>
        <v>8.3999999999999964E-2</v>
      </c>
      <c r="AQ48">
        <f t="shared" si="19"/>
        <v>0.24799999999999997</v>
      </c>
      <c r="AR48">
        <f t="shared" si="20"/>
        <v>0.26199999999999996</v>
      </c>
      <c r="AS48">
        <f t="shared" si="21"/>
        <v>-0.17799999999999999</v>
      </c>
      <c r="AT48">
        <f t="shared" si="22"/>
        <v>1.5000000000000013E-2</v>
      </c>
      <c r="AU48">
        <f t="shared" si="23"/>
        <v>-0.23299999999999998</v>
      </c>
      <c r="AV48">
        <f t="shared" si="24"/>
        <v>-9.8177418901140574E-5</v>
      </c>
      <c r="AW48">
        <f t="shared" si="25"/>
        <v>-1.7955814497805681E-5</v>
      </c>
      <c r="AX48">
        <f t="shared" si="26"/>
        <v>-76.424160588790954</v>
      </c>
      <c r="AY48">
        <f t="shared" si="27"/>
        <v>-26.577954774705962</v>
      </c>
      <c r="AZ48">
        <f t="shared" si="28"/>
        <v>11.0185</v>
      </c>
      <c r="BA48">
        <f t="shared" si="17"/>
        <v>-82.186742180499024</v>
      </c>
      <c r="BB48">
        <f t="shared" si="33"/>
        <v>-3.3613333333333326</v>
      </c>
      <c r="BC48">
        <f t="shared" si="29"/>
        <v>-0.21663872132809575</v>
      </c>
      <c r="BD48">
        <f t="shared" si="30"/>
        <v>1.32</v>
      </c>
      <c r="BE48">
        <f t="shared" si="31"/>
        <v>624.59999999999991</v>
      </c>
      <c r="BF48">
        <f t="shared" si="32"/>
        <v>0.1781325781950098</v>
      </c>
      <c r="BP48" s="54"/>
      <c r="BQ48" s="55"/>
    </row>
    <row r="49" spans="1:69" x14ac:dyDescent="0.35">
      <c r="A49" s="2">
        <v>44722</v>
      </c>
      <c r="B49" t="s">
        <v>18</v>
      </c>
      <c r="C49" t="s">
        <v>547</v>
      </c>
      <c r="D49" t="s">
        <v>109</v>
      </c>
      <c r="E49" t="s">
        <v>21</v>
      </c>
      <c r="F49">
        <v>12</v>
      </c>
      <c r="G49" t="s">
        <v>39</v>
      </c>
      <c r="H49" t="s">
        <v>113</v>
      </c>
      <c r="I49" t="s">
        <v>440</v>
      </c>
      <c r="J49" t="s">
        <v>440</v>
      </c>
      <c r="K49" t="s">
        <v>111</v>
      </c>
      <c r="L49">
        <v>0.58899999999999997</v>
      </c>
      <c r="M49">
        <v>4.8499999999999996</v>
      </c>
      <c r="N49">
        <v>-0.48499999999999999</v>
      </c>
      <c r="O49" t="s">
        <v>112</v>
      </c>
      <c r="P49">
        <v>0.41199999999999998</v>
      </c>
      <c r="Q49">
        <v>0.17699999999999999</v>
      </c>
      <c r="R49">
        <v>12.73</v>
      </c>
      <c r="S49">
        <v>-1.2730000000000001</v>
      </c>
      <c r="T49">
        <v>-0.78800000000000014</v>
      </c>
      <c r="U49">
        <v>96.25</v>
      </c>
      <c r="V49">
        <v>7272.2890625</v>
      </c>
      <c r="W49">
        <v>0.42961165048543687</v>
      </c>
      <c r="X49">
        <v>4.2059449042259646E-5</v>
      </c>
      <c r="Y49">
        <v>3.0586847124480096E-5</v>
      </c>
      <c r="Z49">
        <v>30.586847124480094</v>
      </c>
      <c r="AA49">
        <v>38.815795843248843</v>
      </c>
      <c r="AB49">
        <v>0.73891512205191889</v>
      </c>
      <c r="AC49">
        <v>27.385200000000001</v>
      </c>
      <c r="AD49">
        <v>87.4</v>
      </c>
      <c r="AE49">
        <v>678</v>
      </c>
      <c r="AF49">
        <v>42.059449042259644</v>
      </c>
      <c r="AG49">
        <v>18.418666666666667</v>
      </c>
      <c r="AH49" t="s">
        <v>559</v>
      </c>
      <c r="AI49" t="s">
        <v>558</v>
      </c>
      <c r="AJ49" t="s">
        <v>560</v>
      </c>
      <c r="AK49">
        <v>0.64691630239407094</v>
      </c>
      <c r="AL49">
        <v>1.1612499999999999</v>
      </c>
      <c r="AM49">
        <v>648.88749999999993</v>
      </c>
      <c r="AN49" s="54">
        <v>1.3974401028587324E-2</v>
      </c>
      <c r="AO49" s="55">
        <v>13.963878549588205</v>
      </c>
      <c r="AP49">
        <f t="shared" si="18"/>
        <v>3.2000000000000028E-2</v>
      </c>
      <c r="AQ49">
        <f t="shared" si="19"/>
        <v>7.6000000000000068E-2</v>
      </c>
      <c r="AR49">
        <f t="shared" si="20"/>
        <v>7.1000000000000008E-2</v>
      </c>
      <c r="AS49">
        <f t="shared" si="21"/>
        <v>-3.8999999999999979E-2</v>
      </c>
      <c r="AT49">
        <f t="shared" si="22"/>
        <v>0.44999999999999996</v>
      </c>
      <c r="AU49">
        <f t="shared" si="23"/>
        <v>0.37399999999999978</v>
      </c>
      <c r="AV49">
        <f t="shared" si="24"/>
        <v>-1.660291936616357E-5</v>
      </c>
      <c r="AW49">
        <f t="shared" si="25"/>
        <v>-1.2074122891212079E-5</v>
      </c>
      <c r="AX49">
        <f t="shared" si="26"/>
        <v>-39.474885535190019</v>
      </c>
      <c r="AY49">
        <f t="shared" si="27"/>
        <v>-22.884019394653301</v>
      </c>
      <c r="AZ49">
        <f t="shared" si="28"/>
        <v>5.1343999999999959</v>
      </c>
      <c r="BA49">
        <f t="shared" si="17"/>
        <v>-39.474885535190019</v>
      </c>
      <c r="BB49">
        <f t="shared" si="33"/>
        <v>-11.407877960645211</v>
      </c>
      <c r="BC49">
        <f t="shared" si="29"/>
        <v>-0.12350114393585654</v>
      </c>
      <c r="BD49">
        <f t="shared" si="30"/>
        <v>0.72750000000000004</v>
      </c>
      <c r="BE49">
        <f t="shared" si="31"/>
        <v>275.57500000000005</v>
      </c>
      <c r="BF49">
        <f t="shared" si="32"/>
        <v>0.60525114464809981</v>
      </c>
      <c r="BP49" s="54"/>
      <c r="BQ49" s="55"/>
    </row>
    <row r="50" spans="1:69" x14ac:dyDescent="0.35">
      <c r="A50" s="2">
        <v>44722</v>
      </c>
      <c r="B50" t="s">
        <v>18</v>
      </c>
      <c r="C50" t="s">
        <v>547</v>
      </c>
      <c r="D50" t="s">
        <v>109</v>
      </c>
      <c r="E50" t="s">
        <v>21</v>
      </c>
      <c r="F50">
        <v>3</v>
      </c>
      <c r="G50" t="s">
        <v>39</v>
      </c>
      <c r="H50" t="s">
        <v>119</v>
      </c>
      <c r="I50" t="s">
        <v>441</v>
      </c>
      <c r="J50" t="s">
        <v>441</v>
      </c>
      <c r="K50" t="s">
        <v>117</v>
      </c>
      <c r="L50">
        <v>0.69699999999999995</v>
      </c>
      <c r="M50">
        <v>3.21</v>
      </c>
      <c r="N50">
        <v>-0.32100000000000001</v>
      </c>
      <c r="O50" t="s">
        <v>118</v>
      </c>
      <c r="P50">
        <v>0.498</v>
      </c>
      <c r="Q50">
        <v>0.19899999999999995</v>
      </c>
      <c r="R50">
        <v>7.79</v>
      </c>
      <c r="S50">
        <v>-0.77900000000000003</v>
      </c>
      <c r="T50">
        <v>-0.45800000000000002</v>
      </c>
      <c r="U50">
        <v>85.5</v>
      </c>
      <c r="V50">
        <v>5738.5462500000003</v>
      </c>
      <c r="W50">
        <v>0.39959839357429711</v>
      </c>
      <c r="X50">
        <v>3.847208977662001E-5</v>
      </c>
      <c r="Y50">
        <v>2.2077386651728612E-5</v>
      </c>
      <c r="Z50">
        <v>22.077386651728613</v>
      </c>
      <c r="AA50">
        <v>48.203900986307012</v>
      </c>
      <c r="AB50">
        <v>0.91763135617560021</v>
      </c>
      <c r="AC50">
        <v>27.385200000000001</v>
      </c>
      <c r="AD50">
        <v>93.2</v>
      </c>
      <c r="AE50">
        <v>740</v>
      </c>
      <c r="AF50">
        <v>38.47208977662001</v>
      </c>
      <c r="AG50">
        <v>18.418666666666667</v>
      </c>
      <c r="AH50" t="s">
        <v>559</v>
      </c>
      <c r="AI50" t="s">
        <v>558</v>
      </c>
      <c r="AJ50" t="s">
        <v>560</v>
      </c>
      <c r="AK50">
        <v>0.64691630239407094</v>
      </c>
      <c r="AL50">
        <v>1.1612499999999999</v>
      </c>
      <c r="AM50">
        <v>648.88749999999993</v>
      </c>
      <c r="AN50" s="54">
        <v>3.5008637196462841E-2</v>
      </c>
      <c r="AO50" s="55">
        <v>20.422821535829076</v>
      </c>
      <c r="AP50">
        <f t="shared" si="18"/>
        <v>3.8000000000000034E-2</v>
      </c>
      <c r="AQ50">
        <f t="shared" si="19"/>
        <v>0.79899999999999993</v>
      </c>
      <c r="AR50">
        <f t="shared" si="20"/>
        <v>4.0000000000000036E-2</v>
      </c>
      <c r="AS50">
        <f t="shared" si="21"/>
        <v>-2.0000000000000018E-3</v>
      </c>
      <c r="AT50">
        <f t="shared" si="22"/>
        <v>1.1789999999999998</v>
      </c>
      <c r="AU50">
        <f t="shared" si="23"/>
        <v>0.37999999999999984</v>
      </c>
      <c r="AV50">
        <f t="shared" si="24"/>
        <v>-3.9225788140652613E-6</v>
      </c>
      <c r="AW50">
        <f t="shared" si="25"/>
        <v>-2.2509899943783663E-6</v>
      </c>
      <c r="AX50">
        <f t="shared" si="26"/>
        <v>-10.1959078304321</v>
      </c>
      <c r="AY50">
        <f t="shared" si="27"/>
        <v>-24.544716430996452</v>
      </c>
      <c r="AZ50">
        <f t="shared" si="28"/>
        <v>5.1343999999999959</v>
      </c>
      <c r="BA50">
        <f t="shared" si="17"/>
        <v>-10.195907830432084</v>
      </c>
      <c r="BB50">
        <f t="shared" si="33"/>
        <v>-11.407877960645211</v>
      </c>
      <c r="BC50">
        <f t="shared" si="29"/>
        <v>-0.12350114393585654</v>
      </c>
      <c r="BD50">
        <f t="shared" si="30"/>
        <v>0.72750000000000004</v>
      </c>
      <c r="BE50">
        <f t="shared" si="31"/>
        <v>275.57500000000005</v>
      </c>
      <c r="BF50">
        <f t="shared" si="32"/>
        <v>0.89804092169567917</v>
      </c>
      <c r="BP50" s="54"/>
      <c r="BQ50" s="55"/>
    </row>
    <row r="51" spans="1:69" x14ac:dyDescent="0.35">
      <c r="A51" s="2">
        <v>44722</v>
      </c>
      <c r="B51" t="s">
        <v>18</v>
      </c>
      <c r="C51" t="s">
        <v>547</v>
      </c>
      <c r="D51" t="s">
        <v>109</v>
      </c>
      <c r="E51" t="s">
        <v>21</v>
      </c>
      <c r="F51">
        <v>6</v>
      </c>
      <c r="G51" t="s">
        <v>27</v>
      </c>
      <c r="H51" t="s">
        <v>120</v>
      </c>
      <c r="I51" t="s">
        <v>442</v>
      </c>
      <c r="J51" t="s">
        <v>442</v>
      </c>
      <c r="K51" t="s">
        <v>117</v>
      </c>
      <c r="L51">
        <v>0.68500000000000005</v>
      </c>
      <c r="M51">
        <v>1.53</v>
      </c>
      <c r="N51">
        <v>-0.153</v>
      </c>
      <c r="O51" t="s">
        <v>118</v>
      </c>
      <c r="P51">
        <v>0.47599999999999998</v>
      </c>
      <c r="Q51">
        <v>0.20900000000000007</v>
      </c>
      <c r="R51">
        <v>1.18</v>
      </c>
      <c r="S51">
        <v>-0.11799999999999999</v>
      </c>
      <c r="T51">
        <v>3.5000000000000003E-2</v>
      </c>
      <c r="U51">
        <v>91.25</v>
      </c>
      <c r="V51">
        <v>6536.3515625</v>
      </c>
      <c r="W51">
        <v>0.439075630252101</v>
      </c>
      <c r="X51">
        <v>4.3202898103165158E-5</v>
      </c>
      <c r="Y51">
        <v>2.8238933052115188E-5</v>
      </c>
      <c r="Z51">
        <v>28.238933052115186</v>
      </c>
      <c r="AA51">
        <v>806.82665863186241</v>
      </c>
      <c r="AB51">
        <v>0.30529338263386963</v>
      </c>
      <c r="AC51">
        <v>27.385200000000001</v>
      </c>
      <c r="AD51">
        <v>90.2</v>
      </c>
      <c r="AE51">
        <v>800</v>
      </c>
      <c r="AF51">
        <v>43.202898103165161</v>
      </c>
      <c r="AG51">
        <v>18.418666666666667</v>
      </c>
      <c r="AH51" t="s">
        <v>559</v>
      </c>
      <c r="AI51" t="s">
        <v>561</v>
      </c>
      <c r="AJ51" t="s">
        <v>560</v>
      </c>
      <c r="AK51">
        <v>0.64691630239407094</v>
      </c>
      <c r="AL51">
        <v>1.1612499999999999</v>
      </c>
      <c r="AM51">
        <v>648.88749999999993</v>
      </c>
      <c r="AN51" s="54">
        <v>2.5468610825763953E-2</v>
      </c>
      <c r="AO51" s="55">
        <v>7.7905195045690627</v>
      </c>
      <c r="AP51">
        <f t="shared" si="18"/>
        <v>0</v>
      </c>
      <c r="AQ51">
        <f t="shared" si="19"/>
        <v>0.17499999999999996</v>
      </c>
      <c r="AR51">
        <f t="shared" si="20"/>
        <v>4.6000000000000041E-2</v>
      </c>
      <c r="AS51">
        <f t="shared" si="21"/>
        <v>-4.6000000000000041E-2</v>
      </c>
      <c r="AT51">
        <f t="shared" si="22"/>
        <v>0.29599999999999999</v>
      </c>
      <c r="AU51">
        <f t="shared" si="23"/>
        <v>0.12100000000000002</v>
      </c>
      <c r="AV51">
        <f t="shared" si="24"/>
        <v>-1.4804260008016845E-5</v>
      </c>
      <c r="AW51">
        <f t="shared" si="25"/>
        <v>-9.6765848035057175E-6</v>
      </c>
      <c r="AX51">
        <f t="shared" si="26"/>
        <v>-34.266821574481931</v>
      </c>
      <c r="AY51">
        <f t="shared" si="27"/>
        <v>-590.98539992710118</v>
      </c>
      <c r="AZ51">
        <f t="shared" si="28"/>
        <v>5.1343999999999959</v>
      </c>
      <c r="BA51">
        <f t="shared" si="17"/>
        <v>-34.266821574481945</v>
      </c>
      <c r="BB51">
        <f t="shared" si="33"/>
        <v>-11.407877960645211</v>
      </c>
      <c r="BC51">
        <f t="shared" si="29"/>
        <v>-0.12350114393585654</v>
      </c>
      <c r="BD51">
        <f t="shared" si="30"/>
        <v>0.72750000000000004</v>
      </c>
      <c r="BE51">
        <f t="shared" si="31"/>
        <v>275.57500000000005</v>
      </c>
      <c r="BF51">
        <f t="shared" si="32"/>
        <v>0.65733178425518068</v>
      </c>
      <c r="BP51" s="54"/>
      <c r="BQ51" s="55"/>
    </row>
    <row r="52" spans="1:69" x14ac:dyDescent="0.35">
      <c r="A52" s="2">
        <v>44722</v>
      </c>
      <c r="B52" t="s">
        <v>18</v>
      </c>
      <c r="C52" t="s">
        <v>547</v>
      </c>
      <c r="D52" t="s">
        <v>109</v>
      </c>
      <c r="E52" t="s">
        <v>21</v>
      </c>
      <c r="F52">
        <v>11</v>
      </c>
      <c r="G52" t="s">
        <v>28</v>
      </c>
      <c r="H52" t="s">
        <v>90</v>
      </c>
      <c r="I52" t="s">
        <v>443</v>
      </c>
      <c r="J52" t="s">
        <v>443</v>
      </c>
      <c r="K52" t="s">
        <v>111</v>
      </c>
      <c r="L52">
        <v>0.61499999999999999</v>
      </c>
      <c r="M52">
        <v>2.41</v>
      </c>
      <c r="N52">
        <v>-0.24100000000000002</v>
      </c>
      <c r="O52" t="s">
        <v>112</v>
      </c>
      <c r="P52">
        <v>0.49299999999999999</v>
      </c>
      <c r="Q52">
        <v>0.122</v>
      </c>
      <c r="R52">
        <v>6.46</v>
      </c>
      <c r="S52">
        <v>-0.64600000000000002</v>
      </c>
      <c r="T52">
        <v>-0.40500000000000003</v>
      </c>
      <c r="U52">
        <v>53.3</v>
      </c>
      <c r="V52">
        <v>2230.0986499999999</v>
      </c>
      <c r="W52">
        <v>0.24746450304259635</v>
      </c>
      <c r="X52">
        <v>2.1328551175860832E-5</v>
      </c>
      <c r="Y52">
        <v>4.7564773183743151E-6</v>
      </c>
      <c r="Z52">
        <v>4.7564773183743148</v>
      </c>
      <c r="AA52">
        <v>11.744388440430406</v>
      </c>
      <c r="AB52">
        <v>4.2321967994459142E-2</v>
      </c>
      <c r="AC52">
        <v>27.385200000000001</v>
      </c>
      <c r="AD52">
        <v>75.900000000000006</v>
      </c>
      <c r="AE52">
        <v>610</v>
      </c>
      <c r="AF52">
        <v>21.328551175860831</v>
      </c>
      <c r="AG52">
        <v>18.418666666666667</v>
      </c>
      <c r="AH52" t="s">
        <v>559</v>
      </c>
      <c r="AI52" t="s">
        <v>561</v>
      </c>
      <c r="AJ52" t="s">
        <v>560</v>
      </c>
      <c r="AK52">
        <v>0.64691630239407094</v>
      </c>
      <c r="AL52">
        <v>1.1612499999999999</v>
      </c>
      <c r="AM52">
        <v>648.88749999999993</v>
      </c>
      <c r="AN52" s="54">
        <v>-1.5519024933775737E-4</v>
      </c>
      <c r="AO52" s="55">
        <v>15.398008401425331</v>
      </c>
      <c r="AP52">
        <f t="shared" si="18"/>
        <v>0.34299999999999997</v>
      </c>
      <c r="AQ52">
        <f t="shared" si="19"/>
        <v>0.501</v>
      </c>
      <c r="AR52">
        <f t="shared" si="20"/>
        <v>0.34799999999999998</v>
      </c>
      <c r="AS52">
        <f t="shared" si="21"/>
        <v>-5.0000000000000044E-3</v>
      </c>
      <c r="AT52">
        <f t="shared" si="22"/>
        <v>1.2390000000000003</v>
      </c>
      <c r="AU52">
        <f t="shared" si="23"/>
        <v>0.73800000000000021</v>
      </c>
      <c r="AV52">
        <f t="shared" si="24"/>
        <v>-1.0831679539034401E-5</v>
      </c>
      <c r="AW52">
        <f t="shared" si="25"/>
        <v>-2.4155713917233237E-6</v>
      </c>
      <c r="AX52">
        <f t="shared" si="26"/>
        <v>-50.784881962791019</v>
      </c>
      <c r="AY52">
        <f t="shared" si="27"/>
        <v>-9.6963517591959434</v>
      </c>
      <c r="AZ52">
        <f t="shared" si="28"/>
        <v>5.1343999999999959</v>
      </c>
      <c r="BA52">
        <f t="shared" si="17"/>
        <v>-50.784881962791026</v>
      </c>
      <c r="BB52">
        <f t="shared" si="33"/>
        <v>-11.407877960645211</v>
      </c>
      <c r="BC52">
        <f t="shared" si="29"/>
        <v>-0.12350114393585654</v>
      </c>
      <c r="BD52">
        <f t="shared" si="30"/>
        <v>0.72750000000000004</v>
      </c>
      <c r="BE52">
        <f t="shared" si="31"/>
        <v>275.57500000000005</v>
      </c>
      <c r="BF52">
        <f t="shared" si="32"/>
        <v>0.49215118037208971</v>
      </c>
      <c r="BP52" s="54"/>
      <c r="BQ52" s="55"/>
    </row>
    <row r="53" spans="1:69" x14ac:dyDescent="0.35">
      <c r="A53" s="2">
        <v>44722</v>
      </c>
      <c r="B53" t="s">
        <v>18</v>
      </c>
      <c r="C53" t="s">
        <v>547</v>
      </c>
      <c r="D53" t="s">
        <v>109</v>
      </c>
      <c r="E53" t="s">
        <v>21</v>
      </c>
      <c r="F53">
        <v>9</v>
      </c>
      <c r="G53" t="s">
        <v>22</v>
      </c>
      <c r="H53" t="s">
        <v>110</v>
      </c>
      <c r="I53" t="s">
        <v>444</v>
      </c>
      <c r="J53" t="s">
        <v>444</v>
      </c>
      <c r="K53" t="s">
        <v>111</v>
      </c>
      <c r="L53">
        <v>0.57199999999999995</v>
      </c>
      <c r="M53">
        <v>1.98</v>
      </c>
      <c r="N53">
        <v>-0.19800000000000001</v>
      </c>
      <c r="O53" t="s">
        <v>112</v>
      </c>
      <c r="P53">
        <v>0.53600000000000003</v>
      </c>
      <c r="Q53">
        <v>3.5999999999999921E-2</v>
      </c>
      <c r="R53">
        <v>12.12</v>
      </c>
      <c r="S53">
        <v>-1.212</v>
      </c>
      <c r="T53">
        <v>-1.014</v>
      </c>
      <c r="U53">
        <v>39.75</v>
      </c>
      <c r="V53">
        <v>1240.3490624999999</v>
      </c>
      <c r="W53">
        <v>6.7164179104477459E-2</v>
      </c>
      <c r="X53">
        <v>4.2830533469800642E-6</v>
      </c>
      <c r="Y53">
        <v>5.3124812035642093E-7</v>
      </c>
      <c r="Z53">
        <v>0.53124812035642088</v>
      </c>
      <c r="AA53">
        <v>0.52391333368483317</v>
      </c>
      <c r="AB53">
        <v>6.6207685618781976E-3</v>
      </c>
      <c r="AC53">
        <v>27.385200000000001</v>
      </c>
      <c r="AD53">
        <v>19</v>
      </c>
      <c r="AE53">
        <v>240</v>
      </c>
      <c r="AF53">
        <v>4.283053346980064</v>
      </c>
      <c r="AG53">
        <v>18.418666666666667</v>
      </c>
      <c r="AH53" t="s">
        <v>557</v>
      </c>
      <c r="AI53" t="s">
        <v>558</v>
      </c>
      <c r="AJ53" t="s">
        <v>562</v>
      </c>
      <c r="AK53">
        <v>0.64691630239407094</v>
      </c>
      <c r="AL53">
        <v>1.1612499999999999</v>
      </c>
      <c r="AM53">
        <v>648.88749999999993</v>
      </c>
      <c r="AN53" s="54">
        <v>-3.1635481987767652E-2</v>
      </c>
      <c r="AO53" s="55">
        <v>55.019859523364147</v>
      </c>
      <c r="AP53">
        <f t="shared" si="18"/>
        <v>0.10300000000000009</v>
      </c>
      <c r="AQ53">
        <f t="shared" si="19"/>
        <v>0.74499999999999988</v>
      </c>
      <c r="AR53">
        <f t="shared" si="20"/>
        <v>9.2999999999999972E-2</v>
      </c>
      <c r="AS53">
        <f t="shared" si="21"/>
        <v>1.000000000000012E-2</v>
      </c>
      <c r="AT53">
        <f t="shared" si="22"/>
        <v>0.57500000000000018</v>
      </c>
      <c r="AU53">
        <f t="shared" si="23"/>
        <v>-0.16999999999999982</v>
      </c>
      <c r="AV53">
        <f t="shared" si="24"/>
        <v>4.7317730731445074E-7</v>
      </c>
      <c r="AW53">
        <f t="shared" si="25"/>
        <v>5.869050295237539E-8</v>
      </c>
      <c r="AX53">
        <f t="shared" si="26"/>
        <v>11.04766317347142</v>
      </c>
      <c r="AY53">
        <f t="shared" si="27"/>
        <v>0.17506607781847983</v>
      </c>
      <c r="AZ53">
        <f t="shared" si="28"/>
        <v>5.1343999999999959</v>
      </c>
      <c r="BA53">
        <f t="shared" si="17"/>
        <v>11.047663173471404</v>
      </c>
      <c r="BB53">
        <f t="shared" si="33"/>
        <v>-11.407877960645211</v>
      </c>
      <c r="BC53">
        <f t="shared" si="29"/>
        <v>-0.12350114393585654</v>
      </c>
      <c r="BD53">
        <f t="shared" si="30"/>
        <v>0.72750000000000004</v>
      </c>
      <c r="BE53">
        <f t="shared" si="31"/>
        <v>275.57500000000005</v>
      </c>
      <c r="BF53">
        <f t="shared" si="32"/>
        <v>1.1104766317347139</v>
      </c>
      <c r="BP53" s="54"/>
      <c r="BQ53" s="55"/>
    </row>
    <row r="54" spans="1:69" x14ac:dyDescent="0.35">
      <c r="A54" s="2">
        <v>44722</v>
      </c>
      <c r="B54" t="s">
        <v>18</v>
      </c>
      <c r="C54" t="s">
        <v>547</v>
      </c>
      <c r="D54" t="s">
        <v>109</v>
      </c>
      <c r="E54" t="s">
        <v>21</v>
      </c>
      <c r="F54">
        <v>13</v>
      </c>
      <c r="G54" t="s">
        <v>30</v>
      </c>
      <c r="H54" t="s">
        <v>106</v>
      </c>
      <c r="I54" t="s">
        <v>445</v>
      </c>
      <c r="J54" t="s">
        <v>445</v>
      </c>
      <c r="K54" t="s">
        <v>111</v>
      </c>
      <c r="L54">
        <v>0.621</v>
      </c>
      <c r="M54">
        <v>3.45</v>
      </c>
      <c r="N54">
        <v>-0.34500000000000003</v>
      </c>
      <c r="O54" t="s">
        <v>112</v>
      </c>
      <c r="P54">
        <v>0.501</v>
      </c>
      <c r="Q54">
        <v>0.12</v>
      </c>
      <c r="R54">
        <v>11.43</v>
      </c>
      <c r="S54">
        <v>-1.143</v>
      </c>
      <c r="T54">
        <v>-0.79800000000000004</v>
      </c>
      <c r="U54">
        <v>147</v>
      </c>
      <c r="V54">
        <v>16963.065000000002</v>
      </c>
      <c r="W54">
        <v>0.23952095808383234</v>
      </c>
      <c r="X54">
        <v>2.04889090551796E-5</v>
      </c>
      <c r="Y54">
        <v>3.475546960821002E-5</v>
      </c>
      <c r="Z54">
        <v>34.755469608210021</v>
      </c>
      <c r="AA54">
        <v>43.553220060413558</v>
      </c>
      <c r="AB54">
        <v>0.17294429921803015</v>
      </c>
      <c r="AC54">
        <v>27.385200000000001</v>
      </c>
      <c r="AD54">
        <v>126.2</v>
      </c>
      <c r="AE54">
        <v>887</v>
      </c>
      <c r="AF54">
        <v>20.488909055179601</v>
      </c>
      <c r="AG54">
        <v>18.418666666666667</v>
      </c>
      <c r="AH54" t="s">
        <v>557</v>
      </c>
      <c r="AI54" t="s">
        <v>561</v>
      </c>
      <c r="AJ54" t="s">
        <v>560</v>
      </c>
      <c r="AK54">
        <v>0.64691630239407094</v>
      </c>
      <c r="AL54">
        <v>1.1612499999999999</v>
      </c>
      <c r="AM54">
        <v>648.88749999999993</v>
      </c>
      <c r="AN54" s="54">
        <v>2.5855207846560761E-2</v>
      </c>
      <c r="AO54" s="55">
        <v>12.9758822515494</v>
      </c>
      <c r="AP54">
        <f t="shared" si="18"/>
        <v>-0.16499999999999998</v>
      </c>
      <c r="AQ54">
        <f t="shared" si="19"/>
        <v>0.3</v>
      </c>
      <c r="AR54">
        <f t="shared" si="20"/>
        <v>-4.1999999999999982E-2</v>
      </c>
      <c r="AS54">
        <f t="shared" si="21"/>
        <v>-0.123</v>
      </c>
      <c r="AT54">
        <f t="shared" si="22"/>
        <v>-0.38400000000000001</v>
      </c>
      <c r="AU54">
        <f t="shared" si="23"/>
        <v>-0.68400000000000005</v>
      </c>
      <c r="AV54">
        <f t="shared" si="24"/>
        <v>-2.0243609079791173E-5</v>
      </c>
      <c r="AW54">
        <f t="shared" si="25"/>
        <v>-3.4339365665508789E-5</v>
      </c>
      <c r="AX54">
        <f t="shared" si="26"/>
        <v>-98.802767025185176</v>
      </c>
      <c r="AY54">
        <f t="shared" si="27"/>
        <v>-39.903185475315041</v>
      </c>
      <c r="AZ54">
        <f t="shared" si="28"/>
        <v>5.1343999999999959</v>
      </c>
      <c r="BA54">
        <f t="shared" si="17"/>
        <v>-98.80276702518519</v>
      </c>
      <c r="BB54">
        <f t="shared" si="33"/>
        <v>-11.407877960645211</v>
      </c>
      <c r="BC54">
        <f t="shared" si="29"/>
        <v>-0.12350114393585654</v>
      </c>
      <c r="BD54">
        <f t="shared" si="30"/>
        <v>0.72750000000000004</v>
      </c>
      <c r="BE54">
        <f t="shared" si="31"/>
        <v>275.57500000000005</v>
      </c>
      <c r="BF54">
        <f t="shared" si="32"/>
        <v>1.1972329748148132E-2</v>
      </c>
      <c r="BP54" s="54"/>
      <c r="BQ54" s="55"/>
    </row>
    <row r="55" spans="1:69" x14ac:dyDescent="0.35">
      <c r="A55" s="2">
        <v>44722</v>
      </c>
      <c r="B55" t="s">
        <v>18</v>
      </c>
      <c r="C55" t="s">
        <v>547</v>
      </c>
      <c r="D55" t="s">
        <v>109</v>
      </c>
      <c r="E55" t="s">
        <v>21</v>
      </c>
      <c r="F55">
        <v>15</v>
      </c>
      <c r="G55" t="s">
        <v>33</v>
      </c>
      <c r="H55" t="s">
        <v>104</v>
      </c>
      <c r="I55" t="s">
        <v>446</v>
      </c>
      <c r="J55" t="s">
        <v>446</v>
      </c>
      <c r="K55" t="s">
        <v>111</v>
      </c>
      <c r="L55">
        <v>0.76600000000000001</v>
      </c>
      <c r="M55">
        <v>1.04</v>
      </c>
      <c r="N55">
        <v>-0.10400000000000001</v>
      </c>
      <c r="O55" t="s">
        <v>112</v>
      </c>
      <c r="P55">
        <v>0.63400000000000001</v>
      </c>
      <c r="Q55">
        <v>0.13200000000000001</v>
      </c>
      <c r="R55">
        <v>9.25</v>
      </c>
      <c r="S55">
        <v>-0.92500000000000004</v>
      </c>
      <c r="T55">
        <v>-0.82100000000000006</v>
      </c>
      <c r="U55">
        <v>56.95</v>
      </c>
      <c r="V55">
        <v>2545.9924625000003</v>
      </c>
      <c r="W55">
        <v>0.20820189274447951</v>
      </c>
      <c r="X55">
        <v>1.7242553979106995E-5</v>
      </c>
      <c r="Y55">
        <v>4.3899412465055796E-6</v>
      </c>
      <c r="Z55">
        <v>4.3899412465055798</v>
      </c>
      <c r="AA55">
        <v>5.3470660736974169</v>
      </c>
      <c r="AB55">
        <v>2.6813357238049809E-2</v>
      </c>
      <c r="AC55">
        <v>27.385200000000001</v>
      </c>
      <c r="AD55">
        <v>49.4</v>
      </c>
      <c r="AE55">
        <v>546</v>
      </c>
      <c r="AF55">
        <v>17.242553979106994</v>
      </c>
      <c r="AG55">
        <v>18.418666666666667</v>
      </c>
      <c r="AH55" t="s">
        <v>559</v>
      </c>
      <c r="AI55" t="s">
        <v>561</v>
      </c>
      <c r="AJ55" t="s">
        <v>560</v>
      </c>
      <c r="AK55">
        <v>0.64691630239407094</v>
      </c>
      <c r="AL55">
        <v>1.1612499999999999</v>
      </c>
      <c r="AM55">
        <v>648.88749999999993</v>
      </c>
      <c r="AN55" s="54">
        <v>7.0690259557514073E-3</v>
      </c>
      <c r="AO55" s="55">
        <v>6.4077348836481818</v>
      </c>
      <c r="AP55">
        <f t="shared" si="18"/>
        <v>5.9999999999999942E-2</v>
      </c>
      <c r="AQ55">
        <f t="shared" si="19"/>
        <v>0.61900000000000011</v>
      </c>
      <c r="AR55">
        <f t="shared" si="20"/>
        <v>0.14400000000000002</v>
      </c>
      <c r="AS55">
        <f t="shared" si="21"/>
        <v>-8.4000000000000075E-2</v>
      </c>
      <c r="AT55">
        <f t="shared" si="22"/>
        <v>0.61999999999999988</v>
      </c>
      <c r="AU55">
        <f t="shared" si="23"/>
        <v>9.9999999999977884E-4</v>
      </c>
      <c r="AV55">
        <f t="shared" si="24"/>
        <v>-1.3384582251229855E-5</v>
      </c>
      <c r="AW55">
        <f t="shared" si="25"/>
        <v>-3.4077045525342491E-6</v>
      </c>
      <c r="AX55">
        <f t="shared" si="26"/>
        <v>-77.62528838505078</v>
      </c>
      <c r="AY55">
        <f t="shared" si="27"/>
        <v>-4.1521309228807137</v>
      </c>
      <c r="AZ55">
        <f t="shared" si="28"/>
        <v>5.1343999999999959</v>
      </c>
      <c r="BA55">
        <f t="shared" si="17"/>
        <v>-77.62528838505078</v>
      </c>
      <c r="BB55">
        <f t="shared" si="33"/>
        <v>-11.407877960645211</v>
      </c>
      <c r="BC55">
        <f t="shared" si="29"/>
        <v>-0.12350114393585654</v>
      </c>
      <c r="BD55">
        <f t="shared" si="30"/>
        <v>0.72750000000000004</v>
      </c>
      <c r="BE55">
        <f t="shared" si="31"/>
        <v>275.57500000000005</v>
      </c>
      <c r="BF55">
        <f t="shared" si="32"/>
        <v>0.22374711614949214</v>
      </c>
      <c r="BP55" s="54"/>
      <c r="BQ55" s="55"/>
    </row>
    <row r="56" spans="1:69" x14ac:dyDescent="0.35">
      <c r="A56" s="2">
        <v>44722</v>
      </c>
      <c r="B56" t="s">
        <v>18</v>
      </c>
      <c r="C56" t="s">
        <v>547</v>
      </c>
      <c r="D56" t="s">
        <v>109</v>
      </c>
      <c r="E56" t="s">
        <v>21</v>
      </c>
      <c r="F56">
        <v>14</v>
      </c>
      <c r="G56" t="s">
        <v>33</v>
      </c>
      <c r="H56" t="s">
        <v>114</v>
      </c>
      <c r="I56" t="s">
        <v>447</v>
      </c>
      <c r="J56" t="s">
        <v>447</v>
      </c>
      <c r="K56" t="s">
        <v>111</v>
      </c>
      <c r="L56">
        <v>0.72499999999999998</v>
      </c>
      <c r="M56">
        <v>2.02</v>
      </c>
      <c r="N56">
        <v>-0.20200000000000001</v>
      </c>
      <c r="O56" t="s">
        <v>112</v>
      </c>
      <c r="P56">
        <v>0.64600000000000002</v>
      </c>
      <c r="Q56">
        <v>7.8999999999999959E-2</v>
      </c>
      <c r="R56">
        <v>9.2799999999999994</v>
      </c>
      <c r="S56">
        <v>-0.92799999999999994</v>
      </c>
      <c r="T56">
        <v>-0.72599999999999998</v>
      </c>
      <c r="U56">
        <v>60.45</v>
      </c>
      <c r="V56">
        <v>2868.5489625000005</v>
      </c>
      <c r="W56">
        <v>0.12229102167182655</v>
      </c>
      <c r="X56">
        <v>8.9563216301143164E-6</v>
      </c>
      <c r="Y56">
        <v>2.5691647119880736E-6</v>
      </c>
      <c r="Z56">
        <v>2.5691647119880736</v>
      </c>
      <c r="AA56">
        <v>3.5387943691295782</v>
      </c>
      <c r="AB56">
        <v>1.7745611575332106E-2</v>
      </c>
      <c r="AC56">
        <v>27.385200000000001</v>
      </c>
      <c r="AD56">
        <v>45.3</v>
      </c>
      <c r="AE56">
        <v>410</v>
      </c>
      <c r="AF56">
        <v>8.9563216301143171</v>
      </c>
      <c r="AG56">
        <v>18.418666666666667</v>
      </c>
      <c r="AH56" t="s">
        <v>559</v>
      </c>
      <c r="AI56" t="s">
        <v>561</v>
      </c>
      <c r="AJ56" t="s">
        <v>560</v>
      </c>
      <c r="AK56">
        <v>0.64691630239407094</v>
      </c>
      <c r="AL56">
        <v>1.1612499999999999</v>
      </c>
      <c r="AM56">
        <v>648.88749999999993</v>
      </c>
      <c r="AN56" s="54">
        <v>5.0871136718230486E-2</v>
      </c>
      <c r="AO56" s="55">
        <v>-2.0614357055983081</v>
      </c>
      <c r="AP56">
        <f t="shared" si="18"/>
        <v>0.18500000000000005</v>
      </c>
      <c r="AQ56">
        <f t="shared" si="19"/>
        <v>0.65400000000000014</v>
      </c>
      <c r="AR56">
        <f t="shared" si="20"/>
        <v>0.29299999999999993</v>
      </c>
      <c r="AS56">
        <f t="shared" si="21"/>
        <v>-0.10799999999999987</v>
      </c>
      <c r="AT56">
        <f t="shared" si="22"/>
        <v>0.60600000000000009</v>
      </c>
      <c r="AU56">
        <f t="shared" si="23"/>
        <v>-4.8000000000000043E-2</v>
      </c>
      <c r="AV56">
        <f t="shared" si="24"/>
        <v>-7.2456015902569362E-6</v>
      </c>
      <c r="AW56">
        <f t="shared" si="25"/>
        <v>-2.0784362924419888E-6</v>
      </c>
      <c r="AX56">
        <f t="shared" si="26"/>
        <v>-80.899300957378131</v>
      </c>
      <c r="AY56">
        <f t="shared" si="27"/>
        <v>-2.8150061397105741</v>
      </c>
      <c r="AZ56">
        <f t="shared" si="28"/>
        <v>5.1343999999999959</v>
      </c>
      <c r="BA56">
        <f t="shared" si="17"/>
        <v>-80.899300957378131</v>
      </c>
      <c r="BB56">
        <f t="shared" si="33"/>
        <v>-11.407877960645211</v>
      </c>
      <c r="BC56">
        <f t="shared" si="29"/>
        <v>-0.12350114393585654</v>
      </c>
      <c r="BD56">
        <f t="shared" si="30"/>
        <v>0.72750000000000004</v>
      </c>
      <c r="BE56">
        <f t="shared" si="31"/>
        <v>275.57500000000005</v>
      </c>
      <c r="BF56">
        <f t="shared" si="32"/>
        <v>0.19100699042621866</v>
      </c>
      <c r="BP56" s="54"/>
      <c r="BQ56" s="55"/>
    </row>
    <row r="57" spans="1:69" x14ac:dyDescent="0.35">
      <c r="A57" s="2">
        <v>44722</v>
      </c>
      <c r="B57" t="s">
        <v>18</v>
      </c>
      <c r="C57" t="s">
        <v>547</v>
      </c>
      <c r="D57" t="s">
        <v>109</v>
      </c>
      <c r="E57" t="s">
        <v>21</v>
      </c>
      <c r="F57">
        <v>4</v>
      </c>
      <c r="G57" t="s">
        <v>41</v>
      </c>
      <c r="H57" t="s">
        <v>101</v>
      </c>
      <c r="I57" t="s">
        <v>448</v>
      </c>
      <c r="J57" t="s">
        <v>448</v>
      </c>
      <c r="K57" t="s">
        <v>117</v>
      </c>
      <c r="L57">
        <v>0.52400000000000002</v>
      </c>
      <c r="M57">
        <v>1.42</v>
      </c>
      <c r="N57">
        <v>-0.14199999999999999</v>
      </c>
      <c r="O57" t="s">
        <v>118</v>
      </c>
      <c r="P57">
        <v>0.33300000000000002</v>
      </c>
      <c r="Q57">
        <v>0.191</v>
      </c>
      <c r="R57">
        <v>14.62</v>
      </c>
      <c r="S57">
        <v>-1.462</v>
      </c>
      <c r="T57">
        <v>-1.32</v>
      </c>
      <c r="U57">
        <v>112.9</v>
      </c>
      <c r="V57">
        <v>10005.931850000001</v>
      </c>
      <c r="W57">
        <v>0.57357357357357353</v>
      </c>
      <c r="X57">
        <v>6.0030254564193116E-5</v>
      </c>
      <c r="Y57">
        <v>6.006586361074678E-5</v>
      </c>
      <c r="Z57">
        <v>60.065863610746781</v>
      </c>
      <c r="AA57">
        <v>45.50444212935362</v>
      </c>
      <c r="AB57">
        <v>0.55739905177123661</v>
      </c>
      <c r="AC57">
        <v>27.385200000000001</v>
      </c>
      <c r="AD57">
        <v>93.8</v>
      </c>
      <c r="AE57">
        <v>803</v>
      </c>
      <c r="AF57">
        <v>60.030254564193115</v>
      </c>
      <c r="AG57">
        <v>18.418666666666667</v>
      </c>
      <c r="AH57" t="s">
        <v>559</v>
      </c>
      <c r="AI57" t="s">
        <v>558</v>
      </c>
      <c r="AJ57" t="s">
        <v>562</v>
      </c>
      <c r="AK57">
        <v>0.64691630239407094</v>
      </c>
      <c r="AL57">
        <v>1.1612499999999999</v>
      </c>
      <c r="AM57">
        <v>648.88749999999993</v>
      </c>
      <c r="AN57" s="54">
        <v>3.7260971551856606E-2</v>
      </c>
      <c r="AO57" s="55">
        <v>16.971718051471029</v>
      </c>
      <c r="AP57">
        <f t="shared" si="18"/>
        <v>0.18499999999999994</v>
      </c>
      <c r="AQ57">
        <f t="shared" si="19"/>
        <v>0.27400000000000002</v>
      </c>
      <c r="AR57">
        <f t="shared" si="20"/>
        <v>0.23799999999999993</v>
      </c>
      <c r="AS57">
        <f t="shared" si="21"/>
        <v>-5.2999999999999992E-2</v>
      </c>
      <c r="AT57">
        <f t="shared" si="22"/>
        <v>1.1719999999999999</v>
      </c>
      <c r="AU57">
        <f t="shared" si="23"/>
        <v>0.89799999999999991</v>
      </c>
      <c r="AV57">
        <f t="shared" si="24"/>
        <v>-3.9313626572091061E-5</v>
      </c>
      <c r="AW57">
        <f t="shared" si="25"/>
        <v>-3.933694682566923E-5</v>
      </c>
      <c r="AX57">
        <f t="shared" si="26"/>
        <v>-65.489688253864045</v>
      </c>
      <c r="AY57">
        <f t="shared" si="27"/>
        <v>-36.15867261398953</v>
      </c>
      <c r="AZ57">
        <f t="shared" si="28"/>
        <v>5.1343999999999959</v>
      </c>
      <c r="BA57">
        <f t="shared" si="17"/>
        <v>-65.489688253864045</v>
      </c>
      <c r="BB57">
        <f t="shared" si="33"/>
        <v>-11.407877960645211</v>
      </c>
      <c r="BC57">
        <f t="shared" si="29"/>
        <v>-0.12350114393585654</v>
      </c>
      <c r="BD57">
        <f t="shared" si="30"/>
        <v>0.72750000000000004</v>
      </c>
      <c r="BE57">
        <f t="shared" si="31"/>
        <v>275.57500000000005</v>
      </c>
      <c r="BF57">
        <f t="shared" si="32"/>
        <v>0.34510311746135963</v>
      </c>
      <c r="BP57" s="54"/>
      <c r="BQ57" s="55"/>
    </row>
    <row r="58" spans="1:69" x14ac:dyDescent="0.35">
      <c r="A58" s="2">
        <v>44722</v>
      </c>
      <c r="B58" t="s">
        <v>18</v>
      </c>
      <c r="C58" t="s">
        <v>547</v>
      </c>
      <c r="D58" t="s">
        <v>109</v>
      </c>
      <c r="E58" t="s">
        <v>21</v>
      </c>
      <c r="F58">
        <v>1</v>
      </c>
      <c r="G58" t="s">
        <v>41</v>
      </c>
      <c r="H58" t="s">
        <v>116</v>
      </c>
      <c r="I58" t="s">
        <v>449</v>
      </c>
      <c r="J58" t="s">
        <v>449</v>
      </c>
      <c r="K58" t="s">
        <v>117</v>
      </c>
      <c r="L58">
        <v>0.54600000000000004</v>
      </c>
      <c r="M58">
        <v>1.67</v>
      </c>
      <c r="N58">
        <v>-0.16699999999999998</v>
      </c>
      <c r="O58" t="s">
        <v>118</v>
      </c>
      <c r="P58">
        <v>0.33600000000000002</v>
      </c>
      <c r="Q58">
        <v>0.21000000000000002</v>
      </c>
      <c r="R58">
        <v>6.31</v>
      </c>
      <c r="S58">
        <v>-0.63100000000000001</v>
      </c>
      <c r="T58">
        <v>-0.46400000000000002</v>
      </c>
      <c r="U58">
        <v>82.3</v>
      </c>
      <c r="V58">
        <v>5317.0326500000001</v>
      </c>
      <c r="W58">
        <v>0.625</v>
      </c>
      <c r="X58">
        <v>6.6722953590273818E-5</v>
      </c>
      <c r="Y58">
        <v>3.5476812274392059E-5</v>
      </c>
      <c r="Z58">
        <v>35.47681227439206</v>
      </c>
      <c r="AA58">
        <v>76.458647143086338</v>
      </c>
      <c r="AB58">
        <v>0.93656740799325722</v>
      </c>
      <c r="AC58">
        <v>27.385200000000001</v>
      </c>
      <c r="AD58">
        <v>77.3</v>
      </c>
      <c r="AE58">
        <v>705</v>
      </c>
      <c r="AF58">
        <v>66.722953590273818</v>
      </c>
      <c r="AG58">
        <v>18.418666666666667</v>
      </c>
      <c r="AH58" t="s">
        <v>559</v>
      </c>
      <c r="AI58" t="s">
        <v>558</v>
      </c>
      <c r="AJ58" t="s">
        <v>562</v>
      </c>
      <c r="AK58">
        <v>0.64691630239407094</v>
      </c>
      <c r="AL58">
        <v>1.1612499999999999</v>
      </c>
      <c r="AM58">
        <v>648.88749999999993</v>
      </c>
      <c r="AN58" s="54">
        <v>1.9093083086777235E-2</v>
      </c>
      <c r="AO58" s="55">
        <v>8.1909261814104273</v>
      </c>
      <c r="AP58" t="e">
        <f t="shared" si="18"/>
        <v>#VALUE!</v>
      </c>
      <c r="AQ58">
        <f t="shared" si="19"/>
        <v>0.12400000000000005</v>
      </c>
      <c r="AR58">
        <f t="shared" si="20"/>
        <v>0.29499999999999998</v>
      </c>
      <c r="AS58" t="e">
        <f t="shared" si="21"/>
        <v>#VALUE!</v>
      </c>
      <c r="AT58">
        <f t="shared" si="22"/>
        <v>1.4200000000000002</v>
      </c>
      <c r="AU58">
        <f t="shared" si="23"/>
        <v>1.2960000000000003</v>
      </c>
      <c r="AV58" t="e">
        <f t="shared" si="24"/>
        <v>#VALUE!</v>
      </c>
      <c r="AW58" t="e">
        <f t="shared" si="25"/>
        <v>#VALUE!</v>
      </c>
      <c r="AX58" t="e">
        <f t="shared" si="26"/>
        <v>#VALUE!</v>
      </c>
      <c r="AY58" t="e">
        <f t="shared" si="27"/>
        <v>#VALUE!</v>
      </c>
      <c r="AZ58">
        <f t="shared" si="28"/>
        <v>5.1343999999999959</v>
      </c>
      <c r="BA58" t="s">
        <v>103</v>
      </c>
      <c r="BB58">
        <f t="shared" si="33"/>
        <v>-11.407877960645211</v>
      </c>
      <c r="BC58">
        <f t="shared" si="29"/>
        <v>-0.12350114393585654</v>
      </c>
      <c r="BD58">
        <f t="shared" si="30"/>
        <v>0.72750000000000004</v>
      </c>
      <c r="BE58">
        <f t="shared" si="31"/>
        <v>275.57500000000005</v>
      </c>
      <c r="BF58" t="e">
        <f t="shared" si="32"/>
        <v>#VALUE!</v>
      </c>
      <c r="BP58" s="54"/>
      <c r="BQ58" s="55"/>
    </row>
    <row r="59" spans="1:69" x14ac:dyDescent="0.35">
      <c r="A59" s="2">
        <v>44722</v>
      </c>
      <c r="B59" t="s">
        <v>18</v>
      </c>
      <c r="C59" t="s">
        <v>547</v>
      </c>
      <c r="D59" t="s">
        <v>109</v>
      </c>
      <c r="E59" t="s">
        <v>21</v>
      </c>
      <c r="F59">
        <v>2</v>
      </c>
      <c r="G59" t="s">
        <v>29</v>
      </c>
      <c r="H59" t="s">
        <v>66</v>
      </c>
      <c r="I59" t="s">
        <v>450</v>
      </c>
      <c r="J59" t="s">
        <v>450</v>
      </c>
      <c r="K59" t="s">
        <v>117</v>
      </c>
      <c r="L59">
        <v>0.68899999999999995</v>
      </c>
      <c r="M59">
        <v>1.71</v>
      </c>
      <c r="N59">
        <v>-0.17099999999999999</v>
      </c>
      <c r="O59" t="s">
        <v>118</v>
      </c>
      <c r="P59">
        <v>0.48499999999999999</v>
      </c>
      <c r="Q59">
        <v>0.20399999999999996</v>
      </c>
      <c r="R59">
        <v>13.07</v>
      </c>
      <c r="S59">
        <v>-1.3069999999999999</v>
      </c>
      <c r="T59">
        <v>-1.1359999999999999</v>
      </c>
      <c r="U59">
        <v>90.85</v>
      </c>
      <c r="V59">
        <v>6479.1721625</v>
      </c>
      <c r="W59">
        <v>0.42061855670103088</v>
      </c>
      <c r="X59">
        <v>4.0978269778104939E-5</v>
      </c>
      <c r="Y59">
        <v>2.6550526481371257E-5</v>
      </c>
      <c r="Z59">
        <v>26.550526481371257</v>
      </c>
      <c r="AA59">
        <v>23.371942325150755</v>
      </c>
      <c r="AB59">
        <v>0.46795734323932425</v>
      </c>
      <c r="AC59">
        <v>27.385200000000001</v>
      </c>
      <c r="AD59">
        <v>85.7</v>
      </c>
      <c r="AE59">
        <v>734</v>
      </c>
      <c r="AF59">
        <v>40.978269778104938</v>
      </c>
      <c r="AG59">
        <v>18.418666666666667</v>
      </c>
      <c r="AH59" t="s">
        <v>557</v>
      </c>
      <c r="AI59" t="s">
        <v>558</v>
      </c>
      <c r="AJ59" t="s">
        <v>562</v>
      </c>
      <c r="AK59">
        <v>0.64691630239407094</v>
      </c>
      <c r="AL59">
        <v>1.1612499999999999</v>
      </c>
      <c r="AM59">
        <v>648.88749999999993</v>
      </c>
      <c r="AN59" s="54">
        <v>9.2279113126538404E-3</v>
      </c>
      <c r="AO59" s="55">
        <v>11.97373641889671</v>
      </c>
      <c r="AP59">
        <f t="shared" si="18"/>
        <v>5.9000000000000052E-2</v>
      </c>
      <c r="AQ59">
        <f t="shared" si="19"/>
        <v>0.70500000000000007</v>
      </c>
      <c r="AR59">
        <f t="shared" si="20"/>
        <v>6.3000000000000056E-2</v>
      </c>
      <c r="AS59">
        <f t="shared" si="21"/>
        <v>-4.0000000000000036E-3</v>
      </c>
      <c r="AT59">
        <f t="shared" si="22"/>
        <v>1.3340000000000001</v>
      </c>
      <c r="AU59">
        <f t="shared" si="23"/>
        <v>0.62900000000000023</v>
      </c>
      <c r="AV59">
        <f t="shared" si="24"/>
        <v>-6.5689554493724876E-6</v>
      </c>
      <c r="AW59">
        <f t="shared" si="25"/>
        <v>-4.2561393284276891E-6</v>
      </c>
      <c r="AX59">
        <f t="shared" si="26"/>
        <v>-16.030338725727116</v>
      </c>
      <c r="AY59">
        <f t="shared" si="27"/>
        <v>-10.740561501953268</v>
      </c>
      <c r="AZ59">
        <f t="shared" si="28"/>
        <v>5.1343999999999959</v>
      </c>
      <c r="BA59">
        <f t="shared" ref="BA59:BA72" si="34">-((AF59-AF152)/AF59)*100</f>
        <v>-16.03033872572712</v>
      </c>
      <c r="BB59">
        <f t="shared" si="33"/>
        <v>-11.407877960645211</v>
      </c>
      <c r="BC59">
        <f t="shared" si="29"/>
        <v>-0.12350114393585654</v>
      </c>
      <c r="BD59">
        <f t="shared" si="30"/>
        <v>0.72750000000000004</v>
      </c>
      <c r="BE59">
        <f t="shared" si="31"/>
        <v>275.57500000000005</v>
      </c>
      <c r="BF59">
        <f t="shared" si="32"/>
        <v>0.83969661274272878</v>
      </c>
      <c r="BP59" s="54"/>
      <c r="BQ59" s="55"/>
    </row>
    <row r="60" spans="1:69" x14ac:dyDescent="0.35">
      <c r="A60" s="2">
        <v>44722</v>
      </c>
      <c r="B60" t="s">
        <v>18</v>
      </c>
      <c r="C60" t="s">
        <v>547</v>
      </c>
      <c r="D60" t="s">
        <v>109</v>
      </c>
      <c r="E60" t="s">
        <v>21</v>
      </c>
      <c r="F60">
        <v>7</v>
      </c>
      <c r="G60" t="s">
        <v>37</v>
      </c>
      <c r="H60" t="s">
        <v>121</v>
      </c>
      <c r="I60" t="s">
        <v>451</v>
      </c>
      <c r="J60" t="s">
        <v>451</v>
      </c>
      <c r="K60" t="s">
        <v>117</v>
      </c>
      <c r="L60">
        <v>0.73299999999999998</v>
      </c>
      <c r="M60">
        <v>1.53</v>
      </c>
      <c r="N60">
        <v>-0.153</v>
      </c>
      <c r="O60" t="s">
        <v>118</v>
      </c>
      <c r="P60">
        <v>0.56499999999999995</v>
      </c>
      <c r="Q60">
        <v>0.16800000000000004</v>
      </c>
      <c r="R60">
        <v>10.32</v>
      </c>
      <c r="S60">
        <v>-1.032</v>
      </c>
      <c r="T60">
        <v>-0.879</v>
      </c>
      <c r="U60">
        <v>66.3</v>
      </c>
      <c r="V60">
        <v>3450.6166499999999</v>
      </c>
      <c r="W60">
        <v>0.29734513274336294</v>
      </c>
      <c r="X60">
        <v>2.6738131074134755E-5</v>
      </c>
      <c r="Y60">
        <v>9.2263040274291776E-6</v>
      </c>
      <c r="Z60">
        <v>9.2263040274291779</v>
      </c>
      <c r="AA60">
        <v>10.496364081261863</v>
      </c>
      <c r="AB60">
        <v>0.19226448552582856</v>
      </c>
      <c r="AC60">
        <v>27.385200000000001</v>
      </c>
      <c r="AD60">
        <v>55</v>
      </c>
      <c r="AE60">
        <v>622</v>
      </c>
      <c r="AF60">
        <v>26.738131074134756</v>
      </c>
      <c r="AG60">
        <v>18.418666666666667</v>
      </c>
      <c r="AH60" t="s">
        <v>557</v>
      </c>
      <c r="AI60" t="s">
        <v>558</v>
      </c>
      <c r="AJ60" t="s">
        <v>562</v>
      </c>
      <c r="AK60">
        <v>0.64691630239407094</v>
      </c>
      <c r="AL60">
        <v>1.1612499999999999</v>
      </c>
      <c r="AM60">
        <v>648.88749999999993</v>
      </c>
      <c r="AN60" s="54">
        <v>1.9225946713001842E-2</v>
      </c>
      <c r="AO60" s="55">
        <v>23.374083142237392</v>
      </c>
      <c r="AP60">
        <f t="shared" si="18"/>
        <v>2.4000000000000021E-2</v>
      </c>
      <c r="AQ60">
        <f t="shared" si="19"/>
        <v>0.64399999999999991</v>
      </c>
      <c r="AR60">
        <f t="shared" si="20"/>
        <v>4.2000000000000037E-2</v>
      </c>
      <c r="AS60">
        <f t="shared" si="21"/>
        <v>-1.8000000000000016E-2</v>
      </c>
      <c r="AT60">
        <f t="shared" si="22"/>
        <v>1.0919999999999996</v>
      </c>
      <c r="AU60">
        <f t="shared" si="23"/>
        <v>0.44799999999999973</v>
      </c>
      <c r="AV60">
        <f t="shared" si="24"/>
        <v>-5.4464465545254486E-6</v>
      </c>
      <c r="AW60">
        <f t="shared" si="25"/>
        <v>-1.8793599164380651E-6</v>
      </c>
      <c r="AX60">
        <f t="shared" si="26"/>
        <v>-20.369585815195933</v>
      </c>
      <c r="AY60">
        <f t="shared" si="27"/>
        <v>-4.959857592195462</v>
      </c>
      <c r="AZ60">
        <f t="shared" si="28"/>
        <v>5.1343999999999959</v>
      </c>
      <c r="BA60">
        <f t="shared" si="34"/>
        <v>-20.36958581519594</v>
      </c>
      <c r="BB60">
        <f t="shared" si="33"/>
        <v>-11.407877960645211</v>
      </c>
      <c r="BC60">
        <f t="shared" si="29"/>
        <v>-0.12350114393585654</v>
      </c>
      <c r="BD60">
        <f t="shared" si="30"/>
        <v>0.72750000000000004</v>
      </c>
      <c r="BE60">
        <f t="shared" si="31"/>
        <v>275.57500000000005</v>
      </c>
      <c r="BF60">
        <f t="shared" si="32"/>
        <v>0.79630414184804066</v>
      </c>
      <c r="BP60" s="54"/>
      <c r="BQ60" s="55"/>
    </row>
    <row r="61" spans="1:69" x14ac:dyDescent="0.35">
      <c r="A61" s="2">
        <v>44722</v>
      </c>
      <c r="B61" t="s">
        <v>18</v>
      </c>
      <c r="C61" t="s">
        <v>547</v>
      </c>
      <c r="D61" t="s">
        <v>109</v>
      </c>
      <c r="E61" t="s">
        <v>21</v>
      </c>
      <c r="F61">
        <v>5</v>
      </c>
      <c r="G61" t="s">
        <v>43</v>
      </c>
      <c r="H61" t="s">
        <v>54</v>
      </c>
      <c r="I61" t="s">
        <v>452</v>
      </c>
      <c r="J61" t="s">
        <v>452</v>
      </c>
      <c r="K61" t="s">
        <v>117</v>
      </c>
      <c r="L61">
        <v>0.56399999999999995</v>
      </c>
      <c r="M61">
        <v>1.89</v>
      </c>
      <c r="N61">
        <v>-0.189</v>
      </c>
      <c r="O61" t="s">
        <v>118</v>
      </c>
      <c r="P61">
        <v>0.41899999999999998</v>
      </c>
      <c r="Q61">
        <v>0.14499999999999996</v>
      </c>
      <c r="R61">
        <v>7.2</v>
      </c>
      <c r="S61">
        <v>-0.72</v>
      </c>
      <c r="T61">
        <v>-0.53099999999999992</v>
      </c>
      <c r="U61">
        <v>50.05</v>
      </c>
      <c r="V61">
        <v>1966.4269624999997</v>
      </c>
      <c r="W61">
        <v>0.3460620525059665</v>
      </c>
      <c r="X61">
        <v>3.2228901999965147E-5</v>
      </c>
      <c r="Y61">
        <v>6.3375781864501628E-6</v>
      </c>
      <c r="Z61">
        <v>6.3375781864501626</v>
      </c>
      <c r="AA61">
        <v>11.935175492373189</v>
      </c>
      <c r="AB61">
        <v>0.16126647643366207</v>
      </c>
      <c r="AC61">
        <v>27.385200000000001</v>
      </c>
      <c r="AD61">
        <v>43.6</v>
      </c>
      <c r="AE61">
        <v>371</v>
      </c>
      <c r="AF61">
        <v>32.228901999965146</v>
      </c>
      <c r="AG61">
        <v>18.418666666666667</v>
      </c>
      <c r="AH61" t="s">
        <v>559</v>
      </c>
      <c r="AI61" t="s">
        <v>558</v>
      </c>
      <c r="AJ61" t="s">
        <v>560</v>
      </c>
      <c r="AK61">
        <v>0.64691630239407094</v>
      </c>
      <c r="AL61">
        <v>1.1612499999999999</v>
      </c>
      <c r="AM61">
        <v>648.88749999999993</v>
      </c>
      <c r="AN61" s="54">
        <v>5.880315425601591E-3</v>
      </c>
      <c r="AO61" s="55">
        <v>16.891440238922108</v>
      </c>
      <c r="AP61">
        <f t="shared" si="18"/>
        <v>-1.6999999999999904E-2</v>
      </c>
      <c r="AQ61">
        <f t="shared" si="19"/>
        <v>0.20900000000000002</v>
      </c>
      <c r="AR61">
        <f t="shared" si="20"/>
        <v>8.9000000000000024E-2</v>
      </c>
      <c r="AS61">
        <f t="shared" si="21"/>
        <v>-0.10599999999999993</v>
      </c>
      <c r="AT61">
        <f t="shared" si="22"/>
        <v>0.26300000000000001</v>
      </c>
      <c r="AU61">
        <f t="shared" si="23"/>
        <v>5.4000000000000048E-2</v>
      </c>
      <c r="AV61">
        <f t="shared" si="24"/>
        <v>-2.7179624228399519E-5</v>
      </c>
      <c r="AW61">
        <f t="shared" si="25"/>
        <v>-5.3446745913343058E-6</v>
      </c>
      <c r="AX61">
        <f t="shared" si="26"/>
        <v>-84.333075412959801</v>
      </c>
      <c r="AY61">
        <f t="shared" si="27"/>
        <v>-10.237904389611041</v>
      </c>
      <c r="AZ61">
        <f t="shared" si="28"/>
        <v>5.1343999999999959</v>
      </c>
      <c r="BA61">
        <f t="shared" si="34"/>
        <v>-84.333075412959801</v>
      </c>
      <c r="BB61">
        <f t="shared" si="33"/>
        <v>-11.407877960645211</v>
      </c>
      <c r="BC61">
        <f t="shared" si="29"/>
        <v>-0.12350114393585654</v>
      </c>
      <c r="BD61">
        <f t="shared" si="30"/>
        <v>0.72750000000000004</v>
      </c>
      <c r="BE61">
        <f t="shared" si="31"/>
        <v>275.57500000000005</v>
      </c>
      <c r="BF61">
        <f t="shared" si="32"/>
        <v>0.15666924587040199</v>
      </c>
      <c r="BP61" s="54"/>
      <c r="BQ61" s="55"/>
    </row>
    <row r="62" spans="1:69" x14ac:dyDescent="0.35">
      <c r="A62" s="2">
        <v>44722</v>
      </c>
      <c r="B62" t="s">
        <v>18</v>
      </c>
      <c r="C62" t="s">
        <v>547</v>
      </c>
      <c r="D62" t="s">
        <v>109</v>
      </c>
      <c r="E62" t="s">
        <v>21</v>
      </c>
      <c r="F62">
        <v>10</v>
      </c>
      <c r="G62" t="s">
        <v>43</v>
      </c>
      <c r="H62" t="s">
        <v>76</v>
      </c>
      <c r="I62" t="s">
        <v>453</v>
      </c>
      <c r="J62" t="s">
        <v>453</v>
      </c>
      <c r="K62" t="s">
        <v>111</v>
      </c>
      <c r="L62">
        <v>1.0349999999999999</v>
      </c>
      <c r="M62">
        <v>5.03</v>
      </c>
      <c r="N62">
        <v>-0.503</v>
      </c>
      <c r="O62" t="s">
        <v>112</v>
      </c>
      <c r="P62">
        <v>0.93100000000000005</v>
      </c>
      <c r="Q62">
        <v>0.10399999999999987</v>
      </c>
      <c r="R62">
        <v>9.33</v>
      </c>
      <c r="S62">
        <v>-0.93300000000000005</v>
      </c>
      <c r="T62">
        <v>-0.43000000000000005</v>
      </c>
      <c r="U62">
        <v>79.099999999999994</v>
      </c>
      <c r="V62">
        <v>4911.5958499999997</v>
      </c>
      <c r="W62">
        <v>0.11170784103114915</v>
      </c>
      <c r="X62">
        <v>8.0119447319958262E-6</v>
      </c>
      <c r="Y62">
        <v>3.9351434496100062E-6</v>
      </c>
      <c r="Z62">
        <v>3.9351434496100062</v>
      </c>
      <c r="AA62">
        <v>9.1514963944418746</v>
      </c>
      <c r="AB62">
        <v>0.12365378109187318</v>
      </c>
      <c r="AC62">
        <v>27.385200000000001</v>
      </c>
      <c r="AD62">
        <v>75</v>
      </c>
      <c r="AE62">
        <v>640</v>
      </c>
      <c r="AF62">
        <v>8.0119447319958255</v>
      </c>
      <c r="AG62">
        <v>18.418666666666667</v>
      </c>
      <c r="AH62" t="s">
        <v>559</v>
      </c>
      <c r="AI62" t="s">
        <v>558</v>
      </c>
      <c r="AJ62" t="s">
        <v>560</v>
      </c>
      <c r="AK62">
        <v>0.64691630239407094</v>
      </c>
      <c r="AL62">
        <v>1.1612499999999999</v>
      </c>
      <c r="AM62">
        <v>648.88749999999993</v>
      </c>
      <c r="AN62" s="54">
        <v>6.3384862140673888E-3</v>
      </c>
      <c r="AO62" s="55">
        <v>13.483825341791784</v>
      </c>
      <c r="AP62">
        <f t="shared" si="18"/>
        <v>0.15300000000000002</v>
      </c>
      <c r="AQ62">
        <f t="shared" si="19"/>
        <v>7.7999999999999958E-2</v>
      </c>
      <c r="AR62">
        <f t="shared" si="20"/>
        <v>0.23899999999999988</v>
      </c>
      <c r="AS62">
        <f t="shared" si="21"/>
        <v>-8.5999999999999854E-2</v>
      </c>
      <c r="AT62">
        <f t="shared" si="22"/>
        <v>4.8000000000000043E-2</v>
      </c>
      <c r="AU62">
        <f t="shared" si="23"/>
        <v>-2.9999999999999916E-2</v>
      </c>
      <c r="AV62">
        <f t="shared" si="24"/>
        <v>-7.3139524517704791E-6</v>
      </c>
      <c r="AW62">
        <f t="shared" si="25"/>
        <v>-3.5923178509213212E-6</v>
      </c>
      <c r="AX62">
        <f t="shared" si="26"/>
        <v>-91.288104154813951</v>
      </c>
      <c r="AY62">
        <f t="shared" si="27"/>
        <v>-8.2944323977201631</v>
      </c>
      <c r="AZ62">
        <f t="shared" si="28"/>
        <v>5.1343999999999959</v>
      </c>
      <c r="BA62">
        <f t="shared" si="34"/>
        <v>-91.288104154813936</v>
      </c>
      <c r="BB62">
        <f t="shared" si="33"/>
        <v>-11.407877960645211</v>
      </c>
      <c r="BC62">
        <f t="shared" si="29"/>
        <v>-0.12350114393585654</v>
      </c>
      <c r="BD62">
        <f t="shared" si="30"/>
        <v>0.72750000000000004</v>
      </c>
      <c r="BE62">
        <f t="shared" si="31"/>
        <v>275.57500000000005</v>
      </c>
      <c r="BF62">
        <f t="shared" si="32"/>
        <v>8.7118958451860462E-2</v>
      </c>
      <c r="BP62" s="54"/>
      <c r="BQ62" s="55"/>
    </row>
    <row r="63" spans="1:69" x14ac:dyDescent="0.35">
      <c r="A63" s="2">
        <v>44722</v>
      </c>
      <c r="B63" t="s">
        <v>18</v>
      </c>
      <c r="C63" t="s">
        <v>547</v>
      </c>
      <c r="D63" t="s">
        <v>109</v>
      </c>
      <c r="E63" t="s">
        <v>21</v>
      </c>
      <c r="F63">
        <v>8</v>
      </c>
      <c r="G63" t="s">
        <v>25</v>
      </c>
      <c r="H63" t="s">
        <v>122</v>
      </c>
      <c r="I63" t="s">
        <v>454</v>
      </c>
      <c r="J63" t="s">
        <v>454</v>
      </c>
      <c r="K63" t="s">
        <v>117</v>
      </c>
      <c r="L63">
        <v>0.67400000000000004</v>
      </c>
      <c r="M63">
        <v>2.12</v>
      </c>
      <c r="N63">
        <v>-0.21200000000000002</v>
      </c>
      <c r="O63" t="s">
        <v>118</v>
      </c>
      <c r="P63">
        <v>0.56100000000000005</v>
      </c>
      <c r="Q63">
        <v>0.11299999999999999</v>
      </c>
      <c r="R63">
        <v>4.83</v>
      </c>
      <c r="S63">
        <v>-0.48299999999999998</v>
      </c>
      <c r="T63">
        <v>-0.27099999999999996</v>
      </c>
      <c r="U63">
        <v>51.05</v>
      </c>
      <c r="V63">
        <v>2045.7904624999996</v>
      </c>
      <c r="W63">
        <v>0.20142602495543668</v>
      </c>
      <c r="X63">
        <v>1.6554392314331867E-5</v>
      </c>
      <c r="Y63">
        <v>3.3866817909143428E-6</v>
      </c>
      <c r="Z63">
        <v>3.3866817909143427</v>
      </c>
      <c r="AA63">
        <v>12.49698077828171</v>
      </c>
      <c r="AB63">
        <v>0.23084495216442108</v>
      </c>
      <c r="AC63">
        <v>27.385200000000001</v>
      </c>
      <c r="AD63">
        <v>22.6</v>
      </c>
      <c r="AE63">
        <v>352</v>
      </c>
      <c r="AF63">
        <v>16.554392314331867</v>
      </c>
      <c r="AG63">
        <v>18.418666666666667</v>
      </c>
      <c r="AH63" t="s">
        <v>557</v>
      </c>
      <c r="AI63" t="s">
        <v>558</v>
      </c>
      <c r="AJ63" t="s">
        <v>562</v>
      </c>
      <c r="AK63">
        <v>0.64691630239407094</v>
      </c>
      <c r="AL63">
        <v>1.1612499999999999</v>
      </c>
      <c r="AM63">
        <v>648.88749999999993</v>
      </c>
      <c r="AN63" s="54">
        <v>2.0785094597206271E-2</v>
      </c>
      <c r="AO63" s="55">
        <v>22.811701937834123</v>
      </c>
      <c r="AP63">
        <f t="shared" si="18"/>
        <v>4.1999999999999926E-2</v>
      </c>
      <c r="AQ63">
        <f t="shared" si="19"/>
        <v>0.87399999999999989</v>
      </c>
      <c r="AR63">
        <f t="shared" si="20"/>
        <v>0.1349999999999999</v>
      </c>
      <c r="AS63">
        <f t="shared" si="21"/>
        <v>-9.2999999999999972E-2</v>
      </c>
      <c r="AT63">
        <f t="shared" si="22"/>
        <v>1.6400000000000001</v>
      </c>
      <c r="AU63">
        <f t="shared" si="23"/>
        <v>0.76600000000000046</v>
      </c>
      <c r="AV63">
        <f t="shared" si="24"/>
        <v>-1.5048260743510573E-5</v>
      </c>
      <c r="AW63">
        <f t="shared" si="25"/>
        <v>-3.0785588306287081E-6</v>
      </c>
      <c r="AX63">
        <f t="shared" si="26"/>
        <v>-90.90192172431864</v>
      </c>
      <c r="AY63">
        <f t="shared" si="27"/>
        <v>-12.199851597678398</v>
      </c>
      <c r="AZ63">
        <f t="shared" si="28"/>
        <v>5.1343999999999959</v>
      </c>
      <c r="BA63">
        <f t="shared" si="34"/>
        <v>-90.901921724318626</v>
      </c>
      <c r="BB63">
        <f t="shared" si="33"/>
        <v>-11.407877960645211</v>
      </c>
      <c r="BC63">
        <f t="shared" si="29"/>
        <v>-0.12350114393585654</v>
      </c>
      <c r="BD63">
        <f t="shared" si="30"/>
        <v>0.72750000000000004</v>
      </c>
      <c r="BE63">
        <f t="shared" si="31"/>
        <v>275.57500000000005</v>
      </c>
      <c r="BF63">
        <f t="shared" si="32"/>
        <v>9.0980782756813677E-2</v>
      </c>
      <c r="BP63" s="54"/>
      <c r="BQ63" s="55"/>
    </row>
    <row r="64" spans="1:69" x14ac:dyDescent="0.35">
      <c r="A64" s="2">
        <v>44720</v>
      </c>
      <c r="B64" t="s">
        <v>18</v>
      </c>
      <c r="C64" t="s">
        <v>547</v>
      </c>
      <c r="D64" t="s">
        <v>45</v>
      </c>
      <c r="E64" t="s">
        <v>46</v>
      </c>
      <c r="F64">
        <v>2</v>
      </c>
      <c r="G64" t="s">
        <v>94</v>
      </c>
      <c r="H64" t="s">
        <v>93</v>
      </c>
      <c r="I64" t="s">
        <v>410</v>
      </c>
      <c r="J64" t="s">
        <v>410</v>
      </c>
      <c r="K64" t="s">
        <v>23</v>
      </c>
      <c r="L64">
        <v>0.53100000000000003</v>
      </c>
      <c r="M64">
        <v>10.48</v>
      </c>
      <c r="N64">
        <v>-1.048</v>
      </c>
      <c r="O64" t="s">
        <v>105</v>
      </c>
      <c r="P64">
        <v>0.40600000000000003</v>
      </c>
      <c r="Q64">
        <v>0.125</v>
      </c>
      <c r="R64">
        <v>3.4</v>
      </c>
      <c r="S64">
        <v>-0.33999999999999997</v>
      </c>
      <c r="T64">
        <v>0.70800000000000007</v>
      </c>
      <c r="U64">
        <v>90.2</v>
      </c>
      <c r="V64">
        <v>6386.791400000001</v>
      </c>
      <c r="W64">
        <v>0.30788177339901474</v>
      </c>
      <c r="X64">
        <v>2.7909216206457201E-5</v>
      </c>
      <c r="Y64">
        <v>1.7825034204814152E-5</v>
      </c>
      <c r="Z64">
        <v>17.825034204814152</v>
      </c>
      <c r="AA64">
        <v>25.176601984200776</v>
      </c>
      <c r="AB64">
        <v>0.61883752283317905</v>
      </c>
      <c r="AC64">
        <v>26.9267</v>
      </c>
      <c r="AD64">
        <v>58</v>
      </c>
      <c r="AE64">
        <v>684</v>
      </c>
      <c r="AF64">
        <v>27.909216206457202</v>
      </c>
      <c r="AG64">
        <v>10.52</v>
      </c>
      <c r="AH64" t="s">
        <v>557</v>
      </c>
      <c r="AI64" t="s">
        <v>561</v>
      </c>
      <c r="AJ64" t="s">
        <v>560</v>
      </c>
      <c r="AK64">
        <v>0.6042605573172154</v>
      </c>
      <c r="AL64">
        <v>1.3074999999999999</v>
      </c>
      <c r="AM64">
        <v>892.41250000000002</v>
      </c>
      <c r="AN64" s="54">
        <v>3.5829885177280862E-2</v>
      </c>
      <c r="AO64" s="55">
        <v>11.240386978832715</v>
      </c>
      <c r="AP64">
        <f t="shared" si="18"/>
        <v>5.9999999999999942E-2</v>
      </c>
      <c r="AQ64">
        <f t="shared" si="19"/>
        <v>0.20299999999999985</v>
      </c>
      <c r="AR64">
        <f t="shared" si="20"/>
        <v>0.10199999999999998</v>
      </c>
      <c r="AS64">
        <f t="shared" si="21"/>
        <v>-4.2000000000000037E-2</v>
      </c>
      <c r="AT64">
        <f t="shared" si="22"/>
        <v>0.40800000000000003</v>
      </c>
      <c r="AU64">
        <f t="shared" si="23"/>
        <v>0.20500000000000018</v>
      </c>
      <c r="AV64">
        <f t="shared" si="24"/>
        <v>-1.5114994761995993E-5</v>
      </c>
      <c r="AW64">
        <f t="shared" si="25"/>
        <v>-9.6536318556961072E-6</v>
      </c>
      <c r="AX64">
        <f t="shared" si="26"/>
        <v>-54.157718547821197</v>
      </c>
      <c r="AY64">
        <f t="shared" si="27"/>
        <v>-8.9312692821768245</v>
      </c>
      <c r="AZ64">
        <f t="shared" si="28"/>
        <v>7.4304999999999986</v>
      </c>
      <c r="BA64">
        <f t="shared" si="34"/>
        <v>-54.157718547821212</v>
      </c>
      <c r="BB64">
        <f t="shared" si="33"/>
        <v>-3.5342071957440044</v>
      </c>
      <c r="BC64">
        <f t="shared" si="29"/>
        <v>-0.16625767616407305</v>
      </c>
      <c r="BD64">
        <f t="shared" si="30"/>
        <v>0.8562500000000004</v>
      </c>
      <c r="BE64">
        <f t="shared" si="31"/>
        <v>237.57500000000016</v>
      </c>
      <c r="BF64">
        <f t="shared" si="32"/>
        <v>0.45842281452178796</v>
      </c>
      <c r="BP64" s="54"/>
      <c r="BQ64" s="55"/>
    </row>
    <row r="65" spans="1:69" x14ac:dyDescent="0.35">
      <c r="A65" s="2">
        <v>44720</v>
      </c>
      <c r="B65" t="s">
        <v>18</v>
      </c>
      <c r="C65" t="s">
        <v>547</v>
      </c>
      <c r="D65" t="s">
        <v>45</v>
      </c>
      <c r="E65" t="s">
        <v>46</v>
      </c>
      <c r="F65">
        <v>8</v>
      </c>
      <c r="G65" t="s">
        <v>94</v>
      </c>
      <c r="H65" t="s">
        <v>36</v>
      </c>
      <c r="I65" t="s">
        <v>411</v>
      </c>
      <c r="J65" t="s">
        <v>411</v>
      </c>
      <c r="K65" t="s">
        <v>23</v>
      </c>
      <c r="L65">
        <v>0.83</v>
      </c>
      <c r="M65">
        <v>6.74</v>
      </c>
      <c r="N65">
        <v>-0.67400000000000004</v>
      </c>
      <c r="O65" t="s">
        <v>105</v>
      </c>
      <c r="P65">
        <v>0.68400000000000005</v>
      </c>
      <c r="Q65">
        <v>0.14599999999999991</v>
      </c>
      <c r="R65">
        <v>4.75</v>
      </c>
      <c r="S65">
        <v>-0.47499999999999998</v>
      </c>
      <c r="T65">
        <v>0.19900000000000007</v>
      </c>
      <c r="U65">
        <v>37.450000000000003</v>
      </c>
      <c r="V65">
        <v>1100.9644625000003</v>
      </c>
      <c r="W65">
        <v>0.21345029239766067</v>
      </c>
      <c r="X65">
        <v>1.7779161119480808E-5</v>
      </c>
      <c r="Y65">
        <v>1.9574224565610092E-6</v>
      </c>
      <c r="Z65">
        <v>1.9574224565610092</v>
      </c>
      <c r="AA65">
        <v>9.8362937515628577</v>
      </c>
      <c r="AB65">
        <v>0.24177479005691438</v>
      </c>
      <c r="AC65">
        <v>26.9267</v>
      </c>
      <c r="AD65">
        <v>30</v>
      </c>
      <c r="AE65">
        <v>350</v>
      </c>
      <c r="AF65">
        <v>17.779161119480808</v>
      </c>
      <c r="AG65">
        <v>10.52</v>
      </c>
      <c r="AH65" t="s">
        <v>557</v>
      </c>
      <c r="AI65" t="s">
        <v>561</v>
      </c>
      <c r="AJ65" t="s">
        <v>560</v>
      </c>
      <c r="AK65">
        <v>0.6042605573172154</v>
      </c>
      <c r="AL65">
        <v>1.3074999999999999</v>
      </c>
      <c r="AM65">
        <v>892.41250000000002</v>
      </c>
      <c r="AN65" s="54">
        <v>4.5743953695326058E-2</v>
      </c>
      <c r="AO65" s="55">
        <v>6.1597365572116392</v>
      </c>
      <c r="AP65">
        <f t="shared" si="18"/>
        <v>3.1000000000000028E-2</v>
      </c>
      <c r="AQ65">
        <f t="shared" si="19"/>
        <v>0.78900000000000003</v>
      </c>
      <c r="AR65">
        <f t="shared" si="20"/>
        <v>5.699999999999994E-2</v>
      </c>
      <c r="AS65">
        <f t="shared" si="21"/>
        <v>-2.5999999999999912E-2</v>
      </c>
      <c r="AT65">
        <f t="shared" si="22"/>
        <v>1.798</v>
      </c>
      <c r="AU65">
        <f t="shared" si="23"/>
        <v>1.0090000000000001</v>
      </c>
      <c r="AV65">
        <f t="shared" si="24"/>
        <v>-5.1238489833510802E-6</v>
      </c>
      <c r="AW65">
        <f t="shared" si="25"/>
        <v>-5.6411756418862958E-7</v>
      </c>
      <c r="AX65">
        <f t="shared" si="26"/>
        <v>-28.819408007596191</v>
      </c>
      <c r="AY65">
        <f t="shared" si="27"/>
        <v>-8.1161642548068329</v>
      </c>
      <c r="AZ65">
        <f t="shared" si="28"/>
        <v>7.4304999999999986</v>
      </c>
      <c r="BA65">
        <f t="shared" si="34"/>
        <v>-28.819408007596188</v>
      </c>
      <c r="BB65">
        <f t="shared" si="33"/>
        <v>-3.5342071957440044</v>
      </c>
      <c r="BC65">
        <f t="shared" si="29"/>
        <v>-0.16625767616407305</v>
      </c>
      <c r="BD65">
        <f t="shared" si="30"/>
        <v>0.8562500000000004</v>
      </c>
      <c r="BE65">
        <f t="shared" si="31"/>
        <v>237.57500000000016</v>
      </c>
      <c r="BF65">
        <f t="shared" si="32"/>
        <v>0.71180591992403808</v>
      </c>
      <c r="BP65" s="54"/>
      <c r="BQ65" s="55"/>
    </row>
    <row r="66" spans="1:69" x14ac:dyDescent="0.35">
      <c r="A66" s="2">
        <v>44720</v>
      </c>
      <c r="B66" t="s">
        <v>18</v>
      </c>
      <c r="C66" t="s">
        <v>547</v>
      </c>
      <c r="D66" t="s">
        <v>45</v>
      </c>
      <c r="E66" t="s">
        <v>46</v>
      </c>
      <c r="F66">
        <v>5</v>
      </c>
      <c r="G66" t="s">
        <v>39</v>
      </c>
      <c r="H66" t="s">
        <v>40</v>
      </c>
      <c r="I66" t="s">
        <v>412</v>
      </c>
      <c r="J66" t="s">
        <v>412</v>
      </c>
      <c r="K66" t="s">
        <v>23</v>
      </c>
      <c r="L66">
        <v>0.60599999999999998</v>
      </c>
      <c r="M66">
        <v>7.47</v>
      </c>
      <c r="N66">
        <v>-0.747</v>
      </c>
      <c r="O66" t="s">
        <v>105</v>
      </c>
      <c r="P66">
        <v>0.434</v>
      </c>
      <c r="Q66">
        <v>0.17199999999999999</v>
      </c>
      <c r="R66">
        <v>10.01</v>
      </c>
      <c r="S66">
        <v>-1.0009999999999999</v>
      </c>
      <c r="T66">
        <v>-0.25399999999999989</v>
      </c>
      <c r="U66">
        <v>51</v>
      </c>
      <c r="V66">
        <v>2041.7850000000001</v>
      </c>
      <c r="W66">
        <v>0.39631336405529949</v>
      </c>
      <c r="X66">
        <v>3.8083128882939194E-5</v>
      </c>
      <c r="Y66">
        <v>7.7757561306252002E-6</v>
      </c>
      <c r="Z66">
        <v>7.7757561306251999</v>
      </c>
      <c r="AA66">
        <v>30.61321311269765</v>
      </c>
      <c r="AB66">
        <v>0.37579049025897204</v>
      </c>
      <c r="AC66">
        <v>26.9267</v>
      </c>
      <c r="AD66">
        <v>32.1</v>
      </c>
      <c r="AE66">
        <v>370</v>
      </c>
      <c r="AF66">
        <v>38.083128882939192</v>
      </c>
      <c r="AG66">
        <v>10.52</v>
      </c>
      <c r="AH66" t="s">
        <v>559</v>
      </c>
      <c r="AI66" t="s">
        <v>558</v>
      </c>
      <c r="AJ66" t="s">
        <v>560</v>
      </c>
      <c r="AK66">
        <v>0.6042605573172154</v>
      </c>
      <c r="AL66">
        <v>1.3074999999999999</v>
      </c>
      <c r="AM66">
        <v>892.41250000000002</v>
      </c>
      <c r="AN66" s="54">
        <v>2.2619415804791307E-2</v>
      </c>
      <c r="AO66" s="55">
        <v>-7.3085694733124011</v>
      </c>
      <c r="AP66">
        <f t="shared" ref="AP66:AP94" si="35">L159-L66</f>
        <v>1.5000000000000013E-2</v>
      </c>
      <c r="AQ66">
        <f t="shared" ref="AQ66:AQ94" si="36">N66-N159</f>
        <v>1.62</v>
      </c>
      <c r="AR66">
        <f t="shared" ref="AR66:AR94" si="37">P159-P66</f>
        <v>0.10000000000000003</v>
      </c>
      <c r="AS66">
        <f t="shared" ref="AS66:AS94" si="38">Q159-Q66</f>
        <v>-8.500000000000002E-2</v>
      </c>
      <c r="AT66">
        <f t="shared" ref="AT66:AT94" si="39">S66-S159</f>
        <v>1.8750000000000004</v>
      </c>
      <c r="AU66">
        <f t="shared" ref="AU66:AU94" si="40">T66-T159</f>
        <v>0.25500000000000045</v>
      </c>
      <c r="AV66">
        <f t="shared" ref="AV66:AV94" si="41">X159-X66</f>
        <v>-2.5333666439518035E-5</v>
      </c>
      <c r="AW66">
        <f t="shared" ref="AW66:AW94" si="42">Y159-Y66</f>
        <v>-5.1725900131211328E-6</v>
      </c>
      <c r="AX66">
        <f t="shared" ref="AX66:AX94" si="43">-((Z66-Z159)/Z66)*100</f>
        <v>-66.522019546737468</v>
      </c>
      <c r="AY66">
        <f t="shared" ref="AY66:AY94" si="44">AA159-AA66</f>
        <v>-25.498937832728956</v>
      </c>
      <c r="AZ66">
        <f t="shared" ref="AZ66:AZ94" si="45">AC159-AC66</f>
        <v>7.4304999999999986</v>
      </c>
      <c r="BA66">
        <f t="shared" si="34"/>
        <v>-66.522019546737482</v>
      </c>
      <c r="BB66">
        <f t="shared" si="33"/>
        <v>-3.5342071957440044</v>
      </c>
      <c r="BC66">
        <f t="shared" ref="BC66:BC94" si="46">AK159-AK66</f>
        <v>-0.16625767616407305</v>
      </c>
      <c r="BD66">
        <f t="shared" ref="BD66:BD94" si="47">AL159-AL66</f>
        <v>0.8562500000000004</v>
      </c>
      <c r="BE66">
        <f t="shared" ref="BE66:BE94" si="48">AM159-AM66</f>
        <v>237.57500000000016</v>
      </c>
      <c r="BF66">
        <f t="shared" ref="BF66:BF97" si="49">X159/X66</f>
        <v>0.33477980453262524</v>
      </c>
      <c r="BP66" s="54"/>
      <c r="BQ66" s="55"/>
    </row>
    <row r="67" spans="1:69" x14ac:dyDescent="0.35">
      <c r="A67" s="2">
        <v>44721</v>
      </c>
      <c r="B67" t="s">
        <v>18</v>
      </c>
      <c r="C67" t="s">
        <v>547</v>
      </c>
      <c r="D67" t="s">
        <v>45</v>
      </c>
      <c r="E67" t="s">
        <v>46</v>
      </c>
      <c r="F67">
        <v>3</v>
      </c>
      <c r="G67" t="s">
        <v>27</v>
      </c>
      <c r="H67" t="s">
        <v>34</v>
      </c>
      <c r="I67" t="s">
        <v>432</v>
      </c>
      <c r="J67" t="s">
        <v>432</v>
      </c>
      <c r="K67" t="s">
        <v>23</v>
      </c>
      <c r="L67">
        <v>0.68600000000000005</v>
      </c>
      <c r="M67">
        <v>4.6399999999999997</v>
      </c>
      <c r="N67">
        <v>-0.46399999999999997</v>
      </c>
      <c r="O67" t="s">
        <v>48</v>
      </c>
      <c r="P67">
        <v>0.48</v>
      </c>
      <c r="Q67">
        <v>0.20600000000000007</v>
      </c>
      <c r="R67">
        <v>1.0900000000000001</v>
      </c>
      <c r="S67">
        <v>-0.10900000000000001</v>
      </c>
      <c r="T67">
        <v>0.35499999999999998</v>
      </c>
      <c r="U67">
        <v>117.65</v>
      </c>
      <c r="V67">
        <v>10865.595162500002</v>
      </c>
      <c r="W67">
        <v>0.42916666666666681</v>
      </c>
      <c r="X67">
        <v>4.2005827681874422E-5</v>
      </c>
      <c r="Y67">
        <v>4.5641831805698334E-5</v>
      </c>
      <c r="Z67">
        <v>45.641831805698331</v>
      </c>
      <c r="AA67">
        <v>128.56854029774178</v>
      </c>
      <c r="AB67">
        <v>4.1930994030877904E-2</v>
      </c>
      <c r="AC67">
        <v>24.548100000000002</v>
      </c>
      <c r="AD67">
        <v>97</v>
      </c>
      <c r="AE67">
        <v>770</v>
      </c>
      <c r="AF67">
        <v>42.005827681874422</v>
      </c>
      <c r="AG67">
        <v>10.346666666666668</v>
      </c>
      <c r="AH67" t="s">
        <v>559</v>
      </c>
      <c r="AI67" t="s">
        <v>561</v>
      </c>
      <c r="AJ67" t="s">
        <v>560</v>
      </c>
      <c r="AK67">
        <v>0.62108933859878701</v>
      </c>
      <c r="AL67">
        <v>1.2462500000000001</v>
      </c>
      <c r="AM67">
        <v>783</v>
      </c>
      <c r="AN67" s="54">
        <v>1.0459977917073454E-2</v>
      </c>
      <c r="AO67" s="55">
        <v>24.274335600269417</v>
      </c>
      <c r="AP67">
        <f t="shared" si="35"/>
        <v>2.9999999999998916E-3</v>
      </c>
      <c r="AQ67">
        <f t="shared" si="36"/>
        <v>0.18200000000000005</v>
      </c>
      <c r="AR67">
        <f t="shared" si="37"/>
        <v>7.1000000000000063E-2</v>
      </c>
      <c r="AS67">
        <f t="shared" si="38"/>
        <v>-6.8000000000000171E-2</v>
      </c>
      <c r="AT67">
        <f t="shared" si="39"/>
        <v>0.60499999999999998</v>
      </c>
      <c r="AU67">
        <f t="shared" si="40"/>
        <v>0.42299999999999993</v>
      </c>
      <c r="AV67">
        <f t="shared" si="41"/>
        <v>-2.0359685908771691E-5</v>
      </c>
      <c r="AW67">
        <f t="shared" si="42"/>
        <v>-2.2122010472036913E-5</v>
      </c>
      <c r="AX67">
        <f t="shared" si="43"/>
        <v>-48.468717395507774</v>
      </c>
      <c r="AY67">
        <f t="shared" si="44"/>
        <v>217.31118519727937</v>
      </c>
      <c r="AZ67">
        <f t="shared" si="45"/>
        <v>9.8090999999999973</v>
      </c>
      <c r="BA67">
        <f t="shared" si="34"/>
        <v>-48.468717395507781</v>
      </c>
      <c r="BB67">
        <f t="shared" ref="BB67:BB94" si="50">AG160-AG67</f>
        <v>-3.3608738624106724</v>
      </c>
      <c r="BC67">
        <f t="shared" si="46"/>
        <v>-0.18308645744564467</v>
      </c>
      <c r="BD67">
        <f t="shared" si="47"/>
        <v>0.9175000000000002</v>
      </c>
      <c r="BE67">
        <f t="shared" si="48"/>
        <v>346.98750000000018</v>
      </c>
      <c r="BF67">
        <f t="shared" si="49"/>
        <v>0.51531282604492223</v>
      </c>
      <c r="BP67" s="54"/>
      <c r="BQ67" s="55"/>
    </row>
    <row r="68" spans="1:69" x14ac:dyDescent="0.35">
      <c r="A68" s="2">
        <v>44721</v>
      </c>
      <c r="B68" t="s">
        <v>18</v>
      </c>
      <c r="C68" t="s">
        <v>547</v>
      </c>
      <c r="D68" t="s">
        <v>45</v>
      </c>
      <c r="E68" t="s">
        <v>46</v>
      </c>
      <c r="F68">
        <v>1</v>
      </c>
      <c r="G68" t="s">
        <v>28</v>
      </c>
      <c r="H68" t="s">
        <v>47</v>
      </c>
      <c r="I68" t="s">
        <v>433</v>
      </c>
      <c r="J68" t="s">
        <v>433</v>
      </c>
      <c r="K68" t="s">
        <v>23</v>
      </c>
      <c r="L68">
        <v>1.0620000000000001</v>
      </c>
      <c r="M68">
        <v>6.84</v>
      </c>
      <c r="N68">
        <v>-0.68399999999999994</v>
      </c>
      <c r="O68" t="s">
        <v>48</v>
      </c>
      <c r="P68">
        <v>0.90400000000000003</v>
      </c>
      <c r="Q68">
        <v>0.15800000000000003</v>
      </c>
      <c r="R68">
        <v>13.34</v>
      </c>
      <c r="S68">
        <v>-1.3340000000000001</v>
      </c>
      <c r="T68">
        <v>-0.65000000000000013</v>
      </c>
      <c r="U68">
        <v>52.65</v>
      </c>
      <c r="V68">
        <v>2176.0376624999999</v>
      </c>
      <c r="W68">
        <v>0.17477876106194692</v>
      </c>
      <c r="X68">
        <v>1.390114257119425E-5</v>
      </c>
      <c r="Y68">
        <v>3.0249409786700774E-6</v>
      </c>
      <c r="Z68">
        <v>3.0249409786700774</v>
      </c>
      <c r="AA68">
        <v>4.6537553518001182</v>
      </c>
      <c r="AB68">
        <v>3.9660772222365269E-2</v>
      </c>
      <c r="AC68">
        <v>24.548100000000002</v>
      </c>
      <c r="AD68">
        <v>33.200000000000003</v>
      </c>
      <c r="AE68">
        <v>460</v>
      </c>
      <c r="AF68">
        <v>13.901142571194249</v>
      </c>
      <c r="AG68">
        <v>10.346666666666668</v>
      </c>
      <c r="AH68" t="s">
        <v>559</v>
      </c>
      <c r="AI68" t="s">
        <v>561</v>
      </c>
      <c r="AJ68" t="s">
        <v>560</v>
      </c>
      <c r="AK68">
        <v>0.62108933859878679</v>
      </c>
      <c r="AL68">
        <v>1.2462500000000001</v>
      </c>
      <c r="AM68">
        <v>783</v>
      </c>
      <c r="AN68" s="54">
        <v>-3.0381995721919837E-4</v>
      </c>
      <c r="AO68" s="55">
        <v>5.6780254445246685</v>
      </c>
      <c r="AP68">
        <f t="shared" si="35"/>
        <v>5.0000000000000044E-2</v>
      </c>
      <c r="AQ68">
        <f t="shared" si="36"/>
        <v>1.7910000000000001</v>
      </c>
      <c r="AR68">
        <f t="shared" si="37"/>
        <v>0.15299999999999991</v>
      </c>
      <c r="AS68">
        <f t="shared" si="38"/>
        <v>-0.10299999999999987</v>
      </c>
      <c r="AT68">
        <f t="shared" si="39"/>
        <v>1.1309999999999998</v>
      </c>
      <c r="AU68">
        <f t="shared" si="40"/>
        <v>-0.66000000000000036</v>
      </c>
      <c r="AV68">
        <f t="shared" si="41"/>
        <v>-1.0772923763559586E-5</v>
      </c>
      <c r="AW68">
        <f t="shared" si="42"/>
        <v>-2.3442287844746901E-6</v>
      </c>
      <c r="AX68">
        <f t="shared" si="43"/>
        <v>-77.496678480825622</v>
      </c>
      <c r="AY68">
        <f t="shared" si="44"/>
        <v>63.417464067737043</v>
      </c>
      <c r="AZ68">
        <f t="shared" si="45"/>
        <v>9.8090999999999973</v>
      </c>
      <c r="BA68">
        <f t="shared" si="34"/>
        <v>-77.496678480825636</v>
      </c>
      <c r="BB68">
        <f t="shared" si="50"/>
        <v>-3.3608738624106724</v>
      </c>
      <c r="BC68">
        <f t="shared" si="46"/>
        <v>-0.18308645744564445</v>
      </c>
      <c r="BD68">
        <f t="shared" si="47"/>
        <v>0.9175000000000002</v>
      </c>
      <c r="BE68">
        <f t="shared" si="48"/>
        <v>346.98750000000018</v>
      </c>
      <c r="BF68">
        <f t="shared" si="49"/>
        <v>0.22503321519174366</v>
      </c>
      <c r="BP68" s="54"/>
      <c r="BQ68" s="55"/>
    </row>
    <row r="69" spans="1:69" x14ac:dyDescent="0.35">
      <c r="A69" s="2">
        <v>44720</v>
      </c>
      <c r="B69" t="s">
        <v>18</v>
      </c>
      <c r="C69" t="s">
        <v>547</v>
      </c>
      <c r="D69" t="s">
        <v>45</v>
      </c>
      <c r="E69" t="s">
        <v>46</v>
      </c>
      <c r="F69">
        <v>4</v>
      </c>
      <c r="G69" t="s">
        <v>28</v>
      </c>
      <c r="H69" t="s">
        <v>68</v>
      </c>
      <c r="I69" t="s">
        <v>413</v>
      </c>
      <c r="J69" t="s">
        <v>413</v>
      </c>
      <c r="K69" t="s">
        <v>23</v>
      </c>
      <c r="L69">
        <v>0.86099999999999999</v>
      </c>
      <c r="M69">
        <v>10.47</v>
      </c>
      <c r="N69">
        <v>-1.0470000000000002</v>
      </c>
      <c r="O69" t="s">
        <v>105</v>
      </c>
      <c r="P69">
        <v>0.70099999999999996</v>
      </c>
      <c r="Q69">
        <v>0.16000000000000003</v>
      </c>
      <c r="R69">
        <v>12.51</v>
      </c>
      <c r="S69">
        <v>-1.2509999999999999</v>
      </c>
      <c r="T69">
        <v>-0.20399999999999974</v>
      </c>
      <c r="U69">
        <v>56.05</v>
      </c>
      <c r="V69">
        <v>2466.1579624999995</v>
      </c>
      <c r="W69">
        <v>0.22824536376604856</v>
      </c>
      <c r="X69">
        <v>1.9308110691663001E-5</v>
      </c>
      <c r="Y69">
        <v>4.7616850923076079E-6</v>
      </c>
      <c r="Z69">
        <v>4.7616850923076077</v>
      </c>
      <c r="AA69">
        <v>23.341593589743205</v>
      </c>
      <c r="AB69">
        <v>0.19892442913049543</v>
      </c>
      <c r="AC69">
        <v>26.9267</v>
      </c>
      <c r="AD69">
        <v>42.8</v>
      </c>
      <c r="AE69">
        <v>570</v>
      </c>
      <c r="AF69">
        <v>19.308110691663</v>
      </c>
      <c r="AG69">
        <v>10.52</v>
      </c>
      <c r="AH69" t="s">
        <v>559</v>
      </c>
      <c r="AI69" t="s">
        <v>561</v>
      </c>
      <c r="AJ69" t="s">
        <v>560</v>
      </c>
      <c r="AK69">
        <v>0.6042605573172154</v>
      </c>
      <c r="AL69">
        <v>1.3074999999999999</v>
      </c>
      <c r="AM69">
        <v>892.41250000000002</v>
      </c>
      <c r="AN69" s="54">
        <v>5.2555943113949413E-2</v>
      </c>
      <c r="AO69" s="55">
        <v>11.192252581245134</v>
      </c>
      <c r="AP69">
        <f t="shared" si="35"/>
        <v>8.0999999999999961E-2</v>
      </c>
      <c r="AQ69">
        <f t="shared" si="36"/>
        <v>1.7309999999999999</v>
      </c>
      <c r="AR69">
        <f t="shared" si="37"/>
        <v>0.18000000000000005</v>
      </c>
      <c r="AS69">
        <f t="shared" si="38"/>
        <v>-9.9000000000000088E-2</v>
      </c>
      <c r="AT69">
        <f t="shared" si="39"/>
        <v>2.7550000000000003</v>
      </c>
      <c r="AU69">
        <f t="shared" si="40"/>
        <v>1.0240000000000005</v>
      </c>
      <c r="AV69">
        <f t="shared" si="41"/>
        <v>-1.486156617075269E-5</v>
      </c>
      <c r="AW69">
        <f t="shared" si="42"/>
        <v>-3.6650969747222371E-6</v>
      </c>
      <c r="AX69">
        <f t="shared" si="43"/>
        <v>-76.970587169721</v>
      </c>
      <c r="AY69">
        <f t="shared" si="44"/>
        <v>-22.448606523305607</v>
      </c>
      <c r="AZ69">
        <f t="shared" si="45"/>
        <v>7.4304999999999986</v>
      </c>
      <c r="BA69">
        <f t="shared" si="34"/>
        <v>-76.970587169721</v>
      </c>
      <c r="BB69">
        <f t="shared" si="50"/>
        <v>-3.5342071957440044</v>
      </c>
      <c r="BC69">
        <f t="shared" si="46"/>
        <v>-0.16625767616407305</v>
      </c>
      <c r="BD69">
        <f t="shared" si="47"/>
        <v>0.8562500000000004</v>
      </c>
      <c r="BE69">
        <f t="shared" si="48"/>
        <v>237.57500000000016</v>
      </c>
      <c r="BF69">
        <f t="shared" si="49"/>
        <v>0.23029412830279006</v>
      </c>
      <c r="BP69" s="54"/>
      <c r="BQ69" s="55"/>
    </row>
    <row r="70" spans="1:69" x14ac:dyDescent="0.35">
      <c r="A70" s="2">
        <v>44721</v>
      </c>
      <c r="B70" t="s">
        <v>18</v>
      </c>
      <c r="C70" t="s">
        <v>547</v>
      </c>
      <c r="D70" t="s">
        <v>45</v>
      </c>
      <c r="E70" t="s">
        <v>46</v>
      </c>
      <c r="F70">
        <v>7</v>
      </c>
      <c r="G70" t="s">
        <v>22</v>
      </c>
      <c r="H70" t="s">
        <v>44</v>
      </c>
      <c r="I70" t="s">
        <v>434</v>
      </c>
      <c r="J70" t="s">
        <v>434</v>
      </c>
      <c r="K70" t="s">
        <v>23</v>
      </c>
      <c r="L70">
        <v>0.72899999999999998</v>
      </c>
      <c r="M70">
        <v>7.52</v>
      </c>
      <c r="N70">
        <v>-0.752</v>
      </c>
      <c r="O70" t="s">
        <v>48</v>
      </c>
      <c r="P70">
        <v>0.58399999999999996</v>
      </c>
      <c r="Q70">
        <v>0.14500000000000002</v>
      </c>
      <c r="R70">
        <v>18.63</v>
      </c>
      <c r="S70">
        <v>-1.863</v>
      </c>
      <c r="T70">
        <v>-1.111</v>
      </c>
      <c r="U70">
        <v>28.85</v>
      </c>
      <c r="V70">
        <v>653.37316250000015</v>
      </c>
      <c r="W70">
        <v>0.24828767123287676</v>
      </c>
      <c r="X70">
        <v>2.141592105973419E-5</v>
      </c>
      <c r="Y70">
        <v>1.3992588070648883E-6</v>
      </c>
      <c r="Z70">
        <v>1.3992588070648884</v>
      </c>
      <c r="AA70">
        <v>1.2594588722456241</v>
      </c>
      <c r="AB70">
        <v>0.33749547729116508</v>
      </c>
      <c r="AC70">
        <v>24.548100000000002</v>
      </c>
      <c r="AD70">
        <v>13.9</v>
      </c>
      <c r="AE70">
        <v>342</v>
      </c>
      <c r="AF70">
        <v>21.415921059734188</v>
      </c>
      <c r="AG70">
        <v>10.346666666666668</v>
      </c>
      <c r="AH70" t="s">
        <v>557</v>
      </c>
      <c r="AI70" t="s">
        <v>558</v>
      </c>
      <c r="AJ70" t="s">
        <v>562</v>
      </c>
      <c r="AK70">
        <v>0.62108933859878679</v>
      </c>
      <c r="AL70">
        <v>1.2462500000000001</v>
      </c>
      <c r="AM70">
        <v>783</v>
      </c>
      <c r="AN70" s="54">
        <v>3.3172988797831003E-2</v>
      </c>
      <c r="AO70" s="55">
        <v>12.197872964961046</v>
      </c>
      <c r="AP70">
        <f t="shared" si="35"/>
        <v>-4.0000000000000036E-2</v>
      </c>
      <c r="AQ70">
        <f t="shared" si="36"/>
        <v>2.7620000000000005</v>
      </c>
      <c r="AR70">
        <f t="shared" si="37"/>
        <v>0.10100000000000009</v>
      </c>
      <c r="AS70">
        <f t="shared" si="38"/>
        <v>-0.14100000000000013</v>
      </c>
      <c r="AT70">
        <f t="shared" si="39"/>
        <v>2.2449999999999997</v>
      </c>
      <c r="AU70">
        <f t="shared" si="40"/>
        <v>-0.51700000000000057</v>
      </c>
      <c r="AV70">
        <f t="shared" si="41"/>
        <v>-2.1204110446686216E-5</v>
      </c>
      <c r="AW70">
        <f t="shared" si="42"/>
        <v>-1.3854196700550663E-6</v>
      </c>
      <c r="AX70">
        <f t="shared" si="43"/>
        <v>-99.010966596033001</v>
      </c>
      <c r="AY70">
        <f t="shared" si="44"/>
        <v>-1.2361606617913785</v>
      </c>
      <c r="AZ70">
        <f t="shared" si="45"/>
        <v>9.8090999999999973</v>
      </c>
      <c r="BA70">
        <f t="shared" si="34"/>
        <v>-99.010966596033015</v>
      </c>
      <c r="BB70">
        <f t="shared" si="50"/>
        <v>-3.3608738624106724</v>
      </c>
      <c r="BC70">
        <f t="shared" si="46"/>
        <v>-0.18308645744564445</v>
      </c>
      <c r="BD70">
        <f t="shared" si="47"/>
        <v>0.9175000000000002</v>
      </c>
      <c r="BE70">
        <f t="shared" si="48"/>
        <v>346.98750000000018</v>
      </c>
      <c r="BF70">
        <f t="shared" si="49"/>
        <v>9.8903340396699641E-3</v>
      </c>
      <c r="BP70" s="54"/>
      <c r="BQ70" s="55"/>
    </row>
    <row r="71" spans="1:69" x14ac:dyDescent="0.35">
      <c r="A71" s="2">
        <v>44721</v>
      </c>
      <c r="B71" t="s">
        <v>18</v>
      </c>
      <c r="C71" t="s">
        <v>547</v>
      </c>
      <c r="D71" t="s">
        <v>45</v>
      </c>
      <c r="E71" t="s">
        <v>46</v>
      </c>
      <c r="F71">
        <v>8</v>
      </c>
      <c r="G71" t="s">
        <v>22</v>
      </c>
      <c r="H71" t="s">
        <v>55</v>
      </c>
      <c r="I71" t="s">
        <v>435</v>
      </c>
      <c r="J71" t="s">
        <v>435</v>
      </c>
      <c r="K71" t="s">
        <v>23</v>
      </c>
      <c r="L71">
        <v>0.745</v>
      </c>
      <c r="M71">
        <v>4.25</v>
      </c>
      <c r="N71">
        <v>-0.42499999999999999</v>
      </c>
      <c r="O71" t="s">
        <v>48</v>
      </c>
      <c r="P71">
        <v>0.52800000000000002</v>
      </c>
      <c r="Q71">
        <v>0.21699999999999997</v>
      </c>
      <c r="R71">
        <v>15.35</v>
      </c>
      <c r="S71">
        <v>-1.5349999999999999</v>
      </c>
      <c r="T71">
        <v>-1.1099999999999999</v>
      </c>
      <c r="U71">
        <v>36.4</v>
      </c>
      <c r="V71">
        <v>1040.0935999999999</v>
      </c>
      <c r="W71">
        <v>0.4109848484848484</v>
      </c>
      <c r="X71">
        <v>3.9825985851455327E-5</v>
      </c>
      <c r="Y71">
        <v>4.1422752997789235E-6</v>
      </c>
      <c r="Z71">
        <v>4.1422752997789232</v>
      </c>
      <c r="AA71">
        <v>3.7317795493503816</v>
      </c>
      <c r="AB71">
        <v>1</v>
      </c>
      <c r="AC71">
        <v>24.548100000000002</v>
      </c>
      <c r="AD71">
        <v>20.3</v>
      </c>
      <c r="AE71">
        <v>310</v>
      </c>
      <c r="AF71">
        <v>39.825985851455329</v>
      </c>
      <c r="AG71">
        <v>10.346666666666668</v>
      </c>
      <c r="AH71" t="s">
        <v>557</v>
      </c>
      <c r="AI71" t="s">
        <v>558</v>
      </c>
      <c r="AJ71" t="s">
        <v>562</v>
      </c>
      <c r="AK71">
        <v>0.62108933859878679</v>
      </c>
      <c r="AL71">
        <v>1.2462500000000001</v>
      </c>
      <c r="AM71">
        <v>783</v>
      </c>
      <c r="AN71" s="54">
        <v>3.4438033609287613E-2</v>
      </c>
      <c r="AO71" s="55">
        <v>34.818496269356885</v>
      </c>
      <c r="AP71">
        <f t="shared" si="35"/>
        <v>-2.200000000000002E-2</v>
      </c>
      <c r="AQ71">
        <f t="shared" si="36"/>
        <v>1.833</v>
      </c>
      <c r="AR71">
        <f t="shared" si="37"/>
        <v>0.10899999999999999</v>
      </c>
      <c r="AS71">
        <f t="shared" si="38"/>
        <v>-0.13100000000000001</v>
      </c>
      <c r="AT71">
        <f t="shared" si="39"/>
        <v>1.9110000000000003</v>
      </c>
      <c r="AU71">
        <f t="shared" si="40"/>
        <v>7.8000000000000291E-2</v>
      </c>
      <c r="AV71">
        <f t="shared" si="41"/>
        <v>-2.9709750753060071E-5</v>
      </c>
      <c r="AW71">
        <f t="shared" si="42"/>
        <v>-3.0900921615852956E-6</v>
      </c>
      <c r="AX71">
        <f t="shared" si="43"/>
        <v>-74.598908521367875</v>
      </c>
      <c r="AY71">
        <f t="shared" si="44"/>
        <v>-2.8461035070998535</v>
      </c>
      <c r="AZ71">
        <f t="shared" si="45"/>
        <v>9.8090999999999973</v>
      </c>
      <c r="BA71">
        <f t="shared" si="34"/>
        <v>-74.598908521367875</v>
      </c>
      <c r="BB71">
        <f t="shared" si="50"/>
        <v>-3.3608738624106724</v>
      </c>
      <c r="BC71">
        <f t="shared" si="46"/>
        <v>-0.18308645744564445</v>
      </c>
      <c r="BD71">
        <f t="shared" si="47"/>
        <v>0.9175000000000002</v>
      </c>
      <c r="BE71">
        <f t="shared" si="48"/>
        <v>346.98750000000018</v>
      </c>
      <c r="BF71">
        <f t="shared" si="49"/>
        <v>0.25401091478632126</v>
      </c>
      <c r="BP71" s="54"/>
      <c r="BQ71" s="55"/>
    </row>
    <row r="72" spans="1:69" x14ac:dyDescent="0.35">
      <c r="A72" s="2">
        <v>44720</v>
      </c>
      <c r="B72" t="s">
        <v>18</v>
      </c>
      <c r="C72" t="s">
        <v>547</v>
      </c>
      <c r="D72" t="s">
        <v>45</v>
      </c>
      <c r="E72" t="s">
        <v>46</v>
      </c>
      <c r="F72">
        <v>3</v>
      </c>
      <c r="G72" t="s">
        <v>30</v>
      </c>
      <c r="H72" t="s">
        <v>106</v>
      </c>
      <c r="I72" t="s">
        <v>414</v>
      </c>
      <c r="J72" t="s">
        <v>414</v>
      </c>
      <c r="K72" t="s">
        <v>23</v>
      </c>
      <c r="L72">
        <v>0.66100000000000003</v>
      </c>
      <c r="M72">
        <v>12.35</v>
      </c>
      <c r="N72">
        <v>-1.2349999999999999</v>
      </c>
      <c r="O72" t="s">
        <v>105</v>
      </c>
      <c r="P72">
        <v>0.73599999999999999</v>
      </c>
      <c r="Q72">
        <v>-7.4999999999999956E-2</v>
      </c>
      <c r="R72">
        <v>11.53</v>
      </c>
      <c r="S72">
        <v>-1.153</v>
      </c>
      <c r="T72">
        <v>8.1999999999999851E-2</v>
      </c>
      <c r="U72">
        <v>83.45</v>
      </c>
      <c r="V72">
        <v>5466.6634625000006</v>
      </c>
      <c r="W72">
        <v>0.11346444780635394</v>
      </c>
      <c r="X72">
        <v>8.1673163927777997E-6</v>
      </c>
      <c r="Y72">
        <v>4.4647970111075701E-6</v>
      </c>
      <c r="Z72">
        <v>4.4647970111075699</v>
      </c>
      <c r="AA72">
        <v>54.448744037897292</v>
      </c>
      <c r="AB72">
        <v>0.24719428710563676</v>
      </c>
      <c r="AC72">
        <v>26.9267</v>
      </c>
      <c r="AD72">
        <v>55</v>
      </c>
      <c r="AE72">
        <v>715</v>
      </c>
      <c r="AF72">
        <v>8.1673163927777992</v>
      </c>
      <c r="AG72">
        <v>10.52</v>
      </c>
      <c r="AH72" t="s">
        <v>557</v>
      </c>
      <c r="AI72" t="s">
        <v>561</v>
      </c>
      <c r="AJ72" t="s">
        <v>560</v>
      </c>
      <c r="AK72">
        <v>0.60426055731721495</v>
      </c>
      <c r="AL72">
        <v>1.3075000000000001</v>
      </c>
      <c r="AM72">
        <v>892.41250000000002</v>
      </c>
      <c r="AN72" s="54">
        <v>-1.1051191027452584E-2</v>
      </c>
      <c r="AO72" s="55">
        <v>8.7929010568314698</v>
      </c>
      <c r="AP72">
        <f t="shared" si="35"/>
        <v>0.10399999999999998</v>
      </c>
      <c r="AQ72">
        <f t="shared" si="36"/>
        <v>-0.53699999999999981</v>
      </c>
      <c r="AR72">
        <f t="shared" si="37"/>
        <v>4.6000000000000041E-2</v>
      </c>
      <c r="AS72">
        <f t="shared" si="38"/>
        <v>5.799999999999994E-2</v>
      </c>
      <c r="AT72">
        <f t="shared" si="39"/>
        <v>-0.26400000000000001</v>
      </c>
      <c r="AU72">
        <f t="shared" si="40"/>
        <v>0.2729999999999998</v>
      </c>
      <c r="AV72">
        <f t="shared" si="41"/>
        <v>-7.0697207939092303E-6</v>
      </c>
      <c r="AW72">
        <f t="shared" si="42"/>
        <v>-3.8647784354140082E-6</v>
      </c>
      <c r="AX72">
        <f t="shared" si="43"/>
        <v>-86.561123065598977</v>
      </c>
      <c r="AY72">
        <f t="shared" si="44"/>
        <v>-51.307285526412677</v>
      </c>
      <c r="AZ72">
        <f t="shared" si="45"/>
        <v>7.4304999999999986</v>
      </c>
      <c r="BA72">
        <f t="shared" si="34"/>
        <v>-86.561123065598977</v>
      </c>
      <c r="BB72">
        <f t="shared" si="50"/>
        <v>-3.5342071957440044</v>
      </c>
      <c r="BC72">
        <f t="shared" si="46"/>
        <v>-0.16625767616407261</v>
      </c>
      <c r="BD72">
        <f t="shared" si="47"/>
        <v>0.85625000000000018</v>
      </c>
      <c r="BE72">
        <f t="shared" si="48"/>
        <v>237.57500000000016</v>
      </c>
      <c r="BF72">
        <f t="shared" si="49"/>
        <v>0.13438876934401026</v>
      </c>
      <c r="BP72" s="54"/>
      <c r="BQ72" s="55"/>
    </row>
    <row r="73" spans="1:69" x14ac:dyDescent="0.35">
      <c r="A73" s="2">
        <v>44720</v>
      </c>
      <c r="B73" t="s">
        <v>18</v>
      </c>
      <c r="C73" t="s">
        <v>547</v>
      </c>
      <c r="D73" t="s">
        <v>45</v>
      </c>
      <c r="E73" t="s">
        <v>46</v>
      </c>
      <c r="F73">
        <v>7</v>
      </c>
      <c r="G73" t="s">
        <v>41</v>
      </c>
      <c r="H73" t="s">
        <v>108</v>
      </c>
      <c r="I73" t="s">
        <v>415</v>
      </c>
      <c r="J73" t="s">
        <v>415</v>
      </c>
      <c r="K73" t="s">
        <v>23</v>
      </c>
      <c r="L73">
        <v>0.53700000000000003</v>
      </c>
      <c r="M73">
        <v>5.18</v>
      </c>
      <c r="N73">
        <v>-0.51800000000000002</v>
      </c>
      <c r="O73" t="s">
        <v>105</v>
      </c>
      <c r="P73">
        <v>0.46700000000000003</v>
      </c>
      <c r="Q73">
        <v>7.0000000000000007E-2</v>
      </c>
      <c r="R73">
        <v>15.54</v>
      </c>
      <c r="S73">
        <v>-1.5539999999999998</v>
      </c>
      <c r="T73">
        <v>-1.0359999999999998</v>
      </c>
      <c r="U73">
        <v>93.65</v>
      </c>
      <c r="V73">
        <v>6884.7031625000009</v>
      </c>
      <c r="W73">
        <v>0.14989293361884368</v>
      </c>
      <c r="X73">
        <v>1.15062437162617E-5</v>
      </c>
      <c r="Y73">
        <v>7.9217072501842692E-6</v>
      </c>
      <c r="Z73">
        <v>7.9217072501842694</v>
      </c>
      <c r="AA73">
        <v>7.646435569675937</v>
      </c>
      <c r="AB73">
        <v>4.1487246462179023E-2</v>
      </c>
      <c r="AC73">
        <v>26.9267</v>
      </c>
      <c r="AD73">
        <v>80</v>
      </c>
      <c r="AE73">
        <v>710</v>
      </c>
      <c r="AF73">
        <v>11.5062437162617</v>
      </c>
      <c r="AG73">
        <v>10.52</v>
      </c>
      <c r="AH73" t="s">
        <v>559</v>
      </c>
      <c r="AI73" t="s">
        <v>558</v>
      </c>
      <c r="AJ73" t="s">
        <v>562</v>
      </c>
      <c r="AK73">
        <v>0.6042605573172154</v>
      </c>
      <c r="AL73">
        <v>1.3074999999999999</v>
      </c>
      <c r="AM73">
        <v>892.41250000000002</v>
      </c>
      <c r="AN73" s="54">
        <v>1.3293029408811517E-2</v>
      </c>
      <c r="AO73" s="55">
        <v>17.909104339240393</v>
      </c>
      <c r="AP73">
        <f t="shared" si="35"/>
        <v>0.5079999999999999</v>
      </c>
      <c r="AQ73">
        <f t="shared" si="36"/>
        <v>1.6330000000000002</v>
      </c>
      <c r="AR73">
        <f t="shared" si="37"/>
        <v>0.16999999999999998</v>
      </c>
      <c r="AS73">
        <f t="shared" si="38"/>
        <v>0.33799999999999991</v>
      </c>
      <c r="AT73">
        <f t="shared" si="39"/>
        <v>1.3130000000000002</v>
      </c>
      <c r="AU73">
        <f t="shared" si="40"/>
        <v>-0.32000000000000006</v>
      </c>
      <c r="AV73">
        <f t="shared" si="41"/>
        <v>5.7259790807793044E-5</v>
      </c>
      <c r="AW73">
        <f t="shared" si="42"/>
        <v>3.9421666285850129E-5</v>
      </c>
      <c r="AX73">
        <f t="shared" si="43"/>
        <v>497.64103924609344</v>
      </c>
      <c r="AY73">
        <f t="shared" si="44"/>
        <v>58.475594508584415</v>
      </c>
      <c r="AZ73">
        <f t="shared" si="45"/>
        <v>7.4304999999999986</v>
      </c>
      <c r="BA73" t="s">
        <v>103</v>
      </c>
      <c r="BB73">
        <f t="shared" si="50"/>
        <v>-3.5342071957440044</v>
      </c>
      <c r="BC73">
        <f t="shared" si="46"/>
        <v>-0.16625767616407305</v>
      </c>
      <c r="BD73">
        <f t="shared" si="47"/>
        <v>0.8562500000000004</v>
      </c>
      <c r="BE73">
        <f t="shared" si="48"/>
        <v>237.57500000000016</v>
      </c>
      <c r="BF73">
        <f t="shared" si="49"/>
        <v>5.9764103924609344</v>
      </c>
      <c r="BP73" s="54"/>
      <c r="BQ73" s="55"/>
    </row>
    <row r="74" spans="1:69" x14ac:dyDescent="0.35">
      <c r="A74" s="2">
        <v>44720</v>
      </c>
      <c r="B74" t="s">
        <v>18</v>
      </c>
      <c r="C74" t="s">
        <v>547</v>
      </c>
      <c r="D74" t="s">
        <v>45</v>
      </c>
      <c r="E74" t="s">
        <v>46</v>
      </c>
      <c r="F74">
        <v>1</v>
      </c>
      <c r="G74" t="s">
        <v>41</v>
      </c>
      <c r="H74" t="s">
        <v>104</v>
      </c>
      <c r="I74" t="s">
        <v>416</v>
      </c>
      <c r="J74" t="s">
        <v>416</v>
      </c>
      <c r="K74" t="s">
        <v>23</v>
      </c>
      <c r="L74">
        <v>0.74399999999999999</v>
      </c>
      <c r="M74">
        <v>10.67</v>
      </c>
      <c r="N74">
        <v>-1.0669999999999999</v>
      </c>
      <c r="O74" t="s">
        <v>105</v>
      </c>
      <c r="P74">
        <v>0.60399999999999998</v>
      </c>
      <c r="Q74">
        <v>0.14000000000000001</v>
      </c>
      <c r="R74">
        <v>17.559999999999999</v>
      </c>
      <c r="S74">
        <v>-1.7559999999999998</v>
      </c>
      <c r="T74">
        <v>-0.68899999999999983</v>
      </c>
      <c r="U74">
        <v>107.6</v>
      </c>
      <c r="V74">
        <v>9088.5415999999987</v>
      </c>
      <c r="W74">
        <v>0.23178807947019869</v>
      </c>
      <c r="X74">
        <v>1.967768942934387E-5</v>
      </c>
      <c r="Y74">
        <v>1.7884149897047198E-5</v>
      </c>
      <c r="Z74">
        <v>17.884149897047198</v>
      </c>
      <c r="AA74">
        <v>25.956676193101892</v>
      </c>
      <c r="AB74">
        <v>0.14083307349542365</v>
      </c>
      <c r="AC74">
        <v>26.9267</v>
      </c>
      <c r="AD74">
        <v>94</v>
      </c>
      <c r="AE74">
        <v>800</v>
      </c>
      <c r="AF74">
        <v>19.677689429343872</v>
      </c>
      <c r="AG74">
        <v>10.52</v>
      </c>
      <c r="AH74" t="s">
        <v>559</v>
      </c>
      <c r="AI74" t="s">
        <v>558</v>
      </c>
      <c r="AJ74" t="s">
        <v>562</v>
      </c>
      <c r="AK74">
        <v>0.6042605573172154</v>
      </c>
      <c r="AL74">
        <v>1.3074999999999999</v>
      </c>
      <c r="AM74">
        <v>892.41250000000002</v>
      </c>
      <c r="AN74" s="54">
        <v>2.4570514730882637E-2</v>
      </c>
      <c r="AO74" s="55">
        <v>11.658705774359115</v>
      </c>
      <c r="AP74">
        <f t="shared" si="35"/>
        <v>7.4999999999999956E-2</v>
      </c>
      <c r="AQ74">
        <f t="shared" si="36"/>
        <v>1.3760000000000001</v>
      </c>
      <c r="AR74">
        <f t="shared" si="37"/>
        <v>6.5000000000000058E-2</v>
      </c>
      <c r="AS74">
        <f t="shared" si="38"/>
        <v>9.9999999999998979E-3</v>
      </c>
      <c r="AT74">
        <f t="shared" si="39"/>
        <v>1.456</v>
      </c>
      <c r="AU74">
        <f t="shared" si="40"/>
        <v>7.9999999999999849E-2</v>
      </c>
      <c r="AV74">
        <f t="shared" si="41"/>
        <v>-7.883943794147556E-7</v>
      </c>
      <c r="AW74">
        <f t="shared" si="42"/>
        <v>-7.1653551145171886E-7</v>
      </c>
      <c r="AX74">
        <f t="shared" si="43"/>
        <v>-4.0065393970446737</v>
      </c>
      <c r="AY74">
        <f t="shared" si="44"/>
        <v>-3.632080113003731</v>
      </c>
      <c r="AZ74">
        <f t="shared" si="45"/>
        <v>7.4304999999999986</v>
      </c>
      <c r="BA74">
        <f>-((AF74-AF167)/AF74)*100</f>
        <v>-4.0065393970446745</v>
      </c>
      <c r="BB74">
        <f t="shared" si="50"/>
        <v>-3.5342071957440044</v>
      </c>
      <c r="BC74">
        <f t="shared" si="46"/>
        <v>-0.16625767616407305</v>
      </c>
      <c r="BD74">
        <f t="shared" si="47"/>
        <v>0.8562500000000004</v>
      </c>
      <c r="BE74">
        <f t="shared" si="48"/>
        <v>237.57500000000016</v>
      </c>
      <c r="BF74">
        <f t="shared" si="49"/>
        <v>0.95993460602955338</v>
      </c>
      <c r="BP74" s="54"/>
      <c r="BQ74" s="55"/>
    </row>
    <row r="75" spans="1:69" x14ac:dyDescent="0.35">
      <c r="A75" s="2">
        <v>44721</v>
      </c>
      <c r="B75" t="s">
        <v>18</v>
      </c>
      <c r="C75" t="s">
        <v>547</v>
      </c>
      <c r="D75" t="s">
        <v>45</v>
      </c>
      <c r="E75" t="s">
        <v>46</v>
      </c>
      <c r="F75">
        <v>6</v>
      </c>
      <c r="G75" t="s">
        <v>29</v>
      </c>
      <c r="H75" t="s">
        <v>54</v>
      </c>
      <c r="I75" t="s">
        <v>436</v>
      </c>
      <c r="J75" t="s">
        <v>436</v>
      </c>
      <c r="K75" t="s">
        <v>23</v>
      </c>
      <c r="L75">
        <v>0.67300000000000004</v>
      </c>
      <c r="M75">
        <v>6.52</v>
      </c>
      <c r="N75">
        <v>-0.65199999999999991</v>
      </c>
      <c r="O75" t="s">
        <v>48</v>
      </c>
      <c r="P75">
        <v>0.51400000000000001</v>
      </c>
      <c r="Q75">
        <v>0.15900000000000003</v>
      </c>
      <c r="R75">
        <v>9.08</v>
      </c>
      <c r="S75">
        <v>-0.90800000000000003</v>
      </c>
      <c r="T75">
        <v>-0.25600000000000012</v>
      </c>
      <c r="U75">
        <v>53.6</v>
      </c>
      <c r="V75">
        <v>2255.2736</v>
      </c>
      <c r="W75">
        <v>0.30933852140077828</v>
      </c>
      <c r="X75">
        <v>2.8071862110349373E-5</v>
      </c>
      <c r="Y75">
        <v>6.3309729520311227E-6</v>
      </c>
      <c r="Z75">
        <v>6.3309729520311224</v>
      </c>
      <c r="AA75">
        <v>24.73036309387156</v>
      </c>
      <c r="AB75">
        <v>0.55017982571305557</v>
      </c>
      <c r="AC75">
        <v>24.548100000000002</v>
      </c>
      <c r="AD75">
        <v>37.700000000000003</v>
      </c>
      <c r="AE75">
        <v>480</v>
      </c>
      <c r="AF75">
        <v>28.071862110349372</v>
      </c>
      <c r="AG75">
        <v>10.346666666666668</v>
      </c>
      <c r="AH75" t="s">
        <v>557</v>
      </c>
      <c r="AI75" t="s">
        <v>558</v>
      </c>
      <c r="AJ75" t="s">
        <v>562</v>
      </c>
      <c r="AK75">
        <v>0.62108933859878679</v>
      </c>
      <c r="AL75">
        <v>1.2462500000000001</v>
      </c>
      <c r="AM75">
        <v>783</v>
      </c>
      <c r="AN75" s="54">
        <v>3.0186817194269012E-2</v>
      </c>
      <c r="AO75" s="55">
        <v>24.664365783035379</v>
      </c>
      <c r="AP75">
        <f t="shared" si="35"/>
        <v>-3.0000000000000027E-3</v>
      </c>
      <c r="AQ75">
        <f t="shared" si="36"/>
        <v>2.7839999999999998</v>
      </c>
      <c r="AR75">
        <f t="shared" si="37"/>
        <v>4.3000000000000038E-2</v>
      </c>
      <c r="AS75">
        <f t="shared" si="38"/>
        <v>-4.6000000000000041E-2</v>
      </c>
      <c r="AT75">
        <f t="shared" si="39"/>
        <v>3.5260000000000002</v>
      </c>
      <c r="AU75">
        <f t="shared" si="40"/>
        <v>0.7420000000000001</v>
      </c>
      <c r="AV75">
        <f t="shared" si="41"/>
        <v>-1.1371004239823096E-5</v>
      </c>
      <c r="AW75">
        <f t="shared" si="42"/>
        <v>-2.5644725667561094E-6</v>
      </c>
      <c r="AX75">
        <f t="shared" si="43"/>
        <v>-40.506768646569043</v>
      </c>
      <c r="AY75">
        <f t="shared" si="44"/>
        <v>-20.956314611632067</v>
      </c>
      <c r="AZ75">
        <f t="shared" si="45"/>
        <v>9.8090999999999973</v>
      </c>
      <c r="BA75">
        <f>-((AF75-AF168)/AF75)*100</f>
        <v>-40.506768646569043</v>
      </c>
      <c r="BB75">
        <f t="shared" si="50"/>
        <v>-3.3608738624106724</v>
      </c>
      <c r="BC75">
        <f t="shared" si="46"/>
        <v>-0.18308645744564445</v>
      </c>
      <c r="BD75">
        <f t="shared" si="47"/>
        <v>0.9175000000000002</v>
      </c>
      <c r="BE75">
        <f t="shared" si="48"/>
        <v>346.98750000000018</v>
      </c>
      <c r="BF75">
        <f t="shared" si="49"/>
        <v>0.59493231353430953</v>
      </c>
      <c r="BP75" s="54"/>
      <c r="BQ75" s="55"/>
    </row>
    <row r="76" spans="1:69" x14ac:dyDescent="0.35">
      <c r="A76" s="2">
        <v>44720</v>
      </c>
      <c r="B76" t="s">
        <v>18</v>
      </c>
      <c r="C76" t="s">
        <v>547</v>
      </c>
      <c r="D76" t="s">
        <v>45</v>
      </c>
      <c r="E76" t="s">
        <v>46</v>
      </c>
      <c r="F76">
        <v>6</v>
      </c>
      <c r="G76" t="s">
        <v>29</v>
      </c>
      <c r="H76" t="s">
        <v>107</v>
      </c>
      <c r="I76" t="s">
        <v>417</v>
      </c>
      <c r="J76" t="s">
        <v>417</v>
      </c>
      <c r="K76" t="s">
        <v>23</v>
      </c>
      <c r="L76">
        <v>0.69299999999999995</v>
      </c>
      <c r="M76">
        <v>10.210000000000001</v>
      </c>
      <c r="N76">
        <v>-1.0210000000000001</v>
      </c>
      <c r="O76" t="s">
        <v>105</v>
      </c>
      <c r="P76">
        <v>0.54</v>
      </c>
      <c r="Q76">
        <v>0.15299999999999991</v>
      </c>
      <c r="R76">
        <v>11.35</v>
      </c>
      <c r="S76">
        <v>-1.135</v>
      </c>
      <c r="T76">
        <v>-0.11399999999999988</v>
      </c>
      <c r="U76">
        <v>50.9</v>
      </c>
      <c r="V76">
        <v>2033.78585</v>
      </c>
      <c r="W76">
        <v>0.28333333333333316</v>
      </c>
      <c r="X76">
        <v>2.5195639996823727E-5</v>
      </c>
      <c r="Y76">
        <v>5.1242536107234139E-6</v>
      </c>
      <c r="Z76">
        <v>5.1242536107234136</v>
      </c>
      <c r="AA76">
        <v>44.949593076521218</v>
      </c>
      <c r="AB76">
        <v>1</v>
      </c>
      <c r="AC76">
        <v>26.9267</v>
      </c>
      <c r="AD76">
        <v>45.4</v>
      </c>
      <c r="AE76">
        <v>650</v>
      </c>
      <c r="AF76">
        <v>25.195639996823726</v>
      </c>
      <c r="AG76">
        <v>10.52</v>
      </c>
      <c r="AH76" t="s">
        <v>557</v>
      </c>
      <c r="AI76" t="s">
        <v>558</v>
      </c>
      <c r="AJ76" t="s">
        <v>562</v>
      </c>
      <c r="AK76">
        <v>0.6042605573172154</v>
      </c>
      <c r="AL76">
        <v>1.3074999999999999</v>
      </c>
      <c r="AM76">
        <v>892.41250000000002</v>
      </c>
      <c r="AN76" s="54">
        <v>1.8580174888922503E-2</v>
      </c>
      <c r="AO76" s="55">
        <v>9.7568099850247538</v>
      </c>
      <c r="AP76">
        <f t="shared" si="35"/>
        <v>7.5000000000000067E-2</v>
      </c>
      <c r="AQ76">
        <f t="shared" si="36"/>
        <v>2.1379999999999999</v>
      </c>
      <c r="AR76">
        <f t="shared" si="37"/>
        <v>0.16299999999999992</v>
      </c>
      <c r="AS76">
        <f t="shared" si="38"/>
        <v>-8.7999999999999856E-2</v>
      </c>
      <c r="AT76">
        <f t="shared" si="39"/>
        <v>2.9699999999999998</v>
      </c>
      <c r="AU76">
        <f t="shared" si="40"/>
        <v>0.83199999999999985</v>
      </c>
      <c r="AV76">
        <f t="shared" si="41"/>
        <v>-1.8847575971398293E-5</v>
      </c>
      <c r="AW76">
        <f t="shared" si="42"/>
        <v>-3.8331933317429847E-6</v>
      </c>
      <c r="AX76">
        <f t="shared" si="43"/>
        <v>-74.804910586809072</v>
      </c>
      <c r="AY76">
        <f t="shared" si="44"/>
        <v>-43.584835910579962</v>
      </c>
      <c r="AZ76">
        <f t="shared" si="45"/>
        <v>7.4304999999999986</v>
      </c>
      <c r="BA76">
        <f>-((AF76-AF169)/AF76)*100</f>
        <v>-74.804910586809058</v>
      </c>
      <c r="BB76">
        <f t="shared" si="50"/>
        <v>-3.5342071957440044</v>
      </c>
      <c r="BC76">
        <f t="shared" si="46"/>
        <v>-0.16625767616407305</v>
      </c>
      <c r="BD76">
        <f t="shared" si="47"/>
        <v>0.8562500000000004</v>
      </c>
      <c r="BE76">
        <f t="shared" si="48"/>
        <v>237.57500000000016</v>
      </c>
      <c r="BF76">
        <f t="shared" si="49"/>
        <v>0.25195089413190935</v>
      </c>
      <c r="BP76" s="54"/>
      <c r="BQ76" s="55"/>
    </row>
    <row r="77" spans="1:69" x14ac:dyDescent="0.35">
      <c r="A77" s="2">
        <v>44721</v>
      </c>
      <c r="B77" t="s">
        <v>18</v>
      </c>
      <c r="C77" t="s">
        <v>547</v>
      </c>
      <c r="D77" t="s">
        <v>45</v>
      </c>
      <c r="E77" t="s">
        <v>46</v>
      </c>
      <c r="F77">
        <v>2</v>
      </c>
      <c r="G77" t="s">
        <v>37</v>
      </c>
      <c r="H77" t="s">
        <v>49</v>
      </c>
      <c r="I77" t="s">
        <v>437</v>
      </c>
      <c r="J77" t="s">
        <v>437</v>
      </c>
      <c r="K77" t="s">
        <v>23</v>
      </c>
      <c r="L77" t="s">
        <v>50</v>
      </c>
      <c r="M77">
        <v>6.54</v>
      </c>
      <c r="N77">
        <v>-0.65400000000000003</v>
      </c>
      <c r="O77" t="s">
        <v>48</v>
      </c>
      <c r="P77" t="s">
        <v>51</v>
      </c>
      <c r="Q77" t="s">
        <v>50</v>
      </c>
      <c r="R77">
        <v>10.49</v>
      </c>
      <c r="S77">
        <v>-1.0489999999999999</v>
      </c>
      <c r="T77">
        <v>-0.39499999999999991</v>
      </c>
      <c r="U77">
        <v>60.25</v>
      </c>
      <c r="V77">
        <v>2849.5990624999999</v>
      </c>
      <c r="W77" t="s">
        <v>50</v>
      </c>
      <c r="X77" t="s">
        <v>50</v>
      </c>
      <c r="Y77" t="s">
        <v>50</v>
      </c>
      <c r="Z77" t="s">
        <v>50</v>
      </c>
      <c r="AA77" t="s">
        <v>50</v>
      </c>
      <c r="AC77">
        <v>24.548100000000002</v>
      </c>
      <c r="AD77">
        <v>52</v>
      </c>
      <c r="AE77">
        <v>575</v>
      </c>
      <c r="AF77" t="s">
        <v>50</v>
      </c>
      <c r="AG77">
        <v>10.346666666666668</v>
      </c>
      <c r="AH77" t="s">
        <v>557</v>
      </c>
      <c r="AI77" t="s">
        <v>558</v>
      </c>
      <c r="AJ77" t="s">
        <v>562</v>
      </c>
      <c r="AK77">
        <v>0.62108933859878679</v>
      </c>
      <c r="AL77">
        <v>1.2462500000000001</v>
      </c>
      <c r="AM77">
        <v>783</v>
      </c>
      <c r="AN77" s="54">
        <v>3.3982140305449049E-2</v>
      </c>
      <c r="AO77" s="55">
        <v>8.6314440042009295</v>
      </c>
      <c r="AP77" t="e">
        <f t="shared" si="35"/>
        <v>#VALUE!</v>
      </c>
      <c r="AQ77">
        <f t="shared" si="36"/>
        <v>1.7670000000000003</v>
      </c>
      <c r="AR77" t="e">
        <f t="shared" si="37"/>
        <v>#VALUE!</v>
      </c>
      <c r="AS77" t="e">
        <f t="shared" si="38"/>
        <v>#VALUE!</v>
      </c>
      <c r="AT77">
        <f t="shared" si="39"/>
        <v>1.8560000000000003</v>
      </c>
      <c r="AU77">
        <f t="shared" si="40"/>
        <v>8.9000000000000079E-2</v>
      </c>
      <c r="AV77" t="e">
        <f t="shared" si="41"/>
        <v>#VALUE!</v>
      </c>
      <c r="AW77" t="e">
        <f t="shared" si="42"/>
        <v>#VALUE!</v>
      </c>
      <c r="AX77" t="e">
        <f t="shared" si="43"/>
        <v>#VALUE!</v>
      </c>
      <c r="AY77" t="e">
        <f t="shared" si="44"/>
        <v>#VALUE!</v>
      </c>
      <c r="AZ77">
        <f t="shared" si="45"/>
        <v>9.8090999999999973</v>
      </c>
      <c r="BA77" t="s">
        <v>103</v>
      </c>
      <c r="BB77">
        <f t="shared" si="50"/>
        <v>-3.3608738624106724</v>
      </c>
      <c r="BC77">
        <f t="shared" si="46"/>
        <v>-0.18308645744564445</v>
      </c>
      <c r="BD77">
        <f t="shared" si="47"/>
        <v>0.9175000000000002</v>
      </c>
      <c r="BE77">
        <f t="shared" si="48"/>
        <v>346.98750000000018</v>
      </c>
      <c r="BF77" t="e">
        <f t="shared" si="49"/>
        <v>#VALUE!</v>
      </c>
      <c r="BP77" s="54"/>
      <c r="BQ77" s="55"/>
    </row>
    <row r="78" spans="1:69" x14ac:dyDescent="0.35">
      <c r="A78" s="2">
        <v>44721</v>
      </c>
      <c r="B78" t="s">
        <v>18</v>
      </c>
      <c r="C78" t="s">
        <v>547</v>
      </c>
      <c r="D78" t="s">
        <v>45</v>
      </c>
      <c r="E78" t="s">
        <v>46</v>
      </c>
      <c r="F78">
        <v>4</v>
      </c>
      <c r="G78" t="s">
        <v>43</v>
      </c>
      <c r="H78" t="s">
        <v>52</v>
      </c>
      <c r="I78" t="s">
        <v>438</v>
      </c>
      <c r="J78" t="s">
        <v>438</v>
      </c>
      <c r="K78" t="s">
        <v>23</v>
      </c>
      <c r="L78">
        <v>0.752</v>
      </c>
      <c r="M78">
        <v>6.14</v>
      </c>
      <c r="N78">
        <v>-0.61399999999999999</v>
      </c>
      <c r="O78" t="s">
        <v>48</v>
      </c>
      <c r="P78">
        <v>0.67900000000000005</v>
      </c>
      <c r="Q78">
        <v>7.2999999999999954E-2</v>
      </c>
      <c r="R78">
        <v>13.27</v>
      </c>
      <c r="S78">
        <v>-1.327</v>
      </c>
      <c r="T78">
        <v>-0.71299999999999997</v>
      </c>
      <c r="U78">
        <v>96.75</v>
      </c>
      <c r="V78">
        <v>7348.0415625000005</v>
      </c>
      <c r="W78">
        <v>0.10751104565537548</v>
      </c>
      <c r="X78">
        <v>7.6430325659728942E-6</v>
      </c>
      <c r="Y78">
        <v>5.6161320958309854E-6</v>
      </c>
      <c r="Z78">
        <v>5.6161320958309853</v>
      </c>
      <c r="AA78">
        <v>7.876763107757343</v>
      </c>
      <c r="AB78">
        <v>5.1029622480590682E-2</v>
      </c>
      <c r="AC78">
        <v>24.548100000000002</v>
      </c>
      <c r="AD78">
        <v>83</v>
      </c>
      <c r="AE78">
        <v>620</v>
      </c>
      <c r="AF78">
        <v>7.6430325659728942</v>
      </c>
      <c r="AG78">
        <v>10.346666666666668</v>
      </c>
      <c r="AH78" t="s">
        <v>559</v>
      </c>
      <c r="AI78" t="s">
        <v>558</v>
      </c>
      <c r="AJ78" t="s">
        <v>560</v>
      </c>
      <c r="AK78">
        <v>0.62108933859878701</v>
      </c>
      <c r="AL78">
        <v>1.2462500000000001</v>
      </c>
      <c r="AM78">
        <v>783</v>
      </c>
      <c r="AN78" s="54">
        <v>1.0816217268271432E-2</v>
      </c>
      <c r="AO78" s="55">
        <v>18.541979140046688</v>
      </c>
      <c r="AP78">
        <f t="shared" si="35"/>
        <v>0.11399999999999999</v>
      </c>
      <c r="AQ78">
        <f t="shared" si="36"/>
        <v>0.27299999999999991</v>
      </c>
      <c r="AR78">
        <f t="shared" si="37"/>
        <v>0.21199999999999997</v>
      </c>
      <c r="AS78">
        <f t="shared" si="38"/>
        <v>-9.7999999999999976E-2</v>
      </c>
      <c r="AT78">
        <f t="shared" si="39"/>
        <v>7.0000000000001172E-3</v>
      </c>
      <c r="AU78">
        <f t="shared" si="40"/>
        <v>-0.26599999999999979</v>
      </c>
      <c r="AV78">
        <f t="shared" si="41"/>
        <v>-6.1283326999737249E-6</v>
      </c>
      <c r="AW78">
        <f t="shared" si="42"/>
        <v>-4.5031243388234779E-6</v>
      </c>
      <c r="AX78">
        <f t="shared" si="43"/>
        <v>-80.181951955266058</v>
      </c>
      <c r="AY78">
        <f t="shared" si="44"/>
        <v>-5.3868128683669472</v>
      </c>
      <c r="AZ78">
        <f t="shared" si="45"/>
        <v>9.8090999999999973</v>
      </c>
      <c r="BA78">
        <f t="shared" ref="BA78:BA91" si="51">-((AF78-AF171)/AF78)*100</f>
        <v>-80.181951955266058</v>
      </c>
      <c r="BB78">
        <f t="shared" si="50"/>
        <v>-3.3608738624106724</v>
      </c>
      <c r="BC78">
        <f t="shared" si="46"/>
        <v>-0.18308645744564467</v>
      </c>
      <c r="BD78">
        <f t="shared" si="47"/>
        <v>0.9175000000000002</v>
      </c>
      <c r="BE78">
        <f t="shared" si="48"/>
        <v>346.98750000000018</v>
      </c>
      <c r="BF78">
        <f t="shared" si="49"/>
        <v>0.19818048044733938</v>
      </c>
      <c r="BP78" s="54"/>
      <c r="BQ78" s="55"/>
    </row>
    <row r="79" spans="1:69" x14ac:dyDescent="0.35">
      <c r="A79" s="2">
        <v>44721</v>
      </c>
      <c r="B79" t="s">
        <v>18</v>
      </c>
      <c r="C79" t="s">
        <v>547</v>
      </c>
      <c r="D79" t="s">
        <v>45</v>
      </c>
      <c r="E79" t="s">
        <v>46</v>
      </c>
      <c r="F79">
        <v>5</v>
      </c>
      <c r="G79" t="s">
        <v>25</v>
      </c>
      <c r="H79" t="s">
        <v>53</v>
      </c>
      <c r="I79" t="s">
        <v>439</v>
      </c>
      <c r="J79" t="s">
        <v>439</v>
      </c>
      <c r="K79" t="s">
        <v>23</v>
      </c>
      <c r="L79">
        <v>0.71799999999999997</v>
      </c>
      <c r="M79">
        <v>4.54</v>
      </c>
      <c r="N79">
        <v>-0.45400000000000001</v>
      </c>
      <c r="O79" t="s">
        <v>48</v>
      </c>
      <c r="P79">
        <v>0.51200000000000001</v>
      </c>
      <c r="Q79">
        <v>0.20599999999999996</v>
      </c>
      <c r="R79">
        <v>10.53</v>
      </c>
      <c r="S79">
        <v>-1.0529999999999999</v>
      </c>
      <c r="T79">
        <v>-0.59899999999999998</v>
      </c>
      <c r="U79">
        <v>33.5</v>
      </c>
      <c r="V79">
        <v>880.96625000000006</v>
      </c>
      <c r="W79">
        <v>0.40234374999999989</v>
      </c>
      <c r="X79">
        <v>3.8797718504419517E-5</v>
      </c>
      <c r="Y79">
        <v>3.4179480579394075E-6</v>
      </c>
      <c r="Z79">
        <v>3.4179480579394075</v>
      </c>
      <c r="AA79">
        <v>5.7060902469773085</v>
      </c>
      <c r="AB79">
        <v>0.67167041244865211</v>
      </c>
      <c r="AC79">
        <v>24.548100000000002</v>
      </c>
      <c r="AD79">
        <v>23.8</v>
      </c>
      <c r="AE79">
        <v>350</v>
      </c>
      <c r="AF79">
        <v>38.797718504419514</v>
      </c>
      <c r="AG79">
        <v>10.346666666666668</v>
      </c>
      <c r="AH79" t="s">
        <v>557</v>
      </c>
      <c r="AI79" t="s">
        <v>558</v>
      </c>
      <c r="AJ79" t="s">
        <v>562</v>
      </c>
      <c r="AK79">
        <v>0.62108933859878679</v>
      </c>
      <c r="AL79">
        <v>1.2462500000000001</v>
      </c>
      <c r="AM79">
        <v>783</v>
      </c>
      <c r="AN79" s="54">
        <v>3.1839279089733427E-2</v>
      </c>
      <c r="AO79" s="55">
        <v>8.8519632642694308</v>
      </c>
      <c r="AP79">
        <f t="shared" si="35"/>
        <v>4.9000000000000044E-2</v>
      </c>
      <c r="AQ79">
        <f t="shared" si="36"/>
        <v>1.5799999999999998</v>
      </c>
      <c r="AR79">
        <f t="shared" si="37"/>
        <v>0.10799999999999998</v>
      </c>
      <c r="AS79">
        <f t="shared" si="38"/>
        <v>-5.8999999999999941E-2</v>
      </c>
      <c r="AT79">
        <f t="shared" si="39"/>
        <v>0.82200000000000006</v>
      </c>
      <c r="AU79">
        <f t="shared" si="40"/>
        <v>-0.75799999999999979</v>
      </c>
      <c r="AV79">
        <f t="shared" si="41"/>
        <v>-1.8563779769109639E-5</v>
      </c>
      <c r="AW79">
        <f t="shared" si="42"/>
        <v>-1.6354063449018387E-6</v>
      </c>
      <c r="AX79">
        <f t="shared" si="43"/>
        <v>-47.84760672717136</v>
      </c>
      <c r="AY79">
        <f t="shared" si="44"/>
        <v>5.5048639230703076</v>
      </c>
      <c r="AZ79">
        <f t="shared" si="45"/>
        <v>9.8090999999999973</v>
      </c>
      <c r="BA79">
        <f t="shared" si="51"/>
        <v>-47.847606727171353</v>
      </c>
      <c r="BB79">
        <f t="shared" si="50"/>
        <v>-3.3608738624106724</v>
      </c>
      <c r="BC79">
        <f t="shared" si="46"/>
        <v>-0.18308645744564445</v>
      </c>
      <c r="BD79">
        <f t="shared" si="47"/>
        <v>0.9175000000000002</v>
      </c>
      <c r="BE79">
        <f t="shared" si="48"/>
        <v>346.98750000000018</v>
      </c>
      <c r="BF79">
        <f t="shared" si="49"/>
        <v>0.52152393272828645</v>
      </c>
      <c r="BP79" s="54"/>
      <c r="BQ79" s="55"/>
    </row>
    <row r="80" spans="1:69" x14ac:dyDescent="0.35">
      <c r="A80" s="2">
        <v>44722</v>
      </c>
      <c r="B80" t="s">
        <v>18</v>
      </c>
      <c r="C80" t="s">
        <v>547</v>
      </c>
      <c r="D80" t="s">
        <v>123</v>
      </c>
      <c r="E80" t="s">
        <v>21</v>
      </c>
      <c r="F80">
        <v>11</v>
      </c>
      <c r="G80" t="s">
        <v>39</v>
      </c>
      <c r="H80" t="s">
        <v>131</v>
      </c>
      <c r="I80" t="s">
        <v>455</v>
      </c>
      <c r="J80" t="s">
        <v>455</v>
      </c>
      <c r="K80" t="s">
        <v>128</v>
      </c>
      <c r="L80">
        <v>0.78800000000000003</v>
      </c>
      <c r="M80">
        <v>0.98</v>
      </c>
      <c r="N80">
        <v>-9.8000000000000004E-2</v>
      </c>
      <c r="O80" t="s">
        <v>129</v>
      </c>
      <c r="P80">
        <v>0.63800000000000001</v>
      </c>
      <c r="Q80">
        <v>0.15000000000000002</v>
      </c>
      <c r="R80">
        <v>16.670000000000002</v>
      </c>
      <c r="S80">
        <v>-1.6670000000000003</v>
      </c>
      <c r="T80">
        <v>-1.5690000000000002</v>
      </c>
      <c r="U80">
        <v>84.55</v>
      </c>
      <c r="V80">
        <v>5611.7314624999999</v>
      </c>
      <c r="W80">
        <v>0.23510971786833859</v>
      </c>
      <c r="X80">
        <v>2.0025392902207458E-5</v>
      </c>
      <c r="Y80">
        <v>1.1237712739824179E-5</v>
      </c>
      <c r="Z80">
        <v>11.237712739824179</v>
      </c>
      <c r="AA80">
        <v>7.1623408156941863</v>
      </c>
      <c r="AB80">
        <v>0.13634557331707009</v>
      </c>
      <c r="AC80">
        <v>27.385200000000001</v>
      </c>
      <c r="AD80">
        <v>90</v>
      </c>
      <c r="AE80">
        <v>650</v>
      </c>
      <c r="AF80">
        <v>20.025392902207457</v>
      </c>
      <c r="AG80">
        <v>16.475333333333335</v>
      </c>
      <c r="AH80" t="s">
        <v>559</v>
      </c>
      <c r="AI80" t="s">
        <v>558</v>
      </c>
      <c r="AJ80" t="s">
        <v>560</v>
      </c>
      <c r="AK80">
        <v>0.64691630239407094</v>
      </c>
      <c r="AL80">
        <v>1.1612499999999999</v>
      </c>
      <c r="AM80">
        <v>648.88749999999993</v>
      </c>
      <c r="AN80" s="54">
        <v>1.204706686299079E-2</v>
      </c>
      <c r="AO80" s="55">
        <v>1.1361036842256038</v>
      </c>
      <c r="AP80">
        <f t="shared" si="35"/>
        <v>3.8999999999999924E-2</v>
      </c>
      <c r="AQ80">
        <f t="shared" si="36"/>
        <v>0.94699999999999995</v>
      </c>
      <c r="AR80">
        <f t="shared" si="37"/>
        <v>8.3999999999999964E-2</v>
      </c>
      <c r="AS80">
        <f t="shared" si="38"/>
        <v>-4.500000000000004E-2</v>
      </c>
      <c r="AT80">
        <f t="shared" si="39"/>
        <v>0.16499999999999981</v>
      </c>
      <c r="AU80">
        <f t="shared" si="40"/>
        <v>-0.78200000000000003</v>
      </c>
      <c r="AV80">
        <f t="shared" si="41"/>
        <v>-8.9394739718251501E-6</v>
      </c>
      <c r="AW80">
        <f t="shared" si="42"/>
        <v>-5.0165927345891043E-6</v>
      </c>
      <c r="AX80">
        <f t="shared" si="43"/>
        <v>-44.640692022775376</v>
      </c>
      <c r="AY80">
        <f t="shared" si="44"/>
        <v>0.74251306643424275</v>
      </c>
      <c r="AZ80">
        <f t="shared" si="45"/>
        <v>6.9719999999999978</v>
      </c>
      <c r="BA80">
        <f t="shared" si="51"/>
        <v>-44.640692022775369</v>
      </c>
      <c r="BB80">
        <f t="shared" si="50"/>
        <v>-10.817132384300812</v>
      </c>
      <c r="BC80">
        <f t="shared" si="46"/>
        <v>-0.2089134212409286</v>
      </c>
      <c r="BD80">
        <f t="shared" si="47"/>
        <v>1.0025000000000004</v>
      </c>
      <c r="BE80">
        <f t="shared" si="48"/>
        <v>481.10000000000025</v>
      </c>
      <c r="BF80">
        <f t="shared" si="49"/>
        <v>0.55359307977224625</v>
      </c>
      <c r="BP80" s="54"/>
      <c r="BQ80" s="55"/>
    </row>
    <row r="81" spans="1:69" x14ac:dyDescent="0.35">
      <c r="A81" s="2">
        <v>44722</v>
      </c>
      <c r="B81" t="s">
        <v>18</v>
      </c>
      <c r="C81" t="s">
        <v>547</v>
      </c>
      <c r="D81" t="s">
        <v>123</v>
      </c>
      <c r="E81" t="s">
        <v>21</v>
      </c>
      <c r="F81">
        <v>4</v>
      </c>
      <c r="G81" t="s">
        <v>27</v>
      </c>
      <c r="H81" t="s">
        <v>52</v>
      </c>
      <c r="I81" t="s">
        <v>456</v>
      </c>
      <c r="J81" t="s">
        <v>456</v>
      </c>
      <c r="K81" t="s">
        <v>125</v>
      </c>
      <c r="L81">
        <v>0.53500000000000003</v>
      </c>
      <c r="M81">
        <v>1.43</v>
      </c>
      <c r="N81">
        <v>-0.14299999999999999</v>
      </c>
      <c r="O81" t="s">
        <v>126</v>
      </c>
      <c r="P81">
        <v>0.36</v>
      </c>
      <c r="Q81">
        <v>0.17500000000000004</v>
      </c>
      <c r="R81">
        <v>12.1</v>
      </c>
      <c r="S81">
        <v>-1.21</v>
      </c>
      <c r="T81">
        <v>-1.0669999999999999</v>
      </c>
      <c r="U81">
        <v>119.2</v>
      </c>
      <c r="V81">
        <v>11153.782400000002</v>
      </c>
      <c r="W81">
        <v>0.48611111111111127</v>
      </c>
      <c r="X81">
        <v>4.8968682655280221E-5</v>
      </c>
      <c r="Y81">
        <v>5.4618603075164986E-5</v>
      </c>
      <c r="Z81">
        <v>54.618603075164984</v>
      </c>
      <c r="AA81">
        <v>51.188943838017792</v>
      </c>
      <c r="AB81">
        <v>1.936927300377439E-2</v>
      </c>
      <c r="AC81">
        <v>27.385200000000001</v>
      </c>
      <c r="AD81">
        <v>107</v>
      </c>
      <c r="AE81">
        <v>840</v>
      </c>
      <c r="AF81">
        <v>48.968682655280219</v>
      </c>
      <c r="AG81">
        <v>16.475333333333335</v>
      </c>
      <c r="AH81" t="s">
        <v>559</v>
      </c>
      <c r="AI81" t="s">
        <v>561</v>
      </c>
      <c r="AJ81" t="s">
        <v>560</v>
      </c>
      <c r="AK81">
        <v>0.64691630239407094</v>
      </c>
      <c r="AL81">
        <v>1.1612499999999999</v>
      </c>
      <c r="AM81">
        <v>648.88749999999993</v>
      </c>
      <c r="AN81" s="54">
        <v>2.0165599981897955E-2</v>
      </c>
      <c r="AO81" s="55">
        <v>12.787947076898984</v>
      </c>
      <c r="AP81">
        <f t="shared" si="35"/>
        <v>0.21099999999999997</v>
      </c>
      <c r="AQ81">
        <f t="shared" si="36"/>
        <v>0.80099999999999993</v>
      </c>
      <c r="AR81">
        <f t="shared" si="37"/>
        <v>0.26700000000000002</v>
      </c>
      <c r="AS81">
        <f t="shared" si="38"/>
        <v>-5.600000000000005E-2</v>
      </c>
      <c r="AT81" t="e">
        <f t="shared" si="39"/>
        <v>#VALUE!</v>
      </c>
      <c r="AU81" t="e">
        <f t="shared" si="40"/>
        <v>#VALUE!</v>
      </c>
      <c r="AV81">
        <f t="shared" si="41"/>
        <v>-3.3583277826930888E-5</v>
      </c>
      <c r="AW81">
        <f t="shared" si="42"/>
        <v>-3.7458057316033199E-5</v>
      </c>
      <c r="AX81">
        <f t="shared" si="43"/>
        <v>-68.581133912348875</v>
      </c>
      <c r="AY81" t="e">
        <f t="shared" si="44"/>
        <v>#VALUE!</v>
      </c>
      <c r="AZ81">
        <f t="shared" si="45"/>
        <v>5.1343999999999959</v>
      </c>
      <c r="BA81">
        <f t="shared" si="51"/>
        <v>-68.581133912348875</v>
      </c>
      <c r="BB81">
        <f t="shared" si="50"/>
        <v>-11.444946204578965</v>
      </c>
      <c r="BC81">
        <f t="shared" si="46"/>
        <v>-0.12350114393585654</v>
      </c>
      <c r="BD81">
        <f t="shared" si="47"/>
        <v>0.72750000000000004</v>
      </c>
      <c r="BE81">
        <f t="shared" si="48"/>
        <v>275.57500000000005</v>
      </c>
      <c r="BF81">
        <f t="shared" si="49"/>
        <v>0.31418866087651126</v>
      </c>
      <c r="BP81" s="54"/>
      <c r="BQ81" s="55"/>
    </row>
    <row r="82" spans="1:69" x14ac:dyDescent="0.35">
      <c r="A82" s="2">
        <v>44722</v>
      </c>
      <c r="B82" t="s">
        <v>18</v>
      </c>
      <c r="C82" t="s">
        <v>547</v>
      </c>
      <c r="D82" t="s">
        <v>123</v>
      </c>
      <c r="E82" t="s">
        <v>21</v>
      </c>
      <c r="F82">
        <v>14</v>
      </c>
      <c r="G82" t="s">
        <v>28</v>
      </c>
      <c r="H82" t="s">
        <v>64</v>
      </c>
      <c r="I82" t="s">
        <v>457</v>
      </c>
      <c r="J82" t="s">
        <v>457</v>
      </c>
      <c r="K82" t="s">
        <v>128</v>
      </c>
      <c r="L82">
        <v>0.54800000000000004</v>
      </c>
      <c r="M82">
        <v>6.11</v>
      </c>
      <c r="N82">
        <v>-0.61099999999999999</v>
      </c>
      <c r="O82" t="s">
        <v>129</v>
      </c>
      <c r="P82">
        <v>0.40600000000000003</v>
      </c>
      <c r="Q82">
        <v>0.14200000000000002</v>
      </c>
      <c r="R82">
        <v>15.6</v>
      </c>
      <c r="S82">
        <v>-1.56</v>
      </c>
      <c r="T82">
        <v>-0.94900000000000007</v>
      </c>
      <c r="U82">
        <v>46.05</v>
      </c>
      <c r="V82">
        <v>1664.6729625</v>
      </c>
      <c r="W82">
        <v>0.34975369458128081</v>
      </c>
      <c r="X82">
        <v>3.2652644947362116E-5</v>
      </c>
      <c r="Y82">
        <v>5.4355975197985955E-6</v>
      </c>
      <c r="Z82">
        <v>5.4355975197985957</v>
      </c>
      <c r="AA82">
        <v>5.7277107690185414</v>
      </c>
      <c r="AB82">
        <v>2.0640324788085598E-2</v>
      </c>
      <c r="AC82">
        <v>27.385200000000001</v>
      </c>
      <c r="AD82">
        <v>39.299999999999997</v>
      </c>
      <c r="AE82">
        <v>410</v>
      </c>
      <c r="AF82">
        <v>32.652644947362113</v>
      </c>
      <c r="AG82">
        <v>16.475333333333335</v>
      </c>
      <c r="AH82" t="s">
        <v>559</v>
      </c>
      <c r="AI82" t="s">
        <v>561</v>
      </c>
      <c r="AJ82" t="s">
        <v>560</v>
      </c>
      <c r="AK82">
        <v>0.64691630239407094</v>
      </c>
      <c r="AL82">
        <v>1.1612499999999999</v>
      </c>
      <c r="AM82">
        <v>648.88749999999993</v>
      </c>
      <c r="AN82" s="54">
        <v>7.270459159014842E-3</v>
      </c>
      <c r="AO82" s="55">
        <v>-1.1395887521660342</v>
      </c>
      <c r="AP82">
        <f t="shared" si="35"/>
        <v>0.25900000000000001</v>
      </c>
      <c r="AQ82">
        <f t="shared" si="36"/>
        <v>-2.4000000000000021E-2</v>
      </c>
      <c r="AR82">
        <f t="shared" si="37"/>
        <v>0.29299999999999993</v>
      </c>
      <c r="AS82">
        <f t="shared" si="38"/>
        <v>-3.3999999999999919E-2</v>
      </c>
      <c r="AT82">
        <f t="shared" si="39"/>
        <v>-0.57300000000000018</v>
      </c>
      <c r="AU82">
        <f t="shared" si="40"/>
        <v>-0.54900000000000015</v>
      </c>
      <c r="AV82">
        <f t="shared" si="41"/>
        <v>-2.0708908790098495E-5</v>
      </c>
      <c r="AW82">
        <f t="shared" si="42"/>
        <v>-3.4473560545755558E-6</v>
      </c>
      <c r="AX82">
        <f t="shared" si="43"/>
        <v>-63.421841702203331</v>
      </c>
      <c r="AY82">
        <f t="shared" si="44"/>
        <v>-0.75710710596094088</v>
      </c>
      <c r="AZ82">
        <f t="shared" si="45"/>
        <v>5.1343999999999959</v>
      </c>
      <c r="BA82">
        <f t="shared" si="51"/>
        <v>-63.421841702203317</v>
      </c>
      <c r="BB82">
        <f t="shared" si="50"/>
        <v>-11.444946204578965</v>
      </c>
      <c r="BC82">
        <f t="shared" si="46"/>
        <v>-0.12350114393585654</v>
      </c>
      <c r="BD82">
        <f t="shared" si="47"/>
        <v>0.72750000000000004</v>
      </c>
      <c r="BE82">
        <f t="shared" si="48"/>
        <v>275.57500000000005</v>
      </c>
      <c r="BF82">
        <f t="shared" si="49"/>
        <v>0.3657815829779667</v>
      </c>
      <c r="BP82" s="54"/>
      <c r="BQ82" s="55"/>
    </row>
    <row r="83" spans="1:69" x14ac:dyDescent="0.35">
      <c r="A83" s="2">
        <v>44722</v>
      </c>
      <c r="B83" t="s">
        <v>18</v>
      </c>
      <c r="C83" t="s">
        <v>547</v>
      </c>
      <c r="D83" t="s">
        <v>123</v>
      </c>
      <c r="E83" t="s">
        <v>21</v>
      </c>
      <c r="F83">
        <v>2</v>
      </c>
      <c r="G83" t="s">
        <v>28</v>
      </c>
      <c r="H83" t="s">
        <v>122</v>
      </c>
      <c r="I83" t="s">
        <v>458</v>
      </c>
      <c r="J83" t="s">
        <v>458</v>
      </c>
      <c r="K83" t="s">
        <v>125</v>
      </c>
      <c r="L83">
        <v>0.85699999999999998</v>
      </c>
      <c r="M83">
        <v>4.87</v>
      </c>
      <c r="N83">
        <v>-0.48699999999999999</v>
      </c>
      <c r="O83" t="s">
        <v>126</v>
      </c>
      <c r="P83">
        <v>0.65700000000000003</v>
      </c>
      <c r="Q83">
        <v>0.19999999999999996</v>
      </c>
      <c r="R83">
        <v>12.86</v>
      </c>
      <c r="S83">
        <v>-1.286</v>
      </c>
      <c r="T83">
        <v>-0.79900000000000004</v>
      </c>
      <c r="U83">
        <v>67.3</v>
      </c>
      <c r="V83">
        <v>3555.4926500000001</v>
      </c>
      <c r="W83">
        <v>0.30441400304413996</v>
      </c>
      <c r="X83">
        <v>2.7522755757189769E-5</v>
      </c>
      <c r="Y83">
        <v>9.7856955802433405E-6</v>
      </c>
      <c r="Z83">
        <v>9.7856955802433401</v>
      </c>
      <c r="AA83">
        <v>12.247428761255744</v>
      </c>
      <c r="AB83">
        <v>4.4134719374905838E-2</v>
      </c>
      <c r="AC83">
        <v>27.385200000000001</v>
      </c>
      <c r="AD83">
        <v>65</v>
      </c>
      <c r="AE83">
        <v>575</v>
      </c>
      <c r="AF83">
        <v>27.522755757189771</v>
      </c>
      <c r="AG83">
        <v>16.475333333333335</v>
      </c>
      <c r="AH83" t="s">
        <v>559</v>
      </c>
      <c r="AI83" t="s">
        <v>561</v>
      </c>
      <c r="AJ83" t="s">
        <v>560</v>
      </c>
      <c r="AK83">
        <v>0.64691630239407094</v>
      </c>
      <c r="AL83">
        <v>1.1612499999999999</v>
      </c>
      <c r="AM83">
        <v>648.88749999999993</v>
      </c>
      <c r="AN83" s="54">
        <v>7.2080243801821205E-3</v>
      </c>
      <c r="AO83" s="55">
        <v>-3.4554590911639607</v>
      </c>
      <c r="AP83">
        <f t="shared" si="35"/>
        <v>5.7000000000000051E-2</v>
      </c>
      <c r="AQ83">
        <f t="shared" si="36"/>
        <v>4.7000000000000042E-2</v>
      </c>
      <c r="AR83">
        <f t="shared" si="37"/>
        <v>0.20399999999999996</v>
      </c>
      <c r="AS83">
        <f t="shared" si="38"/>
        <v>-0.14699999999999991</v>
      </c>
      <c r="AT83">
        <f t="shared" si="39"/>
        <v>-0.20999999999999996</v>
      </c>
      <c r="AU83">
        <f t="shared" si="40"/>
        <v>-0.25700000000000001</v>
      </c>
      <c r="AV83">
        <f t="shared" si="41"/>
        <v>-2.367558310005733E-5</v>
      </c>
      <c r="AW83">
        <f t="shared" si="42"/>
        <v>-8.417836169671805E-6</v>
      </c>
      <c r="AX83">
        <f t="shared" si="43"/>
        <v>-86.021847917146005</v>
      </c>
      <c r="AY83">
        <f t="shared" si="44"/>
        <v>-9.7237029114927616</v>
      </c>
      <c r="AZ83">
        <f t="shared" si="45"/>
        <v>5.1343999999999959</v>
      </c>
      <c r="BA83">
        <f t="shared" si="51"/>
        <v>-86.021847917146005</v>
      </c>
      <c r="BB83">
        <f t="shared" si="50"/>
        <v>-11.444946204578965</v>
      </c>
      <c r="BC83">
        <f t="shared" si="46"/>
        <v>-0.12350114393585654</v>
      </c>
      <c r="BD83">
        <f t="shared" si="47"/>
        <v>0.72750000000000004</v>
      </c>
      <c r="BE83">
        <f t="shared" si="48"/>
        <v>275.57500000000005</v>
      </c>
      <c r="BF83">
        <f t="shared" si="49"/>
        <v>0.13978152082853998</v>
      </c>
      <c r="BP83" s="54"/>
      <c r="BQ83" s="55"/>
    </row>
    <row r="84" spans="1:69" x14ac:dyDescent="0.35">
      <c r="A84" s="2">
        <v>44722</v>
      </c>
      <c r="B84" t="s">
        <v>18</v>
      </c>
      <c r="C84" t="s">
        <v>547</v>
      </c>
      <c r="D84" t="s">
        <v>123</v>
      </c>
      <c r="E84" t="s">
        <v>21</v>
      </c>
      <c r="F84">
        <v>8</v>
      </c>
      <c r="G84" t="s">
        <v>22</v>
      </c>
      <c r="H84" t="s">
        <v>96</v>
      </c>
      <c r="I84" t="s">
        <v>459</v>
      </c>
      <c r="J84" t="s">
        <v>459</v>
      </c>
      <c r="K84" t="s">
        <v>125</v>
      </c>
      <c r="L84">
        <v>0.81399999999999995</v>
      </c>
      <c r="M84">
        <v>2.2400000000000002</v>
      </c>
      <c r="N84">
        <v>-0.22400000000000003</v>
      </c>
      <c r="O84" t="s">
        <v>126</v>
      </c>
      <c r="P84">
        <v>0.64700000000000002</v>
      </c>
      <c r="Q84">
        <v>0.16699999999999993</v>
      </c>
      <c r="R84">
        <v>7.85</v>
      </c>
      <c r="S84">
        <v>-0.78499999999999992</v>
      </c>
      <c r="T84">
        <v>-0.56099999999999994</v>
      </c>
      <c r="U84">
        <v>39.5</v>
      </c>
      <c r="V84">
        <v>1224.7962500000001</v>
      </c>
      <c r="W84">
        <v>0.25811437403400295</v>
      </c>
      <c r="X84">
        <v>2.2464035039880977E-5</v>
      </c>
      <c r="Y84">
        <v>2.7513865876714822E-6</v>
      </c>
      <c r="Z84">
        <v>2.7513865876714823</v>
      </c>
      <c r="AA84">
        <v>4.9044324200917693</v>
      </c>
      <c r="AB84">
        <v>6.1978021731993578E-2</v>
      </c>
      <c r="AC84">
        <v>27.385200000000001</v>
      </c>
      <c r="AD84">
        <v>12.9</v>
      </c>
      <c r="AE84">
        <v>270</v>
      </c>
      <c r="AF84">
        <v>22.464035039880976</v>
      </c>
      <c r="AG84">
        <v>16.475333333333335</v>
      </c>
      <c r="AH84" t="s">
        <v>557</v>
      </c>
      <c r="AI84" t="s">
        <v>558</v>
      </c>
      <c r="AJ84" t="s">
        <v>562</v>
      </c>
      <c r="AK84">
        <v>0.64691630239407094</v>
      </c>
      <c r="AL84">
        <v>1.1612499999999999</v>
      </c>
      <c r="AM84">
        <v>648.88749999999993</v>
      </c>
      <c r="AN84" s="54">
        <v>8.0747271782325696E-3</v>
      </c>
      <c r="AO84" s="55">
        <v>17.219383337391154</v>
      </c>
      <c r="AP84">
        <f t="shared" si="35"/>
        <v>4.6000000000000041E-2</v>
      </c>
      <c r="AQ84">
        <f t="shared" si="36"/>
        <v>0.60299999999999998</v>
      </c>
      <c r="AR84">
        <f t="shared" si="37"/>
        <v>0.247</v>
      </c>
      <c r="AS84">
        <f t="shared" si="38"/>
        <v>-0.20099999999999996</v>
      </c>
      <c r="AT84">
        <f t="shared" si="39"/>
        <v>0.63800000000000012</v>
      </c>
      <c r="AU84">
        <f t="shared" si="40"/>
        <v>3.5000000000000142E-2</v>
      </c>
      <c r="AV84">
        <f t="shared" si="41"/>
        <v>-2.0233392836146094E-5</v>
      </c>
      <c r="AW84">
        <f t="shared" si="42"/>
        <v>-1.9582833916555641E-6</v>
      </c>
      <c r="AX84">
        <f t="shared" si="43"/>
        <v>-71.174418034539926</v>
      </c>
      <c r="AY84">
        <f t="shared" si="44"/>
        <v>-3.5737223596623768</v>
      </c>
      <c r="AZ84">
        <f t="shared" si="45"/>
        <v>6.9719999999999978</v>
      </c>
      <c r="BA84">
        <f t="shared" si="51"/>
        <v>-90.070162373879995</v>
      </c>
      <c r="BB84">
        <f t="shared" si="50"/>
        <v>-10.817132384300812</v>
      </c>
      <c r="BC84">
        <f t="shared" si="46"/>
        <v>-0.2089134212409286</v>
      </c>
      <c r="BD84">
        <f t="shared" si="47"/>
        <v>1.0025000000000004</v>
      </c>
      <c r="BE84">
        <f t="shared" si="48"/>
        <v>481.10000000000025</v>
      </c>
      <c r="BF84">
        <f t="shared" si="49"/>
        <v>9.9298376261200055E-2</v>
      </c>
      <c r="BP84" s="54"/>
      <c r="BQ84" s="55"/>
    </row>
    <row r="85" spans="1:69" x14ac:dyDescent="0.35">
      <c r="A85" s="2">
        <v>44722</v>
      </c>
      <c r="B85" t="s">
        <v>18</v>
      </c>
      <c r="C85" t="s">
        <v>547</v>
      </c>
      <c r="D85" t="s">
        <v>123</v>
      </c>
      <c r="E85" t="s">
        <v>21</v>
      </c>
      <c r="F85">
        <v>10</v>
      </c>
      <c r="G85" t="s">
        <v>22</v>
      </c>
      <c r="H85" t="s">
        <v>130</v>
      </c>
      <c r="I85" t="s">
        <v>460</v>
      </c>
      <c r="J85" t="s">
        <v>460</v>
      </c>
      <c r="K85" t="s">
        <v>128</v>
      </c>
      <c r="L85">
        <v>0.71699999999999997</v>
      </c>
      <c r="M85">
        <v>2.79</v>
      </c>
      <c r="N85">
        <v>-0.27900000000000003</v>
      </c>
      <c r="O85" t="s">
        <v>129</v>
      </c>
      <c r="P85">
        <v>0.64700000000000002</v>
      </c>
      <c r="Q85">
        <v>6.9999999999999951E-2</v>
      </c>
      <c r="R85">
        <v>2.35</v>
      </c>
      <c r="S85">
        <v>-0.23500000000000001</v>
      </c>
      <c r="T85">
        <v>4.4000000000000011E-2</v>
      </c>
      <c r="U85">
        <v>47.6</v>
      </c>
      <c r="V85">
        <v>1778.6216000000002</v>
      </c>
      <c r="W85">
        <v>0.10819165378670781</v>
      </c>
      <c r="X85">
        <v>7.702637845597036E-6</v>
      </c>
      <c r="Y85">
        <v>1.3700078049156354E-6</v>
      </c>
      <c r="Z85">
        <v>1.3700078049156355</v>
      </c>
      <c r="AA85">
        <v>31.13654102080989</v>
      </c>
      <c r="AB85">
        <v>0.39347697159435135</v>
      </c>
      <c r="AC85">
        <v>27.385200000000001</v>
      </c>
      <c r="AD85">
        <v>17.7</v>
      </c>
      <c r="AE85">
        <v>375</v>
      </c>
      <c r="AF85">
        <v>7.7026378455970361</v>
      </c>
      <c r="AG85">
        <v>16.475333333333335</v>
      </c>
      <c r="AH85" t="s">
        <v>557</v>
      </c>
      <c r="AI85" t="s">
        <v>558</v>
      </c>
      <c r="AJ85" t="s">
        <v>562</v>
      </c>
      <c r="AK85">
        <v>0.64691630239407094</v>
      </c>
      <c r="AL85">
        <v>1.1612499999999999</v>
      </c>
      <c r="AM85">
        <v>648.88749999999993</v>
      </c>
      <c r="AN85" s="54">
        <v>-1.7127437005219813E-2</v>
      </c>
      <c r="AO85" s="55">
        <v>0.49401881407737724</v>
      </c>
      <c r="AP85">
        <f t="shared" si="35"/>
        <v>0.127</v>
      </c>
      <c r="AQ85">
        <f t="shared" si="36"/>
        <v>0.51300000000000001</v>
      </c>
      <c r="AR85">
        <f t="shared" si="37"/>
        <v>6.3999999999999946E-2</v>
      </c>
      <c r="AS85">
        <f t="shared" si="38"/>
        <v>6.3000000000000056E-2</v>
      </c>
      <c r="AT85">
        <f t="shared" si="39"/>
        <v>1.67</v>
      </c>
      <c r="AU85">
        <f t="shared" si="40"/>
        <v>1.157</v>
      </c>
      <c r="AV85">
        <f t="shared" si="41"/>
        <v>7.4105768856147313E-6</v>
      </c>
      <c r="AW85">
        <f t="shared" si="42"/>
        <v>4.8105306790765789E-7</v>
      </c>
      <c r="AX85">
        <f t="shared" si="43"/>
        <v>35.11316258065267</v>
      </c>
      <c r="AY85">
        <f t="shared" si="44"/>
        <v>-29.473413551965962</v>
      </c>
      <c r="AZ85">
        <f t="shared" si="45"/>
        <v>5.1343999999999959</v>
      </c>
      <c r="BA85">
        <f t="shared" si="51"/>
        <v>96.208299470430745</v>
      </c>
      <c r="BB85">
        <f t="shared" si="50"/>
        <v>-11.444946204578965</v>
      </c>
      <c r="BC85">
        <f t="shared" si="46"/>
        <v>-0.12350114393585654</v>
      </c>
      <c r="BD85">
        <f t="shared" si="47"/>
        <v>0.72750000000000004</v>
      </c>
      <c r="BE85">
        <f t="shared" si="48"/>
        <v>275.57500000000005</v>
      </c>
      <c r="BF85">
        <f t="shared" si="49"/>
        <v>1.9620829947043075</v>
      </c>
      <c r="BP85" s="54"/>
      <c r="BQ85" s="55"/>
    </row>
    <row r="86" spans="1:69" x14ac:dyDescent="0.35">
      <c r="A86" s="2">
        <v>44722</v>
      </c>
      <c r="B86" t="s">
        <v>18</v>
      </c>
      <c r="C86" t="s">
        <v>547</v>
      </c>
      <c r="D86" t="s">
        <v>123</v>
      </c>
      <c r="E86" t="s">
        <v>21</v>
      </c>
      <c r="F86">
        <v>12</v>
      </c>
      <c r="G86" t="s">
        <v>30</v>
      </c>
      <c r="H86" t="s">
        <v>115</v>
      </c>
      <c r="I86" t="s">
        <v>461</v>
      </c>
      <c r="J86" t="s">
        <v>461</v>
      </c>
      <c r="K86" t="s">
        <v>128</v>
      </c>
      <c r="L86">
        <v>0.502</v>
      </c>
      <c r="M86">
        <v>8.65</v>
      </c>
      <c r="N86">
        <v>-0.86499999999999999</v>
      </c>
      <c r="O86" t="s">
        <v>129</v>
      </c>
      <c r="P86">
        <v>0.55200000000000005</v>
      </c>
      <c r="Q86">
        <v>-5.0000000000000044E-2</v>
      </c>
      <c r="R86">
        <v>5.53</v>
      </c>
      <c r="S86">
        <v>-0.55300000000000005</v>
      </c>
      <c r="T86">
        <v>0.31199999999999994</v>
      </c>
      <c r="U86">
        <v>84.3</v>
      </c>
      <c r="V86">
        <v>5578.59465</v>
      </c>
      <c r="W86">
        <v>9.96015936254981E-2</v>
      </c>
      <c r="X86">
        <v>6.9568519462602977E-6</v>
      </c>
      <c r="Y86">
        <v>3.8809457048249789E-6</v>
      </c>
      <c r="Z86">
        <v>3.8809457048249789</v>
      </c>
      <c r="AA86">
        <v>12.438928541105703</v>
      </c>
      <c r="AB86">
        <v>4.9393403669823921E-2</v>
      </c>
      <c r="AC86">
        <v>27.385200000000001</v>
      </c>
      <c r="AD86">
        <v>85</v>
      </c>
      <c r="AE86">
        <v>767</v>
      </c>
      <c r="AF86">
        <v>6.956851946260298</v>
      </c>
      <c r="AG86">
        <v>16.475333333333335</v>
      </c>
      <c r="AH86" t="s">
        <v>557</v>
      </c>
      <c r="AI86" t="s">
        <v>561</v>
      </c>
      <c r="AJ86" t="s">
        <v>560</v>
      </c>
      <c r="AK86">
        <v>0.64691630239407094</v>
      </c>
      <c r="AL86">
        <v>1.1612499999999999</v>
      </c>
      <c r="AM86">
        <v>648.88749999999993</v>
      </c>
      <c r="AN86" s="54">
        <v>8.7332741322144504E-3</v>
      </c>
      <c r="AO86" s="55">
        <v>-3.3283370322391583</v>
      </c>
      <c r="AP86">
        <f t="shared" si="35"/>
        <v>0.11399999999999999</v>
      </c>
      <c r="AQ86">
        <f t="shared" si="36"/>
        <v>-5.3000000000000047E-2</v>
      </c>
      <c r="AR86">
        <f t="shared" si="37"/>
        <v>0.17199999999999993</v>
      </c>
      <c r="AS86">
        <f t="shared" si="38"/>
        <v>-5.799999999999994E-2</v>
      </c>
      <c r="AT86">
        <f t="shared" si="39"/>
        <v>0.42899999999999994</v>
      </c>
      <c r="AU86">
        <f t="shared" si="40"/>
        <v>0.48199999999999998</v>
      </c>
      <c r="AV86">
        <f t="shared" si="41"/>
        <v>6.9977594766401495E-6</v>
      </c>
      <c r="AW86">
        <f t="shared" si="42"/>
        <v>3.9037663578371545E-6</v>
      </c>
      <c r="AX86">
        <f t="shared" si="43"/>
        <v>100.588017837606</v>
      </c>
      <c r="AY86">
        <f t="shared" si="44"/>
        <v>33.353495356906834</v>
      </c>
      <c r="AZ86">
        <f t="shared" si="45"/>
        <v>6.9719999999999978</v>
      </c>
      <c r="BA86">
        <f t="shared" si="51"/>
        <v>100.588017837606</v>
      </c>
      <c r="BB86">
        <f t="shared" si="50"/>
        <v>-10.817132384300812</v>
      </c>
      <c r="BC86">
        <f t="shared" si="46"/>
        <v>-0.2089134212409286</v>
      </c>
      <c r="BD86">
        <f t="shared" si="47"/>
        <v>1.0025000000000004</v>
      </c>
      <c r="BE86">
        <f t="shared" si="48"/>
        <v>481.10000000000025</v>
      </c>
      <c r="BF86">
        <f t="shared" si="49"/>
        <v>2.00588017837606</v>
      </c>
      <c r="BP86" s="54"/>
      <c r="BQ86" s="55"/>
    </row>
    <row r="87" spans="1:69" x14ac:dyDescent="0.35">
      <c r="A87" s="2">
        <v>44722</v>
      </c>
      <c r="B87" t="s">
        <v>18</v>
      </c>
      <c r="C87" t="s">
        <v>547</v>
      </c>
      <c r="D87" t="s">
        <v>123</v>
      </c>
      <c r="E87" t="s">
        <v>21</v>
      </c>
      <c r="F87">
        <v>3</v>
      </c>
      <c r="G87" t="s">
        <v>33</v>
      </c>
      <c r="H87" t="s">
        <v>97</v>
      </c>
      <c r="I87" t="s">
        <v>462</v>
      </c>
      <c r="J87" t="s">
        <v>462</v>
      </c>
      <c r="K87" t="s">
        <v>125</v>
      </c>
      <c r="L87">
        <v>0.72199999999999998</v>
      </c>
      <c r="M87">
        <v>2.12</v>
      </c>
      <c r="N87">
        <v>-0.21200000000000002</v>
      </c>
      <c r="O87" t="s">
        <v>126</v>
      </c>
      <c r="P87">
        <v>0.53400000000000003</v>
      </c>
      <c r="Q87">
        <v>0.18799999999999994</v>
      </c>
      <c r="R87">
        <v>13.66</v>
      </c>
      <c r="S87">
        <v>-1.3660000000000001</v>
      </c>
      <c r="T87">
        <v>-1.1540000000000001</v>
      </c>
      <c r="U87">
        <v>70.599999999999994</v>
      </c>
      <c r="V87">
        <v>3912.7225999999991</v>
      </c>
      <c r="W87">
        <v>0.35205992509363282</v>
      </c>
      <c r="X87">
        <v>3.2917889756924351E-5</v>
      </c>
      <c r="Y87">
        <v>1.2879857119622639E-5</v>
      </c>
      <c r="Z87">
        <v>12.879857119622638</v>
      </c>
      <c r="AA87">
        <v>11.161054696380102</v>
      </c>
      <c r="AB87">
        <v>5.5968140771545709E-2</v>
      </c>
      <c r="AC87">
        <v>27.385200000000001</v>
      </c>
      <c r="AD87">
        <v>59.2</v>
      </c>
      <c r="AE87">
        <v>370</v>
      </c>
      <c r="AF87">
        <v>32.917889756924353</v>
      </c>
      <c r="AG87">
        <v>16.475333333333335</v>
      </c>
      <c r="AH87" t="s">
        <v>559</v>
      </c>
      <c r="AI87" t="s">
        <v>561</v>
      </c>
      <c r="AJ87" t="s">
        <v>560</v>
      </c>
      <c r="AK87">
        <v>0.64691630239407094</v>
      </c>
      <c r="AL87">
        <v>1.1612499999999999</v>
      </c>
      <c r="AM87">
        <v>648.88749999999993</v>
      </c>
      <c r="AN87" s="54">
        <v>-7.4883720506258869E-2</v>
      </c>
      <c r="AO87" s="55">
        <v>9.0798782696057145</v>
      </c>
      <c r="AP87">
        <f t="shared" si="35"/>
        <v>7.6000000000000068E-2</v>
      </c>
      <c r="AQ87">
        <f t="shared" si="36"/>
        <v>0.47400000000000003</v>
      </c>
      <c r="AR87">
        <f t="shared" si="37"/>
        <v>0.23699999999999999</v>
      </c>
      <c r="AS87">
        <f t="shared" si="38"/>
        <v>-0.16099999999999992</v>
      </c>
      <c r="AT87">
        <f t="shared" si="39"/>
        <v>5.8999999999999941E-2</v>
      </c>
      <c r="AU87">
        <f t="shared" si="40"/>
        <v>-0.41500000000000015</v>
      </c>
      <c r="AV87">
        <f t="shared" si="41"/>
        <v>-3.0996604652607747E-5</v>
      </c>
      <c r="AW87">
        <f t="shared" si="42"/>
        <v>-1.2128111554752347E-5</v>
      </c>
      <c r="AX87">
        <f t="shared" si="43"/>
        <v>-94.163401364717032</v>
      </c>
      <c r="AY87">
        <f t="shared" si="44"/>
        <v>-10.143807653253861</v>
      </c>
      <c r="AZ87">
        <f t="shared" si="45"/>
        <v>5.1343999999999959</v>
      </c>
      <c r="BA87">
        <f t="shared" si="51"/>
        <v>-94.163401364717032</v>
      </c>
      <c r="BB87">
        <f t="shared" si="50"/>
        <v>-11.444946204578965</v>
      </c>
      <c r="BC87">
        <f t="shared" si="46"/>
        <v>-0.12350114393585654</v>
      </c>
      <c r="BD87">
        <f t="shared" si="47"/>
        <v>0.72750000000000004</v>
      </c>
      <c r="BE87">
        <f t="shared" si="48"/>
        <v>275.57500000000005</v>
      </c>
      <c r="BF87">
        <f t="shared" si="49"/>
        <v>5.8365986352829774E-2</v>
      </c>
      <c r="BP87" s="54"/>
      <c r="BQ87" s="55"/>
    </row>
    <row r="88" spans="1:69" x14ac:dyDescent="0.35">
      <c r="A88" s="2">
        <v>44722</v>
      </c>
      <c r="B88" t="s">
        <v>18</v>
      </c>
      <c r="C88" t="s">
        <v>547</v>
      </c>
      <c r="D88" t="s">
        <v>123</v>
      </c>
      <c r="E88" t="s">
        <v>21</v>
      </c>
      <c r="F88">
        <v>7</v>
      </c>
      <c r="G88" t="s">
        <v>26</v>
      </c>
      <c r="H88" t="s">
        <v>92</v>
      </c>
      <c r="I88" t="s">
        <v>463</v>
      </c>
      <c r="J88" t="s">
        <v>463</v>
      </c>
      <c r="K88" t="s">
        <v>125</v>
      </c>
      <c r="L88">
        <v>0.65500000000000003</v>
      </c>
      <c r="M88">
        <v>4.29</v>
      </c>
      <c r="N88">
        <v>-0.42899999999999999</v>
      </c>
      <c r="O88" t="s">
        <v>126</v>
      </c>
      <c r="P88">
        <v>0.47799999999999998</v>
      </c>
      <c r="Q88">
        <v>0.17700000000000005</v>
      </c>
      <c r="R88">
        <v>9.43</v>
      </c>
      <c r="S88">
        <v>-0.94299999999999995</v>
      </c>
      <c r="T88">
        <v>-0.51400000000000001</v>
      </c>
      <c r="U88">
        <v>39.85</v>
      </c>
      <c r="V88">
        <v>1246.5976625000001</v>
      </c>
      <c r="W88">
        <v>0.37029288702928881</v>
      </c>
      <c r="X88">
        <v>3.5028884837824529E-5</v>
      </c>
      <c r="Y88">
        <v>4.3666925958813755E-6</v>
      </c>
      <c r="Z88">
        <v>4.3666925958813758</v>
      </c>
      <c r="AA88">
        <v>8.4955108869287468</v>
      </c>
      <c r="AB88">
        <v>0.36369699791122245</v>
      </c>
      <c r="AC88">
        <v>27.385200000000001</v>
      </c>
      <c r="AD88">
        <v>37.4</v>
      </c>
      <c r="AE88">
        <v>677</v>
      </c>
      <c r="AF88">
        <v>35.028884837824528</v>
      </c>
      <c r="AG88">
        <v>16.475333333333335</v>
      </c>
      <c r="AH88" t="s">
        <v>559</v>
      </c>
      <c r="AI88" t="s">
        <v>558</v>
      </c>
      <c r="AJ88" t="s">
        <v>560</v>
      </c>
      <c r="AK88">
        <v>0.64691630239407094</v>
      </c>
      <c r="AL88">
        <v>1.1612499999999999</v>
      </c>
      <c r="AM88">
        <v>648.88749999999993</v>
      </c>
      <c r="AN88" s="54">
        <v>2.5419450526450562E-3</v>
      </c>
      <c r="AO88" s="55">
        <v>5.7192564302052347</v>
      </c>
      <c r="AP88">
        <f t="shared" si="35"/>
        <v>4.2999999999999927E-2</v>
      </c>
      <c r="AQ88">
        <f t="shared" si="36"/>
        <v>1.0669999999999999</v>
      </c>
      <c r="AR88">
        <f t="shared" si="37"/>
        <v>0.26900000000000002</v>
      </c>
      <c r="AS88">
        <f t="shared" si="38"/>
        <v>-0.22600000000000009</v>
      </c>
      <c r="AT88">
        <f t="shared" si="39"/>
        <v>1.238</v>
      </c>
      <c r="AU88">
        <f t="shared" si="40"/>
        <v>0.17100000000000004</v>
      </c>
      <c r="AV88">
        <f t="shared" si="41"/>
        <v>-3.0506241805630419E-5</v>
      </c>
      <c r="AW88">
        <f t="shared" si="42"/>
        <v>-3.8029009726558663E-6</v>
      </c>
      <c r="AX88">
        <f t="shared" si="43"/>
        <v>-87.088818119295325</v>
      </c>
      <c r="AY88">
        <f t="shared" si="44"/>
        <v>-7.6724574223659596</v>
      </c>
      <c r="AZ88">
        <f t="shared" si="45"/>
        <v>6.9719999999999978</v>
      </c>
      <c r="BA88">
        <f t="shared" si="51"/>
        <v>-87.088818119295325</v>
      </c>
      <c r="BB88">
        <f t="shared" si="50"/>
        <v>-10.817132384300812</v>
      </c>
      <c r="BC88">
        <f t="shared" si="46"/>
        <v>-0.2089134212409286</v>
      </c>
      <c r="BD88">
        <f t="shared" si="47"/>
        <v>1.0025000000000004</v>
      </c>
      <c r="BE88">
        <f t="shared" si="48"/>
        <v>481.10000000000025</v>
      </c>
      <c r="BF88">
        <f t="shared" si="49"/>
        <v>0.12911181880704681</v>
      </c>
      <c r="BP88" s="54"/>
      <c r="BQ88" s="55"/>
    </row>
    <row r="89" spans="1:69" x14ac:dyDescent="0.35">
      <c r="A89" s="2">
        <v>44722</v>
      </c>
      <c r="B89" t="s">
        <v>18</v>
      </c>
      <c r="C89" t="s">
        <v>547</v>
      </c>
      <c r="D89" t="s">
        <v>123</v>
      </c>
      <c r="E89" t="s">
        <v>21</v>
      </c>
      <c r="F89">
        <v>6</v>
      </c>
      <c r="G89" t="s">
        <v>41</v>
      </c>
      <c r="H89" t="s">
        <v>127</v>
      </c>
      <c r="I89" t="s">
        <v>464</v>
      </c>
      <c r="J89" t="s">
        <v>464</v>
      </c>
      <c r="K89" t="s">
        <v>125</v>
      </c>
      <c r="L89">
        <v>0.71399999999999997</v>
      </c>
      <c r="M89">
        <v>2.4500000000000002</v>
      </c>
      <c r="N89">
        <v>-0.24500000000000002</v>
      </c>
      <c r="O89" t="s">
        <v>126</v>
      </c>
      <c r="P89">
        <v>0.57999999999999996</v>
      </c>
      <c r="Q89">
        <v>0.13400000000000001</v>
      </c>
      <c r="R89">
        <v>3.92</v>
      </c>
      <c r="S89">
        <v>-0.39200000000000002</v>
      </c>
      <c r="T89">
        <v>-0.14699999999999999</v>
      </c>
      <c r="U89">
        <v>77.400000000000006</v>
      </c>
      <c r="V89">
        <v>4702.7466000000013</v>
      </c>
      <c r="W89">
        <v>0.23103448275862071</v>
      </c>
      <c r="X89">
        <v>1.9598963680461674E-5</v>
      </c>
      <c r="Y89">
        <v>9.2168959811814645E-6</v>
      </c>
      <c r="Z89">
        <v>9.2168959811814641</v>
      </c>
      <c r="AA89">
        <v>62.6999726610984</v>
      </c>
      <c r="AB89">
        <v>0.76803282651023119</v>
      </c>
      <c r="AC89">
        <v>27.385200000000001</v>
      </c>
      <c r="AD89">
        <v>73</v>
      </c>
      <c r="AE89">
        <v>800</v>
      </c>
      <c r="AF89">
        <v>19.598963680461672</v>
      </c>
      <c r="AG89">
        <v>16.475333333333335</v>
      </c>
      <c r="AH89" t="s">
        <v>559</v>
      </c>
      <c r="AI89" t="s">
        <v>558</v>
      </c>
      <c r="AJ89" t="s">
        <v>562</v>
      </c>
      <c r="AK89">
        <v>0.64691630239407094</v>
      </c>
      <c r="AL89">
        <v>1.1612499999999999</v>
      </c>
      <c r="AM89">
        <v>648.88749999999993</v>
      </c>
      <c r="AN89" s="54">
        <v>2.7239612434768117E-2</v>
      </c>
      <c r="AO89" s="55">
        <v>4.5314020157360666</v>
      </c>
      <c r="AP89">
        <f t="shared" si="35"/>
        <v>0.10499999999999998</v>
      </c>
      <c r="AQ89">
        <f t="shared" si="36"/>
        <v>0.53300000000000003</v>
      </c>
      <c r="AR89">
        <f t="shared" si="37"/>
        <v>5.0000000000000044E-2</v>
      </c>
      <c r="AS89">
        <f t="shared" si="38"/>
        <v>5.4999999999999938E-2</v>
      </c>
      <c r="AT89">
        <f t="shared" si="39"/>
        <v>1.4529999999999998</v>
      </c>
      <c r="AU89">
        <f t="shared" si="40"/>
        <v>0.91999999999999993</v>
      </c>
      <c r="AV89">
        <f t="shared" si="41"/>
        <v>7.4333504757606482E-6</v>
      </c>
      <c r="AW89">
        <f t="shared" si="42"/>
        <v>3.4957163676491788E-6</v>
      </c>
      <c r="AX89">
        <f t="shared" si="43"/>
        <v>37.927262874470259</v>
      </c>
      <c r="AY89">
        <f t="shared" si="44"/>
        <v>-50.785621818707916</v>
      </c>
      <c r="AZ89">
        <f t="shared" si="45"/>
        <v>6.9719999999999978</v>
      </c>
      <c r="BA89">
        <f t="shared" si="51"/>
        <v>37.927262874470266</v>
      </c>
      <c r="BB89">
        <f t="shared" si="50"/>
        <v>-10.817132384300812</v>
      </c>
      <c r="BC89">
        <f t="shared" si="46"/>
        <v>-0.2089134212409286</v>
      </c>
      <c r="BD89">
        <f t="shared" si="47"/>
        <v>1.0025000000000004</v>
      </c>
      <c r="BE89">
        <f t="shared" si="48"/>
        <v>481.10000000000025</v>
      </c>
      <c r="BF89">
        <f t="shared" si="49"/>
        <v>1.3792726287447026</v>
      </c>
      <c r="BP89" s="54"/>
      <c r="BQ89" s="55"/>
    </row>
    <row r="90" spans="1:69" x14ac:dyDescent="0.35">
      <c r="A90" s="2">
        <v>44722</v>
      </c>
      <c r="B90" t="s">
        <v>18</v>
      </c>
      <c r="C90" t="s">
        <v>547</v>
      </c>
      <c r="D90" t="s">
        <v>123</v>
      </c>
      <c r="E90" t="s">
        <v>21</v>
      </c>
      <c r="F90">
        <v>1</v>
      </c>
      <c r="G90" t="s">
        <v>29</v>
      </c>
      <c r="H90" t="s">
        <v>124</v>
      </c>
      <c r="I90" t="s">
        <v>465</v>
      </c>
      <c r="J90" t="s">
        <v>465</v>
      </c>
      <c r="K90" t="s">
        <v>125</v>
      </c>
      <c r="L90">
        <v>0.76300000000000001</v>
      </c>
      <c r="M90">
        <v>2.34</v>
      </c>
      <c r="N90">
        <v>-0.23399999999999999</v>
      </c>
      <c r="O90" t="s">
        <v>126</v>
      </c>
      <c r="P90">
        <v>0.58399999999999996</v>
      </c>
      <c r="Q90">
        <v>0.17900000000000005</v>
      </c>
      <c r="R90">
        <v>4.42</v>
      </c>
      <c r="S90">
        <v>-0.442</v>
      </c>
      <c r="T90">
        <v>-0.20800000000000002</v>
      </c>
      <c r="U90">
        <v>69.05</v>
      </c>
      <c r="V90">
        <v>3742.8034624999996</v>
      </c>
      <c r="W90">
        <v>0.30650684931506861</v>
      </c>
      <c r="X90">
        <v>2.7755868914346271E-5</v>
      </c>
      <c r="Y90">
        <v>1.0388476227731133E-5</v>
      </c>
      <c r="Z90">
        <v>10.388476227731134</v>
      </c>
      <c r="AA90">
        <v>49.944597248707375</v>
      </c>
      <c r="AB90">
        <v>1</v>
      </c>
      <c r="AC90">
        <v>27.385200000000001</v>
      </c>
      <c r="AD90">
        <v>55.9</v>
      </c>
      <c r="AE90">
        <v>590</v>
      </c>
      <c r="AF90">
        <v>27.755868914346273</v>
      </c>
      <c r="AG90">
        <v>16.475333333333335</v>
      </c>
      <c r="AH90" t="s">
        <v>557</v>
      </c>
      <c r="AI90" t="s">
        <v>558</v>
      </c>
      <c r="AJ90" t="s">
        <v>562</v>
      </c>
      <c r="AK90">
        <v>0.64691630239407094</v>
      </c>
      <c r="AL90">
        <v>1.1612499999999999</v>
      </c>
      <c r="AM90">
        <v>648.88749999999993</v>
      </c>
      <c r="AN90" s="54">
        <v>-4.6514881421519929E-3</v>
      </c>
      <c r="AO90" s="55">
        <v>6.8265645362387666</v>
      </c>
      <c r="AP90">
        <f t="shared" si="35"/>
        <v>4.3000000000000038E-2</v>
      </c>
      <c r="AQ90">
        <f t="shared" si="36"/>
        <v>1.0189999999999999</v>
      </c>
      <c r="AR90">
        <f t="shared" si="37"/>
        <v>4.7000000000000042E-2</v>
      </c>
      <c r="AS90">
        <f t="shared" si="38"/>
        <v>-4.0000000000000036E-3</v>
      </c>
      <c r="AT90">
        <f t="shared" si="39"/>
        <v>1.8030000000000002</v>
      </c>
      <c r="AU90">
        <f t="shared" si="40"/>
        <v>0.78400000000000025</v>
      </c>
      <c r="AV90">
        <f t="shared" si="41"/>
        <v>-3.2149591766071217E-6</v>
      </c>
      <c r="AW90">
        <f t="shared" si="42"/>
        <v>-1.2032960338001297E-6</v>
      </c>
      <c r="AX90">
        <f t="shared" si="43"/>
        <v>-11.582988760065085</v>
      </c>
      <c r="AY90">
        <f t="shared" si="44"/>
        <v>-40.685343020954349</v>
      </c>
      <c r="AZ90">
        <f t="shared" si="45"/>
        <v>5.1343999999999959</v>
      </c>
      <c r="BA90">
        <f t="shared" si="51"/>
        <v>-11.582988760065071</v>
      </c>
      <c r="BB90">
        <f t="shared" si="50"/>
        <v>-11.444946204578965</v>
      </c>
      <c r="BC90">
        <f t="shared" si="46"/>
        <v>-0.12350114393585654</v>
      </c>
      <c r="BD90">
        <f t="shared" si="47"/>
        <v>0.72750000000000004</v>
      </c>
      <c r="BE90">
        <f t="shared" si="48"/>
        <v>275.57500000000005</v>
      </c>
      <c r="BF90">
        <f t="shared" si="49"/>
        <v>0.88417011239934939</v>
      </c>
      <c r="BP90" s="54"/>
      <c r="BQ90" s="55"/>
    </row>
    <row r="91" spans="1:69" x14ac:dyDescent="0.35">
      <c r="A91" s="2">
        <v>44722</v>
      </c>
      <c r="B91" t="s">
        <v>18</v>
      </c>
      <c r="C91" t="s">
        <v>547</v>
      </c>
      <c r="D91" t="s">
        <v>123</v>
      </c>
      <c r="E91" t="s">
        <v>21</v>
      </c>
      <c r="F91">
        <v>15</v>
      </c>
      <c r="G91" t="s">
        <v>37</v>
      </c>
      <c r="H91" t="s">
        <v>132</v>
      </c>
      <c r="I91" t="s">
        <v>466</v>
      </c>
      <c r="J91" t="s">
        <v>466</v>
      </c>
      <c r="K91" t="s">
        <v>128</v>
      </c>
      <c r="L91">
        <v>0.80600000000000005</v>
      </c>
      <c r="M91">
        <v>2.56</v>
      </c>
      <c r="N91">
        <v>-0.25600000000000001</v>
      </c>
      <c r="O91" t="s">
        <v>129</v>
      </c>
      <c r="P91">
        <v>0.67</v>
      </c>
      <c r="Q91">
        <v>0.13600000000000001</v>
      </c>
      <c r="R91">
        <v>12.76</v>
      </c>
      <c r="S91">
        <v>-1.276</v>
      </c>
      <c r="T91">
        <v>-1.02</v>
      </c>
      <c r="U91">
        <v>67.400000000000006</v>
      </c>
      <c r="V91">
        <v>3566.066600000001</v>
      </c>
      <c r="W91">
        <v>0.20298507462686569</v>
      </c>
      <c r="X91">
        <v>1.671226353782392E-5</v>
      </c>
      <c r="Y91">
        <v>5.9597044812631735E-6</v>
      </c>
      <c r="Z91">
        <v>5.9597044812631736</v>
      </c>
      <c r="AA91">
        <v>5.8428475306501699</v>
      </c>
      <c r="AB91">
        <v>0.10702487697542425</v>
      </c>
      <c r="AC91">
        <v>27.385200000000001</v>
      </c>
      <c r="AD91">
        <v>57</v>
      </c>
      <c r="AE91">
        <v>720</v>
      </c>
      <c r="AF91">
        <v>16.712263537823919</v>
      </c>
      <c r="AG91">
        <v>16.475333333333335</v>
      </c>
      <c r="AH91" t="s">
        <v>557</v>
      </c>
      <c r="AI91" t="s">
        <v>558</v>
      </c>
      <c r="AJ91" t="s">
        <v>562</v>
      </c>
      <c r="AK91">
        <v>0.64691630239407094</v>
      </c>
      <c r="AL91">
        <v>1.1612499999999999</v>
      </c>
      <c r="AM91">
        <v>648.88749999999993</v>
      </c>
      <c r="AN91" s="54">
        <v>4.4630023372803564E-2</v>
      </c>
      <c r="AO91" s="55">
        <v>2.1674015942546672</v>
      </c>
      <c r="AP91">
        <f t="shared" si="35"/>
        <v>4.9999999999999933E-2</v>
      </c>
      <c r="AQ91">
        <f t="shared" si="36"/>
        <v>0.83099999999999996</v>
      </c>
      <c r="AR91">
        <f t="shared" si="37"/>
        <v>5.3999999999999937E-2</v>
      </c>
      <c r="AS91">
        <f t="shared" si="38"/>
        <v>-4.0000000000000036E-3</v>
      </c>
      <c r="AT91">
        <f t="shared" si="39"/>
        <v>1.159</v>
      </c>
      <c r="AU91">
        <f t="shared" si="40"/>
        <v>0.32800000000000007</v>
      </c>
      <c r="AV91">
        <f t="shared" si="41"/>
        <v>-2.0690870854564558E-6</v>
      </c>
      <c r="AW91">
        <f t="shared" si="42"/>
        <v>-7.3785023479376205E-7</v>
      </c>
      <c r="AX91">
        <f t="shared" si="43"/>
        <v>-12.380651374803957</v>
      </c>
      <c r="AY91">
        <f t="shared" si="44"/>
        <v>-1.9690684160586187</v>
      </c>
      <c r="AZ91">
        <f t="shared" si="45"/>
        <v>6.9719999999999978</v>
      </c>
      <c r="BA91">
        <f t="shared" si="51"/>
        <v>-12.380651374803938</v>
      </c>
      <c r="BB91">
        <f t="shared" si="50"/>
        <v>-10.817132384300812</v>
      </c>
      <c r="BC91">
        <f t="shared" si="46"/>
        <v>-0.2089134212409286</v>
      </c>
      <c r="BD91">
        <f t="shared" si="47"/>
        <v>1.0025000000000004</v>
      </c>
      <c r="BE91">
        <f t="shared" si="48"/>
        <v>481.10000000000025</v>
      </c>
      <c r="BF91">
        <f t="shared" si="49"/>
        <v>0.87619348625196058</v>
      </c>
      <c r="BP91" s="54"/>
      <c r="BQ91" s="55"/>
    </row>
    <row r="92" spans="1:69" x14ac:dyDescent="0.35">
      <c r="A92" s="2">
        <v>44722</v>
      </c>
      <c r="B92" t="s">
        <v>18</v>
      </c>
      <c r="C92" t="s">
        <v>547</v>
      </c>
      <c r="D92" t="s">
        <v>123</v>
      </c>
      <c r="E92" t="s">
        <v>21</v>
      </c>
      <c r="F92">
        <v>9</v>
      </c>
      <c r="G92" t="s">
        <v>37</v>
      </c>
      <c r="H92" t="s">
        <v>76</v>
      </c>
      <c r="I92" t="s">
        <v>467</v>
      </c>
      <c r="J92" t="s">
        <v>467</v>
      </c>
      <c r="K92" t="s">
        <v>128</v>
      </c>
      <c r="L92">
        <v>0.65500000000000003</v>
      </c>
      <c r="M92">
        <v>3.08</v>
      </c>
      <c r="N92">
        <v>-0.308</v>
      </c>
      <c r="O92" t="s">
        <v>129</v>
      </c>
      <c r="P92">
        <v>0.627</v>
      </c>
      <c r="Q92">
        <v>2.8000000000000025E-2</v>
      </c>
      <c r="R92">
        <v>12.93</v>
      </c>
      <c r="S92">
        <v>-1.2929999999999999</v>
      </c>
      <c r="T92">
        <v>-0.98499999999999988</v>
      </c>
      <c r="U92">
        <v>105.9</v>
      </c>
      <c r="V92">
        <v>8803.6258500000022</v>
      </c>
      <c r="W92">
        <v>4.4657097288676277E-2</v>
      </c>
      <c r="X92">
        <v>2.5915652935884703E-6</v>
      </c>
      <c r="Y92">
        <v>2.28151712105983E-6</v>
      </c>
      <c r="Z92">
        <v>2.2815171210598302</v>
      </c>
      <c r="AA92">
        <v>2.3162610366089651</v>
      </c>
      <c r="AB92">
        <v>4.2427523769126667E-2</v>
      </c>
      <c r="AC92">
        <v>27.385200000000001</v>
      </c>
      <c r="AD92">
        <v>80</v>
      </c>
      <c r="AE92">
        <v>715</v>
      </c>
      <c r="AF92">
        <v>2.5915652935884701</v>
      </c>
      <c r="AG92">
        <v>16.475333333333335</v>
      </c>
      <c r="AH92" t="s">
        <v>557</v>
      </c>
      <c r="AI92" t="s">
        <v>558</v>
      </c>
      <c r="AJ92" t="s">
        <v>562</v>
      </c>
      <c r="AK92">
        <v>0.64691630239407094</v>
      </c>
      <c r="AL92">
        <v>1.1612499999999999</v>
      </c>
      <c r="AM92">
        <v>648.88749999999993</v>
      </c>
      <c r="AN92" s="54">
        <v>2.1108853843798934E-2</v>
      </c>
      <c r="AO92" s="55">
        <v>9.2643503842180355</v>
      </c>
      <c r="AP92">
        <f t="shared" si="35"/>
        <v>9.2999999999999972E-2</v>
      </c>
      <c r="AQ92">
        <f t="shared" si="36"/>
        <v>0.8640000000000001</v>
      </c>
      <c r="AR92">
        <f t="shared" si="37"/>
        <v>3.5000000000000031E-2</v>
      </c>
      <c r="AS92">
        <f t="shared" si="38"/>
        <v>5.799999999999994E-2</v>
      </c>
      <c r="AT92">
        <f t="shared" si="39"/>
        <v>1.1039999999999999</v>
      </c>
      <c r="AU92">
        <f t="shared" si="40"/>
        <v>0.23999999999999977</v>
      </c>
      <c r="AV92">
        <f t="shared" si="41"/>
        <v>7.0564585896435694E-6</v>
      </c>
      <c r="AW92">
        <f t="shared" si="42"/>
        <v>6.2122421249240684E-6</v>
      </c>
      <c r="AX92">
        <f t="shared" si="43"/>
        <v>272.2855799582299</v>
      </c>
      <c r="AY92">
        <f t="shared" si="44"/>
        <v>4.6174199805207508</v>
      </c>
      <c r="AZ92">
        <f t="shared" si="45"/>
        <v>6.9719999999999978</v>
      </c>
      <c r="BA92" t="s">
        <v>103</v>
      </c>
      <c r="BB92">
        <f t="shared" si="50"/>
        <v>-10.817132384300812</v>
      </c>
      <c r="BC92">
        <f t="shared" si="46"/>
        <v>-0.2089134212409286</v>
      </c>
      <c r="BD92">
        <f t="shared" si="47"/>
        <v>1.0025000000000004</v>
      </c>
      <c r="BE92">
        <f t="shared" si="48"/>
        <v>481.10000000000025</v>
      </c>
      <c r="BF92">
        <f t="shared" si="49"/>
        <v>3.7228557995822991</v>
      </c>
      <c r="BP92" s="54"/>
      <c r="BQ92" s="55"/>
    </row>
    <row r="93" spans="1:69" x14ac:dyDescent="0.35">
      <c r="A93" s="2">
        <v>44722</v>
      </c>
      <c r="B93" t="s">
        <v>18</v>
      </c>
      <c r="C93" t="s">
        <v>547</v>
      </c>
      <c r="D93" t="s">
        <v>123</v>
      </c>
      <c r="E93" t="s">
        <v>21</v>
      </c>
      <c r="F93">
        <v>16</v>
      </c>
      <c r="G93" t="s">
        <v>43</v>
      </c>
      <c r="H93" t="s">
        <v>35</v>
      </c>
      <c r="I93" t="s">
        <v>468</v>
      </c>
      <c r="J93" t="s">
        <v>468</v>
      </c>
      <c r="K93" t="s">
        <v>128</v>
      </c>
      <c r="L93">
        <v>0.62</v>
      </c>
      <c r="M93">
        <v>2.82</v>
      </c>
      <c r="N93">
        <v>-0.28199999999999997</v>
      </c>
      <c r="O93" t="s">
        <v>129</v>
      </c>
      <c r="P93">
        <v>0.53700000000000003</v>
      </c>
      <c r="Q93">
        <v>8.2999999999999963E-2</v>
      </c>
      <c r="R93">
        <v>10.52</v>
      </c>
      <c r="S93">
        <v>-1.052</v>
      </c>
      <c r="T93">
        <v>-0.77</v>
      </c>
      <c r="U93">
        <v>64.150000000000006</v>
      </c>
      <c r="V93">
        <v>3230.4496625000006</v>
      </c>
      <c r="W93">
        <v>0.15456238361266286</v>
      </c>
      <c r="X93">
        <v>1.1949060152625587E-5</v>
      </c>
      <c r="Y93">
        <v>3.8600837337241537E-6</v>
      </c>
      <c r="Z93">
        <v>3.8600837337241538</v>
      </c>
      <c r="AA93">
        <v>5.0130957580833169</v>
      </c>
      <c r="AB93">
        <v>6.7736271615549043E-2</v>
      </c>
      <c r="AC93">
        <v>27.385200000000001</v>
      </c>
      <c r="AD93">
        <v>60</v>
      </c>
      <c r="AE93">
        <v>537</v>
      </c>
      <c r="AF93">
        <v>11.949060152625588</v>
      </c>
      <c r="AG93">
        <v>16.475333333333335</v>
      </c>
      <c r="AH93" t="s">
        <v>559</v>
      </c>
      <c r="AI93" t="s">
        <v>558</v>
      </c>
      <c r="AJ93" t="s">
        <v>560</v>
      </c>
      <c r="AK93">
        <v>0.64691630239407094</v>
      </c>
      <c r="AL93">
        <v>1.1612499999999999</v>
      </c>
      <c r="AM93">
        <v>648.88749999999993</v>
      </c>
      <c r="AN93" s="54">
        <v>-1.1484311309869571E-3</v>
      </c>
      <c r="AO93" s="55">
        <v>10.302803984264049</v>
      </c>
      <c r="AP93">
        <f t="shared" si="35"/>
        <v>0.29100000000000004</v>
      </c>
      <c r="AQ93">
        <f t="shared" si="36"/>
        <v>0.21400000000000002</v>
      </c>
      <c r="AR93">
        <f t="shared" si="37"/>
        <v>0.35499999999999998</v>
      </c>
      <c r="AS93">
        <f t="shared" si="38"/>
        <v>-6.3999999999999946E-2</v>
      </c>
      <c r="AT93">
        <f t="shared" si="39"/>
        <v>-0.22799999999999998</v>
      </c>
      <c r="AU93">
        <f t="shared" si="40"/>
        <v>-0.44199999999999995</v>
      </c>
      <c r="AV93">
        <f t="shared" si="41"/>
        <v>-1.0907238190280727E-5</v>
      </c>
      <c r="AW93">
        <f t="shared" si="42"/>
        <v>-3.5235283930599498E-6</v>
      </c>
      <c r="AX93">
        <f t="shared" si="43"/>
        <v>-91.281138859143354</v>
      </c>
      <c r="AY93">
        <f t="shared" si="44"/>
        <v>-3.9870124023997686</v>
      </c>
      <c r="AZ93">
        <f t="shared" si="45"/>
        <v>5.1343999999999959</v>
      </c>
      <c r="BA93">
        <f>-((AF93-AF186)/AF93)*100</f>
        <v>-91.281138859143354</v>
      </c>
      <c r="BB93">
        <f t="shared" si="50"/>
        <v>-11.444946204578965</v>
      </c>
      <c r="BC93">
        <f t="shared" si="46"/>
        <v>-0.12350114393585654</v>
      </c>
      <c r="BD93">
        <f t="shared" si="47"/>
        <v>0.72750000000000004</v>
      </c>
      <c r="BE93">
        <f t="shared" si="48"/>
        <v>275.57500000000005</v>
      </c>
      <c r="BF93">
        <f t="shared" si="49"/>
        <v>8.7188611408566541E-2</v>
      </c>
      <c r="BP93" s="54"/>
      <c r="BQ93" s="55"/>
    </row>
    <row r="94" spans="1:69" x14ac:dyDescent="0.35">
      <c r="A94" s="2">
        <v>44722</v>
      </c>
      <c r="B94" t="s">
        <v>18</v>
      </c>
      <c r="C94" t="s">
        <v>547</v>
      </c>
      <c r="D94" t="s">
        <v>123</v>
      </c>
      <c r="E94" t="s">
        <v>21</v>
      </c>
      <c r="F94">
        <v>13</v>
      </c>
      <c r="G94" t="s">
        <v>25</v>
      </c>
      <c r="H94" t="s">
        <v>68</v>
      </c>
      <c r="I94" t="s">
        <v>469</v>
      </c>
      <c r="J94" t="s">
        <v>469</v>
      </c>
      <c r="K94" t="s">
        <v>128</v>
      </c>
      <c r="L94">
        <v>0.72799999999999998</v>
      </c>
      <c r="M94">
        <v>2.0099999999999998</v>
      </c>
      <c r="N94">
        <v>-0.20099999999999998</v>
      </c>
      <c r="O94" t="s">
        <v>129</v>
      </c>
      <c r="P94">
        <v>0.57599999999999996</v>
      </c>
      <c r="Q94">
        <v>0.15200000000000002</v>
      </c>
      <c r="R94">
        <v>6.47</v>
      </c>
      <c r="S94">
        <v>-0.64700000000000002</v>
      </c>
      <c r="T94">
        <v>-0.44600000000000006</v>
      </c>
      <c r="U94">
        <v>44.5</v>
      </c>
      <c r="V94">
        <v>1554.4962500000001</v>
      </c>
      <c r="W94">
        <v>0.26388888888888895</v>
      </c>
      <c r="X94">
        <v>2.3084280405542594E-5</v>
      </c>
      <c r="Y94">
        <v>3.5884427324364446E-6</v>
      </c>
      <c r="Z94">
        <v>3.5884427324364445</v>
      </c>
      <c r="AA94">
        <v>8.0458357229516686</v>
      </c>
      <c r="AB94">
        <v>0.14862314310472563</v>
      </c>
      <c r="AC94">
        <v>27.385200000000001</v>
      </c>
      <c r="AD94">
        <v>33.9</v>
      </c>
      <c r="AE94">
        <v>590</v>
      </c>
      <c r="AF94">
        <v>23.084280405542593</v>
      </c>
      <c r="AG94">
        <v>16.475333333333335</v>
      </c>
      <c r="AH94" t="s">
        <v>557</v>
      </c>
      <c r="AI94" t="s">
        <v>558</v>
      </c>
      <c r="AJ94" t="s">
        <v>562</v>
      </c>
      <c r="AK94">
        <v>0.64691630239407094</v>
      </c>
      <c r="AL94">
        <v>1.1612499999999999</v>
      </c>
      <c r="AM94">
        <v>648.88749999999993</v>
      </c>
      <c r="AN94" s="54">
        <v>-4.3762247429702313E-4</v>
      </c>
      <c r="AO94" s="55">
        <v>11.113878847575744</v>
      </c>
      <c r="AP94">
        <f t="shared" si="35"/>
        <v>0</v>
      </c>
      <c r="AQ94">
        <f t="shared" si="36"/>
        <v>1.222</v>
      </c>
      <c r="AR94">
        <f t="shared" si="37"/>
        <v>0.11299999999999999</v>
      </c>
      <c r="AS94">
        <f t="shared" si="38"/>
        <v>-0.11299999999999999</v>
      </c>
      <c r="AT94">
        <f t="shared" si="39"/>
        <v>1.246</v>
      </c>
      <c r="AU94">
        <f t="shared" si="40"/>
        <v>2.399999999999991E-2</v>
      </c>
      <c r="AV94">
        <f t="shared" si="41"/>
        <v>-1.9614518852555286E-5</v>
      </c>
      <c r="AW94">
        <f t="shared" si="42"/>
        <v>-3.0490696001851495E-6</v>
      </c>
      <c r="AX94">
        <f t="shared" si="43"/>
        <v>-84.96915870007274</v>
      </c>
      <c r="AY94">
        <f t="shared" si="44"/>
        <v>-6.8982333139063599</v>
      </c>
      <c r="AZ94">
        <f t="shared" si="45"/>
        <v>6.9719999999999978</v>
      </c>
      <c r="BA94">
        <f>-((AF94-AF187)/AF94)*100</f>
        <v>-84.96915870007274</v>
      </c>
      <c r="BB94">
        <f t="shared" si="50"/>
        <v>-10.817132384300812</v>
      </c>
      <c r="BC94">
        <f t="shared" si="46"/>
        <v>-0.2089134212409286</v>
      </c>
      <c r="BD94">
        <f t="shared" si="47"/>
        <v>1.0025000000000004</v>
      </c>
      <c r="BE94">
        <f t="shared" si="48"/>
        <v>481.10000000000025</v>
      </c>
      <c r="BF94">
        <f t="shared" si="49"/>
        <v>0.1503084129992725</v>
      </c>
      <c r="BP94" s="54"/>
      <c r="BQ94" s="55"/>
    </row>
    <row r="95" spans="1:69" s="4" customFormat="1" x14ac:dyDescent="0.35">
      <c r="A95" s="9">
        <v>44804</v>
      </c>
      <c r="B95" s="4" t="s">
        <v>18</v>
      </c>
      <c r="C95" s="4" t="s">
        <v>553</v>
      </c>
      <c r="D95" s="4" t="s">
        <v>133</v>
      </c>
      <c r="E95" s="4" t="s">
        <v>46</v>
      </c>
      <c r="F95" s="4">
        <v>7</v>
      </c>
      <c r="G95" s="4" t="s">
        <v>39</v>
      </c>
      <c r="H95" s="4" t="s">
        <v>95</v>
      </c>
      <c r="I95" s="4" t="s">
        <v>470</v>
      </c>
      <c r="J95" s="4" t="s">
        <v>470</v>
      </c>
      <c r="K95" s="4" t="s">
        <v>235</v>
      </c>
      <c r="L95" s="4">
        <v>0.54100000000000004</v>
      </c>
      <c r="M95" s="4">
        <v>19.760000000000002</v>
      </c>
      <c r="N95" s="4">
        <v>-1.9760000000000002</v>
      </c>
      <c r="O95" s="4" t="s">
        <v>200</v>
      </c>
      <c r="P95" s="4">
        <v>0.60199999999999998</v>
      </c>
      <c r="Q95" s="4">
        <v>-6.0999999999999943E-2</v>
      </c>
      <c r="R95" s="4">
        <v>23.25</v>
      </c>
      <c r="S95" s="4">
        <v>-2.3250000000000002</v>
      </c>
      <c r="T95" s="4">
        <v>-0.34899999999999998</v>
      </c>
      <c r="U95" s="4">
        <v>97.65</v>
      </c>
      <c r="V95" s="4">
        <v>7485.3851625000007</v>
      </c>
      <c r="W95" s="4">
        <v>0.11275415896487974</v>
      </c>
      <c r="X95" s="4">
        <v>8.1044240180652075E-6</v>
      </c>
      <c r="Y95" s="4">
        <v>6.0664735295433948E-6</v>
      </c>
      <c r="Z95" s="4">
        <v>6.0664735295433951</v>
      </c>
      <c r="AA95" s="4">
        <v>17.382445643390817</v>
      </c>
      <c r="AB95" s="4">
        <v>0.21337707172986622</v>
      </c>
      <c r="AC95" s="4">
        <v>32.519599999999997</v>
      </c>
      <c r="AD95" s="4">
        <v>81.5</v>
      </c>
      <c r="AE95" s="4">
        <v>800</v>
      </c>
      <c r="AF95" s="4">
        <v>8.1044240180652078</v>
      </c>
      <c r="AG95" s="4">
        <v>6.7535095436248787</v>
      </c>
      <c r="AH95" s="4" t="s">
        <v>559</v>
      </c>
      <c r="AI95" s="4" t="s">
        <v>558</v>
      </c>
      <c r="AJ95" s="4" t="s">
        <v>560</v>
      </c>
      <c r="AK95" s="4">
        <v>0.5234151584582144</v>
      </c>
      <c r="AL95" s="4">
        <v>1.8887499999999999</v>
      </c>
      <c r="AM95" s="4">
        <v>924.46249999999998</v>
      </c>
      <c r="AN95" s="63">
        <v>1.5762233191801176E-2</v>
      </c>
      <c r="AO95" s="64">
        <v>8.8519632642693491</v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>
        <f t="shared" si="49"/>
        <v>0</v>
      </c>
    </row>
    <row r="96" spans="1:69" x14ac:dyDescent="0.35">
      <c r="A96" s="2">
        <v>44805</v>
      </c>
      <c r="B96" t="s">
        <v>18</v>
      </c>
      <c r="C96" t="s">
        <v>553</v>
      </c>
      <c r="D96" t="s">
        <v>133</v>
      </c>
      <c r="E96" t="s">
        <v>46</v>
      </c>
      <c r="F96">
        <v>4</v>
      </c>
      <c r="G96" t="s">
        <v>27</v>
      </c>
      <c r="H96" t="s">
        <v>140</v>
      </c>
      <c r="I96" t="s">
        <v>471</v>
      </c>
      <c r="J96" t="s">
        <v>471</v>
      </c>
      <c r="K96" t="s">
        <v>238</v>
      </c>
      <c r="L96">
        <v>0.64400000000000002</v>
      </c>
      <c r="M96">
        <v>4.18</v>
      </c>
      <c r="N96">
        <v>-0.41799999999999998</v>
      </c>
      <c r="O96" t="s">
        <v>239</v>
      </c>
      <c r="P96">
        <v>0.45900000000000002</v>
      </c>
      <c r="Q96">
        <v>0.185</v>
      </c>
      <c r="R96">
        <v>15.52</v>
      </c>
      <c r="S96">
        <v>-1.552</v>
      </c>
      <c r="T96">
        <v>-1.1340000000000001</v>
      </c>
      <c r="U96">
        <v>98.2</v>
      </c>
      <c r="V96">
        <v>7569.9434000000001</v>
      </c>
      <c r="W96">
        <v>0.40305010893246185</v>
      </c>
      <c r="X96">
        <v>3.8881583443811319E-5</v>
      </c>
      <c r="Y96">
        <v>2.9433138597202875E-5</v>
      </c>
      <c r="Z96">
        <v>29.433138597202873</v>
      </c>
      <c r="AA96">
        <v>25.955148674782073</v>
      </c>
      <c r="AB96">
        <v>8.464941591718074E-3</v>
      </c>
      <c r="AC96">
        <v>34.357199999999999</v>
      </c>
      <c r="AD96">
        <v>73</v>
      </c>
      <c r="AE96">
        <v>794</v>
      </c>
      <c r="AF96">
        <v>38.881583443811323</v>
      </c>
      <c r="AG96">
        <v>6.689549271607981</v>
      </c>
      <c r="AH96" t="s">
        <v>559</v>
      </c>
      <c r="AI96" t="s">
        <v>561</v>
      </c>
      <c r="AJ96" t="s">
        <v>560</v>
      </c>
      <c r="AK96">
        <v>0.43800288115314234</v>
      </c>
      <c r="AL96">
        <v>2.1637500000000003</v>
      </c>
      <c r="AM96">
        <v>1129.9875000000002</v>
      </c>
      <c r="AN96" s="54">
        <v>3.3174055421566567E-2</v>
      </c>
      <c r="AO96" s="55">
        <v>23.35390337783668</v>
      </c>
      <c r="BF96">
        <f t="shared" si="49"/>
        <v>0</v>
      </c>
    </row>
    <row r="97" spans="1:58" x14ac:dyDescent="0.35">
      <c r="A97" s="2">
        <v>44804</v>
      </c>
      <c r="B97" t="s">
        <v>18</v>
      </c>
      <c r="C97" t="s">
        <v>553</v>
      </c>
      <c r="D97" t="s">
        <v>133</v>
      </c>
      <c r="E97" t="s">
        <v>46</v>
      </c>
      <c r="F97">
        <v>1</v>
      </c>
      <c r="G97" t="s">
        <v>28</v>
      </c>
      <c r="H97" t="s">
        <v>44</v>
      </c>
      <c r="I97" t="s">
        <v>472</v>
      </c>
      <c r="J97" t="s">
        <v>472</v>
      </c>
      <c r="K97" t="s">
        <v>235</v>
      </c>
      <c r="L97">
        <v>0.875</v>
      </c>
      <c r="M97">
        <v>10.94</v>
      </c>
      <c r="N97">
        <v>-1.0939999999999999</v>
      </c>
      <c r="O97" t="s">
        <v>200</v>
      </c>
      <c r="P97">
        <v>0.74299999999999999</v>
      </c>
      <c r="Q97">
        <v>0.13200000000000001</v>
      </c>
      <c r="R97">
        <v>16.649999999999999</v>
      </c>
      <c r="S97">
        <v>-1.6649999999999998</v>
      </c>
      <c r="T97">
        <v>-0.57099999999999995</v>
      </c>
      <c r="U97">
        <v>80</v>
      </c>
      <c r="V97">
        <v>5024</v>
      </c>
      <c r="W97">
        <v>0.17765814266487215</v>
      </c>
      <c r="X97">
        <v>1.4183592357639459E-5</v>
      </c>
      <c r="Y97">
        <v>7.1258368004780638E-6</v>
      </c>
      <c r="Z97">
        <v>7.1258368004780639</v>
      </c>
      <c r="AA97">
        <v>12.479574081397661</v>
      </c>
      <c r="AB97">
        <v>0.1063548699187624</v>
      </c>
      <c r="AC97">
        <v>32.519599999999997</v>
      </c>
      <c r="AD97">
        <v>77.099999999999994</v>
      </c>
      <c r="AE97">
        <v>720</v>
      </c>
      <c r="AF97">
        <v>14.183592357639458</v>
      </c>
      <c r="AG97">
        <v>6.7535095436248787</v>
      </c>
      <c r="AH97" t="s">
        <v>559</v>
      </c>
      <c r="AI97" t="s">
        <v>561</v>
      </c>
      <c r="AJ97" t="s">
        <v>560</v>
      </c>
      <c r="AK97">
        <v>0.5234151584582144</v>
      </c>
      <c r="AL97">
        <v>1.8887499999999999</v>
      </c>
      <c r="AM97">
        <v>924.46249999999998</v>
      </c>
      <c r="AN97" s="54">
        <v>-1.38808263453837E-2</v>
      </c>
      <c r="AO97" s="55">
        <v>20.827665812558902</v>
      </c>
      <c r="BF97">
        <f t="shared" si="49"/>
        <v>0</v>
      </c>
    </row>
    <row r="98" spans="1:58" x14ac:dyDescent="0.35">
      <c r="A98" s="2">
        <v>44804</v>
      </c>
      <c r="B98" t="s">
        <v>18</v>
      </c>
      <c r="C98" t="s">
        <v>553</v>
      </c>
      <c r="D98" t="s">
        <v>133</v>
      </c>
      <c r="E98" t="s">
        <v>46</v>
      </c>
      <c r="F98">
        <v>2</v>
      </c>
      <c r="G98" t="s">
        <v>22</v>
      </c>
      <c r="H98" t="s">
        <v>102</v>
      </c>
      <c r="I98" t="s">
        <v>473</v>
      </c>
      <c r="J98" t="s">
        <v>473</v>
      </c>
      <c r="K98" t="s">
        <v>235</v>
      </c>
      <c r="L98">
        <v>0.79900000000000004</v>
      </c>
      <c r="M98">
        <v>21.43</v>
      </c>
      <c r="N98">
        <v>-2.1429999999999998</v>
      </c>
      <c r="O98" t="s">
        <v>200</v>
      </c>
      <c r="P98">
        <v>0.70099999999999996</v>
      </c>
      <c r="Q98">
        <v>9.8000000000000087E-2</v>
      </c>
      <c r="R98">
        <v>32.64</v>
      </c>
      <c r="S98">
        <v>-3.2640000000000002</v>
      </c>
      <c r="T98">
        <v>-1.1210000000000004</v>
      </c>
      <c r="U98">
        <v>51.75</v>
      </c>
      <c r="V98">
        <v>2102.2790625000002</v>
      </c>
      <c r="W98">
        <v>0.13980028530670485</v>
      </c>
      <c r="X98">
        <v>1.0560084186105551E-5</v>
      </c>
      <c r="Y98">
        <v>2.2200243882687054E-6</v>
      </c>
      <c r="Z98">
        <v>2.2200243882687052</v>
      </c>
      <c r="AA98">
        <v>1.9803964212923322</v>
      </c>
      <c r="AB98">
        <v>0.53068412963581246</v>
      </c>
      <c r="AC98">
        <v>32.519599999999997</v>
      </c>
      <c r="AD98">
        <v>12.1</v>
      </c>
      <c r="AE98">
        <v>290</v>
      </c>
      <c r="AF98">
        <v>10.560084186105552</v>
      </c>
      <c r="AG98">
        <v>6.7535095436248787</v>
      </c>
      <c r="AH98" t="s">
        <v>557</v>
      </c>
      <c r="AI98" t="s">
        <v>558</v>
      </c>
      <c r="AJ98" t="s">
        <v>562</v>
      </c>
      <c r="AK98">
        <v>0.5234151584582144</v>
      </c>
      <c r="AL98">
        <v>1.8887499999999999</v>
      </c>
      <c r="AM98">
        <v>924.46249999999998</v>
      </c>
      <c r="AN98" s="54">
        <v>7.3426554335497676E-2</v>
      </c>
      <c r="AO98" s="55">
        <v>22.62647841477833</v>
      </c>
      <c r="BF98">
        <f t="shared" ref="BF98:BF129" si="52">X191/X98</f>
        <v>0</v>
      </c>
    </row>
    <row r="99" spans="1:58" x14ac:dyDescent="0.35">
      <c r="A99" s="2">
        <v>44804</v>
      </c>
      <c r="B99" t="s">
        <v>18</v>
      </c>
      <c r="C99" t="s">
        <v>553</v>
      </c>
      <c r="D99" t="s">
        <v>133</v>
      </c>
      <c r="E99" t="s">
        <v>46</v>
      </c>
      <c r="F99">
        <v>3</v>
      </c>
      <c r="G99" t="s">
        <v>22</v>
      </c>
      <c r="H99" t="s">
        <v>93</v>
      </c>
      <c r="I99" t="s">
        <v>474</v>
      </c>
      <c r="J99" t="s">
        <v>474</v>
      </c>
      <c r="K99" t="s">
        <v>235</v>
      </c>
      <c r="L99">
        <v>0.76900000000000002</v>
      </c>
      <c r="M99">
        <v>17.559999999999999</v>
      </c>
      <c r="N99">
        <v>-1.7559999999999998</v>
      </c>
      <c r="O99" t="s">
        <v>200</v>
      </c>
      <c r="P99">
        <v>0.78400000000000003</v>
      </c>
      <c r="Q99">
        <v>-1.5000000000000013E-2</v>
      </c>
      <c r="R99">
        <v>28.51</v>
      </c>
      <c r="S99">
        <v>-2.851</v>
      </c>
      <c r="T99">
        <v>-1.0950000000000002</v>
      </c>
      <c r="U99">
        <v>30.6</v>
      </c>
      <c r="V99">
        <v>735.04260000000011</v>
      </c>
      <c r="W99">
        <v>1.9505851755526674E-2</v>
      </c>
      <c r="X99">
        <v>9.3484579092004169E-7</v>
      </c>
      <c r="Y99">
        <v>6.8715148075692397E-8</v>
      </c>
      <c r="Z99">
        <v>6.87151480756924E-2</v>
      </c>
      <c r="AA99">
        <v>6.2753559886477073E-2</v>
      </c>
      <c r="AB99">
        <v>1.6815985906585347E-2</v>
      </c>
      <c r="AC99">
        <v>32.519599999999997</v>
      </c>
      <c r="AD99">
        <v>27</v>
      </c>
      <c r="AE99">
        <v>244</v>
      </c>
      <c r="AF99">
        <v>0.93484579092004172</v>
      </c>
      <c r="AG99">
        <v>6.7535095436248787</v>
      </c>
      <c r="AH99" t="s">
        <v>557</v>
      </c>
      <c r="AI99" t="s">
        <v>558</v>
      </c>
      <c r="AJ99" t="s">
        <v>562</v>
      </c>
      <c r="AK99">
        <v>0.5234151584582144</v>
      </c>
      <c r="AL99">
        <v>1.8887499999999999</v>
      </c>
      <c r="AM99">
        <v>924.46249999999998</v>
      </c>
      <c r="AN99" s="54">
        <v>1.6422015556633862E-2</v>
      </c>
      <c r="AO99" s="55">
        <v>5.8988277579259005</v>
      </c>
      <c r="BF99">
        <f t="shared" si="52"/>
        <v>0</v>
      </c>
    </row>
    <row r="100" spans="1:58" x14ac:dyDescent="0.35">
      <c r="A100" s="2">
        <v>44804</v>
      </c>
      <c r="B100" t="s">
        <v>18</v>
      </c>
      <c r="C100" t="s">
        <v>553</v>
      </c>
      <c r="D100" t="s">
        <v>133</v>
      </c>
      <c r="E100" t="s">
        <v>46</v>
      </c>
      <c r="F100">
        <v>6</v>
      </c>
      <c r="G100" t="s">
        <v>30</v>
      </c>
      <c r="H100" t="s">
        <v>137</v>
      </c>
      <c r="I100" t="s">
        <v>475</v>
      </c>
      <c r="J100" t="s">
        <v>475</v>
      </c>
      <c r="K100" t="s">
        <v>235</v>
      </c>
      <c r="L100">
        <v>0.48899999999999999</v>
      </c>
      <c r="M100">
        <v>7.98</v>
      </c>
      <c r="N100">
        <v>-0.79800000000000004</v>
      </c>
      <c r="O100" t="s">
        <v>200</v>
      </c>
      <c r="P100">
        <v>0.52600000000000002</v>
      </c>
      <c r="Q100">
        <v>-3.7000000000000033E-2</v>
      </c>
      <c r="R100">
        <v>7.23</v>
      </c>
      <c r="S100">
        <v>-0.72300000000000009</v>
      </c>
      <c r="T100">
        <v>7.4999999999999956E-2</v>
      </c>
      <c r="U100">
        <v>104.2</v>
      </c>
      <c r="V100">
        <v>8523.247400000002</v>
      </c>
      <c r="W100">
        <v>7.5664621676891683E-2</v>
      </c>
      <c r="X100">
        <v>4.9597990164211136E-6</v>
      </c>
      <c r="Y100">
        <v>4.2273594071233824E-6</v>
      </c>
      <c r="Z100">
        <v>4.227359407123382</v>
      </c>
      <c r="AA100">
        <v>56.364792094978462</v>
      </c>
      <c r="AB100">
        <v>0.25589303933398311</v>
      </c>
      <c r="AC100">
        <v>32.519599999999997</v>
      </c>
      <c r="AD100">
        <v>128</v>
      </c>
      <c r="AE100">
        <v>930</v>
      </c>
      <c r="AF100">
        <v>4.9597990164211136</v>
      </c>
      <c r="AG100">
        <v>6.7535095436248787</v>
      </c>
      <c r="AH100" t="s">
        <v>557</v>
      </c>
      <c r="AI100" t="s">
        <v>561</v>
      </c>
      <c r="AJ100" t="s">
        <v>560</v>
      </c>
      <c r="AK100">
        <v>0.5234151584582144</v>
      </c>
      <c r="AL100">
        <v>1.8887499999999999</v>
      </c>
      <c r="AM100">
        <v>924.46249999999998</v>
      </c>
      <c r="AN100" s="54">
        <v>-8.0073224214642878E-3</v>
      </c>
      <c r="AO100" s="55">
        <v>11.271428195052852</v>
      </c>
      <c r="BF100">
        <f t="shared" si="52"/>
        <v>0</v>
      </c>
    </row>
    <row r="101" spans="1:58" x14ac:dyDescent="0.35">
      <c r="A101" s="2">
        <v>44804</v>
      </c>
      <c r="B101" t="s">
        <v>18</v>
      </c>
      <c r="C101" t="s">
        <v>553</v>
      </c>
      <c r="D101" t="s">
        <v>133</v>
      </c>
      <c r="E101" t="s">
        <v>46</v>
      </c>
      <c r="F101">
        <v>8</v>
      </c>
      <c r="G101" t="s">
        <v>33</v>
      </c>
      <c r="H101" t="s">
        <v>64</v>
      </c>
      <c r="I101" t="s">
        <v>476</v>
      </c>
      <c r="J101" t="s">
        <v>476</v>
      </c>
      <c r="K101" t="s">
        <v>235</v>
      </c>
      <c r="L101">
        <v>0.69299999999999995</v>
      </c>
      <c r="N101" t="s">
        <v>50</v>
      </c>
      <c r="O101" t="s">
        <v>200</v>
      </c>
      <c r="P101">
        <v>0.76500000000000001</v>
      </c>
      <c r="Q101">
        <v>-7.2000000000000064E-2</v>
      </c>
      <c r="S101" t="s">
        <v>50</v>
      </c>
      <c r="T101" t="s">
        <v>50</v>
      </c>
      <c r="U101">
        <v>75.099999999999994</v>
      </c>
      <c r="V101">
        <v>4427.4078499999996</v>
      </c>
      <c r="W101">
        <v>0.103896103896104</v>
      </c>
      <c r="X101">
        <v>7.3279188739615102E-6</v>
      </c>
      <c r="Y101">
        <v>3.2443685546740348E-6</v>
      </c>
      <c r="Z101">
        <v>3.2443685546740348</v>
      </c>
      <c r="AA101" t="s">
        <v>50</v>
      </c>
      <c r="AC101">
        <v>32.519599999999997</v>
      </c>
      <c r="AD101">
        <v>56.6</v>
      </c>
      <c r="AE101">
        <v>445</v>
      </c>
      <c r="AF101">
        <v>7.3279188739615106</v>
      </c>
      <c r="AG101">
        <v>6.7535095436248787</v>
      </c>
      <c r="AH101" t="s">
        <v>559</v>
      </c>
      <c r="AI101" t="s">
        <v>561</v>
      </c>
      <c r="AJ101" t="s">
        <v>560</v>
      </c>
      <c r="AK101">
        <v>0.5234151584582144</v>
      </c>
      <c r="AL101">
        <v>1.8887499999999999</v>
      </c>
      <c r="AM101">
        <v>924.46249999999998</v>
      </c>
      <c r="AN101" s="54">
        <v>4.5968748054476261E-2</v>
      </c>
      <c r="AO101" s="55">
        <v>-39.768594428190333</v>
      </c>
      <c r="BF101">
        <f t="shared" si="52"/>
        <v>0</v>
      </c>
    </row>
    <row r="102" spans="1:58" x14ac:dyDescent="0.35">
      <c r="A102" s="2">
        <v>44805</v>
      </c>
      <c r="B102" t="s">
        <v>18</v>
      </c>
      <c r="C102" t="s">
        <v>553</v>
      </c>
      <c r="D102" t="s">
        <v>133</v>
      </c>
      <c r="E102" t="s">
        <v>46</v>
      </c>
      <c r="F102">
        <v>8</v>
      </c>
      <c r="G102" t="s">
        <v>33</v>
      </c>
      <c r="H102" t="s">
        <v>54</v>
      </c>
      <c r="I102" t="s">
        <v>477</v>
      </c>
      <c r="J102" t="s">
        <v>477</v>
      </c>
      <c r="K102" t="s">
        <v>238</v>
      </c>
      <c r="L102">
        <v>0.84</v>
      </c>
      <c r="M102">
        <v>27.23</v>
      </c>
      <c r="N102">
        <v>-2.7229999999999999</v>
      </c>
      <c r="O102" t="s">
        <v>239</v>
      </c>
      <c r="P102">
        <v>0.90200000000000002</v>
      </c>
      <c r="Q102">
        <v>-6.2000000000000055E-2</v>
      </c>
      <c r="R102">
        <v>29.84</v>
      </c>
      <c r="S102">
        <v>-2.984</v>
      </c>
      <c r="T102">
        <v>-0.26100000000000012</v>
      </c>
      <c r="U102">
        <v>83.9</v>
      </c>
      <c r="V102">
        <v>5525.7798500000008</v>
      </c>
      <c r="W102">
        <v>7.380952380952388E-2</v>
      </c>
      <c r="X102">
        <v>4.8105344598085706E-6</v>
      </c>
      <c r="Y102">
        <v>2.6581954385740838E-6</v>
      </c>
      <c r="Z102">
        <v>2.6581954385740838</v>
      </c>
      <c r="AA102">
        <v>10.184656852774262</v>
      </c>
      <c r="AB102">
        <v>0.35486176484866083</v>
      </c>
      <c r="AC102">
        <v>34.357199999999999</v>
      </c>
      <c r="AD102">
        <v>74.8</v>
      </c>
      <c r="AE102">
        <v>670</v>
      </c>
      <c r="AF102">
        <v>4.8105344598085704</v>
      </c>
      <c r="AG102">
        <v>6.689549271607981</v>
      </c>
      <c r="AH102" t="s">
        <v>559</v>
      </c>
      <c r="AI102" t="s">
        <v>561</v>
      </c>
      <c r="AJ102" t="s">
        <v>560</v>
      </c>
      <c r="AK102">
        <v>0.43800288115314234</v>
      </c>
      <c r="AL102">
        <v>2.1637500000000003</v>
      </c>
      <c r="AM102">
        <v>1129.9875000000002</v>
      </c>
      <c r="AN102" s="54">
        <v>4.3850573576126081E-2</v>
      </c>
      <c r="AO102" s="55">
        <v>-5.4228336277165878</v>
      </c>
      <c r="BF102">
        <f t="shared" si="52"/>
        <v>0</v>
      </c>
    </row>
    <row r="103" spans="1:58" x14ac:dyDescent="0.35">
      <c r="A103" s="2">
        <v>44805</v>
      </c>
      <c r="B103" t="s">
        <v>18</v>
      </c>
      <c r="C103" t="s">
        <v>553</v>
      </c>
      <c r="D103" t="s">
        <v>133</v>
      </c>
      <c r="E103" t="s">
        <v>46</v>
      </c>
      <c r="F103">
        <v>1</v>
      </c>
      <c r="G103" t="s">
        <v>33</v>
      </c>
      <c r="H103" t="s">
        <v>89</v>
      </c>
      <c r="I103" t="s">
        <v>478</v>
      </c>
      <c r="J103" t="s">
        <v>478</v>
      </c>
      <c r="K103" t="s">
        <v>238</v>
      </c>
      <c r="L103">
        <v>0.7</v>
      </c>
      <c r="M103">
        <v>25.19</v>
      </c>
      <c r="N103">
        <v>-2.5190000000000001</v>
      </c>
      <c r="O103" t="s">
        <v>239</v>
      </c>
      <c r="P103">
        <v>0.73099999999999998</v>
      </c>
      <c r="Q103">
        <v>-3.1000000000000028E-2</v>
      </c>
      <c r="R103">
        <v>28.34</v>
      </c>
      <c r="S103">
        <v>-2.8340000000000001</v>
      </c>
      <c r="T103">
        <v>-0.31499999999999995</v>
      </c>
      <c r="U103">
        <v>75.5</v>
      </c>
      <c r="V103">
        <v>4474.69625</v>
      </c>
      <c r="W103">
        <v>4.4285714285714331E-2</v>
      </c>
      <c r="X103">
        <v>2.5650599467296045E-6</v>
      </c>
      <c r="Y103">
        <v>1.147786412465616E-6</v>
      </c>
      <c r="Z103">
        <v>1.1477864124656161</v>
      </c>
      <c r="AA103">
        <v>3.643766388779734</v>
      </c>
      <c r="AB103">
        <v>0.12695895307129473</v>
      </c>
      <c r="AC103">
        <v>34.357199999999999</v>
      </c>
      <c r="AD103">
        <v>70.599999999999994</v>
      </c>
      <c r="AE103">
        <v>700</v>
      </c>
      <c r="AF103">
        <v>2.5650599467296047</v>
      </c>
      <c r="AG103">
        <v>6.689549271607981</v>
      </c>
      <c r="AH103" t="s">
        <v>559</v>
      </c>
      <c r="AI103" t="s">
        <v>561</v>
      </c>
      <c r="AJ103" t="s">
        <v>560</v>
      </c>
      <c r="AK103">
        <v>0.43800288115314234</v>
      </c>
      <c r="AL103">
        <v>2.1637500000000003</v>
      </c>
      <c r="AM103">
        <v>1129.9875000000002</v>
      </c>
      <c r="AN103" s="56">
        <v>0</v>
      </c>
      <c r="AO103" s="57">
        <v>0</v>
      </c>
      <c r="BF103">
        <f t="shared" si="52"/>
        <v>0</v>
      </c>
    </row>
    <row r="104" spans="1:58" x14ac:dyDescent="0.35">
      <c r="A104" s="14">
        <v>44805</v>
      </c>
      <c r="B104" s="13" t="s">
        <v>18</v>
      </c>
      <c r="C104" s="13" t="s">
        <v>553</v>
      </c>
      <c r="D104" s="13" t="s">
        <v>133</v>
      </c>
      <c r="E104" s="13" t="s">
        <v>46</v>
      </c>
      <c r="F104" s="13">
        <v>2</v>
      </c>
      <c r="G104" s="13" t="s">
        <v>41</v>
      </c>
      <c r="H104" s="13" t="s">
        <v>136</v>
      </c>
      <c r="I104" s="13" t="s">
        <v>480</v>
      </c>
      <c r="J104" s="13" t="s">
        <v>480</v>
      </c>
      <c r="K104" s="13" t="s">
        <v>238</v>
      </c>
      <c r="L104" s="13">
        <v>1.0660000000000001</v>
      </c>
      <c r="M104" s="13">
        <v>13.32</v>
      </c>
      <c r="N104" s="13">
        <v>-1.3320000000000001</v>
      </c>
      <c r="O104" s="13" t="s">
        <v>239</v>
      </c>
      <c r="P104" s="13">
        <v>0.90200000000000002</v>
      </c>
      <c r="Q104" s="13">
        <v>0.16400000000000003</v>
      </c>
      <c r="R104" s="13">
        <v>24.89</v>
      </c>
      <c r="S104" s="13">
        <v>-2.4889999999999999</v>
      </c>
      <c r="T104" s="13">
        <v>-1.1569999999999998</v>
      </c>
      <c r="U104" s="13">
        <v>131.5</v>
      </c>
      <c r="V104" s="13">
        <v>13574.41625</v>
      </c>
      <c r="W104" s="13">
        <v>0.18181818181818185</v>
      </c>
      <c r="X104" s="13">
        <v>1.4593534549635143E-5</v>
      </c>
      <c r="Y104" s="13">
        <v>1.9809871253550374E-5</v>
      </c>
      <c r="Z104" s="13">
        <v>19.809871253550373</v>
      </c>
      <c r="AA104" s="13">
        <v>17.121755621046134</v>
      </c>
      <c r="AB104" s="13">
        <v>9.2897466910277601E-2</v>
      </c>
      <c r="AC104" s="13">
        <v>34.357199999999999</v>
      </c>
      <c r="AD104" s="13">
        <v>136.30000000000001</v>
      </c>
      <c r="AE104" s="13">
        <v>832</v>
      </c>
      <c r="AF104" s="13">
        <v>14.593534549635143</v>
      </c>
      <c r="AG104" s="13">
        <v>6.689549271607981</v>
      </c>
      <c r="AH104" s="13" t="s">
        <v>559</v>
      </c>
      <c r="AI104" s="13" t="s">
        <v>558</v>
      </c>
      <c r="AJ104" s="13" t="s">
        <v>562</v>
      </c>
      <c r="AK104" s="13">
        <v>0.43800288115314234</v>
      </c>
      <c r="AL104" s="13">
        <v>2.1637500000000003</v>
      </c>
      <c r="AM104" s="13">
        <v>1129.9875000000002</v>
      </c>
      <c r="AN104" s="61">
        <v>-4.1067369666072644E-3</v>
      </c>
      <c r="AO104" s="62">
        <v>9.2367923053650234</v>
      </c>
      <c r="BF104">
        <f t="shared" si="52"/>
        <v>0</v>
      </c>
    </row>
    <row r="105" spans="1:58" x14ac:dyDescent="0.35">
      <c r="A105" s="2">
        <v>44805</v>
      </c>
      <c r="B105" t="s">
        <v>18</v>
      </c>
      <c r="C105" t="s">
        <v>553</v>
      </c>
      <c r="D105" t="s">
        <v>133</v>
      </c>
      <c r="E105" t="s">
        <v>46</v>
      </c>
      <c r="F105">
        <v>7</v>
      </c>
      <c r="G105" t="s">
        <v>29</v>
      </c>
      <c r="H105" t="s">
        <v>52</v>
      </c>
      <c r="I105" t="s">
        <v>481</v>
      </c>
      <c r="J105" t="s">
        <v>481</v>
      </c>
      <c r="K105" t="s">
        <v>238</v>
      </c>
      <c r="L105">
        <v>0.72099999999999997</v>
      </c>
      <c r="M105">
        <v>27.14</v>
      </c>
      <c r="N105">
        <v>-2.714</v>
      </c>
      <c r="O105" t="s">
        <v>239</v>
      </c>
      <c r="P105">
        <v>0.56699999999999995</v>
      </c>
      <c r="Q105">
        <v>0.15400000000000003</v>
      </c>
      <c r="R105">
        <v>36.89</v>
      </c>
      <c r="S105">
        <v>-3.6890000000000001</v>
      </c>
      <c r="T105">
        <v>-0.97500000000000009</v>
      </c>
      <c r="U105">
        <v>93.95</v>
      </c>
      <c r="V105">
        <v>6928.8829625000008</v>
      </c>
      <c r="W105">
        <v>0.27160493827160503</v>
      </c>
      <c r="X105">
        <v>2.3917964846479044E-5</v>
      </c>
      <c r="Y105">
        <v>1.6572477912244257E-5</v>
      </c>
      <c r="Z105">
        <v>16.572477912244256</v>
      </c>
      <c r="AA105">
        <v>16.99741324332744</v>
      </c>
      <c r="AB105">
        <v>0.37814381536937908</v>
      </c>
      <c r="AC105">
        <v>34.357199999999999</v>
      </c>
      <c r="AD105">
        <v>79.7</v>
      </c>
      <c r="AE105">
        <v>858</v>
      </c>
      <c r="AF105">
        <v>23.917964846479045</v>
      </c>
      <c r="AG105">
        <v>6.689549271607981</v>
      </c>
      <c r="AH105" t="s">
        <v>557</v>
      </c>
      <c r="AI105" t="s">
        <v>558</v>
      </c>
      <c r="AJ105" t="s">
        <v>562</v>
      </c>
      <c r="AK105">
        <v>0.43800288115314234</v>
      </c>
      <c r="AL105">
        <v>2.1637500000000003</v>
      </c>
      <c r="AM105">
        <v>1129.9875000000002</v>
      </c>
      <c r="AN105" s="54">
        <v>2.1258629216131218E-2</v>
      </c>
      <c r="AO105" s="55">
        <v>12.347631639816555</v>
      </c>
      <c r="BF105">
        <f t="shared" si="52"/>
        <v>0</v>
      </c>
    </row>
    <row r="106" spans="1:58" x14ac:dyDescent="0.35">
      <c r="A106" s="2">
        <v>44805</v>
      </c>
      <c r="B106" t="s">
        <v>18</v>
      </c>
      <c r="C106" t="s">
        <v>553</v>
      </c>
      <c r="D106" t="s">
        <v>133</v>
      </c>
      <c r="E106" t="s">
        <v>46</v>
      </c>
      <c r="F106">
        <v>6</v>
      </c>
      <c r="G106" t="s">
        <v>37</v>
      </c>
      <c r="H106" t="s">
        <v>98</v>
      </c>
      <c r="I106" t="s">
        <v>482</v>
      </c>
      <c r="J106" t="s">
        <v>482</v>
      </c>
      <c r="K106" t="s">
        <v>238</v>
      </c>
      <c r="L106">
        <v>0.79900000000000004</v>
      </c>
      <c r="M106">
        <v>16.09</v>
      </c>
      <c r="N106">
        <v>-1.609</v>
      </c>
      <c r="O106" t="s">
        <v>239</v>
      </c>
      <c r="P106">
        <v>0.77100000000000002</v>
      </c>
      <c r="Q106">
        <v>2.8000000000000025E-2</v>
      </c>
      <c r="R106">
        <v>23.56</v>
      </c>
      <c r="S106">
        <v>-2.3559999999999999</v>
      </c>
      <c r="T106">
        <v>-0.74699999999999989</v>
      </c>
      <c r="U106">
        <v>57.95</v>
      </c>
      <c r="V106">
        <v>2636.1889625000003</v>
      </c>
      <c r="W106">
        <v>3.6316472114137514E-2</v>
      </c>
      <c r="X106">
        <v>2.0092526907292379E-6</v>
      </c>
      <c r="Y106">
        <v>5.2967697661738432E-7</v>
      </c>
      <c r="Z106">
        <v>0.52967697661738433</v>
      </c>
      <c r="AA106">
        <v>0.7090722578545976</v>
      </c>
      <c r="AB106">
        <v>1.4152246242644127E-2</v>
      </c>
      <c r="AC106">
        <v>34.357199999999999</v>
      </c>
      <c r="AD106">
        <v>51.9</v>
      </c>
      <c r="AE106">
        <v>645</v>
      </c>
      <c r="AF106">
        <v>2.0092526907292378</v>
      </c>
      <c r="AG106">
        <v>6.689549271607981</v>
      </c>
      <c r="AH106" t="s">
        <v>557</v>
      </c>
      <c r="AI106" t="s">
        <v>558</v>
      </c>
      <c r="AJ106" t="s">
        <v>562</v>
      </c>
      <c r="AK106">
        <v>0.43800288115314234</v>
      </c>
      <c r="AL106">
        <v>2.1637500000000003</v>
      </c>
      <c r="AM106">
        <v>1129.9875000000002</v>
      </c>
      <c r="AN106" s="54">
        <v>2.8758319692770054E-2</v>
      </c>
      <c r="AO106" s="55">
        <v>0.71718748709344571</v>
      </c>
      <c r="BF106">
        <f t="shared" si="52"/>
        <v>0</v>
      </c>
    </row>
    <row r="107" spans="1:58" x14ac:dyDescent="0.35">
      <c r="A107" s="2">
        <v>44804</v>
      </c>
      <c r="B107" t="s">
        <v>18</v>
      </c>
      <c r="C107" t="s">
        <v>553</v>
      </c>
      <c r="D107" t="s">
        <v>133</v>
      </c>
      <c r="E107" t="s">
        <v>46</v>
      </c>
      <c r="F107">
        <v>4</v>
      </c>
      <c r="G107" t="s">
        <v>43</v>
      </c>
      <c r="H107" t="s">
        <v>121</v>
      </c>
      <c r="I107" t="s">
        <v>483</v>
      </c>
      <c r="J107" t="s">
        <v>483</v>
      </c>
      <c r="K107" t="s">
        <v>235</v>
      </c>
      <c r="L107">
        <v>1.016</v>
      </c>
      <c r="M107">
        <v>10.119999999999999</v>
      </c>
      <c r="N107">
        <v>-1.012</v>
      </c>
      <c r="O107" t="s">
        <v>200</v>
      </c>
      <c r="P107">
        <v>0.97299999999999998</v>
      </c>
      <c r="Q107">
        <v>4.3000000000000038E-2</v>
      </c>
      <c r="R107">
        <v>9.89</v>
      </c>
      <c r="S107">
        <v>-0.9890000000000001</v>
      </c>
      <c r="T107">
        <v>2.2999999999999909E-2</v>
      </c>
      <c r="U107">
        <v>89.35</v>
      </c>
      <c r="V107">
        <v>6266.9866624999995</v>
      </c>
      <c r="W107">
        <v>4.4193216855087397E-2</v>
      </c>
      <c r="X107">
        <v>2.5584664355051095E-6</v>
      </c>
      <c r="Y107">
        <v>1.6033875027764435E-6</v>
      </c>
      <c r="Z107">
        <v>1.6033875027764435</v>
      </c>
      <c r="AA107">
        <v>69.712500120715205</v>
      </c>
      <c r="AB107">
        <v>0.45163254431693661</v>
      </c>
      <c r="AC107">
        <v>32.519599999999997</v>
      </c>
      <c r="AD107">
        <v>90</v>
      </c>
      <c r="AE107">
        <v>735</v>
      </c>
      <c r="AF107">
        <v>2.5584664355051094</v>
      </c>
      <c r="AG107">
        <v>6.7535095436248787</v>
      </c>
      <c r="AH107" t="s">
        <v>559</v>
      </c>
      <c r="AI107" t="s">
        <v>558</v>
      </c>
      <c r="AJ107" t="s">
        <v>560</v>
      </c>
      <c r="AK107">
        <v>0.5234151584582144</v>
      </c>
      <c r="AL107">
        <v>1.8887499999999999</v>
      </c>
      <c r="AM107">
        <v>924.46249999999998</v>
      </c>
      <c r="AN107" s="54">
        <v>-9.9604352038653761E-3</v>
      </c>
      <c r="AO107" s="55">
        <v>10.276896370852626</v>
      </c>
      <c r="BF107">
        <f t="shared" si="52"/>
        <v>0</v>
      </c>
    </row>
    <row r="108" spans="1:58" x14ac:dyDescent="0.35">
      <c r="A108" s="2">
        <v>44805</v>
      </c>
      <c r="B108" t="s">
        <v>18</v>
      </c>
      <c r="C108" t="s">
        <v>553</v>
      </c>
      <c r="D108" t="s">
        <v>133</v>
      </c>
      <c r="E108" t="s">
        <v>46</v>
      </c>
      <c r="F108">
        <v>3</v>
      </c>
      <c r="G108" t="s">
        <v>25</v>
      </c>
      <c r="H108" t="s">
        <v>116</v>
      </c>
      <c r="I108" t="s">
        <v>484</v>
      </c>
      <c r="J108" t="s">
        <v>484</v>
      </c>
      <c r="K108" t="s">
        <v>238</v>
      </c>
      <c r="L108">
        <v>0.79700000000000004</v>
      </c>
      <c r="M108">
        <v>26.23</v>
      </c>
      <c r="N108">
        <v>-2.6230000000000002</v>
      </c>
      <c r="O108" t="s">
        <v>239</v>
      </c>
      <c r="P108">
        <v>0.81200000000000006</v>
      </c>
      <c r="Q108">
        <v>-1.5000000000000013E-2</v>
      </c>
      <c r="R108">
        <v>27.68</v>
      </c>
      <c r="S108">
        <v>-2.7679999999999998</v>
      </c>
      <c r="T108">
        <v>-0.14499999999999957</v>
      </c>
      <c r="U108">
        <v>34.14</v>
      </c>
      <c r="V108">
        <v>914.94858600000009</v>
      </c>
      <c r="W108">
        <v>1.882057716436639E-2</v>
      </c>
      <c r="X108">
        <v>8.9458190158503175E-7</v>
      </c>
      <c r="Y108">
        <v>8.1849644591641596E-8</v>
      </c>
      <c r="Z108">
        <v>8.1849644591641596E-2</v>
      </c>
      <c r="AA108">
        <v>0.56448030752856437</v>
      </c>
      <c r="AB108">
        <v>0.37730509181050687</v>
      </c>
      <c r="AC108">
        <v>34.357199999999999</v>
      </c>
      <c r="AD108">
        <v>20</v>
      </c>
      <c r="AE108">
        <v>384</v>
      </c>
      <c r="AF108">
        <v>0.8945819015850317</v>
      </c>
      <c r="AG108">
        <v>6.689549271607981</v>
      </c>
      <c r="AH108" t="s">
        <v>557</v>
      </c>
      <c r="AI108" t="s">
        <v>558</v>
      </c>
      <c r="AJ108" t="s">
        <v>562</v>
      </c>
      <c r="AK108">
        <v>0.43800288115314234</v>
      </c>
      <c r="AL108">
        <v>2.1637500000000003</v>
      </c>
      <c r="AM108">
        <v>1129.9875000000002</v>
      </c>
      <c r="AN108" s="54">
        <v>-9.0216655728648266E-3</v>
      </c>
      <c r="AO108" s="55">
        <v>-4.2054598357765984</v>
      </c>
      <c r="BF108">
        <f t="shared" si="52"/>
        <v>0</v>
      </c>
    </row>
    <row r="109" spans="1:58" x14ac:dyDescent="0.35">
      <c r="A109" s="2">
        <v>44805</v>
      </c>
      <c r="B109" t="s">
        <v>18</v>
      </c>
      <c r="C109" t="s">
        <v>553</v>
      </c>
      <c r="D109" t="s">
        <v>133</v>
      </c>
      <c r="E109" t="s">
        <v>46</v>
      </c>
      <c r="F109">
        <v>5</v>
      </c>
      <c r="G109" t="s">
        <v>25</v>
      </c>
      <c r="H109" t="s">
        <v>83</v>
      </c>
      <c r="I109" t="s">
        <v>485</v>
      </c>
      <c r="J109" t="s">
        <v>485</v>
      </c>
      <c r="K109" t="s">
        <v>238</v>
      </c>
      <c r="L109">
        <v>0.85399999999999998</v>
      </c>
      <c r="M109">
        <v>23.19</v>
      </c>
      <c r="N109">
        <v>-2.319</v>
      </c>
      <c r="O109" t="s">
        <v>239</v>
      </c>
      <c r="P109">
        <v>0.77500000000000002</v>
      </c>
      <c r="Q109">
        <v>7.8999999999999959E-2</v>
      </c>
      <c r="R109">
        <v>26.23</v>
      </c>
      <c r="S109">
        <v>-2.6230000000000002</v>
      </c>
      <c r="T109">
        <v>-0.30400000000000027</v>
      </c>
      <c r="U109">
        <v>28.45</v>
      </c>
      <c r="V109">
        <v>635.38096250000001</v>
      </c>
      <c r="W109">
        <v>0.10193548387096768</v>
      </c>
      <c r="X109">
        <v>7.158062976508687E-6</v>
      </c>
      <c r="Y109">
        <v>4.5480969436497039E-7</v>
      </c>
      <c r="Z109">
        <v>0.45480969436497037</v>
      </c>
      <c r="AA109">
        <v>1.4960845209374012</v>
      </c>
      <c r="AB109">
        <v>0.13344845570187955</v>
      </c>
      <c r="AC109">
        <v>34.357199999999999</v>
      </c>
      <c r="AD109">
        <v>24.6</v>
      </c>
      <c r="AE109">
        <v>490</v>
      </c>
      <c r="AF109">
        <v>7.1580629765086874</v>
      </c>
      <c r="AG109">
        <v>6.689549271607981</v>
      </c>
      <c r="AH109" t="s">
        <v>557</v>
      </c>
      <c r="AI109" t="s">
        <v>558</v>
      </c>
      <c r="AJ109" t="s">
        <v>562</v>
      </c>
      <c r="AK109">
        <v>0.43800288115314234</v>
      </c>
      <c r="AL109">
        <v>2.1637500000000003</v>
      </c>
      <c r="AM109">
        <v>1129.9875000000002</v>
      </c>
      <c r="AN109" s="54">
        <v>-2.5070679879673005E-4</v>
      </c>
      <c r="AO109" s="55">
        <v>1.8763328679121161</v>
      </c>
      <c r="BF109">
        <f t="shared" si="52"/>
        <v>0</v>
      </c>
    </row>
    <row r="110" spans="1:58" x14ac:dyDescent="0.35">
      <c r="A110" s="2">
        <v>44806</v>
      </c>
      <c r="B110" t="s">
        <v>18</v>
      </c>
      <c r="C110" t="s">
        <v>553</v>
      </c>
      <c r="D110" t="s">
        <v>86</v>
      </c>
      <c r="E110" t="s">
        <v>46</v>
      </c>
      <c r="F110">
        <v>4</v>
      </c>
      <c r="G110" t="s">
        <v>94</v>
      </c>
      <c r="H110" t="s">
        <v>95</v>
      </c>
      <c r="I110" t="s">
        <v>394</v>
      </c>
      <c r="J110" t="s">
        <v>394</v>
      </c>
      <c r="K110" t="s">
        <v>59</v>
      </c>
      <c r="L110">
        <v>1.0429999999999999</v>
      </c>
      <c r="M110">
        <v>22.61</v>
      </c>
      <c r="N110">
        <v>-2.2610000000000001</v>
      </c>
      <c r="O110" t="s">
        <v>224</v>
      </c>
      <c r="P110">
        <v>0.98299999999999998</v>
      </c>
      <c r="Q110">
        <v>5.9999999999999942E-2</v>
      </c>
      <c r="R110">
        <v>29.56</v>
      </c>
      <c r="S110">
        <v>-2.956</v>
      </c>
      <c r="T110">
        <v>-0.69499999999999984</v>
      </c>
      <c r="U110">
        <v>79.349999999999994</v>
      </c>
      <c r="V110">
        <v>4942.6916624999994</v>
      </c>
      <c r="W110">
        <v>6.1037639877924661E-2</v>
      </c>
      <c r="X110">
        <v>3.8073058853429022E-6</v>
      </c>
      <c r="Y110">
        <v>1.8818339056071543E-6</v>
      </c>
      <c r="Z110">
        <v>1.8818339056071542</v>
      </c>
      <c r="AA110">
        <v>2.7076746843268413</v>
      </c>
      <c r="AB110">
        <v>6.6554283033843822E-2</v>
      </c>
      <c r="AC110">
        <v>35.566600000000001</v>
      </c>
      <c r="AD110">
        <v>63.2</v>
      </c>
      <c r="AE110">
        <v>602</v>
      </c>
      <c r="AF110">
        <v>3.807305885342902</v>
      </c>
      <c r="AG110">
        <v>10.433333333333335</v>
      </c>
      <c r="AH110" t="s">
        <v>557</v>
      </c>
      <c r="AI110" t="s">
        <v>561</v>
      </c>
      <c r="AJ110" t="s">
        <v>560</v>
      </c>
      <c r="AK110">
        <v>0.40445061727069104</v>
      </c>
      <c r="AL110">
        <v>2.5662500000000001</v>
      </c>
      <c r="AM110">
        <v>1407.6</v>
      </c>
      <c r="AN110" s="54">
        <v>8.7349291855817503E-3</v>
      </c>
      <c r="AO110" s="55">
        <v>24.651549479099089</v>
      </c>
      <c r="BF110">
        <f t="shared" si="52"/>
        <v>0</v>
      </c>
    </row>
    <row r="111" spans="1:58" x14ac:dyDescent="0.35">
      <c r="A111" s="2">
        <v>44806</v>
      </c>
      <c r="B111" t="s">
        <v>18</v>
      </c>
      <c r="C111" t="s">
        <v>553</v>
      </c>
      <c r="D111" t="s">
        <v>86</v>
      </c>
      <c r="E111" t="s">
        <v>46</v>
      </c>
      <c r="F111">
        <v>11</v>
      </c>
      <c r="G111" t="s">
        <v>94</v>
      </c>
      <c r="H111" t="s">
        <v>82</v>
      </c>
      <c r="I111" t="s">
        <v>395</v>
      </c>
      <c r="J111" t="s">
        <v>395</v>
      </c>
      <c r="K111" t="s">
        <v>235</v>
      </c>
      <c r="L111">
        <v>0.74299999999999999</v>
      </c>
      <c r="M111">
        <v>25.23</v>
      </c>
      <c r="N111">
        <v>-2.5230000000000001</v>
      </c>
      <c r="O111" t="s">
        <v>243</v>
      </c>
      <c r="P111">
        <v>0.57999999999999996</v>
      </c>
      <c r="Q111">
        <v>0.16300000000000003</v>
      </c>
      <c r="R111">
        <v>35.65</v>
      </c>
      <c r="S111">
        <v>-3.5649999999999999</v>
      </c>
      <c r="T111">
        <v>-1.0419999999999998</v>
      </c>
      <c r="U111">
        <v>81</v>
      </c>
      <c r="V111">
        <v>5150.3850000000002</v>
      </c>
      <c r="W111">
        <v>0.28103448275862075</v>
      </c>
      <c r="X111">
        <v>2.4944226555680138E-5</v>
      </c>
      <c r="Y111">
        <v>1.2847237028897667E-5</v>
      </c>
      <c r="Z111">
        <v>12.847237028897666</v>
      </c>
      <c r="AA111">
        <v>12.329402139057263</v>
      </c>
      <c r="AB111">
        <v>0.30305506209838529</v>
      </c>
      <c r="AC111">
        <v>35.566600000000001</v>
      </c>
      <c r="AD111">
        <v>73.400000000000006</v>
      </c>
      <c r="AE111">
        <v>670</v>
      </c>
      <c r="AF111">
        <v>24.944226555680139</v>
      </c>
      <c r="AG111">
        <v>10.433333333333335</v>
      </c>
      <c r="AH111" t="s">
        <v>557</v>
      </c>
      <c r="AI111" t="s">
        <v>561</v>
      </c>
      <c r="AJ111" t="s">
        <v>560</v>
      </c>
      <c r="AK111">
        <v>0.40445061727069104</v>
      </c>
      <c r="AL111">
        <v>2.5662500000000001</v>
      </c>
      <c r="AM111">
        <v>1407.6</v>
      </c>
      <c r="AN111" s="54">
        <v>2.3420874593229002E-2</v>
      </c>
      <c r="AO111" s="55">
        <v>20.224151239279511</v>
      </c>
      <c r="BF111">
        <f t="shared" si="52"/>
        <v>0</v>
      </c>
    </row>
    <row r="112" spans="1:58" x14ac:dyDescent="0.35">
      <c r="A112" s="2">
        <v>44806</v>
      </c>
      <c r="B112" t="s">
        <v>18</v>
      </c>
      <c r="C112" t="s">
        <v>553</v>
      </c>
      <c r="D112" t="s">
        <v>86</v>
      </c>
      <c r="E112" t="s">
        <v>46</v>
      </c>
      <c r="F112">
        <v>2</v>
      </c>
      <c r="G112" t="s">
        <v>39</v>
      </c>
      <c r="H112" t="s">
        <v>91</v>
      </c>
      <c r="I112" t="s">
        <v>396</v>
      </c>
      <c r="J112" t="s">
        <v>396</v>
      </c>
      <c r="K112" t="s">
        <v>59</v>
      </c>
      <c r="L112">
        <v>0.82399999999999995</v>
      </c>
      <c r="M112">
        <v>27.04</v>
      </c>
      <c r="N112">
        <v>-2.7039999999999997</v>
      </c>
      <c r="O112" t="s">
        <v>224</v>
      </c>
      <c r="P112">
        <v>0.69199999999999995</v>
      </c>
      <c r="Q112">
        <v>0.13200000000000001</v>
      </c>
      <c r="R112">
        <v>33.229999999999997</v>
      </c>
      <c r="S112">
        <v>-3.3229999999999995</v>
      </c>
      <c r="T112">
        <v>-0.61899999999999977</v>
      </c>
      <c r="U112">
        <v>78.25</v>
      </c>
      <c r="V112">
        <v>4806.6040625000005</v>
      </c>
      <c r="W112">
        <v>0.19075144508670522</v>
      </c>
      <c r="X112">
        <v>1.548113751665675E-5</v>
      </c>
      <c r="Y112">
        <v>7.4411698479683505E-6</v>
      </c>
      <c r="Z112">
        <v>7.4411698479683501</v>
      </c>
      <c r="AA112">
        <v>12.021276006410909</v>
      </c>
      <c r="AB112">
        <v>0.1475663853825859</v>
      </c>
      <c r="AC112">
        <v>35.566600000000001</v>
      </c>
      <c r="AD112">
        <v>62.2</v>
      </c>
      <c r="AE112">
        <v>560</v>
      </c>
      <c r="AF112">
        <v>15.48113751665675</v>
      </c>
      <c r="AG112">
        <v>10.433333333333335</v>
      </c>
      <c r="AH112" t="s">
        <v>559</v>
      </c>
      <c r="AI112" t="s">
        <v>558</v>
      </c>
      <c r="AJ112" t="s">
        <v>560</v>
      </c>
      <c r="AK112">
        <v>0.40445061727069104</v>
      </c>
      <c r="AL112">
        <v>2.5662500000000001</v>
      </c>
      <c r="AM112">
        <v>1407.6</v>
      </c>
      <c r="AN112" s="54">
        <v>3.0833337364130416E-2</v>
      </c>
      <c r="AO112" s="55">
        <v>8.8519632642693491</v>
      </c>
      <c r="BF112">
        <f t="shared" si="52"/>
        <v>0</v>
      </c>
    </row>
    <row r="113" spans="1:58" x14ac:dyDescent="0.35">
      <c r="A113" s="2">
        <v>44806</v>
      </c>
      <c r="B113" t="s">
        <v>18</v>
      </c>
      <c r="C113" t="s">
        <v>553</v>
      </c>
      <c r="D113" t="s">
        <v>86</v>
      </c>
      <c r="E113" t="s">
        <v>46</v>
      </c>
      <c r="F113">
        <v>1</v>
      </c>
      <c r="G113" t="s">
        <v>27</v>
      </c>
      <c r="H113" t="s">
        <v>101</v>
      </c>
      <c r="I113" t="s">
        <v>397</v>
      </c>
      <c r="J113" t="s">
        <v>397</v>
      </c>
      <c r="K113" t="s">
        <v>59</v>
      </c>
      <c r="L113">
        <v>0.79200000000000004</v>
      </c>
      <c r="M113">
        <v>2.79</v>
      </c>
      <c r="N113">
        <v>-0.27900000000000003</v>
      </c>
      <c r="O113" t="s">
        <v>224</v>
      </c>
      <c r="P113">
        <v>0.58599999999999997</v>
      </c>
      <c r="Q113">
        <v>0.20600000000000007</v>
      </c>
      <c r="R113">
        <v>8.5399999999999991</v>
      </c>
      <c r="S113">
        <v>-0.85399999999999987</v>
      </c>
      <c r="T113">
        <v>-0.57499999999999984</v>
      </c>
      <c r="U113">
        <v>91.25</v>
      </c>
      <c r="V113">
        <v>6536.3515625</v>
      </c>
      <c r="W113">
        <v>0.35153583617747453</v>
      </c>
      <c r="X113">
        <v>3.2857577758948682E-5</v>
      </c>
      <c r="Y113">
        <v>2.1476867972466947E-5</v>
      </c>
      <c r="Z113">
        <v>21.476867972466948</v>
      </c>
      <c r="AA113">
        <v>37.351074734725138</v>
      </c>
      <c r="AB113">
        <v>1.2181577920396931E-2</v>
      </c>
      <c r="AC113">
        <v>35.566600000000001</v>
      </c>
      <c r="AD113">
        <v>83.6</v>
      </c>
      <c r="AE113">
        <v>660</v>
      </c>
      <c r="AF113">
        <v>32.857577758948679</v>
      </c>
      <c r="AG113">
        <v>10.433333333333335</v>
      </c>
      <c r="AH113" t="s">
        <v>559</v>
      </c>
      <c r="AI113" t="s">
        <v>561</v>
      </c>
      <c r="AJ113" t="s">
        <v>560</v>
      </c>
      <c r="AK113">
        <v>0.40445061727069104</v>
      </c>
      <c r="AL113">
        <v>2.5662500000000001</v>
      </c>
      <c r="AM113">
        <v>1407.6</v>
      </c>
      <c r="AN113" s="54">
        <v>-3.44360234386289E-3</v>
      </c>
      <c r="AO113" s="55">
        <v>9.3622684935159057</v>
      </c>
      <c r="BF113">
        <f t="shared" si="52"/>
        <v>0</v>
      </c>
    </row>
    <row r="114" spans="1:58" x14ac:dyDescent="0.35">
      <c r="A114" s="2">
        <v>44806</v>
      </c>
      <c r="B114" t="s">
        <v>18</v>
      </c>
      <c r="C114" t="s">
        <v>553</v>
      </c>
      <c r="D114" t="s">
        <v>86</v>
      </c>
      <c r="E114" t="s">
        <v>46</v>
      </c>
      <c r="F114">
        <v>6</v>
      </c>
      <c r="G114" t="s">
        <v>27</v>
      </c>
      <c r="H114" t="s">
        <v>98</v>
      </c>
      <c r="I114" t="s">
        <v>398</v>
      </c>
      <c r="J114" t="s">
        <v>398</v>
      </c>
      <c r="K114" t="s">
        <v>59</v>
      </c>
      <c r="L114">
        <v>0.63900000000000001</v>
      </c>
      <c r="M114">
        <v>3.18</v>
      </c>
      <c r="N114">
        <v>-0.318</v>
      </c>
      <c r="O114" t="s">
        <v>224</v>
      </c>
      <c r="P114">
        <v>0.47799999999999998</v>
      </c>
      <c r="Q114">
        <v>0.16100000000000003</v>
      </c>
      <c r="R114">
        <v>10.23</v>
      </c>
      <c r="S114">
        <v>-1.0230000000000001</v>
      </c>
      <c r="T114">
        <v>-0.70500000000000007</v>
      </c>
      <c r="U114">
        <v>89.65</v>
      </c>
      <c r="V114">
        <v>6309.141162500001</v>
      </c>
      <c r="W114">
        <v>0.33682008368200844</v>
      </c>
      <c r="X114">
        <v>3.1172660813787891E-5</v>
      </c>
      <c r="Y114">
        <v>1.9667271748491995E-5</v>
      </c>
      <c r="Z114">
        <v>19.667271748491995</v>
      </c>
      <c r="AA114">
        <v>27.89683935956311</v>
      </c>
      <c r="AB114">
        <v>9.0981993103234002E-3</v>
      </c>
      <c r="AC114">
        <v>35.566600000000001</v>
      </c>
      <c r="AD114">
        <v>64.5</v>
      </c>
      <c r="AE114">
        <v>700</v>
      </c>
      <c r="AF114">
        <v>31.172660813787893</v>
      </c>
      <c r="AG114">
        <v>10.433333333333335</v>
      </c>
      <c r="AH114" t="s">
        <v>559</v>
      </c>
      <c r="AI114" t="s">
        <v>561</v>
      </c>
      <c r="AJ114" t="s">
        <v>560</v>
      </c>
      <c r="AK114">
        <v>0.40445061727069104</v>
      </c>
      <c r="AL114">
        <v>2.5662500000000001</v>
      </c>
      <c r="AM114">
        <v>1407.6</v>
      </c>
      <c r="AN114" s="54">
        <v>2.3499861849242888E-2</v>
      </c>
      <c r="AO114" s="55">
        <v>11.233512163472522</v>
      </c>
      <c r="BF114">
        <f t="shared" si="52"/>
        <v>0</v>
      </c>
    </row>
    <row r="115" spans="1:58" x14ac:dyDescent="0.35">
      <c r="A115" s="2">
        <v>44806</v>
      </c>
      <c r="B115" t="s">
        <v>18</v>
      </c>
      <c r="C115" t="s">
        <v>553</v>
      </c>
      <c r="D115" t="s">
        <v>86</v>
      </c>
      <c r="E115" t="s">
        <v>46</v>
      </c>
      <c r="F115">
        <v>14</v>
      </c>
      <c r="G115" t="s">
        <v>28</v>
      </c>
      <c r="H115" t="s">
        <v>75</v>
      </c>
      <c r="I115" t="s">
        <v>399</v>
      </c>
      <c r="J115" t="s">
        <v>399</v>
      </c>
      <c r="K115" t="s">
        <v>235</v>
      </c>
      <c r="L115">
        <v>0.73099999999999998</v>
      </c>
      <c r="M115">
        <v>32.450000000000003</v>
      </c>
      <c r="N115">
        <v>-3.2450000000000001</v>
      </c>
      <c r="O115" t="s">
        <v>243</v>
      </c>
      <c r="P115">
        <v>0.61199999999999999</v>
      </c>
      <c r="Q115">
        <v>0.11899999999999999</v>
      </c>
      <c r="R115">
        <v>43.23</v>
      </c>
      <c r="S115">
        <v>-4.3229999999999995</v>
      </c>
      <c r="T115">
        <v>-1.0779999999999994</v>
      </c>
      <c r="U115">
        <v>77.900000000000006</v>
      </c>
      <c r="V115">
        <v>4763.7018500000004</v>
      </c>
      <c r="W115">
        <v>0.19444444444444445</v>
      </c>
      <c r="X115">
        <v>1.5850912558887501E-5</v>
      </c>
      <c r="Y115">
        <v>7.5509021480960634E-6</v>
      </c>
      <c r="Z115">
        <v>7.5509021480960632</v>
      </c>
      <c r="AA115">
        <v>7.0045474472134206</v>
      </c>
      <c r="AB115">
        <v>5.9694964566030226E-2</v>
      </c>
      <c r="AC115">
        <v>35.566600000000001</v>
      </c>
      <c r="AD115">
        <v>74.8</v>
      </c>
      <c r="AE115">
        <v>661</v>
      </c>
      <c r="AF115">
        <v>15.850912558887501</v>
      </c>
      <c r="AG115">
        <v>10.433333333333335</v>
      </c>
      <c r="AH115" t="s">
        <v>559</v>
      </c>
      <c r="AI115" t="s">
        <v>561</v>
      </c>
      <c r="AJ115" t="s">
        <v>560</v>
      </c>
      <c r="AK115">
        <v>0.40445061727069104</v>
      </c>
      <c r="AL115">
        <v>2.5662500000000001</v>
      </c>
      <c r="AM115">
        <v>1407.6</v>
      </c>
      <c r="AN115" s="54">
        <v>-8.6588002042198298E-3</v>
      </c>
      <c r="AO115" s="55">
        <v>7.940595633033487</v>
      </c>
      <c r="BF115">
        <f t="shared" si="52"/>
        <v>0</v>
      </c>
    </row>
    <row r="116" spans="1:58" x14ac:dyDescent="0.35">
      <c r="A116" s="2">
        <v>44806</v>
      </c>
      <c r="B116" t="s">
        <v>18</v>
      </c>
      <c r="C116" t="s">
        <v>553</v>
      </c>
      <c r="D116" t="s">
        <v>86</v>
      </c>
      <c r="E116" t="s">
        <v>46</v>
      </c>
      <c r="F116">
        <v>10</v>
      </c>
      <c r="G116" t="s">
        <v>30</v>
      </c>
      <c r="H116" t="s">
        <v>90</v>
      </c>
      <c r="I116" t="s">
        <v>400</v>
      </c>
      <c r="J116" t="s">
        <v>400</v>
      </c>
      <c r="K116" t="s">
        <v>235</v>
      </c>
      <c r="L116">
        <v>0.66100000000000003</v>
      </c>
      <c r="M116">
        <v>9.15</v>
      </c>
      <c r="N116">
        <v>-0.91500000000000004</v>
      </c>
      <c r="O116" t="s">
        <v>243</v>
      </c>
      <c r="P116">
        <v>0.57299999999999995</v>
      </c>
      <c r="Q116">
        <v>8.8000000000000078E-2</v>
      </c>
      <c r="R116">
        <v>5.67</v>
      </c>
      <c r="S116">
        <v>-0.56699999999999995</v>
      </c>
      <c r="T116">
        <v>0.34800000000000009</v>
      </c>
      <c r="U116">
        <v>83.3</v>
      </c>
      <c r="V116">
        <v>5447.0286500000002</v>
      </c>
      <c r="W116">
        <v>0.15357766143106472</v>
      </c>
      <c r="X116">
        <v>1.185541582071783E-5</v>
      </c>
      <c r="Y116">
        <v>6.4576789633113279E-6</v>
      </c>
      <c r="Z116">
        <v>6.4576789633113281</v>
      </c>
      <c r="AA116">
        <v>18.556548745147492</v>
      </c>
      <c r="AB116">
        <v>8.4245705190280393E-2</v>
      </c>
      <c r="AC116">
        <v>35.566600000000001</v>
      </c>
      <c r="AD116">
        <v>57.9</v>
      </c>
      <c r="AE116">
        <v>680</v>
      </c>
      <c r="AF116">
        <v>11.85541582071783</v>
      </c>
      <c r="AG116">
        <v>10.433333333333335</v>
      </c>
      <c r="AH116" t="s">
        <v>557</v>
      </c>
      <c r="AI116" t="s">
        <v>561</v>
      </c>
      <c r="AJ116" t="s">
        <v>560</v>
      </c>
      <c r="AK116">
        <v>0.40445061727069104</v>
      </c>
      <c r="AL116">
        <v>2.5662500000000001</v>
      </c>
      <c r="AM116">
        <v>1407.6</v>
      </c>
      <c r="AN116" s="54">
        <v>3.1871140901128393E-2</v>
      </c>
      <c r="AO116" s="55">
        <v>11.544189971327141</v>
      </c>
      <c r="BF116">
        <f t="shared" si="52"/>
        <v>0</v>
      </c>
    </row>
    <row r="117" spans="1:58" x14ac:dyDescent="0.35">
      <c r="A117" s="2">
        <v>44806</v>
      </c>
      <c r="B117" t="s">
        <v>18</v>
      </c>
      <c r="C117" t="s">
        <v>553</v>
      </c>
      <c r="D117" t="s">
        <v>86</v>
      </c>
      <c r="E117" t="s">
        <v>46</v>
      </c>
      <c r="F117">
        <v>7</v>
      </c>
      <c r="G117" t="s">
        <v>30</v>
      </c>
      <c r="H117" t="s">
        <v>65</v>
      </c>
      <c r="I117" t="s">
        <v>401</v>
      </c>
      <c r="J117" t="s">
        <v>401</v>
      </c>
      <c r="K117" t="s">
        <v>59</v>
      </c>
      <c r="L117" t="s">
        <v>50</v>
      </c>
      <c r="M117">
        <v>5.54</v>
      </c>
      <c r="N117">
        <v>-0.55400000000000005</v>
      </c>
      <c r="O117" t="s">
        <v>224</v>
      </c>
      <c r="P117">
        <v>0.72899999999999998</v>
      </c>
      <c r="Q117" t="s">
        <v>50</v>
      </c>
      <c r="R117">
        <v>7.89</v>
      </c>
      <c r="S117">
        <v>-0.78899999999999992</v>
      </c>
      <c r="T117">
        <v>-0.23499999999999988</v>
      </c>
      <c r="U117">
        <v>80.05</v>
      </c>
      <c r="V117">
        <v>5030.2819625000002</v>
      </c>
      <c r="W117" t="s">
        <v>50</v>
      </c>
      <c r="X117" t="s">
        <v>50</v>
      </c>
      <c r="Y117" t="s">
        <v>50</v>
      </c>
      <c r="Z117" t="s">
        <v>50</v>
      </c>
      <c r="AA117" t="s">
        <v>50</v>
      </c>
      <c r="AC117">
        <v>35.566600000000001</v>
      </c>
      <c r="AD117">
        <v>86.4</v>
      </c>
      <c r="AE117">
        <v>632</v>
      </c>
      <c r="AF117" t="s">
        <v>50</v>
      </c>
      <c r="AG117">
        <v>10.433333333333335</v>
      </c>
      <c r="AH117" t="s">
        <v>557</v>
      </c>
      <c r="AI117" t="s">
        <v>561</v>
      </c>
      <c r="AJ117" t="s">
        <v>560</v>
      </c>
      <c r="AK117">
        <v>0.40445061727069104</v>
      </c>
      <c r="AL117">
        <v>2.5662500000000001</v>
      </c>
      <c r="AM117">
        <v>1407.6</v>
      </c>
      <c r="AN117" s="54">
        <v>-2.71788186581967E-3</v>
      </c>
      <c r="AO117" s="55">
        <v>12.107395297731269</v>
      </c>
      <c r="BF117" t="e">
        <f t="shared" si="52"/>
        <v>#VALUE!</v>
      </c>
    </row>
    <row r="118" spans="1:58" x14ac:dyDescent="0.35">
      <c r="A118" s="2">
        <v>44806</v>
      </c>
      <c r="B118" t="s">
        <v>18</v>
      </c>
      <c r="C118" t="s">
        <v>553</v>
      </c>
      <c r="D118" t="s">
        <v>86</v>
      </c>
      <c r="E118" t="s">
        <v>46</v>
      </c>
      <c r="F118">
        <v>13</v>
      </c>
      <c r="G118" t="s">
        <v>33</v>
      </c>
      <c r="H118" t="s">
        <v>54</v>
      </c>
      <c r="I118" t="s">
        <v>402</v>
      </c>
      <c r="J118" t="s">
        <v>402</v>
      </c>
      <c r="K118" t="s">
        <v>235</v>
      </c>
      <c r="L118">
        <v>0.86099999999999999</v>
      </c>
      <c r="M118" t="s">
        <v>50</v>
      </c>
      <c r="N118" t="s">
        <v>50</v>
      </c>
      <c r="O118" t="s">
        <v>243</v>
      </c>
      <c r="P118">
        <v>0.80800000000000005</v>
      </c>
      <c r="Q118">
        <v>5.2999999999999936E-2</v>
      </c>
      <c r="R118" t="s">
        <v>50</v>
      </c>
      <c r="S118" t="s">
        <v>50</v>
      </c>
      <c r="T118" t="s">
        <v>50</v>
      </c>
      <c r="U118">
        <v>47.95</v>
      </c>
      <c r="V118">
        <v>1804.8739625000003</v>
      </c>
      <c r="W118">
        <v>6.5594059405940514E-2</v>
      </c>
      <c r="X118">
        <v>4.1601325828999674E-6</v>
      </c>
      <c r="Y118">
        <v>7.5085149794240251E-7</v>
      </c>
      <c r="Z118">
        <v>0.75085149794240247</v>
      </c>
      <c r="AA118" t="s">
        <v>50</v>
      </c>
      <c r="AC118">
        <v>35.566600000000001</v>
      </c>
      <c r="AD118">
        <v>33.4</v>
      </c>
      <c r="AE118">
        <v>340</v>
      </c>
      <c r="AF118">
        <v>4.1601325828999673</v>
      </c>
      <c r="AG118">
        <v>10.433333333333335</v>
      </c>
      <c r="AH118" t="s">
        <v>559</v>
      </c>
      <c r="AI118" t="s">
        <v>561</v>
      </c>
      <c r="AJ118" t="s">
        <v>560</v>
      </c>
      <c r="AK118">
        <v>0.40445061727069104</v>
      </c>
      <c r="AL118">
        <v>2.5662500000000001</v>
      </c>
      <c r="AM118">
        <v>1407.6</v>
      </c>
      <c r="AN118" s="56">
        <v>0</v>
      </c>
      <c r="AO118" s="57">
        <v>0</v>
      </c>
      <c r="BF118">
        <f t="shared" si="52"/>
        <v>0</v>
      </c>
    </row>
    <row r="119" spans="1:58" x14ac:dyDescent="0.35">
      <c r="A119" s="2">
        <v>44806</v>
      </c>
      <c r="B119" t="s">
        <v>18</v>
      </c>
      <c r="C119" t="s">
        <v>553</v>
      </c>
      <c r="D119" t="s">
        <v>86</v>
      </c>
      <c r="E119" t="s">
        <v>46</v>
      </c>
      <c r="F119">
        <v>12</v>
      </c>
      <c r="G119" t="s">
        <v>41</v>
      </c>
      <c r="H119" t="s">
        <v>52</v>
      </c>
      <c r="I119" t="s">
        <v>403</v>
      </c>
      <c r="J119" t="s">
        <v>403</v>
      </c>
      <c r="K119" t="s">
        <v>235</v>
      </c>
      <c r="L119">
        <v>0.69499999999999995</v>
      </c>
      <c r="M119">
        <v>19.649999999999999</v>
      </c>
      <c r="N119">
        <v>-1.9649999999999999</v>
      </c>
      <c r="O119" t="s">
        <v>243</v>
      </c>
      <c r="P119">
        <v>0.40699999999999997</v>
      </c>
      <c r="Q119">
        <v>0.28799999999999998</v>
      </c>
      <c r="R119">
        <v>25.03</v>
      </c>
      <c r="S119">
        <v>-2.5030000000000001</v>
      </c>
      <c r="T119">
        <v>-0.53800000000000026</v>
      </c>
      <c r="U119">
        <v>117.25</v>
      </c>
      <c r="V119">
        <v>10791.836562500001</v>
      </c>
      <c r="W119">
        <v>0.70761670761670759</v>
      </c>
      <c r="X119">
        <v>7.7740690913819373E-5</v>
      </c>
      <c r="Y119">
        <v>8.3896483059776747E-5</v>
      </c>
      <c r="Z119">
        <v>83.896483059776742</v>
      </c>
      <c r="AA119">
        <v>155.9414183267225</v>
      </c>
      <c r="AB119">
        <v>0.84609096576180054</v>
      </c>
      <c r="AC119">
        <v>35.566600000000001</v>
      </c>
      <c r="AD119">
        <v>99.7</v>
      </c>
      <c r="AE119">
        <v>730</v>
      </c>
      <c r="AF119">
        <v>77.740690913819378</v>
      </c>
      <c r="AG119">
        <v>10.433333333333335</v>
      </c>
      <c r="AH119" t="s">
        <v>559</v>
      </c>
      <c r="AI119" t="s">
        <v>558</v>
      </c>
      <c r="AJ119" t="s">
        <v>562</v>
      </c>
      <c r="AK119">
        <v>0.40445061727069104</v>
      </c>
      <c r="AL119">
        <v>2.5662500000000001</v>
      </c>
      <c r="AM119">
        <v>1407.6</v>
      </c>
      <c r="AN119" s="54">
        <v>1.5858697825917468E-2</v>
      </c>
      <c r="AO119" s="55">
        <v>14.788150720037246</v>
      </c>
      <c r="BF119">
        <f t="shared" si="52"/>
        <v>0</v>
      </c>
    </row>
    <row r="120" spans="1:58" x14ac:dyDescent="0.35">
      <c r="A120" s="2">
        <v>44806</v>
      </c>
      <c r="B120" t="s">
        <v>18</v>
      </c>
      <c r="C120" t="s">
        <v>553</v>
      </c>
      <c r="D120" t="s">
        <v>86</v>
      </c>
      <c r="E120" t="s">
        <v>46</v>
      </c>
      <c r="F120">
        <v>5</v>
      </c>
      <c r="G120" t="s">
        <v>29</v>
      </c>
      <c r="H120" t="s">
        <v>38</v>
      </c>
      <c r="I120" t="s">
        <v>404</v>
      </c>
      <c r="J120" t="s">
        <v>404</v>
      </c>
      <c r="K120" t="s">
        <v>59</v>
      </c>
      <c r="L120">
        <v>0.76200000000000001</v>
      </c>
      <c r="M120">
        <v>31.23</v>
      </c>
      <c r="N120">
        <v>-3.1230000000000002</v>
      </c>
      <c r="O120" t="s">
        <v>224</v>
      </c>
      <c r="P120">
        <v>0.61099999999999999</v>
      </c>
      <c r="Q120">
        <v>0.15100000000000002</v>
      </c>
      <c r="R120">
        <v>38.76</v>
      </c>
      <c r="S120">
        <v>-3.8759999999999999</v>
      </c>
      <c r="T120">
        <v>-0.75299999999999967</v>
      </c>
      <c r="U120">
        <v>51.9</v>
      </c>
      <c r="V120">
        <v>2114.4838499999996</v>
      </c>
      <c r="W120">
        <v>0.24713584288052379</v>
      </c>
      <c r="X120">
        <v>2.1293686397012231E-5</v>
      </c>
      <c r="Y120">
        <v>4.5025155993447043E-6</v>
      </c>
      <c r="Z120">
        <v>4.5025155993447044</v>
      </c>
      <c r="AA120">
        <v>5.9794363869119609</v>
      </c>
      <c r="AB120">
        <v>0.13302535254845341</v>
      </c>
      <c r="AC120">
        <v>35.566600000000001</v>
      </c>
      <c r="AD120">
        <v>44.9</v>
      </c>
      <c r="AE120">
        <v>565</v>
      </c>
      <c r="AF120">
        <v>21.29368639701223</v>
      </c>
      <c r="AG120">
        <v>10.433333333333335</v>
      </c>
      <c r="AH120" t="s">
        <v>557</v>
      </c>
      <c r="AI120" t="s">
        <v>558</v>
      </c>
      <c r="AJ120" t="s">
        <v>562</v>
      </c>
      <c r="AK120">
        <v>0.40445061727069104</v>
      </c>
      <c r="AL120">
        <v>2.5662500000000001</v>
      </c>
      <c r="AM120">
        <v>1407.6</v>
      </c>
      <c r="AN120" s="54">
        <v>3.5603071853408719E-2</v>
      </c>
      <c r="AO120" s="55">
        <v>7.8755053132131891</v>
      </c>
      <c r="BF120">
        <f t="shared" si="52"/>
        <v>0</v>
      </c>
    </row>
    <row r="121" spans="1:58" x14ac:dyDescent="0.35">
      <c r="A121" s="2">
        <v>44806</v>
      </c>
      <c r="B121" t="s">
        <v>18</v>
      </c>
      <c r="C121" t="s">
        <v>553</v>
      </c>
      <c r="D121" t="s">
        <v>86</v>
      </c>
      <c r="E121" t="s">
        <v>46</v>
      </c>
      <c r="F121">
        <v>16</v>
      </c>
      <c r="G121" t="s">
        <v>37</v>
      </c>
      <c r="H121" t="s">
        <v>96</v>
      </c>
      <c r="I121" t="s">
        <v>405</v>
      </c>
      <c r="J121" t="s">
        <v>405</v>
      </c>
      <c r="K121" t="s">
        <v>235</v>
      </c>
      <c r="L121">
        <v>0.74299999999999999</v>
      </c>
      <c r="M121">
        <v>23.23</v>
      </c>
      <c r="N121">
        <v>-2.323</v>
      </c>
      <c r="O121" t="s">
        <v>243</v>
      </c>
      <c r="P121">
        <v>0.67400000000000004</v>
      </c>
      <c r="Q121">
        <v>6.899999999999995E-2</v>
      </c>
      <c r="R121">
        <v>26.76</v>
      </c>
      <c r="S121">
        <v>-2.6760000000000002</v>
      </c>
      <c r="T121">
        <v>-0.3530000000000002</v>
      </c>
      <c r="U121">
        <v>91.85</v>
      </c>
      <c r="V121">
        <v>6622.5916624999991</v>
      </c>
      <c r="W121">
        <v>0.10237388724035601</v>
      </c>
      <c r="X121">
        <v>7.1959785390372148E-6</v>
      </c>
      <c r="Y121">
        <v>4.7656027476156782E-6</v>
      </c>
      <c r="Z121">
        <v>4.7656027476156781</v>
      </c>
      <c r="AA121">
        <v>13.500291069732791</v>
      </c>
      <c r="AB121">
        <v>0.26944989237670419</v>
      </c>
      <c r="AC121">
        <v>35.566600000000001</v>
      </c>
      <c r="AD121">
        <v>77.599999999999994</v>
      </c>
      <c r="AF121">
        <v>7.1959785390372151</v>
      </c>
      <c r="AG121">
        <v>10.433333333333335</v>
      </c>
      <c r="AH121" t="s">
        <v>557</v>
      </c>
      <c r="AI121" t="s">
        <v>558</v>
      </c>
      <c r="AJ121" t="s">
        <v>562</v>
      </c>
      <c r="AK121">
        <v>0.40445061727069104</v>
      </c>
      <c r="AL121">
        <v>2.5662500000000001</v>
      </c>
      <c r="AM121">
        <v>1407.6</v>
      </c>
      <c r="AN121" t="s">
        <v>50</v>
      </c>
      <c r="AO121" t="s">
        <v>50</v>
      </c>
      <c r="BF121">
        <f t="shared" si="52"/>
        <v>0</v>
      </c>
    </row>
    <row r="122" spans="1:58" x14ac:dyDescent="0.35">
      <c r="A122" s="2">
        <v>44806</v>
      </c>
      <c r="B122" t="s">
        <v>18</v>
      </c>
      <c r="C122" t="s">
        <v>553</v>
      </c>
      <c r="D122" t="s">
        <v>86</v>
      </c>
      <c r="E122" t="s">
        <v>46</v>
      </c>
      <c r="F122">
        <v>8</v>
      </c>
      <c r="G122" t="s">
        <v>37</v>
      </c>
      <c r="H122" t="s">
        <v>97</v>
      </c>
      <c r="I122" t="s">
        <v>406</v>
      </c>
      <c r="J122" t="s">
        <v>406</v>
      </c>
      <c r="K122" t="s">
        <v>59</v>
      </c>
      <c r="L122">
        <v>0.71399999999999997</v>
      </c>
      <c r="M122">
        <v>16.149999999999999</v>
      </c>
      <c r="N122">
        <v>-1.6149999999999998</v>
      </c>
      <c r="O122" t="s">
        <v>224</v>
      </c>
      <c r="P122">
        <v>0.71899999999999997</v>
      </c>
      <c r="Q122">
        <v>-5.0000000000000044E-3</v>
      </c>
      <c r="R122">
        <v>26.56</v>
      </c>
      <c r="S122">
        <v>-2.6559999999999997</v>
      </c>
      <c r="T122">
        <v>-1.0409999999999999</v>
      </c>
      <c r="U122">
        <v>50.2</v>
      </c>
      <c r="V122">
        <v>1978.2314000000003</v>
      </c>
      <c r="W122">
        <v>7.0028011204481856E-3</v>
      </c>
      <c r="X122">
        <v>2.6489669390492084E-7</v>
      </c>
      <c r="Y122">
        <v>5.2402695763890312E-8</v>
      </c>
      <c r="Z122">
        <v>5.2402695763890311E-2</v>
      </c>
      <c r="AA122">
        <v>5.0338804768386466E-2</v>
      </c>
      <c r="AB122">
        <v>1.0047031917425262E-3</v>
      </c>
      <c r="AC122">
        <v>35.566600000000001</v>
      </c>
      <c r="AD122">
        <v>39.1</v>
      </c>
      <c r="AE122">
        <v>510</v>
      </c>
      <c r="AF122">
        <v>0.26489669390492082</v>
      </c>
      <c r="AG122">
        <v>10.433333333333335</v>
      </c>
      <c r="AH122" t="s">
        <v>557</v>
      </c>
      <c r="AI122" t="s">
        <v>558</v>
      </c>
      <c r="AJ122" t="s">
        <v>562</v>
      </c>
      <c r="AK122">
        <v>0.40445061727069104</v>
      </c>
      <c r="AL122">
        <v>2.5662500000000001</v>
      </c>
      <c r="AM122">
        <v>1407.6</v>
      </c>
      <c r="AN122" s="54">
        <v>2.2248125219784583E-2</v>
      </c>
      <c r="AO122" s="55">
        <v>15.403066832191886</v>
      </c>
      <c r="BF122">
        <f t="shared" si="52"/>
        <v>0</v>
      </c>
    </row>
    <row r="123" spans="1:58" x14ac:dyDescent="0.35">
      <c r="A123" s="2">
        <v>44806</v>
      </c>
      <c r="B123" t="s">
        <v>18</v>
      </c>
      <c r="C123" t="s">
        <v>553</v>
      </c>
      <c r="D123" t="s">
        <v>86</v>
      </c>
      <c r="E123" t="s">
        <v>46</v>
      </c>
      <c r="F123">
        <v>9</v>
      </c>
      <c r="G123" t="s">
        <v>43</v>
      </c>
      <c r="H123" t="s">
        <v>102</v>
      </c>
      <c r="I123" t="s">
        <v>407</v>
      </c>
      <c r="J123" t="s">
        <v>407</v>
      </c>
      <c r="K123" t="s">
        <v>235</v>
      </c>
      <c r="L123">
        <v>0.71499999999999997</v>
      </c>
      <c r="M123">
        <v>10.82</v>
      </c>
      <c r="N123">
        <v>-1.0820000000000001</v>
      </c>
      <c r="O123" t="s">
        <v>243</v>
      </c>
      <c r="P123">
        <v>0.65800000000000003</v>
      </c>
      <c r="Q123">
        <v>5.699999999999994E-2</v>
      </c>
      <c r="R123">
        <v>12.17</v>
      </c>
      <c r="S123">
        <v>-1.2170000000000001</v>
      </c>
      <c r="T123">
        <v>-0.13500000000000001</v>
      </c>
      <c r="U123">
        <v>153.6</v>
      </c>
      <c r="V123">
        <v>18520.473600000001</v>
      </c>
      <c r="W123">
        <v>8.662613981762908E-2</v>
      </c>
      <c r="X123">
        <v>5.8585863269711358E-6</v>
      </c>
      <c r="Y123">
        <v>1.0850379340198989E-5</v>
      </c>
      <c r="Z123">
        <v>10.850379340198989</v>
      </c>
      <c r="AA123">
        <v>80.37318029777029</v>
      </c>
      <c r="AB123">
        <v>0.5206977780149864</v>
      </c>
      <c r="AC123">
        <v>35.566600000000001</v>
      </c>
      <c r="AD123">
        <v>135</v>
      </c>
      <c r="AE123">
        <v>770</v>
      </c>
      <c r="AF123">
        <v>5.8585863269711362</v>
      </c>
      <c r="AG123">
        <v>10.433333333333335</v>
      </c>
      <c r="AH123" t="s">
        <v>559</v>
      </c>
      <c r="AI123" t="s">
        <v>558</v>
      </c>
      <c r="AJ123" t="s">
        <v>560</v>
      </c>
      <c r="AK123">
        <v>0.40445061727069104</v>
      </c>
      <c r="AL123">
        <v>2.5662500000000001</v>
      </c>
      <c r="AM123">
        <v>1407.6</v>
      </c>
      <c r="AN123" s="54">
        <v>-3.2804876299691635E-3</v>
      </c>
      <c r="AO123" s="55">
        <v>12.507250775390466</v>
      </c>
      <c r="BF123">
        <f t="shared" si="52"/>
        <v>0</v>
      </c>
    </row>
    <row r="124" spans="1:58" x14ac:dyDescent="0.35">
      <c r="A124" s="2">
        <v>44806</v>
      </c>
      <c r="B124" t="s">
        <v>18</v>
      </c>
      <c r="C124" t="s">
        <v>553</v>
      </c>
      <c r="D124" t="s">
        <v>86</v>
      </c>
      <c r="E124" t="s">
        <v>46</v>
      </c>
      <c r="F124">
        <v>15</v>
      </c>
      <c r="G124" t="s">
        <v>43</v>
      </c>
      <c r="H124" t="s">
        <v>92</v>
      </c>
      <c r="I124" t="s">
        <v>408</v>
      </c>
      <c r="J124" t="s">
        <v>408</v>
      </c>
      <c r="K124" t="s">
        <v>235</v>
      </c>
      <c r="L124">
        <v>0.94499999999999995</v>
      </c>
      <c r="M124">
        <v>9.56</v>
      </c>
      <c r="N124">
        <v>-0.95600000000000007</v>
      </c>
      <c r="O124" t="s">
        <v>243</v>
      </c>
      <c r="P124">
        <v>1.0840000000000001</v>
      </c>
      <c r="Q124">
        <v>-0.13900000000000012</v>
      </c>
      <c r="R124">
        <v>12.87</v>
      </c>
      <c r="S124">
        <v>-1.2869999999999999</v>
      </c>
      <c r="T124">
        <v>-0.33099999999999985</v>
      </c>
      <c r="U124">
        <v>137.75</v>
      </c>
      <c r="V124">
        <v>14895.4240625</v>
      </c>
      <c r="W124">
        <v>0.14708994708994722</v>
      </c>
      <c r="X124">
        <v>1.1241949348954066E-5</v>
      </c>
      <c r="Y124">
        <v>1.6745360284181662E-5</v>
      </c>
      <c r="Z124">
        <v>16.745360284181661</v>
      </c>
      <c r="AA124">
        <v>50.590212338917425</v>
      </c>
      <c r="AB124">
        <v>0.32774877212257625</v>
      </c>
      <c r="AC124">
        <v>35.566600000000001</v>
      </c>
      <c r="AD124">
        <v>125.1</v>
      </c>
      <c r="AE124">
        <v>751</v>
      </c>
      <c r="AF124">
        <v>11.241949348954066</v>
      </c>
      <c r="AG124">
        <v>10.433333333333335</v>
      </c>
      <c r="AH124" t="s">
        <v>559</v>
      </c>
      <c r="AI124" t="s">
        <v>558</v>
      </c>
      <c r="AJ124" t="s">
        <v>560</v>
      </c>
      <c r="AK124">
        <v>0.40445061727069104</v>
      </c>
      <c r="AL124">
        <v>2.5662500000000001</v>
      </c>
      <c r="AM124">
        <v>1407.6</v>
      </c>
      <c r="AN124" s="54">
        <v>2.072168076406801E-2</v>
      </c>
      <c r="AO124" s="55">
        <v>12.154102900210372</v>
      </c>
      <c r="BF124">
        <f t="shared" si="52"/>
        <v>0</v>
      </c>
    </row>
    <row r="125" spans="1:58" x14ac:dyDescent="0.35">
      <c r="A125" s="2">
        <v>44806</v>
      </c>
      <c r="B125" t="s">
        <v>18</v>
      </c>
      <c r="C125" t="s">
        <v>553</v>
      </c>
      <c r="D125" t="s">
        <v>86</v>
      </c>
      <c r="E125" t="s">
        <v>46</v>
      </c>
      <c r="F125">
        <v>3</v>
      </c>
      <c r="G125" t="s">
        <v>25</v>
      </c>
      <c r="H125" t="s">
        <v>93</v>
      </c>
      <c r="I125" t="s">
        <v>409</v>
      </c>
      <c r="J125" t="s">
        <v>409</v>
      </c>
      <c r="K125" t="s">
        <v>59</v>
      </c>
      <c r="L125">
        <v>0.89400000000000002</v>
      </c>
      <c r="M125">
        <v>19.670000000000002</v>
      </c>
      <c r="N125">
        <v>-1.9670000000000001</v>
      </c>
      <c r="O125" t="s">
        <v>224</v>
      </c>
      <c r="P125">
        <v>0.83099999999999996</v>
      </c>
      <c r="Q125">
        <v>6.3000000000000056E-2</v>
      </c>
      <c r="R125">
        <v>26.01</v>
      </c>
      <c r="S125">
        <v>-2.601</v>
      </c>
      <c r="T125">
        <v>-0.6339999999999999</v>
      </c>
      <c r="U125">
        <v>37.549999999999997</v>
      </c>
      <c r="V125">
        <v>1106.8519624999999</v>
      </c>
      <c r="W125">
        <v>7.5812274368231111E-2</v>
      </c>
      <c r="X125">
        <v>4.9717160581027881E-6</v>
      </c>
      <c r="Y125">
        <v>5.5029536759038342E-7</v>
      </c>
      <c r="Z125">
        <v>0.55029536759038344</v>
      </c>
      <c r="AA125">
        <v>0.86797376591543141</v>
      </c>
      <c r="AB125">
        <v>4.9308371688576116E-2</v>
      </c>
      <c r="AC125">
        <v>35.566600000000001</v>
      </c>
      <c r="AD125">
        <v>19.8</v>
      </c>
      <c r="AE125">
        <v>320</v>
      </c>
      <c r="AF125">
        <v>4.9717160581027882</v>
      </c>
      <c r="AG125">
        <v>10.433333333333335</v>
      </c>
      <c r="AH125" t="s">
        <v>557</v>
      </c>
      <c r="AI125" t="s">
        <v>558</v>
      </c>
      <c r="AJ125" t="s">
        <v>562</v>
      </c>
      <c r="AK125">
        <v>0.40445061727069104</v>
      </c>
      <c r="AL125">
        <v>2.5662500000000001</v>
      </c>
      <c r="AM125">
        <v>1407.6</v>
      </c>
      <c r="AN125" s="54">
        <v>1.1013475028988331E-2</v>
      </c>
      <c r="AO125" s="55">
        <v>-1.4626336624352942</v>
      </c>
      <c r="BF125">
        <f t="shared" si="52"/>
        <v>0</v>
      </c>
    </row>
    <row r="126" spans="1:58" x14ac:dyDescent="0.35">
      <c r="A126" s="2">
        <v>44806</v>
      </c>
      <c r="B126" t="s">
        <v>18</v>
      </c>
      <c r="C126" t="s">
        <v>553</v>
      </c>
      <c r="D126" t="s">
        <v>20</v>
      </c>
      <c r="E126" t="s">
        <v>21</v>
      </c>
      <c r="F126">
        <v>13</v>
      </c>
      <c r="G126" t="s">
        <v>39</v>
      </c>
      <c r="H126" t="s">
        <v>40</v>
      </c>
      <c r="I126" t="s">
        <v>418</v>
      </c>
      <c r="J126" t="s">
        <v>418</v>
      </c>
      <c r="K126" t="s">
        <v>241</v>
      </c>
      <c r="L126">
        <v>0.79100000000000004</v>
      </c>
      <c r="M126">
        <v>9.34</v>
      </c>
      <c r="N126">
        <v>-0.93399999999999994</v>
      </c>
      <c r="O126" t="s">
        <v>32</v>
      </c>
      <c r="P126">
        <v>0.63600000000000001</v>
      </c>
      <c r="Q126">
        <v>0.15500000000000003</v>
      </c>
      <c r="R126">
        <v>14.38</v>
      </c>
      <c r="S126">
        <v>-1.4380000000000002</v>
      </c>
      <c r="T126">
        <v>-0.50400000000000023</v>
      </c>
      <c r="U126">
        <v>69.400000000000006</v>
      </c>
      <c r="V126">
        <v>3780.8426000000004</v>
      </c>
      <c r="W126">
        <v>0.2437106918238994</v>
      </c>
      <c r="X126">
        <v>2.093098047017677E-5</v>
      </c>
      <c r="Y126">
        <v>7.9136742621412378E-6</v>
      </c>
      <c r="Z126">
        <v>7.9136742621412379</v>
      </c>
      <c r="AA126">
        <v>15.701734647105624</v>
      </c>
      <c r="AB126">
        <v>0.29890535337847141</v>
      </c>
      <c r="AC126">
        <v>35.566600000000001</v>
      </c>
      <c r="AD126">
        <v>78.599999999999994</v>
      </c>
      <c r="AE126">
        <v>701</v>
      </c>
      <c r="AF126">
        <v>20.93098047017677</v>
      </c>
      <c r="AG126">
        <v>11.450000000000001</v>
      </c>
      <c r="AH126" t="s">
        <v>559</v>
      </c>
      <c r="AI126" t="s">
        <v>558</v>
      </c>
      <c r="AJ126" t="s">
        <v>560</v>
      </c>
      <c r="AK126">
        <v>0.40445061727069104</v>
      </c>
      <c r="AL126">
        <v>2.5662500000000001</v>
      </c>
      <c r="AM126">
        <v>1407.6</v>
      </c>
      <c r="AN126" s="54">
        <v>-1.8247700352262827E-3</v>
      </c>
      <c r="AO126" s="55">
        <v>2.6126988146007939</v>
      </c>
      <c r="BF126">
        <f t="shared" si="52"/>
        <v>0</v>
      </c>
    </row>
    <row r="127" spans="1:58" x14ac:dyDescent="0.35">
      <c r="A127" s="2">
        <v>44806</v>
      </c>
      <c r="B127" t="s">
        <v>18</v>
      </c>
      <c r="C127" t="s">
        <v>553</v>
      </c>
      <c r="D127" t="s">
        <v>20</v>
      </c>
      <c r="E127" t="s">
        <v>21</v>
      </c>
      <c r="F127">
        <v>14</v>
      </c>
      <c r="G127" t="s">
        <v>27</v>
      </c>
      <c r="H127" t="s">
        <v>35</v>
      </c>
      <c r="I127" t="s">
        <v>419</v>
      </c>
      <c r="J127" t="s">
        <v>419</v>
      </c>
      <c r="K127" t="s">
        <v>241</v>
      </c>
      <c r="L127">
        <v>0.58199999999999996</v>
      </c>
      <c r="M127">
        <v>4.6100000000000003</v>
      </c>
      <c r="N127">
        <v>-0.46100000000000002</v>
      </c>
      <c r="O127" t="s">
        <v>32</v>
      </c>
      <c r="P127">
        <v>0.36099999999999999</v>
      </c>
      <c r="Q127">
        <v>0.22099999999999997</v>
      </c>
      <c r="R127">
        <v>10.23</v>
      </c>
      <c r="S127">
        <v>-1.0230000000000001</v>
      </c>
      <c r="T127">
        <v>-0.56200000000000006</v>
      </c>
      <c r="U127">
        <v>115.65</v>
      </c>
      <c r="V127">
        <v>10499.314162500001</v>
      </c>
      <c r="W127">
        <v>0.61218836565096946</v>
      </c>
      <c r="X127">
        <v>6.5043287642574236E-5</v>
      </c>
      <c r="Y127">
        <v>6.8290991112124092E-5</v>
      </c>
      <c r="Z127">
        <v>68.29099111212409</v>
      </c>
      <c r="AA127">
        <v>121.51421906071901</v>
      </c>
      <c r="AB127">
        <v>4.5979500774139301E-2</v>
      </c>
      <c r="AC127">
        <v>35.566600000000001</v>
      </c>
      <c r="AD127">
        <v>125</v>
      </c>
      <c r="AE127">
        <v>776</v>
      </c>
      <c r="AF127">
        <v>65.043287642574242</v>
      </c>
      <c r="AG127">
        <v>11.450000000000001</v>
      </c>
      <c r="AH127" t="s">
        <v>559</v>
      </c>
      <c r="AI127" t="s">
        <v>561</v>
      </c>
      <c r="AJ127" t="s">
        <v>560</v>
      </c>
      <c r="AK127">
        <v>0.40445061727069104</v>
      </c>
      <c r="AL127">
        <v>2.5662500000000001</v>
      </c>
      <c r="AM127">
        <v>1407.6</v>
      </c>
      <c r="AN127" s="54">
        <v>-1.3182594023193784E-2</v>
      </c>
      <c r="AO127" s="55">
        <v>18.789555854999797</v>
      </c>
      <c r="BF127">
        <f t="shared" si="52"/>
        <v>0</v>
      </c>
    </row>
    <row r="128" spans="1:58" x14ac:dyDescent="0.35">
      <c r="A128" s="2">
        <v>44806</v>
      </c>
      <c r="B128" t="s">
        <v>18</v>
      </c>
      <c r="C128" t="s">
        <v>553</v>
      </c>
      <c r="D128" t="s">
        <v>20</v>
      </c>
      <c r="E128" t="s">
        <v>21</v>
      </c>
      <c r="F128">
        <v>3</v>
      </c>
      <c r="G128" t="s">
        <v>27</v>
      </c>
      <c r="H128" t="s">
        <v>167</v>
      </c>
      <c r="I128" t="s">
        <v>488</v>
      </c>
      <c r="J128" t="s">
        <v>488</v>
      </c>
      <c r="K128" t="s">
        <v>222</v>
      </c>
      <c r="L128">
        <v>0.61499999999999999</v>
      </c>
      <c r="M128">
        <v>4.42</v>
      </c>
      <c r="N128">
        <v>-0.442</v>
      </c>
      <c r="O128" t="s">
        <v>211</v>
      </c>
      <c r="P128">
        <v>0.434</v>
      </c>
      <c r="Q128">
        <v>0.18099999999999999</v>
      </c>
      <c r="R128">
        <v>3.59</v>
      </c>
      <c r="S128">
        <v>-0.35899999999999999</v>
      </c>
      <c r="T128">
        <v>8.3000000000000018E-2</v>
      </c>
      <c r="U128">
        <v>124.6</v>
      </c>
      <c r="V128">
        <v>12187.250599999999</v>
      </c>
      <c r="W128">
        <v>0.4170506912442396</v>
      </c>
      <c r="X128">
        <v>4.0550800325435837E-5</v>
      </c>
      <c r="Y128">
        <v>4.9420276559664809E-5</v>
      </c>
      <c r="Z128">
        <v>49.420276559664806</v>
      </c>
      <c r="AA128">
        <v>595.42501879114207</v>
      </c>
      <c r="AB128">
        <v>0.22530157642513537</v>
      </c>
      <c r="AC128">
        <v>35.566600000000001</v>
      </c>
      <c r="AD128">
        <v>107.9</v>
      </c>
      <c r="AE128">
        <v>840</v>
      </c>
      <c r="AF128">
        <v>40.550800325435837</v>
      </c>
      <c r="AG128">
        <v>11.450000000000001</v>
      </c>
      <c r="AH128" t="s">
        <v>559</v>
      </c>
      <c r="AI128" t="s">
        <v>561</v>
      </c>
      <c r="AJ128" t="s">
        <v>560</v>
      </c>
      <c r="AK128">
        <v>0.40445061727069104</v>
      </c>
      <c r="AL128">
        <v>2.5662500000000001</v>
      </c>
      <c r="AM128">
        <v>1407.6</v>
      </c>
      <c r="AN128" s="54">
        <v>2.3443832054748603E-2</v>
      </c>
      <c r="AO128" s="55">
        <v>17.850014357426122</v>
      </c>
      <c r="BF128">
        <f t="shared" si="52"/>
        <v>0</v>
      </c>
    </row>
    <row r="129" spans="1:58" x14ac:dyDescent="0.35">
      <c r="A129" s="2">
        <v>44806</v>
      </c>
      <c r="B129" t="s">
        <v>18</v>
      </c>
      <c r="C129" t="s">
        <v>553</v>
      </c>
      <c r="D129" t="s">
        <v>20</v>
      </c>
      <c r="E129" t="s">
        <v>21</v>
      </c>
      <c r="F129">
        <v>12</v>
      </c>
      <c r="G129" t="s">
        <v>28</v>
      </c>
      <c r="H129" t="s">
        <v>92</v>
      </c>
      <c r="I129" t="s">
        <v>420</v>
      </c>
      <c r="J129" t="s">
        <v>420</v>
      </c>
      <c r="K129" t="s">
        <v>241</v>
      </c>
      <c r="L129">
        <v>0.81499999999999995</v>
      </c>
      <c r="M129">
        <v>9.4499999999999993</v>
      </c>
      <c r="N129">
        <v>-0.94499999999999995</v>
      </c>
      <c r="O129" t="s">
        <v>32</v>
      </c>
      <c r="P129">
        <v>0.61499999999999999</v>
      </c>
      <c r="Q129">
        <v>0.19999999999999996</v>
      </c>
      <c r="R129">
        <v>16.739999999999998</v>
      </c>
      <c r="S129">
        <v>-1.6739999999999999</v>
      </c>
      <c r="T129">
        <v>-0.72899999999999998</v>
      </c>
      <c r="U129">
        <v>80.3</v>
      </c>
      <c r="V129">
        <v>5061.75065</v>
      </c>
      <c r="W129">
        <v>0.32520325203252026</v>
      </c>
      <c r="X129">
        <v>2.9854487384001195E-5</v>
      </c>
      <c r="Y129">
        <v>1.5111597092138485E-5</v>
      </c>
      <c r="Z129">
        <v>15.111597092138485</v>
      </c>
      <c r="AA129">
        <v>20.729214118159788</v>
      </c>
      <c r="AB129">
        <v>7.4699601508318128E-2</v>
      </c>
      <c r="AC129">
        <v>35.566600000000001</v>
      </c>
      <c r="AD129">
        <v>84.6</v>
      </c>
      <c r="AE129">
        <v>716</v>
      </c>
      <c r="AF129">
        <v>29.854487384001196</v>
      </c>
      <c r="AG129">
        <v>11.450000000000001</v>
      </c>
      <c r="AH129" t="s">
        <v>559</v>
      </c>
      <c r="AI129" t="s">
        <v>561</v>
      </c>
      <c r="AJ129" t="s">
        <v>560</v>
      </c>
      <c r="AK129">
        <v>0.40445061727069104</v>
      </c>
      <c r="AL129">
        <v>2.5662500000000001</v>
      </c>
      <c r="AM129">
        <v>1407.6</v>
      </c>
      <c r="AN129" s="54">
        <v>-5.984353682404752E-3</v>
      </c>
      <c r="AO129" s="55">
        <v>5.538922953359263</v>
      </c>
      <c r="BF129">
        <f t="shared" si="52"/>
        <v>0</v>
      </c>
    </row>
    <row r="130" spans="1:58" x14ac:dyDescent="0.35">
      <c r="A130" s="2">
        <v>44806</v>
      </c>
      <c r="B130" t="s">
        <v>18</v>
      </c>
      <c r="C130" t="s">
        <v>553</v>
      </c>
      <c r="D130" t="s">
        <v>20</v>
      </c>
      <c r="E130" t="s">
        <v>21</v>
      </c>
      <c r="F130">
        <v>2</v>
      </c>
      <c r="G130" t="s">
        <v>22</v>
      </c>
      <c r="H130" t="s">
        <v>113</v>
      </c>
      <c r="I130" t="s">
        <v>421</v>
      </c>
      <c r="J130" t="s">
        <v>421</v>
      </c>
      <c r="K130" t="s">
        <v>222</v>
      </c>
      <c r="L130">
        <v>0.61199999999999999</v>
      </c>
      <c r="M130">
        <v>10.65</v>
      </c>
      <c r="N130">
        <v>-1.0649999999999999</v>
      </c>
      <c r="O130" t="s">
        <v>211</v>
      </c>
      <c r="P130">
        <v>0.41699999999999998</v>
      </c>
      <c r="Q130">
        <v>0.19500000000000001</v>
      </c>
      <c r="R130">
        <v>11.63</v>
      </c>
      <c r="S130">
        <v>-1.163</v>
      </c>
      <c r="T130">
        <v>-9.8000000000000087E-2</v>
      </c>
      <c r="U130">
        <v>46</v>
      </c>
      <c r="V130">
        <v>1661.0600000000002</v>
      </c>
      <c r="W130">
        <v>0.46762589928057557</v>
      </c>
      <c r="X130">
        <v>4.6686582495814109E-5</v>
      </c>
      <c r="Y130">
        <v>7.754921472049698E-6</v>
      </c>
      <c r="Z130">
        <v>7.7549214720496984</v>
      </c>
      <c r="AA130">
        <v>79.131851755609091</v>
      </c>
      <c r="AB130">
        <v>1</v>
      </c>
      <c r="AC130">
        <v>35.566600000000001</v>
      </c>
      <c r="AE130">
        <v>213</v>
      </c>
      <c r="AF130">
        <v>46.686582495814108</v>
      </c>
      <c r="AG130">
        <v>11.450000000000001</v>
      </c>
      <c r="AH130" t="s">
        <v>557</v>
      </c>
      <c r="AI130" t="s">
        <v>558</v>
      </c>
      <c r="AJ130" t="s">
        <v>562</v>
      </c>
      <c r="AK130">
        <v>0.40445061727069104</v>
      </c>
      <c r="AL130">
        <v>2.5662500000000001</v>
      </c>
      <c r="AM130">
        <v>1407.6</v>
      </c>
      <c r="AN130" s="54">
        <v>0.5058204448229886</v>
      </c>
      <c r="AO130" s="55">
        <v>27.045015347103625</v>
      </c>
      <c r="BF130">
        <f t="shared" ref="BF130:BF161" si="53">X223/X130</f>
        <v>0</v>
      </c>
    </row>
    <row r="131" spans="1:58" x14ac:dyDescent="0.35">
      <c r="A131" s="2">
        <v>44806</v>
      </c>
      <c r="B131" t="s">
        <v>18</v>
      </c>
      <c r="C131" t="s">
        <v>553</v>
      </c>
      <c r="D131" t="s">
        <v>20</v>
      </c>
      <c r="E131" t="s">
        <v>21</v>
      </c>
      <c r="F131">
        <v>10</v>
      </c>
      <c r="G131" t="s">
        <v>30</v>
      </c>
      <c r="H131" t="s">
        <v>166</v>
      </c>
      <c r="I131" t="s">
        <v>422</v>
      </c>
      <c r="J131" t="s">
        <v>422</v>
      </c>
      <c r="K131" t="s">
        <v>241</v>
      </c>
      <c r="L131">
        <v>0.55800000000000005</v>
      </c>
      <c r="M131">
        <v>8.8699999999999992</v>
      </c>
      <c r="N131">
        <v>-0.8869999999999999</v>
      </c>
      <c r="O131" t="s">
        <v>32</v>
      </c>
      <c r="P131">
        <v>0.53200000000000003</v>
      </c>
      <c r="Q131">
        <v>2.6000000000000023E-2</v>
      </c>
      <c r="R131">
        <v>9.6199999999999992</v>
      </c>
      <c r="S131">
        <v>-0.96199999999999997</v>
      </c>
      <c r="T131">
        <v>-7.5000000000000067E-2</v>
      </c>
      <c r="U131">
        <v>163.95</v>
      </c>
      <c r="V131">
        <v>21100.487962499999</v>
      </c>
      <c r="W131">
        <v>4.8872180451127858E-2</v>
      </c>
      <c r="X131">
        <v>2.8958891476231187E-6</v>
      </c>
      <c r="Y131">
        <v>6.1104674100156002E-6</v>
      </c>
      <c r="Z131">
        <v>6.1104674100156</v>
      </c>
      <c r="AA131">
        <v>81.472898800207929</v>
      </c>
      <c r="AB131">
        <v>0.32351852213725057</v>
      </c>
      <c r="AC131">
        <v>35.566600000000001</v>
      </c>
      <c r="AD131">
        <v>147.1</v>
      </c>
      <c r="AE131">
        <v>921</v>
      </c>
      <c r="AF131">
        <v>2.8958891476231186</v>
      </c>
      <c r="AG131">
        <v>11.450000000000001</v>
      </c>
      <c r="AH131" t="s">
        <v>557</v>
      </c>
      <c r="AI131" t="s">
        <v>561</v>
      </c>
      <c r="AJ131" t="s">
        <v>560</v>
      </c>
      <c r="AK131">
        <v>0.40445061727069104</v>
      </c>
      <c r="AL131">
        <v>2.5662500000000001</v>
      </c>
      <c r="AM131">
        <v>1407.6</v>
      </c>
      <c r="AN131" s="54">
        <v>2.6553910264433728E-2</v>
      </c>
      <c r="AO131" s="55">
        <v>2.5855612671072654</v>
      </c>
      <c r="BF131">
        <f t="shared" si="53"/>
        <v>0</v>
      </c>
    </row>
    <row r="132" spans="1:58" x14ac:dyDescent="0.35">
      <c r="A132" s="2">
        <v>44806</v>
      </c>
      <c r="B132" t="s">
        <v>18</v>
      </c>
      <c r="C132" t="s">
        <v>553</v>
      </c>
      <c r="D132" t="s">
        <v>20</v>
      </c>
      <c r="E132" t="s">
        <v>21</v>
      </c>
      <c r="F132">
        <v>5</v>
      </c>
      <c r="G132" t="s">
        <v>30</v>
      </c>
      <c r="H132" t="s">
        <v>85</v>
      </c>
      <c r="I132" t="s">
        <v>489</v>
      </c>
      <c r="J132" t="s">
        <v>489</v>
      </c>
      <c r="K132" t="s">
        <v>222</v>
      </c>
      <c r="L132">
        <v>0.73199999999999998</v>
      </c>
      <c r="M132">
        <v>8.4499999999999993</v>
      </c>
      <c r="N132">
        <v>-0.84499999999999997</v>
      </c>
      <c r="O132" t="s">
        <v>211</v>
      </c>
      <c r="P132">
        <v>0.79400000000000004</v>
      </c>
      <c r="Q132">
        <v>-6.2000000000000055E-2</v>
      </c>
      <c r="R132">
        <v>10.87</v>
      </c>
      <c r="S132">
        <v>-1.087</v>
      </c>
      <c r="T132">
        <v>-0.24199999999999999</v>
      </c>
      <c r="U132">
        <v>68.05</v>
      </c>
      <c r="V132">
        <v>3635.1799624999999</v>
      </c>
      <c r="W132">
        <v>8.4699453551912648E-2</v>
      </c>
      <c r="X132">
        <v>5.6985975939280051E-6</v>
      </c>
      <c r="Y132">
        <v>2.0715427787797793E-6</v>
      </c>
      <c r="Z132">
        <v>2.0715427787797793</v>
      </c>
      <c r="AA132">
        <v>8.5600941271891706</v>
      </c>
      <c r="AB132">
        <v>3.3991045392592935E-2</v>
      </c>
      <c r="AC132">
        <v>35.566600000000001</v>
      </c>
      <c r="AD132">
        <v>64.8</v>
      </c>
      <c r="AE132">
        <v>512</v>
      </c>
      <c r="AF132">
        <v>5.6985975939280049</v>
      </c>
      <c r="AG132">
        <v>11.450000000000001</v>
      </c>
      <c r="AH132" t="s">
        <v>557</v>
      </c>
      <c r="AI132" t="s">
        <v>561</v>
      </c>
      <c r="AJ132" t="s">
        <v>560</v>
      </c>
      <c r="AK132">
        <v>0.40445061727069104</v>
      </c>
      <c r="AL132">
        <v>2.5662500000000001</v>
      </c>
      <c r="AM132">
        <v>1407.6</v>
      </c>
      <c r="AN132" s="54">
        <v>-2.6588215171258471E-2</v>
      </c>
      <c r="AO132" s="55">
        <v>18.52184834971148</v>
      </c>
      <c r="BF132">
        <f t="shared" si="53"/>
        <v>0</v>
      </c>
    </row>
    <row r="133" spans="1:58" x14ac:dyDescent="0.35">
      <c r="A133" s="2">
        <v>44806</v>
      </c>
      <c r="B133" t="s">
        <v>18</v>
      </c>
      <c r="C133" t="s">
        <v>553</v>
      </c>
      <c r="D133" t="s">
        <v>20</v>
      </c>
      <c r="E133" t="s">
        <v>21</v>
      </c>
      <c r="F133">
        <v>7</v>
      </c>
      <c r="G133" t="s">
        <v>33</v>
      </c>
      <c r="H133" t="s">
        <v>34</v>
      </c>
      <c r="I133" t="s">
        <v>424</v>
      </c>
      <c r="J133" t="s">
        <v>424</v>
      </c>
      <c r="K133" t="s">
        <v>222</v>
      </c>
      <c r="L133">
        <v>0.93899999999999995</v>
      </c>
      <c r="M133">
        <v>10.11</v>
      </c>
      <c r="N133">
        <v>-1.0109999999999999</v>
      </c>
      <c r="O133" t="s">
        <v>211</v>
      </c>
      <c r="P133">
        <v>0.71399999999999997</v>
      </c>
      <c r="Q133">
        <v>0.22499999999999998</v>
      </c>
      <c r="R133">
        <v>13.37</v>
      </c>
      <c r="S133">
        <v>-1.337</v>
      </c>
      <c r="T133">
        <v>-0.32600000000000007</v>
      </c>
      <c r="U133">
        <v>65</v>
      </c>
      <c r="V133">
        <v>3316.625</v>
      </c>
      <c r="W133">
        <v>0.31512605042016806</v>
      </c>
      <c r="X133">
        <v>2.8719782228700644E-5</v>
      </c>
      <c r="Y133">
        <v>9.5252747734264285E-6</v>
      </c>
      <c r="Z133">
        <v>9.5252747734264283</v>
      </c>
      <c r="AA133">
        <v>29.218634274314191</v>
      </c>
      <c r="AB133">
        <v>0.14651954324240635</v>
      </c>
      <c r="AC133">
        <v>35.566600000000001</v>
      </c>
      <c r="AD133">
        <v>61</v>
      </c>
      <c r="AE133">
        <v>534</v>
      </c>
      <c r="AF133">
        <v>28.719782228700645</v>
      </c>
      <c r="AG133">
        <v>11.450000000000001</v>
      </c>
      <c r="AH133" t="s">
        <v>559</v>
      </c>
      <c r="AI133" t="s">
        <v>561</v>
      </c>
      <c r="AJ133" t="s">
        <v>560</v>
      </c>
      <c r="AK133">
        <v>0.40445061727069104</v>
      </c>
      <c r="AL133">
        <v>2.5662500000000001</v>
      </c>
      <c r="AM133">
        <v>1407.6</v>
      </c>
      <c r="AN133" s="54">
        <v>1.4204493949391642E-2</v>
      </c>
      <c r="AO133" s="55">
        <v>0.86557306903636777</v>
      </c>
      <c r="BF133">
        <f t="shared" si="53"/>
        <v>0</v>
      </c>
    </row>
    <row r="134" spans="1:58" x14ac:dyDescent="0.35">
      <c r="A134" s="2">
        <v>44806</v>
      </c>
      <c r="B134" t="s">
        <v>18</v>
      </c>
      <c r="C134" t="s">
        <v>553</v>
      </c>
      <c r="D134" t="s">
        <v>20</v>
      </c>
      <c r="E134" t="s">
        <v>21</v>
      </c>
      <c r="F134">
        <v>1</v>
      </c>
      <c r="G134" t="s">
        <v>26</v>
      </c>
      <c r="H134" t="s">
        <v>164</v>
      </c>
      <c r="I134" t="s">
        <v>425</v>
      </c>
      <c r="J134" t="s">
        <v>425</v>
      </c>
      <c r="K134" t="s">
        <v>222</v>
      </c>
      <c r="L134">
        <v>0.92600000000000005</v>
      </c>
      <c r="M134">
        <v>21.14</v>
      </c>
      <c r="N134">
        <v>-2.1139999999999999</v>
      </c>
      <c r="O134" t="s">
        <v>211</v>
      </c>
      <c r="P134">
        <v>0.92700000000000005</v>
      </c>
      <c r="Q134">
        <v>-1.0000000000000009E-3</v>
      </c>
      <c r="R134">
        <v>26.23</v>
      </c>
      <c r="S134">
        <v>-2.6230000000000002</v>
      </c>
      <c r="T134">
        <v>-0.50900000000000034</v>
      </c>
      <c r="U134">
        <v>35.6</v>
      </c>
      <c r="V134">
        <v>994.87760000000014</v>
      </c>
      <c r="W134">
        <v>1.079913606911448E-3</v>
      </c>
      <c r="X134">
        <v>2.652459960136127E-8</v>
      </c>
      <c r="Y134">
        <v>2.6388729992363259E-9</v>
      </c>
      <c r="Z134">
        <v>2.6388729992363261E-3</v>
      </c>
      <c r="AA134">
        <v>5.1844263246293206E-3</v>
      </c>
      <c r="AB134">
        <v>2.2194783989515371E-4</v>
      </c>
      <c r="AC134">
        <v>35.566600000000001</v>
      </c>
      <c r="AD134">
        <v>34</v>
      </c>
      <c r="AE134">
        <v>571</v>
      </c>
      <c r="AF134">
        <v>2.6524599601361269E-2</v>
      </c>
      <c r="AG134">
        <v>11.450000000000001</v>
      </c>
      <c r="AH134" t="s">
        <v>559</v>
      </c>
      <c r="AI134" t="s">
        <v>558</v>
      </c>
      <c r="AJ134" t="s">
        <v>560</v>
      </c>
      <c r="AK134">
        <v>0.40445061727069104</v>
      </c>
      <c r="AL134">
        <v>2.5662500000000001</v>
      </c>
      <c r="AM134">
        <v>1407.6</v>
      </c>
      <c r="AN134" s="54">
        <v>1.1005309037868274E-3</v>
      </c>
      <c r="AO134" s="55">
        <v>-3.4801246747494718</v>
      </c>
      <c r="BF134">
        <f t="shared" si="53"/>
        <v>0</v>
      </c>
    </row>
    <row r="135" spans="1:58" x14ac:dyDescent="0.35">
      <c r="A135" s="2">
        <v>44806</v>
      </c>
      <c r="B135" t="s">
        <v>18</v>
      </c>
      <c r="C135" t="s">
        <v>553</v>
      </c>
      <c r="D135" t="s">
        <v>20</v>
      </c>
      <c r="E135" t="s">
        <v>21</v>
      </c>
      <c r="F135">
        <v>4</v>
      </c>
      <c r="G135" t="s">
        <v>41</v>
      </c>
      <c r="H135" t="s">
        <v>42</v>
      </c>
      <c r="I135" t="s">
        <v>426</v>
      </c>
      <c r="J135" t="s">
        <v>426</v>
      </c>
      <c r="K135" t="s">
        <v>222</v>
      </c>
      <c r="L135">
        <v>0.745</v>
      </c>
      <c r="M135">
        <v>8.76</v>
      </c>
      <c r="N135">
        <v>-0.876</v>
      </c>
      <c r="O135" t="s">
        <v>211</v>
      </c>
      <c r="P135">
        <v>0.53500000000000003</v>
      </c>
      <c r="Q135">
        <v>0.20999999999999996</v>
      </c>
      <c r="R135">
        <v>17.12</v>
      </c>
      <c r="S135">
        <v>-1.7120000000000002</v>
      </c>
      <c r="T135">
        <v>-0.83600000000000019</v>
      </c>
      <c r="U135">
        <v>119.55</v>
      </c>
      <c r="V135">
        <v>11219.378962500001</v>
      </c>
      <c r="W135">
        <v>0.39252336448598124</v>
      </c>
      <c r="X135">
        <v>3.763530219179399E-5</v>
      </c>
      <c r="Y135">
        <v>4.2224471765794372E-5</v>
      </c>
      <c r="Z135">
        <v>42.22447176579437</v>
      </c>
      <c r="AA135">
        <v>50.507741346643968</v>
      </c>
      <c r="AB135">
        <v>0.61868612856953475</v>
      </c>
      <c r="AC135">
        <v>35.566600000000001</v>
      </c>
      <c r="AD135">
        <v>75.3</v>
      </c>
      <c r="AE135">
        <v>736</v>
      </c>
      <c r="AF135">
        <v>37.63530219179399</v>
      </c>
      <c r="AG135">
        <v>11.450000000000001</v>
      </c>
      <c r="AH135" t="s">
        <v>559</v>
      </c>
      <c r="AI135" t="s">
        <v>558</v>
      </c>
      <c r="AJ135" t="s">
        <v>562</v>
      </c>
      <c r="AK135">
        <v>0.40445061727069104</v>
      </c>
      <c r="AL135">
        <v>2.5662500000000001</v>
      </c>
      <c r="AM135">
        <v>1407.6</v>
      </c>
      <c r="AN135" s="54">
        <v>2.5562690103455334E-3</v>
      </c>
      <c r="AO135" s="55">
        <v>21.026889887404813</v>
      </c>
      <c r="BF135">
        <f t="shared" si="53"/>
        <v>0</v>
      </c>
    </row>
    <row r="136" spans="1:58" x14ac:dyDescent="0.35">
      <c r="A136" s="2">
        <v>44806</v>
      </c>
      <c r="B136" t="s">
        <v>18</v>
      </c>
      <c r="C136" t="s">
        <v>553</v>
      </c>
      <c r="D136" t="s">
        <v>20</v>
      </c>
      <c r="E136" t="s">
        <v>21</v>
      </c>
      <c r="F136">
        <v>15</v>
      </c>
      <c r="G136" t="s">
        <v>29</v>
      </c>
      <c r="H136" t="s">
        <v>76</v>
      </c>
      <c r="I136" t="s">
        <v>427</v>
      </c>
      <c r="J136" t="s">
        <v>427</v>
      </c>
      <c r="K136" t="s">
        <v>241</v>
      </c>
      <c r="L136">
        <v>0.64100000000000001</v>
      </c>
      <c r="M136">
        <v>7.84</v>
      </c>
      <c r="N136">
        <v>-0.78400000000000003</v>
      </c>
      <c r="O136" t="s">
        <v>32</v>
      </c>
      <c r="P136">
        <v>0.41799999999999998</v>
      </c>
      <c r="Q136">
        <v>0.22300000000000003</v>
      </c>
      <c r="R136">
        <v>20.64</v>
      </c>
      <c r="S136">
        <v>-2.0640000000000001</v>
      </c>
      <c r="T136">
        <v>-1.28</v>
      </c>
      <c r="U136">
        <v>75.5</v>
      </c>
      <c r="V136">
        <v>4474.69625</v>
      </c>
      <c r="W136">
        <v>0.53349282296650724</v>
      </c>
      <c r="X136">
        <v>5.4908836966362465E-5</v>
      </c>
      <c r="Y136">
        <v>2.457003668652435E-5</v>
      </c>
      <c r="Z136">
        <v>24.57003668652435</v>
      </c>
      <c r="AA136">
        <v>19.195341161347148</v>
      </c>
      <c r="AB136">
        <v>0.38433266381845382</v>
      </c>
      <c r="AC136">
        <v>35.566600000000001</v>
      </c>
      <c r="AD136">
        <v>71.3</v>
      </c>
      <c r="AE136">
        <v>778</v>
      </c>
      <c r="AF136">
        <v>54.908836966362465</v>
      </c>
      <c r="AG136">
        <v>11.450000000000001</v>
      </c>
      <c r="AH136" t="s">
        <v>557</v>
      </c>
      <c r="AI136" t="s">
        <v>558</v>
      </c>
      <c r="AJ136" t="s">
        <v>562</v>
      </c>
      <c r="AK136">
        <v>0.40445061727069104</v>
      </c>
      <c r="AL136">
        <v>2.5662500000000001</v>
      </c>
      <c r="AM136">
        <v>1407.6</v>
      </c>
      <c r="AN136" s="54">
        <v>2.9470623543223756E-2</v>
      </c>
      <c r="AO136" s="55">
        <v>10.593628092026655</v>
      </c>
      <c r="BF136">
        <f t="shared" si="53"/>
        <v>0</v>
      </c>
    </row>
    <row r="137" spans="1:58" x14ac:dyDescent="0.35">
      <c r="A137" s="2">
        <v>44806</v>
      </c>
      <c r="B137" t="s">
        <v>18</v>
      </c>
      <c r="C137" t="s">
        <v>553</v>
      </c>
      <c r="D137" t="s">
        <v>20</v>
      </c>
      <c r="E137" t="s">
        <v>21</v>
      </c>
      <c r="F137">
        <v>16</v>
      </c>
      <c r="G137" t="s">
        <v>29</v>
      </c>
      <c r="H137" t="s">
        <v>36</v>
      </c>
      <c r="I137" t="s">
        <v>428</v>
      </c>
      <c r="J137" t="s">
        <v>428</v>
      </c>
      <c r="K137" t="s">
        <v>241</v>
      </c>
      <c r="L137">
        <v>0.59099999999999997</v>
      </c>
      <c r="M137">
        <v>9.4499999999999993</v>
      </c>
      <c r="N137">
        <v>-0.94499999999999995</v>
      </c>
      <c r="O137" t="s">
        <v>32</v>
      </c>
      <c r="P137">
        <v>0.50900000000000001</v>
      </c>
      <c r="Q137">
        <v>8.1999999999999962E-2</v>
      </c>
      <c r="R137">
        <v>22.08</v>
      </c>
      <c r="S137">
        <v>-2.2079999999999997</v>
      </c>
      <c r="T137">
        <v>-1.2629999999999999</v>
      </c>
      <c r="U137">
        <v>80.45</v>
      </c>
      <c r="V137">
        <v>5080.6789625000001</v>
      </c>
      <c r="W137">
        <v>0.16110019646365414</v>
      </c>
      <c r="X137">
        <v>1.2574253848476909E-5</v>
      </c>
      <c r="Y137">
        <v>6.38857469970913E-6</v>
      </c>
      <c r="Z137">
        <v>6.3885746997091299</v>
      </c>
      <c r="AA137">
        <v>5.0582539190096041</v>
      </c>
      <c r="AB137">
        <v>0.10127729362152472</v>
      </c>
      <c r="AC137">
        <v>35.566600000000001</v>
      </c>
      <c r="AD137">
        <v>69.400000000000006</v>
      </c>
      <c r="AE137">
        <v>740</v>
      </c>
      <c r="AF137">
        <v>12.574253848476909</v>
      </c>
      <c r="AG137">
        <v>11.450000000000001</v>
      </c>
      <c r="AH137" t="s">
        <v>557</v>
      </c>
      <c r="AI137" t="s">
        <v>558</v>
      </c>
      <c r="AJ137" t="s">
        <v>562</v>
      </c>
      <c r="AK137">
        <v>0.40445061727069104</v>
      </c>
      <c r="AL137">
        <v>2.5662500000000001</v>
      </c>
      <c r="AM137">
        <v>1407.6</v>
      </c>
      <c r="AN137" s="54">
        <v>1.6694029881260057E-2</v>
      </c>
      <c r="AO137" s="55">
        <v>9.5340372091425838</v>
      </c>
      <c r="BF137">
        <f t="shared" si="53"/>
        <v>0</v>
      </c>
    </row>
    <row r="138" spans="1:58" x14ac:dyDescent="0.35">
      <c r="A138" s="2">
        <v>44806</v>
      </c>
      <c r="B138" t="s">
        <v>18</v>
      </c>
      <c r="C138" t="s">
        <v>553</v>
      </c>
      <c r="D138" t="s">
        <v>20</v>
      </c>
      <c r="E138" t="s">
        <v>21</v>
      </c>
      <c r="F138">
        <v>8</v>
      </c>
      <c r="G138" t="s">
        <v>37</v>
      </c>
      <c r="H138" t="s">
        <v>54</v>
      </c>
      <c r="I138" t="s">
        <v>429</v>
      </c>
      <c r="J138" t="s">
        <v>429</v>
      </c>
      <c r="K138" t="s">
        <v>222</v>
      </c>
      <c r="L138">
        <v>0.83499999999999996</v>
      </c>
      <c r="M138">
        <v>9.06</v>
      </c>
      <c r="N138">
        <v>-0.90600000000000003</v>
      </c>
      <c r="O138" t="s">
        <v>211</v>
      </c>
      <c r="P138">
        <v>0.60899999999999999</v>
      </c>
      <c r="Q138">
        <v>0.22599999999999998</v>
      </c>
      <c r="R138">
        <v>19.21</v>
      </c>
      <c r="S138">
        <v>-1.921</v>
      </c>
      <c r="T138">
        <v>-1.0150000000000001</v>
      </c>
      <c r="U138">
        <v>80.5</v>
      </c>
      <c r="V138">
        <v>5086.9962500000001</v>
      </c>
      <c r="W138">
        <v>0.37110016420361247</v>
      </c>
      <c r="X138">
        <v>3.5122915814969853E-5</v>
      </c>
      <c r="Y138">
        <v>1.7867014103981733E-5</v>
      </c>
      <c r="Z138">
        <v>17.867014103981731</v>
      </c>
      <c r="AA138">
        <v>17.602969560573133</v>
      </c>
      <c r="AB138">
        <v>0.32243792803760496</v>
      </c>
      <c r="AC138">
        <v>35.566600000000001</v>
      </c>
      <c r="AD138">
        <v>76.2</v>
      </c>
      <c r="AE138">
        <v>770</v>
      </c>
      <c r="AF138">
        <v>35.122915814969851</v>
      </c>
      <c r="AG138">
        <v>11.450000000000001</v>
      </c>
      <c r="AH138" t="s">
        <v>557</v>
      </c>
      <c r="AI138" t="s">
        <v>558</v>
      </c>
      <c r="AJ138" t="s">
        <v>562</v>
      </c>
      <c r="AK138">
        <v>0.40445061727069104</v>
      </c>
      <c r="AL138">
        <v>2.5662500000000001</v>
      </c>
      <c r="AM138">
        <v>1407.6</v>
      </c>
      <c r="AN138" s="54">
        <v>3.3200723417482841E-2</v>
      </c>
      <c r="AO138" s="55">
        <v>11.447018735812323</v>
      </c>
      <c r="BF138">
        <f t="shared" si="53"/>
        <v>0</v>
      </c>
    </row>
    <row r="139" spans="1:58" x14ac:dyDescent="0.35">
      <c r="A139" s="2">
        <v>44806</v>
      </c>
      <c r="B139" t="s">
        <v>18</v>
      </c>
      <c r="C139" t="s">
        <v>553</v>
      </c>
      <c r="D139" t="s">
        <v>20</v>
      </c>
      <c r="E139" t="s">
        <v>21</v>
      </c>
      <c r="F139">
        <v>9</v>
      </c>
      <c r="G139" t="s">
        <v>43</v>
      </c>
      <c r="H139" t="s">
        <v>44</v>
      </c>
      <c r="I139" t="s">
        <v>430</v>
      </c>
      <c r="J139" t="s">
        <v>430</v>
      </c>
      <c r="K139" t="s">
        <v>241</v>
      </c>
      <c r="L139">
        <v>1.2210000000000001</v>
      </c>
      <c r="M139">
        <v>8.7799999999999994</v>
      </c>
      <c r="N139">
        <v>-0.87799999999999989</v>
      </c>
      <c r="O139" t="s">
        <v>32</v>
      </c>
      <c r="P139">
        <v>1.2549999999999999</v>
      </c>
      <c r="Q139">
        <v>-3.3999999999999808E-2</v>
      </c>
      <c r="R139">
        <v>9.56</v>
      </c>
      <c r="S139">
        <v>-0.95600000000000007</v>
      </c>
      <c r="T139">
        <v>-7.800000000000018E-2</v>
      </c>
      <c r="U139">
        <v>105.25</v>
      </c>
      <c r="V139">
        <v>8695.8865624999999</v>
      </c>
      <c r="W139">
        <v>2.7846027846027688E-2</v>
      </c>
      <c r="X139">
        <v>1.4489404139187751E-6</v>
      </c>
      <c r="Y139">
        <v>1.2599821475259464E-6</v>
      </c>
      <c r="Z139">
        <v>1.2599821475259465</v>
      </c>
      <c r="AA139">
        <v>16.153617275973637</v>
      </c>
      <c r="AB139">
        <v>0.21826549106201823</v>
      </c>
      <c r="AC139">
        <v>35.566600000000001</v>
      </c>
      <c r="AD139">
        <v>94.8</v>
      </c>
      <c r="AE139">
        <v>700</v>
      </c>
      <c r="AF139">
        <v>1.4489404139187751</v>
      </c>
      <c r="AG139">
        <v>11.450000000000001</v>
      </c>
      <c r="AH139" t="s">
        <v>559</v>
      </c>
      <c r="AI139" t="s">
        <v>558</v>
      </c>
      <c r="AJ139" t="s">
        <v>560</v>
      </c>
      <c r="AK139">
        <v>0.40445061727069104</v>
      </c>
      <c r="AL139">
        <v>2.5662500000000001</v>
      </c>
      <c r="AM139">
        <v>1407.6</v>
      </c>
      <c r="AN139" s="54">
        <v>4.2582810257447024E-3</v>
      </c>
      <c r="AO139" s="55">
        <v>13.210894816205807</v>
      </c>
      <c r="BF139">
        <f t="shared" si="53"/>
        <v>0</v>
      </c>
    </row>
    <row r="140" spans="1:58" x14ac:dyDescent="0.35">
      <c r="A140" s="2">
        <v>44806</v>
      </c>
      <c r="B140" t="s">
        <v>18</v>
      </c>
      <c r="C140" t="s">
        <v>553</v>
      </c>
      <c r="D140" t="s">
        <v>20</v>
      </c>
      <c r="E140" t="s">
        <v>21</v>
      </c>
      <c r="F140">
        <v>11</v>
      </c>
      <c r="G140" t="s">
        <v>25</v>
      </c>
      <c r="H140" t="s">
        <v>31</v>
      </c>
      <c r="I140" t="s">
        <v>431</v>
      </c>
      <c r="J140" t="s">
        <v>431</v>
      </c>
      <c r="K140" t="s">
        <v>241</v>
      </c>
      <c r="L140">
        <v>0.60499999999999998</v>
      </c>
      <c r="M140">
        <v>9.42</v>
      </c>
      <c r="N140">
        <v>-0.94199999999999995</v>
      </c>
      <c r="O140" t="s">
        <v>32</v>
      </c>
      <c r="P140">
        <v>0.44400000000000001</v>
      </c>
      <c r="Q140">
        <v>0.16099999999999998</v>
      </c>
      <c r="R140">
        <v>11.78</v>
      </c>
      <c r="S140">
        <v>-1.1779999999999999</v>
      </c>
      <c r="T140">
        <v>-0.23599999999999999</v>
      </c>
      <c r="U140">
        <v>50.055</v>
      </c>
      <c r="V140">
        <v>1966.819874625</v>
      </c>
      <c r="W140">
        <v>0.36261261261261257</v>
      </c>
      <c r="X140">
        <v>3.4136671945359725E-5</v>
      </c>
      <c r="Y140">
        <v>6.7140684835687173E-6</v>
      </c>
      <c r="Z140">
        <v>6.7140684835687177</v>
      </c>
      <c r="AA140">
        <v>28.449442726986092</v>
      </c>
      <c r="AB140">
        <v>0.52551975248525085</v>
      </c>
      <c r="AC140">
        <v>35.566600000000001</v>
      </c>
      <c r="AD140">
        <v>34.5</v>
      </c>
      <c r="AE140">
        <v>430</v>
      </c>
      <c r="AF140">
        <v>34.136671945359723</v>
      </c>
      <c r="AG140">
        <v>11.450000000000001</v>
      </c>
      <c r="AH140" t="s">
        <v>557</v>
      </c>
      <c r="AI140" t="s">
        <v>558</v>
      </c>
      <c r="AJ140" t="s">
        <v>562</v>
      </c>
      <c r="AK140">
        <v>0.40445061727069104</v>
      </c>
      <c r="AL140">
        <v>2.5662500000000001</v>
      </c>
      <c r="AM140">
        <v>1407.6</v>
      </c>
      <c r="AN140" s="54">
        <v>3.9770738923692393E-2</v>
      </c>
      <c r="AO140" s="55">
        <v>19.068331394862227</v>
      </c>
      <c r="BF140">
        <f t="shared" si="53"/>
        <v>0</v>
      </c>
    </row>
    <row r="141" spans="1:58" x14ac:dyDescent="0.35">
      <c r="A141" s="2">
        <v>44806</v>
      </c>
      <c r="B141" t="s">
        <v>18</v>
      </c>
      <c r="C141" t="s">
        <v>553</v>
      </c>
      <c r="D141" t="s">
        <v>20</v>
      </c>
      <c r="E141" t="s">
        <v>21</v>
      </c>
      <c r="F141">
        <v>6</v>
      </c>
      <c r="G141" t="s">
        <v>25</v>
      </c>
      <c r="H141" t="s">
        <v>74</v>
      </c>
      <c r="I141" t="s">
        <v>490</v>
      </c>
      <c r="J141" t="s">
        <v>490</v>
      </c>
      <c r="K141" t="s">
        <v>222</v>
      </c>
      <c r="L141">
        <v>0.72699999999999998</v>
      </c>
      <c r="M141">
        <v>4.95</v>
      </c>
      <c r="N141">
        <v>-0.495</v>
      </c>
      <c r="O141" t="s">
        <v>211</v>
      </c>
      <c r="P141">
        <v>0.58299999999999996</v>
      </c>
      <c r="Q141">
        <v>0.14400000000000002</v>
      </c>
      <c r="R141">
        <v>6.96</v>
      </c>
      <c r="S141">
        <v>-0.69599999999999995</v>
      </c>
      <c r="T141">
        <v>-0.20099999999999996</v>
      </c>
      <c r="U141">
        <v>57.585000000000001</v>
      </c>
      <c r="V141">
        <v>2603.085296625</v>
      </c>
      <c r="W141">
        <v>0.24699828473413382</v>
      </c>
      <c r="X141">
        <v>2.1279097194268991E-5</v>
      </c>
      <c r="Y141">
        <v>5.5391305031855903E-6</v>
      </c>
      <c r="Z141">
        <v>5.5391305031855902</v>
      </c>
      <c r="AA141">
        <v>27.557863199928317</v>
      </c>
      <c r="AB141">
        <v>0.50905044386375442</v>
      </c>
      <c r="AC141">
        <v>35.566600000000001</v>
      </c>
      <c r="AD141">
        <v>40</v>
      </c>
      <c r="AE141">
        <v>540</v>
      </c>
      <c r="AF141">
        <v>21.279097194268992</v>
      </c>
      <c r="AG141">
        <v>11.450000000000001</v>
      </c>
      <c r="AH141" t="s">
        <v>557</v>
      </c>
      <c r="AI141" t="s">
        <v>558</v>
      </c>
      <c r="AJ141" t="s">
        <v>562</v>
      </c>
      <c r="AK141">
        <v>0.40445061727069104</v>
      </c>
      <c r="AL141">
        <v>2.5662500000000001</v>
      </c>
      <c r="AM141">
        <v>1407.6</v>
      </c>
      <c r="AN141" s="54">
        <v>7.064866429451172E-2</v>
      </c>
      <c r="AO141" s="55">
        <v>4.3674561336831754</v>
      </c>
      <c r="BF141">
        <f t="shared" si="53"/>
        <v>0</v>
      </c>
    </row>
    <row r="142" spans="1:58" x14ac:dyDescent="0.35">
      <c r="A142" s="2">
        <v>44804</v>
      </c>
      <c r="B142" t="s">
        <v>18</v>
      </c>
      <c r="C142" t="s">
        <v>553</v>
      </c>
      <c r="D142" t="s">
        <v>109</v>
      </c>
      <c r="E142" t="s">
        <v>21</v>
      </c>
      <c r="F142">
        <v>11</v>
      </c>
      <c r="G142" t="s">
        <v>39</v>
      </c>
      <c r="H142" t="s">
        <v>113</v>
      </c>
      <c r="I142" t="s">
        <v>440</v>
      </c>
      <c r="J142" t="s">
        <v>440</v>
      </c>
      <c r="K142" t="s">
        <v>226</v>
      </c>
      <c r="L142">
        <v>0.621</v>
      </c>
      <c r="M142">
        <v>5.61</v>
      </c>
      <c r="N142">
        <v>-0.56100000000000005</v>
      </c>
      <c r="O142" t="s">
        <v>233</v>
      </c>
      <c r="P142">
        <v>0.48299999999999998</v>
      </c>
      <c r="Q142">
        <v>0.13800000000000001</v>
      </c>
      <c r="R142">
        <v>17.23</v>
      </c>
      <c r="S142">
        <v>-1.7230000000000001</v>
      </c>
      <c r="T142">
        <v>-1.1619999999999999</v>
      </c>
      <c r="U142">
        <v>96.25</v>
      </c>
      <c r="V142">
        <v>7272.2890625</v>
      </c>
      <c r="W142">
        <v>0.28571428571428575</v>
      </c>
      <c r="X142">
        <v>2.5456529676096076E-5</v>
      </c>
      <c r="Y142">
        <v>1.8512724233268017E-5</v>
      </c>
      <c r="Z142">
        <v>18.512724233268017</v>
      </c>
      <c r="AA142">
        <v>15.93177644859554</v>
      </c>
      <c r="AB142">
        <v>0.3032845336099268</v>
      </c>
      <c r="AC142">
        <v>32.519599999999997</v>
      </c>
      <c r="AD142">
        <v>87.4</v>
      </c>
      <c r="AE142">
        <v>678</v>
      </c>
      <c r="AF142">
        <v>25.456529676096075</v>
      </c>
      <c r="AG142">
        <v>7.0107887060214562</v>
      </c>
      <c r="AH142" t="s">
        <v>559</v>
      </c>
      <c r="AI142" t="s">
        <v>558</v>
      </c>
      <c r="AJ142" t="s">
        <v>560</v>
      </c>
      <c r="AK142">
        <v>0.5234151584582144</v>
      </c>
      <c r="AL142">
        <v>1.8887499999999999</v>
      </c>
      <c r="AM142">
        <v>924.46249999999998</v>
      </c>
      <c r="AN142" s="54">
        <v>1.3974401028587324E-2</v>
      </c>
      <c r="AO142" s="55">
        <v>13.963878549588205</v>
      </c>
      <c r="BF142">
        <f t="shared" si="53"/>
        <v>0</v>
      </c>
    </row>
    <row r="143" spans="1:58" x14ac:dyDescent="0.35">
      <c r="A143" s="2">
        <v>44804</v>
      </c>
      <c r="B143" t="s">
        <v>18</v>
      </c>
      <c r="C143" t="s">
        <v>553</v>
      </c>
      <c r="D143" t="s">
        <v>109</v>
      </c>
      <c r="E143" t="s">
        <v>21</v>
      </c>
      <c r="F143">
        <v>7</v>
      </c>
      <c r="G143" t="s">
        <v>39</v>
      </c>
      <c r="H143" t="s">
        <v>119</v>
      </c>
      <c r="I143" t="s">
        <v>441</v>
      </c>
      <c r="J143" t="s">
        <v>441</v>
      </c>
      <c r="K143" t="s">
        <v>236</v>
      </c>
      <c r="L143">
        <v>0.73499999999999999</v>
      </c>
      <c r="M143">
        <v>11.2</v>
      </c>
      <c r="N143">
        <v>-1.1199999999999999</v>
      </c>
      <c r="O143" t="s">
        <v>135</v>
      </c>
      <c r="P143">
        <v>0.53800000000000003</v>
      </c>
      <c r="Q143">
        <v>0.19699999999999995</v>
      </c>
      <c r="R143">
        <v>19.579999999999998</v>
      </c>
      <c r="S143">
        <v>-1.9579999999999997</v>
      </c>
      <c r="T143">
        <v>-0.83799999999999986</v>
      </c>
      <c r="U143">
        <v>85.5</v>
      </c>
      <c r="V143">
        <v>5738.5462500000003</v>
      </c>
      <c r="W143">
        <v>0.36617100371747202</v>
      </c>
      <c r="X143">
        <v>3.4549510962554749E-5</v>
      </c>
      <c r="Y143">
        <v>1.9826396657350245E-5</v>
      </c>
      <c r="Z143">
        <v>19.826396657350244</v>
      </c>
      <c r="AA143">
        <v>23.65918455531056</v>
      </c>
      <c r="AB143">
        <v>0.45038698456512027</v>
      </c>
      <c r="AC143">
        <v>32.519599999999997</v>
      </c>
      <c r="AD143">
        <v>93.2</v>
      </c>
      <c r="AE143">
        <v>740</v>
      </c>
      <c r="AF143">
        <v>34.549510962554749</v>
      </c>
      <c r="AG143">
        <v>7.0107887060214562</v>
      </c>
      <c r="AH143" t="s">
        <v>559</v>
      </c>
      <c r="AI143" t="s">
        <v>558</v>
      </c>
      <c r="AJ143" t="s">
        <v>560</v>
      </c>
      <c r="AK143">
        <v>0.5234151584582144</v>
      </c>
      <c r="AL143">
        <v>1.8887499999999999</v>
      </c>
      <c r="AM143">
        <v>924.46249999999998</v>
      </c>
      <c r="AN143" s="54">
        <v>3.5008637196462841E-2</v>
      </c>
      <c r="AO143" s="55">
        <v>20.422821535829076</v>
      </c>
      <c r="BF143">
        <f t="shared" si="53"/>
        <v>0</v>
      </c>
    </row>
    <row r="144" spans="1:58" x14ac:dyDescent="0.35">
      <c r="A144" s="2">
        <v>44804</v>
      </c>
      <c r="B144" t="s">
        <v>18</v>
      </c>
      <c r="C144" t="s">
        <v>553</v>
      </c>
      <c r="D144" t="s">
        <v>109</v>
      </c>
      <c r="E144" t="s">
        <v>21</v>
      </c>
      <c r="F144">
        <v>13</v>
      </c>
      <c r="G144" t="s">
        <v>27</v>
      </c>
      <c r="H144" t="s">
        <v>120</v>
      </c>
      <c r="I144" t="s">
        <v>442</v>
      </c>
      <c r="J144" t="s">
        <v>442</v>
      </c>
      <c r="K144" t="s">
        <v>226</v>
      </c>
      <c r="L144">
        <v>0.68500000000000005</v>
      </c>
      <c r="M144">
        <v>3.28</v>
      </c>
      <c r="N144">
        <v>-0.32799999999999996</v>
      </c>
      <c r="O144" t="s">
        <v>233</v>
      </c>
      <c r="P144">
        <v>0.52200000000000002</v>
      </c>
      <c r="Q144">
        <v>0.16300000000000003</v>
      </c>
      <c r="R144">
        <v>4.1399999999999997</v>
      </c>
      <c r="S144">
        <v>-0.41399999999999998</v>
      </c>
      <c r="T144">
        <v>-8.6000000000000021E-2</v>
      </c>
      <c r="U144">
        <v>91.25</v>
      </c>
      <c r="V144">
        <v>6536.3515625</v>
      </c>
      <c r="W144">
        <v>0.31226053639846746</v>
      </c>
      <c r="X144">
        <v>2.8398638095148312E-5</v>
      </c>
      <c r="Y144">
        <v>1.8562348248609471E-5</v>
      </c>
      <c r="Z144">
        <v>18.562348248609471</v>
      </c>
      <c r="AA144">
        <v>215.84125870476123</v>
      </c>
      <c r="AB144">
        <v>8.1671703924194622E-2</v>
      </c>
      <c r="AC144">
        <v>32.519599999999997</v>
      </c>
      <c r="AD144">
        <v>90.2</v>
      </c>
      <c r="AE144">
        <v>800</v>
      </c>
      <c r="AF144">
        <v>28.398638095148311</v>
      </c>
      <c r="AG144">
        <v>7.0107887060214562</v>
      </c>
      <c r="AH144" t="s">
        <v>559</v>
      </c>
      <c r="AI144" t="s">
        <v>561</v>
      </c>
      <c r="AJ144" t="s">
        <v>560</v>
      </c>
      <c r="AK144">
        <v>0.5234151584582144</v>
      </c>
      <c r="AL144">
        <v>1.8887499999999999</v>
      </c>
      <c r="AM144">
        <v>924.46249999999998</v>
      </c>
      <c r="AN144" s="54">
        <v>2.5468610825763953E-2</v>
      </c>
      <c r="AO144" s="55">
        <v>7.7905195045690627</v>
      </c>
      <c r="BF144">
        <f t="shared" si="53"/>
        <v>0</v>
      </c>
    </row>
    <row r="145" spans="1:58" x14ac:dyDescent="0.35">
      <c r="A145" s="2">
        <v>44804</v>
      </c>
      <c r="B145" t="s">
        <v>18</v>
      </c>
      <c r="C145" t="s">
        <v>553</v>
      </c>
      <c r="D145" t="s">
        <v>109</v>
      </c>
      <c r="E145" t="s">
        <v>21</v>
      </c>
      <c r="F145">
        <v>9</v>
      </c>
      <c r="G145" t="s">
        <v>28</v>
      </c>
      <c r="H145" t="s">
        <v>90</v>
      </c>
      <c r="I145" t="s">
        <v>443</v>
      </c>
      <c r="J145" t="s">
        <v>443</v>
      </c>
      <c r="K145" t="s">
        <v>226</v>
      </c>
      <c r="L145">
        <v>0.95799999999999996</v>
      </c>
      <c r="M145">
        <v>7.42</v>
      </c>
      <c r="N145">
        <v>-0.74199999999999999</v>
      </c>
      <c r="O145" t="s">
        <v>233</v>
      </c>
      <c r="P145">
        <v>0.84099999999999997</v>
      </c>
      <c r="Q145">
        <v>0.11699999999999999</v>
      </c>
      <c r="R145">
        <v>18.850000000000001</v>
      </c>
      <c r="S145">
        <v>-1.8850000000000002</v>
      </c>
      <c r="T145">
        <v>-1.1430000000000002</v>
      </c>
      <c r="U145">
        <v>53.3</v>
      </c>
      <c r="V145">
        <v>2230.0986499999999</v>
      </c>
      <c r="W145">
        <v>0.13912009512485135</v>
      </c>
      <c r="X145">
        <v>1.0496871636826431E-5</v>
      </c>
      <c r="Y145">
        <v>2.3409059266509914E-6</v>
      </c>
      <c r="Z145">
        <v>2.3409059266509913</v>
      </c>
      <c r="AA145">
        <v>2.0480366812344628</v>
      </c>
      <c r="AB145">
        <v>7.3802857691844821E-3</v>
      </c>
      <c r="AC145">
        <v>32.519599999999997</v>
      </c>
      <c r="AD145">
        <v>75.900000000000006</v>
      </c>
      <c r="AE145">
        <v>610</v>
      </c>
      <c r="AF145">
        <v>10.49687163682643</v>
      </c>
      <c r="AG145">
        <v>7.0107887060214562</v>
      </c>
      <c r="AH145" t="s">
        <v>559</v>
      </c>
      <c r="AI145" t="s">
        <v>561</v>
      </c>
      <c r="AJ145" t="s">
        <v>560</v>
      </c>
      <c r="AK145">
        <v>0.5234151584582144</v>
      </c>
      <c r="AL145">
        <v>1.8887499999999999</v>
      </c>
      <c r="AM145">
        <v>924.46249999999998</v>
      </c>
      <c r="AN145" s="54">
        <v>-1.5519024933775737E-4</v>
      </c>
      <c r="AO145" s="55">
        <v>15.398008401425331</v>
      </c>
      <c r="BF145">
        <f t="shared" si="53"/>
        <v>0</v>
      </c>
    </row>
    <row r="146" spans="1:58" x14ac:dyDescent="0.35">
      <c r="A146" s="2">
        <v>44804</v>
      </c>
      <c r="B146" t="s">
        <v>18</v>
      </c>
      <c r="C146" t="s">
        <v>553</v>
      </c>
      <c r="D146" t="s">
        <v>109</v>
      </c>
      <c r="E146" t="s">
        <v>21</v>
      </c>
      <c r="F146">
        <v>10</v>
      </c>
      <c r="G146" t="s">
        <v>22</v>
      </c>
      <c r="H146" t="s">
        <v>110</v>
      </c>
      <c r="I146" t="s">
        <v>444</v>
      </c>
      <c r="J146" t="s">
        <v>444</v>
      </c>
      <c r="K146" t="s">
        <v>226</v>
      </c>
      <c r="L146">
        <v>0.67500000000000004</v>
      </c>
      <c r="M146">
        <v>9.43</v>
      </c>
      <c r="N146">
        <v>-0.94299999999999995</v>
      </c>
      <c r="O146" t="s">
        <v>233</v>
      </c>
      <c r="P146">
        <v>0.629</v>
      </c>
      <c r="Q146">
        <v>4.6000000000000041E-2</v>
      </c>
      <c r="R146">
        <v>17.87</v>
      </c>
      <c r="S146">
        <v>-1.7870000000000001</v>
      </c>
      <c r="T146">
        <v>-0.84400000000000019</v>
      </c>
      <c r="U146">
        <v>39.75</v>
      </c>
      <c r="V146">
        <v>1240.3490624999999</v>
      </c>
      <c r="W146">
        <v>7.3131955484896732E-2</v>
      </c>
      <c r="X146">
        <v>4.756230654294515E-6</v>
      </c>
      <c r="Y146">
        <v>5.8993862330879632E-7</v>
      </c>
      <c r="Z146">
        <v>0.58993862330879632</v>
      </c>
      <c r="AA146">
        <v>0.698979411503313</v>
      </c>
      <c r="AB146">
        <v>8.8331039039085801E-3</v>
      </c>
      <c r="AC146">
        <v>32.519599999999997</v>
      </c>
      <c r="AD146">
        <v>19</v>
      </c>
      <c r="AE146">
        <v>240</v>
      </c>
      <c r="AF146">
        <v>4.756230654294515</v>
      </c>
      <c r="AG146">
        <v>7.0107887060214562</v>
      </c>
      <c r="AH146" t="s">
        <v>557</v>
      </c>
      <c r="AI146" t="s">
        <v>558</v>
      </c>
      <c r="AJ146" t="s">
        <v>562</v>
      </c>
      <c r="AK146">
        <v>0.5234151584582144</v>
      </c>
      <c r="AL146">
        <v>1.8887499999999999</v>
      </c>
      <c r="AM146">
        <v>924.46249999999998</v>
      </c>
      <c r="AN146" s="54">
        <v>-3.1635481987767652E-2</v>
      </c>
      <c r="AO146" s="55">
        <v>55.019859523364147</v>
      </c>
      <c r="BF146">
        <f t="shared" si="53"/>
        <v>0</v>
      </c>
    </row>
    <row r="147" spans="1:58" x14ac:dyDescent="0.35">
      <c r="A147" s="2">
        <v>44804</v>
      </c>
      <c r="B147" t="s">
        <v>18</v>
      </c>
      <c r="C147" t="s">
        <v>553</v>
      </c>
      <c r="D147" t="s">
        <v>109</v>
      </c>
      <c r="E147" t="s">
        <v>21</v>
      </c>
      <c r="F147">
        <v>2</v>
      </c>
      <c r="G147" t="s">
        <v>30</v>
      </c>
      <c r="H147" t="s">
        <v>106</v>
      </c>
      <c r="I147" t="s">
        <v>445</v>
      </c>
      <c r="J147" t="s">
        <v>445</v>
      </c>
      <c r="K147" t="s">
        <v>236</v>
      </c>
      <c r="L147">
        <v>0.45600000000000002</v>
      </c>
      <c r="M147">
        <v>6.45</v>
      </c>
      <c r="N147">
        <v>-0.64500000000000002</v>
      </c>
      <c r="O147" t="s">
        <v>135</v>
      </c>
      <c r="P147">
        <v>0.45900000000000002</v>
      </c>
      <c r="Q147">
        <v>-3.0000000000000027E-3</v>
      </c>
      <c r="R147">
        <v>7.59</v>
      </c>
      <c r="S147">
        <v>-0.75900000000000001</v>
      </c>
      <c r="T147">
        <v>-0.11399999999999999</v>
      </c>
      <c r="U147">
        <v>147</v>
      </c>
      <c r="V147">
        <v>16963.065000000002</v>
      </c>
      <c r="W147">
        <v>6.5789473684210583E-3</v>
      </c>
      <c r="X147">
        <v>2.4529997538842837E-7</v>
      </c>
      <c r="Y147">
        <v>4.1610394270123108E-7</v>
      </c>
      <c r="Z147">
        <v>0.41610394270123108</v>
      </c>
      <c r="AA147">
        <v>3.6500345850985187</v>
      </c>
      <c r="AB147">
        <v>1.4493823248104578E-2</v>
      </c>
      <c r="AC147">
        <v>32.519599999999997</v>
      </c>
      <c r="AD147">
        <v>126.2</v>
      </c>
      <c r="AE147">
        <v>887</v>
      </c>
      <c r="AF147">
        <v>0.24529997538842838</v>
      </c>
      <c r="AG147">
        <v>7.0107887060214562</v>
      </c>
      <c r="AH147" t="s">
        <v>557</v>
      </c>
      <c r="AI147" t="s">
        <v>561</v>
      </c>
      <c r="AJ147" t="s">
        <v>560</v>
      </c>
      <c r="AK147">
        <v>0.5234151584582144</v>
      </c>
      <c r="AL147">
        <v>1.8887499999999999</v>
      </c>
      <c r="AM147">
        <v>924.46249999999998</v>
      </c>
      <c r="AN147" s="54">
        <v>2.5855207846560761E-2</v>
      </c>
      <c r="AO147" s="55">
        <v>12.9758822515494</v>
      </c>
      <c r="BF147">
        <f t="shared" si="53"/>
        <v>0</v>
      </c>
    </row>
    <row r="148" spans="1:58" x14ac:dyDescent="0.35">
      <c r="A148" s="2">
        <v>44804</v>
      </c>
      <c r="B148" t="s">
        <v>18</v>
      </c>
      <c r="C148" t="s">
        <v>553</v>
      </c>
      <c r="D148" t="s">
        <v>109</v>
      </c>
      <c r="E148" t="s">
        <v>21</v>
      </c>
      <c r="F148">
        <v>8</v>
      </c>
      <c r="G148" t="s">
        <v>33</v>
      </c>
      <c r="H148" t="s">
        <v>104</v>
      </c>
      <c r="I148" t="s">
        <v>446</v>
      </c>
      <c r="J148" t="s">
        <v>446</v>
      </c>
      <c r="K148" t="s">
        <v>236</v>
      </c>
      <c r="L148">
        <v>0.82599999999999996</v>
      </c>
      <c r="M148">
        <v>7.23</v>
      </c>
      <c r="N148">
        <v>-0.72300000000000009</v>
      </c>
      <c r="O148" t="s">
        <v>135</v>
      </c>
      <c r="P148">
        <v>0.77800000000000002</v>
      </c>
      <c r="Q148">
        <v>4.7999999999999932E-2</v>
      </c>
      <c r="R148">
        <v>15.45</v>
      </c>
      <c r="S148">
        <v>-1.5449999999999999</v>
      </c>
      <c r="T148">
        <v>-0.82199999999999984</v>
      </c>
      <c r="U148">
        <v>56.95</v>
      </c>
      <c r="V148">
        <v>2545.9924625000003</v>
      </c>
      <c r="W148">
        <v>6.1696658097686284E-2</v>
      </c>
      <c r="X148">
        <v>3.8579717278771405E-6</v>
      </c>
      <c r="Y148">
        <v>9.8223669397133028E-7</v>
      </c>
      <c r="Z148">
        <v>0.98223669397133029</v>
      </c>
      <c r="AA148">
        <v>1.1949351508167037</v>
      </c>
      <c r="AB148">
        <v>5.9921128023383225E-3</v>
      </c>
      <c r="AC148">
        <v>32.519599999999997</v>
      </c>
      <c r="AD148">
        <v>49.4</v>
      </c>
      <c r="AE148">
        <v>546</v>
      </c>
      <c r="AF148">
        <v>3.8579717278771404</v>
      </c>
      <c r="AG148">
        <v>7.0107887060214562</v>
      </c>
      <c r="AH148" t="s">
        <v>559</v>
      </c>
      <c r="AI148" t="s">
        <v>561</v>
      </c>
      <c r="AJ148" t="s">
        <v>560</v>
      </c>
      <c r="AK148">
        <v>0.5234151584582144</v>
      </c>
      <c r="AL148">
        <v>1.8887499999999999</v>
      </c>
      <c r="AM148">
        <v>924.46249999999998</v>
      </c>
      <c r="AN148" s="54">
        <v>7.0690259557514073E-3</v>
      </c>
      <c r="AO148" s="55">
        <v>6.4077348836481818</v>
      </c>
      <c r="BF148">
        <f t="shared" si="53"/>
        <v>0</v>
      </c>
    </row>
    <row r="149" spans="1:58" x14ac:dyDescent="0.35">
      <c r="A149" s="2">
        <v>44804</v>
      </c>
      <c r="B149" t="s">
        <v>18</v>
      </c>
      <c r="C149" t="s">
        <v>553</v>
      </c>
      <c r="D149" t="s">
        <v>109</v>
      </c>
      <c r="E149" t="s">
        <v>21</v>
      </c>
      <c r="F149">
        <v>4</v>
      </c>
      <c r="G149" t="s">
        <v>33</v>
      </c>
      <c r="H149" t="s">
        <v>114</v>
      </c>
      <c r="I149" t="s">
        <v>447</v>
      </c>
      <c r="J149" t="s">
        <v>447</v>
      </c>
      <c r="K149" t="s">
        <v>236</v>
      </c>
      <c r="L149">
        <v>0.91</v>
      </c>
      <c r="M149">
        <v>8.56</v>
      </c>
      <c r="N149">
        <v>-0.85600000000000009</v>
      </c>
      <c r="O149" t="s">
        <v>135</v>
      </c>
      <c r="P149">
        <v>0.93899999999999995</v>
      </c>
      <c r="Q149">
        <v>-2.8999999999999915E-2</v>
      </c>
      <c r="R149">
        <v>15.34</v>
      </c>
      <c r="S149">
        <v>-1.534</v>
      </c>
      <c r="T149">
        <v>-0.67799999999999994</v>
      </c>
      <c r="U149">
        <v>60.45</v>
      </c>
      <c r="V149">
        <v>2868.5489625000005</v>
      </c>
      <c r="W149">
        <v>3.1868131868131776E-2</v>
      </c>
      <c r="X149">
        <v>1.7107200398573805E-6</v>
      </c>
      <c r="Y149">
        <v>4.9072841954608477E-7</v>
      </c>
      <c r="Z149">
        <v>0.49072841954608476</v>
      </c>
      <c r="AA149">
        <v>0.72378822941900411</v>
      </c>
      <c r="AB149">
        <v>3.6295030008274285E-3</v>
      </c>
      <c r="AC149">
        <v>32.519599999999997</v>
      </c>
      <c r="AD149">
        <v>45.3</v>
      </c>
      <c r="AE149">
        <v>410</v>
      </c>
      <c r="AF149">
        <v>1.7107200398573805</v>
      </c>
      <c r="AG149">
        <v>7.0107887060214562</v>
      </c>
      <c r="AH149" t="s">
        <v>559</v>
      </c>
      <c r="AI149" t="s">
        <v>561</v>
      </c>
      <c r="AJ149" t="s">
        <v>560</v>
      </c>
      <c r="AK149">
        <v>0.5234151584582144</v>
      </c>
      <c r="AL149">
        <v>1.8887499999999999</v>
      </c>
      <c r="AM149">
        <v>924.46249999999998</v>
      </c>
      <c r="AN149" s="54">
        <v>5.0871136718230486E-2</v>
      </c>
      <c r="AO149" s="55">
        <v>-2.0614357055983081</v>
      </c>
      <c r="BF149">
        <f t="shared" si="53"/>
        <v>0</v>
      </c>
    </row>
    <row r="150" spans="1:58" x14ac:dyDescent="0.35">
      <c r="A150" s="2">
        <v>44804</v>
      </c>
      <c r="B150" t="s">
        <v>18</v>
      </c>
      <c r="C150" t="s">
        <v>553</v>
      </c>
      <c r="D150" t="s">
        <v>109</v>
      </c>
      <c r="E150" t="s">
        <v>21</v>
      </c>
      <c r="F150">
        <v>3</v>
      </c>
      <c r="G150" t="s">
        <v>41</v>
      </c>
      <c r="H150" t="s">
        <v>101</v>
      </c>
      <c r="I150" t="s">
        <v>448</v>
      </c>
      <c r="J150" t="s">
        <v>448</v>
      </c>
      <c r="K150" t="s">
        <v>236</v>
      </c>
      <c r="L150">
        <v>0.70899999999999996</v>
      </c>
      <c r="M150">
        <v>4.16</v>
      </c>
      <c r="N150">
        <v>-0.41600000000000004</v>
      </c>
      <c r="O150" t="s">
        <v>135</v>
      </c>
      <c r="P150">
        <v>0.57099999999999995</v>
      </c>
      <c r="Q150">
        <v>0.13800000000000001</v>
      </c>
      <c r="R150">
        <v>26.34</v>
      </c>
      <c r="S150">
        <v>-2.6339999999999999</v>
      </c>
      <c r="T150">
        <v>-2.218</v>
      </c>
      <c r="U150">
        <v>112.9</v>
      </c>
      <c r="V150">
        <v>10005.931850000001</v>
      </c>
      <c r="W150">
        <v>0.24168126094570933</v>
      </c>
      <c r="X150">
        <v>2.0716627992102056E-5</v>
      </c>
      <c r="Y150">
        <v>2.072891678507755E-5</v>
      </c>
      <c r="Z150">
        <v>20.728916785077551</v>
      </c>
      <c r="AA150">
        <v>9.3457695153640898</v>
      </c>
      <c r="AB150">
        <v>0.11447944029569998</v>
      </c>
      <c r="AC150">
        <v>32.519599999999997</v>
      </c>
      <c r="AD150">
        <v>93.8</v>
      </c>
      <c r="AE150">
        <v>803</v>
      </c>
      <c r="AF150">
        <v>20.716627992102055</v>
      </c>
      <c r="AG150">
        <v>7.0107887060214562</v>
      </c>
      <c r="AH150" t="s">
        <v>559</v>
      </c>
      <c r="AI150" t="s">
        <v>558</v>
      </c>
      <c r="AJ150" t="s">
        <v>562</v>
      </c>
      <c r="AK150">
        <v>0.5234151584582144</v>
      </c>
      <c r="AL150">
        <v>1.8887499999999999</v>
      </c>
      <c r="AM150">
        <v>924.46249999999998</v>
      </c>
      <c r="AN150" s="54">
        <v>3.7260971551856606E-2</v>
      </c>
      <c r="AO150" s="55">
        <v>16.971718051471029</v>
      </c>
      <c r="BF150">
        <f t="shared" si="53"/>
        <v>0</v>
      </c>
    </row>
    <row r="151" spans="1:58" x14ac:dyDescent="0.35">
      <c r="A151" s="2">
        <v>44804</v>
      </c>
      <c r="B151" t="s">
        <v>18</v>
      </c>
      <c r="C151" t="s">
        <v>553</v>
      </c>
      <c r="D151" t="s">
        <v>109</v>
      </c>
      <c r="E151" t="s">
        <v>21</v>
      </c>
      <c r="F151">
        <v>16</v>
      </c>
      <c r="G151" t="s">
        <v>41</v>
      </c>
      <c r="H151" t="s">
        <v>116</v>
      </c>
      <c r="I151" t="s">
        <v>449</v>
      </c>
      <c r="J151" t="s">
        <v>449</v>
      </c>
      <c r="K151" t="s">
        <v>226</v>
      </c>
      <c r="L151" t="s">
        <v>51</v>
      </c>
      <c r="M151">
        <v>2.91</v>
      </c>
      <c r="N151">
        <v>-0.29100000000000004</v>
      </c>
      <c r="O151" t="s">
        <v>233</v>
      </c>
      <c r="P151">
        <v>0.63100000000000001</v>
      </c>
      <c r="Q151" t="e">
        <v>#VALUE!</v>
      </c>
      <c r="R151">
        <v>20.51</v>
      </c>
      <c r="S151">
        <v>-2.0510000000000002</v>
      </c>
      <c r="T151">
        <v>-1.7600000000000002</v>
      </c>
      <c r="U151">
        <v>82.3</v>
      </c>
      <c r="V151">
        <v>5317.0326500000001</v>
      </c>
      <c r="W151" t="s">
        <v>50</v>
      </c>
      <c r="X151" t="s">
        <v>50</v>
      </c>
      <c r="Y151" t="s">
        <v>50</v>
      </c>
      <c r="Z151" t="s">
        <v>50</v>
      </c>
      <c r="AA151" t="s">
        <v>50</v>
      </c>
      <c r="AC151">
        <v>32.519599999999997</v>
      </c>
      <c r="AD151">
        <v>77.3</v>
      </c>
      <c r="AE151">
        <v>705</v>
      </c>
      <c r="AF151" t="s">
        <v>50</v>
      </c>
      <c r="AG151">
        <v>7.0107887060214562</v>
      </c>
      <c r="AH151" t="s">
        <v>559</v>
      </c>
      <c r="AI151" t="s">
        <v>558</v>
      </c>
      <c r="AJ151" t="s">
        <v>562</v>
      </c>
      <c r="AK151">
        <v>0.5234151584582144</v>
      </c>
      <c r="AL151">
        <v>1.8887499999999999</v>
      </c>
      <c r="AM151">
        <v>924.46249999999998</v>
      </c>
      <c r="AN151" s="54">
        <v>1.9093083086777235E-2</v>
      </c>
      <c r="AO151" s="55">
        <v>8.1909261814104273</v>
      </c>
      <c r="BF151" t="e">
        <f t="shared" si="53"/>
        <v>#VALUE!</v>
      </c>
    </row>
    <row r="152" spans="1:58" x14ac:dyDescent="0.35">
      <c r="A152" s="2">
        <v>44804</v>
      </c>
      <c r="B152" t="s">
        <v>18</v>
      </c>
      <c r="C152" t="s">
        <v>553</v>
      </c>
      <c r="D152" t="s">
        <v>109</v>
      </c>
      <c r="E152" t="s">
        <v>21</v>
      </c>
      <c r="F152">
        <v>12</v>
      </c>
      <c r="G152" t="s">
        <v>29</v>
      </c>
      <c r="H152" t="s">
        <v>66</v>
      </c>
      <c r="I152" t="s">
        <v>450</v>
      </c>
      <c r="J152" t="s">
        <v>450</v>
      </c>
      <c r="K152" t="s">
        <v>226</v>
      </c>
      <c r="L152">
        <v>0.748</v>
      </c>
      <c r="M152">
        <v>8.76</v>
      </c>
      <c r="N152">
        <v>-0.876</v>
      </c>
      <c r="O152" t="s">
        <v>233</v>
      </c>
      <c r="P152">
        <v>0.54800000000000004</v>
      </c>
      <c r="Q152">
        <v>0.19999999999999996</v>
      </c>
      <c r="R152">
        <v>26.41</v>
      </c>
      <c r="S152">
        <v>-2.641</v>
      </c>
      <c r="T152">
        <v>-1.7650000000000001</v>
      </c>
      <c r="U152">
        <v>90.85</v>
      </c>
      <c r="V152">
        <v>6479.1721625</v>
      </c>
      <c r="W152">
        <v>0.36496350364963492</v>
      </c>
      <c r="X152">
        <v>3.4409314328732451E-5</v>
      </c>
      <c r="Y152">
        <v>2.2294387152943568E-5</v>
      </c>
      <c r="Z152">
        <v>22.294387152943568</v>
      </c>
      <c r="AA152">
        <v>12.631380823197487</v>
      </c>
      <c r="AB152">
        <v>0.25290783834884023</v>
      </c>
      <c r="AC152">
        <v>32.519599999999997</v>
      </c>
      <c r="AD152">
        <v>85.7</v>
      </c>
      <c r="AE152">
        <v>734</v>
      </c>
      <c r="AF152">
        <v>34.409314328732449</v>
      </c>
      <c r="AG152">
        <v>7.0107887060214562</v>
      </c>
      <c r="AH152" t="s">
        <v>557</v>
      </c>
      <c r="AI152" t="s">
        <v>558</v>
      </c>
      <c r="AJ152" t="s">
        <v>562</v>
      </c>
      <c r="AK152">
        <v>0.5234151584582144</v>
      </c>
      <c r="AL152">
        <v>1.8887499999999999</v>
      </c>
      <c r="AM152">
        <v>924.46249999999998</v>
      </c>
      <c r="AN152" s="54">
        <v>9.2279113126538404E-3</v>
      </c>
      <c r="AO152" s="55">
        <v>11.97373641889671</v>
      </c>
      <c r="BF152">
        <f t="shared" si="53"/>
        <v>0</v>
      </c>
    </row>
    <row r="153" spans="1:58" x14ac:dyDescent="0.35">
      <c r="A153" s="2">
        <v>44804</v>
      </c>
      <c r="B153" t="s">
        <v>18</v>
      </c>
      <c r="C153" t="s">
        <v>553</v>
      </c>
      <c r="D153" t="s">
        <v>109</v>
      </c>
      <c r="E153" t="s">
        <v>21</v>
      </c>
      <c r="F153">
        <v>5</v>
      </c>
      <c r="G153" t="s">
        <v>37</v>
      </c>
      <c r="H153" t="s">
        <v>121</v>
      </c>
      <c r="I153" t="s">
        <v>451</v>
      </c>
      <c r="J153" t="s">
        <v>451</v>
      </c>
      <c r="K153" t="s">
        <v>236</v>
      </c>
      <c r="L153">
        <v>0.75700000000000001</v>
      </c>
      <c r="M153">
        <v>7.97</v>
      </c>
      <c r="N153">
        <v>-0.79699999999999993</v>
      </c>
      <c r="O153" t="s">
        <v>135</v>
      </c>
      <c r="P153">
        <v>0.60699999999999998</v>
      </c>
      <c r="Q153">
        <v>0.15000000000000002</v>
      </c>
      <c r="R153">
        <v>21.24</v>
      </c>
      <c r="S153">
        <v>-2.1239999999999997</v>
      </c>
      <c r="T153">
        <v>-1.3269999999999997</v>
      </c>
      <c r="U153">
        <v>66.3</v>
      </c>
      <c r="V153">
        <v>3450.6166499999999</v>
      </c>
      <c r="W153">
        <v>0.24711696869851735</v>
      </c>
      <c r="X153">
        <v>2.1291684519609306E-5</v>
      </c>
      <c r="Y153">
        <v>7.3469441109911124E-6</v>
      </c>
      <c r="Z153">
        <v>7.3469441109911129</v>
      </c>
      <c r="AA153">
        <v>5.5365064890664009</v>
      </c>
      <c r="AB153">
        <v>0.10141355268259644</v>
      </c>
      <c r="AC153">
        <v>32.519599999999997</v>
      </c>
      <c r="AD153">
        <v>55</v>
      </c>
      <c r="AE153">
        <v>622</v>
      </c>
      <c r="AF153">
        <v>21.291684519609305</v>
      </c>
      <c r="AG153">
        <v>7.0107887060214562</v>
      </c>
      <c r="AH153" t="s">
        <v>557</v>
      </c>
      <c r="AI153" t="s">
        <v>558</v>
      </c>
      <c r="AJ153" t="s">
        <v>562</v>
      </c>
      <c r="AK153">
        <v>0.5234151584582144</v>
      </c>
      <c r="AL153">
        <v>1.8887499999999999</v>
      </c>
      <c r="AM153">
        <v>924.46249999999998</v>
      </c>
      <c r="AN153" s="54">
        <v>1.9225946713001842E-2</v>
      </c>
      <c r="AO153" s="55">
        <v>23.374083142237392</v>
      </c>
      <c r="BF153">
        <f t="shared" si="53"/>
        <v>0</v>
      </c>
    </row>
    <row r="154" spans="1:58" x14ac:dyDescent="0.35">
      <c r="A154" s="2">
        <v>44804</v>
      </c>
      <c r="B154" t="s">
        <v>18</v>
      </c>
      <c r="C154" t="s">
        <v>553</v>
      </c>
      <c r="D154" t="s">
        <v>109</v>
      </c>
      <c r="E154" t="s">
        <v>21</v>
      </c>
      <c r="F154">
        <v>1</v>
      </c>
      <c r="G154" t="s">
        <v>43</v>
      </c>
      <c r="H154" t="s">
        <v>54</v>
      </c>
      <c r="I154" t="s">
        <v>452</v>
      </c>
      <c r="J154" t="s">
        <v>452</v>
      </c>
      <c r="K154" t="s">
        <v>236</v>
      </c>
      <c r="L154">
        <v>0.54700000000000004</v>
      </c>
      <c r="M154">
        <v>3.98</v>
      </c>
      <c r="N154">
        <v>-0.39800000000000002</v>
      </c>
      <c r="O154" t="s">
        <v>135</v>
      </c>
      <c r="P154">
        <v>0.50800000000000001</v>
      </c>
      <c r="Q154">
        <v>3.9000000000000035E-2</v>
      </c>
      <c r="R154">
        <v>9.83</v>
      </c>
      <c r="S154">
        <v>-0.98299999999999998</v>
      </c>
      <c r="T154">
        <v>-0.58499999999999996</v>
      </c>
      <c r="U154">
        <v>50.05</v>
      </c>
      <c r="V154">
        <v>1966.4269624999997</v>
      </c>
      <c r="W154">
        <v>7.6771653543307158E-2</v>
      </c>
      <c r="X154">
        <v>5.04927777156563E-6</v>
      </c>
      <c r="Y154">
        <v>9.9290359511585682E-7</v>
      </c>
      <c r="Z154">
        <v>0.9929035951158568</v>
      </c>
      <c r="AA154">
        <v>1.6972711027621485</v>
      </c>
      <c r="AB154">
        <v>2.2933297501158287E-2</v>
      </c>
      <c r="AC154">
        <v>32.519599999999997</v>
      </c>
      <c r="AD154">
        <v>43.6</v>
      </c>
      <c r="AE154">
        <v>371</v>
      </c>
      <c r="AF154">
        <v>5.0492777715656301</v>
      </c>
      <c r="AG154">
        <v>7.0107887060214562</v>
      </c>
      <c r="AH154" t="s">
        <v>559</v>
      </c>
      <c r="AI154" t="s">
        <v>558</v>
      </c>
      <c r="AJ154" t="s">
        <v>560</v>
      </c>
      <c r="AK154">
        <v>0.5234151584582144</v>
      </c>
      <c r="AL154">
        <v>1.8887499999999999</v>
      </c>
      <c r="AM154">
        <v>924.46249999999998</v>
      </c>
      <c r="AN154" s="54">
        <v>5.880315425601591E-3</v>
      </c>
      <c r="AO154" s="55">
        <v>16.891440238922108</v>
      </c>
      <c r="BF154">
        <f t="shared" si="53"/>
        <v>0</v>
      </c>
    </row>
    <row r="155" spans="1:58" x14ac:dyDescent="0.35">
      <c r="A155" s="2">
        <v>44804</v>
      </c>
      <c r="B155" t="s">
        <v>18</v>
      </c>
      <c r="C155" t="s">
        <v>553</v>
      </c>
      <c r="D155" t="s">
        <v>109</v>
      </c>
      <c r="E155" t="s">
        <v>21</v>
      </c>
      <c r="F155">
        <v>15</v>
      </c>
      <c r="G155" t="s">
        <v>43</v>
      </c>
      <c r="H155" t="s">
        <v>76</v>
      </c>
      <c r="I155" t="s">
        <v>453</v>
      </c>
      <c r="J155" t="s">
        <v>453</v>
      </c>
      <c r="K155" t="s">
        <v>226</v>
      </c>
      <c r="L155">
        <v>1.1879999999999999</v>
      </c>
      <c r="M155">
        <v>5.81</v>
      </c>
      <c r="N155">
        <v>-0.58099999999999996</v>
      </c>
      <c r="O155" t="s">
        <v>233</v>
      </c>
      <c r="P155">
        <v>1.17</v>
      </c>
      <c r="Q155">
        <v>1.8000000000000016E-2</v>
      </c>
      <c r="R155">
        <v>9.81</v>
      </c>
      <c r="S155">
        <v>-0.98100000000000009</v>
      </c>
      <c r="T155">
        <v>-0.40000000000000013</v>
      </c>
      <c r="U155">
        <v>79.099999999999994</v>
      </c>
      <c r="V155">
        <v>4911.5958499999997</v>
      </c>
      <c r="W155">
        <v>1.5384615384615399E-2</v>
      </c>
      <c r="X155">
        <v>6.9799228022534674E-7</v>
      </c>
      <c r="Y155">
        <v>3.4282559868868498E-7</v>
      </c>
      <c r="Z155">
        <v>0.34282559868868501</v>
      </c>
      <c r="AA155">
        <v>0.85706399672171218</v>
      </c>
      <c r="AB155">
        <v>1.1580532763660221E-2</v>
      </c>
      <c r="AC155">
        <v>32.519599999999997</v>
      </c>
      <c r="AD155">
        <v>75</v>
      </c>
      <c r="AE155">
        <v>640</v>
      </c>
      <c r="AF155">
        <v>0.69799228022534676</v>
      </c>
      <c r="AG155">
        <v>7.0107887060214562</v>
      </c>
      <c r="AH155" t="s">
        <v>559</v>
      </c>
      <c r="AI155" t="s">
        <v>558</v>
      </c>
      <c r="AJ155" t="s">
        <v>560</v>
      </c>
      <c r="AK155">
        <v>0.5234151584582144</v>
      </c>
      <c r="AL155">
        <v>1.8887499999999999</v>
      </c>
      <c r="AM155">
        <v>924.46249999999998</v>
      </c>
      <c r="AN155" s="54">
        <v>6.3384862140673888E-3</v>
      </c>
      <c r="AO155" s="55">
        <v>13.483825341791784</v>
      </c>
      <c r="BF155">
        <f t="shared" si="53"/>
        <v>0</v>
      </c>
    </row>
    <row r="156" spans="1:58" x14ac:dyDescent="0.35">
      <c r="A156" s="2">
        <v>44804</v>
      </c>
      <c r="B156" t="s">
        <v>18</v>
      </c>
      <c r="C156" t="s">
        <v>553</v>
      </c>
      <c r="D156" t="s">
        <v>109</v>
      </c>
      <c r="E156" t="s">
        <v>21</v>
      </c>
      <c r="F156">
        <v>6</v>
      </c>
      <c r="G156" t="s">
        <v>25</v>
      </c>
      <c r="H156" t="s">
        <v>122</v>
      </c>
      <c r="I156" t="s">
        <v>454</v>
      </c>
      <c r="J156" t="s">
        <v>454</v>
      </c>
      <c r="K156" t="s">
        <v>236</v>
      </c>
      <c r="L156">
        <v>0.71599999999999997</v>
      </c>
      <c r="M156">
        <v>10.86</v>
      </c>
      <c r="N156">
        <v>-1.0859999999999999</v>
      </c>
      <c r="O156" t="s">
        <v>135</v>
      </c>
      <c r="P156">
        <v>0.69599999999999995</v>
      </c>
      <c r="Q156">
        <v>2.0000000000000018E-2</v>
      </c>
      <c r="R156">
        <v>21.23</v>
      </c>
      <c r="S156">
        <v>-2.1230000000000002</v>
      </c>
      <c r="T156">
        <v>-1.0370000000000004</v>
      </c>
      <c r="U156">
        <v>51.05</v>
      </c>
      <c r="V156">
        <v>2045.7904624999996</v>
      </c>
      <c r="W156">
        <v>2.8735632183908073E-2</v>
      </c>
      <c r="X156">
        <v>1.5061315708212936E-6</v>
      </c>
      <c r="Y156">
        <v>3.0812296028563452E-7</v>
      </c>
      <c r="Z156">
        <v>0.30812296028563452</v>
      </c>
      <c r="AA156">
        <v>0.29712918060331189</v>
      </c>
      <c r="AB156">
        <v>5.488587419629219E-3</v>
      </c>
      <c r="AC156">
        <v>32.519599999999997</v>
      </c>
      <c r="AD156">
        <v>22.6</v>
      </c>
      <c r="AE156">
        <v>352</v>
      </c>
      <c r="AF156">
        <v>1.5061315708212935</v>
      </c>
      <c r="AG156">
        <v>7.0107887060214562</v>
      </c>
      <c r="AH156" t="s">
        <v>557</v>
      </c>
      <c r="AI156" t="s">
        <v>558</v>
      </c>
      <c r="AJ156" t="s">
        <v>562</v>
      </c>
      <c r="AK156">
        <v>0.5234151584582144</v>
      </c>
      <c r="AL156">
        <v>1.8887499999999999</v>
      </c>
      <c r="AM156">
        <v>924.46249999999998</v>
      </c>
      <c r="AN156" s="54">
        <v>2.0785094597206271E-2</v>
      </c>
      <c r="AO156" s="55">
        <v>22.811701937834123</v>
      </c>
      <c r="BF156">
        <f t="shared" si="53"/>
        <v>0</v>
      </c>
    </row>
    <row r="157" spans="1:58" x14ac:dyDescent="0.35">
      <c r="A157" s="2">
        <v>44805</v>
      </c>
      <c r="B157" t="s">
        <v>18</v>
      </c>
      <c r="C157" t="s">
        <v>553</v>
      </c>
      <c r="D157" t="s">
        <v>45</v>
      </c>
      <c r="E157" t="s">
        <v>46</v>
      </c>
      <c r="F157">
        <v>9</v>
      </c>
      <c r="G157" t="s">
        <v>94</v>
      </c>
      <c r="H157" t="s">
        <v>93</v>
      </c>
      <c r="I157" t="s">
        <v>410</v>
      </c>
      <c r="J157" t="s">
        <v>410</v>
      </c>
      <c r="K157" t="s">
        <v>241</v>
      </c>
      <c r="L157">
        <v>0.59099999999999997</v>
      </c>
      <c r="M157">
        <v>12.51</v>
      </c>
      <c r="N157">
        <v>-1.2509999999999999</v>
      </c>
      <c r="O157" t="s">
        <v>242</v>
      </c>
      <c r="P157">
        <v>0.50800000000000001</v>
      </c>
      <c r="Q157">
        <v>8.2999999999999963E-2</v>
      </c>
      <c r="R157">
        <v>7.48</v>
      </c>
      <c r="S157">
        <v>-0.748</v>
      </c>
      <c r="T157">
        <v>0.50299999999999989</v>
      </c>
      <c r="U157">
        <v>90.2</v>
      </c>
      <c r="V157">
        <v>6386.791400000001</v>
      </c>
      <c r="W157">
        <v>0.16338582677165348</v>
      </c>
      <c r="X157">
        <v>1.2794221444461207E-5</v>
      </c>
      <c r="Y157">
        <v>8.1714023491180444E-6</v>
      </c>
      <c r="Z157">
        <v>8.1714023491180452</v>
      </c>
      <c r="AA157">
        <v>16.245332702023951</v>
      </c>
      <c r="AB157">
        <v>0.39930811366959273</v>
      </c>
      <c r="AC157">
        <v>34.357199999999999</v>
      </c>
      <c r="AD157">
        <v>58</v>
      </c>
      <c r="AE157">
        <v>684</v>
      </c>
      <c r="AF157">
        <v>12.794221444461208</v>
      </c>
      <c r="AG157">
        <v>6.9857928042559951</v>
      </c>
      <c r="AH157" t="s">
        <v>557</v>
      </c>
      <c r="AI157" t="s">
        <v>561</v>
      </c>
      <c r="AJ157" t="s">
        <v>560</v>
      </c>
      <c r="AK157">
        <v>0.43800288115314234</v>
      </c>
      <c r="AL157">
        <v>2.1637500000000003</v>
      </c>
      <c r="AM157">
        <v>1129.9875000000002</v>
      </c>
      <c r="AN157" s="54">
        <v>3.5829885177280862E-2</v>
      </c>
      <c r="AO157" s="55">
        <v>11.240386978832715</v>
      </c>
      <c r="BF157">
        <f t="shared" si="53"/>
        <v>0</v>
      </c>
    </row>
    <row r="158" spans="1:58" x14ac:dyDescent="0.35">
      <c r="A158" s="2">
        <v>44805</v>
      </c>
      <c r="B158" t="s">
        <v>18</v>
      </c>
      <c r="C158" t="s">
        <v>553</v>
      </c>
      <c r="D158" t="s">
        <v>45</v>
      </c>
      <c r="E158" t="s">
        <v>46</v>
      </c>
      <c r="F158">
        <v>14</v>
      </c>
      <c r="G158" t="s">
        <v>94</v>
      </c>
      <c r="H158" t="s">
        <v>36</v>
      </c>
      <c r="I158" t="s">
        <v>411</v>
      </c>
      <c r="J158" t="s">
        <v>411</v>
      </c>
      <c r="K158" t="s">
        <v>237</v>
      </c>
      <c r="L158">
        <v>0.86099999999999999</v>
      </c>
      <c r="M158">
        <v>14.63</v>
      </c>
      <c r="N158">
        <v>-1.4630000000000001</v>
      </c>
      <c r="O158" t="s">
        <v>163</v>
      </c>
      <c r="P158">
        <v>0.74099999999999999</v>
      </c>
      <c r="Q158">
        <v>0.12</v>
      </c>
      <c r="R158">
        <v>22.73</v>
      </c>
      <c r="S158">
        <v>-2.2730000000000001</v>
      </c>
      <c r="T158">
        <v>-0.81</v>
      </c>
      <c r="U158">
        <v>37.450000000000003</v>
      </c>
      <c r="V158">
        <v>1100.9644625000003</v>
      </c>
      <c r="W158">
        <v>0.16194331983805668</v>
      </c>
      <c r="X158">
        <v>1.2655312136129728E-5</v>
      </c>
      <c r="Y158">
        <v>1.3933048923723796E-6</v>
      </c>
      <c r="Z158">
        <v>1.3933048923723796</v>
      </c>
      <c r="AA158">
        <v>1.7201294967560241</v>
      </c>
      <c r="AB158">
        <v>4.2280553880653979E-2</v>
      </c>
      <c r="AC158">
        <v>34.357199999999999</v>
      </c>
      <c r="AD158">
        <v>30</v>
      </c>
      <c r="AE158">
        <v>350</v>
      </c>
      <c r="AF158">
        <v>12.655312136129728</v>
      </c>
      <c r="AG158">
        <v>6.9857928042559951</v>
      </c>
      <c r="AH158" t="s">
        <v>557</v>
      </c>
      <c r="AI158" t="s">
        <v>561</v>
      </c>
      <c r="AJ158" t="s">
        <v>560</v>
      </c>
      <c r="AK158">
        <v>0.43800288115314234</v>
      </c>
      <c r="AL158">
        <v>2.1637500000000003</v>
      </c>
      <c r="AM158">
        <v>1129.9875000000002</v>
      </c>
      <c r="AN158" s="54">
        <v>4.5743953695326058E-2</v>
      </c>
      <c r="AO158" s="55">
        <v>6.1597365572116392</v>
      </c>
      <c r="BF158">
        <f t="shared" si="53"/>
        <v>0</v>
      </c>
    </row>
    <row r="159" spans="1:58" x14ac:dyDescent="0.35">
      <c r="A159" s="2">
        <v>44805</v>
      </c>
      <c r="B159" t="s">
        <v>18</v>
      </c>
      <c r="C159" t="s">
        <v>553</v>
      </c>
      <c r="D159" t="s">
        <v>45</v>
      </c>
      <c r="E159" t="s">
        <v>46</v>
      </c>
      <c r="F159">
        <v>14</v>
      </c>
      <c r="G159" t="s">
        <v>39</v>
      </c>
      <c r="H159" t="s">
        <v>40</v>
      </c>
      <c r="I159" t="s">
        <v>412</v>
      </c>
      <c r="J159" t="s">
        <v>412</v>
      </c>
      <c r="K159" t="s">
        <v>241</v>
      </c>
      <c r="L159">
        <v>0.621</v>
      </c>
      <c r="M159">
        <v>23.67</v>
      </c>
      <c r="N159">
        <v>-2.367</v>
      </c>
      <c r="O159" t="s">
        <v>242</v>
      </c>
      <c r="P159">
        <v>0.53400000000000003</v>
      </c>
      <c r="Q159">
        <v>8.6999999999999966E-2</v>
      </c>
      <c r="R159">
        <v>28.76</v>
      </c>
      <c r="S159">
        <v>-2.8760000000000003</v>
      </c>
      <c r="T159">
        <v>-0.50900000000000034</v>
      </c>
      <c r="U159">
        <v>51</v>
      </c>
      <c r="V159">
        <v>2041.7850000000001</v>
      </c>
      <c r="W159">
        <v>0.16292134831460667</v>
      </c>
      <c r="X159">
        <v>1.2749462443421158E-5</v>
      </c>
      <c r="Y159">
        <v>2.6031661175040673E-6</v>
      </c>
      <c r="Z159">
        <v>2.6031661175040672</v>
      </c>
      <c r="AA159">
        <v>5.1142752799686946</v>
      </c>
      <c r="AB159">
        <v>6.277995085663253E-2</v>
      </c>
      <c r="AC159">
        <v>34.357199999999999</v>
      </c>
      <c r="AD159">
        <v>32.1</v>
      </c>
      <c r="AE159">
        <v>370</v>
      </c>
      <c r="AF159">
        <v>12.749462443421159</v>
      </c>
      <c r="AG159">
        <v>6.9857928042559951</v>
      </c>
      <c r="AH159" t="s">
        <v>559</v>
      </c>
      <c r="AI159" t="s">
        <v>558</v>
      </c>
      <c r="AJ159" t="s">
        <v>560</v>
      </c>
      <c r="AK159">
        <v>0.43800288115314234</v>
      </c>
      <c r="AL159">
        <v>2.1637500000000003</v>
      </c>
      <c r="AM159">
        <v>1129.9875000000002</v>
      </c>
      <c r="AN159" s="54">
        <v>2.2619415804791307E-2</v>
      </c>
      <c r="AO159" s="55">
        <v>-7.3085694733124011</v>
      </c>
      <c r="BF159">
        <f t="shared" si="53"/>
        <v>0</v>
      </c>
    </row>
    <row r="160" spans="1:58" x14ac:dyDescent="0.35">
      <c r="A160" s="2">
        <v>44805</v>
      </c>
      <c r="B160" t="s">
        <v>18</v>
      </c>
      <c r="C160" t="s">
        <v>553</v>
      </c>
      <c r="D160" t="s">
        <v>45</v>
      </c>
      <c r="E160" t="s">
        <v>46</v>
      </c>
      <c r="F160">
        <v>12</v>
      </c>
      <c r="G160" t="s">
        <v>27</v>
      </c>
      <c r="H160" t="s">
        <v>34</v>
      </c>
      <c r="I160" t="s">
        <v>432</v>
      </c>
      <c r="J160" t="s">
        <v>432</v>
      </c>
      <c r="K160" t="s">
        <v>241</v>
      </c>
      <c r="L160">
        <v>0.68899999999999995</v>
      </c>
      <c r="M160">
        <v>6.46</v>
      </c>
      <c r="N160">
        <v>-0.64600000000000002</v>
      </c>
      <c r="O160" t="s">
        <v>242</v>
      </c>
      <c r="P160">
        <v>0.55100000000000005</v>
      </c>
      <c r="Q160">
        <v>0.1379999999999999</v>
      </c>
      <c r="R160">
        <v>7.14</v>
      </c>
      <c r="S160">
        <v>-0.71399999999999997</v>
      </c>
      <c r="T160">
        <v>-6.7999999999999949E-2</v>
      </c>
      <c r="U160">
        <v>117.65</v>
      </c>
      <c r="V160">
        <v>10865.595162500002</v>
      </c>
      <c r="W160">
        <v>0.25045372050816678</v>
      </c>
      <c r="X160">
        <v>2.1646141773102731E-5</v>
      </c>
      <c r="Y160">
        <v>2.3519821333661422E-5</v>
      </c>
      <c r="Z160">
        <v>23.519821333661422</v>
      </c>
      <c r="AA160">
        <v>345.87972549502115</v>
      </c>
      <c r="AB160">
        <v>0.11280427289247334</v>
      </c>
      <c r="AC160">
        <v>34.357199999999999</v>
      </c>
      <c r="AD160">
        <v>97</v>
      </c>
      <c r="AE160">
        <v>770</v>
      </c>
      <c r="AF160">
        <v>21.64614177310273</v>
      </c>
      <c r="AG160">
        <v>6.9857928042559951</v>
      </c>
      <c r="AH160" t="s">
        <v>559</v>
      </c>
      <c r="AI160" t="s">
        <v>561</v>
      </c>
      <c r="AJ160" t="s">
        <v>560</v>
      </c>
      <c r="AK160">
        <v>0.43800288115314234</v>
      </c>
      <c r="AL160">
        <v>2.1637500000000003</v>
      </c>
      <c r="AM160">
        <v>1129.9875000000002</v>
      </c>
      <c r="AN160" s="54">
        <v>1.0459977917073454E-2</v>
      </c>
      <c r="AO160" s="55">
        <v>24.274335600269417</v>
      </c>
      <c r="BF160">
        <f t="shared" si="53"/>
        <v>0</v>
      </c>
    </row>
    <row r="161" spans="1:58" x14ac:dyDescent="0.35">
      <c r="A161" s="2">
        <v>44805</v>
      </c>
      <c r="B161" t="s">
        <v>18</v>
      </c>
      <c r="C161" t="s">
        <v>553</v>
      </c>
      <c r="D161" t="s">
        <v>45</v>
      </c>
      <c r="E161" t="s">
        <v>46</v>
      </c>
      <c r="F161">
        <v>11</v>
      </c>
      <c r="G161" t="s">
        <v>28</v>
      </c>
      <c r="H161" t="s">
        <v>47</v>
      </c>
      <c r="I161" t="s">
        <v>433</v>
      </c>
      <c r="J161" t="s">
        <v>433</v>
      </c>
      <c r="K161" t="s">
        <v>237</v>
      </c>
      <c r="L161">
        <v>1.1120000000000001</v>
      </c>
      <c r="M161">
        <v>24.75</v>
      </c>
      <c r="N161">
        <v>-2.4750000000000001</v>
      </c>
      <c r="O161" t="s">
        <v>163</v>
      </c>
      <c r="P161">
        <v>1.0569999999999999</v>
      </c>
      <c r="Q161">
        <v>5.500000000000016E-2</v>
      </c>
      <c r="R161">
        <v>24.65</v>
      </c>
      <c r="S161">
        <v>-2.4649999999999999</v>
      </c>
      <c r="T161">
        <v>1.0000000000000231E-2</v>
      </c>
      <c r="U161">
        <v>52.65</v>
      </c>
      <c r="V161">
        <v>2176.0376624999999</v>
      </c>
      <c r="W161">
        <v>5.2034058656575365E-2</v>
      </c>
      <c r="X161">
        <v>3.1282188076346645E-6</v>
      </c>
      <c r="Y161">
        <v>6.8071219419538729E-7</v>
      </c>
      <c r="Z161">
        <v>0.68071219419538731</v>
      </c>
      <c r="AA161">
        <v>68.071219419537158</v>
      </c>
      <c r="AB161">
        <v>0.58012442086209326</v>
      </c>
      <c r="AC161">
        <v>34.357199999999999</v>
      </c>
      <c r="AD161">
        <v>33.200000000000003</v>
      </c>
      <c r="AE161">
        <v>460</v>
      </c>
      <c r="AF161">
        <v>3.1282188076346644</v>
      </c>
      <c r="AG161">
        <v>6.9857928042559951</v>
      </c>
      <c r="AH161" t="s">
        <v>559</v>
      </c>
      <c r="AI161" t="s">
        <v>561</v>
      </c>
      <c r="AJ161" t="s">
        <v>560</v>
      </c>
      <c r="AK161">
        <v>0.43800288115314234</v>
      </c>
      <c r="AL161">
        <v>2.1637500000000003</v>
      </c>
      <c r="AM161">
        <v>1129.9875000000002</v>
      </c>
      <c r="AN161" s="54">
        <v>-3.0381995721919837E-4</v>
      </c>
      <c r="AO161" s="55">
        <v>5.6780254445246685</v>
      </c>
      <c r="BF161">
        <f t="shared" si="53"/>
        <v>0</v>
      </c>
    </row>
    <row r="162" spans="1:58" x14ac:dyDescent="0.35">
      <c r="A162" s="2">
        <v>44805</v>
      </c>
      <c r="B162" t="s">
        <v>18</v>
      </c>
      <c r="C162" t="s">
        <v>553</v>
      </c>
      <c r="D162" t="s">
        <v>45</v>
      </c>
      <c r="E162" t="s">
        <v>46</v>
      </c>
      <c r="F162">
        <v>16</v>
      </c>
      <c r="G162" t="s">
        <v>28</v>
      </c>
      <c r="H162" t="s">
        <v>68</v>
      </c>
      <c r="I162" t="s">
        <v>413</v>
      </c>
      <c r="J162" t="s">
        <v>413</v>
      </c>
      <c r="K162" t="s">
        <v>237</v>
      </c>
      <c r="L162">
        <v>0.94199999999999995</v>
      </c>
      <c r="M162">
        <v>27.78</v>
      </c>
      <c r="N162">
        <v>-2.778</v>
      </c>
      <c r="O162" t="s">
        <v>163</v>
      </c>
      <c r="P162">
        <v>0.88100000000000001</v>
      </c>
      <c r="Q162">
        <v>6.0999999999999943E-2</v>
      </c>
      <c r="R162">
        <v>40.06</v>
      </c>
      <c r="S162">
        <v>-4.0060000000000002</v>
      </c>
      <c r="T162">
        <v>-1.2280000000000002</v>
      </c>
      <c r="U162">
        <v>56.05</v>
      </c>
      <c r="V162">
        <v>2466.1579624999995</v>
      </c>
      <c r="W162">
        <v>6.9239500567536819E-2</v>
      </c>
      <c r="X162">
        <v>4.4465445209103116E-6</v>
      </c>
      <c r="Y162">
        <v>1.0965881175853709E-6</v>
      </c>
      <c r="Z162">
        <v>1.0965881175853709</v>
      </c>
      <c r="AA162">
        <v>0.89298706643759829</v>
      </c>
      <c r="AB162">
        <v>7.6103176815687738E-3</v>
      </c>
      <c r="AC162">
        <v>34.357199999999999</v>
      </c>
      <c r="AD162">
        <v>42.8</v>
      </c>
      <c r="AE162">
        <v>570</v>
      </c>
      <c r="AF162">
        <v>4.4465445209103116</v>
      </c>
      <c r="AG162">
        <v>6.9857928042559951</v>
      </c>
      <c r="AH162" t="s">
        <v>559</v>
      </c>
      <c r="AI162" t="s">
        <v>561</v>
      </c>
      <c r="AJ162" t="s">
        <v>560</v>
      </c>
      <c r="AK162">
        <v>0.43800288115314234</v>
      </c>
      <c r="AL162">
        <v>2.1637500000000003</v>
      </c>
      <c r="AM162">
        <v>1129.9875000000002</v>
      </c>
      <c r="AN162" s="54">
        <v>5.2555943113949413E-2</v>
      </c>
      <c r="AO162" s="55">
        <v>11.192252581245134</v>
      </c>
      <c r="BF162">
        <f t="shared" ref="BF162:BF187" si="54">X255/X162</f>
        <v>0</v>
      </c>
    </row>
    <row r="163" spans="1:58" x14ac:dyDescent="0.35">
      <c r="A163" s="2">
        <v>44805</v>
      </c>
      <c r="B163" t="s">
        <v>18</v>
      </c>
      <c r="C163" t="s">
        <v>553</v>
      </c>
      <c r="D163" t="s">
        <v>45</v>
      </c>
      <c r="E163" t="s">
        <v>46</v>
      </c>
      <c r="F163">
        <v>13</v>
      </c>
      <c r="G163" t="s">
        <v>22</v>
      </c>
      <c r="H163" t="s">
        <v>44</v>
      </c>
      <c r="I163" t="s">
        <v>434</v>
      </c>
      <c r="J163" t="s">
        <v>434</v>
      </c>
      <c r="K163" t="s">
        <v>241</v>
      </c>
      <c r="L163">
        <v>0.68899999999999995</v>
      </c>
      <c r="M163">
        <v>35.14</v>
      </c>
      <c r="N163">
        <v>-3.5140000000000002</v>
      </c>
      <c r="O163" t="s">
        <v>242</v>
      </c>
      <c r="P163">
        <v>0.68500000000000005</v>
      </c>
      <c r="Q163">
        <v>3.9999999999998925E-3</v>
      </c>
      <c r="R163">
        <v>41.08</v>
      </c>
      <c r="S163">
        <v>-4.1079999999999997</v>
      </c>
      <c r="T163">
        <v>-0.59399999999999942</v>
      </c>
      <c r="U163">
        <v>28.85</v>
      </c>
      <c r="V163">
        <v>653.37316250000015</v>
      </c>
      <c r="W163">
        <v>5.8394160583940032E-3</v>
      </c>
      <c r="X163">
        <v>2.118106130479739E-7</v>
      </c>
      <c r="Y163">
        <v>1.383913700982185E-8</v>
      </c>
      <c r="Z163">
        <v>1.383913700982185E-2</v>
      </c>
      <c r="AA163">
        <v>2.3298210454245561E-2</v>
      </c>
      <c r="AB163">
        <v>6.2431896988154609E-3</v>
      </c>
      <c r="AC163">
        <v>34.357199999999999</v>
      </c>
      <c r="AD163">
        <v>13.9</v>
      </c>
      <c r="AE163">
        <v>342</v>
      </c>
      <c r="AF163">
        <v>0.21181061304797388</v>
      </c>
      <c r="AG163">
        <v>6.9857928042559951</v>
      </c>
      <c r="AH163" t="s">
        <v>557</v>
      </c>
      <c r="AI163" t="s">
        <v>558</v>
      </c>
      <c r="AJ163" t="s">
        <v>562</v>
      </c>
      <c r="AK163">
        <v>0.43800288115314234</v>
      </c>
      <c r="AL163">
        <v>2.1637500000000003</v>
      </c>
      <c r="AM163">
        <v>1129.9875000000002</v>
      </c>
      <c r="AN163" s="54">
        <v>3.3172988797831003E-2</v>
      </c>
      <c r="AO163" s="55">
        <v>12.197872964961046</v>
      </c>
      <c r="BF163">
        <f t="shared" si="54"/>
        <v>0</v>
      </c>
    </row>
    <row r="164" spans="1:58" x14ac:dyDescent="0.35">
      <c r="A164" s="2">
        <v>44805</v>
      </c>
      <c r="B164" t="s">
        <v>18</v>
      </c>
      <c r="C164" t="s">
        <v>553</v>
      </c>
      <c r="D164" t="s">
        <v>45</v>
      </c>
      <c r="E164" t="s">
        <v>46</v>
      </c>
      <c r="F164">
        <v>10</v>
      </c>
      <c r="G164" t="s">
        <v>22</v>
      </c>
      <c r="H164" t="s">
        <v>55</v>
      </c>
      <c r="I164" t="s">
        <v>435</v>
      </c>
      <c r="J164" t="s">
        <v>435</v>
      </c>
      <c r="K164" t="s">
        <v>241</v>
      </c>
      <c r="L164">
        <v>0.72299999999999998</v>
      </c>
      <c r="M164">
        <v>22.58</v>
      </c>
      <c r="N164">
        <v>-2.258</v>
      </c>
      <c r="O164" t="s">
        <v>242</v>
      </c>
      <c r="P164">
        <v>0.63700000000000001</v>
      </c>
      <c r="Q164">
        <v>8.5999999999999965E-2</v>
      </c>
      <c r="R164">
        <v>34.46</v>
      </c>
      <c r="S164">
        <v>-3.4460000000000002</v>
      </c>
      <c r="T164">
        <v>-1.1880000000000002</v>
      </c>
      <c r="U164">
        <v>36.4</v>
      </c>
      <c r="V164">
        <v>1040.0935999999999</v>
      </c>
      <c r="W164">
        <v>0.13500784929356352</v>
      </c>
      <c r="X164">
        <v>1.0116235098395256E-5</v>
      </c>
      <c r="Y164">
        <v>1.0521831381936276E-6</v>
      </c>
      <c r="Z164">
        <v>1.0521831381936275</v>
      </c>
      <c r="AA164">
        <v>0.88567604225052809</v>
      </c>
      <c r="AB164">
        <v>0.2373334018217923</v>
      </c>
      <c r="AC164">
        <v>34.357199999999999</v>
      </c>
      <c r="AD164">
        <v>20.3</v>
      </c>
      <c r="AE164">
        <v>310</v>
      </c>
      <c r="AF164">
        <v>10.116235098395256</v>
      </c>
      <c r="AG164">
        <v>6.9857928042559951</v>
      </c>
      <c r="AH164" t="s">
        <v>557</v>
      </c>
      <c r="AI164" t="s">
        <v>558</v>
      </c>
      <c r="AJ164" t="s">
        <v>562</v>
      </c>
      <c r="AK164">
        <v>0.43800288115314234</v>
      </c>
      <c r="AL164">
        <v>2.1637500000000003</v>
      </c>
      <c r="AM164">
        <v>1129.9875000000002</v>
      </c>
      <c r="AN164" s="54">
        <v>3.4438033609287613E-2</v>
      </c>
      <c r="AO164" s="55">
        <v>34.818496269356885</v>
      </c>
      <c r="BF164">
        <f t="shared" si="54"/>
        <v>0</v>
      </c>
    </row>
    <row r="165" spans="1:58" x14ac:dyDescent="0.35">
      <c r="A165" s="2">
        <v>44805</v>
      </c>
      <c r="B165" t="s">
        <v>18</v>
      </c>
      <c r="C165" t="s">
        <v>553</v>
      </c>
      <c r="D165" t="s">
        <v>45</v>
      </c>
      <c r="E165" t="s">
        <v>46</v>
      </c>
      <c r="F165">
        <v>15</v>
      </c>
      <c r="G165" t="s">
        <v>30</v>
      </c>
      <c r="H165" t="s">
        <v>106</v>
      </c>
      <c r="I165" t="s">
        <v>414</v>
      </c>
      <c r="J165" t="s">
        <v>414</v>
      </c>
      <c r="K165" t="s">
        <v>237</v>
      </c>
      <c r="L165">
        <v>0.76500000000000001</v>
      </c>
      <c r="M165">
        <v>6.98</v>
      </c>
      <c r="N165">
        <v>-0.69800000000000006</v>
      </c>
      <c r="O165" t="s">
        <v>163</v>
      </c>
      <c r="P165">
        <v>0.78200000000000003</v>
      </c>
      <c r="Q165">
        <v>-1.7000000000000015E-2</v>
      </c>
      <c r="R165">
        <v>8.89</v>
      </c>
      <c r="S165">
        <v>-0.88900000000000001</v>
      </c>
      <c r="T165">
        <v>-0.19099999999999995</v>
      </c>
      <c r="U165">
        <v>83.45</v>
      </c>
      <c r="V165">
        <v>5466.6634625000006</v>
      </c>
      <c r="W165">
        <v>2.222222222222224E-2</v>
      </c>
      <c r="X165">
        <v>1.0975955988685696E-6</v>
      </c>
      <c r="Y165">
        <v>6.0001857569356171E-7</v>
      </c>
      <c r="Z165">
        <v>0.60001857569356176</v>
      </c>
      <c r="AA165">
        <v>3.1414585114846174</v>
      </c>
      <c r="AB165">
        <v>1.4262047930396371E-2</v>
      </c>
      <c r="AC165">
        <v>34.357199999999999</v>
      </c>
      <c r="AD165">
        <v>55</v>
      </c>
      <c r="AE165">
        <v>715</v>
      </c>
      <c r="AF165">
        <v>1.0975955988685695</v>
      </c>
      <c r="AG165">
        <v>6.9857928042559951</v>
      </c>
      <c r="AH165" t="s">
        <v>557</v>
      </c>
      <c r="AI165" t="s">
        <v>561</v>
      </c>
      <c r="AJ165" t="s">
        <v>560</v>
      </c>
      <c r="AK165">
        <v>0.43800288115314234</v>
      </c>
      <c r="AL165">
        <v>2.1637500000000003</v>
      </c>
      <c r="AM165">
        <v>1129.9875000000002</v>
      </c>
      <c r="AN165" s="54">
        <v>-1.1051191027452584E-2</v>
      </c>
      <c r="AO165" s="55">
        <v>8.7929010568314698</v>
      </c>
      <c r="BF165">
        <f t="shared" si="54"/>
        <v>0</v>
      </c>
    </row>
    <row r="166" spans="1:58" x14ac:dyDescent="0.35">
      <c r="A166" s="2">
        <v>44805</v>
      </c>
      <c r="B166" t="s">
        <v>18</v>
      </c>
      <c r="C166" t="s">
        <v>553</v>
      </c>
      <c r="D166" t="s">
        <v>45</v>
      </c>
      <c r="E166" t="s">
        <v>46</v>
      </c>
      <c r="F166">
        <v>16</v>
      </c>
      <c r="G166" t="s">
        <v>41</v>
      </c>
      <c r="H166" t="s">
        <v>108</v>
      </c>
      <c r="I166" t="s">
        <v>415</v>
      </c>
      <c r="J166" t="s">
        <v>415</v>
      </c>
      <c r="K166" t="s">
        <v>241</v>
      </c>
      <c r="L166">
        <v>1.0449999999999999</v>
      </c>
      <c r="M166">
        <v>21.51</v>
      </c>
      <c r="N166">
        <v>-2.1510000000000002</v>
      </c>
      <c r="O166" t="s">
        <v>242</v>
      </c>
      <c r="P166">
        <v>0.63700000000000001</v>
      </c>
      <c r="Q166">
        <v>0.40799999999999992</v>
      </c>
      <c r="R166">
        <v>28.67</v>
      </c>
      <c r="S166">
        <v>-2.867</v>
      </c>
      <c r="T166">
        <v>-0.71599999999999975</v>
      </c>
      <c r="U166">
        <v>93.65</v>
      </c>
      <c r="V166">
        <v>6884.7031625000009</v>
      </c>
      <c r="W166">
        <v>0.64050235478806894</v>
      </c>
      <c r="X166">
        <v>6.8766034524054743E-5</v>
      </c>
      <c r="Y166">
        <v>4.7343373536034397E-5</v>
      </c>
      <c r="Z166">
        <v>47.343373536034399</v>
      </c>
      <c r="AA166">
        <v>66.122030078260352</v>
      </c>
      <c r="AB166">
        <v>0.35875813422340286</v>
      </c>
      <c r="AC166">
        <v>34.357199999999999</v>
      </c>
      <c r="AD166">
        <v>80</v>
      </c>
      <c r="AE166">
        <v>710</v>
      </c>
      <c r="AF166">
        <v>68.766034524054746</v>
      </c>
      <c r="AG166">
        <v>6.9857928042559951</v>
      </c>
      <c r="AH166" t="s">
        <v>559</v>
      </c>
      <c r="AI166" t="s">
        <v>558</v>
      </c>
      <c r="AJ166" t="s">
        <v>562</v>
      </c>
      <c r="AK166">
        <v>0.43800288115314234</v>
      </c>
      <c r="AL166">
        <v>2.1637500000000003</v>
      </c>
      <c r="AM166">
        <v>1129.9875000000002</v>
      </c>
      <c r="AN166" s="54">
        <v>1.3293029408811517E-2</v>
      </c>
      <c r="AO166" s="55">
        <v>17.909104339240393</v>
      </c>
      <c r="BF166">
        <f t="shared" si="54"/>
        <v>0</v>
      </c>
    </row>
    <row r="167" spans="1:58" x14ac:dyDescent="0.35">
      <c r="A167" s="2">
        <v>44805</v>
      </c>
      <c r="B167" t="s">
        <v>18</v>
      </c>
      <c r="C167" t="s">
        <v>553</v>
      </c>
      <c r="D167" t="s">
        <v>45</v>
      </c>
      <c r="E167" t="s">
        <v>46</v>
      </c>
      <c r="F167">
        <v>15</v>
      </c>
      <c r="G167" t="s">
        <v>41</v>
      </c>
      <c r="H167" t="s">
        <v>104</v>
      </c>
      <c r="I167" t="s">
        <v>416</v>
      </c>
      <c r="J167" t="s">
        <v>416</v>
      </c>
      <c r="K167" t="s">
        <v>241</v>
      </c>
      <c r="L167">
        <v>0.81899999999999995</v>
      </c>
      <c r="M167">
        <v>24.43</v>
      </c>
      <c r="N167">
        <v>-2.4430000000000001</v>
      </c>
      <c r="O167" t="s">
        <v>242</v>
      </c>
      <c r="P167">
        <v>0.66900000000000004</v>
      </c>
      <c r="Q167">
        <v>0.14999999999999991</v>
      </c>
      <c r="R167">
        <v>32.119999999999997</v>
      </c>
      <c r="S167">
        <v>-3.2119999999999997</v>
      </c>
      <c r="T167">
        <v>-0.76899999999999968</v>
      </c>
      <c r="U167">
        <v>107.6</v>
      </c>
      <c r="V167">
        <v>9088.5415999999987</v>
      </c>
      <c r="W167">
        <v>0.22421524663677114</v>
      </c>
      <c r="X167">
        <v>1.8889295049929115E-5</v>
      </c>
      <c r="Y167">
        <v>1.7167614385595479E-5</v>
      </c>
      <c r="Z167">
        <v>17.167614385595478</v>
      </c>
      <c r="AA167">
        <v>22.324596080098161</v>
      </c>
      <c r="AB167">
        <v>0.12112650545525759</v>
      </c>
      <c r="AC167">
        <v>34.357199999999999</v>
      </c>
      <c r="AD167">
        <v>94</v>
      </c>
      <c r="AE167">
        <v>800</v>
      </c>
      <c r="AF167">
        <v>18.889295049929114</v>
      </c>
      <c r="AG167">
        <v>6.9857928042559951</v>
      </c>
      <c r="AH167" t="s">
        <v>559</v>
      </c>
      <c r="AI167" t="s">
        <v>558</v>
      </c>
      <c r="AJ167" t="s">
        <v>562</v>
      </c>
      <c r="AK167">
        <v>0.43800288115314234</v>
      </c>
      <c r="AL167">
        <v>2.1637500000000003</v>
      </c>
      <c r="AM167">
        <v>1129.9875000000002</v>
      </c>
      <c r="AN167" s="54">
        <v>2.4570514730882637E-2</v>
      </c>
      <c r="AO167" s="55">
        <v>11.658705774359115</v>
      </c>
      <c r="BF167">
        <f t="shared" si="54"/>
        <v>0</v>
      </c>
    </row>
    <row r="168" spans="1:58" x14ac:dyDescent="0.35">
      <c r="A168" s="2">
        <v>44805</v>
      </c>
      <c r="B168" t="s">
        <v>18</v>
      </c>
      <c r="C168" t="s">
        <v>553</v>
      </c>
      <c r="D168" t="s">
        <v>45</v>
      </c>
      <c r="E168" t="s">
        <v>46</v>
      </c>
      <c r="F168">
        <v>11</v>
      </c>
      <c r="G168" t="s">
        <v>29</v>
      </c>
      <c r="H168" t="s">
        <v>54</v>
      </c>
      <c r="I168" t="s">
        <v>436</v>
      </c>
      <c r="J168" t="s">
        <v>436</v>
      </c>
      <c r="K168" t="s">
        <v>241</v>
      </c>
      <c r="L168">
        <v>0.67</v>
      </c>
      <c r="M168">
        <v>34.36</v>
      </c>
      <c r="N168">
        <v>-3.4359999999999999</v>
      </c>
      <c r="O168" t="s">
        <v>242</v>
      </c>
      <c r="P168">
        <v>0.55700000000000005</v>
      </c>
      <c r="Q168">
        <v>0.11299999999999999</v>
      </c>
      <c r="R168">
        <v>44.34</v>
      </c>
      <c r="S168">
        <v>-4.4340000000000002</v>
      </c>
      <c r="T168">
        <v>-0.99800000000000022</v>
      </c>
      <c r="U168">
        <v>53.6</v>
      </c>
      <c r="V168">
        <v>2255.2736</v>
      </c>
      <c r="W168">
        <v>0.20287253141831235</v>
      </c>
      <c r="X168">
        <v>1.6700857870526277E-5</v>
      </c>
      <c r="Y168">
        <v>3.7665003852750133E-6</v>
      </c>
      <c r="Z168">
        <v>3.7665003852750134</v>
      </c>
      <c r="AA168">
        <v>3.7740484822394915</v>
      </c>
      <c r="AB168">
        <v>8.3961781244760614E-2</v>
      </c>
      <c r="AC168">
        <v>34.357199999999999</v>
      </c>
      <c r="AD168">
        <v>37.700000000000003</v>
      </c>
      <c r="AE168">
        <v>480</v>
      </c>
      <c r="AF168">
        <v>16.700857870526278</v>
      </c>
      <c r="AG168">
        <v>6.9857928042559951</v>
      </c>
      <c r="AH168" t="s">
        <v>557</v>
      </c>
      <c r="AI168" t="s">
        <v>558</v>
      </c>
      <c r="AJ168" t="s">
        <v>562</v>
      </c>
      <c r="AK168">
        <v>0.43800288115314234</v>
      </c>
      <c r="AL168">
        <v>2.1637500000000003</v>
      </c>
      <c r="AM168">
        <v>1129.9875000000002</v>
      </c>
      <c r="AN168" s="54">
        <v>3.0186817194269012E-2</v>
      </c>
      <c r="AO168" s="55">
        <v>24.664365783035379</v>
      </c>
      <c r="BF168">
        <f t="shared" si="54"/>
        <v>0</v>
      </c>
    </row>
    <row r="169" spans="1:58" x14ac:dyDescent="0.35">
      <c r="A169" s="2">
        <v>44805</v>
      </c>
      <c r="B169" t="s">
        <v>18</v>
      </c>
      <c r="C169" t="s">
        <v>553</v>
      </c>
      <c r="D169" t="s">
        <v>45</v>
      </c>
      <c r="E169" t="s">
        <v>46</v>
      </c>
      <c r="F169">
        <v>12</v>
      </c>
      <c r="G169" t="s">
        <v>29</v>
      </c>
      <c r="H169" t="s">
        <v>107</v>
      </c>
      <c r="I169" t="s">
        <v>417</v>
      </c>
      <c r="J169" t="s">
        <v>417</v>
      </c>
      <c r="K169" t="s">
        <v>237</v>
      </c>
      <c r="L169">
        <v>0.76800000000000002</v>
      </c>
      <c r="M169">
        <v>31.59</v>
      </c>
      <c r="N169">
        <v>-3.1589999999999998</v>
      </c>
      <c r="O169" t="s">
        <v>163</v>
      </c>
      <c r="P169">
        <v>0.70299999999999996</v>
      </c>
      <c r="Q169">
        <v>6.5000000000000058E-2</v>
      </c>
      <c r="R169">
        <v>41.05</v>
      </c>
      <c r="S169">
        <v>-4.1049999999999995</v>
      </c>
      <c r="T169">
        <v>-0.94599999999999973</v>
      </c>
      <c r="U169">
        <v>50.9</v>
      </c>
      <c r="V169">
        <v>2033.78585</v>
      </c>
      <c r="W169">
        <v>9.2460881934566239E-2</v>
      </c>
      <c r="X169">
        <v>6.3480640254254355E-6</v>
      </c>
      <c r="Y169">
        <v>1.2910602789804291E-6</v>
      </c>
      <c r="Z169">
        <v>1.2910602789804291</v>
      </c>
      <c r="AA169">
        <v>1.3647571659412574</v>
      </c>
      <c r="AB169">
        <v>3.0361942396400804E-2</v>
      </c>
      <c r="AC169">
        <v>34.357199999999999</v>
      </c>
      <c r="AD169">
        <v>45.4</v>
      </c>
      <c r="AE169">
        <v>650</v>
      </c>
      <c r="AF169">
        <v>6.3480640254254359</v>
      </c>
      <c r="AG169">
        <v>6.9857928042559951</v>
      </c>
      <c r="AH169" t="s">
        <v>557</v>
      </c>
      <c r="AI169" t="s">
        <v>558</v>
      </c>
      <c r="AJ169" t="s">
        <v>562</v>
      </c>
      <c r="AK169">
        <v>0.43800288115314234</v>
      </c>
      <c r="AL169">
        <v>2.1637500000000003</v>
      </c>
      <c r="AM169">
        <v>1129.9875000000002</v>
      </c>
      <c r="AN169" s="54">
        <v>1.8580174888922503E-2</v>
      </c>
      <c r="AO169" s="55">
        <v>9.7568099850247538</v>
      </c>
      <c r="BF169">
        <f t="shared" si="54"/>
        <v>0</v>
      </c>
    </row>
    <row r="170" spans="1:58" x14ac:dyDescent="0.35">
      <c r="A170" s="2">
        <v>44805</v>
      </c>
      <c r="B170" t="s">
        <v>18</v>
      </c>
      <c r="C170" t="s">
        <v>553</v>
      </c>
      <c r="D170" t="s">
        <v>45</v>
      </c>
      <c r="E170" t="s">
        <v>46</v>
      </c>
      <c r="F170">
        <v>9</v>
      </c>
      <c r="G170" t="s">
        <v>37</v>
      </c>
      <c r="H170" t="s">
        <v>49</v>
      </c>
      <c r="I170" t="s">
        <v>437</v>
      </c>
      <c r="J170" t="s">
        <v>437</v>
      </c>
      <c r="K170" t="s">
        <v>237</v>
      </c>
      <c r="L170">
        <v>1.0429999999999999</v>
      </c>
      <c r="M170">
        <v>24.21</v>
      </c>
      <c r="N170">
        <v>-2.4210000000000003</v>
      </c>
      <c r="O170" t="s">
        <v>163</v>
      </c>
      <c r="P170">
        <v>0.96499999999999997</v>
      </c>
      <c r="Q170">
        <v>7.7999999999999958E-2</v>
      </c>
      <c r="R170">
        <v>29.05</v>
      </c>
      <c r="S170">
        <v>-2.9050000000000002</v>
      </c>
      <c r="T170">
        <v>-0.48399999999999999</v>
      </c>
      <c r="U170">
        <v>60.25</v>
      </c>
      <c r="V170">
        <v>2849.5990624999999</v>
      </c>
      <c r="W170">
        <v>8.0829015544041413E-2</v>
      </c>
      <c r="X170">
        <v>5.3797524818170095E-6</v>
      </c>
      <c r="Y170">
        <v>1.53301376286678E-6</v>
      </c>
      <c r="Z170">
        <v>1.5330137628667799</v>
      </c>
      <c r="AA170">
        <v>3.1673838075759915</v>
      </c>
      <c r="AB170">
        <v>6.3217246328894056E-2</v>
      </c>
      <c r="AC170">
        <v>34.357199999999999</v>
      </c>
      <c r="AD170">
        <v>52</v>
      </c>
      <c r="AE170">
        <v>575</v>
      </c>
      <c r="AF170">
        <v>5.3797524818170093</v>
      </c>
      <c r="AG170">
        <v>6.9857928042559951</v>
      </c>
      <c r="AH170" t="s">
        <v>557</v>
      </c>
      <c r="AI170" t="s">
        <v>558</v>
      </c>
      <c r="AJ170" t="s">
        <v>562</v>
      </c>
      <c r="AK170">
        <v>0.43800288115314234</v>
      </c>
      <c r="AL170">
        <v>2.1637500000000003</v>
      </c>
      <c r="AM170">
        <v>1129.9875000000002</v>
      </c>
      <c r="AN170" s="54">
        <v>3.3982140305449049E-2</v>
      </c>
      <c r="AO170" s="55">
        <v>8.6314440042009295</v>
      </c>
      <c r="BF170">
        <f t="shared" si="54"/>
        <v>0</v>
      </c>
    </row>
    <row r="171" spans="1:58" x14ac:dyDescent="0.35">
      <c r="A171" s="2">
        <v>44805</v>
      </c>
      <c r="B171" t="s">
        <v>18</v>
      </c>
      <c r="C171" t="s">
        <v>553</v>
      </c>
      <c r="D171" t="s">
        <v>45</v>
      </c>
      <c r="E171" t="s">
        <v>46</v>
      </c>
      <c r="F171">
        <v>13</v>
      </c>
      <c r="G171" t="s">
        <v>43</v>
      </c>
      <c r="H171" t="s">
        <v>52</v>
      </c>
      <c r="I171" t="s">
        <v>438</v>
      </c>
      <c r="J171" t="s">
        <v>438</v>
      </c>
      <c r="K171" t="s">
        <v>237</v>
      </c>
      <c r="L171">
        <v>0.86599999999999999</v>
      </c>
      <c r="M171">
        <v>8.8699999999999992</v>
      </c>
      <c r="N171">
        <v>-0.8869999999999999</v>
      </c>
      <c r="O171" t="s">
        <v>163</v>
      </c>
      <c r="P171">
        <v>0.89100000000000001</v>
      </c>
      <c r="Q171">
        <v>-2.5000000000000022E-2</v>
      </c>
      <c r="R171">
        <v>13.34</v>
      </c>
      <c r="S171">
        <v>-1.3340000000000001</v>
      </c>
      <c r="T171">
        <v>-0.44700000000000017</v>
      </c>
      <c r="U171">
        <v>96.75</v>
      </c>
      <c r="V171">
        <v>7348.0415625000005</v>
      </c>
      <c r="W171">
        <v>2.8868360277136285E-2</v>
      </c>
      <c r="X171">
        <v>1.5146998659991693E-6</v>
      </c>
      <c r="Y171">
        <v>1.1130077570075077E-6</v>
      </c>
      <c r="Z171">
        <v>1.1130077570075076</v>
      </c>
      <c r="AA171">
        <v>2.4899502393903963</v>
      </c>
      <c r="AB171">
        <v>1.613114663641636E-2</v>
      </c>
      <c r="AC171">
        <v>34.357199999999999</v>
      </c>
      <c r="AD171">
        <v>83</v>
      </c>
      <c r="AE171">
        <v>620</v>
      </c>
      <c r="AF171">
        <v>1.5146998659991693</v>
      </c>
      <c r="AG171">
        <v>6.9857928042559951</v>
      </c>
      <c r="AH171" t="s">
        <v>559</v>
      </c>
      <c r="AI171" t="s">
        <v>558</v>
      </c>
      <c r="AJ171" t="s">
        <v>560</v>
      </c>
      <c r="AK171">
        <v>0.43800288115314234</v>
      </c>
      <c r="AL171">
        <v>2.1637500000000003</v>
      </c>
      <c r="AM171">
        <v>1129.9875000000002</v>
      </c>
      <c r="AN171" s="54">
        <v>1.0816217268271432E-2</v>
      </c>
      <c r="AO171" s="55">
        <v>18.541979140046688</v>
      </c>
      <c r="BF171">
        <f t="shared" si="54"/>
        <v>0</v>
      </c>
    </row>
    <row r="172" spans="1:58" x14ac:dyDescent="0.35">
      <c r="A172" s="2">
        <v>44805</v>
      </c>
      <c r="B172" t="s">
        <v>18</v>
      </c>
      <c r="C172" t="s">
        <v>553</v>
      </c>
      <c r="D172" t="s">
        <v>45</v>
      </c>
      <c r="E172" t="s">
        <v>46</v>
      </c>
      <c r="F172">
        <v>10</v>
      </c>
      <c r="G172" t="s">
        <v>25</v>
      </c>
      <c r="H172" t="s">
        <v>53</v>
      </c>
      <c r="I172" t="s">
        <v>439</v>
      </c>
      <c r="J172" t="s">
        <v>439</v>
      </c>
      <c r="K172" t="s">
        <v>237</v>
      </c>
      <c r="L172">
        <v>0.76700000000000002</v>
      </c>
      <c r="M172">
        <v>20.34</v>
      </c>
      <c r="N172">
        <v>-2.0339999999999998</v>
      </c>
      <c r="O172" t="s">
        <v>163</v>
      </c>
      <c r="P172">
        <v>0.62</v>
      </c>
      <c r="Q172">
        <v>0.14700000000000002</v>
      </c>
      <c r="R172">
        <v>18.75</v>
      </c>
      <c r="S172">
        <v>-1.875</v>
      </c>
      <c r="T172">
        <v>0.15899999999999981</v>
      </c>
      <c r="U172">
        <v>33.5</v>
      </c>
      <c r="V172">
        <v>880.96625000000006</v>
      </c>
      <c r="W172">
        <v>0.23709677419354841</v>
      </c>
      <c r="X172">
        <v>2.0233938735309878E-5</v>
      </c>
      <c r="Y172">
        <v>1.7825417130375688E-6</v>
      </c>
      <c r="Z172">
        <v>1.7825417130375687</v>
      </c>
      <c r="AA172">
        <v>11.210954170047616</v>
      </c>
      <c r="AB172">
        <v>1</v>
      </c>
      <c r="AC172">
        <v>34.357199999999999</v>
      </c>
      <c r="AD172">
        <v>23.8</v>
      </c>
      <c r="AE172">
        <v>350</v>
      </c>
      <c r="AF172">
        <v>20.233938735309877</v>
      </c>
      <c r="AG172">
        <v>6.9857928042559951</v>
      </c>
      <c r="AH172" t="s">
        <v>557</v>
      </c>
      <c r="AI172" t="s">
        <v>558</v>
      </c>
      <c r="AJ172" t="s">
        <v>562</v>
      </c>
      <c r="AK172">
        <v>0.43800288115314234</v>
      </c>
      <c r="AL172">
        <v>2.1637500000000003</v>
      </c>
      <c r="AM172">
        <v>1129.9875000000002</v>
      </c>
      <c r="AN172" s="54">
        <v>3.1839279089733427E-2</v>
      </c>
      <c r="AO172" s="55">
        <v>8.8519632642694308</v>
      </c>
      <c r="BF172">
        <f t="shared" si="54"/>
        <v>0</v>
      </c>
    </row>
    <row r="173" spans="1:58" x14ac:dyDescent="0.35">
      <c r="A173" s="2">
        <v>44805</v>
      </c>
      <c r="B173" t="s">
        <v>18</v>
      </c>
      <c r="C173" t="s">
        <v>553</v>
      </c>
      <c r="D173" t="s">
        <v>123</v>
      </c>
      <c r="E173" t="s">
        <v>21</v>
      </c>
      <c r="F173">
        <v>2</v>
      </c>
      <c r="G173" t="s">
        <v>39</v>
      </c>
      <c r="H173" t="s">
        <v>131</v>
      </c>
      <c r="I173" t="s">
        <v>455</v>
      </c>
      <c r="J173" t="s">
        <v>455</v>
      </c>
      <c r="K173" t="s">
        <v>188</v>
      </c>
      <c r="L173">
        <v>0.82699999999999996</v>
      </c>
      <c r="M173">
        <v>10.45</v>
      </c>
      <c r="N173">
        <v>-1.0449999999999999</v>
      </c>
      <c r="O173" t="s">
        <v>240</v>
      </c>
      <c r="P173">
        <v>0.72199999999999998</v>
      </c>
      <c r="Q173">
        <v>0.10499999999999998</v>
      </c>
      <c r="R173">
        <v>18.32</v>
      </c>
      <c r="S173">
        <v>-1.8320000000000001</v>
      </c>
      <c r="T173">
        <v>-0.78700000000000014</v>
      </c>
      <c r="U173">
        <v>84.55</v>
      </c>
      <c r="V173">
        <v>5611.7314624999999</v>
      </c>
      <c r="W173">
        <v>0.1454293628808864</v>
      </c>
      <c r="X173">
        <v>1.1085918930382308E-5</v>
      </c>
      <c r="Y173">
        <v>6.2211200052350746E-6</v>
      </c>
      <c r="Z173">
        <v>6.2211200052350746</v>
      </c>
      <c r="AA173">
        <v>7.9048538821284291</v>
      </c>
      <c r="AB173">
        <v>0.15048038934209898</v>
      </c>
      <c r="AC173">
        <v>34.357199999999999</v>
      </c>
      <c r="AD173">
        <v>90</v>
      </c>
      <c r="AE173">
        <v>650</v>
      </c>
      <c r="AF173">
        <v>11.085918930382308</v>
      </c>
      <c r="AG173">
        <v>5.6582009490325227</v>
      </c>
      <c r="AH173" t="s">
        <v>559</v>
      </c>
      <c r="AI173" t="s">
        <v>558</v>
      </c>
      <c r="AJ173" t="s">
        <v>560</v>
      </c>
      <c r="AK173">
        <v>0.43800288115314234</v>
      </c>
      <c r="AL173">
        <v>2.1637500000000003</v>
      </c>
      <c r="AM173">
        <v>1129.9875000000002</v>
      </c>
      <c r="AN173" s="54">
        <v>1.204706686299079E-2</v>
      </c>
      <c r="AO173" s="55">
        <v>1.1361036842256038</v>
      </c>
      <c r="BF173">
        <f t="shared" si="54"/>
        <v>0</v>
      </c>
    </row>
    <row r="174" spans="1:58" x14ac:dyDescent="0.35">
      <c r="A174" s="2">
        <v>44804</v>
      </c>
      <c r="B174" t="s">
        <v>18</v>
      </c>
      <c r="C174" t="s">
        <v>553</v>
      </c>
      <c r="D174" t="s">
        <v>123</v>
      </c>
      <c r="E174" t="s">
        <v>21</v>
      </c>
      <c r="F174">
        <v>6</v>
      </c>
      <c r="G174" t="s">
        <v>27</v>
      </c>
      <c r="H174" t="s">
        <v>52</v>
      </c>
      <c r="I174" t="s">
        <v>456</v>
      </c>
      <c r="J174" t="s">
        <v>456</v>
      </c>
      <c r="K174" t="s">
        <v>234</v>
      </c>
      <c r="L174">
        <v>0.746</v>
      </c>
      <c r="M174">
        <v>9.44</v>
      </c>
      <c r="N174">
        <v>-0.94399999999999995</v>
      </c>
      <c r="O174" t="s">
        <v>32</v>
      </c>
      <c r="P174">
        <v>0.627</v>
      </c>
      <c r="Q174">
        <v>0.11899999999999999</v>
      </c>
      <c r="S174" t="s">
        <v>50</v>
      </c>
      <c r="T174" t="s">
        <v>50</v>
      </c>
      <c r="U174">
        <v>119.2</v>
      </c>
      <c r="V174">
        <v>11153.782400000002</v>
      </c>
      <c r="W174">
        <v>0.18979266347687399</v>
      </c>
      <c r="X174">
        <v>1.5385404828349336E-5</v>
      </c>
      <c r="Y174">
        <v>1.7160545759131787E-5</v>
      </c>
      <c r="Z174">
        <v>17.160545759131786</v>
      </c>
      <c r="AA174" t="s">
        <v>50</v>
      </c>
      <c r="AC174">
        <v>32.519599999999997</v>
      </c>
      <c r="AD174">
        <v>107</v>
      </c>
      <c r="AE174">
        <v>840</v>
      </c>
      <c r="AF174">
        <v>15.385404828349337</v>
      </c>
      <c r="AG174">
        <v>5.03038712875437</v>
      </c>
      <c r="AH174" t="s">
        <v>559</v>
      </c>
      <c r="AI174" t="s">
        <v>561</v>
      </c>
      <c r="AJ174" t="s">
        <v>560</v>
      </c>
      <c r="AK174">
        <v>0.5234151584582144</v>
      </c>
      <c r="AL174">
        <v>1.8887499999999999</v>
      </c>
      <c r="AM174">
        <v>924.46249999999998</v>
      </c>
      <c r="AN174" s="54">
        <v>2.0165599981897955E-2</v>
      </c>
      <c r="AO174" s="55">
        <v>12.787947076898984</v>
      </c>
      <c r="BF174">
        <f t="shared" si="54"/>
        <v>0</v>
      </c>
    </row>
    <row r="175" spans="1:58" x14ac:dyDescent="0.35">
      <c r="A175" s="2">
        <v>44804</v>
      </c>
      <c r="B175" t="s">
        <v>18</v>
      </c>
      <c r="C175" t="s">
        <v>553</v>
      </c>
      <c r="D175" t="s">
        <v>123</v>
      </c>
      <c r="E175" t="s">
        <v>21</v>
      </c>
      <c r="F175">
        <v>3</v>
      </c>
      <c r="G175" t="s">
        <v>28</v>
      </c>
      <c r="H175" t="s">
        <v>64</v>
      </c>
      <c r="I175" t="s">
        <v>457</v>
      </c>
      <c r="J175" t="s">
        <v>457</v>
      </c>
      <c r="K175" t="s">
        <v>234</v>
      </c>
      <c r="L175">
        <v>0.80700000000000005</v>
      </c>
      <c r="M175">
        <v>5.87</v>
      </c>
      <c r="N175">
        <v>-0.58699999999999997</v>
      </c>
      <c r="O175" t="s">
        <v>32</v>
      </c>
      <c r="P175">
        <v>0.69899999999999995</v>
      </c>
      <c r="Q175">
        <v>0.1080000000000001</v>
      </c>
      <c r="R175">
        <v>9.8699999999999992</v>
      </c>
      <c r="S175">
        <v>-0.98699999999999988</v>
      </c>
      <c r="T175">
        <v>-0.39999999999999991</v>
      </c>
      <c r="U175">
        <v>46.05</v>
      </c>
      <c r="V175">
        <v>1664.6729625</v>
      </c>
      <c r="W175">
        <v>0.1545064377682405</v>
      </c>
      <c r="X175">
        <v>1.1943736157263621E-5</v>
      </c>
      <c r="Y175">
        <v>1.9882414652230397E-6</v>
      </c>
      <c r="Z175">
        <v>1.9882414652230398</v>
      </c>
      <c r="AA175">
        <v>4.9706036630576005</v>
      </c>
      <c r="AB175">
        <v>1.7912020724457214E-2</v>
      </c>
      <c r="AC175">
        <v>32.519599999999997</v>
      </c>
      <c r="AD175">
        <v>39.299999999999997</v>
      </c>
      <c r="AE175">
        <v>410</v>
      </c>
      <c r="AF175">
        <v>11.94373615726362</v>
      </c>
      <c r="AG175">
        <v>5.03038712875437</v>
      </c>
      <c r="AH175" t="s">
        <v>559</v>
      </c>
      <c r="AI175" t="s">
        <v>561</v>
      </c>
      <c r="AJ175" t="s">
        <v>560</v>
      </c>
      <c r="AK175">
        <v>0.5234151584582144</v>
      </c>
      <c r="AL175">
        <v>1.8887499999999999</v>
      </c>
      <c r="AM175">
        <v>924.46249999999998</v>
      </c>
      <c r="AN175" s="54">
        <v>7.270459159014842E-3</v>
      </c>
      <c r="AO175" s="55">
        <v>-1.1395887521660342</v>
      </c>
      <c r="BF175">
        <f t="shared" si="54"/>
        <v>0</v>
      </c>
    </row>
    <row r="176" spans="1:58" x14ac:dyDescent="0.35">
      <c r="A176" s="2">
        <v>44804</v>
      </c>
      <c r="B176" t="s">
        <v>18</v>
      </c>
      <c r="C176" t="s">
        <v>553</v>
      </c>
      <c r="D176" t="s">
        <v>123</v>
      </c>
      <c r="E176" t="s">
        <v>21</v>
      </c>
      <c r="F176">
        <v>8</v>
      </c>
      <c r="G176" t="s">
        <v>28</v>
      </c>
      <c r="H176" t="s">
        <v>122</v>
      </c>
      <c r="I176" t="s">
        <v>458</v>
      </c>
      <c r="J176" t="s">
        <v>458</v>
      </c>
      <c r="K176" t="s">
        <v>234</v>
      </c>
      <c r="L176">
        <v>0.91400000000000003</v>
      </c>
      <c r="M176">
        <v>5.34</v>
      </c>
      <c r="N176">
        <v>-0.53400000000000003</v>
      </c>
      <c r="O176" t="s">
        <v>32</v>
      </c>
      <c r="P176">
        <v>0.86099999999999999</v>
      </c>
      <c r="Q176">
        <v>5.3000000000000047E-2</v>
      </c>
      <c r="R176">
        <v>10.76</v>
      </c>
      <c r="S176">
        <v>-1.0760000000000001</v>
      </c>
      <c r="T176">
        <v>-0.54200000000000004</v>
      </c>
      <c r="U176">
        <v>67.3</v>
      </c>
      <c r="V176">
        <v>3555.4926500000001</v>
      </c>
      <c r="W176">
        <v>6.1556329849012832E-2</v>
      </c>
      <c r="X176">
        <v>3.84717265713244E-6</v>
      </c>
      <c r="Y176">
        <v>1.3678594105715361E-6</v>
      </c>
      <c r="Z176">
        <v>1.367859410571536</v>
      </c>
      <c r="AA176">
        <v>2.5237258497629815</v>
      </c>
      <c r="AB176">
        <v>9.0944747938313079E-3</v>
      </c>
      <c r="AC176">
        <v>32.519599999999997</v>
      </c>
      <c r="AD176">
        <v>65</v>
      </c>
      <c r="AE176">
        <v>575</v>
      </c>
      <c r="AF176">
        <v>3.8471726571324401</v>
      </c>
      <c r="AG176">
        <v>5.03038712875437</v>
      </c>
      <c r="AH176" t="s">
        <v>559</v>
      </c>
      <c r="AI176" t="s">
        <v>561</v>
      </c>
      <c r="AJ176" t="s">
        <v>560</v>
      </c>
      <c r="AK176">
        <v>0.5234151584582144</v>
      </c>
      <c r="AL176">
        <v>1.8887499999999999</v>
      </c>
      <c r="AM176">
        <v>924.46249999999998</v>
      </c>
      <c r="AN176" s="54">
        <v>7.2080243801821205E-3</v>
      </c>
      <c r="AO176" s="55">
        <v>-3.4554590911639607</v>
      </c>
      <c r="BF176">
        <f t="shared" si="54"/>
        <v>0</v>
      </c>
    </row>
    <row r="177" spans="1:58" x14ac:dyDescent="0.35">
      <c r="A177" s="2">
        <v>44805</v>
      </c>
      <c r="B177" t="s">
        <v>18</v>
      </c>
      <c r="C177" t="s">
        <v>553</v>
      </c>
      <c r="D177" t="s">
        <v>123</v>
      </c>
      <c r="E177" t="s">
        <v>21</v>
      </c>
      <c r="F177">
        <v>8</v>
      </c>
      <c r="G177" t="s">
        <v>28</v>
      </c>
      <c r="H177" t="s">
        <v>122</v>
      </c>
      <c r="I177" t="s">
        <v>458</v>
      </c>
      <c r="J177" t="s">
        <v>458</v>
      </c>
      <c r="K177" t="s">
        <v>188</v>
      </c>
      <c r="L177">
        <v>0.86</v>
      </c>
      <c r="M177">
        <v>8.27</v>
      </c>
      <c r="N177">
        <v>-0.82699999999999996</v>
      </c>
      <c r="O177" t="s">
        <v>240</v>
      </c>
      <c r="P177">
        <v>0.89400000000000002</v>
      </c>
      <c r="Q177">
        <v>-3.400000000000003E-2</v>
      </c>
      <c r="R177">
        <v>14.23</v>
      </c>
      <c r="S177">
        <v>-1.423</v>
      </c>
      <c r="T177">
        <v>-0.59600000000000009</v>
      </c>
      <c r="U177">
        <v>67.3</v>
      </c>
      <c r="V177">
        <v>3555.4926500000001</v>
      </c>
      <c r="W177">
        <v>3.9534883720930267E-2</v>
      </c>
      <c r="X177">
        <v>2.2306422037348834E-6</v>
      </c>
      <c r="Y177">
        <v>7.9310319601591811E-7</v>
      </c>
      <c r="Z177">
        <v>0.79310319601591805</v>
      </c>
      <c r="AA177">
        <v>1.3307100604293924</v>
      </c>
      <c r="AB177">
        <v>4.7953342886310054E-3</v>
      </c>
      <c r="AC177">
        <v>34.357199999999999</v>
      </c>
      <c r="AD177">
        <v>65</v>
      </c>
      <c r="AE177">
        <v>575</v>
      </c>
      <c r="AF177">
        <v>2.2306422037348832</v>
      </c>
      <c r="AG177">
        <v>5.6582009490325227</v>
      </c>
      <c r="AH177" t="s">
        <v>559</v>
      </c>
      <c r="AI177" t="s">
        <v>561</v>
      </c>
      <c r="AJ177" t="s">
        <v>560</v>
      </c>
      <c r="AK177">
        <v>0.43800288115314234</v>
      </c>
      <c r="AL177">
        <v>2.1637500000000003</v>
      </c>
      <c r="AM177">
        <v>1129.9875000000002</v>
      </c>
      <c r="AN177" s="54">
        <v>7.2080243801821205E-3</v>
      </c>
      <c r="AO177" s="55">
        <v>-3.4554590911639607</v>
      </c>
      <c r="BF177">
        <f t="shared" si="54"/>
        <v>0</v>
      </c>
    </row>
    <row r="178" spans="1:58" x14ac:dyDescent="0.35">
      <c r="A178" s="2">
        <v>44804</v>
      </c>
      <c r="B178" t="s">
        <v>18</v>
      </c>
      <c r="C178" t="s">
        <v>553</v>
      </c>
      <c r="D178" t="s">
        <v>123</v>
      </c>
      <c r="E178" t="s">
        <v>21</v>
      </c>
      <c r="F178">
        <v>7</v>
      </c>
      <c r="G178" t="s">
        <v>22</v>
      </c>
      <c r="H178" t="s">
        <v>96</v>
      </c>
      <c r="I178" t="s">
        <v>459</v>
      </c>
      <c r="J178" t="s">
        <v>459</v>
      </c>
      <c r="K178" t="s">
        <v>234</v>
      </c>
      <c r="L178">
        <v>0.84399999999999997</v>
      </c>
      <c r="M178">
        <v>7.92</v>
      </c>
      <c r="N178">
        <v>-0.79200000000000004</v>
      </c>
      <c r="O178" t="s">
        <v>32</v>
      </c>
      <c r="P178">
        <v>0.71099999999999997</v>
      </c>
      <c r="Q178">
        <v>0.13300000000000001</v>
      </c>
      <c r="R178">
        <v>19.05</v>
      </c>
      <c r="S178">
        <v>-1.905</v>
      </c>
      <c r="T178">
        <v>-1.113</v>
      </c>
      <c r="U178">
        <v>39.5</v>
      </c>
      <c r="V178">
        <v>1224.7962500000001</v>
      </c>
      <c r="W178">
        <v>0.18706047819971872</v>
      </c>
      <c r="X178">
        <v>1.5113214731211767E-5</v>
      </c>
      <c r="Y178">
        <v>1.8510608728232933E-6</v>
      </c>
      <c r="Z178">
        <v>1.8510608728232933</v>
      </c>
      <c r="AA178">
        <v>1.6631274688439293</v>
      </c>
      <c r="AB178">
        <v>2.101718233180503E-2</v>
      </c>
      <c r="AC178">
        <v>32.519599999999997</v>
      </c>
      <c r="AD178">
        <v>12.9</v>
      </c>
      <c r="AE178">
        <v>270</v>
      </c>
      <c r="AF178">
        <v>15.113214731211768</v>
      </c>
      <c r="AG178">
        <v>5.03038712875437</v>
      </c>
      <c r="AH178" t="s">
        <v>557</v>
      </c>
      <c r="AI178" t="s">
        <v>558</v>
      </c>
      <c r="AJ178" t="s">
        <v>562</v>
      </c>
      <c r="AK178">
        <v>0.5234151584582144</v>
      </c>
      <c r="AL178">
        <v>1.8887499999999999</v>
      </c>
      <c r="AM178">
        <v>924.46249999999998</v>
      </c>
      <c r="AN178" s="54">
        <v>8.0747271782325696E-3</v>
      </c>
      <c r="AO178" s="55">
        <v>17.219383337391154</v>
      </c>
      <c r="BF178">
        <f t="shared" si="54"/>
        <v>0</v>
      </c>
    </row>
    <row r="179" spans="1:58" x14ac:dyDescent="0.35">
      <c r="A179" s="2">
        <v>44805</v>
      </c>
      <c r="B179" t="s">
        <v>18</v>
      </c>
      <c r="C179" t="s">
        <v>553</v>
      </c>
      <c r="D179" t="s">
        <v>123</v>
      </c>
      <c r="E179" t="s">
        <v>21</v>
      </c>
      <c r="F179">
        <v>6</v>
      </c>
      <c r="G179" t="s">
        <v>30</v>
      </c>
      <c r="H179" t="s">
        <v>115</v>
      </c>
      <c r="I179" t="s">
        <v>461</v>
      </c>
      <c r="J179" t="s">
        <v>461</v>
      </c>
      <c r="K179" t="s">
        <v>188</v>
      </c>
      <c r="L179">
        <v>0.61599999999999999</v>
      </c>
      <c r="M179">
        <v>8.1199999999999992</v>
      </c>
      <c r="N179">
        <v>-0.81199999999999994</v>
      </c>
      <c r="O179" t="s">
        <v>240</v>
      </c>
      <c r="P179">
        <v>0.72399999999999998</v>
      </c>
      <c r="Q179">
        <v>-0.10799999999999998</v>
      </c>
      <c r="R179">
        <v>9.82</v>
      </c>
      <c r="S179">
        <v>-0.98199999999999998</v>
      </c>
      <c r="T179">
        <v>-0.17000000000000004</v>
      </c>
      <c r="U179">
        <v>84.3</v>
      </c>
      <c r="V179">
        <v>5578.59465</v>
      </c>
      <c r="W179">
        <v>0.1753246753246753</v>
      </c>
      <c r="X179">
        <v>1.3954611422900447E-5</v>
      </c>
      <c r="Y179">
        <v>7.7847120626621334E-6</v>
      </c>
      <c r="Z179">
        <v>7.7847120626621331</v>
      </c>
      <c r="AA179">
        <v>45.792423898012537</v>
      </c>
      <c r="AB179">
        <v>0.18183589295008271</v>
      </c>
      <c r="AC179">
        <v>34.357199999999999</v>
      </c>
      <c r="AD179">
        <v>85</v>
      </c>
      <c r="AE179">
        <v>767</v>
      </c>
      <c r="AF179">
        <v>13.954611422900447</v>
      </c>
      <c r="AG179">
        <v>5.6582009490325227</v>
      </c>
      <c r="AH179" t="s">
        <v>557</v>
      </c>
      <c r="AI179" t="s">
        <v>561</v>
      </c>
      <c r="AJ179" t="s">
        <v>560</v>
      </c>
      <c r="AK179">
        <v>0.43800288115314234</v>
      </c>
      <c r="AL179">
        <v>2.1637500000000003</v>
      </c>
      <c r="AM179">
        <v>1129.9875000000002</v>
      </c>
      <c r="AN179" s="54">
        <v>8.7332741322144504E-3</v>
      </c>
      <c r="AO179" s="55">
        <v>-3.3283370322391583</v>
      </c>
      <c r="BF179">
        <f t="shared" si="54"/>
        <v>0</v>
      </c>
    </row>
    <row r="180" spans="1:58" x14ac:dyDescent="0.35">
      <c r="A180" s="2">
        <v>44804</v>
      </c>
      <c r="B180" t="s">
        <v>18</v>
      </c>
      <c r="C180" t="s">
        <v>553</v>
      </c>
      <c r="D180" t="s">
        <v>123</v>
      </c>
      <c r="E180" t="s">
        <v>21</v>
      </c>
      <c r="F180">
        <v>2</v>
      </c>
      <c r="G180" t="s">
        <v>33</v>
      </c>
      <c r="H180" t="s">
        <v>97</v>
      </c>
      <c r="I180" t="s">
        <v>462</v>
      </c>
      <c r="J180" t="s">
        <v>462</v>
      </c>
      <c r="K180" t="s">
        <v>234</v>
      </c>
      <c r="L180">
        <v>0.79800000000000004</v>
      </c>
      <c r="M180">
        <v>6.86</v>
      </c>
      <c r="N180">
        <v>-0.68600000000000005</v>
      </c>
      <c r="O180" t="s">
        <v>32</v>
      </c>
      <c r="P180">
        <v>0.77100000000000002</v>
      </c>
      <c r="Q180">
        <v>2.7000000000000024E-2</v>
      </c>
      <c r="R180">
        <v>14.25</v>
      </c>
      <c r="S180">
        <v>-1.425</v>
      </c>
      <c r="T180">
        <v>-0.73899999999999999</v>
      </c>
      <c r="U180">
        <v>70.599999999999994</v>
      </c>
      <c r="V180">
        <v>3912.7225999999991</v>
      </c>
      <c r="W180">
        <v>3.5019455252918316E-2</v>
      </c>
      <c r="X180">
        <v>1.9212851043166017E-6</v>
      </c>
      <c r="Y180">
        <v>7.5174556487029241E-7</v>
      </c>
      <c r="Z180">
        <v>0.75174556487029243</v>
      </c>
      <c r="AA180">
        <v>1.0172470431262415</v>
      </c>
      <c r="AB180">
        <v>5.1010793565587935E-3</v>
      </c>
      <c r="AC180">
        <v>32.519599999999997</v>
      </c>
      <c r="AD180">
        <v>59.2</v>
      </c>
      <c r="AE180">
        <v>370</v>
      </c>
      <c r="AF180">
        <v>1.9212851043166017</v>
      </c>
      <c r="AG180">
        <v>5.03038712875437</v>
      </c>
      <c r="AH180" t="s">
        <v>559</v>
      </c>
      <c r="AI180" t="s">
        <v>561</v>
      </c>
      <c r="AJ180" t="s">
        <v>560</v>
      </c>
      <c r="AK180">
        <v>0.5234151584582144</v>
      </c>
      <c r="AL180">
        <v>1.8887499999999999</v>
      </c>
      <c r="AM180">
        <v>924.46249999999998</v>
      </c>
      <c r="AN180" s="54">
        <v>-7.4883720506258869E-2</v>
      </c>
      <c r="AO180" s="55">
        <v>9.0798782696057145</v>
      </c>
      <c r="BF180">
        <f t="shared" si="54"/>
        <v>0</v>
      </c>
    </row>
    <row r="181" spans="1:58" x14ac:dyDescent="0.35">
      <c r="A181" s="2">
        <v>44805</v>
      </c>
      <c r="B181" t="s">
        <v>18</v>
      </c>
      <c r="C181" t="s">
        <v>553</v>
      </c>
      <c r="D181" t="s">
        <v>123</v>
      </c>
      <c r="E181" t="s">
        <v>21</v>
      </c>
      <c r="F181">
        <v>5</v>
      </c>
      <c r="G181" t="s">
        <v>26</v>
      </c>
      <c r="H181" t="s">
        <v>92</v>
      </c>
      <c r="I181" t="s">
        <v>463</v>
      </c>
      <c r="J181" t="s">
        <v>463</v>
      </c>
      <c r="K181" t="s">
        <v>188</v>
      </c>
      <c r="L181">
        <v>0.69799999999999995</v>
      </c>
      <c r="M181">
        <v>14.96</v>
      </c>
      <c r="N181">
        <v>-1.496</v>
      </c>
      <c r="O181" t="s">
        <v>240</v>
      </c>
      <c r="P181">
        <v>0.747</v>
      </c>
      <c r="Q181">
        <v>-4.9000000000000044E-2</v>
      </c>
      <c r="R181">
        <v>21.81</v>
      </c>
      <c r="S181">
        <v>-2.181</v>
      </c>
      <c r="T181">
        <v>-0.68500000000000005</v>
      </c>
      <c r="U181">
        <v>39.85</v>
      </c>
      <c r="V181">
        <v>1246.5976625000001</v>
      </c>
      <c r="W181">
        <v>7.0200573065902647E-2</v>
      </c>
      <c r="X181">
        <v>4.5226430321941094E-6</v>
      </c>
      <c r="Y181">
        <v>5.6379162322550898E-7</v>
      </c>
      <c r="Z181">
        <v>0.56379162322550902</v>
      </c>
      <c r="AA181">
        <v>0.82305346456278683</v>
      </c>
      <c r="AB181">
        <v>3.5235323474481814E-2</v>
      </c>
      <c r="AC181">
        <v>34.357199999999999</v>
      </c>
      <c r="AD181">
        <v>37.4</v>
      </c>
      <c r="AE181">
        <v>677</v>
      </c>
      <c r="AF181">
        <v>4.5226430321941091</v>
      </c>
      <c r="AG181">
        <v>5.6582009490325227</v>
      </c>
      <c r="AH181" t="s">
        <v>559</v>
      </c>
      <c r="AI181" t="s">
        <v>558</v>
      </c>
      <c r="AJ181" t="s">
        <v>560</v>
      </c>
      <c r="AK181">
        <v>0.43800288115314234</v>
      </c>
      <c r="AL181">
        <v>2.1637500000000003</v>
      </c>
      <c r="AM181">
        <v>1129.9875000000002</v>
      </c>
      <c r="AN181" s="54">
        <v>2.5419450526450562E-3</v>
      </c>
      <c r="AO181" s="55">
        <v>5.7192564302052347</v>
      </c>
      <c r="BF181">
        <f t="shared" si="54"/>
        <v>0</v>
      </c>
    </row>
    <row r="182" spans="1:58" x14ac:dyDescent="0.35">
      <c r="A182" s="2">
        <v>44805</v>
      </c>
      <c r="B182" t="s">
        <v>18</v>
      </c>
      <c r="C182" t="s">
        <v>553</v>
      </c>
      <c r="D182" t="s">
        <v>123</v>
      </c>
      <c r="E182" t="s">
        <v>21</v>
      </c>
      <c r="F182">
        <v>3</v>
      </c>
      <c r="G182" t="s">
        <v>41</v>
      </c>
      <c r="H182" t="s">
        <v>127</v>
      </c>
      <c r="I182" t="s">
        <v>464</v>
      </c>
      <c r="J182" t="s">
        <v>464</v>
      </c>
      <c r="K182" t="s">
        <v>188</v>
      </c>
      <c r="L182">
        <v>0.81899999999999995</v>
      </c>
      <c r="M182">
        <v>7.78</v>
      </c>
      <c r="N182">
        <v>-0.77800000000000002</v>
      </c>
      <c r="O182" t="s">
        <v>240</v>
      </c>
      <c r="P182">
        <v>0.63</v>
      </c>
      <c r="Q182">
        <v>0.18899999999999995</v>
      </c>
      <c r="R182">
        <v>18.45</v>
      </c>
      <c r="S182">
        <v>-1.845</v>
      </c>
      <c r="T182">
        <v>-1.0669999999999999</v>
      </c>
      <c r="U182">
        <v>77.400000000000006</v>
      </c>
      <c r="V182">
        <v>4702.7466000000013</v>
      </c>
      <c r="W182">
        <v>0.29999999999999993</v>
      </c>
      <c r="X182">
        <v>2.7032314156222322E-5</v>
      </c>
      <c r="Y182">
        <v>1.2712612348830643E-5</v>
      </c>
      <c r="Z182">
        <v>12.712612348830643</v>
      </c>
      <c r="AA182">
        <v>11.914350842390482</v>
      </c>
      <c r="AB182">
        <v>0.14594284758266132</v>
      </c>
      <c r="AC182">
        <v>34.357199999999999</v>
      </c>
      <c r="AD182">
        <v>73</v>
      </c>
      <c r="AE182">
        <v>800</v>
      </c>
      <c r="AF182">
        <v>27.032314156222323</v>
      </c>
      <c r="AG182">
        <v>5.6582009490325227</v>
      </c>
      <c r="AH182" t="s">
        <v>559</v>
      </c>
      <c r="AI182" t="s">
        <v>558</v>
      </c>
      <c r="AJ182" t="s">
        <v>562</v>
      </c>
      <c r="AK182">
        <v>0.43800288115314234</v>
      </c>
      <c r="AL182">
        <v>2.1637500000000003</v>
      </c>
      <c r="AM182">
        <v>1129.9875000000002</v>
      </c>
      <c r="AN182" s="54">
        <v>2.7239612434768117E-2</v>
      </c>
      <c r="AO182" s="55">
        <v>4.5314020157360666</v>
      </c>
      <c r="BF182">
        <f t="shared" si="54"/>
        <v>0</v>
      </c>
    </row>
    <row r="183" spans="1:58" x14ac:dyDescent="0.35">
      <c r="A183" s="2">
        <v>44804</v>
      </c>
      <c r="B183" t="s">
        <v>18</v>
      </c>
      <c r="C183" t="s">
        <v>553</v>
      </c>
      <c r="D183" t="s">
        <v>123</v>
      </c>
      <c r="E183" t="s">
        <v>21</v>
      </c>
      <c r="F183">
        <v>1</v>
      </c>
      <c r="G183" t="s">
        <v>29</v>
      </c>
      <c r="H183" t="s">
        <v>124</v>
      </c>
      <c r="I183" t="s">
        <v>465</v>
      </c>
      <c r="J183" t="s">
        <v>465</v>
      </c>
      <c r="K183" t="s">
        <v>234</v>
      </c>
      <c r="L183">
        <v>0.80600000000000005</v>
      </c>
      <c r="M183">
        <v>12.53</v>
      </c>
      <c r="N183">
        <v>-1.2529999999999999</v>
      </c>
      <c r="O183" t="s">
        <v>32</v>
      </c>
      <c r="P183">
        <v>0.63100000000000001</v>
      </c>
      <c r="Q183">
        <v>0.17500000000000004</v>
      </c>
      <c r="R183">
        <v>22.45</v>
      </c>
      <c r="S183">
        <v>-2.2450000000000001</v>
      </c>
      <c r="T183">
        <v>-0.99200000000000021</v>
      </c>
      <c r="U183">
        <v>69.05</v>
      </c>
      <c r="V183">
        <v>3742.8034624999996</v>
      </c>
      <c r="W183">
        <v>0.27733755942947708</v>
      </c>
      <c r="X183">
        <v>2.454090973773915E-5</v>
      </c>
      <c r="Y183">
        <v>9.1851801939310038E-6</v>
      </c>
      <c r="Z183">
        <v>9.1851801939310036</v>
      </c>
      <c r="AA183">
        <v>9.2592542277530256</v>
      </c>
      <c r="AB183">
        <v>0.18539049722598691</v>
      </c>
      <c r="AC183">
        <v>32.519599999999997</v>
      </c>
      <c r="AD183">
        <v>55.9</v>
      </c>
      <c r="AE183">
        <v>590</v>
      </c>
      <c r="AF183">
        <v>24.540909737739149</v>
      </c>
      <c r="AG183">
        <v>5.03038712875437</v>
      </c>
      <c r="AH183" t="s">
        <v>557</v>
      </c>
      <c r="AI183" t="s">
        <v>558</v>
      </c>
      <c r="AJ183" t="s">
        <v>562</v>
      </c>
      <c r="AK183">
        <v>0.5234151584582144</v>
      </c>
      <c r="AL183">
        <v>1.8887499999999999</v>
      </c>
      <c r="AM183">
        <v>924.46249999999998</v>
      </c>
      <c r="AN183" s="54">
        <v>-4.6514881421519929E-3</v>
      </c>
      <c r="AO183" s="55">
        <v>6.8265645362387666</v>
      </c>
      <c r="BF183">
        <f t="shared" si="54"/>
        <v>0</v>
      </c>
    </row>
    <row r="184" spans="1:58" x14ac:dyDescent="0.35">
      <c r="A184" s="2">
        <v>44805</v>
      </c>
      <c r="B184" t="s">
        <v>18</v>
      </c>
      <c r="C184" t="s">
        <v>553</v>
      </c>
      <c r="D184" t="s">
        <v>123</v>
      </c>
      <c r="E184" t="s">
        <v>21</v>
      </c>
      <c r="F184">
        <v>4</v>
      </c>
      <c r="G184" t="s">
        <v>37</v>
      </c>
      <c r="H184" t="s">
        <v>132</v>
      </c>
      <c r="I184" t="s">
        <v>466</v>
      </c>
      <c r="J184" t="s">
        <v>466</v>
      </c>
      <c r="K184" t="s">
        <v>188</v>
      </c>
      <c r="L184">
        <v>0.85599999999999998</v>
      </c>
      <c r="M184">
        <v>10.87</v>
      </c>
      <c r="N184">
        <v>-1.087</v>
      </c>
      <c r="O184" t="s">
        <v>240</v>
      </c>
      <c r="P184">
        <v>0.72399999999999998</v>
      </c>
      <c r="Q184">
        <v>0.13200000000000001</v>
      </c>
      <c r="R184">
        <v>24.35</v>
      </c>
      <c r="S184">
        <v>-2.4350000000000001</v>
      </c>
      <c r="T184">
        <v>-1.3480000000000001</v>
      </c>
      <c r="U184">
        <v>67.400000000000006</v>
      </c>
      <c r="V184">
        <v>3566.066600000001</v>
      </c>
      <c r="W184">
        <v>0.18232044198895028</v>
      </c>
      <c r="X184">
        <v>1.4643176452367464E-5</v>
      </c>
      <c r="Y184">
        <v>5.2218542464694114E-6</v>
      </c>
      <c r="Z184">
        <v>5.2218542464694115</v>
      </c>
      <c r="AA184">
        <v>3.8737791145915512</v>
      </c>
      <c r="AB184">
        <v>7.0956965930444968E-2</v>
      </c>
      <c r="AC184">
        <v>34.357199999999999</v>
      </c>
      <c r="AD184">
        <v>57</v>
      </c>
      <c r="AE184">
        <v>720</v>
      </c>
      <c r="AF184">
        <v>14.643176452367465</v>
      </c>
      <c r="AG184">
        <v>5.6582009490325227</v>
      </c>
      <c r="AH184" t="s">
        <v>557</v>
      </c>
      <c r="AI184" t="s">
        <v>558</v>
      </c>
      <c r="AJ184" t="s">
        <v>562</v>
      </c>
      <c r="AK184">
        <v>0.43800288115314234</v>
      </c>
      <c r="AL184">
        <v>2.1637500000000003</v>
      </c>
      <c r="AM184">
        <v>1129.9875000000002</v>
      </c>
      <c r="AN184" s="54">
        <v>4.4630023372803564E-2</v>
      </c>
      <c r="AO184" s="55">
        <v>2.1674015942546672</v>
      </c>
      <c r="BF184">
        <f t="shared" si="54"/>
        <v>0</v>
      </c>
    </row>
    <row r="185" spans="1:58" x14ac:dyDescent="0.35">
      <c r="A185" s="2">
        <v>44805</v>
      </c>
      <c r="B185" t="s">
        <v>18</v>
      </c>
      <c r="C185" t="s">
        <v>553</v>
      </c>
      <c r="D185" t="s">
        <v>123</v>
      </c>
      <c r="E185" t="s">
        <v>21</v>
      </c>
      <c r="F185">
        <v>1</v>
      </c>
      <c r="G185" t="s">
        <v>37</v>
      </c>
      <c r="H185" t="s">
        <v>76</v>
      </c>
      <c r="I185" t="s">
        <v>467</v>
      </c>
      <c r="J185" t="s">
        <v>467</v>
      </c>
      <c r="K185" t="s">
        <v>188</v>
      </c>
      <c r="L185">
        <v>0.748</v>
      </c>
      <c r="M185">
        <v>11.72</v>
      </c>
      <c r="N185">
        <v>-1.1720000000000002</v>
      </c>
      <c r="O185" t="s">
        <v>240</v>
      </c>
      <c r="P185">
        <v>0.66200000000000003</v>
      </c>
      <c r="Q185">
        <v>8.5999999999999965E-2</v>
      </c>
      <c r="R185">
        <v>23.97</v>
      </c>
      <c r="S185">
        <v>-2.3969999999999998</v>
      </c>
      <c r="T185">
        <v>-1.2249999999999996</v>
      </c>
      <c r="U185">
        <v>105.9</v>
      </c>
      <c r="V185">
        <v>8803.6258500000022</v>
      </c>
      <c r="W185">
        <v>0.12990936555891233</v>
      </c>
      <c r="X185">
        <v>9.6480238832320397E-6</v>
      </c>
      <c r="Y185">
        <v>8.4937592459838984E-6</v>
      </c>
      <c r="Z185">
        <v>8.4937592459838989</v>
      </c>
      <c r="AA185">
        <v>6.9336810171297154</v>
      </c>
      <c r="AB185">
        <v>0.12700594255667097</v>
      </c>
      <c r="AC185">
        <v>34.357199999999999</v>
      </c>
      <c r="AD185">
        <v>80</v>
      </c>
      <c r="AE185">
        <v>715</v>
      </c>
      <c r="AF185">
        <v>9.6480238832320389</v>
      </c>
      <c r="AG185">
        <v>5.6582009490325227</v>
      </c>
      <c r="AH185" t="s">
        <v>557</v>
      </c>
      <c r="AI185" t="s">
        <v>558</v>
      </c>
      <c r="AJ185" t="s">
        <v>562</v>
      </c>
      <c r="AK185">
        <v>0.43800288115314234</v>
      </c>
      <c r="AL185">
        <v>2.1637500000000003</v>
      </c>
      <c r="AM185">
        <v>1129.9875000000002</v>
      </c>
      <c r="AN185" s="54">
        <v>2.1108853843798934E-2</v>
      </c>
      <c r="AO185" s="55">
        <v>9.2643503842180355</v>
      </c>
      <c r="BF185">
        <f t="shared" si="54"/>
        <v>0</v>
      </c>
    </row>
    <row r="186" spans="1:58" x14ac:dyDescent="0.35">
      <c r="A186" s="2">
        <v>44804</v>
      </c>
      <c r="B186" t="s">
        <v>18</v>
      </c>
      <c r="C186" t="s">
        <v>553</v>
      </c>
      <c r="D186" t="s">
        <v>123</v>
      </c>
      <c r="E186" t="s">
        <v>21</v>
      </c>
      <c r="F186">
        <v>4</v>
      </c>
      <c r="G186" t="s">
        <v>43</v>
      </c>
      <c r="H186" t="s">
        <v>35</v>
      </c>
      <c r="I186" t="s">
        <v>468</v>
      </c>
      <c r="J186" t="s">
        <v>468</v>
      </c>
      <c r="K186" t="s">
        <v>234</v>
      </c>
      <c r="L186">
        <v>0.91100000000000003</v>
      </c>
      <c r="M186">
        <v>4.96</v>
      </c>
      <c r="N186">
        <v>-0.496</v>
      </c>
      <c r="O186" t="s">
        <v>32</v>
      </c>
      <c r="P186">
        <v>0.89200000000000002</v>
      </c>
      <c r="Q186">
        <v>1.9000000000000017E-2</v>
      </c>
      <c r="R186">
        <v>8.24</v>
      </c>
      <c r="S186">
        <v>-0.82400000000000007</v>
      </c>
      <c r="T186">
        <v>-0.32800000000000007</v>
      </c>
      <c r="U186">
        <v>64.150000000000006</v>
      </c>
      <c r="V186">
        <v>3230.4496625000006</v>
      </c>
      <c r="W186">
        <v>2.1300448430493293E-2</v>
      </c>
      <c r="X186">
        <v>1.0418219623448591E-6</v>
      </c>
      <c r="Y186">
        <v>3.3655534066420382E-7</v>
      </c>
      <c r="Z186">
        <v>0.33655534066420384</v>
      </c>
      <c r="AA186">
        <v>1.026083355683548</v>
      </c>
      <c r="AB186">
        <v>1.3864299473774324E-2</v>
      </c>
      <c r="AC186">
        <v>32.519599999999997</v>
      </c>
      <c r="AD186">
        <v>60</v>
      </c>
      <c r="AE186">
        <v>537</v>
      </c>
      <c r="AF186">
        <v>1.041821962344859</v>
      </c>
      <c r="AG186">
        <v>5.03038712875437</v>
      </c>
      <c r="AH186" t="s">
        <v>559</v>
      </c>
      <c r="AI186" t="s">
        <v>558</v>
      </c>
      <c r="AJ186" t="s">
        <v>560</v>
      </c>
      <c r="AK186">
        <v>0.5234151584582144</v>
      </c>
      <c r="AL186">
        <v>1.8887499999999999</v>
      </c>
      <c r="AM186">
        <v>924.46249999999998</v>
      </c>
      <c r="AN186" s="54">
        <v>-1.1484311309869571E-3</v>
      </c>
      <c r="AO186" s="55">
        <v>10.302803984264049</v>
      </c>
      <c r="BF186">
        <f t="shared" si="54"/>
        <v>0</v>
      </c>
    </row>
    <row r="187" spans="1:58" x14ac:dyDescent="0.35">
      <c r="A187" s="2">
        <v>44805</v>
      </c>
      <c r="B187" t="s">
        <v>18</v>
      </c>
      <c r="C187" t="s">
        <v>553</v>
      </c>
      <c r="D187" t="s">
        <v>123</v>
      </c>
      <c r="E187" t="s">
        <v>21</v>
      </c>
      <c r="F187">
        <v>7</v>
      </c>
      <c r="G187" t="s">
        <v>25</v>
      </c>
      <c r="H187" t="s">
        <v>68</v>
      </c>
      <c r="I187" t="s">
        <v>469</v>
      </c>
      <c r="J187" t="s">
        <v>469</v>
      </c>
      <c r="K187" t="s">
        <v>188</v>
      </c>
      <c r="L187">
        <v>0.72799999999999998</v>
      </c>
      <c r="M187">
        <v>14.23</v>
      </c>
      <c r="N187">
        <v>-1.423</v>
      </c>
      <c r="O187" t="s">
        <v>240</v>
      </c>
      <c r="P187">
        <v>0.68899999999999995</v>
      </c>
      <c r="Q187">
        <v>3.9000000000000035E-2</v>
      </c>
      <c r="R187">
        <v>18.93</v>
      </c>
      <c r="S187">
        <v>-1.893</v>
      </c>
      <c r="T187">
        <v>-0.47</v>
      </c>
      <c r="U187">
        <v>44.5</v>
      </c>
      <c r="V187">
        <v>1554.4962500000001</v>
      </c>
      <c r="W187">
        <v>5.6603773584905717E-2</v>
      </c>
      <c r="X187">
        <v>3.4697615529873097E-6</v>
      </c>
      <c r="Y187">
        <v>5.3937313225129501E-7</v>
      </c>
      <c r="Z187">
        <v>0.53937313225129502</v>
      </c>
      <c r="AA187">
        <v>1.1476024090453085</v>
      </c>
      <c r="AB187">
        <v>2.1198578114182225E-2</v>
      </c>
      <c r="AC187">
        <v>34.357199999999999</v>
      </c>
      <c r="AD187">
        <v>33.9</v>
      </c>
      <c r="AE187">
        <v>590</v>
      </c>
      <c r="AF187">
        <v>3.4697615529873098</v>
      </c>
      <c r="AG187">
        <v>5.6582009490325227</v>
      </c>
      <c r="AH187" t="s">
        <v>557</v>
      </c>
      <c r="AI187" t="s">
        <v>558</v>
      </c>
      <c r="AJ187" t="s">
        <v>562</v>
      </c>
      <c r="AK187">
        <v>0.43800288115314234</v>
      </c>
      <c r="AL187">
        <v>2.1637500000000003</v>
      </c>
      <c r="AM187">
        <v>1129.9875000000002</v>
      </c>
      <c r="AN187" s="54">
        <v>-4.3762247429702313E-4</v>
      </c>
      <c r="AO187" s="55">
        <v>11.113878847575744</v>
      </c>
      <c r="BF187">
        <f t="shared" si="54"/>
        <v>0</v>
      </c>
    </row>
  </sheetData>
  <sortState xmlns:xlrd2="http://schemas.microsoft.com/office/spreadsheetml/2017/richdata2" ref="A2:BQ188">
    <sortCondition ref="C2:C188"/>
    <sortCondition ref="J2:J188"/>
  </sortState>
  <conditionalFormatting sqref="AN29:AO33">
    <cfRule type="expression" dxfId="18" priority="19">
      <formula>$B29=1</formula>
    </cfRule>
  </conditionalFormatting>
  <conditionalFormatting sqref="AN36:AO64">
    <cfRule type="expression" dxfId="17" priority="17">
      <formula>$B36=1</formula>
    </cfRule>
  </conditionalFormatting>
  <conditionalFormatting sqref="AN65:AO65">
    <cfRule type="expression" dxfId="16" priority="16">
      <formula>$B58=1</formula>
    </cfRule>
  </conditionalFormatting>
  <conditionalFormatting sqref="AN66:AO103">
    <cfRule type="expression" dxfId="15" priority="7">
      <formula>$B66=1</formula>
    </cfRule>
  </conditionalFormatting>
  <conditionalFormatting sqref="AN104:AO104">
    <cfRule type="expression" dxfId="14" priority="8">
      <formula>#REF!=1</formula>
    </cfRule>
  </conditionalFormatting>
  <conditionalFormatting sqref="AN105:AO120">
    <cfRule type="expression" dxfId="13" priority="6">
      <formula>$B104=1</formula>
    </cfRule>
  </conditionalFormatting>
  <conditionalFormatting sqref="AN122:AO126">
    <cfRule type="expression" dxfId="12" priority="5">
      <formula>$B121=1</formula>
    </cfRule>
  </conditionalFormatting>
  <conditionalFormatting sqref="AN127:AO127">
    <cfRule type="expression" dxfId="11" priority="4">
      <formula>$B125=1</formula>
    </cfRule>
  </conditionalFormatting>
  <conditionalFormatting sqref="AN128:AO157">
    <cfRule type="expression" dxfId="10" priority="3">
      <formula>$B127=1</formula>
    </cfRule>
  </conditionalFormatting>
  <conditionalFormatting sqref="AN158:AO158">
    <cfRule type="expression" dxfId="9" priority="2">
      <formula>$B150=1</formula>
    </cfRule>
  </conditionalFormatting>
  <conditionalFormatting sqref="AN159:AO187">
    <cfRule type="expression" dxfId="8" priority="1">
      <formula>$B158=1</formula>
    </cfRule>
  </conditionalFormatting>
  <conditionalFormatting sqref="BP2:BQ10 AN2:AO27">
    <cfRule type="expression" dxfId="7" priority="20">
      <formula>$B2=1</formula>
    </cfRule>
  </conditionalFormatting>
  <conditionalFormatting sqref="BP11:BQ11">
    <cfRule type="expression" dxfId="6" priority="199">
      <formula>#REF!=1</formula>
    </cfRule>
  </conditionalFormatting>
  <conditionalFormatting sqref="BP12:BQ27 AN34:AO35">
    <cfRule type="expression" dxfId="5" priority="18">
      <formula>$B11=1</formula>
    </cfRule>
  </conditionalFormatting>
  <conditionalFormatting sqref="BP29:BQ33">
    <cfRule type="expression" dxfId="4" priority="13">
      <formula>$B28=1</formula>
    </cfRule>
  </conditionalFormatting>
  <conditionalFormatting sqref="BP34:BQ34">
    <cfRule type="expression" dxfId="3" priority="12">
      <formula>$B32=1</formula>
    </cfRule>
  </conditionalFormatting>
  <conditionalFormatting sqref="BP35:BQ64">
    <cfRule type="expression" dxfId="2" priority="11">
      <formula>$B34=1</formula>
    </cfRule>
  </conditionalFormatting>
  <conditionalFormatting sqref="BP65:BQ65">
    <cfRule type="expression" dxfId="1" priority="10">
      <formula>$B57=1</formula>
    </cfRule>
  </conditionalFormatting>
  <conditionalFormatting sqref="BP66:BQ94">
    <cfRule type="expression" dxfId="0" priority="9">
      <formula>$B65=1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4637-42E2-41C5-A7BD-93D0B95FBA4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DB7-75C1-4B97-8725-9F901CA13AA9}">
  <dimension ref="A1:I171"/>
  <sheetViews>
    <sheetView workbookViewId="0">
      <selection activeCell="H1" sqref="H1:H1048576"/>
    </sheetView>
  </sheetViews>
  <sheetFormatPr defaultRowHeight="14.5" x14ac:dyDescent="0.35"/>
  <sheetData>
    <row r="1" spans="1:9" x14ac:dyDescent="0.35">
      <c r="A1" t="s">
        <v>6</v>
      </c>
      <c r="B1" t="s">
        <v>2</v>
      </c>
      <c r="C1" t="s">
        <v>4</v>
      </c>
      <c r="D1" t="s">
        <v>537</v>
      </c>
      <c r="E1" t="s">
        <v>391</v>
      </c>
      <c r="F1" t="s">
        <v>389</v>
      </c>
      <c r="G1" t="s">
        <v>536</v>
      </c>
      <c r="H1" t="s">
        <v>535</v>
      </c>
      <c r="I1" t="s">
        <v>388</v>
      </c>
    </row>
    <row r="2" spans="1:9" x14ac:dyDescent="0.35">
      <c r="A2" t="s">
        <v>94</v>
      </c>
      <c r="B2" t="s">
        <v>196</v>
      </c>
      <c r="C2" t="s">
        <v>46</v>
      </c>
      <c r="D2">
        <v>4</v>
      </c>
      <c r="E2">
        <v>17.014471653979701</v>
      </c>
      <c r="F2">
        <v>10.325309274066401</v>
      </c>
      <c r="G2">
        <v>576.5</v>
      </c>
      <c r="H2">
        <v>56.15</v>
      </c>
      <c r="I2">
        <v>2.00304619410275E-5</v>
      </c>
    </row>
    <row r="3" spans="1:9" x14ac:dyDescent="0.35">
      <c r="A3" t="s">
        <v>94</v>
      </c>
      <c r="B3" t="s">
        <v>155</v>
      </c>
      <c r="C3" t="s">
        <v>46</v>
      </c>
      <c r="D3">
        <v>4</v>
      </c>
      <c r="E3">
        <v>8.9642225052552504</v>
      </c>
      <c r="F3">
        <v>10.219861643359501</v>
      </c>
      <c r="G3">
        <v>576.5</v>
      </c>
      <c r="H3">
        <v>56.15</v>
      </c>
      <c r="I3">
        <v>1.8543562799738401E-5</v>
      </c>
    </row>
    <row r="4" spans="1:9" x14ac:dyDescent="0.35">
      <c r="A4" t="s">
        <v>94</v>
      </c>
      <c r="B4" t="s">
        <v>19</v>
      </c>
      <c r="C4" t="s">
        <v>46</v>
      </c>
      <c r="D4">
        <v>3</v>
      </c>
      <c r="E4">
        <v>15.244126838365601</v>
      </c>
      <c r="F4">
        <v>9.6476615719606205</v>
      </c>
      <c r="G4">
        <v>576.5</v>
      </c>
      <c r="H4">
        <v>56.15</v>
      </c>
      <c r="I4">
        <v>2.0734512282350998E-5</v>
      </c>
    </row>
    <row r="5" spans="1:9" x14ac:dyDescent="0.35">
      <c r="A5" t="s">
        <v>94</v>
      </c>
      <c r="B5" t="s">
        <v>214</v>
      </c>
      <c r="C5" t="s">
        <v>46</v>
      </c>
      <c r="D5">
        <v>4</v>
      </c>
      <c r="E5">
        <v>9.6061602887635207</v>
      </c>
      <c r="F5">
        <v>7.1815860074450404</v>
      </c>
      <c r="G5">
        <v>576.5</v>
      </c>
      <c r="H5">
        <v>56.15</v>
      </c>
      <c r="I5">
        <v>1.63238660987156E-5</v>
      </c>
    </row>
    <row r="6" spans="1:9" x14ac:dyDescent="0.35">
      <c r="A6" t="s">
        <v>94</v>
      </c>
      <c r="B6" t="s">
        <v>181</v>
      </c>
      <c r="C6" t="s">
        <v>46</v>
      </c>
      <c r="D6">
        <v>3</v>
      </c>
      <c r="E6">
        <v>7.6025448281889796</v>
      </c>
      <c r="F6">
        <v>9.6247520454251294</v>
      </c>
      <c r="G6">
        <v>576.5</v>
      </c>
      <c r="H6">
        <v>56.15</v>
      </c>
      <c r="I6">
        <v>1.7588549917705599E-5</v>
      </c>
    </row>
    <row r="7" spans="1:9" x14ac:dyDescent="0.35">
      <c r="A7" t="s">
        <v>94</v>
      </c>
      <c r="B7" t="s">
        <v>141</v>
      </c>
      <c r="C7" t="s">
        <v>46</v>
      </c>
      <c r="D7">
        <v>3</v>
      </c>
      <c r="E7">
        <v>31.479062775346399</v>
      </c>
      <c r="F7">
        <v>7.8666754003959101</v>
      </c>
      <c r="G7">
        <v>540.66666666666697</v>
      </c>
      <c r="H7">
        <v>55.533333333333303</v>
      </c>
      <c r="I7">
        <v>2.0341375166242599E-5</v>
      </c>
    </row>
    <row r="8" spans="1:9" x14ac:dyDescent="0.35">
      <c r="A8" t="s">
        <v>94</v>
      </c>
      <c r="B8" t="s">
        <v>232</v>
      </c>
      <c r="C8" t="s">
        <v>46</v>
      </c>
      <c r="D8">
        <v>4</v>
      </c>
      <c r="E8">
        <v>8.2506347555410198</v>
      </c>
      <c r="F8">
        <v>6.0734445439988098</v>
      </c>
      <c r="G8">
        <v>576.5</v>
      </c>
      <c r="H8">
        <v>56.15</v>
      </c>
      <c r="I8">
        <v>1.3550266505403501E-5</v>
      </c>
    </row>
    <row r="9" spans="1:9" x14ac:dyDescent="0.35">
      <c r="A9" t="s">
        <v>39</v>
      </c>
      <c r="B9" t="s">
        <v>196</v>
      </c>
      <c r="C9" t="s">
        <v>46</v>
      </c>
      <c r="D9">
        <v>3</v>
      </c>
      <c r="E9">
        <v>20.0131332476343</v>
      </c>
      <c r="F9">
        <v>15.7744232474095</v>
      </c>
      <c r="G9">
        <v>576.66666666666697</v>
      </c>
      <c r="H9">
        <v>58.6</v>
      </c>
      <c r="I9">
        <v>3.3393575593665298E-5</v>
      </c>
    </row>
    <row r="10" spans="1:9" x14ac:dyDescent="0.35">
      <c r="A10" t="s">
        <v>39</v>
      </c>
      <c r="B10" t="s">
        <v>196</v>
      </c>
      <c r="C10" t="s">
        <v>21</v>
      </c>
      <c r="D10">
        <v>4</v>
      </c>
      <c r="E10">
        <v>19.543399920027401</v>
      </c>
      <c r="F10">
        <v>17.847944139552499</v>
      </c>
      <c r="G10">
        <v>692.25</v>
      </c>
      <c r="H10">
        <v>87.3</v>
      </c>
      <c r="I10">
        <v>2.9530505025436801E-5</v>
      </c>
    </row>
    <row r="11" spans="1:9" x14ac:dyDescent="0.35">
      <c r="A11" t="s">
        <v>39</v>
      </c>
      <c r="B11" t="s">
        <v>155</v>
      </c>
      <c r="C11" t="s">
        <v>46</v>
      </c>
      <c r="D11">
        <v>3</v>
      </c>
      <c r="E11">
        <v>14.465085112890399</v>
      </c>
      <c r="F11">
        <v>5.8098349242148997</v>
      </c>
      <c r="G11">
        <v>576.66666666666697</v>
      </c>
      <c r="H11">
        <v>58.6</v>
      </c>
      <c r="I11">
        <v>1.34178595876263E-5</v>
      </c>
    </row>
    <row r="12" spans="1:9" x14ac:dyDescent="0.35">
      <c r="A12" t="s">
        <v>39</v>
      </c>
      <c r="B12" t="s">
        <v>155</v>
      </c>
      <c r="C12" t="s">
        <v>21</v>
      </c>
      <c r="D12">
        <v>4</v>
      </c>
      <c r="E12">
        <v>30.9069376487951</v>
      </c>
      <c r="F12">
        <v>16.395789829506601</v>
      </c>
      <c r="G12">
        <v>692.25</v>
      </c>
      <c r="H12">
        <v>87.3</v>
      </c>
      <c r="I12">
        <v>2.7905771216411901E-5</v>
      </c>
    </row>
    <row r="13" spans="1:9" x14ac:dyDescent="0.35">
      <c r="A13" t="s">
        <v>39</v>
      </c>
      <c r="B13" t="s">
        <v>19</v>
      </c>
      <c r="C13" t="s">
        <v>46</v>
      </c>
      <c r="D13">
        <v>2</v>
      </c>
      <c r="E13">
        <v>27.213947921340399</v>
      </c>
      <c r="F13">
        <v>14.4020604906001</v>
      </c>
      <c r="G13">
        <v>585</v>
      </c>
      <c r="H13">
        <v>56.8</v>
      </c>
      <c r="I13">
        <v>3.3087845557318001E-5</v>
      </c>
    </row>
    <row r="14" spans="1:9" x14ac:dyDescent="0.35">
      <c r="A14" t="s">
        <v>39</v>
      </c>
      <c r="B14" t="s">
        <v>19</v>
      </c>
      <c r="C14" t="s">
        <v>21</v>
      </c>
      <c r="D14">
        <v>4</v>
      </c>
      <c r="E14">
        <v>27.0336577882975</v>
      </c>
      <c r="F14">
        <v>18.225342332163599</v>
      </c>
      <c r="G14">
        <v>692.25</v>
      </c>
      <c r="H14">
        <v>87.3</v>
      </c>
      <c r="I14">
        <v>3.1089905680190898E-5</v>
      </c>
    </row>
    <row r="15" spans="1:9" x14ac:dyDescent="0.35">
      <c r="A15" t="s">
        <v>39</v>
      </c>
      <c r="B15" t="s">
        <v>214</v>
      </c>
      <c r="C15" t="s">
        <v>46</v>
      </c>
      <c r="D15">
        <v>3</v>
      </c>
      <c r="E15">
        <v>7.5873251794895404</v>
      </c>
      <c r="F15">
        <v>5.8516387097229501</v>
      </c>
      <c r="G15">
        <v>576.66666666666697</v>
      </c>
      <c r="H15">
        <v>58.6</v>
      </c>
      <c r="I15">
        <v>1.4404133927748801E-5</v>
      </c>
    </row>
    <row r="16" spans="1:9" x14ac:dyDescent="0.35">
      <c r="A16" t="s">
        <v>39</v>
      </c>
      <c r="B16" t="s">
        <v>214</v>
      </c>
      <c r="C16" t="s">
        <v>21</v>
      </c>
      <c r="D16">
        <v>4</v>
      </c>
      <c r="E16">
        <v>12.572263921248499</v>
      </c>
      <c r="F16">
        <v>11.2916617957447</v>
      </c>
      <c r="G16">
        <v>692.25</v>
      </c>
      <c r="H16">
        <v>87.3</v>
      </c>
      <c r="I16">
        <v>1.90638844888947E-5</v>
      </c>
    </row>
    <row r="17" spans="1:9" x14ac:dyDescent="0.35">
      <c r="A17" t="s">
        <v>39</v>
      </c>
      <c r="B17" t="s">
        <v>181</v>
      </c>
      <c r="C17" t="s">
        <v>46</v>
      </c>
      <c r="D17">
        <v>3</v>
      </c>
      <c r="E17">
        <v>6.4682130532673296</v>
      </c>
      <c r="F17">
        <v>3.2499546114940401</v>
      </c>
      <c r="G17">
        <v>576.66666666666697</v>
      </c>
      <c r="H17">
        <v>58.6</v>
      </c>
      <c r="I17">
        <v>1.15913055914414E-5</v>
      </c>
    </row>
    <row r="18" spans="1:9" x14ac:dyDescent="0.35">
      <c r="A18" t="s">
        <v>39</v>
      </c>
      <c r="B18" t="s">
        <v>181</v>
      </c>
      <c r="C18" t="s">
        <v>21</v>
      </c>
      <c r="D18">
        <v>3</v>
      </c>
      <c r="E18">
        <v>19.5897500200896</v>
      </c>
      <c r="F18">
        <v>12.4763950644739</v>
      </c>
      <c r="G18">
        <v>706.33333333333303</v>
      </c>
      <c r="H18">
        <v>86.4</v>
      </c>
      <c r="I18">
        <v>1.91654629936788E-5</v>
      </c>
    </row>
    <row r="19" spans="1:9" x14ac:dyDescent="0.35">
      <c r="A19" t="s">
        <v>39</v>
      </c>
      <c r="B19" t="s">
        <v>141</v>
      </c>
      <c r="C19" t="s">
        <v>46</v>
      </c>
      <c r="D19">
        <v>2</v>
      </c>
      <c r="E19">
        <v>24.227780676691602</v>
      </c>
      <c r="F19">
        <v>16.338453807353702</v>
      </c>
      <c r="G19">
        <v>680</v>
      </c>
      <c r="H19">
        <v>71.849999999999994</v>
      </c>
      <c r="I19">
        <v>2.8009767666960601E-5</v>
      </c>
    </row>
    <row r="20" spans="1:9" x14ac:dyDescent="0.35">
      <c r="A20" t="s">
        <v>39</v>
      </c>
      <c r="B20" t="s">
        <v>141</v>
      </c>
      <c r="C20" t="s">
        <v>21</v>
      </c>
      <c r="D20">
        <v>3</v>
      </c>
      <c r="E20">
        <v>25.702532498445301</v>
      </c>
      <c r="F20">
        <v>26.084223976418599</v>
      </c>
      <c r="G20">
        <v>668.66666666666697</v>
      </c>
      <c r="H20">
        <v>88.266666666666694</v>
      </c>
      <c r="I20">
        <v>3.83498231656753E-5</v>
      </c>
    </row>
    <row r="21" spans="1:9" x14ac:dyDescent="0.35">
      <c r="A21" t="s">
        <v>39</v>
      </c>
      <c r="B21" t="s">
        <v>232</v>
      </c>
      <c r="C21" t="s">
        <v>46</v>
      </c>
      <c r="D21">
        <v>3</v>
      </c>
      <c r="E21">
        <v>11.505998976590099</v>
      </c>
      <c r="F21">
        <v>5.3702698316719397</v>
      </c>
      <c r="G21">
        <v>576.66666666666697</v>
      </c>
      <c r="H21">
        <v>58.6</v>
      </c>
      <c r="I21">
        <v>1.2111674659381001E-5</v>
      </c>
    </row>
    <row r="22" spans="1:9" x14ac:dyDescent="0.35">
      <c r="A22" t="s">
        <v>39</v>
      </c>
      <c r="B22" t="s">
        <v>232</v>
      </c>
      <c r="C22" t="s">
        <v>21</v>
      </c>
      <c r="D22">
        <v>4</v>
      </c>
      <c r="E22">
        <v>15.799387383285</v>
      </c>
      <c r="F22">
        <v>13.118478789498599</v>
      </c>
      <c r="G22">
        <v>692.25</v>
      </c>
      <c r="H22">
        <v>87.3</v>
      </c>
      <c r="I22">
        <v>2.30057350098025E-5</v>
      </c>
    </row>
    <row r="23" spans="1:9" x14ac:dyDescent="0.35">
      <c r="A23" t="s">
        <v>27</v>
      </c>
      <c r="B23" t="s">
        <v>196</v>
      </c>
      <c r="C23" t="s">
        <v>46</v>
      </c>
      <c r="D23">
        <v>3</v>
      </c>
      <c r="E23">
        <v>99.615931621070402</v>
      </c>
      <c r="F23">
        <v>29.047132436990101</v>
      </c>
      <c r="G23">
        <v>731</v>
      </c>
      <c r="H23">
        <v>79.525000000000006</v>
      </c>
      <c r="I23">
        <v>3.70100958383534E-5</v>
      </c>
    </row>
    <row r="24" spans="1:9" x14ac:dyDescent="0.35">
      <c r="A24" t="s">
        <v>27</v>
      </c>
      <c r="B24" t="s">
        <v>196</v>
      </c>
      <c r="C24" t="s">
        <v>21</v>
      </c>
      <c r="D24">
        <v>3</v>
      </c>
      <c r="E24">
        <v>120.389208138195</v>
      </c>
      <c r="F24">
        <v>48.020523932587899</v>
      </c>
      <c r="G24">
        <v>805.33333333333303</v>
      </c>
      <c r="H24">
        <v>107.7</v>
      </c>
      <c r="I24">
        <v>4.85622619181296E-5</v>
      </c>
    </row>
    <row r="25" spans="1:9" x14ac:dyDescent="0.35">
      <c r="A25" t="s">
        <v>27</v>
      </c>
      <c r="B25" t="s">
        <v>155</v>
      </c>
      <c r="C25" t="s">
        <v>46</v>
      </c>
      <c r="D25">
        <v>4</v>
      </c>
      <c r="E25">
        <v>207.62987034289199</v>
      </c>
      <c r="F25">
        <v>27.716116849843502</v>
      </c>
      <c r="G25">
        <v>731</v>
      </c>
      <c r="H25">
        <v>79.525000000000006</v>
      </c>
      <c r="I25">
        <v>3.4561412180249597E-5</v>
      </c>
    </row>
    <row r="26" spans="1:9" x14ac:dyDescent="0.35">
      <c r="A26" t="s">
        <v>27</v>
      </c>
      <c r="B26" t="s">
        <v>155</v>
      </c>
      <c r="C26" t="s">
        <v>21</v>
      </c>
      <c r="D26">
        <v>2</v>
      </c>
      <c r="E26">
        <v>297.37545288745298</v>
      </c>
      <c r="F26">
        <v>47.715926282480297</v>
      </c>
      <c r="G26">
        <v>805.33333333333303</v>
      </c>
      <c r="H26">
        <v>107.4</v>
      </c>
      <c r="I26">
        <v>4.9198298884378102E-5</v>
      </c>
    </row>
    <row r="27" spans="1:9" x14ac:dyDescent="0.35">
      <c r="A27" t="s">
        <v>27</v>
      </c>
      <c r="B27" t="s">
        <v>19</v>
      </c>
      <c r="C27" t="s">
        <v>46</v>
      </c>
      <c r="D27">
        <v>4</v>
      </c>
      <c r="E27">
        <v>75.256596856772305</v>
      </c>
      <c r="F27">
        <v>21.1960517480228</v>
      </c>
      <c r="G27">
        <v>731</v>
      </c>
      <c r="H27">
        <v>79.525000000000006</v>
      </c>
      <c r="I27">
        <v>2.4020125886794099E-5</v>
      </c>
    </row>
    <row r="28" spans="1:9" x14ac:dyDescent="0.35">
      <c r="A28" t="s">
        <v>27</v>
      </c>
      <c r="B28" t="s">
        <v>19</v>
      </c>
      <c r="C28" t="s">
        <v>21</v>
      </c>
      <c r="D28">
        <v>3</v>
      </c>
      <c r="E28">
        <v>458.78388406866401</v>
      </c>
      <c r="F28">
        <v>63.037185005147499</v>
      </c>
      <c r="G28">
        <v>798</v>
      </c>
      <c r="H28">
        <v>111.8</v>
      </c>
      <c r="I28">
        <v>6.3352957654920004E-5</v>
      </c>
    </row>
    <row r="29" spans="1:9" x14ac:dyDescent="0.35">
      <c r="A29" t="s">
        <v>27</v>
      </c>
      <c r="B29" t="s">
        <v>214</v>
      </c>
      <c r="C29" t="s">
        <v>46</v>
      </c>
      <c r="D29">
        <v>4</v>
      </c>
      <c r="E29">
        <v>76.687935825997897</v>
      </c>
      <c r="F29">
        <v>23.7420145598599</v>
      </c>
      <c r="G29">
        <v>731</v>
      </c>
      <c r="H29">
        <v>79.525000000000006</v>
      </c>
      <c r="I29">
        <v>2.9821825717529698E-5</v>
      </c>
    </row>
    <row r="30" spans="1:9" x14ac:dyDescent="0.35">
      <c r="A30" t="s">
        <v>27</v>
      </c>
      <c r="B30" t="s">
        <v>214</v>
      </c>
      <c r="C30" t="s">
        <v>21</v>
      </c>
      <c r="D30">
        <v>4</v>
      </c>
      <c r="E30">
        <v>292.09889408774501</v>
      </c>
      <c r="F30">
        <v>34.987517034583</v>
      </c>
      <c r="G30">
        <v>814</v>
      </c>
      <c r="H30">
        <v>107.52500000000001</v>
      </c>
      <c r="I30">
        <v>3.5307043276300498E-5</v>
      </c>
    </row>
    <row r="31" spans="1:9" x14ac:dyDescent="0.35">
      <c r="A31" t="s">
        <v>27</v>
      </c>
      <c r="B31" t="s">
        <v>181</v>
      </c>
      <c r="C31" t="s">
        <v>46</v>
      </c>
      <c r="D31">
        <v>3</v>
      </c>
      <c r="E31">
        <v>205.80639756155799</v>
      </c>
      <c r="F31">
        <v>25.823327276175998</v>
      </c>
      <c r="G31">
        <v>710</v>
      </c>
      <c r="H31">
        <v>81.7</v>
      </c>
      <c r="I31">
        <v>3.2275555791012902E-5</v>
      </c>
    </row>
    <row r="32" spans="1:9" x14ac:dyDescent="0.35">
      <c r="A32" t="s">
        <v>27</v>
      </c>
      <c r="B32" t="s">
        <v>181</v>
      </c>
      <c r="C32" t="s">
        <v>21</v>
      </c>
      <c r="D32">
        <v>3</v>
      </c>
      <c r="E32">
        <v>163.13086899911499</v>
      </c>
      <c r="F32">
        <v>35.306760245885201</v>
      </c>
      <c r="G32">
        <v>805.33333333333303</v>
      </c>
      <c r="H32">
        <v>107.7</v>
      </c>
      <c r="I32">
        <v>3.7104492508374398E-5</v>
      </c>
    </row>
    <row r="33" spans="1:9" x14ac:dyDescent="0.35">
      <c r="A33" t="s">
        <v>27</v>
      </c>
      <c r="B33" t="s">
        <v>141</v>
      </c>
      <c r="C33" t="s">
        <v>46</v>
      </c>
      <c r="D33">
        <v>3</v>
      </c>
      <c r="E33">
        <v>74.546474409640297</v>
      </c>
      <c r="F33">
        <v>22.927862299364602</v>
      </c>
      <c r="G33">
        <v>718</v>
      </c>
      <c r="H33">
        <v>73.7</v>
      </c>
      <c r="I33">
        <v>3.3687839459230601E-5</v>
      </c>
    </row>
    <row r="34" spans="1:9" x14ac:dyDescent="0.35">
      <c r="A34" t="s">
        <v>27</v>
      </c>
      <c r="B34" t="s">
        <v>141</v>
      </c>
      <c r="C34" t="s">
        <v>21</v>
      </c>
      <c r="D34">
        <v>2</v>
      </c>
      <c r="E34">
        <v>22.772851266043698</v>
      </c>
      <c r="F34">
        <v>30.081914522280801</v>
      </c>
      <c r="G34">
        <v>820</v>
      </c>
      <c r="H34">
        <v>98.6</v>
      </c>
      <c r="I34">
        <v>3.4251067146312803E-5</v>
      </c>
    </row>
    <row r="35" spans="1:9" x14ac:dyDescent="0.35">
      <c r="A35" t="s">
        <v>27</v>
      </c>
      <c r="B35" t="s">
        <v>232</v>
      </c>
      <c r="C35" t="s">
        <v>46</v>
      </c>
      <c r="D35">
        <v>4</v>
      </c>
      <c r="E35">
        <v>109.270697066023</v>
      </c>
      <c r="F35">
        <v>23.5242749129558</v>
      </c>
      <c r="G35">
        <v>731</v>
      </c>
      <c r="H35">
        <v>79.525000000000006</v>
      </c>
      <c r="I35">
        <v>3.1139490947412702E-5</v>
      </c>
    </row>
    <row r="36" spans="1:9" x14ac:dyDescent="0.35">
      <c r="A36" t="s">
        <v>27</v>
      </c>
      <c r="B36" t="s">
        <v>232</v>
      </c>
      <c r="C36" t="s">
        <v>21</v>
      </c>
      <c r="D36">
        <v>4</v>
      </c>
      <c r="E36">
        <v>237.73976019824801</v>
      </c>
      <c r="F36">
        <v>38.358540419882502</v>
      </c>
      <c r="G36">
        <v>814</v>
      </c>
      <c r="H36">
        <v>107.52500000000001</v>
      </c>
      <c r="I36">
        <v>3.73445327228769E-5</v>
      </c>
    </row>
    <row r="37" spans="1:9" x14ac:dyDescent="0.35">
      <c r="A37" t="s">
        <v>28</v>
      </c>
      <c r="B37" t="s">
        <v>196</v>
      </c>
      <c r="C37" t="s">
        <v>46</v>
      </c>
      <c r="D37">
        <v>3</v>
      </c>
      <c r="E37">
        <v>4.2732747325982103</v>
      </c>
      <c r="F37">
        <v>4.44858202041027</v>
      </c>
      <c r="G37">
        <v>602.75</v>
      </c>
      <c r="H37">
        <v>56.975000000000001</v>
      </c>
      <c r="I37">
        <v>1.04013622269585E-5</v>
      </c>
    </row>
    <row r="38" spans="1:9" x14ac:dyDescent="0.35">
      <c r="A38" t="s">
        <v>28</v>
      </c>
      <c r="B38" t="s">
        <v>196</v>
      </c>
      <c r="C38" t="s">
        <v>21</v>
      </c>
      <c r="D38">
        <v>4</v>
      </c>
      <c r="E38">
        <v>4.3083918563448602</v>
      </c>
      <c r="F38">
        <v>4.6854304065005898</v>
      </c>
      <c r="G38">
        <v>577.75</v>
      </c>
      <c r="H38">
        <v>66.2</v>
      </c>
      <c r="I38">
        <v>1.31000188607081E-5</v>
      </c>
    </row>
    <row r="39" spans="1:9" x14ac:dyDescent="0.35">
      <c r="A39" t="s">
        <v>28</v>
      </c>
      <c r="B39" t="s">
        <v>155</v>
      </c>
      <c r="C39" t="s">
        <v>46</v>
      </c>
      <c r="D39">
        <v>4</v>
      </c>
      <c r="E39">
        <v>11.5891150709278</v>
      </c>
      <c r="F39">
        <v>7.2333345202087704</v>
      </c>
      <c r="G39">
        <v>602.75</v>
      </c>
      <c r="H39">
        <v>56.975000000000001</v>
      </c>
      <c r="I39">
        <v>1.8977880022369498E-5</v>
      </c>
    </row>
    <row r="40" spans="1:9" x14ac:dyDescent="0.35">
      <c r="A40" t="s">
        <v>28</v>
      </c>
      <c r="B40" t="s">
        <v>155</v>
      </c>
      <c r="C40" t="s">
        <v>21</v>
      </c>
      <c r="D40">
        <v>4</v>
      </c>
      <c r="E40">
        <v>12.5688447416667</v>
      </c>
      <c r="F40">
        <v>7.5441085516347703</v>
      </c>
      <c r="G40">
        <v>577.75</v>
      </c>
      <c r="H40">
        <v>66.2</v>
      </c>
      <c r="I40">
        <v>2.2784834180591699E-5</v>
      </c>
    </row>
    <row r="41" spans="1:9" x14ac:dyDescent="0.35">
      <c r="A41" t="s">
        <v>28</v>
      </c>
      <c r="B41" t="s">
        <v>19</v>
      </c>
      <c r="C41" t="s">
        <v>46</v>
      </c>
      <c r="D41">
        <v>4</v>
      </c>
      <c r="E41">
        <v>16.758476670107999</v>
      </c>
      <c r="F41">
        <v>7.1628388899989899</v>
      </c>
      <c r="G41">
        <v>602.75</v>
      </c>
      <c r="H41">
        <v>56.975000000000001</v>
      </c>
      <c r="I41">
        <v>1.8851704490286399E-5</v>
      </c>
    </row>
    <row r="42" spans="1:9" x14ac:dyDescent="0.35">
      <c r="A42" t="s">
        <v>28</v>
      </c>
      <c r="B42" t="s">
        <v>19</v>
      </c>
      <c r="C42" t="s">
        <v>21</v>
      </c>
      <c r="D42">
        <v>3</v>
      </c>
      <c r="E42">
        <v>9.9065093235682298</v>
      </c>
      <c r="F42">
        <v>15.7475946133929</v>
      </c>
      <c r="G42">
        <v>577.75</v>
      </c>
      <c r="H42">
        <v>66.2</v>
      </c>
      <c r="I42">
        <v>4.1619926584086201E-5</v>
      </c>
    </row>
    <row r="43" spans="1:9" x14ac:dyDescent="0.35">
      <c r="A43" t="s">
        <v>28</v>
      </c>
      <c r="B43" t="s">
        <v>214</v>
      </c>
      <c r="C43" t="s">
        <v>46</v>
      </c>
      <c r="D43">
        <v>4</v>
      </c>
      <c r="E43">
        <v>6.1323072425901897</v>
      </c>
      <c r="F43">
        <v>3.0024953627192099</v>
      </c>
      <c r="G43">
        <v>602.75</v>
      </c>
      <c r="H43">
        <v>56.975000000000001</v>
      </c>
      <c r="I43">
        <v>9.0327742810826894E-6</v>
      </c>
    </row>
    <row r="44" spans="1:9" x14ac:dyDescent="0.35">
      <c r="A44" t="s">
        <v>28</v>
      </c>
      <c r="B44" t="s">
        <v>214</v>
      </c>
      <c r="C44" t="s">
        <v>21</v>
      </c>
      <c r="D44">
        <v>4</v>
      </c>
      <c r="E44">
        <v>3.0599788430322601</v>
      </c>
      <c r="F44">
        <v>1.98385633672525</v>
      </c>
      <c r="G44">
        <v>577.75</v>
      </c>
      <c r="H44">
        <v>66.2</v>
      </c>
      <c r="I44">
        <v>6.4634833698911796E-6</v>
      </c>
    </row>
    <row r="45" spans="1:9" x14ac:dyDescent="0.35">
      <c r="A45" t="s">
        <v>28</v>
      </c>
      <c r="B45" t="s">
        <v>181</v>
      </c>
      <c r="C45" t="s">
        <v>46</v>
      </c>
      <c r="D45">
        <v>4</v>
      </c>
      <c r="E45">
        <v>12.372232919730701</v>
      </c>
      <c r="F45">
        <v>3.7290194615794698</v>
      </c>
      <c r="G45">
        <v>602.75</v>
      </c>
      <c r="H45">
        <v>56.975000000000001</v>
      </c>
      <c r="I45">
        <v>9.3964756870858901E-6</v>
      </c>
    </row>
    <row r="46" spans="1:9" x14ac:dyDescent="0.35">
      <c r="A46" t="s">
        <v>28</v>
      </c>
      <c r="B46" t="s">
        <v>181</v>
      </c>
      <c r="C46" t="s">
        <v>21</v>
      </c>
      <c r="D46">
        <v>2</v>
      </c>
      <c r="E46">
        <v>12.504189491675101</v>
      </c>
      <c r="F46">
        <v>7.4261435648375</v>
      </c>
      <c r="G46">
        <v>663</v>
      </c>
      <c r="H46">
        <v>80.25</v>
      </c>
      <c r="I46">
        <v>1.9790823187273499E-5</v>
      </c>
    </row>
    <row r="47" spans="1:9" x14ac:dyDescent="0.35">
      <c r="A47" t="s">
        <v>28</v>
      </c>
      <c r="B47" t="s">
        <v>141</v>
      </c>
      <c r="C47" t="s">
        <v>46</v>
      </c>
      <c r="D47">
        <v>4</v>
      </c>
      <c r="E47">
        <v>22.3135171580908</v>
      </c>
      <c r="F47">
        <v>7.4946903472627397</v>
      </c>
      <c r="G47">
        <v>575.25</v>
      </c>
      <c r="H47">
        <v>54.575000000000003</v>
      </c>
      <c r="I47">
        <v>2.0671726549354401E-5</v>
      </c>
    </row>
    <row r="48" spans="1:9" x14ac:dyDescent="0.35">
      <c r="A48" t="s">
        <v>28</v>
      </c>
      <c r="B48" t="s">
        <v>141</v>
      </c>
      <c r="C48" t="s">
        <v>21</v>
      </c>
      <c r="D48">
        <v>3</v>
      </c>
      <c r="E48">
        <v>11.909279833488601</v>
      </c>
      <c r="F48">
        <v>5.5076353160965397</v>
      </c>
      <c r="G48">
        <v>531.66666666666697</v>
      </c>
      <c r="H48">
        <v>60.066666666666698</v>
      </c>
      <c r="I48">
        <v>2.16696221228941E-5</v>
      </c>
    </row>
    <row r="49" spans="1:9" x14ac:dyDescent="0.35">
      <c r="A49" t="s">
        <v>28</v>
      </c>
      <c r="B49" t="s">
        <v>232</v>
      </c>
      <c r="C49" t="s">
        <v>46</v>
      </c>
      <c r="D49">
        <v>4</v>
      </c>
      <c r="E49">
        <v>22.112082003646499</v>
      </c>
      <c r="F49">
        <v>4.1135098150887197</v>
      </c>
      <c r="G49">
        <v>602.75</v>
      </c>
      <c r="H49">
        <v>56.975000000000001</v>
      </c>
      <c r="I49">
        <v>9.4023170612679797E-6</v>
      </c>
    </row>
    <row r="50" spans="1:9" x14ac:dyDescent="0.35">
      <c r="A50" t="s">
        <v>28</v>
      </c>
      <c r="B50" t="s">
        <v>232</v>
      </c>
      <c r="C50" t="s">
        <v>21</v>
      </c>
      <c r="D50">
        <v>5</v>
      </c>
      <c r="E50">
        <v>6.3204580745288403</v>
      </c>
      <c r="F50">
        <v>4.3203414181199902</v>
      </c>
      <c r="G50">
        <v>577.20000000000005</v>
      </c>
      <c r="H50">
        <v>65.959999999999994</v>
      </c>
      <c r="I50">
        <v>1.1674582007791699E-5</v>
      </c>
    </row>
    <row r="51" spans="1:9" x14ac:dyDescent="0.35">
      <c r="A51" t="s">
        <v>22</v>
      </c>
      <c r="B51" t="s">
        <v>196</v>
      </c>
      <c r="C51" t="s">
        <v>46</v>
      </c>
      <c r="D51">
        <v>4</v>
      </c>
      <c r="E51">
        <v>1.1153235864925599</v>
      </c>
      <c r="F51">
        <v>1.0441545963915999</v>
      </c>
      <c r="G51">
        <v>296.5</v>
      </c>
      <c r="H51">
        <v>18.324999999999999</v>
      </c>
      <c r="I51">
        <v>6.9020326059604097E-6</v>
      </c>
    </row>
    <row r="52" spans="1:9" x14ac:dyDescent="0.35">
      <c r="A52" t="s">
        <v>22</v>
      </c>
      <c r="B52" t="s">
        <v>196</v>
      </c>
      <c r="C52" t="s">
        <v>21</v>
      </c>
      <c r="D52">
        <v>4</v>
      </c>
      <c r="E52">
        <v>1.3666450768815599</v>
      </c>
      <c r="F52">
        <v>1.67166830685606</v>
      </c>
      <c r="G52">
        <v>274.5</v>
      </c>
      <c r="H52">
        <v>16.533333333333299</v>
      </c>
      <c r="I52">
        <v>1.1867009766029301E-5</v>
      </c>
    </row>
    <row r="53" spans="1:9" x14ac:dyDescent="0.35">
      <c r="A53" t="s">
        <v>22</v>
      </c>
      <c r="B53" t="s">
        <v>155</v>
      </c>
      <c r="C53" t="s">
        <v>46</v>
      </c>
      <c r="D53">
        <v>4</v>
      </c>
      <c r="E53">
        <v>1.36984481859259</v>
      </c>
      <c r="F53">
        <v>1.3906117632746899</v>
      </c>
      <c r="G53">
        <v>296.5</v>
      </c>
      <c r="H53">
        <v>18.324999999999999</v>
      </c>
      <c r="I53">
        <v>1.10592420406963E-5</v>
      </c>
    </row>
    <row r="54" spans="1:9" x14ac:dyDescent="0.35">
      <c r="A54" t="s">
        <v>22</v>
      </c>
      <c r="B54" t="s">
        <v>155</v>
      </c>
      <c r="C54" t="s">
        <v>21</v>
      </c>
      <c r="D54">
        <v>4</v>
      </c>
      <c r="E54">
        <v>1.2719177341849599</v>
      </c>
      <c r="F54">
        <v>1.3601922993890601</v>
      </c>
      <c r="G54">
        <v>274.5</v>
      </c>
      <c r="H54">
        <v>16.533333333333299</v>
      </c>
      <c r="I54">
        <v>9.9701620385838306E-6</v>
      </c>
    </row>
    <row r="55" spans="1:9" x14ac:dyDescent="0.35">
      <c r="A55" t="s">
        <v>22</v>
      </c>
      <c r="B55" t="s">
        <v>19</v>
      </c>
      <c r="C55" t="s">
        <v>46</v>
      </c>
      <c r="D55">
        <v>4</v>
      </c>
      <c r="E55">
        <v>1.6435257356564701</v>
      </c>
      <c r="F55">
        <v>1.79443437992588</v>
      </c>
      <c r="G55">
        <v>296.5</v>
      </c>
      <c r="H55">
        <v>18.324999999999999</v>
      </c>
      <c r="I55">
        <v>1.7735270707026001E-5</v>
      </c>
    </row>
    <row r="56" spans="1:9" x14ac:dyDescent="0.35">
      <c r="A56" t="s">
        <v>22</v>
      </c>
      <c r="B56" t="s">
        <v>19</v>
      </c>
      <c r="C56" t="s">
        <v>21</v>
      </c>
      <c r="D56">
        <v>4</v>
      </c>
      <c r="E56">
        <v>12.7500871235922</v>
      </c>
      <c r="F56">
        <v>5.4504927590112198</v>
      </c>
      <c r="G56">
        <v>274.5</v>
      </c>
      <c r="H56">
        <v>16.533333333333299</v>
      </c>
      <c r="I56">
        <v>3.4423251942539699E-5</v>
      </c>
    </row>
    <row r="57" spans="1:9" x14ac:dyDescent="0.35">
      <c r="A57" t="s">
        <v>22</v>
      </c>
      <c r="B57" t="s">
        <v>214</v>
      </c>
      <c r="C57" t="s">
        <v>46</v>
      </c>
      <c r="D57">
        <v>4</v>
      </c>
      <c r="E57">
        <v>1.4986849118574499</v>
      </c>
      <c r="F57">
        <v>1.52809969349714</v>
      </c>
      <c r="G57">
        <v>296.5</v>
      </c>
      <c r="H57">
        <v>18.324999999999999</v>
      </c>
      <c r="I57">
        <v>1.24312760948099E-5</v>
      </c>
    </row>
    <row r="58" spans="1:9" x14ac:dyDescent="0.35">
      <c r="A58" t="s">
        <v>22</v>
      </c>
      <c r="B58" t="s">
        <v>214</v>
      </c>
      <c r="C58" t="s">
        <v>21</v>
      </c>
      <c r="D58">
        <v>4</v>
      </c>
      <c r="E58">
        <v>0.99803908567888</v>
      </c>
      <c r="F58">
        <v>1.2546028601345101</v>
      </c>
      <c r="G58">
        <v>274.5</v>
      </c>
      <c r="H58">
        <v>16.533333333333299</v>
      </c>
      <c r="I58">
        <v>8.6445443976858807E-6</v>
      </c>
    </row>
    <row r="59" spans="1:9" x14ac:dyDescent="0.35">
      <c r="A59" t="s">
        <v>22</v>
      </c>
      <c r="B59" t="s">
        <v>181</v>
      </c>
      <c r="C59" t="s">
        <v>46</v>
      </c>
      <c r="D59">
        <v>3</v>
      </c>
      <c r="E59">
        <v>1.5616064785116399</v>
      </c>
      <c r="F59">
        <v>1.3376255742552901</v>
      </c>
      <c r="G59">
        <v>296.5</v>
      </c>
      <c r="H59">
        <v>18.324999999999999</v>
      </c>
      <c r="I59">
        <v>1.02351093100037E-5</v>
      </c>
    </row>
    <row r="60" spans="1:9" x14ac:dyDescent="0.35">
      <c r="A60" t="s">
        <v>22</v>
      </c>
      <c r="B60" t="s">
        <v>181</v>
      </c>
      <c r="C60" t="s">
        <v>21</v>
      </c>
      <c r="D60">
        <v>2</v>
      </c>
      <c r="E60">
        <v>0.80349918544195797</v>
      </c>
      <c r="F60">
        <v>0.48482361018261699</v>
      </c>
      <c r="G60">
        <v>226.5</v>
      </c>
      <c r="H60">
        <v>19</v>
      </c>
      <c r="I60">
        <v>3.0188679040579799E-6</v>
      </c>
    </row>
    <row r="61" spans="1:9" x14ac:dyDescent="0.35">
      <c r="A61" t="s">
        <v>22</v>
      </c>
      <c r="B61" t="s">
        <v>141</v>
      </c>
      <c r="C61" t="s">
        <v>46</v>
      </c>
      <c r="D61">
        <v>3</v>
      </c>
      <c r="E61">
        <v>1.0231647268273001</v>
      </c>
      <c r="F61">
        <v>0.97049739826506398</v>
      </c>
      <c r="G61">
        <v>292</v>
      </c>
      <c r="H61">
        <v>17.6666666666667</v>
      </c>
      <c r="I61">
        <v>1.0858143807345801E-5</v>
      </c>
    </row>
    <row r="62" spans="1:9" x14ac:dyDescent="0.35">
      <c r="A62" t="s">
        <v>22</v>
      </c>
      <c r="B62" t="s">
        <v>141</v>
      </c>
      <c r="C62" t="s">
        <v>21</v>
      </c>
      <c r="D62">
        <v>3</v>
      </c>
      <c r="E62">
        <v>0.86707686879204204</v>
      </c>
      <c r="F62">
        <v>1.2001740830257701</v>
      </c>
      <c r="G62">
        <v>260</v>
      </c>
      <c r="H62">
        <v>14.9333333333333</v>
      </c>
      <c r="I62">
        <v>9.7587405179230996E-6</v>
      </c>
    </row>
    <row r="63" spans="1:9" x14ac:dyDescent="0.35">
      <c r="A63" t="s">
        <v>22</v>
      </c>
      <c r="B63" t="s">
        <v>232</v>
      </c>
      <c r="C63" t="s">
        <v>46</v>
      </c>
      <c r="D63">
        <v>4</v>
      </c>
      <c r="E63">
        <v>0.73803105847089601</v>
      </c>
      <c r="F63">
        <v>0.83869045288696198</v>
      </c>
      <c r="G63">
        <v>296.5</v>
      </c>
      <c r="H63">
        <v>18.324999999999999</v>
      </c>
      <c r="I63">
        <v>5.4557439221172099E-6</v>
      </c>
    </row>
    <row r="64" spans="1:9" x14ac:dyDescent="0.35">
      <c r="A64" t="s">
        <v>22</v>
      </c>
      <c r="B64" t="s">
        <v>232</v>
      </c>
      <c r="C64" t="s">
        <v>21</v>
      </c>
      <c r="D64">
        <v>2</v>
      </c>
      <c r="E64">
        <v>1.1810534401736199</v>
      </c>
      <c r="F64">
        <v>3.3986403227272599</v>
      </c>
      <c r="G64">
        <v>241</v>
      </c>
      <c r="H64">
        <v>15.95</v>
      </c>
      <c r="I64">
        <v>2.21853426271068E-5</v>
      </c>
    </row>
    <row r="65" spans="1:9" x14ac:dyDescent="0.35">
      <c r="A65" t="s">
        <v>30</v>
      </c>
      <c r="B65" t="s">
        <v>196</v>
      </c>
      <c r="C65" t="s">
        <v>46</v>
      </c>
      <c r="D65">
        <v>4</v>
      </c>
      <c r="E65">
        <v>73.647324598392899</v>
      </c>
      <c r="F65">
        <v>2.9937973069110999</v>
      </c>
      <c r="G65">
        <v>739.25</v>
      </c>
      <c r="H65">
        <v>81.825000000000003</v>
      </c>
      <c r="I65">
        <v>5.0257927327704897E-6</v>
      </c>
    </row>
    <row r="66" spans="1:9" x14ac:dyDescent="0.35">
      <c r="A66" t="s">
        <v>30</v>
      </c>
      <c r="B66" t="s">
        <v>196</v>
      </c>
      <c r="C66" t="s">
        <v>21</v>
      </c>
      <c r="D66">
        <v>4</v>
      </c>
      <c r="E66">
        <v>18.0458501766912</v>
      </c>
      <c r="F66">
        <v>1.78371493302019</v>
      </c>
      <c r="G66">
        <v>771.75</v>
      </c>
      <c r="H66">
        <v>105.77500000000001</v>
      </c>
      <c r="I66">
        <v>3.3423882582702898E-6</v>
      </c>
    </row>
    <row r="67" spans="1:9" x14ac:dyDescent="0.35">
      <c r="A67" t="s">
        <v>30</v>
      </c>
      <c r="B67" t="s">
        <v>155</v>
      </c>
      <c r="C67" t="s">
        <v>46</v>
      </c>
      <c r="D67">
        <v>4</v>
      </c>
      <c r="E67">
        <v>19.0518401074665</v>
      </c>
      <c r="F67">
        <v>4.0102162630446498</v>
      </c>
      <c r="G67">
        <v>739.25</v>
      </c>
      <c r="H67">
        <v>81.825000000000003</v>
      </c>
      <c r="I67">
        <v>6.4444266002458704E-6</v>
      </c>
    </row>
    <row r="68" spans="1:9" x14ac:dyDescent="0.35">
      <c r="A68" t="s">
        <v>30</v>
      </c>
      <c r="B68" t="s">
        <v>155</v>
      </c>
      <c r="C68" t="s">
        <v>21</v>
      </c>
      <c r="D68">
        <v>4</v>
      </c>
      <c r="E68">
        <v>15.201343361296299</v>
      </c>
      <c r="F68">
        <v>3.5683577902004999</v>
      </c>
      <c r="G68">
        <v>771.75</v>
      </c>
      <c r="H68">
        <v>105.77500000000001</v>
      </c>
      <c r="I68">
        <v>5.4990916100049901E-6</v>
      </c>
    </row>
    <row r="69" spans="1:9" x14ac:dyDescent="0.35">
      <c r="A69" t="s">
        <v>30</v>
      </c>
      <c r="B69" t="s">
        <v>19</v>
      </c>
      <c r="C69" t="s">
        <v>46</v>
      </c>
      <c r="D69">
        <v>4</v>
      </c>
      <c r="E69">
        <v>66.139625335302298</v>
      </c>
      <c r="F69">
        <v>4.1234387081114203</v>
      </c>
      <c r="G69">
        <v>739.25</v>
      </c>
      <c r="H69">
        <v>81.825000000000003</v>
      </c>
      <c r="I69">
        <v>7.7175066700414996E-6</v>
      </c>
    </row>
    <row r="70" spans="1:9" x14ac:dyDescent="0.35">
      <c r="A70" t="s">
        <v>30</v>
      </c>
      <c r="B70" t="s">
        <v>19</v>
      </c>
      <c r="C70" t="s">
        <v>21</v>
      </c>
      <c r="D70">
        <v>4</v>
      </c>
      <c r="E70">
        <v>87.828090894205005</v>
      </c>
      <c r="F70">
        <v>15.4444308448897</v>
      </c>
      <c r="G70">
        <v>874</v>
      </c>
      <c r="H70">
        <v>126.35</v>
      </c>
      <c r="I70">
        <v>9.6032379883614408E-6</v>
      </c>
    </row>
    <row r="71" spans="1:9" x14ac:dyDescent="0.35">
      <c r="A71" t="s">
        <v>30</v>
      </c>
      <c r="B71" t="s">
        <v>214</v>
      </c>
      <c r="C71" t="s">
        <v>46</v>
      </c>
      <c r="D71">
        <v>4</v>
      </c>
      <c r="E71">
        <v>14.0728872759307</v>
      </c>
      <c r="F71">
        <v>4.2554959799703402</v>
      </c>
      <c r="G71">
        <v>739.25</v>
      </c>
      <c r="H71">
        <v>81.825000000000003</v>
      </c>
      <c r="I71">
        <v>7.8096382843287006E-6</v>
      </c>
    </row>
    <row r="72" spans="1:9" x14ac:dyDescent="0.35">
      <c r="A72" t="s">
        <v>30</v>
      </c>
      <c r="B72" t="s">
        <v>214</v>
      </c>
      <c r="C72" t="s">
        <v>21</v>
      </c>
      <c r="D72">
        <v>3</v>
      </c>
      <c r="E72">
        <v>50.1847593584611</v>
      </c>
      <c r="F72">
        <v>4.3048508500376697</v>
      </c>
      <c r="G72">
        <v>858.33333333333303</v>
      </c>
      <c r="H72">
        <v>119.433333333333</v>
      </c>
      <c r="I72">
        <v>2.2731695074667102E-6</v>
      </c>
    </row>
    <row r="73" spans="1:9" x14ac:dyDescent="0.35">
      <c r="A73" t="s">
        <v>30</v>
      </c>
      <c r="B73" t="s">
        <v>181</v>
      </c>
      <c r="C73" t="s">
        <v>46</v>
      </c>
      <c r="D73">
        <v>4</v>
      </c>
      <c r="E73">
        <v>14.6045632003388</v>
      </c>
      <c r="F73">
        <v>1.66349798803837</v>
      </c>
      <c r="G73">
        <v>739.25</v>
      </c>
      <c r="H73">
        <v>81.825000000000003</v>
      </c>
      <c r="I73">
        <v>2.4753850936717701E-6</v>
      </c>
    </row>
    <row r="74" spans="1:9" x14ac:dyDescent="0.35">
      <c r="A74" t="s">
        <v>30</v>
      </c>
      <c r="B74" t="s">
        <v>181</v>
      </c>
      <c r="C74" t="s">
        <v>21</v>
      </c>
      <c r="D74">
        <v>3</v>
      </c>
      <c r="E74">
        <v>163.513077084944</v>
      </c>
      <c r="F74">
        <v>4.49203794017689</v>
      </c>
      <c r="G74">
        <v>773.33333333333303</v>
      </c>
      <c r="H74">
        <v>112.7</v>
      </c>
      <c r="I74">
        <v>3.7757927747284502E-6</v>
      </c>
    </row>
    <row r="75" spans="1:9" x14ac:dyDescent="0.35">
      <c r="A75" t="s">
        <v>30</v>
      </c>
      <c r="B75" t="s">
        <v>141</v>
      </c>
      <c r="C75" t="s">
        <v>46</v>
      </c>
      <c r="D75">
        <v>3</v>
      </c>
      <c r="E75">
        <v>12.7690318925467</v>
      </c>
      <c r="F75">
        <v>4.1852482021814197</v>
      </c>
      <c r="G75">
        <v>747.33333333333303</v>
      </c>
      <c r="H75">
        <v>90.766666666666694</v>
      </c>
      <c r="I75">
        <v>5.9240139922828602E-6</v>
      </c>
    </row>
    <row r="76" spans="1:9" x14ac:dyDescent="0.35">
      <c r="A76" t="s">
        <v>30</v>
      </c>
      <c r="B76" t="s">
        <v>141</v>
      </c>
      <c r="C76" t="s">
        <v>21</v>
      </c>
      <c r="D76">
        <v>1</v>
      </c>
      <c r="E76">
        <v>140.627623351393</v>
      </c>
      <c r="F76">
        <v>12.1840380731752</v>
      </c>
      <c r="G76">
        <v>827</v>
      </c>
      <c r="H76">
        <v>105.6</v>
      </c>
      <c r="I76">
        <v>1.0928450828161199E-5</v>
      </c>
    </row>
    <row r="77" spans="1:9" x14ac:dyDescent="0.35">
      <c r="A77" t="s">
        <v>30</v>
      </c>
      <c r="B77" t="s">
        <v>232</v>
      </c>
      <c r="C77" t="s">
        <v>46</v>
      </c>
      <c r="D77">
        <v>3</v>
      </c>
      <c r="E77">
        <v>26.020933117203501</v>
      </c>
      <c r="F77">
        <v>3.7616856487094199</v>
      </c>
      <c r="G77">
        <v>739.25</v>
      </c>
      <c r="H77">
        <v>81.825000000000003</v>
      </c>
      <c r="I77">
        <v>5.9709368120024996E-6</v>
      </c>
    </row>
    <row r="78" spans="1:9" x14ac:dyDescent="0.35">
      <c r="A78" t="s">
        <v>30</v>
      </c>
      <c r="B78" t="s">
        <v>232</v>
      </c>
      <c r="C78" t="s">
        <v>21</v>
      </c>
      <c r="D78">
        <v>4</v>
      </c>
      <c r="E78">
        <v>34.868862852626997</v>
      </c>
      <c r="F78">
        <v>4.09570654853969</v>
      </c>
      <c r="G78">
        <v>771.75</v>
      </c>
      <c r="H78">
        <v>105.77500000000001</v>
      </c>
      <c r="I78">
        <v>5.6985995349600002E-6</v>
      </c>
    </row>
    <row r="79" spans="1:9" x14ac:dyDescent="0.35">
      <c r="A79" t="s">
        <v>33</v>
      </c>
      <c r="B79" t="s">
        <v>196</v>
      </c>
      <c r="C79" t="s">
        <v>46</v>
      </c>
      <c r="D79">
        <v>3</v>
      </c>
      <c r="E79">
        <v>0.737552884154973</v>
      </c>
      <c r="F79">
        <v>0.72690231598610799</v>
      </c>
      <c r="G79">
        <v>538.75</v>
      </c>
      <c r="H79">
        <v>58.85</v>
      </c>
      <c r="I79">
        <v>2.1719434102224601E-6</v>
      </c>
    </row>
    <row r="80" spans="1:9" x14ac:dyDescent="0.35">
      <c r="A80" t="s">
        <v>33</v>
      </c>
      <c r="B80" t="s">
        <v>196</v>
      </c>
      <c r="C80" t="s">
        <v>21</v>
      </c>
      <c r="D80">
        <v>4</v>
      </c>
      <c r="E80">
        <v>4.5066780548876704</v>
      </c>
      <c r="F80">
        <v>2.8294591685229098</v>
      </c>
      <c r="G80">
        <v>465</v>
      </c>
      <c r="H80">
        <v>53.725000000000001</v>
      </c>
      <c r="I80">
        <v>8.10250059846157E-6</v>
      </c>
    </row>
    <row r="81" spans="1:9" x14ac:dyDescent="0.35">
      <c r="A81" t="s">
        <v>33</v>
      </c>
      <c r="B81" t="s">
        <v>155</v>
      </c>
      <c r="C81" t="s">
        <v>46</v>
      </c>
      <c r="D81">
        <v>4</v>
      </c>
      <c r="E81">
        <v>9.1777541177944997</v>
      </c>
      <c r="F81">
        <v>4.2016171348002702</v>
      </c>
      <c r="G81">
        <v>538.75</v>
      </c>
      <c r="H81">
        <v>58.85</v>
      </c>
      <c r="I81">
        <v>9.0562379120845298E-6</v>
      </c>
    </row>
    <row r="82" spans="1:9" x14ac:dyDescent="0.35">
      <c r="A82" t="s">
        <v>33</v>
      </c>
      <c r="B82" t="s">
        <v>155</v>
      </c>
      <c r="C82" t="s">
        <v>21</v>
      </c>
      <c r="D82">
        <v>3</v>
      </c>
      <c r="E82">
        <v>17.628323478577901</v>
      </c>
      <c r="F82">
        <v>11.6899981163973</v>
      </c>
      <c r="G82">
        <v>465</v>
      </c>
      <c r="H82">
        <v>53.725000000000001</v>
      </c>
      <c r="I82">
        <v>3.4321547962923597E-5</v>
      </c>
    </row>
    <row r="83" spans="1:9" x14ac:dyDescent="0.35">
      <c r="A83" t="s">
        <v>33</v>
      </c>
      <c r="B83" t="s">
        <v>19</v>
      </c>
      <c r="C83" t="s">
        <v>46</v>
      </c>
      <c r="D83">
        <v>4</v>
      </c>
      <c r="E83">
        <v>17.7717773684295</v>
      </c>
      <c r="F83">
        <v>7.6385264787679903</v>
      </c>
      <c r="G83">
        <v>538.75</v>
      </c>
      <c r="H83">
        <v>58.85</v>
      </c>
      <c r="I83">
        <v>1.6274094498926601E-5</v>
      </c>
    </row>
    <row r="84" spans="1:9" x14ac:dyDescent="0.35">
      <c r="A84" t="s">
        <v>33</v>
      </c>
      <c r="B84" t="s">
        <v>19</v>
      </c>
      <c r="C84" t="s">
        <v>21</v>
      </c>
      <c r="D84">
        <v>4</v>
      </c>
      <c r="E84">
        <v>8.1200335393845808</v>
      </c>
      <c r="F84">
        <v>6.8278319270333396</v>
      </c>
      <c r="G84">
        <v>465</v>
      </c>
      <c r="H84">
        <v>53.725000000000001</v>
      </c>
      <c r="I84">
        <v>2.0411697752433799E-5</v>
      </c>
    </row>
    <row r="85" spans="1:9" x14ac:dyDescent="0.35">
      <c r="A85" t="s">
        <v>33</v>
      </c>
      <c r="B85" t="s">
        <v>214</v>
      </c>
      <c r="C85" t="s">
        <v>46</v>
      </c>
      <c r="D85">
        <v>2</v>
      </c>
      <c r="E85">
        <v>6.1663534667663802</v>
      </c>
      <c r="F85">
        <v>2.5019844155742499</v>
      </c>
      <c r="G85">
        <v>538.75</v>
      </c>
      <c r="H85">
        <v>58.85</v>
      </c>
      <c r="I85">
        <v>5.5939878142514097E-6</v>
      </c>
    </row>
    <row r="86" spans="1:9" x14ac:dyDescent="0.35">
      <c r="A86" t="s">
        <v>33</v>
      </c>
      <c r="B86" t="s">
        <v>214</v>
      </c>
      <c r="C86" t="s">
        <v>21</v>
      </c>
      <c r="D86">
        <v>4</v>
      </c>
      <c r="E86">
        <v>1.81186094699006</v>
      </c>
      <c r="F86">
        <v>1.2215265665718</v>
      </c>
      <c r="G86">
        <v>465</v>
      </c>
      <c r="H86">
        <v>53.725000000000001</v>
      </c>
      <c r="I86">
        <v>3.7496192611742702E-6</v>
      </c>
    </row>
    <row r="87" spans="1:9" x14ac:dyDescent="0.35">
      <c r="A87" t="s">
        <v>33</v>
      </c>
      <c r="B87" t="s">
        <v>181</v>
      </c>
      <c r="C87" t="s">
        <v>46</v>
      </c>
      <c r="D87">
        <v>3</v>
      </c>
      <c r="E87">
        <v>12.217381580941099</v>
      </c>
      <c r="F87">
        <v>4.7639830675307797</v>
      </c>
      <c r="G87">
        <v>538.75</v>
      </c>
      <c r="H87">
        <v>58.85</v>
      </c>
      <c r="I87">
        <v>1.1300181899706699E-5</v>
      </c>
    </row>
    <row r="88" spans="1:9" x14ac:dyDescent="0.35">
      <c r="A88" t="s">
        <v>33</v>
      </c>
      <c r="B88" t="s">
        <v>181</v>
      </c>
      <c r="C88" t="s">
        <v>21</v>
      </c>
      <c r="D88">
        <v>3</v>
      </c>
      <c r="E88">
        <v>7.4857036314852703</v>
      </c>
      <c r="F88">
        <v>2.5636142503391</v>
      </c>
      <c r="G88">
        <v>496.66666666666703</v>
      </c>
      <c r="H88">
        <v>51.9</v>
      </c>
      <c r="I88">
        <v>8.6805915002999696E-6</v>
      </c>
    </row>
    <row r="89" spans="1:9" x14ac:dyDescent="0.35">
      <c r="A89" t="s">
        <v>33</v>
      </c>
      <c r="B89" t="s">
        <v>141</v>
      </c>
      <c r="C89" t="s">
        <v>46</v>
      </c>
      <c r="D89">
        <v>4</v>
      </c>
      <c r="E89">
        <v>9.1646691334234696</v>
      </c>
      <c r="F89">
        <v>6.8917195728031899</v>
      </c>
      <c r="G89">
        <v>538.75</v>
      </c>
      <c r="H89">
        <v>58.85</v>
      </c>
      <c r="I89">
        <v>1.44052305626048E-5</v>
      </c>
    </row>
    <row r="90" spans="1:9" x14ac:dyDescent="0.35">
      <c r="A90" t="s">
        <v>33</v>
      </c>
      <c r="B90" t="s">
        <v>141</v>
      </c>
      <c r="C90" t="s">
        <v>21</v>
      </c>
      <c r="D90">
        <v>3</v>
      </c>
      <c r="E90">
        <v>8.6432194197123504</v>
      </c>
      <c r="F90">
        <v>7.3972783401955198</v>
      </c>
      <c r="G90">
        <v>487.33333333333297</v>
      </c>
      <c r="H90">
        <v>52.6666666666667</v>
      </c>
      <c r="I90">
        <v>2.4954058212865299E-5</v>
      </c>
    </row>
    <row r="91" spans="1:9" x14ac:dyDescent="0.35">
      <c r="A91" t="s">
        <v>33</v>
      </c>
      <c r="B91" t="s">
        <v>232</v>
      </c>
      <c r="C91" t="s">
        <v>46</v>
      </c>
      <c r="D91">
        <v>2</v>
      </c>
      <c r="E91">
        <v>6.9142116207770004</v>
      </c>
      <c r="F91">
        <v>1.9503004759140301</v>
      </c>
      <c r="G91">
        <v>538.75</v>
      </c>
      <c r="H91">
        <v>58.85</v>
      </c>
      <c r="I91">
        <v>4.7159114658499099E-6</v>
      </c>
    </row>
    <row r="92" spans="1:9" x14ac:dyDescent="0.35">
      <c r="A92" t="s">
        <v>33</v>
      </c>
      <c r="B92" t="s">
        <v>232</v>
      </c>
      <c r="C92" t="s">
        <v>21</v>
      </c>
      <c r="D92">
        <v>4</v>
      </c>
      <c r="E92">
        <v>8.0386511744190408</v>
      </c>
      <c r="F92">
        <v>2.9374963629535298</v>
      </c>
      <c r="G92">
        <v>465</v>
      </c>
      <c r="H92">
        <v>53.725000000000001</v>
      </c>
      <c r="I92">
        <v>9.0524397751879396E-6</v>
      </c>
    </row>
    <row r="93" spans="1:9" x14ac:dyDescent="0.35">
      <c r="A93" t="s">
        <v>26</v>
      </c>
      <c r="B93" t="s">
        <v>196</v>
      </c>
      <c r="C93" t="s">
        <v>21</v>
      </c>
      <c r="D93">
        <v>5</v>
      </c>
      <c r="E93">
        <v>0.173852442307768</v>
      </c>
      <c r="F93">
        <v>0.117937867622981</v>
      </c>
      <c r="G93">
        <v>540</v>
      </c>
      <c r="H93">
        <v>34.74</v>
      </c>
      <c r="I93">
        <v>1.07760257824839E-6</v>
      </c>
    </row>
    <row r="94" spans="1:9" x14ac:dyDescent="0.35">
      <c r="A94" t="s">
        <v>26</v>
      </c>
      <c r="B94" t="s">
        <v>155</v>
      </c>
      <c r="C94" t="s">
        <v>21</v>
      </c>
      <c r="D94">
        <v>3</v>
      </c>
      <c r="E94">
        <v>1.4354326503334001</v>
      </c>
      <c r="F94">
        <v>0.101239185811732</v>
      </c>
      <c r="G94">
        <v>546</v>
      </c>
      <c r="H94">
        <v>34.133333333333297</v>
      </c>
      <c r="I94">
        <v>9.7883937231477898E-7</v>
      </c>
    </row>
    <row r="95" spans="1:9" x14ac:dyDescent="0.35">
      <c r="A95" t="s">
        <v>26</v>
      </c>
      <c r="B95" t="s">
        <v>19</v>
      </c>
      <c r="C95" t="s">
        <v>21</v>
      </c>
      <c r="D95">
        <v>2</v>
      </c>
      <c r="E95">
        <v>4.4337704869213299</v>
      </c>
      <c r="F95">
        <v>4.6755976835053197</v>
      </c>
      <c r="G95">
        <v>546</v>
      </c>
      <c r="H95">
        <v>34.133333333333297</v>
      </c>
      <c r="I95">
        <v>4.3893367912558398E-5</v>
      </c>
    </row>
    <row r="96" spans="1:9" x14ac:dyDescent="0.35">
      <c r="A96" t="s">
        <v>26</v>
      </c>
      <c r="B96" t="s">
        <v>214</v>
      </c>
      <c r="C96" t="s">
        <v>46</v>
      </c>
      <c r="D96">
        <v>1</v>
      </c>
      <c r="E96">
        <v>2.1308006503462602</v>
      </c>
      <c r="F96">
        <v>0.41550612681752103</v>
      </c>
      <c r="G96">
        <v>390</v>
      </c>
      <c r="H96">
        <v>31</v>
      </c>
      <c r="I96">
        <v>3.5895939664741299E-6</v>
      </c>
    </row>
    <row r="97" spans="1:9" x14ac:dyDescent="0.35">
      <c r="A97" t="s">
        <v>26</v>
      </c>
      <c r="B97" t="s">
        <v>214</v>
      </c>
      <c r="C97" t="s">
        <v>21</v>
      </c>
      <c r="D97">
        <v>4</v>
      </c>
      <c r="E97">
        <v>0.78223176036576403</v>
      </c>
      <c r="F97">
        <v>0.25346781803253998</v>
      </c>
      <c r="G97">
        <v>577.5</v>
      </c>
      <c r="H97">
        <v>35.674999999999997</v>
      </c>
      <c r="I97">
        <v>2.31910110085153E-6</v>
      </c>
    </row>
    <row r="98" spans="1:9" x14ac:dyDescent="0.35">
      <c r="A98" t="s">
        <v>26</v>
      </c>
      <c r="B98" t="s">
        <v>181</v>
      </c>
      <c r="C98" t="s">
        <v>21</v>
      </c>
      <c r="D98">
        <v>1</v>
      </c>
      <c r="E98">
        <v>0.116877374840524</v>
      </c>
      <c r="F98">
        <v>0.56757189282214504</v>
      </c>
      <c r="G98">
        <v>480.5</v>
      </c>
      <c r="H98">
        <v>32.5</v>
      </c>
      <c r="I98">
        <v>5.0337147802068899E-6</v>
      </c>
    </row>
    <row r="99" spans="1:9" x14ac:dyDescent="0.35">
      <c r="A99" t="s">
        <v>26</v>
      </c>
      <c r="B99" t="s">
        <v>141</v>
      </c>
      <c r="C99" t="s">
        <v>21</v>
      </c>
      <c r="D99">
        <v>2</v>
      </c>
      <c r="E99">
        <v>1.65421849242013</v>
      </c>
      <c r="F99">
        <v>1.64736410493649</v>
      </c>
      <c r="G99">
        <v>533.5</v>
      </c>
      <c r="H99">
        <v>34.200000000000003</v>
      </c>
      <c r="I99">
        <v>1.33510748365091E-5</v>
      </c>
    </row>
    <row r="100" spans="1:9" x14ac:dyDescent="0.35">
      <c r="A100" t="s">
        <v>26</v>
      </c>
      <c r="B100" t="s">
        <v>232</v>
      </c>
      <c r="C100" t="s">
        <v>46</v>
      </c>
      <c r="D100">
        <v>1</v>
      </c>
      <c r="E100">
        <v>0.55059205639945696</v>
      </c>
      <c r="F100">
        <v>0.169582353371033</v>
      </c>
      <c r="G100">
        <v>390</v>
      </c>
      <c r="H100">
        <v>31</v>
      </c>
      <c r="I100">
        <v>1.4650368627379599E-6</v>
      </c>
    </row>
    <row r="101" spans="1:9" x14ac:dyDescent="0.35">
      <c r="A101" t="s">
        <v>26</v>
      </c>
      <c r="B101" t="s">
        <v>232</v>
      </c>
      <c r="C101" t="s">
        <v>21</v>
      </c>
      <c r="D101">
        <v>4</v>
      </c>
      <c r="E101">
        <v>0.31157145399630398</v>
      </c>
      <c r="F101">
        <v>0.214127781340264</v>
      </c>
      <c r="G101">
        <v>577.5</v>
      </c>
      <c r="H101">
        <v>35.674999999999997</v>
      </c>
      <c r="I101">
        <v>1.83180524341385E-6</v>
      </c>
    </row>
    <row r="102" spans="1:9" x14ac:dyDescent="0.35">
      <c r="A102" t="s">
        <v>41</v>
      </c>
      <c r="B102" t="s">
        <v>196</v>
      </c>
      <c r="C102" t="s">
        <v>46</v>
      </c>
      <c r="D102">
        <v>4</v>
      </c>
      <c r="E102">
        <v>19.889514376909101</v>
      </c>
      <c r="F102">
        <v>25.436055544402599</v>
      </c>
      <c r="G102">
        <v>768</v>
      </c>
      <c r="H102">
        <v>102.5</v>
      </c>
      <c r="I102">
        <v>2.6218092283552899E-5</v>
      </c>
    </row>
    <row r="103" spans="1:9" x14ac:dyDescent="0.35">
      <c r="A103" t="s">
        <v>41</v>
      </c>
      <c r="B103" t="s">
        <v>196</v>
      </c>
      <c r="C103" t="s">
        <v>21</v>
      </c>
      <c r="D103">
        <v>4</v>
      </c>
      <c r="E103">
        <v>17.4827580805831</v>
      </c>
      <c r="F103">
        <v>24.732184407577499</v>
      </c>
      <c r="G103">
        <v>761</v>
      </c>
      <c r="H103">
        <v>79.849999999999994</v>
      </c>
      <c r="I103">
        <v>3.1108801173602803E-5</v>
      </c>
    </row>
    <row r="104" spans="1:9" x14ac:dyDescent="0.35">
      <c r="A104" t="s">
        <v>41</v>
      </c>
      <c r="B104" t="s">
        <v>155</v>
      </c>
      <c r="C104" t="s">
        <v>46</v>
      </c>
      <c r="D104">
        <v>4</v>
      </c>
      <c r="E104">
        <v>75.123196285893798</v>
      </c>
      <c r="F104">
        <v>27.4026563322561</v>
      </c>
      <c r="G104">
        <v>768</v>
      </c>
      <c r="H104">
        <v>102.5</v>
      </c>
      <c r="I104">
        <v>2.78238292051358E-5</v>
      </c>
    </row>
    <row r="105" spans="1:9" x14ac:dyDescent="0.35">
      <c r="A105" t="s">
        <v>41</v>
      </c>
      <c r="B105" t="s">
        <v>155</v>
      </c>
      <c r="C105" t="s">
        <v>21</v>
      </c>
      <c r="D105">
        <v>3</v>
      </c>
      <c r="E105">
        <v>16.8637926269449</v>
      </c>
      <c r="F105">
        <v>23.4433011421633</v>
      </c>
      <c r="G105">
        <v>769.33333333333303</v>
      </c>
      <c r="H105">
        <v>81.366666666666703</v>
      </c>
      <c r="I105">
        <v>3.5450417438694601E-5</v>
      </c>
    </row>
    <row r="106" spans="1:9" x14ac:dyDescent="0.35">
      <c r="A106" t="s">
        <v>41</v>
      </c>
      <c r="B106" t="s">
        <v>19</v>
      </c>
      <c r="C106" t="s">
        <v>46</v>
      </c>
      <c r="D106">
        <v>4</v>
      </c>
      <c r="E106">
        <v>32.952976665487398</v>
      </c>
      <c r="F106">
        <v>19.141387156360501</v>
      </c>
      <c r="G106">
        <v>768</v>
      </c>
      <c r="H106">
        <v>102.5</v>
      </c>
      <c r="I106">
        <v>1.85310263379472E-5</v>
      </c>
    </row>
    <row r="107" spans="1:9" x14ac:dyDescent="0.35">
      <c r="A107" t="s">
        <v>41</v>
      </c>
      <c r="B107" t="s">
        <v>19</v>
      </c>
      <c r="C107" t="s">
        <v>21</v>
      </c>
      <c r="D107">
        <v>4</v>
      </c>
      <c r="E107">
        <v>54.833799025230199</v>
      </c>
      <c r="F107">
        <v>34.710569938214299</v>
      </c>
      <c r="G107">
        <v>761</v>
      </c>
      <c r="H107">
        <v>79.849999999999994</v>
      </c>
      <c r="I107">
        <v>4.4182649576544102E-5</v>
      </c>
    </row>
    <row r="108" spans="1:9" x14ac:dyDescent="0.35">
      <c r="A108" t="s">
        <v>41</v>
      </c>
      <c r="B108" t="s">
        <v>214</v>
      </c>
      <c r="C108" t="s">
        <v>46</v>
      </c>
      <c r="D108">
        <v>4</v>
      </c>
      <c r="E108">
        <v>16.069836800556299</v>
      </c>
      <c r="F108">
        <v>23.337357177843099</v>
      </c>
      <c r="G108">
        <v>768</v>
      </c>
      <c r="H108">
        <v>102.5</v>
      </c>
      <c r="I108">
        <v>2.4124138375826901E-5</v>
      </c>
    </row>
    <row r="109" spans="1:9" x14ac:dyDescent="0.35">
      <c r="A109" t="s">
        <v>41</v>
      </c>
      <c r="B109" t="s">
        <v>214</v>
      </c>
      <c r="C109" t="s">
        <v>21</v>
      </c>
      <c r="D109">
        <v>4</v>
      </c>
      <c r="E109">
        <v>20.9456715238668</v>
      </c>
      <c r="F109">
        <v>23.8143925432747</v>
      </c>
      <c r="G109">
        <v>761</v>
      </c>
      <c r="H109">
        <v>79.849999999999994</v>
      </c>
      <c r="I109">
        <v>3.1547037021669701E-5</v>
      </c>
    </row>
    <row r="110" spans="1:9" x14ac:dyDescent="0.35">
      <c r="A110" t="s">
        <v>41</v>
      </c>
      <c r="B110" t="s">
        <v>181</v>
      </c>
      <c r="C110" t="s">
        <v>46</v>
      </c>
      <c r="D110">
        <v>3</v>
      </c>
      <c r="E110">
        <v>48.386283169503798</v>
      </c>
      <c r="F110">
        <v>22.1050920211174</v>
      </c>
      <c r="G110">
        <v>787.33333333333303</v>
      </c>
      <c r="H110">
        <v>110</v>
      </c>
      <c r="I110">
        <v>2.10729339347499E-5</v>
      </c>
    </row>
    <row r="111" spans="1:9" x14ac:dyDescent="0.35">
      <c r="A111" t="s">
        <v>41</v>
      </c>
      <c r="B111" t="s">
        <v>181</v>
      </c>
      <c r="C111" t="s">
        <v>21</v>
      </c>
      <c r="D111">
        <v>3</v>
      </c>
      <c r="E111">
        <v>28.6135612968774</v>
      </c>
      <c r="F111">
        <v>13.4265695838274</v>
      </c>
      <c r="G111">
        <v>748</v>
      </c>
      <c r="H111">
        <v>82.133333333333297</v>
      </c>
      <c r="I111">
        <v>1.6431089133987601E-5</v>
      </c>
    </row>
    <row r="112" spans="1:9" x14ac:dyDescent="0.35">
      <c r="A112" t="s">
        <v>41</v>
      </c>
      <c r="B112" t="s">
        <v>141</v>
      </c>
      <c r="C112" t="s">
        <v>46</v>
      </c>
      <c r="D112">
        <v>3</v>
      </c>
      <c r="E112">
        <v>130.702428931686</v>
      </c>
      <c r="F112">
        <v>26.6878298694701</v>
      </c>
      <c r="G112">
        <v>757.33333333333303</v>
      </c>
      <c r="H112">
        <v>105.333333333333</v>
      </c>
      <c r="I112">
        <v>2.7415413197450201E-5</v>
      </c>
    </row>
    <row r="113" spans="1:9" x14ac:dyDescent="0.35">
      <c r="A113" t="s">
        <v>41</v>
      </c>
      <c r="B113" t="s">
        <v>141</v>
      </c>
      <c r="C113" t="s">
        <v>21</v>
      </c>
      <c r="D113">
        <v>4</v>
      </c>
      <c r="E113">
        <v>19.534912710342301</v>
      </c>
      <c r="F113">
        <v>29.091618968679999</v>
      </c>
      <c r="G113">
        <v>801.5</v>
      </c>
      <c r="H113">
        <v>83.4</v>
      </c>
      <c r="I113">
        <v>3.6705915972639698E-5</v>
      </c>
    </row>
    <row r="114" spans="1:9" x14ac:dyDescent="0.35">
      <c r="A114" t="s">
        <v>41</v>
      </c>
      <c r="B114" t="s">
        <v>232</v>
      </c>
      <c r="C114" t="s">
        <v>46</v>
      </c>
      <c r="D114">
        <v>4</v>
      </c>
      <c r="E114">
        <v>65.377450026531804</v>
      </c>
      <c r="F114">
        <v>42.054335558739197</v>
      </c>
      <c r="G114">
        <v>768</v>
      </c>
      <c r="H114">
        <v>102.5</v>
      </c>
      <c r="I114">
        <v>4.49973887593596E-5</v>
      </c>
    </row>
    <row r="115" spans="1:9" x14ac:dyDescent="0.35">
      <c r="A115" t="s">
        <v>41</v>
      </c>
      <c r="B115" t="s">
        <v>232</v>
      </c>
      <c r="C115" t="s">
        <v>21</v>
      </c>
      <c r="D115">
        <v>3</v>
      </c>
      <c r="E115">
        <v>23.9226205681328</v>
      </c>
      <c r="F115">
        <v>25.222000299900898</v>
      </c>
      <c r="G115">
        <v>761</v>
      </c>
      <c r="H115">
        <v>79.849999999999994</v>
      </c>
      <c r="I115">
        <v>2.8461414780039499E-5</v>
      </c>
    </row>
    <row r="116" spans="1:9" x14ac:dyDescent="0.35">
      <c r="A116" t="s">
        <v>29</v>
      </c>
      <c r="B116" t="s">
        <v>196</v>
      </c>
      <c r="C116" t="s">
        <v>46</v>
      </c>
      <c r="D116">
        <v>4</v>
      </c>
      <c r="E116">
        <v>5.1369831240088901</v>
      </c>
      <c r="F116">
        <v>9.6692623732995706</v>
      </c>
      <c r="G116">
        <v>638.25</v>
      </c>
      <c r="H116">
        <v>51.924999999999997</v>
      </c>
      <c r="I116">
        <v>2.62750509281716E-5</v>
      </c>
    </row>
    <row r="117" spans="1:9" x14ac:dyDescent="0.35">
      <c r="A117" t="s">
        <v>29</v>
      </c>
      <c r="B117" t="s">
        <v>196</v>
      </c>
      <c r="C117" t="s">
        <v>21</v>
      </c>
      <c r="D117">
        <v>4</v>
      </c>
      <c r="E117">
        <v>12.499400050006701</v>
      </c>
      <c r="F117">
        <v>15.590614107417601</v>
      </c>
      <c r="G117">
        <v>710.5</v>
      </c>
      <c r="H117">
        <v>70.575000000000003</v>
      </c>
      <c r="I117">
        <v>3.0971975150631399E-5</v>
      </c>
    </row>
    <row r="118" spans="1:9" x14ac:dyDescent="0.35">
      <c r="A118" t="s">
        <v>29</v>
      </c>
      <c r="B118" t="s">
        <v>155</v>
      </c>
      <c r="C118" t="s">
        <v>46</v>
      </c>
      <c r="D118">
        <v>4</v>
      </c>
      <c r="E118">
        <v>5.4473840661924697</v>
      </c>
      <c r="F118">
        <v>7.4824234573422403</v>
      </c>
      <c r="G118">
        <v>638.25</v>
      </c>
      <c r="H118">
        <v>51.924999999999997</v>
      </c>
      <c r="I118">
        <v>2.5689710602644799E-5</v>
      </c>
    </row>
    <row r="119" spans="1:9" x14ac:dyDescent="0.35">
      <c r="A119" t="s">
        <v>29</v>
      </c>
      <c r="B119" t="s">
        <v>155</v>
      </c>
      <c r="C119" t="s">
        <v>21</v>
      </c>
      <c r="D119">
        <v>4</v>
      </c>
      <c r="E119">
        <v>13.095607821390701</v>
      </c>
      <c r="F119">
        <v>16.571190681235201</v>
      </c>
      <c r="G119">
        <v>710.5</v>
      </c>
      <c r="H119">
        <v>70.575000000000003</v>
      </c>
      <c r="I119">
        <v>3.3066096956349902E-5</v>
      </c>
    </row>
    <row r="120" spans="1:9" x14ac:dyDescent="0.35">
      <c r="A120" t="s">
        <v>29</v>
      </c>
      <c r="B120" t="s">
        <v>19</v>
      </c>
      <c r="C120" t="s">
        <v>46</v>
      </c>
      <c r="D120">
        <v>4</v>
      </c>
      <c r="E120">
        <v>25.934270667098101</v>
      </c>
      <c r="F120">
        <v>11.2012989857098</v>
      </c>
      <c r="G120">
        <v>638.25</v>
      </c>
      <c r="H120">
        <v>51.924999999999997</v>
      </c>
      <c r="I120">
        <v>2.8370042735925599E-5</v>
      </c>
    </row>
    <row r="121" spans="1:9" x14ac:dyDescent="0.35">
      <c r="A121" t="s">
        <v>29</v>
      </c>
      <c r="B121" t="s">
        <v>19</v>
      </c>
      <c r="C121" t="s">
        <v>21</v>
      </c>
      <c r="D121">
        <v>4</v>
      </c>
      <c r="E121">
        <v>30.714033797224701</v>
      </c>
      <c r="F121">
        <v>26.171883312474801</v>
      </c>
      <c r="G121">
        <v>710.5</v>
      </c>
      <c r="H121">
        <v>70.575000000000003</v>
      </c>
      <c r="I121">
        <v>5.3713663235569498E-5</v>
      </c>
    </row>
    <row r="122" spans="1:9" x14ac:dyDescent="0.35">
      <c r="A122" t="s">
        <v>29</v>
      </c>
      <c r="B122" t="s">
        <v>214</v>
      </c>
      <c r="C122" t="s">
        <v>46</v>
      </c>
      <c r="D122">
        <v>4</v>
      </c>
      <c r="E122">
        <v>5.7409193948180901</v>
      </c>
      <c r="F122">
        <v>7.4807768251903104</v>
      </c>
      <c r="G122">
        <v>638.25</v>
      </c>
      <c r="H122">
        <v>51.924999999999997</v>
      </c>
      <c r="I122">
        <v>2.1398425053799501E-5</v>
      </c>
    </row>
    <row r="123" spans="1:9" x14ac:dyDescent="0.35">
      <c r="A123" t="s">
        <v>29</v>
      </c>
      <c r="B123" t="s">
        <v>214</v>
      </c>
      <c r="C123" t="s">
        <v>21</v>
      </c>
      <c r="D123">
        <v>4</v>
      </c>
      <c r="E123">
        <v>8.6037103257512797</v>
      </c>
      <c r="F123">
        <v>12.2657169680663</v>
      </c>
      <c r="G123">
        <v>710.5</v>
      </c>
      <c r="H123">
        <v>70.575000000000003</v>
      </c>
      <c r="I123">
        <v>2.4631302795243101E-5</v>
      </c>
    </row>
    <row r="124" spans="1:9" x14ac:dyDescent="0.35">
      <c r="A124" t="s">
        <v>29</v>
      </c>
      <c r="B124" t="s">
        <v>181</v>
      </c>
      <c r="C124" t="s">
        <v>46</v>
      </c>
      <c r="D124">
        <v>2</v>
      </c>
      <c r="E124">
        <v>3.1261486516154302</v>
      </c>
      <c r="F124">
        <v>3.4615798195025098</v>
      </c>
      <c r="G124">
        <v>565</v>
      </c>
      <c r="H124">
        <v>42.6666666666667</v>
      </c>
      <c r="I124">
        <v>1.6234460849324601E-5</v>
      </c>
    </row>
    <row r="125" spans="1:9" x14ac:dyDescent="0.35">
      <c r="A125" t="s">
        <v>29</v>
      </c>
      <c r="B125" t="s">
        <v>181</v>
      </c>
      <c r="C125" t="s">
        <v>21</v>
      </c>
      <c r="D125">
        <v>2</v>
      </c>
      <c r="E125">
        <v>28.395937888973599</v>
      </c>
      <c r="F125">
        <v>10.3719174182798</v>
      </c>
      <c r="G125">
        <v>750.66666666666697</v>
      </c>
      <c r="H125">
        <v>75.466666666666697</v>
      </c>
      <c r="I125">
        <v>1.9887484426625002E-5</v>
      </c>
    </row>
    <row r="126" spans="1:9" x14ac:dyDescent="0.35">
      <c r="A126" t="s">
        <v>29</v>
      </c>
      <c r="B126" t="s">
        <v>141</v>
      </c>
      <c r="C126" t="s">
        <v>46</v>
      </c>
      <c r="D126">
        <v>2</v>
      </c>
      <c r="E126">
        <v>11.447982346741201</v>
      </c>
      <c r="F126">
        <v>16.873960238824701</v>
      </c>
      <c r="G126">
        <v>711.5</v>
      </c>
      <c r="H126">
        <v>62.3</v>
      </c>
      <c r="I126">
        <v>3.4748427089961501E-5</v>
      </c>
    </row>
    <row r="127" spans="1:9" x14ac:dyDescent="0.35">
      <c r="A127" t="s">
        <v>29</v>
      </c>
      <c r="B127" t="s">
        <v>141</v>
      </c>
      <c r="C127" t="s">
        <v>21</v>
      </c>
      <c r="D127">
        <v>2</v>
      </c>
      <c r="E127">
        <v>10.7265457048985</v>
      </c>
      <c r="F127">
        <v>17.891915716745</v>
      </c>
      <c r="G127">
        <v>662</v>
      </c>
      <c r="H127">
        <v>70.8</v>
      </c>
      <c r="I127">
        <v>3.30408499784946E-5</v>
      </c>
    </row>
    <row r="128" spans="1:9" x14ac:dyDescent="0.35">
      <c r="A128" t="s">
        <v>29</v>
      </c>
      <c r="B128" t="s">
        <v>232</v>
      </c>
      <c r="C128" t="s">
        <v>46</v>
      </c>
      <c r="D128">
        <v>4</v>
      </c>
      <c r="E128">
        <v>7.02891381960504</v>
      </c>
      <c r="F128">
        <v>6.5331385439611003</v>
      </c>
      <c r="G128">
        <v>638.25</v>
      </c>
      <c r="H128">
        <v>51.924999999999997</v>
      </c>
      <c r="I128">
        <v>1.7065143284860698E-5</v>
      </c>
    </row>
    <row r="129" spans="1:9" x14ac:dyDescent="0.35">
      <c r="A129" t="s">
        <v>29</v>
      </c>
      <c r="B129" t="s">
        <v>232</v>
      </c>
      <c r="C129" t="s">
        <v>21</v>
      </c>
      <c r="D129">
        <v>4</v>
      </c>
      <c r="E129">
        <v>11.536057532826799</v>
      </c>
      <c r="F129">
        <v>15.609544683277001</v>
      </c>
      <c r="G129">
        <v>710.5</v>
      </c>
      <c r="H129">
        <v>70.575000000000003</v>
      </c>
      <c r="I129">
        <v>3.1608328720327698E-5</v>
      </c>
    </row>
    <row r="130" spans="1:9" x14ac:dyDescent="0.35">
      <c r="A130" t="s">
        <v>37</v>
      </c>
      <c r="B130" t="s">
        <v>196</v>
      </c>
      <c r="C130" t="s">
        <v>46</v>
      </c>
      <c r="D130">
        <v>4</v>
      </c>
      <c r="E130">
        <v>13.166812666876799</v>
      </c>
      <c r="F130">
        <v>7.93458659597154</v>
      </c>
      <c r="G130">
        <v>576.66666666666697</v>
      </c>
      <c r="H130">
        <v>55.15</v>
      </c>
      <c r="I130">
        <v>1.9731797283183299E-5</v>
      </c>
    </row>
    <row r="131" spans="1:9" x14ac:dyDescent="0.35">
      <c r="A131" t="s">
        <v>37</v>
      </c>
      <c r="B131" t="s">
        <v>196</v>
      </c>
      <c r="C131" t="s">
        <v>21</v>
      </c>
      <c r="D131">
        <v>4</v>
      </c>
      <c r="E131">
        <v>9.3439073639432202</v>
      </c>
      <c r="F131">
        <v>9.9097377805621996</v>
      </c>
      <c r="G131">
        <v>706.75</v>
      </c>
      <c r="H131">
        <v>67.05</v>
      </c>
      <c r="I131">
        <v>1.9682265701877101E-5</v>
      </c>
    </row>
    <row r="132" spans="1:9" x14ac:dyDescent="0.35">
      <c r="A132" t="s">
        <v>37</v>
      </c>
      <c r="B132" t="s">
        <v>155</v>
      </c>
      <c r="C132" t="s">
        <v>46</v>
      </c>
      <c r="D132">
        <v>4</v>
      </c>
      <c r="E132">
        <v>2.76841089870307</v>
      </c>
      <c r="F132">
        <v>4.3896648806607299</v>
      </c>
      <c r="G132">
        <v>576.66666666666697</v>
      </c>
      <c r="H132">
        <v>55.15</v>
      </c>
      <c r="I132">
        <v>9.2863372426843795E-6</v>
      </c>
    </row>
    <row r="133" spans="1:9" x14ac:dyDescent="0.35">
      <c r="A133" t="s">
        <v>37</v>
      </c>
      <c r="B133" t="s">
        <v>155</v>
      </c>
      <c r="C133" t="s">
        <v>21</v>
      </c>
      <c r="D133">
        <v>4</v>
      </c>
      <c r="E133">
        <v>8.8057002163457803</v>
      </c>
      <c r="F133">
        <v>10.3524709443912</v>
      </c>
      <c r="G133">
        <v>706.75</v>
      </c>
      <c r="H133">
        <v>67.05</v>
      </c>
      <c r="I133">
        <v>2.1785007862796601E-5</v>
      </c>
    </row>
    <row r="134" spans="1:9" x14ac:dyDescent="0.35">
      <c r="A134" t="s">
        <v>37</v>
      </c>
      <c r="B134" t="s">
        <v>19</v>
      </c>
      <c r="C134" t="s">
        <v>46</v>
      </c>
      <c r="D134">
        <v>3</v>
      </c>
      <c r="E134">
        <v>8.1409750456471794</v>
      </c>
      <c r="F134">
        <v>6.1297144246661102</v>
      </c>
      <c r="G134">
        <v>576.66666666666697</v>
      </c>
      <c r="H134">
        <v>55.15</v>
      </c>
      <c r="I134">
        <v>1.1432146223549201E-5</v>
      </c>
    </row>
    <row r="135" spans="1:9" x14ac:dyDescent="0.35">
      <c r="A135" t="s">
        <v>37</v>
      </c>
      <c r="B135" t="s">
        <v>19</v>
      </c>
      <c r="C135" t="s">
        <v>21</v>
      </c>
      <c r="D135">
        <v>4</v>
      </c>
      <c r="E135">
        <v>6.7877112484198099</v>
      </c>
      <c r="F135">
        <v>7.7076865821715197</v>
      </c>
      <c r="G135">
        <v>706.75</v>
      </c>
      <c r="H135">
        <v>67.05</v>
      </c>
      <c r="I135">
        <v>1.80778334744943E-5</v>
      </c>
    </row>
    <row r="136" spans="1:9" x14ac:dyDescent="0.35">
      <c r="A136" t="s">
        <v>37</v>
      </c>
      <c r="B136" t="s">
        <v>214</v>
      </c>
      <c r="C136" t="s">
        <v>46</v>
      </c>
      <c r="D136">
        <v>4</v>
      </c>
      <c r="E136">
        <v>5.17093264133793</v>
      </c>
      <c r="F136">
        <v>4.6421118208897898</v>
      </c>
      <c r="G136">
        <v>576.66666666666697</v>
      </c>
      <c r="H136">
        <v>55.15</v>
      </c>
      <c r="I136">
        <v>1.26068606209087E-5</v>
      </c>
    </row>
    <row r="137" spans="1:9" x14ac:dyDescent="0.35">
      <c r="A137" t="s">
        <v>37</v>
      </c>
      <c r="B137" t="s">
        <v>214</v>
      </c>
      <c r="C137" t="s">
        <v>21</v>
      </c>
      <c r="D137">
        <v>4</v>
      </c>
      <c r="E137">
        <v>8.3653787945244904</v>
      </c>
      <c r="F137">
        <v>10.330317935134</v>
      </c>
      <c r="G137">
        <v>706.75</v>
      </c>
      <c r="H137">
        <v>67.05</v>
      </c>
      <c r="I137">
        <v>2.0878516247703802E-5</v>
      </c>
    </row>
    <row r="138" spans="1:9" x14ac:dyDescent="0.35">
      <c r="A138" t="s">
        <v>37</v>
      </c>
      <c r="B138" t="s">
        <v>181</v>
      </c>
      <c r="C138" t="s">
        <v>46</v>
      </c>
      <c r="D138">
        <v>3</v>
      </c>
      <c r="E138">
        <v>17.087207470184101</v>
      </c>
      <c r="F138">
        <v>4.4481638163805899</v>
      </c>
      <c r="G138">
        <v>542.5</v>
      </c>
      <c r="H138">
        <v>56.233333333333299</v>
      </c>
      <c r="I138">
        <v>7.3659461333009699E-6</v>
      </c>
    </row>
    <row r="139" spans="1:9" x14ac:dyDescent="0.35">
      <c r="A139" t="s">
        <v>37</v>
      </c>
      <c r="B139" t="s">
        <v>181</v>
      </c>
      <c r="C139" t="s">
        <v>21</v>
      </c>
      <c r="D139">
        <v>1</v>
      </c>
      <c r="E139">
        <v>37.740533938588698</v>
      </c>
      <c r="F139">
        <v>9.2755375857443507</v>
      </c>
      <c r="G139">
        <v>696</v>
      </c>
      <c r="H139">
        <v>65.599999999999994</v>
      </c>
      <c r="I139">
        <v>2.10228272346402E-5</v>
      </c>
    </row>
    <row r="140" spans="1:9" x14ac:dyDescent="0.35">
      <c r="A140" t="s">
        <v>37</v>
      </c>
      <c r="B140" t="s">
        <v>141</v>
      </c>
      <c r="C140" t="s">
        <v>46</v>
      </c>
      <c r="D140">
        <v>4</v>
      </c>
      <c r="E140">
        <v>5.6082605216437802</v>
      </c>
      <c r="F140">
        <v>5.9679234495433899</v>
      </c>
      <c r="G140">
        <v>576.66666666666697</v>
      </c>
      <c r="H140">
        <v>55.15</v>
      </c>
      <c r="I140">
        <v>1.5248465137875701E-5</v>
      </c>
    </row>
    <row r="141" spans="1:9" x14ac:dyDescent="0.35">
      <c r="A141" t="s">
        <v>37</v>
      </c>
      <c r="B141" t="s">
        <v>141</v>
      </c>
      <c r="C141" t="s">
        <v>21</v>
      </c>
      <c r="D141">
        <v>2</v>
      </c>
      <c r="E141">
        <v>9.0386037346178298</v>
      </c>
      <c r="F141">
        <v>7.3436011842661504</v>
      </c>
      <c r="G141">
        <v>671</v>
      </c>
      <c r="H141">
        <v>56</v>
      </c>
      <c r="I141">
        <v>2.10529284411697E-5</v>
      </c>
    </row>
    <row r="142" spans="1:9" x14ac:dyDescent="0.35">
      <c r="A142" t="s">
        <v>37</v>
      </c>
      <c r="B142" t="s">
        <v>232</v>
      </c>
      <c r="C142" t="s">
        <v>46</v>
      </c>
      <c r="D142">
        <v>4</v>
      </c>
      <c r="E142">
        <v>4.3567714849829402</v>
      </c>
      <c r="F142">
        <v>1.72017404571593</v>
      </c>
      <c r="G142">
        <v>576.66666666666697</v>
      </c>
      <c r="H142">
        <v>55.15</v>
      </c>
      <c r="I142">
        <v>3.7124701013721002E-6</v>
      </c>
    </row>
    <row r="143" spans="1:9" x14ac:dyDescent="0.35">
      <c r="A143" t="s">
        <v>37</v>
      </c>
      <c r="B143" t="s">
        <v>232</v>
      </c>
      <c r="C143" t="s">
        <v>21</v>
      </c>
      <c r="D143">
        <v>4</v>
      </c>
      <c r="E143">
        <v>8.4867340453401994</v>
      </c>
      <c r="F143">
        <v>9.7323929268565408</v>
      </c>
      <c r="G143">
        <v>706.75</v>
      </c>
      <c r="H143">
        <v>67.05</v>
      </c>
      <c r="I143">
        <v>2.0176450167544702E-5</v>
      </c>
    </row>
    <row r="144" spans="1:9" x14ac:dyDescent="0.35">
      <c r="A144" t="s">
        <v>43</v>
      </c>
      <c r="B144" t="s">
        <v>196</v>
      </c>
      <c r="C144" t="s">
        <v>46</v>
      </c>
      <c r="D144">
        <v>4</v>
      </c>
      <c r="E144">
        <v>41.321417491753003</v>
      </c>
      <c r="F144">
        <v>6.6632770604957798</v>
      </c>
      <c r="G144">
        <v>719</v>
      </c>
      <c r="H144">
        <v>108.27500000000001</v>
      </c>
      <c r="I144">
        <v>4.5359869532824498E-6</v>
      </c>
    </row>
    <row r="145" spans="1:9" x14ac:dyDescent="0.35">
      <c r="A145" t="s">
        <v>43</v>
      </c>
      <c r="B145" t="s">
        <v>196</v>
      </c>
      <c r="C145" t="s">
        <v>21</v>
      </c>
      <c r="D145">
        <v>4</v>
      </c>
      <c r="E145">
        <v>8.6199643461111997</v>
      </c>
      <c r="F145">
        <v>2.4051349106075701</v>
      </c>
      <c r="G145">
        <v>562</v>
      </c>
      <c r="H145">
        <v>68.349999999999994</v>
      </c>
      <c r="I145">
        <v>9.3183997877534593E-6</v>
      </c>
    </row>
    <row r="146" spans="1:9" x14ac:dyDescent="0.35">
      <c r="A146" t="s">
        <v>43</v>
      </c>
      <c r="B146" t="s">
        <v>155</v>
      </c>
      <c r="C146" t="s">
        <v>46</v>
      </c>
      <c r="D146">
        <v>3</v>
      </c>
      <c r="E146">
        <v>62.6019557081122</v>
      </c>
      <c r="F146">
        <v>15.873207203475699</v>
      </c>
      <c r="G146">
        <v>719</v>
      </c>
      <c r="H146">
        <v>108.27500000000001</v>
      </c>
      <c r="I146">
        <v>9.7594851100716004E-6</v>
      </c>
    </row>
    <row r="147" spans="1:9" x14ac:dyDescent="0.35">
      <c r="A147" t="s">
        <v>43</v>
      </c>
      <c r="B147" t="s">
        <v>155</v>
      </c>
      <c r="C147" t="s">
        <v>21</v>
      </c>
      <c r="D147">
        <v>4</v>
      </c>
      <c r="E147">
        <v>26.192375237569902</v>
      </c>
      <c r="F147">
        <v>4.4813727791937099</v>
      </c>
      <c r="G147">
        <v>562</v>
      </c>
      <c r="H147">
        <v>68.349999999999994</v>
      </c>
      <c r="I147">
        <v>9.7921124227519198E-6</v>
      </c>
    </row>
    <row r="148" spans="1:9" x14ac:dyDescent="0.35">
      <c r="A148" t="s">
        <v>43</v>
      </c>
      <c r="B148" t="s">
        <v>19</v>
      </c>
      <c r="C148" t="s">
        <v>46</v>
      </c>
      <c r="D148">
        <v>3</v>
      </c>
      <c r="E148">
        <v>56.533700519288303</v>
      </c>
      <c r="F148">
        <v>14.3110539171846</v>
      </c>
      <c r="G148">
        <v>719</v>
      </c>
      <c r="H148">
        <v>108.27500000000001</v>
      </c>
      <c r="I148">
        <v>1.17906870428378E-5</v>
      </c>
    </row>
    <row r="149" spans="1:9" x14ac:dyDescent="0.35">
      <c r="A149" t="s">
        <v>43</v>
      </c>
      <c r="B149" t="s">
        <v>19</v>
      </c>
      <c r="C149" t="s">
        <v>21</v>
      </c>
      <c r="D149">
        <v>4</v>
      </c>
      <c r="E149">
        <v>9.5058220070508899</v>
      </c>
      <c r="F149">
        <v>5.8463642968072804</v>
      </c>
      <c r="G149">
        <v>562</v>
      </c>
      <c r="H149">
        <v>68.349999999999994</v>
      </c>
      <c r="I149">
        <v>1.5707542417422498E-5</v>
      </c>
    </row>
    <row r="150" spans="1:9" x14ac:dyDescent="0.35">
      <c r="A150" t="s">
        <v>43</v>
      </c>
      <c r="B150" t="s">
        <v>214</v>
      </c>
      <c r="C150" t="s">
        <v>46</v>
      </c>
      <c r="D150">
        <v>4</v>
      </c>
      <c r="E150">
        <v>3.2947096917357199</v>
      </c>
      <c r="F150">
        <v>2.2218832080014801</v>
      </c>
      <c r="G150">
        <v>719</v>
      </c>
      <c r="H150">
        <v>108.27500000000001</v>
      </c>
      <c r="I150">
        <v>1.7520776734044899E-6</v>
      </c>
    </row>
    <row r="151" spans="1:9" x14ac:dyDescent="0.35">
      <c r="A151" t="s">
        <v>43</v>
      </c>
      <c r="B151" t="s">
        <v>214</v>
      </c>
      <c r="C151" t="s">
        <v>21</v>
      </c>
      <c r="D151">
        <v>5</v>
      </c>
      <c r="E151">
        <v>14.282199772501899</v>
      </c>
      <c r="F151">
        <v>3.8241785059176601</v>
      </c>
      <c r="G151">
        <v>589.6</v>
      </c>
      <c r="H151">
        <v>73.64</v>
      </c>
      <c r="I151">
        <v>7.5114742337381299E-6</v>
      </c>
    </row>
    <row r="152" spans="1:9" x14ac:dyDescent="0.35">
      <c r="A152" t="s">
        <v>43</v>
      </c>
      <c r="B152" t="s">
        <v>181</v>
      </c>
      <c r="C152" t="s">
        <v>46</v>
      </c>
      <c r="D152">
        <v>3</v>
      </c>
      <c r="E152">
        <v>22.1009346814431</v>
      </c>
      <c r="F152">
        <v>4.7019400309094701</v>
      </c>
      <c r="G152">
        <v>690.25</v>
      </c>
      <c r="H152">
        <v>106.52500000000001</v>
      </c>
      <c r="I152">
        <v>3.1071900438214399E-6</v>
      </c>
    </row>
    <row r="153" spans="1:9" x14ac:dyDescent="0.35">
      <c r="A153" t="s">
        <v>43</v>
      </c>
      <c r="B153" t="s">
        <v>181</v>
      </c>
      <c r="C153" t="s">
        <v>21</v>
      </c>
      <c r="D153">
        <v>3</v>
      </c>
      <c r="E153">
        <v>2.00130987957413</v>
      </c>
      <c r="F153">
        <v>0.67672005487723896</v>
      </c>
      <c r="G153">
        <v>570.33333333333303</v>
      </c>
      <c r="H153">
        <v>71.133333333333297</v>
      </c>
      <c r="I153">
        <v>2.9854039080576902E-6</v>
      </c>
    </row>
    <row r="154" spans="1:9" x14ac:dyDescent="0.35">
      <c r="A154" t="s">
        <v>43</v>
      </c>
      <c r="B154" t="s">
        <v>141</v>
      </c>
      <c r="C154" t="s">
        <v>46</v>
      </c>
      <c r="D154">
        <v>3</v>
      </c>
      <c r="E154">
        <v>13.839003406985301</v>
      </c>
      <c r="F154">
        <v>6.6014408236625304</v>
      </c>
      <c r="G154">
        <v>719</v>
      </c>
      <c r="H154">
        <v>108.27500000000001</v>
      </c>
      <c r="I154">
        <v>7.3449573706132596E-6</v>
      </c>
    </row>
    <row r="155" spans="1:9" x14ac:dyDescent="0.35">
      <c r="A155" t="s">
        <v>43</v>
      </c>
      <c r="B155" t="s">
        <v>141</v>
      </c>
      <c r="C155" t="s">
        <v>21</v>
      </c>
      <c r="D155">
        <v>3</v>
      </c>
      <c r="E155">
        <v>4.2329289034576201</v>
      </c>
      <c r="F155">
        <v>3.09426025572311</v>
      </c>
      <c r="G155">
        <v>426.33333333333297</v>
      </c>
      <c r="H155">
        <v>49.066666666666698</v>
      </c>
      <c r="I155">
        <v>1.5620285365170499E-5</v>
      </c>
    </row>
    <row r="156" spans="1:9" x14ac:dyDescent="0.35">
      <c r="A156" t="s">
        <v>43</v>
      </c>
      <c r="B156" t="s">
        <v>232</v>
      </c>
      <c r="C156" t="s">
        <v>46</v>
      </c>
      <c r="D156">
        <v>4</v>
      </c>
      <c r="E156">
        <v>50.791460749198301</v>
      </c>
      <c r="F156">
        <v>7.5780337210411499</v>
      </c>
      <c r="G156">
        <v>719</v>
      </c>
      <c r="H156">
        <v>108.27500000000001</v>
      </c>
      <c r="I156">
        <v>5.2934254943573703E-6</v>
      </c>
    </row>
    <row r="157" spans="1:9" x14ac:dyDescent="0.35">
      <c r="A157" t="s">
        <v>43</v>
      </c>
      <c r="B157" t="s">
        <v>232</v>
      </c>
      <c r="C157" t="s">
        <v>21</v>
      </c>
      <c r="D157">
        <v>4</v>
      </c>
      <c r="E157">
        <v>4.9335089327852604</v>
      </c>
      <c r="F157">
        <v>0.73306667049867302</v>
      </c>
      <c r="G157">
        <v>562</v>
      </c>
      <c r="H157">
        <v>68.349999999999994</v>
      </c>
      <c r="I157">
        <v>2.0595081070136502E-6</v>
      </c>
    </row>
    <row r="158" spans="1:9" x14ac:dyDescent="0.35">
      <c r="A158" t="s">
        <v>25</v>
      </c>
      <c r="B158" t="s">
        <v>196</v>
      </c>
      <c r="C158" t="s">
        <v>46</v>
      </c>
      <c r="D158">
        <v>4</v>
      </c>
      <c r="E158">
        <v>1.1722819691886399</v>
      </c>
      <c r="F158">
        <v>0.76016526671450502</v>
      </c>
      <c r="G158">
        <v>386</v>
      </c>
      <c r="H158">
        <v>22.05</v>
      </c>
      <c r="I158">
        <v>9.3707576866945494E-6</v>
      </c>
    </row>
    <row r="159" spans="1:9" x14ac:dyDescent="0.35">
      <c r="A159" t="s">
        <v>25</v>
      </c>
      <c r="B159" t="s">
        <v>196</v>
      </c>
      <c r="C159" t="s">
        <v>21</v>
      </c>
      <c r="D159">
        <v>4</v>
      </c>
      <c r="E159">
        <v>5.08967963279418</v>
      </c>
      <c r="F159">
        <v>3.9899534332475599</v>
      </c>
      <c r="G159">
        <v>478</v>
      </c>
      <c r="H159">
        <v>32.75</v>
      </c>
      <c r="I159">
        <v>1.9100284319628601E-5</v>
      </c>
    </row>
    <row r="160" spans="1:9" x14ac:dyDescent="0.35">
      <c r="A160" t="s">
        <v>25</v>
      </c>
      <c r="B160" t="s">
        <v>155</v>
      </c>
      <c r="C160" t="s">
        <v>46</v>
      </c>
      <c r="D160">
        <v>4</v>
      </c>
      <c r="E160">
        <v>1.8456249900198101</v>
      </c>
      <c r="F160">
        <v>1.0553300620237001</v>
      </c>
      <c r="G160">
        <v>386</v>
      </c>
      <c r="H160">
        <v>22.05</v>
      </c>
      <c r="I160">
        <v>1.2886825242268499E-5</v>
      </c>
    </row>
    <row r="161" spans="1:9" x14ac:dyDescent="0.35">
      <c r="A161" t="s">
        <v>25</v>
      </c>
      <c r="B161" t="s">
        <v>155</v>
      </c>
      <c r="C161" t="s">
        <v>21</v>
      </c>
      <c r="D161">
        <v>4</v>
      </c>
      <c r="E161">
        <v>18.4647096658103</v>
      </c>
      <c r="F161">
        <v>3.8818769245239499</v>
      </c>
      <c r="G161">
        <v>478</v>
      </c>
      <c r="H161">
        <v>32.75</v>
      </c>
      <c r="I161">
        <v>1.93453978607024E-5</v>
      </c>
    </row>
    <row r="162" spans="1:9" x14ac:dyDescent="0.35">
      <c r="A162" t="s">
        <v>25</v>
      </c>
      <c r="B162" t="s">
        <v>19</v>
      </c>
      <c r="C162" t="s">
        <v>46</v>
      </c>
      <c r="D162">
        <v>4</v>
      </c>
      <c r="E162">
        <v>3.48509415518207</v>
      </c>
      <c r="F162">
        <v>1.29858856476995</v>
      </c>
      <c r="G162">
        <v>386</v>
      </c>
      <c r="H162">
        <v>22.05</v>
      </c>
      <c r="I162">
        <v>1.5533816961743801E-5</v>
      </c>
    </row>
    <row r="163" spans="1:9" x14ac:dyDescent="0.35">
      <c r="A163" t="s">
        <v>25</v>
      </c>
      <c r="B163" t="s">
        <v>19</v>
      </c>
      <c r="C163" t="s">
        <v>21</v>
      </c>
      <c r="D163">
        <v>4</v>
      </c>
      <c r="E163">
        <v>22.266333473984201</v>
      </c>
      <c r="F163">
        <v>9.3115512377986498</v>
      </c>
      <c r="G163">
        <v>450.5</v>
      </c>
      <c r="H163">
        <v>31.375</v>
      </c>
      <c r="I163">
        <v>4.8386857700965502E-5</v>
      </c>
    </row>
    <row r="164" spans="1:9" x14ac:dyDescent="0.35">
      <c r="A164" t="s">
        <v>25</v>
      </c>
      <c r="B164" t="s">
        <v>214</v>
      </c>
      <c r="C164" t="s">
        <v>46</v>
      </c>
      <c r="D164">
        <v>4</v>
      </c>
      <c r="E164">
        <v>1.4107607811274401</v>
      </c>
      <c r="F164">
        <v>0.90970046959622497</v>
      </c>
      <c r="G164">
        <v>386</v>
      </c>
      <c r="H164">
        <v>22.05</v>
      </c>
      <c r="I164">
        <v>1.1129062819727499E-5</v>
      </c>
    </row>
    <row r="165" spans="1:9" x14ac:dyDescent="0.35">
      <c r="A165" t="s">
        <v>25</v>
      </c>
      <c r="B165" t="s">
        <v>214</v>
      </c>
      <c r="C165" t="s">
        <v>21</v>
      </c>
      <c r="D165">
        <v>4</v>
      </c>
      <c r="E165">
        <v>3.8784010636828401</v>
      </c>
      <c r="F165">
        <v>2.4763395431058899</v>
      </c>
      <c r="G165">
        <v>478</v>
      </c>
      <c r="H165">
        <v>32.75</v>
      </c>
      <c r="I165">
        <v>1.10009599639416E-5</v>
      </c>
    </row>
    <row r="166" spans="1:9" x14ac:dyDescent="0.35">
      <c r="A166" t="s">
        <v>25</v>
      </c>
      <c r="B166" t="s">
        <v>181</v>
      </c>
      <c r="C166" t="s">
        <v>46</v>
      </c>
      <c r="D166">
        <v>3</v>
      </c>
      <c r="E166">
        <v>1.12203663157294</v>
      </c>
      <c r="F166">
        <v>0.70162141332905303</v>
      </c>
      <c r="G166">
        <v>386.66666666666703</v>
      </c>
      <c r="H166">
        <v>22.733333333333299</v>
      </c>
      <c r="I166">
        <v>8.87482321856541E-6</v>
      </c>
    </row>
    <row r="167" spans="1:9" x14ac:dyDescent="0.35">
      <c r="A167" t="s">
        <v>25</v>
      </c>
      <c r="B167" t="s">
        <v>181</v>
      </c>
      <c r="C167" t="s">
        <v>21</v>
      </c>
      <c r="D167">
        <v>3</v>
      </c>
      <c r="E167">
        <v>4.5950626301060904</v>
      </c>
      <c r="F167">
        <v>3.9583932021803698</v>
      </c>
      <c r="G167">
        <v>440.66666666666703</v>
      </c>
      <c r="H167">
        <v>32.366666666666703</v>
      </c>
      <c r="I167">
        <v>1.8855662704142401E-5</v>
      </c>
    </row>
    <row r="168" spans="1:9" x14ac:dyDescent="0.35">
      <c r="A168" t="s">
        <v>25</v>
      </c>
      <c r="B168" t="s">
        <v>141</v>
      </c>
      <c r="C168" t="s">
        <v>46</v>
      </c>
      <c r="D168">
        <v>4</v>
      </c>
      <c r="E168">
        <v>1.3667547643235001</v>
      </c>
      <c r="F168">
        <v>1.12697162213821</v>
      </c>
      <c r="G168">
        <v>386</v>
      </c>
      <c r="H168">
        <v>22.05</v>
      </c>
      <c r="I168">
        <v>1.3527651005501599E-5</v>
      </c>
    </row>
    <row r="169" spans="1:9" x14ac:dyDescent="0.35">
      <c r="A169" t="s">
        <v>25</v>
      </c>
      <c r="B169" t="s">
        <v>141</v>
      </c>
      <c r="C169" t="s">
        <v>21</v>
      </c>
      <c r="D169">
        <v>3</v>
      </c>
      <c r="E169">
        <v>3.6023878220409502</v>
      </c>
      <c r="F169">
        <v>3.0248313599431098</v>
      </c>
      <c r="G169">
        <v>510.66666666666703</v>
      </c>
      <c r="H169">
        <v>30.133333333333301</v>
      </c>
      <c r="I169">
        <v>1.8220827674491002E-5</v>
      </c>
    </row>
    <row r="170" spans="1:9" x14ac:dyDescent="0.35">
      <c r="A170" t="s">
        <v>25</v>
      </c>
      <c r="B170" t="s">
        <v>232</v>
      </c>
      <c r="C170" t="s">
        <v>46</v>
      </c>
      <c r="D170">
        <v>4</v>
      </c>
      <c r="E170">
        <v>3.5348731911072502</v>
      </c>
      <c r="F170">
        <v>0.71737410489614095</v>
      </c>
      <c r="G170">
        <v>386</v>
      </c>
      <c r="H170">
        <v>22.05</v>
      </c>
      <c r="I170">
        <v>8.3145749178765998E-6</v>
      </c>
    </row>
    <row r="171" spans="1:9" x14ac:dyDescent="0.35">
      <c r="A171" t="s">
        <v>25</v>
      </c>
      <c r="B171" t="s">
        <v>232</v>
      </c>
      <c r="C171" t="s">
        <v>21</v>
      </c>
      <c r="D171">
        <v>4</v>
      </c>
      <c r="E171">
        <v>14.3630093791408</v>
      </c>
      <c r="F171">
        <v>3.2751737698228101</v>
      </c>
      <c r="G171">
        <v>478</v>
      </c>
      <c r="H171">
        <v>32.75</v>
      </c>
      <c r="I171">
        <v>1.5097915565859299E-5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A87A-10FE-4AB1-896E-C20F96460031}">
  <dimension ref="A1:AG528"/>
  <sheetViews>
    <sheetView topLeftCell="P1" workbookViewId="0">
      <selection activeCell="X2" sqref="X2:X6"/>
    </sheetView>
  </sheetViews>
  <sheetFormatPr defaultRowHeight="14.5" x14ac:dyDescent="0.35"/>
  <cols>
    <col min="1" max="1" width="10.26953125" customWidth="1"/>
    <col min="26" max="26" width="9.36328125" bestFit="1" customWidth="1"/>
    <col min="27" max="27" width="11.36328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522</v>
      </c>
      <c r="J1" t="s">
        <v>8</v>
      </c>
      <c r="K1" t="s">
        <v>9</v>
      </c>
      <c r="L1" s="1" t="s">
        <v>10</v>
      </c>
      <c r="M1" t="s">
        <v>11</v>
      </c>
      <c r="N1" s="1" t="s">
        <v>12</v>
      </c>
      <c r="O1" t="s">
        <v>9</v>
      </c>
      <c r="P1" t="s">
        <v>13</v>
      </c>
      <c r="Q1" t="s">
        <v>14</v>
      </c>
      <c r="R1" t="s">
        <v>15</v>
      </c>
      <c r="S1" s="42" t="s">
        <v>16</v>
      </c>
      <c r="T1" s="1" t="s">
        <v>17</v>
      </c>
      <c r="U1" t="s">
        <v>382</v>
      </c>
      <c r="V1" s="21" t="s">
        <v>385</v>
      </c>
      <c r="W1" t="s">
        <v>387</v>
      </c>
      <c r="X1" t="s">
        <v>538</v>
      </c>
      <c r="Y1" t="s">
        <v>95</v>
      </c>
      <c r="Z1" s="22" t="s">
        <v>389</v>
      </c>
      <c r="AA1" s="22" t="s">
        <v>391</v>
      </c>
      <c r="AB1" t="s">
        <v>531</v>
      </c>
      <c r="AC1" t="s">
        <v>535</v>
      </c>
      <c r="AD1" t="s">
        <v>536</v>
      </c>
      <c r="AE1" t="s">
        <v>388</v>
      </c>
      <c r="AF1" t="s">
        <v>539</v>
      </c>
    </row>
    <row r="2" spans="1:33" x14ac:dyDescent="0.35">
      <c r="A2" s="2">
        <v>44720</v>
      </c>
      <c r="B2" t="s">
        <v>18</v>
      </c>
      <c r="C2" t="s">
        <v>19</v>
      </c>
      <c r="D2" t="s">
        <v>86</v>
      </c>
      <c r="E2" t="s">
        <v>46</v>
      </c>
      <c r="F2">
        <v>15</v>
      </c>
      <c r="G2" t="s">
        <v>43</v>
      </c>
      <c r="H2" t="s">
        <v>102</v>
      </c>
      <c r="I2" t="s">
        <v>407</v>
      </c>
      <c r="J2" t="s">
        <v>407</v>
      </c>
      <c r="K2" t="s">
        <v>99</v>
      </c>
      <c r="L2" s="1" t="s">
        <v>103</v>
      </c>
      <c r="M2">
        <v>8.52</v>
      </c>
      <c r="N2" s="1">
        <v>-0.85199999999999998</v>
      </c>
      <c r="O2" t="s">
        <v>100</v>
      </c>
      <c r="P2" t="s">
        <v>51</v>
      </c>
      <c r="Q2" s="1" t="e">
        <v>#VALUE!</v>
      </c>
      <c r="R2">
        <v>4.13</v>
      </c>
      <c r="S2" s="42">
        <v>-0.41299999999999998</v>
      </c>
      <c r="T2" s="1">
        <v>0.439</v>
      </c>
      <c r="U2">
        <v>153.6</v>
      </c>
      <c r="V2" s="21">
        <v>18520.473600000001</v>
      </c>
      <c r="W2" t="s">
        <v>50</v>
      </c>
      <c r="X2" t="s">
        <v>103</v>
      </c>
      <c r="Y2" t="s">
        <v>103</v>
      </c>
      <c r="Z2" s="22" t="s">
        <v>103</v>
      </c>
      <c r="AA2" s="22" t="s">
        <v>103</v>
      </c>
      <c r="AB2">
        <v>26.9267</v>
      </c>
      <c r="AC2" s="13">
        <v>135</v>
      </c>
      <c r="AD2">
        <v>770</v>
      </c>
      <c r="AE2" t="s">
        <v>103</v>
      </c>
      <c r="AF2">
        <v>13.101333333333335</v>
      </c>
    </row>
    <row r="3" spans="1:33" x14ac:dyDescent="0.35">
      <c r="A3" s="2">
        <v>44721</v>
      </c>
      <c r="B3" t="s">
        <v>18</v>
      </c>
      <c r="C3" t="s">
        <v>19</v>
      </c>
      <c r="D3" t="s">
        <v>45</v>
      </c>
      <c r="E3" t="s">
        <v>46</v>
      </c>
      <c r="F3">
        <v>2</v>
      </c>
      <c r="G3" t="s">
        <v>37</v>
      </c>
      <c r="H3" t="s">
        <v>49</v>
      </c>
      <c r="I3" t="s">
        <v>437</v>
      </c>
      <c r="J3" t="s">
        <v>437</v>
      </c>
      <c r="K3" t="s">
        <v>23</v>
      </c>
      <c r="L3" s="1" t="s">
        <v>50</v>
      </c>
      <c r="M3">
        <v>6.54</v>
      </c>
      <c r="N3" s="1">
        <v>-0.65400000000000003</v>
      </c>
      <c r="O3" t="s">
        <v>48</v>
      </c>
      <c r="P3" t="s">
        <v>51</v>
      </c>
      <c r="Q3" s="1" t="s">
        <v>50</v>
      </c>
      <c r="R3">
        <v>10.49</v>
      </c>
      <c r="S3" s="42">
        <v>-1.0489999999999999</v>
      </c>
      <c r="T3" s="1">
        <v>-0.39499999999999991</v>
      </c>
      <c r="U3">
        <v>60.25</v>
      </c>
      <c r="V3" s="21">
        <v>2849.5990624999999</v>
      </c>
      <c r="W3" t="s">
        <v>50</v>
      </c>
      <c r="X3" t="s">
        <v>103</v>
      </c>
      <c r="Y3" t="s">
        <v>103</v>
      </c>
      <c r="Z3" s="22" t="s">
        <v>103</v>
      </c>
      <c r="AA3" s="22" t="s">
        <v>103</v>
      </c>
      <c r="AB3">
        <v>24.548100000000002</v>
      </c>
      <c r="AC3" s="36">
        <v>52</v>
      </c>
      <c r="AD3" s="36">
        <v>575</v>
      </c>
      <c r="AE3" t="s">
        <v>103</v>
      </c>
      <c r="AF3">
        <v>10.346666666666668</v>
      </c>
    </row>
    <row r="4" spans="1:33" x14ac:dyDescent="0.35">
      <c r="A4" s="2">
        <v>44735</v>
      </c>
      <c r="B4" t="s">
        <v>18</v>
      </c>
      <c r="C4" t="s">
        <v>141</v>
      </c>
      <c r="D4" t="s">
        <v>86</v>
      </c>
      <c r="E4" t="s">
        <v>46</v>
      </c>
      <c r="F4">
        <v>13</v>
      </c>
      <c r="G4" t="s">
        <v>43</v>
      </c>
      <c r="H4" t="s">
        <v>102</v>
      </c>
      <c r="I4" t="s">
        <v>407</v>
      </c>
      <c r="J4" t="s">
        <v>407</v>
      </c>
      <c r="K4" t="s">
        <v>150</v>
      </c>
      <c r="L4" s="1" t="s">
        <v>103</v>
      </c>
      <c r="M4" t="s">
        <v>103</v>
      </c>
      <c r="N4" s="1" t="s">
        <v>103</v>
      </c>
      <c r="O4" t="s">
        <v>151</v>
      </c>
      <c r="P4" t="s">
        <v>51</v>
      </c>
      <c r="Q4" s="1" t="s">
        <v>103</v>
      </c>
      <c r="S4" s="42" t="s">
        <v>103</v>
      </c>
      <c r="T4" s="1" t="s">
        <v>103</v>
      </c>
      <c r="U4">
        <v>153.6</v>
      </c>
      <c r="V4" s="21">
        <v>18520.473600000001</v>
      </c>
      <c r="W4" t="s">
        <v>50</v>
      </c>
      <c r="X4" t="s">
        <v>103</v>
      </c>
      <c r="Y4" t="s">
        <v>103</v>
      </c>
      <c r="Z4" s="22" t="s">
        <v>103</v>
      </c>
      <c r="AA4" s="22" t="s">
        <v>103</v>
      </c>
      <c r="AB4">
        <v>33.261499999999998</v>
      </c>
      <c r="AC4" s="13">
        <v>135</v>
      </c>
      <c r="AD4">
        <v>770</v>
      </c>
      <c r="AE4" t="s">
        <v>103</v>
      </c>
      <c r="AF4">
        <v>11.388095238095239</v>
      </c>
    </row>
    <row r="5" spans="1:33" x14ac:dyDescent="0.35">
      <c r="A5" s="2">
        <v>44747</v>
      </c>
      <c r="B5" t="s">
        <v>18</v>
      </c>
      <c r="C5" t="s">
        <v>155</v>
      </c>
      <c r="D5" t="s">
        <v>86</v>
      </c>
      <c r="E5" t="s">
        <v>46</v>
      </c>
      <c r="F5">
        <v>3</v>
      </c>
      <c r="G5" t="s">
        <v>43</v>
      </c>
      <c r="H5" t="s">
        <v>92</v>
      </c>
      <c r="I5" t="s">
        <v>408</v>
      </c>
      <c r="J5" t="s">
        <v>408</v>
      </c>
      <c r="K5" t="s">
        <v>161</v>
      </c>
      <c r="L5" s="1" t="s">
        <v>50</v>
      </c>
      <c r="M5">
        <v>7.53</v>
      </c>
      <c r="N5" s="1">
        <v>-0.753</v>
      </c>
      <c r="O5" t="s">
        <v>162</v>
      </c>
      <c r="P5" t="s">
        <v>50</v>
      </c>
      <c r="Q5" s="1" t="e">
        <v>#VALUE!</v>
      </c>
      <c r="R5">
        <v>10.35</v>
      </c>
      <c r="S5" s="42">
        <v>-1.0349999999999999</v>
      </c>
      <c r="T5" s="1">
        <v>-0.28199999999999992</v>
      </c>
      <c r="U5">
        <v>137.75</v>
      </c>
      <c r="V5" s="21">
        <v>14895.4240625</v>
      </c>
      <c r="W5" t="s">
        <v>50</v>
      </c>
      <c r="X5" t="s">
        <v>103</v>
      </c>
      <c r="Y5" t="s">
        <v>103</v>
      </c>
      <c r="Z5" s="22" t="s">
        <v>103</v>
      </c>
      <c r="AA5" s="22" t="s">
        <v>103</v>
      </c>
      <c r="AB5">
        <v>33.278799999999997</v>
      </c>
      <c r="AC5" s="13">
        <v>125.1</v>
      </c>
      <c r="AD5">
        <v>751</v>
      </c>
      <c r="AE5" t="s">
        <v>103</v>
      </c>
      <c r="AF5">
        <v>10.527403846153845</v>
      </c>
    </row>
    <row r="6" spans="1:33" x14ac:dyDescent="0.35">
      <c r="A6" s="2">
        <v>44762</v>
      </c>
      <c r="B6" t="s">
        <v>18</v>
      </c>
      <c r="C6" t="s">
        <v>181</v>
      </c>
      <c r="D6" t="s">
        <v>86</v>
      </c>
      <c r="E6" t="s">
        <v>46</v>
      </c>
      <c r="F6">
        <v>7</v>
      </c>
      <c r="G6" t="s">
        <v>43</v>
      </c>
      <c r="H6" t="s">
        <v>92</v>
      </c>
      <c r="I6" t="s">
        <v>408</v>
      </c>
      <c r="J6" t="s">
        <v>408</v>
      </c>
      <c r="K6" t="s">
        <v>182</v>
      </c>
      <c r="L6" s="1" t="s">
        <v>50</v>
      </c>
      <c r="N6" s="1" t="s">
        <v>103</v>
      </c>
      <c r="O6" t="s">
        <v>154</v>
      </c>
      <c r="P6" t="s">
        <v>103</v>
      </c>
      <c r="Q6" s="1" t="s">
        <v>103</v>
      </c>
      <c r="S6" s="44" t="s">
        <v>50</v>
      </c>
      <c r="T6" s="1" t="s">
        <v>103</v>
      </c>
      <c r="U6">
        <v>137.75</v>
      </c>
      <c r="V6" s="21">
        <v>14895.4240625</v>
      </c>
      <c r="W6" t="s">
        <v>50</v>
      </c>
      <c r="X6" t="s">
        <v>103</v>
      </c>
      <c r="Y6" t="s">
        <v>103</v>
      </c>
      <c r="Z6" s="22" t="s">
        <v>103</v>
      </c>
      <c r="AA6" s="22" t="s">
        <v>103</v>
      </c>
      <c r="AB6">
        <v>34.903799999999997</v>
      </c>
      <c r="AC6" s="13">
        <v>125.1</v>
      </c>
      <c r="AD6">
        <v>751</v>
      </c>
      <c r="AE6" t="s">
        <v>103</v>
      </c>
      <c r="AF6" s="4">
        <v>9.9694926084349991</v>
      </c>
    </row>
    <row r="7" spans="1:33" x14ac:dyDescent="0.35">
      <c r="A7" s="2">
        <v>44721</v>
      </c>
      <c r="B7" t="s">
        <v>18</v>
      </c>
      <c r="C7" t="s">
        <v>19</v>
      </c>
      <c r="D7" t="s">
        <v>20</v>
      </c>
      <c r="E7" t="s">
        <v>21</v>
      </c>
      <c r="F7">
        <v>12</v>
      </c>
      <c r="G7" t="s">
        <v>27</v>
      </c>
      <c r="H7" t="s">
        <v>35</v>
      </c>
      <c r="I7" t="s">
        <v>419</v>
      </c>
      <c r="J7" t="s">
        <v>419</v>
      </c>
      <c r="K7" t="s">
        <v>23</v>
      </c>
      <c r="L7" s="1">
        <v>0.54900000000000004</v>
      </c>
      <c r="M7">
        <v>5.56</v>
      </c>
      <c r="N7" s="1">
        <v>-0.55599999999999994</v>
      </c>
      <c r="O7" t="s">
        <v>24</v>
      </c>
      <c r="P7">
        <v>0.31</v>
      </c>
      <c r="Q7" s="1">
        <v>0.23900000000000005</v>
      </c>
      <c r="R7">
        <v>3.81</v>
      </c>
      <c r="S7" s="42">
        <v>-0.38100000000000001</v>
      </c>
      <c r="T7" s="1">
        <v>0.17499999999999993</v>
      </c>
      <c r="U7">
        <v>115.65</v>
      </c>
      <c r="V7" s="21">
        <v>10499.314162500001</v>
      </c>
      <c r="W7">
        <v>0.77096774193548401</v>
      </c>
      <c r="X7">
        <v>8.6394984757957755E-5</v>
      </c>
      <c r="Y7">
        <v>9.0708808703819744E-5</v>
      </c>
      <c r="Z7" s="22">
        <v>90.708808703819741</v>
      </c>
      <c r="AA7" s="22">
        <v>518.33604973611295</v>
      </c>
      <c r="AB7">
        <v>24.548100000000002</v>
      </c>
      <c r="AC7" s="13">
        <v>125</v>
      </c>
      <c r="AD7">
        <v>776</v>
      </c>
      <c r="AE7">
        <v>86.394984757957758</v>
      </c>
      <c r="AF7">
        <v>14.811333333333334</v>
      </c>
    </row>
    <row r="8" spans="1:33" x14ac:dyDescent="0.35">
      <c r="A8" s="46">
        <v>44747</v>
      </c>
      <c r="B8" s="44" t="s">
        <v>18</v>
      </c>
      <c r="C8" s="44" t="s">
        <v>155</v>
      </c>
      <c r="D8" s="44" t="s">
        <v>20</v>
      </c>
      <c r="E8" s="44" t="s">
        <v>21</v>
      </c>
      <c r="F8" s="44">
        <v>16</v>
      </c>
      <c r="G8" s="44" t="s">
        <v>27</v>
      </c>
      <c r="H8" s="44" t="s">
        <v>35</v>
      </c>
      <c r="I8" s="44" t="s">
        <v>419</v>
      </c>
      <c r="J8" s="44" t="s">
        <v>419</v>
      </c>
      <c r="K8" s="44" t="s">
        <v>143</v>
      </c>
      <c r="L8" s="42">
        <v>0.66900000000000004</v>
      </c>
      <c r="M8" s="44">
        <v>2.46</v>
      </c>
      <c r="N8" s="42">
        <v>-0.246</v>
      </c>
      <c r="O8" s="44" t="s">
        <v>163</v>
      </c>
      <c r="P8" s="44">
        <v>0.38300000000000001</v>
      </c>
      <c r="Q8" s="42">
        <v>0.28600000000000003</v>
      </c>
      <c r="R8" s="44">
        <v>2.79</v>
      </c>
      <c r="S8" s="42">
        <v>-0.27900000000000003</v>
      </c>
      <c r="T8" s="42">
        <v>-3.3000000000000029E-2</v>
      </c>
      <c r="U8" s="44">
        <v>115.65</v>
      </c>
      <c r="V8" s="44">
        <v>10499.314162500001</v>
      </c>
      <c r="W8" s="45">
        <v>0.7467362924281985</v>
      </c>
      <c r="X8">
        <v>8.3064576927022543E-5</v>
      </c>
      <c r="Y8">
        <v>8.7212108893195843E-5</v>
      </c>
      <c r="Z8" s="22">
        <v>87.212108893195847</v>
      </c>
      <c r="AA8" s="22">
        <v>2642.79117858169</v>
      </c>
      <c r="AB8" s="44">
        <v>33.278799999999997</v>
      </c>
      <c r="AC8" s="13">
        <v>125</v>
      </c>
      <c r="AD8">
        <v>776</v>
      </c>
      <c r="AE8">
        <v>83.064576927022543</v>
      </c>
      <c r="AF8">
        <v>11.802345679012349</v>
      </c>
    </row>
    <row r="9" spans="1:33" x14ac:dyDescent="0.35">
      <c r="A9" s="2">
        <v>44747</v>
      </c>
      <c r="B9" t="s">
        <v>18</v>
      </c>
      <c r="C9" t="s">
        <v>155</v>
      </c>
      <c r="D9" t="s">
        <v>20</v>
      </c>
      <c r="E9" t="s">
        <v>21</v>
      </c>
      <c r="F9">
        <v>16</v>
      </c>
      <c r="G9" t="s">
        <v>27</v>
      </c>
      <c r="H9" t="s">
        <v>35</v>
      </c>
      <c r="I9" t="s">
        <v>419</v>
      </c>
      <c r="J9" t="s">
        <v>419</v>
      </c>
      <c r="K9" t="s">
        <v>143</v>
      </c>
      <c r="L9" s="1">
        <v>0.66900000000000004</v>
      </c>
      <c r="M9">
        <v>2.46</v>
      </c>
      <c r="N9" s="1">
        <v>-0.246</v>
      </c>
      <c r="O9" t="s">
        <v>163</v>
      </c>
      <c r="P9">
        <v>0.38300000000000001</v>
      </c>
      <c r="Q9" s="1">
        <v>0.28600000000000003</v>
      </c>
      <c r="R9">
        <v>7.79</v>
      </c>
      <c r="S9" s="42">
        <v>-0.77900000000000003</v>
      </c>
      <c r="T9" s="1">
        <v>-0.53300000000000003</v>
      </c>
      <c r="U9">
        <v>115.65</v>
      </c>
      <c r="V9" s="21">
        <v>10499.314162500001</v>
      </c>
      <c r="W9">
        <v>0.7467362924281985</v>
      </c>
      <c r="X9">
        <v>8.3064576927022543E-5</v>
      </c>
      <c r="Y9">
        <v>8.7212108893195843E-5</v>
      </c>
      <c r="Z9" s="22">
        <v>87.212108893195847</v>
      </c>
      <c r="AA9" s="22">
        <v>163.62496978085522</v>
      </c>
      <c r="AB9">
        <v>33.278799999999997</v>
      </c>
      <c r="AC9" s="13">
        <v>125</v>
      </c>
      <c r="AD9">
        <v>776</v>
      </c>
      <c r="AE9">
        <v>83.064576927022543</v>
      </c>
      <c r="AF9">
        <v>11.802345679012349</v>
      </c>
    </row>
    <row r="10" spans="1:33" x14ac:dyDescent="0.35">
      <c r="A10" s="2">
        <v>44779</v>
      </c>
      <c r="B10" s="6" t="s">
        <v>18</v>
      </c>
      <c r="C10" s="6" t="s">
        <v>196</v>
      </c>
      <c r="D10" t="s">
        <v>20</v>
      </c>
      <c r="E10" t="s">
        <v>21</v>
      </c>
      <c r="F10">
        <v>6</v>
      </c>
      <c r="G10" t="s">
        <v>27</v>
      </c>
      <c r="H10" t="s">
        <v>35</v>
      </c>
      <c r="I10" t="s">
        <v>419</v>
      </c>
      <c r="J10" t="s">
        <v>419</v>
      </c>
      <c r="K10" t="s">
        <v>117</v>
      </c>
      <c r="L10" s="1">
        <v>0.64400000000000002</v>
      </c>
      <c r="M10">
        <v>2.35</v>
      </c>
      <c r="N10" s="1">
        <v>-0.23500000000000001</v>
      </c>
      <c r="O10" s="6" t="s">
        <v>213</v>
      </c>
      <c r="P10">
        <v>0.372</v>
      </c>
      <c r="Q10" s="1">
        <v>0.27200000000000002</v>
      </c>
      <c r="R10">
        <v>6.37</v>
      </c>
      <c r="S10" s="42">
        <v>-0.63700000000000001</v>
      </c>
      <c r="T10" s="1">
        <v>-0.40200000000000002</v>
      </c>
      <c r="U10">
        <v>115.65</v>
      </c>
      <c r="V10" s="21">
        <v>10499.314162500001</v>
      </c>
      <c r="W10">
        <v>0.73118279569892475</v>
      </c>
      <c r="X10">
        <v>8.0939948414035666E-5</v>
      </c>
      <c r="Y10">
        <v>8.498139466955041E-5</v>
      </c>
      <c r="Z10" s="22">
        <v>84.981394669550411</v>
      </c>
      <c r="AA10" s="22">
        <v>211.39650415311047</v>
      </c>
      <c r="AB10">
        <v>31.516500000000001</v>
      </c>
      <c r="AC10" s="13">
        <v>125</v>
      </c>
      <c r="AD10">
        <v>776</v>
      </c>
      <c r="AE10">
        <v>80.939948414035669</v>
      </c>
      <c r="AF10">
        <v>13.38048963335333</v>
      </c>
    </row>
    <row r="11" spans="1:33" x14ac:dyDescent="0.35">
      <c r="A11" s="9">
        <v>44721</v>
      </c>
      <c r="B11" s="4" t="s">
        <v>18</v>
      </c>
      <c r="C11" s="4" t="s">
        <v>19</v>
      </c>
      <c r="D11" s="4" t="s">
        <v>20</v>
      </c>
      <c r="E11" s="4" t="s">
        <v>21</v>
      </c>
      <c r="F11" s="4">
        <v>3</v>
      </c>
      <c r="G11" s="4" t="s">
        <v>27</v>
      </c>
      <c r="H11" s="4" t="s">
        <v>35</v>
      </c>
      <c r="I11" s="4" t="s">
        <v>419</v>
      </c>
      <c r="J11" s="4" t="s">
        <v>419</v>
      </c>
      <c r="K11" s="4" t="s">
        <v>23</v>
      </c>
      <c r="L11" s="3">
        <v>0.46200000000000002</v>
      </c>
      <c r="M11" s="4">
        <v>1.85</v>
      </c>
      <c r="N11" s="3">
        <v>-0.185</v>
      </c>
      <c r="O11" s="4" t="s">
        <v>32</v>
      </c>
      <c r="P11" s="4">
        <v>0.27400000000000002</v>
      </c>
      <c r="Q11" s="3">
        <v>0.188</v>
      </c>
      <c r="R11" s="4">
        <v>2.5099999999999998</v>
      </c>
      <c r="S11" s="43">
        <v>-0.251</v>
      </c>
      <c r="T11" s="3">
        <v>-6.6000000000000003E-2</v>
      </c>
      <c r="U11" s="4">
        <v>115.65</v>
      </c>
      <c r="V11" s="21">
        <v>10499.314162500001</v>
      </c>
      <c r="W11" s="4">
        <v>0.68613138686131381</v>
      </c>
      <c r="X11">
        <v>7.484526510327697E-5</v>
      </c>
      <c r="Y11">
        <v>7.8582395189490291E-5</v>
      </c>
      <c r="Z11" s="22">
        <v>78.582395189490285</v>
      </c>
      <c r="AA11" s="22">
        <v>1190.6423513559134</v>
      </c>
      <c r="AB11">
        <v>24.548100000000002</v>
      </c>
      <c r="AC11" s="13">
        <v>125</v>
      </c>
      <c r="AD11">
        <v>776</v>
      </c>
      <c r="AE11">
        <v>74.845265103276972</v>
      </c>
      <c r="AF11">
        <v>14.811333333333334</v>
      </c>
      <c r="AG11" s="4"/>
    </row>
    <row r="12" spans="1:33" x14ac:dyDescent="0.35">
      <c r="A12" s="2">
        <v>44762</v>
      </c>
      <c r="B12" t="s">
        <v>18</v>
      </c>
      <c r="C12" t="s">
        <v>181</v>
      </c>
      <c r="D12" t="s">
        <v>20</v>
      </c>
      <c r="E12" t="s">
        <v>21</v>
      </c>
      <c r="F12">
        <v>15</v>
      </c>
      <c r="G12" t="s">
        <v>27</v>
      </c>
      <c r="H12" t="s">
        <v>35</v>
      </c>
      <c r="I12" t="s">
        <v>419</v>
      </c>
      <c r="J12" t="s">
        <v>419</v>
      </c>
      <c r="K12" t="s">
        <v>184</v>
      </c>
      <c r="L12" s="1">
        <v>0.67200000000000004</v>
      </c>
      <c r="N12" s="1" t="s">
        <v>103</v>
      </c>
      <c r="O12" t="s">
        <v>185</v>
      </c>
      <c r="P12">
        <v>0.40799999999999997</v>
      </c>
      <c r="Q12" s="1">
        <v>0.26400000000000007</v>
      </c>
      <c r="R12">
        <v>1.59</v>
      </c>
      <c r="S12" s="42">
        <v>-0.159</v>
      </c>
      <c r="T12" s="1" t="s">
        <v>103</v>
      </c>
      <c r="U12">
        <v>115.65</v>
      </c>
      <c r="V12" s="21">
        <v>10499.314162500001</v>
      </c>
      <c r="W12">
        <v>0.64705882352941202</v>
      </c>
      <c r="X12">
        <v>6.9633581750603381E-5</v>
      </c>
      <c r="Y12">
        <v>7.3110485105971163E-5</v>
      </c>
      <c r="Z12" s="22">
        <v>73.110485105971165</v>
      </c>
      <c r="AA12" s="22" t="s">
        <v>103</v>
      </c>
      <c r="AB12">
        <v>34.903799999999997</v>
      </c>
      <c r="AC12" s="13">
        <v>125</v>
      </c>
      <c r="AD12">
        <v>776</v>
      </c>
      <c r="AE12">
        <v>69.633581750603383</v>
      </c>
      <c r="AF12">
        <v>11.020894580054243</v>
      </c>
    </row>
    <row r="13" spans="1:33" x14ac:dyDescent="0.35">
      <c r="A13" s="2">
        <v>44722</v>
      </c>
      <c r="B13" t="s">
        <v>18</v>
      </c>
      <c r="C13" t="s">
        <v>19</v>
      </c>
      <c r="D13" t="s">
        <v>109</v>
      </c>
      <c r="E13" t="s">
        <v>21</v>
      </c>
      <c r="F13">
        <v>4</v>
      </c>
      <c r="G13" t="s">
        <v>41</v>
      </c>
      <c r="H13" t="s">
        <v>101</v>
      </c>
      <c r="I13" t="s">
        <v>448</v>
      </c>
      <c r="J13" t="s">
        <v>448</v>
      </c>
      <c r="K13" t="s">
        <v>117</v>
      </c>
      <c r="L13" s="1">
        <v>0.52400000000000002</v>
      </c>
      <c r="M13">
        <v>1.42</v>
      </c>
      <c r="N13" s="1">
        <v>-0.14199999999999999</v>
      </c>
      <c r="O13" t="s">
        <v>118</v>
      </c>
      <c r="P13">
        <v>0.33300000000000002</v>
      </c>
      <c r="Q13" s="1">
        <v>0.191</v>
      </c>
      <c r="R13">
        <v>14.62</v>
      </c>
      <c r="S13" s="42">
        <v>-1.462</v>
      </c>
      <c r="T13" s="1">
        <v>-1.32</v>
      </c>
      <c r="U13">
        <v>112.9</v>
      </c>
      <c r="V13" s="21">
        <v>10005.931850000001</v>
      </c>
      <c r="W13">
        <v>0.57357357357357353</v>
      </c>
      <c r="X13">
        <v>6.0030254564193116E-5</v>
      </c>
      <c r="Y13">
        <v>6.006586361074678E-5</v>
      </c>
      <c r="Z13" s="22">
        <v>60.065863610746781</v>
      </c>
      <c r="AA13" s="22">
        <v>45.50444212935362</v>
      </c>
      <c r="AB13">
        <v>27.385200000000001</v>
      </c>
      <c r="AC13" s="36">
        <v>93.8</v>
      </c>
      <c r="AD13" s="36">
        <v>803</v>
      </c>
      <c r="AE13">
        <v>60.030254564193115</v>
      </c>
      <c r="AF13">
        <v>18.418666666666667</v>
      </c>
    </row>
    <row r="14" spans="1:33" x14ac:dyDescent="0.35">
      <c r="A14" s="2">
        <v>44792</v>
      </c>
      <c r="B14" s="6" t="s">
        <v>18</v>
      </c>
      <c r="C14" s="6" t="s">
        <v>214</v>
      </c>
      <c r="D14" t="s">
        <v>20</v>
      </c>
      <c r="E14" t="s">
        <v>21</v>
      </c>
      <c r="F14">
        <v>14</v>
      </c>
      <c r="G14" t="s">
        <v>27</v>
      </c>
      <c r="H14" t="s">
        <v>35</v>
      </c>
      <c r="I14" t="s">
        <v>419</v>
      </c>
      <c r="J14" t="s">
        <v>419</v>
      </c>
      <c r="K14" t="s">
        <v>227</v>
      </c>
      <c r="L14" s="1">
        <v>0.58699999999999997</v>
      </c>
      <c r="M14">
        <v>2.38</v>
      </c>
      <c r="N14" s="1">
        <v>-0.23799999999999999</v>
      </c>
      <c r="O14" t="s">
        <v>228</v>
      </c>
      <c r="P14">
        <v>0.379</v>
      </c>
      <c r="Q14" s="1">
        <v>0.20799999999999996</v>
      </c>
      <c r="R14">
        <v>27.56</v>
      </c>
      <c r="S14" s="42">
        <v>-2.7559999999999998</v>
      </c>
      <c r="T14" s="1">
        <v>-2.5179999999999998</v>
      </c>
      <c r="U14">
        <v>115.65</v>
      </c>
      <c r="V14" s="21">
        <v>10499.314162500001</v>
      </c>
      <c r="W14">
        <v>0.54881266490765157</v>
      </c>
      <c r="X14">
        <v>5.6856229996789293E-5</v>
      </c>
      <c r="Y14">
        <v>5.9695142083164716E-5</v>
      </c>
      <c r="Z14" s="22">
        <v>59.695142083164718</v>
      </c>
      <c r="AA14" s="22">
        <v>23.707363813806484</v>
      </c>
      <c r="AB14">
        <v>34.301699999999997</v>
      </c>
      <c r="AC14" s="13">
        <v>125</v>
      </c>
      <c r="AD14">
        <v>776</v>
      </c>
      <c r="AE14">
        <v>56.856229996789295</v>
      </c>
      <c r="AF14">
        <v>12.126990262931423</v>
      </c>
    </row>
    <row r="15" spans="1:33" x14ac:dyDescent="0.35">
      <c r="A15" s="2">
        <v>44722</v>
      </c>
      <c r="B15" t="s">
        <v>18</v>
      </c>
      <c r="C15" t="s">
        <v>19</v>
      </c>
      <c r="D15" t="s">
        <v>123</v>
      </c>
      <c r="E15" t="s">
        <v>21</v>
      </c>
      <c r="F15">
        <v>4</v>
      </c>
      <c r="G15" t="s">
        <v>27</v>
      </c>
      <c r="H15" t="s">
        <v>52</v>
      </c>
      <c r="I15" t="s">
        <v>456</v>
      </c>
      <c r="J15" t="s">
        <v>456</v>
      </c>
      <c r="K15" t="s">
        <v>125</v>
      </c>
      <c r="L15" s="1">
        <v>0.53500000000000003</v>
      </c>
      <c r="M15">
        <v>1.43</v>
      </c>
      <c r="N15" s="1">
        <v>-0.14299999999999999</v>
      </c>
      <c r="O15" t="s">
        <v>126</v>
      </c>
      <c r="P15">
        <v>0.36</v>
      </c>
      <c r="Q15" s="1">
        <v>0.17500000000000004</v>
      </c>
      <c r="R15">
        <v>12.1</v>
      </c>
      <c r="S15" s="42">
        <v>-1.21</v>
      </c>
      <c r="T15" s="1">
        <v>-1.0669999999999999</v>
      </c>
      <c r="U15">
        <v>119.2</v>
      </c>
      <c r="V15" s="21">
        <v>11153.782400000002</v>
      </c>
      <c r="W15">
        <v>0.48611111111111127</v>
      </c>
      <c r="X15">
        <v>4.8968682655280221E-5</v>
      </c>
      <c r="Y15">
        <v>5.4618603075164986E-5</v>
      </c>
      <c r="Z15" s="22">
        <v>54.618603075164984</v>
      </c>
      <c r="AA15" s="22">
        <v>51.188943838017792</v>
      </c>
      <c r="AB15">
        <v>27.385200000000001</v>
      </c>
      <c r="AC15" s="36">
        <v>107</v>
      </c>
      <c r="AD15" s="36">
        <v>840</v>
      </c>
      <c r="AE15">
        <v>48.968682655280219</v>
      </c>
      <c r="AF15">
        <v>16.475333333333335</v>
      </c>
    </row>
    <row r="16" spans="1:33" x14ac:dyDescent="0.35">
      <c r="A16" s="2">
        <v>44734</v>
      </c>
      <c r="B16" t="s">
        <v>18</v>
      </c>
      <c r="C16" t="s">
        <v>141</v>
      </c>
      <c r="D16" t="s">
        <v>109</v>
      </c>
      <c r="E16" t="s">
        <v>21</v>
      </c>
      <c r="F16">
        <v>13</v>
      </c>
      <c r="G16" t="s">
        <v>41</v>
      </c>
      <c r="H16" t="s">
        <v>101</v>
      </c>
      <c r="I16" t="s">
        <v>448</v>
      </c>
      <c r="J16" t="s">
        <v>448</v>
      </c>
      <c r="K16" t="s">
        <v>145</v>
      </c>
      <c r="L16" s="1">
        <v>0.621</v>
      </c>
      <c r="M16">
        <v>2.31</v>
      </c>
      <c r="N16" s="1">
        <v>-0.23100000000000001</v>
      </c>
      <c r="O16" t="s">
        <v>147</v>
      </c>
      <c r="P16">
        <v>0.41499999999999998</v>
      </c>
      <c r="Q16" s="1">
        <v>0.20600000000000002</v>
      </c>
      <c r="R16">
        <v>21.61</v>
      </c>
      <c r="S16" s="42">
        <v>-2.161</v>
      </c>
      <c r="T16" s="1">
        <v>-1.93</v>
      </c>
      <c r="U16">
        <v>112.9</v>
      </c>
      <c r="V16" s="21">
        <v>10005.931850000001</v>
      </c>
      <c r="W16">
        <v>0.49638554216867475</v>
      </c>
      <c r="X16">
        <v>5.0245862160678202E-5</v>
      </c>
      <c r="Y16">
        <v>5.0275667252423984E-5</v>
      </c>
      <c r="Z16" s="22">
        <v>50.275667252423986</v>
      </c>
      <c r="AA16" s="22">
        <v>26.049568524572013</v>
      </c>
      <c r="AB16">
        <v>31.695499999999999</v>
      </c>
      <c r="AC16" s="36">
        <v>93.8</v>
      </c>
      <c r="AD16" s="36">
        <v>803</v>
      </c>
      <c r="AE16">
        <v>50.2458621606782</v>
      </c>
      <c r="AF16">
        <v>15.591269841269842</v>
      </c>
    </row>
    <row r="17" spans="1:33" s="4" customFormat="1" x14ac:dyDescent="0.35">
      <c r="A17" s="2">
        <v>44721</v>
      </c>
      <c r="B17" t="s">
        <v>18</v>
      </c>
      <c r="C17" t="s">
        <v>19</v>
      </c>
      <c r="D17" t="s">
        <v>20</v>
      </c>
      <c r="E17" t="s">
        <v>21</v>
      </c>
      <c r="F17">
        <v>14</v>
      </c>
      <c r="G17" t="s">
        <v>29</v>
      </c>
      <c r="H17" t="s">
        <v>76</v>
      </c>
      <c r="I17" t="s">
        <v>427</v>
      </c>
      <c r="J17" t="s">
        <v>427</v>
      </c>
      <c r="K17" t="s">
        <v>23</v>
      </c>
      <c r="L17" s="1">
        <v>0.46800000000000003</v>
      </c>
      <c r="M17">
        <v>2.09</v>
      </c>
      <c r="N17" s="1">
        <v>-0.20899999999999999</v>
      </c>
      <c r="O17" t="s">
        <v>24</v>
      </c>
      <c r="P17">
        <v>0.24399999999999999</v>
      </c>
      <c r="Q17" s="1">
        <v>0.22400000000000003</v>
      </c>
      <c r="R17">
        <v>17.5</v>
      </c>
      <c r="S17" s="42">
        <v>-1.75</v>
      </c>
      <c r="T17" s="1">
        <v>-1.5409999999999999</v>
      </c>
      <c r="U17">
        <v>75.5</v>
      </c>
      <c r="V17" s="21">
        <v>4474.69625</v>
      </c>
      <c r="W17">
        <v>0.91803278688524603</v>
      </c>
      <c r="X17">
        <v>1.071088596950812E-4</v>
      </c>
      <c r="Y17">
        <v>4.79279612819356E-5</v>
      </c>
      <c r="Z17" s="22">
        <v>47.927961281935602</v>
      </c>
      <c r="AA17" s="22">
        <v>31.101856769588323</v>
      </c>
      <c r="AB17">
        <v>24.548100000000002</v>
      </c>
      <c r="AC17" s="36">
        <v>71.3</v>
      </c>
      <c r="AD17" s="36">
        <v>778</v>
      </c>
      <c r="AE17">
        <v>107.10885969508121</v>
      </c>
      <c r="AF17">
        <v>14.811333333333334</v>
      </c>
      <c r="AG17"/>
    </row>
    <row r="18" spans="1:33" x14ac:dyDescent="0.35">
      <c r="A18" s="2">
        <v>44721</v>
      </c>
      <c r="B18" t="s">
        <v>18</v>
      </c>
      <c r="C18" t="s">
        <v>19</v>
      </c>
      <c r="D18" t="s">
        <v>45</v>
      </c>
      <c r="E18" t="s">
        <v>46</v>
      </c>
      <c r="F18">
        <v>3</v>
      </c>
      <c r="G18" t="s">
        <v>27</v>
      </c>
      <c r="H18" t="s">
        <v>34</v>
      </c>
      <c r="I18" t="s">
        <v>432</v>
      </c>
      <c r="J18" t="s">
        <v>432</v>
      </c>
      <c r="K18" t="s">
        <v>23</v>
      </c>
      <c r="L18" s="1">
        <v>0.68600000000000005</v>
      </c>
      <c r="M18">
        <v>4.6399999999999997</v>
      </c>
      <c r="N18" s="1">
        <v>-0.46399999999999997</v>
      </c>
      <c r="O18" t="s">
        <v>48</v>
      </c>
      <c r="P18">
        <v>0.48</v>
      </c>
      <c r="Q18" s="1">
        <v>0.20600000000000007</v>
      </c>
      <c r="R18">
        <v>1.0900000000000001</v>
      </c>
      <c r="S18" s="42">
        <v>-0.10900000000000001</v>
      </c>
      <c r="T18" s="1">
        <v>0.35499999999999998</v>
      </c>
      <c r="U18">
        <v>117.65</v>
      </c>
      <c r="V18" s="21">
        <v>10865.595162500002</v>
      </c>
      <c r="W18">
        <v>0.42916666666666681</v>
      </c>
      <c r="X18">
        <v>4.2005827681874422E-5</v>
      </c>
      <c r="Y18">
        <v>4.5641831805698334E-5</v>
      </c>
      <c r="Z18" s="22">
        <v>45.641831805698331</v>
      </c>
      <c r="AA18" s="22">
        <v>128.56854029774178</v>
      </c>
      <c r="AB18">
        <v>24.548100000000002</v>
      </c>
      <c r="AC18" s="36">
        <v>97</v>
      </c>
      <c r="AD18" s="36">
        <v>770</v>
      </c>
      <c r="AE18">
        <v>42.005827681874422</v>
      </c>
      <c r="AF18">
        <v>10.346666666666668</v>
      </c>
    </row>
    <row r="19" spans="1:33" x14ac:dyDescent="0.35">
      <c r="A19" s="2">
        <v>44747</v>
      </c>
      <c r="B19" t="s">
        <v>18</v>
      </c>
      <c r="C19" t="s">
        <v>155</v>
      </c>
      <c r="D19" t="s">
        <v>86</v>
      </c>
      <c r="E19" t="s">
        <v>46</v>
      </c>
      <c r="F19">
        <v>1</v>
      </c>
      <c r="G19" t="s">
        <v>43</v>
      </c>
      <c r="H19" t="s">
        <v>102</v>
      </c>
      <c r="I19" t="s">
        <v>407</v>
      </c>
      <c r="J19" t="s">
        <v>407</v>
      </c>
      <c r="K19" t="s">
        <v>161</v>
      </c>
      <c r="L19" s="1">
        <v>0.67500000000000004</v>
      </c>
      <c r="M19">
        <v>7.95</v>
      </c>
      <c r="N19" s="1">
        <v>-0.79500000000000004</v>
      </c>
      <c r="O19" t="s">
        <v>162</v>
      </c>
      <c r="P19">
        <v>0.85499999999999998</v>
      </c>
      <c r="Q19" s="1">
        <v>-0.17999999999999994</v>
      </c>
      <c r="R19">
        <v>10.78</v>
      </c>
      <c r="S19" s="42">
        <v>-1.0779999999999998</v>
      </c>
      <c r="T19" s="1">
        <v>-0.28299999999999981</v>
      </c>
      <c r="U19">
        <v>153.6</v>
      </c>
      <c r="V19" s="21">
        <v>18520.473600000001</v>
      </c>
      <c r="W19">
        <v>0.26666666666666655</v>
      </c>
      <c r="X19">
        <v>2.3383766775796265E-5</v>
      </c>
      <c r="Y19">
        <v>4.3307843523969184E-5</v>
      </c>
      <c r="Z19" s="22">
        <v>43.307843523969183</v>
      </c>
      <c r="AA19" s="22">
        <v>153.03124920130463</v>
      </c>
      <c r="AB19">
        <v>33.278799999999997</v>
      </c>
      <c r="AC19" s="13">
        <v>135</v>
      </c>
      <c r="AD19">
        <v>770</v>
      </c>
      <c r="AE19">
        <v>23.383766775796264</v>
      </c>
      <c r="AF19">
        <v>10.527403846153845</v>
      </c>
    </row>
    <row r="20" spans="1:33" x14ac:dyDescent="0.35">
      <c r="A20" s="2">
        <v>44721</v>
      </c>
      <c r="B20" t="s">
        <v>18</v>
      </c>
      <c r="C20" t="s">
        <v>19</v>
      </c>
      <c r="D20" t="s">
        <v>20</v>
      </c>
      <c r="E20" t="s">
        <v>21</v>
      </c>
      <c r="F20">
        <v>13</v>
      </c>
      <c r="G20" t="s">
        <v>28</v>
      </c>
      <c r="H20" t="s">
        <v>92</v>
      </c>
      <c r="I20" t="s">
        <v>420</v>
      </c>
      <c r="J20" t="s">
        <v>420</v>
      </c>
      <c r="K20" t="s">
        <v>23</v>
      </c>
      <c r="L20" s="1">
        <v>0.74299999999999999</v>
      </c>
      <c r="M20">
        <v>6.69</v>
      </c>
      <c r="N20" s="1">
        <v>-0.66900000000000004</v>
      </c>
      <c r="O20" t="s">
        <v>24</v>
      </c>
      <c r="P20">
        <v>0.42199999999999999</v>
      </c>
      <c r="Q20" s="1">
        <v>0.32100000000000001</v>
      </c>
      <c r="R20">
        <v>5.14</v>
      </c>
      <c r="S20" s="42">
        <v>-0.51400000000000001</v>
      </c>
      <c r="T20" s="1">
        <v>0.15500000000000003</v>
      </c>
      <c r="U20">
        <v>80.3</v>
      </c>
      <c r="V20" s="21">
        <v>5061.75065</v>
      </c>
      <c r="W20">
        <v>0.76066350710900477</v>
      </c>
      <c r="X20">
        <v>8.4975754455931952E-5</v>
      </c>
      <c r="Y20">
        <v>4.3012608035155395E-5</v>
      </c>
      <c r="Z20" s="22">
        <v>43.012608035155395</v>
      </c>
      <c r="AA20" s="22">
        <v>277.50069700100249</v>
      </c>
      <c r="AB20">
        <v>24.548100000000002</v>
      </c>
      <c r="AC20" s="36">
        <v>84.6</v>
      </c>
      <c r="AD20" s="36">
        <v>716</v>
      </c>
      <c r="AE20">
        <v>84.975754455931948</v>
      </c>
      <c r="AF20">
        <v>14.811333333333334</v>
      </c>
    </row>
    <row r="21" spans="1:33" x14ac:dyDescent="0.35">
      <c r="A21" s="2">
        <v>44748</v>
      </c>
      <c r="B21" t="s">
        <v>18</v>
      </c>
      <c r="C21" t="s">
        <v>155</v>
      </c>
      <c r="D21" t="s">
        <v>45</v>
      </c>
      <c r="E21" t="s">
        <v>46</v>
      </c>
      <c r="F21">
        <v>16</v>
      </c>
      <c r="G21" t="s">
        <v>27</v>
      </c>
      <c r="H21" t="s">
        <v>34</v>
      </c>
      <c r="I21" t="s">
        <v>432</v>
      </c>
      <c r="J21" t="s">
        <v>432</v>
      </c>
      <c r="K21" t="s">
        <v>171</v>
      </c>
      <c r="L21" s="1">
        <v>0.73899999999999999</v>
      </c>
      <c r="M21">
        <v>4.17</v>
      </c>
      <c r="N21" s="1">
        <v>-0.41699999999999998</v>
      </c>
      <c r="O21" t="s">
        <v>112</v>
      </c>
      <c r="P21">
        <v>0.52900000000000003</v>
      </c>
      <c r="Q21" s="1">
        <v>0.20999999999999996</v>
      </c>
      <c r="R21">
        <v>10.029999999999999</v>
      </c>
      <c r="S21" s="42">
        <v>-1.0029999999999999</v>
      </c>
      <c r="T21" s="1">
        <v>-0.58599999999999985</v>
      </c>
      <c r="U21">
        <v>117.65</v>
      </c>
      <c r="V21" s="21">
        <v>10865.595162500002</v>
      </c>
      <c r="W21">
        <v>0.39697542533081276</v>
      </c>
      <c r="X21">
        <v>3.8161459923711531E-5</v>
      </c>
      <c r="Y21">
        <v>4.1464697434101771E-5</v>
      </c>
      <c r="Z21" s="22">
        <v>41.464697434101772</v>
      </c>
      <c r="AA21" s="22">
        <v>70.758869341470614</v>
      </c>
      <c r="AB21">
        <v>33.4651</v>
      </c>
      <c r="AC21" s="36">
        <v>97</v>
      </c>
      <c r="AD21" s="36">
        <v>770</v>
      </c>
      <c r="AE21">
        <v>38.161459923711533</v>
      </c>
      <c r="AF21" s="48">
        <v>7.6280448717948737</v>
      </c>
    </row>
    <row r="22" spans="1:33" x14ac:dyDescent="0.35">
      <c r="A22" s="2">
        <v>44778</v>
      </c>
      <c r="B22" s="6" t="s">
        <v>18</v>
      </c>
      <c r="C22" s="6" t="s">
        <v>196</v>
      </c>
      <c r="D22" t="s">
        <v>45</v>
      </c>
      <c r="E22" t="s">
        <v>46</v>
      </c>
      <c r="F22">
        <v>16</v>
      </c>
      <c r="G22" t="s">
        <v>27</v>
      </c>
      <c r="H22" t="s">
        <v>34</v>
      </c>
      <c r="I22" t="s">
        <v>432</v>
      </c>
      <c r="J22" t="s">
        <v>432</v>
      </c>
      <c r="K22" t="s">
        <v>171</v>
      </c>
      <c r="L22" s="1">
        <v>0.73699999999999999</v>
      </c>
      <c r="M22">
        <v>3.75</v>
      </c>
      <c r="N22" s="1">
        <v>-0.375</v>
      </c>
      <c r="O22" s="6" t="s">
        <v>175</v>
      </c>
      <c r="P22">
        <v>0.53100000000000003</v>
      </c>
      <c r="Q22" s="1">
        <v>0.20599999999999996</v>
      </c>
      <c r="R22">
        <v>5.67</v>
      </c>
      <c r="S22" s="42">
        <v>-0.56699999999999995</v>
      </c>
      <c r="T22" s="1">
        <v>-0.19199999999999995</v>
      </c>
      <c r="U22">
        <v>117.65</v>
      </c>
      <c r="V22" s="21">
        <v>10865.595162500002</v>
      </c>
      <c r="W22">
        <v>0.38794726930320139</v>
      </c>
      <c r="X22">
        <v>3.7095920675983669E-5</v>
      </c>
      <c r="Y22">
        <v>4.0306925624545195E-5</v>
      </c>
      <c r="Z22" s="22">
        <v>40.306925624545194</v>
      </c>
      <c r="AA22" s="22">
        <v>209.93190429450627</v>
      </c>
      <c r="AB22">
        <v>33.254899999999999</v>
      </c>
      <c r="AC22" s="36">
        <v>97</v>
      </c>
      <c r="AD22" s="36">
        <v>770</v>
      </c>
      <c r="AE22">
        <v>37.09592067598367</v>
      </c>
      <c r="AF22">
        <v>8.7075468826202727</v>
      </c>
    </row>
    <row r="23" spans="1:33" x14ac:dyDescent="0.35">
      <c r="A23" s="2">
        <v>44779</v>
      </c>
      <c r="B23" s="6" t="s">
        <v>18</v>
      </c>
      <c r="C23" s="6" t="s">
        <v>196</v>
      </c>
      <c r="D23" t="s">
        <v>86</v>
      </c>
      <c r="E23" t="s">
        <v>46</v>
      </c>
      <c r="F23">
        <v>6</v>
      </c>
      <c r="G23" t="s">
        <v>41</v>
      </c>
      <c r="H23" t="s">
        <v>52</v>
      </c>
      <c r="I23" t="s">
        <v>403</v>
      </c>
      <c r="J23" t="s">
        <v>403</v>
      </c>
      <c r="K23" t="s">
        <v>150</v>
      </c>
      <c r="L23" s="1">
        <v>0.70899999999999996</v>
      </c>
      <c r="M23">
        <v>6.56</v>
      </c>
      <c r="N23" s="1">
        <v>-0.65599999999999992</v>
      </c>
      <c r="O23" s="6" t="s">
        <v>211</v>
      </c>
      <c r="P23">
        <v>0.51100000000000001</v>
      </c>
      <c r="Q23" s="1">
        <v>0.19799999999999995</v>
      </c>
      <c r="R23">
        <v>21.45</v>
      </c>
      <c r="S23" s="42">
        <v>-2.145</v>
      </c>
      <c r="T23" s="1">
        <v>-1.4890000000000001</v>
      </c>
      <c r="U23">
        <v>117.25</v>
      </c>
      <c r="V23" s="21">
        <v>10791.836562500001</v>
      </c>
      <c r="W23">
        <v>0.38747553816046959</v>
      </c>
      <c r="X23">
        <v>3.7040401240853576E-5</v>
      </c>
      <c r="Y23">
        <v>3.9973395640071403E-5</v>
      </c>
      <c r="Z23" s="22">
        <v>39.973395640071402</v>
      </c>
      <c r="AA23" s="22">
        <v>26.845799623956616</v>
      </c>
      <c r="AB23">
        <v>31.516500000000001</v>
      </c>
      <c r="AC23" s="13">
        <v>99.7</v>
      </c>
      <c r="AD23" s="13">
        <v>730</v>
      </c>
      <c r="AE23">
        <v>37.040401240853576</v>
      </c>
      <c r="AF23">
        <v>11.879363694819542</v>
      </c>
    </row>
    <row r="24" spans="1:33" x14ac:dyDescent="0.35">
      <c r="A24" s="2">
        <v>44763</v>
      </c>
      <c r="B24" t="s">
        <v>18</v>
      </c>
      <c r="C24" t="s">
        <v>181</v>
      </c>
      <c r="D24" t="s">
        <v>86</v>
      </c>
      <c r="E24" t="s">
        <v>46</v>
      </c>
      <c r="F24">
        <v>4</v>
      </c>
      <c r="G24" t="s">
        <v>41</v>
      </c>
      <c r="H24" t="s">
        <v>52</v>
      </c>
      <c r="I24" t="s">
        <v>403</v>
      </c>
      <c r="J24" t="s">
        <v>403</v>
      </c>
      <c r="K24" t="s">
        <v>186</v>
      </c>
      <c r="L24" s="1">
        <v>0.72199999999999998</v>
      </c>
      <c r="M24">
        <v>17.86</v>
      </c>
      <c r="N24" s="1">
        <v>-1.786</v>
      </c>
      <c r="O24" t="s">
        <v>187</v>
      </c>
      <c r="P24">
        <v>0.52100000000000002</v>
      </c>
      <c r="Q24" s="1">
        <v>0.20099999999999996</v>
      </c>
      <c r="R24">
        <v>21.62</v>
      </c>
      <c r="S24" s="42">
        <v>-2.1619999999999999</v>
      </c>
      <c r="T24" s="1">
        <v>-0.37599999999999989</v>
      </c>
      <c r="U24">
        <v>117.25</v>
      </c>
      <c r="V24" s="21">
        <v>10791.836562500001</v>
      </c>
      <c r="W24">
        <v>0.3857965451055661</v>
      </c>
      <c r="X24">
        <v>3.684292234378804E-5</v>
      </c>
      <c r="Y24">
        <v>3.9760279641903999E-5</v>
      </c>
      <c r="Z24" s="22">
        <v>39.760279641903999</v>
      </c>
      <c r="AA24" s="22">
        <v>105.74542457953194</v>
      </c>
      <c r="AB24">
        <v>31.981100000000001</v>
      </c>
      <c r="AC24" s="13">
        <v>99.7</v>
      </c>
      <c r="AD24" s="13">
        <v>730</v>
      </c>
      <c r="AE24">
        <v>36.84292234378804</v>
      </c>
      <c r="AF24">
        <v>9.9720095924155352</v>
      </c>
    </row>
    <row r="25" spans="1:33" x14ac:dyDescent="0.35">
      <c r="A25" s="2">
        <v>44734</v>
      </c>
      <c r="B25" t="s">
        <v>18</v>
      </c>
      <c r="C25" t="s">
        <v>141</v>
      </c>
      <c r="D25" t="s">
        <v>109</v>
      </c>
      <c r="E25" t="s">
        <v>21</v>
      </c>
      <c r="F25">
        <v>5</v>
      </c>
      <c r="G25" t="s">
        <v>41</v>
      </c>
      <c r="H25" t="s">
        <v>101</v>
      </c>
      <c r="I25" t="s">
        <v>448</v>
      </c>
      <c r="J25" t="s">
        <v>448</v>
      </c>
      <c r="K25" t="s">
        <v>69</v>
      </c>
      <c r="L25" s="1">
        <v>0.57699999999999996</v>
      </c>
      <c r="M25">
        <v>1.67</v>
      </c>
      <c r="N25" s="1">
        <v>-0.16699999999999998</v>
      </c>
      <c r="O25" t="s">
        <v>135</v>
      </c>
      <c r="P25">
        <v>0.41099999999999998</v>
      </c>
      <c r="Q25" s="1">
        <v>0.16599999999999998</v>
      </c>
      <c r="R25">
        <v>15.67</v>
      </c>
      <c r="S25" s="42">
        <v>-1.5669999999999999</v>
      </c>
      <c r="T25" s="1">
        <v>-1.4</v>
      </c>
      <c r="U25">
        <v>112.9</v>
      </c>
      <c r="V25" s="21">
        <v>10005.931850000001</v>
      </c>
      <c r="W25">
        <v>0.40389294403892939</v>
      </c>
      <c r="X25">
        <v>3.8981696425236414E-5</v>
      </c>
      <c r="Y25">
        <v>3.900481978283042E-5</v>
      </c>
      <c r="Z25" s="22">
        <v>39.004819782830417</v>
      </c>
      <c r="AA25" s="22">
        <v>27.860585559164583</v>
      </c>
      <c r="AB25">
        <v>31.695499999999999</v>
      </c>
      <c r="AC25" s="36">
        <v>93.8</v>
      </c>
      <c r="AD25" s="36">
        <v>803</v>
      </c>
      <c r="AE25">
        <v>38.981696425236414</v>
      </c>
      <c r="AF25">
        <v>15.591269841269842</v>
      </c>
    </row>
    <row r="26" spans="1:33" x14ac:dyDescent="0.35">
      <c r="A26" s="2">
        <v>44747</v>
      </c>
      <c r="B26" t="s">
        <v>18</v>
      </c>
      <c r="C26" t="s">
        <v>155</v>
      </c>
      <c r="D26" t="s">
        <v>20</v>
      </c>
      <c r="E26" t="s">
        <v>21</v>
      </c>
      <c r="F26">
        <v>5</v>
      </c>
      <c r="G26" t="s">
        <v>27</v>
      </c>
      <c r="H26" t="s">
        <v>167</v>
      </c>
      <c r="I26" t="s">
        <v>488</v>
      </c>
      <c r="J26" t="s">
        <v>488</v>
      </c>
      <c r="K26" t="s">
        <v>165</v>
      </c>
      <c r="L26" s="1">
        <v>0.57799999999999996</v>
      </c>
      <c r="M26">
        <v>1.58</v>
      </c>
      <c r="N26" s="1">
        <v>-0.158</v>
      </c>
      <c r="O26" t="s">
        <v>146</v>
      </c>
      <c r="P26">
        <v>0.43099999999999999</v>
      </c>
      <c r="Q26" s="1">
        <v>0.14699999999999996</v>
      </c>
      <c r="R26">
        <v>2.2400000000000002</v>
      </c>
      <c r="S26" s="42">
        <v>-0.22400000000000003</v>
      </c>
      <c r="T26" s="1">
        <v>-6.6000000000000031E-2</v>
      </c>
      <c r="U26">
        <v>124.6</v>
      </c>
      <c r="V26" s="44">
        <v>12187.250599999999</v>
      </c>
      <c r="W26" s="45">
        <v>0.34106728538283054</v>
      </c>
      <c r="X26">
        <v>3.1657242346221811E-5</v>
      </c>
      <c r="Y26">
        <v>3.8581474577833712E-5</v>
      </c>
      <c r="Z26" s="22">
        <v>38.58147457783371</v>
      </c>
      <c r="AA26" s="22">
        <v>584.56779663384384</v>
      </c>
      <c r="AB26">
        <v>33.278799999999997</v>
      </c>
      <c r="AC26" s="36">
        <v>107.9</v>
      </c>
      <c r="AD26" s="36">
        <v>840</v>
      </c>
      <c r="AE26">
        <v>31.65724234622181</v>
      </c>
      <c r="AF26">
        <v>11.802345679012349</v>
      </c>
    </row>
    <row r="27" spans="1:33" x14ac:dyDescent="0.35">
      <c r="A27" s="2">
        <v>44763</v>
      </c>
      <c r="B27" t="s">
        <v>18</v>
      </c>
      <c r="C27" t="s">
        <v>181</v>
      </c>
      <c r="D27" t="s">
        <v>45</v>
      </c>
      <c r="E27" t="s">
        <v>46</v>
      </c>
      <c r="F27">
        <v>6</v>
      </c>
      <c r="G27" t="s">
        <v>27</v>
      </c>
      <c r="H27" t="s">
        <v>34</v>
      </c>
      <c r="I27" t="s">
        <v>432</v>
      </c>
      <c r="J27" t="s">
        <v>432</v>
      </c>
      <c r="K27" t="s">
        <v>190</v>
      </c>
      <c r="L27" s="1">
        <v>0.74299999999999999</v>
      </c>
      <c r="M27">
        <v>2.63</v>
      </c>
      <c r="N27" s="1">
        <v>-0.26300000000000001</v>
      </c>
      <c r="O27" t="s">
        <v>163</v>
      </c>
      <c r="P27">
        <v>0.54400000000000004</v>
      </c>
      <c r="Q27" s="1">
        <v>0.19899999999999995</v>
      </c>
      <c r="R27">
        <v>39.32</v>
      </c>
      <c r="S27" s="42">
        <v>-3.9319999999999999</v>
      </c>
      <c r="T27" s="1">
        <v>-3.669</v>
      </c>
      <c r="U27">
        <v>117.65</v>
      </c>
      <c r="V27" s="21">
        <v>10865.595162500002</v>
      </c>
      <c r="W27">
        <v>0.36580882352941163</v>
      </c>
      <c r="X27">
        <v>3.4507448851369098E-5</v>
      </c>
      <c r="Y27">
        <v>3.7494396930965232E-5</v>
      </c>
      <c r="Z27" s="22">
        <v>37.49439693096523</v>
      </c>
      <c r="AA27" s="22">
        <v>10.219241463877141</v>
      </c>
      <c r="AB27">
        <v>31.981100000000001</v>
      </c>
      <c r="AC27" s="36">
        <v>97</v>
      </c>
      <c r="AD27" s="36">
        <v>770</v>
      </c>
      <c r="AE27">
        <v>34.507448851369098</v>
      </c>
      <c r="AF27">
        <v>7.12949535755667</v>
      </c>
    </row>
    <row r="28" spans="1:33" x14ac:dyDescent="0.35">
      <c r="A28" s="2">
        <v>44735</v>
      </c>
      <c r="B28" t="s">
        <v>18</v>
      </c>
      <c r="C28" t="s">
        <v>141</v>
      </c>
      <c r="D28" t="s">
        <v>86</v>
      </c>
      <c r="E28" t="s">
        <v>46</v>
      </c>
      <c r="F28">
        <v>16</v>
      </c>
      <c r="G28" t="s">
        <v>41</v>
      </c>
      <c r="H28" t="s">
        <v>52</v>
      </c>
      <c r="I28" t="s">
        <v>403</v>
      </c>
      <c r="J28" t="s">
        <v>403</v>
      </c>
      <c r="K28" t="s">
        <v>150</v>
      </c>
      <c r="L28" s="1">
        <v>0.67100000000000004</v>
      </c>
      <c r="M28">
        <v>11.08</v>
      </c>
      <c r="N28" s="1">
        <v>-1.1080000000000001</v>
      </c>
      <c r="O28" t="s">
        <v>151</v>
      </c>
      <c r="P28">
        <v>0.49099999999999999</v>
      </c>
      <c r="Q28" s="1">
        <v>0.18000000000000005</v>
      </c>
      <c r="R28">
        <v>18.54</v>
      </c>
      <c r="S28" s="42">
        <v>-1.8539999999999999</v>
      </c>
      <c r="T28" s="1">
        <v>-0.74599999999999977</v>
      </c>
      <c r="U28">
        <v>117.25</v>
      </c>
      <c r="V28" s="21">
        <v>10791.836562500001</v>
      </c>
      <c r="W28">
        <v>0.36659877800407342</v>
      </c>
      <c r="X28">
        <v>3.4599203281154109E-5</v>
      </c>
      <c r="Y28">
        <v>3.7338894700292891E-5</v>
      </c>
      <c r="Z28" s="22">
        <v>37.33889470029289</v>
      </c>
      <c r="AA28" s="22">
        <v>50.052137667952948</v>
      </c>
      <c r="AB28">
        <v>33.261499999999998</v>
      </c>
      <c r="AC28" s="13">
        <v>99.7</v>
      </c>
      <c r="AD28" s="13">
        <v>730</v>
      </c>
      <c r="AE28">
        <v>34.599203281154111</v>
      </c>
      <c r="AF28">
        <v>11.388095238095239</v>
      </c>
    </row>
    <row r="29" spans="1:33" x14ac:dyDescent="0.35">
      <c r="A29" s="2">
        <v>44733</v>
      </c>
      <c r="B29" t="s">
        <v>18</v>
      </c>
      <c r="C29" t="s">
        <v>141</v>
      </c>
      <c r="D29" t="s">
        <v>123</v>
      </c>
      <c r="E29" t="s">
        <v>21</v>
      </c>
      <c r="F29">
        <v>1</v>
      </c>
      <c r="G29" t="s">
        <v>27</v>
      </c>
      <c r="H29" t="s">
        <v>52</v>
      </c>
      <c r="I29" t="s">
        <v>456</v>
      </c>
      <c r="J29" t="s">
        <v>456</v>
      </c>
      <c r="K29" t="s">
        <v>145</v>
      </c>
      <c r="L29" s="1">
        <v>0.56799999999999995</v>
      </c>
      <c r="M29">
        <v>1.23</v>
      </c>
      <c r="N29" s="1">
        <v>-0.123</v>
      </c>
      <c r="O29" t="s">
        <v>146</v>
      </c>
      <c r="P29">
        <v>0.41899999999999998</v>
      </c>
      <c r="Q29" s="1">
        <v>0.14899999999999997</v>
      </c>
      <c r="R29">
        <v>14.72</v>
      </c>
      <c r="S29" s="42">
        <v>-1.472</v>
      </c>
      <c r="T29" s="1">
        <v>-1.349</v>
      </c>
      <c r="U29">
        <v>119.2</v>
      </c>
      <c r="V29" s="21">
        <v>11153.782400000002</v>
      </c>
      <c r="W29">
        <v>0.35560859188544147</v>
      </c>
      <c r="X29">
        <v>3.3326813837182465E-5</v>
      </c>
      <c r="Y29">
        <v>3.7172002962524224E-5</v>
      </c>
      <c r="Z29" s="22">
        <v>37.172002962524225</v>
      </c>
      <c r="AA29" s="22">
        <v>27.555228289491641</v>
      </c>
      <c r="AB29">
        <v>30.972899999999999</v>
      </c>
      <c r="AC29" s="36">
        <v>107</v>
      </c>
      <c r="AD29" s="36">
        <v>840</v>
      </c>
      <c r="AE29">
        <v>33.326813837182463</v>
      </c>
      <c r="AF29">
        <v>14.820634920634921</v>
      </c>
    </row>
    <row r="30" spans="1:33" x14ac:dyDescent="0.35">
      <c r="A30" s="2">
        <v>44778</v>
      </c>
      <c r="B30" s="6" t="s">
        <v>18</v>
      </c>
      <c r="C30" s="6" t="s">
        <v>196</v>
      </c>
      <c r="D30" t="s">
        <v>20</v>
      </c>
      <c r="E30" t="s">
        <v>21</v>
      </c>
      <c r="F30">
        <v>7</v>
      </c>
      <c r="G30" t="s">
        <v>41</v>
      </c>
      <c r="H30" t="s">
        <v>42</v>
      </c>
      <c r="I30" t="s">
        <v>426</v>
      </c>
      <c r="J30" t="s">
        <v>426</v>
      </c>
      <c r="K30" t="s">
        <v>207</v>
      </c>
      <c r="L30" s="1">
        <v>0.72899999999999998</v>
      </c>
      <c r="M30" s="4">
        <v>11.23</v>
      </c>
      <c r="N30" s="3">
        <v>-1.123</v>
      </c>
      <c r="O30" s="6" t="s">
        <v>163</v>
      </c>
      <c r="P30">
        <v>0.53900000000000003</v>
      </c>
      <c r="Q30" s="1">
        <v>0.18999999999999995</v>
      </c>
      <c r="R30">
        <v>23.97</v>
      </c>
      <c r="S30" s="42">
        <v>-2.3969999999999998</v>
      </c>
      <c r="T30" s="1">
        <v>-1.2739999999999998</v>
      </c>
      <c r="U30">
        <v>119.55</v>
      </c>
      <c r="V30" s="21">
        <v>11219.378962500001</v>
      </c>
      <c r="W30">
        <v>0.3525046382189238</v>
      </c>
      <c r="X30">
        <v>3.296908348196669E-5</v>
      </c>
      <c r="Y30">
        <v>3.6989264163048337E-5</v>
      </c>
      <c r="Z30" s="22">
        <v>36.98926416304834</v>
      </c>
      <c r="AA30" s="22">
        <v>29.033959311654904</v>
      </c>
      <c r="AB30">
        <v>33.254899999999999</v>
      </c>
      <c r="AC30" s="36">
        <v>75.3</v>
      </c>
      <c r="AD30" s="36">
        <v>736</v>
      </c>
      <c r="AE30">
        <v>32.969083481966692</v>
      </c>
      <c r="AF30">
        <v>13.537474712107057</v>
      </c>
    </row>
    <row r="31" spans="1:33" x14ac:dyDescent="0.35">
      <c r="A31" s="2">
        <v>44778</v>
      </c>
      <c r="B31" s="6" t="s">
        <v>18</v>
      </c>
      <c r="C31" s="6" t="s">
        <v>196</v>
      </c>
      <c r="D31" t="s">
        <v>20</v>
      </c>
      <c r="E31" t="s">
        <v>21</v>
      </c>
      <c r="F31">
        <v>1</v>
      </c>
      <c r="G31" t="s">
        <v>27</v>
      </c>
      <c r="H31" t="s">
        <v>167</v>
      </c>
      <c r="I31" t="s">
        <v>488</v>
      </c>
      <c r="J31" t="s">
        <v>488</v>
      </c>
      <c r="K31" t="s">
        <v>207</v>
      </c>
      <c r="L31" s="1">
        <v>0.58099999999999996</v>
      </c>
      <c r="M31">
        <v>2.23</v>
      </c>
      <c r="N31" s="1">
        <v>-0.223</v>
      </c>
      <c r="O31" s="6" t="s">
        <v>163</v>
      </c>
      <c r="P31">
        <v>0.439</v>
      </c>
      <c r="Q31" s="1">
        <v>0.14199999999999996</v>
      </c>
      <c r="R31">
        <v>10.01</v>
      </c>
      <c r="S31" s="42">
        <v>-1.0009999999999999</v>
      </c>
      <c r="T31" s="1">
        <v>-0.77799999999999991</v>
      </c>
      <c r="U31">
        <v>124.6</v>
      </c>
      <c r="V31" s="21">
        <v>12187.250599999999</v>
      </c>
      <c r="W31">
        <v>0.3234624145785876</v>
      </c>
      <c r="X31">
        <v>2.965787899472505E-5</v>
      </c>
      <c r="Y31">
        <v>3.6144800357319026E-5</v>
      </c>
      <c r="Z31" s="22">
        <v>36.144800357319028</v>
      </c>
      <c r="AA31" s="22">
        <v>46.458612284471762</v>
      </c>
      <c r="AB31">
        <v>33.254899999999999</v>
      </c>
      <c r="AC31" s="36">
        <v>107.9</v>
      </c>
      <c r="AD31" s="36">
        <v>840</v>
      </c>
      <c r="AE31">
        <v>29.657878994725049</v>
      </c>
      <c r="AF31">
        <v>13.537474712107057</v>
      </c>
    </row>
    <row r="32" spans="1:33" x14ac:dyDescent="0.35">
      <c r="A32" s="2">
        <v>44722</v>
      </c>
      <c r="B32" t="s">
        <v>18</v>
      </c>
      <c r="C32" t="s">
        <v>19</v>
      </c>
      <c r="D32" t="s">
        <v>109</v>
      </c>
      <c r="E32" t="s">
        <v>21</v>
      </c>
      <c r="F32">
        <v>1</v>
      </c>
      <c r="G32" t="s">
        <v>41</v>
      </c>
      <c r="H32" t="s">
        <v>116</v>
      </c>
      <c r="I32" t="s">
        <v>449</v>
      </c>
      <c r="J32" t="s">
        <v>449</v>
      </c>
      <c r="K32" t="s">
        <v>117</v>
      </c>
      <c r="L32" s="1">
        <v>0.54600000000000004</v>
      </c>
      <c r="M32">
        <v>1.67</v>
      </c>
      <c r="N32" s="1">
        <v>-0.16699999999999998</v>
      </c>
      <c r="O32" t="s">
        <v>118</v>
      </c>
      <c r="P32">
        <v>0.33600000000000002</v>
      </c>
      <c r="Q32" s="1">
        <v>0.21000000000000002</v>
      </c>
      <c r="R32">
        <v>6.31</v>
      </c>
      <c r="S32" s="42">
        <v>-0.63100000000000001</v>
      </c>
      <c r="T32" s="1">
        <v>-0.46400000000000002</v>
      </c>
      <c r="U32">
        <v>82.3</v>
      </c>
      <c r="V32" s="21">
        <v>5317.0326500000001</v>
      </c>
      <c r="W32">
        <v>0.625</v>
      </c>
      <c r="X32">
        <v>6.6722953590273818E-5</v>
      </c>
      <c r="Y32">
        <v>3.5476812274392059E-5</v>
      </c>
      <c r="Z32" s="22">
        <v>35.47681227439206</v>
      </c>
      <c r="AA32" s="22">
        <v>76.458647143086338</v>
      </c>
      <c r="AB32">
        <v>27.385200000000001</v>
      </c>
      <c r="AC32" s="36">
        <v>77.3</v>
      </c>
      <c r="AD32" s="36">
        <v>705</v>
      </c>
      <c r="AE32">
        <v>66.722953590273818</v>
      </c>
      <c r="AF32">
        <v>18.418666666666667</v>
      </c>
    </row>
    <row r="33" spans="1:32" x14ac:dyDescent="0.35">
      <c r="A33" s="2">
        <v>44722</v>
      </c>
      <c r="B33" t="s">
        <v>18</v>
      </c>
      <c r="C33" t="s">
        <v>19</v>
      </c>
      <c r="D33" t="s">
        <v>109</v>
      </c>
      <c r="E33" t="s">
        <v>21</v>
      </c>
      <c r="F33">
        <v>13</v>
      </c>
      <c r="G33" t="s">
        <v>30</v>
      </c>
      <c r="H33" t="s">
        <v>106</v>
      </c>
      <c r="I33" t="s">
        <v>445</v>
      </c>
      <c r="J33" t="s">
        <v>445</v>
      </c>
      <c r="K33" t="s">
        <v>111</v>
      </c>
      <c r="L33" s="1">
        <v>0.621</v>
      </c>
      <c r="M33">
        <v>3.45</v>
      </c>
      <c r="N33" s="1">
        <v>-0.34500000000000003</v>
      </c>
      <c r="O33" t="s">
        <v>112</v>
      </c>
      <c r="P33">
        <v>0.501</v>
      </c>
      <c r="Q33" s="1">
        <v>0.12</v>
      </c>
      <c r="R33">
        <v>11.43</v>
      </c>
      <c r="S33" s="42">
        <v>-1.143</v>
      </c>
      <c r="T33" s="1">
        <v>-0.79800000000000004</v>
      </c>
      <c r="U33">
        <v>147</v>
      </c>
      <c r="V33" s="21">
        <v>16963.065000000002</v>
      </c>
      <c r="W33">
        <v>0.23952095808383234</v>
      </c>
      <c r="X33">
        <v>2.04889090551796E-5</v>
      </c>
      <c r="Y33">
        <v>3.475546960821002E-5</v>
      </c>
      <c r="Z33" s="22">
        <v>34.755469608210021</v>
      </c>
      <c r="AA33" s="22">
        <v>43.553220060413558</v>
      </c>
      <c r="AB33">
        <v>27.385200000000001</v>
      </c>
      <c r="AC33" s="36">
        <v>126.2</v>
      </c>
      <c r="AD33" s="36">
        <v>887</v>
      </c>
      <c r="AE33">
        <v>20.488909055179601</v>
      </c>
      <c r="AF33">
        <v>18.418666666666667</v>
      </c>
    </row>
    <row r="34" spans="1:32" x14ac:dyDescent="0.35">
      <c r="A34" s="2">
        <v>44748</v>
      </c>
      <c r="B34" t="s">
        <v>18</v>
      </c>
      <c r="C34" t="s">
        <v>155</v>
      </c>
      <c r="D34" t="s">
        <v>86</v>
      </c>
      <c r="E34" t="s">
        <v>46</v>
      </c>
      <c r="F34">
        <v>6</v>
      </c>
      <c r="G34" t="s">
        <v>41</v>
      </c>
      <c r="H34" t="s">
        <v>52</v>
      </c>
      <c r="I34" t="s">
        <v>403</v>
      </c>
      <c r="J34" t="s">
        <v>403</v>
      </c>
      <c r="K34" t="s">
        <v>165</v>
      </c>
      <c r="L34" s="1">
        <v>0.70399999999999996</v>
      </c>
      <c r="M34">
        <v>13.51</v>
      </c>
      <c r="N34" s="1">
        <v>-1.351</v>
      </c>
      <c r="O34" t="s">
        <v>168</v>
      </c>
      <c r="P34">
        <v>0.52400000000000002</v>
      </c>
      <c r="Q34" s="1">
        <v>0.17999999999999994</v>
      </c>
      <c r="R34">
        <v>11.64</v>
      </c>
      <c r="S34" s="42">
        <v>-1.1640000000000001</v>
      </c>
      <c r="T34" s="1">
        <v>0.18699999999999983</v>
      </c>
      <c r="U34">
        <v>117.25</v>
      </c>
      <c r="V34" s="21">
        <v>10791.836562500001</v>
      </c>
      <c r="W34">
        <v>0.34351145038167924</v>
      </c>
      <c r="X34">
        <v>3.1936741339902356E-5</v>
      </c>
      <c r="Y34">
        <v>3.4465609287906352E-5</v>
      </c>
      <c r="Z34" s="22">
        <v>34.465609287906354</v>
      </c>
      <c r="AA34" s="22">
        <v>184.30807105832292</v>
      </c>
      <c r="AB34">
        <v>33.4651</v>
      </c>
      <c r="AC34" s="13">
        <v>99.7</v>
      </c>
      <c r="AD34" s="13">
        <v>730</v>
      </c>
      <c r="AE34">
        <v>31.936741339902355</v>
      </c>
      <c r="AF34">
        <v>10.517788461538462</v>
      </c>
    </row>
    <row r="35" spans="1:32" x14ac:dyDescent="0.35">
      <c r="A35" s="2">
        <v>44720</v>
      </c>
      <c r="B35" t="s">
        <v>18</v>
      </c>
      <c r="C35" t="s">
        <v>19</v>
      </c>
      <c r="D35" t="s">
        <v>86</v>
      </c>
      <c r="E35" t="s">
        <v>46</v>
      </c>
      <c r="F35">
        <v>11</v>
      </c>
      <c r="G35" t="s">
        <v>43</v>
      </c>
      <c r="H35" t="s">
        <v>92</v>
      </c>
      <c r="I35" t="s">
        <v>408</v>
      </c>
      <c r="J35" t="s">
        <v>408</v>
      </c>
      <c r="K35" t="s">
        <v>99</v>
      </c>
      <c r="L35" s="1">
        <v>0.54900000000000004</v>
      </c>
      <c r="M35">
        <v>6.83</v>
      </c>
      <c r="N35" s="1">
        <v>-0.68300000000000005</v>
      </c>
      <c r="O35" t="s">
        <v>100</v>
      </c>
      <c r="P35">
        <v>0.69399999999999995</v>
      </c>
      <c r="Q35" s="1">
        <v>-0.14499999999999991</v>
      </c>
      <c r="R35">
        <v>9.06</v>
      </c>
      <c r="S35" s="42">
        <v>-0.90600000000000003</v>
      </c>
      <c r="T35" s="1">
        <v>-0.22299999999999998</v>
      </c>
      <c r="U35">
        <v>137.75</v>
      </c>
      <c r="V35" s="21">
        <v>14895.4240625</v>
      </c>
      <c r="W35">
        <v>0.26411657559198526</v>
      </c>
      <c r="X35">
        <v>2.3108801182437071E-5</v>
      </c>
      <c r="Y35">
        <v>3.4421539318840158E-5</v>
      </c>
      <c r="Z35" s="22">
        <v>34.421539318840161</v>
      </c>
      <c r="AA35" s="22">
        <v>154.35667855982138</v>
      </c>
      <c r="AB35">
        <v>26.9267</v>
      </c>
      <c r="AC35" s="13">
        <v>125.1</v>
      </c>
      <c r="AD35">
        <v>751</v>
      </c>
      <c r="AE35">
        <v>23.10880118243707</v>
      </c>
      <c r="AF35">
        <v>13.101333333333335</v>
      </c>
    </row>
    <row r="36" spans="1:32" x14ac:dyDescent="0.35">
      <c r="A36" s="2">
        <v>44749</v>
      </c>
      <c r="B36" t="s">
        <v>18</v>
      </c>
      <c r="C36" t="s">
        <v>155</v>
      </c>
      <c r="D36" t="s">
        <v>109</v>
      </c>
      <c r="E36" t="s">
        <v>21</v>
      </c>
      <c r="F36">
        <v>13</v>
      </c>
      <c r="G36" t="s">
        <v>41</v>
      </c>
      <c r="H36" t="s">
        <v>101</v>
      </c>
      <c r="I36" t="s">
        <v>448</v>
      </c>
      <c r="J36" t="s">
        <v>448</v>
      </c>
      <c r="K36" t="s">
        <v>153</v>
      </c>
      <c r="L36" s="1">
        <v>0.72599999999999998</v>
      </c>
      <c r="M36">
        <v>2.33</v>
      </c>
      <c r="N36" s="1">
        <v>-0.23300000000000001</v>
      </c>
      <c r="O36" t="s">
        <v>176</v>
      </c>
      <c r="P36">
        <v>0.53200000000000003</v>
      </c>
      <c r="Q36" s="1">
        <v>0.19399999999999995</v>
      </c>
      <c r="R36">
        <v>21.45</v>
      </c>
      <c r="S36" s="42">
        <v>-2.145</v>
      </c>
      <c r="T36" s="1">
        <v>-1.9119999999999999</v>
      </c>
      <c r="U36">
        <v>112.9</v>
      </c>
      <c r="V36" s="21">
        <v>10005.931850000001</v>
      </c>
      <c r="W36">
        <v>0.36466165413533824</v>
      </c>
      <c r="X36">
        <v>3.437428485454553E-5</v>
      </c>
      <c r="Y36">
        <v>3.4394675164706976E-5</v>
      </c>
      <c r="Z36" s="22">
        <v>34.394675164706975</v>
      </c>
      <c r="AA36" s="22">
        <v>17.988846843465993</v>
      </c>
      <c r="AB36">
        <v>34.081400000000002</v>
      </c>
      <c r="AC36" s="36">
        <v>93.8</v>
      </c>
      <c r="AD36" s="36">
        <v>803</v>
      </c>
      <c r="AE36">
        <v>34.374284854545529</v>
      </c>
      <c r="AF36">
        <v>13.083333333333334</v>
      </c>
    </row>
    <row r="37" spans="1:32" x14ac:dyDescent="0.35">
      <c r="A37" s="2">
        <v>44747</v>
      </c>
      <c r="B37" t="s">
        <v>18</v>
      </c>
      <c r="C37" t="s">
        <v>155</v>
      </c>
      <c r="D37" t="s">
        <v>20</v>
      </c>
      <c r="E37" t="s">
        <v>21</v>
      </c>
      <c r="F37">
        <v>8</v>
      </c>
      <c r="G37" t="s">
        <v>41</v>
      </c>
      <c r="H37" t="s">
        <v>42</v>
      </c>
      <c r="I37" t="s">
        <v>426</v>
      </c>
      <c r="J37" t="s">
        <v>426</v>
      </c>
      <c r="K37" t="s">
        <v>165</v>
      </c>
      <c r="L37" s="1">
        <v>0.71</v>
      </c>
      <c r="M37">
        <v>17.21</v>
      </c>
      <c r="N37" s="1">
        <v>-1.7210000000000001</v>
      </c>
      <c r="O37" t="s">
        <v>146</v>
      </c>
      <c r="P37">
        <v>0.53300000000000003</v>
      </c>
      <c r="Q37" s="1">
        <v>0.17699999999999994</v>
      </c>
      <c r="R37">
        <v>21.42</v>
      </c>
      <c r="S37" s="42">
        <v>-2.1420000000000003</v>
      </c>
      <c r="T37" s="1">
        <v>-0.42100000000000026</v>
      </c>
      <c r="U37">
        <v>119.55</v>
      </c>
      <c r="V37" s="44">
        <v>11219.378962500001</v>
      </c>
      <c r="W37" s="45">
        <v>0.33208255159474659</v>
      </c>
      <c r="X37">
        <v>3.0633798965628801E-5</v>
      </c>
      <c r="Y37">
        <v>3.4369219965643006E-5</v>
      </c>
      <c r="Z37" s="22">
        <v>34.369219965643005</v>
      </c>
      <c r="AA37" s="22">
        <v>81.637102056159108</v>
      </c>
      <c r="AB37">
        <v>33.278799999999997</v>
      </c>
      <c r="AC37" s="36">
        <v>75.3</v>
      </c>
      <c r="AD37" s="36">
        <v>736</v>
      </c>
      <c r="AE37">
        <v>30.633798965628802</v>
      </c>
      <c r="AF37">
        <v>11.802345679012349</v>
      </c>
    </row>
    <row r="38" spans="1:32" x14ac:dyDescent="0.35">
      <c r="A38" s="2">
        <v>44792</v>
      </c>
      <c r="B38" s="6" t="s">
        <v>18</v>
      </c>
      <c r="C38" s="6" t="s">
        <v>214</v>
      </c>
      <c r="D38" t="s">
        <v>45</v>
      </c>
      <c r="E38" t="s">
        <v>46</v>
      </c>
      <c r="F38">
        <v>16</v>
      </c>
      <c r="G38" t="s">
        <v>27</v>
      </c>
      <c r="H38" t="s">
        <v>34</v>
      </c>
      <c r="I38" t="s">
        <v>432</v>
      </c>
      <c r="J38" t="s">
        <v>432</v>
      </c>
      <c r="K38" t="s">
        <v>207</v>
      </c>
      <c r="L38" s="1">
        <v>0.72799999999999998</v>
      </c>
      <c r="M38">
        <v>4.76</v>
      </c>
      <c r="N38" s="1">
        <v>-0.47599999999999998</v>
      </c>
      <c r="O38" t="s">
        <v>105</v>
      </c>
      <c r="P38">
        <v>0.54300000000000004</v>
      </c>
      <c r="Q38" s="1">
        <v>0.18499999999999994</v>
      </c>
      <c r="R38">
        <v>23.23</v>
      </c>
      <c r="S38" s="42">
        <v>-2.323</v>
      </c>
      <c r="T38" s="1">
        <v>-1.847</v>
      </c>
      <c r="U38">
        <v>117.65</v>
      </c>
      <c r="V38" s="21">
        <v>10865.595162500002</v>
      </c>
      <c r="W38">
        <v>0.34069981583793724</v>
      </c>
      <c r="X38">
        <v>3.161526080692204E-5</v>
      </c>
      <c r="Y38">
        <v>3.4351862488486803E-5</v>
      </c>
      <c r="Z38" s="22">
        <v>34.351862488486802</v>
      </c>
      <c r="AA38" s="22">
        <v>18.598734427984191</v>
      </c>
      <c r="AB38">
        <v>34.301699999999997</v>
      </c>
      <c r="AC38" s="36">
        <v>97</v>
      </c>
      <c r="AD38" s="36">
        <v>770</v>
      </c>
      <c r="AE38">
        <v>31.615260806922041</v>
      </c>
      <c r="AF38">
        <v>8.2594820334704142</v>
      </c>
    </row>
    <row r="39" spans="1:32" x14ac:dyDescent="0.35">
      <c r="A39" s="2">
        <v>44721</v>
      </c>
      <c r="B39" t="s">
        <v>18</v>
      </c>
      <c r="C39" t="s">
        <v>19</v>
      </c>
      <c r="D39" t="s">
        <v>20</v>
      </c>
      <c r="E39" t="s">
        <v>21</v>
      </c>
      <c r="F39">
        <v>7</v>
      </c>
      <c r="G39" t="s">
        <v>41</v>
      </c>
      <c r="H39" t="s">
        <v>42</v>
      </c>
      <c r="I39" t="s">
        <v>426</v>
      </c>
      <c r="J39" t="s">
        <v>426</v>
      </c>
      <c r="K39" t="s">
        <v>23</v>
      </c>
      <c r="L39" s="1">
        <v>0.63300000000000001</v>
      </c>
      <c r="M39">
        <v>2.85</v>
      </c>
      <c r="N39" s="1">
        <v>-0.28500000000000003</v>
      </c>
      <c r="O39" t="s">
        <v>32</v>
      </c>
      <c r="P39">
        <v>0.47599999999999998</v>
      </c>
      <c r="Q39" s="1">
        <v>0.15700000000000003</v>
      </c>
      <c r="R39">
        <v>12.68</v>
      </c>
      <c r="S39" s="42">
        <v>-1.268</v>
      </c>
      <c r="T39" s="1">
        <v>-0.98299999999999998</v>
      </c>
      <c r="U39">
        <v>119.55</v>
      </c>
      <c r="V39" s="21">
        <v>11219.378962500001</v>
      </c>
      <c r="W39">
        <v>0.32983193277310929</v>
      </c>
      <c r="X39">
        <v>3.0378426471247676E-5</v>
      </c>
      <c r="Y39">
        <v>3.4082707886536935E-5</v>
      </c>
      <c r="Z39" s="22">
        <v>34.082707886536937</v>
      </c>
      <c r="AA39" s="22">
        <v>34.672134167382438</v>
      </c>
      <c r="AB39">
        <v>24.548100000000002</v>
      </c>
      <c r="AC39" s="36">
        <v>75.3</v>
      </c>
      <c r="AD39" s="36">
        <v>736</v>
      </c>
      <c r="AE39">
        <v>30.378426471247675</v>
      </c>
      <c r="AF39">
        <v>14.811333333333334</v>
      </c>
    </row>
    <row r="40" spans="1:32" x14ac:dyDescent="0.35">
      <c r="A40" s="2">
        <v>44749</v>
      </c>
      <c r="B40" t="s">
        <v>18</v>
      </c>
      <c r="C40" t="s">
        <v>155</v>
      </c>
      <c r="D40" t="s">
        <v>133</v>
      </c>
      <c r="E40" t="s">
        <v>46</v>
      </c>
      <c r="F40">
        <v>4</v>
      </c>
      <c r="G40" t="s">
        <v>27</v>
      </c>
      <c r="H40" t="s">
        <v>140</v>
      </c>
      <c r="I40" t="s">
        <v>471</v>
      </c>
      <c r="J40" t="s">
        <v>471</v>
      </c>
      <c r="K40" t="s">
        <v>173</v>
      </c>
      <c r="L40" s="1">
        <v>0.60799999999999998</v>
      </c>
      <c r="M40">
        <v>0.81</v>
      </c>
      <c r="N40" s="1">
        <v>-8.1000000000000003E-2</v>
      </c>
      <c r="O40" t="s">
        <v>32</v>
      </c>
      <c r="P40">
        <v>0.41899999999999998</v>
      </c>
      <c r="Q40" s="1">
        <v>0.189</v>
      </c>
      <c r="R40">
        <v>1.34</v>
      </c>
      <c r="S40" s="42">
        <v>-0.13400000000000001</v>
      </c>
      <c r="T40" s="1">
        <v>-5.3000000000000005E-2</v>
      </c>
      <c r="U40">
        <v>98.2</v>
      </c>
      <c r="V40" s="44">
        <v>7569.9434000000001</v>
      </c>
      <c r="W40" s="45">
        <v>0.45107398568019097</v>
      </c>
      <c r="X40">
        <v>4.4660746713126102E-5</v>
      </c>
      <c r="Y40">
        <v>3.3807932482010061E-5</v>
      </c>
      <c r="Z40" s="22">
        <v>33.80793248201006</v>
      </c>
      <c r="AA40" s="22">
        <v>637.88551852849162</v>
      </c>
      <c r="AB40">
        <v>34.081400000000002</v>
      </c>
      <c r="AC40">
        <v>73</v>
      </c>
      <c r="AD40">
        <v>794</v>
      </c>
      <c r="AE40">
        <v>44.660746713126102</v>
      </c>
      <c r="AF40">
        <v>7.0391025641025591</v>
      </c>
    </row>
    <row r="41" spans="1:32" x14ac:dyDescent="0.35">
      <c r="A41" s="2">
        <v>44749</v>
      </c>
      <c r="B41" t="s">
        <v>18</v>
      </c>
      <c r="C41" t="s">
        <v>155</v>
      </c>
      <c r="D41" t="s">
        <v>133</v>
      </c>
      <c r="E41" t="s">
        <v>46</v>
      </c>
      <c r="F41">
        <v>4</v>
      </c>
      <c r="G41" t="s">
        <v>27</v>
      </c>
      <c r="H41" t="s">
        <v>140</v>
      </c>
      <c r="I41" t="s">
        <v>471</v>
      </c>
      <c r="J41" t="s">
        <v>471</v>
      </c>
      <c r="K41" t="s">
        <v>173</v>
      </c>
      <c r="L41" s="1">
        <v>0.60799999999999998</v>
      </c>
      <c r="M41">
        <v>0.81</v>
      </c>
      <c r="N41" s="1">
        <v>-8.1000000000000003E-2</v>
      </c>
      <c r="O41" t="s">
        <v>32</v>
      </c>
      <c r="P41">
        <v>0.41899999999999998</v>
      </c>
      <c r="Q41" s="1">
        <v>0.189</v>
      </c>
      <c r="R41">
        <v>11.34</v>
      </c>
      <c r="S41" s="42">
        <v>-1.1339999999999999</v>
      </c>
      <c r="T41" s="1">
        <v>-1.0529999999999999</v>
      </c>
      <c r="U41">
        <v>98.2</v>
      </c>
      <c r="V41" s="21">
        <v>7569.9434000000001</v>
      </c>
      <c r="W41">
        <v>0.45107398568019097</v>
      </c>
      <c r="X41">
        <v>4.4660746713126102E-5</v>
      </c>
      <c r="Y41">
        <v>3.3807932482010061E-5</v>
      </c>
      <c r="Z41" s="22">
        <v>33.80793248201006</v>
      </c>
      <c r="AA41" s="22">
        <v>32.106298653380875</v>
      </c>
      <c r="AB41">
        <v>34.081400000000002</v>
      </c>
      <c r="AC41">
        <v>73</v>
      </c>
      <c r="AD41">
        <v>794</v>
      </c>
      <c r="AE41">
        <v>44.660746713126102</v>
      </c>
      <c r="AF41">
        <v>7.0391025641025591</v>
      </c>
    </row>
    <row r="42" spans="1:32" x14ac:dyDescent="0.35">
      <c r="A42" s="2">
        <v>44750</v>
      </c>
      <c r="B42" t="s">
        <v>18</v>
      </c>
      <c r="C42" t="s">
        <v>155</v>
      </c>
      <c r="D42" t="s">
        <v>123</v>
      </c>
      <c r="E42" t="s">
        <v>21</v>
      </c>
      <c r="F42">
        <v>15</v>
      </c>
      <c r="G42" t="s">
        <v>27</v>
      </c>
      <c r="H42" t="s">
        <v>52</v>
      </c>
      <c r="I42" t="s">
        <v>456</v>
      </c>
      <c r="J42" t="s">
        <v>456</v>
      </c>
      <c r="K42" t="s">
        <v>169</v>
      </c>
      <c r="L42" s="1">
        <v>0.76300000000000001</v>
      </c>
      <c r="M42">
        <v>1.72</v>
      </c>
      <c r="N42" s="1">
        <v>-0.17199999999999999</v>
      </c>
      <c r="O42" t="s">
        <v>180</v>
      </c>
      <c r="P42">
        <v>0.57599999999999996</v>
      </c>
      <c r="Q42" s="1">
        <v>0.18700000000000006</v>
      </c>
      <c r="R42">
        <v>2.31</v>
      </c>
      <c r="S42" s="42">
        <v>-0.23100000000000001</v>
      </c>
      <c r="T42" s="1">
        <v>-5.9000000000000025E-2</v>
      </c>
      <c r="U42">
        <v>119.2</v>
      </c>
      <c r="V42" s="44">
        <v>11153.782400000002</v>
      </c>
      <c r="W42" s="45">
        <v>0.3246527777777779</v>
      </c>
      <c r="X42">
        <v>2.9792291040906373E-5</v>
      </c>
      <c r="Y42">
        <v>3.3229673146773921E-5</v>
      </c>
      <c r="Z42" s="22">
        <v>33.229673146773919</v>
      </c>
      <c r="AA42" s="22">
        <v>563.21479909786285</v>
      </c>
      <c r="AB42">
        <v>33.388599999999997</v>
      </c>
      <c r="AC42" s="36">
        <v>107</v>
      </c>
      <c r="AD42" s="36">
        <v>840</v>
      </c>
      <c r="AE42">
        <v>29.792291040906374</v>
      </c>
      <c r="AF42">
        <v>10.019670781892938</v>
      </c>
    </row>
    <row r="43" spans="1:32" x14ac:dyDescent="0.35">
      <c r="A43" s="2">
        <v>44750</v>
      </c>
      <c r="B43" t="s">
        <v>18</v>
      </c>
      <c r="C43" t="s">
        <v>155</v>
      </c>
      <c r="D43" t="s">
        <v>123</v>
      </c>
      <c r="E43" t="s">
        <v>21</v>
      </c>
      <c r="F43">
        <v>15</v>
      </c>
      <c r="G43" t="s">
        <v>27</v>
      </c>
      <c r="H43" t="s">
        <v>52</v>
      </c>
      <c r="I43" t="s">
        <v>456</v>
      </c>
      <c r="J43" t="s">
        <v>456</v>
      </c>
      <c r="K43" t="s">
        <v>169</v>
      </c>
      <c r="L43" s="1">
        <v>0.76300000000000001</v>
      </c>
      <c r="M43">
        <v>1.72</v>
      </c>
      <c r="N43" s="1">
        <v>-0.17199999999999999</v>
      </c>
      <c r="O43" t="s">
        <v>180</v>
      </c>
      <c r="P43">
        <v>0.57599999999999996</v>
      </c>
      <c r="Q43" s="1">
        <v>0.18700000000000006</v>
      </c>
      <c r="R43">
        <v>12.31</v>
      </c>
      <c r="S43" s="42">
        <v>-1.2310000000000001</v>
      </c>
      <c r="T43" s="1">
        <v>-1.0590000000000002</v>
      </c>
      <c r="U43">
        <v>119.2</v>
      </c>
      <c r="V43" s="21">
        <v>11153.782400000002</v>
      </c>
      <c r="W43">
        <v>0.3246527777777779</v>
      </c>
      <c r="X43">
        <v>2.9792291040906373E-5</v>
      </c>
      <c r="Y43">
        <v>3.3229673146773921E-5</v>
      </c>
      <c r="Z43" s="22">
        <v>33.229673146773919</v>
      </c>
      <c r="AA43" s="22">
        <v>31.378350469097182</v>
      </c>
      <c r="AB43">
        <v>33.388599999999997</v>
      </c>
      <c r="AC43" s="36">
        <v>107</v>
      </c>
      <c r="AD43" s="36">
        <v>840</v>
      </c>
      <c r="AE43">
        <v>29.792291040906374</v>
      </c>
      <c r="AF43">
        <v>10.019670781892938</v>
      </c>
    </row>
    <row r="44" spans="1:32" x14ac:dyDescent="0.35">
      <c r="A44" s="2">
        <v>44792</v>
      </c>
      <c r="B44" s="6" t="s">
        <v>18</v>
      </c>
      <c r="C44" s="6" t="s">
        <v>214</v>
      </c>
      <c r="D44" t="s">
        <v>20</v>
      </c>
      <c r="E44" t="s">
        <v>21</v>
      </c>
      <c r="F44">
        <v>8</v>
      </c>
      <c r="G44" t="s">
        <v>27</v>
      </c>
      <c r="H44" t="s">
        <v>167</v>
      </c>
      <c r="I44" t="s">
        <v>488</v>
      </c>
      <c r="J44" t="s">
        <v>488</v>
      </c>
      <c r="K44" t="s">
        <v>225</v>
      </c>
      <c r="L44" s="1">
        <v>0.57099999999999995</v>
      </c>
      <c r="M44">
        <v>4.97</v>
      </c>
      <c r="N44" s="1">
        <v>-0.497</v>
      </c>
      <c r="O44" t="s">
        <v>175</v>
      </c>
      <c r="P44">
        <v>0.439</v>
      </c>
      <c r="Q44" s="1">
        <v>0.13199999999999995</v>
      </c>
      <c r="R44">
        <v>5.37</v>
      </c>
      <c r="S44" s="42">
        <v>-0.53700000000000003</v>
      </c>
      <c r="T44" s="1">
        <v>-4.0000000000000036E-2</v>
      </c>
      <c r="U44">
        <v>124.6</v>
      </c>
      <c r="V44" s="21">
        <v>12187.250599999999</v>
      </c>
      <c r="W44">
        <v>0.30068337129840533</v>
      </c>
      <c r="X44">
        <v>2.7108135406043761E-5</v>
      </c>
      <c r="Y44">
        <v>3.3037363949218807E-5</v>
      </c>
      <c r="Z44" s="22">
        <v>33.037363949218808</v>
      </c>
      <c r="AA44" s="22">
        <v>825.93409873046949</v>
      </c>
      <c r="AB44">
        <v>34.301699999999997</v>
      </c>
      <c r="AC44" s="36">
        <v>107.9</v>
      </c>
      <c r="AD44" s="36">
        <v>840</v>
      </c>
      <c r="AE44">
        <v>27.108135406043761</v>
      </c>
      <c r="AF44">
        <v>12.126990262931423</v>
      </c>
    </row>
    <row r="45" spans="1:32" x14ac:dyDescent="0.35">
      <c r="A45" s="2">
        <v>44777</v>
      </c>
      <c r="B45" t="s">
        <v>18</v>
      </c>
      <c r="C45" t="s">
        <v>196</v>
      </c>
      <c r="D45" t="s">
        <v>109</v>
      </c>
      <c r="E45" t="s">
        <v>21</v>
      </c>
      <c r="F45">
        <v>9</v>
      </c>
      <c r="G45" t="s">
        <v>41</v>
      </c>
      <c r="H45" t="s">
        <v>101</v>
      </c>
      <c r="I45" t="s">
        <v>448</v>
      </c>
      <c r="J45" t="s">
        <v>448</v>
      </c>
      <c r="K45" t="s">
        <v>87</v>
      </c>
      <c r="L45" s="1">
        <v>0.73399999999999999</v>
      </c>
      <c r="M45">
        <v>5.67</v>
      </c>
      <c r="N45" s="1">
        <v>-0.56699999999999995</v>
      </c>
      <c r="O45" t="s">
        <v>180</v>
      </c>
      <c r="P45">
        <v>0.54300000000000004</v>
      </c>
      <c r="Q45" s="1">
        <v>0.19099999999999995</v>
      </c>
      <c r="R45">
        <v>26.67</v>
      </c>
      <c r="S45" s="42">
        <v>-2.6670000000000003</v>
      </c>
      <c r="T45" s="1">
        <v>-2.1000000000000005</v>
      </c>
      <c r="U45">
        <v>112.9</v>
      </c>
      <c r="V45" s="21">
        <v>10005.931850000001</v>
      </c>
      <c r="W45">
        <v>0.35174953959484334</v>
      </c>
      <c r="X45">
        <v>3.288216817902198E-5</v>
      </c>
      <c r="Y45">
        <v>3.2901673387953257E-5</v>
      </c>
      <c r="Z45" s="22">
        <v>32.901673387953259</v>
      </c>
      <c r="AA45" s="22">
        <v>15.667463518072976</v>
      </c>
      <c r="AB45">
        <v>29.967099999999999</v>
      </c>
      <c r="AC45" s="36">
        <v>93.8</v>
      </c>
      <c r="AD45" s="36">
        <v>803</v>
      </c>
      <c r="AE45">
        <v>32.882168179021981</v>
      </c>
      <c r="AF45">
        <v>15.50428820417056</v>
      </c>
    </row>
    <row r="46" spans="1:32" x14ac:dyDescent="0.35">
      <c r="A46" s="2">
        <v>44791</v>
      </c>
      <c r="B46" s="6" t="s">
        <v>18</v>
      </c>
      <c r="C46" s="6" t="s">
        <v>214</v>
      </c>
      <c r="D46" t="s">
        <v>109</v>
      </c>
      <c r="E46" t="s">
        <v>21</v>
      </c>
      <c r="F46">
        <v>12</v>
      </c>
      <c r="G46" t="s">
        <v>41</v>
      </c>
      <c r="H46" t="s">
        <v>101</v>
      </c>
      <c r="I46" t="s">
        <v>448</v>
      </c>
      <c r="J46" t="s">
        <v>448</v>
      </c>
      <c r="K46" t="s">
        <v>221</v>
      </c>
      <c r="L46" s="1">
        <v>0.72499999999999998</v>
      </c>
      <c r="M46">
        <v>5.78</v>
      </c>
      <c r="N46" s="1">
        <v>-0.57800000000000007</v>
      </c>
      <c r="O46" t="s">
        <v>88</v>
      </c>
      <c r="P46">
        <v>0.53800000000000003</v>
      </c>
      <c r="Q46" s="1">
        <v>0.18699999999999994</v>
      </c>
      <c r="R46">
        <v>31.75</v>
      </c>
      <c r="S46" s="42">
        <v>-3.1749999999999998</v>
      </c>
      <c r="T46" s="1">
        <v>-2.5969999999999995</v>
      </c>
      <c r="U46">
        <v>112.9</v>
      </c>
      <c r="V46" s="21">
        <v>10005.931850000001</v>
      </c>
      <c r="W46">
        <v>0.34758364312267648</v>
      </c>
      <c r="X46">
        <v>3.2403431020959919E-5</v>
      </c>
      <c r="Y46">
        <v>3.2422652250190086E-5</v>
      </c>
      <c r="Z46" s="22">
        <v>32.422652250190083</v>
      </c>
      <c r="AA46" s="22">
        <v>12.484656238040081</v>
      </c>
      <c r="AB46">
        <v>28.894600000000001</v>
      </c>
      <c r="AC46" s="36">
        <v>93.8</v>
      </c>
      <c r="AD46" s="36">
        <v>803</v>
      </c>
      <c r="AE46">
        <v>32.403431020959921</v>
      </c>
      <c r="AF46">
        <v>15.563004370478136</v>
      </c>
    </row>
    <row r="47" spans="1:32" x14ac:dyDescent="0.35">
      <c r="A47" s="2">
        <v>44748</v>
      </c>
      <c r="B47" t="s">
        <v>18</v>
      </c>
      <c r="C47" t="s">
        <v>155</v>
      </c>
      <c r="D47" t="s">
        <v>45</v>
      </c>
      <c r="E47" t="s">
        <v>46</v>
      </c>
      <c r="F47">
        <v>13</v>
      </c>
      <c r="G47" t="s">
        <v>41</v>
      </c>
      <c r="H47" t="s">
        <v>104</v>
      </c>
      <c r="I47" t="s">
        <v>416</v>
      </c>
      <c r="J47" t="s">
        <v>416</v>
      </c>
      <c r="K47" t="s">
        <v>171</v>
      </c>
      <c r="L47" s="1">
        <v>0.85799999999999998</v>
      </c>
      <c r="M47">
        <v>21.63</v>
      </c>
      <c r="N47" s="1">
        <v>-2.1629999999999998</v>
      </c>
      <c r="O47" t="s">
        <v>112</v>
      </c>
      <c r="P47">
        <v>0.629</v>
      </c>
      <c r="Q47" s="1">
        <v>0.22899999999999998</v>
      </c>
      <c r="R47">
        <v>31.23</v>
      </c>
      <c r="S47" s="42">
        <v>-3.1230000000000002</v>
      </c>
      <c r="T47" s="1">
        <v>-0.96000000000000041</v>
      </c>
      <c r="U47">
        <v>107.6</v>
      </c>
      <c r="V47" s="21">
        <v>9088.5415999999987</v>
      </c>
      <c r="W47">
        <v>0.36406995230524641</v>
      </c>
      <c r="X47">
        <v>3.4305637610514698E-5</v>
      </c>
      <c r="Y47">
        <v>3.1178821453768741E-5</v>
      </c>
      <c r="Z47" s="22">
        <v>31.178821453768741</v>
      </c>
      <c r="AA47" s="22">
        <v>32.477939014342425</v>
      </c>
      <c r="AB47">
        <v>33.4651</v>
      </c>
      <c r="AC47" s="36">
        <v>94</v>
      </c>
      <c r="AD47" s="36">
        <v>800</v>
      </c>
      <c r="AE47">
        <v>34.305637610514701</v>
      </c>
      <c r="AF47" s="48">
        <v>7.6280448717948737</v>
      </c>
    </row>
    <row r="48" spans="1:32" x14ac:dyDescent="0.35">
      <c r="A48" s="10">
        <v>44777</v>
      </c>
      <c r="B48" s="6" t="s">
        <v>18</v>
      </c>
      <c r="C48" s="6" t="s">
        <v>196</v>
      </c>
      <c r="D48" t="s">
        <v>133</v>
      </c>
      <c r="E48" t="s">
        <v>46</v>
      </c>
      <c r="F48">
        <v>5</v>
      </c>
      <c r="G48" t="s">
        <v>27</v>
      </c>
      <c r="H48" t="s">
        <v>140</v>
      </c>
      <c r="I48" t="s">
        <v>471</v>
      </c>
      <c r="J48" t="s">
        <v>471</v>
      </c>
      <c r="K48" t="s">
        <v>204</v>
      </c>
      <c r="L48" s="1">
        <v>0.47599999999999998</v>
      </c>
      <c r="M48">
        <v>2.35</v>
      </c>
      <c r="N48" s="1">
        <v>-0.23500000000000001</v>
      </c>
      <c r="O48" s="6" t="s">
        <v>205</v>
      </c>
      <c r="P48">
        <v>0.33600000000000002</v>
      </c>
      <c r="Q48" s="1">
        <v>0.13999999999999996</v>
      </c>
      <c r="R48">
        <v>2.4500000000000002</v>
      </c>
      <c r="S48" s="42">
        <v>-0.24500000000000002</v>
      </c>
      <c r="T48" s="1">
        <v>-1.0000000000000009E-2</v>
      </c>
      <c r="U48">
        <v>98.2</v>
      </c>
      <c r="V48" s="21">
        <v>7569.9434000000001</v>
      </c>
      <c r="W48">
        <v>0.41666666666666652</v>
      </c>
      <c r="X48">
        <v>4.0504840173516205E-5</v>
      </c>
      <c r="Y48">
        <v>3.0661934753956385E-5</v>
      </c>
      <c r="Z48" s="22">
        <v>30.661934753956384</v>
      </c>
      <c r="AA48" s="22">
        <v>3066.1934753956357</v>
      </c>
      <c r="AB48">
        <v>29.967099999999999</v>
      </c>
      <c r="AC48">
        <v>73</v>
      </c>
      <c r="AD48">
        <v>794</v>
      </c>
      <c r="AE48">
        <v>40.504840173516207</v>
      </c>
      <c r="AF48">
        <v>8.0560426564281311</v>
      </c>
    </row>
    <row r="49" spans="1:32" x14ac:dyDescent="0.35">
      <c r="A49" s="2">
        <v>44734</v>
      </c>
      <c r="B49" t="s">
        <v>18</v>
      </c>
      <c r="C49" t="s">
        <v>141</v>
      </c>
      <c r="D49" t="s">
        <v>109</v>
      </c>
      <c r="E49" t="s">
        <v>21</v>
      </c>
      <c r="F49">
        <v>12</v>
      </c>
      <c r="G49" t="s">
        <v>39</v>
      </c>
      <c r="H49" t="s">
        <v>113</v>
      </c>
      <c r="I49" t="s">
        <v>440</v>
      </c>
      <c r="J49" t="s">
        <v>440</v>
      </c>
      <c r="K49" t="s">
        <v>145</v>
      </c>
      <c r="L49" s="1">
        <v>0.72499999999999998</v>
      </c>
      <c r="M49">
        <v>2.73</v>
      </c>
      <c r="N49" s="1">
        <v>-0.27300000000000002</v>
      </c>
      <c r="O49" t="s">
        <v>147</v>
      </c>
      <c r="P49">
        <v>0.50700000000000001</v>
      </c>
      <c r="Q49" s="1">
        <v>0.21799999999999997</v>
      </c>
      <c r="R49">
        <v>14.64</v>
      </c>
      <c r="S49" s="42">
        <v>-1.464</v>
      </c>
      <c r="T49" s="1">
        <v>-1.1909999999999998</v>
      </c>
      <c r="U49">
        <v>96.25</v>
      </c>
      <c r="V49" s="21">
        <v>7272.2890625</v>
      </c>
      <c r="W49">
        <v>0.42998027613412221</v>
      </c>
      <c r="X49">
        <v>4.2103878822027655E-5</v>
      </c>
      <c r="Y49">
        <v>3.0619157744625711E-5</v>
      </c>
      <c r="Z49" s="22">
        <v>30.61915774462571</v>
      </c>
      <c r="AA49" s="22">
        <v>25.70878064200312</v>
      </c>
      <c r="AB49">
        <v>31.695499999999999</v>
      </c>
      <c r="AC49" s="36">
        <v>87.4</v>
      </c>
      <c r="AD49" s="36">
        <v>678</v>
      </c>
      <c r="AE49">
        <v>42.103878822027653</v>
      </c>
      <c r="AF49">
        <v>15.591269841269842</v>
      </c>
    </row>
    <row r="50" spans="1:32" x14ac:dyDescent="0.35">
      <c r="A50" s="2">
        <v>44722</v>
      </c>
      <c r="B50" t="s">
        <v>18</v>
      </c>
      <c r="C50" t="s">
        <v>19</v>
      </c>
      <c r="D50" t="s">
        <v>109</v>
      </c>
      <c r="E50" t="s">
        <v>21</v>
      </c>
      <c r="F50">
        <v>12</v>
      </c>
      <c r="G50" s="5" t="s">
        <v>39</v>
      </c>
      <c r="H50" t="s">
        <v>113</v>
      </c>
      <c r="I50" t="s">
        <v>440</v>
      </c>
      <c r="J50" t="s">
        <v>440</v>
      </c>
      <c r="K50" t="s">
        <v>111</v>
      </c>
      <c r="L50" s="1">
        <v>0.58899999999999997</v>
      </c>
      <c r="M50" s="5">
        <v>4.8499999999999996</v>
      </c>
      <c r="N50" s="1">
        <v>-0.48499999999999999</v>
      </c>
      <c r="O50" t="s">
        <v>112</v>
      </c>
      <c r="P50">
        <v>0.41199999999999998</v>
      </c>
      <c r="Q50" s="1">
        <v>0.17699999999999999</v>
      </c>
      <c r="R50">
        <v>12.73</v>
      </c>
      <c r="S50" s="42">
        <v>-1.2730000000000001</v>
      </c>
      <c r="T50" s="1">
        <v>-0.78800000000000014</v>
      </c>
      <c r="U50">
        <v>96.25</v>
      </c>
      <c r="V50" s="21">
        <v>7272.2890625</v>
      </c>
      <c r="W50">
        <v>0.42961165048543687</v>
      </c>
      <c r="X50">
        <v>4.2059449042259646E-5</v>
      </c>
      <c r="Y50">
        <v>3.0586847124480096E-5</v>
      </c>
      <c r="Z50" s="22">
        <v>30.586847124480094</v>
      </c>
      <c r="AA50" s="22">
        <v>38.815795843248843</v>
      </c>
      <c r="AB50">
        <v>27.385200000000001</v>
      </c>
      <c r="AC50" s="36">
        <v>87.4</v>
      </c>
      <c r="AD50" s="36">
        <v>678</v>
      </c>
      <c r="AE50">
        <v>42.059449042259644</v>
      </c>
      <c r="AF50">
        <v>18.418666666666667</v>
      </c>
    </row>
    <row r="51" spans="1:32" x14ac:dyDescent="0.35">
      <c r="A51" s="2">
        <v>44723</v>
      </c>
      <c r="B51" t="s">
        <v>18</v>
      </c>
      <c r="C51" t="s">
        <v>19</v>
      </c>
      <c r="D51" t="s">
        <v>133</v>
      </c>
      <c r="E51" t="s">
        <v>46</v>
      </c>
      <c r="F51">
        <v>15</v>
      </c>
      <c r="G51" t="s">
        <v>29</v>
      </c>
      <c r="H51" t="s">
        <v>52</v>
      </c>
      <c r="I51" t="s">
        <v>481</v>
      </c>
      <c r="J51" t="s">
        <v>481</v>
      </c>
      <c r="K51" t="s">
        <v>138</v>
      </c>
      <c r="L51" s="1">
        <v>0.58299999999999996</v>
      </c>
      <c r="M51">
        <v>5.83</v>
      </c>
      <c r="N51" s="1">
        <v>-0.58299999999999996</v>
      </c>
      <c r="O51" t="s">
        <v>139</v>
      </c>
      <c r="P51">
        <v>0.40600000000000003</v>
      </c>
      <c r="Q51" s="1">
        <v>0.17699999999999994</v>
      </c>
      <c r="R51">
        <v>15.93</v>
      </c>
      <c r="S51" s="42">
        <v>-1.593</v>
      </c>
      <c r="T51" s="1">
        <v>-1.01</v>
      </c>
      <c r="U51">
        <v>93.95</v>
      </c>
      <c r="V51" s="21">
        <v>6928.8829625000008</v>
      </c>
      <c r="W51">
        <v>0.43596059113300473</v>
      </c>
      <c r="X51">
        <v>4.2825900629069753E-5</v>
      </c>
      <c r="Y51">
        <v>2.9673565322247946E-5</v>
      </c>
      <c r="Z51" s="22">
        <v>29.673565322247946</v>
      </c>
      <c r="AA51" s="22">
        <v>29.379767645790047</v>
      </c>
      <c r="AB51">
        <v>31.959900000000001</v>
      </c>
      <c r="AC51">
        <v>79.7</v>
      </c>
      <c r="AD51">
        <v>858</v>
      </c>
      <c r="AE51">
        <v>42.82590062906975</v>
      </c>
      <c r="AF51">
        <v>10.416666666666666</v>
      </c>
    </row>
    <row r="52" spans="1:32" x14ac:dyDescent="0.35">
      <c r="A52" s="2">
        <v>44776</v>
      </c>
      <c r="B52" t="s">
        <v>18</v>
      </c>
      <c r="C52" t="s">
        <v>196</v>
      </c>
      <c r="D52" t="s">
        <v>109</v>
      </c>
      <c r="E52" t="s">
        <v>21</v>
      </c>
      <c r="F52">
        <v>9</v>
      </c>
      <c r="G52" t="s">
        <v>39</v>
      </c>
      <c r="H52" t="s">
        <v>113</v>
      </c>
      <c r="I52" t="s">
        <v>440</v>
      </c>
      <c r="J52" t="s">
        <v>440</v>
      </c>
      <c r="K52" t="s">
        <v>134</v>
      </c>
      <c r="L52" s="1">
        <v>0.61899999999999999</v>
      </c>
      <c r="M52">
        <v>3.43</v>
      </c>
      <c r="N52" s="1">
        <v>-0.34300000000000003</v>
      </c>
      <c r="O52" t="s">
        <v>202</v>
      </c>
      <c r="P52">
        <v>0.437</v>
      </c>
      <c r="Q52" s="1">
        <v>0.182</v>
      </c>
      <c r="R52">
        <v>13.29</v>
      </c>
      <c r="S52" s="42">
        <v>-1.329</v>
      </c>
      <c r="T52" s="1">
        <v>-0.98599999999999999</v>
      </c>
      <c r="U52">
        <v>96.25</v>
      </c>
      <c r="V52" s="21">
        <v>7272.2890625</v>
      </c>
      <c r="W52">
        <v>0.41647597254004576</v>
      </c>
      <c r="X52">
        <v>4.0482021490565603E-5</v>
      </c>
      <c r="Y52">
        <v>2.9439696211373021E-5</v>
      </c>
      <c r="Z52" s="22">
        <v>29.439696211373022</v>
      </c>
      <c r="AA52" s="22">
        <v>29.857704068329639</v>
      </c>
      <c r="AB52">
        <v>28.545300000000001</v>
      </c>
      <c r="AC52" s="36">
        <v>87.4</v>
      </c>
      <c r="AD52" s="36">
        <v>678</v>
      </c>
      <c r="AE52">
        <v>40.4820214905656</v>
      </c>
      <c r="AF52">
        <v>15.665264505802318</v>
      </c>
    </row>
    <row r="53" spans="1:32" x14ac:dyDescent="0.35">
      <c r="A53" s="2">
        <v>44734</v>
      </c>
      <c r="B53" t="s">
        <v>18</v>
      </c>
      <c r="C53" t="s">
        <v>141</v>
      </c>
      <c r="D53" t="s">
        <v>109</v>
      </c>
      <c r="E53" t="s">
        <v>21</v>
      </c>
      <c r="F53">
        <v>6</v>
      </c>
      <c r="G53" t="s">
        <v>39</v>
      </c>
      <c r="H53" t="s">
        <v>113</v>
      </c>
      <c r="I53" t="s">
        <v>440</v>
      </c>
      <c r="J53" t="s">
        <v>440</v>
      </c>
      <c r="K53" t="s">
        <v>69</v>
      </c>
      <c r="L53" s="1">
        <v>0.59299999999999997</v>
      </c>
      <c r="M53">
        <v>3.78</v>
      </c>
      <c r="N53" s="1">
        <v>-0.378</v>
      </c>
      <c r="O53" t="s">
        <v>135</v>
      </c>
      <c r="P53">
        <v>0.41899999999999998</v>
      </c>
      <c r="Q53" s="1">
        <v>0.17399999999999999</v>
      </c>
      <c r="R53">
        <v>11.74</v>
      </c>
      <c r="S53" s="42">
        <v>-1.1739999999999999</v>
      </c>
      <c r="T53" s="1">
        <v>-0.79599999999999993</v>
      </c>
      <c r="U53">
        <v>96.25</v>
      </c>
      <c r="V53" s="21">
        <v>7272.2890625</v>
      </c>
      <c r="W53">
        <v>0.41527446300715987</v>
      </c>
      <c r="X53">
        <v>4.0338302992179522E-5</v>
      </c>
      <c r="Y53">
        <v>2.9335179964983816E-5</v>
      </c>
      <c r="Z53" s="22">
        <v>29.335179964983816</v>
      </c>
      <c r="AA53" s="22">
        <v>36.853241162039971</v>
      </c>
      <c r="AB53">
        <v>31.695499999999999</v>
      </c>
      <c r="AC53" s="36">
        <v>87.4</v>
      </c>
      <c r="AD53" s="36">
        <v>678</v>
      </c>
      <c r="AE53">
        <v>40.338302992179521</v>
      </c>
      <c r="AF53">
        <v>15.591269841269842</v>
      </c>
    </row>
    <row r="54" spans="1:32" x14ac:dyDescent="0.35">
      <c r="A54" s="2">
        <v>44720</v>
      </c>
      <c r="B54" t="s">
        <v>18</v>
      </c>
      <c r="C54" t="s">
        <v>19</v>
      </c>
      <c r="D54" t="s">
        <v>86</v>
      </c>
      <c r="E54" t="s">
        <v>46</v>
      </c>
      <c r="F54">
        <v>14</v>
      </c>
      <c r="G54" t="s">
        <v>41</v>
      </c>
      <c r="H54" t="s">
        <v>52</v>
      </c>
      <c r="I54" t="s">
        <v>403</v>
      </c>
      <c r="J54" t="s">
        <v>403</v>
      </c>
      <c r="K54" t="s">
        <v>99</v>
      </c>
      <c r="L54" s="1">
        <v>0.56299999999999994</v>
      </c>
      <c r="M54">
        <v>8.15</v>
      </c>
      <c r="N54" s="1">
        <v>-0.81500000000000006</v>
      </c>
      <c r="O54" t="s">
        <v>100</v>
      </c>
      <c r="P54">
        <v>0.433</v>
      </c>
      <c r="Q54" s="1">
        <v>0.12999999999999995</v>
      </c>
      <c r="R54">
        <v>14.72</v>
      </c>
      <c r="S54" s="42">
        <v>-1.472</v>
      </c>
      <c r="T54" s="1">
        <v>-0.65699999999999992</v>
      </c>
      <c r="U54">
        <v>117.25</v>
      </c>
      <c r="V54" s="21">
        <v>10791.836562500001</v>
      </c>
      <c r="W54">
        <v>0.30023094688221696</v>
      </c>
      <c r="X54">
        <v>2.705793366117415E-5</v>
      </c>
      <c r="Y54">
        <v>2.9200479779035872E-5</v>
      </c>
      <c r="Z54" s="22">
        <v>29.20047977903587</v>
      </c>
      <c r="AA54" s="22">
        <v>44.445174701728881</v>
      </c>
      <c r="AB54">
        <v>26.9267</v>
      </c>
      <c r="AC54" s="13">
        <v>99.7</v>
      </c>
      <c r="AD54" s="13">
        <v>730</v>
      </c>
      <c r="AE54">
        <v>27.05793366117415</v>
      </c>
      <c r="AF54">
        <v>13.101333333333335</v>
      </c>
    </row>
    <row r="55" spans="1:32" x14ac:dyDescent="0.35">
      <c r="A55" s="2">
        <v>44792</v>
      </c>
      <c r="B55" s="6" t="s">
        <v>18</v>
      </c>
      <c r="C55" s="6" t="s">
        <v>214</v>
      </c>
      <c r="D55" t="s">
        <v>45</v>
      </c>
      <c r="E55" t="s">
        <v>46</v>
      </c>
      <c r="F55">
        <v>15</v>
      </c>
      <c r="G55" t="s">
        <v>41</v>
      </c>
      <c r="H55" t="s">
        <v>104</v>
      </c>
      <c r="I55" t="s">
        <v>416</v>
      </c>
      <c r="J55" t="s">
        <v>416</v>
      </c>
      <c r="K55" t="s">
        <v>207</v>
      </c>
      <c r="L55" s="1">
        <v>0.86799999999999999</v>
      </c>
      <c r="M55">
        <v>7.48</v>
      </c>
      <c r="N55" s="1">
        <v>-0.748</v>
      </c>
      <c r="O55" t="s">
        <v>105</v>
      </c>
      <c r="P55">
        <v>0.64700000000000002</v>
      </c>
      <c r="Q55" s="1">
        <v>0.22099999999999997</v>
      </c>
      <c r="R55">
        <v>28.54</v>
      </c>
      <c r="S55" s="42">
        <v>-2.8540000000000001</v>
      </c>
      <c r="T55" s="1">
        <v>-2.1059999999999999</v>
      </c>
      <c r="U55">
        <v>107.6</v>
      </c>
      <c r="V55" s="21">
        <v>9088.5415999999987</v>
      </c>
      <c r="W55">
        <v>0.34157650695517772</v>
      </c>
      <c r="X55">
        <v>3.1715435610527728E-5</v>
      </c>
      <c r="Y55">
        <v>2.8824705590840262E-5</v>
      </c>
      <c r="Z55" s="22">
        <v>28.824705590840264</v>
      </c>
      <c r="AA55" s="22">
        <v>13.686944724995378</v>
      </c>
      <c r="AB55">
        <v>34.301699999999997</v>
      </c>
      <c r="AC55" s="36">
        <v>94</v>
      </c>
      <c r="AD55" s="36">
        <v>800</v>
      </c>
      <c r="AE55">
        <v>31.715435610527727</v>
      </c>
      <c r="AF55">
        <v>8.2594820334704142</v>
      </c>
    </row>
    <row r="56" spans="1:32" x14ac:dyDescent="0.35">
      <c r="A56" s="2">
        <v>44792</v>
      </c>
      <c r="B56" s="6" t="s">
        <v>18</v>
      </c>
      <c r="C56" s="6" t="s">
        <v>214</v>
      </c>
      <c r="D56" t="s">
        <v>20</v>
      </c>
      <c r="E56" t="s">
        <v>21</v>
      </c>
      <c r="F56">
        <v>12</v>
      </c>
      <c r="G56" t="s">
        <v>41</v>
      </c>
      <c r="H56" t="s">
        <v>42</v>
      </c>
      <c r="I56" t="s">
        <v>426</v>
      </c>
      <c r="J56" t="s">
        <v>426</v>
      </c>
      <c r="K56" t="s">
        <v>227</v>
      </c>
      <c r="L56" s="1">
        <v>0.69599999999999995</v>
      </c>
      <c r="M56">
        <v>5.46</v>
      </c>
      <c r="N56" s="1">
        <v>-0.54600000000000004</v>
      </c>
      <c r="O56" t="s">
        <v>228</v>
      </c>
      <c r="P56">
        <v>0.54100000000000004</v>
      </c>
      <c r="Q56" s="1">
        <v>0.15499999999999992</v>
      </c>
      <c r="R56">
        <v>26.22</v>
      </c>
      <c r="S56" s="42">
        <v>-2.6219999999999999</v>
      </c>
      <c r="T56" s="1">
        <v>-2.0759999999999996</v>
      </c>
      <c r="U56">
        <v>119.55</v>
      </c>
      <c r="V56" s="21">
        <v>11219.378962500001</v>
      </c>
      <c r="W56">
        <v>0.28650646950092407</v>
      </c>
      <c r="X56">
        <v>2.5543443769277136E-5</v>
      </c>
      <c r="Y56">
        <v>2.8658157565482965E-5</v>
      </c>
      <c r="Z56" s="22">
        <v>28.658157565482966</v>
      </c>
      <c r="AA56" s="22">
        <v>13.804507497824167</v>
      </c>
      <c r="AB56">
        <v>34.301699999999997</v>
      </c>
      <c r="AC56" s="36">
        <v>75.3</v>
      </c>
      <c r="AD56" s="36">
        <v>736</v>
      </c>
      <c r="AE56">
        <v>25.543443769277136</v>
      </c>
      <c r="AF56">
        <v>12.126990262931423</v>
      </c>
    </row>
    <row r="57" spans="1:32" x14ac:dyDescent="0.35">
      <c r="A57" s="2">
        <v>44777</v>
      </c>
      <c r="B57" t="s">
        <v>18</v>
      </c>
      <c r="C57" t="s">
        <v>196</v>
      </c>
      <c r="D57" t="s">
        <v>109</v>
      </c>
      <c r="E57" t="s">
        <v>21</v>
      </c>
      <c r="F57">
        <v>16</v>
      </c>
      <c r="G57" t="s">
        <v>39</v>
      </c>
      <c r="H57" t="s">
        <v>119</v>
      </c>
      <c r="I57" t="s">
        <v>441</v>
      </c>
      <c r="J57" t="s">
        <v>441</v>
      </c>
      <c r="K57" t="s">
        <v>87</v>
      </c>
      <c r="L57" s="1">
        <v>0.81899999999999995</v>
      </c>
      <c r="M57">
        <v>7.21</v>
      </c>
      <c r="N57" s="1">
        <v>-0.72099999999999997</v>
      </c>
      <c r="O57" t="s">
        <v>180</v>
      </c>
      <c r="P57">
        <v>0.54900000000000004</v>
      </c>
      <c r="Q57" s="1">
        <v>0.26999999999999991</v>
      </c>
      <c r="R57" s="4">
        <v>17.18</v>
      </c>
      <c r="S57" s="42">
        <v>-1.718</v>
      </c>
      <c r="T57" s="1">
        <v>-0.997</v>
      </c>
      <c r="U57">
        <v>85.5</v>
      </c>
      <c r="V57" s="21">
        <v>5738.5462500000003</v>
      </c>
      <c r="W57">
        <v>0.49180327868852436</v>
      </c>
      <c r="X57">
        <v>4.9675494502303785E-5</v>
      </c>
      <c r="Y57">
        <v>2.8506512269309103E-5</v>
      </c>
      <c r="Z57" s="22">
        <v>28.506512269309102</v>
      </c>
      <c r="AA57" s="22">
        <v>28.592289136719259</v>
      </c>
      <c r="AB57">
        <v>29.967099999999999</v>
      </c>
      <c r="AC57" s="36">
        <v>93.2</v>
      </c>
      <c r="AD57" s="36">
        <v>740</v>
      </c>
      <c r="AE57">
        <v>49.675494502303785</v>
      </c>
      <c r="AF57">
        <v>15.50428820417056</v>
      </c>
    </row>
    <row r="58" spans="1:32" x14ac:dyDescent="0.35">
      <c r="A58" s="2">
        <v>44790</v>
      </c>
      <c r="B58" s="6" t="s">
        <v>18</v>
      </c>
      <c r="C58" s="6" t="s">
        <v>214</v>
      </c>
      <c r="D58" t="s">
        <v>133</v>
      </c>
      <c r="E58" t="s">
        <v>46</v>
      </c>
      <c r="F58">
        <v>15</v>
      </c>
      <c r="G58" t="s">
        <v>27</v>
      </c>
      <c r="H58" t="s">
        <v>140</v>
      </c>
      <c r="I58" t="s">
        <v>471</v>
      </c>
      <c r="J58" t="s">
        <v>471</v>
      </c>
      <c r="K58" t="s">
        <v>188</v>
      </c>
      <c r="L58" s="1">
        <v>0.60799999999999998</v>
      </c>
      <c r="M58">
        <v>3.78</v>
      </c>
      <c r="N58" s="1">
        <v>-0.378</v>
      </c>
      <c r="O58" t="s">
        <v>218</v>
      </c>
      <c r="P58">
        <v>0.437</v>
      </c>
      <c r="Q58" s="1">
        <v>0.17099999999999999</v>
      </c>
      <c r="R58">
        <v>5.37</v>
      </c>
      <c r="S58" s="42">
        <v>-0.53700000000000003</v>
      </c>
      <c r="T58" s="1">
        <v>-0.15900000000000003</v>
      </c>
      <c r="U58">
        <v>98.2</v>
      </c>
      <c r="V58" s="21">
        <v>7569.9434000000001</v>
      </c>
      <c r="W58">
        <v>0.39130434782608692</v>
      </c>
      <c r="X58">
        <v>3.7491474782727121E-5</v>
      </c>
      <c r="Y58">
        <v>2.8380834208777159E-5</v>
      </c>
      <c r="Z58" s="22">
        <v>28.380834208777159</v>
      </c>
      <c r="AA58" s="22">
        <v>178.49581263381859</v>
      </c>
      <c r="AB58">
        <v>32.178800000000003</v>
      </c>
      <c r="AC58">
        <v>73</v>
      </c>
      <c r="AD58">
        <v>794</v>
      </c>
      <c r="AE58">
        <v>37.491474782727124</v>
      </c>
      <c r="AF58">
        <v>7.6209545755722603</v>
      </c>
    </row>
    <row r="59" spans="1:32" x14ac:dyDescent="0.35">
      <c r="A59" s="2">
        <v>44722</v>
      </c>
      <c r="B59" t="s">
        <v>18</v>
      </c>
      <c r="C59" t="s">
        <v>19</v>
      </c>
      <c r="D59" t="s">
        <v>109</v>
      </c>
      <c r="E59" t="s">
        <v>21</v>
      </c>
      <c r="F59">
        <v>6</v>
      </c>
      <c r="G59" t="s">
        <v>27</v>
      </c>
      <c r="H59" t="s">
        <v>120</v>
      </c>
      <c r="I59" t="s">
        <v>442</v>
      </c>
      <c r="J59" t="s">
        <v>442</v>
      </c>
      <c r="K59" t="s">
        <v>117</v>
      </c>
      <c r="L59" s="1">
        <v>0.68500000000000005</v>
      </c>
      <c r="M59">
        <v>1.53</v>
      </c>
      <c r="N59" s="1">
        <v>-0.153</v>
      </c>
      <c r="O59" t="s">
        <v>118</v>
      </c>
      <c r="P59">
        <v>0.47599999999999998</v>
      </c>
      <c r="Q59" s="1">
        <v>0.20900000000000007</v>
      </c>
      <c r="R59">
        <v>1.18</v>
      </c>
      <c r="S59" s="42">
        <v>-0.11799999999999999</v>
      </c>
      <c r="T59" s="1">
        <v>3.5000000000000003E-2</v>
      </c>
      <c r="U59">
        <v>91.25</v>
      </c>
      <c r="V59" s="21">
        <v>6536.3515625</v>
      </c>
      <c r="W59">
        <v>0.439075630252101</v>
      </c>
      <c r="X59">
        <v>4.3202898103165158E-5</v>
      </c>
      <c r="Y59">
        <v>2.8238933052115188E-5</v>
      </c>
      <c r="Z59" s="22">
        <v>28.238933052115186</v>
      </c>
      <c r="AA59" s="22">
        <v>806.82665863186241</v>
      </c>
      <c r="AB59">
        <v>27.385200000000001</v>
      </c>
      <c r="AC59" s="36">
        <v>90.2</v>
      </c>
      <c r="AD59" s="36">
        <v>800</v>
      </c>
      <c r="AE59">
        <v>43.202898103165161</v>
      </c>
      <c r="AF59">
        <v>18.418666666666667</v>
      </c>
    </row>
    <row r="60" spans="1:32" x14ac:dyDescent="0.35">
      <c r="A60" s="2">
        <v>44723</v>
      </c>
      <c r="B60" t="s">
        <v>18</v>
      </c>
      <c r="C60" t="s">
        <v>19</v>
      </c>
      <c r="D60" t="s">
        <v>133</v>
      </c>
      <c r="E60" t="s">
        <v>46</v>
      </c>
      <c r="F60">
        <v>16</v>
      </c>
      <c r="G60" t="s">
        <v>27</v>
      </c>
      <c r="H60" t="s">
        <v>140</v>
      </c>
      <c r="I60" t="s">
        <v>471</v>
      </c>
      <c r="J60" t="s">
        <v>471</v>
      </c>
      <c r="K60" t="s">
        <v>138</v>
      </c>
      <c r="L60" s="1">
        <v>0.51100000000000001</v>
      </c>
      <c r="M60">
        <v>1.37</v>
      </c>
      <c r="N60" s="1">
        <v>-0.13700000000000001</v>
      </c>
      <c r="O60" t="s">
        <v>139</v>
      </c>
      <c r="P60">
        <v>0.36799999999999999</v>
      </c>
      <c r="Q60" s="1">
        <v>0.14300000000000002</v>
      </c>
      <c r="R60">
        <v>3.95</v>
      </c>
      <c r="S60" s="42">
        <v>-0.39500000000000002</v>
      </c>
      <c r="T60" s="1">
        <v>-0.25800000000000001</v>
      </c>
      <c r="U60">
        <v>98.2</v>
      </c>
      <c r="V60" s="21">
        <v>7569.9434000000001</v>
      </c>
      <c r="W60">
        <v>0.38858695652173919</v>
      </c>
      <c r="X60">
        <v>3.7171232271581499E-5</v>
      </c>
      <c r="Y60">
        <v>2.8138412440412536E-5</v>
      </c>
      <c r="Z60" s="22">
        <v>28.138412440412537</v>
      </c>
      <c r="AA60" s="22">
        <v>109.06361411012611</v>
      </c>
      <c r="AB60">
        <v>31.959900000000001</v>
      </c>
      <c r="AC60">
        <v>73</v>
      </c>
      <c r="AD60">
        <v>794</v>
      </c>
      <c r="AE60">
        <v>37.171232271581502</v>
      </c>
      <c r="AF60">
        <v>10.416666666666666</v>
      </c>
    </row>
    <row r="61" spans="1:32" x14ac:dyDescent="0.35">
      <c r="A61" s="2">
        <v>44749</v>
      </c>
      <c r="B61" t="s">
        <v>18</v>
      </c>
      <c r="C61" t="s">
        <v>155</v>
      </c>
      <c r="D61" t="s">
        <v>109</v>
      </c>
      <c r="E61" t="s">
        <v>21</v>
      </c>
      <c r="F61">
        <v>5</v>
      </c>
      <c r="G61" t="s">
        <v>39</v>
      </c>
      <c r="H61" t="s">
        <v>113</v>
      </c>
      <c r="I61" t="s">
        <v>440</v>
      </c>
      <c r="J61" t="s">
        <v>440</v>
      </c>
      <c r="K61" t="s">
        <v>174</v>
      </c>
      <c r="L61" s="1">
        <v>0.623</v>
      </c>
      <c r="M61">
        <v>2.0099999999999998</v>
      </c>
      <c r="N61" s="1">
        <v>-0.20099999999999998</v>
      </c>
      <c r="O61" t="s">
        <v>175</v>
      </c>
      <c r="P61">
        <v>0.44700000000000001</v>
      </c>
      <c r="Q61" s="1">
        <v>0.17599999999999999</v>
      </c>
      <c r="R61">
        <v>7.24</v>
      </c>
      <c r="S61" s="42">
        <v>-0.72399999999999998</v>
      </c>
      <c r="T61" s="1">
        <v>-0.52300000000000002</v>
      </c>
      <c r="U61">
        <v>96.25</v>
      </c>
      <c r="V61" s="21">
        <v>7272.2890625</v>
      </c>
      <c r="W61">
        <v>0.39373601789709167</v>
      </c>
      <c r="X61">
        <v>3.7778481235268218E-5</v>
      </c>
      <c r="Y61">
        <v>2.7473603588510257E-5</v>
      </c>
      <c r="Z61" s="22">
        <v>27.473603588510258</v>
      </c>
      <c r="AA61" s="22">
        <v>52.530790800210816</v>
      </c>
      <c r="AB61">
        <v>34.081400000000002</v>
      </c>
      <c r="AC61" s="36">
        <v>87.4</v>
      </c>
      <c r="AD61" s="36">
        <v>678</v>
      </c>
      <c r="AE61">
        <v>37.778481235268217</v>
      </c>
      <c r="AF61">
        <v>13.083333333333334</v>
      </c>
    </row>
    <row r="62" spans="1:32" x14ac:dyDescent="0.35">
      <c r="A62" s="2">
        <v>44733</v>
      </c>
      <c r="B62" t="s">
        <v>18</v>
      </c>
      <c r="C62" t="s">
        <v>141</v>
      </c>
      <c r="D62" t="s">
        <v>133</v>
      </c>
      <c r="E62" t="s">
        <v>46</v>
      </c>
      <c r="F62">
        <v>6</v>
      </c>
      <c r="G62" t="s">
        <v>29</v>
      </c>
      <c r="H62" t="s">
        <v>52</v>
      </c>
      <c r="I62" t="s">
        <v>481</v>
      </c>
      <c r="J62" t="s">
        <v>481</v>
      </c>
      <c r="K62" t="s">
        <v>142</v>
      </c>
      <c r="L62" s="1">
        <v>0.60299999999999998</v>
      </c>
      <c r="M62">
        <v>10.130000000000001</v>
      </c>
      <c r="N62" s="1">
        <v>-1.0130000000000001</v>
      </c>
      <c r="O62" t="s">
        <v>100</v>
      </c>
      <c r="P62">
        <v>0.42799999999999999</v>
      </c>
      <c r="Q62" s="1">
        <v>0.17499999999999999</v>
      </c>
      <c r="R62">
        <v>25.86</v>
      </c>
      <c r="S62" s="42">
        <v>-2.5859999999999999</v>
      </c>
      <c r="T62" s="1">
        <v>-1.5729999999999997</v>
      </c>
      <c r="U62">
        <v>93.95</v>
      </c>
      <c r="V62" s="21">
        <v>6928.8829625000008</v>
      </c>
      <c r="W62">
        <v>0.40887850467289716</v>
      </c>
      <c r="X62">
        <v>3.9574872073350732E-5</v>
      </c>
      <c r="Y62">
        <v>2.7420965685215697E-5</v>
      </c>
      <c r="Z62" s="22">
        <v>27.420965685215698</v>
      </c>
      <c r="AA62" s="22">
        <v>17.432273162883472</v>
      </c>
      <c r="AB62">
        <v>30.972899999999999</v>
      </c>
      <c r="AC62">
        <v>79.7</v>
      </c>
      <c r="AD62">
        <v>858</v>
      </c>
      <c r="AE62">
        <v>39.574872073350733</v>
      </c>
      <c r="AF62">
        <v>8.9642857142857135</v>
      </c>
    </row>
    <row r="63" spans="1:32" x14ac:dyDescent="0.35">
      <c r="A63" s="2">
        <v>44779</v>
      </c>
      <c r="B63" s="6" t="s">
        <v>18</v>
      </c>
      <c r="C63" s="6" t="s">
        <v>196</v>
      </c>
      <c r="D63" t="s">
        <v>45</v>
      </c>
      <c r="E63" t="s">
        <v>46</v>
      </c>
      <c r="F63">
        <v>15</v>
      </c>
      <c r="G63" t="s">
        <v>41</v>
      </c>
      <c r="H63" t="s">
        <v>104</v>
      </c>
      <c r="I63" t="s">
        <v>416</v>
      </c>
      <c r="J63" t="s">
        <v>416</v>
      </c>
      <c r="K63" t="s">
        <v>212</v>
      </c>
      <c r="L63" s="1">
        <v>0.86499999999999999</v>
      </c>
      <c r="M63">
        <v>8.0399999999999991</v>
      </c>
      <c r="N63" s="1">
        <v>-0.80399999999999994</v>
      </c>
      <c r="O63" s="6" t="s">
        <v>178</v>
      </c>
      <c r="P63">
        <v>0.65300000000000002</v>
      </c>
      <c r="Q63" s="1">
        <v>0.21199999999999997</v>
      </c>
      <c r="R63">
        <v>21.34</v>
      </c>
      <c r="S63" s="42">
        <v>-2.1339999999999999</v>
      </c>
      <c r="T63" s="1">
        <v>-1.33</v>
      </c>
      <c r="U63">
        <v>107.6</v>
      </c>
      <c r="V63" s="21">
        <v>9088.5415999999987</v>
      </c>
      <c r="W63">
        <v>0.32465543644716688</v>
      </c>
      <c r="X63">
        <v>2.9792591377034631E-5</v>
      </c>
      <c r="Y63">
        <v>2.7077120610198049E-5</v>
      </c>
      <c r="Z63" s="22">
        <v>27.077120610198051</v>
      </c>
      <c r="AA63" s="22">
        <v>20.358737300900788</v>
      </c>
      <c r="AB63">
        <v>31.516500000000001</v>
      </c>
      <c r="AC63" s="36">
        <v>94</v>
      </c>
      <c r="AD63" s="36">
        <v>800</v>
      </c>
      <c r="AE63">
        <v>29.792591377034633</v>
      </c>
      <c r="AF63">
        <v>8.6594309038552968</v>
      </c>
    </row>
    <row r="64" spans="1:32" x14ac:dyDescent="0.35">
      <c r="A64" s="2">
        <v>44722</v>
      </c>
      <c r="B64" t="s">
        <v>18</v>
      </c>
      <c r="C64" t="s">
        <v>19</v>
      </c>
      <c r="D64" t="s">
        <v>109</v>
      </c>
      <c r="E64" t="s">
        <v>21</v>
      </c>
      <c r="F64">
        <v>2</v>
      </c>
      <c r="G64" t="s">
        <v>29</v>
      </c>
      <c r="H64" t="s">
        <v>66</v>
      </c>
      <c r="I64" t="s">
        <v>450</v>
      </c>
      <c r="J64" t="s">
        <v>450</v>
      </c>
      <c r="K64" t="s">
        <v>117</v>
      </c>
      <c r="L64" s="1">
        <v>0.68899999999999995</v>
      </c>
      <c r="M64">
        <v>1.71</v>
      </c>
      <c r="N64" s="1">
        <v>-0.17099999999999999</v>
      </c>
      <c r="O64" t="s">
        <v>118</v>
      </c>
      <c r="P64">
        <v>0.48499999999999999</v>
      </c>
      <c r="Q64" s="1">
        <v>0.20399999999999996</v>
      </c>
      <c r="R64">
        <v>13.07</v>
      </c>
      <c r="S64" s="42">
        <v>-1.3069999999999999</v>
      </c>
      <c r="T64" s="1">
        <v>-1.1359999999999999</v>
      </c>
      <c r="U64">
        <v>90.85</v>
      </c>
      <c r="V64" s="21">
        <v>6479.1721625</v>
      </c>
      <c r="W64">
        <v>0.42061855670103088</v>
      </c>
      <c r="X64">
        <v>4.0978269778104939E-5</v>
      </c>
      <c r="Y64">
        <v>2.6550526481371257E-5</v>
      </c>
      <c r="Z64" s="22">
        <v>26.550526481371257</v>
      </c>
      <c r="AA64" s="22">
        <v>23.371942325150755</v>
      </c>
      <c r="AB64">
        <v>27.385200000000001</v>
      </c>
      <c r="AC64" s="36">
        <v>85.7</v>
      </c>
      <c r="AD64" s="36">
        <v>734</v>
      </c>
      <c r="AE64">
        <v>40.978269778104938</v>
      </c>
      <c r="AF64">
        <v>18.418666666666667</v>
      </c>
    </row>
    <row r="65" spans="1:33" x14ac:dyDescent="0.35">
      <c r="A65" s="2">
        <v>44750</v>
      </c>
      <c r="B65" t="s">
        <v>18</v>
      </c>
      <c r="C65" t="s">
        <v>155</v>
      </c>
      <c r="D65" t="s">
        <v>133</v>
      </c>
      <c r="E65" t="s">
        <v>46</v>
      </c>
      <c r="F65">
        <v>1</v>
      </c>
      <c r="G65" t="s">
        <v>41</v>
      </c>
      <c r="H65" t="s">
        <v>136</v>
      </c>
      <c r="I65" t="s">
        <v>480</v>
      </c>
      <c r="J65" t="s">
        <v>480</v>
      </c>
      <c r="K65" t="s">
        <v>177</v>
      </c>
      <c r="L65" s="1">
        <v>1.0529999999999999</v>
      </c>
      <c r="M65">
        <v>12.39</v>
      </c>
      <c r="N65" s="1">
        <v>-1.2390000000000001</v>
      </c>
      <c r="O65" t="s">
        <v>178</v>
      </c>
      <c r="P65">
        <v>0.85699999999999998</v>
      </c>
      <c r="Q65" s="1">
        <v>0.19599999999999995</v>
      </c>
      <c r="R65">
        <v>27.24</v>
      </c>
      <c r="S65" s="42">
        <v>-2.7239999999999998</v>
      </c>
      <c r="T65" s="1">
        <v>-1.4849999999999997</v>
      </c>
      <c r="U65">
        <v>131.5</v>
      </c>
      <c r="V65" s="21">
        <v>13574.41625</v>
      </c>
      <c r="W65">
        <v>0.2287047841306884</v>
      </c>
      <c r="X65">
        <v>1.9355963453958449E-5</v>
      </c>
      <c r="Y65">
        <v>2.6274590484381971E-5</v>
      </c>
      <c r="Z65" s="22">
        <v>26.274590484381971</v>
      </c>
      <c r="AA65" s="22">
        <v>17.693326925509748</v>
      </c>
      <c r="AB65">
        <v>33.388599999999997</v>
      </c>
      <c r="AC65">
        <v>136.30000000000001</v>
      </c>
      <c r="AD65">
        <v>832</v>
      </c>
      <c r="AE65">
        <v>19.355963453958449</v>
      </c>
      <c r="AF65">
        <v>6.9702991452991538</v>
      </c>
    </row>
    <row r="66" spans="1:33" x14ac:dyDescent="0.35">
      <c r="A66" s="2">
        <v>44734</v>
      </c>
      <c r="B66" t="s">
        <v>18</v>
      </c>
      <c r="C66" t="s">
        <v>141</v>
      </c>
      <c r="D66" t="s">
        <v>109</v>
      </c>
      <c r="E66" t="s">
        <v>21</v>
      </c>
      <c r="F66">
        <v>1</v>
      </c>
      <c r="G66" t="s">
        <v>29</v>
      </c>
      <c r="H66" t="s">
        <v>66</v>
      </c>
      <c r="I66" t="s">
        <v>450</v>
      </c>
      <c r="J66" t="s">
        <v>450</v>
      </c>
      <c r="K66" t="s">
        <v>69</v>
      </c>
      <c r="L66" s="1">
        <v>0.70499999999999996</v>
      </c>
      <c r="M66">
        <v>4.49</v>
      </c>
      <c r="N66" s="1">
        <v>-0.44900000000000001</v>
      </c>
      <c r="O66" t="s">
        <v>135</v>
      </c>
      <c r="P66">
        <v>0.498</v>
      </c>
      <c r="Q66" s="1">
        <v>0.20699999999999996</v>
      </c>
      <c r="R66">
        <v>21.08</v>
      </c>
      <c r="S66" s="42">
        <v>-2.1079999999999997</v>
      </c>
      <c r="T66" s="1">
        <v>-1.6589999999999996</v>
      </c>
      <c r="U66">
        <v>90.85</v>
      </c>
      <c r="V66" s="21">
        <v>6479.1721625</v>
      </c>
      <c r="W66">
        <v>0.41566265060240959</v>
      </c>
      <c r="X66">
        <v>4.0384725540821458E-5</v>
      </c>
      <c r="Y66">
        <v>2.6165958951429316E-5</v>
      </c>
      <c r="Z66" s="22">
        <v>26.165958951429317</v>
      </c>
      <c r="AA66" s="22">
        <v>15.772127155774156</v>
      </c>
      <c r="AB66">
        <v>31.695499999999999</v>
      </c>
      <c r="AC66" s="36">
        <v>85.7</v>
      </c>
      <c r="AD66" s="36">
        <v>734</v>
      </c>
      <c r="AE66">
        <v>40.384725540821456</v>
      </c>
      <c r="AF66">
        <v>15.591269841269842</v>
      </c>
    </row>
    <row r="67" spans="1:33" x14ac:dyDescent="0.35">
      <c r="A67" s="2">
        <v>44733</v>
      </c>
      <c r="B67" t="s">
        <v>18</v>
      </c>
      <c r="C67" t="s">
        <v>141</v>
      </c>
      <c r="D67" t="s">
        <v>133</v>
      </c>
      <c r="E67" t="s">
        <v>46</v>
      </c>
      <c r="F67">
        <v>14</v>
      </c>
      <c r="G67" t="s">
        <v>27</v>
      </c>
      <c r="H67" t="s">
        <v>140</v>
      </c>
      <c r="I67" t="s">
        <v>471</v>
      </c>
      <c r="J67" t="s">
        <v>471</v>
      </c>
      <c r="K67" t="s">
        <v>143</v>
      </c>
      <c r="L67" s="1">
        <v>0.53800000000000003</v>
      </c>
      <c r="M67">
        <v>1.26</v>
      </c>
      <c r="N67" s="1">
        <v>-0.126</v>
      </c>
      <c r="O67" t="s">
        <v>144</v>
      </c>
      <c r="P67">
        <v>0.39400000000000002</v>
      </c>
      <c r="Q67" s="1">
        <v>0.14400000000000002</v>
      </c>
      <c r="R67">
        <v>19.600000000000001</v>
      </c>
      <c r="S67" s="42">
        <v>-1.9600000000000002</v>
      </c>
      <c r="T67" s="1">
        <v>-1.8340000000000001</v>
      </c>
      <c r="U67">
        <v>98.2</v>
      </c>
      <c r="V67" s="21">
        <v>7569.9434000000001</v>
      </c>
      <c r="W67">
        <v>0.36548223350253811</v>
      </c>
      <c r="X67">
        <v>3.446952828179669E-5</v>
      </c>
      <c r="Y67">
        <v>2.6093237811790018E-5</v>
      </c>
      <c r="Z67" s="22">
        <v>26.093237811790019</v>
      </c>
      <c r="AA67" s="22">
        <v>14.227501533146139</v>
      </c>
      <c r="AB67">
        <v>30.972899999999999</v>
      </c>
      <c r="AC67">
        <v>73</v>
      </c>
      <c r="AD67">
        <v>794</v>
      </c>
      <c r="AE67">
        <v>34.469528281796691</v>
      </c>
      <c r="AF67">
        <v>8.9642857142857135</v>
      </c>
    </row>
    <row r="68" spans="1:33" x14ac:dyDescent="0.35">
      <c r="A68" s="2">
        <v>44750</v>
      </c>
      <c r="B68" t="s">
        <v>18</v>
      </c>
      <c r="C68" t="s">
        <v>155</v>
      </c>
      <c r="D68" t="s">
        <v>123</v>
      </c>
      <c r="E68" t="s">
        <v>21</v>
      </c>
      <c r="F68">
        <v>2</v>
      </c>
      <c r="G68" t="s">
        <v>33</v>
      </c>
      <c r="H68" t="s">
        <v>97</v>
      </c>
      <c r="I68" t="s">
        <v>462</v>
      </c>
      <c r="J68" t="s">
        <v>462</v>
      </c>
      <c r="K68" t="s">
        <v>134</v>
      </c>
      <c r="L68" s="1">
        <v>1.0860000000000001</v>
      </c>
      <c r="M68">
        <v>13.95</v>
      </c>
      <c r="N68" s="1">
        <v>-1.395</v>
      </c>
      <c r="O68" t="s">
        <v>179</v>
      </c>
      <c r="P68">
        <v>0.67300000000000004</v>
      </c>
      <c r="Q68" s="1">
        <v>0.41300000000000003</v>
      </c>
      <c r="R68">
        <v>15.23</v>
      </c>
      <c r="S68" s="42">
        <v>-1.5230000000000001</v>
      </c>
      <c r="T68" s="1">
        <v>-0.12800000000000011</v>
      </c>
      <c r="U68">
        <v>70.599999999999994</v>
      </c>
      <c r="V68" s="21">
        <v>3912.7225999999991</v>
      </c>
      <c r="W68">
        <v>0.61367013372956913</v>
      </c>
      <c r="X68">
        <v>6.5237142648505271E-5</v>
      </c>
      <c r="Y68">
        <v>2.552548424002304E-5</v>
      </c>
      <c r="Z68" s="22">
        <v>25.52548424002304</v>
      </c>
      <c r="AA68" s="22">
        <v>199.41784562517984</v>
      </c>
      <c r="AB68">
        <v>33.388599999999997</v>
      </c>
      <c r="AC68" s="36">
        <v>59.2</v>
      </c>
      <c r="AD68" s="36">
        <v>370</v>
      </c>
      <c r="AE68">
        <v>65.237142648505269</v>
      </c>
      <c r="AF68">
        <v>10.019670781892938</v>
      </c>
    </row>
    <row r="69" spans="1:33" x14ac:dyDescent="0.35">
      <c r="A69" s="2">
        <v>44749</v>
      </c>
      <c r="B69" t="s">
        <v>18</v>
      </c>
      <c r="C69" t="s">
        <v>155</v>
      </c>
      <c r="D69" t="s">
        <v>109</v>
      </c>
      <c r="E69" t="s">
        <v>21</v>
      </c>
      <c r="F69">
        <v>9</v>
      </c>
      <c r="G69" t="s">
        <v>29</v>
      </c>
      <c r="H69" t="s">
        <v>66</v>
      </c>
      <c r="I69" t="s">
        <v>450</v>
      </c>
      <c r="J69" t="s">
        <v>450</v>
      </c>
      <c r="K69" t="s">
        <v>153</v>
      </c>
      <c r="L69" s="1">
        <v>0.74299999999999999</v>
      </c>
      <c r="M69">
        <v>10.57</v>
      </c>
      <c r="N69" s="1">
        <v>-1.0569999999999999</v>
      </c>
      <c r="O69" t="s">
        <v>176</v>
      </c>
      <c r="P69">
        <v>0.53200000000000003</v>
      </c>
      <c r="Q69" s="1">
        <v>0.21099999999999997</v>
      </c>
      <c r="R69">
        <v>24.34</v>
      </c>
      <c r="S69" s="42">
        <v>-2.4340000000000002</v>
      </c>
      <c r="T69" s="1">
        <v>-1.3770000000000002</v>
      </c>
      <c r="U69">
        <v>90.85</v>
      </c>
      <c r="V69" s="21">
        <v>6479.1721625</v>
      </c>
      <c r="W69">
        <v>0.39661654135338337</v>
      </c>
      <c r="X69">
        <v>3.811899521788311E-5</v>
      </c>
      <c r="Y69">
        <v>2.4697953267817887E-5</v>
      </c>
      <c r="Z69" s="22">
        <v>24.697953267817887</v>
      </c>
      <c r="AA69" s="22">
        <v>17.936059018023155</v>
      </c>
      <c r="AB69">
        <v>34.081400000000002</v>
      </c>
      <c r="AC69" s="36">
        <v>85.7</v>
      </c>
      <c r="AD69" s="36">
        <v>734</v>
      </c>
      <c r="AE69">
        <v>38.118995217883111</v>
      </c>
      <c r="AF69">
        <v>13.083333333333334</v>
      </c>
    </row>
    <row r="70" spans="1:33" x14ac:dyDescent="0.35">
      <c r="A70" s="2">
        <v>44792</v>
      </c>
      <c r="B70" s="6" t="s">
        <v>18</v>
      </c>
      <c r="C70" s="6" t="s">
        <v>214</v>
      </c>
      <c r="D70" t="s">
        <v>45</v>
      </c>
      <c r="E70" t="s">
        <v>46</v>
      </c>
      <c r="F70">
        <v>1</v>
      </c>
      <c r="G70" t="s">
        <v>94</v>
      </c>
      <c r="H70" t="s">
        <v>93</v>
      </c>
      <c r="I70" t="s">
        <v>410</v>
      </c>
      <c r="J70" t="s">
        <v>410</v>
      </c>
      <c r="K70" t="s">
        <v>226</v>
      </c>
      <c r="L70" s="1">
        <v>0.64500000000000002</v>
      </c>
      <c r="M70">
        <v>4.34</v>
      </c>
      <c r="N70" s="1">
        <v>-0.434</v>
      </c>
      <c r="O70" t="s">
        <v>60</v>
      </c>
      <c r="P70">
        <v>0.46100000000000002</v>
      </c>
      <c r="Q70" s="1">
        <v>0.184</v>
      </c>
      <c r="R70">
        <v>13.93</v>
      </c>
      <c r="S70" s="42">
        <v>-1.393</v>
      </c>
      <c r="T70" s="1">
        <v>-0.95900000000000007</v>
      </c>
      <c r="U70">
        <v>90.2</v>
      </c>
      <c r="V70" s="21">
        <v>6386.791400000001</v>
      </c>
      <c r="W70">
        <v>0.39913232104121471</v>
      </c>
      <c r="X70">
        <v>3.8416859772010158E-5</v>
      </c>
      <c r="Y70">
        <v>2.4536046960688048E-5</v>
      </c>
      <c r="Z70" s="22">
        <v>24.536046960688047</v>
      </c>
      <c r="AA70" s="22">
        <v>25.585033327099108</v>
      </c>
      <c r="AB70">
        <v>34.301699999999997</v>
      </c>
      <c r="AC70" s="36">
        <v>58</v>
      </c>
      <c r="AD70" s="36">
        <v>684</v>
      </c>
      <c r="AE70">
        <v>38.416859772010156</v>
      </c>
      <c r="AF70">
        <v>8.2594820334704142</v>
      </c>
    </row>
    <row r="71" spans="1:33" x14ac:dyDescent="0.35">
      <c r="A71" s="2">
        <v>44776</v>
      </c>
      <c r="B71" t="s">
        <v>18</v>
      </c>
      <c r="C71" t="s">
        <v>196</v>
      </c>
      <c r="D71" t="s">
        <v>133</v>
      </c>
      <c r="E71" t="s">
        <v>46</v>
      </c>
      <c r="F71">
        <v>3</v>
      </c>
      <c r="G71" t="s">
        <v>39</v>
      </c>
      <c r="H71" t="s">
        <v>95</v>
      </c>
      <c r="I71" t="s">
        <v>470</v>
      </c>
      <c r="J71" t="s">
        <v>470</v>
      </c>
      <c r="K71" t="s">
        <v>199</v>
      </c>
      <c r="L71" s="1">
        <v>0.55400000000000005</v>
      </c>
      <c r="M71">
        <v>3.79</v>
      </c>
      <c r="N71" s="1">
        <v>-0.379</v>
      </c>
      <c r="O71" t="s">
        <v>200</v>
      </c>
      <c r="P71">
        <v>0.41099999999999998</v>
      </c>
      <c r="Q71" s="1">
        <v>0.14300000000000007</v>
      </c>
      <c r="R71">
        <v>18.95</v>
      </c>
      <c r="S71" s="42">
        <v>-1.895</v>
      </c>
      <c r="T71" s="1">
        <v>-1.516</v>
      </c>
      <c r="U71">
        <v>97.65</v>
      </c>
      <c r="V71" s="21">
        <v>7485.3851625000007</v>
      </c>
      <c r="W71">
        <v>0.34793187347931892</v>
      </c>
      <c r="X71">
        <v>3.2443398484359131E-5</v>
      </c>
      <c r="Y71">
        <v>2.4285133363589688E-5</v>
      </c>
      <c r="Z71" s="22">
        <v>24.285133363589686</v>
      </c>
      <c r="AA71" s="22">
        <v>16.019217258304543</v>
      </c>
      <c r="AB71">
        <v>28.545300000000001</v>
      </c>
      <c r="AC71">
        <v>81.5</v>
      </c>
      <c r="AD71">
        <v>800</v>
      </c>
      <c r="AE71">
        <v>32.443398484359129</v>
      </c>
      <c r="AF71">
        <v>8.0311143168665637</v>
      </c>
    </row>
    <row r="72" spans="1:33" x14ac:dyDescent="0.35">
      <c r="A72" s="2">
        <v>44791</v>
      </c>
      <c r="B72" s="6" t="s">
        <v>18</v>
      </c>
      <c r="C72" s="6" t="s">
        <v>214</v>
      </c>
      <c r="D72" t="s">
        <v>86</v>
      </c>
      <c r="E72" t="s">
        <v>46</v>
      </c>
      <c r="F72">
        <v>15</v>
      </c>
      <c r="G72" t="s">
        <v>41</v>
      </c>
      <c r="H72" t="s">
        <v>52</v>
      </c>
      <c r="I72" t="s">
        <v>403</v>
      </c>
      <c r="J72" t="s">
        <v>403</v>
      </c>
      <c r="K72" t="s">
        <v>23</v>
      </c>
      <c r="L72" s="1">
        <v>0.65700000000000003</v>
      </c>
      <c r="M72">
        <v>3.44</v>
      </c>
      <c r="N72" s="1">
        <v>-0.34399999999999997</v>
      </c>
      <c r="O72" t="s">
        <v>224</v>
      </c>
      <c r="P72">
        <v>0.52300000000000002</v>
      </c>
      <c r="Q72" s="1">
        <v>0.13400000000000001</v>
      </c>
      <c r="R72">
        <v>22.25</v>
      </c>
      <c r="S72" s="42">
        <v>-2.2250000000000001</v>
      </c>
      <c r="T72" s="1">
        <v>-1.8810000000000002</v>
      </c>
      <c r="U72">
        <v>117.25</v>
      </c>
      <c r="V72" s="21">
        <v>10791.836562500001</v>
      </c>
      <c r="W72">
        <v>0.25621414913957935</v>
      </c>
      <c r="X72">
        <v>2.2260626822372778E-5</v>
      </c>
      <c r="Y72">
        <v>2.4023304644585078E-5</v>
      </c>
      <c r="Z72" s="22">
        <v>24.023304644585078</v>
      </c>
      <c r="AA72" s="22">
        <v>12.771560151294564</v>
      </c>
      <c r="AB72">
        <v>28.894600000000001</v>
      </c>
      <c r="AC72" s="13">
        <v>99.7</v>
      </c>
      <c r="AD72" s="13">
        <v>730</v>
      </c>
      <c r="AE72">
        <v>22.260626822372778</v>
      </c>
      <c r="AF72">
        <v>11.459908061879579</v>
      </c>
    </row>
    <row r="73" spans="1:33" s="13" customFormat="1" x14ac:dyDescent="0.35">
      <c r="A73" s="2">
        <v>44777</v>
      </c>
      <c r="B73" t="s">
        <v>18</v>
      </c>
      <c r="C73" t="s">
        <v>196</v>
      </c>
      <c r="D73" t="s">
        <v>109</v>
      </c>
      <c r="E73" t="s">
        <v>21</v>
      </c>
      <c r="F73">
        <v>14</v>
      </c>
      <c r="G73" t="s">
        <v>29</v>
      </c>
      <c r="H73" t="s">
        <v>66</v>
      </c>
      <c r="I73" t="s">
        <v>450</v>
      </c>
      <c r="J73" t="s">
        <v>450</v>
      </c>
      <c r="K73" t="s">
        <v>87</v>
      </c>
      <c r="L73" s="1">
        <v>0.72699999999999998</v>
      </c>
      <c r="M73">
        <v>6.58</v>
      </c>
      <c r="N73" s="1">
        <v>-0.65800000000000003</v>
      </c>
      <c r="O73" t="s">
        <v>180</v>
      </c>
      <c r="P73">
        <v>0.52500000000000002</v>
      </c>
      <c r="Q73" s="1">
        <v>0.20199999999999996</v>
      </c>
      <c r="R73">
        <v>17.04</v>
      </c>
      <c r="S73" s="42">
        <v>-1.704</v>
      </c>
      <c r="T73" s="1">
        <v>-1.0459999999999998</v>
      </c>
      <c r="U73">
        <v>90.85</v>
      </c>
      <c r="V73" s="21">
        <v>6479.1721625</v>
      </c>
      <c r="W73">
        <v>0.38476190476190464</v>
      </c>
      <c r="X73">
        <v>3.6721329347175186E-5</v>
      </c>
      <c r="Y73">
        <v>2.3792381487621175E-5</v>
      </c>
      <c r="Z73" s="22">
        <v>23.792381487621174</v>
      </c>
      <c r="AA73" s="22">
        <v>22.746062607668431</v>
      </c>
      <c r="AB73">
        <v>29.967099999999999</v>
      </c>
      <c r="AC73" s="36">
        <v>85.7</v>
      </c>
      <c r="AD73" s="36">
        <v>734</v>
      </c>
      <c r="AE73">
        <v>36.721329347175185</v>
      </c>
      <c r="AF73">
        <v>15.50428820417056</v>
      </c>
      <c r="AG73"/>
    </row>
    <row r="74" spans="1:33" x14ac:dyDescent="0.35">
      <c r="A74" s="2">
        <v>44790</v>
      </c>
      <c r="B74" s="6" t="s">
        <v>18</v>
      </c>
      <c r="C74" s="6" t="s">
        <v>214</v>
      </c>
      <c r="D74" t="s">
        <v>123</v>
      </c>
      <c r="E74" t="s">
        <v>21</v>
      </c>
      <c r="F74">
        <v>6</v>
      </c>
      <c r="G74" t="s">
        <v>27</v>
      </c>
      <c r="H74" t="s">
        <v>52</v>
      </c>
      <c r="I74" t="s">
        <v>456</v>
      </c>
      <c r="J74" t="s">
        <v>456</v>
      </c>
      <c r="K74" t="s">
        <v>69</v>
      </c>
      <c r="L74" s="1">
        <v>0.74399999999999999</v>
      </c>
      <c r="M74">
        <v>6.33</v>
      </c>
      <c r="N74" s="1">
        <v>-0.63300000000000001</v>
      </c>
      <c r="O74" t="s">
        <v>129</v>
      </c>
      <c r="P74">
        <v>0.59699999999999998</v>
      </c>
      <c r="Q74" s="1">
        <v>0.14700000000000002</v>
      </c>
      <c r="R74">
        <v>7.24</v>
      </c>
      <c r="S74" s="42">
        <v>-0.72399999999999998</v>
      </c>
      <c r="T74" s="1">
        <v>-9.099999999999997E-2</v>
      </c>
      <c r="U74">
        <v>119.2</v>
      </c>
      <c r="V74" s="21">
        <v>11153.782400000002</v>
      </c>
      <c r="W74">
        <v>0.24623115577889451</v>
      </c>
      <c r="X74">
        <v>2.1197771131618738E-5</v>
      </c>
      <c r="Y74">
        <v>2.3643532656707719E-5</v>
      </c>
      <c r="Z74" s="22">
        <v>23.64353265670772</v>
      </c>
      <c r="AA74" s="22">
        <v>259.81904018360143</v>
      </c>
      <c r="AB74">
        <v>32.178800000000003</v>
      </c>
      <c r="AC74" s="36">
        <v>107</v>
      </c>
      <c r="AD74" s="36">
        <v>840</v>
      </c>
      <c r="AE74">
        <v>21.197771131618737</v>
      </c>
      <c r="AF74">
        <v>11.310295975498345</v>
      </c>
    </row>
    <row r="75" spans="1:33" x14ac:dyDescent="0.35">
      <c r="A75" s="2">
        <v>44790</v>
      </c>
      <c r="B75" s="6" t="s">
        <v>18</v>
      </c>
      <c r="C75" s="6" t="s">
        <v>214</v>
      </c>
      <c r="D75" t="s">
        <v>109</v>
      </c>
      <c r="E75" t="s">
        <v>21</v>
      </c>
      <c r="F75">
        <v>15</v>
      </c>
      <c r="G75" t="s">
        <v>27</v>
      </c>
      <c r="H75" t="s">
        <v>120</v>
      </c>
      <c r="I75" t="s">
        <v>442</v>
      </c>
      <c r="J75" t="s">
        <v>442</v>
      </c>
      <c r="K75" t="s">
        <v>215</v>
      </c>
      <c r="L75" s="1">
        <v>0.70199999999999996</v>
      </c>
      <c r="M75">
        <v>6.89</v>
      </c>
      <c r="N75" s="1">
        <v>-0.68899999999999995</v>
      </c>
      <c r="O75" s="6" t="s">
        <v>160</v>
      </c>
      <c r="P75">
        <v>0.50900000000000001</v>
      </c>
      <c r="Q75" s="1">
        <v>0.19299999999999995</v>
      </c>
      <c r="R75">
        <v>2.89</v>
      </c>
      <c r="S75" s="42">
        <v>-0.28900000000000003</v>
      </c>
      <c r="T75" s="1">
        <v>0.39999999999999991</v>
      </c>
      <c r="U75">
        <v>91.25</v>
      </c>
      <c r="V75" s="21">
        <v>6536.3515625</v>
      </c>
      <c r="W75">
        <v>0.37917485265225925</v>
      </c>
      <c r="X75">
        <v>3.606603657075029E-5</v>
      </c>
      <c r="Y75">
        <v>2.3574029449240581E-5</v>
      </c>
      <c r="Z75" s="22">
        <v>23.57402944924058</v>
      </c>
      <c r="AA75" s="22">
        <v>58.935073623101466</v>
      </c>
      <c r="AB75">
        <v>32.178800000000003</v>
      </c>
      <c r="AC75" s="36">
        <v>90.2</v>
      </c>
      <c r="AD75" s="36">
        <v>800</v>
      </c>
      <c r="AE75">
        <v>36.066036570750292</v>
      </c>
      <c r="AF75">
        <v>15.49463920787486</v>
      </c>
    </row>
    <row r="76" spans="1:33" x14ac:dyDescent="0.35">
      <c r="A76" s="2">
        <v>44721</v>
      </c>
      <c r="B76" t="s">
        <v>18</v>
      </c>
      <c r="C76" t="s">
        <v>19</v>
      </c>
      <c r="D76" t="s">
        <v>20</v>
      </c>
      <c r="E76" t="s">
        <v>21</v>
      </c>
      <c r="F76">
        <v>10</v>
      </c>
      <c r="G76" t="s">
        <v>25</v>
      </c>
      <c r="H76" t="s">
        <v>31</v>
      </c>
      <c r="I76" t="s">
        <v>431</v>
      </c>
      <c r="J76" t="s">
        <v>431</v>
      </c>
      <c r="K76" t="s">
        <v>23</v>
      </c>
      <c r="L76" s="1">
        <v>0.64300000000000002</v>
      </c>
      <c r="M76">
        <v>2.4700000000000002</v>
      </c>
      <c r="N76" s="1">
        <v>-0.24700000000000003</v>
      </c>
      <c r="O76" t="s">
        <v>24</v>
      </c>
      <c r="P76">
        <v>0.32100000000000001</v>
      </c>
      <c r="Q76" s="1">
        <v>0.32200000000000001</v>
      </c>
      <c r="R76">
        <v>6.81</v>
      </c>
      <c r="S76" s="42">
        <v>-0.68099999999999994</v>
      </c>
      <c r="T76" s="1">
        <v>-0.43399999999999994</v>
      </c>
      <c r="U76">
        <v>50.055</v>
      </c>
      <c r="V76" s="21">
        <v>1966.819874625</v>
      </c>
      <c r="W76">
        <v>1.0031152647975079</v>
      </c>
      <c r="X76">
        <v>1.1945651609540956E-4</v>
      </c>
      <c r="Y76">
        <v>2.3494945000991273E-5</v>
      </c>
      <c r="Z76" s="22">
        <v>23.494945000991272</v>
      </c>
      <c r="AA76" s="22">
        <v>54.135817974634278</v>
      </c>
      <c r="AB76">
        <v>24.548100000000002</v>
      </c>
      <c r="AC76" s="36">
        <v>34.5</v>
      </c>
      <c r="AD76" s="36">
        <v>430</v>
      </c>
      <c r="AE76">
        <v>119.45651609540957</v>
      </c>
      <c r="AF76">
        <v>14.811333333333334</v>
      </c>
      <c r="AG76" s="13"/>
    </row>
    <row r="77" spans="1:33" x14ac:dyDescent="0.35">
      <c r="A77" s="10">
        <v>44777</v>
      </c>
      <c r="B77" s="6" t="s">
        <v>18</v>
      </c>
      <c r="C77" s="6" t="s">
        <v>196</v>
      </c>
      <c r="D77" t="s">
        <v>133</v>
      </c>
      <c r="E77" t="s">
        <v>46</v>
      </c>
      <c r="F77">
        <v>3</v>
      </c>
      <c r="G77" t="s">
        <v>29</v>
      </c>
      <c r="H77" t="s">
        <v>52</v>
      </c>
      <c r="I77" t="s">
        <v>481</v>
      </c>
      <c r="J77" t="s">
        <v>481</v>
      </c>
      <c r="K77" t="s">
        <v>204</v>
      </c>
      <c r="L77" s="1">
        <v>0.67600000000000005</v>
      </c>
      <c r="M77">
        <v>5.27</v>
      </c>
      <c r="N77" s="1">
        <v>-0.52699999999999991</v>
      </c>
      <c r="O77" s="6" t="s">
        <v>205</v>
      </c>
      <c r="P77">
        <v>0.497</v>
      </c>
      <c r="Q77" s="1">
        <v>0.17900000000000005</v>
      </c>
      <c r="R77">
        <v>27.01</v>
      </c>
      <c r="S77" s="42">
        <v>-2.7010000000000001</v>
      </c>
      <c r="T77" s="1">
        <v>-2.1740000000000004</v>
      </c>
      <c r="U77">
        <v>93.95</v>
      </c>
      <c r="V77" s="21">
        <v>6928.8829625000008</v>
      </c>
      <c r="W77">
        <v>0.36016096579476869</v>
      </c>
      <c r="X77">
        <v>3.385277915230899E-5</v>
      </c>
      <c r="Y77">
        <v>2.3456194470170897E-5</v>
      </c>
      <c r="Z77" s="22">
        <v>23.456194470170896</v>
      </c>
      <c r="AA77" s="22">
        <v>10.789417879563429</v>
      </c>
      <c r="AB77">
        <v>29.967099999999999</v>
      </c>
      <c r="AC77">
        <v>79.7</v>
      </c>
      <c r="AD77">
        <v>858</v>
      </c>
      <c r="AE77">
        <v>33.85277915230899</v>
      </c>
      <c r="AF77">
        <v>8.0560426564281311</v>
      </c>
    </row>
    <row r="78" spans="1:33" x14ac:dyDescent="0.35">
      <c r="A78" s="2">
        <v>44763</v>
      </c>
      <c r="B78" t="s">
        <v>18</v>
      </c>
      <c r="C78" t="s">
        <v>181</v>
      </c>
      <c r="D78" t="s">
        <v>109</v>
      </c>
      <c r="E78" t="s">
        <v>21</v>
      </c>
      <c r="F78">
        <v>10</v>
      </c>
      <c r="G78" t="s">
        <v>39</v>
      </c>
      <c r="H78" t="s">
        <v>113</v>
      </c>
      <c r="I78" t="s">
        <v>440</v>
      </c>
      <c r="J78" t="s">
        <v>440</v>
      </c>
      <c r="K78" t="s">
        <v>188</v>
      </c>
      <c r="L78" s="1">
        <v>0.64400000000000002</v>
      </c>
      <c r="N78" s="1" t="s">
        <v>103</v>
      </c>
      <c r="O78" t="s">
        <v>189</v>
      </c>
      <c r="P78">
        <v>0.47899999999999998</v>
      </c>
      <c r="Q78" s="1">
        <v>0.16500000000000004</v>
      </c>
      <c r="R78">
        <v>18.95</v>
      </c>
      <c r="S78" s="42">
        <v>-1.895</v>
      </c>
      <c r="T78" s="1" t="s">
        <v>103</v>
      </c>
      <c r="U78">
        <v>96.25</v>
      </c>
      <c r="V78" s="21">
        <v>7272.2890625</v>
      </c>
      <c r="W78">
        <v>0.34446764091858045</v>
      </c>
      <c r="X78">
        <v>3.2046210398210787E-5</v>
      </c>
      <c r="Y78">
        <v>2.3304930537348208E-5</v>
      </c>
      <c r="Z78" s="22">
        <v>23.304930537348209</v>
      </c>
      <c r="AA78" s="22" t="s">
        <v>103</v>
      </c>
      <c r="AB78">
        <v>31.981100000000001</v>
      </c>
      <c r="AC78" s="36">
        <v>87.4</v>
      </c>
      <c r="AD78" s="36">
        <v>678</v>
      </c>
      <c r="AE78">
        <v>32.046210398210789</v>
      </c>
      <c r="AF78">
        <v>12.389091192032369</v>
      </c>
    </row>
    <row r="79" spans="1:33" x14ac:dyDescent="0.35">
      <c r="A79" s="2">
        <v>44735</v>
      </c>
      <c r="B79" t="s">
        <v>18</v>
      </c>
      <c r="C79" t="s">
        <v>141</v>
      </c>
      <c r="D79" t="s">
        <v>86</v>
      </c>
      <c r="E79" t="s">
        <v>46</v>
      </c>
      <c r="F79">
        <v>12</v>
      </c>
      <c r="G79" t="s">
        <v>27</v>
      </c>
      <c r="H79" t="s">
        <v>98</v>
      </c>
      <c r="I79" t="s">
        <v>398</v>
      </c>
      <c r="J79" t="s">
        <v>398</v>
      </c>
      <c r="K79" t="s">
        <v>150</v>
      </c>
      <c r="L79" s="1">
        <v>0.73599999999999999</v>
      </c>
      <c r="M79">
        <v>2.3199999999999998</v>
      </c>
      <c r="N79" s="1">
        <v>-0.23199999999999998</v>
      </c>
      <c r="O79" t="s">
        <v>151</v>
      </c>
      <c r="P79">
        <v>0.53100000000000003</v>
      </c>
      <c r="Q79" s="1">
        <v>0.20499999999999996</v>
      </c>
      <c r="S79" s="42" t="s">
        <v>103</v>
      </c>
      <c r="T79" s="1" t="s">
        <v>103</v>
      </c>
      <c r="U79">
        <v>89.65</v>
      </c>
      <c r="V79" s="21">
        <v>6309.141162500001</v>
      </c>
      <c r="W79">
        <v>0.38606403013182666</v>
      </c>
      <c r="X79">
        <v>3.6874369982071957E-5</v>
      </c>
      <c r="Y79">
        <v>2.3264560549514459E-5</v>
      </c>
      <c r="Z79" s="22">
        <v>23.26456054951446</v>
      </c>
      <c r="AA79" s="22" t="s">
        <v>103</v>
      </c>
      <c r="AB79">
        <v>33.261499999999998</v>
      </c>
      <c r="AC79" s="13">
        <v>64.5</v>
      </c>
      <c r="AD79" s="13">
        <v>700</v>
      </c>
      <c r="AE79">
        <v>36.874369982071954</v>
      </c>
      <c r="AF79">
        <v>11.388095238095239</v>
      </c>
    </row>
    <row r="80" spans="1:33" x14ac:dyDescent="0.35">
      <c r="A80" s="2">
        <v>44734</v>
      </c>
      <c r="B80" t="s">
        <v>18</v>
      </c>
      <c r="C80" t="s">
        <v>141</v>
      </c>
      <c r="D80" t="s">
        <v>109</v>
      </c>
      <c r="E80" t="s">
        <v>21</v>
      </c>
      <c r="F80">
        <v>3</v>
      </c>
      <c r="G80" t="s">
        <v>27</v>
      </c>
      <c r="H80" t="s">
        <v>120</v>
      </c>
      <c r="I80" t="s">
        <v>442</v>
      </c>
      <c r="J80" t="s">
        <v>442</v>
      </c>
      <c r="K80" t="s">
        <v>69</v>
      </c>
      <c r="L80" s="1">
        <v>0.64600000000000002</v>
      </c>
      <c r="M80">
        <v>1.46</v>
      </c>
      <c r="N80" s="1">
        <v>-0.14599999999999999</v>
      </c>
      <c r="O80" t="s">
        <v>135</v>
      </c>
      <c r="P80">
        <v>0.47099999999999997</v>
      </c>
      <c r="Q80" s="1">
        <v>0.17500000000000004</v>
      </c>
      <c r="R80">
        <v>14.24</v>
      </c>
      <c r="S80" s="42">
        <v>-1.4239999999999999</v>
      </c>
      <c r="T80" s="1">
        <v>-1.278</v>
      </c>
      <c r="U80">
        <v>91.25</v>
      </c>
      <c r="V80" s="21">
        <v>6536.3515625</v>
      </c>
      <c r="W80">
        <v>0.37154989384288761</v>
      </c>
      <c r="X80">
        <v>3.517532045544308E-5</v>
      </c>
      <c r="Y80">
        <v>2.299182608203736E-5</v>
      </c>
      <c r="Z80" s="22">
        <v>22.99182608203736</v>
      </c>
      <c r="AA80" s="22">
        <v>17.990474242595742</v>
      </c>
      <c r="AB80">
        <v>31.695499999999999</v>
      </c>
      <c r="AC80" s="36">
        <v>90.2</v>
      </c>
      <c r="AD80" s="36">
        <v>800</v>
      </c>
      <c r="AE80">
        <v>35.175320455443078</v>
      </c>
      <c r="AF80">
        <v>15.591269841269842</v>
      </c>
    </row>
    <row r="81" spans="1:32" x14ac:dyDescent="0.35">
      <c r="A81" s="2">
        <v>44777</v>
      </c>
      <c r="B81" t="s">
        <v>18</v>
      </c>
      <c r="C81" t="s">
        <v>196</v>
      </c>
      <c r="D81" t="s">
        <v>109</v>
      </c>
      <c r="E81" t="s">
        <v>21</v>
      </c>
      <c r="F81">
        <v>11</v>
      </c>
      <c r="G81" t="s">
        <v>27</v>
      </c>
      <c r="H81" t="s">
        <v>120</v>
      </c>
      <c r="I81" t="s">
        <v>442</v>
      </c>
      <c r="J81" t="s">
        <v>442</v>
      </c>
      <c r="K81" t="s">
        <v>87</v>
      </c>
      <c r="L81" s="1">
        <v>0.69499999999999995</v>
      </c>
      <c r="M81">
        <v>9.1300000000000008</v>
      </c>
      <c r="N81" s="1">
        <v>-0.91300000000000003</v>
      </c>
      <c r="O81" t="s">
        <v>180</v>
      </c>
      <c r="P81">
        <v>0.50700000000000001</v>
      </c>
      <c r="Q81" s="1">
        <v>0.18799999999999994</v>
      </c>
      <c r="R81">
        <v>11.35</v>
      </c>
      <c r="S81" s="42">
        <v>-1.135</v>
      </c>
      <c r="T81" s="1">
        <v>-0.22199999999999998</v>
      </c>
      <c r="U81">
        <v>91.25</v>
      </c>
      <c r="V81" s="21">
        <v>6536.3515625</v>
      </c>
      <c r="W81">
        <v>0.37080867850098609</v>
      </c>
      <c r="X81">
        <v>3.5088958345628122E-5</v>
      </c>
      <c r="Y81">
        <v>2.293537677089438E-5</v>
      </c>
      <c r="Z81" s="22">
        <v>22.935376770894379</v>
      </c>
      <c r="AA81" s="22">
        <v>103.31250797700172</v>
      </c>
      <c r="AB81">
        <v>29.967099999999999</v>
      </c>
      <c r="AC81" s="36">
        <v>90.2</v>
      </c>
      <c r="AD81" s="36">
        <v>800</v>
      </c>
      <c r="AE81">
        <v>35.088958345628122</v>
      </c>
      <c r="AF81">
        <v>15.50428820417056</v>
      </c>
    </row>
    <row r="82" spans="1:32" x14ac:dyDescent="0.35">
      <c r="A82" s="2">
        <v>44778</v>
      </c>
      <c r="B82" s="6" t="s">
        <v>18</v>
      </c>
      <c r="C82" s="6" t="s">
        <v>196</v>
      </c>
      <c r="D82" t="s">
        <v>86</v>
      </c>
      <c r="E82" t="s">
        <v>46</v>
      </c>
      <c r="F82">
        <v>4</v>
      </c>
      <c r="G82" t="s">
        <v>27</v>
      </c>
      <c r="H82" t="s">
        <v>98</v>
      </c>
      <c r="I82" t="s">
        <v>398</v>
      </c>
      <c r="J82" t="s">
        <v>398</v>
      </c>
      <c r="K82" t="s">
        <v>208</v>
      </c>
      <c r="L82" s="1">
        <v>0.59899999999999998</v>
      </c>
      <c r="M82">
        <v>1.53</v>
      </c>
      <c r="N82" s="1">
        <v>-0.153</v>
      </c>
      <c r="O82" s="6" t="s">
        <v>168</v>
      </c>
      <c r="P82">
        <v>0.434</v>
      </c>
      <c r="Q82" s="1">
        <v>0.16499999999999998</v>
      </c>
      <c r="R82">
        <v>5.83</v>
      </c>
      <c r="S82" s="42">
        <v>-0.58299999999999996</v>
      </c>
      <c r="T82" s="1">
        <v>-0.42999999999999994</v>
      </c>
      <c r="U82">
        <v>89.65</v>
      </c>
      <c r="V82" s="21">
        <v>6309.141162500001</v>
      </c>
      <c r="W82">
        <v>0.38018433179723499</v>
      </c>
      <c r="X82">
        <v>3.6184272026183369E-5</v>
      </c>
      <c r="Y82">
        <v>2.282916800754908E-5</v>
      </c>
      <c r="Z82" s="22">
        <v>22.829168007549079</v>
      </c>
      <c r="AA82" s="22">
        <v>53.09108838964903</v>
      </c>
      <c r="AB82">
        <v>33.254899999999999</v>
      </c>
      <c r="AC82" s="13">
        <v>64.5</v>
      </c>
      <c r="AD82" s="13">
        <v>700</v>
      </c>
      <c r="AE82">
        <v>36.184272026183372</v>
      </c>
      <c r="AF82">
        <v>11.958942411336949</v>
      </c>
    </row>
    <row r="83" spans="1:32" x14ac:dyDescent="0.35">
      <c r="A83" s="2">
        <v>44790</v>
      </c>
      <c r="B83" s="6" t="s">
        <v>18</v>
      </c>
      <c r="C83" s="6" t="s">
        <v>214</v>
      </c>
      <c r="D83" t="s">
        <v>133</v>
      </c>
      <c r="E83" t="s">
        <v>46</v>
      </c>
      <c r="F83">
        <v>8</v>
      </c>
      <c r="G83" t="s">
        <v>41</v>
      </c>
      <c r="H83" t="s">
        <v>136</v>
      </c>
      <c r="I83" t="s">
        <v>480</v>
      </c>
      <c r="J83" t="s">
        <v>480</v>
      </c>
      <c r="K83" t="s">
        <v>216</v>
      </c>
      <c r="L83" s="1">
        <v>1.046</v>
      </c>
      <c r="M83">
        <v>13.67</v>
      </c>
      <c r="N83" s="1">
        <v>-1.367</v>
      </c>
      <c r="O83" s="6" t="s">
        <v>217</v>
      </c>
      <c r="P83">
        <v>0.86899999999999999</v>
      </c>
      <c r="Q83" s="1">
        <v>0.17700000000000005</v>
      </c>
      <c r="R83">
        <v>21.54</v>
      </c>
      <c r="S83" s="42">
        <v>-2.1539999999999999</v>
      </c>
      <c r="T83" s="1">
        <v>-0.78699999999999992</v>
      </c>
      <c r="U83">
        <v>131.5</v>
      </c>
      <c r="V83" s="21">
        <v>13574.41625</v>
      </c>
      <c r="W83">
        <v>0.20368239355581133</v>
      </c>
      <c r="X83">
        <v>1.6782965718780025E-5</v>
      </c>
      <c r="Y83">
        <v>2.2781896257620052E-5</v>
      </c>
      <c r="Z83" s="22">
        <v>22.781896257620051</v>
      </c>
      <c r="AA83" s="22">
        <v>28.947771610698926</v>
      </c>
      <c r="AB83">
        <v>32.178800000000003</v>
      </c>
      <c r="AC83">
        <v>136.30000000000001</v>
      </c>
      <c r="AD83">
        <v>832</v>
      </c>
      <c r="AE83">
        <v>16.782965718780027</v>
      </c>
      <c r="AF83">
        <v>7.6209545755722603</v>
      </c>
    </row>
    <row r="84" spans="1:32" x14ac:dyDescent="0.35">
      <c r="A84" s="2">
        <v>44749</v>
      </c>
      <c r="B84" t="s">
        <v>18</v>
      </c>
      <c r="C84" t="s">
        <v>155</v>
      </c>
      <c r="D84" t="s">
        <v>109</v>
      </c>
      <c r="E84" t="s">
        <v>21</v>
      </c>
      <c r="F84">
        <v>6</v>
      </c>
      <c r="G84" t="s">
        <v>27</v>
      </c>
      <c r="H84" t="s">
        <v>120</v>
      </c>
      <c r="I84" t="s">
        <v>442</v>
      </c>
      <c r="J84" t="s">
        <v>442</v>
      </c>
      <c r="K84" t="s">
        <v>174</v>
      </c>
      <c r="L84" s="1">
        <v>0.68799999999999994</v>
      </c>
      <c r="M84">
        <v>1.58</v>
      </c>
      <c r="N84" s="1">
        <v>-0.158</v>
      </c>
      <c r="O84" t="s">
        <v>175</v>
      </c>
      <c r="P84">
        <v>0.503</v>
      </c>
      <c r="Q84" s="1">
        <v>0.18499999999999994</v>
      </c>
      <c r="R84">
        <v>8.7799999999999994</v>
      </c>
      <c r="S84" s="42">
        <v>-0.87799999999999989</v>
      </c>
      <c r="T84" s="1">
        <v>-0.71999999999999986</v>
      </c>
      <c r="U84">
        <v>91.25</v>
      </c>
      <c r="V84" s="21">
        <v>6536.3515625</v>
      </c>
      <c r="W84">
        <v>0.36779324055665991</v>
      </c>
      <c r="X84">
        <v>3.4738028685205285E-5</v>
      </c>
      <c r="Y84">
        <v>2.270599680747114E-5</v>
      </c>
      <c r="Z84" s="22">
        <v>22.705996807471141</v>
      </c>
      <c r="AA84" s="22">
        <v>31.536106677043257</v>
      </c>
      <c r="AB84">
        <v>34.081400000000002</v>
      </c>
      <c r="AC84" s="36">
        <v>90.2</v>
      </c>
      <c r="AD84" s="36">
        <v>800</v>
      </c>
      <c r="AE84">
        <v>34.738028685205286</v>
      </c>
      <c r="AF84">
        <v>13.083333333333334</v>
      </c>
    </row>
    <row r="85" spans="1:32" x14ac:dyDescent="0.35">
      <c r="A85" s="2">
        <v>44735</v>
      </c>
      <c r="B85" t="s">
        <v>18</v>
      </c>
      <c r="C85" t="s">
        <v>141</v>
      </c>
      <c r="D85" t="s">
        <v>45</v>
      </c>
      <c r="E85" t="s">
        <v>46</v>
      </c>
      <c r="F85">
        <v>4</v>
      </c>
      <c r="G85" t="s">
        <v>41</v>
      </c>
      <c r="H85" t="s">
        <v>108</v>
      </c>
      <c r="I85" t="s">
        <v>415</v>
      </c>
      <c r="J85" t="s">
        <v>415</v>
      </c>
      <c r="K85" t="s">
        <v>153</v>
      </c>
      <c r="L85" s="1">
        <v>0.85799999999999998</v>
      </c>
      <c r="M85">
        <v>13.76</v>
      </c>
      <c r="N85" s="1">
        <v>-1.3759999999999999</v>
      </c>
      <c r="O85" t="s">
        <v>154</v>
      </c>
      <c r="P85">
        <v>0.63500000000000001</v>
      </c>
      <c r="Q85" s="1">
        <v>0.22299999999999998</v>
      </c>
      <c r="R85">
        <v>22.3</v>
      </c>
      <c r="S85" s="42">
        <v>-2.23</v>
      </c>
      <c r="T85" s="1">
        <v>-0.85400000000000009</v>
      </c>
      <c r="U85">
        <v>93.65</v>
      </c>
      <c r="V85" s="21">
        <v>6884.7031625000009</v>
      </c>
      <c r="W85">
        <v>0.35118110236220468</v>
      </c>
      <c r="X85">
        <v>3.2816766879895326E-5</v>
      </c>
      <c r="Y85">
        <v>2.2593369872104063E-5</v>
      </c>
      <c r="Z85" s="22">
        <v>22.593369872104063</v>
      </c>
      <c r="AA85" s="22">
        <v>26.455936618388829</v>
      </c>
      <c r="AB85">
        <v>33.261499999999998</v>
      </c>
      <c r="AC85" s="36">
        <v>80</v>
      </c>
      <c r="AD85" s="36">
        <v>710</v>
      </c>
      <c r="AE85">
        <v>32.816766879895326</v>
      </c>
      <c r="AF85">
        <v>8.7619047619047628</v>
      </c>
    </row>
    <row r="86" spans="1:32" x14ac:dyDescent="0.35">
      <c r="A86" s="2">
        <v>44778</v>
      </c>
      <c r="B86" s="6" t="s">
        <v>18</v>
      </c>
      <c r="C86" s="6" t="s">
        <v>196</v>
      </c>
      <c r="D86" t="s">
        <v>86</v>
      </c>
      <c r="E86" t="s">
        <v>46</v>
      </c>
      <c r="F86">
        <v>5</v>
      </c>
      <c r="G86" t="s">
        <v>27</v>
      </c>
      <c r="H86" t="s">
        <v>101</v>
      </c>
      <c r="I86" t="s">
        <v>397</v>
      </c>
      <c r="J86" t="s">
        <v>397</v>
      </c>
      <c r="K86" t="s">
        <v>208</v>
      </c>
      <c r="L86" s="1">
        <v>0.73499999999999999</v>
      </c>
      <c r="M86">
        <v>3.23</v>
      </c>
      <c r="N86" s="1">
        <v>-0.32300000000000001</v>
      </c>
      <c r="O86" s="6" t="s">
        <v>168</v>
      </c>
      <c r="P86">
        <v>0.53900000000000003</v>
      </c>
      <c r="Q86" s="1">
        <v>0.19599999999999995</v>
      </c>
      <c r="R86">
        <v>9.48</v>
      </c>
      <c r="S86" s="42">
        <v>-0.94800000000000006</v>
      </c>
      <c r="T86" s="1">
        <v>-0.625</v>
      </c>
      <c r="U86">
        <v>91.25</v>
      </c>
      <c r="V86" s="21">
        <v>6536.3515625</v>
      </c>
      <c r="W86">
        <v>0.36363636363636354</v>
      </c>
      <c r="X86">
        <v>3.425535047773052E-5</v>
      </c>
      <c r="Y86">
        <v>2.2390501361909902E-5</v>
      </c>
      <c r="Z86" s="22">
        <v>22.390501361909902</v>
      </c>
      <c r="AA86" s="22">
        <v>35.824802179055844</v>
      </c>
      <c r="AB86">
        <v>33.254899999999999</v>
      </c>
      <c r="AC86" s="13">
        <v>83.6</v>
      </c>
      <c r="AD86" s="13">
        <v>660</v>
      </c>
      <c r="AE86">
        <v>34.255350477730516</v>
      </c>
      <c r="AF86">
        <v>11.958942411336949</v>
      </c>
    </row>
    <row r="87" spans="1:32" x14ac:dyDescent="0.35">
      <c r="A87" s="2">
        <v>44722</v>
      </c>
      <c r="B87" t="s">
        <v>18</v>
      </c>
      <c r="C87" t="s">
        <v>19</v>
      </c>
      <c r="D87" t="s">
        <v>109</v>
      </c>
      <c r="E87" t="s">
        <v>21</v>
      </c>
      <c r="F87">
        <v>3</v>
      </c>
      <c r="G87" t="s">
        <v>39</v>
      </c>
      <c r="H87" t="s">
        <v>119</v>
      </c>
      <c r="I87" t="s">
        <v>441</v>
      </c>
      <c r="J87" t="s">
        <v>441</v>
      </c>
      <c r="K87" t="s">
        <v>117</v>
      </c>
      <c r="L87" s="1">
        <v>0.69699999999999995</v>
      </c>
      <c r="M87">
        <v>3.21</v>
      </c>
      <c r="N87" s="1">
        <v>-0.32100000000000001</v>
      </c>
      <c r="O87" t="s">
        <v>118</v>
      </c>
      <c r="P87">
        <v>0.498</v>
      </c>
      <c r="Q87" s="1">
        <v>0.19899999999999995</v>
      </c>
      <c r="R87">
        <v>7.79</v>
      </c>
      <c r="S87" s="42">
        <v>-0.77900000000000003</v>
      </c>
      <c r="T87" s="1">
        <v>-0.45800000000000002</v>
      </c>
      <c r="U87">
        <v>85.5</v>
      </c>
      <c r="V87" s="21">
        <v>5738.5462500000003</v>
      </c>
      <c r="W87">
        <v>0.39959839357429711</v>
      </c>
      <c r="X87">
        <v>3.847208977662001E-5</v>
      </c>
      <c r="Y87">
        <v>2.2077386651728612E-5</v>
      </c>
      <c r="Z87" s="22">
        <v>22.077386651728613</v>
      </c>
      <c r="AA87" s="22">
        <v>48.203900986307012</v>
      </c>
      <c r="AB87">
        <v>27.385200000000001</v>
      </c>
      <c r="AC87" s="36">
        <v>93.2</v>
      </c>
      <c r="AD87" s="36">
        <v>740</v>
      </c>
      <c r="AE87">
        <v>38.47208977662001</v>
      </c>
      <c r="AF87">
        <v>18.418666666666667</v>
      </c>
    </row>
    <row r="88" spans="1:32" x14ac:dyDescent="0.35">
      <c r="A88" s="2">
        <v>44779</v>
      </c>
      <c r="B88" s="6" t="s">
        <v>18</v>
      </c>
      <c r="C88" s="6" t="s">
        <v>196</v>
      </c>
      <c r="D88" t="s">
        <v>45</v>
      </c>
      <c r="E88" t="s">
        <v>46</v>
      </c>
      <c r="F88">
        <v>14</v>
      </c>
      <c r="G88" t="s">
        <v>94</v>
      </c>
      <c r="H88" t="s">
        <v>93</v>
      </c>
      <c r="I88" t="s">
        <v>410</v>
      </c>
      <c r="J88" t="s">
        <v>410</v>
      </c>
      <c r="K88" t="s">
        <v>212</v>
      </c>
      <c r="L88" s="1">
        <v>0.60599999999999998</v>
      </c>
      <c r="M88">
        <v>7.11</v>
      </c>
      <c r="N88" s="1">
        <v>-0.71100000000000008</v>
      </c>
      <c r="O88" s="6" t="s">
        <v>178</v>
      </c>
      <c r="P88">
        <v>0.44400000000000001</v>
      </c>
      <c r="Q88" s="1">
        <v>0.16199999999999998</v>
      </c>
      <c r="R88">
        <v>12.51</v>
      </c>
      <c r="S88" s="42">
        <v>-1.2509999999999999</v>
      </c>
      <c r="T88" s="1">
        <v>-0.53999999999999981</v>
      </c>
      <c r="U88">
        <v>90.2</v>
      </c>
      <c r="V88" s="21">
        <v>6386.791400000001</v>
      </c>
      <c r="W88">
        <v>0.3648648648648648</v>
      </c>
      <c r="X88">
        <v>3.4397866614247394E-5</v>
      </c>
      <c r="Y88">
        <v>2.1969199867022241E-5</v>
      </c>
      <c r="Z88" s="22">
        <v>21.96919986702224</v>
      </c>
      <c r="AA88" s="22">
        <v>40.683703457448608</v>
      </c>
      <c r="AB88">
        <v>31.516500000000001</v>
      </c>
      <c r="AC88" s="36">
        <v>58</v>
      </c>
      <c r="AD88" s="36">
        <v>684</v>
      </c>
      <c r="AE88">
        <v>34.397866614247391</v>
      </c>
      <c r="AF88">
        <v>8.6594309038552968</v>
      </c>
    </row>
    <row r="89" spans="1:32" x14ac:dyDescent="0.35">
      <c r="A89" s="2">
        <v>44723</v>
      </c>
      <c r="B89" t="s">
        <v>18</v>
      </c>
      <c r="C89" t="s">
        <v>19</v>
      </c>
      <c r="D89" t="s">
        <v>133</v>
      </c>
      <c r="E89" t="s">
        <v>46</v>
      </c>
      <c r="F89">
        <v>6</v>
      </c>
      <c r="G89" t="s">
        <v>41</v>
      </c>
      <c r="H89" t="s">
        <v>136</v>
      </c>
      <c r="I89" t="s">
        <v>480</v>
      </c>
      <c r="J89" t="s">
        <v>480</v>
      </c>
      <c r="K89" t="s">
        <v>134</v>
      </c>
      <c r="L89" s="1">
        <v>0.95699999999999996</v>
      </c>
      <c r="M89">
        <v>4.83</v>
      </c>
      <c r="N89" s="1">
        <v>-0.48299999999999998</v>
      </c>
      <c r="O89" t="s">
        <v>135</v>
      </c>
      <c r="P89">
        <v>0.80100000000000005</v>
      </c>
      <c r="Q89" s="1">
        <v>0.15599999999999992</v>
      </c>
      <c r="R89">
        <v>8.84</v>
      </c>
      <c r="S89" s="42">
        <v>-0.88400000000000001</v>
      </c>
      <c r="T89" s="1">
        <v>-0.40100000000000002</v>
      </c>
      <c r="U89">
        <v>131.5</v>
      </c>
      <c r="V89" s="21">
        <v>13574.41625</v>
      </c>
      <c r="W89">
        <v>0.194756554307116</v>
      </c>
      <c r="X89">
        <v>1.5882238545008922E-5</v>
      </c>
      <c r="Y89">
        <v>2.1559211699174549E-5</v>
      </c>
      <c r="Z89" s="22">
        <v>21.559211699174551</v>
      </c>
      <c r="AA89" s="22">
        <v>53.763620197442769</v>
      </c>
      <c r="AB89">
        <v>31.959900000000001</v>
      </c>
      <c r="AC89">
        <v>136.30000000000001</v>
      </c>
      <c r="AD89">
        <v>832</v>
      </c>
      <c r="AE89">
        <v>15.882238545008923</v>
      </c>
      <c r="AF89">
        <v>10.416666666666666</v>
      </c>
    </row>
    <row r="90" spans="1:32" x14ac:dyDescent="0.35">
      <c r="A90" s="2">
        <v>44763</v>
      </c>
      <c r="B90" t="s">
        <v>18</v>
      </c>
      <c r="C90" t="s">
        <v>181</v>
      </c>
      <c r="D90" t="s">
        <v>86</v>
      </c>
      <c r="E90" t="s">
        <v>46</v>
      </c>
      <c r="F90">
        <v>3</v>
      </c>
      <c r="G90" t="s">
        <v>27</v>
      </c>
      <c r="H90" t="s">
        <v>98</v>
      </c>
      <c r="I90" t="s">
        <v>398</v>
      </c>
      <c r="J90" t="s">
        <v>398</v>
      </c>
      <c r="K90" t="s">
        <v>186</v>
      </c>
      <c r="L90" s="1">
        <v>0.63600000000000001</v>
      </c>
      <c r="M90">
        <v>1.68</v>
      </c>
      <c r="N90" s="1">
        <v>-0.16799999999999998</v>
      </c>
      <c r="O90" t="s">
        <v>187</v>
      </c>
      <c r="P90">
        <v>0.46899999999999997</v>
      </c>
      <c r="Q90" s="1">
        <v>0.16700000000000004</v>
      </c>
      <c r="R90">
        <v>2.0299999999999998</v>
      </c>
      <c r="S90" s="42">
        <v>-0.20299999999999999</v>
      </c>
      <c r="T90" s="1">
        <v>-3.5000000000000003E-2</v>
      </c>
      <c r="U90">
        <v>89.65</v>
      </c>
      <c r="V90" s="21">
        <v>6309.141162500001</v>
      </c>
      <c r="W90">
        <v>0.35607675906183378</v>
      </c>
      <c r="X90">
        <v>3.338083284157312E-5</v>
      </c>
      <c r="Y90">
        <v>2.1060438651930082E-5</v>
      </c>
      <c r="Z90" s="22">
        <v>21.060438651930081</v>
      </c>
      <c r="AA90" s="22">
        <v>601.72681862657373</v>
      </c>
      <c r="AB90">
        <v>31.981100000000001</v>
      </c>
      <c r="AC90" s="13">
        <v>64.5</v>
      </c>
      <c r="AD90" s="13">
        <v>700</v>
      </c>
      <c r="AE90">
        <v>33.380832841573117</v>
      </c>
      <c r="AF90">
        <v>9.9720095924155352</v>
      </c>
    </row>
    <row r="91" spans="1:32" x14ac:dyDescent="0.35">
      <c r="A91" s="2">
        <v>44723</v>
      </c>
      <c r="B91" t="s">
        <v>18</v>
      </c>
      <c r="C91" t="s">
        <v>19</v>
      </c>
      <c r="D91" t="s">
        <v>133</v>
      </c>
      <c r="E91" t="s">
        <v>46</v>
      </c>
      <c r="F91">
        <v>1</v>
      </c>
      <c r="G91" t="s">
        <v>39</v>
      </c>
      <c r="H91" t="s">
        <v>95</v>
      </c>
      <c r="I91" t="s">
        <v>470</v>
      </c>
      <c r="J91" t="s">
        <v>470</v>
      </c>
      <c r="K91" t="s">
        <v>134</v>
      </c>
      <c r="L91" s="1">
        <v>0.495</v>
      </c>
      <c r="M91">
        <v>2.65</v>
      </c>
      <c r="N91" s="1">
        <v>-0.26500000000000001</v>
      </c>
      <c r="O91" t="s">
        <v>135</v>
      </c>
      <c r="P91">
        <v>0.378</v>
      </c>
      <c r="Q91" s="1">
        <v>0.11699999999999999</v>
      </c>
      <c r="R91">
        <v>11.48</v>
      </c>
      <c r="S91" s="42">
        <v>-1.1480000000000001</v>
      </c>
      <c r="T91" s="1">
        <v>-0.88300000000000012</v>
      </c>
      <c r="U91">
        <v>97.65</v>
      </c>
      <c r="V91" s="21">
        <v>7485.3851625000007</v>
      </c>
      <c r="W91">
        <v>0.30952380952380948</v>
      </c>
      <c r="X91">
        <v>2.8092562231696774E-5</v>
      </c>
      <c r="Y91">
        <v>2.1028364850575095E-5</v>
      </c>
      <c r="Z91" s="22">
        <v>21.028364850575095</v>
      </c>
      <c r="AA91" s="22">
        <v>23.814682729983115</v>
      </c>
      <c r="AB91">
        <v>31.959900000000001</v>
      </c>
      <c r="AC91">
        <v>81.5</v>
      </c>
      <c r="AD91">
        <v>800</v>
      </c>
      <c r="AE91">
        <v>28.092562231696775</v>
      </c>
      <c r="AF91">
        <v>10.416666666666666</v>
      </c>
    </row>
    <row r="92" spans="1:32" s="44" customFormat="1" x14ac:dyDescent="0.35">
      <c r="A92" s="2">
        <v>44763</v>
      </c>
      <c r="B92" t="s">
        <v>18</v>
      </c>
      <c r="C92" t="s">
        <v>181</v>
      </c>
      <c r="D92" t="s">
        <v>109</v>
      </c>
      <c r="E92" t="s">
        <v>21</v>
      </c>
      <c r="F92">
        <v>15</v>
      </c>
      <c r="G92" t="s">
        <v>27</v>
      </c>
      <c r="H92" t="s">
        <v>120</v>
      </c>
      <c r="I92" t="s">
        <v>442</v>
      </c>
      <c r="J92" t="s">
        <v>442</v>
      </c>
      <c r="K92" t="s">
        <v>188</v>
      </c>
      <c r="L92" s="1">
        <v>0.67800000000000005</v>
      </c>
      <c r="M92">
        <v>2.19</v>
      </c>
      <c r="N92" s="1">
        <v>-0.219</v>
      </c>
      <c r="O92" t="s">
        <v>189</v>
      </c>
      <c r="P92">
        <v>0.505</v>
      </c>
      <c r="Q92" s="1">
        <v>0.17300000000000004</v>
      </c>
      <c r="R92">
        <v>28.76</v>
      </c>
      <c r="S92" s="42">
        <v>-2.8760000000000003</v>
      </c>
      <c r="T92" s="1">
        <v>-2.6570000000000005</v>
      </c>
      <c r="U92">
        <v>91.25</v>
      </c>
      <c r="V92" s="21">
        <v>6536.3515625</v>
      </c>
      <c r="W92">
        <v>0.34257425742574266</v>
      </c>
      <c r="X92">
        <v>3.1829515493994892E-5</v>
      </c>
      <c r="Y92">
        <v>2.0804890333279147E-5</v>
      </c>
      <c r="Z92" s="22">
        <v>20.804890333279147</v>
      </c>
      <c r="AA92" s="22">
        <v>7.8302184167403626</v>
      </c>
      <c r="AB92">
        <v>31.981100000000001</v>
      </c>
      <c r="AC92" s="36">
        <v>90.2</v>
      </c>
      <c r="AD92" s="36">
        <v>800</v>
      </c>
      <c r="AE92">
        <v>31.829515493994894</v>
      </c>
      <c r="AF92">
        <v>12.389091192032369</v>
      </c>
    </row>
    <row r="93" spans="1:32" x14ac:dyDescent="0.35">
      <c r="A93" s="2">
        <v>44791</v>
      </c>
      <c r="B93" s="6" t="s">
        <v>18</v>
      </c>
      <c r="C93" s="6" t="s">
        <v>214</v>
      </c>
      <c r="D93" t="s">
        <v>109</v>
      </c>
      <c r="E93" t="s">
        <v>21</v>
      </c>
      <c r="F93">
        <v>13</v>
      </c>
      <c r="G93" t="s">
        <v>39</v>
      </c>
      <c r="H93" t="s">
        <v>119</v>
      </c>
      <c r="I93" t="s">
        <v>441</v>
      </c>
      <c r="J93" t="s">
        <v>441</v>
      </c>
      <c r="K93" t="s">
        <v>221</v>
      </c>
      <c r="L93" s="1">
        <v>0.747</v>
      </c>
      <c r="M93">
        <v>4.04</v>
      </c>
      <c r="N93" s="1">
        <v>-0.40400000000000003</v>
      </c>
      <c r="O93" t="s">
        <v>88</v>
      </c>
      <c r="P93">
        <v>0.54200000000000004</v>
      </c>
      <c r="Q93" s="1">
        <v>0.20499999999999996</v>
      </c>
      <c r="R93">
        <v>18.16</v>
      </c>
      <c r="S93" s="42">
        <v>-1.8160000000000001</v>
      </c>
      <c r="T93" s="1">
        <v>-1.4119999999999999</v>
      </c>
      <c r="U93">
        <v>85.5</v>
      </c>
      <c r="V93" s="21">
        <v>5738.5462500000003</v>
      </c>
      <c r="W93">
        <v>0.37822878228782275</v>
      </c>
      <c r="X93">
        <v>3.5955293865164106E-5</v>
      </c>
      <c r="Y93">
        <v>2.063311167775855E-5</v>
      </c>
      <c r="Z93" s="22">
        <v>20.633111677758549</v>
      </c>
      <c r="AA93" s="22">
        <v>14.612685324191608</v>
      </c>
      <c r="AB93">
        <v>28.894600000000001</v>
      </c>
      <c r="AC93" s="36">
        <v>93.2</v>
      </c>
      <c r="AD93" s="36">
        <v>740</v>
      </c>
      <c r="AE93">
        <v>35.955293865164109</v>
      </c>
      <c r="AF93">
        <v>15.563004370478136</v>
      </c>
    </row>
    <row r="94" spans="1:32" x14ac:dyDescent="0.35">
      <c r="A94" s="2">
        <v>44790</v>
      </c>
      <c r="B94" s="6" t="s">
        <v>18</v>
      </c>
      <c r="C94" s="6" t="s">
        <v>214</v>
      </c>
      <c r="D94" t="s">
        <v>109</v>
      </c>
      <c r="E94" t="s">
        <v>21</v>
      </c>
      <c r="F94">
        <v>14</v>
      </c>
      <c r="G94" t="s">
        <v>29</v>
      </c>
      <c r="H94" t="s">
        <v>66</v>
      </c>
      <c r="I94" t="s">
        <v>450</v>
      </c>
      <c r="J94" t="s">
        <v>450</v>
      </c>
      <c r="K94" t="s">
        <v>215</v>
      </c>
      <c r="L94" s="1">
        <v>0.74299999999999999</v>
      </c>
      <c r="M94">
        <v>21.15</v>
      </c>
      <c r="N94" s="1">
        <v>-2.1149999999999998</v>
      </c>
      <c r="O94" s="6" t="s">
        <v>160</v>
      </c>
      <c r="P94">
        <v>0.55400000000000005</v>
      </c>
      <c r="Q94" s="1">
        <v>0.18899999999999995</v>
      </c>
      <c r="R94">
        <v>32.869999999999997</v>
      </c>
      <c r="S94" s="42">
        <v>-3.2869999999999999</v>
      </c>
      <c r="T94" s="1">
        <v>-1.1720000000000002</v>
      </c>
      <c r="U94">
        <v>90.85</v>
      </c>
      <c r="V94" s="21">
        <v>6479.1721625</v>
      </c>
      <c r="W94">
        <v>0.34115523465703956</v>
      </c>
      <c r="X94">
        <v>3.1667291656668502E-5</v>
      </c>
      <c r="Y94">
        <v>2.0517783456365508E-5</v>
      </c>
      <c r="Z94" s="22">
        <v>20.517783456365507</v>
      </c>
      <c r="AA94" s="22">
        <v>17.506641174373296</v>
      </c>
      <c r="AB94">
        <v>32.178800000000003</v>
      </c>
      <c r="AC94" s="36">
        <v>85.7</v>
      </c>
      <c r="AD94" s="36">
        <v>734</v>
      </c>
      <c r="AE94">
        <v>31.667291656668503</v>
      </c>
      <c r="AF94">
        <v>15.49463920787486</v>
      </c>
    </row>
    <row r="95" spans="1:32" x14ac:dyDescent="0.35">
      <c r="A95" s="2">
        <v>44779</v>
      </c>
      <c r="B95" s="6" t="s">
        <v>18</v>
      </c>
      <c r="C95" s="6" t="s">
        <v>196</v>
      </c>
      <c r="D95" t="s">
        <v>86</v>
      </c>
      <c r="E95" t="s">
        <v>46</v>
      </c>
      <c r="F95">
        <v>8</v>
      </c>
      <c r="G95" t="s">
        <v>37</v>
      </c>
      <c r="H95" t="s">
        <v>96</v>
      </c>
      <c r="I95" t="s">
        <v>405</v>
      </c>
      <c r="J95" t="s">
        <v>405</v>
      </c>
      <c r="K95" t="s">
        <v>150</v>
      </c>
      <c r="L95" s="1">
        <v>0.752</v>
      </c>
      <c r="M95">
        <v>4.87</v>
      </c>
      <c r="N95" s="1">
        <v>-0.48699999999999999</v>
      </c>
      <c r="O95" s="6" t="s">
        <v>211</v>
      </c>
      <c r="P95">
        <v>0.56399999999999995</v>
      </c>
      <c r="Q95" s="1">
        <v>0.18800000000000006</v>
      </c>
      <c r="R95">
        <v>9.56</v>
      </c>
      <c r="S95" s="42">
        <v>-0.95600000000000007</v>
      </c>
      <c r="T95" s="1">
        <v>-0.46900000000000008</v>
      </c>
      <c r="U95">
        <v>91.85</v>
      </c>
      <c r="V95" s="21">
        <v>6622.5916624999991</v>
      </c>
      <c r="W95">
        <v>0.33333333333333348</v>
      </c>
      <c r="X95">
        <v>3.0775895371352042E-5</v>
      </c>
      <c r="Y95">
        <v>2.0381618809228834E-5</v>
      </c>
      <c r="Z95" s="22">
        <v>20.381618809228833</v>
      </c>
      <c r="AA95" s="22">
        <v>43.45760940134079</v>
      </c>
      <c r="AB95">
        <v>31.516500000000001</v>
      </c>
      <c r="AC95" s="13">
        <v>77.599999999999994</v>
      </c>
      <c r="AE95">
        <v>30.775895371352043</v>
      </c>
      <c r="AF95">
        <v>11.879363694819542</v>
      </c>
    </row>
    <row r="96" spans="1:32" x14ac:dyDescent="0.35">
      <c r="A96" s="2">
        <v>44733</v>
      </c>
      <c r="B96" t="s">
        <v>18</v>
      </c>
      <c r="C96" t="s">
        <v>141</v>
      </c>
      <c r="D96" t="s">
        <v>133</v>
      </c>
      <c r="E96" t="s">
        <v>46</v>
      </c>
      <c r="F96">
        <v>13</v>
      </c>
      <c r="G96" t="s">
        <v>41</v>
      </c>
      <c r="H96" t="s">
        <v>136</v>
      </c>
      <c r="I96" t="s">
        <v>480</v>
      </c>
      <c r="J96" t="s">
        <v>480</v>
      </c>
      <c r="K96" t="s">
        <v>143</v>
      </c>
      <c r="L96" s="1">
        <v>0.99</v>
      </c>
      <c r="M96">
        <v>10.8</v>
      </c>
      <c r="N96" s="1">
        <v>-1.08</v>
      </c>
      <c r="O96" t="s">
        <v>144</v>
      </c>
      <c r="P96">
        <v>0.83599999999999997</v>
      </c>
      <c r="Q96" s="1">
        <v>0.15400000000000003</v>
      </c>
      <c r="R96">
        <v>17.52</v>
      </c>
      <c r="S96" s="42">
        <v>-1.752</v>
      </c>
      <c r="T96" s="1">
        <v>-0.67199999999999993</v>
      </c>
      <c r="U96">
        <v>131.5</v>
      </c>
      <c r="V96" s="21">
        <v>13574.41625</v>
      </c>
      <c r="W96">
        <v>0.18421052631578952</v>
      </c>
      <c r="X96">
        <v>1.4830269431301109E-5</v>
      </c>
      <c r="Y96">
        <v>2.0131225036013205E-5</v>
      </c>
      <c r="Z96" s="22">
        <v>20.131225036013205</v>
      </c>
      <c r="AA96" s="22">
        <v>29.957180113114891</v>
      </c>
      <c r="AB96">
        <v>30.972899999999999</v>
      </c>
      <c r="AC96">
        <v>136.30000000000001</v>
      </c>
      <c r="AD96">
        <v>832</v>
      </c>
      <c r="AE96">
        <v>14.83026943130111</v>
      </c>
      <c r="AF96">
        <v>8.9642857142857135</v>
      </c>
    </row>
    <row r="97" spans="1:32" x14ac:dyDescent="0.35">
      <c r="A97" s="2">
        <v>44749</v>
      </c>
      <c r="B97" t="s">
        <v>18</v>
      </c>
      <c r="C97" t="s">
        <v>155</v>
      </c>
      <c r="D97" t="s">
        <v>109</v>
      </c>
      <c r="E97" t="s">
        <v>21</v>
      </c>
      <c r="F97">
        <v>12</v>
      </c>
      <c r="G97" t="s">
        <v>39</v>
      </c>
      <c r="H97" t="s">
        <v>119</v>
      </c>
      <c r="I97" t="s">
        <v>441</v>
      </c>
      <c r="J97" t="s">
        <v>441</v>
      </c>
      <c r="K97" t="s">
        <v>153</v>
      </c>
      <c r="L97" s="1">
        <v>0.745</v>
      </c>
      <c r="M97">
        <v>5.52</v>
      </c>
      <c r="N97" s="1">
        <v>-0.55199999999999994</v>
      </c>
      <c r="O97" t="s">
        <v>176</v>
      </c>
      <c r="P97">
        <v>0.54400000000000004</v>
      </c>
      <c r="Q97" s="1">
        <v>0.20099999999999996</v>
      </c>
      <c r="R97">
        <v>11.78</v>
      </c>
      <c r="S97" s="42">
        <v>-1.1779999999999999</v>
      </c>
      <c r="T97" s="1">
        <v>-0.626</v>
      </c>
      <c r="U97">
        <v>85.5</v>
      </c>
      <c r="V97" s="21">
        <v>5738.5462500000003</v>
      </c>
      <c r="W97">
        <v>0.36948529411764697</v>
      </c>
      <c r="X97">
        <v>3.493486445414584E-5</v>
      </c>
      <c r="Y97">
        <v>2.0047533540759692E-5</v>
      </c>
      <c r="Z97" s="22">
        <v>20.047533540759691</v>
      </c>
      <c r="AA97" s="22">
        <v>32.024813962874909</v>
      </c>
      <c r="AB97">
        <v>34.081400000000002</v>
      </c>
      <c r="AC97" s="36">
        <v>93.2</v>
      </c>
      <c r="AD97" s="36">
        <v>740</v>
      </c>
      <c r="AE97">
        <v>34.934864454145838</v>
      </c>
      <c r="AF97">
        <v>13.083333333333334</v>
      </c>
    </row>
    <row r="98" spans="1:32" x14ac:dyDescent="0.35">
      <c r="A98" s="2">
        <v>44721</v>
      </c>
      <c r="B98" t="s">
        <v>18</v>
      </c>
      <c r="C98" t="s">
        <v>19</v>
      </c>
      <c r="D98" t="s">
        <v>20</v>
      </c>
      <c r="E98" t="s">
        <v>21</v>
      </c>
      <c r="F98">
        <v>4</v>
      </c>
      <c r="G98" t="s">
        <v>29</v>
      </c>
      <c r="H98" t="s">
        <v>36</v>
      </c>
      <c r="I98" t="s">
        <v>428</v>
      </c>
      <c r="J98" t="s">
        <v>428</v>
      </c>
      <c r="K98" t="s">
        <v>23</v>
      </c>
      <c r="L98" s="1">
        <v>0.54200000000000004</v>
      </c>
      <c r="M98">
        <v>3.09</v>
      </c>
      <c r="N98" s="1">
        <v>-0.309</v>
      </c>
      <c r="O98" t="s">
        <v>32</v>
      </c>
      <c r="P98">
        <v>0.38600000000000001</v>
      </c>
      <c r="Q98" s="1">
        <v>0.15600000000000003</v>
      </c>
      <c r="R98">
        <v>13.84</v>
      </c>
      <c r="S98" s="42">
        <v>-1.3839999999999999</v>
      </c>
      <c r="T98" s="1">
        <v>-1.075</v>
      </c>
      <c r="U98">
        <v>80.45</v>
      </c>
      <c r="V98" s="21">
        <v>5080.6789625000001</v>
      </c>
      <c r="W98">
        <v>0.4041450777202073</v>
      </c>
      <c r="X98">
        <v>3.9011654554745457E-5</v>
      </c>
      <c r="Y98">
        <v>1.9820569258861258E-5</v>
      </c>
      <c r="Z98" s="22">
        <v>19.820569258861259</v>
      </c>
      <c r="AA98" s="22">
        <v>18.437738845452333</v>
      </c>
      <c r="AB98">
        <v>24.548100000000002</v>
      </c>
      <c r="AC98" s="36">
        <v>69.400000000000006</v>
      </c>
      <c r="AD98" s="36">
        <v>740</v>
      </c>
      <c r="AE98">
        <v>39.011654554745455</v>
      </c>
      <c r="AF98">
        <v>14.811333333333334</v>
      </c>
    </row>
    <row r="99" spans="1:32" x14ac:dyDescent="0.35">
      <c r="A99" s="2">
        <v>44735</v>
      </c>
      <c r="B99" t="s">
        <v>18</v>
      </c>
      <c r="C99" t="s">
        <v>141</v>
      </c>
      <c r="D99" t="s">
        <v>86</v>
      </c>
      <c r="E99" t="s">
        <v>46</v>
      </c>
      <c r="F99">
        <v>5</v>
      </c>
      <c r="G99" t="s">
        <v>27</v>
      </c>
      <c r="H99" t="s">
        <v>101</v>
      </c>
      <c r="I99" t="s">
        <v>397</v>
      </c>
      <c r="J99" t="s">
        <v>397</v>
      </c>
      <c r="K99" t="s">
        <v>152</v>
      </c>
      <c r="L99" s="1">
        <v>0.56799999999999995</v>
      </c>
      <c r="M99">
        <v>1.78</v>
      </c>
      <c r="N99" s="1">
        <v>-0.17799999999999999</v>
      </c>
      <c r="O99" t="s">
        <v>146</v>
      </c>
      <c r="P99">
        <v>0.42899999999999999</v>
      </c>
      <c r="Q99" s="1">
        <v>0.13899999999999996</v>
      </c>
      <c r="S99" s="42" t="s">
        <v>103</v>
      </c>
      <c r="T99" s="1" t="s">
        <v>103</v>
      </c>
      <c r="U99">
        <v>91.25</v>
      </c>
      <c r="V99" s="21">
        <v>6536.3515625</v>
      </c>
      <c r="W99">
        <v>0.32400932400932392</v>
      </c>
      <c r="X99">
        <v>2.9719620113823068E-5</v>
      </c>
      <c r="Y99">
        <v>1.9425788536789383E-5</v>
      </c>
      <c r="Z99" s="22">
        <v>19.425788536789383</v>
      </c>
      <c r="AA99" s="22" t="s">
        <v>103</v>
      </c>
      <c r="AB99">
        <v>33.261499999999998</v>
      </c>
      <c r="AC99" s="13">
        <v>83.6</v>
      </c>
      <c r="AD99" s="13">
        <v>660</v>
      </c>
      <c r="AE99">
        <v>29.719620113823069</v>
      </c>
      <c r="AF99">
        <v>11.388095238095239</v>
      </c>
    </row>
    <row r="100" spans="1:32" x14ac:dyDescent="0.35">
      <c r="A100" s="2">
        <v>44764</v>
      </c>
      <c r="B100" t="s">
        <v>18</v>
      </c>
      <c r="C100" t="s">
        <v>181</v>
      </c>
      <c r="D100" t="s">
        <v>109</v>
      </c>
      <c r="E100" t="s">
        <v>21</v>
      </c>
      <c r="F100">
        <v>10</v>
      </c>
      <c r="G100" t="s">
        <v>41</v>
      </c>
      <c r="H100" t="s">
        <v>101</v>
      </c>
      <c r="I100" t="s">
        <v>448</v>
      </c>
      <c r="J100" t="s">
        <v>448</v>
      </c>
      <c r="K100" t="s">
        <v>193</v>
      </c>
      <c r="L100" s="1">
        <v>0.68100000000000005</v>
      </c>
      <c r="M100">
        <v>11.73</v>
      </c>
      <c r="N100" s="1">
        <v>-1.173</v>
      </c>
      <c r="O100" t="s">
        <v>163</v>
      </c>
      <c r="P100">
        <v>0.55400000000000005</v>
      </c>
      <c r="Q100" s="1">
        <v>0.127</v>
      </c>
      <c r="R100">
        <v>14.75</v>
      </c>
      <c r="S100" s="42">
        <v>-1.4750000000000001</v>
      </c>
      <c r="T100" s="1">
        <v>-0.30200000000000005</v>
      </c>
      <c r="U100">
        <v>112.9</v>
      </c>
      <c r="V100" s="21">
        <v>10005.931850000001</v>
      </c>
      <c r="W100">
        <v>0.22924187725631767</v>
      </c>
      <c r="X100">
        <v>1.941193469063289E-5</v>
      </c>
      <c r="Y100">
        <v>1.9423449559112356E-5</v>
      </c>
      <c r="Z100" s="22">
        <v>19.423449559112356</v>
      </c>
      <c r="AA100" s="22">
        <v>64.316058142756134</v>
      </c>
      <c r="AB100">
        <v>34.764699999999998</v>
      </c>
      <c r="AC100" s="36">
        <v>93.8</v>
      </c>
      <c r="AD100" s="36">
        <v>803</v>
      </c>
      <c r="AE100">
        <v>19.41193469063289</v>
      </c>
      <c r="AF100">
        <v>12.394095238095241</v>
      </c>
    </row>
    <row r="101" spans="1:32" x14ac:dyDescent="0.35">
      <c r="A101" s="2">
        <v>44779</v>
      </c>
      <c r="B101" s="6" t="s">
        <v>18</v>
      </c>
      <c r="C101" s="6" t="s">
        <v>196</v>
      </c>
      <c r="D101" t="s">
        <v>20</v>
      </c>
      <c r="E101" t="s">
        <v>21</v>
      </c>
      <c r="F101">
        <v>4</v>
      </c>
      <c r="G101" t="s">
        <v>29</v>
      </c>
      <c r="H101" t="s">
        <v>76</v>
      </c>
      <c r="I101" t="s">
        <v>427</v>
      </c>
      <c r="J101" t="s">
        <v>427</v>
      </c>
      <c r="K101" t="s">
        <v>117</v>
      </c>
      <c r="L101" s="1">
        <v>0.56799999999999995</v>
      </c>
      <c r="M101">
        <v>10.26</v>
      </c>
      <c r="N101" s="1">
        <v>-1.026</v>
      </c>
      <c r="O101" s="6" t="s">
        <v>213</v>
      </c>
      <c r="P101">
        <v>0.39600000000000002</v>
      </c>
      <c r="Q101" s="1">
        <v>0.17199999999999993</v>
      </c>
      <c r="R101">
        <v>30.01</v>
      </c>
      <c r="S101" s="42">
        <v>-3.0010000000000003</v>
      </c>
      <c r="T101" s="1">
        <v>-1.9750000000000003</v>
      </c>
      <c r="U101">
        <v>75.5</v>
      </c>
      <c r="V101" s="21">
        <v>4474.69625</v>
      </c>
      <c r="W101">
        <v>0.43434343434343414</v>
      </c>
      <c r="X101">
        <v>4.2630429253755964E-5</v>
      </c>
      <c r="Y101">
        <v>1.907582219176721E-5</v>
      </c>
      <c r="Z101" s="22">
        <v>19.075822191767209</v>
      </c>
      <c r="AA101" s="22">
        <v>9.6586441477302305</v>
      </c>
      <c r="AB101">
        <v>31.516500000000001</v>
      </c>
      <c r="AC101" s="36">
        <v>71.3</v>
      </c>
      <c r="AD101" s="36">
        <v>778</v>
      </c>
      <c r="AE101">
        <v>42.630429253755963</v>
      </c>
      <c r="AF101">
        <v>13.38048963335333</v>
      </c>
    </row>
    <row r="102" spans="1:32" x14ac:dyDescent="0.35">
      <c r="A102" s="2">
        <v>44762</v>
      </c>
      <c r="B102" t="s">
        <v>18</v>
      </c>
      <c r="C102" t="s">
        <v>181</v>
      </c>
      <c r="D102" t="s">
        <v>86</v>
      </c>
      <c r="E102" t="s">
        <v>46</v>
      </c>
      <c r="F102">
        <v>1</v>
      </c>
      <c r="G102" t="s">
        <v>27</v>
      </c>
      <c r="H102" t="s">
        <v>101</v>
      </c>
      <c r="I102" t="s">
        <v>397</v>
      </c>
      <c r="J102" t="s">
        <v>397</v>
      </c>
      <c r="K102" t="s">
        <v>182</v>
      </c>
      <c r="L102" s="1">
        <v>0.75600000000000001</v>
      </c>
      <c r="M102">
        <v>1.49</v>
      </c>
      <c r="N102" s="1">
        <v>-0.14899999999999999</v>
      </c>
      <c r="O102" t="s">
        <v>154</v>
      </c>
      <c r="P102">
        <v>0.57399999999999995</v>
      </c>
      <c r="Q102" s="1">
        <v>0.18200000000000005</v>
      </c>
      <c r="R102">
        <v>36.049999999999997</v>
      </c>
      <c r="S102" s="42">
        <v>-3.6049999999999995</v>
      </c>
      <c r="T102" s="1">
        <v>-3.4559999999999995</v>
      </c>
      <c r="U102">
        <v>91.25</v>
      </c>
      <c r="V102" s="21">
        <v>6536.3515625</v>
      </c>
      <c r="W102">
        <v>0.31707317073170743</v>
      </c>
      <c r="X102">
        <v>2.8938385680096417E-5</v>
      </c>
      <c r="Y102">
        <v>1.8915146245632586E-5</v>
      </c>
      <c r="Z102" s="22">
        <v>18.915146245632585</v>
      </c>
      <c r="AA102" s="22">
        <v>5.4731325942223918</v>
      </c>
      <c r="AB102">
        <v>34.903799999999997</v>
      </c>
      <c r="AC102" s="13">
        <v>83.6</v>
      </c>
      <c r="AD102" s="13">
        <v>660</v>
      </c>
      <c r="AE102">
        <v>28.938385680096417</v>
      </c>
      <c r="AF102" s="4">
        <v>9.9694926084349991</v>
      </c>
    </row>
    <row r="103" spans="1:32" x14ac:dyDescent="0.35">
      <c r="A103" s="2">
        <v>44764</v>
      </c>
      <c r="B103" t="s">
        <v>18</v>
      </c>
      <c r="C103" t="s">
        <v>181</v>
      </c>
      <c r="D103" t="s">
        <v>45</v>
      </c>
      <c r="E103" t="s">
        <v>46</v>
      </c>
      <c r="F103">
        <v>4</v>
      </c>
      <c r="G103" t="s">
        <v>41</v>
      </c>
      <c r="H103" t="s">
        <v>104</v>
      </c>
      <c r="I103" t="s">
        <v>416</v>
      </c>
      <c r="J103" t="s">
        <v>416</v>
      </c>
      <c r="K103" t="s">
        <v>194</v>
      </c>
      <c r="L103" s="1">
        <v>0.80400000000000005</v>
      </c>
      <c r="M103">
        <v>28.12</v>
      </c>
      <c r="N103" s="1">
        <v>-2.8120000000000003</v>
      </c>
      <c r="O103" t="s">
        <v>187</v>
      </c>
      <c r="P103">
        <v>0.64800000000000002</v>
      </c>
      <c r="Q103" s="1">
        <v>0.15600000000000003</v>
      </c>
      <c r="R103">
        <v>34.840000000000003</v>
      </c>
      <c r="S103" s="42">
        <v>-3.4840000000000004</v>
      </c>
      <c r="T103" s="1">
        <v>-0.67200000000000015</v>
      </c>
      <c r="U103">
        <v>107.6</v>
      </c>
      <c r="V103" s="21">
        <v>9088.5415999999987</v>
      </c>
      <c r="W103">
        <v>0.24074074074074078</v>
      </c>
      <c r="X103">
        <v>2.0617429098615299E-5</v>
      </c>
      <c r="Y103">
        <v>1.873823620478156E-5</v>
      </c>
      <c r="Z103" s="22">
        <v>18.738236204781561</v>
      </c>
      <c r="AA103" s="22">
        <v>27.884280066639221</v>
      </c>
      <c r="AB103">
        <v>34.764699999999998</v>
      </c>
      <c r="AC103" s="36">
        <v>94</v>
      </c>
      <c r="AD103" s="36">
        <v>800</v>
      </c>
      <c r="AE103">
        <v>20.6174290986153</v>
      </c>
      <c r="AF103">
        <v>7.1421578461796527</v>
      </c>
    </row>
    <row r="104" spans="1:32" x14ac:dyDescent="0.35">
      <c r="A104" s="2">
        <v>44734</v>
      </c>
      <c r="B104" t="s">
        <v>18</v>
      </c>
      <c r="C104" t="s">
        <v>141</v>
      </c>
      <c r="D104" t="s">
        <v>123</v>
      </c>
      <c r="E104" t="s">
        <v>21</v>
      </c>
      <c r="F104">
        <v>8</v>
      </c>
      <c r="G104" t="s">
        <v>39</v>
      </c>
      <c r="H104" t="s">
        <v>131</v>
      </c>
      <c r="I104" t="s">
        <v>455</v>
      </c>
      <c r="J104" t="s">
        <v>455</v>
      </c>
      <c r="K104" t="s">
        <v>142</v>
      </c>
      <c r="L104" s="1">
        <v>0.84199999999999997</v>
      </c>
      <c r="M104">
        <v>3.51</v>
      </c>
      <c r="N104" s="1">
        <v>-0.35099999999999998</v>
      </c>
      <c r="O104" t="s">
        <v>149</v>
      </c>
      <c r="P104">
        <v>0.624</v>
      </c>
      <c r="Q104" s="1">
        <v>0.21799999999999997</v>
      </c>
      <c r="R104">
        <v>16.09</v>
      </c>
      <c r="S104" s="42">
        <v>-1.609</v>
      </c>
      <c r="T104" s="1">
        <v>-1.258</v>
      </c>
      <c r="U104">
        <v>84.55</v>
      </c>
      <c r="V104" s="21">
        <v>5611.7314624999999</v>
      </c>
      <c r="W104">
        <v>0.34935897435897434</v>
      </c>
      <c r="X104">
        <v>3.2607287682818819E-5</v>
      </c>
      <c r="Y104">
        <v>1.8298334219646309E-5</v>
      </c>
      <c r="Z104" s="22">
        <v>18.298334219646311</v>
      </c>
      <c r="AA104" s="22">
        <v>14.545575691292775</v>
      </c>
      <c r="AB104">
        <v>31.695499999999999</v>
      </c>
      <c r="AC104" s="36">
        <v>90</v>
      </c>
      <c r="AD104" s="36">
        <v>650</v>
      </c>
      <c r="AE104">
        <v>32.607287682818821</v>
      </c>
      <c r="AF104">
        <v>14.662698412698415</v>
      </c>
    </row>
    <row r="105" spans="1:32" x14ac:dyDescent="0.35">
      <c r="A105" s="2">
        <v>44734</v>
      </c>
      <c r="B105" t="s">
        <v>18</v>
      </c>
      <c r="C105" t="s">
        <v>141</v>
      </c>
      <c r="D105" t="s">
        <v>109</v>
      </c>
      <c r="E105" t="s">
        <v>21</v>
      </c>
      <c r="F105">
        <v>15</v>
      </c>
      <c r="G105" t="s">
        <v>30</v>
      </c>
      <c r="H105" t="s">
        <v>106</v>
      </c>
      <c r="I105" t="s">
        <v>445</v>
      </c>
      <c r="J105" t="s">
        <v>445</v>
      </c>
      <c r="K105" t="s">
        <v>145</v>
      </c>
      <c r="L105" s="1">
        <v>0.60599999999999998</v>
      </c>
      <c r="M105">
        <v>4.45</v>
      </c>
      <c r="N105" s="1">
        <v>-0.44500000000000001</v>
      </c>
      <c r="O105" t="s">
        <v>147</v>
      </c>
      <c r="P105">
        <v>0.53100000000000003</v>
      </c>
      <c r="Q105" s="1">
        <v>7.4999999999999956E-2</v>
      </c>
      <c r="R105">
        <v>5.74</v>
      </c>
      <c r="S105" s="42">
        <v>-0.57400000000000007</v>
      </c>
      <c r="T105" s="1">
        <v>-0.12900000000000006</v>
      </c>
      <c r="U105">
        <v>147</v>
      </c>
      <c r="V105" s="21">
        <v>16963.065000000002</v>
      </c>
      <c r="W105">
        <v>0.14124293785310726</v>
      </c>
      <c r="X105">
        <v>1.0694390083590297E-5</v>
      </c>
      <c r="Y105">
        <v>1.8140963412329764E-5</v>
      </c>
      <c r="Z105" s="22">
        <v>18.140963412329764</v>
      </c>
      <c r="AA105" s="22" t="s">
        <v>103</v>
      </c>
      <c r="AB105">
        <v>31.695499999999999</v>
      </c>
      <c r="AC105" s="36">
        <v>126.2</v>
      </c>
      <c r="AD105" s="36">
        <v>887</v>
      </c>
      <c r="AE105">
        <v>10.694390083590296</v>
      </c>
      <c r="AF105">
        <v>15.591269841269842</v>
      </c>
    </row>
    <row r="106" spans="1:32" x14ac:dyDescent="0.35">
      <c r="A106" s="2">
        <v>44749</v>
      </c>
      <c r="B106" t="s">
        <v>18</v>
      </c>
      <c r="C106" t="s">
        <v>155</v>
      </c>
      <c r="D106" t="s">
        <v>109</v>
      </c>
      <c r="E106" t="s">
        <v>21</v>
      </c>
      <c r="F106">
        <v>1</v>
      </c>
      <c r="G106" t="s">
        <v>41</v>
      </c>
      <c r="H106" t="s">
        <v>116</v>
      </c>
      <c r="I106" t="s">
        <v>449</v>
      </c>
      <c r="J106" t="s">
        <v>449</v>
      </c>
      <c r="K106" t="s">
        <v>174</v>
      </c>
      <c r="L106" s="1">
        <v>0.78400000000000003</v>
      </c>
      <c r="M106">
        <v>2.85</v>
      </c>
      <c r="N106" s="1">
        <v>-0.28500000000000003</v>
      </c>
      <c r="O106" t="s">
        <v>175</v>
      </c>
      <c r="P106">
        <v>0.57599999999999996</v>
      </c>
      <c r="Q106" s="1">
        <v>0.20800000000000007</v>
      </c>
      <c r="R106">
        <v>14.08</v>
      </c>
      <c r="S106" s="42">
        <v>-1.4079999999999999</v>
      </c>
      <c r="T106" s="1">
        <v>-1.1229999999999998</v>
      </c>
      <c r="U106">
        <v>82.3</v>
      </c>
      <c r="V106" s="21">
        <v>5317.0326500000001</v>
      </c>
      <c r="W106">
        <v>0.36111111111111127</v>
      </c>
      <c r="X106">
        <v>3.3962750106026403E-5</v>
      </c>
      <c r="Y106">
        <v>1.8058105119753335E-5</v>
      </c>
      <c r="Z106" s="22">
        <v>18.058105119753336</v>
      </c>
      <c r="AA106" s="22">
        <v>16.080236081703774</v>
      </c>
      <c r="AB106">
        <v>34.081400000000002</v>
      </c>
      <c r="AC106" s="36">
        <v>77.3</v>
      </c>
      <c r="AD106" s="36">
        <v>705</v>
      </c>
      <c r="AE106">
        <v>33.962750106026405</v>
      </c>
      <c r="AF106">
        <v>13.083333333333334</v>
      </c>
    </row>
    <row r="107" spans="1:32" x14ac:dyDescent="0.35">
      <c r="A107" s="2">
        <v>44790</v>
      </c>
      <c r="B107" s="6" t="s">
        <v>18</v>
      </c>
      <c r="C107" s="6" t="s">
        <v>214</v>
      </c>
      <c r="D107" t="s">
        <v>109</v>
      </c>
      <c r="E107" t="s">
        <v>21</v>
      </c>
      <c r="F107">
        <v>16</v>
      </c>
      <c r="G107" t="s">
        <v>41</v>
      </c>
      <c r="H107" t="s">
        <v>116</v>
      </c>
      <c r="I107" t="s">
        <v>449</v>
      </c>
      <c r="J107" t="s">
        <v>449</v>
      </c>
      <c r="K107" t="s">
        <v>215</v>
      </c>
      <c r="L107" s="1">
        <v>0.80700000000000005</v>
      </c>
      <c r="M107">
        <v>6.78</v>
      </c>
      <c r="N107" s="1">
        <v>-0.67800000000000005</v>
      </c>
      <c r="O107" s="6" t="s">
        <v>160</v>
      </c>
      <c r="P107">
        <v>0.59299999999999997</v>
      </c>
      <c r="Q107" s="1">
        <v>0.21400000000000008</v>
      </c>
      <c r="R107">
        <v>10.64</v>
      </c>
      <c r="S107" s="42">
        <v>-1.0640000000000001</v>
      </c>
      <c r="T107" s="1">
        <v>-0.38600000000000001</v>
      </c>
      <c r="U107">
        <v>82.3</v>
      </c>
      <c r="V107" s="21">
        <v>5317.0326500000001</v>
      </c>
      <c r="W107">
        <v>0.36087689713322108</v>
      </c>
      <c r="X107">
        <v>3.393563568592685E-5</v>
      </c>
      <c r="Y107">
        <v>1.804368829405782E-5</v>
      </c>
      <c r="Z107" s="22">
        <v>18.043688294057819</v>
      </c>
      <c r="AA107" s="22">
        <v>46.745306461289687</v>
      </c>
      <c r="AB107">
        <v>32.178800000000003</v>
      </c>
      <c r="AC107" s="36">
        <v>77.3</v>
      </c>
      <c r="AD107" s="36">
        <v>705</v>
      </c>
      <c r="AE107">
        <v>33.935635685926847</v>
      </c>
      <c r="AF107">
        <v>15.49463920787486</v>
      </c>
    </row>
    <row r="108" spans="1:32" x14ac:dyDescent="0.35">
      <c r="A108" s="2">
        <v>44748</v>
      </c>
      <c r="B108" t="s">
        <v>18</v>
      </c>
      <c r="C108" t="s">
        <v>155</v>
      </c>
      <c r="D108" t="s">
        <v>86</v>
      </c>
      <c r="E108" t="s">
        <v>46</v>
      </c>
      <c r="F108">
        <v>8</v>
      </c>
      <c r="G108" t="s">
        <v>27</v>
      </c>
      <c r="H108" t="s">
        <v>101</v>
      </c>
      <c r="I108" t="s">
        <v>397</v>
      </c>
      <c r="J108" t="s">
        <v>397</v>
      </c>
      <c r="K108" t="s">
        <v>165</v>
      </c>
      <c r="L108" s="1">
        <v>0.74199999999999999</v>
      </c>
      <c r="M108">
        <v>1.93</v>
      </c>
      <c r="N108" s="1">
        <v>-0.193</v>
      </c>
      <c r="O108" t="s">
        <v>168</v>
      </c>
      <c r="P108">
        <v>0.56899999999999995</v>
      </c>
      <c r="Q108" s="1">
        <v>0.17300000000000004</v>
      </c>
      <c r="R108">
        <v>3.48</v>
      </c>
      <c r="S108" s="42">
        <v>-0.34799999999999998</v>
      </c>
      <c r="T108" s="1">
        <v>-0.15499999999999997</v>
      </c>
      <c r="U108">
        <v>91.25</v>
      </c>
      <c r="V108" s="44">
        <v>6536.3515625</v>
      </c>
      <c r="W108" s="45">
        <v>0.304042179261863</v>
      </c>
      <c r="X108">
        <v>2.748137854609545E-5</v>
      </c>
      <c r="Y108">
        <v>1.7962795159942497E-5</v>
      </c>
      <c r="Z108" s="22">
        <v>17.962795159942498</v>
      </c>
      <c r="AA108" s="22">
        <v>115.8890010318871</v>
      </c>
      <c r="AB108">
        <v>33.4651</v>
      </c>
      <c r="AC108" s="13">
        <v>83.6</v>
      </c>
      <c r="AD108" s="13">
        <v>660</v>
      </c>
      <c r="AE108">
        <v>27.481378546095449</v>
      </c>
      <c r="AF108">
        <v>10.517788461538462</v>
      </c>
    </row>
    <row r="109" spans="1:32" x14ac:dyDescent="0.35">
      <c r="A109" s="2">
        <v>44748</v>
      </c>
      <c r="B109" t="s">
        <v>18</v>
      </c>
      <c r="C109" t="s">
        <v>155</v>
      </c>
      <c r="D109" t="s">
        <v>86</v>
      </c>
      <c r="E109" t="s">
        <v>46</v>
      </c>
      <c r="F109">
        <v>8</v>
      </c>
      <c r="G109" t="s">
        <v>27</v>
      </c>
      <c r="H109" t="s">
        <v>101</v>
      </c>
      <c r="I109" t="s">
        <v>397</v>
      </c>
      <c r="J109" t="s">
        <v>397</v>
      </c>
      <c r="K109" t="s">
        <v>165</v>
      </c>
      <c r="L109" s="1">
        <v>0.74199999999999999</v>
      </c>
      <c r="M109">
        <v>1.93</v>
      </c>
      <c r="N109" s="1">
        <v>-0.193</v>
      </c>
      <c r="O109" t="s">
        <v>168</v>
      </c>
      <c r="P109">
        <v>0.56899999999999995</v>
      </c>
      <c r="Q109" s="1">
        <v>0.17300000000000004</v>
      </c>
      <c r="R109">
        <v>6.48</v>
      </c>
      <c r="S109" s="42">
        <v>-0.64800000000000002</v>
      </c>
      <c r="T109" s="1">
        <v>-0.45500000000000002</v>
      </c>
      <c r="U109">
        <v>91.25</v>
      </c>
      <c r="V109" s="21">
        <v>6536.3515625</v>
      </c>
      <c r="W109">
        <v>0.304042179261863</v>
      </c>
      <c r="X109">
        <v>2.748137854609545E-5</v>
      </c>
      <c r="Y109">
        <v>1.7962795159942497E-5</v>
      </c>
      <c r="Z109" s="22">
        <v>17.962795159942498</v>
      </c>
      <c r="AA109" s="22">
        <v>39.478670681192305</v>
      </c>
      <c r="AB109">
        <v>33.4651</v>
      </c>
      <c r="AC109" s="13">
        <v>83.6</v>
      </c>
      <c r="AD109" s="13">
        <v>660</v>
      </c>
      <c r="AE109">
        <v>27.481378546095449</v>
      </c>
      <c r="AF109">
        <v>10.517788461538462</v>
      </c>
    </row>
    <row r="110" spans="1:32" x14ac:dyDescent="0.35">
      <c r="A110" s="2">
        <v>44720</v>
      </c>
      <c r="B110" t="s">
        <v>18</v>
      </c>
      <c r="C110" t="s">
        <v>19</v>
      </c>
      <c r="D110" t="s">
        <v>45</v>
      </c>
      <c r="E110" t="s">
        <v>46</v>
      </c>
      <c r="F110">
        <v>1</v>
      </c>
      <c r="G110" t="s">
        <v>41</v>
      </c>
      <c r="H110" t="s">
        <v>104</v>
      </c>
      <c r="I110" t="s">
        <v>416</v>
      </c>
      <c r="J110" t="s">
        <v>416</v>
      </c>
      <c r="K110" t="s">
        <v>23</v>
      </c>
      <c r="L110" s="1">
        <v>0.74399999999999999</v>
      </c>
      <c r="M110">
        <v>10.67</v>
      </c>
      <c r="N110" s="1">
        <v>-1.0669999999999999</v>
      </c>
      <c r="O110" t="s">
        <v>105</v>
      </c>
      <c r="P110">
        <v>0.60399999999999998</v>
      </c>
      <c r="Q110" s="1">
        <v>0.14000000000000001</v>
      </c>
      <c r="R110">
        <v>17.559999999999999</v>
      </c>
      <c r="S110" s="42">
        <v>-1.7559999999999998</v>
      </c>
      <c r="T110" s="1">
        <v>-0.68899999999999983</v>
      </c>
      <c r="U110">
        <v>107.6</v>
      </c>
      <c r="V110" s="21">
        <v>9088.5415999999987</v>
      </c>
      <c r="W110">
        <v>0.23178807947019869</v>
      </c>
      <c r="X110">
        <v>1.967768942934387E-5</v>
      </c>
      <c r="Y110">
        <v>1.7884149897047198E-5</v>
      </c>
      <c r="Z110" s="22">
        <v>17.884149897047198</v>
      </c>
      <c r="AA110" s="22">
        <v>25.956676193101892</v>
      </c>
      <c r="AB110">
        <v>26.9267</v>
      </c>
      <c r="AC110" s="36">
        <v>94</v>
      </c>
      <c r="AD110" s="36">
        <v>800</v>
      </c>
      <c r="AE110">
        <v>19.677689429343872</v>
      </c>
      <c r="AF110" s="44">
        <v>10.52</v>
      </c>
    </row>
    <row r="111" spans="1:32" x14ac:dyDescent="0.35">
      <c r="A111" s="2">
        <v>44750</v>
      </c>
      <c r="B111" t="s">
        <v>18</v>
      </c>
      <c r="C111" t="s">
        <v>155</v>
      </c>
      <c r="D111" t="s">
        <v>123</v>
      </c>
      <c r="E111" t="s">
        <v>21</v>
      </c>
      <c r="F111">
        <v>9</v>
      </c>
      <c r="G111" t="s">
        <v>41</v>
      </c>
      <c r="H111" t="s">
        <v>127</v>
      </c>
      <c r="I111" t="s">
        <v>464</v>
      </c>
      <c r="J111" t="s">
        <v>464</v>
      </c>
      <c r="K111" t="s">
        <v>169</v>
      </c>
      <c r="L111" s="1">
        <v>0.85</v>
      </c>
      <c r="M111">
        <v>1.96</v>
      </c>
      <c r="N111" s="1">
        <v>-0.19600000000000001</v>
      </c>
      <c r="O111" t="s">
        <v>180</v>
      </c>
      <c r="P111">
        <v>0.60899999999999999</v>
      </c>
      <c r="Q111" s="1">
        <v>0.24099999999999999</v>
      </c>
      <c r="R111">
        <v>12.78</v>
      </c>
      <c r="S111" s="42">
        <v>-1.278</v>
      </c>
      <c r="T111" s="1">
        <v>-1.0820000000000001</v>
      </c>
      <c r="U111">
        <v>77.400000000000006</v>
      </c>
      <c r="V111" s="21">
        <v>4702.7466000000013</v>
      </c>
      <c r="W111">
        <v>0.39573070607553368</v>
      </c>
      <c r="X111">
        <v>3.8014217355511884E-5</v>
      </c>
      <c r="Y111">
        <v>1.7877123142029456E-5</v>
      </c>
      <c r="Z111" s="22">
        <v>17.877123142029458</v>
      </c>
      <c r="AA111" s="22">
        <v>16.522294955664933</v>
      </c>
      <c r="AB111">
        <v>33.388599999999997</v>
      </c>
      <c r="AC111" s="36">
        <v>73</v>
      </c>
      <c r="AD111" s="36">
        <v>800</v>
      </c>
      <c r="AE111">
        <v>38.014217355511882</v>
      </c>
      <c r="AF111">
        <v>10.019670781892938</v>
      </c>
    </row>
    <row r="112" spans="1:32" x14ac:dyDescent="0.35">
      <c r="A112" s="2">
        <v>44720</v>
      </c>
      <c r="B112" t="s">
        <v>18</v>
      </c>
      <c r="C112" t="s">
        <v>19</v>
      </c>
      <c r="D112" t="s">
        <v>45</v>
      </c>
      <c r="E112" t="s">
        <v>46</v>
      </c>
      <c r="F112">
        <v>2</v>
      </c>
      <c r="G112" t="s">
        <v>94</v>
      </c>
      <c r="H112" t="s">
        <v>93</v>
      </c>
      <c r="I112" t="s">
        <v>410</v>
      </c>
      <c r="J112" t="s">
        <v>410</v>
      </c>
      <c r="K112" t="s">
        <v>23</v>
      </c>
      <c r="L112" s="1">
        <v>0.53100000000000003</v>
      </c>
      <c r="M112">
        <v>10.48</v>
      </c>
      <c r="N112" s="1">
        <v>-1.048</v>
      </c>
      <c r="O112" t="s">
        <v>105</v>
      </c>
      <c r="P112">
        <v>0.40600000000000003</v>
      </c>
      <c r="Q112" s="1">
        <v>0.125</v>
      </c>
      <c r="R112">
        <v>3.4</v>
      </c>
      <c r="S112" s="42">
        <v>-0.33999999999999997</v>
      </c>
      <c r="T112" s="1">
        <v>0.70800000000000007</v>
      </c>
      <c r="U112">
        <v>90.2</v>
      </c>
      <c r="V112" s="21">
        <v>6386.791400000001</v>
      </c>
      <c r="W112">
        <v>0.30788177339901474</v>
      </c>
      <c r="X112">
        <v>2.7909216206457201E-5</v>
      </c>
      <c r="Y112">
        <v>1.7825034204814152E-5</v>
      </c>
      <c r="Z112" s="22">
        <v>17.825034204814152</v>
      </c>
      <c r="AA112" s="22">
        <v>25.176601984200776</v>
      </c>
      <c r="AB112">
        <v>26.9267</v>
      </c>
      <c r="AC112" s="36">
        <v>58</v>
      </c>
      <c r="AD112" s="36">
        <v>684</v>
      </c>
      <c r="AE112">
        <v>27.909216206457202</v>
      </c>
      <c r="AF112" s="44">
        <v>10.52</v>
      </c>
    </row>
    <row r="113" spans="1:32" x14ac:dyDescent="0.35">
      <c r="A113" s="2">
        <v>44792</v>
      </c>
      <c r="B113" s="6" t="s">
        <v>18</v>
      </c>
      <c r="C113" s="6" t="s">
        <v>214</v>
      </c>
      <c r="D113" t="s">
        <v>45</v>
      </c>
      <c r="E113" t="s">
        <v>46</v>
      </c>
      <c r="F113">
        <v>12</v>
      </c>
      <c r="G113" t="s">
        <v>41</v>
      </c>
      <c r="H113" t="s">
        <v>108</v>
      </c>
      <c r="I113" t="s">
        <v>415</v>
      </c>
      <c r="J113" t="s">
        <v>415</v>
      </c>
      <c r="K113" t="s">
        <v>207</v>
      </c>
      <c r="L113" s="1">
        <v>0.79100000000000004</v>
      </c>
      <c r="M113">
        <v>4.57</v>
      </c>
      <c r="N113" s="1">
        <v>-0.45700000000000002</v>
      </c>
      <c r="O113" t="s">
        <v>105</v>
      </c>
      <c r="P113">
        <v>0.61399999999999999</v>
      </c>
      <c r="Q113" s="1">
        <v>0.17700000000000005</v>
      </c>
      <c r="R113">
        <v>24.54</v>
      </c>
      <c r="S113" s="42">
        <v>-2.4539999999999997</v>
      </c>
      <c r="T113" s="1">
        <v>-1.9969999999999997</v>
      </c>
      <c r="U113">
        <v>93.65</v>
      </c>
      <c r="V113" s="21">
        <v>6884.7031625000009</v>
      </c>
      <c r="W113">
        <v>0.28827361563517923</v>
      </c>
      <c r="X113">
        <v>2.573752535162688E-5</v>
      </c>
      <c r="Y113">
        <v>1.7719522218326952E-5</v>
      </c>
      <c r="Z113" s="22">
        <v>17.719522218326951</v>
      </c>
      <c r="AA113" s="22">
        <v>8.8730707152363308</v>
      </c>
      <c r="AB113">
        <v>34.301699999999997</v>
      </c>
      <c r="AC113" s="36">
        <v>80</v>
      </c>
      <c r="AD113" s="36">
        <v>710</v>
      </c>
      <c r="AE113">
        <v>25.737525351626882</v>
      </c>
      <c r="AF113">
        <v>8.2594820334704142</v>
      </c>
    </row>
    <row r="114" spans="1:32" x14ac:dyDescent="0.35">
      <c r="A114" s="2">
        <v>44748</v>
      </c>
      <c r="B114" t="s">
        <v>18</v>
      </c>
      <c r="C114" t="s">
        <v>155</v>
      </c>
      <c r="D114" t="s">
        <v>45</v>
      </c>
      <c r="E114" t="s">
        <v>46</v>
      </c>
      <c r="F114">
        <v>12</v>
      </c>
      <c r="G114" t="s">
        <v>41</v>
      </c>
      <c r="H114" t="s">
        <v>108</v>
      </c>
      <c r="I114" t="s">
        <v>415</v>
      </c>
      <c r="J114" t="s">
        <v>415</v>
      </c>
      <c r="K114" t="s">
        <v>171</v>
      </c>
      <c r="L114" s="1">
        <v>0.75600000000000001</v>
      </c>
      <c r="M114">
        <v>15.64</v>
      </c>
      <c r="N114" s="1">
        <v>-1.5640000000000001</v>
      </c>
      <c r="O114" t="s">
        <v>112</v>
      </c>
      <c r="P114">
        <v>0.58699999999999997</v>
      </c>
      <c r="Q114" s="1">
        <v>0.16900000000000004</v>
      </c>
      <c r="R114">
        <v>18.32</v>
      </c>
      <c r="S114" s="42">
        <v>-1.8320000000000001</v>
      </c>
      <c r="T114" s="1">
        <v>-0.26800000000000002</v>
      </c>
      <c r="U114">
        <v>93.65</v>
      </c>
      <c r="V114" s="21">
        <v>6884.7031625000009</v>
      </c>
      <c r="W114">
        <v>0.28790459965928455</v>
      </c>
      <c r="X114">
        <v>2.5696974416167819E-5</v>
      </c>
      <c r="Y114">
        <v>1.7691604102967222E-5</v>
      </c>
      <c r="Z114" s="22">
        <v>17.691604102967222</v>
      </c>
      <c r="AA114" s="22">
        <v>66.013448145400076</v>
      </c>
      <c r="AB114">
        <v>33.4651</v>
      </c>
      <c r="AC114" s="36">
        <v>80</v>
      </c>
      <c r="AD114" s="36">
        <v>710</v>
      </c>
      <c r="AE114">
        <v>25.696974416167819</v>
      </c>
      <c r="AF114" s="48">
        <v>7.6280448717948737</v>
      </c>
    </row>
    <row r="115" spans="1:32" x14ac:dyDescent="0.35">
      <c r="A115" s="2">
        <v>44748</v>
      </c>
      <c r="B115" t="s">
        <v>18</v>
      </c>
      <c r="C115" t="s">
        <v>155</v>
      </c>
      <c r="D115" t="s">
        <v>86</v>
      </c>
      <c r="E115" t="s">
        <v>46</v>
      </c>
      <c r="F115">
        <v>5</v>
      </c>
      <c r="G115" t="s">
        <v>27</v>
      </c>
      <c r="H115" t="s">
        <v>98</v>
      </c>
      <c r="I115" t="s">
        <v>398</v>
      </c>
      <c r="J115" t="s">
        <v>398</v>
      </c>
      <c r="K115" t="s">
        <v>165</v>
      </c>
      <c r="L115" s="1">
        <v>0.624</v>
      </c>
      <c r="M115">
        <v>3.76</v>
      </c>
      <c r="N115" s="1">
        <v>-0.376</v>
      </c>
      <c r="O115" t="s">
        <v>168</v>
      </c>
      <c r="P115">
        <v>0.47699999999999998</v>
      </c>
      <c r="Q115" s="1">
        <v>0.14700000000000002</v>
      </c>
      <c r="R115">
        <v>13.21</v>
      </c>
      <c r="S115" s="42">
        <v>-1.3210000000000002</v>
      </c>
      <c r="T115" s="1">
        <v>-0.94500000000000017</v>
      </c>
      <c r="U115">
        <v>89.65</v>
      </c>
      <c r="V115" s="21">
        <v>6309.141162500001</v>
      </c>
      <c r="W115">
        <v>0.30817610062893086</v>
      </c>
      <c r="X115">
        <v>2.7942063538065327E-5</v>
      </c>
      <c r="Y115">
        <v>1.7629042323319837E-5</v>
      </c>
      <c r="Z115" s="22">
        <v>17.629042323319837</v>
      </c>
      <c r="AA115" s="22">
        <v>18.65507124160829</v>
      </c>
      <c r="AB115">
        <v>33.4651</v>
      </c>
      <c r="AC115" s="13">
        <v>64.5</v>
      </c>
      <c r="AD115" s="13">
        <v>700</v>
      </c>
      <c r="AE115">
        <v>27.942063538065327</v>
      </c>
      <c r="AF115">
        <v>10.517788461538462</v>
      </c>
    </row>
    <row r="116" spans="1:32" x14ac:dyDescent="0.35">
      <c r="A116" s="2">
        <v>44790</v>
      </c>
      <c r="B116" s="6" t="s">
        <v>18</v>
      </c>
      <c r="C116" s="6" t="s">
        <v>214</v>
      </c>
      <c r="D116" t="s">
        <v>109</v>
      </c>
      <c r="E116" t="s">
        <v>21</v>
      </c>
      <c r="F116">
        <v>12</v>
      </c>
      <c r="G116" t="s">
        <v>39</v>
      </c>
      <c r="H116" t="s">
        <v>113</v>
      </c>
      <c r="I116" t="s">
        <v>440</v>
      </c>
      <c r="J116" t="s">
        <v>440</v>
      </c>
      <c r="K116" t="s">
        <v>215</v>
      </c>
      <c r="L116" s="1">
        <v>0.61899999999999999</v>
      </c>
      <c r="M116">
        <v>13.61</v>
      </c>
      <c r="N116" s="1">
        <v>-1.361</v>
      </c>
      <c r="O116" s="6" t="s">
        <v>160</v>
      </c>
      <c r="P116">
        <v>0.48599999999999999</v>
      </c>
      <c r="Q116" s="1">
        <v>0.13300000000000001</v>
      </c>
      <c r="R116">
        <v>20.07</v>
      </c>
      <c r="S116" s="42">
        <v>-2.0070000000000001</v>
      </c>
      <c r="T116" s="1">
        <v>-0.64600000000000013</v>
      </c>
      <c r="U116">
        <v>96.25</v>
      </c>
      <c r="V116" s="21">
        <v>7272.2890625</v>
      </c>
      <c r="W116">
        <v>0.27366255144032925</v>
      </c>
      <c r="X116">
        <v>2.4141212782099159E-5</v>
      </c>
      <c r="Y116">
        <v>1.7556187767074491E-5</v>
      </c>
      <c r="Z116" s="22">
        <v>17.556187767074491</v>
      </c>
      <c r="AA116" s="22">
        <v>27.176761249341311</v>
      </c>
      <c r="AB116">
        <v>32.178800000000003</v>
      </c>
      <c r="AC116" s="36">
        <v>87.4</v>
      </c>
      <c r="AD116" s="36">
        <v>678</v>
      </c>
      <c r="AE116">
        <v>24.14121278209916</v>
      </c>
      <c r="AF116">
        <v>15.49463920787486</v>
      </c>
    </row>
    <row r="117" spans="1:32" x14ac:dyDescent="0.35">
      <c r="A117" s="2">
        <v>44779</v>
      </c>
      <c r="B117" s="6" t="s">
        <v>18</v>
      </c>
      <c r="C117" s="6" t="s">
        <v>196</v>
      </c>
      <c r="D117" t="s">
        <v>45</v>
      </c>
      <c r="E117" t="s">
        <v>46</v>
      </c>
      <c r="F117">
        <v>13</v>
      </c>
      <c r="G117" t="s">
        <v>41</v>
      </c>
      <c r="H117" t="s">
        <v>108</v>
      </c>
      <c r="I117" t="s">
        <v>415</v>
      </c>
      <c r="J117" t="s">
        <v>415</v>
      </c>
      <c r="K117" t="s">
        <v>212</v>
      </c>
      <c r="L117" s="1">
        <v>0.77200000000000002</v>
      </c>
      <c r="M117">
        <v>5.53</v>
      </c>
      <c r="N117" s="1">
        <v>-0.55300000000000005</v>
      </c>
      <c r="O117" s="6" t="s">
        <v>178</v>
      </c>
      <c r="P117">
        <v>0.60099999999999998</v>
      </c>
      <c r="Q117" s="1">
        <v>0.17100000000000004</v>
      </c>
      <c r="R117">
        <v>14.78</v>
      </c>
      <c r="S117" s="42">
        <v>-1.478</v>
      </c>
      <c r="T117" s="1">
        <v>-0.92499999999999993</v>
      </c>
      <c r="U117">
        <v>93.65</v>
      </c>
      <c r="V117" s="21">
        <v>6884.7031625000009</v>
      </c>
      <c r="W117">
        <v>0.28452579034941772</v>
      </c>
      <c r="X117">
        <v>2.5326238843668762E-5</v>
      </c>
      <c r="Y117">
        <v>1.7436363666123671E-5</v>
      </c>
      <c r="Z117" s="22">
        <v>17.436363666123672</v>
      </c>
      <c r="AA117" s="22">
        <v>18.850122882295864</v>
      </c>
      <c r="AB117">
        <v>31.516500000000001</v>
      </c>
      <c r="AC117" s="36">
        <v>80</v>
      </c>
      <c r="AD117" s="36">
        <v>710</v>
      </c>
      <c r="AE117">
        <v>25.326238843668762</v>
      </c>
      <c r="AF117">
        <v>8.6594309038552968</v>
      </c>
    </row>
    <row r="118" spans="1:32" x14ac:dyDescent="0.35">
      <c r="A118" s="2">
        <v>44748</v>
      </c>
      <c r="B118" t="s">
        <v>18</v>
      </c>
      <c r="C118" t="s">
        <v>155</v>
      </c>
      <c r="D118" t="s">
        <v>45</v>
      </c>
      <c r="E118" t="s">
        <v>46</v>
      </c>
      <c r="F118">
        <v>5</v>
      </c>
      <c r="G118" t="s">
        <v>94</v>
      </c>
      <c r="H118" t="s">
        <v>93</v>
      </c>
      <c r="I118" t="s">
        <v>410</v>
      </c>
      <c r="J118" t="s">
        <v>410</v>
      </c>
      <c r="K118" t="s">
        <v>169</v>
      </c>
      <c r="L118" s="1">
        <v>0.58299999999999996</v>
      </c>
      <c r="M118">
        <v>17.600000000000001</v>
      </c>
      <c r="N118" s="1">
        <v>-1.7600000000000002</v>
      </c>
      <c r="O118" t="s">
        <v>170</v>
      </c>
      <c r="P118">
        <v>0.44800000000000001</v>
      </c>
      <c r="Q118" s="1">
        <v>0.13499999999999995</v>
      </c>
      <c r="R118">
        <v>28.75</v>
      </c>
      <c r="S118" s="42">
        <v>-2.875</v>
      </c>
      <c r="T118" s="1">
        <v>-1.1149999999999998</v>
      </c>
      <c r="U118">
        <v>90.2</v>
      </c>
      <c r="V118" s="21">
        <v>6386.791400000001</v>
      </c>
      <c r="W118">
        <v>0.30133928571428559</v>
      </c>
      <c r="X118">
        <v>2.718094771635154E-5</v>
      </c>
      <c r="Y118">
        <v>1.7359904311864369E-5</v>
      </c>
      <c r="Z118" s="22">
        <v>17.359904311864369</v>
      </c>
      <c r="AA118" s="22">
        <v>15.56942090750168</v>
      </c>
      <c r="AB118">
        <v>33.4651</v>
      </c>
      <c r="AC118" s="36">
        <v>58</v>
      </c>
      <c r="AD118" s="36">
        <v>684</v>
      </c>
      <c r="AE118">
        <v>27.18094771635154</v>
      </c>
      <c r="AF118" s="48">
        <v>7.6280448717948737</v>
      </c>
    </row>
    <row r="119" spans="1:32" x14ac:dyDescent="0.35">
      <c r="A119" s="2">
        <v>44735</v>
      </c>
      <c r="B119" t="s">
        <v>18</v>
      </c>
      <c r="C119" t="s">
        <v>141</v>
      </c>
      <c r="D119" t="s">
        <v>86</v>
      </c>
      <c r="E119" t="s">
        <v>46</v>
      </c>
      <c r="F119">
        <v>8</v>
      </c>
      <c r="G119" t="s">
        <v>94</v>
      </c>
      <c r="H119" t="s">
        <v>82</v>
      </c>
      <c r="I119" t="s">
        <v>395</v>
      </c>
      <c r="J119" t="s">
        <v>395</v>
      </c>
      <c r="K119" t="s">
        <v>152</v>
      </c>
      <c r="L119" s="1">
        <v>0.76500000000000001</v>
      </c>
      <c r="M119">
        <v>2.95</v>
      </c>
      <c r="N119" s="1">
        <v>-0.29500000000000004</v>
      </c>
      <c r="O119" t="s">
        <v>146</v>
      </c>
      <c r="P119">
        <v>0.56299999999999994</v>
      </c>
      <c r="Q119" s="1">
        <v>0.20200000000000007</v>
      </c>
      <c r="R119">
        <v>7.48</v>
      </c>
      <c r="S119" s="42">
        <v>-0.748</v>
      </c>
      <c r="T119" s="1">
        <v>-0.45299999999999996</v>
      </c>
      <c r="U119">
        <v>81</v>
      </c>
      <c r="V119" s="21">
        <v>5150.3850000000002</v>
      </c>
      <c r="W119">
        <v>0.35879218472468932</v>
      </c>
      <c r="X119">
        <v>3.3694472609120526E-5</v>
      </c>
      <c r="Y119">
        <v>1.7353950630892525E-5</v>
      </c>
      <c r="Z119" s="22">
        <v>17.353950630892523</v>
      </c>
      <c r="AA119" s="22">
        <v>38.308941790049722</v>
      </c>
      <c r="AB119">
        <v>33.261499999999998</v>
      </c>
      <c r="AC119" s="13">
        <v>73.400000000000006</v>
      </c>
      <c r="AD119" s="13">
        <v>670</v>
      </c>
      <c r="AE119">
        <v>33.694472609120524</v>
      </c>
      <c r="AF119">
        <v>11.388095238095239</v>
      </c>
    </row>
    <row r="120" spans="1:32" x14ac:dyDescent="0.35">
      <c r="A120" s="10">
        <v>44777</v>
      </c>
      <c r="B120" s="6" t="s">
        <v>18</v>
      </c>
      <c r="C120" s="6" t="s">
        <v>196</v>
      </c>
      <c r="D120" t="s">
        <v>133</v>
      </c>
      <c r="E120" t="s">
        <v>46</v>
      </c>
      <c r="F120">
        <v>4</v>
      </c>
      <c r="G120" t="s">
        <v>41</v>
      </c>
      <c r="H120" t="s">
        <v>136</v>
      </c>
      <c r="I120" t="s">
        <v>480</v>
      </c>
      <c r="J120" t="s">
        <v>480</v>
      </c>
      <c r="K120" t="s">
        <v>204</v>
      </c>
      <c r="L120" s="1">
        <v>0.98699999999999999</v>
      </c>
      <c r="M120">
        <v>4.6900000000000004</v>
      </c>
      <c r="N120" s="1">
        <v>-0.46900000000000003</v>
      </c>
      <c r="O120" s="6" t="s">
        <v>205</v>
      </c>
      <c r="P120">
        <v>0.84899999999999998</v>
      </c>
      <c r="Q120" s="1">
        <v>0.13800000000000001</v>
      </c>
      <c r="R120">
        <v>17.47</v>
      </c>
      <c r="S120" s="42">
        <v>-1.7469999999999999</v>
      </c>
      <c r="T120" s="1">
        <v>-1.2779999999999998</v>
      </c>
      <c r="U120">
        <v>131.5</v>
      </c>
      <c r="V120" s="21">
        <v>13574.41625</v>
      </c>
      <c r="W120">
        <v>0.16254416961130744</v>
      </c>
      <c r="X120">
        <v>1.271313767265483E-5</v>
      </c>
      <c r="Y120">
        <v>1.725734226121729E-5</v>
      </c>
      <c r="Z120" s="22">
        <v>17.257342261217289</v>
      </c>
      <c r="AA120" s="22">
        <v>13.503397700483013</v>
      </c>
      <c r="AB120">
        <v>29.967099999999999</v>
      </c>
      <c r="AC120">
        <v>136.30000000000001</v>
      </c>
      <c r="AD120">
        <v>832</v>
      </c>
      <c r="AE120">
        <v>12.713137672654829</v>
      </c>
      <c r="AF120">
        <v>8.0560426564281311</v>
      </c>
    </row>
    <row r="121" spans="1:32" x14ac:dyDescent="0.35">
      <c r="A121" s="2">
        <v>44721</v>
      </c>
      <c r="B121" t="s">
        <v>18</v>
      </c>
      <c r="C121" t="s">
        <v>19</v>
      </c>
      <c r="D121" t="s">
        <v>20</v>
      </c>
      <c r="E121" t="s">
        <v>21</v>
      </c>
      <c r="F121">
        <v>9</v>
      </c>
      <c r="G121" t="s">
        <v>22</v>
      </c>
      <c r="H121" t="s">
        <v>113</v>
      </c>
      <c r="I121" t="s">
        <v>421</v>
      </c>
      <c r="J121" t="s">
        <v>421</v>
      </c>
      <c r="K121" t="s">
        <v>23</v>
      </c>
      <c r="L121" s="1">
        <v>0.59</v>
      </c>
      <c r="M121">
        <v>3.36</v>
      </c>
      <c r="N121" s="1">
        <v>-0.33599999999999997</v>
      </c>
      <c r="O121" t="s">
        <v>24</v>
      </c>
      <c r="P121">
        <v>0.312</v>
      </c>
      <c r="Q121" s="1">
        <v>0.27799999999999997</v>
      </c>
      <c r="R121">
        <v>15.24</v>
      </c>
      <c r="S121" s="42">
        <v>-1.524</v>
      </c>
      <c r="T121" s="1">
        <v>-1.1880000000000002</v>
      </c>
      <c r="U121">
        <v>46</v>
      </c>
      <c r="V121" s="21">
        <v>1661.0600000000002</v>
      </c>
      <c r="W121">
        <v>0.89102564102564097</v>
      </c>
      <c r="X121">
        <v>1.0324328153770081E-4</v>
      </c>
      <c r="Y121">
        <v>1.7149328523101333E-5</v>
      </c>
      <c r="Z121" s="22">
        <v>17.149328523101332</v>
      </c>
      <c r="AA121" s="22">
        <v>14.435461719782264</v>
      </c>
      <c r="AB121">
        <v>24.548100000000002</v>
      </c>
      <c r="AD121" s="36">
        <v>213</v>
      </c>
      <c r="AE121">
        <v>103.24328153770081</v>
      </c>
      <c r="AF121">
        <v>14.811333333333334</v>
      </c>
    </row>
    <row r="122" spans="1:32" x14ac:dyDescent="0.35">
      <c r="A122" s="2">
        <v>44763</v>
      </c>
      <c r="B122" t="s">
        <v>18</v>
      </c>
      <c r="C122" t="s">
        <v>181</v>
      </c>
      <c r="D122" t="s">
        <v>45</v>
      </c>
      <c r="E122" t="s">
        <v>46</v>
      </c>
      <c r="F122">
        <v>3</v>
      </c>
      <c r="G122" t="s">
        <v>94</v>
      </c>
      <c r="H122" t="s">
        <v>93</v>
      </c>
      <c r="I122" t="s">
        <v>410</v>
      </c>
      <c r="J122" t="s">
        <v>410</v>
      </c>
      <c r="K122" t="s">
        <v>190</v>
      </c>
      <c r="L122" s="1">
        <v>0.65900000000000003</v>
      </c>
      <c r="M122">
        <v>3.71</v>
      </c>
      <c r="N122" s="1">
        <v>-0.371</v>
      </c>
      <c r="O122" t="s">
        <v>163</v>
      </c>
      <c r="P122">
        <v>0.50800000000000001</v>
      </c>
      <c r="Q122" s="1">
        <v>0.15100000000000002</v>
      </c>
      <c r="R122">
        <v>22.81</v>
      </c>
      <c r="S122" s="42">
        <v>-2.2809999999999997</v>
      </c>
      <c r="T122" s="1">
        <v>-1.9099999999999997</v>
      </c>
      <c r="U122">
        <v>90.2</v>
      </c>
      <c r="V122" s="21">
        <v>6386.791400000001</v>
      </c>
      <c r="W122">
        <v>0.297244094488189</v>
      </c>
      <c r="X122">
        <v>2.6726947076716277E-5</v>
      </c>
      <c r="Y122">
        <v>1.7069943573782671E-5</v>
      </c>
      <c r="Z122" s="22">
        <v>17.06994357378267</v>
      </c>
      <c r="AA122" s="22">
        <v>8.9371432323469495</v>
      </c>
      <c r="AB122">
        <v>31.981100000000001</v>
      </c>
      <c r="AC122" s="36">
        <v>58</v>
      </c>
      <c r="AD122" s="36">
        <v>684</v>
      </c>
      <c r="AE122">
        <v>26.726947076716279</v>
      </c>
      <c r="AF122">
        <v>7.12949535755667</v>
      </c>
    </row>
    <row r="123" spans="1:32" x14ac:dyDescent="0.35">
      <c r="A123" s="2">
        <v>44747</v>
      </c>
      <c r="B123" t="s">
        <v>18</v>
      </c>
      <c r="C123" t="s">
        <v>155</v>
      </c>
      <c r="D123" t="s">
        <v>20</v>
      </c>
      <c r="E123" t="s">
        <v>21</v>
      </c>
      <c r="F123">
        <v>15</v>
      </c>
      <c r="G123" t="s">
        <v>29</v>
      </c>
      <c r="H123" t="s">
        <v>76</v>
      </c>
      <c r="I123" t="s">
        <v>427</v>
      </c>
      <c r="J123" t="s">
        <v>427</v>
      </c>
      <c r="K123" t="s">
        <v>143</v>
      </c>
      <c r="L123" s="1">
        <v>0.58099999999999996</v>
      </c>
      <c r="M123">
        <v>21.09</v>
      </c>
      <c r="N123" s="1">
        <v>-2.109</v>
      </c>
      <c r="O123" t="s">
        <v>163</v>
      </c>
      <c r="P123">
        <v>0.41699999999999998</v>
      </c>
      <c r="Q123" s="1">
        <v>0.16399999999999998</v>
      </c>
      <c r="R123">
        <v>33.83</v>
      </c>
      <c r="S123" s="42">
        <v>-3.383</v>
      </c>
      <c r="T123" s="1">
        <v>-1.274</v>
      </c>
      <c r="U123">
        <v>75.5</v>
      </c>
      <c r="V123" s="21">
        <v>4474.69625</v>
      </c>
      <c r="W123">
        <v>0.39328537170263783</v>
      </c>
      <c r="X123">
        <v>3.7725261136178648E-5</v>
      </c>
      <c r="Y123">
        <v>1.6880908453632931E-5</v>
      </c>
      <c r="Z123" s="22">
        <v>16.88090845363293</v>
      </c>
      <c r="AA123" s="22">
        <v>13.250320607247197</v>
      </c>
      <c r="AB123">
        <v>33.278799999999997</v>
      </c>
      <c r="AC123" s="36">
        <v>71.3</v>
      </c>
      <c r="AD123" s="36">
        <v>778</v>
      </c>
      <c r="AE123">
        <v>37.725261136178645</v>
      </c>
      <c r="AF123">
        <v>11.802345679012349</v>
      </c>
    </row>
    <row r="124" spans="1:32" x14ac:dyDescent="0.35">
      <c r="A124" s="2">
        <v>44790</v>
      </c>
      <c r="B124" s="6" t="s">
        <v>18</v>
      </c>
      <c r="C124" s="6" t="s">
        <v>214</v>
      </c>
      <c r="D124" t="s">
        <v>133</v>
      </c>
      <c r="E124" t="s">
        <v>46</v>
      </c>
      <c r="F124">
        <v>12</v>
      </c>
      <c r="G124" t="s">
        <v>29</v>
      </c>
      <c r="H124" t="s">
        <v>52</v>
      </c>
      <c r="I124" t="s">
        <v>481</v>
      </c>
      <c r="J124" t="s">
        <v>481</v>
      </c>
      <c r="K124" t="s">
        <v>188</v>
      </c>
      <c r="L124" s="1">
        <v>0.66700000000000004</v>
      </c>
      <c r="M124">
        <v>23.56</v>
      </c>
      <c r="N124" s="1">
        <v>-2.3559999999999999</v>
      </c>
      <c r="O124" t="s">
        <v>218</v>
      </c>
      <c r="P124">
        <v>0.52400000000000002</v>
      </c>
      <c r="Q124" s="1">
        <v>0.14300000000000002</v>
      </c>
      <c r="R124">
        <v>34.43</v>
      </c>
      <c r="S124" s="42">
        <v>-3.4430000000000001</v>
      </c>
      <c r="T124" s="1">
        <v>-1.0870000000000002</v>
      </c>
      <c r="U124">
        <v>93.95</v>
      </c>
      <c r="V124" s="21">
        <v>6928.8829625000008</v>
      </c>
      <c r="W124">
        <v>0.27290076335877866</v>
      </c>
      <c r="X124">
        <v>2.4058514557775497E-5</v>
      </c>
      <c r="Y124">
        <v>1.6669863162242886E-5</v>
      </c>
      <c r="Z124" s="22">
        <v>16.669863162242887</v>
      </c>
      <c r="AA124" s="22">
        <v>15.33566068283614</v>
      </c>
      <c r="AB124">
        <v>32.178800000000003</v>
      </c>
      <c r="AC124">
        <v>79.7</v>
      </c>
      <c r="AD124">
        <v>858</v>
      </c>
      <c r="AE124">
        <v>24.058514557775496</v>
      </c>
      <c r="AF124">
        <v>7.6209545755722603</v>
      </c>
    </row>
    <row r="125" spans="1:32" x14ac:dyDescent="0.35">
      <c r="A125" s="2">
        <v>44735</v>
      </c>
      <c r="B125" t="s">
        <v>18</v>
      </c>
      <c r="C125" t="s">
        <v>141</v>
      </c>
      <c r="D125" t="s">
        <v>86</v>
      </c>
      <c r="E125" t="s">
        <v>46</v>
      </c>
      <c r="F125">
        <v>14</v>
      </c>
      <c r="G125" t="s">
        <v>39</v>
      </c>
      <c r="H125" t="s">
        <v>91</v>
      </c>
      <c r="I125" t="s">
        <v>396</v>
      </c>
      <c r="J125" t="s">
        <v>396</v>
      </c>
      <c r="K125" t="s">
        <v>150</v>
      </c>
      <c r="L125" s="1">
        <v>0.77600000000000002</v>
      </c>
      <c r="M125">
        <v>6.91</v>
      </c>
      <c r="N125" s="1">
        <v>-0.69100000000000006</v>
      </c>
      <c r="O125" t="s">
        <v>151</v>
      </c>
      <c r="P125">
        <v>0.56799999999999995</v>
      </c>
      <c r="Q125" s="1">
        <v>0.20800000000000007</v>
      </c>
      <c r="S125" s="42" t="s">
        <v>103</v>
      </c>
      <c r="T125" s="1" t="s">
        <v>103</v>
      </c>
      <c r="U125">
        <v>78.25</v>
      </c>
      <c r="V125" s="21">
        <v>4806.6040625000005</v>
      </c>
      <c r="W125">
        <v>0.36619718309859173</v>
      </c>
      <c r="X125">
        <v>3.4552551700324914E-5</v>
      </c>
      <c r="Y125">
        <v>1.6608043537252302E-5</v>
      </c>
      <c r="Z125" s="22">
        <v>16.608043537252303</v>
      </c>
      <c r="AA125" s="22" t="s">
        <v>103</v>
      </c>
      <c r="AB125">
        <v>33.261499999999998</v>
      </c>
      <c r="AC125" s="13">
        <v>62.2</v>
      </c>
      <c r="AD125" s="13">
        <v>560</v>
      </c>
      <c r="AE125">
        <v>34.552551700324912</v>
      </c>
      <c r="AF125">
        <v>11.388095238095239</v>
      </c>
    </row>
    <row r="126" spans="1:32" x14ac:dyDescent="0.35">
      <c r="A126" s="2">
        <v>44791</v>
      </c>
      <c r="B126" s="6" t="s">
        <v>18</v>
      </c>
      <c r="C126" s="6" t="s">
        <v>214</v>
      </c>
      <c r="D126" t="s">
        <v>86</v>
      </c>
      <c r="E126" t="s">
        <v>46</v>
      </c>
      <c r="F126">
        <v>5</v>
      </c>
      <c r="G126" t="s">
        <v>27</v>
      </c>
      <c r="H126" t="s">
        <v>101</v>
      </c>
      <c r="I126" t="s">
        <v>397</v>
      </c>
      <c r="J126" t="s">
        <v>397</v>
      </c>
      <c r="K126" t="s">
        <v>219</v>
      </c>
      <c r="L126" s="1">
        <v>0.68600000000000005</v>
      </c>
      <c r="M126">
        <v>2.67</v>
      </c>
      <c r="N126" s="1">
        <v>-0.26700000000000002</v>
      </c>
      <c r="O126" t="s">
        <v>220</v>
      </c>
      <c r="P126">
        <v>0.53400000000000003</v>
      </c>
      <c r="Q126" s="1">
        <v>0.15200000000000002</v>
      </c>
      <c r="R126">
        <v>4.46</v>
      </c>
      <c r="S126" s="42">
        <v>-0.44600000000000001</v>
      </c>
      <c r="T126" s="1">
        <v>-0.17899999999999999</v>
      </c>
      <c r="U126">
        <v>91.25</v>
      </c>
      <c r="V126" s="21">
        <v>6536.3515625</v>
      </c>
      <c r="W126">
        <v>0.28464419475655434</v>
      </c>
      <c r="X126">
        <v>2.5339213499664382E-5</v>
      </c>
      <c r="Y126">
        <v>1.6562600775105237E-5</v>
      </c>
      <c r="Z126" s="22">
        <v>16.562600775105235</v>
      </c>
      <c r="AA126" s="22">
        <v>92.528495950308582</v>
      </c>
      <c r="AB126">
        <v>28.894600000000001</v>
      </c>
      <c r="AC126" s="13">
        <v>83.6</v>
      </c>
      <c r="AD126" s="13">
        <v>660</v>
      </c>
      <c r="AE126">
        <v>25.339213499664382</v>
      </c>
      <c r="AF126">
        <v>11.459908061879579</v>
      </c>
    </row>
    <row r="127" spans="1:32" x14ac:dyDescent="0.35">
      <c r="A127" s="2">
        <v>44720</v>
      </c>
      <c r="B127" t="s">
        <v>18</v>
      </c>
      <c r="C127" t="s">
        <v>19</v>
      </c>
      <c r="D127" t="s">
        <v>86</v>
      </c>
      <c r="E127" t="s">
        <v>46</v>
      </c>
      <c r="F127">
        <v>16</v>
      </c>
      <c r="G127" t="s">
        <v>37</v>
      </c>
      <c r="H127" t="s">
        <v>96</v>
      </c>
      <c r="I127" t="s">
        <v>405</v>
      </c>
      <c r="J127" t="s">
        <v>405</v>
      </c>
      <c r="K127" t="s">
        <v>99</v>
      </c>
      <c r="L127" s="1">
        <v>0.70599999999999996</v>
      </c>
      <c r="M127">
        <v>5.54</v>
      </c>
      <c r="N127" s="1">
        <v>-0.55400000000000005</v>
      </c>
      <c r="O127" t="s">
        <v>100</v>
      </c>
      <c r="P127">
        <v>0.55100000000000005</v>
      </c>
      <c r="Q127" s="1">
        <v>0.15499999999999992</v>
      </c>
      <c r="R127">
        <v>13.01</v>
      </c>
      <c r="S127" s="42">
        <v>-1.3009999999999999</v>
      </c>
      <c r="T127" s="1">
        <v>-0.74699999999999989</v>
      </c>
      <c r="U127">
        <v>91.85</v>
      </c>
      <c r="V127" s="21">
        <v>6622.5916624999991</v>
      </c>
      <c r="W127">
        <v>0.28130671506352067</v>
      </c>
      <c r="X127">
        <v>2.4973974483551032E-5</v>
      </c>
      <c r="Y127">
        <v>1.6539243519425279E-5</v>
      </c>
      <c r="Z127" s="22">
        <v>16.53924351942528</v>
      </c>
      <c r="AA127" s="22">
        <v>22.140888245549242</v>
      </c>
      <c r="AB127">
        <v>26.9267</v>
      </c>
      <c r="AC127" s="13">
        <v>77.599999999999994</v>
      </c>
      <c r="AE127">
        <v>24.973974483551032</v>
      </c>
      <c r="AF127">
        <v>13.101333333333335</v>
      </c>
    </row>
    <row r="128" spans="1:32" x14ac:dyDescent="0.35">
      <c r="A128" s="2">
        <v>44777</v>
      </c>
      <c r="B128" t="s">
        <v>18</v>
      </c>
      <c r="C128" t="s">
        <v>196</v>
      </c>
      <c r="D128" t="s">
        <v>123</v>
      </c>
      <c r="E128" t="s">
        <v>21</v>
      </c>
      <c r="F128">
        <v>2</v>
      </c>
      <c r="G128" t="s">
        <v>41</v>
      </c>
      <c r="H128" t="s">
        <v>127</v>
      </c>
      <c r="I128" t="s">
        <v>464</v>
      </c>
      <c r="J128" t="s">
        <v>464</v>
      </c>
      <c r="K128" t="s">
        <v>165</v>
      </c>
      <c r="L128" s="1">
        <v>0.85699999999999998</v>
      </c>
      <c r="M128">
        <v>9.51</v>
      </c>
      <c r="N128" s="1">
        <v>-0.95099999999999996</v>
      </c>
      <c r="O128" s="6" t="s">
        <v>168</v>
      </c>
      <c r="P128">
        <v>0.628</v>
      </c>
      <c r="Q128" s="1">
        <v>0.22899999999999998</v>
      </c>
      <c r="R128">
        <v>20.82</v>
      </c>
      <c r="S128" s="42">
        <v>-2.0819999999999999</v>
      </c>
      <c r="T128" s="1">
        <v>-1.1309999999999998</v>
      </c>
      <c r="U128">
        <v>77.400000000000006</v>
      </c>
      <c r="V128" s="21">
        <v>4702.7466000000013</v>
      </c>
      <c r="W128">
        <v>0.36464968152866239</v>
      </c>
      <c r="X128">
        <v>3.4372895578027295E-5</v>
      </c>
      <c r="Y128">
        <v>1.6164701781172294E-5</v>
      </c>
      <c r="Z128" s="22">
        <v>16.164701781172294</v>
      </c>
      <c r="AA128" s="22">
        <v>14.292397684502474</v>
      </c>
      <c r="AB128">
        <v>29.967099999999999</v>
      </c>
      <c r="AC128" s="36">
        <v>73</v>
      </c>
      <c r="AD128" s="36">
        <v>800</v>
      </c>
      <c r="AE128">
        <v>34.372895578027297</v>
      </c>
      <c r="AF128">
        <v>11.248072663787742</v>
      </c>
    </row>
    <row r="129" spans="1:32" x14ac:dyDescent="0.35">
      <c r="A129" s="2">
        <v>44791</v>
      </c>
      <c r="B129" s="6" t="s">
        <v>18</v>
      </c>
      <c r="C129" s="6" t="s">
        <v>214</v>
      </c>
      <c r="D129" t="s">
        <v>123</v>
      </c>
      <c r="E129" t="s">
        <v>21</v>
      </c>
      <c r="F129">
        <v>8</v>
      </c>
      <c r="G129" t="s">
        <v>41</v>
      </c>
      <c r="H129" t="s">
        <v>127</v>
      </c>
      <c r="I129" t="s">
        <v>464</v>
      </c>
      <c r="J129" t="s">
        <v>464</v>
      </c>
      <c r="K129" t="s">
        <v>222</v>
      </c>
      <c r="L129" s="1">
        <v>0.85799999999999998</v>
      </c>
      <c r="M129">
        <v>3.92</v>
      </c>
      <c r="N129" s="1">
        <v>-0.39200000000000002</v>
      </c>
      <c r="O129" t="s">
        <v>223</v>
      </c>
      <c r="P129">
        <v>0.629</v>
      </c>
      <c r="Q129" s="1">
        <v>0.22899999999999998</v>
      </c>
      <c r="R129">
        <v>18.93</v>
      </c>
      <c r="S129" s="42">
        <v>-1.893</v>
      </c>
      <c r="T129" s="1">
        <v>-1.5009999999999999</v>
      </c>
      <c r="U129">
        <v>77.400000000000006</v>
      </c>
      <c r="V129" s="21">
        <v>4702.7466000000013</v>
      </c>
      <c r="W129">
        <v>0.36406995230524641</v>
      </c>
      <c r="X129">
        <v>3.4305637610514698E-5</v>
      </c>
      <c r="Y129">
        <v>1.6133072063368015E-5</v>
      </c>
      <c r="Z129" s="22">
        <v>16.133072063368015</v>
      </c>
      <c r="AA129" s="22">
        <v>10.748215898313136</v>
      </c>
      <c r="AB129">
        <v>28.894600000000001</v>
      </c>
      <c r="AC129" s="36">
        <v>73</v>
      </c>
      <c r="AD129" s="36">
        <v>800</v>
      </c>
      <c r="AE129">
        <v>34.305637610514701</v>
      </c>
      <c r="AF129">
        <v>11.347959829038007</v>
      </c>
    </row>
    <row r="130" spans="1:32" x14ac:dyDescent="0.35">
      <c r="A130" s="2">
        <v>44721</v>
      </c>
      <c r="B130" t="s">
        <v>18</v>
      </c>
      <c r="C130" t="s">
        <v>19</v>
      </c>
      <c r="D130" t="s">
        <v>20</v>
      </c>
      <c r="E130" t="s">
        <v>21</v>
      </c>
      <c r="F130">
        <v>15</v>
      </c>
      <c r="G130" t="s">
        <v>30</v>
      </c>
      <c r="H130" t="s">
        <v>383</v>
      </c>
      <c r="I130" t="s">
        <v>423</v>
      </c>
      <c r="J130" t="s">
        <v>423</v>
      </c>
      <c r="K130" t="s">
        <v>23</v>
      </c>
      <c r="L130" s="3">
        <v>0.64300000000000002</v>
      </c>
      <c r="M130">
        <v>8.4499999999999993</v>
      </c>
      <c r="N130" s="1">
        <v>-0.84499999999999997</v>
      </c>
      <c r="O130" t="s">
        <v>24</v>
      </c>
      <c r="P130">
        <v>0.71199999999999997</v>
      </c>
      <c r="Q130" s="1">
        <v>-6.899999999999995E-2</v>
      </c>
      <c r="R130">
        <v>12.15</v>
      </c>
      <c r="S130" s="42">
        <v>-1.2150000000000001</v>
      </c>
      <c r="T130" s="1">
        <v>-0.37000000000000011</v>
      </c>
      <c r="U130">
        <v>163.95</v>
      </c>
      <c r="V130" s="21">
        <v>21100.487962499999</v>
      </c>
      <c r="W130">
        <v>0.10730948678071532</v>
      </c>
      <c r="X130">
        <v>7.6253974424435739E-6</v>
      </c>
      <c r="Y130">
        <v>1.6089960694355893E-5</v>
      </c>
      <c r="Z130" s="22">
        <v>16.089960694355891</v>
      </c>
      <c r="AA130" s="22">
        <v>43.486380255015909</v>
      </c>
      <c r="AB130">
        <v>24.548100000000002</v>
      </c>
      <c r="AC130" s="36">
        <v>147.1</v>
      </c>
      <c r="AD130" s="36">
        <v>921</v>
      </c>
      <c r="AE130">
        <v>7.6253974424435738</v>
      </c>
      <c r="AF130">
        <v>14.811333333333334</v>
      </c>
    </row>
    <row r="131" spans="1:32" x14ac:dyDescent="0.35">
      <c r="A131" s="14">
        <v>44733</v>
      </c>
      <c r="B131" s="13" t="s">
        <v>18</v>
      </c>
      <c r="C131" s="13" t="s">
        <v>141</v>
      </c>
      <c r="D131" s="13" t="s">
        <v>133</v>
      </c>
      <c r="E131" s="13" t="s">
        <v>46</v>
      </c>
      <c r="F131" s="13">
        <v>9</v>
      </c>
      <c r="G131" s="13" t="s">
        <v>39</v>
      </c>
      <c r="H131" s="13" t="s">
        <v>95</v>
      </c>
      <c r="I131" s="13" t="s">
        <v>470</v>
      </c>
      <c r="J131" s="13" t="s">
        <v>470</v>
      </c>
      <c r="K131" s="13" t="s">
        <v>143</v>
      </c>
      <c r="L131" s="17">
        <v>0.50700000000000001</v>
      </c>
      <c r="M131" s="13">
        <v>7.82</v>
      </c>
      <c r="N131" s="17">
        <v>-0.78200000000000003</v>
      </c>
      <c r="O131" s="13" t="s">
        <v>144</v>
      </c>
      <c r="P131" s="13">
        <v>0.40600000000000003</v>
      </c>
      <c r="Q131" s="17">
        <v>0.10099999999999998</v>
      </c>
      <c r="R131" s="13">
        <v>14.4</v>
      </c>
      <c r="S131" s="42">
        <v>-1.44</v>
      </c>
      <c r="T131" s="17">
        <v>-0.65799999999999992</v>
      </c>
      <c r="U131" s="13">
        <v>97.65</v>
      </c>
      <c r="V131" s="21">
        <v>7485.3851625000007</v>
      </c>
      <c r="W131" s="13">
        <v>0.24876847290640386</v>
      </c>
      <c r="X131">
        <v>2.1466983633596243E-5</v>
      </c>
      <c r="Y131">
        <v>1.6068864077455169E-5</v>
      </c>
      <c r="Z131" s="22">
        <v>16.068864077455167</v>
      </c>
      <c r="AA131" s="22">
        <v>24.420766075159833</v>
      </c>
      <c r="AB131">
        <v>30.972899999999999</v>
      </c>
      <c r="AC131">
        <v>81.5</v>
      </c>
      <c r="AD131">
        <v>800</v>
      </c>
      <c r="AE131">
        <v>21.466983633596243</v>
      </c>
      <c r="AF131">
        <v>8.9642857142857135</v>
      </c>
    </row>
    <row r="132" spans="1:32" x14ac:dyDescent="0.35">
      <c r="A132" s="2">
        <v>44747</v>
      </c>
      <c r="B132" t="s">
        <v>18</v>
      </c>
      <c r="C132" t="s">
        <v>155</v>
      </c>
      <c r="D132" t="s">
        <v>20</v>
      </c>
      <c r="E132" t="s">
        <v>21</v>
      </c>
      <c r="F132">
        <v>6</v>
      </c>
      <c r="G132" t="s">
        <v>28</v>
      </c>
      <c r="H132" t="s">
        <v>92</v>
      </c>
      <c r="I132" t="s">
        <v>420</v>
      </c>
      <c r="J132" t="s">
        <v>420</v>
      </c>
      <c r="K132" t="s">
        <v>165</v>
      </c>
      <c r="L132" s="1">
        <v>0.79700000000000004</v>
      </c>
      <c r="M132">
        <v>9.4499999999999993</v>
      </c>
      <c r="N132" s="1">
        <v>-0.94499999999999995</v>
      </c>
      <c r="O132" t="s">
        <v>146</v>
      </c>
      <c r="P132">
        <v>0.59399999999999997</v>
      </c>
      <c r="Q132" s="1">
        <v>0.20300000000000007</v>
      </c>
      <c r="R132">
        <v>22.97</v>
      </c>
      <c r="S132" s="42">
        <v>-2.2969999999999997</v>
      </c>
      <c r="T132" s="1">
        <v>-1.3519999999999999</v>
      </c>
      <c r="U132">
        <v>80.3</v>
      </c>
      <c r="V132" s="21">
        <v>5061.75065</v>
      </c>
      <c r="W132">
        <v>0.34175084175084186</v>
      </c>
      <c r="X132">
        <v>3.1735363000275123E-5</v>
      </c>
      <c r="Y132">
        <v>1.6063649429462856E-5</v>
      </c>
      <c r="Z132" s="22">
        <v>16.063649429462856</v>
      </c>
      <c r="AA132" s="22">
        <v>11.881397506999155</v>
      </c>
      <c r="AB132">
        <v>33.278799999999997</v>
      </c>
      <c r="AC132" s="36">
        <v>84.6</v>
      </c>
      <c r="AD132" s="36">
        <v>716</v>
      </c>
      <c r="AE132">
        <v>31.735363000275122</v>
      </c>
      <c r="AF132">
        <v>11.802345679012349</v>
      </c>
    </row>
    <row r="133" spans="1:32" x14ac:dyDescent="0.35">
      <c r="A133" s="2">
        <v>44778</v>
      </c>
      <c r="B133" s="6" t="s">
        <v>18</v>
      </c>
      <c r="C133" s="6" t="s">
        <v>196</v>
      </c>
      <c r="D133" t="s">
        <v>86</v>
      </c>
      <c r="E133" t="s">
        <v>46</v>
      </c>
      <c r="F133">
        <v>2</v>
      </c>
      <c r="G133" t="s">
        <v>39</v>
      </c>
      <c r="H133" t="s">
        <v>91</v>
      </c>
      <c r="I133" t="s">
        <v>396</v>
      </c>
      <c r="J133" t="s">
        <v>396</v>
      </c>
      <c r="K133" t="s">
        <v>208</v>
      </c>
      <c r="L133" s="1">
        <v>0.77800000000000002</v>
      </c>
      <c r="M133">
        <v>4.71</v>
      </c>
      <c r="N133" s="1">
        <v>-0.47099999999999997</v>
      </c>
      <c r="O133" s="6" t="s">
        <v>168</v>
      </c>
      <c r="P133">
        <v>0.57399999999999995</v>
      </c>
      <c r="Q133" s="1">
        <v>0.20400000000000007</v>
      </c>
      <c r="R133">
        <v>16.61</v>
      </c>
      <c r="S133" s="42">
        <v>-1.661</v>
      </c>
      <c r="T133" s="1">
        <v>-1.19</v>
      </c>
      <c r="U133">
        <v>78.25</v>
      </c>
      <c r="V133" s="21">
        <v>4806.6040625000005</v>
      </c>
      <c r="W133">
        <v>0.35540069686411163</v>
      </c>
      <c r="X133">
        <v>3.3302831342237618E-5</v>
      </c>
      <c r="Y133">
        <v>1.6007352442235167E-5</v>
      </c>
      <c r="Z133" s="22">
        <v>16.007352442235167</v>
      </c>
      <c r="AA133" s="22">
        <v>13.4515566741472</v>
      </c>
      <c r="AB133">
        <v>33.254899999999999</v>
      </c>
      <c r="AC133" s="13">
        <v>62.2</v>
      </c>
      <c r="AD133" s="13">
        <v>560</v>
      </c>
      <c r="AE133">
        <v>33.302831342237617</v>
      </c>
      <c r="AF133">
        <v>11.958942411336949</v>
      </c>
    </row>
    <row r="134" spans="1:32" x14ac:dyDescent="0.35">
      <c r="A134" s="2">
        <v>44791</v>
      </c>
      <c r="B134" s="6" t="s">
        <v>18</v>
      </c>
      <c r="C134" s="6" t="s">
        <v>214</v>
      </c>
      <c r="D134" t="s">
        <v>86</v>
      </c>
      <c r="E134" t="s">
        <v>46</v>
      </c>
      <c r="F134">
        <v>16</v>
      </c>
      <c r="G134" t="s">
        <v>27</v>
      </c>
      <c r="H134" t="s">
        <v>98</v>
      </c>
      <c r="I134" t="s">
        <v>398</v>
      </c>
      <c r="J134" t="s">
        <v>398</v>
      </c>
      <c r="K134" t="s">
        <v>23</v>
      </c>
      <c r="L134" s="1">
        <v>0.55300000000000005</v>
      </c>
      <c r="M134">
        <v>4.42</v>
      </c>
      <c r="N134" s="1">
        <v>-0.442</v>
      </c>
      <c r="O134" t="s">
        <v>224</v>
      </c>
      <c r="P134">
        <v>0.432</v>
      </c>
      <c r="Q134" s="1">
        <v>0.12100000000000005</v>
      </c>
      <c r="R134">
        <v>13.57</v>
      </c>
      <c r="S134" s="42">
        <v>-1.357</v>
      </c>
      <c r="T134" s="1">
        <v>-0.91500000000000004</v>
      </c>
      <c r="U134">
        <v>89.65</v>
      </c>
      <c r="V134" s="21">
        <v>6309.141162500001</v>
      </c>
      <c r="W134">
        <v>0.28009259259259273</v>
      </c>
      <c r="X134">
        <v>2.4841353780805139E-5</v>
      </c>
      <c r="Y134">
        <v>1.5672760767070273E-5</v>
      </c>
      <c r="Z134" s="22">
        <v>15.672760767070272</v>
      </c>
      <c r="AA134" s="22">
        <v>17.128700291880079</v>
      </c>
      <c r="AB134">
        <v>28.894600000000001</v>
      </c>
      <c r="AC134" s="13">
        <v>64.5</v>
      </c>
      <c r="AD134" s="13">
        <v>700</v>
      </c>
      <c r="AE134">
        <v>24.841353780805139</v>
      </c>
      <c r="AF134">
        <v>11.459908061879579</v>
      </c>
    </row>
    <row r="135" spans="1:32" x14ac:dyDescent="0.35">
      <c r="A135" s="2">
        <v>44734</v>
      </c>
      <c r="B135" t="s">
        <v>18</v>
      </c>
      <c r="C135" t="s">
        <v>141</v>
      </c>
      <c r="D135" t="s">
        <v>123</v>
      </c>
      <c r="E135" t="s">
        <v>21</v>
      </c>
      <c r="F135">
        <v>6</v>
      </c>
      <c r="G135" t="s">
        <v>41</v>
      </c>
      <c r="H135" t="s">
        <v>127</v>
      </c>
      <c r="I135" t="s">
        <v>464</v>
      </c>
      <c r="J135" t="s">
        <v>464</v>
      </c>
      <c r="K135" t="s">
        <v>142</v>
      </c>
      <c r="L135" s="1">
        <v>0.71699999999999997</v>
      </c>
      <c r="M135">
        <v>1.51</v>
      </c>
      <c r="N135" s="1">
        <v>-0.151</v>
      </c>
      <c r="O135" t="s">
        <v>149</v>
      </c>
      <c r="P135">
        <v>0.52900000000000003</v>
      </c>
      <c r="Q135" s="1">
        <v>0.18799999999999994</v>
      </c>
      <c r="R135">
        <v>14.68</v>
      </c>
      <c r="S135" s="42">
        <v>-1.468</v>
      </c>
      <c r="T135" s="1">
        <v>-1.3169999999999999</v>
      </c>
      <c r="U135">
        <v>77.400000000000006</v>
      </c>
      <c r="V135" s="21">
        <v>4702.7466000000013</v>
      </c>
      <c r="W135">
        <v>0.3553875236294895</v>
      </c>
      <c r="X135">
        <v>3.3301311804453634E-5</v>
      </c>
      <c r="Y135">
        <v>1.5660763086393423E-5</v>
      </c>
      <c r="Z135" s="22">
        <v>15.660763086393423</v>
      </c>
      <c r="AA135" s="22">
        <v>11.891240004854536</v>
      </c>
      <c r="AB135">
        <v>31.695499999999999</v>
      </c>
      <c r="AC135" s="36">
        <v>73</v>
      </c>
      <c r="AD135" s="36">
        <v>800</v>
      </c>
      <c r="AE135">
        <v>33.301311804453633</v>
      </c>
      <c r="AF135">
        <v>14.662698412698415</v>
      </c>
    </row>
    <row r="136" spans="1:32" x14ac:dyDescent="0.35">
      <c r="A136" s="2">
        <v>44747</v>
      </c>
      <c r="B136" t="s">
        <v>18</v>
      </c>
      <c r="C136" t="s">
        <v>155</v>
      </c>
      <c r="D136" t="s">
        <v>20</v>
      </c>
      <c r="E136" t="s">
        <v>21</v>
      </c>
      <c r="F136">
        <v>14</v>
      </c>
      <c r="G136" t="s">
        <v>37</v>
      </c>
      <c r="H136" t="s">
        <v>54</v>
      </c>
      <c r="I136" t="s">
        <v>429</v>
      </c>
      <c r="J136" t="s">
        <v>429</v>
      </c>
      <c r="K136" t="s">
        <v>143</v>
      </c>
      <c r="L136" s="1">
        <v>0.78400000000000003</v>
      </c>
      <c r="M136">
        <v>12.23</v>
      </c>
      <c r="N136" s="1">
        <v>-1.2230000000000001</v>
      </c>
      <c r="O136" t="s">
        <v>163</v>
      </c>
      <c r="P136">
        <v>0.58799999999999997</v>
      </c>
      <c r="Q136" s="1">
        <v>0.19600000000000006</v>
      </c>
      <c r="R136">
        <v>22.88</v>
      </c>
      <c r="S136" s="42">
        <v>-2.2879999999999998</v>
      </c>
      <c r="T136" s="1">
        <v>-1.0649999999999997</v>
      </c>
      <c r="U136">
        <v>80.5</v>
      </c>
      <c r="V136" s="21">
        <v>5086.9962500000001</v>
      </c>
      <c r="W136">
        <v>0.33333333333333348</v>
      </c>
      <c r="X136">
        <v>3.0775895371352042E-5</v>
      </c>
      <c r="Y136">
        <v>1.5655686434446019E-5</v>
      </c>
      <c r="Z136" s="22">
        <v>15.65568643444602</v>
      </c>
      <c r="AA136" s="22">
        <v>14.700175055817862</v>
      </c>
      <c r="AB136">
        <v>33.278799999999997</v>
      </c>
      <c r="AC136" s="36">
        <v>76.2</v>
      </c>
      <c r="AD136" s="36">
        <v>770</v>
      </c>
      <c r="AE136">
        <v>30.775895371352043</v>
      </c>
      <c r="AF136">
        <v>11.802345679012349</v>
      </c>
    </row>
    <row r="137" spans="1:32" x14ac:dyDescent="0.35">
      <c r="A137" s="2">
        <v>44720</v>
      </c>
      <c r="B137" t="s">
        <v>18</v>
      </c>
      <c r="C137" t="s">
        <v>19</v>
      </c>
      <c r="D137" t="s">
        <v>86</v>
      </c>
      <c r="E137" t="s">
        <v>46</v>
      </c>
      <c r="F137">
        <v>3</v>
      </c>
      <c r="G137" t="s">
        <v>39</v>
      </c>
      <c r="H137" t="s">
        <v>91</v>
      </c>
      <c r="I137" t="s">
        <v>396</v>
      </c>
      <c r="J137" t="s">
        <v>396</v>
      </c>
      <c r="K137" t="s">
        <v>87</v>
      </c>
      <c r="L137" s="1">
        <v>0.72299999999999998</v>
      </c>
      <c r="M137">
        <v>7.49</v>
      </c>
      <c r="N137" s="1">
        <v>-0.749</v>
      </c>
      <c r="O137" t="s">
        <v>88</v>
      </c>
      <c r="P137">
        <v>0.54200000000000004</v>
      </c>
      <c r="Q137" s="1">
        <v>0.18099999999999994</v>
      </c>
      <c r="R137">
        <v>5.67</v>
      </c>
      <c r="S137" s="42">
        <v>-0.56699999999999995</v>
      </c>
      <c r="T137" s="1">
        <v>0.18200000000000005</v>
      </c>
      <c r="U137">
        <v>78.25</v>
      </c>
      <c r="V137" s="44">
        <v>4806.6040625000005</v>
      </c>
      <c r="W137" s="45">
        <v>0.3339483394833947</v>
      </c>
      <c r="X137">
        <v>3.084580901838834E-5</v>
      </c>
      <c r="Y137">
        <v>1.4826359093888454E-5</v>
      </c>
      <c r="Z137" s="22">
        <v>14.826359093888454</v>
      </c>
      <c r="AA137" s="22">
        <v>81.463511504881595</v>
      </c>
      <c r="AB137">
        <v>26.9267</v>
      </c>
      <c r="AC137" s="13">
        <v>62.2</v>
      </c>
      <c r="AD137" s="13">
        <v>560</v>
      </c>
      <c r="AE137">
        <v>30.845809018388341</v>
      </c>
      <c r="AF137">
        <v>13.101333333333335</v>
      </c>
    </row>
    <row r="138" spans="1:32" x14ac:dyDescent="0.35">
      <c r="A138" s="2">
        <v>44723</v>
      </c>
      <c r="B138" t="s">
        <v>18</v>
      </c>
      <c r="C138" t="s">
        <v>19</v>
      </c>
      <c r="D138" t="s">
        <v>133</v>
      </c>
      <c r="E138" t="s">
        <v>46</v>
      </c>
      <c r="F138">
        <v>10</v>
      </c>
      <c r="G138" t="s">
        <v>28</v>
      </c>
      <c r="H138" t="s">
        <v>44</v>
      </c>
      <c r="I138" t="s">
        <v>472</v>
      </c>
      <c r="J138" t="s">
        <v>472</v>
      </c>
      <c r="K138" t="s">
        <v>138</v>
      </c>
      <c r="L138" s="1">
        <v>0.75</v>
      </c>
      <c r="M138">
        <v>10.85</v>
      </c>
      <c r="N138" s="1">
        <v>-1.085</v>
      </c>
      <c r="O138" t="s">
        <v>139</v>
      </c>
      <c r="P138">
        <v>0.56799999999999995</v>
      </c>
      <c r="Q138" s="1">
        <v>0.18200000000000005</v>
      </c>
      <c r="R138">
        <v>15.95</v>
      </c>
      <c r="S138" s="42">
        <v>-1.595</v>
      </c>
      <c r="T138" s="1">
        <v>-0.51</v>
      </c>
      <c r="U138">
        <v>80</v>
      </c>
      <c r="V138" s="21">
        <v>5024</v>
      </c>
      <c r="W138">
        <v>0.32042253521126773</v>
      </c>
      <c r="X138">
        <v>2.9315144465882253E-5</v>
      </c>
      <c r="Y138">
        <v>1.4727928579659242E-5</v>
      </c>
      <c r="Z138" s="22">
        <v>14.727928579659242</v>
      </c>
      <c r="AA138" s="22">
        <v>28.878291332665178</v>
      </c>
      <c r="AB138">
        <v>31.959900000000001</v>
      </c>
      <c r="AC138">
        <v>77.099999999999994</v>
      </c>
      <c r="AD138">
        <v>720</v>
      </c>
      <c r="AE138">
        <v>29.315144465882252</v>
      </c>
      <c r="AF138">
        <v>10.416666666666666</v>
      </c>
    </row>
    <row r="139" spans="1:32" x14ac:dyDescent="0.35">
      <c r="A139" s="2">
        <v>44723</v>
      </c>
      <c r="B139" t="s">
        <v>18</v>
      </c>
      <c r="C139" t="s">
        <v>19</v>
      </c>
      <c r="D139" t="s">
        <v>133</v>
      </c>
      <c r="E139" t="s">
        <v>46</v>
      </c>
      <c r="F139">
        <v>8</v>
      </c>
      <c r="G139" t="s">
        <v>33</v>
      </c>
      <c r="H139" t="s">
        <v>54</v>
      </c>
      <c r="I139" t="s">
        <v>477</v>
      </c>
      <c r="J139" t="s">
        <v>477</v>
      </c>
      <c r="K139" t="s">
        <v>134</v>
      </c>
      <c r="L139" s="1">
        <v>0.70399999999999996</v>
      </c>
      <c r="M139">
        <v>3.65</v>
      </c>
      <c r="N139" s="1">
        <v>-0.36499999999999999</v>
      </c>
      <c r="O139" t="s">
        <v>135</v>
      </c>
      <c r="P139">
        <v>0.54300000000000004</v>
      </c>
      <c r="Q139" s="1">
        <v>0.16099999999999992</v>
      </c>
      <c r="R139">
        <v>8.7799999999999994</v>
      </c>
      <c r="S139" s="42">
        <v>-0.87799999999999989</v>
      </c>
      <c r="T139" s="1">
        <v>-0.5129999999999999</v>
      </c>
      <c r="U139">
        <v>83.9</v>
      </c>
      <c r="V139" s="21">
        <v>5525.7798500000008</v>
      </c>
      <c r="W139">
        <v>0.29650092081031293</v>
      </c>
      <c r="X139">
        <v>2.6644711644573756E-5</v>
      </c>
      <c r="Y139">
        <v>1.4723281071464605E-5</v>
      </c>
      <c r="Z139" s="22">
        <v>14.723281071464605</v>
      </c>
      <c r="AA139" s="22">
        <v>28.700352965817949</v>
      </c>
      <c r="AB139">
        <v>31.959900000000001</v>
      </c>
      <c r="AC139">
        <v>74.8</v>
      </c>
      <c r="AD139">
        <v>670</v>
      </c>
      <c r="AE139">
        <v>26.644711644573757</v>
      </c>
      <c r="AF139">
        <v>10.416666666666666</v>
      </c>
    </row>
    <row r="140" spans="1:32" x14ac:dyDescent="0.35">
      <c r="A140" s="2">
        <v>44749</v>
      </c>
      <c r="B140" t="s">
        <v>18</v>
      </c>
      <c r="C140" t="s">
        <v>155</v>
      </c>
      <c r="D140" t="s">
        <v>133</v>
      </c>
      <c r="E140" t="s">
        <v>46</v>
      </c>
      <c r="F140">
        <v>3</v>
      </c>
      <c r="G140" t="s">
        <v>28</v>
      </c>
      <c r="H140" t="s">
        <v>44</v>
      </c>
      <c r="I140" t="s">
        <v>472</v>
      </c>
      <c r="J140" t="s">
        <v>472</v>
      </c>
      <c r="K140" t="s">
        <v>173</v>
      </c>
      <c r="L140" s="1">
        <v>0.85799999999999998</v>
      </c>
      <c r="M140">
        <v>5.48</v>
      </c>
      <c r="N140" s="1">
        <v>-0.54800000000000004</v>
      </c>
      <c r="O140" t="s">
        <v>32</v>
      </c>
      <c r="P140">
        <v>0.65</v>
      </c>
      <c r="Q140" s="1">
        <v>0.20799999999999996</v>
      </c>
      <c r="R140">
        <v>21.87</v>
      </c>
      <c r="S140" s="42">
        <v>-2.1870000000000003</v>
      </c>
      <c r="T140" s="1">
        <v>-1.6390000000000002</v>
      </c>
      <c r="U140">
        <v>80</v>
      </c>
      <c r="V140" s="21">
        <v>5024</v>
      </c>
      <c r="W140">
        <v>0.31999999999999995</v>
      </c>
      <c r="X140">
        <v>2.9267564538858643E-5</v>
      </c>
      <c r="Y140">
        <v>1.470402442432258E-5</v>
      </c>
      <c r="Z140" s="22">
        <v>14.704024424322581</v>
      </c>
      <c r="AA140" s="22">
        <v>8.9713388800015732</v>
      </c>
      <c r="AB140">
        <v>34.081400000000002</v>
      </c>
      <c r="AC140">
        <v>77.099999999999994</v>
      </c>
      <c r="AD140">
        <v>720</v>
      </c>
      <c r="AE140">
        <v>29.267564538858643</v>
      </c>
      <c r="AF140">
        <v>7.0391025641025591</v>
      </c>
    </row>
    <row r="141" spans="1:32" x14ac:dyDescent="0.35">
      <c r="A141" s="2">
        <v>44791</v>
      </c>
      <c r="B141" s="6" t="s">
        <v>18</v>
      </c>
      <c r="C141" s="6" t="s">
        <v>214</v>
      </c>
      <c r="D141" t="s">
        <v>86</v>
      </c>
      <c r="E141" t="s">
        <v>46</v>
      </c>
      <c r="F141">
        <v>6</v>
      </c>
      <c r="G141" t="s">
        <v>39</v>
      </c>
      <c r="H141" t="s">
        <v>91</v>
      </c>
      <c r="I141" t="s">
        <v>396</v>
      </c>
      <c r="J141" t="s">
        <v>396</v>
      </c>
      <c r="K141" t="s">
        <v>219</v>
      </c>
      <c r="L141" s="1">
        <v>0.78800000000000003</v>
      </c>
      <c r="M141">
        <v>9.7200000000000006</v>
      </c>
      <c r="N141" s="1">
        <v>-0.97200000000000009</v>
      </c>
      <c r="O141" t="s">
        <v>220</v>
      </c>
      <c r="P141">
        <v>0.59199999999999997</v>
      </c>
      <c r="Q141" s="1">
        <v>0.19600000000000006</v>
      </c>
      <c r="R141">
        <v>17.64</v>
      </c>
      <c r="S141" s="42">
        <v>-1.764</v>
      </c>
      <c r="T141" s="1">
        <v>-0.79199999999999993</v>
      </c>
      <c r="U141">
        <v>78.25</v>
      </c>
      <c r="V141" s="21">
        <v>4806.6040625000005</v>
      </c>
      <c r="W141">
        <v>0.3310810810810812</v>
      </c>
      <c r="X141">
        <v>3.0520114897817388E-5</v>
      </c>
      <c r="Y141">
        <v>1.4669810825581584E-5</v>
      </c>
      <c r="Z141" s="22">
        <v>14.669810825581584</v>
      </c>
      <c r="AA141" s="22">
        <v>18.522488416138366</v>
      </c>
      <c r="AB141">
        <v>28.894600000000001</v>
      </c>
      <c r="AC141" s="13">
        <v>62.2</v>
      </c>
      <c r="AD141" s="13">
        <v>560</v>
      </c>
      <c r="AE141">
        <v>30.52011489781739</v>
      </c>
      <c r="AF141">
        <v>11.459908061879579</v>
      </c>
    </row>
    <row r="142" spans="1:32" x14ac:dyDescent="0.35">
      <c r="A142" s="2">
        <v>44777</v>
      </c>
      <c r="B142" t="s">
        <v>18</v>
      </c>
      <c r="C142" t="s">
        <v>196</v>
      </c>
      <c r="D142" t="s">
        <v>123</v>
      </c>
      <c r="E142" t="s">
        <v>21</v>
      </c>
      <c r="F142">
        <v>3</v>
      </c>
      <c r="G142" t="s">
        <v>37</v>
      </c>
      <c r="H142" t="s">
        <v>76</v>
      </c>
      <c r="I142" t="s">
        <v>467</v>
      </c>
      <c r="J142" t="s">
        <v>467</v>
      </c>
      <c r="K142" t="s">
        <v>165</v>
      </c>
      <c r="L142" s="1">
        <v>0.76500000000000001</v>
      </c>
      <c r="M142">
        <v>4.99</v>
      </c>
      <c r="N142" s="1">
        <v>-0.499</v>
      </c>
      <c r="O142" s="6" t="s">
        <v>168</v>
      </c>
      <c r="P142" s="6">
        <v>0.63800000000000001</v>
      </c>
      <c r="Q142" s="1">
        <v>0.127</v>
      </c>
      <c r="R142">
        <v>17.59</v>
      </c>
      <c r="S142" s="42">
        <v>-1.7589999999999999</v>
      </c>
      <c r="T142" s="1">
        <v>-1.2599999999999998</v>
      </c>
      <c r="U142">
        <v>105.9</v>
      </c>
      <c r="V142" s="21">
        <v>8803.6258500000022</v>
      </c>
      <c r="W142">
        <v>0.19905956112852666</v>
      </c>
      <c r="X142">
        <v>1.6315300846468396E-5</v>
      </c>
      <c r="Y142">
        <v>1.4363380428249608E-5</v>
      </c>
      <c r="Z142" s="22">
        <v>14.363380428249608</v>
      </c>
      <c r="AA142" s="22">
        <v>11.399508276388579</v>
      </c>
      <c r="AB142">
        <v>29.967099999999999</v>
      </c>
      <c r="AC142" s="36">
        <v>80</v>
      </c>
      <c r="AD142" s="36">
        <v>715</v>
      </c>
      <c r="AE142">
        <v>16.315300846468396</v>
      </c>
      <c r="AF142">
        <v>11.248072663787742</v>
      </c>
    </row>
    <row r="143" spans="1:32" x14ac:dyDescent="0.35">
      <c r="A143" s="2">
        <v>44748</v>
      </c>
      <c r="B143" t="s">
        <v>18</v>
      </c>
      <c r="C143" t="s">
        <v>155</v>
      </c>
      <c r="D143" t="s">
        <v>86</v>
      </c>
      <c r="E143" t="s">
        <v>46</v>
      </c>
      <c r="F143">
        <v>4</v>
      </c>
      <c r="G143" t="s">
        <v>94</v>
      </c>
      <c r="H143" t="s">
        <v>82</v>
      </c>
      <c r="I143" t="s">
        <v>395</v>
      </c>
      <c r="J143" t="s">
        <v>395</v>
      </c>
      <c r="K143" t="s">
        <v>165</v>
      </c>
      <c r="L143" s="1">
        <v>0.81899999999999995</v>
      </c>
      <c r="M143">
        <v>9.5399999999999991</v>
      </c>
      <c r="N143" s="1">
        <v>-0.95399999999999996</v>
      </c>
      <c r="O143" t="s">
        <v>168</v>
      </c>
      <c r="P143">
        <v>0.63</v>
      </c>
      <c r="Q143" s="1">
        <v>0.18899999999999995</v>
      </c>
      <c r="R143">
        <v>22.12</v>
      </c>
      <c r="S143" s="42">
        <v>-2.2120000000000002</v>
      </c>
      <c r="T143" s="1">
        <v>-1.2580000000000002</v>
      </c>
      <c r="U143">
        <v>81</v>
      </c>
      <c r="V143" s="21">
        <v>5150.3850000000002</v>
      </c>
      <c r="W143">
        <v>0.29999999999999993</v>
      </c>
      <c r="X143">
        <v>2.7032314156222322E-5</v>
      </c>
      <c r="Y143">
        <v>1.3922682534549512E-5</v>
      </c>
      <c r="Z143" s="22">
        <v>13.922682534549512</v>
      </c>
      <c r="AA143" s="22">
        <v>11.067315210293728</v>
      </c>
      <c r="AB143">
        <v>33.4651</v>
      </c>
      <c r="AC143" s="13">
        <v>73.400000000000006</v>
      </c>
      <c r="AD143" s="13">
        <v>670</v>
      </c>
      <c r="AE143">
        <v>27.032314156222323</v>
      </c>
      <c r="AF143">
        <v>10.517788461538462</v>
      </c>
    </row>
    <row r="144" spans="1:32" x14ac:dyDescent="0.35">
      <c r="A144" s="2">
        <v>44779</v>
      </c>
      <c r="B144" s="6" t="s">
        <v>18</v>
      </c>
      <c r="C144" s="6" t="s">
        <v>196</v>
      </c>
      <c r="D144" t="s">
        <v>86</v>
      </c>
      <c r="E144" t="s">
        <v>46</v>
      </c>
      <c r="F144">
        <v>5</v>
      </c>
      <c r="G144" t="s">
        <v>43</v>
      </c>
      <c r="H144" t="s">
        <v>102</v>
      </c>
      <c r="I144" t="s">
        <v>407</v>
      </c>
      <c r="J144" t="s">
        <v>407</v>
      </c>
      <c r="K144" t="s">
        <v>150</v>
      </c>
      <c r="L144" s="1">
        <v>0.76600000000000001</v>
      </c>
      <c r="M144">
        <v>6.34</v>
      </c>
      <c r="N144" s="1">
        <v>-0.63400000000000001</v>
      </c>
      <c r="O144" s="6" t="s">
        <v>211</v>
      </c>
      <c r="P144">
        <v>0.69299999999999995</v>
      </c>
      <c r="Q144" s="1">
        <v>7.3000000000000065E-2</v>
      </c>
      <c r="R144">
        <v>7.34</v>
      </c>
      <c r="S144" s="42">
        <v>-0.73399999999999999</v>
      </c>
      <c r="T144" s="1">
        <v>-9.9999999999999978E-2</v>
      </c>
      <c r="U144">
        <v>153.6</v>
      </c>
      <c r="V144" s="21">
        <v>18520.473600000001</v>
      </c>
      <c r="W144">
        <v>0.10533910533910544</v>
      </c>
      <c r="X144">
        <v>7.4534062015281323E-6</v>
      </c>
      <c r="Y144">
        <v>1.3804061278547805E-5</v>
      </c>
      <c r="Z144" s="22">
        <v>13.804061278547804</v>
      </c>
      <c r="AA144" s="22">
        <v>138.04061278547806</v>
      </c>
      <c r="AB144">
        <v>31.516500000000001</v>
      </c>
      <c r="AC144" s="13">
        <v>135</v>
      </c>
      <c r="AD144">
        <v>770</v>
      </c>
      <c r="AE144">
        <v>7.4534062015281322</v>
      </c>
      <c r="AF144">
        <v>11.879363694819542</v>
      </c>
    </row>
    <row r="145" spans="1:32" x14ac:dyDescent="0.35">
      <c r="A145" s="2">
        <v>44735</v>
      </c>
      <c r="B145" t="s">
        <v>18</v>
      </c>
      <c r="C145" t="s">
        <v>141</v>
      </c>
      <c r="D145" t="s">
        <v>86</v>
      </c>
      <c r="E145" t="s">
        <v>46</v>
      </c>
      <c r="F145">
        <v>6</v>
      </c>
      <c r="G145" t="s">
        <v>37</v>
      </c>
      <c r="H145" t="s">
        <v>96</v>
      </c>
      <c r="I145" t="s">
        <v>405</v>
      </c>
      <c r="J145" t="s">
        <v>405</v>
      </c>
      <c r="K145" t="s">
        <v>152</v>
      </c>
      <c r="L145" s="1">
        <v>0.67800000000000005</v>
      </c>
      <c r="M145">
        <v>9.39</v>
      </c>
      <c r="N145" s="1">
        <v>-0.93900000000000006</v>
      </c>
      <c r="O145" t="s">
        <v>146</v>
      </c>
      <c r="P145">
        <v>0.54600000000000004</v>
      </c>
      <c r="Q145" s="1">
        <v>0.13200000000000001</v>
      </c>
      <c r="S145" s="44" t="s">
        <v>50</v>
      </c>
      <c r="T145" s="1" t="s">
        <v>103</v>
      </c>
      <c r="U145">
        <v>91.85</v>
      </c>
      <c r="V145" s="21">
        <v>6622.5916624999991</v>
      </c>
      <c r="W145">
        <v>0.24175824175824176</v>
      </c>
      <c r="X145">
        <v>2.0724751294280291E-5</v>
      </c>
      <c r="Y145">
        <v>1.3725156512888672E-5</v>
      </c>
      <c r="Z145" s="22">
        <v>13.725156512888672</v>
      </c>
      <c r="AA145" s="22" t="s">
        <v>103</v>
      </c>
      <c r="AB145">
        <v>33.261499999999998</v>
      </c>
      <c r="AC145" s="13">
        <v>77.599999999999994</v>
      </c>
      <c r="AE145">
        <v>20.724751294280292</v>
      </c>
      <c r="AF145">
        <v>11.388095238095239</v>
      </c>
    </row>
    <row r="146" spans="1:32" x14ac:dyDescent="0.35">
      <c r="A146" s="2">
        <v>44747</v>
      </c>
      <c r="B146" t="s">
        <v>18</v>
      </c>
      <c r="C146" t="s">
        <v>155</v>
      </c>
      <c r="D146" t="s">
        <v>20</v>
      </c>
      <c r="E146" t="s">
        <v>21</v>
      </c>
      <c r="F146">
        <v>7</v>
      </c>
      <c r="G146" t="s">
        <v>29</v>
      </c>
      <c r="H146" t="s">
        <v>36</v>
      </c>
      <c r="I146" t="s">
        <v>428</v>
      </c>
      <c r="J146" t="s">
        <v>428</v>
      </c>
      <c r="K146" t="s">
        <v>165</v>
      </c>
      <c r="L146" s="1">
        <v>0.627</v>
      </c>
      <c r="M146">
        <v>24.06</v>
      </c>
      <c r="N146" s="1">
        <v>-2.4059999999999997</v>
      </c>
      <c r="O146" t="s">
        <v>146</v>
      </c>
      <c r="P146">
        <v>0.48299999999999998</v>
      </c>
      <c r="Q146" s="1">
        <v>0.14400000000000002</v>
      </c>
      <c r="R146">
        <v>36.54</v>
      </c>
      <c r="S146" s="42">
        <v>-3.6539999999999999</v>
      </c>
      <c r="T146" s="1">
        <v>-1.2480000000000002</v>
      </c>
      <c r="U146">
        <v>80.45</v>
      </c>
      <c r="V146" s="21">
        <v>5080.6789625000001</v>
      </c>
      <c r="W146">
        <v>0.29813664596273298</v>
      </c>
      <c r="X146">
        <v>2.6825774602547108E-5</v>
      </c>
      <c r="Y146">
        <v>1.362931486759279E-5</v>
      </c>
      <c r="Z146" s="22">
        <v>13.62931486759279</v>
      </c>
      <c r="AA146" s="22">
        <v>10.920925374673708</v>
      </c>
      <c r="AB146">
        <v>33.278799999999997</v>
      </c>
      <c r="AC146" s="36">
        <v>69.400000000000006</v>
      </c>
      <c r="AD146" s="36">
        <v>740</v>
      </c>
      <c r="AE146">
        <v>26.825774602547106</v>
      </c>
      <c r="AF146">
        <v>11.802345679012349</v>
      </c>
    </row>
    <row r="147" spans="1:32" x14ac:dyDescent="0.35">
      <c r="A147" s="2">
        <v>44747</v>
      </c>
      <c r="B147" t="s">
        <v>18</v>
      </c>
      <c r="C147" t="s">
        <v>155</v>
      </c>
      <c r="D147" t="s">
        <v>86</v>
      </c>
      <c r="E147" t="s">
        <v>46</v>
      </c>
      <c r="F147">
        <v>7</v>
      </c>
      <c r="G147" t="s">
        <v>37</v>
      </c>
      <c r="H147" t="s">
        <v>96</v>
      </c>
      <c r="I147" t="s">
        <v>405</v>
      </c>
      <c r="J147" t="s">
        <v>405</v>
      </c>
      <c r="K147" t="s">
        <v>161</v>
      </c>
      <c r="L147" s="1">
        <v>0.76500000000000001</v>
      </c>
      <c r="M147">
        <v>6.89</v>
      </c>
      <c r="N147" s="1">
        <v>-0.68899999999999995</v>
      </c>
      <c r="O147" t="s">
        <v>162</v>
      </c>
      <c r="P147">
        <v>0.61699999999999999</v>
      </c>
      <c r="Q147" s="1">
        <v>0.14800000000000002</v>
      </c>
      <c r="R147">
        <v>24.62</v>
      </c>
      <c r="S147" s="42">
        <v>-2.4620000000000002</v>
      </c>
      <c r="T147" s="1">
        <v>-1.7730000000000001</v>
      </c>
      <c r="U147">
        <v>91.85</v>
      </c>
      <c r="V147" s="21">
        <v>6622.5916624999991</v>
      </c>
      <c r="W147">
        <v>0.23987034035656404</v>
      </c>
      <c r="X147">
        <v>2.0525705627744993E-5</v>
      </c>
      <c r="Y147">
        <v>1.3593336695723331E-5</v>
      </c>
      <c r="Z147" s="22">
        <v>13.59333669572333</v>
      </c>
      <c r="AA147" s="22">
        <v>7.6668565683718723</v>
      </c>
      <c r="AB147">
        <v>33.278799999999997</v>
      </c>
      <c r="AC147" s="13">
        <v>77.599999999999994</v>
      </c>
      <c r="AD147" s="19"/>
      <c r="AE147">
        <v>20.525705627744994</v>
      </c>
      <c r="AF147">
        <v>10.527403846153845</v>
      </c>
    </row>
    <row r="148" spans="1:32" x14ac:dyDescent="0.35">
      <c r="A148" s="2">
        <v>44791</v>
      </c>
      <c r="B148" s="6" t="s">
        <v>18</v>
      </c>
      <c r="C148" s="6" t="s">
        <v>214</v>
      </c>
      <c r="D148" t="s">
        <v>123</v>
      </c>
      <c r="E148" t="s">
        <v>21</v>
      </c>
      <c r="F148">
        <v>5</v>
      </c>
      <c r="G148" t="s">
        <v>37</v>
      </c>
      <c r="H148" t="s">
        <v>76</v>
      </c>
      <c r="I148" t="s">
        <v>467</v>
      </c>
      <c r="J148" t="s">
        <v>467</v>
      </c>
      <c r="K148" t="s">
        <v>222</v>
      </c>
      <c r="L148" s="1">
        <v>0.78600000000000003</v>
      </c>
      <c r="M148">
        <v>17.09</v>
      </c>
      <c r="N148" s="1">
        <v>-1.7090000000000001</v>
      </c>
      <c r="O148" t="s">
        <v>223</v>
      </c>
      <c r="P148">
        <v>0.66100000000000003</v>
      </c>
      <c r="Q148" s="1">
        <v>0.125</v>
      </c>
      <c r="R148">
        <v>19.559999999999999</v>
      </c>
      <c r="S148" s="42">
        <v>-1.956</v>
      </c>
      <c r="T148" s="1">
        <v>-0.24699999999999989</v>
      </c>
      <c r="U148">
        <v>105.9</v>
      </c>
      <c r="V148" s="21">
        <v>8803.6258500000022</v>
      </c>
      <c r="W148">
        <v>0.18910741301059</v>
      </c>
      <c r="X148">
        <v>1.5317052142079523E-5</v>
      </c>
      <c r="Y148">
        <v>1.3484559618380919E-5</v>
      </c>
      <c r="Z148" s="22">
        <v>13.484559618380919</v>
      </c>
      <c r="AA148" s="22">
        <v>54.59335877887014</v>
      </c>
      <c r="AB148">
        <v>28.894600000000001</v>
      </c>
      <c r="AC148" s="36">
        <v>80</v>
      </c>
      <c r="AD148" s="36">
        <v>715</v>
      </c>
      <c r="AE148">
        <v>15.317052142079522</v>
      </c>
      <c r="AF148">
        <v>11.347959829038007</v>
      </c>
    </row>
    <row r="149" spans="1:32" x14ac:dyDescent="0.35">
      <c r="A149" s="2">
        <v>44721</v>
      </c>
      <c r="B149" t="s">
        <v>18</v>
      </c>
      <c r="C149" t="s">
        <v>19</v>
      </c>
      <c r="D149" t="s">
        <v>20</v>
      </c>
      <c r="E149" t="s">
        <v>21</v>
      </c>
      <c r="F149">
        <v>5</v>
      </c>
      <c r="G149" t="s">
        <v>37</v>
      </c>
      <c r="H149" t="s">
        <v>54</v>
      </c>
      <c r="I149" t="s">
        <v>429</v>
      </c>
      <c r="J149" t="s">
        <v>429</v>
      </c>
      <c r="K149" t="s">
        <v>23</v>
      </c>
      <c r="L149" s="1">
        <v>0.75</v>
      </c>
      <c r="M149">
        <v>3.34</v>
      </c>
      <c r="N149" s="1">
        <v>-0.33399999999999996</v>
      </c>
      <c r="O149" t="s">
        <v>32</v>
      </c>
      <c r="P149">
        <v>0.57999999999999996</v>
      </c>
      <c r="Q149" s="1">
        <v>0.17000000000000004</v>
      </c>
      <c r="R149">
        <v>19.07</v>
      </c>
      <c r="S149" s="42">
        <v>-1.907</v>
      </c>
      <c r="T149" s="1">
        <v>-1.573</v>
      </c>
      <c r="U149">
        <v>80.5</v>
      </c>
      <c r="V149" s="21">
        <v>5086.9962500000001</v>
      </c>
      <c r="W149">
        <v>0.29310344827586216</v>
      </c>
      <c r="X149">
        <v>2.6269373992430034E-5</v>
      </c>
      <c r="Y149">
        <v>1.3363220698933911E-5</v>
      </c>
      <c r="Z149" s="22">
        <v>13.363220698933912</v>
      </c>
      <c r="AA149" s="22">
        <v>8.4953723451582412</v>
      </c>
      <c r="AB149">
        <v>24.548100000000002</v>
      </c>
      <c r="AC149" s="36">
        <v>76.2</v>
      </c>
      <c r="AD149" s="36">
        <v>770</v>
      </c>
      <c r="AE149">
        <v>26.269373992430033</v>
      </c>
      <c r="AF149">
        <v>14.811333333333334</v>
      </c>
    </row>
    <row r="150" spans="1:32" x14ac:dyDescent="0.35">
      <c r="A150" s="2">
        <v>44764</v>
      </c>
      <c r="B150" t="s">
        <v>18</v>
      </c>
      <c r="C150" t="s">
        <v>181</v>
      </c>
      <c r="D150" t="s">
        <v>109</v>
      </c>
      <c r="E150" t="s">
        <v>21</v>
      </c>
      <c r="F150">
        <v>14</v>
      </c>
      <c r="G150" t="s">
        <v>39</v>
      </c>
      <c r="H150" t="s">
        <v>119</v>
      </c>
      <c r="I150" t="s">
        <v>441</v>
      </c>
      <c r="J150" t="s">
        <v>441</v>
      </c>
      <c r="K150" t="s">
        <v>193</v>
      </c>
      <c r="L150" s="1">
        <v>0.749</v>
      </c>
      <c r="M150">
        <v>13.45</v>
      </c>
      <c r="N150" s="1">
        <v>-1.345</v>
      </c>
      <c r="O150" t="s">
        <v>163</v>
      </c>
      <c r="P150">
        <v>0.59299999999999997</v>
      </c>
      <c r="Q150" s="1">
        <v>0.15600000000000003</v>
      </c>
      <c r="R150">
        <v>20.64</v>
      </c>
      <c r="S150" s="42">
        <v>-2.0640000000000001</v>
      </c>
      <c r="T150" s="1">
        <v>-0.71900000000000008</v>
      </c>
      <c r="U150">
        <v>85.5</v>
      </c>
      <c r="V150" s="21">
        <v>5738.5462500000003</v>
      </c>
      <c r="W150">
        <v>0.26306913996627324</v>
      </c>
      <c r="X150">
        <v>2.2996037830945378E-5</v>
      </c>
      <c r="Y150">
        <v>1.3196382665962975E-5</v>
      </c>
      <c r="Z150" s="22">
        <v>13.196382665962975</v>
      </c>
      <c r="AA150" s="22">
        <v>18.353800648070894</v>
      </c>
      <c r="AB150">
        <v>34.764699999999998</v>
      </c>
      <c r="AC150" s="36">
        <v>93.2</v>
      </c>
      <c r="AD150" s="36">
        <v>740</v>
      </c>
      <c r="AE150">
        <v>22.996037830945379</v>
      </c>
      <c r="AF150">
        <v>12.394095238095241</v>
      </c>
    </row>
    <row r="151" spans="1:32" x14ac:dyDescent="0.35">
      <c r="A151" s="2">
        <v>44733</v>
      </c>
      <c r="B151" t="s">
        <v>18</v>
      </c>
      <c r="C151" t="s">
        <v>141</v>
      </c>
      <c r="D151" t="s">
        <v>133</v>
      </c>
      <c r="E151" t="s">
        <v>46</v>
      </c>
      <c r="F151">
        <v>8</v>
      </c>
      <c r="G151" t="s">
        <v>33</v>
      </c>
      <c r="H151" t="s">
        <v>54</v>
      </c>
      <c r="I151" t="s">
        <v>477</v>
      </c>
      <c r="J151" t="s">
        <v>477</v>
      </c>
      <c r="K151" t="s">
        <v>142</v>
      </c>
      <c r="L151" s="1">
        <v>0.72699999999999998</v>
      </c>
      <c r="M151">
        <v>4.7300000000000004</v>
      </c>
      <c r="N151" s="1">
        <v>-0.47300000000000003</v>
      </c>
      <c r="O151" t="s">
        <v>100</v>
      </c>
      <c r="P151">
        <v>0.57199999999999995</v>
      </c>
      <c r="Q151" s="1">
        <v>0.15500000000000003</v>
      </c>
      <c r="R151">
        <v>14.24</v>
      </c>
      <c r="S151" s="42">
        <v>-1.4239999999999999</v>
      </c>
      <c r="T151" s="1">
        <v>-0.95099999999999985</v>
      </c>
      <c r="U151">
        <v>83.9</v>
      </c>
      <c r="V151" s="21">
        <v>5525.7798500000008</v>
      </c>
      <c r="W151">
        <v>0.27097902097902105</v>
      </c>
      <c r="X151">
        <v>2.3850131087502592E-5</v>
      </c>
      <c r="Y151">
        <v>1.3179057378318043E-5</v>
      </c>
      <c r="Z151" s="22">
        <v>13.179057378318044</v>
      </c>
      <c r="AA151" s="22">
        <v>13.858104498757147</v>
      </c>
      <c r="AB151">
        <v>30.972899999999999</v>
      </c>
      <c r="AC151">
        <v>74.8</v>
      </c>
      <c r="AD151">
        <v>670</v>
      </c>
      <c r="AE151">
        <v>23.850131087502593</v>
      </c>
      <c r="AF151">
        <v>8.9642857142857135</v>
      </c>
    </row>
    <row r="152" spans="1:32" x14ac:dyDescent="0.35">
      <c r="A152" s="2">
        <v>44763</v>
      </c>
      <c r="B152" t="s">
        <v>18</v>
      </c>
      <c r="C152" t="s">
        <v>181</v>
      </c>
      <c r="D152" t="s">
        <v>86</v>
      </c>
      <c r="E152" t="s">
        <v>46</v>
      </c>
      <c r="F152">
        <v>5</v>
      </c>
      <c r="G152" t="s">
        <v>94</v>
      </c>
      <c r="H152" t="s">
        <v>82</v>
      </c>
      <c r="I152" t="s">
        <v>395</v>
      </c>
      <c r="J152" t="s">
        <v>395</v>
      </c>
      <c r="K152" t="s">
        <v>186</v>
      </c>
      <c r="L152" s="1">
        <v>0.86099999999999999</v>
      </c>
      <c r="M152">
        <v>4.72</v>
      </c>
      <c r="N152" s="1">
        <v>-0.47199999999999998</v>
      </c>
      <c r="O152" t="s">
        <v>187</v>
      </c>
      <c r="P152">
        <v>0.67100000000000004</v>
      </c>
      <c r="Q152" s="1">
        <v>0.18999999999999995</v>
      </c>
      <c r="R152">
        <v>30.35</v>
      </c>
      <c r="S152" s="42">
        <v>-3.0350000000000001</v>
      </c>
      <c r="T152" s="1">
        <v>-2.5630000000000002</v>
      </c>
      <c r="U152">
        <v>81</v>
      </c>
      <c r="V152" s="21">
        <v>5150.3850000000002</v>
      </c>
      <c r="W152">
        <v>0.28315946348733223</v>
      </c>
      <c r="X152">
        <v>2.5176608223425662E-5</v>
      </c>
      <c r="Y152">
        <v>1.296692253448082E-5</v>
      </c>
      <c r="Z152" s="22">
        <v>12.966922534480821</v>
      </c>
      <c r="AA152" s="22">
        <v>5.0592752768165505</v>
      </c>
      <c r="AB152">
        <v>31.981100000000001</v>
      </c>
      <c r="AC152" s="13">
        <v>73.400000000000006</v>
      </c>
      <c r="AD152" s="13">
        <v>670</v>
      </c>
      <c r="AE152">
        <v>25.176608223425664</v>
      </c>
      <c r="AF152">
        <v>9.9720095924155352</v>
      </c>
    </row>
    <row r="153" spans="1:32" x14ac:dyDescent="0.35">
      <c r="A153" s="2">
        <v>44792</v>
      </c>
      <c r="B153" s="6" t="s">
        <v>18</v>
      </c>
      <c r="C153" s="6" t="s">
        <v>214</v>
      </c>
      <c r="D153" t="s">
        <v>20</v>
      </c>
      <c r="E153" t="s">
        <v>21</v>
      </c>
      <c r="F153">
        <v>9</v>
      </c>
      <c r="G153" t="s">
        <v>43</v>
      </c>
      <c r="H153" t="s">
        <v>44</v>
      </c>
      <c r="I153" t="s">
        <v>430</v>
      </c>
      <c r="J153" t="s">
        <v>430</v>
      </c>
      <c r="K153" t="s">
        <v>227</v>
      </c>
      <c r="L153" s="1">
        <v>1.0169999999999999</v>
      </c>
      <c r="M153">
        <v>8.0500000000000007</v>
      </c>
      <c r="N153" s="1">
        <v>-0.80500000000000005</v>
      </c>
      <c r="O153" t="s">
        <v>228</v>
      </c>
      <c r="P153">
        <v>1.2050000000000001</v>
      </c>
      <c r="Q153" s="1">
        <v>-0.18800000000000017</v>
      </c>
      <c r="R153">
        <v>11.34</v>
      </c>
      <c r="S153" s="42">
        <v>-1.1339999999999999</v>
      </c>
      <c r="T153" s="1">
        <v>-0.32899999999999985</v>
      </c>
      <c r="U153">
        <v>105.25</v>
      </c>
      <c r="V153" s="21">
        <v>8695.8865624999999</v>
      </c>
      <c r="W153">
        <v>0.18485742379547707</v>
      </c>
      <c r="X153">
        <v>1.4894405755783102E-5</v>
      </c>
      <c r="Y153">
        <v>1.2952006286813695E-5</v>
      </c>
      <c r="Z153" s="22">
        <v>12.952006286813695</v>
      </c>
      <c r="AA153" s="22">
        <v>39.36780026387143</v>
      </c>
      <c r="AB153">
        <v>34.301699999999997</v>
      </c>
      <c r="AC153" s="36">
        <v>94.8</v>
      </c>
      <c r="AD153" s="36">
        <v>700</v>
      </c>
      <c r="AE153">
        <v>14.894405755783103</v>
      </c>
      <c r="AF153">
        <v>12.126990262931423</v>
      </c>
    </row>
    <row r="154" spans="1:32" x14ac:dyDescent="0.35">
      <c r="A154" s="2">
        <v>44722</v>
      </c>
      <c r="B154" t="s">
        <v>18</v>
      </c>
      <c r="C154" t="s">
        <v>19</v>
      </c>
      <c r="D154" t="s">
        <v>123</v>
      </c>
      <c r="E154" t="s">
        <v>21</v>
      </c>
      <c r="F154">
        <v>3</v>
      </c>
      <c r="G154" t="s">
        <v>33</v>
      </c>
      <c r="H154" t="s">
        <v>97</v>
      </c>
      <c r="I154" t="s">
        <v>462</v>
      </c>
      <c r="J154" t="s">
        <v>462</v>
      </c>
      <c r="K154" t="s">
        <v>125</v>
      </c>
      <c r="L154" s="1">
        <v>0.72199999999999998</v>
      </c>
      <c r="M154">
        <v>2.12</v>
      </c>
      <c r="N154" s="1">
        <v>-0.21200000000000002</v>
      </c>
      <c r="O154" t="s">
        <v>126</v>
      </c>
      <c r="P154">
        <v>0.53400000000000003</v>
      </c>
      <c r="Q154" s="1">
        <v>0.18799999999999994</v>
      </c>
      <c r="R154">
        <v>13.66</v>
      </c>
      <c r="S154" s="42">
        <v>-1.3660000000000001</v>
      </c>
      <c r="T154" s="1">
        <v>-1.1540000000000001</v>
      </c>
      <c r="U154">
        <v>70.599999999999994</v>
      </c>
      <c r="V154" s="21">
        <v>3912.7225999999991</v>
      </c>
      <c r="W154">
        <v>0.35205992509363282</v>
      </c>
      <c r="X154">
        <v>3.2917889756924351E-5</v>
      </c>
      <c r="Y154">
        <v>1.2879857119622639E-5</v>
      </c>
      <c r="Z154" s="22">
        <v>12.879857119622638</v>
      </c>
      <c r="AA154" s="22">
        <v>11.161054696380102</v>
      </c>
      <c r="AB154">
        <v>27.385200000000001</v>
      </c>
      <c r="AC154" s="36">
        <v>59.2</v>
      </c>
      <c r="AD154" s="36">
        <v>370</v>
      </c>
      <c r="AE154">
        <v>32.917889756924353</v>
      </c>
      <c r="AF154">
        <v>16.475333333333335</v>
      </c>
    </row>
    <row r="155" spans="1:32" x14ac:dyDescent="0.35">
      <c r="A155" s="2">
        <v>44776</v>
      </c>
      <c r="B155" t="s">
        <v>18</v>
      </c>
      <c r="C155" t="s">
        <v>196</v>
      </c>
      <c r="D155" t="s">
        <v>109</v>
      </c>
      <c r="E155" t="s">
        <v>21</v>
      </c>
      <c r="F155">
        <v>13</v>
      </c>
      <c r="G155" t="s">
        <v>41</v>
      </c>
      <c r="H155" t="s">
        <v>116</v>
      </c>
      <c r="I155" t="s">
        <v>449</v>
      </c>
      <c r="J155" t="s">
        <v>449</v>
      </c>
      <c r="K155" t="s">
        <v>134</v>
      </c>
      <c r="L155" s="1">
        <v>0.73399999999999999</v>
      </c>
      <c r="M155">
        <v>4.47</v>
      </c>
      <c r="N155" s="1">
        <v>-0.44699999999999995</v>
      </c>
      <c r="O155" t="s">
        <v>202</v>
      </c>
      <c r="P155">
        <v>0.57599999999999996</v>
      </c>
      <c r="Q155" s="1">
        <v>0.15800000000000003</v>
      </c>
      <c r="R155">
        <v>16.239999999999998</v>
      </c>
      <c r="S155" s="42">
        <v>-1.6239999999999999</v>
      </c>
      <c r="T155" s="1">
        <v>-1.177</v>
      </c>
      <c r="U155">
        <v>82.3</v>
      </c>
      <c r="V155" s="21">
        <v>5317.0326500000001</v>
      </c>
      <c r="W155">
        <v>0.27430555555555564</v>
      </c>
      <c r="X155">
        <v>2.4211057455395363E-5</v>
      </c>
      <c r="Y155">
        <v>1.2873098298136305E-5</v>
      </c>
      <c r="Z155" s="22">
        <v>12.873098298136306</v>
      </c>
      <c r="AA155" s="22">
        <v>10.937211808102214</v>
      </c>
      <c r="AB155">
        <v>28.545300000000001</v>
      </c>
      <c r="AC155" s="36">
        <v>77.3</v>
      </c>
      <c r="AD155" s="36">
        <v>705</v>
      </c>
      <c r="AE155">
        <v>24.211057455395363</v>
      </c>
      <c r="AF155">
        <v>15.665264505802318</v>
      </c>
    </row>
    <row r="156" spans="1:32" x14ac:dyDescent="0.35">
      <c r="A156" s="2">
        <v>44792</v>
      </c>
      <c r="B156" s="6" t="s">
        <v>18</v>
      </c>
      <c r="C156" s="6" t="s">
        <v>214</v>
      </c>
      <c r="D156" t="s">
        <v>20</v>
      </c>
      <c r="E156" t="s">
        <v>21</v>
      </c>
      <c r="F156">
        <v>3</v>
      </c>
      <c r="G156" t="s">
        <v>37</v>
      </c>
      <c r="H156" t="s">
        <v>54</v>
      </c>
      <c r="I156" t="s">
        <v>429</v>
      </c>
      <c r="J156" t="s">
        <v>429</v>
      </c>
      <c r="K156" t="s">
        <v>225</v>
      </c>
      <c r="L156" s="1">
        <v>0.82499999999999996</v>
      </c>
      <c r="M156">
        <v>9.83</v>
      </c>
      <c r="N156" s="1">
        <v>-0.98299999999999998</v>
      </c>
      <c r="O156" t="s">
        <v>175</v>
      </c>
      <c r="P156">
        <v>0.64400000000000002</v>
      </c>
      <c r="Q156" s="1">
        <v>0.18099999999999994</v>
      </c>
      <c r="R156">
        <v>27.56</v>
      </c>
      <c r="S156" s="42">
        <v>-2.7559999999999998</v>
      </c>
      <c r="T156" s="1">
        <v>-1.7729999999999997</v>
      </c>
      <c r="U156">
        <v>80.5</v>
      </c>
      <c r="V156" s="21">
        <v>5086.9962500000001</v>
      </c>
      <c r="W156">
        <v>0.2810559006211179</v>
      </c>
      <c r="X156">
        <v>2.4946566731206741E-5</v>
      </c>
      <c r="Y156">
        <v>1.2690309141202345E-5</v>
      </c>
      <c r="Z156" s="22">
        <v>12.690309141202345</v>
      </c>
      <c r="AA156" s="22">
        <v>7.1575347666115894</v>
      </c>
      <c r="AB156">
        <v>34.301699999999997</v>
      </c>
      <c r="AC156" s="36">
        <v>76.2</v>
      </c>
      <c r="AD156" s="36">
        <v>770</v>
      </c>
      <c r="AE156">
        <v>24.94656673120674</v>
      </c>
      <c r="AF156">
        <v>12.126990262931423</v>
      </c>
    </row>
    <row r="157" spans="1:32" x14ac:dyDescent="0.35">
      <c r="A157" s="2">
        <v>44763</v>
      </c>
      <c r="B157" t="s">
        <v>18</v>
      </c>
      <c r="C157" t="s">
        <v>181</v>
      </c>
      <c r="D157" t="s">
        <v>86</v>
      </c>
      <c r="E157" t="s">
        <v>46</v>
      </c>
      <c r="F157">
        <v>6</v>
      </c>
      <c r="G157" t="s">
        <v>37</v>
      </c>
      <c r="H157" t="s">
        <v>96</v>
      </c>
      <c r="I157" t="s">
        <v>405</v>
      </c>
      <c r="J157" t="s">
        <v>405</v>
      </c>
      <c r="K157" t="s">
        <v>186</v>
      </c>
      <c r="L157" s="1">
        <v>0.77600000000000002</v>
      </c>
      <c r="M157">
        <v>23.75</v>
      </c>
      <c r="N157" s="1">
        <v>-2.375</v>
      </c>
      <c r="O157" t="s">
        <v>187</v>
      </c>
      <c r="P157">
        <v>0.63300000000000001</v>
      </c>
      <c r="Q157" s="1">
        <v>0.14300000000000002</v>
      </c>
      <c r="R157">
        <v>26.27</v>
      </c>
      <c r="S157" s="42">
        <v>-2.6269999999999998</v>
      </c>
      <c r="T157" s="1">
        <v>-0.25199999999999978</v>
      </c>
      <c r="U157">
        <v>91.85</v>
      </c>
      <c r="V157" s="21">
        <v>6622.5916624999991</v>
      </c>
      <c r="W157">
        <v>0.22590837282780413</v>
      </c>
      <c r="X157">
        <v>1.9065037176642635E-5</v>
      </c>
      <c r="Y157">
        <v>1.2625995625128605E-5</v>
      </c>
      <c r="Z157" s="22">
        <v>12.625995625128605</v>
      </c>
      <c r="AA157" s="22">
        <v>50.103157242573872</v>
      </c>
      <c r="AB157">
        <v>31.981100000000001</v>
      </c>
      <c r="AC157" s="13">
        <v>77.599999999999994</v>
      </c>
      <c r="AE157">
        <v>19.065037176642637</v>
      </c>
      <c r="AF157">
        <v>9.9720095924155352</v>
      </c>
    </row>
    <row r="158" spans="1:32" x14ac:dyDescent="0.35">
      <c r="A158" s="2">
        <v>44778</v>
      </c>
      <c r="B158" s="6" t="s">
        <v>18</v>
      </c>
      <c r="C158" s="6" t="s">
        <v>196</v>
      </c>
      <c r="D158" t="s">
        <v>20</v>
      </c>
      <c r="E158" t="s">
        <v>21</v>
      </c>
      <c r="F158">
        <v>6</v>
      </c>
      <c r="G158" t="s">
        <v>28</v>
      </c>
      <c r="H158" t="s">
        <v>92</v>
      </c>
      <c r="I158" t="s">
        <v>420</v>
      </c>
      <c r="J158" t="s">
        <v>420</v>
      </c>
      <c r="K158" t="s">
        <v>207</v>
      </c>
      <c r="L158" s="1">
        <v>0.78600000000000003</v>
      </c>
      <c r="M158">
        <v>5.46</v>
      </c>
      <c r="N158" s="1">
        <v>-0.54600000000000004</v>
      </c>
      <c r="O158" s="6" t="s">
        <v>163</v>
      </c>
      <c r="P158">
        <v>0.61399999999999999</v>
      </c>
      <c r="Q158" s="1">
        <v>0.17200000000000004</v>
      </c>
      <c r="R158">
        <v>19.03</v>
      </c>
      <c r="S158" s="42">
        <v>-1.903</v>
      </c>
      <c r="T158" s="1">
        <v>-1.357</v>
      </c>
      <c r="U158">
        <v>80.3</v>
      </c>
      <c r="V158" s="21">
        <v>5061.75065</v>
      </c>
      <c r="W158">
        <v>0.28013029315960919</v>
      </c>
      <c r="X158">
        <v>2.484546988464802E-5</v>
      </c>
      <c r="Y158">
        <v>1.2576157333817254E-5</v>
      </c>
      <c r="Z158" s="22">
        <v>12.576157333817253</v>
      </c>
      <c r="AA158" s="22">
        <v>9.2676177846847843</v>
      </c>
      <c r="AB158">
        <v>33.254899999999999</v>
      </c>
      <c r="AC158" s="36">
        <v>84.6</v>
      </c>
      <c r="AD158" s="36">
        <v>716</v>
      </c>
      <c r="AE158">
        <v>24.845469884648018</v>
      </c>
      <c r="AF158">
        <v>13.537474712107057</v>
      </c>
    </row>
    <row r="159" spans="1:32" x14ac:dyDescent="0.35">
      <c r="A159" s="2">
        <v>44762</v>
      </c>
      <c r="B159" t="s">
        <v>18</v>
      </c>
      <c r="C159" t="s">
        <v>181</v>
      </c>
      <c r="D159" t="s">
        <v>20</v>
      </c>
      <c r="E159" t="s">
        <v>21</v>
      </c>
      <c r="F159">
        <v>5</v>
      </c>
      <c r="G159" t="s">
        <v>37</v>
      </c>
      <c r="H159" t="s">
        <v>54</v>
      </c>
      <c r="I159" t="s">
        <v>429</v>
      </c>
      <c r="J159" t="s">
        <v>429</v>
      </c>
      <c r="K159" t="s">
        <v>153</v>
      </c>
      <c r="L159" s="1">
        <v>0.79800000000000004</v>
      </c>
      <c r="M159">
        <v>17.09</v>
      </c>
      <c r="N159" s="1">
        <v>-1.7090000000000001</v>
      </c>
      <c r="O159" t="s">
        <v>183</v>
      </c>
      <c r="P159">
        <v>0.624</v>
      </c>
      <c r="Q159" s="1">
        <v>0.17400000000000004</v>
      </c>
      <c r="R159">
        <v>23.32</v>
      </c>
      <c r="S159" s="42">
        <v>-2.3319999999999999</v>
      </c>
      <c r="T159" s="1">
        <v>-0.62299999999999978</v>
      </c>
      <c r="U159">
        <v>80.5</v>
      </c>
      <c r="V159" s="21">
        <v>5086.9962500000001</v>
      </c>
      <c r="W159">
        <v>0.27884615384615391</v>
      </c>
      <c r="X159">
        <v>2.4705341195307642E-5</v>
      </c>
      <c r="Y159">
        <v>1.2567597801550049E-5</v>
      </c>
      <c r="Z159" s="22">
        <v>12.567597801550049</v>
      </c>
      <c r="AA159" s="22">
        <v>20.172709151765737</v>
      </c>
      <c r="AB159">
        <v>34.903799999999997</v>
      </c>
      <c r="AC159" s="36">
        <v>76.2</v>
      </c>
      <c r="AD159" s="36">
        <v>770</v>
      </c>
      <c r="AE159">
        <v>24.705341195307643</v>
      </c>
      <c r="AF159">
        <v>11.020894580054243</v>
      </c>
    </row>
    <row r="160" spans="1:32" x14ac:dyDescent="0.35">
      <c r="A160" s="2">
        <v>44776</v>
      </c>
      <c r="B160" t="s">
        <v>18</v>
      </c>
      <c r="C160" t="s">
        <v>196</v>
      </c>
      <c r="D160" t="s">
        <v>109</v>
      </c>
      <c r="E160" t="s">
        <v>21</v>
      </c>
      <c r="F160">
        <v>16</v>
      </c>
      <c r="G160" t="s">
        <v>37</v>
      </c>
      <c r="H160" t="s">
        <v>121</v>
      </c>
      <c r="I160" t="s">
        <v>451</v>
      </c>
      <c r="J160" t="s">
        <v>451</v>
      </c>
      <c r="K160" t="s">
        <v>134</v>
      </c>
      <c r="L160" s="1">
        <v>0.81599999999999995</v>
      </c>
      <c r="M160">
        <v>4.28</v>
      </c>
      <c r="N160" s="1">
        <v>-0.42800000000000005</v>
      </c>
      <c r="O160" t="s">
        <v>202</v>
      </c>
      <c r="P160">
        <v>0.59299999999999997</v>
      </c>
      <c r="Q160" s="1">
        <v>0.22299999999999998</v>
      </c>
      <c r="R160">
        <v>11.06</v>
      </c>
      <c r="S160" s="42">
        <v>-1.1060000000000001</v>
      </c>
      <c r="T160" s="1">
        <v>-0.67800000000000005</v>
      </c>
      <c r="U160">
        <v>66.3</v>
      </c>
      <c r="V160" s="21">
        <v>3450.6166499999999</v>
      </c>
      <c r="W160">
        <v>0.37605396290050586</v>
      </c>
      <c r="X160">
        <v>3.5700962121793416E-5</v>
      </c>
      <c r="Y160">
        <v>1.231903343184797E-5</v>
      </c>
      <c r="Z160" s="22">
        <v>12.31903343184797</v>
      </c>
      <c r="AA160" s="22">
        <v>18.16966582868432</v>
      </c>
      <c r="AB160">
        <v>28.545300000000001</v>
      </c>
      <c r="AC160" s="36">
        <v>55</v>
      </c>
      <c r="AD160" s="36">
        <v>622</v>
      </c>
      <c r="AE160">
        <v>35.700962121793417</v>
      </c>
      <c r="AF160">
        <v>15.665264505802318</v>
      </c>
    </row>
    <row r="161" spans="1:32" x14ac:dyDescent="0.35">
      <c r="A161" s="2">
        <v>44763</v>
      </c>
      <c r="B161" t="s">
        <v>18</v>
      </c>
      <c r="C161" t="s">
        <v>181</v>
      </c>
      <c r="D161" t="s">
        <v>86</v>
      </c>
      <c r="E161" t="s">
        <v>46</v>
      </c>
      <c r="F161">
        <v>1</v>
      </c>
      <c r="G161" t="s">
        <v>43</v>
      </c>
      <c r="H161" t="s">
        <v>102</v>
      </c>
      <c r="I161" t="s">
        <v>407</v>
      </c>
      <c r="J161" t="s">
        <v>407</v>
      </c>
      <c r="K161" t="s">
        <v>186</v>
      </c>
      <c r="L161" s="1">
        <v>0.77500000000000002</v>
      </c>
      <c r="M161">
        <v>6.94</v>
      </c>
      <c r="N161" s="1">
        <v>-0.69400000000000006</v>
      </c>
      <c r="O161" t="s">
        <v>187</v>
      </c>
      <c r="P161">
        <v>0.84799999999999998</v>
      </c>
      <c r="Q161" s="1">
        <v>-7.2999999999999954E-2</v>
      </c>
      <c r="R161">
        <v>4.7699999999999996</v>
      </c>
      <c r="S161" s="42">
        <v>-0.47699999999999998</v>
      </c>
      <c r="T161" s="1">
        <v>0.21700000000000008</v>
      </c>
      <c r="U161">
        <v>153.6</v>
      </c>
      <c r="V161" s="21">
        <v>18520.473600000001</v>
      </c>
      <c r="W161">
        <v>9.4193548387096718E-2</v>
      </c>
      <c r="X161">
        <v>6.4948183108180854E-6</v>
      </c>
      <c r="Y161">
        <v>1.2028711106230294E-5</v>
      </c>
      <c r="Z161" s="22">
        <v>12.028711106230293</v>
      </c>
      <c r="AA161" s="22">
        <v>55.431848415807785</v>
      </c>
      <c r="AB161">
        <v>31.981100000000001</v>
      </c>
      <c r="AC161" s="13">
        <v>135</v>
      </c>
      <c r="AD161">
        <v>770</v>
      </c>
      <c r="AE161">
        <v>6.4948183108180855</v>
      </c>
      <c r="AF161">
        <v>9.9720095924155352</v>
      </c>
    </row>
    <row r="162" spans="1:32" x14ac:dyDescent="0.35">
      <c r="A162" s="2">
        <v>44762</v>
      </c>
      <c r="B162" t="s">
        <v>18</v>
      </c>
      <c r="C162" t="s">
        <v>181</v>
      </c>
      <c r="D162" t="s">
        <v>20</v>
      </c>
      <c r="E162" t="s">
        <v>21</v>
      </c>
      <c r="F162">
        <v>1</v>
      </c>
      <c r="G162" t="s">
        <v>27</v>
      </c>
      <c r="H162" t="s">
        <v>167</v>
      </c>
      <c r="I162" t="s">
        <v>488</v>
      </c>
      <c r="J162" t="s">
        <v>488</v>
      </c>
      <c r="K162" t="s">
        <v>153</v>
      </c>
      <c r="L162" s="1">
        <v>0.497</v>
      </c>
      <c r="M162">
        <v>3.23</v>
      </c>
      <c r="N162" s="1">
        <v>-0.32300000000000001</v>
      </c>
      <c r="O162" t="s">
        <v>183</v>
      </c>
      <c r="P162">
        <v>0.439</v>
      </c>
      <c r="Q162" s="1">
        <v>5.7999999999999996E-2</v>
      </c>
      <c r="R162">
        <v>8.75</v>
      </c>
      <c r="S162" s="42">
        <v>-0.875</v>
      </c>
      <c r="T162" s="1">
        <v>-0.55200000000000005</v>
      </c>
      <c r="U162">
        <v>124.6</v>
      </c>
      <c r="V162" s="21">
        <v>12187.250599999999</v>
      </c>
      <c r="W162">
        <v>0.13211845102505693</v>
      </c>
      <c r="X162">
        <v>9.8503802805247693E-6</v>
      </c>
      <c r="Y162">
        <v>1.2004905298405365E-5</v>
      </c>
      <c r="Z162" s="22">
        <v>12.004905298405365</v>
      </c>
      <c r="AA162" s="22">
        <v>21.748016844937254</v>
      </c>
      <c r="AB162">
        <v>34.903799999999997</v>
      </c>
      <c r="AC162" s="36">
        <v>107.9</v>
      </c>
      <c r="AD162" s="36">
        <v>840</v>
      </c>
      <c r="AE162">
        <v>9.8503802805247691</v>
      </c>
      <c r="AF162">
        <v>11.020894580054243</v>
      </c>
    </row>
    <row r="163" spans="1:32" x14ac:dyDescent="0.35">
      <c r="A163" s="2">
        <v>44723</v>
      </c>
      <c r="B163" t="s">
        <v>18</v>
      </c>
      <c r="C163" t="s">
        <v>19</v>
      </c>
      <c r="D163" t="s">
        <v>133</v>
      </c>
      <c r="E163" t="s">
        <v>46</v>
      </c>
      <c r="F163">
        <v>7</v>
      </c>
      <c r="G163" t="s">
        <v>33</v>
      </c>
      <c r="H163" t="s">
        <v>89</v>
      </c>
      <c r="I163" t="s">
        <v>478</v>
      </c>
      <c r="J163" t="s">
        <v>478</v>
      </c>
      <c r="K163" t="s">
        <v>134</v>
      </c>
      <c r="L163" s="1">
        <v>0.58099999999999996</v>
      </c>
      <c r="M163">
        <v>3.12</v>
      </c>
      <c r="N163" s="1">
        <v>-0.312</v>
      </c>
      <c r="O163" t="s">
        <v>135</v>
      </c>
      <c r="P163">
        <v>0.44900000000000001</v>
      </c>
      <c r="Q163" s="1">
        <v>0.13199999999999995</v>
      </c>
      <c r="R163">
        <v>7.53</v>
      </c>
      <c r="S163" s="42">
        <v>-0.753</v>
      </c>
      <c r="T163" s="1">
        <v>-0.441</v>
      </c>
      <c r="U163">
        <v>75.5</v>
      </c>
      <c r="V163" s="21">
        <v>4474.69625</v>
      </c>
      <c r="W163">
        <v>0.29398663697104666</v>
      </c>
      <c r="X163">
        <v>2.6366848568268059E-5</v>
      </c>
      <c r="Y163">
        <v>1.1798363841274694E-5</v>
      </c>
      <c r="Z163" s="22">
        <v>11.798363841274695</v>
      </c>
      <c r="AA163" s="22">
        <v>26.753659504024249</v>
      </c>
      <c r="AB163">
        <v>31.959900000000001</v>
      </c>
      <c r="AC163">
        <v>70.599999999999994</v>
      </c>
      <c r="AD163">
        <v>700</v>
      </c>
      <c r="AE163">
        <v>26.366848568268061</v>
      </c>
      <c r="AF163">
        <v>10.416666666666666</v>
      </c>
    </row>
    <row r="164" spans="1:32" x14ac:dyDescent="0.35">
      <c r="A164" s="2">
        <v>44733</v>
      </c>
      <c r="B164" t="s">
        <v>18</v>
      </c>
      <c r="C164" t="s">
        <v>141</v>
      </c>
      <c r="D164" t="s">
        <v>133</v>
      </c>
      <c r="E164" t="s">
        <v>46</v>
      </c>
      <c r="F164">
        <v>15</v>
      </c>
      <c r="G164" t="s">
        <v>28</v>
      </c>
      <c r="H164" t="s">
        <v>44</v>
      </c>
      <c r="I164" t="s">
        <v>472</v>
      </c>
      <c r="J164" t="s">
        <v>472</v>
      </c>
      <c r="K164" t="s">
        <v>143</v>
      </c>
      <c r="L164" s="1">
        <v>0.78</v>
      </c>
      <c r="M164">
        <v>7.78</v>
      </c>
      <c r="N164" s="1">
        <v>-0.77800000000000002</v>
      </c>
      <c r="O164" t="s">
        <v>144</v>
      </c>
      <c r="P164">
        <v>0.61599999999999999</v>
      </c>
      <c r="Q164" s="1">
        <v>0.16400000000000003</v>
      </c>
      <c r="R164">
        <v>19.48</v>
      </c>
      <c r="S164" s="42">
        <v>-1.948</v>
      </c>
      <c r="T164" s="1">
        <v>-1.17</v>
      </c>
      <c r="U164">
        <v>80</v>
      </c>
      <c r="V164" s="21">
        <v>5024</v>
      </c>
      <c r="W164">
        <v>0.26623376623376627</v>
      </c>
      <c r="X164">
        <v>2.3337045968348584E-5</v>
      </c>
      <c r="Y164">
        <v>1.1724531894498328E-5</v>
      </c>
      <c r="Z164" s="22">
        <v>11.724531894498329</v>
      </c>
      <c r="AA164" s="22">
        <v>10.020967431195153</v>
      </c>
      <c r="AB164">
        <v>30.972899999999999</v>
      </c>
      <c r="AC164">
        <v>77.099999999999994</v>
      </c>
      <c r="AD164">
        <v>720</v>
      </c>
      <c r="AE164">
        <v>23.337045968348583</v>
      </c>
      <c r="AF164">
        <v>8.9642857142857135</v>
      </c>
    </row>
    <row r="165" spans="1:32" x14ac:dyDescent="0.35">
      <c r="A165" s="2">
        <v>44792</v>
      </c>
      <c r="B165" s="6" t="s">
        <v>18</v>
      </c>
      <c r="C165" s="6" t="s">
        <v>214</v>
      </c>
      <c r="D165" t="s">
        <v>20</v>
      </c>
      <c r="E165" t="s">
        <v>21</v>
      </c>
      <c r="F165">
        <v>15</v>
      </c>
      <c r="G165" t="s">
        <v>29</v>
      </c>
      <c r="H165" t="s">
        <v>76</v>
      </c>
      <c r="I165" t="s">
        <v>427</v>
      </c>
      <c r="J165" t="s">
        <v>427</v>
      </c>
      <c r="K165" t="s">
        <v>227</v>
      </c>
      <c r="L165" s="1">
        <v>0.53800000000000003</v>
      </c>
      <c r="M165">
        <v>10.72</v>
      </c>
      <c r="N165" s="1">
        <v>-1.0720000000000001</v>
      </c>
      <c r="O165" t="s">
        <v>228</v>
      </c>
      <c r="P165">
        <v>0.41699999999999998</v>
      </c>
      <c r="Q165" s="1">
        <v>0.12100000000000005</v>
      </c>
      <c r="R165">
        <v>33.840000000000003</v>
      </c>
      <c r="S165" s="42">
        <v>-3.3840000000000003</v>
      </c>
      <c r="T165" s="1">
        <v>-2.3120000000000003</v>
      </c>
      <c r="U165">
        <v>75.5</v>
      </c>
      <c r="V165" s="21">
        <v>4474.69625</v>
      </c>
      <c r="W165">
        <v>0.29016786570743419</v>
      </c>
      <c r="X165">
        <v>2.5945871841553677E-5</v>
      </c>
      <c r="Y165">
        <v>1.1609989543238083E-5</v>
      </c>
      <c r="Z165" s="22">
        <v>11.609989543238083</v>
      </c>
      <c r="AA165" s="22">
        <v>5.0216217747569551</v>
      </c>
      <c r="AB165">
        <v>34.301699999999997</v>
      </c>
      <c r="AC165" s="36">
        <v>71.3</v>
      </c>
      <c r="AD165" s="36">
        <v>778</v>
      </c>
      <c r="AE165">
        <v>25.945871841553675</v>
      </c>
      <c r="AF165">
        <v>12.126990262931423</v>
      </c>
    </row>
    <row r="166" spans="1:32" x14ac:dyDescent="0.35">
      <c r="A166" s="2">
        <v>44750</v>
      </c>
      <c r="B166" t="s">
        <v>18</v>
      </c>
      <c r="C166" t="s">
        <v>155</v>
      </c>
      <c r="D166" t="s">
        <v>133</v>
      </c>
      <c r="E166" t="s">
        <v>46</v>
      </c>
      <c r="F166">
        <v>7</v>
      </c>
      <c r="G166" t="s">
        <v>29</v>
      </c>
      <c r="H166" t="s">
        <v>52</v>
      </c>
      <c r="I166" t="s">
        <v>481</v>
      </c>
      <c r="J166" t="s">
        <v>481</v>
      </c>
      <c r="K166" t="s">
        <v>177</v>
      </c>
      <c r="L166" s="1">
        <v>0.61199999999999999</v>
      </c>
      <c r="M166">
        <v>22.15</v>
      </c>
      <c r="N166" s="1">
        <v>-2.2149999999999999</v>
      </c>
      <c r="O166" t="s">
        <v>178</v>
      </c>
      <c r="P166">
        <v>0.50900000000000001</v>
      </c>
      <c r="Q166" s="1">
        <v>0.10299999999999998</v>
      </c>
      <c r="R166">
        <v>32.54</v>
      </c>
      <c r="S166" s="42">
        <v>-3.254</v>
      </c>
      <c r="T166" s="1">
        <v>-1.0390000000000001</v>
      </c>
      <c r="U166">
        <v>93.95</v>
      </c>
      <c r="V166" s="21">
        <v>6928.8829625000008</v>
      </c>
      <c r="W166">
        <v>0.20235756385068759</v>
      </c>
      <c r="X166">
        <v>1.6648687246241517E-5</v>
      </c>
      <c r="Y166">
        <v>1.153568054084739E-5</v>
      </c>
      <c r="Z166" s="22">
        <v>11.535680540847389</v>
      </c>
      <c r="AA166" s="22">
        <v>11.102676170209227</v>
      </c>
      <c r="AB166">
        <v>33.388599999999997</v>
      </c>
      <c r="AC166">
        <v>79.7</v>
      </c>
      <c r="AD166">
        <v>858</v>
      </c>
      <c r="AE166">
        <v>16.648687246241519</v>
      </c>
      <c r="AF166">
        <v>6.9702991452991538</v>
      </c>
    </row>
    <row r="167" spans="1:32" x14ac:dyDescent="0.35">
      <c r="A167" s="2">
        <v>44779</v>
      </c>
      <c r="B167" s="6" t="s">
        <v>18</v>
      </c>
      <c r="C167" s="6" t="s">
        <v>196</v>
      </c>
      <c r="D167" t="s">
        <v>20</v>
      </c>
      <c r="E167" t="s">
        <v>21</v>
      </c>
      <c r="F167">
        <v>2</v>
      </c>
      <c r="G167" t="s">
        <v>37</v>
      </c>
      <c r="H167" t="s">
        <v>54</v>
      </c>
      <c r="I167" t="s">
        <v>429</v>
      </c>
      <c r="J167" t="s">
        <v>429</v>
      </c>
      <c r="K167" t="s">
        <v>117</v>
      </c>
      <c r="L167" s="1">
        <v>0.80700000000000005</v>
      </c>
      <c r="M167">
        <v>5.7</v>
      </c>
      <c r="N167" s="1">
        <v>-0.57000000000000006</v>
      </c>
      <c r="O167" s="6" t="s">
        <v>213</v>
      </c>
      <c r="P167">
        <v>0.64100000000000001</v>
      </c>
      <c r="Q167" s="1">
        <v>0.16600000000000004</v>
      </c>
      <c r="R167">
        <v>22.12</v>
      </c>
      <c r="S167" s="42">
        <v>-2.2120000000000002</v>
      </c>
      <c r="T167" s="1">
        <v>-1.6420000000000001</v>
      </c>
      <c r="U167">
        <v>80.5</v>
      </c>
      <c r="V167" s="21">
        <v>5086.9962500000001</v>
      </c>
      <c r="W167">
        <v>0.25897035881435265</v>
      </c>
      <c r="X167">
        <v>2.2555776542517535E-5</v>
      </c>
      <c r="Y167">
        <v>1.1474115068762467E-5</v>
      </c>
      <c r="Z167" s="22">
        <v>11.474115068762467</v>
      </c>
      <c r="AA167" s="22">
        <v>6.9878898104521721</v>
      </c>
      <c r="AB167">
        <v>31.516500000000001</v>
      </c>
      <c r="AC167" s="36">
        <v>76.2</v>
      </c>
      <c r="AD167" s="36">
        <v>770</v>
      </c>
      <c r="AE167">
        <v>22.555776542517535</v>
      </c>
      <c r="AF167">
        <v>13.38048963335333</v>
      </c>
    </row>
    <row r="168" spans="1:32" x14ac:dyDescent="0.35">
      <c r="A168" s="2">
        <v>44734</v>
      </c>
      <c r="B168" t="s">
        <v>18</v>
      </c>
      <c r="C168" t="s">
        <v>141</v>
      </c>
      <c r="D168" t="s">
        <v>123</v>
      </c>
      <c r="E168" t="s">
        <v>21</v>
      </c>
      <c r="F168">
        <v>5</v>
      </c>
      <c r="G168" t="s">
        <v>41</v>
      </c>
      <c r="H168" t="s">
        <v>127</v>
      </c>
      <c r="I168" t="s">
        <v>464</v>
      </c>
      <c r="J168" t="s">
        <v>464</v>
      </c>
      <c r="K168" t="s">
        <v>142</v>
      </c>
      <c r="L168" s="1">
        <v>0.83899999999999997</v>
      </c>
      <c r="M168">
        <v>3.02</v>
      </c>
      <c r="N168" s="1">
        <v>-0.30199999999999999</v>
      </c>
      <c r="O168" t="s">
        <v>149</v>
      </c>
      <c r="P168">
        <v>0.65800000000000003</v>
      </c>
      <c r="Q168" s="1">
        <v>0.18099999999999994</v>
      </c>
      <c r="R168">
        <v>12.28</v>
      </c>
      <c r="S168" s="42">
        <v>-1.228</v>
      </c>
      <c r="T168" s="1">
        <v>-0.92599999999999993</v>
      </c>
      <c r="U168">
        <v>77.400000000000006</v>
      </c>
      <c r="V168" s="21">
        <v>4702.7466000000013</v>
      </c>
      <c r="W168">
        <v>0.2750759878419452</v>
      </c>
      <c r="X168">
        <v>2.4294793500190601E-5</v>
      </c>
      <c r="Y168">
        <v>1.1425225753072349E-5</v>
      </c>
      <c r="Z168" s="22">
        <v>11.425225753072349</v>
      </c>
      <c r="AA168" s="22">
        <v>12.338256752777916</v>
      </c>
      <c r="AB168">
        <v>31.695499999999999</v>
      </c>
      <c r="AC168" s="36">
        <v>73</v>
      </c>
      <c r="AD168" s="36">
        <v>800</v>
      </c>
      <c r="AE168">
        <v>24.2947935001906</v>
      </c>
      <c r="AF168">
        <v>14.662698412698415</v>
      </c>
    </row>
    <row r="169" spans="1:32" x14ac:dyDescent="0.35">
      <c r="A169" s="2">
        <v>44764</v>
      </c>
      <c r="B169" t="s">
        <v>18</v>
      </c>
      <c r="C169" t="s">
        <v>181</v>
      </c>
      <c r="D169" t="s">
        <v>109</v>
      </c>
      <c r="E169" t="s">
        <v>21</v>
      </c>
      <c r="F169">
        <v>13</v>
      </c>
      <c r="G169" t="s">
        <v>41</v>
      </c>
      <c r="H169" t="s">
        <v>116</v>
      </c>
      <c r="I169" t="s">
        <v>449</v>
      </c>
      <c r="J169" t="s">
        <v>449</v>
      </c>
      <c r="K169" t="s">
        <v>193</v>
      </c>
      <c r="L169" s="1">
        <v>0.74299999999999999</v>
      </c>
      <c r="M169">
        <v>14.63</v>
      </c>
      <c r="N169" s="1">
        <v>-1.4630000000000001</v>
      </c>
      <c r="O169" t="s">
        <v>163</v>
      </c>
      <c r="P169">
        <v>0.59499999999999997</v>
      </c>
      <c r="Q169" s="1">
        <v>0.14800000000000002</v>
      </c>
      <c r="R169">
        <v>22.43</v>
      </c>
      <c r="S169" s="42">
        <v>-2.2429999999999999</v>
      </c>
      <c r="T169" s="1">
        <v>-0.7799999999999998</v>
      </c>
      <c r="U169">
        <v>82.3</v>
      </c>
      <c r="V169" s="21">
        <v>5317.0326500000001</v>
      </c>
      <c r="W169">
        <v>0.24873949579831936</v>
      </c>
      <c r="X169">
        <v>2.1463905532103319E-5</v>
      </c>
      <c r="Y169">
        <v>1.1412428651070897E-5</v>
      </c>
      <c r="Z169" s="22">
        <v>11.412428651070897</v>
      </c>
      <c r="AA169" s="22">
        <v>14.631318783424231</v>
      </c>
      <c r="AB169">
        <v>34.764699999999998</v>
      </c>
      <c r="AC169" s="36">
        <v>77.3</v>
      </c>
      <c r="AD169" s="36">
        <v>705</v>
      </c>
      <c r="AE169">
        <v>21.463905532103318</v>
      </c>
      <c r="AF169">
        <v>12.394095238095241</v>
      </c>
    </row>
    <row r="170" spans="1:32" x14ac:dyDescent="0.35">
      <c r="A170" s="2">
        <v>44792</v>
      </c>
      <c r="B170" s="6" t="s">
        <v>18</v>
      </c>
      <c r="C170" s="6" t="s">
        <v>214</v>
      </c>
      <c r="D170" t="s">
        <v>20</v>
      </c>
      <c r="E170" t="s">
        <v>21</v>
      </c>
      <c r="F170">
        <v>1</v>
      </c>
      <c r="G170" t="s">
        <v>30</v>
      </c>
      <c r="H170" t="s">
        <v>166</v>
      </c>
      <c r="I170" t="s">
        <v>422</v>
      </c>
      <c r="J170" t="s">
        <v>422</v>
      </c>
      <c r="K170" t="s">
        <v>225</v>
      </c>
      <c r="L170" s="1">
        <v>0.54700000000000004</v>
      </c>
      <c r="M170">
        <v>11.21</v>
      </c>
      <c r="N170" s="1">
        <v>-1.121</v>
      </c>
      <c r="O170" t="s">
        <v>175</v>
      </c>
      <c r="P170">
        <v>0.50600000000000001</v>
      </c>
      <c r="Q170" s="1">
        <v>4.1000000000000036E-2</v>
      </c>
      <c r="R170">
        <v>11.98</v>
      </c>
      <c r="S170" s="42">
        <v>-1.198</v>
      </c>
      <c r="T170" s="1">
        <v>-7.6999999999999957E-2</v>
      </c>
      <c r="U170">
        <v>163.95</v>
      </c>
      <c r="V170" s="21">
        <v>21100.487962499999</v>
      </c>
      <c r="W170">
        <v>8.1027667984189797E-2</v>
      </c>
      <c r="X170">
        <v>5.3960330721106346E-6</v>
      </c>
      <c r="Y170">
        <v>1.1385893088332234E-5</v>
      </c>
      <c r="Z170" s="22">
        <v>11.385893088332235</v>
      </c>
      <c r="AA170" s="22">
        <v>147.86874140691222</v>
      </c>
      <c r="AB170">
        <v>34.301699999999997</v>
      </c>
      <c r="AC170" s="36">
        <v>147.1</v>
      </c>
      <c r="AD170" s="36">
        <v>921</v>
      </c>
      <c r="AE170">
        <v>5.3960330721106349</v>
      </c>
      <c r="AF170">
        <v>12.126990262931423</v>
      </c>
    </row>
    <row r="171" spans="1:32" x14ac:dyDescent="0.35">
      <c r="A171" s="2">
        <v>44778</v>
      </c>
      <c r="B171" s="6" t="s">
        <v>18</v>
      </c>
      <c r="C171" s="6" t="s">
        <v>196</v>
      </c>
      <c r="D171" t="s">
        <v>86</v>
      </c>
      <c r="E171" t="s">
        <v>46</v>
      </c>
      <c r="F171">
        <v>6</v>
      </c>
      <c r="G171" t="s">
        <v>94</v>
      </c>
      <c r="H171" t="s">
        <v>95</v>
      </c>
      <c r="I171" t="s">
        <v>394</v>
      </c>
      <c r="J171" t="s">
        <v>394</v>
      </c>
      <c r="K171" t="s">
        <v>208</v>
      </c>
      <c r="L171" s="1">
        <v>0.98499999999999999</v>
      </c>
      <c r="M171">
        <v>1.1599999999999999</v>
      </c>
      <c r="N171" s="1">
        <v>-0.11599999999999999</v>
      </c>
      <c r="O171" s="6" t="s">
        <v>168</v>
      </c>
      <c r="P171">
        <v>0.78100000000000003</v>
      </c>
      <c r="Q171" s="1">
        <v>0.20399999999999996</v>
      </c>
      <c r="R171">
        <v>9.68</v>
      </c>
      <c r="S171" s="42">
        <v>-0.96799999999999997</v>
      </c>
      <c r="T171" s="1">
        <v>-0.85199999999999998</v>
      </c>
      <c r="U171">
        <v>79.349999999999994</v>
      </c>
      <c r="V171" s="21">
        <v>4942.6916624999994</v>
      </c>
      <c r="W171">
        <v>0.26120358514724706</v>
      </c>
      <c r="X171">
        <v>2.2795455503716923E-5</v>
      </c>
      <c r="Y171">
        <v>1.1267090786111136E-5</v>
      </c>
      <c r="Z171" s="22">
        <v>11.267090786111137</v>
      </c>
      <c r="AA171" s="22">
        <v>13.22428496022434</v>
      </c>
      <c r="AB171">
        <v>33.254899999999999</v>
      </c>
      <c r="AC171" s="13">
        <v>63.2</v>
      </c>
      <c r="AD171" s="13">
        <v>602</v>
      </c>
      <c r="AE171">
        <v>22.795455503716923</v>
      </c>
      <c r="AF171">
        <v>11.958942411336949</v>
      </c>
    </row>
    <row r="172" spans="1:32" x14ac:dyDescent="0.35">
      <c r="A172" s="2">
        <v>44776</v>
      </c>
      <c r="B172" t="s">
        <v>18</v>
      </c>
      <c r="C172" t="s">
        <v>196</v>
      </c>
      <c r="D172" t="s">
        <v>133</v>
      </c>
      <c r="E172" t="s">
        <v>46</v>
      </c>
      <c r="F172">
        <v>2</v>
      </c>
      <c r="G172" t="s">
        <v>28</v>
      </c>
      <c r="H172" t="s">
        <v>44</v>
      </c>
      <c r="I172" t="s">
        <v>472</v>
      </c>
      <c r="J172" t="s">
        <v>472</v>
      </c>
      <c r="K172" t="s">
        <v>199</v>
      </c>
      <c r="L172" s="1">
        <v>0.81499999999999995</v>
      </c>
      <c r="M172">
        <v>5.98</v>
      </c>
      <c r="N172" s="1">
        <v>-0.59800000000000009</v>
      </c>
      <c r="O172" t="s">
        <v>200</v>
      </c>
      <c r="P172">
        <v>0.64800000000000002</v>
      </c>
      <c r="Q172" s="1">
        <v>0.16699999999999993</v>
      </c>
      <c r="R172">
        <v>6.94</v>
      </c>
      <c r="S172" s="42">
        <v>-0.69400000000000006</v>
      </c>
      <c r="T172" s="1">
        <v>-9.5999999999999974E-2</v>
      </c>
      <c r="U172">
        <v>80</v>
      </c>
      <c r="V172" s="21">
        <v>5024</v>
      </c>
      <c r="W172">
        <v>0.25771604938271592</v>
      </c>
      <c r="X172">
        <v>2.2421367916036369E-5</v>
      </c>
      <c r="Y172">
        <v>1.1264495241016671E-5</v>
      </c>
      <c r="Z172" s="22">
        <v>11.26449524101667</v>
      </c>
      <c r="AA172" s="22">
        <v>117.33849209392368</v>
      </c>
      <c r="AB172">
        <v>28.545300000000001</v>
      </c>
      <c r="AC172">
        <v>77.099999999999994</v>
      </c>
      <c r="AD172">
        <v>720</v>
      </c>
      <c r="AE172">
        <v>22.42136791603637</v>
      </c>
      <c r="AF172">
        <v>8.0311143168665637</v>
      </c>
    </row>
    <row r="173" spans="1:32" x14ac:dyDescent="0.35">
      <c r="A173" s="2">
        <v>44722</v>
      </c>
      <c r="B173" t="s">
        <v>18</v>
      </c>
      <c r="C173" t="s">
        <v>19</v>
      </c>
      <c r="D173" t="s">
        <v>123</v>
      </c>
      <c r="E173" t="s">
        <v>21</v>
      </c>
      <c r="F173">
        <v>11</v>
      </c>
      <c r="G173" t="s">
        <v>39</v>
      </c>
      <c r="H173" t="s">
        <v>131</v>
      </c>
      <c r="I173" t="s">
        <v>455</v>
      </c>
      <c r="J173" t="s">
        <v>455</v>
      </c>
      <c r="K173" t="s">
        <v>128</v>
      </c>
      <c r="L173" s="1">
        <v>0.78800000000000003</v>
      </c>
      <c r="M173">
        <v>0.98</v>
      </c>
      <c r="N173" s="1">
        <v>-9.8000000000000004E-2</v>
      </c>
      <c r="O173" t="s">
        <v>129</v>
      </c>
      <c r="P173">
        <v>0.63800000000000001</v>
      </c>
      <c r="Q173" s="1">
        <v>0.15000000000000002</v>
      </c>
      <c r="R173" s="6">
        <v>16.670000000000002</v>
      </c>
      <c r="S173" s="42">
        <v>-1.6670000000000003</v>
      </c>
      <c r="T173" s="1">
        <v>-1.5690000000000002</v>
      </c>
      <c r="U173">
        <v>84.55</v>
      </c>
      <c r="V173" s="21">
        <v>5611.7314624999999</v>
      </c>
      <c r="W173">
        <v>0.23510971786833859</v>
      </c>
      <c r="X173">
        <v>2.0025392902207458E-5</v>
      </c>
      <c r="Y173">
        <v>1.1237712739824179E-5</v>
      </c>
      <c r="Z173" s="22">
        <v>11.237712739824179</v>
      </c>
      <c r="AA173" s="22">
        <v>7.1623408156941863</v>
      </c>
      <c r="AB173">
        <v>27.385200000000001</v>
      </c>
      <c r="AC173" s="36">
        <v>90</v>
      </c>
      <c r="AD173" s="36">
        <v>650</v>
      </c>
      <c r="AE173">
        <v>20.025392902207457</v>
      </c>
      <c r="AF173">
        <v>16.475333333333335</v>
      </c>
    </row>
    <row r="174" spans="1:32" x14ac:dyDescent="0.35">
      <c r="A174" s="2">
        <v>44791</v>
      </c>
      <c r="B174" s="6" t="s">
        <v>18</v>
      </c>
      <c r="C174" s="6" t="s">
        <v>214</v>
      </c>
      <c r="D174" t="s">
        <v>86</v>
      </c>
      <c r="E174" t="s">
        <v>46</v>
      </c>
      <c r="F174">
        <v>14</v>
      </c>
      <c r="G174" t="s">
        <v>30</v>
      </c>
      <c r="H174" t="s">
        <v>90</v>
      </c>
      <c r="I174" t="s">
        <v>400</v>
      </c>
      <c r="J174" t="s">
        <v>400</v>
      </c>
      <c r="K174" t="s">
        <v>23</v>
      </c>
      <c r="L174" s="1">
        <v>0.63900000000000001</v>
      </c>
      <c r="M174">
        <v>5.65</v>
      </c>
      <c r="N174" s="1">
        <v>-0.56500000000000006</v>
      </c>
      <c r="O174" t="s">
        <v>224</v>
      </c>
      <c r="P174">
        <v>0.51500000000000001</v>
      </c>
      <c r="Q174" s="1">
        <v>0.124</v>
      </c>
      <c r="R174">
        <v>11.06</v>
      </c>
      <c r="S174" s="42">
        <v>-1.1060000000000001</v>
      </c>
      <c r="T174" s="1">
        <v>-0.54100000000000004</v>
      </c>
      <c r="U174">
        <v>83.3</v>
      </c>
      <c r="V174" s="21">
        <v>5447.0286500000002</v>
      </c>
      <c r="W174">
        <v>0.24077669902912621</v>
      </c>
      <c r="X174">
        <v>2.0621220060983069E-5</v>
      </c>
      <c r="Y174">
        <v>1.1232437647012951E-5</v>
      </c>
      <c r="Z174" s="22">
        <v>11.232437647012951</v>
      </c>
      <c r="AA174" s="22">
        <v>20.762361639580313</v>
      </c>
      <c r="AB174">
        <v>28.894600000000001</v>
      </c>
      <c r="AC174" s="13">
        <v>57.9</v>
      </c>
      <c r="AD174" s="13">
        <v>680</v>
      </c>
      <c r="AE174">
        <v>20.62122006098307</v>
      </c>
      <c r="AF174">
        <v>11.459908061879579</v>
      </c>
    </row>
    <row r="175" spans="1:32" x14ac:dyDescent="0.35">
      <c r="A175" s="2">
        <v>44750</v>
      </c>
      <c r="B175" t="s">
        <v>18</v>
      </c>
      <c r="C175" t="s">
        <v>155</v>
      </c>
      <c r="D175" t="s">
        <v>123</v>
      </c>
      <c r="E175" t="s">
        <v>21</v>
      </c>
      <c r="F175">
        <v>3</v>
      </c>
      <c r="G175" t="s">
        <v>29</v>
      </c>
      <c r="H175" t="s">
        <v>124</v>
      </c>
      <c r="I175" t="s">
        <v>465</v>
      </c>
      <c r="J175" t="s">
        <v>465</v>
      </c>
      <c r="K175" t="s">
        <v>134</v>
      </c>
      <c r="L175" s="1">
        <v>0.80300000000000005</v>
      </c>
      <c r="M175">
        <v>13.35</v>
      </c>
      <c r="N175" s="1">
        <v>-1.335</v>
      </c>
      <c r="O175" t="s">
        <v>179</v>
      </c>
      <c r="P175">
        <v>0.60699999999999998</v>
      </c>
      <c r="Q175" s="1">
        <v>0.19600000000000006</v>
      </c>
      <c r="R175">
        <v>24.13</v>
      </c>
      <c r="S175" s="42">
        <v>-2.4129999999999998</v>
      </c>
      <c r="T175" s="1">
        <v>-1.0779999999999998</v>
      </c>
      <c r="U175">
        <v>69.05</v>
      </c>
      <c r="V175" s="21">
        <v>3742.8034624999996</v>
      </c>
      <c r="W175">
        <v>0.32289950576606269</v>
      </c>
      <c r="X175">
        <v>2.9594356868790647E-5</v>
      </c>
      <c r="Y175">
        <v>1.1076586135897028E-5</v>
      </c>
      <c r="Z175" s="22">
        <v>11.076586135897028</v>
      </c>
      <c r="AA175" s="22">
        <v>10.275126285618766</v>
      </c>
      <c r="AB175">
        <v>33.388599999999997</v>
      </c>
      <c r="AC175" s="36">
        <v>55.9</v>
      </c>
      <c r="AD175" s="36">
        <v>590</v>
      </c>
      <c r="AE175">
        <v>29.594356868790648</v>
      </c>
      <c r="AF175">
        <v>10.019670781892938</v>
      </c>
    </row>
    <row r="176" spans="1:32" x14ac:dyDescent="0.35">
      <c r="A176" s="2">
        <v>44762</v>
      </c>
      <c r="B176" t="s">
        <v>18</v>
      </c>
      <c r="C176" t="s">
        <v>181</v>
      </c>
      <c r="D176" t="s">
        <v>20</v>
      </c>
      <c r="E176" t="s">
        <v>21</v>
      </c>
      <c r="F176">
        <v>6</v>
      </c>
      <c r="G176" t="s">
        <v>29</v>
      </c>
      <c r="H176" t="s">
        <v>76</v>
      </c>
      <c r="I176" t="s">
        <v>427</v>
      </c>
      <c r="J176" t="s">
        <v>427</v>
      </c>
      <c r="K176" t="s">
        <v>153</v>
      </c>
      <c r="L176" s="1">
        <v>0.59599999999999997</v>
      </c>
      <c r="M176" t="s">
        <v>103</v>
      </c>
      <c r="N176" s="1" t="s">
        <v>103</v>
      </c>
      <c r="O176" t="s">
        <v>183</v>
      </c>
      <c r="P176">
        <v>0.46800000000000003</v>
      </c>
      <c r="Q176" s="1">
        <v>0.12799999999999995</v>
      </c>
      <c r="R176">
        <v>34.15</v>
      </c>
      <c r="S176" s="42">
        <v>-3.415</v>
      </c>
      <c r="T176" s="1" t="s">
        <v>103</v>
      </c>
      <c r="U176">
        <v>75.5</v>
      </c>
      <c r="V176" s="21">
        <v>4474.69625</v>
      </c>
      <c r="W176">
        <v>0.27350427350427337</v>
      </c>
      <c r="X176">
        <v>2.4124026057147727E-5</v>
      </c>
      <c r="Y176">
        <v>1.0794768893282121E-5</v>
      </c>
      <c r="Z176" s="22">
        <v>10.794768893282122</v>
      </c>
      <c r="AA176" s="22" t="s">
        <v>103</v>
      </c>
      <c r="AB176">
        <v>34.903799999999997</v>
      </c>
      <c r="AC176" s="36">
        <v>71.3</v>
      </c>
      <c r="AD176" s="36">
        <v>778</v>
      </c>
      <c r="AE176">
        <v>24.124026057147727</v>
      </c>
      <c r="AF176">
        <v>11.020894580054243</v>
      </c>
    </row>
    <row r="177" spans="1:32" x14ac:dyDescent="0.35">
      <c r="A177" s="2">
        <v>44790</v>
      </c>
      <c r="B177" s="6" t="s">
        <v>18</v>
      </c>
      <c r="C177" s="6" t="s">
        <v>214</v>
      </c>
      <c r="D177" t="s">
        <v>123</v>
      </c>
      <c r="E177" t="s">
        <v>21</v>
      </c>
      <c r="F177">
        <v>5</v>
      </c>
      <c r="G177" t="s">
        <v>29</v>
      </c>
      <c r="H177" t="s">
        <v>124</v>
      </c>
      <c r="I177" t="s">
        <v>465</v>
      </c>
      <c r="J177" t="s">
        <v>465</v>
      </c>
      <c r="K177" t="s">
        <v>69</v>
      </c>
      <c r="L177" s="1">
        <v>0.79600000000000004</v>
      </c>
      <c r="M177">
        <v>22.65</v>
      </c>
      <c r="N177" s="1">
        <v>-2.2649999999999997</v>
      </c>
      <c r="O177" t="s">
        <v>129</v>
      </c>
      <c r="P177">
        <v>0.60499999999999998</v>
      </c>
      <c r="Q177" s="1">
        <v>0.19100000000000006</v>
      </c>
      <c r="R177">
        <v>34.24</v>
      </c>
      <c r="S177" s="42">
        <v>-3.4240000000000004</v>
      </c>
      <c r="T177" s="1">
        <v>-1.1590000000000007</v>
      </c>
      <c r="U177">
        <v>69.05</v>
      </c>
      <c r="V177" s="21">
        <v>3742.8034624999996</v>
      </c>
      <c r="W177">
        <v>0.3157024793388431</v>
      </c>
      <c r="X177">
        <v>2.8784465555973341E-5</v>
      </c>
      <c r="Y177">
        <v>1.0773459734910898E-5</v>
      </c>
      <c r="Z177" s="22">
        <v>10.773459734910899</v>
      </c>
      <c r="AA177" s="22">
        <v>9.2954786323648779</v>
      </c>
      <c r="AB177">
        <v>32.178800000000003</v>
      </c>
      <c r="AC177" s="36">
        <v>55.9</v>
      </c>
      <c r="AD177" s="36">
        <v>590</v>
      </c>
      <c r="AE177">
        <v>28.784465555973341</v>
      </c>
      <c r="AF177">
        <v>11.310295975498345</v>
      </c>
    </row>
    <row r="178" spans="1:32" x14ac:dyDescent="0.35">
      <c r="A178" s="2">
        <v>44762</v>
      </c>
      <c r="B178" t="s">
        <v>18</v>
      </c>
      <c r="C178" t="s">
        <v>181</v>
      </c>
      <c r="D178" t="s">
        <v>20</v>
      </c>
      <c r="E178" t="s">
        <v>21</v>
      </c>
      <c r="F178">
        <v>12</v>
      </c>
      <c r="G178" t="s">
        <v>28</v>
      </c>
      <c r="H178" t="s">
        <v>92</v>
      </c>
      <c r="I178" t="s">
        <v>420</v>
      </c>
      <c r="J178" t="s">
        <v>420</v>
      </c>
      <c r="K178" t="s">
        <v>184</v>
      </c>
      <c r="L178" s="1">
        <v>0.82799999999999996</v>
      </c>
      <c r="M178">
        <v>25.98</v>
      </c>
      <c r="N178" s="1">
        <v>-2.5979999999999999</v>
      </c>
      <c r="O178" t="s">
        <v>185</v>
      </c>
      <c r="P178">
        <v>0.66400000000000003</v>
      </c>
      <c r="Q178" s="1">
        <v>0.16399999999999992</v>
      </c>
      <c r="R178">
        <v>30.74</v>
      </c>
      <c r="S178" s="42">
        <v>-3.0739999999999998</v>
      </c>
      <c r="T178" s="1">
        <v>-0.47599999999999998</v>
      </c>
      <c r="U178">
        <v>80.3</v>
      </c>
      <c r="V178" s="21">
        <v>5061.75065</v>
      </c>
      <c r="W178">
        <v>0.24698795180722879</v>
      </c>
      <c r="X178">
        <v>2.1278001375908985E-5</v>
      </c>
      <c r="Y178">
        <v>1.0770393729520819E-5</v>
      </c>
      <c r="Z178" s="22">
        <v>10.770393729520819</v>
      </c>
      <c r="AA178" s="22">
        <v>22.626877583026932</v>
      </c>
      <c r="AB178">
        <v>34.903799999999997</v>
      </c>
      <c r="AC178" s="36">
        <v>84.6</v>
      </c>
      <c r="AD178" s="36">
        <v>716</v>
      </c>
      <c r="AE178">
        <v>21.278001375908985</v>
      </c>
      <c r="AF178">
        <v>11.020894580054243</v>
      </c>
    </row>
    <row r="179" spans="1:32" x14ac:dyDescent="0.35">
      <c r="A179" s="2">
        <v>44779</v>
      </c>
      <c r="B179" s="6" t="s">
        <v>18</v>
      </c>
      <c r="C179" s="6" t="s">
        <v>196</v>
      </c>
      <c r="D179" t="s">
        <v>20</v>
      </c>
      <c r="E179" t="s">
        <v>21</v>
      </c>
      <c r="F179">
        <v>1</v>
      </c>
      <c r="G179" t="s">
        <v>29</v>
      </c>
      <c r="H179" t="s">
        <v>36</v>
      </c>
      <c r="I179" t="s">
        <v>428</v>
      </c>
      <c r="J179" t="s">
        <v>428</v>
      </c>
      <c r="K179" t="s">
        <v>117</v>
      </c>
      <c r="L179" s="1">
        <v>0.61899999999999999</v>
      </c>
      <c r="M179">
        <v>9.7200000000000006</v>
      </c>
      <c r="N179" s="1">
        <v>-0.97200000000000009</v>
      </c>
      <c r="O179" s="6" t="s">
        <v>213</v>
      </c>
      <c r="P179">
        <v>0.497</v>
      </c>
      <c r="Q179" s="1">
        <v>0.122</v>
      </c>
      <c r="R179">
        <v>25.35</v>
      </c>
      <c r="S179" s="42">
        <v>-2.5350000000000001</v>
      </c>
      <c r="T179" s="1">
        <v>-1.5630000000000002</v>
      </c>
      <c r="U179">
        <v>80.45</v>
      </c>
      <c r="V179" s="21">
        <v>5080.6789625000001</v>
      </c>
      <c r="W179">
        <v>0.24547283702213279</v>
      </c>
      <c r="X179">
        <v>2.1117436572283984E-5</v>
      </c>
      <c r="Y179">
        <v>1.0729091573473136E-5</v>
      </c>
      <c r="Z179" s="22">
        <v>10.729091573473136</v>
      </c>
      <c r="AA179" s="22">
        <v>6.8644219919853713</v>
      </c>
      <c r="AB179">
        <v>31.516500000000001</v>
      </c>
      <c r="AC179" s="36">
        <v>69.400000000000006</v>
      </c>
      <c r="AD179" s="36">
        <v>740</v>
      </c>
      <c r="AE179">
        <v>21.117436572283985</v>
      </c>
      <c r="AF179">
        <v>13.38048963335333</v>
      </c>
    </row>
    <row r="180" spans="1:32" x14ac:dyDescent="0.35">
      <c r="A180" s="2">
        <v>44764</v>
      </c>
      <c r="B180" t="s">
        <v>18</v>
      </c>
      <c r="C180" t="s">
        <v>181</v>
      </c>
      <c r="D180" t="s">
        <v>133</v>
      </c>
      <c r="E180" t="s">
        <v>46</v>
      </c>
      <c r="F180">
        <v>2</v>
      </c>
      <c r="G180" t="s">
        <v>28</v>
      </c>
      <c r="H180" t="s">
        <v>44</v>
      </c>
      <c r="I180" t="s">
        <v>472</v>
      </c>
      <c r="J180" t="s">
        <v>472</v>
      </c>
      <c r="K180" t="s">
        <v>191</v>
      </c>
      <c r="L180" s="1">
        <v>0.86199999999999999</v>
      </c>
      <c r="M180">
        <v>24.51</v>
      </c>
      <c r="N180" s="1">
        <v>-2.4510000000000001</v>
      </c>
      <c r="O180" t="s">
        <v>192</v>
      </c>
      <c r="P180">
        <v>0.69099999999999995</v>
      </c>
      <c r="Q180" s="1">
        <v>0.17100000000000004</v>
      </c>
      <c r="R180">
        <v>26.83</v>
      </c>
      <c r="S180" s="42">
        <v>-2.6829999999999998</v>
      </c>
      <c r="T180" s="1">
        <v>-0.23199999999999976</v>
      </c>
      <c r="U180">
        <v>80</v>
      </c>
      <c r="V180" s="21">
        <v>5024</v>
      </c>
      <c r="W180">
        <v>0.24746743849493497</v>
      </c>
      <c r="X180">
        <v>2.1328862621407437E-5</v>
      </c>
      <c r="Y180">
        <v>1.0715620580995095E-5</v>
      </c>
      <c r="Z180" s="22">
        <v>10.715620580995095</v>
      </c>
      <c r="AA180" s="22">
        <v>46.188019745668562</v>
      </c>
      <c r="AB180">
        <v>34.764699999999998</v>
      </c>
      <c r="AC180">
        <v>77.099999999999994</v>
      </c>
      <c r="AD180">
        <v>720</v>
      </c>
      <c r="AE180">
        <v>21.328862621407438</v>
      </c>
      <c r="AF180">
        <v>6.5184028628141686</v>
      </c>
    </row>
    <row r="181" spans="1:32" x14ac:dyDescent="0.35">
      <c r="A181" s="2">
        <v>44779</v>
      </c>
      <c r="B181" s="6" t="s">
        <v>18</v>
      </c>
      <c r="C181" s="6" t="s">
        <v>196</v>
      </c>
      <c r="D181" t="s">
        <v>86</v>
      </c>
      <c r="E181" t="s">
        <v>46</v>
      </c>
      <c r="F181">
        <v>3</v>
      </c>
      <c r="G181" t="s">
        <v>43</v>
      </c>
      <c r="H181" t="s">
        <v>92</v>
      </c>
      <c r="I181" t="s">
        <v>408</v>
      </c>
      <c r="J181" t="s">
        <v>408</v>
      </c>
      <c r="K181" t="s">
        <v>150</v>
      </c>
      <c r="L181" s="1">
        <v>1.0820000000000001</v>
      </c>
      <c r="M181">
        <v>5.12</v>
      </c>
      <c r="N181" s="1">
        <v>-0.51200000000000001</v>
      </c>
      <c r="O181" s="6" t="s">
        <v>211</v>
      </c>
      <c r="P181">
        <v>0.98299999999999998</v>
      </c>
      <c r="Q181" s="1">
        <v>9.9000000000000088E-2</v>
      </c>
      <c r="R181">
        <v>10.73</v>
      </c>
      <c r="S181" s="42">
        <v>-1.073</v>
      </c>
      <c r="T181" s="1">
        <v>-0.56099999999999994</v>
      </c>
      <c r="U181">
        <v>137.75</v>
      </c>
      <c r="V181" s="21">
        <v>14895.4240625</v>
      </c>
      <c r="W181">
        <v>0.10071210579857588</v>
      </c>
      <c r="X181">
        <v>7.0524579519357701E-6</v>
      </c>
      <c r="Y181">
        <v>1.0504935187703354E-5</v>
      </c>
      <c r="Z181" s="22">
        <v>10.504935187703355</v>
      </c>
      <c r="AA181" s="22">
        <v>18.725374666137888</v>
      </c>
      <c r="AB181">
        <v>31.516500000000001</v>
      </c>
      <c r="AC181" s="13">
        <v>125.1</v>
      </c>
      <c r="AD181">
        <v>751</v>
      </c>
      <c r="AE181">
        <v>7.0524579519357697</v>
      </c>
      <c r="AF181">
        <v>11.879363694819542</v>
      </c>
    </row>
    <row r="182" spans="1:32" x14ac:dyDescent="0.35">
      <c r="A182" s="2">
        <v>44763</v>
      </c>
      <c r="B182" t="s">
        <v>18</v>
      </c>
      <c r="C182" t="s">
        <v>181</v>
      </c>
      <c r="D182" t="s">
        <v>109</v>
      </c>
      <c r="E182" t="s">
        <v>21</v>
      </c>
      <c r="F182">
        <v>13</v>
      </c>
      <c r="G182" t="s">
        <v>29</v>
      </c>
      <c r="H182" t="s">
        <v>66</v>
      </c>
      <c r="I182" t="s">
        <v>450</v>
      </c>
      <c r="J182" t="s">
        <v>450</v>
      </c>
      <c r="K182" t="s">
        <v>188</v>
      </c>
      <c r="L182" s="1">
        <v>0.67800000000000005</v>
      </c>
      <c r="M182">
        <v>22.09</v>
      </c>
      <c r="N182" s="1">
        <v>-2.2090000000000001</v>
      </c>
      <c r="O182" t="s">
        <v>189</v>
      </c>
      <c r="P182">
        <v>0.56599999999999995</v>
      </c>
      <c r="Q182" s="1">
        <v>0.1120000000000001</v>
      </c>
      <c r="R182">
        <v>32.36</v>
      </c>
      <c r="S182" s="42">
        <v>-3.2359999999999998</v>
      </c>
      <c r="T182" s="1">
        <v>-1.0269999999999997</v>
      </c>
      <c r="U182">
        <v>90.85</v>
      </c>
      <c r="V182" s="21">
        <v>6479.1721625</v>
      </c>
      <c r="W182">
        <v>0.197879858657244</v>
      </c>
      <c r="X182">
        <v>1.6196356238788508E-5</v>
      </c>
      <c r="Y182">
        <v>1.049389804762917E-5</v>
      </c>
      <c r="Z182" s="22">
        <v>10.49389804762917</v>
      </c>
      <c r="AA182" s="22">
        <v>10.218011730895007</v>
      </c>
      <c r="AB182">
        <v>31.981100000000001</v>
      </c>
      <c r="AC182" s="36">
        <v>85.7</v>
      </c>
      <c r="AD182" s="36">
        <v>734</v>
      </c>
      <c r="AE182">
        <v>16.196356238788507</v>
      </c>
      <c r="AF182">
        <v>12.389091192032369</v>
      </c>
    </row>
    <row r="183" spans="1:32" x14ac:dyDescent="0.35">
      <c r="A183" s="2">
        <v>44722</v>
      </c>
      <c r="B183" t="s">
        <v>18</v>
      </c>
      <c r="C183" t="s">
        <v>19</v>
      </c>
      <c r="D183" t="s">
        <v>123</v>
      </c>
      <c r="E183" t="s">
        <v>21</v>
      </c>
      <c r="F183">
        <v>1</v>
      </c>
      <c r="G183" t="s">
        <v>29</v>
      </c>
      <c r="H183" t="s">
        <v>124</v>
      </c>
      <c r="I183" t="s">
        <v>465</v>
      </c>
      <c r="J183" t="s">
        <v>465</v>
      </c>
      <c r="K183" t="s">
        <v>125</v>
      </c>
      <c r="L183" s="1">
        <v>0.76300000000000001</v>
      </c>
      <c r="M183">
        <v>2.34</v>
      </c>
      <c r="N183" s="1">
        <v>-0.23399999999999999</v>
      </c>
      <c r="O183" t="s">
        <v>126</v>
      </c>
      <c r="P183">
        <v>0.58399999999999996</v>
      </c>
      <c r="Q183" s="1">
        <v>0.17900000000000005</v>
      </c>
      <c r="R183">
        <v>4.42</v>
      </c>
      <c r="S183" s="42">
        <v>-0.442</v>
      </c>
      <c r="T183" s="1">
        <v>-0.20800000000000002</v>
      </c>
      <c r="U183">
        <v>69.05</v>
      </c>
      <c r="V183" s="21">
        <v>3742.8034624999996</v>
      </c>
      <c r="W183">
        <v>0.30650684931506861</v>
      </c>
      <c r="X183">
        <v>2.7755868914346271E-5</v>
      </c>
      <c r="Y183">
        <v>1.0388476227731133E-5</v>
      </c>
      <c r="Z183" s="22">
        <v>10.388476227731134</v>
      </c>
      <c r="AA183" s="22">
        <v>49.944597248707375</v>
      </c>
      <c r="AB183">
        <v>27.385200000000001</v>
      </c>
      <c r="AC183" s="36">
        <v>55.9</v>
      </c>
      <c r="AD183" s="36">
        <v>590</v>
      </c>
      <c r="AE183">
        <v>27.755868914346273</v>
      </c>
      <c r="AF183">
        <v>16.475333333333335</v>
      </c>
    </row>
    <row r="184" spans="1:32" x14ac:dyDescent="0.35">
      <c r="A184" s="2">
        <v>44750</v>
      </c>
      <c r="B184" t="s">
        <v>18</v>
      </c>
      <c r="C184" t="s">
        <v>155</v>
      </c>
      <c r="D184" t="s">
        <v>123</v>
      </c>
      <c r="E184" t="s">
        <v>21</v>
      </c>
      <c r="F184">
        <v>10</v>
      </c>
      <c r="G184" t="s">
        <v>39</v>
      </c>
      <c r="H184" t="s">
        <v>131</v>
      </c>
      <c r="I184" t="s">
        <v>455</v>
      </c>
      <c r="J184" t="s">
        <v>455</v>
      </c>
      <c r="K184" t="s">
        <v>169</v>
      </c>
      <c r="L184" s="1">
        <v>0.88100000000000001</v>
      </c>
      <c r="M184">
        <v>9.83</v>
      </c>
      <c r="N184" s="1">
        <v>-0.98299999999999998</v>
      </c>
      <c r="O184" t="s">
        <v>180</v>
      </c>
      <c r="P184">
        <v>0.72299999999999998</v>
      </c>
      <c r="Q184" s="1">
        <v>0.15800000000000003</v>
      </c>
      <c r="R184">
        <v>16.7</v>
      </c>
      <c r="S184" s="42">
        <v>-1.67</v>
      </c>
      <c r="T184" s="1">
        <v>-0.68699999999999994</v>
      </c>
      <c r="U184">
        <v>84.55</v>
      </c>
      <c r="V184" s="21">
        <v>5611.7314624999999</v>
      </c>
      <c r="W184">
        <v>0.21853388658367917</v>
      </c>
      <c r="X184">
        <v>1.8301833137713176E-5</v>
      </c>
      <c r="Y184">
        <v>1.0270497284033013E-5</v>
      </c>
      <c r="Z184" s="22">
        <v>10.270497284033013</v>
      </c>
      <c r="AA184" s="22">
        <v>14.949777706016032</v>
      </c>
      <c r="AB184">
        <v>33.388599999999997</v>
      </c>
      <c r="AC184" s="36">
        <v>90</v>
      </c>
      <c r="AD184" s="36">
        <v>650</v>
      </c>
      <c r="AE184">
        <v>18.301833137713178</v>
      </c>
      <c r="AF184">
        <v>10.019670781892938</v>
      </c>
    </row>
    <row r="185" spans="1:32" x14ac:dyDescent="0.35">
      <c r="A185" s="2">
        <v>44750</v>
      </c>
      <c r="B185" t="s">
        <v>18</v>
      </c>
      <c r="C185" t="s">
        <v>155</v>
      </c>
      <c r="D185" t="s">
        <v>123</v>
      </c>
      <c r="E185" t="s">
        <v>21</v>
      </c>
      <c r="F185">
        <v>12</v>
      </c>
      <c r="G185" t="s">
        <v>37</v>
      </c>
      <c r="H185" t="s">
        <v>76</v>
      </c>
      <c r="I185" t="s">
        <v>467</v>
      </c>
      <c r="J185" t="s">
        <v>467</v>
      </c>
      <c r="K185" t="s">
        <v>169</v>
      </c>
      <c r="L185" s="1">
        <v>0.73199999999999998</v>
      </c>
      <c r="M185">
        <v>3.21</v>
      </c>
      <c r="N185" s="1">
        <v>-0.32100000000000001</v>
      </c>
      <c r="O185" t="s">
        <v>180</v>
      </c>
      <c r="P185">
        <v>0.63800000000000001</v>
      </c>
      <c r="Q185" s="1">
        <v>9.3999999999999972E-2</v>
      </c>
      <c r="R185">
        <v>14.91</v>
      </c>
      <c r="S185" s="42">
        <v>-1.4910000000000001</v>
      </c>
      <c r="T185" s="1">
        <v>-1.1700000000000002</v>
      </c>
      <c r="U185">
        <v>105.9</v>
      </c>
      <c r="V185" s="21">
        <v>8803.6258500000022</v>
      </c>
      <c r="W185">
        <v>0.14733542319749213</v>
      </c>
      <c r="X185">
        <v>1.126504922144652E-5</v>
      </c>
      <c r="Y185">
        <v>9.9173278527448983E-6</v>
      </c>
      <c r="Z185" s="22">
        <v>9.9173278527448989</v>
      </c>
      <c r="AA185" s="22">
        <v>8.4763485920896553</v>
      </c>
      <c r="AB185">
        <v>33.388599999999997</v>
      </c>
      <c r="AC185" s="36">
        <v>80</v>
      </c>
      <c r="AD185" s="36">
        <v>715</v>
      </c>
      <c r="AE185">
        <v>11.265049221446521</v>
      </c>
      <c r="AF185">
        <v>10.019670781892938</v>
      </c>
    </row>
    <row r="186" spans="1:32" x14ac:dyDescent="0.35">
      <c r="A186" s="2">
        <v>44747</v>
      </c>
      <c r="B186" t="s">
        <v>18</v>
      </c>
      <c r="C186" t="s">
        <v>155</v>
      </c>
      <c r="D186" t="s">
        <v>20</v>
      </c>
      <c r="E186" t="s">
        <v>21</v>
      </c>
      <c r="F186">
        <v>1</v>
      </c>
      <c r="G186" t="s">
        <v>43</v>
      </c>
      <c r="H186" t="s">
        <v>44</v>
      </c>
      <c r="I186" t="s">
        <v>430</v>
      </c>
      <c r="J186" t="s">
        <v>430</v>
      </c>
      <c r="K186" t="s">
        <v>165</v>
      </c>
      <c r="L186" s="1">
        <v>1.0549999999999999</v>
      </c>
      <c r="M186">
        <v>8.75</v>
      </c>
      <c r="N186" s="1">
        <v>-0.875</v>
      </c>
      <c r="O186" t="s">
        <v>146</v>
      </c>
      <c r="P186">
        <v>1.212</v>
      </c>
      <c r="Q186" s="1">
        <v>-0.15700000000000003</v>
      </c>
      <c r="R186">
        <v>10.09</v>
      </c>
      <c r="S186" s="42">
        <v>-1.0089999999999999</v>
      </c>
      <c r="T186" s="1">
        <v>-0.1339999999999999</v>
      </c>
      <c r="U186">
        <v>105.25</v>
      </c>
      <c r="V186" s="21">
        <v>8695.8865624999999</v>
      </c>
      <c r="W186">
        <v>0.14881516587677729</v>
      </c>
      <c r="X186">
        <v>1.1404484405787231E-5</v>
      </c>
      <c r="Y186">
        <v>9.9172102696525978E-6</v>
      </c>
      <c r="Z186" s="22">
        <v>9.9172102696525979</v>
      </c>
      <c r="AA186" s="22">
        <v>74.009031863079144</v>
      </c>
      <c r="AB186">
        <v>33.278799999999997</v>
      </c>
      <c r="AC186" s="36">
        <v>94.8</v>
      </c>
      <c r="AD186" s="36">
        <v>700</v>
      </c>
      <c r="AE186">
        <v>11.404484405787231</v>
      </c>
      <c r="AF186">
        <v>11.802345679012349</v>
      </c>
    </row>
    <row r="187" spans="1:32" x14ac:dyDescent="0.35">
      <c r="A187" s="2">
        <v>44720</v>
      </c>
      <c r="B187" t="s">
        <v>18</v>
      </c>
      <c r="C187" t="s">
        <v>19</v>
      </c>
      <c r="D187" t="s">
        <v>86</v>
      </c>
      <c r="E187" t="s">
        <v>46</v>
      </c>
      <c r="F187">
        <v>12</v>
      </c>
      <c r="G187" t="s">
        <v>94</v>
      </c>
      <c r="H187" t="s">
        <v>82</v>
      </c>
      <c r="I187" t="s">
        <v>395</v>
      </c>
      <c r="J187" t="s">
        <v>395</v>
      </c>
      <c r="K187" t="s">
        <v>99</v>
      </c>
      <c r="L187" s="1">
        <v>0.63400000000000001</v>
      </c>
      <c r="M187">
        <v>9.3800000000000008</v>
      </c>
      <c r="N187" s="1">
        <v>-0.93800000000000006</v>
      </c>
      <c r="O187" t="s">
        <v>100</v>
      </c>
      <c r="P187">
        <v>0.51700000000000002</v>
      </c>
      <c r="Q187" s="1">
        <v>0.11699999999999999</v>
      </c>
      <c r="R187">
        <v>18.559999999999999</v>
      </c>
      <c r="S187" s="42">
        <v>-1.8559999999999999</v>
      </c>
      <c r="T187" s="1">
        <v>-0.91799999999999982</v>
      </c>
      <c r="U187">
        <v>81</v>
      </c>
      <c r="V187" s="21">
        <v>5150.3850000000002</v>
      </c>
      <c r="W187">
        <v>0.22630560928433266</v>
      </c>
      <c r="X187">
        <v>1.9106313464775888E-5</v>
      </c>
      <c r="Y187">
        <v>9.8404870274279783E-6</v>
      </c>
      <c r="Z187" s="22">
        <v>9.8404870274279777</v>
      </c>
      <c r="AA187" s="22">
        <v>10.71948477933331</v>
      </c>
      <c r="AB187">
        <v>26.9267</v>
      </c>
      <c r="AC187" s="13">
        <v>73.400000000000006</v>
      </c>
      <c r="AD187" s="13">
        <v>670</v>
      </c>
      <c r="AE187">
        <v>19.106313464775887</v>
      </c>
      <c r="AF187">
        <v>13.101333333333335</v>
      </c>
    </row>
    <row r="188" spans="1:32" x14ac:dyDescent="0.35">
      <c r="A188" s="2">
        <v>44735</v>
      </c>
      <c r="B188" t="s">
        <v>18</v>
      </c>
      <c r="C188" t="s">
        <v>141</v>
      </c>
      <c r="D188" t="s">
        <v>86</v>
      </c>
      <c r="E188" t="s">
        <v>46</v>
      </c>
      <c r="F188">
        <v>10</v>
      </c>
      <c r="G188" t="s">
        <v>28</v>
      </c>
      <c r="H188" t="s">
        <v>75</v>
      </c>
      <c r="I188" t="s">
        <v>399</v>
      </c>
      <c r="J188" t="s">
        <v>399</v>
      </c>
      <c r="K188" t="s">
        <v>150</v>
      </c>
      <c r="L188" s="1">
        <v>0.71599999999999997</v>
      </c>
      <c r="M188">
        <v>3.71</v>
      </c>
      <c r="N188" s="1">
        <v>-0.371</v>
      </c>
      <c r="O188" t="s">
        <v>151</v>
      </c>
      <c r="P188">
        <v>0.57699999999999996</v>
      </c>
      <c r="Q188" s="1">
        <v>0.13900000000000001</v>
      </c>
      <c r="S188" s="44" t="s">
        <v>50</v>
      </c>
      <c r="T188" s="1" t="s">
        <v>103</v>
      </c>
      <c r="U188">
        <v>77.900000000000006</v>
      </c>
      <c r="V188" s="21">
        <v>4763.7018500000004</v>
      </c>
      <c r="W188">
        <v>0.24090121317157717</v>
      </c>
      <c r="X188">
        <v>2.0634348181997746E-5</v>
      </c>
      <c r="Y188">
        <v>9.8295882608126816E-6</v>
      </c>
      <c r="Z188" s="22">
        <v>9.829588260812681</v>
      </c>
      <c r="AA188" s="22" t="s">
        <v>103</v>
      </c>
      <c r="AB188">
        <v>33.261499999999998</v>
      </c>
      <c r="AC188" s="13">
        <v>74.8</v>
      </c>
      <c r="AD188" s="13">
        <v>661</v>
      </c>
      <c r="AE188">
        <v>20.634348181997744</v>
      </c>
      <c r="AF188">
        <v>11.388095238095239</v>
      </c>
    </row>
    <row r="189" spans="1:32" x14ac:dyDescent="0.35">
      <c r="A189" s="2">
        <v>44762</v>
      </c>
      <c r="B189" t="s">
        <v>18</v>
      </c>
      <c r="C189" t="s">
        <v>181</v>
      </c>
      <c r="D189" t="s">
        <v>20</v>
      </c>
      <c r="E189" t="s">
        <v>21</v>
      </c>
      <c r="F189">
        <v>13</v>
      </c>
      <c r="G189" t="s">
        <v>29</v>
      </c>
      <c r="H189" t="s">
        <v>36</v>
      </c>
      <c r="I189" t="s">
        <v>428</v>
      </c>
      <c r="J189" t="s">
        <v>428</v>
      </c>
      <c r="K189" t="s">
        <v>184</v>
      </c>
      <c r="L189" s="1">
        <v>0.64500000000000002</v>
      </c>
      <c r="M189">
        <v>38.71</v>
      </c>
      <c r="N189" s="1">
        <v>-3.871</v>
      </c>
      <c r="O189" t="s">
        <v>185</v>
      </c>
      <c r="P189">
        <v>0.52500000000000002</v>
      </c>
      <c r="Q189" s="1">
        <v>0.12</v>
      </c>
      <c r="R189">
        <v>40.82</v>
      </c>
      <c r="S189" s="42">
        <v>-4.0819999999999999</v>
      </c>
      <c r="T189" s="1">
        <v>-0.21099999999999985</v>
      </c>
      <c r="U189">
        <v>80.45</v>
      </c>
      <c r="V189" s="21">
        <v>5080.6789625000001</v>
      </c>
      <c r="W189">
        <v>0.22857142857142856</v>
      </c>
      <c r="X189">
        <v>1.9342070983938893E-5</v>
      </c>
      <c r="Y189">
        <v>9.8270853139280016E-6</v>
      </c>
      <c r="Z189" s="22">
        <v>9.8270853139280021</v>
      </c>
      <c r="AA189" s="22">
        <v>46.573864047052176</v>
      </c>
      <c r="AB189">
        <v>34.903799999999997</v>
      </c>
      <c r="AC189" s="36">
        <v>69.400000000000006</v>
      </c>
      <c r="AD189" s="36">
        <v>740</v>
      </c>
      <c r="AE189">
        <v>19.342070983938893</v>
      </c>
      <c r="AF189">
        <v>11.020894580054243</v>
      </c>
    </row>
    <row r="190" spans="1:32" x14ac:dyDescent="0.35">
      <c r="A190" s="2">
        <v>44734</v>
      </c>
      <c r="B190" t="s">
        <v>18</v>
      </c>
      <c r="C190" t="s">
        <v>141</v>
      </c>
      <c r="D190" t="s">
        <v>109</v>
      </c>
      <c r="E190" t="s">
        <v>21</v>
      </c>
      <c r="F190">
        <v>8</v>
      </c>
      <c r="G190" t="s">
        <v>37</v>
      </c>
      <c r="H190" t="s">
        <v>121</v>
      </c>
      <c r="I190" t="s">
        <v>451</v>
      </c>
      <c r="J190" t="s">
        <v>451</v>
      </c>
      <c r="K190" t="s">
        <v>69</v>
      </c>
      <c r="L190" s="1">
        <v>0.73099999999999998</v>
      </c>
      <c r="M190">
        <v>1.54</v>
      </c>
      <c r="N190" s="1">
        <v>-0.154</v>
      </c>
      <c r="O190" t="s">
        <v>135</v>
      </c>
      <c r="P190">
        <v>0.55700000000000005</v>
      </c>
      <c r="Q190" s="1">
        <v>0.17399999999999993</v>
      </c>
      <c r="R190">
        <v>10.01</v>
      </c>
      <c r="S190" s="42">
        <v>-1.0009999999999999</v>
      </c>
      <c r="T190" s="1">
        <v>-0.84699999999999986</v>
      </c>
      <c r="U190">
        <v>66.3</v>
      </c>
      <c r="V190" s="21">
        <v>3450.6166499999999</v>
      </c>
      <c r="W190">
        <v>0.31238779174147202</v>
      </c>
      <c r="X190">
        <v>2.8412885472600501E-5</v>
      </c>
      <c r="Y190">
        <v>9.8041975686298416E-6</v>
      </c>
      <c r="Z190" s="22">
        <v>9.8041975686298422</v>
      </c>
      <c r="AA190" s="22">
        <v>11.575203741003357</v>
      </c>
      <c r="AB190">
        <v>31.695499999999999</v>
      </c>
      <c r="AC190" s="36">
        <v>55</v>
      </c>
      <c r="AD190" s="36">
        <v>622</v>
      </c>
      <c r="AE190">
        <v>28.4128854726005</v>
      </c>
      <c r="AF190">
        <v>15.591269841269842</v>
      </c>
    </row>
    <row r="191" spans="1:32" x14ac:dyDescent="0.35">
      <c r="A191" s="2">
        <v>44722</v>
      </c>
      <c r="B191" t="s">
        <v>18</v>
      </c>
      <c r="C191" t="s">
        <v>19</v>
      </c>
      <c r="D191" t="s">
        <v>123</v>
      </c>
      <c r="E191" t="s">
        <v>21</v>
      </c>
      <c r="F191">
        <v>2</v>
      </c>
      <c r="G191" t="s">
        <v>28</v>
      </c>
      <c r="H191" t="s">
        <v>122</v>
      </c>
      <c r="I191" t="s">
        <v>458</v>
      </c>
      <c r="J191" t="s">
        <v>458</v>
      </c>
      <c r="K191" t="s">
        <v>125</v>
      </c>
      <c r="L191" s="1">
        <v>0.85699999999999998</v>
      </c>
      <c r="M191">
        <v>4.87</v>
      </c>
      <c r="N191" s="1">
        <v>-0.48699999999999999</v>
      </c>
      <c r="O191" t="s">
        <v>126</v>
      </c>
      <c r="P191">
        <v>0.65700000000000003</v>
      </c>
      <c r="Q191" s="1">
        <v>0.19999999999999996</v>
      </c>
      <c r="R191">
        <v>12.86</v>
      </c>
      <c r="S191" s="42">
        <v>-1.286</v>
      </c>
      <c r="T191" s="1">
        <v>-0.79900000000000004</v>
      </c>
      <c r="U191">
        <v>67.3</v>
      </c>
      <c r="V191" s="21">
        <v>3555.4926500000001</v>
      </c>
      <c r="W191">
        <v>0.30441400304413996</v>
      </c>
      <c r="X191">
        <v>2.7522755757189769E-5</v>
      </c>
      <c r="Y191">
        <v>9.7856955802433405E-6</v>
      </c>
      <c r="Z191" s="22">
        <v>9.7856955802433401</v>
      </c>
      <c r="AA191" s="22">
        <v>12.247428761255744</v>
      </c>
      <c r="AB191">
        <v>27.385200000000001</v>
      </c>
      <c r="AC191" s="31">
        <v>65</v>
      </c>
      <c r="AD191" s="32">
        <v>575</v>
      </c>
      <c r="AE191">
        <v>27.522755757189771</v>
      </c>
      <c r="AF191">
        <v>16.475333333333335</v>
      </c>
    </row>
    <row r="192" spans="1:32" x14ac:dyDescent="0.35">
      <c r="A192" s="2">
        <v>44733</v>
      </c>
      <c r="B192" t="s">
        <v>18</v>
      </c>
      <c r="C192" t="s">
        <v>141</v>
      </c>
      <c r="D192" t="s">
        <v>133</v>
      </c>
      <c r="E192" t="s">
        <v>46</v>
      </c>
      <c r="F192">
        <v>16</v>
      </c>
      <c r="G192" t="s">
        <v>33</v>
      </c>
      <c r="H192" t="s">
        <v>89</v>
      </c>
      <c r="I192" t="s">
        <v>478</v>
      </c>
      <c r="J192" t="s">
        <v>478</v>
      </c>
      <c r="K192" t="s">
        <v>143</v>
      </c>
      <c r="L192" s="1">
        <v>0.60099999999999998</v>
      </c>
      <c r="M192">
        <v>10.23</v>
      </c>
      <c r="N192" s="1">
        <v>-1.0230000000000001</v>
      </c>
      <c r="O192" t="s">
        <v>144</v>
      </c>
      <c r="P192">
        <v>0.48</v>
      </c>
      <c r="Q192" s="1">
        <v>0.121</v>
      </c>
      <c r="R192">
        <v>16.63</v>
      </c>
      <c r="S192" s="42">
        <v>-1.6629999999999998</v>
      </c>
      <c r="T192" s="1">
        <v>-0.63999999999999968</v>
      </c>
      <c r="U192">
        <v>75.5</v>
      </c>
      <c r="V192" s="21">
        <v>4474.69625</v>
      </c>
      <c r="W192">
        <v>0.25208333333333333</v>
      </c>
      <c r="X192">
        <v>2.1819650455845848E-5</v>
      </c>
      <c r="Y192">
        <v>9.7636308071084198E-6</v>
      </c>
      <c r="Z192" s="22">
        <v>9.7636308071084201</v>
      </c>
      <c r="AA192" s="22">
        <v>15.255673136106914</v>
      </c>
      <c r="AB192">
        <v>30.972899999999999</v>
      </c>
      <c r="AC192" s="34">
        <v>70.599999999999994</v>
      </c>
      <c r="AD192" s="35">
        <v>700</v>
      </c>
      <c r="AE192">
        <v>21.819650455845849</v>
      </c>
      <c r="AF192">
        <v>8.9642857142857135</v>
      </c>
    </row>
    <row r="193" spans="1:33" x14ac:dyDescent="0.35">
      <c r="A193" s="2">
        <v>44720</v>
      </c>
      <c r="B193" t="s">
        <v>18</v>
      </c>
      <c r="C193" t="s">
        <v>19</v>
      </c>
      <c r="D193" t="s">
        <v>86</v>
      </c>
      <c r="E193" t="s">
        <v>46</v>
      </c>
      <c r="F193">
        <v>13</v>
      </c>
      <c r="G193" t="s">
        <v>27</v>
      </c>
      <c r="H193" t="s">
        <v>101</v>
      </c>
      <c r="I193" t="s">
        <v>397</v>
      </c>
      <c r="J193" t="s">
        <v>397</v>
      </c>
      <c r="K193" t="s">
        <v>99</v>
      </c>
      <c r="L193" s="1">
        <v>0.53100000000000003</v>
      </c>
      <c r="M193">
        <v>1.99</v>
      </c>
      <c r="N193" s="1">
        <v>-0.19900000000000001</v>
      </c>
      <c r="O193" t="s">
        <v>100</v>
      </c>
      <c r="P193">
        <v>0.44800000000000001</v>
      </c>
      <c r="Q193" s="1">
        <v>8.3000000000000018E-2</v>
      </c>
      <c r="R193">
        <v>3.56</v>
      </c>
      <c r="S193" s="42">
        <v>-0.35599999999999998</v>
      </c>
      <c r="T193" s="1">
        <v>-0.15699999999999997</v>
      </c>
      <c r="U193">
        <v>91.25</v>
      </c>
      <c r="V193" s="21">
        <v>6536.3515625</v>
      </c>
      <c r="W193">
        <v>0.18526785714285718</v>
      </c>
      <c r="X193">
        <v>1.4935124865160307E-5</v>
      </c>
      <c r="Y193">
        <v>9.7621226748523176E-6</v>
      </c>
      <c r="Z193" s="22">
        <v>9.7621226748523178</v>
      </c>
      <c r="AA193" s="22">
        <v>62.179125317530698</v>
      </c>
      <c r="AB193">
        <v>26.9267</v>
      </c>
      <c r="AC193" s="37">
        <v>83.6</v>
      </c>
      <c r="AD193" s="39">
        <v>660</v>
      </c>
      <c r="AE193">
        <v>14.935124865160308</v>
      </c>
      <c r="AF193">
        <v>13.101333333333335</v>
      </c>
    </row>
    <row r="194" spans="1:33" x14ac:dyDescent="0.35">
      <c r="A194" s="2">
        <v>44735</v>
      </c>
      <c r="B194" t="s">
        <v>18</v>
      </c>
      <c r="C194" t="s">
        <v>141</v>
      </c>
      <c r="D194" t="s">
        <v>86</v>
      </c>
      <c r="E194" t="s">
        <v>46</v>
      </c>
      <c r="F194">
        <v>9</v>
      </c>
      <c r="G194" t="s">
        <v>43</v>
      </c>
      <c r="H194" t="s">
        <v>92</v>
      </c>
      <c r="I194" t="s">
        <v>408</v>
      </c>
      <c r="J194" t="s">
        <v>408</v>
      </c>
      <c r="K194" t="s">
        <v>150</v>
      </c>
      <c r="L194" s="1">
        <v>0.76100000000000001</v>
      </c>
      <c r="M194">
        <v>5.23</v>
      </c>
      <c r="N194" s="1">
        <v>-0.52300000000000002</v>
      </c>
      <c r="O194" t="s">
        <v>151</v>
      </c>
      <c r="P194">
        <v>0.83299999999999996</v>
      </c>
      <c r="Q194" s="1">
        <v>-7.1999999999999953E-2</v>
      </c>
      <c r="S194" s="44" t="s">
        <v>50</v>
      </c>
      <c r="T194" s="1" t="s">
        <v>103</v>
      </c>
      <c r="U194">
        <v>137.75</v>
      </c>
      <c r="V194" s="21">
        <v>14895.4240625</v>
      </c>
      <c r="W194">
        <v>9.4612352168199673E-2</v>
      </c>
      <c r="X194">
        <v>6.53038448991058E-6</v>
      </c>
      <c r="Y194">
        <v>9.7272846268390843E-6</v>
      </c>
      <c r="Z194" s="22">
        <v>9.7272846268390847</v>
      </c>
      <c r="AA194" s="22" t="s">
        <v>103</v>
      </c>
      <c r="AB194">
        <v>33.261499999999998</v>
      </c>
      <c r="AC194" s="37">
        <v>125.1</v>
      </c>
      <c r="AD194" s="35">
        <v>751</v>
      </c>
      <c r="AE194">
        <v>6.5303844899105803</v>
      </c>
      <c r="AF194">
        <v>11.388095238095239</v>
      </c>
    </row>
    <row r="195" spans="1:33" x14ac:dyDescent="0.35">
      <c r="A195" s="2">
        <v>44733</v>
      </c>
      <c r="B195" t="s">
        <v>18</v>
      </c>
      <c r="C195" t="s">
        <v>141</v>
      </c>
      <c r="D195" t="s">
        <v>123</v>
      </c>
      <c r="E195" t="s">
        <v>21</v>
      </c>
      <c r="F195">
        <v>3</v>
      </c>
      <c r="G195" t="s">
        <v>29</v>
      </c>
      <c r="H195" t="s">
        <v>124</v>
      </c>
      <c r="I195" t="s">
        <v>465</v>
      </c>
      <c r="J195" t="s">
        <v>465</v>
      </c>
      <c r="K195" t="s">
        <v>145</v>
      </c>
      <c r="L195" s="1">
        <v>0.75600000000000001</v>
      </c>
      <c r="M195">
        <v>2.84</v>
      </c>
      <c r="N195" s="1">
        <v>-0.28399999999999997</v>
      </c>
      <c r="O195" t="s">
        <v>146</v>
      </c>
      <c r="P195">
        <v>0.58699999999999997</v>
      </c>
      <c r="Q195" s="1">
        <v>0.16900000000000004</v>
      </c>
      <c r="R195">
        <v>19.77</v>
      </c>
      <c r="S195" s="42">
        <v>-1.9769999999999999</v>
      </c>
      <c r="T195" s="1">
        <v>-1.6929999999999998</v>
      </c>
      <c r="U195">
        <v>69.05</v>
      </c>
      <c r="V195" s="21">
        <v>3742.8034624999996</v>
      </c>
      <c r="W195">
        <v>0.28790459965928455</v>
      </c>
      <c r="X195">
        <v>2.5696974416167819E-5</v>
      </c>
      <c r="Y195">
        <v>9.6178724820606821E-6</v>
      </c>
      <c r="Z195" s="22">
        <v>9.6178724820606813</v>
      </c>
      <c r="AA195" s="22">
        <v>5.6809642540228484</v>
      </c>
      <c r="AB195">
        <v>30.972899999999999</v>
      </c>
      <c r="AC195" s="31">
        <v>55.9</v>
      </c>
      <c r="AD195" s="32">
        <v>590</v>
      </c>
      <c r="AE195">
        <v>25.696974416167819</v>
      </c>
      <c r="AF195">
        <v>14.820634920634921</v>
      </c>
    </row>
    <row r="196" spans="1:33" x14ac:dyDescent="0.35">
      <c r="A196" s="2">
        <v>44791</v>
      </c>
      <c r="B196" s="6" t="s">
        <v>18</v>
      </c>
      <c r="C196" s="6" t="s">
        <v>214</v>
      </c>
      <c r="D196" t="s">
        <v>86</v>
      </c>
      <c r="E196" t="s">
        <v>46</v>
      </c>
      <c r="F196">
        <v>2</v>
      </c>
      <c r="G196" t="s">
        <v>37</v>
      </c>
      <c r="H196" t="s">
        <v>96</v>
      </c>
      <c r="I196" t="s">
        <v>405</v>
      </c>
      <c r="J196" t="s">
        <v>405</v>
      </c>
      <c r="K196" t="s">
        <v>219</v>
      </c>
      <c r="L196" s="1">
        <v>0.84899999999999998</v>
      </c>
      <c r="M196">
        <v>10.57</v>
      </c>
      <c r="N196" s="1">
        <v>-1.0569999999999999</v>
      </c>
      <c r="O196" t="s">
        <v>220</v>
      </c>
      <c r="P196">
        <v>0.71899999999999997</v>
      </c>
      <c r="Q196" s="1">
        <v>0.13</v>
      </c>
      <c r="R196">
        <v>20.45</v>
      </c>
      <c r="S196" s="42">
        <v>-2.0449999999999999</v>
      </c>
      <c r="T196" s="1">
        <v>-0.98799999999999999</v>
      </c>
      <c r="U196">
        <v>91.85</v>
      </c>
      <c r="V196" s="21">
        <v>6622.5916624999991</v>
      </c>
      <c r="W196">
        <v>0.1808066759388039</v>
      </c>
      <c r="X196">
        <v>1.4493656490192659E-5</v>
      </c>
      <c r="Y196">
        <v>9.5985568631088901E-6</v>
      </c>
      <c r="Z196" s="22">
        <v>9.5985568631088896</v>
      </c>
      <c r="AA196" s="22">
        <v>9.715138525413856</v>
      </c>
      <c r="AB196">
        <v>28.894600000000001</v>
      </c>
      <c r="AC196" s="37">
        <v>77.599999999999994</v>
      </c>
      <c r="AD196" s="35"/>
      <c r="AE196">
        <v>14.493656490192659</v>
      </c>
      <c r="AF196">
        <v>11.459908061879579</v>
      </c>
    </row>
    <row r="197" spans="1:33" x14ac:dyDescent="0.35">
      <c r="A197" s="2">
        <v>44748</v>
      </c>
      <c r="B197" t="s">
        <v>18</v>
      </c>
      <c r="C197" t="s">
        <v>155</v>
      </c>
      <c r="D197" t="s">
        <v>86</v>
      </c>
      <c r="E197" t="s">
        <v>46</v>
      </c>
      <c r="F197">
        <v>3</v>
      </c>
      <c r="G197" t="s">
        <v>94</v>
      </c>
      <c r="H197" t="s">
        <v>95</v>
      </c>
      <c r="I197" t="s">
        <v>394</v>
      </c>
      <c r="J197" t="s">
        <v>394</v>
      </c>
      <c r="K197" t="s">
        <v>165</v>
      </c>
      <c r="L197" s="1">
        <v>0.98099999999999998</v>
      </c>
      <c r="M197">
        <v>8.7799999999999994</v>
      </c>
      <c r="N197" s="1">
        <v>-0.87799999999999989</v>
      </c>
      <c r="O197" t="s">
        <v>168</v>
      </c>
      <c r="P197">
        <v>0.79900000000000004</v>
      </c>
      <c r="Q197" s="1">
        <v>0.18199999999999994</v>
      </c>
      <c r="R197">
        <v>19.16</v>
      </c>
      <c r="S197" s="42">
        <v>-1.9159999999999999</v>
      </c>
      <c r="T197" s="1">
        <v>-1.038</v>
      </c>
      <c r="U197">
        <v>79.349999999999994</v>
      </c>
      <c r="V197" s="21">
        <v>4942.6916624999994</v>
      </c>
      <c r="W197">
        <v>0.22778473091364196</v>
      </c>
      <c r="X197">
        <v>1.9260153970733297E-5</v>
      </c>
      <c r="Y197">
        <v>9.5197002449609726E-6</v>
      </c>
      <c r="Z197" s="22">
        <v>9.5197002449609727</v>
      </c>
      <c r="AA197" s="22">
        <v>9.1711948410028636</v>
      </c>
      <c r="AB197">
        <v>33.4651</v>
      </c>
      <c r="AC197" s="37">
        <v>63.2</v>
      </c>
      <c r="AD197" s="39">
        <v>602</v>
      </c>
      <c r="AE197">
        <v>19.260153970733295</v>
      </c>
      <c r="AF197">
        <v>10.517788461538462</v>
      </c>
    </row>
    <row r="198" spans="1:33" x14ac:dyDescent="0.35">
      <c r="A198" s="2">
        <v>44762</v>
      </c>
      <c r="B198" t="s">
        <v>18</v>
      </c>
      <c r="C198" t="s">
        <v>181</v>
      </c>
      <c r="D198" t="s">
        <v>20</v>
      </c>
      <c r="E198" t="s">
        <v>21</v>
      </c>
      <c r="F198">
        <v>4</v>
      </c>
      <c r="G198" t="s">
        <v>41</v>
      </c>
      <c r="H198" t="s">
        <v>42</v>
      </c>
      <c r="I198" t="s">
        <v>426</v>
      </c>
      <c r="J198" t="s">
        <v>426</v>
      </c>
      <c r="K198" t="s">
        <v>153</v>
      </c>
      <c r="L198" s="1">
        <v>0.624</v>
      </c>
      <c r="M198">
        <v>12.81</v>
      </c>
      <c r="N198" s="1">
        <v>-1.2810000000000001</v>
      </c>
      <c r="O198" t="s">
        <v>183</v>
      </c>
      <c r="P198">
        <v>0.55900000000000005</v>
      </c>
      <c r="Q198" s="1">
        <v>6.4999999999999947E-2</v>
      </c>
      <c r="R198">
        <v>26.51</v>
      </c>
      <c r="S198" s="42">
        <v>-2.6510000000000002</v>
      </c>
      <c r="T198" s="1">
        <v>-1.37</v>
      </c>
      <c r="U198">
        <v>119.55</v>
      </c>
      <c r="V198" s="21">
        <v>11219.378962500001</v>
      </c>
      <c r="W198">
        <v>0.11627906976744175</v>
      </c>
      <c r="X198">
        <v>8.4174271792265124E-6</v>
      </c>
      <c r="Y198">
        <v>9.443830541298966E-6</v>
      </c>
      <c r="Z198" s="22">
        <v>9.4438305412989667</v>
      </c>
      <c r="AA198" s="22">
        <v>6.8933069644518001</v>
      </c>
      <c r="AB198">
        <v>34.903799999999997</v>
      </c>
      <c r="AC198" s="31">
        <v>75.3</v>
      </c>
      <c r="AD198" s="32">
        <v>736</v>
      </c>
      <c r="AE198">
        <v>8.4174271792265127</v>
      </c>
      <c r="AF198">
        <v>11.020894580054243</v>
      </c>
    </row>
    <row r="199" spans="1:33" x14ac:dyDescent="0.35">
      <c r="A199" s="2">
        <v>44721</v>
      </c>
      <c r="B199" t="s">
        <v>18</v>
      </c>
      <c r="C199" t="s">
        <v>19</v>
      </c>
      <c r="D199" t="s">
        <v>20</v>
      </c>
      <c r="E199" t="s">
        <v>21</v>
      </c>
      <c r="F199">
        <v>11</v>
      </c>
      <c r="G199" t="s">
        <v>26</v>
      </c>
      <c r="H199" t="s">
        <v>164</v>
      </c>
      <c r="I199" t="s">
        <v>425</v>
      </c>
      <c r="J199" t="s">
        <v>425</v>
      </c>
      <c r="K199" t="s">
        <v>23</v>
      </c>
      <c r="L199" s="1">
        <v>0.77200000000000002</v>
      </c>
      <c r="M199">
        <v>6.89</v>
      </c>
      <c r="N199" s="1">
        <v>-0.68899999999999995</v>
      </c>
      <c r="O199" t="s">
        <v>24</v>
      </c>
      <c r="P199">
        <v>0.42299999999999999</v>
      </c>
      <c r="Q199" s="1">
        <v>0.34900000000000003</v>
      </c>
      <c r="R199">
        <v>10.89</v>
      </c>
      <c r="S199" s="42">
        <v>-1.089</v>
      </c>
      <c r="T199" s="1">
        <v>-0.4</v>
      </c>
      <c r="U199">
        <v>35.6</v>
      </c>
      <c r="V199" s="21">
        <v>994.87760000000014</v>
      </c>
      <c r="W199">
        <v>0.82505910165484642</v>
      </c>
      <c r="X199">
        <v>9.3916104359680403E-5</v>
      </c>
      <c r="Y199">
        <v>9.3435028506708386E-6</v>
      </c>
      <c r="Z199" s="22">
        <v>9.3435028506708377</v>
      </c>
      <c r="AA199" s="22">
        <v>23.358757126677094</v>
      </c>
      <c r="AB199">
        <v>24.548100000000002</v>
      </c>
      <c r="AC199" s="31">
        <v>34</v>
      </c>
      <c r="AD199" s="32">
        <v>571</v>
      </c>
      <c r="AE199">
        <v>93.916104359680403</v>
      </c>
      <c r="AF199">
        <v>14.811333333333334</v>
      </c>
    </row>
    <row r="200" spans="1:33" x14ac:dyDescent="0.35">
      <c r="A200" s="2">
        <v>44721</v>
      </c>
      <c r="B200" t="s">
        <v>18</v>
      </c>
      <c r="C200" t="s">
        <v>19</v>
      </c>
      <c r="D200" t="s">
        <v>20</v>
      </c>
      <c r="E200" t="s">
        <v>21</v>
      </c>
      <c r="F200">
        <v>8</v>
      </c>
      <c r="G200" t="s">
        <v>43</v>
      </c>
      <c r="H200" t="s">
        <v>44</v>
      </c>
      <c r="I200" t="s">
        <v>430</v>
      </c>
      <c r="J200" t="s">
        <v>430</v>
      </c>
      <c r="K200" t="s">
        <v>23</v>
      </c>
      <c r="L200" s="1">
        <v>0.84599999999999997</v>
      </c>
      <c r="M200">
        <v>5.69</v>
      </c>
      <c r="N200" s="1">
        <v>-0.56900000000000006</v>
      </c>
      <c r="O200" t="s">
        <v>32</v>
      </c>
      <c r="P200">
        <v>0.96499999999999997</v>
      </c>
      <c r="Q200" s="1">
        <v>-0.11899999999999999</v>
      </c>
      <c r="R200">
        <v>13.45</v>
      </c>
      <c r="S200" s="42">
        <v>-1.345</v>
      </c>
      <c r="T200" s="1">
        <v>-0.77599999999999991</v>
      </c>
      <c r="U200">
        <v>105.25</v>
      </c>
      <c r="V200" s="21">
        <v>8695.8865624999999</v>
      </c>
      <c r="W200">
        <v>0.14066193853427897</v>
      </c>
      <c r="X200">
        <v>1.0640262785103246E-5</v>
      </c>
      <c r="Y200">
        <v>9.2526518174448155E-6</v>
      </c>
      <c r="Z200" s="22">
        <v>9.252651817444816</v>
      </c>
      <c r="AA200" s="22">
        <v>11.923520383305176</v>
      </c>
      <c r="AB200">
        <v>24.548100000000002</v>
      </c>
      <c r="AC200" s="31">
        <v>94.8</v>
      </c>
      <c r="AD200" s="32">
        <v>700</v>
      </c>
      <c r="AE200">
        <v>10.640262785103246</v>
      </c>
      <c r="AF200">
        <v>14.811333333333334</v>
      </c>
    </row>
    <row r="201" spans="1:33" x14ac:dyDescent="0.35">
      <c r="A201" s="2">
        <v>44722</v>
      </c>
      <c r="B201" t="s">
        <v>18</v>
      </c>
      <c r="C201" t="s">
        <v>19</v>
      </c>
      <c r="D201" t="s">
        <v>109</v>
      </c>
      <c r="E201" t="s">
        <v>21</v>
      </c>
      <c r="F201">
        <v>7</v>
      </c>
      <c r="G201" t="s">
        <v>37</v>
      </c>
      <c r="H201" t="s">
        <v>121</v>
      </c>
      <c r="I201" t="s">
        <v>451</v>
      </c>
      <c r="J201" t="s">
        <v>451</v>
      </c>
      <c r="K201" t="s">
        <v>117</v>
      </c>
      <c r="L201" s="1">
        <v>0.73299999999999998</v>
      </c>
      <c r="M201">
        <v>1.53</v>
      </c>
      <c r="N201" s="1">
        <v>-0.153</v>
      </c>
      <c r="O201" t="s">
        <v>118</v>
      </c>
      <c r="P201">
        <v>0.56499999999999995</v>
      </c>
      <c r="Q201" s="1">
        <v>0.16800000000000004</v>
      </c>
      <c r="R201">
        <v>10.32</v>
      </c>
      <c r="S201" s="42">
        <v>-1.032</v>
      </c>
      <c r="T201" s="1">
        <v>-0.879</v>
      </c>
      <c r="U201">
        <v>66.3</v>
      </c>
      <c r="V201" s="21">
        <v>3450.6166499999999</v>
      </c>
      <c r="W201">
        <v>0.29734513274336294</v>
      </c>
      <c r="X201">
        <v>2.6738131074134755E-5</v>
      </c>
      <c r="Y201">
        <v>9.2263040274291776E-6</v>
      </c>
      <c r="Z201" s="22">
        <v>9.2263040274291779</v>
      </c>
      <c r="AA201" s="22">
        <v>10.496364081261863</v>
      </c>
      <c r="AB201">
        <v>27.385200000000001</v>
      </c>
      <c r="AC201" s="36">
        <v>55</v>
      </c>
      <c r="AD201" s="32">
        <v>622</v>
      </c>
      <c r="AE201">
        <v>26.738131074134756</v>
      </c>
      <c r="AF201">
        <v>18.418666666666667</v>
      </c>
    </row>
    <row r="202" spans="1:33" x14ac:dyDescent="0.35">
      <c r="A202" s="2">
        <v>44722</v>
      </c>
      <c r="B202" t="s">
        <v>18</v>
      </c>
      <c r="C202" t="s">
        <v>19</v>
      </c>
      <c r="D202" t="s">
        <v>123</v>
      </c>
      <c r="E202" t="s">
        <v>21</v>
      </c>
      <c r="F202">
        <v>6</v>
      </c>
      <c r="G202" t="s">
        <v>41</v>
      </c>
      <c r="H202" t="s">
        <v>127</v>
      </c>
      <c r="I202" t="s">
        <v>464</v>
      </c>
      <c r="J202" t="s">
        <v>464</v>
      </c>
      <c r="K202" t="s">
        <v>125</v>
      </c>
      <c r="L202" s="1">
        <v>0.71399999999999997</v>
      </c>
      <c r="M202">
        <v>2.4500000000000002</v>
      </c>
      <c r="N202" s="1">
        <v>-0.24500000000000002</v>
      </c>
      <c r="O202" t="s">
        <v>126</v>
      </c>
      <c r="P202">
        <v>0.57999999999999996</v>
      </c>
      <c r="Q202" s="1">
        <v>0.13400000000000001</v>
      </c>
      <c r="R202">
        <v>3.92</v>
      </c>
      <c r="S202" s="42">
        <v>-0.39200000000000002</v>
      </c>
      <c r="T202" s="1">
        <v>-0.14699999999999999</v>
      </c>
      <c r="U202">
        <v>77.400000000000006</v>
      </c>
      <c r="V202" s="21">
        <v>4702.7466000000013</v>
      </c>
      <c r="W202">
        <v>0.23103448275862071</v>
      </c>
      <c r="X202">
        <v>1.9598963680461674E-5</v>
      </c>
      <c r="Y202">
        <v>9.2168959811814645E-6</v>
      </c>
      <c r="Z202" s="22">
        <v>9.2168959811814641</v>
      </c>
      <c r="AA202" s="22">
        <v>62.6999726610984</v>
      </c>
      <c r="AB202">
        <v>27.385200000000001</v>
      </c>
      <c r="AC202" s="36">
        <v>73</v>
      </c>
      <c r="AD202" s="32">
        <v>800</v>
      </c>
      <c r="AE202">
        <v>19.598963680461672</v>
      </c>
      <c r="AF202">
        <v>16.475333333333335</v>
      </c>
    </row>
    <row r="203" spans="1:33" x14ac:dyDescent="0.35">
      <c r="A203" s="2">
        <v>44747</v>
      </c>
      <c r="B203" t="s">
        <v>18</v>
      </c>
      <c r="C203" t="s">
        <v>155</v>
      </c>
      <c r="D203" t="s">
        <v>20</v>
      </c>
      <c r="E203" t="s">
        <v>21</v>
      </c>
      <c r="F203">
        <v>4</v>
      </c>
      <c r="G203" t="s">
        <v>33</v>
      </c>
      <c r="H203" t="s">
        <v>34</v>
      </c>
      <c r="I203" t="s">
        <v>424</v>
      </c>
      <c r="J203" t="s">
        <v>424</v>
      </c>
      <c r="K203" t="s">
        <v>165</v>
      </c>
      <c r="L203" s="1">
        <v>0.89</v>
      </c>
      <c r="M203">
        <v>14.65</v>
      </c>
      <c r="N203" s="1">
        <v>-1.4650000000000001</v>
      </c>
      <c r="O203" t="s">
        <v>146</v>
      </c>
      <c r="P203">
        <v>0.68300000000000005</v>
      </c>
      <c r="Q203" s="1">
        <v>0.20699999999999996</v>
      </c>
      <c r="R203">
        <v>17.489999999999998</v>
      </c>
      <c r="S203" s="42">
        <v>-1.7489999999999999</v>
      </c>
      <c r="T203" s="1">
        <v>-0.28399999999999981</v>
      </c>
      <c r="U203">
        <v>65</v>
      </c>
      <c r="V203" s="21">
        <v>3316.625</v>
      </c>
      <c r="W203">
        <v>0.30307467057101017</v>
      </c>
      <c r="X203">
        <v>2.7373767259042386E-5</v>
      </c>
      <c r="Y203">
        <v>9.0788520835521456E-6</v>
      </c>
      <c r="Z203" s="22">
        <v>9.078852083552146</v>
      </c>
      <c r="AA203" s="22">
        <v>31.967789026592087</v>
      </c>
      <c r="AB203">
        <v>33.278799999999997</v>
      </c>
      <c r="AC203" s="36">
        <v>61</v>
      </c>
      <c r="AD203" s="32">
        <v>534</v>
      </c>
      <c r="AE203">
        <v>27.373767259042385</v>
      </c>
      <c r="AF203">
        <v>11.802345679012349</v>
      </c>
    </row>
    <row r="204" spans="1:33" x14ac:dyDescent="0.35">
      <c r="A204" s="2">
        <v>44721</v>
      </c>
      <c r="B204" t="s">
        <v>18</v>
      </c>
      <c r="C204" t="s">
        <v>19</v>
      </c>
      <c r="D204" t="s">
        <v>20</v>
      </c>
      <c r="E204" t="s">
        <v>21</v>
      </c>
      <c r="F204">
        <v>6</v>
      </c>
      <c r="G204" t="s">
        <v>39</v>
      </c>
      <c r="H204" t="s">
        <v>40</v>
      </c>
      <c r="I204" t="s">
        <v>418</v>
      </c>
      <c r="J204" t="s">
        <v>418</v>
      </c>
      <c r="K204" t="s">
        <v>23</v>
      </c>
      <c r="L204" s="1">
        <v>0.63400000000000001</v>
      </c>
      <c r="M204">
        <v>2.34</v>
      </c>
      <c r="N204" s="1">
        <v>-0.23399999999999999</v>
      </c>
      <c r="O204" t="s">
        <v>32</v>
      </c>
      <c r="P204">
        <v>0.499</v>
      </c>
      <c r="Q204" s="1">
        <v>0.13500000000000001</v>
      </c>
      <c r="R204">
        <v>8.7899999999999991</v>
      </c>
      <c r="S204" s="42">
        <v>-0.87899999999999989</v>
      </c>
      <c r="T204" s="1">
        <v>-0.64499999999999991</v>
      </c>
      <c r="U204">
        <v>69.400000000000006</v>
      </c>
      <c r="V204" s="21">
        <v>3780.8426000000004</v>
      </c>
      <c r="W204">
        <v>0.27054108216432865</v>
      </c>
      <c r="X204">
        <v>2.3802690999676617E-5</v>
      </c>
      <c r="Y204">
        <v>8.999422812621396E-6</v>
      </c>
      <c r="Z204" s="22">
        <v>8.9994228126213969</v>
      </c>
      <c r="AA204" s="22">
        <v>13.952593507940152</v>
      </c>
      <c r="AB204">
        <v>24.548100000000002</v>
      </c>
      <c r="AC204" s="13">
        <v>78.599999999999994</v>
      </c>
      <c r="AD204" s="35">
        <v>701</v>
      </c>
      <c r="AE204">
        <v>23.802690999676617</v>
      </c>
      <c r="AF204">
        <v>14.811333333333334</v>
      </c>
    </row>
    <row r="205" spans="1:33" x14ac:dyDescent="0.35">
      <c r="A205" s="2">
        <v>44720</v>
      </c>
      <c r="B205" t="s">
        <v>18</v>
      </c>
      <c r="C205" t="s">
        <v>19</v>
      </c>
      <c r="D205" t="s">
        <v>86</v>
      </c>
      <c r="E205" t="s">
        <v>46</v>
      </c>
      <c r="F205">
        <v>7</v>
      </c>
      <c r="G205" t="s">
        <v>94</v>
      </c>
      <c r="H205" t="s">
        <v>95</v>
      </c>
      <c r="I205" t="s">
        <v>394</v>
      </c>
      <c r="J205" t="s">
        <v>394</v>
      </c>
      <c r="K205" t="s">
        <v>87</v>
      </c>
      <c r="L205" s="1">
        <v>0.80200000000000005</v>
      </c>
      <c r="M205">
        <v>3.66</v>
      </c>
      <c r="N205" s="1">
        <v>-0.36599999999999999</v>
      </c>
      <c r="O205" t="s">
        <v>88</v>
      </c>
      <c r="P205">
        <v>0.65900000000000003</v>
      </c>
      <c r="Q205" s="1">
        <v>0.14300000000000002</v>
      </c>
      <c r="R205">
        <v>3.58</v>
      </c>
      <c r="S205" s="42">
        <v>-0.35799999999999998</v>
      </c>
      <c r="T205" s="1">
        <v>8.0000000000000071E-3</v>
      </c>
      <c r="U205">
        <v>79.349999999999994</v>
      </c>
      <c r="V205" s="21">
        <v>4942.6916624999994</v>
      </c>
      <c r="W205">
        <v>0.21699544764795145</v>
      </c>
      <c r="X205">
        <v>1.814335833869014E-5</v>
      </c>
      <c r="Y205">
        <v>8.9677025990393603E-6</v>
      </c>
      <c r="Z205" s="22">
        <v>8.9677025990393595</v>
      </c>
      <c r="AA205" s="22" t="s">
        <v>103</v>
      </c>
      <c r="AB205">
        <v>26.9267</v>
      </c>
      <c r="AC205" s="13">
        <v>63.2</v>
      </c>
      <c r="AD205" s="39">
        <v>602</v>
      </c>
      <c r="AE205">
        <v>18.143358338690142</v>
      </c>
      <c r="AF205">
        <v>13.101333333333335</v>
      </c>
    </row>
    <row r="206" spans="1:33" s="4" customFormat="1" x14ac:dyDescent="0.35">
      <c r="A206" s="2">
        <v>44733</v>
      </c>
      <c r="B206" t="s">
        <v>18</v>
      </c>
      <c r="C206" t="s">
        <v>141</v>
      </c>
      <c r="D206" t="s">
        <v>123</v>
      </c>
      <c r="E206" t="s">
        <v>21</v>
      </c>
      <c r="F206">
        <v>8</v>
      </c>
      <c r="G206" t="s">
        <v>33</v>
      </c>
      <c r="H206" t="s">
        <v>97</v>
      </c>
      <c r="I206" t="s">
        <v>462</v>
      </c>
      <c r="J206" t="s">
        <v>462</v>
      </c>
      <c r="K206" t="s">
        <v>145</v>
      </c>
      <c r="L206" s="1">
        <v>0.71699999999999997</v>
      </c>
      <c r="M206">
        <v>4.55</v>
      </c>
      <c r="N206" s="1">
        <v>-0.45499999999999996</v>
      </c>
      <c r="O206" t="s">
        <v>146</v>
      </c>
      <c r="P206">
        <v>0.56799999999999995</v>
      </c>
      <c r="Q206" s="1">
        <v>0.14900000000000002</v>
      </c>
      <c r="R206">
        <v>12.65</v>
      </c>
      <c r="S206" s="42">
        <v>-1.2650000000000001</v>
      </c>
      <c r="T206" s="1">
        <v>-0.81000000000000016</v>
      </c>
      <c r="U206">
        <v>70.599999999999994</v>
      </c>
      <c r="V206" s="21">
        <v>3912.7225999999991</v>
      </c>
      <c r="W206">
        <v>0.26232394366197187</v>
      </c>
      <c r="X206">
        <v>2.2915875629208857E-5</v>
      </c>
      <c r="Y206">
        <v>8.96634644731947E-6</v>
      </c>
      <c r="Z206" s="22">
        <v>8.9663464473194701</v>
      </c>
      <c r="AA206" s="22">
        <v>11.06956351520922</v>
      </c>
      <c r="AB206">
        <v>30.972899999999999</v>
      </c>
      <c r="AC206" s="36">
        <v>59.2</v>
      </c>
      <c r="AD206" s="32">
        <v>370</v>
      </c>
      <c r="AE206">
        <v>22.915875629208855</v>
      </c>
      <c r="AF206">
        <v>14.820634920634921</v>
      </c>
      <c r="AG206"/>
    </row>
    <row r="207" spans="1:33" x14ac:dyDescent="0.35">
      <c r="A207" s="2">
        <v>44733</v>
      </c>
      <c r="B207" t="s">
        <v>18</v>
      </c>
      <c r="C207" t="s">
        <v>141</v>
      </c>
      <c r="D207" t="s">
        <v>133</v>
      </c>
      <c r="E207" t="s">
        <v>46</v>
      </c>
      <c r="F207">
        <v>2</v>
      </c>
      <c r="G207" t="s">
        <v>30</v>
      </c>
      <c r="H207" t="s">
        <v>137</v>
      </c>
      <c r="I207" t="s">
        <v>475</v>
      </c>
      <c r="J207" t="s">
        <v>475</v>
      </c>
      <c r="K207" t="s">
        <v>142</v>
      </c>
      <c r="L207" s="1">
        <v>0.64700000000000002</v>
      </c>
      <c r="M207">
        <v>5.7</v>
      </c>
      <c r="N207" s="1">
        <v>-0.57000000000000006</v>
      </c>
      <c r="O207" t="s">
        <v>100</v>
      </c>
      <c r="P207">
        <v>0.73599999999999999</v>
      </c>
      <c r="Q207" s="1">
        <v>-8.8999999999999968E-2</v>
      </c>
      <c r="R207">
        <v>8.42</v>
      </c>
      <c r="S207" s="42">
        <v>-0.84199999999999997</v>
      </c>
      <c r="T207" s="1">
        <v>-0.27199999999999991</v>
      </c>
      <c r="U207">
        <v>104.2</v>
      </c>
      <c r="V207" s="21">
        <v>8523.247400000002</v>
      </c>
      <c r="W207">
        <v>0.13755795981452854</v>
      </c>
      <c r="X207">
        <v>1.0351967266640995E-5</v>
      </c>
      <c r="Y207">
        <v>8.8232378090282984E-6</v>
      </c>
      <c r="Z207" s="22">
        <v>8.8232378090282992</v>
      </c>
      <c r="AA207" s="22">
        <v>32.438374297898172</v>
      </c>
      <c r="AB207">
        <v>30.972899999999999</v>
      </c>
      <c r="AC207" s="34">
        <v>128</v>
      </c>
      <c r="AD207" s="35">
        <v>930</v>
      </c>
      <c r="AE207">
        <v>10.351967266640994</v>
      </c>
      <c r="AF207">
        <v>8.9642857142857135</v>
      </c>
    </row>
    <row r="208" spans="1:33" x14ac:dyDescent="0.35">
      <c r="A208" s="2">
        <v>44777</v>
      </c>
      <c r="B208" t="s">
        <v>18</v>
      </c>
      <c r="C208" t="s">
        <v>196</v>
      </c>
      <c r="D208" t="s">
        <v>123</v>
      </c>
      <c r="E208" t="s">
        <v>21</v>
      </c>
      <c r="F208">
        <v>6</v>
      </c>
      <c r="G208" t="s">
        <v>39</v>
      </c>
      <c r="H208" t="s">
        <v>131</v>
      </c>
      <c r="I208" t="s">
        <v>455</v>
      </c>
      <c r="J208" t="s">
        <v>455</v>
      </c>
      <c r="K208" t="s">
        <v>165</v>
      </c>
      <c r="L208" s="1">
        <v>0.86599999999999999</v>
      </c>
      <c r="M208">
        <v>5.85</v>
      </c>
      <c r="N208" s="1">
        <v>-0.58499999999999996</v>
      </c>
      <c r="O208" s="6" t="s">
        <v>168</v>
      </c>
      <c r="P208">
        <v>0.72599999999999998</v>
      </c>
      <c r="Q208" s="1">
        <v>0.14000000000000001</v>
      </c>
      <c r="R208">
        <v>12.02</v>
      </c>
      <c r="S208" s="42">
        <v>-1.202</v>
      </c>
      <c r="T208" s="1">
        <v>-0.61699999999999999</v>
      </c>
      <c r="U208">
        <v>84.55</v>
      </c>
      <c r="V208" s="21">
        <v>5611.7314624999999</v>
      </c>
      <c r="W208">
        <v>0.19283746556473833</v>
      </c>
      <c r="X208">
        <v>1.5689806705871461E-5</v>
      </c>
      <c r="Y208">
        <v>8.8046981931882373E-6</v>
      </c>
      <c r="Z208" s="22">
        <v>8.8046981931882371</v>
      </c>
      <c r="AA208" s="22">
        <v>14.270175353627613</v>
      </c>
      <c r="AB208">
        <v>29.967099999999999</v>
      </c>
      <c r="AC208" s="31">
        <v>90</v>
      </c>
      <c r="AD208" s="32">
        <v>650</v>
      </c>
      <c r="AE208">
        <v>15.68980670587146</v>
      </c>
      <c r="AF208">
        <v>11.248072663787742</v>
      </c>
      <c r="AG208" s="4"/>
    </row>
    <row r="209" spans="1:32" x14ac:dyDescent="0.35">
      <c r="A209" s="2">
        <v>44776</v>
      </c>
      <c r="B209" t="s">
        <v>18</v>
      </c>
      <c r="C209" t="s">
        <v>196</v>
      </c>
      <c r="D209" t="s">
        <v>123</v>
      </c>
      <c r="E209" t="s">
        <v>21</v>
      </c>
      <c r="F209">
        <v>3</v>
      </c>
      <c r="G209" t="s">
        <v>29</v>
      </c>
      <c r="H209" t="s">
        <v>124</v>
      </c>
      <c r="I209" t="s">
        <v>465</v>
      </c>
      <c r="J209" t="s">
        <v>465</v>
      </c>
      <c r="K209" t="s">
        <v>87</v>
      </c>
      <c r="L209" s="1">
        <v>0.78300000000000003</v>
      </c>
      <c r="M209">
        <v>5.07</v>
      </c>
      <c r="N209" s="1">
        <v>-0.50700000000000001</v>
      </c>
      <c r="O209" t="s">
        <v>201</v>
      </c>
      <c r="P209">
        <v>0.61799999999999999</v>
      </c>
      <c r="Q209" s="1">
        <v>0.16500000000000004</v>
      </c>
      <c r="R209">
        <v>13.24</v>
      </c>
      <c r="S209" s="42">
        <v>-1.3240000000000001</v>
      </c>
      <c r="T209" s="1">
        <v>-0.81700000000000006</v>
      </c>
      <c r="U209">
        <v>69.05</v>
      </c>
      <c r="V209" s="21">
        <v>3742.8034624999996</v>
      </c>
      <c r="W209">
        <v>0.26699029126213597</v>
      </c>
      <c r="X209">
        <v>2.3418705429310345E-5</v>
      </c>
      <c r="Y209">
        <v>8.7651611768090293E-6</v>
      </c>
      <c r="Z209" s="22">
        <v>8.7651611768090287</v>
      </c>
      <c r="AA209" s="22">
        <v>10.72847145264263</v>
      </c>
      <c r="AB209">
        <v>28.545300000000001</v>
      </c>
      <c r="AC209" s="31">
        <v>55.9</v>
      </c>
      <c r="AD209" s="32">
        <v>590</v>
      </c>
      <c r="AE209">
        <v>23.418705429310346</v>
      </c>
      <c r="AF209">
        <v>11.355774909963984</v>
      </c>
    </row>
    <row r="210" spans="1:32" x14ac:dyDescent="0.35">
      <c r="A210" s="2">
        <v>44750</v>
      </c>
      <c r="B210" t="s">
        <v>18</v>
      </c>
      <c r="C210" t="s">
        <v>155</v>
      </c>
      <c r="D210" t="s">
        <v>123</v>
      </c>
      <c r="E210" t="s">
        <v>21</v>
      </c>
      <c r="F210">
        <v>6</v>
      </c>
      <c r="G210" t="s">
        <v>37</v>
      </c>
      <c r="H210" t="s">
        <v>132</v>
      </c>
      <c r="I210" t="s">
        <v>466</v>
      </c>
      <c r="J210" t="s">
        <v>466</v>
      </c>
      <c r="K210" t="s">
        <v>134</v>
      </c>
      <c r="L210" s="1">
        <v>0.878</v>
      </c>
      <c r="M210">
        <v>5.54</v>
      </c>
      <c r="N210" s="1">
        <v>-0.55400000000000005</v>
      </c>
      <c r="O210" t="s">
        <v>179</v>
      </c>
      <c r="P210">
        <v>0.69099999999999995</v>
      </c>
      <c r="Q210" s="1">
        <v>0.18700000000000006</v>
      </c>
      <c r="R210">
        <v>17.18</v>
      </c>
      <c r="S210" s="42">
        <v>-1.718</v>
      </c>
      <c r="T210" s="1">
        <v>-1.1639999999999999</v>
      </c>
      <c r="U210">
        <v>67.400000000000006</v>
      </c>
      <c r="V210" s="21">
        <v>3566.066600000001</v>
      </c>
      <c r="W210">
        <v>0.27062228654124465</v>
      </c>
      <c r="X210">
        <v>2.3811486192835838E-5</v>
      </c>
      <c r="Y210">
        <v>8.4913345608633056E-6</v>
      </c>
      <c r="Z210" s="22">
        <v>8.4913345608633062</v>
      </c>
      <c r="AA210" s="22">
        <v>7.2949609629409853</v>
      </c>
      <c r="AB210">
        <v>33.388599999999997</v>
      </c>
      <c r="AC210" s="31">
        <v>57</v>
      </c>
      <c r="AD210" s="32">
        <v>720</v>
      </c>
      <c r="AE210">
        <v>23.811486192835837</v>
      </c>
      <c r="AF210">
        <v>10.019670781892938</v>
      </c>
    </row>
    <row r="211" spans="1:32" x14ac:dyDescent="0.35">
      <c r="A211" s="2">
        <v>44733</v>
      </c>
      <c r="B211" t="s">
        <v>18</v>
      </c>
      <c r="C211" t="s">
        <v>141</v>
      </c>
      <c r="D211" t="s">
        <v>123</v>
      </c>
      <c r="E211" t="s">
        <v>21</v>
      </c>
      <c r="F211">
        <v>7</v>
      </c>
      <c r="G211" t="s">
        <v>28</v>
      </c>
      <c r="H211" t="s">
        <v>122</v>
      </c>
      <c r="I211" t="s">
        <v>458</v>
      </c>
      <c r="J211" t="s">
        <v>458</v>
      </c>
      <c r="K211" t="s">
        <v>145</v>
      </c>
      <c r="L211" s="1">
        <v>0.85199999999999998</v>
      </c>
      <c r="M211">
        <v>5.73</v>
      </c>
      <c r="N211" s="1">
        <v>-0.57300000000000006</v>
      </c>
      <c r="O211" t="s">
        <v>146</v>
      </c>
      <c r="P211">
        <v>0.67100000000000004</v>
      </c>
      <c r="Q211" s="1">
        <v>0.18099999999999994</v>
      </c>
      <c r="R211">
        <v>19.399999999999999</v>
      </c>
      <c r="S211" s="42">
        <v>-1.94</v>
      </c>
      <c r="T211" s="1">
        <v>-1.367</v>
      </c>
      <c r="U211">
        <v>67.3</v>
      </c>
      <c r="V211" s="21">
        <v>3555.4926500000001</v>
      </c>
      <c r="W211">
        <v>0.26974664679582699</v>
      </c>
      <c r="X211">
        <v>2.3716678409262443E-5</v>
      </c>
      <c r="Y211">
        <v>8.4324475766546308E-6</v>
      </c>
      <c r="Z211" s="22">
        <v>8.4324475766546314</v>
      </c>
      <c r="AA211" s="22">
        <v>6.1685790611957803</v>
      </c>
      <c r="AB211">
        <v>30.972899999999999</v>
      </c>
      <c r="AC211" s="31">
        <v>65</v>
      </c>
      <c r="AD211" s="32">
        <v>575</v>
      </c>
      <c r="AE211">
        <v>23.716678409262443</v>
      </c>
      <c r="AF211">
        <v>14.820634920634921</v>
      </c>
    </row>
    <row r="212" spans="1:32" x14ac:dyDescent="0.35">
      <c r="A212" s="2">
        <v>44791</v>
      </c>
      <c r="B212" s="6" t="s">
        <v>18</v>
      </c>
      <c r="C212" s="6" t="s">
        <v>214</v>
      </c>
      <c r="D212" t="s">
        <v>109</v>
      </c>
      <c r="E212" t="s">
        <v>21</v>
      </c>
      <c r="F212">
        <v>15</v>
      </c>
      <c r="G212" t="s">
        <v>37</v>
      </c>
      <c r="H212" t="s">
        <v>121</v>
      </c>
      <c r="I212" t="s">
        <v>451</v>
      </c>
      <c r="J212" t="s">
        <v>451</v>
      </c>
      <c r="K212" t="s">
        <v>221</v>
      </c>
      <c r="L212" s="1">
        <v>0.79900000000000004</v>
      </c>
      <c r="M212">
        <v>8.4499999999999993</v>
      </c>
      <c r="N212" s="1">
        <v>-0.84499999999999997</v>
      </c>
      <c r="O212" t="s">
        <v>88</v>
      </c>
      <c r="P212">
        <v>0.628</v>
      </c>
      <c r="Q212" s="1">
        <v>0.17100000000000004</v>
      </c>
      <c r="R212">
        <v>19.87</v>
      </c>
      <c r="S212" s="42">
        <v>-1.9870000000000001</v>
      </c>
      <c r="T212" s="1">
        <v>-1.1420000000000001</v>
      </c>
      <c r="U212">
        <v>66.3</v>
      </c>
      <c r="V212" s="21">
        <v>3450.6166499999999</v>
      </c>
      <c r="W212">
        <v>0.2722929936305733</v>
      </c>
      <c r="X212">
        <v>2.3992574490453456E-5</v>
      </c>
      <c r="Y212">
        <v>8.278917701312397E-6</v>
      </c>
      <c r="Z212" s="22">
        <v>8.2789177013123965</v>
      </c>
      <c r="AA212" s="22">
        <v>7.2494901062280173</v>
      </c>
      <c r="AB212">
        <v>28.894600000000001</v>
      </c>
      <c r="AC212" s="31">
        <v>55</v>
      </c>
      <c r="AD212" s="32">
        <v>622</v>
      </c>
      <c r="AE212">
        <v>23.992574490453457</v>
      </c>
      <c r="AF212">
        <v>15.563004370478136</v>
      </c>
    </row>
    <row r="213" spans="1:32" x14ac:dyDescent="0.35">
      <c r="A213" s="2">
        <v>44762</v>
      </c>
      <c r="B213" t="s">
        <v>18</v>
      </c>
      <c r="C213" t="s">
        <v>181</v>
      </c>
      <c r="D213" t="s">
        <v>86</v>
      </c>
      <c r="E213" t="s">
        <v>46</v>
      </c>
      <c r="F213">
        <v>4</v>
      </c>
      <c r="G213" t="s">
        <v>94</v>
      </c>
      <c r="H213" t="s">
        <v>95</v>
      </c>
      <c r="I213" t="s">
        <v>394</v>
      </c>
      <c r="J213" t="s">
        <v>394</v>
      </c>
      <c r="K213" t="s">
        <v>182</v>
      </c>
      <c r="L213" s="1">
        <v>1.036</v>
      </c>
      <c r="M213">
        <v>23.36</v>
      </c>
      <c r="N213" s="1">
        <v>-2.3359999999999999</v>
      </c>
      <c r="O213" t="s">
        <v>154</v>
      </c>
      <c r="P213">
        <v>0.86099999999999999</v>
      </c>
      <c r="Q213" s="1">
        <v>0.17500000000000004</v>
      </c>
      <c r="R213">
        <v>32.75</v>
      </c>
      <c r="S213" s="42">
        <v>-3.2749999999999999</v>
      </c>
      <c r="T213" s="1">
        <v>-0.93900000000000006</v>
      </c>
      <c r="U213">
        <v>79.349999999999994</v>
      </c>
      <c r="V213" s="21">
        <v>4942.6916624999994</v>
      </c>
      <c r="W213">
        <v>0.20325203252032525</v>
      </c>
      <c r="X213">
        <v>1.6739324169614526E-5</v>
      </c>
      <c r="Y213">
        <v>8.2737318009038445E-6</v>
      </c>
      <c r="Z213" s="22">
        <v>8.2737318009038443</v>
      </c>
      <c r="AA213" s="22">
        <v>8.8112159754034547</v>
      </c>
      <c r="AB213">
        <v>34.903799999999997</v>
      </c>
      <c r="AC213" s="37">
        <v>63.2</v>
      </c>
      <c r="AD213" s="39">
        <v>602</v>
      </c>
      <c r="AE213">
        <v>16.739324169614527</v>
      </c>
      <c r="AF213" s="4">
        <v>9.9694926084349991</v>
      </c>
    </row>
    <row r="214" spans="1:32" x14ac:dyDescent="0.35">
      <c r="A214" s="2">
        <v>44764</v>
      </c>
      <c r="B214" t="s">
        <v>18</v>
      </c>
      <c r="C214" t="s">
        <v>181</v>
      </c>
      <c r="D214" t="s">
        <v>133</v>
      </c>
      <c r="E214" t="s">
        <v>46</v>
      </c>
      <c r="F214">
        <v>3</v>
      </c>
      <c r="G214" t="s">
        <v>33</v>
      </c>
      <c r="H214" t="s">
        <v>54</v>
      </c>
      <c r="I214" t="s">
        <v>477</v>
      </c>
      <c r="J214" t="s">
        <v>477</v>
      </c>
      <c r="K214" t="s">
        <v>191</v>
      </c>
      <c r="L214" s="1">
        <v>0.746</v>
      </c>
      <c r="M214">
        <v>21.65</v>
      </c>
      <c r="N214" s="1">
        <v>-2.165</v>
      </c>
      <c r="O214" t="s">
        <v>189</v>
      </c>
      <c r="P214">
        <v>0.88200000000000001</v>
      </c>
      <c r="Q214" s="1">
        <v>-0.13600000000000001</v>
      </c>
      <c r="R214">
        <v>25.28</v>
      </c>
      <c r="S214" s="42">
        <v>-2.528</v>
      </c>
      <c r="T214" s="1">
        <v>-0.36299999999999999</v>
      </c>
      <c r="U214">
        <v>83.9</v>
      </c>
      <c r="V214" s="21">
        <v>5525.7798500000008</v>
      </c>
      <c r="W214">
        <v>0.18230563002680966</v>
      </c>
      <c r="X214">
        <v>1.4641712029500706E-5</v>
      </c>
      <c r="Y214">
        <v>8.0906877302117621E-6</v>
      </c>
      <c r="Z214" s="22">
        <v>8.0906877302117621</v>
      </c>
      <c r="AA214" s="22">
        <v>22.288395950996591</v>
      </c>
      <c r="AB214">
        <v>34.764699999999998</v>
      </c>
      <c r="AC214" s="34">
        <v>74.8</v>
      </c>
      <c r="AD214" s="35">
        <v>670</v>
      </c>
      <c r="AE214">
        <v>14.641712029500706</v>
      </c>
      <c r="AF214">
        <v>6.5184028628141686</v>
      </c>
    </row>
    <row r="215" spans="1:32" x14ac:dyDescent="0.35">
      <c r="A215" s="2">
        <v>44750</v>
      </c>
      <c r="B215" t="s">
        <v>18</v>
      </c>
      <c r="C215" t="s">
        <v>155</v>
      </c>
      <c r="D215" t="s">
        <v>133</v>
      </c>
      <c r="E215" t="s">
        <v>46</v>
      </c>
      <c r="F215">
        <v>6</v>
      </c>
      <c r="G215" t="s">
        <v>33</v>
      </c>
      <c r="H215" t="s">
        <v>54</v>
      </c>
      <c r="I215" t="s">
        <v>477</v>
      </c>
      <c r="J215" t="s">
        <v>477</v>
      </c>
      <c r="K215" t="s">
        <v>177</v>
      </c>
      <c r="L215" s="1">
        <v>0.80200000000000005</v>
      </c>
      <c r="M215">
        <v>12.41</v>
      </c>
      <c r="N215" s="1">
        <v>-1.2410000000000001</v>
      </c>
      <c r="O215" t="s">
        <v>178</v>
      </c>
      <c r="P215">
        <v>0.67900000000000005</v>
      </c>
      <c r="Q215" s="1">
        <v>0.123</v>
      </c>
      <c r="R215">
        <v>18.54</v>
      </c>
      <c r="S215" s="42">
        <v>-1.8539999999999999</v>
      </c>
      <c r="T215" s="1">
        <v>-0.61299999999999977</v>
      </c>
      <c r="U215">
        <v>83.9</v>
      </c>
      <c r="V215" s="21">
        <v>5525.7798500000008</v>
      </c>
      <c r="W215">
        <v>0.18114874815905743</v>
      </c>
      <c r="X215">
        <v>1.4527418959774471E-5</v>
      </c>
      <c r="Y215">
        <v>8.0275318960429754E-6</v>
      </c>
      <c r="Z215" s="22">
        <v>8.0275318960429747</v>
      </c>
      <c r="AA215" s="22">
        <v>13.09548433285967</v>
      </c>
      <c r="AB215">
        <v>33.388599999999997</v>
      </c>
      <c r="AC215" s="34">
        <v>74.8</v>
      </c>
      <c r="AD215" s="35">
        <v>670</v>
      </c>
      <c r="AE215">
        <v>14.527418959774471</v>
      </c>
      <c r="AF215">
        <v>6.9702991452991538</v>
      </c>
    </row>
    <row r="216" spans="1:32" x14ac:dyDescent="0.35">
      <c r="A216" s="2">
        <v>44734</v>
      </c>
      <c r="B216" t="s">
        <v>18</v>
      </c>
      <c r="C216" t="s">
        <v>141</v>
      </c>
      <c r="D216" t="s">
        <v>109</v>
      </c>
      <c r="E216" t="s">
        <v>21</v>
      </c>
      <c r="F216">
        <v>4</v>
      </c>
      <c r="G216" t="s">
        <v>43</v>
      </c>
      <c r="H216" t="s">
        <v>54</v>
      </c>
      <c r="I216" t="s">
        <v>452</v>
      </c>
      <c r="J216" t="s">
        <v>452</v>
      </c>
      <c r="K216" t="s">
        <v>69</v>
      </c>
      <c r="L216" s="1">
        <v>0.56799999999999995</v>
      </c>
      <c r="M216">
        <v>2.96</v>
      </c>
      <c r="N216" s="1">
        <v>-0.29599999999999999</v>
      </c>
      <c r="O216" t="s">
        <v>135</v>
      </c>
      <c r="P216">
        <v>0.40100000000000002</v>
      </c>
      <c r="Q216" s="1">
        <v>0.16699999999999993</v>
      </c>
      <c r="R216">
        <v>10.25</v>
      </c>
      <c r="S216" s="42">
        <v>-1.0249999999999999</v>
      </c>
      <c r="T216" s="1">
        <v>-0.72899999999999987</v>
      </c>
      <c r="U216">
        <v>50.05</v>
      </c>
      <c r="V216" s="21">
        <v>1966.4269624999997</v>
      </c>
      <c r="W216">
        <v>0.41645885286783024</v>
      </c>
      <c r="X216">
        <v>4.047997304854469E-5</v>
      </c>
      <c r="Y216">
        <v>7.9600910443931583E-6</v>
      </c>
      <c r="Z216" s="22">
        <v>7.9600910443931587</v>
      </c>
      <c r="AA216" s="22">
        <v>10.919192104791716</v>
      </c>
      <c r="AB216">
        <v>31.695499999999999</v>
      </c>
      <c r="AC216" s="31">
        <v>43.6</v>
      </c>
      <c r="AD216" s="32">
        <v>371</v>
      </c>
      <c r="AE216">
        <v>40.479973048544693</v>
      </c>
      <c r="AF216">
        <v>15.591269841269842</v>
      </c>
    </row>
    <row r="217" spans="1:32" x14ac:dyDescent="0.35">
      <c r="A217" s="2">
        <v>44720</v>
      </c>
      <c r="B217" t="s">
        <v>18</v>
      </c>
      <c r="C217" t="s">
        <v>19</v>
      </c>
      <c r="D217" t="s">
        <v>45</v>
      </c>
      <c r="E217" t="s">
        <v>46</v>
      </c>
      <c r="F217">
        <v>7</v>
      </c>
      <c r="G217" t="s">
        <v>41</v>
      </c>
      <c r="H217" t="s">
        <v>108</v>
      </c>
      <c r="I217" t="s">
        <v>415</v>
      </c>
      <c r="J217" t="s">
        <v>415</v>
      </c>
      <c r="K217" t="s">
        <v>23</v>
      </c>
      <c r="L217" s="1">
        <v>0.53700000000000003</v>
      </c>
      <c r="M217">
        <v>5.18</v>
      </c>
      <c r="N217" s="1">
        <v>-0.51800000000000002</v>
      </c>
      <c r="O217" t="s">
        <v>105</v>
      </c>
      <c r="P217">
        <v>0.46700000000000003</v>
      </c>
      <c r="Q217" s="1">
        <v>7.0000000000000007E-2</v>
      </c>
      <c r="R217">
        <v>15.54</v>
      </c>
      <c r="S217" s="42">
        <v>-1.5539999999999998</v>
      </c>
      <c r="T217" s="1">
        <v>-1.0359999999999998</v>
      </c>
      <c r="U217">
        <v>93.65</v>
      </c>
      <c r="V217" s="21">
        <v>6884.7031625000009</v>
      </c>
      <c r="W217">
        <v>0.14989293361884368</v>
      </c>
      <c r="X217">
        <v>1.15062437162617E-5</v>
      </c>
      <c r="Y217">
        <v>7.9217072501842692E-6</v>
      </c>
      <c r="Z217" s="22">
        <v>7.9217072501842694</v>
      </c>
      <c r="AA217" s="22">
        <v>7.646435569675937</v>
      </c>
      <c r="AB217">
        <v>26.9267</v>
      </c>
      <c r="AC217" s="31">
        <v>80</v>
      </c>
      <c r="AD217" s="32">
        <v>710</v>
      </c>
      <c r="AE217">
        <v>11.5062437162617</v>
      </c>
      <c r="AF217" s="44">
        <v>10.52</v>
      </c>
    </row>
    <row r="218" spans="1:32" x14ac:dyDescent="0.35">
      <c r="A218" s="2">
        <v>44764</v>
      </c>
      <c r="B218" t="s">
        <v>18</v>
      </c>
      <c r="C218" t="s">
        <v>181</v>
      </c>
      <c r="D218" t="s">
        <v>133</v>
      </c>
      <c r="E218" t="s">
        <v>46</v>
      </c>
      <c r="F218">
        <v>4</v>
      </c>
      <c r="G218" t="s">
        <v>41</v>
      </c>
      <c r="H218" t="s">
        <v>136</v>
      </c>
      <c r="I218" t="s">
        <v>480</v>
      </c>
      <c r="J218" t="s">
        <v>480</v>
      </c>
      <c r="K218" t="s">
        <v>191</v>
      </c>
      <c r="L218" s="1">
        <v>0.95299999999999996</v>
      </c>
      <c r="M218">
        <v>18.260000000000002</v>
      </c>
      <c r="N218" s="1">
        <v>-1.8260000000000001</v>
      </c>
      <c r="O218" t="s">
        <v>189</v>
      </c>
      <c r="P218">
        <v>0.878</v>
      </c>
      <c r="Q218" s="1">
        <v>7.4999999999999956E-2</v>
      </c>
      <c r="R218">
        <v>25.04</v>
      </c>
      <c r="S218" s="42">
        <v>-2.504</v>
      </c>
      <c r="T218" s="1">
        <v>-0.67799999999999994</v>
      </c>
      <c r="U218">
        <v>131.5</v>
      </c>
      <c r="V218" s="21">
        <v>13574.41625</v>
      </c>
      <c r="W218">
        <v>8.5421412300683314E-2</v>
      </c>
      <c r="X218">
        <v>5.7584503618464661E-6</v>
      </c>
      <c r="Y218">
        <v>7.8167602166667047E-6</v>
      </c>
      <c r="Z218" s="22">
        <v>7.8167602166667045</v>
      </c>
      <c r="AA218" s="22">
        <v>11.529144862340273</v>
      </c>
      <c r="AB218">
        <v>34.764699999999998</v>
      </c>
      <c r="AC218" s="34">
        <v>136.30000000000001</v>
      </c>
      <c r="AD218" s="35">
        <v>832</v>
      </c>
      <c r="AE218">
        <v>5.7584503618464664</v>
      </c>
      <c r="AF218">
        <v>6.5184028628141686</v>
      </c>
    </row>
    <row r="219" spans="1:32" x14ac:dyDescent="0.35">
      <c r="A219" s="2">
        <v>44747</v>
      </c>
      <c r="B219" t="s">
        <v>18</v>
      </c>
      <c r="C219" t="s">
        <v>155</v>
      </c>
      <c r="D219" t="s">
        <v>20</v>
      </c>
      <c r="E219" t="s">
        <v>21</v>
      </c>
      <c r="F219">
        <v>13</v>
      </c>
      <c r="G219" t="s">
        <v>39</v>
      </c>
      <c r="H219" t="s">
        <v>40</v>
      </c>
      <c r="I219" t="s">
        <v>418</v>
      </c>
      <c r="J219" t="s">
        <v>418</v>
      </c>
      <c r="K219" t="s">
        <v>143</v>
      </c>
      <c r="L219" s="1">
        <v>0.76300000000000001</v>
      </c>
      <c r="M219">
        <v>18.34</v>
      </c>
      <c r="N219" s="1">
        <v>-1.8340000000000001</v>
      </c>
      <c r="O219" t="s">
        <v>163</v>
      </c>
      <c r="P219">
        <v>0.61499999999999999</v>
      </c>
      <c r="Q219" s="1">
        <v>0.14800000000000002</v>
      </c>
      <c r="R219">
        <v>21.57</v>
      </c>
      <c r="S219" s="42">
        <v>-2.157</v>
      </c>
      <c r="T219" s="1">
        <v>-0.32299999999999995</v>
      </c>
      <c r="U219">
        <v>69.400000000000006</v>
      </c>
      <c r="V219" s="21">
        <v>3780.8426000000004</v>
      </c>
      <c r="W219">
        <v>0.24065040650406508</v>
      </c>
      <c r="X219">
        <v>2.0607906038520198E-5</v>
      </c>
      <c r="Y219">
        <v>7.7915249047234419E-6</v>
      </c>
      <c r="Z219" s="22">
        <v>7.7915249047234418</v>
      </c>
      <c r="AA219" s="22">
        <v>24.122368126078772</v>
      </c>
      <c r="AB219">
        <v>33.278799999999997</v>
      </c>
      <c r="AC219" s="37">
        <v>78.599999999999994</v>
      </c>
      <c r="AD219" s="35">
        <v>701</v>
      </c>
      <c r="AE219">
        <v>20.607906038520198</v>
      </c>
      <c r="AF219">
        <v>11.802345679012349</v>
      </c>
    </row>
    <row r="220" spans="1:32" x14ac:dyDescent="0.35">
      <c r="A220" s="2">
        <v>44720</v>
      </c>
      <c r="B220" t="s">
        <v>18</v>
      </c>
      <c r="C220" t="s">
        <v>19</v>
      </c>
      <c r="D220" t="s">
        <v>45</v>
      </c>
      <c r="E220" t="s">
        <v>46</v>
      </c>
      <c r="F220">
        <v>5</v>
      </c>
      <c r="G220" t="s">
        <v>39</v>
      </c>
      <c r="H220" t="s">
        <v>40</v>
      </c>
      <c r="I220" t="s">
        <v>412</v>
      </c>
      <c r="J220" t="s">
        <v>412</v>
      </c>
      <c r="K220" t="s">
        <v>23</v>
      </c>
      <c r="L220" s="1">
        <v>0.60599999999999998</v>
      </c>
      <c r="M220">
        <v>7.47</v>
      </c>
      <c r="N220" s="1">
        <v>-0.747</v>
      </c>
      <c r="O220" t="s">
        <v>105</v>
      </c>
      <c r="P220">
        <v>0.434</v>
      </c>
      <c r="Q220" s="1">
        <v>0.17199999999999999</v>
      </c>
      <c r="R220">
        <v>10.01</v>
      </c>
      <c r="S220" s="42">
        <v>-1.0009999999999999</v>
      </c>
      <c r="T220" s="1">
        <v>-0.25399999999999989</v>
      </c>
      <c r="U220">
        <v>51</v>
      </c>
      <c r="V220" s="21">
        <v>2041.7850000000001</v>
      </c>
      <c r="W220">
        <v>0.39631336405529949</v>
      </c>
      <c r="X220">
        <v>3.8083128882939194E-5</v>
      </c>
      <c r="Y220">
        <v>7.7757561306252002E-6</v>
      </c>
      <c r="Z220" s="22">
        <v>7.7757561306251999</v>
      </c>
      <c r="AA220" s="22">
        <v>30.61321311269765</v>
      </c>
      <c r="AB220">
        <v>26.9267</v>
      </c>
      <c r="AC220" s="31">
        <v>32.1</v>
      </c>
      <c r="AD220" s="32">
        <v>370</v>
      </c>
      <c r="AE220">
        <v>38.083128882939192</v>
      </c>
      <c r="AF220" s="44">
        <v>10.52</v>
      </c>
    </row>
    <row r="221" spans="1:32" x14ac:dyDescent="0.35">
      <c r="A221" s="2">
        <v>44747</v>
      </c>
      <c r="B221" t="s">
        <v>18</v>
      </c>
      <c r="C221" t="s">
        <v>155</v>
      </c>
      <c r="D221" t="s">
        <v>20</v>
      </c>
      <c r="E221" t="s">
        <v>21</v>
      </c>
      <c r="F221">
        <v>11</v>
      </c>
      <c r="G221" t="s">
        <v>25</v>
      </c>
      <c r="H221" t="s">
        <v>31</v>
      </c>
      <c r="I221" t="s">
        <v>431</v>
      </c>
      <c r="J221" t="s">
        <v>431</v>
      </c>
      <c r="K221" t="s">
        <v>143</v>
      </c>
      <c r="L221" s="1">
        <v>0.59599999999999997</v>
      </c>
      <c r="M221">
        <v>13.23</v>
      </c>
      <c r="N221" s="1">
        <v>-1.323</v>
      </c>
      <c r="O221" t="s">
        <v>163</v>
      </c>
      <c r="P221">
        <v>0.42399999999999999</v>
      </c>
      <c r="Q221" s="1">
        <v>0.17199999999999999</v>
      </c>
      <c r="R221">
        <v>17.39</v>
      </c>
      <c r="S221" s="42">
        <v>-1.7390000000000001</v>
      </c>
      <c r="T221" s="1">
        <v>-0.41600000000000015</v>
      </c>
      <c r="U221">
        <v>50.055</v>
      </c>
      <c r="V221" s="21">
        <v>1966.819874625</v>
      </c>
      <c r="W221">
        <v>0.40566037735849053</v>
      </c>
      <c r="X221">
        <v>3.9191790963836113E-5</v>
      </c>
      <c r="Y221">
        <v>7.7083193389821356E-6</v>
      </c>
      <c r="Z221" s="22">
        <v>7.7083193389821352</v>
      </c>
      <c r="AA221" s="22">
        <v>18.529613795630127</v>
      </c>
      <c r="AB221">
        <v>33.278799999999997</v>
      </c>
      <c r="AC221" s="31">
        <v>34.5</v>
      </c>
      <c r="AD221" s="32">
        <v>430</v>
      </c>
      <c r="AE221">
        <v>39.191790963836112</v>
      </c>
      <c r="AF221">
        <v>11.802345679012349</v>
      </c>
    </row>
    <row r="222" spans="1:32" x14ac:dyDescent="0.35">
      <c r="A222" s="2">
        <v>44733</v>
      </c>
      <c r="B222" t="s">
        <v>18</v>
      </c>
      <c r="C222" t="s">
        <v>141</v>
      </c>
      <c r="D222" t="s">
        <v>133</v>
      </c>
      <c r="E222" t="s">
        <v>46</v>
      </c>
      <c r="F222">
        <v>4</v>
      </c>
      <c r="G222" t="s">
        <v>43</v>
      </c>
      <c r="H222" t="s">
        <v>121</v>
      </c>
      <c r="I222" t="s">
        <v>483</v>
      </c>
      <c r="J222" t="s">
        <v>483</v>
      </c>
      <c r="K222" t="s">
        <v>142</v>
      </c>
      <c r="L222" s="1">
        <v>0.90700000000000003</v>
      </c>
      <c r="M222">
        <v>4.22</v>
      </c>
      <c r="N222" s="1">
        <v>-0.42199999999999999</v>
      </c>
      <c r="O222" t="s">
        <v>100</v>
      </c>
      <c r="P222">
        <v>0.78400000000000003</v>
      </c>
      <c r="Q222" s="1">
        <v>0.123</v>
      </c>
      <c r="R222">
        <v>8.4600000000000009</v>
      </c>
      <c r="S222" s="42">
        <v>-0.84600000000000009</v>
      </c>
      <c r="T222" s="1">
        <v>-0.4240000000000001</v>
      </c>
      <c r="U222">
        <v>89.35</v>
      </c>
      <c r="V222" s="21">
        <v>6266.9866624999995</v>
      </c>
      <c r="W222">
        <v>0.15688775510204081</v>
      </c>
      <c r="X222">
        <v>1.2170742678949572E-5</v>
      </c>
      <c r="Y222">
        <v>7.627388204169648E-6</v>
      </c>
      <c r="Z222" s="22">
        <v>7.6273882041696481</v>
      </c>
      <c r="AA222" s="22">
        <v>17.989123123041619</v>
      </c>
      <c r="AB222">
        <v>30.972899999999999</v>
      </c>
      <c r="AC222" s="34">
        <v>90</v>
      </c>
      <c r="AD222" s="35">
        <v>735</v>
      </c>
      <c r="AE222">
        <v>12.170742678949573</v>
      </c>
      <c r="AF222">
        <v>8.9642857142857135</v>
      </c>
    </row>
    <row r="223" spans="1:32" x14ac:dyDescent="0.35">
      <c r="A223" s="2">
        <v>44734</v>
      </c>
      <c r="B223" t="s">
        <v>18</v>
      </c>
      <c r="C223" t="s">
        <v>141</v>
      </c>
      <c r="D223" t="s">
        <v>109</v>
      </c>
      <c r="E223" t="s">
        <v>21</v>
      </c>
      <c r="F223">
        <v>11</v>
      </c>
      <c r="G223" t="s">
        <v>33</v>
      </c>
      <c r="H223" t="s">
        <v>104</v>
      </c>
      <c r="I223" t="s">
        <v>446</v>
      </c>
      <c r="J223" t="s">
        <v>446</v>
      </c>
      <c r="K223" t="s">
        <v>145</v>
      </c>
      <c r="L223" s="1">
        <v>0.83599999999999997</v>
      </c>
      <c r="M223">
        <v>5.36</v>
      </c>
      <c r="N223" s="1">
        <v>-0.53600000000000003</v>
      </c>
      <c r="O223" t="s">
        <v>147</v>
      </c>
      <c r="P223">
        <v>0.63200000000000001</v>
      </c>
      <c r="Q223" s="1">
        <v>0.20399999999999996</v>
      </c>
      <c r="R223">
        <v>14.23</v>
      </c>
      <c r="S223" s="42">
        <v>-1.423</v>
      </c>
      <c r="T223" s="1">
        <v>-0.88700000000000001</v>
      </c>
      <c r="U223">
        <v>56.95</v>
      </c>
      <c r="V223" s="21">
        <v>2545.9924625000003</v>
      </c>
      <c r="W223">
        <v>0.32278481012658222</v>
      </c>
      <c r="X223">
        <v>2.9581417035926687E-5</v>
      </c>
      <c r="Y223">
        <v>7.531406480353844E-6</v>
      </c>
      <c r="Z223" s="22">
        <v>7.5314064803538443</v>
      </c>
      <c r="AA223" s="22">
        <v>8.490875400624402</v>
      </c>
      <c r="AB223">
        <v>31.695499999999999</v>
      </c>
      <c r="AC223" s="31">
        <v>49.4</v>
      </c>
      <c r="AD223" s="32">
        <v>546</v>
      </c>
      <c r="AE223">
        <v>29.581417035926687</v>
      </c>
      <c r="AF223">
        <v>15.591269841269842</v>
      </c>
    </row>
    <row r="224" spans="1:32" x14ac:dyDescent="0.35">
      <c r="A224" s="2">
        <v>44762</v>
      </c>
      <c r="B224" t="s">
        <v>18</v>
      </c>
      <c r="C224" t="s">
        <v>181</v>
      </c>
      <c r="D224" t="s">
        <v>20</v>
      </c>
      <c r="E224" t="s">
        <v>21</v>
      </c>
      <c r="F224">
        <v>3</v>
      </c>
      <c r="G224" t="s">
        <v>25</v>
      </c>
      <c r="H224" t="s">
        <v>31</v>
      </c>
      <c r="I224" t="s">
        <v>431</v>
      </c>
      <c r="J224" t="s">
        <v>431</v>
      </c>
      <c r="K224" t="s">
        <v>153</v>
      </c>
      <c r="L224" s="1">
        <v>0.61199999999999999</v>
      </c>
      <c r="M224">
        <v>9.68</v>
      </c>
      <c r="N224" s="1">
        <v>-0.96799999999999997</v>
      </c>
      <c r="O224" t="s">
        <v>183</v>
      </c>
      <c r="P224">
        <v>0.438</v>
      </c>
      <c r="Q224" s="1">
        <v>0.17399999999999999</v>
      </c>
      <c r="R224">
        <v>24.04</v>
      </c>
      <c r="S224" s="42">
        <v>-2.4039999999999999</v>
      </c>
      <c r="T224" s="1">
        <v>-1.4359999999999999</v>
      </c>
      <c r="U224">
        <v>50.055</v>
      </c>
      <c r="V224" s="21">
        <v>1966.819874625</v>
      </c>
      <c r="W224">
        <v>0.39726027397260272</v>
      </c>
      <c r="X224">
        <v>3.8195170761743087E-5</v>
      </c>
      <c r="Y224">
        <v>7.5123020968892008E-6</v>
      </c>
      <c r="Z224" s="22">
        <v>7.5123020968892007</v>
      </c>
      <c r="AA224" s="22">
        <v>5.2314081454660171</v>
      </c>
      <c r="AB224">
        <v>34.903799999999997</v>
      </c>
      <c r="AC224" s="33">
        <v>34.5</v>
      </c>
      <c r="AD224" s="32">
        <v>430</v>
      </c>
      <c r="AE224">
        <v>38.195170761743086</v>
      </c>
      <c r="AF224">
        <v>11.020894580054243</v>
      </c>
    </row>
    <row r="225" spans="1:32" x14ac:dyDescent="0.35">
      <c r="A225" s="2">
        <v>44721</v>
      </c>
      <c r="B225" t="s">
        <v>18</v>
      </c>
      <c r="C225" t="s">
        <v>19</v>
      </c>
      <c r="D225" t="s">
        <v>20</v>
      </c>
      <c r="E225" t="s">
        <v>21</v>
      </c>
      <c r="F225">
        <v>2</v>
      </c>
      <c r="G225" t="s">
        <v>33</v>
      </c>
      <c r="H225" t="s">
        <v>34</v>
      </c>
      <c r="I225" t="s">
        <v>424</v>
      </c>
      <c r="J225" t="s">
        <v>424</v>
      </c>
      <c r="K225" t="s">
        <v>23</v>
      </c>
      <c r="L225" s="1">
        <v>0.79300000000000004</v>
      </c>
      <c r="M225">
        <v>2.44</v>
      </c>
      <c r="N225" s="1">
        <v>-0.24399999999999999</v>
      </c>
      <c r="O225" t="s">
        <v>32</v>
      </c>
      <c r="P225">
        <v>0.63</v>
      </c>
      <c r="Q225" s="1">
        <v>0.16300000000000003</v>
      </c>
      <c r="R225">
        <v>8.4499999999999993</v>
      </c>
      <c r="S225" s="42">
        <v>-0.84499999999999997</v>
      </c>
      <c r="T225" s="1">
        <v>-0.60099999999999998</v>
      </c>
      <c r="U225">
        <v>65</v>
      </c>
      <c r="V225" s="21">
        <v>3316.625</v>
      </c>
      <c r="W225">
        <v>0.25873015873015875</v>
      </c>
      <c r="X225">
        <v>2.2530025643589709E-5</v>
      </c>
      <c r="Y225">
        <v>7.4723646300170724E-6</v>
      </c>
      <c r="Z225" s="22">
        <v>7.4723646300170721</v>
      </c>
      <c r="AA225" s="22">
        <v>12.433219018331235</v>
      </c>
      <c r="AB225">
        <v>24.548100000000002</v>
      </c>
      <c r="AC225" s="33">
        <v>61</v>
      </c>
      <c r="AD225" s="32">
        <v>534</v>
      </c>
      <c r="AE225">
        <v>22.53002564358971</v>
      </c>
      <c r="AF225">
        <v>14.811333333333334</v>
      </c>
    </row>
    <row r="226" spans="1:32" x14ac:dyDescent="0.35">
      <c r="A226" s="2">
        <v>44749</v>
      </c>
      <c r="B226" t="s">
        <v>18</v>
      </c>
      <c r="C226" t="s">
        <v>155</v>
      </c>
      <c r="D226" t="s">
        <v>109</v>
      </c>
      <c r="E226" t="s">
        <v>21</v>
      </c>
      <c r="F226">
        <v>4</v>
      </c>
      <c r="G226" t="s">
        <v>37</v>
      </c>
      <c r="H226" t="s">
        <v>121</v>
      </c>
      <c r="I226" t="s">
        <v>451</v>
      </c>
      <c r="J226" t="s">
        <v>451</v>
      </c>
      <c r="K226" t="s">
        <v>174</v>
      </c>
      <c r="L226" s="1">
        <v>0.747</v>
      </c>
      <c r="M226">
        <v>2.78</v>
      </c>
      <c r="N226" s="1">
        <v>-0.27799999999999997</v>
      </c>
      <c r="O226" t="s">
        <v>175</v>
      </c>
      <c r="P226">
        <v>0.59899999999999998</v>
      </c>
      <c r="Q226" s="1">
        <v>0.14800000000000002</v>
      </c>
      <c r="R226">
        <v>18.239999999999998</v>
      </c>
      <c r="S226" s="42">
        <v>-1.8239999999999998</v>
      </c>
      <c r="T226" s="1">
        <v>-1.5459999999999998</v>
      </c>
      <c r="U226">
        <v>66.3</v>
      </c>
      <c r="V226" s="21">
        <v>3450.6166499999999</v>
      </c>
      <c r="W226">
        <v>0.24707846410684478</v>
      </c>
      <c r="X226">
        <v>2.1287600665552143E-5</v>
      </c>
      <c r="Y226">
        <v>7.3455349295105307E-6</v>
      </c>
      <c r="Z226" s="22">
        <v>7.3455349295105306</v>
      </c>
      <c r="AA226" s="22">
        <v>4.7513162545346255</v>
      </c>
      <c r="AB226">
        <v>34.081400000000002</v>
      </c>
      <c r="AC226" s="33">
        <v>55</v>
      </c>
      <c r="AD226" s="32">
        <v>622</v>
      </c>
      <c r="AE226">
        <v>21.287600665552144</v>
      </c>
      <c r="AF226">
        <v>13.083333333333334</v>
      </c>
    </row>
    <row r="227" spans="1:32" x14ac:dyDescent="0.35">
      <c r="A227" s="2">
        <v>44779</v>
      </c>
      <c r="B227" s="6" t="s">
        <v>18</v>
      </c>
      <c r="C227" s="6" t="s">
        <v>196</v>
      </c>
      <c r="D227" t="s">
        <v>20</v>
      </c>
      <c r="E227" t="s">
        <v>21</v>
      </c>
      <c r="F227">
        <v>5</v>
      </c>
      <c r="G227" t="s">
        <v>33</v>
      </c>
      <c r="H227" t="s">
        <v>34</v>
      </c>
      <c r="I227" t="s">
        <v>424</v>
      </c>
      <c r="J227" t="s">
        <v>424</v>
      </c>
      <c r="K227" t="s">
        <v>117</v>
      </c>
      <c r="L227" s="1">
        <v>0.88400000000000001</v>
      </c>
      <c r="M227">
        <v>5.01</v>
      </c>
      <c r="N227" s="1">
        <v>-0.501</v>
      </c>
      <c r="O227" s="6" t="s">
        <v>213</v>
      </c>
      <c r="P227">
        <v>0.70799999999999996</v>
      </c>
      <c r="Q227" s="1">
        <v>0.17600000000000005</v>
      </c>
      <c r="R227">
        <v>12.42</v>
      </c>
      <c r="S227" s="42">
        <v>-1.242</v>
      </c>
      <c r="T227" s="1">
        <v>-0.74099999999999999</v>
      </c>
      <c r="U227">
        <v>65</v>
      </c>
      <c r="V227" s="21">
        <v>3316.625</v>
      </c>
      <c r="W227">
        <v>0.248587570621469</v>
      </c>
      <c r="X227">
        <v>2.144776859304689E-5</v>
      </c>
      <c r="Y227">
        <v>7.1134205509914145E-6</v>
      </c>
      <c r="Z227" s="22">
        <v>7.1134205509914148</v>
      </c>
      <c r="AA227" s="22">
        <v>9.5997578285984009</v>
      </c>
      <c r="AB227">
        <v>31.516500000000001</v>
      </c>
      <c r="AC227" s="33">
        <v>61</v>
      </c>
      <c r="AD227" s="32">
        <v>534</v>
      </c>
      <c r="AE227">
        <v>21.447768593046892</v>
      </c>
      <c r="AF227">
        <v>13.38048963335333</v>
      </c>
    </row>
    <row r="228" spans="1:32" x14ac:dyDescent="0.35">
      <c r="A228" s="2">
        <v>44749</v>
      </c>
      <c r="B228" t="s">
        <v>18</v>
      </c>
      <c r="C228" t="s">
        <v>155</v>
      </c>
      <c r="D228" t="s">
        <v>133</v>
      </c>
      <c r="E228" t="s">
        <v>46</v>
      </c>
      <c r="F228">
        <v>8</v>
      </c>
      <c r="G228" t="s">
        <v>39</v>
      </c>
      <c r="H228" t="s">
        <v>95</v>
      </c>
      <c r="I228" t="s">
        <v>470</v>
      </c>
      <c r="J228" t="s">
        <v>470</v>
      </c>
      <c r="K228" t="s">
        <v>173</v>
      </c>
      <c r="L228" s="1">
        <v>0.55500000000000005</v>
      </c>
      <c r="M228">
        <v>2.2799999999999998</v>
      </c>
      <c r="N228" s="1">
        <v>-0.22799999999999998</v>
      </c>
      <c r="O228" t="s">
        <v>32</v>
      </c>
      <c r="P228">
        <v>0.49199999999999999</v>
      </c>
      <c r="Q228" s="1">
        <v>6.3000000000000056E-2</v>
      </c>
      <c r="R228">
        <v>24.39</v>
      </c>
      <c r="S228" s="42">
        <v>-2.4390000000000001</v>
      </c>
      <c r="T228" s="1">
        <v>-2.2110000000000003</v>
      </c>
      <c r="U228">
        <v>97.65</v>
      </c>
      <c r="V228" s="21">
        <v>7485.3851625000007</v>
      </c>
      <c r="W228">
        <v>0.12804878048780499</v>
      </c>
      <c r="X228">
        <v>9.4782058430894215E-6</v>
      </c>
      <c r="Y228">
        <v>7.0948021384982368E-6</v>
      </c>
      <c r="Z228" s="22">
        <v>7.0948021384982365</v>
      </c>
      <c r="AA228" s="22">
        <v>3.2088657342823317</v>
      </c>
      <c r="AB228">
        <v>34.081400000000002</v>
      </c>
      <c r="AC228" s="38">
        <v>81.5</v>
      </c>
      <c r="AD228" s="35">
        <v>800</v>
      </c>
      <c r="AE228">
        <v>9.4782058430894214</v>
      </c>
      <c r="AF228">
        <v>7.0391025641025591</v>
      </c>
    </row>
    <row r="229" spans="1:32" x14ac:dyDescent="0.35">
      <c r="A229" s="2">
        <v>44721</v>
      </c>
      <c r="B229" t="s">
        <v>18</v>
      </c>
      <c r="C229" t="s">
        <v>19</v>
      </c>
      <c r="D229" t="s">
        <v>20</v>
      </c>
      <c r="E229" t="s">
        <v>21</v>
      </c>
      <c r="F229">
        <v>16</v>
      </c>
      <c r="G229" t="s">
        <v>30</v>
      </c>
      <c r="H229" t="s">
        <v>166</v>
      </c>
      <c r="I229" t="s">
        <v>422</v>
      </c>
      <c r="J229" t="s">
        <v>422</v>
      </c>
      <c r="K229" t="s">
        <v>23</v>
      </c>
      <c r="L229" s="3">
        <v>0.53800000000000003</v>
      </c>
      <c r="M229">
        <v>5.67</v>
      </c>
      <c r="N229" s="1">
        <v>-0.56699999999999995</v>
      </c>
      <c r="O229" t="s">
        <v>24</v>
      </c>
      <c r="P229">
        <v>0.51</v>
      </c>
      <c r="Q229" s="1">
        <v>2.8000000000000025E-2</v>
      </c>
      <c r="R229">
        <v>5.39</v>
      </c>
      <c r="S229" s="42">
        <v>-0.53899999999999992</v>
      </c>
      <c r="T229" s="1">
        <v>2.8000000000000025E-2</v>
      </c>
      <c r="U229">
        <v>163.95</v>
      </c>
      <c r="V229" s="21">
        <v>21100.487962499999</v>
      </c>
      <c r="W229">
        <v>5.4901960784313773E-2</v>
      </c>
      <c r="X229">
        <v>3.3417935095622935E-6</v>
      </c>
      <c r="Y229">
        <v>7.0513473721679802E-6</v>
      </c>
      <c r="Z229" s="22">
        <v>7.0513473721679798</v>
      </c>
      <c r="AA229" s="22">
        <v>251.83383472028476</v>
      </c>
      <c r="AB229">
        <v>24.548100000000002</v>
      </c>
      <c r="AC229" s="33">
        <v>147.1</v>
      </c>
      <c r="AD229" s="32">
        <v>921</v>
      </c>
      <c r="AE229">
        <v>3.3417935095622937</v>
      </c>
      <c r="AF229">
        <v>14.811333333333334</v>
      </c>
    </row>
    <row r="230" spans="1:32" x14ac:dyDescent="0.35">
      <c r="A230" s="2">
        <v>44779</v>
      </c>
      <c r="B230" s="6" t="s">
        <v>18</v>
      </c>
      <c r="C230" s="6" t="s">
        <v>196</v>
      </c>
      <c r="D230" t="s">
        <v>86</v>
      </c>
      <c r="E230" t="s">
        <v>46</v>
      </c>
      <c r="F230">
        <v>4</v>
      </c>
      <c r="G230" t="s">
        <v>94</v>
      </c>
      <c r="H230" t="s">
        <v>82</v>
      </c>
      <c r="I230" t="s">
        <v>395</v>
      </c>
      <c r="J230" t="s">
        <v>395</v>
      </c>
      <c r="K230" t="s">
        <v>150</v>
      </c>
      <c r="L230" s="1">
        <v>0.63200000000000001</v>
      </c>
      <c r="M230">
        <v>4.76</v>
      </c>
      <c r="N230" s="1">
        <v>-0.47599999999999998</v>
      </c>
      <c r="O230" s="6" t="s">
        <v>211</v>
      </c>
      <c r="P230">
        <v>0.53900000000000003</v>
      </c>
      <c r="Q230" s="1">
        <v>9.2999999999999972E-2</v>
      </c>
      <c r="R230">
        <v>10.56</v>
      </c>
      <c r="S230" s="42">
        <v>-1.056</v>
      </c>
      <c r="T230" s="1">
        <v>-0.58000000000000007</v>
      </c>
      <c r="U230">
        <v>81</v>
      </c>
      <c r="V230" s="21">
        <v>5150.3850000000002</v>
      </c>
      <c r="W230">
        <v>0.17254174397031533</v>
      </c>
      <c r="X230">
        <v>1.3682444686666402E-5</v>
      </c>
      <c r="Y230">
        <v>7.0469857877536347E-6</v>
      </c>
      <c r="Z230" s="22">
        <v>7.046985787753635</v>
      </c>
      <c r="AA230" s="22">
        <v>12.149975496126956</v>
      </c>
      <c r="AB230">
        <v>31.516500000000001</v>
      </c>
      <c r="AC230" s="37">
        <v>73.400000000000006</v>
      </c>
      <c r="AD230" s="39">
        <v>670</v>
      </c>
      <c r="AE230">
        <v>13.682444686666402</v>
      </c>
      <c r="AF230">
        <v>11.879363694819542</v>
      </c>
    </row>
    <row r="231" spans="1:32" x14ac:dyDescent="0.35">
      <c r="A231" s="2">
        <v>44747</v>
      </c>
      <c r="B231" t="s">
        <v>18</v>
      </c>
      <c r="C231" t="s">
        <v>155</v>
      </c>
      <c r="D231" t="s">
        <v>86</v>
      </c>
      <c r="E231" t="s">
        <v>46</v>
      </c>
      <c r="F231">
        <v>2</v>
      </c>
      <c r="G231" t="s">
        <v>39</v>
      </c>
      <c r="H231" t="s">
        <v>91</v>
      </c>
      <c r="I231" t="s">
        <v>396</v>
      </c>
      <c r="J231" t="s">
        <v>396</v>
      </c>
      <c r="K231" t="s">
        <v>161</v>
      </c>
      <c r="L231" s="1">
        <v>0.72599999999999998</v>
      </c>
      <c r="M231">
        <v>20.65</v>
      </c>
      <c r="N231" s="1">
        <v>-2.0649999999999999</v>
      </c>
      <c r="O231" t="s">
        <v>162</v>
      </c>
      <c r="P231">
        <v>0.61399999999999999</v>
      </c>
      <c r="Q231" s="1">
        <v>0.11199999999999999</v>
      </c>
      <c r="R231">
        <v>23.65</v>
      </c>
      <c r="S231" s="42">
        <v>-2.3649999999999998</v>
      </c>
      <c r="T231" s="1">
        <v>-0.29999999999999982</v>
      </c>
      <c r="U231">
        <v>78.25</v>
      </c>
      <c r="V231" s="21">
        <v>4806.6040625000005</v>
      </c>
      <c r="W231">
        <v>0.18241042345276873</v>
      </c>
      <c r="X231">
        <v>1.4652073292565559E-5</v>
      </c>
      <c r="Y231">
        <v>7.0426715012093376E-6</v>
      </c>
      <c r="Z231" s="22">
        <v>7.0426715012093375</v>
      </c>
      <c r="AA231" s="22">
        <v>23.475571670697807</v>
      </c>
      <c r="AB231">
        <v>33.278799999999997</v>
      </c>
      <c r="AC231" s="37">
        <v>62.2</v>
      </c>
      <c r="AD231" s="39">
        <v>560</v>
      </c>
      <c r="AE231">
        <v>14.652073292565559</v>
      </c>
      <c r="AF231">
        <v>10.527403846153845</v>
      </c>
    </row>
    <row r="232" spans="1:32" x14ac:dyDescent="0.35">
      <c r="A232" s="2">
        <v>44779</v>
      </c>
      <c r="B232" s="6" t="s">
        <v>18</v>
      </c>
      <c r="C232" s="6" t="s">
        <v>196</v>
      </c>
      <c r="D232" t="s">
        <v>45</v>
      </c>
      <c r="E232" t="s">
        <v>46</v>
      </c>
      <c r="F232">
        <v>9</v>
      </c>
      <c r="G232" t="s">
        <v>39</v>
      </c>
      <c r="H232" t="s">
        <v>40</v>
      </c>
      <c r="I232" t="s">
        <v>412</v>
      </c>
      <c r="J232" t="s">
        <v>412</v>
      </c>
      <c r="K232" t="s">
        <v>212</v>
      </c>
      <c r="L232" s="1">
        <v>0.64300000000000002</v>
      </c>
      <c r="M232">
        <v>5.48</v>
      </c>
      <c r="N232" s="1">
        <v>-0.54800000000000004</v>
      </c>
      <c r="O232" s="6" t="s">
        <v>178</v>
      </c>
      <c r="P232">
        <v>0.47099999999999997</v>
      </c>
      <c r="Q232" s="1">
        <v>0.17200000000000004</v>
      </c>
      <c r="R232">
        <v>7.78</v>
      </c>
      <c r="S232" s="42">
        <v>-0.77800000000000002</v>
      </c>
      <c r="T232" s="1">
        <v>-0.22999999999999998</v>
      </c>
      <c r="U232">
        <v>51</v>
      </c>
      <c r="V232" s="21">
        <v>2041.7850000000001</v>
      </c>
      <c r="W232">
        <v>0.3651804670912952</v>
      </c>
      <c r="X232">
        <v>3.4434496954399089E-5</v>
      </c>
      <c r="Y232">
        <v>7.0307839364037745E-6</v>
      </c>
      <c r="Z232" s="22">
        <v>7.0307839364037745</v>
      </c>
      <c r="AA232" s="22">
        <v>30.568625810451195</v>
      </c>
      <c r="AB232">
        <v>31.516500000000001</v>
      </c>
      <c r="AC232" s="31">
        <v>32.1</v>
      </c>
      <c r="AD232" s="32">
        <v>370</v>
      </c>
      <c r="AE232">
        <v>34.434496954399087</v>
      </c>
      <c r="AF232">
        <v>8.6594309038552968</v>
      </c>
    </row>
    <row r="233" spans="1:32" x14ac:dyDescent="0.35">
      <c r="A233" s="2">
        <v>44749</v>
      </c>
      <c r="B233" t="s">
        <v>18</v>
      </c>
      <c r="C233" t="s">
        <v>155</v>
      </c>
      <c r="D233" t="s">
        <v>109</v>
      </c>
      <c r="E233" t="s">
        <v>21</v>
      </c>
      <c r="F233">
        <v>2</v>
      </c>
      <c r="G233" t="s">
        <v>33</v>
      </c>
      <c r="H233" t="s">
        <v>114</v>
      </c>
      <c r="I233" t="s">
        <v>447</v>
      </c>
      <c r="J233" t="s">
        <v>447</v>
      </c>
      <c r="K233" t="s">
        <v>174</v>
      </c>
      <c r="L233" s="1">
        <v>0.88700000000000001</v>
      </c>
      <c r="M233">
        <v>13.29</v>
      </c>
      <c r="N233" s="1">
        <v>-1.329</v>
      </c>
      <c r="O233" t="s">
        <v>175</v>
      </c>
      <c r="P233">
        <v>0.69599999999999995</v>
      </c>
      <c r="Q233" s="1">
        <v>0.19100000000000006</v>
      </c>
      <c r="R233">
        <v>17.95</v>
      </c>
      <c r="S233" s="42">
        <v>-1.7949999999999999</v>
      </c>
      <c r="T233" s="1">
        <v>-0.46599999999999997</v>
      </c>
      <c r="U233">
        <v>60.45</v>
      </c>
      <c r="V233" s="21">
        <v>2868.5489625000005</v>
      </c>
      <c r="W233">
        <v>0.27442528735632193</v>
      </c>
      <c r="X233">
        <v>2.4224067195294421E-5</v>
      </c>
      <c r="Y233">
        <v>6.948792282059211E-6</v>
      </c>
      <c r="Z233" s="22">
        <v>6.9487922820592107</v>
      </c>
      <c r="AA233" s="22">
        <v>14.91157142072792</v>
      </c>
      <c r="AB233">
        <v>34.081400000000002</v>
      </c>
      <c r="AC233" s="31">
        <v>45.3</v>
      </c>
      <c r="AD233" s="32">
        <v>410</v>
      </c>
      <c r="AE233">
        <v>24.22406719529442</v>
      </c>
      <c r="AF233">
        <v>13.083333333333334</v>
      </c>
    </row>
    <row r="234" spans="1:32" x14ac:dyDescent="0.35">
      <c r="A234" s="2">
        <v>44790</v>
      </c>
      <c r="B234" s="6" t="s">
        <v>18</v>
      </c>
      <c r="C234" s="6" t="s">
        <v>214</v>
      </c>
      <c r="D234" t="s">
        <v>123</v>
      </c>
      <c r="E234" t="s">
        <v>21</v>
      </c>
      <c r="F234">
        <v>4</v>
      </c>
      <c r="G234" t="s">
        <v>37</v>
      </c>
      <c r="H234" t="s">
        <v>132</v>
      </c>
      <c r="I234" t="s">
        <v>466</v>
      </c>
      <c r="J234" t="s">
        <v>466</v>
      </c>
      <c r="K234" t="s">
        <v>69</v>
      </c>
      <c r="L234" s="1">
        <v>0.91100000000000003</v>
      </c>
      <c r="M234">
        <v>11.45</v>
      </c>
      <c r="N234" s="1">
        <v>-1.145</v>
      </c>
      <c r="O234" t="s">
        <v>129</v>
      </c>
      <c r="P234">
        <v>0.74199999999999999</v>
      </c>
      <c r="Q234" s="1">
        <v>0.16900000000000004</v>
      </c>
      <c r="R234">
        <v>19.12</v>
      </c>
      <c r="S234" s="42">
        <v>-1.9120000000000001</v>
      </c>
      <c r="T234" s="1">
        <v>-0.76700000000000013</v>
      </c>
      <c r="U234">
        <v>67.400000000000006</v>
      </c>
      <c r="V234" s="21">
        <v>3566.066600000001</v>
      </c>
      <c r="W234">
        <v>0.2277628032345014</v>
      </c>
      <c r="X234">
        <v>1.925787162707545E-5</v>
      </c>
      <c r="Y234">
        <v>6.867485279640143E-6</v>
      </c>
      <c r="Z234" s="22">
        <v>6.8674852796401433</v>
      </c>
      <c r="AA234" s="22">
        <v>8.953696583624696</v>
      </c>
      <c r="AB234">
        <v>32.178800000000003</v>
      </c>
      <c r="AC234" s="31">
        <v>57</v>
      </c>
      <c r="AD234" s="32">
        <v>720</v>
      </c>
      <c r="AE234">
        <v>19.257871627075449</v>
      </c>
      <c r="AF234">
        <v>11.310295975498345</v>
      </c>
    </row>
    <row r="235" spans="1:32" x14ac:dyDescent="0.35">
      <c r="A235" s="9">
        <v>44721</v>
      </c>
      <c r="B235" s="4" t="s">
        <v>18</v>
      </c>
      <c r="C235" s="4" t="s">
        <v>19</v>
      </c>
      <c r="D235" s="4" t="s">
        <v>20</v>
      </c>
      <c r="E235" s="4" t="s">
        <v>21</v>
      </c>
      <c r="F235" s="4">
        <v>1</v>
      </c>
      <c r="G235" s="4" t="s">
        <v>25</v>
      </c>
      <c r="H235" s="4" t="s">
        <v>31</v>
      </c>
      <c r="I235" s="4" t="s">
        <v>431</v>
      </c>
      <c r="J235" s="4" t="s">
        <v>431</v>
      </c>
      <c r="K235" s="4" t="s">
        <v>23</v>
      </c>
      <c r="L235" s="3">
        <v>0.51200000000000001</v>
      </c>
      <c r="M235" s="4">
        <v>3.36</v>
      </c>
      <c r="N235" s="3">
        <v>-0.33599999999999997</v>
      </c>
      <c r="O235" s="4" t="s">
        <v>32</v>
      </c>
      <c r="P235" s="4">
        <v>0.375</v>
      </c>
      <c r="Q235" s="3">
        <v>0.13700000000000001</v>
      </c>
      <c r="R235" s="4">
        <v>8.07</v>
      </c>
      <c r="S235" s="43">
        <v>-0.80700000000000005</v>
      </c>
      <c r="T235" s="3">
        <v>-0.47100000000000009</v>
      </c>
      <c r="U235" s="4">
        <v>50.055</v>
      </c>
      <c r="V235" s="21">
        <v>1966.819874625</v>
      </c>
      <c r="W235" s="4">
        <v>0.36533333333333334</v>
      </c>
      <c r="X235">
        <v>3.4452241988578164E-5</v>
      </c>
      <c r="Y235">
        <v>6.7761354268525469E-6</v>
      </c>
      <c r="Z235" s="22">
        <v>6.7761354268525471</v>
      </c>
      <c r="AA235" s="22">
        <v>14.3866994200691</v>
      </c>
      <c r="AB235">
        <v>24.548100000000002</v>
      </c>
      <c r="AC235" s="31">
        <v>34.5</v>
      </c>
      <c r="AD235" s="32">
        <v>430</v>
      </c>
      <c r="AE235">
        <v>34.452241988578166</v>
      </c>
      <c r="AF235">
        <v>14.811333333333334</v>
      </c>
    </row>
    <row r="236" spans="1:32" x14ac:dyDescent="0.35">
      <c r="A236" s="2">
        <v>44735</v>
      </c>
      <c r="B236" t="s">
        <v>18</v>
      </c>
      <c r="C236" t="s">
        <v>141</v>
      </c>
      <c r="D236" t="s">
        <v>45</v>
      </c>
      <c r="E236" t="s">
        <v>46</v>
      </c>
      <c r="F236">
        <v>6</v>
      </c>
      <c r="G236" t="s">
        <v>37</v>
      </c>
      <c r="H236" t="s">
        <v>49</v>
      </c>
      <c r="I236" t="s">
        <v>437</v>
      </c>
      <c r="J236" t="s">
        <v>437</v>
      </c>
      <c r="K236" t="s">
        <v>153</v>
      </c>
      <c r="L236" s="1">
        <v>0.93600000000000005</v>
      </c>
      <c r="M236">
        <v>14.08</v>
      </c>
      <c r="N236" s="1">
        <v>-1.4079999999999999</v>
      </c>
      <c r="O236" t="s">
        <v>154</v>
      </c>
      <c r="P236">
        <v>0.73899999999999999</v>
      </c>
      <c r="Q236" s="1">
        <v>0.19700000000000006</v>
      </c>
      <c r="S236" s="42" t="s">
        <v>103</v>
      </c>
      <c r="T236" s="1" t="s">
        <v>103</v>
      </c>
      <c r="U236">
        <v>60.25</v>
      </c>
      <c r="V236" s="21">
        <v>2849.5990624999999</v>
      </c>
      <c r="W236">
        <v>0.26657645466847102</v>
      </c>
      <c r="X236">
        <v>2.3374029193905631E-5</v>
      </c>
      <c r="Y236">
        <v>6.6606611677801121E-6</v>
      </c>
      <c r="Z236" s="22">
        <v>6.6606611677801117</v>
      </c>
      <c r="AA236" s="22" t="s">
        <v>103</v>
      </c>
      <c r="AB236">
        <v>33.261499999999998</v>
      </c>
      <c r="AC236" s="31">
        <v>52</v>
      </c>
      <c r="AD236" s="32">
        <v>575</v>
      </c>
      <c r="AE236">
        <v>23.374029193905631</v>
      </c>
      <c r="AF236">
        <v>8.7619047619047628</v>
      </c>
    </row>
    <row r="237" spans="1:32" x14ac:dyDescent="0.35">
      <c r="A237" s="2">
        <v>44748</v>
      </c>
      <c r="B237" t="s">
        <v>18</v>
      </c>
      <c r="C237" t="s">
        <v>155</v>
      </c>
      <c r="D237" t="s">
        <v>86</v>
      </c>
      <c r="E237" t="s">
        <v>46</v>
      </c>
      <c r="F237">
        <v>2</v>
      </c>
      <c r="G237" t="s">
        <v>28</v>
      </c>
      <c r="H237" t="s">
        <v>75</v>
      </c>
      <c r="I237" t="s">
        <v>399</v>
      </c>
      <c r="J237" t="s">
        <v>399</v>
      </c>
      <c r="K237" t="s">
        <v>165</v>
      </c>
      <c r="L237" s="1">
        <v>0.746</v>
      </c>
      <c r="M237">
        <v>32.14</v>
      </c>
      <c r="N237" s="1">
        <v>-3.214</v>
      </c>
      <c r="O237" t="s">
        <v>168</v>
      </c>
      <c r="P237">
        <v>0.63600000000000001</v>
      </c>
      <c r="Q237" s="1">
        <v>0.10999999999999999</v>
      </c>
      <c r="R237">
        <v>34.56</v>
      </c>
      <c r="S237" s="42">
        <v>-3.4560000000000004</v>
      </c>
      <c r="T237" s="1">
        <v>-0.24200000000000044</v>
      </c>
      <c r="U237">
        <v>77.900000000000006</v>
      </c>
      <c r="V237" s="21">
        <v>4763.7018500000004</v>
      </c>
      <c r="W237">
        <v>0.17295597484276728</v>
      </c>
      <c r="X237">
        <v>1.3722892064127716E-5</v>
      </c>
      <c r="Y237">
        <v>6.5371766313235525E-6</v>
      </c>
      <c r="Z237" s="22">
        <v>6.5371766313235522</v>
      </c>
      <c r="AA237" s="22">
        <v>27.013126575717109</v>
      </c>
      <c r="AB237">
        <v>33.4651</v>
      </c>
      <c r="AC237" s="37">
        <v>74.8</v>
      </c>
      <c r="AD237" s="39">
        <v>661</v>
      </c>
      <c r="AE237">
        <v>13.722892064127716</v>
      </c>
      <c r="AF237">
        <v>10.517788461538462</v>
      </c>
    </row>
    <row r="238" spans="1:32" x14ac:dyDescent="0.35">
      <c r="A238" s="2">
        <v>44748</v>
      </c>
      <c r="B238" t="s">
        <v>18</v>
      </c>
      <c r="C238" t="s">
        <v>155</v>
      </c>
      <c r="D238" t="s">
        <v>45</v>
      </c>
      <c r="E238" t="s">
        <v>46</v>
      </c>
      <c r="F238">
        <v>1</v>
      </c>
      <c r="G238" t="s">
        <v>29</v>
      </c>
      <c r="H238" t="s">
        <v>54</v>
      </c>
      <c r="I238" t="s">
        <v>436</v>
      </c>
      <c r="J238" t="s">
        <v>436</v>
      </c>
      <c r="K238" t="s">
        <v>169</v>
      </c>
      <c r="L238" s="1">
        <v>0.70799999999999996</v>
      </c>
      <c r="M238">
        <v>15.64</v>
      </c>
      <c r="N238" s="1">
        <v>-1.5640000000000001</v>
      </c>
      <c r="O238" t="s">
        <v>170</v>
      </c>
      <c r="P238">
        <v>0.53800000000000003</v>
      </c>
      <c r="Q238" s="1">
        <v>0.16999999999999993</v>
      </c>
      <c r="R238">
        <v>31.73</v>
      </c>
      <c r="S238" s="42">
        <v>-3.173</v>
      </c>
      <c r="T238" s="1">
        <v>-1.609</v>
      </c>
      <c r="U238">
        <v>53.6</v>
      </c>
      <c r="V238" s="21">
        <v>2255.2736</v>
      </c>
      <c r="W238">
        <v>0.31598513011152402</v>
      </c>
      <c r="X238">
        <v>2.8816192869811644E-5</v>
      </c>
      <c r="Y238">
        <v>6.4988399031794439E-6</v>
      </c>
      <c r="Z238" s="22">
        <v>6.4988399031794435</v>
      </c>
      <c r="AA238" s="22">
        <v>4.0390552536851727</v>
      </c>
      <c r="AB238">
        <v>33.4651</v>
      </c>
      <c r="AC238" s="31">
        <v>37.700000000000003</v>
      </c>
      <c r="AD238" s="32">
        <v>480</v>
      </c>
      <c r="AE238">
        <v>28.816192869811644</v>
      </c>
      <c r="AF238" s="48">
        <v>7.6280448717948737</v>
      </c>
    </row>
    <row r="239" spans="1:32" x14ac:dyDescent="0.35">
      <c r="A239" s="2">
        <v>44749</v>
      </c>
      <c r="B239" t="s">
        <v>18</v>
      </c>
      <c r="C239" t="s">
        <v>155</v>
      </c>
      <c r="D239" t="s">
        <v>133</v>
      </c>
      <c r="E239" t="s">
        <v>46</v>
      </c>
      <c r="F239">
        <v>2</v>
      </c>
      <c r="G239" t="s">
        <v>30</v>
      </c>
      <c r="H239" t="s">
        <v>137</v>
      </c>
      <c r="I239" t="s">
        <v>475</v>
      </c>
      <c r="J239" t="s">
        <v>475</v>
      </c>
      <c r="K239" t="s">
        <v>173</v>
      </c>
      <c r="L239" s="1">
        <v>0.68799999999999994</v>
      </c>
      <c r="M239">
        <v>3.82</v>
      </c>
      <c r="N239" s="1">
        <v>-0.38200000000000001</v>
      </c>
      <c r="O239" t="s">
        <v>32</v>
      </c>
      <c r="P239">
        <v>0.76100000000000001</v>
      </c>
      <c r="Q239" s="1">
        <v>-7.3000000000000065E-2</v>
      </c>
      <c r="R239">
        <v>7.01</v>
      </c>
      <c r="S239" s="42">
        <v>-0.70099999999999996</v>
      </c>
      <c r="T239" s="1">
        <v>-0.31899999999999995</v>
      </c>
      <c r="U239">
        <v>104.2</v>
      </c>
      <c r="V239" s="21">
        <v>8523.247400000002</v>
      </c>
      <c r="W239">
        <v>0.1061046511627908</v>
      </c>
      <c r="X239">
        <v>7.5201418864989709E-6</v>
      </c>
      <c r="Y239">
        <v>6.409602978173347E-6</v>
      </c>
      <c r="Z239" s="22">
        <v>6.4096029781733472</v>
      </c>
      <c r="AA239" s="22">
        <v>20.092799304618648</v>
      </c>
      <c r="AB239">
        <v>34.081400000000002</v>
      </c>
      <c r="AC239" s="34">
        <v>128</v>
      </c>
      <c r="AD239" s="35">
        <v>930</v>
      </c>
      <c r="AE239">
        <v>7.5201418864989709</v>
      </c>
      <c r="AF239">
        <v>7.0391025641025591</v>
      </c>
    </row>
    <row r="240" spans="1:32" x14ac:dyDescent="0.35">
      <c r="A240" s="2">
        <v>44749</v>
      </c>
      <c r="B240" t="s">
        <v>18</v>
      </c>
      <c r="C240" t="s">
        <v>155</v>
      </c>
      <c r="D240" t="s">
        <v>133</v>
      </c>
      <c r="E240" t="s">
        <v>46</v>
      </c>
      <c r="F240">
        <v>6</v>
      </c>
      <c r="G240" t="s">
        <v>33</v>
      </c>
      <c r="H240" t="s">
        <v>64</v>
      </c>
      <c r="I240" t="s">
        <v>476</v>
      </c>
      <c r="J240" t="s">
        <v>476</v>
      </c>
      <c r="K240" t="s">
        <v>173</v>
      </c>
      <c r="L240" s="1">
        <v>0.60899999999999999</v>
      </c>
      <c r="M240">
        <v>8.48</v>
      </c>
      <c r="N240" s="1">
        <v>-0.84800000000000009</v>
      </c>
      <c r="O240" t="s">
        <v>32</v>
      </c>
      <c r="P240">
        <v>0.71899999999999997</v>
      </c>
      <c r="Q240" s="1">
        <v>-0.10999999999999999</v>
      </c>
      <c r="R240">
        <v>16.649999999999999</v>
      </c>
      <c r="S240" s="42">
        <v>-1.6649999999999998</v>
      </c>
      <c r="T240" s="1">
        <v>-0.81699999999999973</v>
      </c>
      <c r="U240">
        <v>75.099999999999994</v>
      </c>
      <c r="V240" s="21">
        <v>4427.4078499999996</v>
      </c>
      <c r="W240">
        <v>0.18062397372742198</v>
      </c>
      <c r="X240">
        <v>1.4475629855578099E-5</v>
      </c>
      <c r="Y240">
        <v>6.4089517256280835E-6</v>
      </c>
      <c r="Z240" s="22">
        <v>6.4089517256280839</v>
      </c>
      <c r="AA240" s="22">
        <v>7.8444941562155277</v>
      </c>
      <c r="AB240">
        <v>34.081400000000002</v>
      </c>
      <c r="AC240" s="34">
        <v>56.6</v>
      </c>
      <c r="AD240" s="35">
        <v>445</v>
      </c>
      <c r="AE240">
        <v>14.475629855578099</v>
      </c>
      <c r="AF240">
        <v>7.0391025641025591</v>
      </c>
    </row>
    <row r="241" spans="1:32" x14ac:dyDescent="0.35">
      <c r="A241" s="2">
        <v>44747</v>
      </c>
      <c r="B241" t="s">
        <v>18</v>
      </c>
      <c r="C241" t="s">
        <v>155</v>
      </c>
      <c r="D241" t="s">
        <v>86</v>
      </c>
      <c r="E241" t="s">
        <v>46</v>
      </c>
      <c r="F241">
        <v>5</v>
      </c>
      <c r="G241" t="s">
        <v>29</v>
      </c>
      <c r="H241" t="s">
        <v>38</v>
      </c>
      <c r="I241" t="s">
        <v>404</v>
      </c>
      <c r="J241" t="s">
        <v>404</v>
      </c>
      <c r="K241" t="s">
        <v>161</v>
      </c>
      <c r="L241" s="1">
        <v>0.73</v>
      </c>
      <c r="M241">
        <v>22.13</v>
      </c>
      <c r="N241" s="1">
        <v>-2.2130000000000001</v>
      </c>
      <c r="O241" t="s">
        <v>162</v>
      </c>
      <c r="P241">
        <v>0.55000000000000004</v>
      </c>
      <c r="Q241" s="1">
        <v>0.17999999999999994</v>
      </c>
      <c r="R241">
        <v>36.520000000000003</v>
      </c>
      <c r="S241" s="42">
        <v>-3.6520000000000001</v>
      </c>
      <c r="T241" s="1">
        <v>-1.4390000000000001</v>
      </c>
      <c r="U241">
        <v>51.9</v>
      </c>
      <c r="V241" s="21">
        <v>2114.4838499999996</v>
      </c>
      <c r="W241">
        <v>0.32727272727272716</v>
      </c>
      <c r="X241">
        <v>3.0088528196241757E-5</v>
      </c>
      <c r="Y241">
        <v>6.3621706941222815E-6</v>
      </c>
      <c r="Z241" s="22">
        <v>6.3621706941222813</v>
      </c>
      <c r="AA241" s="22">
        <v>4.4212444017528014</v>
      </c>
      <c r="AB241">
        <v>33.278799999999997</v>
      </c>
      <c r="AC241" s="37">
        <v>44.9</v>
      </c>
      <c r="AD241" s="39">
        <v>565</v>
      </c>
      <c r="AE241">
        <v>30.088528196241757</v>
      </c>
      <c r="AF241">
        <v>10.527403846153845</v>
      </c>
    </row>
    <row r="242" spans="1:32" x14ac:dyDescent="0.35">
      <c r="A242" s="2">
        <v>44722</v>
      </c>
      <c r="B242" t="s">
        <v>18</v>
      </c>
      <c r="C242" t="s">
        <v>19</v>
      </c>
      <c r="D242" t="s">
        <v>109</v>
      </c>
      <c r="E242" t="s">
        <v>21</v>
      </c>
      <c r="F242">
        <v>5</v>
      </c>
      <c r="G242" t="s">
        <v>43</v>
      </c>
      <c r="H242" t="s">
        <v>54</v>
      </c>
      <c r="I242" t="s">
        <v>452</v>
      </c>
      <c r="J242" t="s">
        <v>452</v>
      </c>
      <c r="K242" t="s">
        <v>117</v>
      </c>
      <c r="L242" s="1">
        <v>0.56399999999999995</v>
      </c>
      <c r="M242">
        <v>1.89</v>
      </c>
      <c r="N242" s="1">
        <v>-0.189</v>
      </c>
      <c r="O242" t="s">
        <v>118</v>
      </c>
      <c r="P242">
        <v>0.41899999999999998</v>
      </c>
      <c r="Q242" s="1">
        <v>0.14499999999999996</v>
      </c>
      <c r="R242">
        <v>7.2</v>
      </c>
      <c r="S242" s="42">
        <v>-0.72</v>
      </c>
      <c r="T242" s="1">
        <v>-0.53099999999999992</v>
      </c>
      <c r="U242">
        <v>50.05</v>
      </c>
      <c r="V242" s="21">
        <v>1966.4269624999997</v>
      </c>
      <c r="W242">
        <v>0.3460620525059665</v>
      </c>
      <c r="X242">
        <v>3.2228901999965147E-5</v>
      </c>
      <c r="Y242">
        <v>6.3375781864501628E-6</v>
      </c>
      <c r="Z242" s="22">
        <v>6.3375781864501626</v>
      </c>
      <c r="AA242" s="22">
        <v>11.935175492373189</v>
      </c>
      <c r="AB242">
        <v>27.385200000000001</v>
      </c>
      <c r="AC242" s="31">
        <v>43.6</v>
      </c>
      <c r="AD242" s="32">
        <v>371</v>
      </c>
      <c r="AE242">
        <v>32.228901999965146</v>
      </c>
      <c r="AF242">
        <v>18.418666666666667</v>
      </c>
    </row>
    <row r="243" spans="1:32" x14ac:dyDescent="0.35">
      <c r="A243" s="2">
        <v>44721</v>
      </c>
      <c r="B243" t="s">
        <v>18</v>
      </c>
      <c r="C243" t="s">
        <v>19</v>
      </c>
      <c r="D243" t="s">
        <v>45</v>
      </c>
      <c r="E243" t="s">
        <v>46</v>
      </c>
      <c r="F243">
        <v>6</v>
      </c>
      <c r="G243" t="s">
        <v>29</v>
      </c>
      <c r="H243" t="s">
        <v>54</v>
      </c>
      <c r="I243" t="s">
        <v>436</v>
      </c>
      <c r="J243" t="s">
        <v>436</v>
      </c>
      <c r="K243" t="s">
        <v>23</v>
      </c>
      <c r="L243" s="1">
        <v>0.67300000000000004</v>
      </c>
      <c r="M243">
        <v>6.52</v>
      </c>
      <c r="N243" s="1">
        <v>-0.65199999999999991</v>
      </c>
      <c r="O243" t="s">
        <v>48</v>
      </c>
      <c r="P243">
        <v>0.51400000000000001</v>
      </c>
      <c r="Q243" s="1">
        <v>0.15900000000000003</v>
      </c>
      <c r="R243">
        <v>9.08</v>
      </c>
      <c r="S243" s="42">
        <v>-0.90800000000000003</v>
      </c>
      <c r="T243" s="1">
        <v>-0.25600000000000012</v>
      </c>
      <c r="U243">
        <v>53.6</v>
      </c>
      <c r="V243" s="21">
        <v>2255.2736</v>
      </c>
      <c r="W243">
        <v>0.30933852140077828</v>
      </c>
      <c r="X243">
        <v>2.8071862110349373E-5</v>
      </c>
      <c r="Y243">
        <v>6.3309729520311227E-6</v>
      </c>
      <c r="Z243" s="22">
        <v>6.3309729520311224</v>
      </c>
      <c r="AA243" s="22">
        <v>24.73036309387156</v>
      </c>
      <c r="AB243">
        <v>24.548100000000002</v>
      </c>
      <c r="AC243" s="31">
        <v>37.700000000000003</v>
      </c>
      <c r="AD243" s="32">
        <v>480</v>
      </c>
      <c r="AE243">
        <v>28.071862110349372</v>
      </c>
      <c r="AF243">
        <v>10.346666666666668</v>
      </c>
    </row>
    <row r="244" spans="1:32" x14ac:dyDescent="0.35">
      <c r="A244" s="2">
        <v>44735</v>
      </c>
      <c r="B244" t="s">
        <v>18</v>
      </c>
      <c r="C244" t="s">
        <v>141</v>
      </c>
      <c r="D244" t="s">
        <v>86</v>
      </c>
      <c r="E244" t="s">
        <v>46</v>
      </c>
      <c r="F244">
        <v>7</v>
      </c>
      <c r="G244" t="s">
        <v>29</v>
      </c>
      <c r="H244" t="s">
        <v>38</v>
      </c>
      <c r="I244" t="s">
        <v>404</v>
      </c>
      <c r="J244" t="s">
        <v>404</v>
      </c>
      <c r="K244" t="s">
        <v>152</v>
      </c>
      <c r="L244" s="1">
        <v>0.70399999999999996</v>
      </c>
      <c r="M244">
        <v>11.58</v>
      </c>
      <c r="N244" s="1">
        <v>-1.1579999999999999</v>
      </c>
      <c r="O244" t="s">
        <v>146</v>
      </c>
      <c r="P244">
        <v>0.53100000000000003</v>
      </c>
      <c r="Q244" s="1">
        <v>0.17299999999999993</v>
      </c>
      <c r="S244" s="42" t="s">
        <v>103</v>
      </c>
      <c r="T244" s="1" t="s">
        <v>103</v>
      </c>
      <c r="U244">
        <v>51.9</v>
      </c>
      <c r="V244" s="21">
        <v>2114.4838499999996</v>
      </c>
      <c r="W244">
        <v>0.32580037664783412</v>
      </c>
      <c r="X244">
        <v>2.9921982106572367E-5</v>
      </c>
      <c r="Y244">
        <v>6.3269547924336242E-6</v>
      </c>
      <c r="Z244" s="22">
        <v>6.3269547924336242</v>
      </c>
      <c r="AA244" s="22" t="s">
        <v>103</v>
      </c>
      <c r="AB244">
        <v>33.261499999999998</v>
      </c>
      <c r="AC244" s="37">
        <v>44.9</v>
      </c>
      <c r="AD244" s="39">
        <v>565</v>
      </c>
      <c r="AE244">
        <v>29.921982106572369</v>
      </c>
      <c r="AF244">
        <v>11.388095238095239</v>
      </c>
    </row>
    <row r="245" spans="1:32" x14ac:dyDescent="0.35">
      <c r="A245" s="2">
        <v>44720</v>
      </c>
      <c r="B245" t="s">
        <v>18</v>
      </c>
      <c r="C245" t="s">
        <v>19</v>
      </c>
      <c r="D245" t="s">
        <v>86</v>
      </c>
      <c r="E245" t="s">
        <v>46</v>
      </c>
      <c r="F245">
        <v>2</v>
      </c>
      <c r="G245" t="s">
        <v>30</v>
      </c>
      <c r="H245" t="s">
        <v>90</v>
      </c>
      <c r="I245" t="s">
        <v>400</v>
      </c>
      <c r="J245" t="s">
        <v>400</v>
      </c>
      <c r="K245" t="s">
        <v>87</v>
      </c>
      <c r="L245" s="1">
        <v>0.77700000000000002</v>
      </c>
      <c r="M245">
        <v>10.72</v>
      </c>
      <c r="N245" s="1">
        <v>-1.0720000000000001</v>
      </c>
      <c r="O245" t="s">
        <v>88</v>
      </c>
      <c r="P245">
        <v>0.67600000000000005</v>
      </c>
      <c r="Q245" s="1">
        <v>0.10099999999999998</v>
      </c>
      <c r="R245">
        <v>11.04</v>
      </c>
      <c r="S245" s="42">
        <v>-1.1039999999999999</v>
      </c>
      <c r="T245" s="1">
        <v>-3.1999999999999806E-2</v>
      </c>
      <c r="U245">
        <v>83.3</v>
      </c>
      <c r="V245" s="21">
        <v>5447.0286500000002</v>
      </c>
      <c r="W245">
        <v>0.1494082840236686</v>
      </c>
      <c r="X245">
        <v>1.1460463697570792E-5</v>
      </c>
      <c r="Y245">
        <v>6.2425474102953043E-6</v>
      </c>
      <c r="Z245" s="22">
        <v>6.2425474102953045</v>
      </c>
      <c r="AA245" s="22">
        <v>195.07960657172944</v>
      </c>
      <c r="AB245">
        <v>26.9267</v>
      </c>
      <c r="AC245" s="37">
        <v>57.9</v>
      </c>
      <c r="AD245" s="39">
        <v>680</v>
      </c>
      <c r="AE245">
        <v>11.460463697570793</v>
      </c>
      <c r="AF245">
        <v>13.101333333333335</v>
      </c>
    </row>
    <row r="246" spans="1:32" x14ac:dyDescent="0.35">
      <c r="A246" s="2">
        <v>44734</v>
      </c>
      <c r="B246" t="s">
        <v>18</v>
      </c>
      <c r="C246" t="s">
        <v>141</v>
      </c>
      <c r="D246" t="s">
        <v>123</v>
      </c>
      <c r="E246" t="s">
        <v>21</v>
      </c>
      <c r="F246">
        <v>1</v>
      </c>
      <c r="G246" t="s">
        <v>30</v>
      </c>
      <c r="H246" t="s">
        <v>115</v>
      </c>
      <c r="I246" t="s">
        <v>461</v>
      </c>
      <c r="J246" t="s">
        <v>461</v>
      </c>
      <c r="K246" t="s">
        <v>142</v>
      </c>
      <c r="L246" s="1">
        <v>0.50600000000000001</v>
      </c>
      <c r="M246">
        <v>3.23</v>
      </c>
      <c r="N246" s="1">
        <v>-0.32300000000000001</v>
      </c>
      <c r="O246" t="s">
        <v>149</v>
      </c>
      <c r="P246">
        <v>0.57999999999999996</v>
      </c>
      <c r="Q246" s="1">
        <v>-7.3999999999999955E-2</v>
      </c>
      <c r="R246" t="s">
        <v>50</v>
      </c>
      <c r="S246" s="44" t="s">
        <v>50</v>
      </c>
      <c r="T246" s="1" t="s">
        <v>103</v>
      </c>
      <c r="U246">
        <v>84.3</v>
      </c>
      <c r="V246" s="21">
        <v>5578.59465</v>
      </c>
      <c r="W246">
        <v>0.14624505928853745</v>
      </c>
      <c r="X246">
        <v>1.1162511572732046E-5</v>
      </c>
      <c r="Y246">
        <v>6.2271127340206082E-6</v>
      </c>
      <c r="Z246" s="22">
        <v>6.2271127340206078</v>
      </c>
      <c r="AA246" s="22" t="s">
        <v>103</v>
      </c>
      <c r="AB246">
        <v>31.695499999999999</v>
      </c>
      <c r="AC246" s="31">
        <v>85</v>
      </c>
      <c r="AD246" s="32">
        <v>767</v>
      </c>
      <c r="AE246">
        <v>11.162511572732045</v>
      </c>
      <c r="AF246">
        <v>14.662698412698415</v>
      </c>
    </row>
    <row r="247" spans="1:32" x14ac:dyDescent="0.35">
      <c r="A247" s="2">
        <v>44792</v>
      </c>
      <c r="B247" s="6" t="s">
        <v>18</v>
      </c>
      <c r="C247" s="6" t="s">
        <v>214</v>
      </c>
      <c r="D247" t="s">
        <v>20</v>
      </c>
      <c r="E247" t="s">
        <v>21</v>
      </c>
      <c r="F247">
        <v>16</v>
      </c>
      <c r="G247" t="s">
        <v>29</v>
      </c>
      <c r="H247" t="s">
        <v>36</v>
      </c>
      <c r="I247" t="s">
        <v>428</v>
      </c>
      <c r="J247" t="s">
        <v>428</v>
      </c>
      <c r="K247" t="s">
        <v>227</v>
      </c>
      <c r="L247" s="1">
        <v>0.58399999999999996</v>
      </c>
      <c r="M247">
        <v>8.7799999999999994</v>
      </c>
      <c r="N247" s="1">
        <v>-0.87799999999999989</v>
      </c>
      <c r="O247" t="s">
        <v>228</v>
      </c>
      <c r="P247">
        <v>0.505</v>
      </c>
      <c r="Q247" s="1">
        <v>7.8999999999999959E-2</v>
      </c>
      <c r="R247">
        <v>32.56</v>
      </c>
      <c r="S247" s="42">
        <v>-3.2560000000000002</v>
      </c>
      <c r="T247" s="1">
        <v>-2.3780000000000001</v>
      </c>
      <c r="U247">
        <v>80.45</v>
      </c>
      <c r="V247" s="21">
        <v>5080.6789625000001</v>
      </c>
      <c r="W247">
        <v>0.15643564356435635</v>
      </c>
      <c r="X247">
        <v>1.2127582126777042E-5</v>
      </c>
      <c r="Y247">
        <v>6.1616351377507129E-6</v>
      </c>
      <c r="Z247" s="22">
        <v>6.1616351377507126</v>
      </c>
      <c r="AA247" s="22">
        <v>2.5910997215099716</v>
      </c>
      <c r="AB247">
        <v>34.301699999999997</v>
      </c>
      <c r="AC247" s="31">
        <v>69.400000000000006</v>
      </c>
      <c r="AD247" s="32">
        <v>740</v>
      </c>
      <c r="AE247">
        <v>12.127582126777043</v>
      </c>
      <c r="AF247">
        <v>12.126990262931423</v>
      </c>
    </row>
    <row r="248" spans="1:32" x14ac:dyDescent="0.35">
      <c r="A248" s="2">
        <v>44720</v>
      </c>
      <c r="B248" t="s">
        <v>18</v>
      </c>
      <c r="C248" t="s">
        <v>19</v>
      </c>
      <c r="D248" t="s">
        <v>86</v>
      </c>
      <c r="E248" t="s">
        <v>46</v>
      </c>
      <c r="F248">
        <v>10</v>
      </c>
      <c r="G248" t="s">
        <v>28</v>
      </c>
      <c r="H248" t="s">
        <v>75</v>
      </c>
      <c r="I248" t="s">
        <v>399</v>
      </c>
      <c r="J248" t="s">
        <v>399</v>
      </c>
      <c r="K248" t="s">
        <v>99</v>
      </c>
      <c r="L248" s="1">
        <v>0.49299999999999999</v>
      </c>
      <c r="M248">
        <v>11.63</v>
      </c>
      <c r="N248" s="1">
        <v>-1.163</v>
      </c>
      <c r="O248" t="s">
        <v>100</v>
      </c>
      <c r="P248">
        <v>0.57399999999999995</v>
      </c>
      <c r="Q248" s="1">
        <v>-8.0999999999999961E-2</v>
      </c>
      <c r="R248">
        <v>17.670000000000002</v>
      </c>
      <c r="S248" s="42">
        <v>-1.7670000000000001</v>
      </c>
      <c r="T248" s="1">
        <v>-0.60400000000000009</v>
      </c>
      <c r="U248">
        <v>77.900000000000006</v>
      </c>
      <c r="V248" s="21">
        <v>4763.7018500000004</v>
      </c>
      <c r="W248">
        <v>0.16430020283975652</v>
      </c>
      <c r="X248">
        <v>1.2882420232406085E-5</v>
      </c>
      <c r="Y248">
        <v>6.1368009093590302E-6</v>
      </c>
      <c r="Z248" s="22">
        <v>6.1368009093590299</v>
      </c>
      <c r="AA248" s="22">
        <v>10.160266406223558</v>
      </c>
      <c r="AB248">
        <v>26.9267</v>
      </c>
      <c r="AC248" s="37">
        <v>74.8</v>
      </c>
      <c r="AD248" s="39">
        <v>661</v>
      </c>
      <c r="AE248">
        <v>12.882420232406085</v>
      </c>
      <c r="AF248">
        <v>13.101333333333335</v>
      </c>
    </row>
    <row r="249" spans="1:32" x14ac:dyDescent="0.35">
      <c r="A249" s="2">
        <v>44779</v>
      </c>
      <c r="B249" s="6" t="s">
        <v>18</v>
      </c>
      <c r="C249" s="6" t="s">
        <v>196</v>
      </c>
      <c r="D249" t="s">
        <v>20</v>
      </c>
      <c r="E249" t="s">
        <v>21</v>
      </c>
      <c r="F249">
        <v>3</v>
      </c>
      <c r="G249" t="s">
        <v>25</v>
      </c>
      <c r="H249" t="s">
        <v>31</v>
      </c>
      <c r="I249" t="s">
        <v>431</v>
      </c>
      <c r="J249" t="s">
        <v>431</v>
      </c>
      <c r="K249" t="s">
        <v>117</v>
      </c>
      <c r="L249" s="1">
        <v>0.57499999999999996</v>
      </c>
      <c r="M249">
        <v>5.92</v>
      </c>
      <c r="N249" s="1">
        <v>-0.59199999999999997</v>
      </c>
      <c r="O249" s="6" t="s">
        <v>213</v>
      </c>
      <c r="P249">
        <v>0.432</v>
      </c>
      <c r="Q249" s="1">
        <v>0.14299999999999996</v>
      </c>
      <c r="R249">
        <v>15.48</v>
      </c>
      <c r="S249" s="42">
        <v>-1.548</v>
      </c>
      <c r="T249" s="1">
        <v>-0.95600000000000007</v>
      </c>
      <c r="U249">
        <v>50.055</v>
      </c>
      <c r="V249" s="21">
        <v>1966.819874625</v>
      </c>
      <c r="W249">
        <v>0.33101851851851843</v>
      </c>
      <c r="X249">
        <v>3.051301560805666E-5</v>
      </c>
      <c r="Y249">
        <v>6.0013605532668673E-6</v>
      </c>
      <c r="Z249" s="22">
        <v>6.001360553266867</v>
      </c>
      <c r="AA249" s="22">
        <v>6.2775738004883541</v>
      </c>
      <c r="AB249">
        <v>31.516500000000001</v>
      </c>
      <c r="AC249" s="31">
        <v>34.5</v>
      </c>
      <c r="AD249" s="32">
        <v>430</v>
      </c>
      <c r="AE249">
        <v>30.513015608056662</v>
      </c>
      <c r="AF249">
        <v>13.38048963335333</v>
      </c>
    </row>
    <row r="250" spans="1:32" x14ac:dyDescent="0.35">
      <c r="A250" s="2">
        <v>44764</v>
      </c>
      <c r="B250" t="s">
        <v>18</v>
      </c>
      <c r="C250" t="s">
        <v>181</v>
      </c>
      <c r="D250" t="s">
        <v>109</v>
      </c>
      <c r="E250" t="s">
        <v>21</v>
      </c>
      <c r="F250">
        <v>15</v>
      </c>
      <c r="G250" t="s">
        <v>37</v>
      </c>
      <c r="H250" t="s">
        <v>121</v>
      </c>
      <c r="I250" t="s">
        <v>451</v>
      </c>
      <c r="J250" t="s">
        <v>451</v>
      </c>
      <c r="K250" t="s">
        <v>193</v>
      </c>
      <c r="L250" s="1">
        <v>0.79200000000000004</v>
      </c>
      <c r="M250">
        <v>6.21</v>
      </c>
      <c r="N250" s="1">
        <v>-0.621</v>
      </c>
      <c r="O250" t="s">
        <v>163</v>
      </c>
      <c r="P250">
        <v>0.65500000000000003</v>
      </c>
      <c r="Q250" s="1">
        <v>0.13700000000000001</v>
      </c>
      <c r="R250">
        <v>13.76</v>
      </c>
      <c r="S250" s="42">
        <v>-1.3759999999999999</v>
      </c>
      <c r="T250" s="1" t="s">
        <v>103</v>
      </c>
      <c r="U250">
        <v>66.3</v>
      </c>
      <c r="V250" s="21">
        <v>3450.6166499999999</v>
      </c>
      <c r="W250">
        <v>0.20916030534351146</v>
      </c>
      <c r="X250">
        <v>1.7340313273972806E-5</v>
      </c>
      <c r="Y250">
        <v>5.9834773699386581E-6</v>
      </c>
      <c r="Z250" s="22">
        <v>5.9834773699386581</v>
      </c>
      <c r="AA250" s="22" t="s">
        <v>103</v>
      </c>
      <c r="AB250">
        <v>34.764699999999998</v>
      </c>
      <c r="AC250" s="31">
        <v>55</v>
      </c>
      <c r="AD250" s="32">
        <v>622</v>
      </c>
      <c r="AE250">
        <v>17.340313273972807</v>
      </c>
      <c r="AF250">
        <v>12.394095238095241</v>
      </c>
    </row>
    <row r="251" spans="1:32" x14ac:dyDescent="0.35">
      <c r="A251" s="2">
        <v>44779</v>
      </c>
      <c r="B251" s="6" t="s">
        <v>18</v>
      </c>
      <c r="C251" s="6" t="s">
        <v>196</v>
      </c>
      <c r="D251" t="s">
        <v>86</v>
      </c>
      <c r="E251" t="s">
        <v>46</v>
      </c>
      <c r="F251">
        <v>7</v>
      </c>
      <c r="G251" t="s">
        <v>29</v>
      </c>
      <c r="H251" t="s">
        <v>38</v>
      </c>
      <c r="I251" t="s">
        <v>404</v>
      </c>
      <c r="J251" t="s">
        <v>404</v>
      </c>
      <c r="K251" t="s">
        <v>150</v>
      </c>
      <c r="L251" s="1">
        <v>0.70499999999999996</v>
      </c>
      <c r="M251">
        <v>8.14</v>
      </c>
      <c r="N251" s="1">
        <v>-0.81400000000000006</v>
      </c>
      <c r="O251" s="6" t="s">
        <v>211</v>
      </c>
      <c r="P251">
        <v>0.53800000000000003</v>
      </c>
      <c r="Q251" s="1">
        <v>0.16699999999999993</v>
      </c>
      <c r="R251">
        <v>24.54</v>
      </c>
      <c r="S251" s="42">
        <v>-2.4539999999999997</v>
      </c>
      <c r="T251" s="1">
        <v>-1.6399999999999997</v>
      </c>
      <c r="U251">
        <v>51.9</v>
      </c>
      <c r="V251" s="21">
        <v>2114.4838499999996</v>
      </c>
      <c r="W251">
        <v>0.31040892193308534</v>
      </c>
      <c r="X251">
        <v>2.8191485187307792E-5</v>
      </c>
      <c r="Y251">
        <v>5.9610440136076543E-6</v>
      </c>
      <c r="Z251" s="22">
        <v>5.9610440136076539</v>
      </c>
      <c r="AA251" s="22">
        <v>3.6347829351266188</v>
      </c>
      <c r="AB251">
        <v>31.516500000000001</v>
      </c>
      <c r="AC251" s="37">
        <v>44.9</v>
      </c>
      <c r="AD251" s="39">
        <v>565</v>
      </c>
      <c r="AE251">
        <v>28.191485187307791</v>
      </c>
      <c r="AF251">
        <v>11.879363694819542</v>
      </c>
    </row>
    <row r="252" spans="1:32" x14ac:dyDescent="0.35">
      <c r="A252" s="2">
        <v>44722</v>
      </c>
      <c r="B252" t="s">
        <v>18</v>
      </c>
      <c r="C252" t="s">
        <v>19</v>
      </c>
      <c r="D252" t="s">
        <v>123</v>
      </c>
      <c r="E252" t="s">
        <v>21</v>
      </c>
      <c r="F252">
        <v>15</v>
      </c>
      <c r="G252" t="s">
        <v>37</v>
      </c>
      <c r="H252" t="s">
        <v>132</v>
      </c>
      <c r="I252" t="s">
        <v>466</v>
      </c>
      <c r="J252" t="s">
        <v>466</v>
      </c>
      <c r="K252" t="s">
        <v>128</v>
      </c>
      <c r="L252" s="1">
        <v>0.80600000000000005</v>
      </c>
      <c r="M252">
        <v>2.56</v>
      </c>
      <c r="N252" s="1">
        <v>-0.25600000000000001</v>
      </c>
      <c r="O252" t="s">
        <v>129</v>
      </c>
      <c r="P252">
        <v>0.67</v>
      </c>
      <c r="Q252" s="1">
        <v>0.13600000000000001</v>
      </c>
      <c r="R252">
        <v>12.76</v>
      </c>
      <c r="S252" s="42">
        <v>-1.276</v>
      </c>
      <c r="T252" s="1">
        <v>-1.02</v>
      </c>
      <c r="U252">
        <v>67.400000000000006</v>
      </c>
      <c r="V252" s="21">
        <v>3566.066600000001</v>
      </c>
      <c r="W252">
        <v>0.20298507462686569</v>
      </c>
      <c r="X252">
        <v>1.671226353782392E-5</v>
      </c>
      <c r="Y252">
        <v>5.9597044812631735E-6</v>
      </c>
      <c r="Z252" s="22">
        <v>5.9597044812631736</v>
      </c>
      <c r="AA252" s="22">
        <v>5.8428475306501699</v>
      </c>
      <c r="AB252">
        <v>27.385200000000001</v>
      </c>
      <c r="AC252" s="31">
        <v>57</v>
      </c>
      <c r="AD252" s="32">
        <v>720</v>
      </c>
      <c r="AE252">
        <v>16.712263537823919</v>
      </c>
      <c r="AF252">
        <v>16.475333333333335</v>
      </c>
    </row>
    <row r="253" spans="1:32" x14ac:dyDescent="0.35">
      <c r="A253" s="2">
        <v>44778</v>
      </c>
      <c r="B253" s="6" t="s">
        <v>18</v>
      </c>
      <c r="C253" s="6" t="s">
        <v>196</v>
      </c>
      <c r="D253" t="s">
        <v>20</v>
      </c>
      <c r="E253" t="s">
        <v>21</v>
      </c>
      <c r="F253">
        <v>5</v>
      </c>
      <c r="G253" t="s">
        <v>25</v>
      </c>
      <c r="H253" t="s">
        <v>74</v>
      </c>
      <c r="I253" t="s">
        <v>490</v>
      </c>
      <c r="J253" t="s">
        <v>490</v>
      </c>
      <c r="K253" t="s">
        <v>207</v>
      </c>
      <c r="L253" s="1">
        <v>0.66500000000000004</v>
      </c>
      <c r="M253">
        <v>2.94</v>
      </c>
      <c r="N253" s="1">
        <v>-0.29399999999999998</v>
      </c>
      <c r="O253" s="6" t="s">
        <v>163</v>
      </c>
      <c r="P253">
        <v>0.52700000000000002</v>
      </c>
      <c r="Q253" s="1">
        <v>0.13800000000000001</v>
      </c>
      <c r="R253">
        <v>12.32</v>
      </c>
      <c r="S253" s="42">
        <v>-1.232</v>
      </c>
      <c r="T253" s="1">
        <v>-0.93799999999999994</v>
      </c>
      <c r="U253">
        <v>57.585000000000001</v>
      </c>
      <c r="V253" s="21">
        <v>2603.085296625</v>
      </c>
      <c r="W253">
        <v>0.26185958254269448</v>
      </c>
      <c r="X253">
        <v>2.2865949995905064E-5</v>
      </c>
      <c r="Y253">
        <v>5.9522018227702956E-6</v>
      </c>
      <c r="Z253" s="22">
        <v>5.952201822770296</v>
      </c>
      <c r="AA253" s="22">
        <v>6.3456309411197189</v>
      </c>
      <c r="AB253">
        <v>33.254899999999999</v>
      </c>
      <c r="AC253" s="31">
        <v>40</v>
      </c>
      <c r="AD253" s="32">
        <v>540</v>
      </c>
      <c r="AE253">
        <v>22.865949995905066</v>
      </c>
      <c r="AF253">
        <v>13.537474712107057</v>
      </c>
    </row>
    <row r="254" spans="1:32" x14ac:dyDescent="0.35">
      <c r="A254" s="2">
        <v>44750</v>
      </c>
      <c r="B254" t="s">
        <v>18</v>
      </c>
      <c r="C254" t="s">
        <v>155</v>
      </c>
      <c r="D254" t="s">
        <v>123</v>
      </c>
      <c r="E254" t="s">
        <v>21</v>
      </c>
      <c r="F254">
        <v>11</v>
      </c>
      <c r="G254" t="s">
        <v>28</v>
      </c>
      <c r="H254" t="s">
        <v>122</v>
      </c>
      <c r="I254" t="s">
        <v>458</v>
      </c>
      <c r="J254" t="s">
        <v>458</v>
      </c>
      <c r="K254" t="s">
        <v>169</v>
      </c>
      <c r="L254" s="1">
        <v>0.91700000000000004</v>
      </c>
      <c r="M254">
        <v>4.82</v>
      </c>
      <c r="N254" s="1">
        <v>-0.48200000000000004</v>
      </c>
      <c r="O254" t="s">
        <v>180</v>
      </c>
      <c r="P254">
        <v>0.76300000000000001</v>
      </c>
      <c r="Q254" s="1">
        <v>0.15400000000000003</v>
      </c>
      <c r="R254">
        <v>19.809999999999999</v>
      </c>
      <c r="S254" s="42">
        <v>-1.9809999999999999</v>
      </c>
      <c r="T254" s="1">
        <v>-1.4989999999999999</v>
      </c>
      <c r="U254">
        <v>67.3</v>
      </c>
      <c r="V254" s="21">
        <v>3555.4926500000001</v>
      </c>
      <c r="W254">
        <v>0.20183486238532114</v>
      </c>
      <c r="X254">
        <v>1.6595764466275835E-5</v>
      </c>
      <c r="Y254">
        <v>5.9006118580974904E-6</v>
      </c>
      <c r="Z254" s="22">
        <v>5.9006118580974904</v>
      </c>
      <c r="AA254" s="22">
        <v>3.9363654823865848</v>
      </c>
      <c r="AB254">
        <v>33.388599999999997</v>
      </c>
      <c r="AC254" s="31">
        <v>65</v>
      </c>
      <c r="AD254" s="32">
        <v>575</v>
      </c>
      <c r="AE254">
        <v>16.595764466275835</v>
      </c>
      <c r="AF254">
        <v>10.019670781892938</v>
      </c>
    </row>
    <row r="255" spans="1:32" x14ac:dyDescent="0.35">
      <c r="A255" s="2">
        <v>44790</v>
      </c>
      <c r="B255" s="6" t="s">
        <v>18</v>
      </c>
      <c r="C255" s="6" t="s">
        <v>214</v>
      </c>
      <c r="D255" t="s">
        <v>133</v>
      </c>
      <c r="E255" t="s">
        <v>46</v>
      </c>
      <c r="F255">
        <v>14</v>
      </c>
      <c r="G255" t="s">
        <v>33</v>
      </c>
      <c r="H255" t="s">
        <v>64</v>
      </c>
      <c r="I255" t="s">
        <v>476</v>
      </c>
      <c r="J255" t="s">
        <v>476</v>
      </c>
      <c r="K255" t="s">
        <v>188</v>
      </c>
      <c r="L255" s="1">
        <v>0.629</v>
      </c>
      <c r="N255" s="1" t="s">
        <v>103</v>
      </c>
      <c r="O255" t="s">
        <v>218</v>
      </c>
      <c r="P255">
        <v>0.73499999999999999</v>
      </c>
      <c r="Q255" s="1">
        <v>-0.10599999999999998</v>
      </c>
      <c r="S255" s="42" t="s">
        <v>103</v>
      </c>
      <c r="T255" s="1" t="s">
        <v>103</v>
      </c>
      <c r="U255">
        <v>75.099999999999994</v>
      </c>
      <c r="V255" s="21">
        <v>4427.4078499999996</v>
      </c>
      <c r="W255">
        <v>0.16852146263910966</v>
      </c>
      <c r="X255">
        <v>1.3291057503982069E-5</v>
      </c>
      <c r="Y255">
        <v>5.884493232793161E-6</v>
      </c>
      <c r="Z255" s="22">
        <v>5.8844932327931607</v>
      </c>
      <c r="AA255" s="22" t="s">
        <v>103</v>
      </c>
      <c r="AB255">
        <v>32.178800000000003</v>
      </c>
      <c r="AC255" s="34">
        <v>56.6</v>
      </c>
      <c r="AD255" s="35">
        <v>445</v>
      </c>
      <c r="AE255">
        <v>13.291057503982069</v>
      </c>
      <c r="AF255">
        <v>7.6209545755722603</v>
      </c>
    </row>
    <row r="256" spans="1:32" x14ac:dyDescent="0.35">
      <c r="A256" s="2">
        <v>44792</v>
      </c>
      <c r="B256" s="6" t="s">
        <v>18</v>
      </c>
      <c r="C256" s="6" t="s">
        <v>214</v>
      </c>
      <c r="D256" t="s">
        <v>45</v>
      </c>
      <c r="E256" t="s">
        <v>46</v>
      </c>
      <c r="F256">
        <v>4</v>
      </c>
      <c r="G256" t="s">
        <v>29</v>
      </c>
      <c r="H256" t="s">
        <v>54</v>
      </c>
      <c r="I256" t="s">
        <v>436</v>
      </c>
      <c r="J256" t="s">
        <v>436</v>
      </c>
      <c r="K256" t="s">
        <v>226</v>
      </c>
      <c r="L256" s="1">
        <v>0.70799999999999996</v>
      </c>
      <c r="M256">
        <v>15.94</v>
      </c>
      <c r="N256" s="1">
        <v>-1.5939999999999999</v>
      </c>
      <c r="O256" t="s">
        <v>60</v>
      </c>
      <c r="P256">
        <v>0.54900000000000004</v>
      </c>
      <c r="Q256" s="1">
        <v>0.15899999999999992</v>
      </c>
      <c r="R256">
        <v>35.68</v>
      </c>
      <c r="S256" s="42">
        <v>-3.5680000000000001</v>
      </c>
      <c r="T256" s="1">
        <v>-1.9740000000000002</v>
      </c>
      <c r="U256">
        <v>53.6</v>
      </c>
      <c r="V256" s="21">
        <v>2255.2736</v>
      </c>
      <c r="W256">
        <v>0.28961748633879764</v>
      </c>
      <c r="X256">
        <v>2.5885303741355889E-5</v>
      </c>
      <c r="Y256">
        <v>5.8378442155861165E-6</v>
      </c>
      <c r="Z256" s="22">
        <v>5.8378442155861165</v>
      </c>
      <c r="AA256" s="22">
        <v>2.95736789036784</v>
      </c>
      <c r="AB256">
        <v>34.301699999999997</v>
      </c>
      <c r="AC256" s="31">
        <v>37.700000000000003</v>
      </c>
      <c r="AD256" s="32">
        <v>480</v>
      </c>
      <c r="AE256">
        <v>25.885303741355891</v>
      </c>
      <c r="AF256">
        <v>8.2594820334704142</v>
      </c>
    </row>
    <row r="257" spans="1:32" x14ac:dyDescent="0.35">
      <c r="A257" s="2">
        <v>44762</v>
      </c>
      <c r="B257" t="s">
        <v>18</v>
      </c>
      <c r="C257" t="s">
        <v>181</v>
      </c>
      <c r="D257" t="s">
        <v>20</v>
      </c>
      <c r="E257" t="s">
        <v>21</v>
      </c>
      <c r="F257">
        <v>10</v>
      </c>
      <c r="G257" t="s">
        <v>30</v>
      </c>
      <c r="H257" t="s">
        <v>166</v>
      </c>
      <c r="I257" t="s">
        <v>422</v>
      </c>
      <c r="J257" t="s">
        <v>422</v>
      </c>
      <c r="K257" t="s">
        <v>184</v>
      </c>
      <c r="L257" s="1">
        <v>0.55600000000000005</v>
      </c>
      <c r="M257">
        <v>6.87</v>
      </c>
      <c r="N257" s="1">
        <v>-0.68700000000000006</v>
      </c>
      <c r="O257" t="s">
        <v>185</v>
      </c>
      <c r="P257">
        <v>0.53100000000000003</v>
      </c>
      <c r="Q257" s="1">
        <v>2.5000000000000022E-2</v>
      </c>
      <c r="R257">
        <v>14.23</v>
      </c>
      <c r="S257" s="42">
        <v>-1.423</v>
      </c>
      <c r="T257" s="1">
        <v>-0.73599999999999999</v>
      </c>
      <c r="U257">
        <v>163.95</v>
      </c>
      <c r="V257" s="21">
        <v>21100.487962499999</v>
      </c>
      <c r="W257">
        <v>4.7080979284369155E-2</v>
      </c>
      <c r="X257">
        <v>2.7657935317058836E-6</v>
      </c>
      <c r="Y257">
        <v>5.8359593122520358E-6</v>
      </c>
      <c r="Z257" s="22">
        <v>5.8359593122520357</v>
      </c>
      <c r="AA257" s="22">
        <v>7.9292925438207007</v>
      </c>
      <c r="AB257">
        <v>34.903799999999997</v>
      </c>
      <c r="AC257" s="31">
        <v>147.1</v>
      </c>
      <c r="AD257" s="32">
        <v>921</v>
      </c>
      <c r="AE257">
        <v>2.7657935317058837</v>
      </c>
      <c r="AF257">
        <v>11.020894580054243</v>
      </c>
    </row>
    <row r="258" spans="1:32" x14ac:dyDescent="0.35">
      <c r="A258" s="2">
        <v>44763</v>
      </c>
      <c r="B258" t="s">
        <v>18</v>
      </c>
      <c r="C258" t="s">
        <v>181</v>
      </c>
      <c r="D258" t="s">
        <v>109</v>
      </c>
      <c r="E258" t="s">
        <v>21</v>
      </c>
      <c r="F258">
        <v>16</v>
      </c>
      <c r="G258" t="s">
        <v>30</v>
      </c>
      <c r="H258" t="s">
        <v>106</v>
      </c>
      <c r="I258" t="s">
        <v>445</v>
      </c>
      <c r="J258" t="s">
        <v>445</v>
      </c>
      <c r="K258" t="s">
        <v>188</v>
      </c>
      <c r="L258" s="1">
        <v>0.64700000000000002</v>
      </c>
      <c r="M258">
        <v>5.84</v>
      </c>
      <c r="N258" s="1">
        <v>-0.58399999999999996</v>
      </c>
      <c r="O258" t="s">
        <v>189</v>
      </c>
      <c r="P258">
        <v>0.68300000000000005</v>
      </c>
      <c r="Q258" s="1">
        <v>-3.6000000000000032E-2</v>
      </c>
      <c r="R258">
        <v>5.96</v>
      </c>
      <c r="S258" s="42">
        <v>-0.59599999999999997</v>
      </c>
      <c r="T258" s="1">
        <v>-1.2000000000000011E-2</v>
      </c>
      <c r="U258">
        <v>147</v>
      </c>
      <c r="V258" s="21">
        <v>16963.065000000002</v>
      </c>
      <c r="W258">
        <v>5.5641421947449816E-2</v>
      </c>
      <c r="X258">
        <v>3.3972864764756074E-6</v>
      </c>
      <c r="Y258">
        <v>5.7628391324076704E-6</v>
      </c>
      <c r="Z258" s="22">
        <v>5.7628391324076702</v>
      </c>
      <c r="AA258" s="22" t="s">
        <v>103</v>
      </c>
      <c r="AB258">
        <v>31.981100000000001</v>
      </c>
      <c r="AC258" s="31">
        <v>126.2</v>
      </c>
      <c r="AD258" s="32">
        <v>887</v>
      </c>
      <c r="AE258">
        <v>3.3972864764756077</v>
      </c>
      <c r="AF258">
        <v>12.389091192032369</v>
      </c>
    </row>
    <row r="259" spans="1:32" x14ac:dyDescent="0.35">
      <c r="A259" s="2">
        <v>44734</v>
      </c>
      <c r="B259" t="s">
        <v>18</v>
      </c>
      <c r="C259" t="s">
        <v>141</v>
      </c>
      <c r="D259" t="s">
        <v>109</v>
      </c>
      <c r="E259" t="s">
        <v>21</v>
      </c>
      <c r="F259">
        <v>7</v>
      </c>
      <c r="G259" t="s">
        <v>33</v>
      </c>
      <c r="H259" t="s">
        <v>104</v>
      </c>
      <c r="I259" t="s">
        <v>446</v>
      </c>
      <c r="J259" t="s">
        <v>446</v>
      </c>
      <c r="K259" t="s">
        <v>69</v>
      </c>
      <c r="L259" s="1">
        <v>0.78700000000000003</v>
      </c>
      <c r="M259">
        <v>2.62</v>
      </c>
      <c r="N259" s="1">
        <v>-0.26200000000000001</v>
      </c>
      <c r="O259" t="s">
        <v>135</v>
      </c>
      <c r="P259">
        <v>0.626</v>
      </c>
      <c r="Q259" s="1">
        <v>0.16100000000000003</v>
      </c>
      <c r="R259">
        <v>11.56</v>
      </c>
      <c r="S259" s="42">
        <v>-1.1560000000000001</v>
      </c>
      <c r="T259" s="1">
        <v>-0.89400000000000013</v>
      </c>
      <c r="U259">
        <v>56.95</v>
      </c>
      <c r="V259" s="21">
        <v>2545.9924625000003</v>
      </c>
      <c r="W259">
        <v>0.25718849840255598</v>
      </c>
      <c r="X259">
        <v>2.2364881973460493E-5</v>
      </c>
      <c r="Y259">
        <v>5.6940820929132549E-6</v>
      </c>
      <c r="Z259" s="22">
        <v>5.6940820929132547</v>
      </c>
      <c r="AA259" s="22">
        <v>6.3692193433034161</v>
      </c>
      <c r="AB259">
        <v>31.695499999999999</v>
      </c>
      <c r="AC259" s="31">
        <v>49.4</v>
      </c>
      <c r="AD259" s="32">
        <v>546</v>
      </c>
      <c r="AE259">
        <v>22.364881973460495</v>
      </c>
      <c r="AF259">
        <v>15.591269841269842</v>
      </c>
    </row>
    <row r="260" spans="1:32" x14ac:dyDescent="0.35">
      <c r="A260" s="2">
        <v>44792</v>
      </c>
      <c r="B260" s="6" t="s">
        <v>18</v>
      </c>
      <c r="C260" s="6" t="s">
        <v>214</v>
      </c>
      <c r="D260" t="s">
        <v>45</v>
      </c>
      <c r="E260" t="s">
        <v>46</v>
      </c>
      <c r="F260">
        <v>10</v>
      </c>
      <c r="G260" t="s">
        <v>37</v>
      </c>
      <c r="H260" t="s">
        <v>49</v>
      </c>
      <c r="I260" t="s">
        <v>437</v>
      </c>
      <c r="J260" t="s">
        <v>437</v>
      </c>
      <c r="K260" t="s">
        <v>207</v>
      </c>
      <c r="L260" s="1">
        <v>1.026</v>
      </c>
      <c r="M260">
        <v>10.58</v>
      </c>
      <c r="N260" s="1">
        <v>-1.0580000000000001</v>
      </c>
      <c r="O260" t="s">
        <v>105</v>
      </c>
      <c r="P260">
        <v>0.83099999999999996</v>
      </c>
      <c r="Q260" s="1">
        <v>0.19500000000000006</v>
      </c>
      <c r="R260">
        <v>17.010000000000002</v>
      </c>
      <c r="S260" s="42">
        <v>-1.7010000000000001</v>
      </c>
      <c r="T260" s="1">
        <v>-0.64300000000000002</v>
      </c>
      <c r="U260">
        <v>60.25</v>
      </c>
      <c r="V260" s="21">
        <v>2849.5990624999999</v>
      </c>
      <c r="W260">
        <v>0.23465703971119142</v>
      </c>
      <c r="X260">
        <v>1.9977940148528613E-5</v>
      </c>
      <c r="Y260">
        <v>5.6929119517928245E-6</v>
      </c>
      <c r="Z260" s="22">
        <v>5.6929119517928246</v>
      </c>
      <c r="AA260" s="22">
        <v>8.853673330937518</v>
      </c>
      <c r="AB260">
        <v>34.301699999999997</v>
      </c>
      <c r="AC260" s="31">
        <v>52</v>
      </c>
      <c r="AD260" s="32">
        <v>575</v>
      </c>
      <c r="AE260">
        <v>19.977940148528614</v>
      </c>
      <c r="AF260">
        <v>8.2594820334704142</v>
      </c>
    </row>
    <row r="261" spans="1:32" x14ac:dyDescent="0.35">
      <c r="A261" s="2">
        <v>44721</v>
      </c>
      <c r="B261" t="s">
        <v>18</v>
      </c>
      <c r="C261" t="s">
        <v>19</v>
      </c>
      <c r="D261" t="s">
        <v>45</v>
      </c>
      <c r="E261" t="s">
        <v>46</v>
      </c>
      <c r="F261">
        <v>4</v>
      </c>
      <c r="G261" t="s">
        <v>43</v>
      </c>
      <c r="H261" t="s">
        <v>52</v>
      </c>
      <c r="I261" t="s">
        <v>438</v>
      </c>
      <c r="J261" t="s">
        <v>438</v>
      </c>
      <c r="K261" t="s">
        <v>23</v>
      </c>
      <c r="L261" s="1">
        <v>0.752</v>
      </c>
      <c r="M261">
        <v>6.14</v>
      </c>
      <c r="N261" s="1">
        <v>-0.61399999999999999</v>
      </c>
      <c r="O261" t="s">
        <v>48</v>
      </c>
      <c r="P261">
        <v>0.67900000000000005</v>
      </c>
      <c r="Q261" s="1">
        <v>7.2999999999999954E-2</v>
      </c>
      <c r="R261">
        <v>13.27</v>
      </c>
      <c r="S261" s="42">
        <v>-1.327</v>
      </c>
      <c r="T261" s="1">
        <v>-0.71299999999999997</v>
      </c>
      <c r="U261">
        <v>96.75</v>
      </c>
      <c r="V261" s="21">
        <v>7348.0415625000005</v>
      </c>
      <c r="W261">
        <v>0.10751104565537548</v>
      </c>
      <c r="X261">
        <v>7.6430325659728942E-6</v>
      </c>
      <c r="Y261">
        <v>5.6161320958309854E-6</v>
      </c>
      <c r="Z261" s="22">
        <v>5.6161320958309853</v>
      </c>
      <c r="AA261" s="22">
        <v>7.876763107757343</v>
      </c>
      <c r="AB261">
        <v>24.548100000000002</v>
      </c>
      <c r="AC261" s="31">
        <v>83</v>
      </c>
      <c r="AD261" s="32">
        <v>620</v>
      </c>
      <c r="AE261">
        <v>7.6430325659728942</v>
      </c>
      <c r="AF261">
        <v>10.346666666666668</v>
      </c>
    </row>
    <row r="262" spans="1:32" x14ac:dyDescent="0.35">
      <c r="A262" s="2">
        <v>44748</v>
      </c>
      <c r="B262" t="s">
        <v>18</v>
      </c>
      <c r="C262" t="s">
        <v>155</v>
      </c>
      <c r="D262" t="s">
        <v>45</v>
      </c>
      <c r="E262" t="s">
        <v>46</v>
      </c>
      <c r="F262">
        <v>6</v>
      </c>
      <c r="G262" t="s">
        <v>30</v>
      </c>
      <c r="H262" t="s">
        <v>106</v>
      </c>
      <c r="I262" t="s">
        <v>414</v>
      </c>
      <c r="J262" t="s">
        <v>414</v>
      </c>
      <c r="K262" t="s">
        <v>169</v>
      </c>
      <c r="L262" s="1">
        <v>0.66700000000000004</v>
      </c>
      <c r="M262">
        <v>2.63</v>
      </c>
      <c r="N262" s="1">
        <v>-0.26300000000000001</v>
      </c>
      <c r="O262" t="s">
        <v>170</v>
      </c>
      <c r="P262">
        <v>0.75800000000000001</v>
      </c>
      <c r="Q262" s="1">
        <v>-9.099999999999997E-2</v>
      </c>
      <c r="R262">
        <v>7.01</v>
      </c>
      <c r="S262" s="42">
        <v>-0.70099999999999996</v>
      </c>
      <c r="T262" s="1">
        <v>-0.43799999999999994</v>
      </c>
      <c r="U262">
        <v>83.45</v>
      </c>
      <c r="V262" s="21">
        <v>5466.6634625000006</v>
      </c>
      <c r="W262">
        <v>0.13643178410794599</v>
      </c>
      <c r="X262">
        <v>1.0247738008281305E-5</v>
      </c>
      <c r="Y262">
        <v>5.6020934943143945E-6</v>
      </c>
      <c r="Z262" s="22">
        <v>5.6020934943143947</v>
      </c>
      <c r="AA262" s="22">
        <v>12.790167795238347</v>
      </c>
      <c r="AB262">
        <v>33.4651</v>
      </c>
      <c r="AC262" s="31">
        <v>55</v>
      </c>
      <c r="AD262" s="32">
        <v>715</v>
      </c>
      <c r="AE262">
        <v>10.247738008281305</v>
      </c>
      <c r="AF262" s="48">
        <v>7.6280448717948737</v>
      </c>
    </row>
    <row r="263" spans="1:32" x14ac:dyDescent="0.35">
      <c r="A263" s="2">
        <v>44777</v>
      </c>
      <c r="B263" t="s">
        <v>18</v>
      </c>
      <c r="C263" t="s">
        <v>196</v>
      </c>
      <c r="D263" t="s">
        <v>109</v>
      </c>
      <c r="E263" t="s">
        <v>21</v>
      </c>
      <c r="F263">
        <v>10</v>
      </c>
      <c r="G263" t="s">
        <v>43</v>
      </c>
      <c r="H263" t="s">
        <v>54</v>
      </c>
      <c r="I263" t="s">
        <v>452</v>
      </c>
      <c r="J263" t="s">
        <v>452</v>
      </c>
      <c r="K263" t="s">
        <v>87</v>
      </c>
      <c r="L263" s="1">
        <v>0.58899999999999997</v>
      </c>
      <c r="M263">
        <v>12.86</v>
      </c>
      <c r="N263" s="1">
        <v>-1.286</v>
      </c>
      <c r="O263" t="s">
        <v>180</v>
      </c>
      <c r="P263">
        <v>0.44900000000000001</v>
      </c>
      <c r="Q263" s="1">
        <v>0.13999999999999996</v>
      </c>
      <c r="R263">
        <v>10.56</v>
      </c>
      <c r="S263" s="42">
        <v>-1.056</v>
      </c>
      <c r="T263" s="1">
        <v>0.22999999999999998</v>
      </c>
      <c r="U263">
        <v>50.05</v>
      </c>
      <c r="V263" s="21">
        <v>1966.4269624999997</v>
      </c>
      <c r="W263">
        <v>0.31180400890868587</v>
      </c>
      <c r="X263">
        <v>2.8347536785696121E-5</v>
      </c>
      <c r="Y263">
        <v>5.574336065585343E-6</v>
      </c>
      <c r="Z263" s="22">
        <v>5.5743360655853431</v>
      </c>
      <c r="AA263" s="22">
        <v>24.236243763414539</v>
      </c>
      <c r="AB263">
        <v>29.967099999999999</v>
      </c>
      <c r="AC263" s="31">
        <v>43.6</v>
      </c>
      <c r="AD263" s="32">
        <v>371</v>
      </c>
      <c r="AE263">
        <v>28.347536785696121</v>
      </c>
      <c r="AF263">
        <v>15.50428820417056</v>
      </c>
    </row>
    <row r="264" spans="1:32" x14ac:dyDescent="0.35">
      <c r="A264" s="2">
        <v>44748</v>
      </c>
      <c r="B264" t="s">
        <v>18</v>
      </c>
      <c r="C264" t="s">
        <v>155</v>
      </c>
      <c r="D264" t="s">
        <v>45</v>
      </c>
      <c r="E264" t="s">
        <v>46</v>
      </c>
      <c r="F264">
        <v>7</v>
      </c>
      <c r="G264" t="s">
        <v>29</v>
      </c>
      <c r="H264" t="s">
        <v>107</v>
      </c>
      <c r="I264" t="s">
        <v>417</v>
      </c>
      <c r="J264" t="s">
        <v>417</v>
      </c>
      <c r="K264" t="s">
        <v>169</v>
      </c>
      <c r="L264" s="1">
        <v>0.751</v>
      </c>
      <c r="M264">
        <v>13.89</v>
      </c>
      <c r="N264" s="1">
        <v>-1.389</v>
      </c>
      <c r="O264" t="s">
        <v>170</v>
      </c>
      <c r="P264">
        <v>0.57699999999999996</v>
      </c>
      <c r="Q264" s="1">
        <v>0.17400000000000004</v>
      </c>
      <c r="R264">
        <v>38.74</v>
      </c>
      <c r="S264" s="42">
        <v>-3.8740000000000001</v>
      </c>
      <c r="T264" s="1">
        <v>-2.4850000000000003</v>
      </c>
      <c r="U264">
        <v>50.9</v>
      </c>
      <c r="V264" s="21">
        <v>2033.78585</v>
      </c>
      <c r="W264">
        <v>0.30155979202772976</v>
      </c>
      <c r="X264">
        <v>2.7205434098284457E-5</v>
      </c>
      <c r="Y264">
        <v>5.5330026912198439E-6</v>
      </c>
      <c r="Z264" s="22">
        <v>5.5330026912198438</v>
      </c>
      <c r="AA264" s="22">
        <v>2.2265604391226734</v>
      </c>
      <c r="AB264">
        <v>33.4651</v>
      </c>
      <c r="AC264" s="31">
        <v>45.4</v>
      </c>
      <c r="AD264" s="32">
        <v>650</v>
      </c>
      <c r="AE264">
        <v>27.205434098284456</v>
      </c>
      <c r="AF264" s="48">
        <v>7.6280448717948737</v>
      </c>
    </row>
    <row r="265" spans="1:32" x14ac:dyDescent="0.35">
      <c r="A265" s="2">
        <v>44720</v>
      </c>
      <c r="B265" t="s">
        <v>18</v>
      </c>
      <c r="C265" t="s">
        <v>19</v>
      </c>
      <c r="D265" t="s">
        <v>86</v>
      </c>
      <c r="E265" t="s">
        <v>46</v>
      </c>
      <c r="F265">
        <v>6</v>
      </c>
      <c r="G265" t="s">
        <v>30</v>
      </c>
      <c r="H265" t="s">
        <v>65</v>
      </c>
      <c r="I265" t="s">
        <v>401</v>
      </c>
      <c r="J265" t="s">
        <v>401</v>
      </c>
      <c r="K265" t="s">
        <v>87</v>
      </c>
      <c r="L265" s="1">
        <v>0.622</v>
      </c>
      <c r="M265">
        <v>10.24</v>
      </c>
      <c r="N265" s="1">
        <v>-1.024</v>
      </c>
      <c r="O265" t="s">
        <v>88</v>
      </c>
      <c r="P265">
        <v>0.71099999999999997</v>
      </c>
      <c r="Q265" s="1">
        <v>-8.8999999999999968E-2</v>
      </c>
      <c r="R265">
        <v>5.16</v>
      </c>
      <c r="S265" s="42">
        <v>-0.51600000000000001</v>
      </c>
      <c r="T265" s="1">
        <v>0.50800000000000001</v>
      </c>
      <c r="U265">
        <v>80.05</v>
      </c>
      <c r="V265" s="21">
        <v>5030.2819625000002</v>
      </c>
      <c r="W265">
        <v>0.14308681672025719</v>
      </c>
      <c r="X265">
        <v>1.0866510300645401E-5</v>
      </c>
      <c r="Y265">
        <v>5.4661610760657019E-6</v>
      </c>
      <c r="Z265" s="22">
        <v>5.4661610760657018</v>
      </c>
      <c r="AA265" s="22">
        <v>10.76015959855453</v>
      </c>
      <c r="AB265">
        <v>26.9267</v>
      </c>
      <c r="AC265" s="37">
        <v>86.4</v>
      </c>
      <c r="AD265" s="39">
        <v>632</v>
      </c>
      <c r="AE265">
        <v>10.8665103006454</v>
      </c>
      <c r="AF265">
        <v>13.101333333333335</v>
      </c>
    </row>
    <row r="266" spans="1:32" x14ac:dyDescent="0.35">
      <c r="A266" s="2">
        <v>44722</v>
      </c>
      <c r="B266" t="s">
        <v>18</v>
      </c>
      <c r="C266" t="s">
        <v>19</v>
      </c>
      <c r="D266" t="s">
        <v>123</v>
      </c>
      <c r="E266" t="s">
        <v>21</v>
      </c>
      <c r="F266">
        <v>14</v>
      </c>
      <c r="G266" t="s">
        <v>28</v>
      </c>
      <c r="H266" t="s">
        <v>64</v>
      </c>
      <c r="I266" t="s">
        <v>457</v>
      </c>
      <c r="J266" t="s">
        <v>457</v>
      </c>
      <c r="K266" t="s">
        <v>128</v>
      </c>
      <c r="L266" s="1">
        <v>0.54800000000000004</v>
      </c>
      <c r="M266">
        <v>6.11</v>
      </c>
      <c r="N266" s="1">
        <v>-0.61099999999999999</v>
      </c>
      <c r="O266" t="s">
        <v>129</v>
      </c>
      <c r="P266">
        <v>0.40600000000000003</v>
      </c>
      <c r="Q266" s="1">
        <v>0.14200000000000002</v>
      </c>
      <c r="R266">
        <v>15.6</v>
      </c>
      <c r="S266" s="42">
        <v>-1.56</v>
      </c>
      <c r="T266" s="1">
        <v>-0.94900000000000007</v>
      </c>
      <c r="U266">
        <v>46.05</v>
      </c>
      <c r="V266" s="21">
        <v>1664.6729625</v>
      </c>
      <c r="W266">
        <v>0.34975369458128081</v>
      </c>
      <c r="X266">
        <v>3.2652644947362116E-5</v>
      </c>
      <c r="Y266">
        <v>5.4355975197985955E-6</v>
      </c>
      <c r="Z266" s="22">
        <v>5.4355975197985957</v>
      </c>
      <c r="AA266" s="22">
        <v>5.7277107690185414</v>
      </c>
      <c r="AB266">
        <v>27.385200000000001</v>
      </c>
      <c r="AC266" s="31">
        <v>39.299999999999997</v>
      </c>
      <c r="AD266" s="32">
        <v>410</v>
      </c>
      <c r="AE266">
        <v>32.652644947362113</v>
      </c>
      <c r="AF266">
        <v>16.475333333333335</v>
      </c>
    </row>
    <row r="267" spans="1:32" x14ac:dyDescent="0.35">
      <c r="A267" s="2">
        <v>44792</v>
      </c>
      <c r="B267" s="6" t="s">
        <v>18</v>
      </c>
      <c r="C267" s="6" t="s">
        <v>214</v>
      </c>
      <c r="D267" t="s">
        <v>20</v>
      </c>
      <c r="E267" t="s">
        <v>21</v>
      </c>
      <c r="F267">
        <v>5</v>
      </c>
      <c r="G267" t="s">
        <v>25</v>
      </c>
      <c r="H267" t="s">
        <v>74</v>
      </c>
      <c r="I267" t="s">
        <v>490</v>
      </c>
      <c r="J267" t="s">
        <v>490</v>
      </c>
      <c r="K267" t="s">
        <v>225</v>
      </c>
      <c r="L267" s="1">
        <v>0.73299999999999998</v>
      </c>
      <c r="M267">
        <v>6.34</v>
      </c>
      <c r="N267" s="1">
        <v>-0.63400000000000001</v>
      </c>
      <c r="O267" t="s">
        <v>175</v>
      </c>
      <c r="P267">
        <v>0.59199999999999997</v>
      </c>
      <c r="Q267" s="1">
        <v>0.14100000000000001</v>
      </c>
      <c r="R267">
        <v>12.82</v>
      </c>
      <c r="S267" s="42">
        <v>-1.282</v>
      </c>
      <c r="T267" s="1">
        <v>-0.64800000000000002</v>
      </c>
      <c r="U267">
        <v>57.585000000000001</v>
      </c>
      <c r="V267" s="21">
        <v>2603.085296625</v>
      </c>
      <c r="W267">
        <v>0.23817567567567571</v>
      </c>
      <c r="X267">
        <v>2.0347341216986232E-5</v>
      </c>
      <c r="Y267">
        <v>5.2965864747348698E-6</v>
      </c>
      <c r="Z267" s="22">
        <v>5.2965864747348697</v>
      </c>
      <c r="AA267" s="22">
        <v>8.1737445597760328</v>
      </c>
      <c r="AB267">
        <v>34.301699999999997</v>
      </c>
      <c r="AC267" s="31">
        <v>40</v>
      </c>
      <c r="AD267" s="32">
        <v>540</v>
      </c>
      <c r="AE267">
        <v>20.347341216986234</v>
      </c>
      <c r="AF267">
        <v>12.126990262931423</v>
      </c>
    </row>
    <row r="268" spans="1:32" x14ac:dyDescent="0.35">
      <c r="A268" s="2">
        <v>44763</v>
      </c>
      <c r="B268" t="s">
        <v>18</v>
      </c>
      <c r="C268" t="s">
        <v>181</v>
      </c>
      <c r="D268" t="s">
        <v>45</v>
      </c>
      <c r="E268" t="s">
        <v>46</v>
      </c>
      <c r="F268">
        <v>7</v>
      </c>
      <c r="G268" t="s">
        <v>39</v>
      </c>
      <c r="H268" t="s">
        <v>40</v>
      </c>
      <c r="I268" t="s">
        <v>412</v>
      </c>
      <c r="J268" t="s">
        <v>492</v>
      </c>
      <c r="K268" t="s">
        <v>190</v>
      </c>
      <c r="L268" s="1">
        <v>0.66800000000000004</v>
      </c>
      <c r="M268">
        <v>20.87</v>
      </c>
      <c r="N268" s="1">
        <v>-2.0870000000000002</v>
      </c>
      <c r="O268" t="s">
        <v>163</v>
      </c>
      <c r="P268">
        <v>0.51900000000000002</v>
      </c>
      <c r="Q268" s="1">
        <v>0.14900000000000002</v>
      </c>
      <c r="R268">
        <v>27.75</v>
      </c>
      <c r="S268" s="42">
        <v>-2.7749999999999999</v>
      </c>
      <c r="T268" s="1">
        <v>-0.68799999999999972</v>
      </c>
      <c r="U268">
        <v>51</v>
      </c>
      <c r="V268" s="21">
        <v>2041.7850000000001</v>
      </c>
      <c r="W268">
        <v>0.28709055876685935</v>
      </c>
      <c r="X268">
        <v>2.5607562436913273E-5</v>
      </c>
      <c r="Y268">
        <v>5.2285136870252968E-6</v>
      </c>
      <c r="Z268" s="22">
        <v>5.2285136870252966</v>
      </c>
      <c r="AA268" s="22">
        <v>7.599583847420492</v>
      </c>
      <c r="AB268">
        <v>31.981100000000001</v>
      </c>
      <c r="AC268" s="31">
        <v>32.1</v>
      </c>
      <c r="AD268" s="32">
        <v>370</v>
      </c>
      <c r="AE268">
        <v>25.607562436913273</v>
      </c>
      <c r="AF268">
        <v>7.12949535755667</v>
      </c>
    </row>
    <row r="269" spans="1:32" x14ac:dyDescent="0.35">
      <c r="A269" s="2">
        <v>44749</v>
      </c>
      <c r="B269" t="s">
        <v>18</v>
      </c>
      <c r="C269" t="s">
        <v>155</v>
      </c>
      <c r="D269" t="s">
        <v>109</v>
      </c>
      <c r="E269" t="s">
        <v>21</v>
      </c>
      <c r="F269">
        <v>15</v>
      </c>
      <c r="G269" t="s">
        <v>33</v>
      </c>
      <c r="H269" t="s">
        <v>104</v>
      </c>
      <c r="I269" t="s">
        <v>446</v>
      </c>
      <c r="J269" t="s">
        <v>446</v>
      </c>
      <c r="K269" t="s">
        <v>153</v>
      </c>
      <c r="L269" s="1">
        <v>0.82899999999999996</v>
      </c>
      <c r="M269">
        <v>7.56</v>
      </c>
      <c r="N269" s="1">
        <v>-0.75600000000000001</v>
      </c>
      <c r="O269" t="s">
        <v>176</v>
      </c>
      <c r="P269">
        <v>0.66900000000000004</v>
      </c>
      <c r="Q269" s="1">
        <v>0.15999999999999992</v>
      </c>
      <c r="R269">
        <v>16.23</v>
      </c>
      <c r="S269" s="42">
        <v>-1.623</v>
      </c>
      <c r="T269" s="1">
        <v>-0.86699999999999999</v>
      </c>
      <c r="U269">
        <v>56.95</v>
      </c>
      <c r="V269" s="21">
        <v>2545.9924625000003</v>
      </c>
      <c r="W269">
        <v>0.23916292974588926</v>
      </c>
      <c r="X269">
        <v>2.0451214748852335E-5</v>
      </c>
      <c r="Y269">
        <v>5.2068638599546878E-6</v>
      </c>
      <c r="Z269" s="22">
        <v>5.2068638599546881</v>
      </c>
      <c r="AA269" s="22">
        <v>6.0056099884137115</v>
      </c>
      <c r="AB269">
        <v>34.081400000000002</v>
      </c>
      <c r="AC269" s="31">
        <v>49.4</v>
      </c>
      <c r="AD269" s="32">
        <v>546</v>
      </c>
      <c r="AE269">
        <v>20.451214748852337</v>
      </c>
      <c r="AF269">
        <v>13.083333333333334</v>
      </c>
    </row>
    <row r="270" spans="1:32" x14ac:dyDescent="0.35">
      <c r="A270" s="2">
        <v>44747</v>
      </c>
      <c r="B270" t="s">
        <v>18</v>
      </c>
      <c r="C270" t="s">
        <v>155</v>
      </c>
      <c r="D270" t="s">
        <v>20</v>
      </c>
      <c r="E270" t="s">
        <v>21</v>
      </c>
      <c r="F270">
        <v>3</v>
      </c>
      <c r="G270" t="s">
        <v>30</v>
      </c>
      <c r="H270" t="s">
        <v>166</v>
      </c>
      <c r="I270" t="s">
        <v>422</v>
      </c>
      <c r="J270" t="s">
        <v>422</v>
      </c>
      <c r="K270" t="s">
        <v>165</v>
      </c>
      <c r="L270" s="1">
        <v>0.55900000000000005</v>
      </c>
      <c r="M270">
        <v>7.85</v>
      </c>
      <c r="N270" s="1">
        <v>-0.78499999999999992</v>
      </c>
      <c r="O270" t="s">
        <v>146</v>
      </c>
      <c r="P270">
        <v>0.53600000000000003</v>
      </c>
      <c r="Q270" s="1">
        <v>2.300000000000002E-2</v>
      </c>
      <c r="R270">
        <v>10.56</v>
      </c>
      <c r="S270" s="42">
        <v>-1.056</v>
      </c>
      <c r="T270" s="1">
        <v>-0.27100000000000013</v>
      </c>
      <c r="U270">
        <v>163.95</v>
      </c>
      <c r="V270" s="21">
        <v>21100.487962499999</v>
      </c>
      <c r="W270">
        <v>4.2910447761194064E-2</v>
      </c>
      <c r="X270">
        <v>2.4673574524889944E-6</v>
      </c>
      <c r="Y270">
        <v>5.206244622542869E-6</v>
      </c>
      <c r="Z270" s="22">
        <v>5.2062446225428687</v>
      </c>
      <c r="AA270" s="22">
        <v>19.211234769530872</v>
      </c>
      <c r="AB270">
        <v>33.278799999999997</v>
      </c>
      <c r="AC270" s="31">
        <v>147.1</v>
      </c>
      <c r="AD270" s="32">
        <v>921</v>
      </c>
      <c r="AE270">
        <v>2.4673574524889945</v>
      </c>
      <c r="AF270">
        <v>11.802345679012349</v>
      </c>
    </row>
    <row r="271" spans="1:32" x14ac:dyDescent="0.35">
      <c r="A271" s="2">
        <v>44720</v>
      </c>
      <c r="B271" t="s">
        <v>18</v>
      </c>
      <c r="C271" t="s">
        <v>19</v>
      </c>
      <c r="D271" t="s">
        <v>45</v>
      </c>
      <c r="E271" t="s">
        <v>46</v>
      </c>
      <c r="F271">
        <v>6</v>
      </c>
      <c r="G271" t="s">
        <v>29</v>
      </c>
      <c r="H271" t="s">
        <v>107</v>
      </c>
      <c r="I271" t="s">
        <v>417</v>
      </c>
      <c r="J271" t="s">
        <v>417</v>
      </c>
      <c r="K271" t="s">
        <v>23</v>
      </c>
      <c r="L271" s="1">
        <v>0.69299999999999995</v>
      </c>
      <c r="M271">
        <v>10.210000000000001</v>
      </c>
      <c r="N271" s="1">
        <v>-1.0210000000000001</v>
      </c>
      <c r="O271" t="s">
        <v>105</v>
      </c>
      <c r="P271">
        <v>0.54</v>
      </c>
      <c r="Q271" s="1">
        <v>0.15299999999999991</v>
      </c>
      <c r="R271">
        <v>11.35</v>
      </c>
      <c r="S271" s="42">
        <v>-1.135</v>
      </c>
      <c r="T271" s="1">
        <v>-0.11399999999999988</v>
      </c>
      <c r="U271">
        <v>50.9</v>
      </c>
      <c r="V271" s="21">
        <v>2033.78585</v>
      </c>
      <c r="W271">
        <v>0.28333333333333316</v>
      </c>
      <c r="X271">
        <v>2.5195639996823727E-5</v>
      </c>
      <c r="Y271">
        <v>5.1242536107234139E-6</v>
      </c>
      <c r="Z271" s="22">
        <v>5.1242536107234136</v>
      </c>
      <c r="AA271" s="22">
        <v>44.949593076521218</v>
      </c>
      <c r="AB271">
        <v>26.9267</v>
      </c>
      <c r="AC271" s="31">
        <v>45.4</v>
      </c>
      <c r="AD271" s="32">
        <v>650</v>
      </c>
      <c r="AE271">
        <v>25.195639996823726</v>
      </c>
      <c r="AF271" s="44">
        <v>10.52</v>
      </c>
    </row>
    <row r="272" spans="1:32" x14ac:dyDescent="0.35">
      <c r="A272" s="2">
        <v>44779</v>
      </c>
      <c r="B272" s="6" t="s">
        <v>18</v>
      </c>
      <c r="C272" s="6" t="s">
        <v>196</v>
      </c>
      <c r="D272" t="s">
        <v>45</v>
      </c>
      <c r="E272" t="s">
        <v>46</v>
      </c>
      <c r="F272">
        <v>10</v>
      </c>
      <c r="G272" t="s">
        <v>29</v>
      </c>
      <c r="H272" t="s">
        <v>54</v>
      </c>
      <c r="I272" t="s">
        <v>436</v>
      </c>
      <c r="J272" t="s">
        <v>436</v>
      </c>
      <c r="K272" t="s">
        <v>212</v>
      </c>
      <c r="L272" s="1">
        <v>0.69199999999999995</v>
      </c>
      <c r="M272">
        <v>12.36</v>
      </c>
      <c r="N272" s="1">
        <v>-1.236</v>
      </c>
      <c r="O272" s="6" t="s">
        <v>178</v>
      </c>
      <c r="P272">
        <v>0.54900000000000004</v>
      </c>
      <c r="Q272" s="1">
        <v>0.1429999999999999</v>
      </c>
      <c r="R272">
        <v>27.45</v>
      </c>
      <c r="S272" s="42">
        <v>-2.7450000000000001</v>
      </c>
      <c r="T272" s="1">
        <v>-1.5090000000000001</v>
      </c>
      <c r="U272">
        <v>53.6</v>
      </c>
      <c r="V272" s="21">
        <v>2255.2736</v>
      </c>
      <c r="W272">
        <v>0.26047358834244061</v>
      </c>
      <c r="X272">
        <v>2.2717056987532365E-5</v>
      </c>
      <c r="Y272">
        <v>5.1233178893677272E-6</v>
      </c>
      <c r="Z272" s="22">
        <v>5.1233178893677271</v>
      </c>
      <c r="AA272" s="22">
        <v>3.3951742142927279</v>
      </c>
      <c r="AB272">
        <v>31.516500000000001</v>
      </c>
      <c r="AC272" s="31">
        <v>37.700000000000003</v>
      </c>
      <c r="AD272" s="32">
        <v>480</v>
      </c>
      <c r="AE272">
        <v>22.717056987532366</v>
      </c>
      <c r="AF272">
        <v>8.6594309038552968</v>
      </c>
    </row>
    <row r="273" spans="1:32" x14ac:dyDescent="0.35">
      <c r="A273" s="2">
        <v>44791</v>
      </c>
      <c r="B273" s="6" t="s">
        <v>18</v>
      </c>
      <c r="C273" s="6" t="s">
        <v>214</v>
      </c>
      <c r="D273" t="s">
        <v>86</v>
      </c>
      <c r="E273" t="s">
        <v>46</v>
      </c>
      <c r="F273">
        <v>9</v>
      </c>
      <c r="G273" t="s">
        <v>43</v>
      </c>
      <c r="H273" t="s">
        <v>92</v>
      </c>
      <c r="I273" t="s">
        <v>408</v>
      </c>
      <c r="J273" t="s">
        <v>408</v>
      </c>
      <c r="K273" t="s">
        <v>23</v>
      </c>
      <c r="L273" s="1">
        <v>0.98399999999999999</v>
      </c>
      <c r="M273">
        <v>5.56</v>
      </c>
      <c r="N273" s="1">
        <v>-0.55599999999999994</v>
      </c>
      <c r="O273" t="s">
        <v>224</v>
      </c>
      <c r="P273">
        <v>0.93200000000000005</v>
      </c>
      <c r="Q273" s="1">
        <v>5.1999999999999935E-2</v>
      </c>
      <c r="R273">
        <v>12.01</v>
      </c>
      <c r="S273" s="42">
        <v>-1.2010000000000001</v>
      </c>
      <c r="T273" s="1">
        <v>-0.64500000000000013</v>
      </c>
      <c r="U273">
        <v>137.75</v>
      </c>
      <c r="V273" s="21">
        <v>14895.4240625</v>
      </c>
      <c r="W273">
        <v>5.579399141630894E-2</v>
      </c>
      <c r="X273">
        <v>3.4087573650542428E-6</v>
      </c>
      <c r="Y273">
        <v>5.0774886478653069E-6</v>
      </c>
      <c r="Z273" s="22">
        <v>5.077488647865307</v>
      </c>
      <c r="AA273" s="22">
        <v>7.8720754230469856</v>
      </c>
      <c r="AB273">
        <v>28.894600000000001</v>
      </c>
      <c r="AC273" s="37">
        <v>125.1</v>
      </c>
      <c r="AD273" s="35">
        <v>751</v>
      </c>
      <c r="AE273">
        <v>3.4087573650542429</v>
      </c>
      <c r="AF273">
        <v>11.459908061879579</v>
      </c>
    </row>
    <row r="274" spans="1:32" x14ac:dyDescent="0.35">
      <c r="A274" s="2">
        <v>44735</v>
      </c>
      <c r="B274" t="s">
        <v>18</v>
      </c>
      <c r="C274" t="s">
        <v>141</v>
      </c>
      <c r="D274" t="s">
        <v>45</v>
      </c>
      <c r="E274" t="s">
        <v>46</v>
      </c>
      <c r="F274">
        <v>5</v>
      </c>
      <c r="G274" t="s">
        <v>28</v>
      </c>
      <c r="H274" t="s">
        <v>47</v>
      </c>
      <c r="I274" t="s">
        <v>433</v>
      </c>
      <c r="J274" t="s">
        <v>433</v>
      </c>
      <c r="K274" t="s">
        <v>153</v>
      </c>
      <c r="L274" s="1">
        <v>0.92100000000000004</v>
      </c>
      <c r="M274">
        <v>8.02</v>
      </c>
      <c r="N274" s="1">
        <v>-0.80199999999999994</v>
      </c>
      <c r="O274" t="s">
        <v>154</v>
      </c>
      <c r="P274">
        <v>0.73099999999999998</v>
      </c>
      <c r="Q274" s="1">
        <v>0.19000000000000006</v>
      </c>
      <c r="S274" s="42" t="s">
        <v>103</v>
      </c>
      <c r="T274" s="1" t="s">
        <v>103</v>
      </c>
      <c r="U274">
        <v>52.65</v>
      </c>
      <c r="V274" s="21">
        <v>2176.0376624999999</v>
      </c>
      <c r="W274">
        <v>0.25991792065663483</v>
      </c>
      <c r="X274">
        <v>2.265741467297433E-5</v>
      </c>
      <c r="Y274">
        <v>4.930338766327226E-6</v>
      </c>
      <c r="Z274" s="22">
        <v>4.9303387663272265</v>
      </c>
      <c r="AA274" s="22" t="s">
        <v>103</v>
      </c>
      <c r="AB274">
        <v>33.261499999999998</v>
      </c>
      <c r="AC274" s="31">
        <v>33.200000000000003</v>
      </c>
      <c r="AD274" s="32">
        <v>460</v>
      </c>
      <c r="AE274">
        <v>22.65741467297433</v>
      </c>
      <c r="AF274">
        <v>8.7619047619047628</v>
      </c>
    </row>
    <row r="275" spans="1:32" x14ac:dyDescent="0.35">
      <c r="A275" s="2">
        <v>44792</v>
      </c>
      <c r="B275" s="6" t="s">
        <v>18</v>
      </c>
      <c r="C275" s="6" t="s">
        <v>214</v>
      </c>
      <c r="D275" t="s">
        <v>20</v>
      </c>
      <c r="E275" t="s">
        <v>21</v>
      </c>
      <c r="F275">
        <v>11</v>
      </c>
      <c r="G275" t="s">
        <v>28</v>
      </c>
      <c r="H275" t="s">
        <v>92</v>
      </c>
      <c r="I275" t="s">
        <v>420</v>
      </c>
      <c r="J275" t="s">
        <v>420</v>
      </c>
      <c r="K275" t="s">
        <v>227</v>
      </c>
      <c r="L275" s="1">
        <v>0.75600000000000001</v>
      </c>
      <c r="M275">
        <v>10.87</v>
      </c>
      <c r="N275" s="1">
        <v>-1.087</v>
      </c>
      <c r="O275" t="s">
        <v>228</v>
      </c>
      <c r="P275">
        <v>0.66900000000000004</v>
      </c>
      <c r="Q275" s="1">
        <v>8.6999999999999966E-2</v>
      </c>
      <c r="R275">
        <v>16.34</v>
      </c>
      <c r="S275" s="42">
        <v>-1.6339999999999999</v>
      </c>
      <c r="T275" s="1">
        <v>-0.54699999999999993</v>
      </c>
      <c r="U275">
        <v>80.3</v>
      </c>
      <c r="V275" s="21">
        <v>5061.75065</v>
      </c>
      <c r="W275">
        <v>0.13004484304932729</v>
      </c>
      <c r="X275">
        <v>9.6604111473625637E-6</v>
      </c>
      <c r="Y275">
        <v>4.8898592404429702E-6</v>
      </c>
      <c r="Z275" s="22">
        <v>4.8898592404429699</v>
      </c>
      <c r="AA275" s="22">
        <v>8.9394136022723405</v>
      </c>
      <c r="AB275">
        <v>34.301699999999997</v>
      </c>
      <c r="AC275" s="31">
        <v>84.6</v>
      </c>
      <c r="AD275" s="32">
        <v>716</v>
      </c>
      <c r="AE275">
        <v>9.6604111473625629</v>
      </c>
      <c r="AF275">
        <v>12.126990262931423</v>
      </c>
    </row>
    <row r="276" spans="1:32" x14ac:dyDescent="0.35">
      <c r="A276" s="2">
        <v>44734</v>
      </c>
      <c r="B276" t="s">
        <v>18</v>
      </c>
      <c r="C276" t="s">
        <v>141</v>
      </c>
      <c r="D276" t="s">
        <v>123</v>
      </c>
      <c r="E276" t="s">
        <v>21</v>
      </c>
      <c r="F276">
        <v>3</v>
      </c>
      <c r="G276" t="s">
        <v>37</v>
      </c>
      <c r="H276" t="s">
        <v>132</v>
      </c>
      <c r="I276" t="s">
        <v>466</v>
      </c>
      <c r="J276" t="s">
        <v>466</v>
      </c>
      <c r="K276" t="s">
        <v>142</v>
      </c>
      <c r="L276" s="1">
        <v>0.68600000000000005</v>
      </c>
      <c r="M276">
        <v>2.25</v>
      </c>
      <c r="N276" s="1">
        <v>-0.22500000000000001</v>
      </c>
      <c r="O276" t="s">
        <v>149</v>
      </c>
      <c r="P276">
        <v>0.58499999999999996</v>
      </c>
      <c r="Q276" s="1">
        <v>0.10100000000000009</v>
      </c>
      <c r="R276">
        <v>9.76</v>
      </c>
      <c r="S276" s="42">
        <v>-0.97599999999999998</v>
      </c>
      <c r="T276" s="1">
        <v>-0.751</v>
      </c>
      <c r="U276">
        <v>67.400000000000006</v>
      </c>
      <c r="V276" s="21">
        <v>3566.066600000001</v>
      </c>
      <c r="W276">
        <v>0.17264957264957281</v>
      </c>
      <c r="X276">
        <v>1.3692971409738832E-5</v>
      </c>
      <c r="Y276">
        <v>4.8830047999024575E-6</v>
      </c>
      <c r="Z276" s="22">
        <v>4.8830047999024577</v>
      </c>
      <c r="AA276" s="22">
        <v>6.5020037282323004</v>
      </c>
      <c r="AB276">
        <v>31.695499999999999</v>
      </c>
      <c r="AC276" s="31">
        <v>57</v>
      </c>
      <c r="AD276" s="32">
        <v>720</v>
      </c>
      <c r="AE276">
        <v>13.692971409738831</v>
      </c>
      <c r="AF276">
        <v>14.662698412698415</v>
      </c>
    </row>
    <row r="277" spans="1:32" x14ac:dyDescent="0.35">
      <c r="A277" s="2">
        <v>44764</v>
      </c>
      <c r="B277" t="s">
        <v>18</v>
      </c>
      <c r="C277" t="s">
        <v>181</v>
      </c>
      <c r="D277" t="s">
        <v>133</v>
      </c>
      <c r="E277" t="s">
        <v>46</v>
      </c>
      <c r="F277">
        <v>2</v>
      </c>
      <c r="G277" t="s">
        <v>33</v>
      </c>
      <c r="H277" t="s">
        <v>89</v>
      </c>
      <c r="I277" t="s">
        <v>478</v>
      </c>
      <c r="J277" t="s">
        <v>478</v>
      </c>
      <c r="K277" t="s">
        <v>191</v>
      </c>
      <c r="L277" s="1">
        <v>0.62</v>
      </c>
      <c r="M277">
        <v>18.86</v>
      </c>
      <c r="N277" s="1">
        <v>-1.8859999999999999</v>
      </c>
      <c r="O277" t="s">
        <v>189</v>
      </c>
      <c r="P277">
        <v>0.70799999999999996</v>
      </c>
      <c r="Q277" s="1">
        <v>-8.7999999999999967E-2</v>
      </c>
      <c r="R277">
        <v>24.15</v>
      </c>
      <c r="S277" s="42">
        <v>-2.415</v>
      </c>
      <c r="T277" s="1">
        <v>-0.52900000000000014</v>
      </c>
      <c r="U277">
        <v>75.5</v>
      </c>
      <c r="V277" s="21">
        <v>4474.69625</v>
      </c>
      <c r="W277">
        <v>0.14193548387096769</v>
      </c>
      <c r="X277">
        <v>1.0758976552466153E-5</v>
      </c>
      <c r="Y277">
        <v>4.8143152033158222E-6</v>
      </c>
      <c r="Z277" s="22">
        <v>4.8143152033158225</v>
      </c>
      <c r="AA277" s="22">
        <v>9.1007848833947467</v>
      </c>
      <c r="AB277">
        <v>34.764699999999998</v>
      </c>
      <c r="AC277" s="34">
        <v>70.599999999999994</v>
      </c>
      <c r="AD277" s="35">
        <v>700</v>
      </c>
      <c r="AE277">
        <v>10.758976552466153</v>
      </c>
      <c r="AF277">
        <v>6.5184028628141686</v>
      </c>
    </row>
    <row r="278" spans="1:32" x14ac:dyDescent="0.35">
      <c r="A278" s="2">
        <v>44734</v>
      </c>
      <c r="B278" t="s">
        <v>18</v>
      </c>
      <c r="C278" t="s">
        <v>141</v>
      </c>
      <c r="D278" t="s">
        <v>109</v>
      </c>
      <c r="E278" t="s">
        <v>21</v>
      </c>
      <c r="F278">
        <v>9</v>
      </c>
      <c r="G278" t="s">
        <v>28</v>
      </c>
      <c r="H278" t="s">
        <v>90</v>
      </c>
      <c r="I278" t="s">
        <v>443</v>
      </c>
      <c r="J278" t="s">
        <v>443</v>
      </c>
      <c r="K278" t="s">
        <v>145</v>
      </c>
      <c r="L278" s="1">
        <v>0.82699999999999996</v>
      </c>
      <c r="M278">
        <v>2.61</v>
      </c>
      <c r="N278" s="1">
        <v>-0.26100000000000001</v>
      </c>
      <c r="O278" t="s">
        <v>147</v>
      </c>
      <c r="P278">
        <v>0.66200000000000003</v>
      </c>
      <c r="Q278" s="1">
        <v>0.16499999999999992</v>
      </c>
      <c r="R278">
        <v>4.45</v>
      </c>
      <c r="S278" s="42">
        <v>-0.44500000000000001</v>
      </c>
      <c r="T278" s="1">
        <v>-0.184</v>
      </c>
      <c r="U278">
        <v>53.3</v>
      </c>
      <c r="V278" s="21">
        <v>2230.0986499999999</v>
      </c>
      <c r="W278">
        <v>0.24924471299093642</v>
      </c>
      <c r="X278">
        <v>2.1517584232208734E-5</v>
      </c>
      <c r="Y278">
        <v>4.7986335547509985E-6</v>
      </c>
      <c r="Z278" s="22">
        <v>4.7986335547509986</v>
      </c>
      <c r="AA278" s="22">
        <v>26.079530188864123</v>
      </c>
      <c r="AB278">
        <v>31.695499999999999</v>
      </c>
      <c r="AC278" s="31">
        <v>75.900000000000006</v>
      </c>
      <c r="AD278" s="32">
        <v>610</v>
      </c>
      <c r="AE278">
        <v>21.517584232208733</v>
      </c>
      <c r="AF278">
        <v>15.591269841269842</v>
      </c>
    </row>
    <row r="279" spans="1:32" x14ac:dyDescent="0.35">
      <c r="A279" s="2">
        <v>44750</v>
      </c>
      <c r="B279" t="s">
        <v>18</v>
      </c>
      <c r="C279" t="s">
        <v>155</v>
      </c>
      <c r="D279" t="s">
        <v>123</v>
      </c>
      <c r="E279" t="s">
        <v>21</v>
      </c>
      <c r="F279">
        <v>14</v>
      </c>
      <c r="G279" t="s">
        <v>43</v>
      </c>
      <c r="H279" t="s">
        <v>35</v>
      </c>
      <c r="I279" t="s">
        <v>468</v>
      </c>
      <c r="J279" t="s">
        <v>468</v>
      </c>
      <c r="K279" t="s">
        <v>169</v>
      </c>
      <c r="L279" s="1">
        <v>0.78</v>
      </c>
      <c r="M279">
        <v>6.34</v>
      </c>
      <c r="N279" s="1">
        <v>-0.63400000000000001</v>
      </c>
      <c r="O279" t="s">
        <v>180</v>
      </c>
      <c r="P279">
        <v>0.92300000000000004</v>
      </c>
      <c r="Q279" s="1">
        <v>-0.14300000000000002</v>
      </c>
      <c r="R279">
        <v>8.34</v>
      </c>
      <c r="S279" s="42">
        <v>-0.83399999999999996</v>
      </c>
      <c r="T279" s="1">
        <v>-0.19999999999999996</v>
      </c>
      <c r="U279">
        <v>64.150000000000006</v>
      </c>
      <c r="V279" s="21">
        <v>3230.4496625000006</v>
      </c>
      <c r="W279">
        <v>0.18333333333333335</v>
      </c>
      <c r="X279">
        <v>1.4743383676282337E-5</v>
      </c>
      <c r="Y279">
        <v>4.7627758821154293E-6</v>
      </c>
      <c r="Z279" s="22">
        <v>4.7627758821154291</v>
      </c>
      <c r="AA279" s="22">
        <v>23.813879410577151</v>
      </c>
      <c r="AB279">
        <v>33.388599999999997</v>
      </c>
      <c r="AC279" s="31">
        <v>60</v>
      </c>
      <c r="AD279" s="32">
        <v>537</v>
      </c>
      <c r="AE279">
        <v>14.743383676282336</v>
      </c>
      <c r="AF279">
        <v>10.019670781892938</v>
      </c>
    </row>
    <row r="280" spans="1:32" x14ac:dyDescent="0.35">
      <c r="A280" s="2">
        <v>44720</v>
      </c>
      <c r="B280" t="s">
        <v>18</v>
      </c>
      <c r="C280" t="s">
        <v>19</v>
      </c>
      <c r="D280" t="s">
        <v>45</v>
      </c>
      <c r="E280" t="s">
        <v>46</v>
      </c>
      <c r="F280">
        <v>4</v>
      </c>
      <c r="G280" t="s">
        <v>28</v>
      </c>
      <c r="H280" t="s">
        <v>68</v>
      </c>
      <c r="I280" t="s">
        <v>413</v>
      </c>
      <c r="J280" t="s">
        <v>413</v>
      </c>
      <c r="K280" t="s">
        <v>23</v>
      </c>
      <c r="L280" s="1">
        <v>0.86099999999999999</v>
      </c>
      <c r="M280">
        <v>10.47</v>
      </c>
      <c r="N280" s="1">
        <v>-1.0470000000000002</v>
      </c>
      <c r="O280" t="s">
        <v>105</v>
      </c>
      <c r="P280">
        <v>0.70099999999999996</v>
      </c>
      <c r="Q280" s="1">
        <v>0.16000000000000003</v>
      </c>
      <c r="R280">
        <v>12.51</v>
      </c>
      <c r="S280" s="42">
        <v>-1.2509999999999999</v>
      </c>
      <c r="T280" s="1">
        <v>-0.20399999999999974</v>
      </c>
      <c r="U280">
        <v>56.05</v>
      </c>
      <c r="V280" s="21">
        <v>2466.1579624999995</v>
      </c>
      <c r="W280">
        <v>0.22824536376604856</v>
      </c>
      <c r="X280">
        <v>1.9308110691663001E-5</v>
      </c>
      <c r="Y280">
        <v>4.7616850923076079E-6</v>
      </c>
      <c r="Z280" s="22">
        <v>4.7616850923076077</v>
      </c>
      <c r="AA280" s="22">
        <v>23.341593589743205</v>
      </c>
      <c r="AB280">
        <v>26.9267</v>
      </c>
      <c r="AC280" s="31">
        <v>42.8</v>
      </c>
      <c r="AD280" s="32">
        <v>570</v>
      </c>
      <c r="AE280">
        <v>19.308110691663</v>
      </c>
      <c r="AF280" s="44">
        <v>10.52</v>
      </c>
    </row>
    <row r="281" spans="1:32" x14ac:dyDescent="0.35">
      <c r="A281" s="2">
        <v>44722</v>
      </c>
      <c r="B281" t="s">
        <v>18</v>
      </c>
      <c r="C281" t="s">
        <v>19</v>
      </c>
      <c r="D281" t="s">
        <v>109</v>
      </c>
      <c r="E281" t="s">
        <v>21</v>
      </c>
      <c r="F281">
        <v>11</v>
      </c>
      <c r="G281" t="s">
        <v>28</v>
      </c>
      <c r="H281" t="s">
        <v>90</v>
      </c>
      <c r="I281" t="s">
        <v>443</v>
      </c>
      <c r="J281" t="s">
        <v>443</v>
      </c>
      <c r="K281" t="s">
        <v>111</v>
      </c>
      <c r="L281" s="1">
        <v>0.61499999999999999</v>
      </c>
      <c r="M281" s="4">
        <v>2.41</v>
      </c>
      <c r="N281" s="1">
        <v>-0.24100000000000002</v>
      </c>
      <c r="O281" t="s">
        <v>112</v>
      </c>
      <c r="P281">
        <v>0.49299999999999999</v>
      </c>
      <c r="Q281" s="1">
        <v>0.122</v>
      </c>
      <c r="R281">
        <v>6.46</v>
      </c>
      <c r="S281" s="42">
        <v>-0.64600000000000002</v>
      </c>
      <c r="T281" s="1">
        <v>-0.40500000000000003</v>
      </c>
      <c r="U281">
        <v>53.3</v>
      </c>
      <c r="V281" s="21">
        <v>2230.0986499999999</v>
      </c>
      <c r="W281">
        <v>0.24746450304259635</v>
      </c>
      <c r="X281">
        <v>2.1328551175860832E-5</v>
      </c>
      <c r="Y281">
        <v>4.7564773183743151E-6</v>
      </c>
      <c r="Z281" s="22">
        <v>4.7564773183743148</v>
      </c>
      <c r="AA281" s="22">
        <v>11.744388440430406</v>
      </c>
      <c r="AB281">
        <v>27.385200000000001</v>
      </c>
      <c r="AC281" s="31">
        <v>75.900000000000006</v>
      </c>
      <c r="AD281" s="32">
        <v>610</v>
      </c>
      <c r="AE281">
        <v>21.328551175860831</v>
      </c>
      <c r="AF281">
        <v>18.418666666666667</v>
      </c>
    </row>
    <row r="282" spans="1:32" x14ac:dyDescent="0.35">
      <c r="A282" s="2">
        <v>44762</v>
      </c>
      <c r="B282" t="s">
        <v>18</v>
      </c>
      <c r="C282" t="s">
        <v>181</v>
      </c>
      <c r="D282" t="s">
        <v>86</v>
      </c>
      <c r="E282" t="s">
        <v>46</v>
      </c>
      <c r="F282">
        <v>8</v>
      </c>
      <c r="G282" t="s">
        <v>29</v>
      </c>
      <c r="H282" t="s">
        <v>38</v>
      </c>
      <c r="I282" t="s">
        <v>404</v>
      </c>
      <c r="J282" t="s">
        <v>404</v>
      </c>
      <c r="K282" t="s">
        <v>182</v>
      </c>
      <c r="L282" s="1">
        <v>0.75600000000000001</v>
      </c>
      <c r="M282">
        <v>34.229999999999997</v>
      </c>
      <c r="N282" s="1">
        <v>-3.4229999999999996</v>
      </c>
      <c r="O282" t="s">
        <v>154</v>
      </c>
      <c r="P282">
        <v>0.60099999999999998</v>
      </c>
      <c r="Q282" s="1">
        <v>0.15500000000000003</v>
      </c>
      <c r="R282">
        <v>44.87</v>
      </c>
      <c r="S282" s="42">
        <v>-4.4870000000000001</v>
      </c>
      <c r="T282" s="1">
        <v>-1.0640000000000005</v>
      </c>
      <c r="U282">
        <v>51.9</v>
      </c>
      <c r="V282" s="21">
        <v>2114.4838499999996</v>
      </c>
      <c r="W282">
        <v>0.25790349417637276</v>
      </c>
      <c r="X282">
        <v>2.2441444441333536E-5</v>
      </c>
      <c r="Y282">
        <v>4.7452071841872025E-6</v>
      </c>
      <c r="Z282" s="22">
        <v>4.7452071841872021</v>
      </c>
      <c r="AA282" s="22">
        <v>4.4597811881458647</v>
      </c>
      <c r="AB282">
        <v>34.903799999999997</v>
      </c>
      <c r="AC282" s="37">
        <v>44.9</v>
      </c>
      <c r="AD282" s="39">
        <v>565</v>
      </c>
      <c r="AE282">
        <v>22.441444441333537</v>
      </c>
      <c r="AF282" s="4">
        <v>9.9694926084349991</v>
      </c>
    </row>
    <row r="283" spans="1:32" x14ac:dyDescent="0.35">
      <c r="A283" s="2">
        <v>44778</v>
      </c>
      <c r="B283" s="6" t="s">
        <v>18</v>
      </c>
      <c r="C283" s="6" t="s">
        <v>196</v>
      </c>
      <c r="D283" t="s">
        <v>20</v>
      </c>
      <c r="E283" t="s">
        <v>21</v>
      </c>
      <c r="F283">
        <v>4</v>
      </c>
      <c r="G283" t="s">
        <v>39</v>
      </c>
      <c r="H283" t="s">
        <v>40</v>
      </c>
      <c r="I283" t="s">
        <v>418</v>
      </c>
      <c r="J283" t="s">
        <v>418</v>
      </c>
      <c r="K283" t="s">
        <v>207</v>
      </c>
      <c r="L283" s="1">
        <v>0.755</v>
      </c>
      <c r="M283">
        <v>6.31</v>
      </c>
      <c r="N283" s="1">
        <v>-0.63100000000000001</v>
      </c>
      <c r="O283" s="6" t="s">
        <v>163</v>
      </c>
      <c r="P283">
        <v>0.65200000000000002</v>
      </c>
      <c r="Q283" s="1">
        <v>0.10299999999999998</v>
      </c>
      <c r="R283">
        <v>14.82</v>
      </c>
      <c r="S283" s="42">
        <v>-1.482</v>
      </c>
      <c r="T283" s="1">
        <v>-0.85099999999999998</v>
      </c>
      <c r="U283">
        <v>69.400000000000006</v>
      </c>
      <c r="V283" s="21">
        <v>3780.8426000000004</v>
      </c>
      <c r="W283">
        <v>0.15797546012269936</v>
      </c>
      <c r="X283">
        <v>1.2274697403006519E-5</v>
      </c>
      <c r="Y283">
        <v>4.6408698843396419E-6</v>
      </c>
      <c r="Z283" s="22">
        <v>4.6408698843396419</v>
      </c>
      <c r="AA283" s="22">
        <v>5.4534311214331872</v>
      </c>
      <c r="AB283">
        <v>33.254899999999999</v>
      </c>
      <c r="AC283" s="37">
        <v>78.599999999999994</v>
      </c>
      <c r="AD283" s="35">
        <v>701</v>
      </c>
      <c r="AE283">
        <v>12.274697403006519</v>
      </c>
      <c r="AF283">
        <v>13.537474712107057</v>
      </c>
    </row>
    <row r="284" spans="1:32" x14ac:dyDescent="0.35">
      <c r="A284" s="2">
        <v>44778</v>
      </c>
      <c r="B284" s="6" t="s">
        <v>18</v>
      </c>
      <c r="C284" s="6" t="s">
        <v>196</v>
      </c>
      <c r="D284" t="s">
        <v>86</v>
      </c>
      <c r="E284" t="s">
        <v>46</v>
      </c>
      <c r="F284">
        <v>8</v>
      </c>
      <c r="G284" t="s">
        <v>37</v>
      </c>
      <c r="H284" t="s">
        <v>97</v>
      </c>
      <c r="I284" t="s">
        <v>406</v>
      </c>
      <c r="J284" t="s">
        <v>406</v>
      </c>
      <c r="K284" t="s">
        <v>208</v>
      </c>
      <c r="L284" s="1">
        <v>0.84399999999999997</v>
      </c>
      <c r="M284">
        <v>6.58</v>
      </c>
      <c r="N284" s="1">
        <v>-0.65800000000000003</v>
      </c>
      <c r="O284" s="6" t="s">
        <v>168</v>
      </c>
      <c r="P284">
        <v>0.66700000000000004</v>
      </c>
      <c r="Q284" s="1">
        <v>0.17699999999999994</v>
      </c>
      <c r="R284">
        <v>20.76</v>
      </c>
      <c r="S284" s="42">
        <v>-2.0760000000000001</v>
      </c>
      <c r="T284" s="1">
        <v>-1.4180000000000001</v>
      </c>
      <c r="U284">
        <v>50.2</v>
      </c>
      <c r="V284" s="21">
        <v>1978.2314000000003</v>
      </c>
      <c r="W284">
        <v>0.26536731634182897</v>
      </c>
      <c r="X284">
        <v>2.3243587031586431E-5</v>
      </c>
      <c r="Y284">
        <v>4.5981193714517076E-6</v>
      </c>
      <c r="Z284" s="22">
        <v>4.5981193714517072</v>
      </c>
      <c r="AA284" s="22">
        <v>3.2426793874835731</v>
      </c>
      <c r="AB284">
        <v>33.254899999999999</v>
      </c>
      <c r="AC284" s="37">
        <v>39.1</v>
      </c>
      <c r="AD284" s="35">
        <v>510</v>
      </c>
      <c r="AE284">
        <v>23.243587031586433</v>
      </c>
      <c r="AF284">
        <v>11.958942411336949</v>
      </c>
    </row>
    <row r="285" spans="1:32" x14ac:dyDescent="0.35">
      <c r="A285" s="2">
        <v>44748</v>
      </c>
      <c r="B285" t="s">
        <v>18</v>
      </c>
      <c r="C285" t="s">
        <v>155</v>
      </c>
      <c r="D285" t="s">
        <v>45</v>
      </c>
      <c r="E285" t="s">
        <v>46</v>
      </c>
      <c r="F285">
        <v>14</v>
      </c>
      <c r="G285" t="s">
        <v>28</v>
      </c>
      <c r="H285" t="s">
        <v>68</v>
      </c>
      <c r="I285" t="s">
        <v>413</v>
      </c>
      <c r="J285" t="s">
        <v>413</v>
      </c>
      <c r="K285" t="s">
        <v>171</v>
      </c>
      <c r="L285" s="1">
        <v>0.95099999999999996</v>
      </c>
      <c r="M285">
        <v>21.39</v>
      </c>
      <c r="N285" s="1">
        <v>-2.1390000000000002</v>
      </c>
      <c r="O285" t="s">
        <v>112</v>
      </c>
      <c r="P285">
        <v>0.78100000000000003</v>
      </c>
      <c r="Q285" s="1">
        <v>0.16999999999999993</v>
      </c>
      <c r="R285">
        <v>33.21</v>
      </c>
      <c r="S285" s="42">
        <v>-3.3210000000000002</v>
      </c>
      <c r="T285" s="1">
        <v>-1.1819999999999999</v>
      </c>
      <c r="U285">
        <v>56.05</v>
      </c>
      <c r="V285" s="21">
        <v>2466.1579624999995</v>
      </c>
      <c r="W285">
        <v>0.21766965428937249</v>
      </c>
      <c r="X285">
        <v>1.8212776616217388E-5</v>
      </c>
      <c r="Y285">
        <v>4.4915584071318304E-6</v>
      </c>
      <c r="Z285" s="22">
        <v>4.4915584071318309</v>
      </c>
      <c r="AA285" s="22">
        <v>3.7999648114482496</v>
      </c>
      <c r="AB285">
        <v>33.4651</v>
      </c>
      <c r="AC285" s="31">
        <v>42.8</v>
      </c>
      <c r="AD285" s="32">
        <v>570</v>
      </c>
      <c r="AE285">
        <v>18.212776616217386</v>
      </c>
      <c r="AF285" s="48">
        <v>7.6280448717948737</v>
      </c>
    </row>
    <row r="286" spans="1:32" x14ac:dyDescent="0.35">
      <c r="A286" s="2">
        <v>44720</v>
      </c>
      <c r="B286" t="s">
        <v>18</v>
      </c>
      <c r="C286" t="s">
        <v>19</v>
      </c>
      <c r="D286" t="s">
        <v>45</v>
      </c>
      <c r="E286" t="s">
        <v>46</v>
      </c>
      <c r="F286">
        <v>3</v>
      </c>
      <c r="G286" t="s">
        <v>30</v>
      </c>
      <c r="H286" t="s">
        <v>106</v>
      </c>
      <c r="I286" t="s">
        <v>414</v>
      </c>
      <c r="J286" t="s">
        <v>414</v>
      </c>
      <c r="K286" t="s">
        <v>23</v>
      </c>
      <c r="L286" s="1">
        <v>0.66100000000000003</v>
      </c>
      <c r="M286">
        <v>12.35</v>
      </c>
      <c r="N286" s="1">
        <v>-1.2349999999999999</v>
      </c>
      <c r="O286" t="s">
        <v>105</v>
      </c>
      <c r="P286">
        <v>0.73599999999999999</v>
      </c>
      <c r="Q286" s="1">
        <v>-7.4999999999999956E-2</v>
      </c>
      <c r="R286">
        <v>11.53</v>
      </c>
      <c r="S286" s="42">
        <v>-1.153</v>
      </c>
      <c r="T286" s="1">
        <v>8.1999999999999851E-2</v>
      </c>
      <c r="U286">
        <v>83.45</v>
      </c>
      <c r="V286" s="21">
        <v>5466.6634625000006</v>
      </c>
      <c r="W286">
        <v>0.11346444780635394</v>
      </c>
      <c r="X286">
        <v>8.1673163927777997E-6</v>
      </c>
      <c r="Y286">
        <v>4.4647970111075701E-6</v>
      </c>
      <c r="Z286" s="22">
        <v>4.4647970111075699</v>
      </c>
      <c r="AA286" s="22">
        <v>54.448744037897292</v>
      </c>
      <c r="AB286">
        <v>26.9267</v>
      </c>
      <c r="AC286" s="31">
        <v>55</v>
      </c>
      <c r="AD286" s="32">
        <v>715</v>
      </c>
      <c r="AE286">
        <v>8.1673163927777992</v>
      </c>
      <c r="AF286" s="44">
        <v>10.52</v>
      </c>
    </row>
    <row r="287" spans="1:32" x14ac:dyDescent="0.35">
      <c r="A287" s="2">
        <v>44747</v>
      </c>
      <c r="B287" t="s">
        <v>18</v>
      </c>
      <c r="C287" t="s">
        <v>155</v>
      </c>
      <c r="D287" t="s">
        <v>20</v>
      </c>
      <c r="E287" t="s">
        <v>21</v>
      </c>
      <c r="F287">
        <v>12</v>
      </c>
      <c r="G287" t="s">
        <v>25</v>
      </c>
      <c r="H287" t="s">
        <v>74</v>
      </c>
      <c r="I287" t="s">
        <v>490</v>
      </c>
      <c r="J287" t="s">
        <v>490</v>
      </c>
      <c r="K287" t="s">
        <v>143</v>
      </c>
      <c r="L287" s="1">
        <v>0.69399999999999995</v>
      </c>
      <c r="M287">
        <v>11.6</v>
      </c>
      <c r="N287" s="1">
        <v>-1.1599999999999999</v>
      </c>
      <c r="O287" t="s">
        <v>163</v>
      </c>
      <c r="P287">
        <v>0.57599999999999996</v>
      </c>
      <c r="Q287" s="1">
        <v>0.11799999999999999</v>
      </c>
      <c r="R287">
        <v>12.58</v>
      </c>
      <c r="S287" s="42">
        <v>-1.258</v>
      </c>
      <c r="T287" s="1">
        <v>-9.8000000000000087E-2</v>
      </c>
      <c r="U287">
        <v>57.585000000000001</v>
      </c>
      <c r="V287" s="21">
        <v>2603.085296625</v>
      </c>
      <c r="W287">
        <v>0.2048611111111111</v>
      </c>
      <c r="X287">
        <v>1.6902604720260495E-5</v>
      </c>
      <c r="Y287">
        <v>4.3998921821974415E-6</v>
      </c>
      <c r="Z287" s="22">
        <v>4.3998921821974415</v>
      </c>
      <c r="AA287" s="22">
        <v>44.896859002014672</v>
      </c>
      <c r="AB287">
        <v>33.278799999999997</v>
      </c>
      <c r="AC287" s="31">
        <v>40</v>
      </c>
      <c r="AD287" s="32">
        <v>540</v>
      </c>
      <c r="AE287">
        <v>16.902604720260495</v>
      </c>
      <c r="AF287">
        <v>11.802345679012349</v>
      </c>
    </row>
    <row r="288" spans="1:32" x14ac:dyDescent="0.35">
      <c r="A288" s="2">
        <v>44722</v>
      </c>
      <c r="B288" t="s">
        <v>18</v>
      </c>
      <c r="C288" t="s">
        <v>19</v>
      </c>
      <c r="D288" t="s">
        <v>109</v>
      </c>
      <c r="E288" t="s">
        <v>21</v>
      </c>
      <c r="F288">
        <v>15</v>
      </c>
      <c r="G288" t="s">
        <v>33</v>
      </c>
      <c r="H288" t="s">
        <v>104</v>
      </c>
      <c r="I288" t="s">
        <v>446</v>
      </c>
      <c r="J288" t="s">
        <v>446</v>
      </c>
      <c r="K288" t="s">
        <v>111</v>
      </c>
      <c r="L288" s="1">
        <v>0.76600000000000001</v>
      </c>
      <c r="M288">
        <v>1.04</v>
      </c>
      <c r="N288" s="1">
        <v>-0.10400000000000001</v>
      </c>
      <c r="O288" t="s">
        <v>112</v>
      </c>
      <c r="P288">
        <v>0.63400000000000001</v>
      </c>
      <c r="Q288" s="1">
        <v>0.13200000000000001</v>
      </c>
      <c r="R288">
        <v>9.25</v>
      </c>
      <c r="S288" s="42">
        <v>-0.92500000000000004</v>
      </c>
      <c r="T288" s="1">
        <v>-0.82100000000000006</v>
      </c>
      <c r="U288">
        <v>56.95</v>
      </c>
      <c r="V288" s="21">
        <v>2545.9924625000003</v>
      </c>
      <c r="W288">
        <v>0.20820189274447951</v>
      </c>
      <c r="X288">
        <v>1.7242553979106995E-5</v>
      </c>
      <c r="Y288">
        <v>4.3899412465055796E-6</v>
      </c>
      <c r="Z288" s="22">
        <v>4.3899412465055798</v>
      </c>
      <c r="AA288" s="22">
        <v>5.3470660736974169</v>
      </c>
      <c r="AB288">
        <v>27.385200000000001</v>
      </c>
      <c r="AC288" s="31">
        <v>49.4</v>
      </c>
      <c r="AD288" s="32">
        <v>546</v>
      </c>
      <c r="AE288">
        <v>17.242553979106994</v>
      </c>
      <c r="AF288">
        <v>18.418666666666667</v>
      </c>
    </row>
    <row r="289" spans="1:32" x14ac:dyDescent="0.35">
      <c r="A289" s="2">
        <v>44791</v>
      </c>
      <c r="B289" s="6" t="s">
        <v>18</v>
      </c>
      <c r="C289" s="6" t="s">
        <v>214</v>
      </c>
      <c r="D289" t="s">
        <v>86</v>
      </c>
      <c r="E289" t="s">
        <v>46</v>
      </c>
      <c r="F289">
        <v>8</v>
      </c>
      <c r="G289" t="s">
        <v>28</v>
      </c>
      <c r="H289" t="s">
        <v>75</v>
      </c>
      <c r="I289" t="s">
        <v>399</v>
      </c>
      <c r="J289" t="s">
        <v>399</v>
      </c>
      <c r="K289" t="s">
        <v>219</v>
      </c>
      <c r="L289" s="1">
        <v>1.0009999999999999</v>
      </c>
      <c r="M289">
        <v>11.43</v>
      </c>
      <c r="N289" s="1">
        <v>-1.143</v>
      </c>
      <c r="O289" t="s">
        <v>220</v>
      </c>
      <c r="P289">
        <v>0.89</v>
      </c>
      <c r="Q289" s="1">
        <v>0.11099999999999988</v>
      </c>
      <c r="R289">
        <v>20.36</v>
      </c>
      <c r="S289" s="42">
        <v>-2.036</v>
      </c>
      <c r="T289" s="1">
        <v>-0.89300000000000002</v>
      </c>
      <c r="U289">
        <v>77.900000000000006</v>
      </c>
      <c r="V289" s="21">
        <v>4763.7018500000004</v>
      </c>
      <c r="W289">
        <v>0.12471910112359537</v>
      </c>
      <c r="X289">
        <v>9.1757262884436129E-6</v>
      </c>
      <c r="Y289">
        <v>4.3710424295352476E-6</v>
      </c>
      <c r="Z289" s="22">
        <v>4.3710424295352475</v>
      </c>
      <c r="AA289" s="22">
        <v>4.8947843555825843</v>
      </c>
      <c r="AB289">
        <v>28.894600000000001</v>
      </c>
      <c r="AC289" s="37">
        <v>74.8</v>
      </c>
      <c r="AD289" s="39">
        <v>661</v>
      </c>
      <c r="AE289">
        <v>9.175726288443613</v>
      </c>
      <c r="AF289">
        <v>11.459908061879579</v>
      </c>
    </row>
    <row r="290" spans="1:32" x14ac:dyDescent="0.35">
      <c r="A290" s="2">
        <v>44722</v>
      </c>
      <c r="B290" t="s">
        <v>18</v>
      </c>
      <c r="C290" t="s">
        <v>19</v>
      </c>
      <c r="D290" t="s">
        <v>123</v>
      </c>
      <c r="E290" t="s">
        <v>21</v>
      </c>
      <c r="F290">
        <v>7</v>
      </c>
      <c r="G290" t="s">
        <v>26</v>
      </c>
      <c r="H290" t="s">
        <v>92</v>
      </c>
      <c r="I290" t="s">
        <v>463</v>
      </c>
      <c r="J290" t="s">
        <v>463</v>
      </c>
      <c r="K290" t="s">
        <v>125</v>
      </c>
      <c r="L290" s="1">
        <v>0.65500000000000003</v>
      </c>
      <c r="M290">
        <v>4.29</v>
      </c>
      <c r="N290" s="1">
        <v>-0.42899999999999999</v>
      </c>
      <c r="O290" t="s">
        <v>126</v>
      </c>
      <c r="P290">
        <v>0.47799999999999998</v>
      </c>
      <c r="Q290" s="1">
        <v>0.17700000000000005</v>
      </c>
      <c r="R290">
        <v>9.43</v>
      </c>
      <c r="S290" s="42">
        <v>-0.94299999999999995</v>
      </c>
      <c r="T290" s="1">
        <v>-0.51400000000000001</v>
      </c>
      <c r="U290">
        <v>39.85</v>
      </c>
      <c r="V290" s="21">
        <v>1246.5976625000001</v>
      </c>
      <c r="W290">
        <v>0.37029288702928881</v>
      </c>
      <c r="X290">
        <v>3.5028884837824529E-5</v>
      </c>
      <c r="Y290">
        <v>4.3666925958813755E-6</v>
      </c>
      <c r="Z290" s="22">
        <v>4.3666925958813758</v>
      </c>
      <c r="AA290" s="22">
        <v>8.4955108869287468</v>
      </c>
      <c r="AB290">
        <v>27.385200000000001</v>
      </c>
      <c r="AC290" s="31">
        <v>37.4</v>
      </c>
      <c r="AD290" s="32">
        <v>677</v>
      </c>
      <c r="AE290">
        <v>35.028884837824528</v>
      </c>
      <c r="AF290">
        <v>16.475333333333335</v>
      </c>
    </row>
    <row r="291" spans="1:32" x14ac:dyDescent="0.35">
      <c r="A291" s="2">
        <v>44764</v>
      </c>
      <c r="B291" t="s">
        <v>18</v>
      </c>
      <c r="C291" t="s">
        <v>181</v>
      </c>
      <c r="D291" t="s">
        <v>133</v>
      </c>
      <c r="E291" t="s">
        <v>46</v>
      </c>
      <c r="F291">
        <v>6</v>
      </c>
      <c r="G291" t="s">
        <v>33</v>
      </c>
      <c r="H291" t="s">
        <v>64</v>
      </c>
      <c r="I291" t="s">
        <v>476</v>
      </c>
      <c r="J291" t="s">
        <v>476</v>
      </c>
      <c r="K291" t="s">
        <v>191</v>
      </c>
      <c r="L291" s="1">
        <v>0.63700000000000001</v>
      </c>
      <c r="M291" t="s">
        <v>103</v>
      </c>
      <c r="N291" s="1" t="s">
        <v>103</v>
      </c>
      <c r="O291" t="s">
        <v>189</v>
      </c>
      <c r="P291">
        <v>0.72099999999999997</v>
      </c>
      <c r="Q291" s="1">
        <v>-8.3999999999999964E-2</v>
      </c>
      <c r="R291" t="s">
        <v>103</v>
      </c>
      <c r="S291" s="42" t="s">
        <v>103</v>
      </c>
      <c r="T291" s="1" t="s">
        <v>103</v>
      </c>
      <c r="U291">
        <v>75.099999999999994</v>
      </c>
      <c r="V291" s="21">
        <v>4427.4078499999996</v>
      </c>
      <c r="W291">
        <v>0.13186813186813182</v>
      </c>
      <c r="X291">
        <v>9.8274110434886081E-6</v>
      </c>
      <c r="Y291">
        <v>4.3509956799118153E-6</v>
      </c>
      <c r="Z291" s="22">
        <v>4.350995679911815</v>
      </c>
      <c r="AA291" s="22" t="s">
        <v>103</v>
      </c>
      <c r="AB291">
        <v>34.764699999999998</v>
      </c>
      <c r="AC291" s="34">
        <v>56.6</v>
      </c>
      <c r="AD291" s="35">
        <v>445</v>
      </c>
      <c r="AE291">
        <v>9.8274110434886079</v>
      </c>
      <c r="AF291">
        <v>6.5184028628141686</v>
      </c>
    </row>
    <row r="292" spans="1:32" x14ac:dyDescent="0.35">
      <c r="A292" s="2">
        <v>44791</v>
      </c>
      <c r="B292" s="6" t="s">
        <v>18</v>
      </c>
      <c r="C292" s="6" t="s">
        <v>214</v>
      </c>
      <c r="D292" t="s">
        <v>86</v>
      </c>
      <c r="E292" t="s">
        <v>46</v>
      </c>
      <c r="F292">
        <v>3</v>
      </c>
      <c r="G292" t="s">
        <v>29</v>
      </c>
      <c r="H292" t="s">
        <v>38</v>
      </c>
      <c r="I292" t="s">
        <v>404</v>
      </c>
      <c r="J292" t="s">
        <v>404</v>
      </c>
      <c r="K292" t="s">
        <v>219</v>
      </c>
      <c r="L292" s="1">
        <v>0.71</v>
      </c>
      <c r="M292">
        <v>14.65</v>
      </c>
      <c r="N292" s="1">
        <v>-1.4650000000000001</v>
      </c>
      <c r="O292" t="s">
        <v>220</v>
      </c>
      <c r="P292">
        <v>0.57299999999999995</v>
      </c>
      <c r="Q292" s="1">
        <v>0.13700000000000001</v>
      </c>
      <c r="R292">
        <v>29.92</v>
      </c>
      <c r="S292" s="42">
        <v>-2.992</v>
      </c>
      <c r="T292" s="1">
        <v>-1.5269999999999999</v>
      </c>
      <c r="U292">
        <v>51.9</v>
      </c>
      <c r="V292" s="21">
        <v>2114.4838499999996</v>
      </c>
      <c r="W292">
        <v>0.2390924956369983</v>
      </c>
      <c r="X292">
        <v>2.0443800766505371E-5</v>
      </c>
      <c r="Y292">
        <v>4.3228086553393223E-6</v>
      </c>
      <c r="Z292" s="22">
        <v>4.3228086553393226</v>
      </c>
      <c r="AA292" s="22">
        <v>2.8309159497965442</v>
      </c>
      <c r="AB292">
        <v>28.894600000000001</v>
      </c>
      <c r="AC292" s="37">
        <v>44.9</v>
      </c>
      <c r="AD292" s="39">
        <v>565</v>
      </c>
      <c r="AE292">
        <v>20.443800766505372</v>
      </c>
      <c r="AF292">
        <v>11.459908061879579</v>
      </c>
    </row>
    <row r="293" spans="1:32" x14ac:dyDescent="0.35">
      <c r="A293" s="2">
        <v>44792</v>
      </c>
      <c r="B293" s="6" t="s">
        <v>18</v>
      </c>
      <c r="C293" s="6" t="s">
        <v>214</v>
      </c>
      <c r="D293" t="s">
        <v>20</v>
      </c>
      <c r="E293" t="s">
        <v>21</v>
      </c>
      <c r="F293">
        <v>7</v>
      </c>
      <c r="G293" t="s">
        <v>39</v>
      </c>
      <c r="H293" t="s">
        <v>40</v>
      </c>
      <c r="I293" t="s">
        <v>418</v>
      </c>
      <c r="J293" t="s">
        <v>418</v>
      </c>
      <c r="K293" t="s">
        <v>225</v>
      </c>
      <c r="L293" s="1">
        <v>0.77900000000000003</v>
      </c>
      <c r="M293">
        <v>11.21</v>
      </c>
      <c r="N293" s="1">
        <v>-1.121</v>
      </c>
      <c r="O293" t="s">
        <v>175</v>
      </c>
      <c r="P293">
        <v>0.67800000000000005</v>
      </c>
      <c r="Q293" s="1">
        <v>0.10099999999999998</v>
      </c>
      <c r="R293">
        <v>21.45</v>
      </c>
      <c r="S293" s="42">
        <v>-2.145</v>
      </c>
      <c r="T293" s="1">
        <v>-1.024</v>
      </c>
      <c r="U293">
        <v>69.400000000000006</v>
      </c>
      <c r="V293" s="21">
        <v>3780.8426000000004</v>
      </c>
      <c r="W293">
        <v>0.14896755162241884</v>
      </c>
      <c r="X293">
        <v>1.1418861867122085E-5</v>
      </c>
      <c r="Y293">
        <v>4.3172919390730725E-6</v>
      </c>
      <c r="Z293" s="22">
        <v>4.3172919390730726</v>
      </c>
      <c r="AA293" s="22">
        <v>4.216105409251047</v>
      </c>
      <c r="AB293">
        <v>34.301699999999997</v>
      </c>
      <c r="AC293" s="37">
        <v>78.599999999999994</v>
      </c>
      <c r="AD293" s="35">
        <v>701</v>
      </c>
      <c r="AE293">
        <v>11.418861867122086</v>
      </c>
      <c r="AF293">
        <v>12.126990262931423</v>
      </c>
    </row>
    <row r="294" spans="1:32" x14ac:dyDescent="0.35">
      <c r="A294" s="2">
        <v>44750</v>
      </c>
      <c r="B294" t="s">
        <v>18</v>
      </c>
      <c r="C294" t="s">
        <v>155</v>
      </c>
      <c r="D294" t="s">
        <v>123</v>
      </c>
      <c r="E294" t="s">
        <v>21</v>
      </c>
      <c r="F294">
        <v>7</v>
      </c>
      <c r="G294" t="s">
        <v>30</v>
      </c>
      <c r="H294" t="s">
        <v>115</v>
      </c>
      <c r="I294" t="s">
        <v>461</v>
      </c>
      <c r="J294" t="s">
        <v>461</v>
      </c>
      <c r="K294" t="s">
        <v>134</v>
      </c>
      <c r="L294" s="1">
        <v>0.63800000000000001</v>
      </c>
      <c r="M294">
        <v>3.82</v>
      </c>
      <c r="N294" s="1">
        <v>-0.38200000000000001</v>
      </c>
      <c r="O294" t="s">
        <v>179</v>
      </c>
      <c r="P294">
        <v>0.70699999999999996</v>
      </c>
      <c r="Q294" s="1">
        <v>-6.899999999999995E-2</v>
      </c>
      <c r="R294">
        <v>2.5099999999999998</v>
      </c>
      <c r="S294" s="42">
        <v>-0.251</v>
      </c>
      <c r="T294" s="1">
        <v>0.13100000000000001</v>
      </c>
      <c r="U294">
        <v>84.3</v>
      </c>
      <c r="V294" s="21">
        <v>5578.59465</v>
      </c>
      <c r="W294">
        <v>0.10815047021943566</v>
      </c>
      <c r="X294">
        <v>7.6990286647962094E-6</v>
      </c>
      <c r="Y294">
        <v>4.2949760119628781E-6</v>
      </c>
      <c r="Z294" s="22">
        <v>4.2949760119628779</v>
      </c>
      <c r="AA294" s="22">
        <v>32.786076427197543</v>
      </c>
      <c r="AB294">
        <v>33.388599999999997</v>
      </c>
      <c r="AC294" s="31">
        <v>85</v>
      </c>
      <c r="AD294" s="32">
        <v>767</v>
      </c>
      <c r="AE294">
        <v>7.6990286647962094</v>
      </c>
      <c r="AF294">
        <v>10.019670781892938</v>
      </c>
    </row>
    <row r="295" spans="1:32" x14ac:dyDescent="0.35">
      <c r="A295" s="2">
        <v>44749</v>
      </c>
      <c r="B295" t="s">
        <v>18</v>
      </c>
      <c r="C295" t="s">
        <v>155</v>
      </c>
      <c r="D295" t="s">
        <v>109</v>
      </c>
      <c r="E295" t="s">
        <v>21</v>
      </c>
      <c r="F295">
        <v>10</v>
      </c>
      <c r="G295" t="s">
        <v>28</v>
      </c>
      <c r="H295" t="s">
        <v>90</v>
      </c>
      <c r="I295" t="s">
        <v>443</v>
      </c>
      <c r="J295" t="s">
        <v>443</v>
      </c>
      <c r="K295" t="s">
        <v>153</v>
      </c>
      <c r="L295" s="1">
        <v>0.91800000000000004</v>
      </c>
      <c r="M295">
        <v>5.24</v>
      </c>
      <c r="N295" s="1">
        <v>-0.52400000000000002</v>
      </c>
      <c r="O295" t="s">
        <v>176</v>
      </c>
      <c r="P295">
        <v>0.748</v>
      </c>
      <c r="Q295" s="1">
        <v>0.17000000000000004</v>
      </c>
      <c r="R295">
        <v>6.75</v>
      </c>
      <c r="S295" s="42">
        <v>-0.67500000000000004</v>
      </c>
      <c r="T295" s="1">
        <v>-0.15100000000000002</v>
      </c>
      <c r="U295">
        <v>53.3</v>
      </c>
      <c r="V295" s="21">
        <v>2230.0986499999999</v>
      </c>
      <c r="W295">
        <v>0.22727272727272732</v>
      </c>
      <c r="X295">
        <v>1.9206875295329234E-5</v>
      </c>
      <c r="Y295">
        <v>4.2833226666832074E-6</v>
      </c>
      <c r="Z295" s="22">
        <v>4.2833226666832074</v>
      </c>
      <c r="AA295" s="22">
        <v>28.366375276047727</v>
      </c>
      <c r="AB295">
        <v>34.081400000000002</v>
      </c>
      <c r="AC295" s="31">
        <v>75.900000000000006</v>
      </c>
      <c r="AD295" s="32">
        <v>610</v>
      </c>
      <c r="AE295">
        <v>19.206875295329233</v>
      </c>
      <c r="AF295">
        <v>13.083333333333334</v>
      </c>
    </row>
    <row r="296" spans="1:32" x14ac:dyDescent="0.35">
      <c r="A296" s="2">
        <v>44762</v>
      </c>
      <c r="B296" t="s">
        <v>18</v>
      </c>
      <c r="C296" t="s">
        <v>181</v>
      </c>
      <c r="D296" t="s">
        <v>86</v>
      </c>
      <c r="E296" t="s">
        <v>46</v>
      </c>
      <c r="F296">
        <v>2</v>
      </c>
      <c r="G296" t="s">
        <v>39</v>
      </c>
      <c r="H296" t="s">
        <v>91</v>
      </c>
      <c r="I296" t="s">
        <v>396</v>
      </c>
      <c r="J296" t="s">
        <v>396</v>
      </c>
      <c r="K296" t="s">
        <v>182</v>
      </c>
      <c r="L296" s="1">
        <v>0.81299999999999994</v>
      </c>
      <c r="M296">
        <v>26.71</v>
      </c>
      <c r="N296" s="1">
        <v>-2.6710000000000003</v>
      </c>
      <c r="O296" t="s">
        <v>154</v>
      </c>
      <c r="P296">
        <v>0.72599999999999998</v>
      </c>
      <c r="Q296" s="1">
        <v>8.6999999999999966E-2</v>
      </c>
      <c r="R296">
        <v>30.59</v>
      </c>
      <c r="S296" s="42">
        <v>-3.0590000000000002</v>
      </c>
      <c r="T296" s="1">
        <v>-0.3879999999999999</v>
      </c>
      <c r="U296">
        <v>78.25</v>
      </c>
      <c r="V296" s="21">
        <v>4806.6040625000005</v>
      </c>
      <c r="W296">
        <v>0.11983471074380161</v>
      </c>
      <c r="X296">
        <v>8.7353876271951822E-6</v>
      </c>
      <c r="Y296">
        <v>4.1987549656388606E-6</v>
      </c>
      <c r="Z296" s="22">
        <v>4.1987549656388605</v>
      </c>
      <c r="AA296" s="22">
        <v>10.821533416595004</v>
      </c>
      <c r="AB296">
        <v>34.903799999999997</v>
      </c>
      <c r="AC296" s="37">
        <v>62.2</v>
      </c>
      <c r="AD296" s="39">
        <v>560</v>
      </c>
      <c r="AE296">
        <v>8.7353876271951822</v>
      </c>
      <c r="AF296" s="4">
        <v>9.9694926084349991</v>
      </c>
    </row>
    <row r="297" spans="1:32" x14ac:dyDescent="0.35">
      <c r="A297" s="2">
        <v>44748</v>
      </c>
      <c r="B297" t="s">
        <v>18</v>
      </c>
      <c r="C297" t="s">
        <v>155</v>
      </c>
      <c r="D297" t="s">
        <v>45</v>
      </c>
      <c r="E297" t="s">
        <v>46</v>
      </c>
      <c r="F297">
        <v>15</v>
      </c>
      <c r="G297" t="s">
        <v>43</v>
      </c>
      <c r="H297" t="s">
        <v>52</v>
      </c>
      <c r="I297" t="s">
        <v>438</v>
      </c>
      <c r="J297" t="s">
        <v>438</v>
      </c>
      <c r="K297" t="s">
        <v>171</v>
      </c>
      <c r="L297" s="1">
        <v>0.81299999999999994</v>
      </c>
      <c r="M297">
        <v>9.43</v>
      </c>
      <c r="N297" s="1">
        <v>-0.94299999999999995</v>
      </c>
      <c r="O297" t="s">
        <v>112</v>
      </c>
      <c r="P297">
        <v>0.88200000000000001</v>
      </c>
      <c r="Q297" s="1">
        <v>-6.9000000000000061E-2</v>
      </c>
      <c r="R297">
        <v>8.2100000000000009</v>
      </c>
      <c r="S297" s="42">
        <v>-0.82100000000000006</v>
      </c>
      <c r="T297" s="1">
        <v>0.12199999999999989</v>
      </c>
      <c r="U297">
        <v>96.75</v>
      </c>
      <c r="V297" s="21">
        <v>7348.0415625000005</v>
      </c>
      <c r="W297">
        <v>8.487084870848717E-2</v>
      </c>
      <c r="X297">
        <v>5.7127961905042189E-6</v>
      </c>
      <c r="Y297">
        <v>4.1977863845916674E-6</v>
      </c>
      <c r="Z297" s="22">
        <v>4.1977863845916676</v>
      </c>
      <c r="AA297" s="22">
        <v>34.408085119603868</v>
      </c>
      <c r="AB297">
        <v>33.4651</v>
      </c>
      <c r="AC297" s="31">
        <v>83</v>
      </c>
      <c r="AD297" s="32">
        <v>620</v>
      </c>
      <c r="AE297">
        <v>5.7127961905042186</v>
      </c>
      <c r="AF297" s="48">
        <v>7.6280448717948737</v>
      </c>
    </row>
    <row r="298" spans="1:32" x14ac:dyDescent="0.35">
      <c r="A298" s="10">
        <v>44777</v>
      </c>
      <c r="B298" s="6" t="s">
        <v>18</v>
      </c>
      <c r="C298" s="6" t="s">
        <v>196</v>
      </c>
      <c r="D298" t="s">
        <v>133</v>
      </c>
      <c r="E298" t="s">
        <v>46</v>
      </c>
      <c r="F298">
        <v>1</v>
      </c>
      <c r="G298" t="s">
        <v>37</v>
      </c>
      <c r="H298" t="s">
        <v>98</v>
      </c>
      <c r="I298" t="s">
        <v>482</v>
      </c>
      <c r="J298" t="s">
        <v>482</v>
      </c>
      <c r="K298" t="s">
        <v>204</v>
      </c>
      <c r="L298" s="1">
        <v>0.78500000000000003</v>
      </c>
      <c r="M298">
        <v>4.97</v>
      </c>
      <c r="N298" s="1">
        <v>-0.497</v>
      </c>
      <c r="O298" s="6" t="s">
        <v>205</v>
      </c>
      <c r="P298">
        <v>0.65700000000000003</v>
      </c>
      <c r="Q298" s="1">
        <v>0.128</v>
      </c>
      <c r="R298">
        <v>14.56</v>
      </c>
      <c r="S298" s="42">
        <v>-1.456</v>
      </c>
      <c r="T298" s="1">
        <v>-0.95899999999999996</v>
      </c>
      <c r="U298">
        <v>57.95</v>
      </c>
      <c r="V298" s="21">
        <v>2636.1889625000003</v>
      </c>
      <c r="W298">
        <v>0.19482496194824961</v>
      </c>
      <c r="X298">
        <v>1.5889106064764417E-5</v>
      </c>
      <c r="Y298">
        <v>4.1886686031923764E-6</v>
      </c>
      <c r="Z298" s="22">
        <v>4.1886686031923768</v>
      </c>
      <c r="AA298" s="22">
        <v>4.3677461972808933</v>
      </c>
      <c r="AB298">
        <v>29.967099999999999</v>
      </c>
      <c r="AC298" s="34">
        <v>51.9</v>
      </c>
      <c r="AD298" s="35">
        <v>645</v>
      </c>
      <c r="AE298">
        <v>15.889106064764416</v>
      </c>
      <c r="AF298">
        <v>8.0560426564281311</v>
      </c>
    </row>
    <row r="299" spans="1:32" x14ac:dyDescent="0.35">
      <c r="A299" s="2">
        <v>44747</v>
      </c>
      <c r="B299" t="s">
        <v>18</v>
      </c>
      <c r="C299" t="s">
        <v>155</v>
      </c>
      <c r="D299" t="s">
        <v>20</v>
      </c>
      <c r="E299" t="s">
        <v>21</v>
      </c>
      <c r="F299">
        <v>9</v>
      </c>
      <c r="G299" t="s">
        <v>30</v>
      </c>
      <c r="H299" t="s">
        <v>85</v>
      </c>
      <c r="I299" t="s">
        <v>489</v>
      </c>
      <c r="J299" t="s">
        <v>489</v>
      </c>
      <c r="K299" t="s">
        <v>143</v>
      </c>
      <c r="L299" s="1">
        <v>0.70199999999999996</v>
      </c>
      <c r="M299">
        <v>4.95</v>
      </c>
      <c r="N299" s="1">
        <v>-0.495</v>
      </c>
      <c r="O299" t="s">
        <v>163</v>
      </c>
      <c r="P299">
        <v>0.80700000000000005</v>
      </c>
      <c r="Q299" s="1">
        <v>-0.10500000000000009</v>
      </c>
      <c r="R299">
        <v>10.28</v>
      </c>
      <c r="S299" s="42">
        <v>-1.028</v>
      </c>
      <c r="T299" s="1">
        <v>-0.53300000000000003</v>
      </c>
      <c r="U299">
        <v>68.05</v>
      </c>
      <c r="V299" s="21">
        <v>3635.1799624999999</v>
      </c>
      <c r="W299">
        <v>0.14957264957264971</v>
      </c>
      <c r="X299">
        <v>1.147598583495873E-5</v>
      </c>
      <c r="Y299">
        <v>4.1717273757175802E-6</v>
      </c>
      <c r="Z299" s="22">
        <v>4.1717273757175803</v>
      </c>
      <c r="AA299" s="22">
        <v>7.826880629864128</v>
      </c>
      <c r="AB299">
        <v>33.278799999999997</v>
      </c>
      <c r="AC299" s="31">
        <v>64.8</v>
      </c>
      <c r="AD299" s="32">
        <v>512</v>
      </c>
      <c r="AE299">
        <v>11.475985834958731</v>
      </c>
      <c r="AF299">
        <v>11.802345679012349</v>
      </c>
    </row>
    <row r="300" spans="1:32" x14ac:dyDescent="0.35">
      <c r="A300" s="2">
        <v>44733</v>
      </c>
      <c r="B300" t="s">
        <v>18</v>
      </c>
      <c r="C300" t="s">
        <v>141</v>
      </c>
      <c r="D300" t="s">
        <v>133</v>
      </c>
      <c r="E300" t="s">
        <v>46</v>
      </c>
      <c r="F300">
        <v>5</v>
      </c>
      <c r="G300" t="s">
        <v>33</v>
      </c>
      <c r="H300" t="s">
        <v>64</v>
      </c>
      <c r="I300" t="s">
        <v>476</v>
      </c>
      <c r="J300" t="s">
        <v>476</v>
      </c>
      <c r="K300" t="s">
        <v>142</v>
      </c>
      <c r="L300" s="1">
        <v>0.55800000000000005</v>
      </c>
      <c r="M300">
        <v>10.24</v>
      </c>
      <c r="N300" s="1">
        <v>-1.024</v>
      </c>
      <c r="O300" t="s">
        <v>100</v>
      </c>
      <c r="P300">
        <v>0.495</v>
      </c>
      <c r="Q300" s="1">
        <v>6.3000000000000056E-2</v>
      </c>
      <c r="R300">
        <v>16.21</v>
      </c>
      <c r="S300" s="42">
        <v>-1.621</v>
      </c>
      <c r="T300" s="1">
        <v>-0.59699999999999998</v>
      </c>
      <c r="U300">
        <v>75.099999999999994</v>
      </c>
      <c r="V300" s="21">
        <v>4427.4078499999996</v>
      </c>
      <c r="W300">
        <v>0.1272727272727274</v>
      </c>
      <c r="X300">
        <v>9.4075422594503465E-6</v>
      </c>
      <c r="Y300">
        <v>4.1651026448697199E-6</v>
      </c>
      <c r="Z300" s="22">
        <v>4.1651026448697195</v>
      </c>
      <c r="AA300" s="22">
        <v>6.9767213481904848</v>
      </c>
      <c r="AB300">
        <v>30.972899999999999</v>
      </c>
      <c r="AC300" s="34">
        <v>56.6</v>
      </c>
      <c r="AD300" s="35">
        <v>445</v>
      </c>
      <c r="AE300">
        <v>9.4075422594503468</v>
      </c>
      <c r="AF300">
        <v>8.9642857142857135</v>
      </c>
    </row>
    <row r="301" spans="1:32" x14ac:dyDescent="0.35">
      <c r="A301" s="2">
        <v>44735</v>
      </c>
      <c r="B301" t="s">
        <v>18</v>
      </c>
      <c r="C301" t="s">
        <v>141</v>
      </c>
      <c r="D301" t="s">
        <v>86</v>
      </c>
      <c r="E301" t="s">
        <v>46</v>
      </c>
      <c r="F301">
        <v>4</v>
      </c>
      <c r="G301" t="s">
        <v>94</v>
      </c>
      <c r="H301" t="s">
        <v>95</v>
      </c>
      <c r="I301" t="s">
        <v>394</v>
      </c>
      <c r="J301" t="s">
        <v>394</v>
      </c>
      <c r="K301" t="s">
        <v>152</v>
      </c>
      <c r="L301" s="1">
        <v>0.77700000000000002</v>
      </c>
      <c r="M301">
        <v>2.67</v>
      </c>
      <c r="N301" s="1">
        <v>-0.26700000000000002</v>
      </c>
      <c r="O301" t="s">
        <v>146</v>
      </c>
      <c r="P301">
        <v>0.69599999999999995</v>
      </c>
      <c r="Q301" s="1">
        <v>8.1000000000000072E-2</v>
      </c>
      <c r="R301">
        <v>3.71</v>
      </c>
      <c r="S301" s="42">
        <v>-0.371</v>
      </c>
      <c r="T301" s="1">
        <v>-0.10399999999999998</v>
      </c>
      <c r="U301">
        <v>79.349999999999994</v>
      </c>
      <c r="V301" s="21">
        <v>4942.6916624999994</v>
      </c>
      <c r="W301">
        <v>0.11637931034482769</v>
      </c>
      <c r="X301">
        <v>8.4263607002167893E-6</v>
      </c>
      <c r="Y301">
        <v>4.1648902778179178E-6</v>
      </c>
      <c r="Z301" s="22">
        <v>4.1648902778179178</v>
      </c>
      <c r="AA301" s="22">
        <v>40.047021902095373</v>
      </c>
      <c r="AB301">
        <v>33.261499999999998</v>
      </c>
      <c r="AC301" s="37">
        <v>63.2</v>
      </c>
      <c r="AD301" s="39">
        <v>602</v>
      </c>
      <c r="AE301">
        <v>8.4263607002167884</v>
      </c>
      <c r="AF301">
        <v>11.388095238095239</v>
      </c>
    </row>
    <row r="302" spans="1:32" x14ac:dyDescent="0.35">
      <c r="A302" s="2">
        <v>44721</v>
      </c>
      <c r="B302" t="s">
        <v>18</v>
      </c>
      <c r="C302" t="s">
        <v>19</v>
      </c>
      <c r="D302" t="s">
        <v>45</v>
      </c>
      <c r="E302" t="s">
        <v>46</v>
      </c>
      <c r="F302">
        <v>8</v>
      </c>
      <c r="G302" t="s">
        <v>22</v>
      </c>
      <c r="H302" t="s">
        <v>55</v>
      </c>
      <c r="I302" t="s">
        <v>435</v>
      </c>
      <c r="J302" t="s">
        <v>435</v>
      </c>
      <c r="K302" t="s">
        <v>23</v>
      </c>
      <c r="L302" s="1">
        <v>0.745</v>
      </c>
      <c r="M302">
        <v>4.25</v>
      </c>
      <c r="N302" s="1">
        <v>-0.42499999999999999</v>
      </c>
      <c r="O302" t="s">
        <v>48</v>
      </c>
      <c r="P302">
        <v>0.52800000000000002</v>
      </c>
      <c r="Q302" s="1">
        <v>0.21699999999999997</v>
      </c>
      <c r="R302">
        <v>15.35</v>
      </c>
      <c r="S302" s="42">
        <v>-1.5349999999999999</v>
      </c>
      <c r="T302" s="1">
        <v>-1.1099999999999999</v>
      </c>
      <c r="U302">
        <v>36.4</v>
      </c>
      <c r="V302" s="21">
        <v>1040.0935999999999</v>
      </c>
      <c r="W302">
        <v>0.4109848484848484</v>
      </c>
      <c r="X302">
        <v>3.9825985851455327E-5</v>
      </c>
      <c r="Y302">
        <v>4.1422752997789235E-6</v>
      </c>
      <c r="Z302" s="22">
        <v>4.1422752997789232</v>
      </c>
      <c r="AA302" s="22">
        <v>3.7317795493503816</v>
      </c>
      <c r="AB302">
        <v>24.548100000000002</v>
      </c>
      <c r="AC302" s="31">
        <v>20.3</v>
      </c>
      <c r="AD302" s="32">
        <v>310</v>
      </c>
      <c r="AE302">
        <v>39.825985851455329</v>
      </c>
      <c r="AF302">
        <v>10.346666666666668</v>
      </c>
    </row>
    <row r="303" spans="1:32" x14ac:dyDescent="0.35">
      <c r="A303" s="2">
        <v>44779</v>
      </c>
      <c r="B303" s="6" t="s">
        <v>18</v>
      </c>
      <c r="C303" s="6" t="s">
        <v>196</v>
      </c>
      <c r="D303" t="s">
        <v>45</v>
      </c>
      <c r="E303" t="s">
        <v>46</v>
      </c>
      <c r="F303">
        <v>12</v>
      </c>
      <c r="G303" t="s">
        <v>29</v>
      </c>
      <c r="H303" t="s">
        <v>107</v>
      </c>
      <c r="I303" t="s">
        <v>417</v>
      </c>
      <c r="J303" t="s">
        <v>417</v>
      </c>
      <c r="K303" t="s">
        <v>212</v>
      </c>
      <c r="L303" s="1">
        <v>0.72799999999999998</v>
      </c>
      <c r="M303">
        <v>10.41</v>
      </c>
      <c r="N303" s="1">
        <v>-1.0409999999999999</v>
      </c>
      <c r="O303" s="6" t="s">
        <v>178</v>
      </c>
      <c r="P303">
        <v>0.58799999999999997</v>
      </c>
      <c r="Q303" s="1">
        <v>0.14000000000000001</v>
      </c>
      <c r="R303">
        <v>25.57</v>
      </c>
      <c r="S303" s="42">
        <v>-2.5569999999999999</v>
      </c>
      <c r="T303" s="1">
        <v>-1.516</v>
      </c>
      <c r="U303">
        <v>50.9</v>
      </c>
      <c r="V303" s="21">
        <v>2033.78585</v>
      </c>
      <c r="W303">
        <v>0.23809523809523814</v>
      </c>
      <c r="X303">
        <v>2.0338882385537271E-5</v>
      </c>
      <c r="Y303">
        <v>4.1364931200519948E-6</v>
      </c>
      <c r="Z303" s="22">
        <v>4.1364931200519948</v>
      </c>
      <c r="AA303" s="22">
        <v>2.728557467052767</v>
      </c>
      <c r="AB303">
        <v>31.516500000000001</v>
      </c>
      <c r="AC303" s="31">
        <v>45.4</v>
      </c>
      <c r="AD303" s="32">
        <v>650</v>
      </c>
      <c r="AE303">
        <v>20.338882385537271</v>
      </c>
      <c r="AF303">
        <v>8.6594309038552968</v>
      </c>
    </row>
    <row r="304" spans="1:32" x14ac:dyDescent="0.35">
      <c r="A304" s="2">
        <v>44763</v>
      </c>
      <c r="B304" t="s">
        <v>18</v>
      </c>
      <c r="C304" t="s">
        <v>181</v>
      </c>
      <c r="D304" t="s">
        <v>109</v>
      </c>
      <c r="E304" t="s">
        <v>21</v>
      </c>
      <c r="F304">
        <v>9</v>
      </c>
      <c r="G304" t="s">
        <v>28</v>
      </c>
      <c r="H304" t="s">
        <v>90</v>
      </c>
      <c r="I304" t="s">
        <v>443</v>
      </c>
      <c r="J304" t="s">
        <v>443</v>
      </c>
      <c r="K304" t="s">
        <v>188</v>
      </c>
      <c r="L304" s="1">
        <v>0.95899999999999996</v>
      </c>
      <c r="M304">
        <v>8.27</v>
      </c>
      <c r="N304" s="1">
        <v>-0.82699999999999996</v>
      </c>
      <c r="O304" t="s">
        <v>189</v>
      </c>
      <c r="P304">
        <v>0.78700000000000003</v>
      </c>
      <c r="Q304" s="1">
        <v>0.17199999999999993</v>
      </c>
      <c r="R304">
        <v>25.41</v>
      </c>
      <c r="S304" s="42">
        <v>-2.5409999999999999</v>
      </c>
      <c r="T304" s="1">
        <v>-1.714</v>
      </c>
      <c r="U304">
        <v>53.3</v>
      </c>
      <c r="V304" s="21">
        <v>2230.0986499999999</v>
      </c>
      <c r="W304">
        <v>0.21855146124523497</v>
      </c>
      <c r="X304">
        <v>1.8303644998638017E-5</v>
      </c>
      <c r="Y304">
        <v>4.0818934001541892E-6</v>
      </c>
      <c r="Z304" s="22">
        <v>4.0818934001541889</v>
      </c>
      <c r="AA304" s="22">
        <v>2.3815014003233306</v>
      </c>
      <c r="AB304">
        <v>31.981100000000001</v>
      </c>
      <c r="AC304" s="31">
        <v>75.900000000000006</v>
      </c>
      <c r="AD304" s="32">
        <v>610</v>
      </c>
      <c r="AE304">
        <v>18.303644998638017</v>
      </c>
      <c r="AF304">
        <v>12.389091192032369</v>
      </c>
    </row>
    <row r="305" spans="1:32" x14ac:dyDescent="0.35">
      <c r="A305" s="2">
        <v>44792</v>
      </c>
      <c r="B305" s="6" t="s">
        <v>18</v>
      </c>
      <c r="C305" s="6" t="s">
        <v>214</v>
      </c>
      <c r="D305" t="s">
        <v>20</v>
      </c>
      <c r="E305" t="s">
        <v>21</v>
      </c>
      <c r="F305">
        <v>13</v>
      </c>
      <c r="G305" t="s">
        <v>33</v>
      </c>
      <c r="H305" t="s">
        <v>34</v>
      </c>
      <c r="I305" t="s">
        <v>424</v>
      </c>
      <c r="J305" t="s">
        <v>424</v>
      </c>
      <c r="K305" t="s">
        <v>227</v>
      </c>
      <c r="L305" s="1">
        <v>0.83699999999999997</v>
      </c>
      <c r="M305">
        <v>7.67</v>
      </c>
      <c r="N305" s="1">
        <v>-0.76700000000000002</v>
      </c>
      <c r="O305" t="s">
        <v>228</v>
      </c>
      <c r="P305">
        <v>0.72299999999999998</v>
      </c>
      <c r="Q305" s="1">
        <v>0.11399999999999999</v>
      </c>
      <c r="R305">
        <v>14.38</v>
      </c>
      <c r="S305" s="42">
        <v>-1.4380000000000002</v>
      </c>
      <c r="T305" s="1">
        <v>-0.67100000000000015</v>
      </c>
      <c r="U305">
        <v>65</v>
      </c>
      <c r="V305" s="21">
        <v>3316.625</v>
      </c>
      <c r="W305">
        <v>0.15767634854771784</v>
      </c>
      <c r="X305">
        <v>1.2246094019662113E-5</v>
      </c>
      <c r="Y305">
        <v>4.0615701577961858E-6</v>
      </c>
      <c r="Z305" s="22">
        <v>4.0615701577961856</v>
      </c>
      <c r="AA305" s="22">
        <v>6.0530106673564603</v>
      </c>
      <c r="AB305">
        <v>34.301699999999997</v>
      </c>
      <c r="AC305" s="31">
        <v>61</v>
      </c>
      <c r="AD305" s="32">
        <v>534</v>
      </c>
      <c r="AE305">
        <v>12.246094019662113</v>
      </c>
      <c r="AF305">
        <v>12.126990262931423</v>
      </c>
    </row>
    <row r="306" spans="1:32" x14ac:dyDescent="0.35">
      <c r="A306" s="2">
        <v>44747</v>
      </c>
      <c r="B306" t="s">
        <v>18</v>
      </c>
      <c r="C306" t="s">
        <v>155</v>
      </c>
      <c r="D306" t="s">
        <v>86</v>
      </c>
      <c r="E306" t="s">
        <v>46</v>
      </c>
      <c r="F306">
        <v>4</v>
      </c>
      <c r="G306" t="s">
        <v>30</v>
      </c>
      <c r="H306" t="s">
        <v>65</v>
      </c>
      <c r="I306" t="s">
        <v>401</v>
      </c>
      <c r="J306" t="s">
        <v>401</v>
      </c>
      <c r="K306" t="s">
        <v>161</v>
      </c>
      <c r="L306" s="1">
        <v>0.58199999999999996</v>
      </c>
      <c r="M306">
        <v>6.76</v>
      </c>
      <c r="N306" s="1">
        <v>-0.67599999999999993</v>
      </c>
      <c r="O306" t="s">
        <v>162</v>
      </c>
      <c r="P306">
        <v>0.64700000000000002</v>
      </c>
      <c r="Q306" s="1">
        <v>-6.5000000000000058E-2</v>
      </c>
      <c r="R306">
        <v>5.83</v>
      </c>
      <c r="S306" s="42">
        <v>-0.58299999999999996</v>
      </c>
      <c r="T306" s="1">
        <v>9.2999999999999972E-2</v>
      </c>
      <c r="U306">
        <v>80.05</v>
      </c>
      <c r="V306" s="21">
        <v>5030.2819625000002</v>
      </c>
      <c r="W306">
        <v>0.11168384879725096</v>
      </c>
      <c r="X306">
        <v>8.0098265062032237E-6</v>
      </c>
      <c r="Y306">
        <v>4.0291685796908476E-6</v>
      </c>
      <c r="Z306" s="22">
        <v>4.0291685796908476</v>
      </c>
      <c r="AA306" s="22">
        <v>43.32439333000913</v>
      </c>
      <c r="AB306">
        <v>33.278799999999997</v>
      </c>
      <c r="AC306" s="37">
        <v>86.4</v>
      </c>
      <c r="AD306" s="39">
        <v>632</v>
      </c>
      <c r="AE306">
        <v>8.0098265062032237</v>
      </c>
      <c r="AF306">
        <v>10.527403846153845</v>
      </c>
    </row>
    <row r="307" spans="1:32" x14ac:dyDescent="0.35">
      <c r="A307" s="2">
        <v>44791</v>
      </c>
      <c r="B307" s="6" t="s">
        <v>18</v>
      </c>
      <c r="C307" s="6" t="s">
        <v>214</v>
      </c>
      <c r="D307" t="s">
        <v>86</v>
      </c>
      <c r="E307" t="s">
        <v>46</v>
      </c>
      <c r="F307">
        <v>1</v>
      </c>
      <c r="G307" t="s">
        <v>30</v>
      </c>
      <c r="H307" t="s">
        <v>65</v>
      </c>
      <c r="I307" t="s">
        <v>401</v>
      </c>
      <c r="J307" t="s">
        <v>401</v>
      </c>
      <c r="K307" t="s">
        <v>219</v>
      </c>
      <c r="L307" s="1">
        <v>0.64500000000000002</v>
      </c>
      <c r="M307">
        <v>5.73</v>
      </c>
      <c r="N307" s="1">
        <v>-0.57300000000000006</v>
      </c>
      <c r="O307" t="s">
        <v>220</v>
      </c>
      <c r="P307">
        <v>0.71699999999999997</v>
      </c>
      <c r="Q307" s="1">
        <v>-7.1999999999999953E-2</v>
      </c>
      <c r="R307">
        <v>9.9600000000000009</v>
      </c>
      <c r="S307" s="42">
        <v>-0.99600000000000011</v>
      </c>
      <c r="T307" s="1">
        <v>-0.42300000000000004</v>
      </c>
      <c r="U307">
        <v>80.05</v>
      </c>
      <c r="V307" s="21">
        <v>5030.2819625000002</v>
      </c>
      <c r="W307">
        <v>0.11162790697674412</v>
      </c>
      <c r="X307">
        <v>8.0048879243487032E-6</v>
      </c>
      <c r="Y307">
        <v>4.0266843337685347E-6</v>
      </c>
      <c r="Z307" s="22">
        <v>4.026684333768535</v>
      </c>
      <c r="AA307" s="22">
        <v>9.5193483067814064</v>
      </c>
      <c r="AB307">
        <v>28.894600000000001</v>
      </c>
      <c r="AC307" s="37">
        <v>86.4</v>
      </c>
      <c r="AD307" s="39">
        <v>632</v>
      </c>
      <c r="AE307">
        <v>8.0048879243487026</v>
      </c>
      <c r="AF307">
        <v>11.459908061879579</v>
      </c>
    </row>
    <row r="308" spans="1:32" x14ac:dyDescent="0.35">
      <c r="A308" s="2">
        <v>44778</v>
      </c>
      <c r="B308" s="6" t="s">
        <v>18</v>
      </c>
      <c r="C308" s="6" t="s">
        <v>196</v>
      </c>
      <c r="D308" t="s">
        <v>86</v>
      </c>
      <c r="E308" t="s">
        <v>46</v>
      </c>
      <c r="F308">
        <v>1</v>
      </c>
      <c r="G308" t="s">
        <v>28</v>
      </c>
      <c r="H308" t="s">
        <v>75</v>
      </c>
      <c r="I308" t="s">
        <v>399</v>
      </c>
      <c r="J308" t="s">
        <v>399</v>
      </c>
      <c r="K308" t="s">
        <v>208</v>
      </c>
      <c r="L308" s="1">
        <v>0.747</v>
      </c>
      <c r="M308">
        <v>4.9400000000000004</v>
      </c>
      <c r="N308" s="1">
        <v>-0.49400000000000005</v>
      </c>
      <c r="O308" s="6" t="s">
        <v>168</v>
      </c>
      <c r="P308">
        <v>0.66900000000000004</v>
      </c>
      <c r="Q308" s="1">
        <v>7.7999999999999958E-2</v>
      </c>
      <c r="R308">
        <v>9.64</v>
      </c>
      <c r="S308" s="42">
        <v>-0.96400000000000008</v>
      </c>
      <c r="T308" s="1">
        <v>-0.47000000000000003</v>
      </c>
      <c r="U308">
        <v>77.900000000000006</v>
      </c>
      <c r="V308" s="21">
        <v>4763.7018500000004</v>
      </c>
      <c r="W308">
        <v>0.11659192825112101</v>
      </c>
      <c r="X308">
        <v>8.4453152618623478E-6</v>
      </c>
      <c r="Y308">
        <v>4.0230963936766908E-6</v>
      </c>
      <c r="Z308" s="22">
        <v>4.023096393676691</v>
      </c>
      <c r="AA308" s="22">
        <v>8.5597795610142349</v>
      </c>
      <c r="AB308">
        <v>33.254899999999999</v>
      </c>
      <c r="AC308" s="37">
        <v>74.8</v>
      </c>
      <c r="AD308" s="39">
        <v>661</v>
      </c>
      <c r="AE308">
        <v>8.4453152618623477</v>
      </c>
      <c r="AF308">
        <v>11.958942411336949</v>
      </c>
    </row>
    <row r="309" spans="1:32" x14ac:dyDescent="0.35">
      <c r="A309" s="2">
        <v>44776</v>
      </c>
      <c r="B309" t="s">
        <v>18</v>
      </c>
      <c r="C309" t="s">
        <v>196</v>
      </c>
      <c r="D309" t="s">
        <v>123</v>
      </c>
      <c r="E309" t="s">
        <v>21</v>
      </c>
      <c r="F309">
        <v>6</v>
      </c>
      <c r="G309" t="s">
        <v>33</v>
      </c>
      <c r="H309" t="s">
        <v>97</v>
      </c>
      <c r="I309" t="s">
        <v>462</v>
      </c>
      <c r="J309" t="s">
        <v>462</v>
      </c>
      <c r="K309" t="s">
        <v>87</v>
      </c>
      <c r="L309" s="1">
        <v>0.78200000000000003</v>
      </c>
      <c r="M309">
        <v>3.27</v>
      </c>
      <c r="N309" s="1">
        <v>-0.32700000000000001</v>
      </c>
      <c r="O309" t="s">
        <v>201</v>
      </c>
      <c r="P309">
        <v>0.68799999999999994</v>
      </c>
      <c r="Q309" s="1">
        <v>9.4000000000000083E-2</v>
      </c>
      <c r="R309">
        <v>8.19</v>
      </c>
      <c r="S309" s="42">
        <v>-0.81899999999999995</v>
      </c>
      <c r="T309" s="1">
        <v>-0.49199999999999994</v>
      </c>
      <c r="U309">
        <v>70.599999999999994</v>
      </c>
      <c r="V309" s="21">
        <v>3912.7225999999991</v>
      </c>
      <c r="W309">
        <v>0.13662790697674432</v>
      </c>
      <c r="X309">
        <v>1.0265875232432854E-5</v>
      </c>
      <c r="Y309">
        <v>4.0167522030720272E-6</v>
      </c>
      <c r="Z309" s="22">
        <v>4.0167522030720271</v>
      </c>
      <c r="AA309" s="22">
        <v>8.1641304940488357</v>
      </c>
      <c r="AB309">
        <v>28.545300000000001</v>
      </c>
      <c r="AC309" s="31">
        <v>59.2</v>
      </c>
      <c r="AD309" s="32">
        <v>370</v>
      </c>
      <c r="AE309">
        <v>10.265875232432853</v>
      </c>
      <c r="AF309">
        <v>11.355774909963984</v>
      </c>
    </row>
    <row r="310" spans="1:32" x14ac:dyDescent="0.35">
      <c r="A310" s="2">
        <v>44778</v>
      </c>
      <c r="B310" s="6" t="s">
        <v>18</v>
      </c>
      <c r="C310" s="6" t="s">
        <v>196</v>
      </c>
      <c r="D310" t="s">
        <v>86</v>
      </c>
      <c r="E310" t="s">
        <v>46</v>
      </c>
      <c r="F310">
        <v>3</v>
      </c>
      <c r="G310" t="s">
        <v>30</v>
      </c>
      <c r="H310" t="s">
        <v>65</v>
      </c>
      <c r="I310" t="s">
        <v>401</v>
      </c>
      <c r="J310" t="s">
        <v>401</v>
      </c>
      <c r="K310" t="s">
        <v>208</v>
      </c>
      <c r="L310" s="1">
        <v>0.59099999999999997</v>
      </c>
      <c r="M310">
        <v>5.01</v>
      </c>
      <c r="N310" s="1">
        <v>-0.501</v>
      </c>
      <c r="O310" s="6" t="s">
        <v>168</v>
      </c>
      <c r="P310">
        <v>0.65600000000000003</v>
      </c>
      <c r="Q310" s="1">
        <v>-6.5000000000000058E-2</v>
      </c>
      <c r="R310">
        <v>6.16</v>
      </c>
      <c r="S310" s="42">
        <v>-0.61599999999999999</v>
      </c>
      <c r="T310" s="1">
        <v>-0.11499999999999999</v>
      </c>
      <c r="U310">
        <v>80.05</v>
      </c>
      <c r="V310" s="21">
        <v>5030.2819625000002</v>
      </c>
      <c r="W310">
        <v>0.10998307952622684</v>
      </c>
      <c r="X310">
        <v>7.859937894337759E-6</v>
      </c>
      <c r="Y310">
        <v>3.9537703816257466E-6</v>
      </c>
      <c r="Z310" s="22">
        <v>3.9537703816257466</v>
      </c>
      <c r="AA310" s="22">
        <v>34.380612014136929</v>
      </c>
      <c r="AB310">
        <v>33.254899999999999</v>
      </c>
      <c r="AC310" s="37">
        <v>86.4</v>
      </c>
      <c r="AD310" s="39">
        <v>632</v>
      </c>
      <c r="AE310">
        <v>7.8599378943377589</v>
      </c>
      <c r="AF310">
        <v>11.958942411336949</v>
      </c>
    </row>
    <row r="311" spans="1:32" x14ac:dyDescent="0.35">
      <c r="A311" s="2">
        <v>44722</v>
      </c>
      <c r="B311" t="s">
        <v>18</v>
      </c>
      <c r="C311" t="s">
        <v>19</v>
      </c>
      <c r="D311" t="s">
        <v>109</v>
      </c>
      <c r="E311" t="s">
        <v>21</v>
      </c>
      <c r="F311">
        <v>10</v>
      </c>
      <c r="G311" t="s">
        <v>43</v>
      </c>
      <c r="H311" t="s">
        <v>76</v>
      </c>
      <c r="I311" t="s">
        <v>453</v>
      </c>
      <c r="J311" t="s">
        <v>453</v>
      </c>
      <c r="K311" t="s">
        <v>111</v>
      </c>
      <c r="L311" s="1">
        <v>1.0349999999999999</v>
      </c>
      <c r="M311">
        <v>5.03</v>
      </c>
      <c r="N311" s="1">
        <v>-0.503</v>
      </c>
      <c r="O311" t="s">
        <v>112</v>
      </c>
      <c r="P311">
        <v>0.93100000000000005</v>
      </c>
      <c r="Q311" s="1">
        <v>0.10399999999999987</v>
      </c>
      <c r="R311">
        <v>9.33</v>
      </c>
      <c r="S311" s="42">
        <v>-0.93300000000000005</v>
      </c>
      <c r="T311" s="1">
        <v>-0.43000000000000005</v>
      </c>
      <c r="U311">
        <v>79.099999999999994</v>
      </c>
      <c r="V311" s="21">
        <v>4911.5958499999997</v>
      </c>
      <c r="W311">
        <v>0.11170784103114915</v>
      </c>
      <c r="X311">
        <v>8.0119447319958262E-6</v>
      </c>
      <c r="Y311">
        <v>3.9351434496100062E-6</v>
      </c>
      <c r="Z311" s="22">
        <v>3.9351434496100062</v>
      </c>
      <c r="AA311" s="22">
        <v>9.1514963944418746</v>
      </c>
      <c r="AB311">
        <v>27.385200000000001</v>
      </c>
      <c r="AC311" s="31">
        <v>75</v>
      </c>
      <c r="AD311" s="32">
        <v>640</v>
      </c>
      <c r="AE311">
        <v>8.0119447319958255</v>
      </c>
      <c r="AF311">
        <v>18.418666666666667</v>
      </c>
    </row>
    <row r="312" spans="1:32" x14ac:dyDescent="0.35">
      <c r="A312" s="2">
        <v>44750</v>
      </c>
      <c r="B312" t="s">
        <v>18</v>
      </c>
      <c r="C312" t="s">
        <v>155</v>
      </c>
      <c r="D312" t="s">
        <v>123</v>
      </c>
      <c r="E312" t="s">
        <v>21</v>
      </c>
      <c r="F312">
        <v>8</v>
      </c>
      <c r="G312" t="s">
        <v>28</v>
      </c>
      <c r="H312" t="s">
        <v>64</v>
      </c>
      <c r="I312" t="s">
        <v>457</v>
      </c>
      <c r="J312" t="s">
        <v>457</v>
      </c>
      <c r="K312" t="s">
        <v>134</v>
      </c>
      <c r="L312" s="1">
        <v>0.79800000000000004</v>
      </c>
      <c r="M312">
        <v>3.86</v>
      </c>
      <c r="N312" s="1">
        <v>-0.38600000000000001</v>
      </c>
      <c r="O312" t="s">
        <v>179</v>
      </c>
      <c r="P312">
        <v>0.629</v>
      </c>
      <c r="Q312" s="1">
        <v>0.16900000000000004</v>
      </c>
      <c r="R312">
        <v>10.31</v>
      </c>
      <c r="S312" s="42">
        <v>-1.0310000000000001</v>
      </c>
      <c r="T312" s="1">
        <v>-0.64500000000000013</v>
      </c>
      <c r="U312">
        <v>46.05</v>
      </c>
      <c r="V312" s="21">
        <v>1664.6729625</v>
      </c>
      <c r="W312">
        <v>0.26868044515103345</v>
      </c>
      <c r="X312">
        <v>2.3601333960486625E-5</v>
      </c>
      <c r="Y312">
        <v>3.928850252295513E-6</v>
      </c>
      <c r="Z312" s="22">
        <v>3.9288502522955131</v>
      </c>
      <c r="AA312" s="22">
        <v>6.0912407012333523</v>
      </c>
      <c r="AB312">
        <v>33.388599999999997</v>
      </c>
      <c r="AC312" s="31">
        <v>39.299999999999997</v>
      </c>
      <c r="AD312" s="32">
        <v>410</v>
      </c>
      <c r="AE312">
        <v>23.601333960486624</v>
      </c>
      <c r="AF312">
        <v>10.019670781892938</v>
      </c>
    </row>
    <row r="313" spans="1:32" x14ac:dyDescent="0.35">
      <c r="A313" s="2">
        <v>44762</v>
      </c>
      <c r="B313" t="s">
        <v>18</v>
      </c>
      <c r="C313" t="s">
        <v>181</v>
      </c>
      <c r="D313" t="s">
        <v>20</v>
      </c>
      <c r="E313" t="s">
        <v>21</v>
      </c>
      <c r="F313">
        <v>7</v>
      </c>
      <c r="G313" t="s">
        <v>33</v>
      </c>
      <c r="H313" t="s">
        <v>34</v>
      </c>
      <c r="I313" t="s">
        <v>424</v>
      </c>
      <c r="J313" t="s">
        <v>424</v>
      </c>
      <c r="K313" t="s">
        <v>153</v>
      </c>
      <c r="L313" s="1">
        <v>0.92600000000000005</v>
      </c>
      <c r="M313">
        <v>20.87</v>
      </c>
      <c r="N313" s="1">
        <v>-2.0870000000000002</v>
      </c>
      <c r="O313" t="s">
        <v>183</v>
      </c>
      <c r="P313">
        <v>0.80300000000000005</v>
      </c>
      <c r="Q313" s="1">
        <v>0.123</v>
      </c>
      <c r="R313">
        <v>23.28</v>
      </c>
      <c r="S313" s="42">
        <v>-2.3280000000000003</v>
      </c>
      <c r="T313" s="1">
        <v>-0.2410000000000001</v>
      </c>
      <c r="U313">
        <v>65</v>
      </c>
      <c r="V313" s="21">
        <v>3316.625</v>
      </c>
      <c r="W313">
        <v>0.15317559153175592</v>
      </c>
      <c r="X313">
        <v>1.1817219905185621E-5</v>
      </c>
      <c r="Y313">
        <v>3.9193286968036266E-6</v>
      </c>
      <c r="Z313" s="22">
        <v>3.9193286968036265</v>
      </c>
      <c r="AA313" s="22">
        <v>16.262774675533713</v>
      </c>
      <c r="AB313">
        <v>34.903799999999997</v>
      </c>
      <c r="AC313" s="31">
        <v>61</v>
      </c>
      <c r="AD313" s="32">
        <v>534</v>
      </c>
      <c r="AE313">
        <v>11.81721990518562</v>
      </c>
      <c r="AF313">
        <v>11.020894580054243</v>
      </c>
    </row>
    <row r="314" spans="1:32" x14ac:dyDescent="0.35">
      <c r="A314" s="2">
        <v>44722</v>
      </c>
      <c r="B314" t="s">
        <v>18</v>
      </c>
      <c r="C314" t="s">
        <v>19</v>
      </c>
      <c r="D314" t="s">
        <v>123</v>
      </c>
      <c r="E314" t="s">
        <v>21</v>
      </c>
      <c r="F314">
        <v>12</v>
      </c>
      <c r="G314" t="s">
        <v>30</v>
      </c>
      <c r="H314" t="s">
        <v>115</v>
      </c>
      <c r="I314" t="s">
        <v>461</v>
      </c>
      <c r="J314" t="s">
        <v>461</v>
      </c>
      <c r="K314" t="s">
        <v>128</v>
      </c>
      <c r="L314" s="1">
        <v>0.502</v>
      </c>
      <c r="M314">
        <v>8.65</v>
      </c>
      <c r="N314" s="1">
        <v>-0.86499999999999999</v>
      </c>
      <c r="O314" t="s">
        <v>129</v>
      </c>
      <c r="P314">
        <v>0.55200000000000005</v>
      </c>
      <c r="Q314" s="1">
        <v>-5.0000000000000044E-2</v>
      </c>
      <c r="R314">
        <v>5.53</v>
      </c>
      <c r="S314" s="42">
        <v>-0.55300000000000005</v>
      </c>
      <c r="T314" s="1">
        <v>0.31199999999999994</v>
      </c>
      <c r="U314">
        <v>84.3</v>
      </c>
      <c r="V314" s="21">
        <v>5578.59465</v>
      </c>
      <c r="W314">
        <v>9.96015936254981E-2</v>
      </c>
      <c r="X314">
        <v>6.9568519462602977E-6</v>
      </c>
      <c r="Y314">
        <v>3.8809457048249789E-6</v>
      </c>
      <c r="Z314" s="22">
        <v>3.8809457048249789</v>
      </c>
      <c r="AA314" s="22">
        <v>12.438928541105703</v>
      </c>
      <c r="AB314">
        <v>27.385200000000001</v>
      </c>
      <c r="AC314" s="31">
        <v>85</v>
      </c>
      <c r="AD314" s="32">
        <v>767</v>
      </c>
      <c r="AE314">
        <v>6.956851946260298</v>
      </c>
      <c r="AF314">
        <v>16.475333333333335</v>
      </c>
    </row>
    <row r="315" spans="1:32" x14ac:dyDescent="0.35">
      <c r="A315" s="2">
        <v>44722</v>
      </c>
      <c r="B315" t="s">
        <v>18</v>
      </c>
      <c r="C315" t="s">
        <v>19</v>
      </c>
      <c r="D315" t="s">
        <v>123</v>
      </c>
      <c r="E315" t="s">
        <v>21</v>
      </c>
      <c r="F315">
        <v>16</v>
      </c>
      <c r="G315" t="s">
        <v>43</v>
      </c>
      <c r="H315" t="s">
        <v>35</v>
      </c>
      <c r="I315" t="s">
        <v>468</v>
      </c>
      <c r="J315" t="s">
        <v>468</v>
      </c>
      <c r="K315" t="s">
        <v>128</v>
      </c>
      <c r="L315" s="1">
        <v>0.62</v>
      </c>
      <c r="M315">
        <v>2.82</v>
      </c>
      <c r="N315" s="1">
        <v>-0.28199999999999997</v>
      </c>
      <c r="O315" t="s">
        <v>129</v>
      </c>
      <c r="P315">
        <v>0.53700000000000003</v>
      </c>
      <c r="Q315" s="1">
        <v>8.2999999999999963E-2</v>
      </c>
      <c r="R315" s="4">
        <v>10.52</v>
      </c>
      <c r="S315" s="42">
        <v>-1.052</v>
      </c>
      <c r="T315" s="1">
        <v>-0.77</v>
      </c>
      <c r="U315">
        <v>64.150000000000006</v>
      </c>
      <c r="V315" s="21">
        <v>3230.4496625000006</v>
      </c>
      <c r="W315">
        <v>0.15456238361266286</v>
      </c>
      <c r="X315">
        <v>1.1949060152625587E-5</v>
      </c>
      <c r="Y315">
        <v>3.8600837337241537E-6</v>
      </c>
      <c r="Z315" s="22">
        <v>3.8600837337241538</v>
      </c>
      <c r="AA315" s="22">
        <v>5.0130957580833169</v>
      </c>
      <c r="AB315">
        <v>27.385200000000001</v>
      </c>
      <c r="AC315" s="31">
        <v>60</v>
      </c>
      <c r="AD315" s="32">
        <v>537</v>
      </c>
      <c r="AE315">
        <v>11.949060152625588</v>
      </c>
      <c r="AF315">
        <v>16.475333333333335</v>
      </c>
    </row>
    <row r="316" spans="1:32" x14ac:dyDescent="0.35">
      <c r="A316" s="2">
        <v>44764</v>
      </c>
      <c r="B316" t="s">
        <v>18</v>
      </c>
      <c r="C316" t="s">
        <v>181</v>
      </c>
      <c r="D316" t="s">
        <v>133</v>
      </c>
      <c r="E316" t="s">
        <v>46</v>
      </c>
      <c r="F316">
        <v>8</v>
      </c>
      <c r="G316" t="s">
        <v>30</v>
      </c>
      <c r="H316" t="s">
        <v>137</v>
      </c>
      <c r="I316" t="s">
        <v>475</v>
      </c>
      <c r="J316" t="s">
        <v>475</v>
      </c>
      <c r="K316" t="s">
        <v>191</v>
      </c>
      <c r="L316" s="1">
        <v>0.69899999999999995</v>
      </c>
      <c r="M316">
        <v>6.92</v>
      </c>
      <c r="N316" s="1">
        <v>-0.69199999999999995</v>
      </c>
      <c r="O316" t="s">
        <v>189</v>
      </c>
      <c r="P316">
        <v>0.747</v>
      </c>
      <c r="Q316" s="1">
        <v>-4.8000000000000043E-2</v>
      </c>
      <c r="R316">
        <v>7.98</v>
      </c>
      <c r="S316" s="42">
        <v>-0.79800000000000004</v>
      </c>
      <c r="T316" s="1">
        <v>-0.10600000000000009</v>
      </c>
      <c r="U316">
        <v>104.2</v>
      </c>
      <c r="V316" s="21">
        <v>8523.247400000002</v>
      </c>
      <c r="W316">
        <v>6.8669527896995777E-2</v>
      </c>
      <c r="X316">
        <v>4.401528530309561E-6</v>
      </c>
      <c r="Y316">
        <v>3.7515316601986797E-6</v>
      </c>
      <c r="Z316" s="22">
        <v>3.7515316601986797</v>
      </c>
      <c r="AA316" s="22">
        <v>35.391808115081851</v>
      </c>
      <c r="AB316">
        <v>34.764699999999998</v>
      </c>
      <c r="AC316" s="34">
        <v>128</v>
      </c>
      <c r="AD316" s="35">
        <v>930</v>
      </c>
      <c r="AE316">
        <v>4.4015285303095606</v>
      </c>
      <c r="AF316">
        <v>6.5184028628141686</v>
      </c>
    </row>
    <row r="317" spans="1:32" x14ac:dyDescent="0.35">
      <c r="A317" s="2">
        <v>44776</v>
      </c>
      <c r="B317" t="s">
        <v>18</v>
      </c>
      <c r="C317" t="s">
        <v>196</v>
      </c>
      <c r="D317" t="s">
        <v>133</v>
      </c>
      <c r="E317" t="s">
        <v>46</v>
      </c>
      <c r="F317">
        <v>1</v>
      </c>
      <c r="G317" t="s">
        <v>30</v>
      </c>
      <c r="H317" t="s">
        <v>137</v>
      </c>
      <c r="I317" t="s">
        <v>475</v>
      </c>
      <c r="J317" t="s">
        <v>475</v>
      </c>
      <c r="K317" t="s">
        <v>199</v>
      </c>
      <c r="L317" s="1">
        <v>0.64300000000000002</v>
      </c>
      <c r="M317">
        <v>4.54</v>
      </c>
      <c r="N317" s="1">
        <v>-0.45400000000000001</v>
      </c>
      <c r="O317" t="s">
        <v>200</v>
      </c>
      <c r="P317">
        <v>0.68700000000000006</v>
      </c>
      <c r="Q317" s="1">
        <v>-4.4000000000000039E-2</v>
      </c>
      <c r="R317">
        <v>5.93</v>
      </c>
      <c r="S317" s="42">
        <v>-0.59299999999999997</v>
      </c>
      <c r="T317" s="1">
        <v>-0.13899999999999996</v>
      </c>
      <c r="U317">
        <v>104.2</v>
      </c>
      <c r="V317" s="21">
        <v>8523.247400000002</v>
      </c>
      <c r="W317">
        <v>6.8429237947122926E-2</v>
      </c>
      <c r="X317">
        <v>4.3825764275885476E-6</v>
      </c>
      <c r="Y317">
        <v>3.7353783141745389E-6</v>
      </c>
      <c r="Z317" s="22">
        <v>3.7353783141745391</v>
      </c>
      <c r="AA317" s="22">
        <v>26.873225281831225</v>
      </c>
      <c r="AB317">
        <v>28.545300000000001</v>
      </c>
      <c r="AC317" s="34">
        <v>128</v>
      </c>
      <c r="AD317" s="35">
        <v>930</v>
      </c>
      <c r="AE317">
        <v>4.3825764275885479</v>
      </c>
      <c r="AF317">
        <v>8.0311143168665637</v>
      </c>
    </row>
    <row r="318" spans="1:32" x14ac:dyDescent="0.35">
      <c r="A318" s="2">
        <v>44735</v>
      </c>
      <c r="B318" t="s">
        <v>18</v>
      </c>
      <c r="C318" t="s">
        <v>141</v>
      </c>
      <c r="D318" t="s">
        <v>86</v>
      </c>
      <c r="E318" t="s">
        <v>46</v>
      </c>
      <c r="F318">
        <v>15</v>
      </c>
      <c r="G318" t="s">
        <v>30</v>
      </c>
      <c r="H318" t="s">
        <v>65</v>
      </c>
      <c r="I318" t="s">
        <v>401</v>
      </c>
      <c r="J318" t="s">
        <v>401</v>
      </c>
      <c r="K318" t="s">
        <v>150</v>
      </c>
      <c r="L318" s="1">
        <v>0.68600000000000005</v>
      </c>
      <c r="M318">
        <v>6.36</v>
      </c>
      <c r="N318" s="1">
        <v>-0.63600000000000001</v>
      </c>
      <c r="O318" t="s">
        <v>151</v>
      </c>
      <c r="P318">
        <v>0.75800000000000001</v>
      </c>
      <c r="Q318" s="1">
        <v>-7.1999999999999953E-2</v>
      </c>
      <c r="S318" s="42" t="s">
        <v>103</v>
      </c>
      <c r="T318" s="1" t="s">
        <v>103</v>
      </c>
      <c r="U318">
        <v>80.05</v>
      </c>
      <c r="V318" s="21">
        <v>5030.2819625000002</v>
      </c>
      <c r="W318">
        <v>0.10495626822157426</v>
      </c>
      <c r="X318">
        <v>7.4200747102075699E-6</v>
      </c>
      <c r="Y318">
        <v>3.732506797515956E-6</v>
      </c>
      <c r="Z318" s="22">
        <v>3.7325067975159558</v>
      </c>
      <c r="AA318" s="22" t="s">
        <v>103</v>
      </c>
      <c r="AB318">
        <v>33.261499999999998</v>
      </c>
      <c r="AC318" s="37">
        <v>86.4</v>
      </c>
      <c r="AD318" s="39">
        <v>632</v>
      </c>
      <c r="AE318">
        <v>7.4200747102075697</v>
      </c>
      <c r="AF318">
        <v>11.388095238095239</v>
      </c>
    </row>
    <row r="319" spans="1:32" x14ac:dyDescent="0.35">
      <c r="A319" s="2">
        <v>44720</v>
      </c>
      <c r="B319" t="s">
        <v>18</v>
      </c>
      <c r="C319" t="s">
        <v>19</v>
      </c>
      <c r="D319" t="s">
        <v>86</v>
      </c>
      <c r="E319" t="s">
        <v>46</v>
      </c>
      <c r="F319">
        <v>4</v>
      </c>
      <c r="G319" t="s">
        <v>29</v>
      </c>
      <c r="H319" t="s">
        <v>38</v>
      </c>
      <c r="I319" t="s">
        <v>404</v>
      </c>
      <c r="J319" t="s">
        <v>404</v>
      </c>
      <c r="K319" t="s">
        <v>87</v>
      </c>
      <c r="L319" s="1">
        <v>0.629</v>
      </c>
      <c r="M319">
        <v>8.6199999999999992</v>
      </c>
      <c r="N319" s="1">
        <v>-0.86199999999999988</v>
      </c>
      <c r="O319" t="s">
        <v>88</v>
      </c>
      <c r="P319">
        <v>0.52</v>
      </c>
      <c r="Q319" s="1">
        <v>0.10899999999999999</v>
      </c>
      <c r="R319">
        <v>16.48</v>
      </c>
      <c r="S319" s="42">
        <v>-1.6480000000000001</v>
      </c>
      <c r="T319" s="1">
        <v>-0.78600000000000025</v>
      </c>
      <c r="U319">
        <v>51.9</v>
      </c>
      <c r="V319" s="21">
        <v>2114.4838499999996</v>
      </c>
      <c r="W319">
        <v>0.20961538461538459</v>
      </c>
      <c r="X319">
        <v>1.7386768207459521E-5</v>
      </c>
      <c r="Y319">
        <v>3.67640405783666E-6</v>
      </c>
      <c r="Z319" s="22">
        <v>3.6764040578366601</v>
      </c>
      <c r="AA319" s="22">
        <v>4.6773588522094895</v>
      </c>
      <c r="AB319">
        <v>26.9267</v>
      </c>
      <c r="AC319" s="37">
        <v>44.9</v>
      </c>
      <c r="AD319" s="39">
        <v>565</v>
      </c>
      <c r="AE319">
        <v>17.386768207459522</v>
      </c>
      <c r="AF319">
        <v>13.101333333333335</v>
      </c>
    </row>
    <row r="320" spans="1:32" x14ac:dyDescent="0.35">
      <c r="A320" s="2">
        <v>44722</v>
      </c>
      <c r="B320" t="s">
        <v>18</v>
      </c>
      <c r="C320" t="s">
        <v>19</v>
      </c>
      <c r="D320" t="s">
        <v>123</v>
      </c>
      <c r="E320" t="s">
        <v>21</v>
      </c>
      <c r="F320">
        <v>13</v>
      </c>
      <c r="G320" t="s">
        <v>25</v>
      </c>
      <c r="H320" t="s">
        <v>68</v>
      </c>
      <c r="I320" t="s">
        <v>469</v>
      </c>
      <c r="J320" t="s">
        <v>469</v>
      </c>
      <c r="K320" t="s">
        <v>128</v>
      </c>
      <c r="L320" s="1">
        <v>0.72799999999999998</v>
      </c>
      <c r="M320">
        <v>2.0099999999999998</v>
      </c>
      <c r="N320" s="1">
        <v>-0.20099999999999998</v>
      </c>
      <c r="O320" t="s">
        <v>129</v>
      </c>
      <c r="P320">
        <v>0.57599999999999996</v>
      </c>
      <c r="Q320" s="1">
        <v>0.15200000000000002</v>
      </c>
      <c r="R320">
        <v>6.47</v>
      </c>
      <c r="S320" s="42">
        <v>-0.64700000000000002</v>
      </c>
      <c r="T320" s="1">
        <v>-0.44600000000000006</v>
      </c>
      <c r="U320">
        <v>44.5</v>
      </c>
      <c r="V320" s="21">
        <v>1554.4962500000001</v>
      </c>
      <c r="W320">
        <v>0.26388888888888895</v>
      </c>
      <c r="X320">
        <v>2.3084280405542594E-5</v>
      </c>
      <c r="Y320">
        <v>3.5884427324364446E-6</v>
      </c>
      <c r="Z320" s="22">
        <v>3.5884427324364445</v>
      </c>
      <c r="AA320" s="22">
        <v>8.0458357229516686</v>
      </c>
      <c r="AB320">
        <v>27.385200000000001</v>
      </c>
      <c r="AC320" s="31">
        <v>33.9</v>
      </c>
      <c r="AD320" s="32">
        <v>590</v>
      </c>
      <c r="AE320">
        <v>23.084280405542593</v>
      </c>
      <c r="AF320">
        <v>16.475333333333335</v>
      </c>
    </row>
    <row r="321" spans="1:32" x14ac:dyDescent="0.35">
      <c r="A321" s="2">
        <v>44792</v>
      </c>
      <c r="B321" s="6" t="s">
        <v>18</v>
      </c>
      <c r="C321" s="6" t="s">
        <v>214</v>
      </c>
      <c r="D321" t="s">
        <v>45</v>
      </c>
      <c r="E321" t="s">
        <v>46</v>
      </c>
      <c r="F321">
        <v>14</v>
      </c>
      <c r="G321" t="s">
        <v>28</v>
      </c>
      <c r="H321" t="s">
        <v>68</v>
      </c>
      <c r="I321" t="s">
        <v>413</v>
      </c>
      <c r="J321" t="s">
        <v>413</v>
      </c>
      <c r="K321" t="s">
        <v>207</v>
      </c>
      <c r="L321" s="1">
        <v>0.92600000000000005</v>
      </c>
      <c r="M321">
        <v>9.01</v>
      </c>
      <c r="N321" s="1">
        <v>-0.90100000000000002</v>
      </c>
      <c r="O321" t="s">
        <v>105</v>
      </c>
      <c r="P321">
        <v>0.78600000000000003</v>
      </c>
      <c r="Q321" s="1">
        <v>0.14000000000000001</v>
      </c>
      <c r="R321">
        <v>12.56</v>
      </c>
      <c r="S321" s="42">
        <v>-1.256</v>
      </c>
      <c r="T321" s="1">
        <v>-0.35499999999999998</v>
      </c>
      <c r="U321">
        <v>56.05</v>
      </c>
      <c r="V321" s="21">
        <v>2466.1579624999995</v>
      </c>
      <c r="W321">
        <v>0.17811704834605599</v>
      </c>
      <c r="X321">
        <v>1.4228706434564465E-5</v>
      </c>
      <c r="Y321">
        <v>3.509023766967613E-6</v>
      </c>
      <c r="Z321" s="22">
        <v>3.509023766967613</v>
      </c>
      <c r="AA321" s="22">
        <v>9.8845739914580655</v>
      </c>
      <c r="AB321">
        <v>34.301699999999997</v>
      </c>
      <c r="AC321" s="31">
        <v>42.8</v>
      </c>
      <c r="AD321" s="32">
        <v>570</v>
      </c>
      <c r="AE321">
        <v>14.228706434564465</v>
      </c>
      <c r="AF321">
        <v>8.2594820334704142</v>
      </c>
    </row>
    <row r="322" spans="1:32" x14ac:dyDescent="0.35">
      <c r="A322" s="2">
        <v>44734</v>
      </c>
      <c r="B322" t="s">
        <v>18</v>
      </c>
      <c r="C322" t="s">
        <v>141</v>
      </c>
      <c r="D322" t="s">
        <v>123</v>
      </c>
      <c r="E322" t="s">
        <v>21</v>
      </c>
      <c r="F322">
        <v>4</v>
      </c>
      <c r="G322" t="s">
        <v>25</v>
      </c>
      <c r="H322" t="s">
        <v>68</v>
      </c>
      <c r="I322" t="s">
        <v>469</v>
      </c>
      <c r="J322" t="s">
        <v>469</v>
      </c>
      <c r="K322" t="s">
        <v>142</v>
      </c>
      <c r="L322" s="1">
        <v>0.749</v>
      </c>
      <c r="M322">
        <v>2.5099999999999998</v>
      </c>
      <c r="N322" s="1">
        <v>-0.251</v>
      </c>
      <c r="O322" t="s">
        <v>149</v>
      </c>
      <c r="P322">
        <v>0.59499999999999997</v>
      </c>
      <c r="Q322" s="1">
        <v>0.15400000000000003</v>
      </c>
      <c r="R322">
        <v>11.85</v>
      </c>
      <c r="S322" s="42">
        <v>-1.1850000000000001</v>
      </c>
      <c r="T322" s="1">
        <v>-0.93400000000000005</v>
      </c>
      <c r="U322">
        <v>44.5</v>
      </c>
      <c r="V322" s="21">
        <v>1554.4962500000001</v>
      </c>
      <c r="W322">
        <v>0.25882352941176479</v>
      </c>
      <c r="X322">
        <v>2.2540034888439923E-5</v>
      </c>
      <c r="Y322">
        <v>3.5038399708949032E-6</v>
      </c>
      <c r="Z322" s="22">
        <v>3.5038399708949033</v>
      </c>
      <c r="AA322" s="22">
        <v>3.7514346583457208</v>
      </c>
      <c r="AB322">
        <v>31.695499999999999</v>
      </c>
      <c r="AC322" s="31">
        <v>33.9</v>
      </c>
      <c r="AD322" s="32">
        <v>590</v>
      </c>
      <c r="AE322">
        <v>22.540034888439923</v>
      </c>
      <c r="AF322">
        <v>14.662698412698415</v>
      </c>
    </row>
    <row r="323" spans="1:32" x14ac:dyDescent="0.35">
      <c r="A323" s="2">
        <v>44735</v>
      </c>
      <c r="B323" t="s">
        <v>18</v>
      </c>
      <c r="C323" t="s">
        <v>141</v>
      </c>
      <c r="D323" t="s">
        <v>45</v>
      </c>
      <c r="E323" t="s">
        <v>46</v>
      </c>
      <c r="F323">
        <v>3</v>
      </c>
      <c r="G323" t="s">
        <v>28</v>
      </c>
      <c r="H323" t="s">
        <v>47</v>
      </c>
      <c r="I323" t="s">
        <v>433</v>
      </c>
      <c r="J323" t="s">
        <v>433</v>
      </c>
      <c r="K323" t="s">
        <v>153</v>
      </c>
      <c r="L323" s="1">
        <v>1.0960000000000001</v>
      </c>
      <c r="M323">
        <v>8.2100000000000009</v>
      </c>
      <c r="N323" s="1">
        <v>-0.82100000000000006</v>
      </c>
      <c r="O323" t="s">
        <v>154</v>
      </c>
      <c r="P323">
        <v>0.91600000000000004</v>
      </c>
      <c r="Q323" s="1">
        <v>0.18000000000000005</v>
      </c>
      <c r="R323">
        <v>7.46</v>
      </c>
      <c r="S323" s="42">
        <v>-0.746</v>
      </c>
      <c r="T323" s="1">
        <v>7.5000000000000067E-2</v>
      </c>
      <c r="U323">
        <v>52.65</v>
      </c>
      <c r="V323" s="21">
        <v>2176.0376624999999</v>
      </c>
      <c r="W323">
        <v>0.19650655021834065</v>
      </c>
      <c r="X323">
        <v>1.6058097374096838E-5</v>
      </c>
      <c r="Y323">
        <v>3.494302467412707E-6</v>
      </c>
      <c r="Z323" s="22">
        <v>3.494302467412707</v>
      </c>
      <c r="AA323" s="22">
        <v>46.590699565502717</v>
      </c>
      <c r="AB323">
        <v>33.261499999999998</v>
      </c>
      <c r="AC323" s="31">
        <v>33.200000000000003</v>
      </c>
      <c r="AD323" s="32">
        <v>460</v>
      </c>
      <c r="AE323">
        <v>16.058097374096839</v>
      </c>
      <c r="AF323">
        <v>8.7619047619047628</v>
      </c>
    </row>
    <row r="324" spans="1:32" x14ac:dyDescent="0.35">
      <c r="A324" s="2">
        <v>44792</v>
      </c>
      <c r="B324" s="6" t="s">
        <v>18</v>
      </c>
      <c r="C324" s="6" t="s">
        <v>214</v>
      </c>
      <c r="D324" t="s">
        <v>20</v>
      </c>
      <c r="E324" t="s">
        <v>21</v>
      </c>
      <c r="F324">
        <v>10</v>
      </c>
      <c r="G324" t="s">
        <v>25</v>
      </c>
      <c r="H324" t="s">
        <v>31</v>
      </c>
      <c r="I324" t="s">
        <v>431</v>
      </c>
      <c r="J324" t="s">
        <v>431</v>
      </c>
      <c r="K324" t="s">
        <v>227</v>
      </c>
      <c r="L324" s="1">
        <v>0.51700000000000002</v>
      </c>
      <c r="M324">
        <v>9.4600000000000009</v>
      </c>
      <c r="N324" s="1">
        <v>-0.94600000000000006</v>
      </c>
      <c r="O324" t="s">
        <v>228</v>
      </c>
      <c r="P324">
        <v>0.42699999999999999</v>
      </c>
      <c r="Q324" s="1">
        <v>9.0000000000000024E-2</v>
      </c>
      <c r="R324">
        <v>20.53</v>
      </c>
      <c r="S324" s="42">
        <v>-2.0529999999999999</v>
      </c>
      <c r="T324" s="1">
        <v>-1.1069999999999998</v>
      </c>
      <c r="U324">
        <v>50.055</v>
      </c>
      <c r="V324" s="21">
        <v>1966.819874625</v>
      </c>
      <c r="W324">
        <v>0.21077283372365346</v>
      </c>
      <c r="X324">
        <v>1.7505026653081129E-5</v>
      </c>
      <c r="Y324">
        <v>3.4429234327120311E-6</v>
      </c>
      <c r="Z324" s="22">
        <v>3.4429234327120311</v>
      </c>
      <c r="AA324" s="22">
        <v>3.1101386022692248</v>
      </c>
      <c r="AB324">
        <v>34.301699999999997</v>
      </c>
      <c r="AC324" s="31">
        <v>34.5</v>
      </c>
      <c r="AD324" s="32">
        <v>430</v>
      </c>
      <c r="AE324">
        <v>17.505026653081128</v>
      </c>
      <c r="AF324">
        <v>12.126990262931423</v>
      </c>
    </row>
    <row r="325" spans="1:32" x14ac:dyDescent="0.35">
      <c r="A325" s="2">
        <v>44721</v>
      </c>
      <c r="B325" t="s">
        <v>18</v>
      </c>
      <c r="C325" t="s">
        <v>19</v>
      </c>
      <c r="D325" t="s">
        <v>45</v>
      </c>
      <c r="E325" t="s">
        <v>46</v>
      </c>
      <c r="F325">
        <v>5</v>
      </c>
      <c r="G325" t="s">
        <v>25</v>
      </c>
      <c r="H325" t="s">
        <v>53</v>
      </c>
      <c r="I325" t="s">
        <v>439</v>
      </c>
      <c r="J325" t="s">
        <v>439</v>
      </c>
      <c r="K325" t="s">
        <v>23</v>
      </c>
      <c r="L325" s="1">
        <v>0.71799999999999997</v>
      </c>
      <c r="M325">
        <v>4.54</v>
      </c>
      <c r="N325" s="1">
        <v>-0.45400000000000001</v>
      </c>
      <c r="O325" t="s">
        <v>48</v>
      </c>
      <c r="P325">
        <v>0.51200000000000001</v>
      </c>
      <c r="Q325" s="1">
        <v>0.20599999999999996</v>
      </c>
      <c r="R325">
        <v>10.53</v>
      </c>
      <c r="S325" s="42">
        <v>-1.0529999999999999</v>
      </c>
      <c r="T325" s="1">
        <v>-0.59899999999999998</v>
      </c>
      <c r="U325">
        <v>33.5</v>
      </c>
      <c r="V325" s="21">
        <v>880.96625000000006</v>
      </c>
      <c r="W325">
        <v>0.40234374999999989</v>
      </c>
      <c r="X325">
        <v>3.8797718504419517E-5</v>
      </c>
      <c r="Y325">
        <v>3.4179480579394075E-6</v>
      </c>
      <c r="Z325" s="22">
        <v>3.4179480579394075</v>
      </c>
      <c r="AA325" s="22">
        <v>5.7060902469773085</v>
      </c>
      <c r="AB325">
        <v>24.548100000000002</v>
      </c>
      <c r="AC325" s="31">
        <v>23.8</v>
      </c>
      <c r="AD325" s="32">
        <v>350</v>
      </c>
      <c r="AE325">
        <v>38.797718504419514</v>
      </c>
      <c r="AF325">
        <v>10.346666666666668</v>
      </c>
    </row>
    <row r="326" spans="1:32" x14ac:dyDescent="0.35">
      <c r="A326" s="2">
        <v>44722</v>
      </c>
      <c r="B326" t="s">
        <v>18</v>
      </c>
      <c r="C326" t="s">
        <v>19</v>
      </c>
      <c r="D326" t="s">
        <v>109</v>
      </c>
      <c r="E326" t="s">
        <v>21</v>
      </c>
      <c r="F326">
        <v>8</v>
      </c>
      <c r="G326" t="s">
        <v>25</v>
      </c>
      <c r="H326" t="s">
        <v>122</v>
      </c>
      <c r="I326" t="s">
        <v>454</v>
      </c>
      <c r="J326" t="s">
        <v>454</v>
      </c>
      <c r="K326" t="s">
        <v>117</v>
      </c>
      <c r="L326" s="1">
        <v>0.67400000000000004</v>
      </c>
      <c r="M326">
        <v>2.12</v>
      </c>
      <c r="N326" s="1">
        <v>-0.21200000000000002</v>
      </c>
      <c r="O326" t="s">
        <v>118</v>
      </c>
      <c r="P326">
        <v>0.56100000000000005</v>
      </c>
      <c r="Q326" s="1">
        <v>0.11299999999999999</v>
      </c>
      <c r="R326">
        <v>4.83</v>
      </c>
      <c r="S326" s="42">
        <v>-0.48299999999999998</v>
      </c>
      <c r="T326" s="1">
        <v>-0.27099999999999996</v>
      </c>
      <c r="U326">
        <v>51.05</v>
      </c>
      <c r="V326" s="21">
        <v>2045.7904624999996</v>
      </c>
      <c r="W326">
        <v>0.20142602495543668</v>
      </c>
      <c r="X326">
        <v>1.6554392314331867E-5</v>
      </c>
      <c r="Y326">
        <v>3.3866817909143428E-6</v>
      </c>
      <c r="Z326" s="22">
        <v>3.3866817909143427</v>
      </c>
      <c r="AA326" s="22">
        <v>12.49698077828171</v>
      </c>
      <c r="AB326">
        <v>27.385200000000001</v>
      </c>
      <c r="AC326" s="31">
        <v>22.6</v>
      </c>
      <c r="AD326" s="32">
        <v>352</v>
      </c>
      <c r="AE326">
        <v>16.554392314331867</v>
      </c>
      <c r="AF326">
        <v>18.418666666666667</v>
      </c>
    </row>
    <row r="327" spans="1:32" x14ac:dyDescent="0.35">
      <c r="A327" s="2">
        <v>44748</v>
      </c>
      <c r="B327" t="s">
        <v>18</v>
      </c>
      <c r="C327" t="s">
        <v>155</v>
      </c>
      <c r="D327" t="s">
        <v>45</v>
      </c>
      <c r="E327" t="s">
        <v>46</v>
      </c>
      <c r="F327">
        <v>4</v>
      </c>
      <c r="G327" t="s">
        <v>39</v>
      </c>
      <c r="H327" t="s">
        <v>40</v>
      </c>
      <c r="I327" t="s">
        <v>412</v>
      </c>
      <c r="J327" t="s">
        <v>492</v>
      </c>
      <c r="K327" t="s">
        <v>169</v>
      </c>
      <c r="L327" s="1">
        <v>0.58899999999999997</v>
      </c>
      <c r="M327">
        <v>15.31</v>
      </c>
      <c r="N327" s="1">
        <v>-1.5310000000000001</v>
      </c>
      <c r="O327" t="s">
        <v>170</v>
      </c>
      <c r="P327">
        <v>0.49199999999999999</v>
      </c>
      <c r="Q327" s="1">
        <v>9.6999999999999975E-2</v>
      </c>
      <c r="R327">
        <v>13.34</v>
      </c>
      <c r="S327" s="42">
        <v>-1.3340000000000001</v>
      </c>
      <c r="T327" s="1">
        <v>0.19700000000000006</v>
      </c>
      <c r="U327">
        <v>51</v>
      </c>
      <c r="V327" s="21">
        <v>2041.7850000000001</v>
      </c>
      <c r="W327">
        <v>0.19715447154471541</v>
      </c>
      <c r="X327">
        <v>1.6123299627223888E-5</v>
      </c>
      <c r="Y327">
        <v>3.292031132937133E-6</v>
      </c>
      <c r="Z327" s="22">
        <v>3.292031132937133</v>
      </c>
      <c r="AA327" s="22">
        <v>16.710817933691025</v>
      </c>
      <c r="AB327">
        <v>33.4651</v>
      </c>
      <c r="AC327" s="31">
        <v>32.1</v>
      </c>
      <c r="AD327" s="32">
        <v>370</v>
      </c>
      <c r="AE327">
        <v>16.12329962722389</v>
      </c>
      <c r="AF327" s="48">
        <v>7.6280448717948737</v>
      </c>
    </row>
    <row r="328" spans="1:32" x14ac:dyDescent="0.35">
      <c r="A328" s="2">
        <v>44733</v>
      </c>
      <c r="B328" t="s">
        <v>18</v>
      </c>
      <c r="C328" t="s">
        <v>141</v>
      </c>
      <c r="D328" t="s">
        <v>123</v>
      </c>
      <c r="E328" t="s">
        <v>21</v>
      </c>
      <c r="F328">
        <v>6</v>
      </c>
      <c r="G328" t="s">
        <v>28</v>
      </c>
      <c r="H328" t="s">
        <v>64</v>
      </c>
      <c r="I328" t="s">
        <v>457</v>
      </c>
      <c r="J328" t="s">
        <v>457</v>
      </c>
      <c r="K328" t="s">
        <v>145</v>
      </c>
      <c r="L328" s="1">
        <v>0.73099999999999998</v>
      </c>
      <c r="M328">
        <v>4.63</v>
      </c>
      <c r="N328" s="1">
        <v>-0.46299999999999997</v>
      </c>
      <c r="O328" t="s">
        <v>146</v>
      </c>
      <c r="P328">
        <v>0.59299999999999997</v>
      </c>
      <c r="Q328" s="1">
        <v>0.13800000000000001</v>
      </c>
      <c r="R328">
        <v>14.09</v>
      </c>
      <c r="S328" s="42">
        <v>-1.409</v>
      </c>
      <c r="T328" s="1">
        <v>-0.94600000000000006</v>
      </c>
      <c r="U328">
        <v>46.05</v>
      </c>
      <c r="V328" s="21">
        <v>1664.6729625</v>
      </c>
      <c r="W328">
        <v>0.23271500843170323</v>
      </c>
      <c r="X328">
        <v>1.9774603727211108E-5</v>
      </c>
      <c r="Y328">
        <v>3.2918248168840057E-6</v>
      </c>
      <c r="Z328" s="22">
        <v>3.2918248168840059</v>
      </c>
      <c r="AA328" s="22">
        <v>3.4797302504059258</v>
      </c>
      <c r="AB328">
        <v>30.972899999999999</v>
      </c>
      <c r="AC328" s="31">
        <v>39.299999999999997</v>
      </c>
      <c r="AD328" s="32">
        <v>410</v>
      </c>
      <c r="AE328">
        <v>19.774603727211108</v>
      </c>
      <c r="AF328">
        <v>14.820634920634921</v>
      </c>
    </row>
    <row r="329" spans="1:32" x14ac:dyDescent="0.35">
      <c r="A329" s="2">
        <v>44735</v>
      </c>
      <c r="B329" t="s">
        <v>18</v>
      </c>
      <c r="C329" t="s">
        <v>141</v>
      </c>
      <c r="D329" t="s">
        <v>45</v>
      </c>
      <c r="E329" t="s">
        <v>46</v>
      </c>
      <c r="F329">
        <v>7</v>
      </c>
      <c r="G329" t="s">
        <v>25</v>
      </c>
      <c r="H329" t="s">
        <v>53</v>
      </c>
      <c r="I329" t="s">
        <v>439</v>
      </c>
      <c r="J329" t="s">
        <v>439</v>
      </c>
      <c r="K329" t="s">
        <v>153</v>
      </c>
      <c r="L329" s="1">
        <v>0.74099999999999999</v>
      </c>
      <c r="M329">
        <v>10.23</v>
      </c>
      <c r="N329" s="1">
        <v>-1.0230000000000001</v>
      </c>
      <c r="O329" t="s">
        <v>154</v>
      </c>
      <c r="P329">
        <v>0.53400000000000003</v>
      </c>
      <c r="Q329" s="1">
        <v>0.20699999999999996</v>
      </c>
      <c r="S329" s="42" t="s">
        <v>103</v>
      </c>
      <c r="T329" s="1" t="s">
        <v>103</v>
      </c>
      <c r="U329">
        <v>33.5</v>
      </c>
      <c r="V329" s="21">
        <v>880.96625000000006</v>
      </c>
      <c r="W329">
        <v>0.38764044943820214</v>
      </c>
      <c r="X329">
        <v>3.7059808363383147E-5</v>
      </c>
      <c r="Y329">
        <v>3.2648440399608291E-6</v>
      </c>
      <c r="Z329" s="22">
        <v>3.2648440399608289</v>
      </c>
      <c r="AA329" s="22" t="s">
        <v>103</v>
      </c>
      <c r="AB329">
        <v>33.261499999999998</v>
      </c>
      <c r="AC329" s="31">
        <v>23.8</v>
      </c>
      <c r="AD329" s="32">
        <v>350</v>
      </c>
      <c r="AE329">
        <v>37.059808363383148</v>
      </c>
      <c r="AF329">
        <v>8.7619047619047628</v>
      </c>
    </row>
    <row r="330" spans="1:32" x14ac:dyDescent="0.35">
      <c r="A330" s="2">
        <v>44791</v>
      </c>
      <c r="B330" s="6" t="s">
        <v>18</v>
      </c>
      <c r="C330" s="6" t="s">
        <v>214</v>
      </c>
      <c r="D330" t="s">
        <v>109</v>
      </c>
      <c r="E330" t="s">
        <v>21</v>
      </c>
      <c r="F330">
        <v>11</v>
      </c>
      <c r="G330" t="s">
        <v>43</v>
      </c>
      <c r="H330" t="s">
        <v>54</v>
      </c>
      <c r="I330" t="s">
        <v>452</v>
      </c>
      <c r="J330" t="s">
        <v>452</v>
      </c>
      <c r="K330" t="s">
        <v>221</v>
      </c>
      <c r="L330" s="1">
        <v>0.59</v>
      </c>
      <c r="M330">
        <v>4.82</v>
      </c>
      <c r="N330" s="1">
        <v>-0.48200000000000004</v>
      </c>
      <c r="O330" t="s">
        <v>88</v>
      </c>
      <c r="P330">
        <v>0.49199999999999999</v>
      </c>
      <c r="Q330" s="1">
        <v>9.7999999999999976E-2</v>
      </c>
      <c r="R330">
        <v>7.89</v>
      </c>
      <c r="S330" s="42">
        <v>-0.78899999999999992</v>
      </c>
      <c r="T330" s="1">
        <v>-0.30699999999999988</v>
      </c>
      <c r="U330">
        <v>50.05</v>
      </c>
      <c r="V330" s="21">
        <v>1966.4269624999997</v>
      </c>
      <c r="W330">
        <v>0.19918699186991864</v>
      </c>
      <c r="X330">
        <v>1.6328158935001672E-5</v>
      </c>
      <c r="Y330">
        <v>3.2108131977772566E-6</v>
      </c>
      <c r="Z330" s="22">
        <v>3.2108131977772567</v>
      </c>
      <c r="AA330" s="22">
        <v>10.458674911326574</v>
      </c>
      <c r="AB330">
        <v>28.894600000000001</v>
      </c>
      <c r="AC330" s="31">
        <v>43.6</v>
      </c>
      <c r="AD330" s="32">
        <v>371</v>
      </c>
      <c r="AE330">
        <v>16.328158935001671</v>
      </c>
      <c r="AF330">
        <v>15.563004370478136</v>
      </c>
    </row>
    <row r="331" spans="1:32" x14ac:dyDescent="0.35">
      <c r="A331" s="2">
        <v>44748</v>
      </c>
      <c r="B331" t="s">
        <v>18</v>
      </c>
      <c r="C331" t="s">
        <v>155</v>
      </c>
      <c r="D331" t="s">
        <v>45</v>
      </c>
      <c r="E331" t="s">
        <v>46</v>
      </c>
      <c r="F331">
        <v>3</v>
      </c>
      <c r="G331" t="s">
        <v>28</v>
      </c>
      <c r="H331" t="s">
        <v>47</v>
      </c>
      <c r="I331" t="s">
        <v>433</v>
      </c>
      <c r="J331" t="s">
        <v>433</v>
      </c>
      <c r="K331" t="s">
        <v>169</v>
      </c>
      <c r="L331" s="1">
        <v>1.1120000000000001</v>
      </c>
      <c r="M331">
        <v>8.74</v>
      </c>
      <c r="N331" s="1">
        <v>-0.874</v>
      </c>
      <c r="O331" t="s">
        <v>170</v>
      </c>
      <c r="P331">
        <v>0.94</v>
      </c>
      <c r="Q331" s="1">
        <v>0.17200000000000015</v>
      </c>
      <c r="R331">
        <v>3.87</v>
      </c>
      <c r="S331" s="42">
        <v>-0.38700000000000001</v>
      </c>
      <c r="T331" s="1">
        <v>0.48699999999999999</v>
      </c>
      <c r="U331">
        <v>52.65</v>
      </c>
      <c r="V331" s="21">
        <v>2176.0376624999999</v>
      </c>
      <c r="W331">
        <v>0.1829787234042555</v>
      </c>
      <c r="X331">
        <v>1.4708286870274375E-5</v>
      </c>
      <c r="Y331">
        <v>3.200578618057129E-6</v>
      </c>
      <c r="Z331" s="22">
        <v>3.2005786180571292</v>
      </c>
      <c r="AA331" s="22">
        <v>6.5720300165444137</v>
      </c>
      <c r="AB331">
        <v>33.4651</v>
      </c>
      <c r="AC331" s="31">
        <v>33.200000000000003</v>
      </c>
      <c r="AD331" s="32">
        <v>460</v>
      </c>
      <c r="AE331">
        <v>14.708286870274376</v>
      </c>
      <c r="AF331" s="48">
        <v>7.6280448717948737</v>
      </c>
    </row>
    <row r="332" spans="1:32" x14ac:dyDescent="0.35">
      <c r="A332" s="2">
        <v>44750</v>
      </c>
      <c r="B332" t="s">
        <v>18</v>
      </c>
      <c r="C332" t="s">
        <v>155</v>
      </c>
      <c r="D332" t="s">
        <v>123</v>
      </c>
      <c r="E332" t="s">
        <v>21</v>
      </c>
      <c r="F332">
        <v>4</v>
      </c>
      <c r="G332" t="s">
        <v>22</v>
      </c>
      <c r="H332" t="s">
        <v>96</v>
      </c>
      <c r="I332" t="s">
        <v>459</v>
      </c>
      <c r="J332" t="s">
        <v>459</v>
      </c>
      <c r="K332" t="s">
        <v>134</v>
      </c>
      <c r="L332" s="1">
        <v>0.85099999999999998</v>
      </c>
      <c r="M332">
        <v>8.15</v>
      </c>
      <c r="N332" s="1">
        <v>-0.81500000000000006</v>
      </c>
      <c r="O332" t="s">
        <v>179</v>
      </c>
      <c r="P332">
        <v>0.65900000000000003</v>
      </c>
      <c r="Q332" s="1">
        <v>0.19199999999999995</v>
      </c>
      <c r="R332">
        <v>21.16</v>
      </c>
      <c r="S332" s="42">
        <v>-2.1160000000000001</v>
      </c>
      <c r="T332" s="1">
        <v>-1.3010000000000002</v>
      </c>
      <c r="U332">
        <v>39.5</v>
      </c>
      <c r="V332" s="21">
        <v>1224.7962500000001</v>
      </c>
      <c r="W332">
        <v>0.2913505311077389</v>
      </c>
      <c r="X332">
        <v>2.6076111450179491E-5</v>
      </c>
      <c r="Y332">
        <v>3.1937923518761905E-6</v>
      </c>
      <c r="Z332" s="22">
        <v>3.1937923518761906</v>
      </c>
      <c r="AA332" s="22">
        <v>2.4548749822261264</v>
      </c>
      <c r="AB332">
        <v>33.388599999999997</v>
      </c>
      <c r="AC332" s="31">
        <v>12.9</v>
      </c>
      <c r="AD332" s="32">
        <v>270</v>
      </c>
      <c r="AE332">
        <v>26.076111450179493</v>
      </c>
      <c r="AF332">
        <v>10.019670781892938</v>
      </c>
    </row>
    <row r="333" spans="1:32" x14ac:dyDescent="0.35">
      <c r="A333" s="2">
        <v>44733</v>
      </c>
      <c r="B333" t="s">
        <v>18</v>
      </c>
      <c r="C333" t="s">
        <v>141</v>
      </c>
      <c r="D333" t="s">
        <v>123</v>
      </c>
      <c r="E333" t="s">
        <v>21</v>
      </c>
      <c r="F333">
        <v>4</v>
      </c>
      <c r="G333" t="s">
        <v>25</v>
      </c>
      <c r="H333" t="s">
        <v>68</v>
      </c>
      <c r="I333" t="s">
        <v>469</v>
      </c>
      <c r="J333" t="s">
        <v>469</v>
      </c>
      <c r="K333" t="s">
        <v>145</v>
      </c>
      <c r="L333" s="1">
        <v>0.72199999999999998</v>
      </c>
      <c r="M333">
        <v>3.43</v>
      </c>
      <c r="N333" s="1">
        <v>-0.34300000000000003</v>
      </c>
      <c r="O333" t="s">
        <v>146</v>
      </c>
      <c r="P333">
        <v>0.58299999999999996</v>
      </c>
      <c r="Q333" s="1">
        <v>0.13900000000000001</v>
      </c>
      <c r="R333">
        <v>12.83</v>
      </c>
      <c r="S333" s="42">
        <v>-1.2829999999999999</v>
      </c>
      <c r="T333" s="1">
        <v>-0.94</v>
      </c>
      <c r="U333">
        <v>44.5</v>
      </c>
      <c r="V333" s="21">
        <v>1554.4962500000001</v>
      </c>
      <c r="W333">
        <v>0.23842195540308753</v>
      </c>
      <c r="X333">
        <v>2.0373244143308797E-5</v>
      </c>
      <c r="Y333">
        <v>3.1670131621107987E-6</v>
      </c>
      <c r="Z333" s="22">
        <v>3.1670131621107989</v>
      </c>
      <c r="AA333" s="22">
        <v>3.3691629384157435</v>
      </c>
      <c r="AB333">
        <v>30.972899999999999</v>
      </c>
      <c r="AC333" s="31">
        <v>33.9</v>
      </c>
      <c r="AD333" s="32">
        <v>590</v>
      </c>
      <c r="AE333">
        <v>20.373244143308796</v>
      </c>
      <c r="AF333">
        <v>14.820634920634921</v>
      </c>
    </row>
    <row r="334" spans="1:32" x14ac:dyDescent="0.35">
      <c r="A334" s="2">
        <v>44723</v>
      </c>
      <c r="B334" t="s">
        <v>18</v>
      </c>
      <c r="C334" t="s">
        <v>19</v>
      </c>
      <c r="D334" t="s">
        <v>133</v>
      </c>
      <c r="E334" t="s">
        <v>46</v>
      </c>
      <c r="F334">
        <v>11</v>
      </c>
      <c r="G334" t="s">
        <v>33</v>
      </c>
      <c r="H334" t="s">
        <v>64</v>
      </c>
      <c r="I334" t="s">
        <v>476</v>
      </c>
      <c r="J334" t="s">
        <v>476</v>
      </c>
      <c r="K334" t="s">
        <v>138</v>
      </c>
      <c r="L334" s="1">
        <v>0.55700000000000005</v>
      </c>
      <c r="M334">
        <v>4.91</v>
      </c>
      <c r="N334" s="1">
        <v>-0.49099999999999999</v>
      </c>
      <c r="O334" t="s">
        <v>139</v>
      </c>
      <c r="P334">
        <v>0.50600000000000001</v>
      </c>
      <c r="Q334" s="1">
        <v>5.1000000000000045E-2</v>
      </c>
      <c r="R334">
        <v>7.83</v>
      </c>
      <c r="S334" s="42">
        <v>-0.78300000000000003</v>
      </c>
      <c r="T334" s="1">
        <v>-0.29200000000000004</v>
      </c>
      <c r="U334">
        <v>75.099999999999994</v>
      </c>
      <c r="V334" s="21">
        <v>4427.4078499999996</v>
      </c>
      <c r="W334">
        <v>0.10079051383399218</v>
      </c>
      <c r="X334">
        <v>7.0592174818855877E-6</v>
      </c>
      <c r="Y334">
        <v>3.1254034894157484E-6</v>
      </c>
      <c r="Z334" s="22">
        <v>3.1254034894157483</v>
      </c>
      <c r="AA334" s="22">
        <v>10.703436607588177</v>
      </c>
      <c r="AB334">
        <v>31.959900000000001</v>
      </c>
      <c r="AC334" s="34">
        <v>56.6</v>
      </c>
      <c r="AD334" s="35">
        <v>445</v>
      </c>
      <c r="AE334">
        <v>7.0592174818855877</v>
      </c>
      <c r="AF334">
        <v>10.416666666666666</v>
      </c>
    </row>
    <row r="335" spans="1:32" x14ac:dyDescent="0.35">
      <c r="A335" s="2">
        <v>44792</v>
      </c>
      <c r="B335" s="6" t="s">
        <v>18</v>
      </c>
      <c r="C335" s="6" t="s">
        <v>214</v>
      </c>
      <c r="D335" t="s">
        <v>45</v>
      </c>
      <c r="E335" t="s">
        <v>46</v>
      </c>
      <c r="F335">
        <v>9</v>
      </c>
      <c r="G335" t="s">
        <v>29</v>
      </c>
      <c r="H335" t="s">
        <v>107</v>
      </c>
      <c r="I335" t="s">
        <v>417</v>
      </c>
      <c r="J335" t="s">
        <v>417</v>
      </c>
      <c r="K335" t="s">
        <v>207</v>
      </c>
      <c r="L335" s="1">
        <v>0.752</v>
      </c>
      <c r="M335">
        <v>17.86</v>
      </c>
      <c r="N335" s="1">
        <v>-1.786</v>
      </c>
      <c r="O335" t="s">
        <v>105</v>
      </c>
      <c r="P335">
        <v>0.63300000000000001</v>
      </c>
      <c r="Q335" s="1">
        <v>0.11899999999999999</v>
      </c>
      <c r="R335">
        <v>34.67</v>
      </c>
      <c r="S335" s="42">
        <v>-3.4670000000000001</v>
      </c>
      <c r="T335" s="1">
        <v>-1.681</v>
      </c>
      <c r="U335">
        <v>50.9</v>
      </c>
      <c r="V335" s="21">
        <v>2033.78585</v>
      </c>
      <c r="W335">
        <v>0.18799368088467613</v>
      </c>
      <c r="X335">
        <v>1.5206081149561188E-5</v>
      </c>
      <c r="Y335">
        <v>3.0925912675929277E-6</v>
      </c>
      <c r="Z335" s="22">
        <v>3.0925912675929279</v>
      </c>
      <c r="AA335" s="22">
        <v>1.839733056271819</v>
      </c>
      <c r="AB335">
        <v>34.301699999999997</v>
      </c>
      <c r="AC335" s="31">
        <v>45.4</v>
      </c>
      <c r="AD335" s="32">
        <v>650</v>
      </c>
      <c r="AE335">
        <v>15.206081149561188</v>
      </c>
      <c r="AF335">
        <v>8.2594820334704142</v>
      </c>
    </row>
    <row r="336" spans="1:32" x14ac:dyDescent="0.35">
      <c r="A336" s="2">
        <v>44779</v>
      </c>
      <c r="B336" s="6" t="s">
        <v>18</v>
      </c>
      <c r="C336" s="6" t="s">
        <v>196</v>
      </c>
      <c r="D336" t="s">
        <v>86</v>
      </c>
      <c r="E336" t="s">
        <v>46</v>
      </c>
      <c r="F336">
        <v>2</v>
      </c>
      <c r="G336" t="s">
        <v>30</v>
      </c>
      <c r="H336" t="s">
        <v>90</v>
      </c>
      <c r="I336" t="s">
        <v>400</v>
      </c>
      <c r="J336" t="s">
        <v>400</v>
      </c>
      <c r="K336" t="s">
        <v>150</v>
      </c>
      <c r="L336" s="1">
        <v>0.54600000000000004</v>
      </c>
      <c r="M336">
        <v>4.46</v>
      </c>
      <c r="N336" s="1">
        <v>-0.44600000000000001</v>
      </c>
      <c r="O336" s="6" t="s">
        <v>211</v>
      </c>
      <c r="P336">
        <v>0.59199999999999997</v>
      </c>
      <c r="Q336" s="1">
        <v>-4.599999999999993E-2</v>
      </c>
      <c r="R336">
        <v>4.32</v>
      </c>
      <c r="S336" s="42">
        <v>-0.43200000000000005</v>
      </c>
      <c r="T336" s="1">
        <v>1.3999999999999957E-2</v>
      </c>
      <c r="U336">
        <v>83.3</v>
      </c>
      <c r="V336" s="21">
        <v>5447.0286500000002</v>
      </c>
      <c r="W336">
        <v>8.4249084249084116E-2</v>
      </c>
      <c r="X336">
        <v>5.6613200706269429E-6</v>
      </c>
      <c r="Y336">
        <v>3.0837372621524982E-6</v>
      </c>
      <c r="Z336" s="22">
        <v>3.0837372621524981</v>
      </c>
      <c r="AA336" s="22">
        <v>220.2669472966077</v>
      </c>
      <c r="AB336">
        <v>31.516500000000001</v>
      </c>
      <c r="AC336" s="37">
        <v>57.9</v>
      </c>
      <c r="AD336" s="39">
        <v>680</v>
      </c>
      <c r="AE336">
        <v>5.6613200706269433</v>
      </c>
      <c r="AF336">
        <v>11.879363694819542</v>
      </c>
    </row>
    <row r="337" spans="1:32" x14ac:dyDescent="0.35">
      <c r="A337" s="2">
        <v>44792</v>
      </c>
      <c r="B337" s="6" t="s">
        <v>18</v>
      </c>
      <c r="C337" s="6" t="s">
        <v>214</v>
      </c>
      <c r="D337" t="s">
        <v>45</v>
      </c>
      <c r="E337" t="s">
        <v>46</v>
      </c>
      <c r="F337">
        <v>8</v>
      </c>
      <c r="G337" t="s">
        <v>22</v>
      </c>
      <c r="H337" t="s">
        <v>55</v>
      </c>
      <c r="I337" t="s">
        <v>435</v>
      </c>
      <c r="J337" t="s">
        <v>435</v>
      </c>
      <c r="K337" t="s">
        <v>226</v>
      </c>
      <c r="L337" s="1">
        <v>0.80800000000000005</v>
      </c>
      <c r="M337">
        <v>6.71</v>
      </c>
      <c r="N337" s="1">
        <v>-0.67100000000000004</v>
      </c>
      <c r="O337" t="s">
        <v>60</v>
      </c>
      <c r="P337">
        <v>0.61199999999999999</v>
      </c>
      <c r="Q337" s="1">
        <v>0.19600000000000006</v>
      </c>
      <c r="R337">
        <v>20.23</v>
      </c>
      <c r="S337" s="42">
        <v>-2.0230000000000001</v>
      </c>
      <c r="T337" s="1">
        <v>-1.3520000000000001</v>
      </c>
      <c r="U337">
        <v>36.4</v>
      </c>
      <c r="V337" s="21">
        <v>1040.0935999999999</v>
      </c>
      <c r="W337">
        <v>0.32026143790849682</v>
      </c>
      <c r="X337">
        <v>2.9297002260240756E-5</v>
      </c>
      <c r="Y337">
        <v>3.0471624550061944E-6</v>
      </c>
      <c r="Z337" s="22">
        <v>3.0471624550061946</v>
      </c>
      <c r="AA337" s="22">
        <v>2.2538183838803212</v>
      </c>
      <c r="AB337">
        <v>34.301699999999997</v>
      </c>
      <c r="AC337" s="36">
        <v>20.3</v>
      </c>
      <c r="AD337" s="31">
        <v>310</v>
      </c>
      <c r="AE337">
        <v>29.297002260240756</v>
      </c>
      <c r="AF337">
        <v>8.2594820334704142</v>
      </c>
    </row>
    <row r="338" spans="1:32" x14ac:dyDescent="0.35">
      <c r="A338" s="2">
        <v>44764</v>
      </c>
      <c r="B338" t="s">
        <v>18</v>
      </c>
      <c r="C338" t="s">
        <v>181</v>
      </c>
      <c r="D338" t="s">
        <v>45</v>
      </c>
      <c r="E338" t="s">
        <v>46</v>
      </c>
      <c r="F338">
        <v>1</v>
      </c>
      <c r="G338" t="s">
        <v>29</v>
      </c>
      <c r="H338" t="s">
        <v>54</v>
      </c>
      <c r="I338" t="s">
        <v>436</v>
      </c>
      <c r="J338" t="s">
        <v>436</v>
      </c>
      <c r="K338" t="s">
        <v>194</v>
      </c>
      <c r="L338" s="1">
        <v>0.68</v>
      </c>
      <c r="M338">
        <v>23.45</v>
      </c>
      <c r="N338" s="1">
        <v>-2.3449999999999998</v>
      </c>
      <c r="O338" t="s">
        <v>187</v>
      </c>
      <c r="P338">
        <v>0.58099999999999996</v>
      </c>
      <c r="Q338" s="1">
        <v>9.9000000000000088E-2</v>
      </c>
      <c r="R338" t="s">
        <v>103</v>
      </c>
      <c r="S338" s="42" t="s">
        <v>103</v>
      </c>
      <c r="T338" s="1" t="s">
        <v>103</v>
      </c>
      <c r="U338">
        <v>53.6</v>
      </c>
      <c r="V338" s="21">
        <v>2255.2736</v>
      </c>
      <c r="W338">
        <v>0.17039586919105007</v>
      </c>
      <c r="X338">
        <v>1.3473271674585239E-5</v>
      </c>
      <c r="Y338">
        <v>3.0385913913319884E-6</v>
      </c>
      <c r="Z338" s="22">
        <v>3.0385913913319884</v>
      </c>
      <c r="AA338" s="22" t="s">
        <v>103</v>
      </c>
      <c r="AB338">
        <v>34.764699999999998</v>
      </c>
      <c r="AC338" s="31">
        <v>37.700000000000003</v>
      </c>
      <c r="AD338" s="32">
        <v>480</v>
      </c>
      <c r="AE338">
        <v>13.47327167458524</v>
      </c>
      <c r="AF338">
        <v>7.1421578461796527</v>
      </c>
    </row>
    <row r="339" spans="1:32" x14ac:dyDescent="0.35">
      <c r="A339" s="2">
        <v>44721</v>
      </c>
      <c r="B339" t="s">
        <v>18</v>
      </c>
      <c r="C339" t="s">
        <v>19</v>
      </c>
      <c r="D339" t="s">
        <v>45</v>
      </c>
      <c r="E339" t="s">
        <v>46</v>
      </c>
      <c r="F339">
        <v>1</v>
      </c>
      <c r="G339" t="s">
        <v>28</v>
      </c>
      <c r="H339" t="s">
        <v>47</v>
      </c>
      <c r="I339" t="s">
        <v>433</v>
      </c>
      <c r="J339" t="s">
        <v>433</v>
      </c>
      <c r="K339" t="s">
        <v>23</v>
      </c>
      <c r="L339" s="1">
        <v>1.0620000000000001</v>
      </c>
      <c r="M339">
        <v>6.84</v>
      </c>
      <c r="N339" s="1">
        <v>-0.68399999999999994</v>
      </c>
      <c r="O339" t="s">
        <v>48</v>
      </c>
      <c r="P339">
        <v>0.90400000000000003</v>
      </c>
      <c r="Q339" s="1">
        <v>0.15800000000000003</v>
      </c>
      <c r="R339">
        <v>13.34</v>
      </c>
      <c r="S339" s="42">
        <v>-1.3340000000000001</v>
      </c>
      <c r="T339" s="1">
        <v>-0.65000000000000013</v>
      </c>
      <c r="U339">
        <v>52.65</v>
      </c>
      <c r="V339" s="21">
        <v>2176.0376624999999</v>
      </c>
      <c r="W339">
        <v>0.17477876106194692</v>
      </c>
      <c r="X339">
        <v>1.390114257119425E-5</v>
      </c>
      <c r="Y339">
        <v>3.0249409786700774E-6</v>
      </c>
      <c r="Z339" s="22">
        <v>3.0249409786700774</v>
      </c>
      <c r="AA339" s="22">
        <v>4.6537553518001182</v>
      </c>
      <c r="AB339">
        <v>24.548100000000002</v>
      </c>
      <c r="AC339" s="31">
        <v>33.200000000000003</v>
      </c>
      <c r="AD339" s="32">
        <v>460</v>
      </c>
      <c r="AE339">
        <v>13.901142571194249</v>
      </c>
      <c r="AF339">
        <v>10.346666666666668</v>
      </c>
    </row>
    <row r="340" spans="1:32" x14ac:dyDescent="0.35">
      <c r="A340" s="2">
        <v>44779</v>
      </c>
      <c r="B340" s="6" t="s">
        <v>18</v>
      </c>
      <c r="C340" s="6" t="s">
        <v>196</v>
      </c>
      <c r="D340" t="s">
        <v>20</v>
      </c>
      <c r="E340" t="s">
        <v>21</v>
      </c>
      <c r="F340">
        <v>7</v>
      </c>
      <c r="G340" t="s">
        <v>30</v>
      </c>
      <c r="H340" t="s">
        <v>85</v>
      </c>
      <c r="I340" t="s">
        <v>489</v>
      </c>
      <c r="J340" t="s">
        <v>489</v>
      </c>
      <c r="K340" t="s">
        <v>117</v>
      </c>
      <c r="L340" s="1">
        <v>0.69199999999999995</v>
      </c>
      <c r="M340">
        <v>5.94</v>
      </c>
      <c r="N340" s="1">
        <v>-0.59400000000000008</v>
      </c>
      <c r="O340" s="6" t="s">
        <v>213</v>
      </c>
      <c r="P340">
        <v>0.77100000000000002</v>
      </c>
      <c r="Q340" s="1">
        <v>-7.900000000000007E-2</v>
      </c>
      <c r="R340">
        <v>5.38</v>
      </c>
      <c r="S340" s="42">
        <v>-0.53800000000000003</v>
      </c>
      <c r="T340" s="1">
        <v>5.600000000000005E-2</v>
      </c>
      <c r="U340">
        <v>68.05</v>
      </c>
      <c r="V340" s="21">
        <v>3635.1799624999999</v>
      </c>
      <c r="W340">
        <v>0.11416184971098277</v>
      </c>
      <c r="X340">
        <v>8.2291562496991197E-6</v>
      </c>
      <c r="Y340">
        <v>2.9914463907187886E-6</v>
      </c>
      <c r="Z340" s="22">
        <v>2.9914463907187887</v>
      </c>
      <c r="AA340" s="22">
        <v>53.418685548549753</v>
      </c>
      <c r="AB340">
        <v>31.516500000000001</v>
      </c>
      <c r="AC340" s="31">
        <v>64.8</v>
      </c>
      <c r="AD340" s="32">
        <v>512</v>
      </c>
      <c r="AE340">
        <v>8.2291562496991197</v>
      </c>
      <c r="AF340">
        <v>13.38048963335333</v>
      </c>
    </row>
    <row r="341" spans="1:32" x14ac:dyDescent="0.35">
      <c r="A341" s="2">
        <v>44750</v>
      </c>
      <c r="B341" t="s">
        <v>18</v>
      </c>
      <c r="C341" t="s">
        <v>155</v>
      </c>
      <c r="D341" t="s">
        <v>123</v>
      </c>
      <c r="E341" t="s">
        <v>21</v>
      </c>
      <c r="F341">
        <v>13</v>
      </c>
      <c r="G341" t="s">
        <v>25</v>
      </c>
      <c r="H341" t="s">
        <v>68</v>
      </c>
      <c r="I341" t="s">
        <v>469</v>
      </c>
      <c r="J341" t="s">
        <v>469</v>
      </c>
      <c r="K341" t="s">
        <v>169</v>
      </c>
      <c r="L341" s="1">
        <v>0.78200000000000003</v>
      </c>
      <c r="M341">
        <v>8.57</v>
      </c>
      <c r="N341" s="1">
        <v>-0.85699999999999998</v>
      </c>
      <c r="O341" t="s">
        <v>180</v>
      </c>
      <c r="P341">
        <v>0.63800000000000001</v>
      </c>
      <c r="Q341" s="1">
        <v>0.14400000000000002</v>
      </c>
      <c r="R341">
        <v>11.87</v>
      </c>
      <c r="S341" s="42">
        <v>-1.1869999999999998</v>
      </c>
      <c r="T341" s="1">
        <v>-0.32999999999999985</v>
      </c>
      <c r="U341">
        <v>44.5</v>
      </c>
      <c r="V341" s="21">
        <v>1554.4962500000001</v>
      </c>
      <c r="W341">
        <v>0.22570532915360503</v>
      </c>
      <c r="X341">
        <v>1.9043945662972619E-5</v>
      </c>
      <c r="Y341">
        <v>2.9603742118294699E-6</v>
      </c>
      <c r="Z341" s="22">
        <v>2.9603742118294698</v>
      </c>
      <c r="AA341" s="22">
        <v>8.9708309449377914</v>
      </c>
      <c r="AB341">
        <v>33.388599999999997</v>
      </c>
      <c r="AC341" s="31">
        <v>33.9</v>
      </c>
      <c r="AD341" s="32">
        <v>590</v>
      </c>
      <c r="AE341">
        <v>19.043945662972618</v>
      </c>
      <c r="AF341">
        <v>10.019670781892938</v>
      </c>
    </row>
    <row r="342" spans="1:32" x14ac:dyDescent="0.35">
      <c r="A342" s="2">
        <v>44776</v>
      </c>
      <c r="B342" t="s">
        <v>18</v>
      </c>
      <c r="C342" t="s">
        <v>196</v>
      </c>
      <c r="D342" t="s">
        <v>109</v>
      </c>
      <c r="E342" t="s">
        <v>21</v>
      </c>
      <c r="F342">
        <v>10</v>
      </c>
      <c r="G342" t="s">
        <v>28</v>
      </c>
      <c r="H342" t="s">
        <v>90</v>
      </c>
      <c r="I342" t="s">
        <v>443</v>
      </c>
      <c r="J342" t="s">
        <v>443</v>
      </c>
      <c r="K342" t="s">
        <v>134</v>
      </c>
      <c r="L342" s="1">
        <v>0.94499999999999995</v>
      </c>
      <c r="M342">
        <v>5.32</v>
      </c>
      <c r="N342" s="1">
        <v>-0.53200000000000003</v>
      </c>
      <c r="O342" t="s">
        <v>202</v>
      </c>
      <c r="P342">
        <v>0.80900000000000005</v>
      </c>
      <c r="Q342" s="1">
        <v>0.1359999999999999</v>
      </c>
      <c r="R342">
        <v>12.91</v>
      </c>
      <c r="S342" s="42">
        <v>-1.2909999999999999</v>
      </c>
      <c r="T342" s="1">
        <v>-0.7589999999999999</v>
      </c>
      <c r="U342">
        <v>53.3</v>
      </c>
      <c r="V342" s="21">
        <v>2230.0986499999999</v>
      </c>
      <c r="W342">
        <v>0.16810877626699616</v>
      </c>
      <c r="X342">
        <v>1.3251002243011616E-5</v>
      </c>
      <c r="Y342">
        <v>2.9551042213287177E-6</v>
      </c>
      <c r="Z342" s="22">
        <v>2.9551042213287175</v>
      </c>
      <c r="AA342" s="22">
        <v>3.8934179464146483</v>
      </c>
      <c r="AB342">
        <v>28.545300000000001</v>
      </c>
      <c r="AC342" s="31">
        <v>75.900000000000006</v>
      </c>
      <c r="AD342" s="32">
        <v>610</v>
      </c>
      <c r="AE342">
        <v>13.251002243011616</v>
      </c>
      <c r="AF342">
        <v>15.665264505802318</v>
      </c>
    </row>
    <row r="343" spans="1:32" x14ac:dyDescent="0.35">
      <c r="A343" s="2">
        <v>44790</v>
      </c>
      <c r="B343" s="6" t="s">
        <v>18</v>
      </c>
      <c r="C343" s="6" t="s">
        <v>214</v>
      </c>
      <c r="D343" t="s">
        <v>133</v>
      </c>
      <c r="E343" t="s">
        <v>46</v>
      </c>
      <c r="F343">
        <v>11</v>
      </c>
      <c r="G343" t="s">
        <v>33</v>
      </c>
      <c r="H343" t="s">
        <v>89</v>
      </c>
      <c r="I343" t="s">
        <v>478</v>
      </c>
      <c r="J343" t="s">
        <v>478</v>
      </c>
      <c r="K343" t="s">
        <v>188</v>
      </c>
      <c r="L343" s="1">
        <v>0.65600000000000003</v>
      </c>
      <c r="M343">
        <v>21.46</v>
      </c>
      <c r="N343" s="1">
        <v>-2.1459999999999999</v>
      </c>
      <c r="O343" t="s">
        <v>218</v>
      </c>
      <c r="P343">
        <v>0.71799999999999997</v>
      </c>
      <c r="Q343" s="1">
        <v>-6.1999999999999944E-2</v>
      </c>
      <c r="R343">
        <v>24.32</v>
      </c>
      <c r="S343" s="42">
        <v>-2.4319999999999999</v>
      </c>
      <c r="T343" s="1">
        <v>-0.28600000000000003</v>
      </c>
      <c r="U343">
        <v>75.5</v>
      </c>
      <c r="V343" s="21">
        <v>4474.69625</v>
      </c>
      <c r="W343">
        <v>9.4512195121951137E-2</v>
      </c>
      <c r="X343">
        <v>6.5218755128048366E-6</v>
      </c>
      <c r="Y343">
        <v>2.9183411900114627E-6</v>
      </c>
      <c r="Z343" s="22">
        <v>2.9183411900114629</v>
      </c>
      <c r="AA343" s="22">
        <v>10.203990174865254</v>
      </c>
      <c r="AB343">
        <v>32.178800000000003</v>
      </c>
      <c r="AC343" s="34">
        <v>70.599999999999994</v>
      </c>
      <c r="AD343" s="35">
        <v>700</v>
      </c>
      <c r="AE343">
        <v>6.5218755128048365</v>
      </c>
      <c r="AF343">
        <v>7.6209545755722603</v>
      </c>
    </row>
    <row r="344" spans="1:32" x14ac:dyDescent="0.35">
      <c r="A344" s="2">
        <v>44735</v>
      </c>
      <c r="B344" t="s">
        <v>18</v>
      </c>
      <c r="C344" t="s">
        <v>141</v>
      </c>
      <c r="D344" t="s">
        <v>86</v>
      </c>
      <c r="E344" t="s">
        <v>46</v>
      </c>
      <c r="F344">
        <v>2</v>
      </c>
      <c r="G344" t="s">
        <v>37</v>
      </c>
      <c r="H344" t="s">
        <v>97</v>
      </c>
      <c r="I344" t="s">
        <v>406</v>
      </c>
      <c r="J344" t="s">
        <v>406</v>
      </c>
      <c r="K344" t="s">
        <v>152</v>
      </c>
      <c r="L344" s="1">
        <v>0.80800000000000005</v>
      </c>
      <c r="M344">
        <v>11.51</v>
      </c>
      <c r="N344" s="1">
        <v>-1.151</v>
      </c>
      <c r="O344" t="s">
        <v>146</v>
      </c>
      <c r="P344">
        <v>0.68300000000000005</v>
      </c>
      <c r="Q344" s="1">
        <v>0.125</v>
      </c>
      <c r="S344" s="44" t="s">
        <v>50</v>
      </c>
      <c r="T344" s="1" t="s">
        <v>103</v>
      </c>
      <c r="U344">
        <v>50.2</v>
      </c>
      <c r="V344" s="21">
        <v>1978.2314000000003</v>
      </c>
      <c r="W344">
        <v>0.1830161054172767</v>
      </c>
      <c r="X344">
        <v>1.4711985939704169E-5</v>
      </c>
      <c r="Y344">
        <v>2.9103712542281299E-6</v>
      </c>
      <c r="Z344" s="22">
        <v>2.9103712542281301</v>
      </c>
      <c r="AA344" s="22" t="s">
        <v>103</v>
      </c>
      <c r="AB344">
        <v>33.261499999999998</v>
      </c>
      <c r="AC344" s="37">
        <v>39.1</v>
      </c>
      <c r="AD344" s="35">
        <v>510</v>
      </c>
      <c r="AE344">
        <v>14.711985939704169</v>
      </c>
      <c r="AF344">
        <v>11.388095238095239</v>
      </c>
    </row>
    <row r="345" spans="1:32" x14ac:dyDescent="0.35">
      <c r="A345" s="2">
        <v>44723</v>
      </c>
      <c r="B345" t="s">
        <v>18</v>
      </c>
      <c r="C345" t="s">
        <v>19</v>
      </c>
      <c r="D345" t="s">
        <v>133</v>
      </c>
      <c r="E345" t="s">
        <v>46</v>
      </c>
      <c r="F345">
        <v>13</v>
      </c>
      <c r="G345" t="s">
        <v>43</v>
      </c>
      <c r="H345" t="s">
        <v>121</v>
      </c>
      <c r="I345" t="s">
        <v>483</v>
      </c>
      <c r="J345" t="s">
        <v>483</v>
      </c>
      <c r="K345" t="s">
        <v>138</v>
      </c>
      <c r="L345" s="1">
        <v>0.85399999999999998</v>
      </c>
      <c r="M345">
        <v>5.58</v>
      </c>
      <c r="N345" s="1">
        <v>-0.55800000000000005</v>
      </c>
      <c r="O345" t="s">
        <v>139</v>
      </c>
      <c r="P345">
        <v>0.91500000000000004</v>
      </c>
      <c r="Q345" s="1">
        <v>-6.1000000000000054E-2</v>
      </c>
      <c r="R345">
        <v>9.51</v>
      </c>
      <c r="S345" s="42">
        <v>-0.95099999999999996</v>
      </c>
      <c r="T345" s="1">
        <v>-0.3929999999999999</v>
      </c>
      <c r="U345">
        <v>89.35</v>
      </c>
      <c r="V345" s="21">
        <v>6266.9866624999995</v>
      </c>
      <c r="W345">
        <v>7.1428571428571494E-2</v>
      </c>
      <c r="X345">
        <v>4.6202273801033669E-6</v>
      </c>
      <c r="Y345">
        <v>2.8954903368825115E-6</v>
      </c>
      <c r="Z345" s="22">
        <v>2.8954903368825113</v>
      </c>
      <c r="AA345" s="22">
        <v>7.3676598902862898</v>
      </c>
      <c r="AB345">
        <v>31.959900000000001</v>
      </c>
      <c r="AC345" s="34">
        <v>90</v>
      </c>
      <c r="AD345" s="35">
        <v>735</v>
      </c>
      <c r="AE345">
        <v>4.6202273801033664</v>
      </c>
      <c r="AF345">
        <v>10.416666666666666</v>
      </c>
    </row>
    <row r="346" spans="1:32" x14ac:dyDescent="0.35">
      <c r="A346" s="2">
        <v>44748</v>
      </c>
      <c r="B346" t="s">
        <v>18</v>
      </c>
      <c r="C346" t="s">
        <v>155</v>
      </c>
      <c r="D346" t="s">
        <v>45</v>
      </c>
      <c r="E346" t="s">
        <v>46</v>
      </c>
      <c r="F346">
        <v>11</v>
      </c>
      <c r="G346" t="s">
        <v>22</v>
      </c>
      <c r="H346" t="s">
        <v>55</v>
      </c>
      <c r="I346" t="s">
        <v>435</v>
      </c>
      <c r="J346" t="s">
        <v>435</v>
      </c>
      <c r="K346" t="s">
        <v>171</v>
      </c>
      <c r="L346" s="1">
        <v>0.78800000000000003</v>
      </c>
      <c r="M346">
        <v>14.53</v>
      </c>
      <c r="N346" s="1">
        <v>-1.4529999999999998</v>
      </c>
      <c r="O346" t="s">
        <v>112</v>
      </c>
      <c r="P346">
        <v>0.60299999999999998</v>
      </c>
      <c r="Q346" s="1">
        <v>0.18500000000000005</v>
      </c>
      <c r="R346">
        <v>23.26</v>
      </c>
      <c r="S346" s="42">
        <v>-2.3260000000000001</v>
      </c>
      <c r="T346" s="1">
        <v>-0.87300000000000022</v>
      </c>
      <c r="U346">
        <v>36.4</v>
      </c>
      <c r="V346" s="21">
        <v>1040.0935999999999</v>
      </c>
      <c r="W346">
        <v>0.30679933665008302</v>
      </c>
      <c r="X346">
        <v>2.7788477173551485E-5</v>
      </c>
      <c r="Y346">
        <v>2.8902617261956989E-6</v>
      </c>
      <c r="Z346" s="22">
        <v>2.8902617261956989</v>
      </c>
      <c r="AA346" s="22">
        <v>3.310723626799196</v>
      </c>
      <c r="AB346">
        <v>33.4651</v>
      </c>
      <c r="AC346" s="31">
        <v>20.3</v>
      </c>
      <c r="AD346" s="32">
        <v>310</v>
      </c>
      <c r="AE346">
        <v>27.788477173551485</v>
      </c>
      <c r="AF346" s="48">
        <v>7.6280448717948737</v>
      </c>
    </row>
    <row r="347" spans="1:32" x14ac:dyDescent="0.35">
      <c r="A347" s="2">
        <v>44733</v>
      </c>
      <c r="B347" t="s">
        <v>18</v>
      </c>
      <c r="C347" t="s">
        <v>141</v>
      </c>
      <c r="D347" t="s">
        <v>123</v>
      </c>
      <c r="E347" t="s">
        <v>21</v>
      </c>
      <c r="F347">
        <v>5</v>
      </c>
      <c r="G347" t="s">
        <v>26</v>
      </c>
      <c r="H347" t="s">
        <v>92</v>
      </c>
      <c r="I347" t="s">
        <v>463</v>
      </c>
      <c r="J347" t="s">
        <v>463</v>
      </c>
      <c r="K347" t="s">
        <v>145</v>
      </c>
      <c r="L347" s="1">
        <v>0.67900000000000005</v>
      </c>
      <c r="M347">
        <v>4.5199999999999996</v>
      </c>
      <c r="N347" s="1">
        <v>-0.45199999999999996</v>
      </c>
      <c r="O347" t="s">
        <v>146</v>
      </c>
      <c r="P347">
        <v>0.53800000000000003</v>
      </c>
      <c r="Q347" s="1">
        <v>0.14100000000000001</v>
      </c>
      <c r="R347">
        <v>14.83</v>
      </c>
      <c r="S347" s="42">
        <v>-1.4830000000000001</v>
      </c>
      <c r="T347" s="1">
        <v>-1.0310000000000001</v>
      </c>
      <c r="U347">
        <v>39.85</v>
      </c>
      <c r="V347" s="21">
        <v>1246.5976625000001</v>
      </c>
      <c r="W347">
        <v>0.26208178438661711</v>
      </c>
      <c r="X347">
        <v>2.2889837404745431E-5</v>
      </c>
      <c r="Y347">
        <v>2.8534417803760725E-6</v>
      </c>
      <c r="Z347" s="22">
        <v>2.8534417803760723</v>
      </c>
      <c r="AA347" s="22">
        <v>2.7676447918293618</v>
      </c>
      <c r="AB347">
        <v>30.972899999999999</v>
      </c>
      <c r="AC347" s="31">
        <v>37.4</v>
      </c>
      <c r="AD347" s="32">
        <v>677</v>
      </c>
      <c r="AE347">
        <v>22.889837404745432</v>
      </c>
      <c r="AF347">
        <v>14.820634920634921</v>
      </c>
    </row>
    <row r="348" spans="1:32" x14ac:dyDescent="0.35">
      <c r="A348" s="2">
        <v>44762</v>
      </c>
      <c r="B348" t="s">
        <v>18</v>
      </c>
      <c r="C348" t="s">
        <v>181</v>
      </c>
      <c r="D348" t="s">
        <v>20</v>
      </c>
      <c r="E348" t="s">
        <v>21</v>
      </c>
      <c r="F348">
        <v>14</v>
      </c>
      <c r="G348" t="s">
        <v>25</v>
      </c>
      <c r="H348" t="s">
        <v>74</v>
      </c>
      <c r="I348" t="s">
        <v>490</v>
      </c>
      <c r="J348" t="s">
        <v>490</v>
      </c>
      <c r="K348" t="s">
        <v>184</v>
      </c>
      <c r="L348" s="1">
        <v>0.71199999999999997</v>
      </c>
      <c r="M348">
        <v>11.07</v>
      </c>
      <c r="N348" s="1">
        <v>-1.107</v>
      </c>
      <c r="O348" t="s">
        <v>185</v>
      </c>
      <c r="P348">
        <v>0.623</v>
      </c>
      <c r="Q348" s="1">
        <v>8.8999999999999968E-2</v>
      </c>
      <c r="R348">
        <v>7.19</v>
      </c>
      <c r="S348" s="42">
        <v>-0.71900000000000008</v>
      </c>
      <c r="T348" s="1">
        <v>0.3879999999999999</v>
      </c>
      <c r="U348">
        <v>57.585000000000001</v>
      </c>
      <c r="V348" s="21">
        <v>2603.085296625</v>
      </c>
      <c r="W348">
        <v>0.14285714285714279</v>
      </c>
      <c r="X348">
        <v>1.0845042895807869E-5</v>
      </c>
      <c r="Y348">
        <v>2.8230571703344878E-6</v>
      </c>
      <c r="Z348" s="22">
        <v>2.8230571703344878</v>
      </c>
      <c r="AA348" s="22">
        <v>7.2759205420991968</v>
      </c>
      <c r="AB348">
        <v>34.903799999999997</v>
      </c>
      <c r="AC348" s="31">
        <v>40</v>
      </c>
      <c r="AD348" s="32">
        <v>540</v>
      </c>
      <c r="AE348">
        <v>10.84504289580787</v>
      </c>
      <c r="AF348">
        <v>11.020894580054243</v>
      </c>
    </row>
    <row r="349" spans="1:32" x14ac:dyDescent="0.35">
      <c r="A349" s="2">
        <v>44791</v>
      </c>
      <c r="B349" s="6" t="s">
        <v>18</v>
      </c>
      <c r="C349" s="6" t="s">
        <v>214</v>
      </c>
      <c r="D349" t="s">
        <v>86</v>
      </c>
      <c r="E349" t="s">
        <v>46</v>
      </c>
      <c r="F349">
        <v>10</v>
      </c>
      <c r="G349" t="s">
        <v>37</v>
      </c>
      <c r="H349" t="s">
        <v>97</v>
      </c>
      <c r="I349" t="s">
        <v>406</v>
      </c>
      <c r="J349" t="s">
        <v>406</v>
      </c>
      <c r="K349" t="s">
        <v>23</v>
      </c>
      <c r="L349" s="1">
        <v>0.71799999999999997</v>
      </c>
      <c r="M349">
        <v>10.029999999999999</v>
      </c>
      <c r="N349" s="1">
        <v>-1.0029999999999999</v>
      </c>
      <c r="O349" t="s">
        <v>224</v>
      </c>
      <c r="P349">
        <v>0.61</v>
      </c>
      <c r="Q349" s="1">
        <v>0.10799999999999998</v>
      </c>
      <c r="R349">
        <v>25.95</v>
      </c>
      <c r="S349" s="42">
        <v>-2.5949999999999998</v>
      </c>
      <c r="T349" s="1">
        <v>-1.5919999999999999</v>
      </c>
      <c r="U349">
        <v>50.2</v>
      </c>
      <c r="V349" s="21">
        <v>1978.2314000000003</v>
      </c>
      <c r="W349">
        <v>0.17704918032786884</v>
      </c>
      <c r="X349">
        <v>1.4123768076817111E-5</v>
      </c>
      <c r="Y349">
        <v>2.7940081495877224E-6</v>
      </c>
      <c r="Z349" s="22">
        <v>2.7940081495877225</v>
      </c>
      <c r="AA349" s="22">
        <v>1.7550302447159063</v>
      </c>
      <c r="AB349">
        <v>28.894600000000001</v>
      </c>
      <c r="AC349" s="37">
        <v>39.1</v>
      </c>
      <c r="AD349" s="35">
        <v>510</v>
      </c>
      <c r="AE349">
        <v>14.123768076817111</v>
      </c>
      <c r="AF349">
        <v>11.459908061879579</v>
      </c>
    </row>
    <row r="350" spans="1:32" x14ac:dyDescent="0.35">
      <c r="A350" s="2">
        <v>44722</v>
      </c>
      <c r="B350" t="s">
        <v>18</v>
      </c>
      <c r="C350" t="s">
        <v>19</v>
      </c>
      <c r="D350" t="s">
        <v>123</v>
      </c>
      <c r="E350" t="s">
        <v>21</v>
      </c>
      <c r="F350">
        <v>8</v>
      </c>
      <c r="G350" t="s">
        <v>22</v>
      </c>
      <c r="H350" t="s">
        <v>96</v>
      </c>
      <c r="I350" t="s">
        <v>459</v>
      </c>
      <c r="J350" t="s">
        <v>459</v>
      </c>
      <c r="K350" t="s">
        <v>125</v>
      </c>
      <c r="L350" s="1">
        <v>0.81399999999999995</v>
      </c>
      <c r="M350">
        <v>2.2400000000000002</v>
      </c>
      <c r="N350" s="1">
        <v>-0.22400000000000003</v>
      </c>
      <c r="O350" t="s">
        <v>126</v>
      </c>
      <c r="P350">
        <v>0.64700000000000002</v>
      </c>
      <c r="Q350" s="1">
        <v>0.16699999999999993</v>
      </c>
      <c r="R350">
        <v>7.85</v>
      </c>
      <c r="S350" s="42">
        <v>-0.78499999999999992</v>
      </c>
      <c r="T350" s="1">
        <v>-0.56099999999999994</v>
      </c>
      <c r="U350">
        <v>39.5</v>
      </c>
      <c r="V350" s="21">
        <v>1224.7962500000001</v>
      </c>
      <c r="W350">
        <v>0.25811437403400295</v>
      </c>
      <c r="X350">
        <v>2.2464035039880977E-5</v>
      </c>
      <c r="Y350">
        <v>2.7513865876714822E-6</v>
      </c>
      <c r="Z350" s="22">
        <v>2.7513865876714823</v>
      </c>
      <c r="AA350" s="22">
        <v>4.9044324200917693</v>
      </c>
      <c r="AB350">
        <v>27.385200000000001</v>
      </c>
      <c r="AC350" s="31">
        <v>12.9</v>
      </c>
      <c r="AD350" s="32">
        <v>270</v>
      </c>
      <c r="AE350">
        <v>22.464035039880976</v>
      </c>
      <c r="AF350">
        <v>16.475333333333335</v>
      </c>
    </row>
    <row r="351" spans="1:32" x14ac:dyDescent="0.35">
      <c r="A351" s="2">
        <v>44776</v>
      </c>
      <c r="B351" t="s">
        <v>18</v>
      </c>
      <c r="C351" t="s">
        <v>196</v>
      </c>
      <c r="D351" t="s">
        <v>133</v>
      </c>
      <c r="E351" t="s">
        <v>46</v>
      </c>
      <c r="F351">
        <v>4</v>
      </c>
      <c r="G351" t="s">
        <v>22</v>
      </c>
      <c r="H351" t="s">
        <v>102</v>
      </c>
      <c r="I351" t="s">
        <v>473</v>
      </c>
      <c r="J351" t="s">
        <v>473</v>
      </c>
      <c r="K351" t="s">
        <v>199</v>
      </c>
      <c r="L351" s="1">
        <v>0.74199999999999999</v>
      </c>
      <c r="M351">
        <v>3.88</v>
      </c>
      <c r="N351" s="1">
        <v>-0.38800000000000001</v>
      </c>
      <c r="O351" t="s">
        <v>200</v>
      </c>
      <c r="P351">
        <v>0.63700000000000001</v>
      </c>
      <c r="Q351" s="1">
        <v>0.10499999999999998</v>
      </c>
      <c r="R351">
        <v>11.61</v>
      </c>
      <c r="S351" s="42">
        <v>-1.161</v>
      </c>
      <c r="T351" s="1">
        <v>-0.77300000000000002</v>
      </c>
      <c r="U351">
        <v>51.75</v>
      </c>
      <c r="V351" s="21">
        <v>2102.2790625000002</v>
      </c>
      <c r="W351">
        <v>0.1648351648351648</v>
      </c>
      <c r="X351">
        <v>1.293407417827686E-5</v>
      </c>
      <c r="Y351">
        <v>2.7191033337813337E-6</v>
      </c>
      <c r="Z351" s="22">
        <v>2.7191033337813337</v>
      </c>
      <c r="AA351" s="22">
        <v>3.5175981032100045</v>
      </c>
      <c r="AB351">
        <v>28.545300000000001</v>
      </c>
      <c r="AC351" s="34">
        <v>12.1</v>
      </c>
      <c r="AD351" s="35">
        <v>290</v>
      </c>
      <c r="AE351">
        <v>12.934074178276861</v>
      </c>
      <c r="AF351">
        <v>8.0311143168665637</v>
      </c>
    </row>
    <row r="352" spans="1:32" x14ac:dyDescent="0.35">
      <c r="A352" s="9">
        <v>44790</v>
      </c>
      <c r="B352" s="4" t="s">
        <v>18</v>
      </c>
      <c r="C352" s="4" t="s">
        <v>214</v>
      </c>
      <c r="D352" s="4" t="s">
        <v>123</v>
      </c>
      <c r="E352" t="s">
        <v>21</v>
      </c>
      <c r="F352" s="4">
        <v>7</v>
      </c>
      <c r="G352" s="4" t="s">
        <v>39</v>
      </c>
      <c r="H352" s="4" t="s">
        <v>131</v>
      </c>
      <c r="I352" t="s">
        <v>455</v>
      </c>
      <c r="J352" t="s">
        <v>455</v>
      </c>
      <c r="K352" s="4" t="s">
        <v>69</v>
      </c>
      <c r="L352" s="3">
        <v>0.71299999999999997</v>
      </c>
      <c r="M352" s="4">
        <v>16.78</v>
      </c>
      <c r="N352" s="1">
        <v>-1.6780000000000002</v>
      </c>
      <c r="O352" s="4" t="s">
        <v>129</v>
      </c>
      <c r="P352" s="4">
        <v>0.76500000000000001</v>
      </c>
      <c r="Q352" s="1">
        <v>-5.2000000000000046E-2</v>
      </c>
      <c r="R352" s="4">
        <v>10.57</v>
      </c>
      <c r="S352" s="42">
        <v>-1.0569999999999999</v>
      </c>
      <c r="T352" s="1">
        <v>0.62100000000000022</v>
      </c>
      <c r="U352">
        <v>84.55</v>
      </c>
      <c r="V352" s="21">
        <v>5611.7314624999999</v>
      </c>
      <c r="W352">
        <v>7.2931276297335271E-2</v>
      </c>
      <c r="X352">
        <v>4.7401694411933094E-6</v>
      </c>
      <c r="Y352">
        <v>2.6600557990725539E-6</v>
      </c>
      <c r="Z352" s="22">
        <v>2.6600557990725537</v>
      </c>
      <c r="AA352" s="22">
        <v>4.28350370221023</v>
      </c>
      <c r="AB352">
        <v>32.178800000000003</v>
      </c>
      <c r="AC352" s="31">
        <v>90</v>
      </c>
      <c r="AD352" s="32">
        <v>650</v>
      </c>
      <c r="AE352">
        <v>4.7401694411933093</v>
      </c>
      <c r="AF352">
        <v>11.310295975498345</v>
      </c>
    </row>
    <row r="353" spans="1:33" x14ac:dyDescent="0.35">
      <c r="A353" s="2">
        <v>44764</v>
      </c>
      <c r="B353" t="s">
        <v>18</v>
      </c>
      <c r="C353" t="s">
        <v>181</v>
      </c>
      <c r="D353" t="s">
        <v>133</v>
      </c>
      <c r="E353" t="s">
        <v>46</v>
      </c>
      <c r="F353">
        <v>3</v>
      </c>
      <c r="G353" t="s">
        <v>22</v>
      </c>
      <c r="H353" t="s">
        <v>102</v>
      </c>
      <c r="I353" t="s">
        <v>473</v>
      </c>
      <c r="J353" t="s">
        <v>473</v>
      </c>
      <c r="K353" t="s">
        <v>191</v>
      </c>
      <c r="L353" s="1">
        <v>0.79200000000000004</v>
      </c>
      <c r="M353">
        <v>29.21</v>
      </c>
      <c r="N353" s="1">
        <v>-2.9210000000000003</v>
      </c>
      <c r="O353" t="s">
        <v>192</v>
      </c>
      <c r="P353">
        <v>0.68300000000000005</v>
      </c>
      <c r="Q353" s="1">
        <v>0.10899999999999999</v>
      </c>
      <c r="R353">
        <v>41.23</v>
      </c>
      <c r="S353" s="42">
        <v>-4.1229999999999993</v>
      </c>
      <c r="T353" s="1">
        <v>-1.2019999999999991</v>
      </c>
      <c r="U353">
        <v>51.75</v>
      </c>
      <c r="V353" s="21">
        <v>2102.2790625000002</v>
      </c>
      <c r="W353">
        <v>0.15959004392386528</v>
      </c>
      <c r="X353">
        <v>1.2429312123957316E-5</v>
      </c>
      <c r="Y353">
        <v>2.6129882639472874E-6</v>
      </c>
      <c r="Z353" s="22">
        <v>2.6129882639472877</v>
      </c>
      <c r="AA353" s="22">
        <v>2.173867108109226</v>
      </c>
      <c r="AB353">
        <v>34.764699999999998</v>
      </c>
      <c r="AC353" s="34">
        <v>12.1</v>
      </c>
      <c r="AD353" s="35">
        <v>290</v>
      </c>
      <c r="AE353">
        <v>12.429312123957317</v>
      </c>
      <c r="AF353">
        <v>6.5184028628141686</v>
      </c>
    </row>
    <row r="354" spans="1:33" x14ac:dyDescent="0.35">
      <c r="A354" s="2">
        <v>44792</v>
      </c>
      <c r="B354" s="6" t="s">
        <v>18</v>
      </c>
      <c r="C354" s="6" t="s">
        <v>214</v>
      </c>
      <c r="D354" t="s">
        <v>45</v>
      </c>
      <c r="E354" t="s">
        <v>46</v>
      </c>
      <c r="F354">
        <v>3</v>
      </c>
      <c r="G354" t="s">
        <v>94</v>
      </c>
      <c r="H354" t="s">
        <v>36</v>
      </c>
      <c r="I354" t="s">
        <v>411</v>
      </c>
      <c r="J354" t="s">
        <v>411</v>
      </c>
      <c r="K354" t="s">
        <v>226</v>
      </c>
      <c r="L354" s="1">
        <v>0.85199999999999998</v>
      </c>
      <c r="M354">
        <v>4.5599999999999996</v>
      </c>
      <c r="N354" s="1">
        <v>-0.45599999999999996</v>
      </c>
      <c r="O354" t="s">
        <v>60</v>
      </c>
      <c r="P354">
        <v>0.67100000000000004</v>
      </c>
      <c r="Q354" s="1">
        <v>0.18099999999999994</v>
      </c>
      <c r="R354">
        <v>6.76</v>
      </c>
      <c r="S354" s="42">
        <v>-0.67599999999999993</v>
      </c>
      <c r="T354" s="1">
        <v>-0.21999999999999997</v>
      </c>
      <c r="U354">
        <v>37.450000000000003</v>
      </c>
      <c r="V354" s="21">
        <v>1100.9644625000003</v>
      </c>
      <c r="W354">
        <v>0.26974664679582699</v>
      </c>
      <c r="X354">
        <v>2.3716678409262443E-5</v>
      </c>
      <c r="Y354">
        <v>2.6111220097138988E-6</v>
      </c>
      <c r="Z354" s="22">
        <v>2.611122009713899</v>
      </c>
      <c r="AA354" s="22">
        <v>11.86873640779045</v>
      </c>
      <c r="AB354">
        <v>34.301699999999997</v>
      </c>
      <c r="AC354" s="31">
        <v>30</v>
      </c>
      <c r="AD354" s="32">
        <v>350</v>
      </c>
      <c r="AE354">
        <v>23.716678409262443</v>
      </c>
      <c r="AF354">
        <v>8.2594820334704142</v>
      </c>
    </row>
    <row r="355" spans="1:33" x14ac:dyDescent="0.35">
      <c r="A355" s="2">
        <v>44763</v>
      </c>
      <c r="B355" t="s">
        <v>18</v>
      </c>
      <c r="C355" t="s">
        <v>181</v>
      </c>
      <c r="D355" t="s">
        <v>45</v>
      </c>
      <c r="E355" t="s">
        <v>46</v>
      </c>
      <c r="F355">
        <v>1</v>
      </c>
      <c r="G355" t="s">
        <v>29</v>
      </c>
      <c r="H355" t="s">
        <v>107</v>
      </c>
      <c r="I355" t="s">
        <v>417</v>
      </c>
      <c r="J355" t="s">
        <v>417</v>
      </c>
      <c r="K355" t="s">
        <v>190</v>
      </c>
      <c r="L355" s="1">
        <v>0.755</v>
      </c>
      <c r="M355">
        <v>26.23</v>
      </c>
      <c r="N355" s="1">
        <v>-2.6230000000000002</v>
      </c>
      <c r="O355" t="s">
        <v>163</v>
      </c>
      <c r="P355">
        <v>0.64900000000000002</v>
      </c>
      <c r="Q355" s="1">
        <v>0.10599999999999998</v>
      </c>
      <c r="R355">
        <v>40.74</v>
      </c>
      <c r="S355" s="42">
        <v>-4.0739999999999998</v>
      </c>
      <c r="T355" s="1">
        <v>-1.4509999999999996</v>
      </c>
      <c r="U355">
        <v>50.9</v>
      </c>
      <c r="V355" s="21">
        <v>2033.78585</v>
      </c>
      <c r="W355">
        <v>0.16332819722650227</v>
      </c>
      <c r="X355">
        <v>1.2788666432054903E-5</v>
      </c>
      <c r="Y355">
        <v>2.600940882988325E-6</v>
      </c>
      <c r="Z355" s="22">
        <v>2.6009408829883252</v>
      </c>
      <c r="AA355" s="22">
        <v>1.7925161150849938</v>
      </c>
      <c r="AB355">
        <v>31.981100000000001</v>
      </c>
      <c r="AC355" s="31">
        <v>45.4</v>
      </c>
      <c r="AD355" s="32">
        <v>650</v>
      </c>
      <c r="AE355">
        <v>12.788666432054903</v>
      </c>
      <c r="AF355">
        <v>7.12949535755667</v>
      </c>
    </row>
    <row r="356" spans="1:33" x14ac:dyDescent="0.35">
      <c r="A356" s="2">
        <v>44778</v>
      </c>
      <c r="B356" s="6" t="s">
        <v>18</v>
      </c>
      <c r="C356" s="6" t="s">
        <v>196</v>
      </c>
      <c r="D356" t="s">
        <v>45</v>
      </c>
      <c r="E356" t="s">
        <v>46</v>
      </c>
      <c r="F356">
        <v>14</v>
      </c>
      <c r="G356" t="s">
        <v>37</v>
      </c>
      <c r="H356" t="s">
        <v>49</v>
      </c>
      <c r="I356" t="s">
        <v>437</v>
      </c>
      <c r="J356" t="s">
        <v>437</v>
      </c>
      <c r="K356" t="s">
        <v>171</v>
      </c>
      <c r="L356" s="1">
        <v>0.90400000000000003</v>
      </c>
      <c r="M356">
        <v>5.67</v>
      </c>
      <c r="N356" s="1">
        <v>-0.56699999999999995</v>
      </c>
      <c r="O356" s="6" t="s">
        <v>175</v>
      </c>
      <c r="P356">
        <v>0.80500000000000005</v>
      </c>
      <c r="Q356" s="1">
        <v>9.8999999999999977E-2</v>
      </c>
      <c r="R356">
        <v>21.74</v>
      </c>
      <c r="S356" s="42">
        <v>-2.1739999999999999</v>
      </c>
      <c r="T356" s="1">
        <v>-1.607</v>
      </c>
      <c r="U356">
        <v>60.25</v>
      </c>
      <c r="V356" s="21">
        <v>2849.5990624999999</v>
      </c>
      <c r="W356">
        <v>0.12298136645962729</v>
      </c>
      <c r="X356">
        <v>9.0186006650303142E-6</v>
      </c>
      <c r="Y356">
        <v>2.5699396000132262E-6</v>
      </c>
      <c r="Z356" s="22">
        <v>2.5699396000132264</v>
      </c>
      <c r="AA356" s="22">
        <v>1.5992156814021321</v>
      </c>
      <c r="AB356">
        <v>33.254899999999999</v>
      </c>
      <c r="AC356" s="31">
        <v>52</v>
      </c>
      <c r="AD356" s="32">
        <v>575</v>
      </c>
      <c r="AE356">
        <v>9.0186006650303145</v>
      </c>
      <c r="AF356">
        <v>8.7075468826202727</v>
      </c>
    </row>
    <row r="357" spans="1:33" x14ac:dyDescent="0.35">
      <c r="A357" s="2">
        <v>44722</v>
      </c>
      <c r="B357" t="s">
        <v>18</v>
      </c>
      <c r="C357" t="s">
        <v>19</v>
      </c>
      <c r="D357" t="s">
        <v>109</v>
      </c>
      <c r="E357" t="s">
        <v>21</v>
      </c>
      <c r="F357">
        <v>14</v>
      </c>
      <c r="G357" t="s">
        <v>33</v>
      </c>
      <c r="H357" t="s">
        <v>114</v>
      </c>
      <c r="I357" t="s">
        <v>447</v>
      </c>
      <c r="J357" t="s">
        <v>447</v>
      </c>
      <c r="K357" t="s">
        <v>111</v>
      </c>
      <c r="L357" s="1">
        <v>0.72499999999999998</v>
      </c>
      <c r="M357">
        <v>2.02</v>
      </c>
      <c r="N357" s="1">
        <v>-0.20200000000000001</v>
      </c>
      <c r="O357" t="s">
        <v>112</v>
      </c>
      <c r="P357">
        <v>0.64600000000000002</v>
      </c>
      <c r="Q357" s="1">
        <v>7.8999999999999959E-2</v>
      </c>
      <c r="R357">
        <v>9.2799999999999994</v>
      </c>
      <c r="S357" s="42">
        <v>-0.92799999999999994</v>
      </c>
      <c r="T357" s="1">
        <v>-0.72599999999999998</v>
      </c>
      <c r="U357">
        <v>60.45</v>
      </c>
      <c r="V357" s="21">
        <v>2868.5489625000005</v>
      </c>
      <c r="W357">
        <v>0.12229102167182655</v>
      </c>
      <c r="X357">
        <v>8.9563216301143164E-6</v>
      </c>
      <c r="Y357">
        <v>2.5691647119880736E-6</v>
      </c>
      <c r="Z357" s="22">
        <v>2.5691647119880736</v>
      </c>
      <c r="AA357" s="22">
        <v>3.5387943691295782</v>
      </c>
      <c r="AB357">
        <v>27.385200000000001</v>
      </c>
      <c r="AC357" s="31">
        <v>45.3</v>
      </c>
      <c r="AD357" s="32">
        <v>410</v>
      </c>
      <c r="AE357">
        <v>8.9563216301143171</v>
      </c>
      <c r="AF357">
        <v>18.418666666666667</v>
      </c>
    </row>
    <row r="358" spans="1:33" x14ac:dyDescent="0.35">
      <c r="A358" s="2">
        <v>44792</v>
      </c>
      <c r="B358" s="6" t="s">
        <v>18</v>
      </c>
      <c r="C358" s="6" t="s">
        <v>214</v>
      </c>
      <c r="D358" t="s">
        <v>20</v>
      </c>
      <c r="E358" t="s">
        <v>21</v>
      </c>
      <c r="F358">
        <v>2</v>
      </c>
      <c r="G358" t="s">
        <v>22</v>
      </c>
      <c r="H358" t="s">
        <v>113</v>
      </c>
      <c r="I358" t="s">
        <v>421</v>
      </c>
      <c r="J358" t="s">
        <v>421</v>
      </c>
      <c r="K358" t="s">
        <v>225</v>
      </c>
      <c r="L358" s="1">
        <v>0.622</v>
      </c>
      <c r="M358">
        <v>7.32</v>
      </c>
      <c r="N358" s="1">
        <v>-0.73199999999999998</v>
      </c>
      <c r="O358" t="s">
        <v>175</v>
      </c>
      <c r="P358">
        <v>0.52300000000000002</v>
      </c>
      <c r="Q358" s="1">
        <v>9.8999999999999977E-2</v>
      </c>
      <c r="R358">
        <v>19.05</v>
      </c>
      <c r="S358" s="42">
        <v>-1.905</v>
      </c>
      <c r="T358" s="1">
        <v>-1.173</v>
      </c>
      <c r="U358">
        <v>46</v>
      </c>
      <c r="V358" s="21">
        <v>1661.0600000000002</v>
      </c>
      <c r="W358">
        <v>0.18929254302103246</v>
      </c>
      <c r="X358">
        <v>1.5335512945881796E-5</v>
      </c>
      <c r="Y358">
        <v>2.5473207133886418E-6</v>
      </c>
      <c r="Z358" s="22">
        <v>2.547320713388642</v>
      </c>
      <c r="AA358" s="22">
        <v>2.1716289116697713</v>
      </c>
      <c r="AB358">
        <v>34.301699999999997</v>
      </c>
      <c r="AC358" s="34"/>
      <c r="AD358" s="32">
        <v>213</v>
      </c>
      <c r="AE358">
        <v>15.335512945881796</v>
      </c>
      <c r="AF358">
        <v>12.126990262931423</v>
      </c>
    </row>
    <row r="359" spans="1:33" x14ac:dyDescent="0.35">
      <c r="A359" s="2">
        <v>44792</v>
      </c>
      <c r="B359" s="6" t="s">
        <v>18</v>
      </c>
      <c r="C359" s="6" t="s">
        <v>214</v>
      </c>
      <c r="D359" t="s">
        <v>45</v>
      </c>
      <c r="E359" t="s">
        <v>46</v>
      </c>
      <c r="F359">
        <v>2</v>
      </c>
      <c r="G359" t="s">
        <v>25</v>
      </c>
      <c r="H359" t="s">
        <v>53</v>
      </c>
      <c r="I359" t="s">
        <v>439</v>
      </c>
      <c r="J359" t="s">
        <v>439</v>
      </c>
      <c r="K359" t="s">
        <v>226</v>
      </c>
      <c r="L359" s="1">
        <v>0.75700000000000001</v>
      </c>
      <c r="M359">
        <v>7.37</v>
      </c>
      <c r="N359" s="1">
        <v>-0.73699999999999999</v>
      </c>
      <c r="O359" t="s">
        <v>60</v>
      </c>
      <c r="P359">
        <v>0.57599999999999996</v>
      </c>
      <c r="Q359" s="1">
        <v>0.18100000000000005</v>
      </c>
      <c r="R359">
        <v>14.08</v>
      </c>
      <c r="S359" s="42">
        <v>-1.4079999999999999</v>
      </c>
      <c r="T359" s="1">
        <v>-0.67099999999999993</v>
      </c>
      <c r="U359">
        <v>33.5</v>
      </c>
      <c r="V359" s="21">
        <v>880.96625000000006</v>
      </c>
      <c r="W359">
        <v>0.31423611111111122</v>
      </c>
      <c r="X359">
        <v>2.861997235752413E-5</v>
      </c>
      <c r="Y359">
        <v>2.5213229722911695E-6</v>
      </c>
      <c r="Z359" s="22">
        <v>2.5213229722911694</v>
      </c>
      <c r="AA359" s="22">
        <v>3.7575603163802827</v>
      </c>
      <c r="AB359">
        <v>34.301699999999997</v>
      </c>
      <c r="AC359" s="31">
        <v>23.8</v>
      </c>
      <c r="AD359" s="32">
        <v>350</v>
      </c>
      <c r="AE359">
        <v>28.61997235752413</v>
      </c>
      <c r="AF359">
        <v>8.2594820334704142</v>
      </c>
    </row>
    <row r="360" spans="1:33" x14ac:dyDescent="0.35">
      <c r="A360" s="2">
        <v>44790</v>
      </c>
      <c r="B360" s="6" t="s">
        <v>18</v>
      </c>
      <c r="C360" s="6" t="s">
        <v>214</v>
      </c>
      <c r="D360" t="s">
        <v>133</v>
      </c>
      <c r="E360" t="s">
        <v>46</v>
      </c>
      <c r="F360">
        <v>3</v>
      </c>
      <c r="G360" t="s">
        <v>22</v>
      </c>
      <c r="H360" t="s">
        <v>102</v>
      </c>
      <c r="I360" t="s">
        <v>473</v>
      </c>
      <c r="J360" t="s">
        <v>473</v>
      </c>
      <c r="K360" t="s">
        <v>216</v>
      </c>
      <c r="L360" s="1">
        <v>0.77600000000000002</v>
      </c>
      <c r="M360">
        <v>24.08</v>
      </c>
      <c r="N360" s="1">
        <v>-2.4079999999999999</v>
      </c>
      <c r="O360" s="6" t="s">
        <v>217</v>
      </c>
      <c r="P360">
        <v>0.67300000000000004</v>
      </c>
      <c r="Q360" s="1">
        <v>0.10299999999999998</v>
      </c>
      <c r="R360">
        <v>31.52</v>
      </c>
      <c r="S360" s="42">
        <v>-3.1520000000000001</v>
      </c>
      <c r="T360" s="1">
        <v>-0.74400000000000022</v>
      </c>
      <c r="U360">
        <v>51.75</v>
      </c>
      <c r="V360" s="21">
        <v>2102.2790625000002</v>
      </c>
      <c r="W360">
        <v>0.1530460624071322</v>
      </c>
      <c r="X360">
        <v>1.1804919800550362E-5</v>
      </c>
      <c r="Y360">
        <v>2.4817235731188702E-6</v>
      </c>
      <c r="Z360" s="22">
        <v>2.4817235731188703</v>
      </c>
      <c r="AA360" s="22">
        <v>3.3356499638694483</v>
      </c>
      <c r="AB360">
        <v>32.178800000000003</v>
      </c>
      <c r="AC360" s="34">
        <v>12.1</v>
      </c>
      <c r="AD360" s="35">
        <v>290</v>
      </c>
      <c r="AE360">
        <v>11.804919800550362</v>
      </c>
      <c r="AF360">
        <v>7.6209545755722603</v>
      </c>
    </row>
    <row r="361" spans="1:33" x14ac:dyDescent="0.35">
      <c r="A361" s="2">
        <v>44792</v>
      </c>
      <c r="B361" s="6" t="s">
        <v>18</v>
      </c>
      <c r="C361" s="6" t="s">
        <v>214</v>
      </c>
      <c r="D361" t="s">
        <v>45</v>
      </c>
      <c r="E361" t="s">
        <v>46</v>
      </c>
      <c r="F361">
        <v>7</v>
      </c>
      <c r="G361" t="s">
        <v>39</v>
      </c>
      <c r="H361" t="s">
        <v>40</v>
      </c>
      <c r="I361" t="s">
        <v>412</v>
      </c>
      <c r="J361" t="s">
        <v>412</v>
      </c>
      <c r="K361" t="s">
        <v>226</v>
      </c>
      <c r="L361" s="1">
        <v>0.56100000000000005</v>
      </c>
      <c r="M361">
        <v>7.97</v>
      </c>
      <c r="N361" s="1">
        <v>-0.79699999999999993</v>
      </c>
      <c r="O361" t="s">
        <v>60</v>
      </c>
      <c r="P361">
        <v>0.48499999999999999</v>
      </c>
      <c r="Q361" s="1">
        <v>7.6000000000000068E-2</v>
      </c>
      <c r="R361">
        <v>15.64</v>
      </c>
      <c r="S361" s="42">
        <v>-1.5640000000000001</v>
      </c>
      <c r="T361" s="1">
        <v>-0.76700000000000013</v>
      </c>
      <c r="U361">
        <v>51</v>
      </c>
      <c r="V361" s="21">
        <v>2041.7850000000001</v>
      </c>
      <c r="W361">
        <v>0.15670103092783519</v>
      </c>
      <c r="X361">
        <v>1.2152913682059939E-5</v>
      </c>
      <c r="Y361">
        <v>2.4813636862324752E-6</v>
      </c>
      <c r="Z361" s="22">
        <v>2.4813636862324753</v>
      </c>
      <c r="AA361" s="22">
        <v>3.2351547408506844</v>
      </c>
      <c r="AB361">
        <v>34.301699999999997</v>
      </c>
      <c r="AC361" s="31">
        <v>32.1</v>
      </c>
      <c r="AD361" s="32">
        <v>370</v>
      </c>
      <c r="AE361">
        <v>12.152913682059939</v>
      </c>
      <c r="AF361">
        <v>8.2594820334704142</v>
      </c>
    </row>
    <row r="362" spans="1:33" x14ac:dyDescent="0.35">
      <c r="A362" s="2">
        <v>44735</v>
      </c>
      <c r="B362" t="s">
        <v>18</v>
      </c>
      <c r="C362" t="s">
        <v>141</v>
      </c>
      <c r="D362" t="s">
        <v>45</v>
      </c>
      <c r="E362" t="s">
        <v>46</v>
      </c>
      <c r="F362">
        <v>2</v>
      </c>
      <c r="G362" t="s">
        <v>43</v>
      </c>
      <c r="H362" t="s">
        <v>52</v>
      </c>
      <c r="I362" t="s">
        <v>438</v>
      </c>
      <c r="J362" t="s">
        <v>438</v>
      </c>
      <c r="K362" t="s">
        <v>153</v>
      </c>
      <c r="L362" s="1">
        <v>0.80300000000000005</v>
      </c>
      <c r="M362" s="7">
        <v>4.97</v>
      </c>
      <c r="N362" s="1">
        <v>-0.497</v>
      </c>
      <c r="O362" t="s">
        <v>154</v>
      </c>
      <c r="P362">
        <v>0.84699999999999998</v>
      </c>
      <c r="Q362" s="1">
        <v>-4.3999999999999928E-2</v>
      </c>
      <c r="S362" s="44" t="s">
        <v>50</v>
      </c>
      <c r="T362" s="1" t="s">
        <v>103</v>
      </c>
      <c r="U362">
        <v>96.75</v>
      </c>
      <c r="V362" s="21">
        <v>7348.0415625000005</v>
      </c>
      <c r="W362">
        <v>5.4794520547945112E-2</v>
      </c>
      <c r="X362">
        <v>3.3337449429796378E-6</v>
      </c>
      <c r="Y362">
        <v>2.4496496399788575E-6</v>
      </c>
      <c r="Z362" s="22">
        <v>2.4496496399788574</v>
      </c>
      <c r="AA362" s="22" t="s">
        <v>103</v>
      </c>
      <c r="AB362">
        <v>33.261499999999998</v>
      </c>
      <c r="AC362" s="31">
        <v>83</v>
      </c>
      <c r="AD362" s="32">
        <v>620</v>
      </c>
      <c r="AE362">
        <v>3.3337449429796377</v>
      </c>
      <c r="AF362">
        <v>8.7619047619047628</v>
      </c>
    </row>
    <row r="363" spans="1:33" x14ac:dyDescent="0.35">
      <c r="A363" s="2">
        <v>44764</v>
      </c>
      <c r="B363" t="s">
        <v>18</v>
      </c>
      <c r="C363" t="s">
        <v>181</v>
      </c>
      <c r="D363" t="s">
        <v>109</v>
      </c>
      <c r="E363" t="s">
        <v>21</v>
      </c>
      <c r="F363">
        <v>11</v>
      </c>
      <c r="G363" t="s">
        <v>33</v>
      </c>
      <c r="H363" t="s">
        <v>104</v>
      </c>
      <c r="I363" t="s">
        <v>446</v>
      </c>
      <c r="J363" t="s">
        <v>446</v>
      </c>
      <c r="K363" t="s">
        <v>193</v>
      </c>
      <c r="L363" s="1">
        <v>0.85699999999999998</v>
      </c>
      <c r="M363">
        <v>14.34</v>
      </c>
      <c r="N363" s="1">
        <v>-1.4339999999999999</v>
      </c>
      <c r="O363" t="s">
        <v>163</v>
      </c>
      <c r="P363">
        <v>0.75900000000000001</v>
      </c>
      <c r="Q363" s="1">
        <v>9.7999999999999976E-2</v>
      </c>
      <c r="R363">
        <v>20.45</v>
      </c>
      <c r="S363" s="42">
        <v>-2.0449999999999999</v>
      </c>
      <c r="T363" s="1">
        <v>-0.61099999999999999</v>
      </c>
      <c r="U363">
        <v>56.95</v>
      </c>
      <c r="V363" s="21">
        <v>2545.9924625000003</v>
      </c>
      <c r="W363">
        <v>0.12911725955204212</v>
      </c>
      <c r="X363">
        <v>9.5756581728290843E-6</v>
      </c>
      <c r="Y363">
        <v>2.4379553531499375E-6</v>
      </c>
      <c r="Z363" s="22">
        <v>2.4379553531499374</v>
      </c>
      <c r="AA363" s="22">
        <v>3.9901069609655275</v>
      </c>
      <c r="AB363">
        <v>34.764699999999998</v>
      </c>
      <c r="AC363" s="31">
        <v>49.4</v>
      </c>
      <c r="AD363" s="32">
        <v>546</v>
      </c>
      <c r="AE363">
        <v>9.575658172829085</v>
      </c>
      <c r="AF363">
        <v>12.394095238095241</v>
      </c>
    </row>
    <row r="364" spans="1:33" x14ac:dyDescent="0.35">
      <c r="A364" s="2">
        <v>44734</v>
      </c>
      <c r="B364" t="s">
        <v>18</v>
      </c>
      <c r="C364" t="s">
        <v>141</v>
      </c>
      <c r="D364" t="s">
        <v>109</v>
      </c>
      <c r="E364" t="s">
        <v>21</v>
      </c>
      <c r="F364">
        <v>10</v>
      </c>
      <c r="G364" t="s">
        <v>25</v>
      </c>
      <c r="H364" t="s">
        <v>148</v>
      </c>
      <c r="I364" t="s">
        <v>486</v>
      </c>
      <c r="J364" t="s">
        <v>486</v>
      </c>
      <c r="K364" t="s">
        <v>145</v>
      </c>
      <c r="L364" s="1">
        <v>0.70299999999999996</v>
      </c>
      <c r="M364">
        <v>2.74</v>
      </c>
      <c r="N364" s="1">
        <v>-0.27400000000000002</v>
      </c>
      <c r="O364" t="s">
        <v>147</v>
      </c>
      <c r="P364">
        <v>0.61</v>
      </c>
      <c r="Q364" s="1">
        <v>9.2999999999999972E-2</v>
      </c>
      <c r="R364">
        <v>9.26</v>
      </c>
      <c r="S364" s="42">
        <v>-0.92599999999999993</v>
      </c>
      <c r="T364" s="1">
        <v>-0.65199999999999991</v>
      </c>
      <c r="U364">
        <v>51.05</v>
      </c>
      <c r="V364" s="21">
        <v>2045.7904624999996</v>
      </c>
      <c r="W364">
        <v>0.15245901639344259</v>
      </c>
      <c r="X364">
        <v>1.1749203991724194E-5</v>
      </c>
      <c r="Y364">
        <v>2.403640946823628E-6</v>
      </c>
      <c r="Z364" s="22">
        <v>2.4036409468236282</v>
      </c>
      <c r="AA364" s="22">
        <v>3.6865658693613934</v>
      </c>
      <c r="AB364">
        <v>31.695499999999999</v>
      </c>
      <c r="AC364" s="31">
        <v>22.6</v>
      </c>
      <c r="AD364" s="32">
        <v>352</v>
      </c>
      <c r="AE364">
        <v>11.749203991724194</v>
      </c>
      <c r="AF364">
        <v>15.591269841269842</v>
      </c>
    </row>
    <row r="365" spans="1:33" s="4" customFormat="1" x14ac:dyDescent="0.35">
      <c r="A365" s="2">
        <v>44790</v>
      </c>
      <c r="B365" s="6" t="s">
        <v>18</v>
      </c>
      <c r="C365" s="6" t="s">
        <v>214</v>
      </c>
      <c r="D365" t="s">
        <v>133</v>
      </c>
      <c r="E365" t="s">
        <v>46</v>
      </c>
      <c r="F365">
        <v>13</v>
      </c>
      <c r="G365" t="s">
        <v>28</v>
      </c>
      <c r="H365" t="s">
        <v>44</v>
      </c>
      <c r="I365" t="s">
        <v>472</v>
      </c>
      <c r="J365" t="s">
        <v>472</v>
      </c>
      <c r="K365" t="s">
        <v>188</v>
      </c>
      <c r="L365" s="1">
        <v>0.81899999999999995</v>
      </c>
      <c r="M365">
        <v>18.12</v>
      </c>
      <c r="N365" s="1">
        <v>-1.8120000000000001</v>
      </c>
      <c r="O365" t="s">
        <v>218</v>
      </c>
      <c r="P365">
        <v>0.76300000000000001</v>
      </c>
      <c r="Q365" s="1">
        <v>5.5999999999999939E-2</v>
      </c>
      <c r="R365">
        <v>22.91</v>
      </c>
      <c r="S365" s="42">
        <v>-2.2909999999999999</v>
      </c>
      <c r="T365" s="1">
        <v>-0.47899999999999987</v>
      </c>
      <c r="U365">
        <v>80</v>
      </c>
      <c r="V365" s="21">
        <v>5024</v>
      </c>
      <c r="W365">
        <v>7.3394495412843958E-2</v>
      </c>
      <c r="X365">
        <v>4.7772582204886063E-6</v>
      </c>
      <c r="Y365">
        <v>2.4000945299734755E-6</v>
      </c>
      <c r="Z365" s="22">
        <v>2.4000945299734755</v>
      </c>
      <c r="AA365" s="22">
        <v>5.0106357619488016</v>
      </c>
      <c r="AB365">
        <v>32.178800000000003</v>
      </c>
      <c r="AC365" s="34">
        <v>77.099999999999994</v>
      </c>
      <c r="AD365" s="35">
        <v>720</v>
      </c>
      <c r="AE365">
        <v>4.7772582204886067</v>
      </c>
      <c r="AF365">
        <v>7.6209545755722603</v>
      </c>
    </row>
    <row r="366" spans="1:33" x14ac:dyDescent="0.35">
      <c r="A366" s="2">
        <v>44763</v>
      </c>
      <c r="B366" t="s">
        <v>18</v>
      </c>
      <c r="C366" t="s">
        <v>181</v>
      </c>
      <c r="D366" t="s">
        <v>45</v>
      </c>
      <c r="E366" t="s">
        <v>46</v>
      </c>
      <c r="F366">
        <v>2</v>
      </c>
      <c r="G366" t="s">
        <v>22</v>
      </c>
      <c r="H366" t="s">
        <v>55</v>
      </c>
      <c r="I366" t="s">
        <v>435</v>
      </c>
      <c r="J366" t="s">
        <v>435</v>
      </c>
      <c r="K366" t="s">
        <v>190</v>
      </c>
      <c r="L366" s="1">
        <v>0.79500000000000004</v>
      </c>
      <c r="M366">
        <v>18.86</v>
      </c>
      <c r="N366" s="1">
        <v>-1.8859999999999999</v>
      </c>
      <c r="O366" t="s">
        <v>163</v>
      </c>
      <c r="P366">
        <v>0.63200000000000001</v>
      </c>
      <c r="Q366" s="1">
        <v>0.16300000000000003</v>
      </c>
      <c r="R366">
        <v>28.91</v>
      </c>
      <c r="S366" s="42">
        <v>-2.891</v>
      </c>
      <c r="T366" s="1">
        <v>-1.0050000000000001</v>
      </c>
      <c r="U366">
        <v>36.4</v>
      </c>
      <c r="V366" s="21">
        <v>1040.0935999999999</v>
      </c>
      <c r="W366">
        <v>0.25791139240506333</v>
      </c>
      <c r="X366">
        <v>2.2442290465705378E-5</v>
      </c>
      <c r="Y366">
        <v>2.3342082682721182E-6</v>
      </c>
      <c r="Z366" s="22">
        <v>2.3342082682721181</v>
      </c>
      <c r="AA366" s="22">
        <v>2.3225952918130526</v>
      </c>
      <c r="AB366">
        <v>31.981100000000001</v>
      </c>
      <c r="AC366" s="31">
        <v>20.3</v>
      </c>
      <c r="AD366" s="32">
        <v>310</v>
      </c>
      <c r="AE366">
        <v>22.44229046570538</v>
      </c>
      <c r="AF366">
        <v>7.12949535755667</v>
      </c>
    </row>
    <row r="367" spans="1:33" s="4" customFormat="1" x14ac:dyDescent="0.35">
      <c r="A367" s="2">
        <v>44777</v>
      </c>
      <c r="B367" t="s">
        <v>18</v>
      </c>
      <c r="C367" t="s">
        <v>196</v>
      </c>
      <c r="D367" t="s">
        <v>123</v>
      </c>
      <c r="E367" t="s">
        <v>21</v>
      </c>
      <c r="F367">
        <v>4</v>
      </c>
      <c r="G367" t="s">
        <v>30</v>
      </c>
      <c r="H367" t="s">
        <v>115</v>
      </c>
      <c r="I367" t="s">
        <v>461</v>
      </c>
      <c r="J367" t="s">
        <v>461</v>
      </c>
      <c r="K367" t="s">
        <v>165</v>
      </c>
      <c r="L367" s="1">
        <v>0.51900000000000002</v>
      </c>
      <c r="M367">
        <v>6.34</v>
      </c>
      <c r="N367" s="1">
        <v>-0.63400000000000001</v>
      </c>
      <c r="O367" s="6" t="s">
        <v>168</v>
      </c>
      <c r="P367">
        <v>0.55300000000000005</v>
      </c>
      <c r="Q367" s="1">
        <v>-3.400000000000003E-2</v>
      </c>
      <c r="R367">
        <v>8.18</v>
      </c>
      <c r="S367" s="42">
        <v>-0.81799999999999995</v>
      </c>
      <c r="T367" s="1">
        <v>-0.18399999999999994</v>
      </c>
      <c r="U367">
        <v>84.3</v>
      </c>
      <c r="V367" s="21">
        <v>5578.59465</v>
      </c>
      <c r="W367">
        <v>6.5510597302504872E-2</v>
      </c>
      <c r="X367">
        <v>4.1536174063171412E-6</v>
      </c>
      <c r="Y367">
        <v>2.3171347841027682E-6</v>
      </c>
      <c r="Z367" s="22">
        <v>2.3171347841027683</v>
      </c>
      <c r="AA367" s="22">
        <v>12.593123826645483</v>
      </c>
      <c r="AB367">
        <v>29.967099999999999</v>
      </c>
      <c r="AC367" s="31">
        <v>85</v>
      </c>
      <c r="AD367" s="32">
        <v>767</v>
      </c>
      <c r="AE367">
        <v>4.1536174063171414</v>
      </c>
      <c r="AF367">
        <v>11.248072663787742</v>
      </c>
      <c r="AG367"/>
    </row>
    <row r="368" spans="1:33" x14ac:dyDescent="0.35">
      <c r="A368" s="2">
        <v>44749</v>
      </c>
      <c r="B368" t="s">
        <v>18</v>
      </c>
      <c r="C368" t="s">
        <v>155</v>
      </c>
      <c r="D368" t="s">
        <v>133</v>
      </c>
      <c r="E368" t="s">
        <v>46</v>
      </c>
      <c r="F368">
        <v>1</v>
      </c>
      <c r="G368" t="s">
        <v>22</v>
      </c>
      <c r="H368" t="s">
        <v>102</v>
      </c>
      <c r="I368" t="s">
        <v>473</v>
      </c>
      <c r="J368" t="s">
        <v>473</v>
      </c>
      <c r="K368" t="s">
        <v>173</v>
      </c>
      <c r="L368" s="1">
        <v>0.77100000000000002</v>
      </c>
      <c r="M368">
        <v>17.75</v>
      </c>
      <c r="N368" s="1">
        <v>-1.7749999999999999</v>
      </c>
      <c r="O368" t="s">
        <v>32</v>
      </c>
      <c r="P368">
        <v>0.67400000000000004</v>
      </c>
      <c r="Q368" s="1">
        <v>9.6999999999999975E-2</v>
      </c>
      <c r="R368">
        <v>3.68</v>
      </c>
      <c r="S368" s="42">
        <v>-0.36799999999999999</v>
      </c>
      <c r="T368" s="1">
        <v>1.407</v>
      </c>
      <c r="U368">
        <v>51.75</v>
      </c>
      <c r="V368" s="21">
        <v>2102.2790625000002</v>
      </c>
      <c r="W368">
        <v>0.14391691394658748</v>
      </c>
      <c r="X368">
        <v>1.0944165039346632E-5</v>
      </c>
      <c r="Y368">
        <v>2.3007689018762914E-6</v>
      </c>
      <c r="Z368" s="22">
        <v>2.3007689018762916</v>
      </c>
      <c r="AA368" s="22">
        <v>1.6352302074458362</v>
      </c>
      <c r="AB368">
        <v>34.081400000000002</v>
      </c>
      <c r="AC368" s="34">
        <v>12.1</v>
      </c>
      <c r="AD368" s="35">
        <v>290</v>
      </c>
      <c r="AE368">
        <v>10.944165039346633</v>
      </c>
      <c r="AF368">
        <v>7.0391025641025591</v>
      </c>
    </row>
    <row r="369" spans="1:33" x14ac:dyDescent="0.35">
      <c r="A369" s="2">
        <v>44722</v>
      </c>
      <c r="B369" t="s">
        <v>18</v>
      </c>
      <c r="C369" t="s">
        <v>19</v>
      </c>
      <c r="D369" t="s">
        <v>123</v>
      </c>
      <c r="E369" t="s">
        <v>21</v>
      </c>
      <c r="F369">
        <v>9</v>
      </c>
      <c r="G369" t="s">
        <v>37</v>
      </c>
      <c r="H369" t="s">
        <v>76</v>
      </c>
      <c r="I369" t="s">
        <v>467</v>
      </c>
      <c r="J369" t="s">
        <v>467</v>
      </c>
      <c r="K369" t="s">
        <v>128</v>
      </c>
      <c r="L369" s="1">
        <v>0.65500000000000003</v>
      </c>
      <c r="M369">
        <v>3.08</v>
      </c>
      <c r="N369" s="1">
        <v>-0.308</v>
      </c>
      <c r="O369" t="s">
        <v>129</v>
      </c>
      <c r="P369">
        <v>0.627</v>
      </c>
      <c r="Q369" s="1">
        <v>2.8000000000000025E-2</v>
      </c>
      <c r="R369">
        <v>12.93</v>
      </c>
      <c r="S369" s="42">
        <v>-1.2929999999999999</v>
      </c>
      <c r="T369" s="1">
        <v>-0.98499999999999988</v>
      </c>
      <c r="U369">
        <v>105.9</v>
      </c>
      <c r="V369" s="21">
        <v>8803.6258500000022</v>
      </c>
      <c r="W369">
        <v>4.4657097288676277E-2</v>
      </c>
      <c r="X369">
        <v>2.5915652935884703E-6</v>
      </c>
      <c r="Y369">
        <v>2.28151712105983E-6</v>
      </c>
      <c r="Z369" s="22">
        <v>2.2815171210598302</v>
      </c>
      <c r="AA369" s="22">
        <v>2.3162610366089651</v>
      </c>
      <c r="AB369">
        <v>27.385200000000001</v>
      </c>
      <c r="AC369" s="31">
        <v>80</v>
      </c>
      <c r="AD369" s="32">
        <v>715</v>
      </c>
      <c r="AE369">
        <v>2.5915652935884701</v>
      </c>
      <c r="AF369">
        <v>16.475333333333335</v>
      </c>
    </row>
    <row r="370" spans="1:33" x14ac:dyDescent="0.35">
      <c r="A370" s="2">
        <v>44776</v>
      </c>
      <c r="B370" t="s">
        <v>18</v>
      </c>
      <c r="C370" t="s">
        <v>196</v>
      </c>
      <c r="D370" t="s">
        <v>123</v>
      </c>
      <c r="E370" t="s">
        <v>21</v>
      </c>
      <c r="F370">
        <v>7</v>
      </c>
      <c r="G370" t="s">
        <v>25</v>
      </c>
      <c r="H370" t="s">
        <v>68</v>
      </c>
      <c r="I370" t="s">
        <v>469</v>
      </c>
      <c r="J370" t="s">
        <v>469</v>
      </c>
      <c r="K370" t="s">
        <v>87</v>
      </c>
      <c r="L370" s="1">
        <v>0.77700000000000002</v>
      </c>
      <c r="M370">
        <v>5.12</v>
      </c>
      <c r="N370" s="1">
        <v>-0.51200000000000001</v>
      </c>
      <c r="O370" t="s">
        <v>201</v>
      </c>
      <c r="P370">
        <v>0.65900000000000003</v>
      </c>
      <c r="Q370" s="1">
        <v>0.11799999999999999</v>
      </c>
      <c r="R370">
        <v>10.47</v>
      </c>
      <c r="S370" s="42">
        <v>-1.0470000000000002</v>
      </c>
      <c r="T370" s="1">
        <v>-0.53500000000000014</v>
      </c>
      <c r="U370">
        <v>44.5</v>
      </c>
      <c r="V370" s="21">
        <v>1554.4962500000001</v>
      </c>
      <c r="W370">
        <v>0.17905918057663125</v>
      </c>
      <c r="X370">
        <v>1.4321409634571415E-5</v>
      </c>
      <c r="Y370">
        <v>2.2262577571655138E-6</v>
      </c>
      <c r="Z370" s="22">
        <v>2.2262577571655138</v>
      </c>
      <c r="AA370" s="22">
        <v>4.1612294526458191</v>
      </c>
      <c r="AB370">
        <v>28.545300000000001</v>
      </c>
      <c r="AC370" s="31">
        <v>33.9</v>
      </c>
      <c r="AD370" s="32">
        <v>590</v>
      </c>
      <c r="AE370">
        <v>14.321409634571415</v>
      </c>
      <c r="AF370">
        <v>11.355774909963984</v>
      </c>
    </row>
    <row r="371" spans="1:33" x14ac:dyDescent="0.35">
      <c r="A371" s="2">
        <v>44749</v>
      </c>
      <c r="B371" t="s">
        <v>18</v>
      </c>
      <c r="C371" t="s">
        <v>155</v>
      </c>
      <c r="D371" t="s">
        <v>109</v>
      </c>
      <c r="E371" t="s">
        <v>21</v>
      </c>
      <c r="F371">
        <v>8</v>
      </c>
      <c r="G371" t="s">
        <v>43</v>
      </c>
      <c r="H371" t="s">
        <v>54</v>
      </c>
      <c r="I371" t="s">
        <v>452</v>
      </c>
      <c r="J371" t="s">
        <v>452</v>
      </c>
      <c r="K371" t="s">
        <v>174</v>
      </c>
      <c r="L371" s="1">
        <v>0.60599999999999998</v>
      </c>
      <c r="M371">
        <v>5.89</v>
      </c>
      <c r="N371" s="1">
        <v>-0.58899999999999997</v>
      </c>
      <c r="O371" t="s">
        <v>175</v>
      </c>
      <c r="P371">
        <v>0.53100000000000003</v>
      </c>
      <c r="Q371" s="1">
        <v>7.4999999999999956E-2</v>
      </c>
      <c r="R371">
        <v>11.34</v>
      </c>
      <c r="S371" s="42">
        <v>-1.1339999999999999</v>
      </c>
      <c r="T371" s="1">
        <v>-0.54499999999999993</v>
      </c>
      <c r="U371">
        <v>50.05</v>
      </c>
      <c r="V371" s="21">
        <v>1966.4269624999997</v>
      </c>
      <c r="W371">
        <v>0.14124293785310726</v>
      </c>
      <c r="X371">
        <v>1.0694390083590297E-5</v>
      </c>
      <c r="Y371">
        <v>2.1029737007864586E-6</v>
      </c>
      <c r="Z371" s="22">
        <v>2.1029737007864586</v>
      </c>
      <c r="AA371" s="22">
        <v>3.8586673408925853</v>
      </c>
      <c r="AB371">
        <v>34.081400000000002</v>
      </c>
      <c r="AC371" s="31">
        <v>43.6</v>
      </c>
      <c r="AD371" s="32">
        <v>371</v>
      </c>
      <c r="AE371">
        <v>10.694390083590296</v>
      </c>
      <c r="AF371">
        <v>13.083333333333334</v>
      </c>
    </row>
    <row r="372" spans="1:33" x14ac:dyDescent="0.35">
      <c r="A372" s="2">
        <v>44735</v>
      </c>
      <c r="B372" t="s">
        <v>18</v>
      </c>
      <c r="C372" t="s">
        <v>141</v>
      </c>
      <c r="D372" t="s">
        <v>45</v>
      </c>
      <c r="E372" t="s">
        <v>46</v>
      </c>
      <c r="F372">
        <v>1</v>
      </c>
      <c r="G372" t="s">
        <v>94</v>
      </c>
      <c r="H372" t="s">
        <v>36</v>
      </c>
      <c r="I372" t="s">
        <v>411</v>
      </c>
      <c r="J372" t="s">
        <v>487</v>
      </c>
      <c r="K372" t="s">
        <v>153</v>
      </c>
      <c r="L372" s="1">
        <v>0.89500000000000002</v>
      </c>
      <c r="M372">
        <v>3.45</v>
      </c>
      <c r="N372" s="1">
        <v>-0.34500000000000003</v>
      </c>
      <c r="O372" t="s">
        <v>154</v>
      </c>
      <c r="P372">
        <v>0.73099999999999998</v>
      </c>
      <c r="Q372" s="1">
        <v>0.16400000000000003</v>
      </c>
      <c r="R372">
        <v>4.49</v>
      </c>
      <c r="S372" s="42">
        <v>-0.44900000000000001</v>
      </c>
      <c r="T372" s="1">
        <v>-0.10399999999999998</v>
      </c>
      <c r="U372">
        <v>37.450000000000003</v>
      </c>
      <c r="V372" s="21">
        <v>1100.9644625000003</v>
      </c>
      <c r="W372">
        <v>0.22435020519835847</v>
      </c>
      <c r="X372">
        <v>1.8903292189390581E-5</v>
      </c>
      <c r="Y372">
        <v>2.0811852924772854E-6</v>
      </c>
      <c r="Z372" s="22">
        <v>2.0811852924772856</v>
      </c>
      <c r="AA372" s="22">
        <v>20.011397043050827</v>
      </c>
      <c r="AB372">
        <v>33.261499999999998</v>
      </c>
      <c r="AC372" s="31">
        <v>30</v>
      </c>
      <c r="AD372" s="32">
        <v>350</v>
      </c>
      <c r="AE372">
        <v>18.90329218939058</v>
      </c>
      <c r="AF372">
        <v>8.7619047619047628</v>
      </c>
      <c r="AG372" s="4"/>
    </row>
    <row r="373" spans="1:33" x14ac:dyDescent="0.35">
      <c r="A373" s="2">
        <v>44791</v>
      </c>
      <c r="B373" s="6" t="s">
        <v>18</v>
      </c>
      <c r="C373" s="6" t="s">
        <v>214</v>
      </c>
      <c r="D373" t="s">
        <v>86</v>
      </c>
      <c r="E373" t="s">
        <v>46</v>
      </c>
      <c r="F373">
        <v>13</v>
      </c>
      <c r="G373" t="s">
        <v>43</v>
      </c>
      <c r="H373" t="s">
        <v>102</v>
      </c>
      <c r="I373" t="s">
        <v>407</v>
      </c>
      <c r="J373" t="s">
        <v>407</v>
      </c>
      <c r="K373" t="s">
        <v>23</v>
      </c>
      <c r="L373" s="1">
        <v>0.71799999999999997</v>
      </c>
      <c r="M373">
        <v>4.75</v>
      </c>
      <c r="N373" s="1">
        <v>-0.47499999999999998</v>
      </c>
      <c r="O373" t="s">
        <v>224</v>
      </c>
      <c r="P373">
        <v>0.73399999999999999</v>
      </c>
      <c r="Q373" s="1">
        <v>-1.6000000000000014E-2</v>
      </c>
      <c r="R373">
        <v>12.54</v>
      </c>
      <c r="S373" s="42">
        <v>-1.254</v>
      </c>
      <c r="T373" s="1">
        <v>-0.77900000000000003</v>
      </c>
      <c r="U373">
        <v>153.6</v>
      </c>
      <c r="V373" s="21">
        <v>18520.473600000001</v>
      </c>
      <c r="W373">
        <v>2.2284122562674116E-2</v>
      </c>
      <c r="X373">
        <v>1.1013604305412974E-6</v>
      </c>
      <c r="Y373">
        <v>2.0397716777924734E-6</v>
      </c>
      <c r="Z373" s="22">
        <v>2.0397716777924733</v>
      </c>
      <c r="AA373" s="22">
        <v>2.618448880349773</v>
      </c>
      <c r="AB373">
        <v>28.894600000000001</v>
      </c>
      <c r="AC373" s="37">
        <v>135</v>
      </c>
      <c r="AD373" s="35">
        <v>770</v>
      </c>
      <c r="AE373">
        <v>1.1013604305412974</v>
      </c>
      <c r="AF373">
        <v>11.459908061879579</v>
      </c>
    </row>
    <row r="374" spans="1:33" s="4" customFormat="1" x14ac:dyDescent="0.35">
      <c r="A374" s="2">
        <v>44734</v>
      </c>
      <c r="B374" t="s">
        <v>18</v>
      </c>
      <c r="C374" t="s">
        <v>141</v>
      </c>
      <c r="D374" t="s">
        <v>123</v>
      </c>
      <c r="E374" t="s">
        <v>21</v>
      </c>
      <c r="F374">
        <v>2</v>
      </c>
      <c r="G374" t="s">
        <v>22</v>
      </c>
      <c r="H374" t="s">
        <v>96</v>
      </c>
      <c r="I374" t="s">
        <v>459</v>
      </c>
      <c r="J374" t="s">
        <v>459</v>
      </c>
      <c r="K374" t="s">
        <v>142</v>
      </c>
      <c r="L374" s="1">
        <v>0.82099999999999995</v>
      </c>
      <c r="M374">
        <v>3.21</v>
      </c>
      <c r="N374" s="1">
        <v>-0.32100000000000001</v>
      </c>
      <c r="O374" t="s">
        <v>149</v>
      </c>
      <c r="P374">
        <v>0.68400000000000005</v>
      </c>
      <c r="Q374" s="1">
        <v>0.1369999999999999</v>
      </c>
      <c r="R374">
        <v>17.850000000000001</v>
      </c>
      <c r="S374" s="42">
        <v>-1.7850000000000001</v>
      </c>
      <c r="T374" s="1">
        <v>-1.4640000000000002</v>
      </c>
      <c r="U374">
        <v>39.5</v>
      </c>
      <c r="V374" s="21">
        <v>1224.7962500000001</v>
      </c>
      <c r="W374">
        <v>0.20029239766081855</v>
      </c>
      <c r="X374">
        <v>1.6439776854564533E-5</v>
      </c>
      <c r="Y374">
        <v>2.0135377042307435E-6</v>
      </c>
      <c r="Z374" s="22">
        <v>2.0135377042307434</v>
      </c>
      <c r="AA374" s="22">
        <v>1.3753672843106168</v>
      </c>
      <c r="AB374">
        <v>31.695499999999999</v>
      </c>
      <c r="AC374" s="31">
        <v>12.9</v>
      </c>
      <c r="AD374" s="32">
        <v>270</v>
      </c>
      <c r="AE374">
        <v>16.439776854564531</v>
      </c>
      <c r="AF374">
        <v>14.662698412698415</v>
      </c>
    </row>
    <row r="375" spans="1:33" s="4" customFormat="1" x14ac:dyDescent="0.35">
      <c r="A375" s="2">
        <v>44776</v>
      </c>
      <c r="B375" t="s">
        <v>18</v>
      </c>
      <c r="C375" t="s">
        <v>196</v>
      </c>
      <c r="D375" t="s">
        <v>123</v>
      </c>
      <c r="E375" t="s">
        <v>21</v>
      </c>
      <c r="F375">
        <v>8</v>
      </c>
      <c r="G375" t="s">
        <v>22</v>
      </c>
      <c r="H375" t="s">
        <v>96</v>
      </c>
      <c r="I375" t="s">
        <v>459</v>
      </c>
      <c r="J375" t="s">
        <v>459</v>
      </c>
      <c r="K375" t="s">
        <v>87</v>
      </c>
      <c r="L375" s="1">
        <v>0.81200000000000006</v>
      </c>
      <c r="M375">
        <v>3.54</v>
      </c>
      <c r="N375" s="1">
        <v>-0.35399999999999998</v>
      </c>
      <c r="O375" t="s">
        <v>201</v>
      </c>
      <c r="P375">
        <v>0.67700000000000005</v>
      </c>
      <c r="Q375" s="1">
        <v>0.13500000000000001</v>
      </c>
      <c r="R375">
        <v>12.43</v>
      </c>
      <c r="S375" s="42">
        <v>-1.2429999999999999</v>
      </c>
      <c r="T375" s="1">
        <v>-0.8889999999999999</v>
      </c>
      <c r="U375">
        <v>39.5</v>
      </c>
      <c r="V375" s="21">
        <v>1224.7962500000001</v>
      </c>
      <c r="W375">
        <v>0.19940915805022155</v>
      </c>
      <c r="X375">
        <v>1.6350580616319334E-5</v>
      </c>
      <c r="Y375">
        <v>2.0026129824190611E-6</v>
      </c>
      <c r="Z375" s="22">
        <v>2.0026129824190613</v>
      </c>
      <c r="AA375" s="22">
        <v>2.2526580229685731</v>
      </c>
      <c r="AB375">
        <v>28.545300000000001</v>
      </c>
      <c r="AC375" s="31">
        <v>12.9</v>
      </c>
      <c r="AD375" s="32">
        <v>270</v>
      </c>
      <c r="AE375">
        <v>16.350580616319334</v>
      </c>
      <c r="AF375">
        <v>11.355774909963984</v>
      </c>
      <c r="AG375"/>
    </row>
    <row r="376" spans="1:33" x14ac:dyDescent="0.35">
      <c r="A376" s="2">
        <v>44790</v>
      </c>
      <c r="B376" s="6" t="s">
        <v>18</v>
      </c>
      <c r="C376" s="6" t="s">
        <v>214</v>
      </c>
      <c r="D376" t="s">
        <v>123</v>
      </c>
      <c r="E376" t="s">
        <v>21</v>
      </c>
      <c r="F376">
        <v>8</v>
      </c>
      <c r="G376" t="s">
        <v>28</v>
      </c>
      <c r="H376" t="s">
        <v>64</v>
      </c>
      <c r="I376" t="s">
        <v>457</v>
      </c>
      <c r="J376" t="s">
        <v>457</v>
      </c>
      <c r="K376" t="s">
        <v>69</v>
      </c>
      <c r="L376" s="1">
        <v>0.79900000000000004</v>
      </c>
      <c r="M376">
        <v>12.86</v>
      </c>
      <c r="N376" s="1">
        <v>-1.286</v>
      </c>
      <c r="O376" t="s">
        <v>129</v>
      </c>
      <c r="P376">
        <v>0.69299999999999995</v>
      </c>
      <c r="Q376" s="1">
        <v>0.10600000000000009</v>
      </c>
      <c r="R376">
        <v>23.28</v>
      </c>
      <c r="S376" s="42">
        <v>-2.3280000000000003</v>
      </c>
      <c r="T376" s="1">
        <v>-1.0420000000000003</v>
      </c>
      <c r="U376">
        <v>46.05</v>
      </c>
      <c r="V376" s="21">
        <v>1664.6729625</v>
      </c>
      <c r="W376">
        <v>0.1529581529581531</v>
      </c>
      <c r="X376">
        <v>1.1796573276028565E-5</v>
      </c>
      <c r="Y376">
        <v>1.9637436582754802E-6</v>
      </c>
      <c r="Z376" s="22">
        <v>1.9637436582754801</v>
      </c>
      <c r="AA376" s="22">
        <v>1.8845908428747407</v>
      </c>
      <c r="AB376">
        <v>32.178800000000003</v>
      </c>
      <c r="AC376" s="31">
        <v>39.299999999999997</v>
      </c>
      <c r="AD376" s="32">
        <v>410</v>
      </c>
      <c r="AE376">
        <v>11.796573276028566</v>
      </c>
      <c r="AF376">
        <v>11.310295975498345</v>
      </c>
    </row>
    <row r="377" spans="1:33" x14ac:dyDescent="0.35">
      <c r="A377" s="2">
        <v>44720</v>
      </c>
      <c r="B377" t="s">
        <v>18</v>
      </c>
      <c r="C377" t="s">
        <v>19</v>
      </c>
      <c r="D377" t="s">
        <v>45</v>
      </c>
      <c r="E377" t="s">
        <v>46</v>
      </c>
      <c r="F377">
        <v>8</v>
      </c>
      <c r="G377" t="s">
        <v>94</v>
      </c>
      <c r="H377" t="s">
        <v>36</v>
      </c>
      <c r="I377" t="s">
        <v>411</v>
      </c>
      <c r="J377" t="s">
        <v>411</v>
      </c>
      <c r="K377" t="s">
        <v>23</v>
      </c>
      <c r="L377" s="1">
        <v>0.83</v>
      </c>
      <c r="M377">
        <v>6.74</v>
      </c>
      <c r="N377" s="1">
        <v>-0.67400000000000004</v>
      </c>
      <c r="O377" t="s">
        <v>105</v>
      </c>
      <c r="P377">
        <v>0.68400000000000005</v>
      </c>
      <c r="Q377" s="1">
        <v>0.14599999999999991</v>
      </c>
      <c r="R377">
        <v>4.75</v>
      </c>
      <c r="S377" s="42">
        <v>-0.47499999999999998</v>
      </c>
      <c r="T377" s="1">
        <v>0.19900000000000007</v>
      </c>
      <c r="U377">
        <v>37.450000000000003</v>
      </c>
      <c r="V377" s="21">
        <v>1100.9644625000003</v>
      </c>
      <c r="W377">
        <v>0.21345029239766067</v>
      </c>
      <c r="X377">
        <v>1.7779161119480808E-5</v>
      </c>
      <c r="Y377">
        <v>1.9574224565610092E-6</v>
      </c>
      <c r="Z377" s="22">
        <v>1.9574224565610092</v>
      </c>
      <c r="AA377" s="22">
        <v>9.8362937515628577</v>
      </c>
      <c r="AB377">
        <v>26.9267</v>
      </c>
      <c r="AC377" s="31">
        <v>30</v>
      </c>
      <c r="AD377" s="32">
        <v>350</v>
      </c>
      <c r="AE377">
        <v>17.779161119480808</v>
      </c>
      <c r="AF377" s="44">
        <v>10.52</v>
      </c>
    </row>
    <row r="378" spans="1:33" x14ac:dyDescent="0.35">
      <c r="A378" s="2">
        <v>44790</v>
      </c>
      <c r="B378" s="6" t="s">
        <v>18</v>
      </c>
      <c r="C378" s="6" t="s">
        <v>214</v>
      </c>
      <c r="D378" t="s">
        <v>109</v>
      </c>
      <c r="E378" t="s">
        <v>21</v>
      </c>
      <c r="F378">
        <v>13</v>
      </c>
      <c r="G378" t="s">
        <v>43</v>
      </c>
      <c r="H378" t="s">
        <v>76</v>
      </c>
      <c r="I378" t="s">
        <v>453</v>
      </c>
      <c r="J378" t="s">
        <v>453</v>
      </c>
      <c r="K378" t="s">
        <v>215</v>
      </c>
      <c r="L378" s="1">
        <v>1.1659999999999999</v>
      </c>
      <c r="M378">
        <v>7.89</v>
      </c>
      <c r="N378" s="1">
        <v>-0.78899999999999992</v>
      </c>
      <c r="O378" s="6" t="s">
        <v>160</v>
      </c>
      <c r="P378">
        <v>1.2390000000000001</v>
      </c>
      <c r="Q378" s="1">
        <v>-7.3000000000000176E-2</v>
      </c>
      <c r="R378">
        <v>10.85</v>
      </c>
      <c r="S378" s="42">
        <v>-1.085</v>
      </c>
      <c r="T378" s="1">
        <v>-0.29600000000000004</v>
      </c>
      <c r="U378">
        <v>79.099999999999994</v>
      </c>
      <c r="V378" s="21">
        <v>4911.5958499999997</v>
      </c>
      <c r="W378">
        <v>6.260720411663824E-2</v>
      </c>
      <c r="X378">
        <v>3.9281809632248513E-6</v>
      </c>
      <c r="Y378">
        <v>1.9293637317024181E-6</v>
      </c>
      <c r="Z378" s="22">
        <v>1.9293637317024181</v>
      </c>
      <c r="AA378" s="22">
        <v>6.5181207152108716</v>
      </c>
      <c r="AB378">
        <v>32.178800000000003</v>
      </c>
      <c r="AC378" s="31">
        <v>75</v>
      </c>
      <c r="AD378" s="32">
        <v>640</v>
      </c>
      <c r="AE378">
        <v>3.9281809632248512</v>
      </c>
      <c r="AF378">
        <v>15.49463920787486</v>
      </c>
    </row>
    <row r="379" spans="1:33" x14ac:dyDescent="0.35">
      <c r="A379" s="10">
        <v>44777</v>
      </c>
      <c r="B379" s="6" t="s">
        <v>18</v>
      </c>
      <c r="C379" s="6" t="s">
        <v>196</v>
      </c>
      <c r="D379" t="s">
        <v>133</v>
      </c>
      <c r="E379" t="s">
        <v>46</v>
      </c>
      <c r="F379">
        <v>6</v>
      </c>
      <c r="G379" t="s">
        <v>43</v>
      </c>
      <c r="H379" t="s">
        <v>121</v>
      </c>
      <c r="I379" t="s">
        <v>483</v>
      </c>
      <c r="J379" t="s">
        <v>483</v>
      </c>
      <c r="K379" t="s">
        <v>204</v>
      </c>
      <c r="L379" s="1">
        <v>0.88400000000000001</v>
      </c>
      <c r="M379">
        <v>11.87</v>
      </c>
      <c r="N379" s="1">
        <v>-1.1869999999999998</v>
      </c>
      <c r="O379" s="6" t="s">
        <v>205</v>
      </c>
      <c r="P379">
        <v>0.92900000000000005</v>
      </c>
      <c r="Q379" s="1">
        <v>-4.500000000000004E-2</v>
      </c>
      <c r="R379">
        <v>9.4499999999999993</v>
      </c>
      <c r="S379" s="42">
        <v>-0.94499999999999995</v>
      </c>
      <c r="T379" s="1">
        <v>0.24199999999999988</v>
      </c>
      <c r="U379">
        <v>89.35</v>
      </c>
      <c r="V379" s="21">
        <v>6266.9866624999995</v>
      </c>
      <c r="W379">
        <v>5.0904977375565659E-2</v>
      </c>
      <c r="X379">
        <v>3.0448705072772365E-6</v>
      </c>
      <c r="Y379">
        <v>1.908216285814605E-6</v>
      </c>
      <c r="Z379" s="22">
        <v>1.908216285814605</v>
      </c>
      <c r="AA379" s="22">
        <v>7.8851912636967185</v>
      </c>
      <c r="AB379">
        <v>29.967099999999999</v>
      </c>
      <c r="AC379" s="34">
        <v>90</v>
      </c>
      <c r="AD379" s="35">
        <v>735</v>
      </c>
      <c r="AE379">
        <v>3.0448705072772366</v>
      </c>
      <c r="AF379">
        <v>8.0560426564281311</v>
      </c>
    </row>
    <row r="380" spans="1:33" x14ac:dyDescent="0.35">
      <c r="A380" s="2">
        <v>44779</v>
      </c>
      <c r="B380" s="6" t="s">
        <v>18</v>
      </c>
      <c r="C380" s="6" t="s">
        <v>196</v>
      </c>
      <c r="D380" t="s">
        <v>45</v>
      </c>
      <c r="E380" t="s">
        <v>46</v>
      </c>
      <c r="F380">
        <v>11</v>
      </c>
      <c r="G380" t="s">
        <v>25</v>
      </c>
      <c r="H380" t="s">
        <v>53</v>
      </c>
      <c r="I380" t="s">
        <v>439</v>
      </c>
      <c r="J380" t="s">
        <v>439</v>
      </c>
      <c r="K380" t="s">
        <v>212</v>
      </c>
      <c r="L380" s="1">
        <v>0.73899999999999999</v>
      </c>
      <c r="M380">
        <v>7.16</v>
      </c>
      <c r="N380" s="1">
        <v>-0.71599999999999997</v>
      </c>
      <c r="O380" s="6" t="s">
        <v>178</v>
      </c>
      <c r="P380">
        <v>0.59099999999999997</v>
      </c>
      <c r="Q380" s="1">
        <v>0.14800000000000002</v>
      </c>
      <c r="R380">
        <v>14.11</v>
      </c>
      <c r="S380" s="42">
        <v>-1.411</v>
      </c>
      <c r="T380" s="1">
        <v>-0.69500000000000006</v>
      </c>
      <c r="U380">
        <v>33.5</v>
      </c>
      <c r="V380" s="21">
        <v>880.96625000000006</v>
      </c>
      <c r="W380">
        <v>0.25042301184433169</v>
      </c>
      <c r="X380">
        <v>2.1642874647480199E-5</v>
      </c>
      <c r="Y380">
        <v>1.9066642117410706E-6</v>
      </c>
      <c r="Z380" s="22">
        <v>1.9066642117410706</v>
      </c>
      <c r="AA380" s="22">
        <v>2.7434017435123317</v>
      </c>
      <c r="AB380">
        <v>31.516500000000001</v>
      </c>
      <c r="AC380" s="31">
        <v>23.8</v>
      </c>
      <c r="AD380" s="32">
        <v>350</v>
      </c>
      <c r="AE380">
        <v>21.642874647480198</v>
      </c>
      <c r="AF380">
        <v>8.6594309038552968</v>
      </c>
    </row>
    <row r="381" spans="1:33" x14ac:dyDescent="0.35">
      <c r="A381" s="9">
        <v>44777</v>
      </c>
      <c r="B381" s="4" t="s">
        <v>18</v>
      </c>
      <c r="C381" s="4" t="s">
        <v>196</v>
      </c>
      <c r="D381" s="4" t="s">
        <v>123</v>
      </c>
      <c r="E381" s="4" t="s">
        <v>21</v>
      </c>
      <c r="F381" s="4">
        <v>8</v>
      </c>
      <c r="G381" s="4" t="s">
        <v>43</v>
      </c>
      <c r="H381" s="4" t="s">
        <v>35</v>
      </c>
      <c r="I381" t="s">
        <v>468</v>
      </c>
      <c r="J381" t="s">
        <v>468</v>
      </c>
      <c r="K381" s="4" t="s">
        <v>165</v>
      </c>
      <c r="L381" s="3">
        <v>0.77400000000000002</v>
      </c>
      <c r="M381" s="4">
        <v>7.81</v>
      </c>
      <c r="N381" s="1">
        <v>-0.78099999999999992</v>
      </c>
      <c r="O381" s="4" t="s">
        <v>168</v>
      </c>
      <c r="P381" s="4">
        <v>0.71199999999999997</v>
      </c>
      <c r="Q381" s="1">
        <v>6.2000000000000055E-2</v>
      </c>
      <c r="R381" s="4">
        <v>10.83</v>
      </c>
      <c r="S381" s="42">
        <v>-1.083</v>
      </c>
      <c r="T381" s="1">
        <v>-0.30200000000000005</v>
      </c>
      <c r="U381">
        <v>64.150000000000006</v>
      </c>
      <c r="V381" s="21">
        <v>3230.4496625000006</v>
      </c>
      <c r="W381">
        <v>8.7078651685393346E-2</v>
      </c>
      <c r="X381">
        <v>5.896282173197375E-6</v>
      </c>
      <c r="Y381">
        <v>1.904764275641023E-6</v>
      </c>
      <c r="Z381" s="22">
        <v>1.904764275641023</v>
      </c>
      <c r="AA381" s="22">
        <v>6.3071664756325259</v>
      </c>
      <c r="AB381">
        <v>29.967099999999999</v>
      </c>
      <c r="AC381" s="31">
        <v>60</v>
      </c>
      <c r="AD381" s="32">
        <v>537</v>
      </c>
      <c r="AE381">
        <v>5.8962821731973749</v>
      </c>
      <c r="AF381">
        <v>11.248072663787742</v>
      </c>
    </row>
    <row r="382" spans="1:33" x14ac:dyDescent="0.35">
      <c r="A382" s="2">
        <v>44748</v>
      </c>
      <c r="B382" t="s">
        <v>18</v>
      </c>
      <c r="C382" t="s">
        <v>155</v>
      </c>
      <c r="D382" s="6" t="s">
        <v>45</v>
      </c>
      <c r="E382" t="s">
        <v>46</v>
      </c>
      <c r="F382" s="6">
        <v>2</v>
      </c>
      <c r="G382" s="6" t="s">
        <v>25</v>
      </c>
      <c r="H382" s="6" t="s">
        <v>53</v>
      </c>
      <c r="I382" t="s">
        <v>439</v>
      </c>
      <c r="J382" t="s">
        <v>493</v>
      </c>
      <c r="K382" s="6" t="s">
        <v>169</v>
      </c>
      <c r="L382" s="8">
        <v>0.753</v>
      </c>
      <c r="M382">
        <v>6.59</v>
      </c>
      <c r="N382" s="1">
        <v>-0.65900000000000003</v>
      </c>
      <c r="O382" t="s">
        <v>170</v>
      </c>
      <c r="P382">
        <v>0.60299999999999998</v>
      </c>
      <c r="Q382" s="1">
        <v>0.15000000000000002</v>
      </c>
      <c r="R382" s="6">
        <v>13.24</v>
      </c>
      <c r="S382" s="42">
        <v>-1.3240000000000001</v>
      </c>
      <c r="T382" s="1">
        <v>-0.66500000000000004</v>
      </c>
      <c r="U382">
        <v>33.5</v>
      </c>
      <c r="V382" s="21">
        <v>880.96625000000006</v>
      </c>
      <c r="W382">
        <v>0.24875621890547267</v>
      </c>
      <c r="X382">
        <v>2.1465681938778045E-5</v>
      </c>
      <c r="Y382">
        <v>1.8910541321298025E-6</v>
      </c>
      <c r="Z382" s="22">
        <v>1.8910541321298024</v>
      </c>
      <c r="AA382" s="22">
        <v>2.843690424255342</v>
      </c>
      <c r="AB382">
        <v>33.4651</v>
      </c>
      <c r="AC382" s="31">
        <v>23.8</v>
      </c>
      <c r="AD382" s="32">
        <v>350</v>
      </c>
      <c r="AE382">
        <v>21.465681938778044</v>
      </c>
      <c r="AF382" s="48">
        <v>7.6280448717948737</v>
      </c>
      <c r="AG382" s="4"/>
    </row>
    <row r="383" spans="1:33" x14ac:dyDescent="0.35">
      <c r="A383" s="2">
        <v>44762</v>
      </c>
      <c r="B383" t="s">
        <v>18</v>
      </c>
      <c r="C383" t="s">
        <v>181</v>
      </c>
      <c r="D383" t="s">
        <v>20</v>
      </c>
      <c r="E383" t="s">
        <v>21</v>
      </c>
      <c r="F383">
        <v>8</v>
      </c>
      <c r="G383" t="s">
        <v>30</v>
      </c>
      <c r="H383" t="s">
        <v>85</v>
      </c>
      <c r="I383" t="s">
        <v>489</v>
      </c>
      <c r="J383" t="s">
        <v>489</v>
      </c>
      <c r="K383" t="s">
        <v>153</v>
      </c>
      <c r="L383" s="1">
        <v>0.72899999999999998</v>
      </c>
      <c r="M383">
        <v>6.13</v>
      </c>
      <c r="N383" s="1">
        <v>-0.61299999999999999</v>
      </c>
      <c r="O383" t="s">
        <v>183</v>
      </c>
      <c r="P383">
        <v>0.78600000000000003</v>
      </c>
      <c r="Q383" s="1">
        <v>-5.7000000000000051E-2</v>
      </c>
      <c r="R383">
        <v>14.04</v>
      </c>
      <c r="S383" s="42">
        <v>-1.4039999999999999</v>
      </c>
      <c r="T383" s="1">
        <v>-0.79099999999999993</v>
      </c>
      <c r="U383">
        <v>68.05</v>
      </c>
      <c r="V383" s="21">
        <v>3635.1799624999999</v>
      </c>
      <c r="W383">
        <v>7.8189300411522708E-2</v>
      </c>
      <c r="X383">
        <v>5.1642983160038473E-6</v>
      </c>
      <c r="Y383">
        <v>1.8773153758709678E-6</v>
      </c>
      <c r="Z383" s="22">
        <v>1.8773153758709678</v>
      </c>
      <c r="AA383" s="22">
        <v>2.3733443437053956</v>
      </c>
      <c r="AB383">
        <v>34.903799999999997</v>
      </c>
      <c r="AC383" s="31">
        <v>64.8</v>
      </c>
      <c r="AD383" s="32">
        <v>512</v>
      </c>
      <c r="AE383">
        <v>5.1642983160038476</v>
      </c>
      <c r="AF383">
        <v>11.020894580054243</v>
      </c>
    </row>
    <row r="384" spans="1:33" x14ac:dyDescent="0.35">
      <c r="A384" s="2">
        <v>44747</v>
      </c>
      <c r="B384" t="s">
        <v>18</v>
      </c>
      <c r="C384" t="s">
        <v>155</v>
      </c>
      <c r="D384" t="s">
        <v>20</v>
      </c>
      <c r="E384" t="s">
        <v>21</v>
      </c>
      <c r="F384">
        <v>2</v>
      </c>
      <c r="G384" t="s">
        <v>22</v>
      </c>
      <c r="H384" t="s">
        <v>113</v>
      </c>
      <c r="I384" t="s">
        <v>421</v>
      </c>
      <c r="J384" t="s">
        <v>421</v>
      </c>
      <c r="K384" t="s">
        <v>165</v>
      </c>
      <c r="L384" s="1">
        <v>0.61399999999999999</v>
      </c>
      <c r="M384">
        <v>17.559999999999999</v>
      </c>
      <c r="N384" s="1">
        <v>-1.7559999999999998</v>
      </c>
      <c r="O384" t="s">
        <v>146</v>
      </c>
      <c r="P384">
        <v>0.53600000000000003</v>
      </c>
      <c r="Q384" s="1">
        <v>7.7999999999999958E-2</v>
      </c>
      <c r="R384">
        <v>25.65</v>
      </c>
      <c r="S384" s="42">
        <v>-2.5649999999999999</v>
      </c>
      <c r="T384" s="1">
        <v>-0.80900000000000016</v>
      </c>
      <c r="U384">
        <v>46</v>
      </c>
      <c r="V384" s="21">
        <v>1661.0600000000002</v>
      </c>
      <c r="W384">
        <v>0.14552238805970141</v>
      </c>
      <c r="X384">
        <v>1.1094648849957529E-5</v>
      </c>
      <c r="Y384">
        <v>1.8428877418710453E-6</v>
      </c>
      <c r="Z384" s="22">
        <v>1.8428877418710454</v>
      </c>
      <c r="AA384" s="22">
        <v>2.2779823756131581</v>
      </c>
      <c r="AB384">
        <v>33.278799999999997</v>
      </c>
      <c r="AC384" s="34"/>
      <c r="AD384" s="32">
        <v>213</v>
      </c>
      <c r="AE384">
        <v>11.094648849957528</v>
      </c>
      <c r="AF384">
        <v>11.802345679012349</v>
      </c>
    </row>
    <row r="385" spans="1:32" x14ac:dyDescent="0.35">
      <c r="A385" s="2">
        <v>44720</v>
      </c>
      <c r="B385" t="s">
        <v>18</v>
      </c>
      <c r="C385" t="s">
        <v>19</v>
      </c>
      <c r="D385" t="s">
        <v>86</v>
      </c>
      <c r="E385" t="s">
        <v>46</v>
      </c>
      <c r="F385">
        <v>8</v>
      </c>
      <c r="G385" t="s">
        <v>37</v>
      </c>
      <c r="H385" t="s">
        <v>97</v>
      </c>
      <c r="I385" t="s">
        <v>406</v>
      </c>
      <c r="J385" t="s">
        <v>406</v>
      </c>
      <c r="K385" t="s">
        <v>87</v>
      </c>
      <c r="L385" s="1">
        <v>0.73599999999999999</v>
      </c>
      <c r="M385">
        <v>7.09</v>
      </c>
      <c r="N385" s="1">
        <v>-0.70899999999999996</v>
      </c>
      <c r="O385" t="s">
        <v>88</v>
      </c>
      <c r="P385">
        <v>0.65400000000000003</v>
      </c>
      <c r="Q385" s="1">
        <v>8.1999999999999962E-2</v>
      </c>
      <c r="R385">
        <v>15.18</v>
      </c>
      <c r="S385" s="42">
        <v>-1.518</v>
      </c>
      <c r="T385" s="1">
        <v>-0.80900000000000005</v>
      </c>
      <c r="U385">
        <v>50.2</v>
      </c>
      <c r="V385" s="21">
        <v>1978.2314000000003</v>
      </c>
      <c r="W385">
        <v>0.12538226299694183</v>
      </c>
      <c r="X385">
        <v>9.2358230894186392E-6</v>
      </c>
      <c r="Y385">
        <v>1.8270595240332964E-6</v>
      </c>
      <c r="Z385" s="22">
        <v>1.8270595240332965</v>
      </c>
      <c r="AA385" s="22">
        <v>2.2584172114132217</v>
      </c>
      <c r="AB385">
        <v>26.9267</v>
      </c>
      <c r="AC385" s="37">
        <v>39.1</v>
      </c>
      <c r="AD385" s="35">
        <v>510</v>
      </c>
      <c r="AE385">
        <v>9.2358230894186395</v>
      </c>
      <c r="AF385">
        <v>13.101333333333335</v>
      </c>
    </row>
    <row r="386" spans="1:32" x14ac:dyDescent="0.35">
      <c r="A386" s="2">
        <v>44763</v>
      </c>
      <c r="B386" t="s">
        <v>18</v>
      </c>
      <c r="C386" t="s">
        <v>181</v>
      </c>
      <c r="D386" t="s">
        <v>45</v>
      </c>
      <c r="E386" t="s">
        <v>46</v>
      </c>
      <c r="F386">
        <v>8</v>
      </c>
      <c r="G386" t="s">
        <v>28</v>
      </c>
      <c r="H386" t="s">
        <v>47</v>
      </c>
      <c r="I386" t="s">
        <v>433</v>
      </c>
      <c r="J386" t="s">
        <v>433</v>
      </c>
      <c r="K386" t="s">
        <v>190</v>
      </c>
      <c r="L386" s="1">
        <v>1.1020000000000001</v>
      </c>
      <c r="M386">
        <v>20.149999999999999</v>
      </c>
      <c r="N386" s="1">
        <v>-2.0149999999999997</v>
      </c>
      <c r="O386" t="s">
        <v>163</v>
      </c>
      <c r="P386">
        <v>0.98799999999999999</v>
      </c>
      <c r="Q386" s="1">
        <v>0.1140000000000001</v>
      </c>
      <c r="R386">
        <v>27.26</v>
      </c>
      <c r="S386" s="42">
        <v>-2.726</v>
      </c>
      <c r="T386" s="1">
        <v>-0.7110000000000003</v>
      </c>
      <c r="U386">
        <v>52.65</v>
      </c>
      <c r="V386" s="21">
        <v>2176.0376624999999</v>
      </c>
      <c r="W386">
        <v>0.11538461538461549</v>
      </c>
      <c r="X386">
        <v>8.337791575108668E-6</v>
      </c>
      <c r="Y386">
        <v>1.8143348489511658E-6</v>
      </c>
      <c r="Z386" s="22">
        <v>1.8143348489511659</v>
      </c>
      <c r="AA386" s="22">
        <v>2.5518071011971379</v>
      </c>
      <c r="AB386">
        <v>31.981100000000001</v>
      </c>
      <c r="AC386" s="31">
        <v>33.200000000000003</v>
      </c>
      <c r="AD386" s="32">
        <v>460</v>
      </c>
      <c r="AE386">
        <v>8.3377915751086675</v>
      </c>
      <c r="AF386">
        <v>7.12949535755667</v>
      </c>
    </row>
    <row r="387" spans="1:32" x14ac:dyDescent="0.35">
      <c r="A387" s="2">
        <v>44763</v>
      </c>
      <c r="B387" t="s">
        <v>18</v>
      </c>
      <c r="C387" t="s">
        <v>181</v>
      </c>
      <c r="D387" t="s">
        <v>86</v>
      </c>
      <c r="E387" t="s">
        <v>46</v>
      </c>
      <c r="F387">
        <v>8</v>
      </c>
      <c r="G387" t="s">
        <v>33</v>
      </c>
      <c r="H387" t="s">
        <v>54</v>
      </c>
      <c r="I387" t="s">
        <v>402</v>
      </c>
      <c r="J387" t="s">
        <v>402</v>
      </c>
      <c r="K387" t="s">
        <v>186</v>
      </c>
      <c r="L387" s="1">
        <v>0.57699999999999996</v>
      </c>
      <c r="M387">
        <v>30.23</v>
      </c>
      <c r="N387" s="1">
        <v>-3.0230000000000001</v>
      </c>
      <c r="O387" t="s">
        <v>187</v>
      </c>
      <c r="P387">
        <v>0.65400000000000003</v>
      </c>
      <c r="Q387" s="1">
        <v>-7.7000000000000068E-2</v>
      </c>
      <c r="R387">
        <v>33.65</v>
      </c>
      <c r="S387" s="42">
        <v>-3.3649999999999998</v>
      </c>
      <c r="T387" s="1">
        <v>-0.34199999999999964</v>
      </c>
      <c r="U387">
        <v>47.95</v>
      </c>
      <c r="V387" s="21">
        <v>1804.8739625000003</v>
      </c>
      <c r="W387">
        <v>0.13344887348353565</v>
      </c>
      <c r="X387">
        <v>9.9726279733713339E-6</v>
      </c>
      <c r="Y387">
        <v>1.7999336566837066E-6</v>
      </c>
      <c r="Z387" s="22">
        <v>1.7999336566837065</v>
      </c>
      <c r="AA387" s="22">
        <v>5.262963908431896</v>
      </c>
      <c r="AB387">
        <v>31.981100000000001</v>
      </c>
      <c r="AC387" s="37">
        <v>33.4</v>
      </c>
      <c r="AD387" s="39">
        <v>340</v>
      </c>
      <c r="AE387">
        <v>9.9726279733713348</v>
      </c>
      <c r="AF387">
        <v>9.9720095924155352</v>
      </c>
    </row>
    <row r="388" spans="1:32" x14ac:dyDescent="0.35">
      <c r="A388" s="2">
        <v>44750</v>
      </c>
      <c r="B388" t="s">
        <v>18</v>
      </c>
      <c r="C388" t="s">
        <v>155</v>
      </c>
      <c r="D388" t="s">
        <v>133</v>
      </c>
      <c r="E388" t="s">
        <v>46</v>
      </c>
      <c r="F388">
        <v>3</v>
      </c>
      <c r="G388" t="s">
        <v>33</v>
      </c>
      <c r="H388" t="s">
        <v>89</v>
      </c>
      <c r="I388" t="s">
        <v>478</v>
      </c>
      <c r="J388" t="s">
        <v>478</v>
      </c>
      <c r="K388" t="s">
        <v>177</v>
      </c>
      <c r="L388" s="1">
        <v>0.64600000000000002</v>
      </c>
      <c r="M388">
        <v>17.37</v>
      </c>
      <c r="N388" s="1">
        <v>-1.7370000000000001</v>
      </c>
      <c r="O388" t="s">
        <v>178</v>
      </c>
      <c r="P388">
        <v>0.68700000000000006</v>
      </c>
      <c r="Q388" s="1">
        <v>-4.1000000000000036E-2</v>
      </c>
      <c r="R388">
        <v>18.62</v>
      </c>
      <c r="S388" s="42">
        <v>-1.8620000000000001</v>
      </c>
      <c r="T388" s="1">
        <v>-0.125</v>
      </c>
      <c r="U388">
        <v>75.5</v>
      </c>
      <c r="V388" s="21">
        <v>4474.69625</v>
      </c>
      <c r="W388">
        <v>6.3467492260061972E-2</v>
      </c>
      <c r="X388">
        <v>3.9947320996883495E-6</v>
      </c>
      <c r="Y388">
        <v>1.7875212746230083E-6</v>
      </c>
      <c r="Z388" s="22">
        <v>1.7875212746230082</v>
      </c>
      <c r="AA388" s="22">
        <v>14.300170196984066</v>
      </c>
      <c r="AB388">
        <v>33.388599999999997</v>
      </c>
      <c r="AC388" s="34">
        <v>70.599999999999994</v>
      </c>
      <c r="AD388" s="35">
        <v>700</v>
      </c>
      <c r="AE388">
        <v>3.9947320996883495</v>
      </c>
      <c r="AF388">
        <v>6.9702991452991538</v>
      </c>
    </row>
    <row r="389" spans="1:32" x14ac:dyDescent="0.35">
      <c r="A389" s="2">
        <v>44764</v>
      </c>
      <c r="B389" t="s">
        <v>18</v>
      </c>
      <c r="C389" t="s">
        <v>181</v>
      </c>
      <c r="D389" t="s">
        <v>45</v>
      </c>
      <c r="E389" t="s">
        <v>46</v>
      </c>
      <c r="F389">
        <v>5</v>
      </c>
      <c r="G389" t="s">
        <v>43</v>
      </c>
      <c r="H389" t="s">
        <v>52</v>
      </c>
      <c r="I389" t="s">
        <v>438</v>
      </c>
      <c r="J389" t="s">
        <v>438</v>
      </c>
      <c r="K389" t="s">
        <v>194</v>
      </c>
      <c r="L389" s="1">
        <v>0.80300000000000005</v>
      </c>
      <c r="M389">
        <v>9.7799999999999994</v>
      </c>
      <c r="N389" s="1">
        <v>-0.97799999999999998</v>
      </c>
      <c r="O389" t="s">
        <v>187</v>
      </c>
      <c r="P389">
        <v>0.83699999999999997</v>
      </c>
      <c r="Q389" s="1">
        <v>-3.3999999999999919E-2</v>
      </c>
      <c r="R389">
        <v>11.53</v>
      </c>
      <c r="S389" s="42">
        <v>-1.153</v>
      </c>
      <c r="T389" s="1">
        <v>-0.17500000000000004</v>
      </c>
      <c r="U389">
        <v>96.75</v>
      </c>
      <c r="V389" s="21">
        <v>7348.0415625000005</v>
      </c>
      <c r="W389">
        <v>4.2341220423412103E-2</v>
      </c>
      <c r="X389">
        <v>2.4271279531165222E-6</v>
      </c>
      <c r="Y389">
        <v>1.7834637077005758E-6</v>
      </c>
      <c r="Z389" s="22">
        <v>1.7834637077005757</v>
      </c>
      <c r="AA389" s="22">
        <v>10.19122118686043</v>
      </c>
      <c r="AB389">
        <v>34.764699999999998</v>
      </c>
      <c r="AC389" s="31">
        <v>83</v>
      </c>
      <c r="AD389" s="32">
        <v>620</v>
      </c>
      <c r="AE389">
        <v>2.4271279531165222</v>
      </c>
      <c r="AF389">
        <v>7.1421578461796527</v>
      </c>
    </row>
    <row r="390" spans="1:32" x14ac:dyDescent="0.35">
      <c r="A390" s="2">
        <v>44776</v>
      </c>
      <c r="B390" t="s">
        <v>18</v>
      </c>
      <c r="C390" t="s">
        <v>196</v>
      </c>
      <c r="D390" t="s">
        <v>109</v>
      </c>
      <c r="E390" t="s">
        <v>21</v>
      </c>
      <c r="F390">
        <v>12</v>
      </c>
      <c r="G390" t="s">
        <v>25</v>
      </c>
      <c r="H390" t="s">
        <v>122</v>
      </c>
      <c r="I390" t="s">
        <v>454</v>
      </c>
      <c r="J390" t="s">
        <v>454</v>
      </c>
      <c r="K390" t="s">
        <v>134</v>
      </c>
      <c r="L390" s="1">
        <v>0.73099999999999998</v>
      </c>
      <c r="M390">
        <v>4.3099999999999996</v>
      </c>
      <c r="N390" s="1">
        <v>-0.43099999999999994</v>
      </c>
      <c r="O390" t="s">
        <v>202</v>
      </c>
      <c r="P390">
        <v>0.65300000000000002</v>
      </c>
      <c r="Q390" s="1">
        <v>7.7999999999999958E-2</v>
      </c>
      <c r="R390">
        <v>9.2899999999999991</v>
      </c>
      <c r="S390" s="42">
        <v>-0.92899999999999994</v>
      </c>
      <c r="T390" s="1">
        <v>-0.498</v>
      </c>
      <c r="U390">
        <v>51.05</v>
      </c>
      <c r="V390" s="21">
        <v>2045.7904624999996</v>
      </c>
      <c r="W390">
        <v>0.11944869831546701</v>
      </c>
      <c r="X390">
        <v>8.7007620399812434E-6</v>
      </c>
      <c r="Y390">
        <v>1.7799935997875667E-6</v>
      </c>
      <c r="Z390" s="22">
        <v>1.7799935997875667</v>
      </c>
      <c r="AA390" s="22">
        <v>3.5742843369228248</v>
      </c>
      <c r="AB390">
        <v>28.545300000000001</v>
      </c>
      <c r="AC390" s="31">
        <v>22.6</v>
      </c>
      <c r="AD390" s="32">
        <v>352</v>
      </c>
      <c r="AE390">
        <v>8.7007620399812442</v>
      </c>
      <c r="AF390">
        <v>15.665264505802318</v>
      </c>
    </row>
    <row r="391" spans="1:32" x14ac:dyDescent="0.35">
      <c r="A391" s="2">
        <v>44735</v>
      </c>
      <c r="B391" t="s">
        <v>18</v>
      </c>
      <c r="C391" t="s">
        <v>141</v>
      </c>
      <c r="D391" t="s">
        <v>45</v>
      </c>
      <c r="E391" t="s">
        <v>46</v>
      </c>
      <c r="F391">
        <v>8</v>
      </c>
      <c r="G391" t="s">
        <v>22</v>
      </c>
      <c r="H391" t="s">
        <v>44</v>
      </c>
      <c r="I391" t="s">
        <v>434</v>
      </c>
      <c r="J391" t="s">
        <v>434</v>
      </c>
      <c r="K391" t="s">
        <v>153</v>
      </c>
      <c r="L391" s="1">
        <v>0.78200000000000003</v>
      </c>
      <c r="M391">
        <v>8.33</v>
      </c>
      <c r="N391" s="1">
        <v>-0.83299999999999996</v>
      </c>
      <c r="O391" t="s">
        <v>154</v>
      </c>
      <c r="P391">
        <v>0.60199999999999998</v>
      </c>
      <c r="Q391" s="1">
        <v>0.18000000000000005</v>
      </c>
      <c r="S391" s="42" t="s">
        <v>103</v>
      </c>
      <c r="T391" s="1" t="s">
        <v>103</v>
      </c>
      <c r="U391">
        <v>28.85</v>
      </c>
      <c r="V391" s="21">
        <v>653.37316250000015</v>
      </c>
      <c r="W391">
        <v>0.29900332225913628</v>
      </c>
      <c r="X391">
        <v>2.6921802532170291E-5</v>
      </c>
      <c r="Y391">
        <v>1.7589983260644614E-6</v>
      </c>
      <c r="Z391" s="22">
        <v>1.7589983260644615</v>
      </c>
      <c r="AA391" s="22" t="s">
        <v>103</v>
      </c>
      <c r="AB391">
        <v>33.261499999999998</v>
      </c>
      <c r="AC391" s="31">
        <v>13.9</v>
      </c>
      <c r="AD391" s="32">
        <v>342</v>
      </c>
      <c r="AE391">
        <v>26.921802532170293</v>
      </c>
      <c r="AF391">
        <v>8.7619047619047628</v>
      </c>
    </row>
    <row r="392" spans="1:32" x14ac:dyDescent="0.35">
      <c r="A392" s="2">
        <v>44792</v>
      </c>
      <c r="B392" s="6" t="s">
        <v>18</v>
      </c>
      <c r="C392" s="6" t="s">
        <v>214</v>
      </c>
      <c r="D392" t="s">
        <v>45</v>
      </c>
      <c r="E392" t="s">
        <v>46</v>
      </c>
      <c r="F392">
        <v>11</v>
      </c>
      <c r="G392" t="s">
        <v>28</v>
      </c>
      <c r="H392" t="s">
        <v>47</v>
      </c>
      <c r="I392" t="s">
        <v>433</v>
      </c>
      <c r="J392" t="s">
        <v>433</v>
      </c>
      <c r="K392" t="s">
        <v>207</v>
      </c>
      <c r="L392" s="1">
        <v>1.101</v>
      </c>
      <c r="M392">
        <v>10.86</v>
      </c>
      <c r="N392" s="1">
        <v>-1.0859999999999999</v>
      </c>
      <c r="O392" t="s">
        <v>105</v>
      </c>
      <c r="P392">
        <v>0.99099999999999999</v>
      </c>
      <c r="Q392" s="1">
        <v>0.10999999999999999</v>
      </c>
      <c r="R392">
        <v>14.51</v>
      </c>
      <c r="S392" s="42">
        <v>-1.4510000000000001</v>
      </c>
      <c r="T392" s="1">
        <v>-0.36500000000000021</v>
      </c>
      <c r="U392">
        <v>52.65</v>
      </c>
      <c r="V392" s="21">
        <v>2176.0376624999999</v>
      </c>
      <c r="W392">
        <v>0.11099899091826437</v>
      </c>
      <c r="X392">
        <v>7.949406180834067E-6</v>
      </c>
      <c r="Y392">
        <v>1.7298207244005216E-6</v>
      </c>
      <c r="Z392" s="22">
        <v>1.7298207244005215</v>
      </c>
      <c r="AA392" s="22">
        <v>4.7392348613712887</v>
      </c>
      <c r="AB392">
        <v>34.301699999999997</v>
      </c>
      <c r="AC392" s="31">
        <v>33.200000000000003</v>
      </c>
      <c r="AD392" s="32">
        <v>460</v>
      </c>
      <c r="AE392">
        <v>7.9494061808340675</v>
      </c>
      <c r="AF392">
        <v>8.2594820334704142</v>
      </c>
    </row>
    <row r="393" spans="1:32" x14ac:dyDescent="0.35">
      <c r="A393" s="2">
        <v>44776</v>
      </c>
      <c r="B393" t="s">
        <v>18</v>
      </c>
      <c r="C393" t="s">
        <v>196</v>
      </c>
      <c r="D393" t="s">
        <v>109</v>
      </c>
      <c r="E393" t="s">
        <v>21</v>
      </c>
      <c r="F393">
        <v>11</v>
      </c>
      <c r="G393" t="s">
        <v>22</v>
      </c>
      <c r="H393" t="s">
        <v>110</v>
      </c>
      <c r="I393" t="s">
        <v>444</v>
      </c>
      <c r="J393" t="s">
        <v>444</v>
      </c>
      <c r="K393" t="s">
        <v>134</v>
      </c>
      <c r="L393" s="1">
        <v>0.66800000000000004</v>
      </c>
      <c r="M393">
        <v>3.95</v>
      </c>
      <c r="N393" s="1">
        <v>-0.39500000000000002</v>
      </c>
      <c r="O393" t="s">
        <v>202</v>
      </c>
      <c r="P393">
        <v>0.56999999999999995</v>
      </c>
      <c r="Q393" s="1">
        <v>9.8000000000000087E-2</v>
      </c>
      <c r="R393">
        <v>16.41</v>
      </c>
      <c r="S393" s="42">
        <v>-1.641</v>
      </c>
      <c r="T393" s="1">
        <v>-1.246</v>
      </c>
      <c r="U393">
        <v>39.75</v>
      </c>
      <c r="V393" s="21">
        <v>1240.3490624999999</v>
      </c>
      <c r="W393">
        <v>0.17192982456140368</v>
      </c>
      <c r="X393">
        <v>1.3622735149536237E-5</v>
      </c>
      <c r="Y393">
        <v>1.6896946771413067E-6</v>
      </c>
      <c r="Z393" s="22">
        <v>1.6896946771413066</v>
      </c>
      <c r="AA393" s="22">
        <v>1.3560952465018512</v>
      </c>
      <c r="AB393">
        <v>28.545300000000001</v>
      </c>
      <c r="AC393" s="31">
        <v>19</v>
      </c>
      <c r="AD393" s="32">
        <v>240</v>
      </c>
      <c r="AE393">
        <v>13.622735149536236</v>
      </c>
      <c r="AF393">
        <v>15.665264505802318</v>
      </c>
    </row>
    <row r="394" spans="1:32" x14ac:dyDescent="0.35">
      <c r="A394" s="2">
        <v>44764</v>
      </c>
      <c r="B394" t="s">
        <v>18</v>
      </c>
      <c r="C394" t="s">
        <v>181</v>
      </c>
      <c r="D394" t="s">
        <v>109</v>
      </c>
      <c r="E394" t="s">
        <v>21</v>
      </c>
      <c r="F394">
        <v>9</v>
      </c>
      <c r="G394" t="s">
        <v>43</v>
      </c>
      <c r="H394" t="s">
        <v>54</v>
      </c>
      <c r="I394" t="s">
        <v>452</v>
      </c>
      <c r="J394" t="s">
        <v>452</v>
      </c>
      <c r="K394" t="s">
        <v>193</v>
      </c>
      <c r="L394" s="1">
        <v>0.61799999999999999</v>
      </c>
      <c r="M394">
        <v>13.12</v>
      </c>
      <c r="N394" s="1">
        <v>-1.3119999999999998</v>
      </c>
      <c r="O394" t="s">
        <v>163</v>
      </c>
      <c r="P394">
        <v>0.55300000000000005</v>
      </c>
      <c r="Q394" s="1">
        <v>6.4999999999999947E-2</v>
      </c>
      <c r="R394">
        <v>10.11</v>
      </c>
      <c r="S394" s="42">
        <v>-1.0109999999999999</v>
      </c>
      <c r="T394" s="1">
        <v>0.30099999999999993</v>
      </c>
      <c r="U394">
        <v>50.05</v>
      </c>
      <c r="V394" s="21">
        <v>1966.4269624999997</v>
      </c>
      <c r="W394">
        <v>0.11754068716094022</v>
      </c>
      <c r="X394">
        <v>8.5299928431238066E-6</v>
      </c>
      <c r="Y394">
        <v>1.6773607916650684E-6</v>
      </c>
      <c r="Z394" s="22">
        <v>1.6773607916650684</v>
      </c>
      <c r="AA394" s="22">
        <v>5.5726272148341156</v>
      </c>
      <c r="AB394">
        <v>34.764699999999998</v>
      </c>
      <c r="AC394" s="31">
        <v>43.6</v>
      </c>
      <c r="AD394" s="32">
        <v>371</v>
      </c>
      <c r="AE394">
        <v>8.5299928431238072</v>
      </c>
      <c r="AF394">
        <v>12.394095238095241</v>
      </c>
    </row>
    <row r="395" spans="1:32" x14ac:dyDescent="0.35">
      <c r="A395" s="2">
        <v>44778</v>
      </c>
      <c r="B395" s="6" t="s">
        <v>18</v>
      </c>
      <c r="C395" s="6" t="s">
        <v>196</v>
      </c>
      <c r="D395" t="s">
        <v>20</v>
      </c>
      <c r="E395" t="s">
        <v>21</v>
      </c>
      <c r="F395">
        <v>3</v>
      </c>
      <c r="G395" t="s">
        <v>22</v>
      </c>
      <c r="H395" t="s">
        <v>113</v>
      </c>
      <c r="I395" t="s">
        <v>421</v>
      </c>
      <c r="J395" t="s">
        <v>421</v>
      </c>
      <c r="K395" t="s">
        <v>207</v>
      </c>
      <c r="L395" s="1">
        <v>0.48399999999999999</v>
      </c>
      <c r="M395">
        <v>3.34</v>
      </c>
      <c r="N395" s="1">
        <v>-0.33399999999999996</v>
      </c>
      <c r="O395" s="6" t="s">
        <v>163</v>
      </c>
      <c r="P395">
        <v>0.42699999999999999</v>
      </c>
      <c r="Q395" s="1">
        <v>5.6999999999999995E-2</v>
      </c>
      <c r="R395">
        <v>21.04</v>
      </c>
      <c r="S395" s="42">
        <v>-2.1040000000000001</v>
      </c>
      <c r="T395" s="1">
        <v>-1.77</v>
      </c>
      <c r="U395">
        <v>46</v>
      </c>
      <c r="V395" s="21">
        <v>1661.0600000000002</v>
      </c>
      <c r="W395">
        <v>0.1334894613583138</v>
      </c>
      <c r="X395">
        <v>9.9763618874969172E-6</v>
      </c>
      <c r="Y395">
        <v>1.657133567684563E-6</v>
      </c>
      <c r="Z395" s="22">
        <v>1.6571335676845631</v>
      </c>
      <c r="AA395" s="22">
        <v>0.93623365405907522</v>
      </c>
      <c r="AB395">
        <v>33.254899999999999</v>
      </c>
      <c r="AC395" s="47"/>
      <c r="AD395" s="32">
        <v>213</v>
      </c>
      <c r="AE395">
        <v>9.9763618874969175</v>
      </c>
      <c r="AF395">
        <v>13.537474712107057</v>
      </c>
    </row>
    <row r="396" spans="1:32" x14ac:dyDescent="0.35">
      <c r="A396" s="2">
        <v>44776</v>
      </c>
      <c r="B396" t="s">
        <v>18</v>
      </c>
      <c r="C396" t="s">
        <v>196</v>
      </c>
      <c r="D396" t="s">
        <v>123</v>
      </c>
      <c r="E396" t="s">
        <v>21</v>
      </c>
      <c r="F396">
        <v>2</v>
      </c>
      <c r="G396" t="s">
        <v>28</v>
      </c>
      <c r="H396" t="s">
        <v>64</v>
      </c>
      <c r="I396" t="s">
        <v>457</v>
      </c>
      <c r="J396" t="s">
        <v>457</v>
      </c>
      <c r="K396" t="s">
        <v>87</v>
      </c>
      <c r="L396" s="1">
        <v>0.77600000000000002</v>
      </c>
      <c r="M396">
        <v>5.23</v>
      </c>
      <c r="N396" s="1">
        <v>-0.52300000000000002</v>
      </c>
      <c r="O396" t="s">
        <v>201</v>
      </c>
      <c r="P396">
        <v>0.68500000000000005</v>
      </c>
      <c r="Q396" s="1">
        <v>9.099999999999997E-2</v>
      </c>
      <c r="R396">
        <v>16.57</v>
      </c>
      <c r="S396" s="42">
        <v>-1.657</v>
      </c>
      <c r="T396" s="1">
        <v>-1.1339999999999999</v>
      </c>
      <c r="U396">
        <v>46.05</v>
      </c>
      <c r="V396" s="21">
        <v>1664.6729625</v>
      </c>
      <c r="W396">
        <v>0.13284671532846709</v>
      </c>
      <c r="X396">
        <v>9.9172627993109434E-6</v>
      </c>
      <c r="Y396">
        <v>1.6508999244019992E-6</v>
      </c>
      <c r="Z396" s="22">
        <v>1.6508999244019991</v>
      </c>
      <c r="AA396" s="22">
        <v>1.4558200391552021</v>
      </c>
      <c r="AB396">
        <v>28.545300000000001</v>
      </c>
      <c r="AC396" s="31">
        <v>39.299999999999997</v>
      </c>
      <c r="AD396" s="32">
        <v>410</v>
      </c>
      <c r="AE396">
        <v>9.9172627993109437</v>
      </c>
      <c r="AF396">
        <v>11.355774909963984</v>
      </c>
    </row>
    <row r="397" spans="1:32" x14ac:dyDescent="0.35">
      <c r="A397" s="2">
        <v>44776</v>
      </c>
      <c r="B397" t="s">
        <v>18</v>
      </c>
      <c r="C397" t="s">
        <v>196</v>
      </c>
      <c r="D397" t="s">
        <v>123</v>
      </c>
      <c r="E397" t="s">
        <v>21</v>
      </c>
      <c r="F397">
        <v>1</v>
      </c>
      <c r="G397" t="s">
        <v>28</v>
      </c>
      <c r="H397" t="s">
        <v>122</v>
      </c>
      <c r="I397" t="s">
        <v>458</v>
      </c>
      <c r="J397" t="s">
        <v>458</v>
      </c>
      <c r="K397" t="s">
        <v>87</v>
      </c>
      <c r="L397" s="1">
        <v>0.90500000000000003</v>
      </c>
      <c r="M397">
        <v>4.0599999999999996</v>
      </c>
      <c r="N397" s="1">
        <v>-0.40599999999999997</v>
      </c>
      <c r="O397" t="s">
        <v>201</v>
      </c>
      <c r="P397">
        <v>0.84699999999999998</v>
      </c>
      <c r="Q397" s="1">
        <v>5.8000000000000052E-2</v>
      </c>
      <c r="R397">
        <v>10.02</v>
      </c>
      <c r="S397" s="42">
        <v>-1.002</v>
      </c>
      <c r="T397" s="1">
        <v>-0.59600000000000009</v>
      </c>
      <c r="U397">
        <v>67.3</v>
      </c>
      <c r="V397" s="21">
        <v>3555.4926500000001</v>
      </c>
      <c r="W397">
        <v>6.8476977567886718E-2</v>
      </c>
      <c r="X397">
        <v>4.3863405158617912E-6</v>
      </c>
      <c r="Y397">
        <v>1.5595601464543808E-6</v>
      </c>
      <c r="Z397" s="22">
        <v>1.5595601464543807</v>
      </c>
      <c r="AA397" s="22">
        <v>2.6167116551247993</v>
      </c>
      <c r="AB397">
        <v>28.545300000000001</v>
      </c>
      <c r="AC397" s="31">
        <v>65</v>
      </c>
      <c r="AD397" s="32">
        <v>575</v>
      </c>
      <c r="AE397">
        <v>4.3863405158617912</v>
      </c>
      <c r="AF397">
        <v>11.355774909963984</v>
      </c>
    </row>
    <row r="398" spans="1:32" x14ac:dyDescent="0.35">
      <c r="A398" s="2">
        <v>44748</v>
      </c>
      <c r="B398" t="s">
        <v>18</v>
      </c>
      <c r="C398" t="s">
        <v>155</v>
      </c>
      <c r="D398" t="s">
        <v>86</v>
      </c>
      <c r="E398" t="s">
        <v>46</v>
      </c>
      <c r="F398">
        <v>7</v>
      </c>
      <c r="G398" t="s">
        <v>37</v>
      </c>
      <c r="H398" t="s">
        <v>97</v>
      </c>
      <c r="I398" t="s">
        <v>406</v>
      </c>
      <c r="J398" t="s">
        <v>406</v>
      </c>
      <c r="K398" t="s">
        <v>165</v>
      </c>
      <c r="L398" s="1">
        <v>0.82699999999999996</v>
      </c>
      <c r="M398">
        <v>3.47</v>
      </c>
      <c r="N398" s="1">
        <v>-0.34700000000000003</v>
      </c>
      <c r="O398" t="s">
        <v>168</v>
      </c>
      <c r="P398">
        <v>0.745</v>
      </c>
      <c r="Q398" s="1">
        <v>8.1999999999999962E-2</v>
      </c>
      <c r="R398">
        <v>24.26</v>
      </c>
      <c r="S398" s="42">
        <v>-2.4260000000000002</v>
      </c>
      <c r="T398" s="1">
        <v>-2.0790000000000002</v>
      </c>
      <c r="U398">
        <v>50.2</v>
      </c>
      <c r="V398" s="21">
        <v>1978.2314000000003</v>
      </c>
      <c r="W398">
        <v>0.11006711409395968</v>
      </c>
      <c r="X398">
        <v>7.8673313518130338E-6</v>
      </c>
      <c r="Y398">
        <v>1.5563401914360994E-6</v>
      </c>
      <c r="Z398" s="22">
        <v>1.5563401914360995</v>
      </c>
      <c r="AA398" s="22">
        <v>0.74860038068114443</v>
      </c>
      <c r="AB398">
        <v>33.4651</v>
      </c>
      <c r="AC398" s="37">
        <v>39.1</v>
      </c>
      <c r="AD398" s="35">
        <v>510</v>
      </c>
      <c r="AE398">
        <v>7.8673313518130339</v>
      </c>
      <c r="AF398">
        <v>10.517788461538462</v>
      </c>
    </row>
    <row r="399" spans="1:32" x14ac:dyDescent="0.35">
      <c r="A399" s="2">
        <v>44790</v>
      </c>
      <c r="B399" s="6" t="s">
        <v>18</v>
      </c>
      <c r="C399" s="6" t="s">
        <v>214</v>
      </c>
      <c r="D399" t="s">
        <v>123</v>
      </c>
      <c r="E399" t="s">
        <v>21</v>
      </c>
      <c r="F399">
        <v>1</v>
      </c>
      <c r="G399" t="s">
        <v>22</v>
      </c>
      <c r="H399" t="s">
        <v>96</v>
      </c>
      <c r="I399" t="s">
        <v>459</v>
      </c>
      <c r="J399" t="s">
        <v>459</v>
      </c>
      <c r="K399" t="s">
        <v>69</v>
      </c>
      <c r="L399" s="1">
        <v>0.86099999999999999</v>
      </c>
      <c r="M399">
        <v>14.28</v>
      </c>
      <c r="N399" s="1">
        <v>-1.4279999999999999</v>
      </c>
      <c r="O399" t="s">
        <v>129</v>
      </c>
      <c r="P399">
        <v>0.74099999999999999</v>
      </c>
      <c r="Q399" s="1">
        <v>0.12</v>
      </c>
      <c r="R399">
        <v>27.87</v>
      </c>
      <c r="S399" s="42">
        <v>-2.7869999999999999</v>
      </c>
      <c r="T399" s="1">
        <v>-1.359</v>
      </c>
      <c r="U399">
        <v>39.5</v>
      </c>
      <c r="V399" s="21">
        <v>1224.7962500000001</v>
      </c>
      <c r="W399">
        <v>0.16194331983805668</v>
      </c>
      <c r="X399">
        <v>1.2655312136129728E-5</v>
      </c>
      <c r="Y399">
        <v>1.5500178846911182E-6</v>
      </c>
      <c r="Z399" s="22">
        <v>1.5500178846911181</v>
      </c>
      <c r="AA399" s="22">
        <v>1.1405576782127433</v>
      </c>
      <c r="AB399">
        <v>32.178800000000003</v>
      </c>
      <c r="AC399" s="31">
        <v>12.9</v>
      </c>
      <c r="AD399" s="32">
        <v>270</v>
      </c>
      <c r="AE399">
        <v>12.655312136129728</v>
      </c>
      <c r="AF399">
        <v>11.310295975498345</v>
      </c>
    </row>
    <row r="400" spans="1:32" x14ac:dyDescent="0.35">
      <c r="A400" s="2">
        <v>44763</v>
      </c>
      <c r="B400" t="s">
        <v>18</v>
      </c>
      <c r="C400" t="s">
        <v>181</v>
      </c>
      <c r="D400" t="s">
        <v>109</v>
      </c>
      <c r="E400" t="s">
        <v>21</v>
      </c>
      <c r="F400">
        <v>12</v>
      </c>
      <c r="G400" t="s">
        <v>25</v>
      </c>
      <c r="H400" t="s">
        <v>122</v>
      </c>
      <c r="I400" t="s">
        <v>454</v>
      </c>
      <c r="J400" t="s">
        <v>454</v>
      </c>
      <c r="K400" t="s">
        <v>188</v>
      </c>
      <c r="L400" s="1">
        <v>0.63100000000000001</v>
      </c>
      <c r="M400">
        <v>5.15</v>
      </c>
      <c r="N400" s="1">
        <v>-0.51500000000000001</v>
      </c>
      <c r="O400" t="s">
        <v>189</v>
      </c>
      <c r="P400">
        <v>0.69799999999999995</v>
      </c>
      <c r="Q400" s="1">
        <v>-6.6999999999999948E-2</v>
      </c>
      <c r="R400">
        <v>17.2</v>
      </c>
      <c r="S400" s="42">
        <v>-1.72</v>
      </c>
      <c r="T400" s="1">
        <v>-1.2050000000000001</v>
      </c>
      <c r="U400">
        <v>51.05</v>
      </c>
      <c r="V400" s="21">
        <v>2045.7904624999996</v>
      </c>
      <c r="W400">
        <v>0.10618066561014255</v>
      </c>
      <c r="X400">
        <v>7.5267744548761289E-6</v>
      </c>
      <c r="Y400">
        <v>1.5398203393174218E-6</v>
      </c>
      <c r="Z400" s="22">
        <v>1.5398203393174219</v>
      </c>
      <c r="AA400" s="22">
        <v>1.2778592027530471</v>
      </c>
      <c r="AB400">
        <v>31.981100000000001</v>
      </c>
      <c r="AC400" s="31">
        <v>22.6</v>
      </c>
      <c r="AD400" s="32">
        <v>352</v>
      </c>
      <c r="AE400">
        <v>7.5267744548761293</v>
      </c>
      <c r="AF400">
        <v>12.389091192032369</v>
      </c>
    </row>
    <row r="401" spans="1:32" x14ac:dyDescent="0.35">
      <c r="A401" s="2">
        <v>44779</v>
      </c>
      <c r="B401" s="6" t="s">
        <v>18</v>
      </c>
      <c r="C401" s="6" t="s">
        <v>196</v>
      </c>
      <c r="D401" t="s">
        <v>20</v>
      </c>
      <c r="E401" t="s">
        <v>21</v>
      </c>
      <c r="F401">
        <v>8</v>
      </c>
      <c r="G401" t="s">
        <v>43</v>
      </c>
      <c r="H401" t="s">
        <v>44</v>
      </c>
      <c r="I401" t="s">
        <v>430</v>
      </c>
      <c r="J401" t="s">
        <v>430</v>
      </c>
      <c r="K401" t="s">
        <v>117</v>
      </c>
      <c r="L401" s="1">
        <v>1.093</v>
      </c>
      <c r="M401">
        <v>5.72</v>
      </c>
      <c r="N401" s="1">
        <v>-0.57199999999999995</v>
      </c>
      <c r="O401" s="6" t="s">
        <v>213</v>
      </c>
      <c r="P401">
        <v>1.0589999999999999</v>
      </c>
      <c r="Q401" s="1">
        <v>3.400000000000003E-2</v>
      </c>
      <c r="R401">
        <v>11.06</v>
      </c>
      <c r="S401" s="42">
        <v>-1.1060000000000001</v>
      </c>
      <c r="T401" s="1">
        <v>-0.53400000000000014</v>
      </c>
      <c r="U401">
        <v>105.25</v>
      </c>
      <c r="V401" s="21">
        <v>8695.8865624999999</v>
      </c>
      <c r="W401">
        <v>3.210576015108596E-2</v>
      </c>
      <c r="X401">
        <v>1.7264363893684016E-6</v>
      </c>
      <c r="Y401">
        <v>1.5012894999319703E-6</v>
      </c>
      <c r="Z401" s="22">
        <v>1.5012894999319704</v>
      </c>
      <c r="AA401" s="22">
        <v>2.8114035579250376</v>
      </c>
      <c r="AB401">
        <v>31.516500000000001</v>
      </c>
      <c r="AC401" s="31">
        <v>94.8</v>
      </c>
      <c r="AD401" s="32">
        <v>700</v>
      </c>
      <c r="AE401">
        <v>1.7264363893684016</v>
      </c>
      <c r="AF401">
        <v>13.38048963335333</v>
      </c>
    </row>
    <row r="402" spans="1:32" x14ac:dyDescent="0.35">
      <c r="A402" s="2">
        <v>44764</v>
      </c>
      <c r="B402" t="s">
        <v>18</v>
      </c>
      <c r="C402" t="s">
        <v>181</v>
      </c>
      <c r="D402" t="s">
        <v>45</v>
      </c>
      <c r="E402" t="s">
        <v>46</v>
      </c>
      <c r="F402">
        <v>7</v>
      </c>
      <c r="G402" t="s">
        <v>28</v>
      </c>
      <c r="H402" t="s">
        <v>68</v>
      </c>
      <c r="I402" t="s">
        <v>413</v>
      </c>
      <c r="J402" t="s">
        <v>413</v>
      </c>
      <c r="K402" t="s">
        <v>194</v>
      </c>
      <c r="L402" s="1">
        <v>0.90800000000000003</v>
      </c>
      <c r="N402" s="1" t="s">
        <v>103</v>
      </c>
      <c r="O402" t="s">
        <v>187</v>
      </c>
      <c r="P402">
        <v>0.83399999999999996</v>
      </c>
      <c r="Q402" s="1">
        <v>7.4000000000000066E-2</v>
      </c>
      <c r="R402">
        <v>28.61</v>
      </c>
      <c r="S402" s="42">
        <v>-2.8609999999999998</v>
      </c>
      <c r="T402" s="1" t="s">
        <v>103</v>
      </c>
      <c r="U402">
        <v>56.05</v>
      </c>
      <c r="V402" s="21">
        <v>2466.1579624999995</v>
      </c>
      <c r="W402">
        <v>8.872901678657083E-2</v>
      </c>
      <c r="X402">
        <v>6.0341458061632528E-6</v>
      </c>
      <c r="Y402">
        <v>1.4881156726755483E-6</v>
      </c>
      <c r="Z402" s="22">
        <v>1.4881156726755482</v>
      </c>
      <c r="AA402" s="22" t="s">
        <v>103</v>
      </c>
      <c r="AB402">
        <v>34.764699999999998</v>
      </c>
      <c r="AC402" s="31">
        <v>42.8</v>
      </c>
      <c r="AD402" s="32">
        <v>570</v>
      </c>
      <c r="AE402">
        <v>6.0341458061632531</v>
      </c>
      <c r="AF402">
        <v>7.1421578461796527</v>
      </c>
    </row>
    <row r="403" spans="1:32" x14ac:dyDescent="0.35">
      <c r="A403" s="9">
        <v>44777</v>
      </c>
      <c r="B403" s="4" t="s">
        <v>18</v>
      </c>
      <c r="C403" s="4" t="s">
        <v>196</v>
      </c>
      <c r="D403" s="4" t="s">
        <v>123</v>
      </c>
      <c r="E403" s="4" t="s">
        <v>21</v>
      </c>
      <c r="F403" s="4">
        <v>7</v>
      </c>
      <c r="G403" s="4" t="s">
        <v>37</v>
      </c>
      <c r="H403" s="4" t="s">
        <v>132</v>
      </c>
      <c r="I403" t="s">
        <v>466</v>
      </c>
      <c r="J403" t="s">
        <v>466</v>
      </c>
      <c r="K403" s="4" t="s">
        <v>165</v>
      </c>
      <c r="L403" s="3">
        <v>0.89400000000000002</v>
      </c>
      <c r="M403" s="4">
        <v>4.18</v>
      </c>
      <c r="N403" s="1">
        <v>-0.41799999999999998</v>
      </c>
      <c r="O403" s="4" t="s">
        <v>168</v>
      </c>
      <c r="P403" s="4">
        <v>0.83899999999999997</v>
      </c>
      <c r="Q403" s="1">
        <v>5.5000000000000049E-2</v>
      </c>
      <c r="R403" s="4">
        <v>22.29</v>
      </c>
      <c r="S403" s="42">
        <v>-2.2290000000000001</v>
      </c>
      <c r="T403" s="1">
        <v>-1.8110000000000002</v>
      </c>
      <c r="U403">
        <v>67.400000000000006</v>
      </c>
      <c r="V403" s="21">
        <v>3566.066600000001</v>
      </c>
      <c r="W403">
        <v>6.5554231227652027E-2</v>
      </c>
      <c r="X403">
        <v>4.157023296729131E-6</v>
      </c>
      <c r="Y403">
        <v>1.4824221933887647E-6</v>
      </c>
      <c r="Z403" s="22">
        <v>1.4824221933887647</v>
      </c>
      <c r="AA403" s="22">
        <v>0.81856554024779926</v>
      </c>
      <c r="AB403">
        <v>29.967099999999999</v>
      </c>
      <c r="AC403" s="31">
        <v>57</v>
      </c>
      <c r="AD403" s="32">
        <v>720</v>
      </c>
      <c r="AE403">
        <v>4.1570232967291307</v>
      </c>
      <c r="AF403">
        <v>11.248072663787742</v>
      </c>
    </row>
    <row r="404" spans="1:32" x14ac:dyDescent="0.35">
      <c r="A404" s="2">
        <v>44776</v>
      </c>
      <c r="B404" t="s">
        <v>18</v>
      </c>
      <c r="C404" t="s">
        <v>196</v>
      </c>
      <c r="D404" t="s">
        <v>133</v>
      </c>
      <c r="E404" t="s">
        <v>46</v>
      </c>
      <c r="F404">
        <v>8</v>
      </c>
      <c r="G404" t="s">
        <v>33</v>
      </c>
      <c r="H404" t="s">
        <v>64</v>
      </c>
      <c r="I404" t="s">
        <v>476</v>
      </c>
      <c r="J404" t="s">
        <v>476</v>
      </c>
      <c r="K404" t="s">
        <v>199</v>
      </c>
      <c r="L404" s="1">
        <v>0.63100000000000001</v>
      </c>
      <c r="N404" s="1" t="s">
        <v>103</v>
      </c>
      <c r="O404" t="s">
        <v>200</v>
      </c>
      <c r="P404">
        <v>0.66500000000000004</v>
      </c>
      <c r="Q404" s="1">
        <v>-3.400000000000003E-2</v>
      </c>
      <c r="S404" s="42" t="s">
        <v>103</v>
      </c>
      <c r="T404" s="1" t="s">
        <v>103</v>
      </c>
      <c r="U404">
        <v>75.099999999999994</v>
      </c>
      <c r="V404" s="21">
        <v>4427.4078499999996</v>
      </c>
      <c r="W404">
        <v>5.3882725832012729E-2</v>
      </c>
      <c r="X404">
        <v>3.2655878162400775E-6</v>
      </c>
      <c r="Y404">
        <v>1.4458089132485676E-6</v>
      </c>
      <c r="Z404" s="22">
        <v>1.4458089132485676</v>
      </c>
      <c r="AA404" s="22" t="s">
        <v>103</v>
      </c>
      <c r="AB404">
        <v>28.545300000000001</v>
      </c>
      <c r="AC404" s="34">
        <v>56.6</v>
      </c>
      <c r="AD404" s="35">
        <v>445</v>
      </c>
      <c r="AE404">
        <v>3.2655878162400773</v>
      </c>
      <c r="AF404">
        <v>8.0311143168665637</v>
      </c>
    </row>
    <row r="405" spans="1:32" x14ac:dyDescent="0.35">
      <c r="A405" s="2">
        <v>44778</v>
      </c>
      <c r="B405" s="6" t="s">
        <v>18</v>
      </c>
      <c r="C405" s="6" t="s">
        <v>196</v>
      </c>
      <c r="D405" t="s">
        <v>45</v>
      </c>
      <c r="E405" t="s">
        <v>46</v>
      </c>
      <c r="F405">
        <v>13</v>
      </c>
      <c r="G405" t="s">
        <v>28</v>
      </c>
      <c r="H405" t="s">
        <v>68</v>
      </c>
      <c r="I405" t="s">
        <v>413</v>
      </c>
      <c r="J405" t="s">
        <v>413</v>
      </c>
      <c r="K405" t="s">
        <v>171</v>
      </c>
      <c r="L405" s="1">
        <v>0.82799999999999996</v>
      </c>
      <c r="M405">
        <v>5.84</v>
      </c>
      <c r="N405" s="1">
        <v>-0.58399999999999996</v>
      </c>
      <c r="O405" s="6" t="s">
        <v>175</v>
      </c>
      <c r="P405">
        <v>0.76200000000000001</v>
      </c>
      <c r="Q405" s="1">
        <v>6.5999999999999948E-2</v>
      </c>
      <c r="R405">
        <v>16.18</v>
      </c>
      <c r="S405" s="42">
        <v>-1.6179999999999999</v>
      </c>
      <c r="T405" s="1">
        <v>-1.0339999999999998</v>
      </c>
      <c r="U405">
        <v>56.05</v>
      </c>
      <c r="V405" s="21">
        <v>2466.1579624999995</v>
      </c>
      <c r="W405">
        <v>8.6614173228346386E-2</v>
      </c>
      <c r="X405">
        <v>5.8575900837474212E-6</v>
      </c>
      <c r="Y405">
        <v>1.4445742426094741E-6</v>
      </c>
      <c r="Z405" s="22">
        <v>1.4445742426094741</v>
      </c>
      <c r="AA405" s="22">
        <v>1.3970737355991047</v>
      </c>
      <c r="AB405">
        <v>33.254899999999999</v>
      </c>
      <c r="AC405" s="31">
        <v>42.8</v>
      </c>
      <c r="AD405" s="32">
        <v>570</v>
      </c>
      <c r="AE405">
        <v>5.8575900837474215</v>
      </c>
      <c r="AF405">
        <v>8.7075468826202727</v>
      </c>
    </row>
    <row r="406" spans="1:32" x14ac:dyDescent="0.35">
      <c r="A406" s="2">
        <v>44723</v>
      </c>
      <c r="B406" t="s">
        <v>18</v>
      </c>
      <c r="C406" t="s">
        <v>19</v>
      </c>
      <c r="D406" t="s">
        <v>133</v>
      </c>
      <c r="E406" t="s">
        <v>46</v>
      </c>
      <c r="F406">
        <v>3</v>
      </c>
      <c r="G406" t="s">
        <v>22</v>
      </c>
      <c r="H406" t="s">
        <v>102</v>
      </c>
      <c r="I406" t="s">
        <v>473</v>
      </c>
      <c r="J406" t="s">
        <v>473</v>
      </c>
      <c r="K406" t="s">
        <v>134</v>
      </c>
      <c r="L406" s="1">
        <v>0.71099999999999997</v>
      </c>
      <c r="M406">
        <v>8.89</v>
      </c>
      <c r="N406" s="1">
        <v>-0.88900000000000001</v>
      </c>
      <c r="O406" t="s">
        <v>135</v>
      </c>
      <c r="P406">
        <v>0.64800000000000002</v>
      </c>
      <c r="Q406" s="1">
        <v>6.2999999999999945E-2</v>
      </c>
      <c r="R406">
        <v>19.86</v>
      </c>
      <c r="S406" s="42">
        <v>-1.986</v>
      </c>
      <c r="T406" s="1">
        <v>-1.097</v>
      </c>
      <c r="U406">
        <v>51.75</v>
      </c>
      <c r="V406" s="21">
        <v>2102.2790625000002</v>
      </c>
      <c r="W406">
        <v>9.722222222222214E-2</v>
      </c>
      <c r="X406">
        <v>6.7528382236740597E-6</v>
      </c>
      <c r="Y406">
        <v>1.4196350410079669E-6</v>
      </c>
      <c r="Z406" s="22">
        <v>1.4196350410079668</v>
      </c>
      <c r="AA406" s="22">
        <v>1.2941066918942268</v>
      </c>
      <c r="AB406">
        <v>31.959900000000001</v>
      </c>
      <c r="AC406" s="34">
        <v>12.1</v>
      </c>
      <c r="AD406" s="35">
        <v>290</v>
      </c>
      <c r="AE406">
        <v>6.7528382236740594</v>
      </c>
      <c r="AF406">
        <v>10.416666666666666</v>
      </c>
    </row>
    <row r="407" spans="1:32" x14ac:dyDescent="0.35">
      <c r="A407" s="2">
        <v>44721</v>
      </c>
      <c r="B407" t="s">
        <v>18</v>
      </c>
      <c r="C407" t="s">
        <v>19</v>
      </c>
      <c r="D407" t="s">
        <v>45</v>
      </c>
      <c r="E407" t="s">
        <v>46</v>
      </c>
      <c r="F407">
        <v>7</v>
      </c>
      <c r="G407" t="s">
        <v>22</v>
      </c>
      <c r="H407" t="s">
        <v>44</v>
      </c>
      <c r="I407" t="s">
        <v>434</v>
      </c>
      <c r="J407" t="s">
        <v>434</v>
      </c>
      <c r="K407" t="s">
        <v>23</v>
      </c>
      <c r="L407" s="1">
        <v>0.72899999999999998</v>
      </c>
      <c r="M407">
        <v>7.52</v>
      </c>
      <c r="N407" s="1">
        <v>-0.752</v>
      </c>
      <c r="O407" t="s">
        <v>48</v>
      </c>
      <c r="P407">
        <v>0.58399999999999996</v>
      </c>
      <c r="Q407" s="1">
        <v>0.14500000000000002</v>
      </c>
      <c r="R407">
        <v>18.63</v>
      </c>
      <c r="S407" s="42">
        <v>-1.863</v>
      </c>
      <c r="T407" s="1">
        <v>-1.111</v>
      </c>
      <c r="U407">
        <v>28.85</v>
      </c>
      <c r="V407" s="21">
        <v>653.37316250000015</v>
      </c>
      <c r="W407">
        <v>0.24828767123287676</v>
      </c>
      <c r="X407">
        <v>2.141592105973419E-5</v>
      </c>
      <c r="Y407">
        <v>1.3992588070648883E-6</v>
      </c>
      <c r="Z407" s="22">
        <v>1.3992588070648884</v>
      </c>
      <c r="AA407" s="22">
        <v>1.2594588722456241</v>
      </c>
      <c r="AB407">
        <v>24.548100000000002</v>
      </c>
      <c r="AC407" s="31">
        <v>13.9</v>
      </c>
      <c r="AD407" s="32">
        <v>342</v>
      </c>
      <c r="AE407">
        <v>21.415921059734188</v>
      </c>
      <c r="AF407">
        <v>10.346666666666668</v>
      </c>
    </row>
    <row r="408" spans="1:32" x14ac:dyDescent="0.35">
      <c r="A408" s="2">
        <v>44792</v>
      </c>
      <c r="B408" s="6" t="s">
        <v>18</v>
      </c>
      <c r="C408" s="6" t="s">
        <v>214</v>
      </c>
      <c r="D408" t="s">
        <v>45</v>
      </c>
      <c r="E408" t="s">
        <v>46</v>
      </c>
      <c r="F408">
        <v>6</v>
      </c>
      <c r="G408" t="s">
        <v>43</v>
      </c>
      <c r="H408" t="s">
        <v>52</v>
      </c>
      <c r="I408" t="s">
        <v>438</v>
      </c>
      <c r="J408" t="s">
        <v>438</v>
      </c>
      <c r="K408" t="s">
        <v>226</v>
      </c>
      <c r="L408" s="1">
        <v>0.86699999999999999</v>
      </c>
      <c r="M408">
        <v>7.25</v>
      </c>
      <c r="N408" s="1">
        <v>-0.72499999999999998</v>
      </c>
      <c r="O408" t="s">
        <v>60</v>
      </c>
      <c r="P408">
        <v>0.89700000000000002</v>
      </c>
      <c r="Q408" s="1">
        <v>-3.0000000000000027E-2</v>
      </c>
      <c r="R408">
        <v>13.87</v>
      </c>
      <c r="S408" s="42">
        <v>-1.387</v>
      </c>
      <c r="T408" s="1">
        <v>-0.66200000000000003</v>
      </c>
      <c r="U408">
        <v>96.75</v>
      </c>
      <c r="V408" s="21">
        <v>7348.0415625000005</v>
      </c>
      <c r="W408">
        <v>3.4602076124567505E-2</v>
      </c>
      <c r="X408">
        <v>1.8931355763915545E-6</v>
      </c>
      <c r="Y408">
        <v>1.3910838898772538E-6</v>
      </c>
      <c r="Z408" s="22">
        <v>1.3910838898772537</v>
      </c>
      <c r="AA408" s="22">
        <v>2.1013351810834648</v>
      </c>
      <c r="AB408">
        <v>34.301699999999997</v>
      </c>
      <c r="AC408" s="31">
        <v>83</v>
      </c>
      <c r="AD408" s="32">
        <v>620</v>
      </c>
      <c r="AE408">
        <v>1.8931355763915545</v>
      </c>
      <c r="AF408">
        <v>8.2594820334704142</v>
      </c>
    </row>
    <row r="409" spans="1:32" x14ac:dyDescent="0.35">
      <c r="A409" s="2">
        <v>44722</v>
      </c>
      <c r="B409" t="s">
        <v>18</v>
      </c>
      <c r="C409" t="s">
        <v>19</v>
      </c>
      <c r="D409" t="s">
        <v>123</v>
      </c>
      <c r="E409" t="s">
        <v>21</v>
      </c>
      <c r="F409">
        <v>10</v>
      </c>
      <c r="G409" t="s">
        <v>22</v>
      </c>
      <c r="H409" t="s">
        <v>130</v>
      </c>
      <c r="I409" t="s">
        <v>460</v>
      </c>
      <c r="J409" t="s">
        <v>460</v>
      </c>
      <c r="K409" t="s">
        <v>128</v>
      </c>
      <c r="L409" s="1">
        <v>0.71699999999999997</v>
      </c>
      <c r="M409">
        <v>2.79</v>
      </c>
      <c r="N409" s="1">
        <v>-0.27900000000000003</v>
      </c>
      <c r="O409" t="s">
        <v>129</v>
      </c>
      <c r="P409">
        <v>0.64700000000000002</v>
      </c>
      <c r="Q409" s="1">
        <v>6.9999999999999951E-2</v>
      </c>
      <c r="R409">
        <v>2.35</v>
      </c>
      <c r="S409" s="42">
        <v>-0.23500000000000001</v>
      </c>
      <c r="T409" s="1">
        <v>4.4000000000000011E-2</v>
      </c>
      <c r="U409">
        <v>47.6</v>
      </c>
      <c r="V409" s="21">
        <v>1778.6216000000002</v>
      </c>
      <c r="W409">
        <v>0.10819165378670781</v>
      </c>
      <c r="X409">
        <v>7.702637845597036E-6</v>
      </c>
      <c r="Y409">
        <v>1.3700078049156354E-6</v>
      </c>
      <c r="Z409" s="22">
        <v>1.3700078049156355</v>
      </c>
      <c r="AA409" s="22">
        <v>31.13654102080989</v>
      </c>
      <c r="AB409">
        <v>27.385200000000001</v>
      </c>
      <c r="AC409" s="31">
        <v>17.7</v>
      </c>
      <c r="AD409" s="32">
        <v>375</v>
      </c>
      <c r="AE409">
        <v>7.7026378455970361</v>
      </c>
      <c r="AF409">
        <v>16.475333333333335</v>
      </c>
    </row>
    <row r="410" spans="1:32" x14ac:dyDescent="0.35">
      <c r="A410" s="2">
        <v>44748</v>
      </c>
      <c r="B410" t="s">
        <v>18</v>
      </c>
      <c r="C410" t="s">
        <v>155</v>
      </c>
      <c r="D410" t="s">
        <v>45</v>
      </c>
      <c r="E410" t="s">
        <v>46</v>
      </c>
      <c r="F410">
        <v>10</v>
      </c>
      <c r="G410" t="s">
        <v>37</v>
      </c>
      <c r="H410" t="s">
        <v>49</v>
      </c>
      <c r="I410" t="s">
        <v>437</v>
      </c>
      <c r="J410" t="s">
        <v>437</v>
      </c>
      <c r="K410" t="s">
        <v>171</v>
      </c>
      <c r="L410" s="1">
        <v>0.96699999999999997</v>
      </c>
      <c r="M410">
        <v>3.08</v>
      </c>
      <c r="N410" s="1">
        <v>-0.308</v>
      </c>
      <c r="O410" t="s">
        <v>112</v>
      </c>
      <c r="P410">
        <v>0.90100000000000002</v>
      </c>
      <c r="Q410" s="1">
        <v>6.5999999999999948E-2</v>
      </c>
      <c r="R410">
        <v>11.58</v>
      </c>
      <c r="S410" s="42">
        <v>-1.1579999999999999</v>
      </c>
      <c r="T410" s="1">
        <v>-0.84999999999999987</v>
      </c>
      <c r="U410">
        <v>60.25</v>
      </c>
      <c r="V410" s="21">
        <v>2849.5990624999999</v>
      </c>
      <c r="W410">
        <v>7.3251942286348445E-2</v>
      </c>
      <c r="X410">
        <v>4.7658385771395993E-6</v>
      </c>
      <c r="Y410">
        <v>1.3580729141443337E-6</v>
      </c>
      <c r="Z410" s="22">
        <v>1.3580729141443337</v>
      </c>
      <c r="AA410" s="22">
        <v>1.5977328401698045</v>
      </c>
      <c r="AB410">
        <v>33.4651</v>
      </c>
      <c r="AC410" s="31">
        <v>52</v>
      </c>
      <c r="AD410" s="32">
        <v>575</v>
      </c>
      <c r="AE410">
        <v>4.7658385771395997</v>
      </c>
      <c r="AF410" s="48">
        <v>7.6280448717948737</v>
      </c>
    </row>
    <row r="411" spans="1:32" x14ac:dyDescent="0.35">
      <c r="A411" s="2">
        <v>44777</v>
      </c>
      <c r="B411" t="s">
        <v>18</v>
      </c>
      <c r="C411" t="s">
        <v>196</v>
      </c>
      <c r="D411" t="s">
        <v>123</v>
      </c>
      <c r="E411" t="s">
        <v>21</v>
      </c>
      <c r="F411">
        <v>1</v>
      </c>
      <c r="G411" t="s">
        <v>22</v>
      </c>
      <c r="H411" s="4" t="s">
        <v>130</v>
      </c>
      <c r="I411" t="s">
        <v>460</v>
      </c>
      <c r="J411" t="s">
        <v>460</v>
      </c>
      <c r="K411" t="s">
        <v>165</v>
      </c>
      <c r="L411" s="1">
        <v>0.70899999999999996</v>
      </c>
      <c r="M411">
        <v>2.81</v>
      </c>
      <c r="N411" s="1">
        <v>-0.28100000000000003</v>
      </c>
      <c r="O411" s="6" t="s">
        <v>168</v>
      </c>
      <c r="P411" s="4">
        <v>0.64100000000000001</v>
      </c>
      <c r="Q411" s="1">
        <v>6.7999999999999949E-2</v>
      </c>
      <c r="R411">
        <v>17.32</v>
      </c>
      <c r="S411" s="42">
        <v>-1.732</v>
      </c>
      <c r="T411" s="1">
        <v>-1.4510000000000001</v>
      </c>
      <c r="U411">
        <v>47.6</v>
      </c>
      <c r="V411" s="21">
        <v>1778.6216000000002</v>
      </c>
      <c r="W411">
        <v>0.10608424336973471</v>
      </c>
      <c r="X411">
        <v>7.5183614107649007E-6</v>
      </c>
      <c r="Y411">
        <v>1.3372320001792926E-6</v>
      </c>
      <c r="Z411" s="22">
        <v>1.3372320001792926</v>
      </c>
      <c r="AA411" s="22">
        <v>0.92159338399675572</v>
      </c>
      <c r="AB411">
        <v>29.967099999999999</v>
      </c>
      <c r="AC411" s="31">
        <v>17.7</v>
      </c>
      <c r="AD411" s="32">
        <v>375</v>
      </c>
      <c r="AE411">
        <v>7.5183614107649008</v>
      </c>
      <c r="AF411">
        <v>11.248072663787742</v>
      </c>
    </row>
    <row r="412" spans="1:32" x14ac:dyDescent="0.35">
      <c r="A412" s="2">
        <v>44763</v>
      </c>
      <c r="B412" t="s">
        <v>18</v>
      </c>
      <c r="C412" t="s">
        <v>181</v>
      </c>
      <c r="D412" t="s">
        <v>109</v>
      </c>
      <c r="E412" t="s">
        <v>21</v>
      </c>
      <c r="F412">
        <v>14</v>
      </c>
      <c r="G412" t="s">
        <v>33</v>
      </c>
      <c r="H412" t="s">
        <v>114</v>
      </c>
      <c r="I412" t="s">
        <v>447</v>
      </c>
      <c r="J412" t="s">
        <v>447</v>
      </c>
      <c r="K412" t="s">
        <v>188</v>
      </c>
      <c r="L412" s="1">
        <v>0.79400000000000004</v>
      </c>
      <c r="M412">
        <v>17.559999999999999</v>
      </c>
      <c r="N412" s="1">
        <v>-1.7559999999999998</v>
      </c>
      <c r="O412" t="s">
        <v>189</v>
      </c>
      <c r="P412">
        <v>0.85099999999999998</v>
      </c>
      <c r="Q412" s="1">
        <v>-5.699999999999994E-2</v>
      </c>
      <c r="R412">
        <v>23.61</v>
      </c>
      <c r="S412" s="42">
        <v>-2.3609999999999998</v>
      </c>
      <c r="T412" s="1">
        <v>-0.60499999999999998</v>
      </c>
      <c r="U412">
        <v>60.45</v>
      </c>
      <c r="V412" s="21">
        <v>2868.5489625000005</v>
      </c>
      <c r="W412">
        <v>7.1788413098236692E-2</v>
      </c>
      <c r="X412">
        <v>4.6488964228851939E-6</v>
      </c>
      <c r="Y412">
        <v>1.3335587010637287E-6</v>
      </c>
      <c r="Z412" s="22">
        <v>1.3335587010637286</v>
      </c>
      <c r="AA412" s="22">
        <v>2.2042292579565763</v>
      </c>
      <c r="AB412">
        <v>31.981100000000001</v>
      </c>
      <c r="AC412" s="31">
        <v>45.3</v>
      </c>
      <c r="AD412" s="32">
        <v>410</v>
      </c>
      <c r="AE412">
        <v>4.6488964228851941</v>
      </c>
      <c r="AF412">
        <v>12.389091192032369</v>
      </c>
    </row>
    <row r="413" spans="1:32" x14ac:dyDescent="0.35">
      <c r="A413" s="2">
        <v>44778</v>
      </c>
      <c r="B413" s="6" t="s">
        <v>18</v>
      </c>
      <c r="C413" s="6" t="s">
        <v>196</v>
      </c>
      <c r="D413" t="s">
        <v>45</v>
      </c>
      <c r="E413" t="s">
        <v>46</v>
      </c>
      <c r="F413">
        <v>11</v>
      </c>
      <c r="G413" t="s">
        <v>22</v>
      </c>
      <c r="H413" t="s">
        <v>55</v>
      </c>
      <c r="I413" t="s">
        <v>435</v>
      </c>
      <c r="J413" t="s">
        <v>435</v>
      </c>
      <c r="K413" t="s">
        <v>171</v>
      </c>
      <c r="L413" s="1">
        <v>0.68</v>
      </c>
      <c r="M413">
        <v>4.6500000000000004</v>
      </c>
      <c r="N413" s="1">
        <v>-0.46500000000000002</v>
      </c>
      <c r="O413" s="6" t="s">
        <v>175</v>
      </c>
      <c r="P413">
        <v>0.58499999999999996</v>
      </c>
      <c r="Q413" s="1">
        <v>9.5000000000000084E-2</v>
      </c>
      <c r="R413">
        <v>20.05</v>
      </c>
      <c r="S413" s="42">
        <v>-2.0049999999999999</v>
      </c>
      <c r="T413" s="1">
        <v>-1.5399999999999998</v>
      </c>
      <c r="U413">
        <v>36.4</v>
      </c>
      <c r="V413" s="21">
        <v>1040.0935999999999</v>
      </c>
      <c r="W413">
        <v>0.16239316239316254</v>
      </c>
      <c r="X413">
        <v>1.2698600146818248E-5</v>
      </c>
      <c r="Y413">
        <v>1.320773274166472E-6</v>
      </c>
      <c r="Z413" s="22">
        <v>1.3207732741664719</v>
      </c>
      <c r="AA413" s="22">
        <v>0.85764498322498184</v>
      </c>
      <c r="AB413">
        <v>33.254899999999999</v>
      </c>
      <c r="AC413" s="31">
        <v>20.3</v>
      </c>
      <c r="AD413" s="32">
        <v>310</v>
      </c>
      <c r="AE413">
        <v>12.698600146818247</v>
      </c>
      <c r="AF413">
        <v>8.7075468826202727</v>
      </c>
    </row>
    <row r="414" spans="1:32" x14ac:dyDescent="0.35">
      <c r="A414" s="2">
        <v>44749</v>
      </c>
      <c r="B414" t="s">
        <v>18</v>
      </c>
      <c r="C414" t="s">
        <v>155</v>
      </c>
      <c r="D414" t="s">
        <v>133</v>
      </c>
      <c r="E414" t="s">
        <v>46</v>
      </c>
      <c r="F414">
        <v>7</v>
      </c>
      <c r="G414" t="s">
        <v>25</v>
      </c>
      <c r="H414" t="s">
        <v>116</v>
      </c>
      <c r="I414" t="s">
        <v>484</v>
      </c>
      <c r="J414" t="s">
        <v>484</v>
      </c>
      <c r="K414" t="s">
        <v>173</v>
      </c>
      <c r="L414" s="1">
        <v>0.59599999999999997</v>
      </c>
      <c r="M414">
        <v>10.050000000000001</v>
      </c>
      <c r="N414" s="1">
        <v>-1.0050000000000001</v>
      </c>
      <c r="O414" t="s">
        <v>32</v>
      </c>
      <c r="P414">
        <v>0.70099999999999996</v>
      </c>
      <c r="Q414" s="1">
        <v>-0.10499999999999998</v>
      </c>
      <c r="R414">
        <v>21.42</v>
      </c>
      <c r="S414" s="42">
        <v>-2.1420000000000003</v>
      </c>
      <c r="T414" s="1">
        <v>-1.1370000000000002</v>
      </c>
      <c r="U414">
        <v>34.14</v>
      </c>
      <c r="V414" s="21">
        <v>914.94858600000009</v>
      </c>
      <c r="W414">
        <v>0.17617449664429527</v>
      </c>
      <c r="X414">
        <v>1.4037922576288432E-5</v>
      </c>
      <c r="Y414">
        <v>1.2843977411552579E-6</v>
      </c>
      <c r="Z414" s="22">
        <v>1.2843977411552578</v>
      </c>
      <c r="AA414" s="22">
        <v>1.1296374152640787</v>
      </c>
      <c r="AB414">
        <v>34.081400000000002</v>
      </c>
      <c r="AC414" s="37">
        <v>20</v>
      </c>
      <c r="AD414" s="39">
        <v>384</v>
      </c>
      <c r="AE414">
        <v>14.037922576288432</v>
      </c>
      <c r="AF414">
        <v>7.0391025641025591</v>
      </c>
    </row>
    <row r="415" spans="1:32" x14ac:dyDescent="0.35">
      <c r="A415" s="2">
        <v>44764</v>
      </c>
      <c r="B415" t="s">
        <v>18</v>
      </c>
      <c r="C415" t="s">
        <v>181</v>
      </c>
      <c r="D415" t="s">
        <v>45</v>
      </c>
      <c r="E415" t="s">
        <v>46</v>
      </c>
      <c r="F415">
        <v>8</v>
      </c>
      <c r="G415" t="s">
        <v>25</v>
      </c>
      <c r="H415" t="s">
        <v>53</v>
      </c>
      <c r="I415" t="s">
        <v>439</v>
      </c>
      <c r="J415" t="s">
        <v>493</v>
      </c>
      <c r="K415" t="s">
        <v>194</v>
      </c>
      <c r="L415" s="1">
        <v>0.71599999999999997</v>
      </c>
      <c r="M415">
        <v>9.4499999999999993</v>
      </c>
      <c r="N415" s="1">
        <v>-0.94499999999999995</v>
      </c>
      <c r="O415" t="s">
        <v>187</v>
      </c>
      <c r="P415">
        <v>0.60699999999999998</v>
      </c>
      <c r="Q415" s="1">
        <v>0.10899999999999999</v>
      </c>
      <c r="R415">
        <v>15.64</v>
      </c>
      <c r="S415" s="42">
        <v>-1.5640000000000001</v>
      </c>
      <c r="T415" s="1">
        <v>-0.61900000000000011</v>
      </c>
      <c r="U415">
        <v>33.5</v>
      </c>
      <c r="V415" s="21">
        <v>880.96625000000006</v>
      </c>
      <c r="W415">
        <v>0.17957166392092255</v>
      </c>
      <c r="X415">
        <v>1.4371883947863333E-5</v>
      </c>
      <c r="Y415">
        <v>1.2661144706984359E-6</v>
      </c>
      <c r="Z415" s="22">
        <v>1.2661144706984357</v>
      </c>
      <c r="AA415" s="22">
        <v>2.0454191772187973</v>
      </c>
      <c r="AB415">
        <v>34.764699999999998</v>
      </c>
      <c r="AC415" s="31">
        <v>23.8</v>
      </c>
      <c r="AD415" s="32">
        <v>350</v>
      </c>
      <c r="AE415">
        <v>14.371883947863333</v>
      </c>
      <c r="AF415">
        <v>7.1421578461796527</v>
      </c>
    </row>
    <row r="416" spans="1:32" x14ac:dyDescent="0.35">
      <c r="A416" s="2">
        <v>44720</v>
      </c>
      <c r="B416" t="s">
        <v>18</v>
      </c>
      <c r="C416" t="s">
        <v>19</v>
      </c>
      <c r="D416" t="s">
        <v>86</v>
      </c>
      <c r="E416" t="s">
        <v>46</v>
      </c>
      <c r="F416">
        <v>9</v>
      </c>
      <c r="G416" t="s">
        <v>27</v>
      </c>
      <c r="H416" t="s">
        <v>98</v>
      </c>
      <c r="I416" t="s">
        <v>398</v>
      </c>
      <c r="J416" t="s">
        <v>398</v>
      </c>
      <c r="K416" t="s">
        <v>99</v>
      </c>
      <c r="L416" s="1">
        <v>0.504</v>
      </c>
      <c r="M416">
        <v>9.01</v>
      </c>
      <c r="N416" s="1">
        <v>-0.90100000000000002</v>
      </c>
      <c r="O416" t="s">
        <v>100</v>
      </c>
      <c r="P416">
        <v>0.52200000000000002</v>
      </c>
      <c r="Q416" s="1">
        <v>-1.8000000000000016E-2</v>
      </c>
      <c r="R416">
        <v>19.23</v>
      </c>
      <c r="S416" s="42">
        <v>-1.923</v>
      </c>
      <c r="T416" s="1">
        <v>-1.022</v>
      </c>
      <c r="U416">
        <v>89.65</v>
      </c>
      <c r="V416" s="21">
        <v>6309.141162500001</v>
      </c>
      <c r="W416">
        <v>3.5714285714285747E-2</v>
      </c>
      <c r="X416">
        <v>1.9683187285601463E-6</v>
      </c>
      <c r="Y416">
        <v>1.2418400711278485E-6</v>
      </c>
      <c r="Z416" s="22">
        <v>1.2418400711278486</v>
      </c>
      <c r="AA416" s="22">
        <v>1.2151077016906542</v>
      </c>
      <c r="AB416">
        <v>26.9267</v>
      </c>
      <c r="AC416" s="37">
        <v>64.5</v>
      </c>
      <c r="AD416" s="39">
        <v>700</v>
      </c>
      <c r="AE416">
        <v>1.9683187285601462</v>
      </c>
      <c r="AF416">
        <v>13.101333333333335</v>
      </c>
    </row>
    <row r="417" spans="1:32" x14ac:dyDescent="0.35">
      <c r="A417" s="2">
        <v>44779</v>
      </c>
      <c r="B417" s="6" t="s">
        <v>18</v>
      </c>
      <c r="C417" s="6" t="s">
        <v>196</v>
      </c>
      <c r="D417" t="s">
        <v>45</v>
      </c>
      <c r="E417" t="s">
        <v>46</v>
      </c>
      <c r="F417">
        <v>16</v>
      </c>
      <c r="G417" t="s">
        <v>30</v>
      </c>
      <c r="H417" t="s">
        <v>106</v>
      </c>
      <c r="I417" t="s">
        <v>414</v>
      </c>
      <c r="J417" t="s">
        <v>414</v>
      </c>
      <c r="K417" t="s">
        <v>212</v>
      </c>
      <c r="L417" s="1">
        <v>0.74199999999999999</v>
      </c>
      <c r="M417">
        <v>6.67</v>
      </c>
      <c r="N417" s="1">
        <v>-0.66700000000000004</v>
      </c>
      <c r="O417" s="6" t="s">
        <v>178</v>
      </c>
      <c r="P417">
        <v>0.77100000000000002</v>
      </c>
      <c r="Q417" s="1">
        <v>-2.9000000000000026E-2</v>
      </c>
      <c r="R417">
        <v>5.75</v>
      </c>
      <c r="S417" s="42">
        <v>-0.57499999999999996</v>
      </c>
      <c r="T417" s="1">
        <v>9.2000000000000082E-2</v>
      </c>
      <c r="U417">
        <v>83.45</v>
      </c>
      <c r="V417" s="21">
        <v>5466.6634625000006</v>
      </c>
      <c r="W417">
        <v>3.9083557951482516E-2</v>
      </c>
      <c r="X417">
        <v>2.1993365385287235E-6</v>
      </c>
      <c r="Y417">
        <v>1.2023032696916198E-6</v>
      </c>
      <c r="Z417" s="22">
        <v>1.2023032696916198</v>
      </c>
      <c r="AA417" s="22">
        <v>13.068513800995856</v>
      </c>
      <c r="AB417">
        <v>31.516500000000001</v>
      </c>
      <c r="AC417" s="31">
        <v>55</v>
      </c>
      <c r="AD417" s="32">
        <v>715</v>
      </c>
      <c r="AE417">
        <v>2.1993365385287236</v>
      </c>
      <c r="AF417">
        <v>8.6594309038552968</v>
      </c>
    </row>
    <row r="418" spans="1:32" x14ac:dyDescent="0.35">
      <c r="A418" s="2">
        <v>44734</v>
      </c>
      <c r="B418" t="s">
        <v>18</v>
      </c>
      <c r="C418" t="s">
        <v>141</v>
      </c>
      <c r="D418" t="s">
        <v>109</v>
      </c>
      <c r="E418" t="s">
        <v>21</v>
      </c>
      <c r="F418">
        <v>14</v>
      </c>
      <c r="G418" t="s">
        <v>22</v>
      </c>
      <c r="H418" t="s">
        <v>110</v>
      </c>
      <c r="I418" t="s">
        <v>444</v>
      </c>
      <c r="J418" t="s">
        <v>444</v>
      </c>
      <c r="K418" t="s">
        <v>145</v>
      </c>
      <c r="L418" s="1">
        <v>0.67700000000000005</v>
      </c>
      <c r="M418">
        <v>4.18</v>
      </c>
      <c r="N418" s="1">
        <v>-0.41799999999999998</v>
      </c>
      <c r="O418" t="s">
        <v>147</v>
      </c>
      <c r="P418">
        <v>0.6</v>
      </c>
      <c r="Q418" s="1">
        <v>7.7000000000000068E-2</v>
      </c>
      <c r="R418">
        <v>18.02</v>
      </c>
      <c r="S418" s="42">
        <v>-1.802</v>
      </c>
      <c r="T418" s="1">
        <v>-1.3840000000000001</v>
      </c>
      <c r="U418">
        <v>39.75</v>
      </c>
      <c r="V418" s="21">
        <v>1240.3490624999999</v>
      </c>
      <c r="W418">
        <v>0.12833333333333347</v>
      </c>
      <c r="X418">
        <v>9.5041406528471378E-6</v>
      </c>
      <c r="Y418">
        <v>1.1788451948627084E-6</v>
      </c>
      <c r="Z418" s="22">
        <v>1.1788451948627083</v>
      </c>
      <c r="AA418" s="22">
        <v>0.85176675929386436</v>
      </c>
      <c r="AB418">
        <v>31.695499999999999</v>
      </c>
      <c r="AC418" s="31">
        <v>19</v>
      </c>
      <c r="AD418" s="32">
        <v>240</v>
      </c>
      <c r="AE418">
        <v>9.5041406528471377</v>
      </c>
      <c r="AF418">
        <v>15.591269841269842</v>
      </c>
    </row>
    <row r="419" spans="1:32" x14ac:dyDescent="0.35">
      <c r="A419" s="2">
        <v>44791</v>
      </c>
      <c r="B419" s="6" t="s">
        <v>18</v>
      </c>
      <c r="C419" s="6" t="s">
        <v>214</v>
      </c>
      <c r="D419" t="s">
        <v>86</v>
      </c>
      <c r="E419" t="s">
        <v>46</v>
      </c>
      <c r="F419">
        <v>7</v>
      </c>
      <c r="G419" t="s">
        <v>94</v>
      </c>
      <c r="H419" t="s">
        <v>95</v>
      </c>
      <c r="I419" t="s">
        <v>394</v>
      </c>
      <c r="J419" t="s">
        <v>394</v>
      </c>
      <c r="K419" t="s">
        <v>219</v>
      </c>
      <c r="L419" s="1">
        <v>0.751</v>
      </c>
      <c r="M419">
        <v>7.15</v>
      </c>
      <c r="N419" s="1">
        <v>-0.71500000000000008</v>
      </c>
      <c r="O419" t="s">
        <v>220</v>
      </c>
      <c r="P419">
        <v>0.72099999999999997</v>
      </c>
      <c r="Q419" s="1">
        <v>3.0000000000000027E-2</v>
      </c>
      <c r="R419">
        <v>21.18</v>
      </c>
      <c r="S419" s="42">
        <v>-2.1179999999999999</v>
      </c>
      <c r="T419" s="1">
        <v>-1.4029999999999998</v>
      </c>
      <c r="U419">
        <v>79.349999999999994</v>
      </c>
      <c r="V419" s="21">
        <v>4942.6916624999994</v>
      </c>
      <c r="W419">
        <v>4.1608876560332908E-2</v>
      </c>
      <c r="X419">
        <v>2.3755540439406038E-6</v>
      </c>
      <c r="Y419">
        <v>1.1741631166803381E-6</v>
      </c>
      <c r="Z419" s="22">
        <v>1.1741631166803381</v>
      </c>
      <c r="AA419" s="22">
        <v>0.83689459492540152</v>
      </c>
      <c r="AB419">
        <v>28.894600000000001</v>
      </c>
      <c r="AC419" s="37">
        <v>63.2</v>
      </c>
      <c r="AD419" s="39">
        <v>602</v>
      </c>
      <c r="AE419">
        <v>2.3755540439406038</v>
      </c>
      <c r="AF419">
        <v>11.459908061879579</v>
      </c>
    </row>
    <row r="420" spans="1:32" x14ac:dyDescent="0.35">
      <c r="A420" s="2">
        <v>44763</v>
      </c>
      <c r="B420" t="s">
        <v>18</v>
      </c>
      <c r="C420" t="s">
        <v>181</v>
      </c>
      <c r="D420" t="s">
        <v>86</v>
      </c>
      <c r="E420" t="s">
        <v>46</v>
      </c>
      <c r="F420">
        <v>7</v>
      </c>
      <c r="G420" t="s">
        <v>30</v>
      </c>
      <c r="H420" t="s">
        <v>65</v>
      </c>
      <c r="I420" t="s">
        <v>401</v>
      </c>
      <c r="J420" t="s">
        <v>401</v>
      </c>
      <c r="K420" t="s">
        <v>186</v>
      </c>
      <c r="L420" s="1">
        <v>0.80800000000000005</v>
      </c>
      <c r="M420">
        <v>5.09</v>
      </c>
      <c r="N420" s="1">
        <v>-0.50900000000000001</v>
      </c>
      <c r="O420" t="s">
        <v>187</v>
      </c>
      <c r="P420">
        <v>0.84099999999999997</v>
      </c>
      <c r="Q420" s="1">
        <v>-3.2999999999999918E-2</v>
      </c>
      <c r="R420">
        <v>7.72</v>
      </c>
      <c r="S420" s="42">
        <v>-0.77200000000000002</v>
      </c>
      <c r="T420" s="1">
        <v>-0.26300000000000001</v>
      </c>
      <c r="U420">
        <v>80.05</v>
      </c>
      <c r="V420" s="21">
        <v>5030.2819625000002</v>
      </c>
      <c r="W420">
        <v>4.0841584158415739E-2</v>
      </c>
      <c r="X420">
        <v>2.3217434888082536E-6</v>
      </c>
      <c r="Y420">
        <v>1.167902439330398E-6</v>
      </c>
      <c r="Z420" s="22">
        <v>1.1679024393303981</v>
      </c>
      <c r="AA420" s="22">
        <v>4.4406936856669121</v>
      </c>
      <c r="AB420">
        <v>31.981100000000001</v>
      </c>
      <c r="AC420" s="37">
        <v>86.4</v>
      </c>
      <c r="AD420" s="39">
        <v>632</v>
      </c>
      <c r="AE420">
        <v>2.3217434888082535</v>
      </c>
      <c r="AF420">
        <v>9.9720095924155352</v>
      </c>
    </row>
    <row r="421" spans="1:32" x14ac:dyDescent="0.35">
      <c r="A421" s="2">
        <v>44734</v>
      </c>
      <c r="B421" t="s">
        <v>18</v>
      </c>
      <c r="C421" t="s">
        <v>141</v>
      </c>
      <c r="D421" t="s">
        <v>109</v>
      </c>
      <c r="E421" t="s">
        <v>21</v>
      </c>
      <c r="F421">
        <v>2</v>
      </c>
      <c r="G421" t="s">
        <v>43</v>
      </c>
      <c r="H421" t="s">
        <v>54</v>
      </c>
      <c r="I421" t="s">
        <v>452</v>
      </c>
      <c r="J421" t="s">
        <v>452</v>
      </c>
      <c r="K421" t="s">
        <v>69</v>
      </c>
      <c r="L421" s="1">
        <v>1.1060000000000001</v>
      </c>
      <c r="M421">
        <v>3.51</v>
      </c>
      <c r="N421" s="1">
        <v>-0.35099999999999998</v>
      </c>
      <c r="O421" t="s">
        <v>135</v>
      </c>
      <c r="P421">
        <v>1.018</v>
      </c>
      <c r="Q421" s="1">
        <v>8.8000000000000078E-2</v>
      </c>
      <c r="R421">
        <v>10.89</v>
      </c>
      <c r="S421" s="42">
        <v>-1.089</v>
      </c>
      <c r="T421" s="1">
        <v>-0.73799999999999999</v>
      </c>
      <c r="U421">
        <v>50.05</v>
      </c>
      <c r="V421" s="21">
        <v>1966.4269624999997</v>
      </c>
      <c r="W421">
        <v>8.6444007858546251E-2</v>
      </c>
      <c r="X421">
        <v>5.8434269082069043E-6</v>
      </c>
      <c r="Y421">
        <v>1.1490672225696068E-6</v>
      </c>
      <c r="Z421" s="22">
        <v>1.1490672225696068</v>
      </c>
      <c r="AA421" s="22">
        <v>1.5570016565983833</v>
      </c>
      <c r="AB421">
        <v>31.695499999999999</v>
      </c>
      <c r="AC421" s="31">
        <v>43.6</v>
      </c>
      <c r="AD421" s="32">
        <v>371</v>
      </c>
      <c r="AE421">
        <v>5.8434269082069044</v>
      </c>
      <c r="AF421">
        <v>15.591269841269842</v>
      </c>
    </row>
    <row r="422" spans="1:32" x14ac:dyDescent="0.35">
      <c r="A422" s="2">
        <v>44749</v>
      </c>
      <c r="B422" t="s">
        <v>18</v>
      </c>
      <c r="C422" t="s">
        <v>155</v>
      </c>
      <c r="D422" t="s">
        <v>109</v>
      </c>
      <c r="E422" t="s">
        <v>21</v>
      </c>
      <c r="F422">
        <v>11</v>
      </c>
      <c r="G422" t="s">
        <v>43</v>
      </c>
      <c r="H422" t="s">
        <v>76</v>
      </c>
      <c r="I422" t="s">
        <v>453</v>
      </c>
      <c r="J422" t="s">
        <v>453</v>
      </c>
      <c r="K422" t="s">
        <v>153</v>
      </c>
      <c r="L422" s="1">
        <v>1.149</v>
      </c>
      <c r="M422">
        <v>5.45</v>
      </c>
      <c r="N422" s="1">
        <v>-0.54500000000000004</v>
      </c>
      <c r="O422" t="s">
        <v>176</v>
      </c>
      <c r="P422">
        <v>1.196</v>
      </c>
      <c r="Q422" s="1">
        <v>-4.6999999999999931E-2</v>
      </c>
      <c r="R422">
        <v>9.15</v>
      </c>
      <c r="S422" s="42">
        <v>-0.91500000000000004</v>
      </c>
      <c r="T422" s="1">
        <v>-0.37</v>
      </c>
      <c r="U422">
        <v>79.099999999999994</v>
      </c>
      <c r="V422" s="21">
        <v>4911.5958499999997</v>
      </c>
      <c r="W422">
        <v>4.0905134899912904E-2</v>
      </c>
      <c r="X422">
        <v>2.3261915253477984E-6</v>
      </c>
      <c r="Y422">
        <v>1.1425312642203416E-6</v>
      </c>
      <c r="Z422" s="22">
        <v>1.1425312642203416</v>
      </c>
      <c r="AA422" s="22">
        <v>3.0879223357306529</v>
      </c>
      <c r="AB422">
        <v>34.081400000000002</v>
      </c>
      <c r="AC422" s="31">
        <v>75</v>
      </c>
      <c r="AD422" s="32">
        <v>640</v>
      </c>
      <c r="AE422">
        <v>2.3261915253477983</v>
      </c>
      <c r="AF422">
        <v>13.083333333333334</v>
      </c>
    </row>
    <row r="423" spans="1:32" x14ac:dyDescent="0.35">
      <c r="A423" s="2">
        <v>44733</v>
      </c>
      <c r="B423" t="s">
        <v>18</v>
      </c>
      <c r="C423" t="s">
        <v>141</v>
      </c>
      <c r="D423" t="s">
        <v>133</v>
      </c>
      <c r="E423" t="s">
        <v>46</v>
      </c>
      <c r="F423">
        <v>3</v>
      </c>
      <c r="G423" t="s">
        <v>22</v>
      </c>
      <c r="H423" t="s">
        <v>102</v>
      </c>
      <c r="I423" t="s">
        <v>473</v>
      </c>
      <c r="J423" t="s">
        <v>473</v>
      </c>
      <c r="K423" t="s">
        <v>142</v>
      </c>
      <c r="L423" s="1">
        <v>0.72099999999999997</v>
      </c>
      <c r="M423">
        <v>12.63</v>
      </c>
      <c r="N423" s="1">
        <v>-1.2630000000000001</v>
      </c>
      <c r="O423" t="s">
        <v>100</v>
      </c>
      <c r="P423">
        <v>0.66700000000000004</v>
      </c>
      <c r="Q423" s="1">
        <v>5.3999999999999937E-2</v>
      </c>
      <c r="R423">
        <v>24.69</v>
      </c>
      <c r="S423" s="42">
        <v>-2.4690000000000003</v>
      </c>
      <c r="T423" s="1">
        <v>-1.2060000000000002</v>
      </c>
      <c r="U423">
        <v>51.75</v>
      </c>
      <c r="V423" s="21">
        <v>2102.2790625000002</v>
      </c>
      <c r="W423">
        <v>8.0959520239879956E-2</v>
      </c>
      <c r="X423">
        <v>5.3904469734432372E-6</v>
      </c>
      <c r="Y423">
        <v>1.1332223809786211E-6</v>
      </c>
      <c r="Z423" s="22">
        <v>1.133222380978621</v>
      </c>
      <c r="AA423" s="22">
        <v>0.93965371557099575</v>
      </c>
      <c r="AB423">
        <v>30.972899999999999</v>
      </c>
      <c r="AC423" s="34">
        <v>12.1</v>
      </c>
      <c r="AD423" s="35">
        <v>290</v>
      </c>
      <c r="AE423">
        <v>5.390446973443237</v>
      </c>
      <c r="AF423">
        <v>8.9642857142857135</v>
      </c>
    </row>
    <row r="424" spans="1:32" x14ac:dyDescent="0.35">
      <c r="A424" s="2">
        <v>44790</v>
      </c>
      <c r="B424" s="6" t="s">
        <v>18</v>
      </c>
      <c r="C424" s="6" t="s">
        <v>214</v>
      </c>
      <c r="D424" t="s">
        <v>133</v>
      </c>
      <c r="E424" t="s">
        <v>46</v>
      </c>
      <c r="F424">
        <v>6</v>
      </c>
      <c r="G424" t="s">
        <v>33</v>
      </c>
      <c r="H424" t="s">
        <v>54</v>
      </c>
      <c r="I424" t="s">
        <v>477</v>
      </c>
      <c r="J424" t="s">
        <v>477</v>
      </c>
      <c r="K424" t="s">
        <v>216</v>
      </c>
      <c r="L424" s="1">
        <v>0.80300000000000005</v>
      </c>
      <c r="M424">
        <v>22.16</v>
      </c>
      <c r="N424" s="1">
        <v>-2.2160000000000002</v>
      </c>
      <c r="O424" s="6" t="s">
        <v>217</v>
      </c>
      <c r="P424">
        <v>0.83199999999999996</v>
      </c>
      <c r="Q424" s="1">
        <v>-2.8999999999999915E-2</v>
      </c>
      <c r="R424">
        <v>27.34</v>
      </c>
      <c r="S424" s="42">
        <v>-2.734</v>
      </c>
      <c r="T424" s="1">
        <v>-0.51799999999999979</v>
      </c>
      <c r="U424">
        <v>83.9</v>
      </c>
      <c r="V424" s="21">
        <v>5525.7798500000008</v>
      </c>
      <c r="W424">
        <v>3.6114570361145598E-2</v>
      </c>
      <c r="X424">
        <v>1.9955106988016763E-6</v>
      </c>
      <c r="Y424">
        <v>1.1026752809897723E-6</v>
      </c>
      <c r="Z424" s="22">
        <v>1.1026752809897724</v>
      </c>
      <c r="AA424" s="22">
        <v>2.1287167586675153</v>
      </c>
      <c r="AB424">
        <v>32.178800000000003</v>
      </c>
      <c r="AC424" s="34">
        <v>74.8</v>
      </c>
      <c r="AD424" s="35">
        <v>670</v>
      </c>
      <c r="AE424">
        <v>1.9955106988016762</v>
      </c>
      <c r="AF424">
        <v>7.6209545755722603</v>
      </c>
    </row>
    <row r="425" spans="1:32" x14ac:dyDescent="0.35">
      <c r="A425" s="2">
        <v>44791</v>
      </c>
      <c r="B425" s="6" t="s">
        <v>18</v>
      </c>
      <c r="C425" s="6" t="s">
        <v>214</v>
      </c>
      <c r="D425" t="s">
        <v>109</v>
      </c>
      <c r="E425" t="s">
        <v>21</v>
      </c>
      <c r="F425">
        <v>9</v>
      </c>
      <c r="G425" t="s">
        <v>30</v>
      </c>
      <c r="H425" t="s">
        <v>106</v>
      </c>
      <c r="I425" t="s">
        <v>445</v>
      </c>
      <c r="J425" t="s">
        <v>445</v>
      </c>
      <c r="K425" t="s">
        <v>221</v>
      </c>
      <c r="L425" s="1">
        <v>0.49199999999999999</v>
      </c>
      <c r="M425">
        <v>5.61</v>
      </c>
      <c r="N425" s="1">
        <v>-0.56100000000000005</v>
      </c>
      <c r="O425" t="s">
        <v>88</v>
      </c>
      <c r="P425">
        <v>0.48499999999999999</v>
      </c>
      <c r="Q425" s="1">
        <v>7.0000000000000062E-3</v>
      </c>
      <c r="R425">
        <v>12.45</v>
      </c>
      <c r="S425" s="42">
        <v>-1.2449999999999999</v>
      </c>
      <c r="T425" s="1">
        <v>-0.68399999999999983</v>
      </c>
      <c r="U425">
        <v>147</v>
      </c>
      <c r="V425" s="21">
        <v>16963.065000000002</v>
      </c>
      <c r="W425">
        <v>1.4432989690721662E-2</v>
      </c>
      <c r="X425">
        <v>6.452300248132601E-7</v>
      </c>
      <c r="Y425">
        <v>1.0945078850858944E-6</v>
      </c>
      <c r="Z425" s="22">
        <v>1.0945078850858945</v>
      </c>
      <c r="AA425" s="22">
        <v>1.6001577267337643</v>
      </c>
      <c r="AB425">
        <v>28.894600000000001</v>
      </c>
      <c r="AC425" s="31">
        <v>126.2</v>
      </c>
      <c r="AD425" s="32">
        <v>887</v>
      </c>
      <c r="AE425">
        <v>0.64523002481326008</v>
      </c>
      <c r="AF425">
        <v>15.563004370478136</v>
      </c>
    </row>
    <row r="426" spans="1:32" x14ac:dyDescent="0.35">
      <c r="A426" s="2">
        <v>44778</v>
      </c>
      <c r="B426" s="6" t="s">
        <v>18</v>
      </c>
      <c r="C426" s="6" t="s">
        <v>196</v>
      </c>
      <c r="D426" t="s">
        <v>45</v>
      </c>
      <c r="E426" t="s">
        <v>46</v>
      </c>
      <c r="F426">
        <v>10</v>
      </c>
      <c r="G426" t="s">
        <v>28</v>
      </c>
      <c r="H426" t="s">
        <v>47</v>
      </c>
      <c r="I426" t="s">
        <v>433</v>
      </c>
      <c r="J426" t="s">
        <v>433</v>
      </c>
      <c r="K426" t="s">
        <v>171</v>
      </c>
      <c r="L426" s="1">
        <v>1.036</v>
      </c>
      <c r="M426">
        <v>5.12</v>
      </c>
      <c r="N426" s="1">
        <v>-0.51200000000000001</v>
      </c>
      <c r="O426" s="6" t="s">
        <v>175</v>
      </c>
      <c r="P426">
        <v>0.96399999999999997</v>
      </c>
      <c r="Q426" s="1">
        <v>7.2000000000000064E-2</v>
      </c>
      <c r="R426">
        <v>8.83</v>
      </c>
      <c r="S426" s="42">
        <v>-0.88300000000000001</v>
      </c>
      <c r="T426" s="1">
        <v>-0.371</v>
      </c>
      <c r="U426">
        <v>52.65</v>
      </c>
      <c r="V426" s="21">
        <v>2176.0376624999999</v>
      </c>
      <c r="W426">
        <v>7.4688796680497993E-2</v>
      </c>
      <c r="X426">
        <v>4.8811756461878955E-6</v>
      </c>
      <c r="Y426">
        <v>1.0621622043382635E-6</v>
      </c>
      <c r="Z426" s="22">
        <v>1.0621622043382635</v>
      </c>
      <c r="AA426" s="22">
        <v>2.8629709011813032</v>
      </c>
      <c r="AB426">
        <v>33.254899999999999</v>
      </c>
      <c r="AC426" s="31">
        <v>33.200000000000003</v>
      </c>
      <c r="AD426" s="32">
        <v>460</v>
      </c>
      <c r="AE426">
        <v>4.8811756461878959</v>
      </c>
      <c r="AF426">
        <v>8.7075468826202727</v>
      </c>
    </row>
    <row r="427" spans="1:32" x14ac:dyDescent="0.35">
      <c r="A427" s="2">
        <v>44723</v>
      </c>
      <c r="B427" t="s">
        <v>18</v>
      </c>
      <c r="C427" t="s">
        <v>19</v>
      </c>
      <c r="D427" t="s">
        <v>133</v>
      </c>
      <c r="E427" t="s">
        <v>46</v>
      </c>
      <c r="F427">
        <v>4</v>
      </c>
      <c r="G427" t="s">
        <v>25</v>
      </c>
      <c r="H427" t="s">
        <v>83</v>
      </c>
      <c r="I427" t="s">
        <v>485</v>
      </c>
      <c r="J427" t="s">
        <v>485</v>
      </c>
      <c r="K427" t="s">
        <v>134</v>
      </c>
      <c r="L427" s="1">
        <v>0.69099999999999995</v>
      </c>
      <c r="M427">
        <v>5.42</v>
      </c>
      <c r="N427" s="1">
        <v>-0.54200000000000004</v>
      </c>
      <c r="O427" t="s">
        <v>135</v>
      </c>
      <c r="P427">
        <v>0.57499999999999996</v>
      </c>
      <c r="Q427" s="1">
        <v>0.11599999999999999</v>
      </c>
      <c r="R427">
        <v>6.92</v>
      </c>
      <c r="S427" s="42">
        <v>-0.69199999999999995</v>
      </c>
      <c r="T427" s="1">
        <v>-0.14999999999999991</v>
      </c>
      <c r="U427">
        <v>28.45</v>
      </c>
      <c r="V427" s="21">
        <v>635.38096250000001</v>
      </c>
      <c r="W427">
        <v>0.20173913043478262</v>
      </c>
      <c r="X427">
        <v>1.6586075169795125E-5</v>
      </c>
      <c r="Y427">
        <v>1.0538476405481777E-6</v>
      </c>
      <c r="Z427" s="22">
        <v>1.0538476405481776</v>
      </c>
      <c r="AA427" s="22">
        <v>7.025650936987855</v>
      </c>
      <c r="AB427">
        <v>31.959900000000001</v>
      </c>
      <c r="AC427" s="37">
        <v>24.6</v>
      </c>
      <c r="AD427" s="39">
        <v>490</v>
      </c>
      <c r="AE427">
        <v>16.586075169795127</v>
      </c>
      <c r="AF427">
        <v>10.416666666666666</v>
      </c>
    </row>
    <row r="428" spans="1:32" x14ac:dyDescent="0.35">
      <c r="A428" s="2">
        <v>44750</v>
      </c>
      <c r="B428" t="s">
        <v>18</v>
      </c>
      <c r="C428" t="s">
        <v>155</v>
      </c>
      <c r="D428" t="s">
        <v>133</v>
      </c>
      <c r="E428" t="s">
        <v>46</v>
      </c>
      <c r="F428">
        <v>2</v>
      </c>
      <c r="G428" t="s">
        <v>37</v>
      </c>
      <c r="H428" t="s">
        <v>98</v>
      </c>
      <c r="I428" t="s">
        <v>482</v>
      </c>
      <c r="J428" t="s">
        <v>482</v>
      </c>
      <c r="K428" t="s">
        <v>177</v>
      </c>
      <c r="L428" s="1">
        <v>0.77200000000000002</v>
      </c>
      <c r="M428">
        <v>16.760000000000002</v>
      </c>
      <c r="N428" s="1">
        <v>-1.6760000000000002</v>
      </c>
      <c r="O428" t="s">
        <v>178</v>
      </c>
      <c r="P428">
        <v>0.72599999999999998</v>
      </c>
      <c r="Q428" s="1">
        <v>4.6000000000000041E-2</v>
      </c>
      <c r="R428">
        <v>26.67</v>
      </c>
      <c r="S428" s="42">
        <v>-2.6670000000000003</v>
      </c>
      <c r="T428" s="1">
        <v>-0.9910000000000001</v>
      </c>
      <c r="U428">
        <v>57.95</v>
      </c>
      <c r="V428" s="21">
        <v>2636.1889625000003</v>
      </c>
      <c r="W428">
        <v>6.3360881542699782E-2</v>
      </c>
      <c r="X428">
        <v>3.9864734140398988E-6</v>
      </c>
      <c r="Y428">
        <v>1.0509097213391674E-6</v>
      </c>
      <c r="Z428" s="22">
        <v>1.0509097213391674</v>
      </c>
      <c r="AA428" s="22">
        <v>1.0604538055894726</v>
      </c>
      <c r="AB428">
        <v>33.388599999999997</v>
      </c>
      <c r="AC428" s="34">
        <v>51.9</v>
      </c>
      <c r="AD428" s="35">
        <v>645</v>
      </c>
      <c r="AE428">
        <v>3.986473414039899</v>
      </c>
      <c r="AF428">
        <v>6.9702991452991538</v>
      </c>
    </row>
    <row r="429" spans="1:32" x14ac:dyDescent="0.35">
      <c r="A429" s="2">
        <v>44776</v>
      </c>
      <c r="B429" t="s">
        <v>18</v>
      </c>
      <c r="C429" t="s">
        <v>196</v>
      </c>
      <c r="D429" t="s">
        <v>109</v>
      </c>
      <c r="E429" t="s">
        <v>21</v>
      </c>
      <c r="F429">
        <v>15</v>
      </c>
      <c r="G429" t="s">
        <v>30</v>
      </c>
      <c r="H429" t="s">
        <v>106</v>
      </c>
      <c r="I429" t="s">
        <v>445</v>
      </c>
      <c r="J429" t="s">
        <v>445</v>
      </c>
      <c r="K429" t="s">
        <v>134</v>
      </c>
      <c r="L429" s="1">
        <v>0.502</v>
      </c>
      <c r="M429">
        <v>3.37</v>
      </c>
      <c r="N429" s="1">
        <v>-0.33700000000000002</v>
      </c>
      <c r="O429" t="s">
        <v>202</v>
      </c>
      <c r="P429">
        <v>0.50900000000000001</v>
      </c>
      <c r="Q429" s="1">
        <v>-7.0000000000000062E-3</v>
      </c>
      <c r="R429">
        <v>7.37</v>
      </c>
      <c r="S429" s="42">
        <v>-0.73699999999999999</v>
      </c>
      <c r="T429" s="1">
        <v>-0.39999999999999997</v>
      </c>
      <c r="U429">
        <v>147</v>
      </c>
      <c r="V429" s="21">
        <v>16963.065000000002</v>
      </c>
      <c r="W429">
        <v>1.3944223107569733E-2</v>
      </c>
      <c r="X429">
        <v>6.1843829311156999E-7</v>
      </c>
      <c r="Y429">
        <v>1.0490608964540614E-6</v>
      </c>
      <c r="Z429" s="22">
        <v>1.0490608964540613</v>
      </c>
      <c r="AA429" s="22">
        <v>2.6226522411351536</v>
      </c>
      <c r="AB429">
        <v>28.545300000000001</v>
      </c>
      <c r="AC429" s="31">
        <v>126.2</v>
      </c>
      <c r="AD429" s="32">
        <v>887</v>
      </c>
      <c r="AE429">
        <v>0.61843829311156995</v>
      </c>
      <c r="AF429">
        <v>15.665264505802318</v>
      </c>
    </row>
    <row r="430" spans="1:32" x14ac:dyDescent="0.35">
      <c r="A430" s="2">
        <v>44778</v>
      </c>
      <c r="B430" s="6" t="s">
        <v>18</v>
      </c>
      <c r="C430" s="6" t="s">
        <v>196</v>
      </c>
      <c r="D430" t="s">
        <v>45</v>
      </c>
      <c r="E430" t="s">
        <v>46</v>
      </c>
      <c r="F430">
        <v>9</v>
      </c>
      <c r="G430" t="s">
        <v>94</v>
      </c>
      <c r="H430" t="s">
        <v>36</v>
      </c>
      <c r="I430" t="s">
        <v>411</v>
      </c>
      <c r="J430" t="s">
        <v>411</v>
      </c>
      <c r="K430" t="s">
        <v>171</v>
      </c>
      <c r="L430" s="1">
        <v>0.75700000000000001</v>
      </c>
      <c r="M430">
        <v>4.1399999999999997</v>
      </c>
      <c r="N430" s="1">
        <v>-0.41399999999999998</v>
      </c>
      <c r="O430" s="6" t="s">
        <v>175</v>
      </c>
      <c r="P430">
        <v>0.85199999999999998</v>
      </c>
      <c r="Q430" s="1">
        <v>-9.4999999999999973E-2</v>
      </c>
      <c r="R430">
        <v>9.23</v>
      </c>
      <c r="S430" s="42">
        <v>-0.92300000000000004</v>
      </c>
      <c r="T430" s="1">
        <v>-0.50900000000000012</v>
      </c>
      <c r="U430">
        <v>37.450000000000003</v>
      </c>
      <c r="V430" s="21">
        <v>1100.9644625000003</v>
      </c>
      <c r="W430">
        <v>0.12549537648612943</v>
      </c>
      <c r="X430">
        <v>9.2460809594793676E-6</v>
      </c>
      <c r="Y430">
        <v>1.0179606553784689E-6</v>
      </c>
      <c r="Z430" s="22">
        <v>1.0179606553784688</v>
      </c>
      <c r="AA430" s="22">
        <v>1.9999227021187989</v>
      </c>
      <c r="AB430">
        <v>33.254899999999999</v>
      </c>
      <c r="AC430" s="31">
        <v>30</v>
      </c>
      <c r="AD430" s="32">
        <v>350</v>
      </c>
      <c r="AE430">
        <v>9.246080959479368</v>
      </c>
      <c r="AF430">
        <v>8.7075468826202727</v>
      </c>
    </row>
    <row r="431" spans="1:32" x14ac:dyDescent="0.35">
      <c r="A431" s="2">
        <v>44749</v>
      </c>
      <c r="B431" t="s">
        <v>18</v>
      </c>
      <c r="C431" t="s">
        <v>155</v>
      </c>
      <c r="D431" t="s">
        <v>133</v>
      </c>
      <c r="E431" t="s">
        <v>46</v>
      </c>
      <c r="F431">
        <v>5</v>
      </c>
      <c r="G431" t="s">
        <v>25</v>
      </c>
      <c r="H431" t="s">
        <v>83</v>
      </c>
      <c r="I431" t="s">
        <v>485</v>
      </c>
      <c r="J431" t="s">
        <v>485</v>
      </c>
      <c r="K431" t="s">
        <v>173</v>
      </c>
      <c r="L431" s="1">
        <v>0.79900000000000004</v>
      </c>
      <c r="M431">
        <v>19.05</v>
      </c>
      <c r="N431" s="1">
        <v>-1.905</v>
      </c>
      <c r="O431" t="s">
        <v>32</v>
      </c>
      <c r="P431">
        <v>0.67100000000000004</v>
      </c>
      <c r="Q431" s="1">
        <v>0.128</v>
      </c>
      <c r="R431">
        <v>22.01</v>
      </c>
      <c r="S431" s="42">
        <v>-2.2010000000000001</v>
      </c>
      <c r="T431" s="1">
        <v>-0.29600000000000004</v>
      </c>
      <c r="U431">
        <v>28.45</v>
      </c>
      <c r="V431" s="21">
        <v>635.38096250000001</v>
      </c>
      <c r="W431">
        <v>0.19076005961251863</v>
      </c>
      <c r="X431">
        <v>1.5481998166960968E-5</v>
      </c>
      <c r="Y431">
        <v>9.8369668967468944E-7</v>
      </c>
      <c r="Z431" s="22">
        <v>0.98369668967468948</v>
      </c>
      <c r="AA431" s="22">
        <v>3.323299627279356</v>
      </c>
      <c r="AB431">
        <v>34.081400000000002</v>
      </c>
      <c r="AC431" s="37">
        <v>24.6</v>
      </c>
      <c r="AD431" s="39">
        <v>490</v>
      </c>
      <c r="AE431">
        <v>15.481998166960969</v>
      </c>
      <c r="AF431">
        <v>7.0391025641025591</v>
      </c>
    </row>
    <row r="432" spans="1:32" x14ac:dyDescent="0.35">
      <c r="A432" s="2">
        <v>44764</v>
      </c>
      <c r="B432" t="s">
        <v>18</v>
      </c>
      <c r="C432" t="s">
        <v>181</v>
      </c>
      <c r="D432" t="s">
        <v>133</v>
      </c>
      <c r="E432" t="s">
        <v>21</v>
      </c>
      <c r="F432">
        <v>4</v>
      </c>
      <c r="G432" t="s">
        <v>26</v>
      </c>
      <c r="H432" t="s">
        <v>82</v>
      </c>
      <c r="I432" t="s">
        <v>479</v>
      </c>
      <c r="J432" t="s">
        <v>479</v>
      </c>
      <c r="K432" t="s">
        <v>191</v>
      </c>
      <c r="L432" s="1">
        <v>0.78200000000000003</v>
      </c>
      <c r="M432">
        <v>7.62</v>
      </c>
      <c r="N432" s="1">
        <v>-0.76200000000000001</v>
      </c>
      <c r="O432" t="s">
        <v>192</v>
      </c>
      <c r="P432">
        <v>0.70199999999999996</v>
      </c>
      <c r="Q432" s="1">
        <v>8.0000000000000071E-2</v>
      </c>
      <c r="R432">
        <v>24.48</v>
      </c>
      <c r="S432" s="42">
        <v>-2.448</v>
      </c>
      <c r="T432" s="1" t="s">
        <v>103</v>
      </c>
      <c r="U432">
        <v>38.4</v>
      </c>
      <c r="V432" s="21">
        <v>1157.5296000000001</v>
      </c>
      <c r="W432">
        <v>0.11396011396011407</v>
      </c>
      <c r="X432">
        <v>8.2112589898026144E-6</v>
      </c>
      <c r="Y432">
        <v>9.5047753339626242E-7</v>
      </c>
      <c r="Z432" s="22">
        <v>0.9504775333962624</v>
      </c>
      <c r="AA432" s="22" t="s">
        <v>103</v>
      </c>
      <c r="AB432">
        <v>34.764699999999998</v>
      </c>
      <c r="AC432" s="34">
        <v>31</v>
      </c>
      <c r="AD432" s="35">
        <v>390</v>
      </c>
      <c r="AE432">
        <v>8.211258989802614</v>
      </c>
      <c r="AF432">
        <v>6.5184028628141686</v>
      </c>
    </row>
    <row r="433" spans="1:33" x14ac:dyDescent="0.35">
      <c r="A433" s="2">
        <v>44790</v>
      </c>
      <c r="B433" s="6" t="s">
        <v>18</v>
      </c>
      <c r="C433" s="6" t="s">
        <v>214</v>
      </c>
      <c r="D433" t="s">
        <v>133</v>
      </c>
      <c r="E433" t="s">
        <v>46</v>
      </c>
      <c r="F433">
        <v>2</v>
      </c>
      <c r="G433" t="s">
        <v>30</v>
      </c>
      <c r="H433" t="s">
        <v>137</v>
      </c>
      <c r="I433" t="s">
        <v>475</v>
      </c>
      <c r="J433" t="s">
        <v>475</v>
      </c>
      <c r="K433" t="s">
        <v>216</v>
      </c>
      <c r="L433" s="1">
        <v>0.54100000000000004</v>
      </c>
      <c r="M433">
        <v>4.83</v>
      </c>
      <c r="N433" s="1">
        <v>-0.48299999999999998</v>
      </c>
      <c r="O433" s="6" t="s">
        <v>217</v>
      </c>
      <c r="P433">
        <v>0.55300000000000005</v>
      </c>
      <c r="Q433" s="1">
        <v>-1.2000000000000011E-2</v>
      </c>
      <c r="R433">
        <v>8.8699999999999992</v>
      </c>
      <c r="S433" s="42">
        <v>-0.8869999999999999</v>
      </c>
      <c r="T433" s="1">
        <v>-0.40399999999999991</v>
      </c>
      <c r="U433">
        <v>104.2</v>
      </c>
      <c r="V433" s="21">
        <v>8523.247400000002</v>
      </c>
      <c r="W433">
        <v>2.2181146025878021E-2</v>
      </c>
      <c r="X433">
        <v>1.0950986458450365E-6</v>
      </c>
      <c r="Y433">
        <v>9.3337966859422302E-7</v>
      </c>
      <c r="Z433" s="22">
        <v>0.93337966859422306</v>
      </c>
      <c r="AA433" s="22">
        <v>2.3103457143421369</v>
      </c>
      <c r="AB433">
        <v>32.178800000000003</v>
      </c>
      <c r="AC433" s="34">
        <v>128</v>
      </c>
      <c r="AD433" s="35">
        <v>930</v>
      </c>
      <c r="AE433">
        <v>1.0950986458450365</v>
      </c>
      <c r="AF433">
        <v>7.6209545755722603</v>
      </c>
    </row>
    <row r="434" spans="1:33" x14ac:dyDescent="0.35">
      <c r="A434" s="2">
        <v>44764</v>
      </c>
      <c r="B434" t="s">
        <v>18</v>
      </c>
      <c r="C434" t="s">
        <v>181</v>
      </c>
      <c r="D434" t="s">
        <v>45</v>
      </c>
      <c r="E434" t="s">
        <v>46</v>
      </c>
      <c r="F434">
        <v>6</v>
      </c>
      <c r="G434" t="s">
        <v>30</v>
      </c>
      <c r="H434" t="s">
        <v>106</v>
      </c>
      <c r="I434" t="s">
        <v>414</v>
      </c>
      <c r="J434" t="s">
        <v>414</v>
      </c>
      <c r="K434" t="s">
        <v>194</v>
      </c>
      <c r="L434" s="1">
        <v>0.72399999999999998</v>
      </c>
      <c r="M434">
        <v>12.56</v>
      </c>
      <c r="N434" s="1">
        <v>-1.256</v>
      </c>
      <c r="O434" t="s">
        <v>187</v>
      </c>
      <c r="P434">
        <v>0.747</v>
      </c>
      <c r="Q434" s="1">
        <v>-2.300000000000002E-2</v>
      </c>
      <c r="S434" s="42" t="s">
        <v>103</v>
      </c>
      <c r="T434" s="1" t="s">
        <v>103</v>
      </c>
      <c r="U434">
        <v>83.45</v>
      </c>
      <c r="V434" s="21">
        <v>5466.6634625000006</v>
      </c>
      <c r="W434">
        <v>3.1767955801105002E-2</v>
      </c>
      <c r="X434">
        <v>1.7041026528806769E-6</v>
      </c>
      <c r="Y434">
        <v>9.315755708852118E-7</v>
      </c>
      <c r="Z434" s="22">
        <v>0.93157557088521181</v>
      </c>
      <c r="AA434" s="22" t="s">
        <v>103</v>
      </c>
      <c r="AB434">
        <v>34.764699999999998</v>
      </c>
      <c r="AC434" s="31">
        <v>55</v>
      </c>
      <c r="AD434" s="32">
        <v>715</v>
      </c>
      <c r="AE434">
        <v>1.7041026528806769</v>
      </c>
      <c r="AF434">
        <v>7.1421578461796527</v>
      </c>
    </row>
    <row r="435" spans="1:33" x14ac:dyDescent="0.35">
      <c r="A435" s="2">
        <v>44762</v>
      </c>
      <c r="B435" t="s">
        <v>18</v>
      </c>
      <c r="C435" t="s">
        <v>181</v>
      </c>
      <c r="D435" t="s">
        <v>20</v>
      </c>
      <c r="E435" t="s">
        <v>21</v>
      </c>
      <c r="F435">
        <v>16</v>
      </c>
      <c r="G435" t="s">
        <v>39</v>
      </c>
      <c r="H435" t="s">
        <v>40</v>
      </c>
      <c r="I435" t="s">
        <v>418</v>
      </c>
      <c r="J435" t="s">
        <v>418</v>
      </c>
      <c r="K435" t="s">
        <v>184</v>
      </c>
      <c r="L435" s="1">
        <v>0.78100000000000003</v>
      </c>
      <c r="M435">
        <v>24.32</v>
      </c>
      <c r="N435" s="1">
        <v>-2.4319999999999999</v>
      </c>
      <c r="O435" t="s">
        <v>185</v>
      </c>
      <c r="P435">
        <v>0.749</v>
      </c>
      <c r="Q435" s="1">
        <v>3.2000000000000028E-2</v>
      </c>
      <c r="R435">
        <v>24.65</v>
      </c>
      <c r="S435" s="42">
        <v>-2.4649999999999999</v>
      </c>
      <c r="T435" s="1">
        <v>-3.2999999999999918E-2</v>
      </c>
      <c r="U435">
        <v>69.400000000000006</v>
      </c>
      <c r="V435" s="21">
        <v>3780.8426000000004</v>
      </c>
      <c r="W435">
        <v>4.2723631508678278E-2</v>
      </c>
      <c r="X435">
        <v>2.4541407518801376E-6</v>
      </c>
      <c r="Y435">
        <v>9.2787199011044555E-7</v>
      </c>
      <c r="Z435" s="22">
        <v>0.92787199011044552</v>
      </c>
      <c r="AA435" s="22">
        <v>28.117333033649935</v>
      </c>
      <c r="AB435">
        <v>34.903799999999997</v>
      </c>
      <c r="AC435" s="37">
        <v>78.599999999999994</v>
      </c>
      <c r="AD435" s="35">
        <v>701</v>
      </c>
      <c r="AE435">
        <v>2.4541407518801375</v>
      </c>
      <c r="AF435">
        <v>11.020894580054243</v>
      </c>
    </row>
    <row r="436" spans="1:33" x14ac:dyDescent="0.35">
      <c r="A436" s="2">
        <v>44720</v>
      </c>
      <c r="B436" t="s">
        <v>18</v>
      </c>
      <c r="C436" t="s">
        <v>19</v>
      </c>
      <c r="D436" t="s">
        <v>86</v>
      </c>
      <c r="E436" t="s">
        <v>46</v>
      </c>
      <c r="F436">
        <v>1</v>
      </c>
      <c r="G436" t="s">
        <v>33</v>
      </c>
      <c r="H436" t="s">
        <v>54</v>
      </c>
      <c r="I436" t="s">
        <v>402</v>
      </c>
      <c r="J436" t="s">
        <v>402</v>
      </c>
      <c r="K436" t="s">
        <v>87</v>
      </c>
      <c r="L436" s="1">
        <v>0.69299999999999995</v>
      </c>
      <c r="M436">
        <v>11.64</v>
      </c>
      <c r="N436" s="1">
        <v>-1.1640000000000001</v>
      </c>
      <c r="O436" t="s">
        <v>88</v>
      </c>
      <c r="P436">
        <v>0.746</v>
      </c>
      <c r="Q436" s="1">
        <v>-5.3000000000000047E-2</v>
      </c>
      <c r="R436">
        <v>13.48</v>
      </c>
      <c r="S436" s="42">
        <v>-1.3480000000000001</v>
      </c>
      <c r="T436" s="1">
        <v>-0.18399999999999994</v>
      </c>
      <c r="U436">
        <v>47.95</v>
      </c>
      <c r="V436" s="21">
        <v>1804.8739625000003</v>
      </c>
      <c r="W436">
        <v>7.6479076479076549E-2</v>
      </c>
      <c r="X436">
        <v>5.0256003009790537E-6</v>
      </c>
      <c r="Y436">
        <v>9.0705751291692576E-7</v>
      </c>
      <c r="Z436" s="22">
        <v>0.90705751291692571</v>
      </c>
      <c r="AA436" s="22">
        <v>4.9296603962876411</v>
      </c>
      <c r="AB436">
        <v>26.9267</v>
      </c>
      <c r="AC436" s="37">
        <v>33.4</v>
      </c>
      <c r="AD436" s="39">
        <v>340</v>
      </c>
      <c r="AE436">
        <v>5.025600300979054</v>
      </c>
      <c r="AF436">
        <v>13.101333333333335</v>
      </c>
    </row>
    <row r="437" spans="1:33" x14ac:dyDescent="0.35">
      <c r="A437" s="2">
        <v>44762</v>
      </c>
      <c r="B437" t="s">
        <v>18</v>
      </c>
      <c r="C437" t="s">
        <v>181</v>
      </c>
      <c r="D437" t="s">
        <v>86</v>
      </c>
      <c r="E437" t="s">
        <v>46</v>
      </c>
      <c r="F437">
        <v>3</v>
      </c>
      <c r="G437" t="s">
        <v>28</v>
      </c>
      <c r="H437" t="s">
        <v>75</v>
      </c>
      <c r="I437" t="s">
        <v>399</v>
      </c>
      <c r="J437" t="s">
        <v>399</v>
      </c>
      <c r="K437" t="s">
        <v>182</v>
      </c>
      <c r="L437" s="1">
        <v>0.78</v>
      </c>
      <c r="M437">
        <v>14.12</v>
      </c>
      <c r="N437" s="1">
        <v>-1.4119999999999999</v>
      </c>
      <c r="O437" t="s">
        <v>154</v>
      </c>
      <c r="P437">
        <v>0.754</v>
      </c>
      <c r="Q437" s="1">
        <v>2.6000000000000023E-2</v>
      </c>
      <c r="R437">
        <v>53.34</v>
      </c>
      <c r="S437" s="42">
        <v>-5.3340000000000005</v>
      </c>
      <c r="T437" s="1">
        <v>-3.9220000000000006</v>
      </c>
      <c r="U437">
        <v>77.900000000000006</v>
      </c>
      <c r="V437" s="21">
        <v>4763.7018500000004</v>
      </c>
      <c r="W437">
        <v>3.4482758620689682E-2</v>
      </c>
      <c r="X437">
        <v>1.8851027456641959E-6</v>
      </c>
      <c r="Y437">
        <v>8.9800674369606099E-7</v>
      </c>
      <c r="Z437" s="22">
        <v>0.89800674369606104</v>
      </c>
      <c r="AA437" s="22">
        <v>0.22896653332382991</v>
      </c>
      <c r="AB437">
        <v>34.903799999999997</v>
      </c>
      <c r="AC437" s="37">
        <v>74.8</v>
      </c>
      <c r="AD437" s="39">
        <v>661</v>
      </c>
      <c r="AE437">
        <v>1.8851027456641958</v>
      </c>
      <c r="AF437" s="4">
        <v>9.9694926084349991</v>
      </c>
    </row>
    <row r="438" spans="1:33" x14ac:dyDescent="0.35">
      <c r="A438" s="2">
        <v>44791</v>
      </c>
      <c r="B438" s="6" t="s">
        <v>18</v>
      </c>
      <c r="C438" s="6" t="s">
        <v>214</v>
      </c>
      <c r="D438" t="s">
        <v>109</v>
      </c>
      <c r="E438" t="s">
        <v>21</v>
      </c>
      <c r="F438">
        <v>10</v>
      </c>
      <c r="G438" t="s">
        <v>25</v>
      </c>
      <c r="H438" t="s">
        <v>122</v>
      </c>
      <c r="I438" t="s">
        <v>454</v>
      </c>
      <c r="J438" t="s">
        <v>454</v>
      </c>
      <c r="K438" t="s">
        <v>221</v>
      </c>
      <c r="L438" s="1">
        <v>0.749</v>
      </c>
      <c r="M438">
        <v>9.42</v>
      </c>
      <c r="N438" s="1">
        <v>-0.94199999999999995</v>
      </c>
      <c r="O438" t="s">
        <v>88</v>
      </c>
      <c r="P438">
        <v>0.70199999999999996</v>
      </c>
      <c r="Q438" s="1">
        <v>4.7000000000000042E-2</v>
      </c>
      <c r="R438">
        <v>11.58</v>
      </c>
      <c r="S438" s="42">
        <v>-1.1579999999999999</v>
      </c>
      <c r="T438" s="1">
        <v>-0.21599999999999997</v>
      </c>
      <c r="U438">
        <v>51.05</v>
      </c>
      <c r="V438" s="21">
        <v>2045.7904624999996</v>
      </c>
      <c r="W438">
        <v>6.695156695156701E-2</v>
      </c>
      <c r="X438">
        <v>4.2663692400349365E-6</v>
      </c>
      <c r="Y438">
        <v>8.7280975007668437E-7</v>
      </c>
      <c r="Z438" s="22">
        <v>0.87280975007668438</v>
      </c>
      <c r="AA438" s="22">
        <v>4.0407858799846501</v>
      </c>
      <c r="AB438">
        <v>28.894600000000001</v>
      </c>
      <c r="AC438" s="31">
        <v>22.6</v>
      </c>
      <c r="AD438" s="32">
        <v>352</v>
      </c>
      <c r="AE438">
        <v>4.2663692400349369</v>
      </c>
      <c r="AF438">
        <v>15.563004370478136</v>
      </c>
    </row>
    <row r="439" spans="1:33" x14ac:dyDescent="0.35">
      <c r="A439" s="2">
        <v>44762</v>
      </c>
      <c r="B439" t="s">
        <v>18</v>
      </c>
      <c r="C439" t="s">
        <v>181</v>
      </c>
      <c r="D439" t="s">
        <v>20</v>
      </c>
      <c r="E439" t="s">
        <v>21</v>
      </c>
      <c r="F439">
        <v>2</v>
      </c>
      <c r="G439" t="s">
        <v>22</v>
      </c>
      <c r="H439" t="s">
        <v>113</v>
      </c>
      <c r="I439" t="s">
        <v>421</v>
      </c>
      <c r="J439" t="s">
        <v>421</v>
      </c>
      <c r="K439" t="s">
        <v>153</v>
      </c>
      <c r="L439" s="1">
        <v>0.65400000000000003</v>
      </c>
      <c r="M439">
        <v>26.12</v>
      </c>
      <c r="N439" s="1">
        <v>-2.6120000000000001</v>
      </c>
      <c r="O439" t="s">
        <v>183</v>
      </c>
      <c r="P439">
        <v>0.60599999999999998</v>
      </c>
      <c r="Q439" s="1">
        <v>4.8000000000000043E-2</v>
      </c>
      <c r="R439">
        <v>31.82</v>
      </c>
      <c r="S439" s="42">
        <v>-3.1819999999999999</v>
      </c>
      <c r="T439" s="1">
        <v>-0.56999999999999984</v>
      </c>
      <c r="U439">
        <v>46</v>
      </c>
      <c r="V439" s="21">
        <v>1661.0600000000002</v>
      </c>
      <c r="W439">
        <v>7.9207920792079278E-2</v>
      </c>
      <c r="X439">
        <v>5.2472423644394376E-6</v>
      </c>
      <c r="Y439">
        <v>8.7159844018757725E-7</v>
      </c>
      <c r="Z439" s="22">
        <v>0.87159844018757726</v>
      </c>
      <c r="AA439" s="22">
        <v>1.529120070504522</v>
      </c>
      <c r="AB439">
        <v>34.903799999999997</v>
      </c>
      <c r="AC439" s="34"/>
      <c r="AD439" s="32">
        <v>213</v>
      </c>
      <c r="AE439">
        <v>5.2472423644394377</v>
      </c>
      <c r="AF439">
        <v>11.020894580054243</v>
      </c>
    </row>
    <row r="440" spans="1:33" x14ac:dyDescent="0.35">
      <c r="A440" s="2">
        <v>44790</v>
      </c>
      <c r="B440" s="6" t="s">
        <v>18</v>
      </c>
      <c r="C440" s="6" t="s">
        <v>214</v>
      </c>
      <c r="D440" t="s">
        <v>133</v>
      </c>
      <c r="E440" t="s">
        <v>46</v>
      </c>
      <c r="F440">
        <v>1</v>
      </c>
      <c r="G440" t="s">
        <v>25</v>
      </c>
      <c r="H440" t="s">
        <v>83</v>
      </c>
      <c r="I440" t="s">
        <v>485</v>
      </c>
      <c r="J440" t="s">
        <v>485</v>
      </c>
      <c r="K440" t="s">
        <v>216</v>
      </c>
      <c r="L440" s="1">
        <v>0.83399999999999996</v>
      </c>
      <c r="M440">
        <v>18.43</v>
      </c>
      <c r="N440" s="1">
        <v>-1.843</v>
      </c>
      <c r="O440" s="6" t="s">
        <v>217</v>
      </c>
      <c r="P440">
        <v>0.71199999999999997</v>
      </c>
      <c r="Q440" s="1">
        <v>0.122</v>
      </c>
      <c r="R440">
        <v>24.34</v>
      </c>
      <c r="S440" s="42">
        <v>-2.4340000000000002</v>
      </c>
      <c r="T440" s="1">
        <v>-0.59100000000000019</v>
      </c>
      <c r="U440">
        <v>28.45</v>
      </c>
      <c r="V440" s="21">
        <v>635.38096250000001</v>
      </c>
      <c r="W440">
        <v>0.17134831460674158</v>
      </c>
      <c r="X440">
        <v>1.3566038360715705E-5</v>
      </c>
      <c r="Y440">
        <v>8.6196025109434664E-7</v>
      </c>
      <c r="Z440" s="22">
        <v>0.8619602510943466</v>
      </c>
      <c r="AA440" s="22">
        <v>1.4584775822239362</v>
      </c>
      <c r="AB440">
        <v>32.178800000000003</v>
      </c>
      <c r="AC440" s="37">
        <v>24.6</v>
      </c>
      <c r="AD440" s="39">
        <v>490</v>
      </c>
      <c r="AE440">
        <v>13.566038360715705</v>
      </c>
      <c r="AF440">
        <v>7.6209545755722603</v>
      </c>
    </row>
    <row r="441" spans="1:33" x14ac:dyDescent="0.35">
      <c r="A441" s="2">
        <v>44792</v>
      </c>
      <c r="B441" s="6" t="s">
        <v>18</v>
      </c>
      <c r="C441" s="6" t="s">
        <v>214</v>
      </c>
      <c r="D441" t="s">
        <v>45</v>
      </c>
      <c r="E441" t="s">
        <v>46</v>
      </c>
      <c r="F441">
        <v>13</v>
      </c>
      <c r="G441" t="s">
        <v>30</v>
      </c>
      <c r="H441" t="s">
        <v>106</v>
      </c>
      <c r="I441" t="s">
        <v>414</v>
      </c>
      <c r="J441" t="s">
        <v>414</v>
      </c>
      <c r="K441" t="s">
        <v>207</v>
      </c>
      <c r="L441" s="1">
        <v>0.76100000000000001</v>
      </c>
      <c r="M441">
        <v>9.34</v>
      </c>
      <c r="N441" s="1">
        <v>-0.93399999999999994</v>
      </c>
      <c r="O441" t="s">
        <v>105</v>
      </c>
      <c r="P441">
        <v>0.78300000000000003</v>
      </c>
      <c r="Q441" s="1">
        <v>-2.200000000000002E-2</v>
      </c>
      <c r="R441">
        <v>9.69</v>
      </c>
      <c r="S441" s="42">
        <v>-0.96899999999999997</v>
      </c>
      <c r="T441" s="1">
        <v>-3.5000000000000031E-2</v>
      </c>
      <c r="U441">
        <v>83.45</v>
      </c>
      <c r="V441" s="21">
        <v>5466.6634625000006</v>
      </c>
      <c r="W441">
        <v>2.8909329829172166E-2</v>
      </c>
      <c r="X441">
        <v>1.5173465061379961E-6</v>
      </c>
      <c r="Y441">
        <v>8.2948227050566164E-7</v>
      </c>
      <c r="Z441" s="22">
        <v>0.82948227050566159</v>
      </c>
      <c r="AA441" s="22">
        <v>23.699493443018881</v>
      </c>
      <c r="AB441">
        <v>34.301699999999997</v>
      </c>
      <c r="AC441" s="31">
        <v>55</v>
      </c>
      <c r="AD441" s="32">
        <v>715</v>
      </c>
      <c r="AE441">
        <v>1.517346506137996</v>
      </c>
      <c r="AF441">
        <v>8.2594820334704142</v>
      </c>
    </row>
    <row r="442" spans="1:33" x14ac:dyDescent="0.35">
      <c r="A442" s="2">
        <v>44790</v>
      </c>
      <c r="B442" s="6" t="s">
        <v>18</v>
      </c>
      <c r="C442" s="6" t="s">
        <v>214</v>
      </c>
      <c r="D442" t="s">
        <v>109</v>
      </c>
      <c r="E442" t="s">
        <v>21</v>
      </c>
      <c r="F442">
        <v>9</v>
      </c>
      <c r="G442" t="s">
        <v>28</v>
      </c>
      <c r="H442" t="s">
        <v>90</v>
      </c>
      <c r="I442" t="s">
        <v>443</v>
      </c>
      <c r="J442" t="s">
        <v>443</v>
      </c>
      <c r="K442" t="s">
        <v>215</v>
      </c>
      <c r="L442" s="1">
        <v>0.93700000000000006</v>
      </c>
      <c r="M442">
        <v>10.73</v>
      </c>
      <c r="N442" s="1">
        <v>-1.073</v>
      </c>
      <c r="O442" s="6" t="s">
        <v>160</v>
      </c>
      <c r="P442">
        <v>0.88500000000000001</v>
      </c>
      <c r="Q442" s="1">
        <v>5.2000000000000046E-2</v>
      </c>
      <c r="R442">
        <v>17.87</v>
      </c>
      <c r="S442" s="42">
        <v>-1.7870000000000001</v>
      </c>
      <c r="T442" s="1">
        <v>-0.71400000000000019</v>
      </c>
      <c r="U442">
        <v>53.3</v>
      </c>
      <c r="V442" s="21">
        <v>2230.0986499999999</v>
      </c>
      <c r="W442">
        <v>5.8757062146892705E-2</v>
      </c>
      <c r="X442">
        <v>3.6329541025716798E-6</v>
      </c>
      <c r="Y442">
        <v>8.1018460396570643E-7</v>
      </c>
      <c r="Z442" s="22">
        <v>0.81018460396570646</v>
      </c>
      <c r="AA442" s="22">
        <v>1.1347123304841824</v>
      </c>
      <c r="AB442">
        <v>32.178800000000003</v>
      </c>
      <c r="AC442" s="31">
        <v>75.900000000000006</v>
      </c>
      <c r="AD442" s="32">
        <v>610</v>
      </c>
      <c r="AE442">
        <v>3.6329541025716798</v>
      </c>
      <c r="AF442">
        <v>15.49463920787486</v>
      </c>
    </row>
    <row r="443" spans="1:33" x14ac:dyDescent="0.35">
      <c r="A443" s="2">
        <v>44763</v>
      </c>
      <c r="B443" t="s">
        <v>18</v>
      </c>
      <c r="C443" t="s">
        <v>181</v>
      </c>
      <c r="D443" t="s">
        <v>86</v>
      </c>
      <c r="E443" t="s">
        <v>46</v>
      </c>
      <c r="F443">
        <v>2</v>
      </c>
      <c r="G443" t="s">
        <v>30</v>
      </c>
      <c r="H443" t="s">
        <v>90</v>
      </c>
      <c r="I443" t="s">
        <v>400</v>
      </c>
      <c r="J443" t="s">
        <v>400</v>
      </c>
      <c r="K443" t="s">
        <v>186</v>
      </c>
      <c r="L443" s="1">
        <v>0.61899999999999999</v>
      </c>
      <c r="M443">
        <v>8.6199999999999992</v>
      </c>
      <c r="N443" s="1">
        <v>-0.86199999999999988</v>
      </c>
      <c r="O443" t="s">
        <v>187</v>
      </c>
      <c r="P443">
        <v>0.60199999999999998</v>
      </c>
      <c r="Q443" s="1">
        <v>1.7000000000000015E-2</v>
      </c>
      <c r="R443">
        <v>8.17</v>
      </c>
      <c r="S443" s="42">
        <v>-0.81699999999999995</v>
      </c>
      <c r="T443" s="1">
        <v>4.4999999999999929E-2</v>
      </c>
      <c r="U443">
        <v>83.3</v>
      </c>
      <c r="V443" s="21">
        <v>5447.0286500000002</v>
      </c>
      <c r="W443">
        <v>2.8239202657807334E-2</v>
      </c>
      <c r="X443">
        <v>1.4741657026885822E-6</v>
      </c>
      <c r="Y443">
        <v>8.0298228173920891E-7</v>
      </c>
      <c r="Z443" s="22">
        <v>0.80298228173920894</v>
      </c>
      <c r="AA443" s="22">
        <v>17.844050705315784</v>
      </c>
      <c r="AB443">
        <v>31.981100000000001</v>
      </c>
      <c r="AC443" s="37">
        <v>57.9</v>
      </c>
      <c r="AD443" s="39">
        <v>680</v>
      </c>
      <c r="AE443">
        <v>1.4741657026885822</v>
      </c>
      <c r="AF443">
        <v>9.9720095924155352</v>
      </c>
      <c r="AG443" s="4"/>
    </row>
    <row r="444" spans="1:33" x14ac:dyDescent="0.35">
      <c r="A444" s="2">
        <v>44776</v>
      </c>
      <c r="B444" t="s">
        <v>18</v>
      </c>
      <c r="C444" t="s">
        <v>196</v>
      </c>
      <c r="D444" t="s">
        <v>133</v>
      </c>
      <c r="E444" t="s">
        <v>46</v>
      </c>
      <c r="F444">
        <v>5</v>
      </c>
      <c r="G444" t="s">
        <v>25</v>
      </c>
      <c r="H444" t="s">
        <v>83</v>
      </c>
      <c r="I444" t="s">
        <v>485</v>
      </c>
      <c r="J444" t="s">
        <v>485</v>
      </c>
      <c r="K444" t="s">
        <v>199</v>
      </c>
      <c r="L444" s="1">
        <v>0.79900000000000004</v>
      </c>
      <c r="M444">
        <v>1.35</v>
      </c>
      <c r="N444" s="1">
        <v>-0.13500000000000001</v>
      </c>
      <c r="O444" t="s">
        <v>200</v>
      </c>
      <c r="P444">
        <v>0.68799999999999994</v>
      </c>
      <c r="Q444" s="1">
        <v>0.1110000000000001</v>
      </c>
      <c r="R444">
        <v>6.31</v>
      </c>
      <c r="S444" s="42">
        <v>-0.63100000000000001</v>
      </c>
      <c r="T444" s="1">
        <v>-0.496</v>
      </c>
      <c r="U444">
        <v>28.45</v>
      </c>
      <c r="V444" s="21">
        <v>635.38096250000001</v>
      </c>
      <c r="W444">
        <v>0.16133720930232573</v>
      </c>
      <c r="X444">
        <v>1.2597030498141096E-5</v>
      </c>
      <c r="Y444">
        <v>8.0039133625507435E-7</v>
      </c>
      <c r="Z444" s="22">
        <v>0.8003913362550743</v>
      </c>
      <c r="AA444" s="22">
        <v>1.6136922101916822</v>
      </c>
      <c r="AB444">
        <v>28.545300000000001</v>
      </c>
      <c r="AC444" s="37">
        <v>24.6</v>
      </c>
      <c r="AD444" s="39">
        <v>490</v>
      </c>
      <c r="AE444">
        <v>12.597030498141097</v>
      </c>
      <c r="AF444">
        <v>8.0311143168665637</v>
      </c>
    </row>
    <row r="445" spans="1:33" x14ac:dyDescent="0.35">
      <c r="A445" s="2">
        <v>44778</v>
      </c>
      <c r="B445" s="6" t="s">
        <v>18</v>
      </c>
      <c r="C445" s="6" t="s">
        <v>196</v>
      </c>
      <c r="D445" t="s">
        <v>20</v>
      </c>
      <c r="E445" t="s">
        <v>21</v>
      </c>
      <c r="F445">
        <v>8</v>
      </c>
      <c r="G445" t="s">
        <v>30</v>
      </c>
      <c r="H445" t="s">
        <v>166</v>
      </c>
      <c r="I445" t="s">
        <v>422</v>
      </c>
      <c r="J445" t="s">
        <v>422</v>
      </c>
      <c r="K445" t="s">
        <v>207</v>
      </c>
      <c r="L445" s="1">
        <v>0.437</v>
      </c>
      <c r="M445">
        <v>3.62</v>
      </c>
      <c r="N445" s="1">
        <v>-0.36199999999999999</v>
      </c>
      <c r="O445" s="6" t="s">
        <v>163</v>
      </c>
      <c r="P445">
        <v>0.441</v>
      </c>
      <c r="Q445" s="1">
        <v>-4.0000000000000036E-3</v>
      </c>
      <c r="R445">
        <v>5.81</v>
      </c>
      <c r="S445" s="42">
        <v>-0.58099999999999996</v>
      </c>
      <c r="T445" s="1">
        <v>-0.21899999999999997</v>
      </c>
      <c r="U445">
        <v>163.95</v>
      </c>
      <c r="V445" s="21">
        <v>21100.487962499999</v>
      </c>
      <c r="W445">
        <v>9.1533180778032124E-3</v>
      </c>
      <c r="X445">
        <v>3.6834108395332821E-7</v>
      </c>
      <c r="Y445">
        <v>7.7721766080514045E-7</v>
      </c>
      <c r="Z445" s="22">
        <v>0.77721766080514043</v>
      </c>
      <c r="AA445" s="22">
        <v>3.5489390904344318</v>
      </c>
      <c r="AB445">
        <v>33.254899999999999</v>
      </c>
      <c r="AC445" s="31">
        <v>147.1</v>
      </c>
      <c r="AD445" s="32">
        <v>921</v>
      </c>
      <c r="AE445">
        <v>0.36834108395332821</v>
      </c>
      <c r="AF445">
        <v>13.537474712107057</v>
      </c>
    </row>
    <row r="446" spans="1:33" x14ac:dyDescent="0.35">
      <c r="A446" s="2">
        <v>44733</v>
      </c>
      <c r="B446" t="s">
        <v>18</v>
      </c>
      <c r="C446" t="s">
        <v>141</v>
      </c>
      <c r="D446" t="s">
        <v>133</v>
      </c>
      <c r="E446" t="s">
        <v>46</v>
      </c>
      <c r="F446">
        <v>1</v>
      </c>
      <c r="G446" t="s">
        <v>25</v>
      </c>
      <c r="H446" t="s">
        <v>83</v>
      </c>
      <c r="I446" t="s">
        <v>485</v>
      </c>
      <c r="J446" t="s">
        <v>485</v>
      </c>
      <c r="K446" t="s">
        <v>142</v>
      </c>
      <c r="L446" s="1">
        <v>0.71099999999999997</v>
      </c>
      <c r="M446">
        <v>9.8699999999999992</v>
      </c>
      <c r="N446" s="1">
        <v>-0.98699999999999988</v>
      </c>
      <c r="O446" t="s">
        <v>100</v>
      </c>
      <c r="P446">
        <v>0.61899999999999999</v>
      </c>
      <c r="Q446" s="1">
        <v>9.1999999999999971E-2</v>
      </c>
      <c r="R446">
        <v>15.02</v>
      </c>
      <c r="S446" s="42">
        <v>-1.502</v>
      </c>
      <c r="T446" s="1">
        <v>-0.51500000000000012</v>
      </c>
      <c r="U446">
        <v>28.45</v>
      </c>
      <c r="V446" s="21">
        <v>635.38096250000001</v>
      </c>
      <c r="W446">
        <v>0.14862681744749592</v>
      </c>
      <c r="X446">
        <v>1.1386718596041654E-5</v>
      </c>
      <c r="Y446">
        <v>7.2349042212695936E-7</v>
      </c>
      <c r="Z446" s="22">
        <v>0.72349042212695935</v>
      </c>
      <c r="AA446" s="22">
        <v>1.404835771120309</v>
      </c>
      <c r="AB446">
        <v>30.972899999999999</v>
      </c>
      <c r="AC446" s="37">
        <v>24.6</v>
      </c>
      <c r="AD446" s="39">
        <v>490</v>
      </c>
      <c r="AE446">
        <v>11.386718596041653</v>
      </c>
      <c r="AF446">
        <v>8.9642857142857135</v>
      </c>
    </row>
    <row r="447" spans="1:33" x14ac:dyDescent="0.35">
      <c r="A447" s="2">
        <v>44778</v>
      </c>
      <c r="B447" s="6" t="s">
        <v>18</v>
      </c>
      <c r="C447" s="6" t="s">
        <v>196</v>
      </c>
      <c r="D447" t="s">
        <v>86</v>
      </c>
      <c r="E447" t="s">
        <v>46</v>
      </c>
      <c r="F447">
        <v>7</v>
      </c>
      <c r="G447" t="s">
        <v>33</v>
      </c>
      <c r="H447" t="s">
        <v>54</v>
      </c>
      <c r="I447" t="s">
        <v>402</v>
      </c>
      <c r="J447" t="s">
        <v>402</v>
      </c>
      <c r="K447" t="s">
        <v>208</v>
      </c>
      <c r="L447" s="1">
        <v>0.79100000000000004</v>
      </c>
      <c r="N447" s="1" t="s">
        <v>103</v>
      </c>
      <c r="O447" s="6" t="s">
        <v>168</v>
      </c>
      <c r="P447">
        <v>0.74399999999999999</v>
      </c>
      <c r="Q447" s="1">
        <v>4.7000000000000042E-2</v>
      </c>
      <c r="R447">
        <v>26.93</v>
      </c>
      <c r="S447" s="42">
        <v>-2.6930000000000001</v>
      </c>
      <c r="T447" s="1" t="s">
        <v>103</v>
      </c>
      <c r="U447">
        <v>47.95</v>
      </c>
      <c r="V447" s="21">
        <v>1804.8739625000003</v>
      </c>
      <c r="W447">
        <v>6.3172043010752743E-2</v>
      </c>
      <c r="X447">
        <v>3.9718527636844711E-6</v>
      </c>
      <c r="Y447">
        <v>7.1686936360577679E-7</v>
      </c>
      <c r="Z447" s="22">
        <v>0.7168693636057768</v>
      </c>
      <c r="AA447" s="22" t="s">
        <v>103</v>
      </c>
      <c r="AB447">
        <v>33.254899999999999</v>
      </c>
      <c r="AC447" s="37">
        <v>33.4</v>
      </c>
      <c r="AD447" s="39">
        <v>340</v>
      </c>
      <c r="AE447">
        <v>3.9718527636844709</v>
      </c>
      <c r="AF447">
        <v>11.958942411336949</v>
      </c>
    </row>
    <row r="448" spans="1:33" x14ac:dyDescent="0.35">
      <c r="A448" s="2">
        <v>44764</v>
      </c>
      <c r="B448" t="s">
        <v>18</v>
      </c>
      <c r="C448" t="s">
        <v>181</v>
      </c>
      <c r="D448" t="s">
        <v>133</v>
      </c>
      <c r="E448" t="s">
        <v>46</v>
      </c>
      <c r="F448">
        <v>5</v>
      </c>
      <c r="G448" t="s">
        <v>25</v>
      </c>
      <c r="H448" t="s">
        <v>83</v>
      </c>
      <c r="I448" t="s">
        <v>485</v>
      </c>
      <c r="J448" t="s">
        <v>485</v>
      </c>
      <c r="K448" t="s">
        <v>191</v>
      </c>
      <c r="L448" s="1">
        <v>0.82499999999999996</v>
      </c>
      <c r="M448">
        <v>20.74</v>
      </c>
      <c r="N448" s="1">
        <v>-2.0739999999999998</v>
      </c>
      <c r="O448" t="s">
        <v>189</v>
      </c>
      <c r="P448">
        <v>0.72099999999999997</v>
      </c>
      <c r="Q448" s="1">
        <v>0.10399999999999998</v>
      </c>
      <c r="R448">
        <v>26.46</v>
      </c>
      <c r="S448" s="42">
        <v>-2.6459999999999999</v>
      </c>
      <c r="T448" s="1">
        <v>-0.57200000000000006</v>
      </c>
      <c r="U448">
        <v>28.45</v>
      </c>
      <c r="V448" s="21">
        <v>635.38096250000001</v>
      </c>
      <c r="W448">
        <v>0.14424410540915394</v>
      </c>
      <c r="X448">
        <v>1.0974801935913417E-5</v>
      </c>
      <c r="Y448">
        <v>6.9731802172875297E-7</v>
      </c>
      <c r="Z448" s="22">
        <v>0.69731802172875301</v>
      </c>
      <c r="AA448" s="22">
        <v>1.2190874505747429</v>
      </c>
      <c r="AB448">
        <v>34.764699999999998</v>
      </c>
      <c r="AC448" s="37">
        <v>24.6</v>
      </c>
      <c r="AD448" s="39">
        <v>490</v>
      </c>
      <c r="AE448">
        <v>10.974801935913417</v>
      </c>
      <c r="AF448">
        <v>6.5184028628141686</v>
      </c>
    </row>
    <row r="449" spans="1:33" x14ac:dyDescent="0.35">
      <c r="A449" s="9">
        <v>44777</v>
      </c>
      <c r="B449" s="4" t="s">
        <v>18</v>
      </c>
      <c r="C449" s="4" t="s">
        <v>196</v>
      </c>
      <c r="D449" s="4" t="s">
        <v>109</v>
      </c>
      <c r="E449" s="4" t="s">
        <v>21</v>
      </c>
      <c r="F449" s="4">
        <v>13</v>
      </c>
      <c r="G449" s="4" t="s">
        <v>43</v>
      </c>
      <c r="H449" s="4" t="s">
        <v>76</v>
      </c>
      <c r="I449" t="s">
        <v>453</v>
      </c>
      <c r="J449" t="s">
        <v>453</v>
      </c>
      <c r="K449" s="4" t="s">
        <v>87</v>
      </c>
      <c r="L449" s="3">
        <v>1.1639999999999999</v>
      </c>
      <c r="M449" s="4">
        <v>6.52</v>
      </c>
      <c r="N449" s="1">
        <v>-0.65199999999999991</v>
      </c>
      <c r="O449" s="4" t="s">
        <v>180</v>
      </c>
      <c r="P449" s="4">
        <v>1.135</v>
      </c>
      <c r="Q449" s="1">
        <v>2.8999999999999915E-2</v>
      </c>
      <c r="R449" s="4">
        <v>12.21</v>
      </c>
      <c r="S449" s="42">
        <v>-1.2210000000000001</v>
      </c>
      <c r="T449" s="1">
        <v>-0.56900000000000017</v>
      </c>
      <c r="U449">
        <v>79.099999999999994</v>
      </c>
      <c r="V449" s="21">
        <v>4911.5958499999997</v>
      </c>
      <c r="W449">
        <v>2.5550660792951468E-2</v>
      </c>
      <c r="X449">
        <v>1.3033438027519251E-6</v>
      </c>
      <c r="Y449">
        <v>6.4014980127195734E-7</v>
      </c>
      <c r="Z449" s="22">
        <v>0.64014980127195731</v>
      </c>
      <c r="AA449" s="22">
        <v>1.1250435874726838</v>
      </c>
      <c r="AB449">
        <v>29.967099999999999</v>
      </c>
      <c r="AC449" s="31">
        <v>75</v>
      </c>
      <c r="AD449" s="32">
        <v>640</v>
      </c>
      <c r="AE449">
        <v>1.3033438027519251</v>
      </c>
      <c r="AF449">
        <v>15.50428820417056</v>
      </c>
    </row>
    <row r="450" spans="1:33" x14ac:dyDescent="0.35">
      <c r="A450" s="2">
        <v>44791</v>
      </c>
      <c r="B450" s="6" t="s">
        <v>18</v>
      </c>
      <c r="C450" s="6" t="s">
        <v>214</v>
      </c>
      <c r="D450" t="s">
        <v>123</v>
      </c>
      <c r="E450" t="s">
        <v>21</v>
      </c>
      <c r="F450">
        <v>4</v>
      </c>
      <c r="G450" t="s">
        <v>43</v>
      </c>
      <c r="H450" t="s">
        <v>35</v>
      </c>
      <c r="I450" t="s">
        <v>468</v>
      </c>
      <c r="J450" t="s">
        <v>468</v>
      </c>
      <c r="K450" t="s">
        <v>222</v>
      </c>
      <c r="L450" s="1">
        <v>0.79100000000000004</v>
      </c>
      <c r="M450">
        <v>9.41</v>
      </c>
      <c r="N450" s="1">
        <v>-0.94100000000000006</v>
      </c>
      <c r="O450" t="s">
        <v>223</v>
      </c>
      <c r="P450">
        <v>0.81899999999999995</v>
      </c>
      <c r="Q450" s="1">
        <v>-2.7999999999999914E-2</v>
      </c>
      <c r="R450">
        <v>10.65</v>
      </c>
      <c r="S450" s="42">
        <v>-1.0649999999999999</v>
      </c>
      <c r="T450" s="1">
        <v>-0.12399999999999989</v>
      </c>
      <c r="U450">
        <v>64.150000000000006</v>
      </c>
      <c r="V450" s="21">
        <v>3230.4496625000006</v>
      </c>
      <c r="W450">
        <v>3.5398230088495464E-2</v>
      </c>
      <c r="X450">
        <v>1.9468982143284582E-6</v>
      </c>
      <c r="Y450">
        <v>6.289356679399222E-7</v>
      </c>
      <c r="Z450" s="22">
        <v>0.62893566793992217</v>
      </c>
      <c r="AA450" s="22">
        <v>5.0720618382251832</v>
      </c>
      <c r="AB450">
        <v>28.894600000000001</v>
      </c>
      <c r="AC450" s="31">
        <v>60</v>
      </c>
      <c r="AD450" s="32">
        <v>537</v>
      </c>
      <c r="AE450">
        <v>1.9468982143284583</v>
      </c>
      <c r="AF450">
        <v>11.347959829038007</v>
      </c>
    </row>
    <row r="451" spans="1:33" x14ac:dyDescent="0.35">
      <c r="A451" s="2">
        <v>44720</v>
      </c>
      <c r="B451" t="s">
        <v>18</v>
      </c>
      <c r="C451" t="s">
        <v>19</v>
      </c>
      <c r="D451" t="s">
        <v>86</v>
      </c>
      <c r="E451" t="s">
        <v>46</v>
      </c>
      <c r="F451">
        <v>5</v>
      </c>
      <c r="G451" t="s">
        <v>25</v>
      </c>
      <c r="H451" t="s">
        <v>93</v>
      </c>
      <c r="I451" t="s">
        <v>409</v>
      </c>
      <c r="J451" t="s">
        <v>409</v>
      </c>
      <c r="K451" t="s">
        <v>87</v>
      </c>
      <c r="L451" s="1">
        <v>0.78200000000000003</v>
      </c>
      <c r="M451">
        <v>9.06</v>
      </c>
      <c r="N451" s="1">
        <v>-0.90600000000000003</v>
      </c>
      <c r="O451" t="s">
        <v>88</v>
      </c>
      <c r="P451">
        <v>0.84599999999999997</v>
      </c>
      <c r="Q451" s="1">
        <v>-6.3999999999999946E-2</v>
      </c>
      <c r="R451">
        <v>14.78</v>
      </c>
      <c r="S451" s="42">
        <v>-1.478</v>
      </c>
      <c r="T451" s="1">
        <v>-0.57199999999999995</v>
      </c>
      <c r="U451">
        <v>37.549999999999997</v>
      </c>
      <c r="V451" s="21">
        <v>1106.8519624999999</v>
      </c>
      <c r="W451">
        <v>8.1841432225063862E-2</v>
      </c>
      <c r="X451">
        <v>5.4628213284182097E-6</v>
      </c>
      <c r="Y451">
        <v>6.0465345081465524E-7</v>
      </c>
      <c r="Z451" s="22">
        <v>0.60465345081465527</v>
      </c>
      <c r="AA451" s="22">
        <v>1.0570864524731736</v>
      </c>
      <c r="AB451">
        <v>26.9267</v>
      </c>
      <c r="AC451" s="37">
        <v>19.8</v>
      </c>
      <c r="AD451" s="35">
        <v>320</v>
      </c>
      <c r="AE451">
        <v>5.4628213284182099</v>
      </c>
      <c r="AF451">
        <v>13.101333333333335</v>
      </c>
    </row>
    <row r="452" spans="1:33" x14ac:dyDescent="0.35">
      <c r="A452" s="2">
        <v>44749</v>
      </c>
      <c r="B452" t="s">
        <v>18</v>
      </c>
      <c r="C452" t="s">
        <v>155</v>
      </c>
      <c r="D452" t="s">
        <v>109</v>
      </c>
      <c r="E452" t="s">
        <v>21</v>
      </c>
      <c r="F452">
        <v>7</v>
      </c>
      <c r="G452" t="s">
        <v>30</v>
      </c>
      <c r="H452" t="s">
        <v>106</v>
      </c>
      <c r="I452" t="s">
        <v>445</v>
      </c>
      <c r="J452" t="s">
        <v>445</v>
      </c>
      <c r="K452" t="s">
        <v>174</v>
      </c>
      <c r="L452" s="1">
        <v>0.67700000000000005</v>
      </c>
      <c r="M452">
        <v>2.0499999999999998</v>
      </c>
      <c r="N452" s="1">
        <v>-0.20499999999999999</v>
      </c>
      <c r="O452" t="s">
        <v>175</v>
      </c>
      <c r="P452">
        <v>0.68300000000000005</v>
      </c>
      <c r="Q452" s="1">
        <v>-6.0000000000000053E-3</v>
      </c>
      <c r="R452">
        <v>8.17</v>
      </c>
      <c r="S452" s="42">
        <v>-0.81699999999999995</v>
      </c>
      <c r="T452" s="1">
        <v>-0.61199999999999999</v>
      </c>
      <c r="U452">
        <v>147</v>
      </c>
      <c r="V452" s="21">
        <v>16963.065000000002</v>
      </c>
      <c r="W452">
        <v>8.8626292466765216E-3</v>
      </c>
      <c r="X452">
        <v>3.5399448777603155E-7</v>
      </c>
      <c r="Y452">
        <v>6.0048315057865297E-7</v>
      </c>
      <c r="Z452" s="22">
        <v>0.60048315057865298</v>
      </c>
      <c r="AA452" s="22">
        <v>0.98118161859257025</v>
      </c>
      <c r="AB452">
        <v>34.081400000000002</v>
      </c>
      <c r="AC452" s="31">
        <v>126.2</v>
      </c>
      <c r="AD452" s="32">
        <v>887</v>
      </c>
      <c r="AE452">
        <v>0.35399448777603154</v>
      </c>
      <c r="AF452">
        <v>13.083333333333334</v>
      </c>
    </row>
    <row r="453" spans="1:33" x14ac:dyDescent="0.35">
      <c r="A453" s="2">
        <v>44747</v>
      </c>
      <c r="B453" t="s">
        <v>18</v>
      </c>
      <c r="C453" t="s">
        <v>155</v>
      </c>
      <c r="D453" t="s">
        <v>86</v>
      </c>
      <c r="E453" t="s">
        <v>46</v>
      </c>
      <c r="F453">
        <v>6</v>
      </c>
      <c r="G453" t="s">
        <v>33</v>
      </c>
      <c r="H453" t="s">
        <v>54</v>
      </c>
      <c r="I453" t="s">
        <v>402</v>
      </c>
      <c r="J453" t="s">
        <v>402</v>
      </c>
      <c r="K453" t="s">
        <v>161</v>
      </c>
      <c r="L453" s="1">
        <v>0.78700000000000003</v>
      </c>
      <c r="M453">
        <v>19.850000000000001</v>
      </c>
      <c r="N453" s="1">
        <v>-1.9850000000000001</v>
      </c>
      <c r="O453" t="s">
        <v>162</v>
      </c>
      <c r="P453">
        <v>0.82899999999999996</v>
      </c>
      <c r="Q453" s="1">
        <v>-4.1999999999999926E-2</v>
      </c>
      <c r="R453">
        <v>23.81</v>
      </c>
      <c r="S453" s="42">
        <v>-2.3809999999999998</v>
      </c>
      <c r="T453" s="1">
        <v>-0.39599999999999969</v>
      </c>
      <c r="U453">
        <v>47.95</v>
      </c>
      <c r="V453" s="21">
        <v>1804.8739625000003</v>
      </c>
      <c r="W453">
        <v>5.3367217280813117E-2</v>
      </c>
      <c r="X453">
        <v>3.2271707332972135E-6</v>
      </c>
      <c r="Y453">
        <v>5.8246364290701725E-7</v>
      </c>
      <c r="Z453" s="22">
        <v>0.58246364290701724</v>
      </c>
      <c r="AA453" s="22">
        <v>1.4708677851187315</v>
      </c>
      <c r="AB453">
        <v>33.278799999999997</v>
      </c>
      <c r="AC453" s="37">
        <v>33.4</v>
      </c>
      <c r="AD453" s="39">
        <v>340</v>
      </c>
      <c r="AE453">
        <v>3.2271707332972137</v>
      </c>
      <c r="AF453">
        <v>10.527403846153845</v>
      </c>
    </row>
    <row r="454" spans="1:33" s="4" customFormat="1" x14ac:dyDescent="0.35">
      <c r="A454" s="2">
        <v>44790</v>
      </c>
      <c r="B454" s="6" t="s">
        <v>18</v>
      </c>
      <c r="C454" s="6" t="s">
        <v>214</v>
      </c>
      <c r="D454" t="s">
        <v>109</v>
      </c>
      <c r="E454" t="s">
        <v>21</v>
      </c>
      <c r="F454">
        <v>11</v>
      </c>
      <c r="G454" t="s">
        <v>22</v>
      </c>
      <c r="H454" t="s">
        <v>110</v>
      </c>
      <c r="I454" t="s">
        <v>444</v>
      </c>
      <c r="J454" t="s">
        <v>444</v>
      </c>
      <c r="K454" t="s">
        <v>215</v>
      </c>
      <c r="L454" s="1">
        <v>0.70099999999999996</v>
      </c>
      <c r="M454">
        <v>16.57</v>
      </c>
      <c r="N454" s="1">
        <v>-1.657</v>
      </c>
      <c r="O454" s="6" t="s">
        <v>160</v>
      </c>
      <c r="P454">
        <v>0.65400000000000003</v>
      </c>
      <c r="Q454" s="1">
        <v>4.6999999999999931E-2</v>
      </c>
      <c r="R454">
        <v>29.61</v>
      </c>
      <c r="S454" s="42">
        <v>-2.9609999999999999</v>
      </c>
      <c r="T454" s="1">
        <v>-1.3039999999999998</v>
      </c>
      <c r="U454">
        <v>39.75</v>
      </c>
      <c r="V454" s="21">
        <v>1240.3490624999999</v>
      </c>
      <c r="W454">
        <v>7.186544342507635E-2</v>
      </c>
      <c r="X454">
        <v>4.6550378473695944E-6</v>
      </c>
      <c r="Y454">
        <v>5.7738718298868942E-7</v>
      </c>
      <c r="Z454" s="22">
        <v>0.57738718298868941</v>
      </c>
      <c r="AA454" s="22">
        <v>0.442781582046541</v>
      </c>
      <c r="AB454">
        <v>32.178800000000003</v>
      </c>
      <c r="AC454" s="31">
        <v>19</v>
      </c>
      <c r="AD454" s="32">
        <v>240</v>
      </c>
      <c r="AE454">
        <v>4.6550378473695941</v>
      </c>
      <c r="AF454">
        <v>15.49463920787486</v>
      </c>
      <c r="AG454"/>
    </row>
    <row r="455" spans="1:33" x14ac:dyDescent="0.35">
      <c r="A455" s="2">
        <v>44733</v>
      </c>
      <c r="B455" t="s">
        <v>18</v>
      </c>
      <c r="C455" t="s">
        <v>141</v>
      </c>
      <c r="D455" t="s">
        <v>133</v>
      </c>
      <c r="E455" t="s">
        <v>46</v>
      </c>
      <c r="F455">
        <v>12</v>
      </c>
      <c r="G455" t="s">
        <v>37</v>
      </c>
      <c r="H455" t="s">
        <v>98</v>
      </c>
      <c r="I455" t="s">
        <v>482</v>
      </c>
      <c r="J455" t="s">
        <v>482</v>
      </c>
      <c r="K455" t="s">
        <v>143</v>
      </c>
      <c r="L455" s="1">
        <v>0.72199999999999998</v>
      </c>
      <c r="M455">
        <v>10.53</v>
      </c>
      <c r="N455" s="1">
        <v>-1.0529999999999999</v>
      </c>
      <c r="O455" t="s">
        <v>144</v>
      </c>
      <c r="P455">
        <v>0.69499999999999995</v>
      </c>
      <c r="Q455" s="1">
        <v>2.7000000000000024E-2</v>
      </c>
      <c r="R455">
        <v>20.86</v>
      </c>
      <c r="S455" s="42">
        <v>-2.0859999999999999</v>
      </c>
      <c r="T455" s="1">
        <v>-1.0329999999999999</v>
      </c>
      <c r="U455">
        <v>57.95</v>
      </c>
      <c r="V455" s="21">
        <v>2636.1889625000003</v>
      </c>
      <c r="W455">
        <v>3.8848920863309391E-2</v>
      </c>
      <c r="X455">
        <v>2.1830941236126529E-6</v>
      </c>
      <c r="Y455">
        <v>5.7550486327662868E-7</v>
      </c>
      <c r="Z455" s="22">
        <v>0.57550486327662864</v>
      </c>
      <c r="AA455" s="22">
        <v>0.55711990636653308</v>
      </c>
      <c r="AB455">
        <v>30.972899999999999</v>
      </c>
      <c r="AC455" s="34">
        <v>51.9</v>
      </c>
      <c r="AD455" s="35">
        <v>645</v>
      </c>
      <c r="AE455">
        <v>2.1830941236126526</v>
      </c>
      <c r="AF455">
        <v>8.9642857142857135</v>
      </c>
    </row>
    <row r="456" spans="1:33" x14ac:dyDescent="0.35">
      <c r="A456" s="2">
        <v>44722</v>
      </c>
      <c r="B456" t="s">
        <v>18</v>
      </c>
      <c r="C456" t="s">
        <v>19</v>
      </c>
      <c r="D456" t="s">
        <v>109</v>
      </c>
      <c r="E456" t="s">
        <v>21</v>
      </c>
      <c r="F456">
        <v>9</v>
      </c>
      <c r="G456" t="s">
        <v>22</v>
      </c>
      <c r="H456" t="s">
        <v>110</v>
      </c>
      <c r="I456" t="s">
        <v>444</v>
      </c>
      <c r="J456" t="s">
        <v>444</v>
      </c>
      <c r="K456" t="s">
        <v>111</v>
      </c>
      <c r="L456" s="1">
        <v>0.57199999999999995</v>
      </c>
      <c r="M456">
        <v>1.98</v>
      </c>
      <c r="N456" s="1">
        <v>-0.19800000000000001</v>
      </c>
      <c r="O456" t="s">
        <v>112</v>
      </c>
      <c r="P456">
        <v>0.53600000000000003</v>
      </c>
      <c r="Q456" s="1">
        <v>3.5999999999999921E-2</v>
      </c>
      <c r="R456">
        <v>12.12</v>
      </c>
      <c r="S456" s="42">
        <v>-1.212</v>
      </c>
      <c r="T456" s="1">
        <v>-1.014</v>
      </c>
      <c r="U456">
        <v>39.75</v>
      </c>
      <c r="V456" s="21">
        <v>1240.3490624999999</v>
      </c>
      <c r="W456">
        <v>6.7164179104477459E-2</v>
      </c>
      <c r="X456">
        <v>4.2830533469800642E-6</v>
      </c>
      <c r="Y456">
        <v>5.3124812035642093E-7</v>
      </c>
      <c r="Z456" s="22">
        <v>0.53124812035642088</v>
      </c>
      <c r="AA456" s="22">
        <v>0.52391333368483317</v>
      </c>
      <c r="AB456">
        <v>27.385200000000001</v>
      </c>
      <c r="AC456" s="31">
        <v>19</v>
      </c>
      <c r="AD456" s="32">
        <v>240</v>
      </c>
      <c r="AE456">
        <v>4.283053346980064</v>
      </c>
      <c r="AF456">
        <v>18.418666666666667</v>
      </c>
    </row>
    <row r="457" spans="1:33" x14ac:dyDescent="0.35">
      <c r="A457" s="2">
        <v>44733</v>
      </c>
      <c r="B457" t="s">
        <v>18</v>
      </c>
      <c r="C457" t="s">
        <v>141</v>
      </c>
      <c r="D457" t="s">
        <v>133</v>
      </c>
      <c r="E457" t="s">
        <v>46</v>
      </c>
      <c r="F457">
        <v>7</v>
      </c>
      <c r="G457" t="s">
        <v>25</v>
      </c>
      <c r="H457" t="s">
        <v>116</v>
      </c>
      <c r="I457" t="s">
        <v>484</v>
      </c>
      <c r="J457" t="s">
        <v>484</v>
      </c>
      <c r="K457" t="s">
        <v>142</v>
      </c>
      <c r="L457" s="1">
        <v>0.70699999999999996</v>
      </c>
      <c r="M457">
        <v>7.95</v>
      </c>
      <c r="N457" s="1">
        <v>-0.79500000000000004</v>
      </c>
      <c r="O457" t="s">
        <v>100</v>
      </c>
      <c r="P457">
        <v>0.76600000000000001</v>
      </c>
      <c r="Q457" s="1">
        <v>-5.9000000000000052E-2</v>
      </c>
      <c r="R457">
        <v>13.87</v>
      </c>
      <c r="S457" s="42">
        <v>-1.387</v>
      </c>
      <c r="T457" s="1">
        <v>-0.59199999999999997</v>
      </c>
      <c r="U457">
        <v>34.14</v>
      </c>
      <c r="V457" s="21">
        <v>914.94858600000009</v>
      </c>
      <c r="W457">
        <v>8.3451202263083529E-2</v>
      </c>
      <c r="X457">
        <v>5.5953916361614034E-6</v>
      </c>
      <c r="Y457">
        <v>5.1194956656221033E-7</v>
      </c>
      <c r="Z457" s="22">
        <v>0.51194956656221036</v>
      </c>
      <c r="AA457" s="22">
        <v>0.86477967324697702</v>
      </c>
      <c r="AB457">
        <v>30.972899999999999</v>
      </c>
      <c r="AC457" s="37">
        <v>20</v>
      </c>
      <c r="AD457" s="39">
        <v>384</v>
      </c>
      <c r="AE457">
        <v>5.5953916361614038</v>
      </c>
      <c r="AF457">
        <v>8.9642857142857135</v>
      </c>
    </row>
    <row r="458" spans="1:33" x14ac:dyDescent="0.35">
      <c r="A458" s="10">
        <v>44777</v>
      </c>
      <c r="B458" s="6" t="s">
        <v>18</v>
      </c>
      <c r="C458" s="6" t="s">
        <v>196</v>
      </c>
      <c r="D458" t="s">
        <v>133</v>
      </c>
      <c r="E458" t="s">
        <v>46</v>
      </c>
      <c r="F458">
        <v>8</v>
      </c>
      <c r="G458" t="s">
        <v>33</v>
      </c>
      <c r="H458" t="s">
        <v>54</v>
      </c>
      <c r="I458" t="s">
        <v>477</v>
      </c>
      <c r="J458" t="s">
        <v>477</v>
      </c>
      <c r="K458" t="s">
        <v>204</v>
      </c>
      <c r="L458" s="1">
        <v>0.78400000000000003</v>
      </c>
      <c r="M458">
        <v>4.75</v>
      </c>
      <c r="N458" s="1">
        <v>-0.47499999999999998</v>
      </c>
      <c r="O458" s="6" t="s">
        <v>205</v>
      </c>
      <c r="P458">
        <v>0.79900000000000004</v>
      </c>
      <c r="Q458" s="1">
        <v>-1.5000000000000013E-2</v>
      </c>
      <c r="R458">
        <v>8.0399999999999991</v>
      </c>
      <c r="S458" s="42">
        <v>-0.80399999999999994</v>
      </c>
      <c r="T458" s="1">
        <v>-0.32899999999999996</v>
      </c>
      <c r="U458">
        <v>83.9</v>
      </c>
      <c r="V458" s="21">
        <v>5525.7798500000008</v>
      </c>
      <c r="W458">
        <v>1.9132653061224508E-2</v>
      </c>
      <c r="X458">
        <v>9.1287692220535775E-7</v>
      </c>
      <c r="Y458">
        <v>5.0443569022523841E-7</v>
      </c>
      <c r="Z458" s="22">
        <v>0.50443569022523838</v>
      </c>
      <c r="AA458" s="22">
        <v>1.5332391800159224</v>
      </c>
      <c r="AB458">
        <v>29.967099999999999</v>
      </c>
      <c r="AC458" s="34">
        <v>74.8</v>
      </c>
      <c r="AD458" s="35">
        <v>670</v>
      </c>
      <c r="AE458">
        <v>0.91287692220535777</v>
      </c>
      <c r="AF458">
        <v>8.0560426564281311</v>
      </c>
    </row>
    <row r="459" spans="1:33" x14ac:dyDescent="0.35">
      <c r="A459" s="2">
        <v>44790</v>
      </c>
      <c r="B459" s="6" t="s">
        <v>18</v>
      </c>
      <c r="C459" s="6" t="s">
        <v>214</v>
      </c>
      <c r="D459" t="s">
        <v>133</v>
      </c>
      <c r="E459" t="s">
        <v>46</v>
      </c>
      <c r="F459">
        <v>10</v>
      </c>
      <c r="G459" t="s">
        <v>37</v>
      </c>
      <c r="H459" t="s">
        <v>98</v>
      </c>
      <c r="I459" t="s">
        <v>482</v>
      </c>
      <c r="J459" t="s">
        <v>482</v>
      </c>
      <c r="K459" t="s">
        <v>188</v>
      </c>
      <c r="L459" s="1">
        <v>0.76700000000000002</v>
      </c>
      <c r="M459">
        <v>14.12</v>
      </c>
      <c r="N459" s="1">
        <v>-1.4119999999999999</v>
      </c>
      <c r="O459" t="s">
        <v>218</v>
      </c>
      <c r="P459">
        <v>0.74199999999999999</v>
      </c>
      <c r="Q459" s="1">
        <v>2.5000000000000022E-2</v>
      </c>
      <c r="R459">
        <v>27.54</v>
      </c>
      <c r="S459" s="42">
        <v>-2.754</v>
      </c>
      <c r="T459" s="1">
        <v>-1.3420000000000001</v>
      </c>
      <c r="U459">
        <v>57.95</v>
      </c>
      <c r="V459" s="21">
        <v>2636.1889625000003</v>
      </c>
      <c r="W459">
        <v>3.3692722371967687E-2</v>
      </c>
      <c r="X459">
        <v>1.8320777680963829E-6</v>
      </c>
      <c r="Y459">
        <v>4.8297031906973197E-7</v>
      </c>
      <c r="Z459" s="22">
        <v>0.48297031906973198</v>
      </c>
      <c r="AA459" s="22">
        <v>0.35988846428445004</v>
      </c>
      <c r="AB459">
        <v>32.178800000000003</v>
      </c>
      <c r="AC459" s="34">
        <v>51.9</v>
      </c>
      <c r="AD459" s="35">
        <v>645</v>
      </c>
      <c r="AE459">
        <v>1.8320777680963829</v>
      </c>
      <c r="AF459">
        <v>7.6209545755722603</v>
      </c>
    </row>
    <row r="460" spans="1:33" x14ac:dyDescent="0.35">
      <c r="A460" s="2">
        <v>44735</v>
      </c>
      <c r="B460" t="s">
        <v>18</v>
      </c>
      <c r="C460" t="s">
        <v>141</v>
      </c>
      <c r="D460" t="s">
        <v>86</v>
      </c>
      <c r="E460" t="s">
        <v>46</v>
      </c>
      <c r="F460">
        <v>11</v>
      </c>
      <c r="G460" t="s">
        <v>33</v>
      </c>
      <c r="H460" t="s">
        <v>54</v>
      </c>
      <c r="I460" t="s">
        <v>402</v>
      </c>
      <c r="J460" t="s">
        <v>402</v>
      </c>
      <c r="K460" t="s">
        <v>150</v>
      </c>
      <c r="L460" s="1">
        <v>0.77300000000000002</v>
      </c>
      <c r="M460">
        <v>8.08</v>
      </c>
      <c r="N460" s="1">
        <v>-0.80800000000000005</v>
      </c>
      <c r="O460" t="s">
        <v>151</v>
      </c>
      <c r="P460">
        <v>0.80700000000000005</v>
      </c>
      <c r="Q460" s="1">
        <v>-3.400000000000003E-2</v>
      </c>
      <c r="S460" s="42" t="s">
        <v>103</v>
      </c>
      <c r="T460" s="1" t="s">
        <v>103</v>
      </c>
      <c r="U460">
        <v>47.95</v>
      </c>
      <c r="V460" s="21">
        <v>1804.8739625000003</v>
      </c>
      <c r="W460">
        <v>4.3984476067270413E-2</v>
      </c>
      <c r="X460">
        <v>2.5435984476205165E-6</v>
      </c>
      <c r="Y460">
        <v>4.5908746091656907E-7</v>
      </c>
      <c r="Z460" s="22">
        <v>0.45908746091656905</v>
      </c>
      <c r="AA460" s="22" t="s">
        <v>103</v>
      </c>
      <c r="AB460">
        <v>33.261499999999998</v>
      </c>
      <c r="AC460" s="37">
        <v>33.4</v>
      </c>
      <c r="AD460" s="39">
        <v>340</v>
      </c>
      <c r="AE460">
        <v>2.5435984476205165</v>
      </c>
      <c r="AF460">
        <v>11.388095238095239</v>
      </c>
    </row>
    <row r="461" spans="1:33" x14ac:dyDescent="0.35">
      <c r="A461" s="2">
        <v>44749</v>
      </c>
      <c r="B461" t="s">
        <v>18</v>
      </c>
      <c r="C461" t="s">
        <v>155</v>
      </c>
      <c r="D461" t="s">
        <v>109</v>
      </c>
      <c r="E461" t="s">
        <v>21</v>
      </c>
      <c r="F461">
        <v>3</v>
      </c>
      <c r="G461" t="s">
        <v>25</v>
      </c>
      <c r="H461" t="s">
        <v>122</v>
      </c>
      <c r="I461" t="s">
        <v>454</v>
      </c>
      <c r="J461" t="s">
        <v>454</v>
      </c>
      <c r="K461" t="s">
        <v>174</v>
      </c>
      <c r="L461" s="1">
        <v>0.73299999999999998</v>
      </c>
      <c r="M461">
        <v>7.47</v>
      </c>
      <c r="N461" s="1">
        <v>-0.747</v>
      </c>
      <c r="O461" t="s">
        <v>175</v>
      </c>
      <c r="P461">
        <v>0.70499999999999996</v>
      </c>
      <c r="Q461" s="1">
        <v>2.8000000000000025E-2</v>
      </c>
      <c r="R461">
        <v>10.61</v>
      </c>
      <c r="S461" s="42">
        <v>-1.0609999999999999</v>
      </c>
      <c r="T461" s="1">
        <v>-0.31399999999999995</v>
      </c>
      <c r="U461">
        <v>51.05</v>
      </c>
      <c r="V461" s="21">
        <v>2045.7904624999996</v>
      </c>
      <c r="W461">
        <v>3.9716312056737625E-2</v>
      </c>
      <c r="X461">
        <v>2.2432500957402819E-6</v>
      </c>
      <c r="Y461">
        <v>4.5892196508676795E-7</v>
      </c>
      <c r="Z461" s="22">
        <v>0.45892196508676797</v>
      </c>
      <c r="AA461" s="22">
        <v>1.4615349206584969</v>
      </c>
      <c r="AB461">
        <v>34.081400000000002</v>
      </c>
      <c r="AC461" s="31">
        <v>22.6</v>
      </c>
      <c r="AD461" s="32">
        <v>352</v>
      </c>
      <c r="AE461">
        <v>2.2432500957402821</v>
      </c>
      <c r="AF461">
        <v>13.083333333333334</v>
      </c>
    </row>
    <row r="462" spans="1:33" x14ac:dyDescent="0.35">
      <c r="A462" s="2">
        <v>44733</v>
      </c>
      <c r="B462" t="s">
        <v>18</v>
      </c>
      <c r="C462" t="s">
        <v>141</v>
      </c>
      <c r="D462" t="s">
        <v>133</v>
      </c>
      <c r="E462" t="s">
        <v>21</v>
      </c>
      <c r="F462">
        <v>10</v>
      </c>
      <c r="G462" t="s">
        <v>26</v>
      </c>
      <c r="H462" t="s">
        <v>82</v>
      </c>
      <c r="I462" t="s">
        <v>479</v>
      </c>
      <c r="J462" t="s">
        <v>479</v>
      </c>
      <c r="K462" t="s">
        <v>143</v>
      </c>
      <c r="L462" s="1">
        <v>0.67100000000000004</v>
      </c>
      <c r="M462">
        <v>3.92</v>
      </c>
      <c r="N462" s="1">
        <v>-0.39200000000000002</v>
      </c>
      <c r="O462" t="s">
        <v>144</v>
      </c>
      <c r="P462">
        <v>0.71199999999999997</v>
      </c>
      <c r="Q462" s="1">
        <v>-4.0999999999999925E-2</v>
      </c>
      <c r="R462">
        <v>12.08</v>
      </c>
      <c r="S462" s="42">
        <v>-1.208</v>
      </c>
      <c r="T462" s="1">
        <v>-0.81599999999999995</v>
      </c>
      <c r="U462">
        <v>38.4</v>
      </c>
      <c r="V462" s="21">
        <v>1157.5296000000001</v>
      </c>
      <c r="W462">
        <v>6.1102831594634761E-2</v>
      </c>
      <c r="X462">
        <v>3.8123122682728619E-6</v>
      </c>
      <c r="Y462">
        <v>4.4128642949689787E-7</v>
      </c>
      <c r="Z462" s="22">
        <v>0.44128642949689789</v>
      </c>
      <c r="AA462" s="22">
        <v>0.54079219301090431</v>
      </c>
      <c r="AB462">
        <v>30.972899999999999</v>
      </c>
      <c r="AC462" s="34">
        <v>31</v>
      </c>
      <c r="AD462" s="35">
        <v>390</v>
      </c>
      <c r="AE462">
        <v>3.8123122682728621</v>
      </c>
      <c r="AF462">
        <v>8.9642857142857135</v>
      </c>
    </row>
    <row r="463" spans="1:33" x14ac:dyDescent="0.35">
      <c r="A463" s="2">
        <v>44778</v>
      </c>
      <c r="B463" s="6" t="s">
        <v>18</v>
      </c>
      <c r="C463" s="6" t="s">
        <v>196</v>
      </c>
      <c r="D463" t="s">
        <v>45</v>
      </c>
      <c r="E463" t="s">
        <v>46</v>
      </c>
      <c r="F463">
        <v>15</v>
      </c>
      <c r="G463" t="s">
        <v>43</v>
      </c>
      <c r="H463" t="s">
        <v>52</v>
      </c>
      <c r="I463" t="s">
        <v>438</v>
      </c>
      <c r="J463" t="s">
        <v>438</v>
      </c>
      <c r="K463" t="s">
        <v>171</v>
      </c>
      <c r="L463" s="1">
        <v>0.82699999999999996</v>
      </c>
      <c r="M463">
        <v>4.67</v>
      </c>
      <c r="N463" s="1">
        <v>-0.46699999999999997</v>
      </c>
      <c r="O463" s="6" t="s">
        <v>175</v>
      </c>
      <c r="P463">
        <v>0.81599999999999995</v>
      </c>
      <c r="Q463" s="1">
        <v>1.100000000000001E-2</v>
      </c>
      <c r="R463">
        <v>11.54</v>
      </c>
      <c r="S463" s="42">
        <v>-1.1539999999999999</v>
      </c>
      <c r="T463" s="1">
        <v>-0.68699999999999994</v>
      </c>
      <c r="U463">
        <v>96.75</v>
      </c>
      <c r="V463" s="21">
        <v>7348.0415625000005</v>
      </c>
      <c r="W463">
        <v>1.3480392156862758E-2</v>
      </c>
      <c r="X463">
        <v>5.9321315238867584E-7</v>
      </c>
      <c r="Y463">
        <v>4.3589548991736365E-7</v>
      </c>
      <c r="Z463" s="22">
        <v>0.43589548991736365</v>
      </c>
      <c r="AA463" s="22">
        <v>0.63449125169921938</v>
      </c>
      <c r="AB463">
        <v>33.254899999999999</v>
      </c>
      <c r="AC463" s="31">
        <v>83</v>
      </c>
      <c r="AD463" s="32">
        <v>620</v>
      </c>
      <c r="AE463">
        <v>0.59321315238867589</v>
      </c>
      <c r="AF463">
        <v>8.7075468826202727</v>
      </c>
    </row>
    <row r="464" spans="1:33" x14ac:dyDescent="0.35">
      <c r="A464" s="2">
        <v>44791</v>
      </c>
      <c r="B464" s="6" t="s">
        <v>18</v>
      </c>
      <c r="C464" s="6" t="s">
        <v>214</v>
      </c>
      <c r="D464" t="s">
        <v>123</v>
      </c>
      <c r="E464" t="s">
        <v>21</v>
      </c>
      <c r="F464">
        <v>6</v>
      </c>
      <c r="G464" t="s">
        <v>30</v>
      </c>
      <c r="H464" t="s">
        <v>115</v>
      </c>
      <c r="I464" t="s">
        <v>461</v>
      </c>
      <c r="J464" t="s">
        <v>461</v>
      </c>
      <c r="K464" t="s">
        <v>222</v>
      </c>
      <c r="L464" s="1">
        <v>0.71399999999999997</v>
      </c>
      <c r="M464">
        <v>6.08</v>
      </c>
      <c r="N464" s="1">
        <v>-0.60799999999999998</v>
      </c>
      <c r="O464" t="s">
        <v>223</v>
      </c>
      <c r="P464">
        <v>0.72599999999999998</v>
      </c>
      <c r="Q464" s="1">
        <v>-1.2000000000000011E-2</v>
      </c>
      <c r="R464">
        <v>10.08</v>
      </c>
      <c r="S464" s="42">
        <v>-1.008</v>
      </c>
      <c r="T464" s="1">
        <v>-0.4</v>
      </c>
      <c r="U464">
        <v>84.3</v>
      </c>
      <c r="V464" s="21">
        <v>5578.59465</v>
      </c>
      <c r="W464">
        <v>1.6806722689075647E-2</v>
      </c>
      <c r="X464">
        <v>7.7824542547624803E-7</v>
      </c>
      <c r="Y464">
        <v>4.3415157669487714E-7</v>
      </c>
      <c r="Z464" s="22">
        <v>0.43415157669487714</v>
      </c>
      <c r="AA464" s="22">
        <v>1.0853789417371928</v>
      </c>
      <c r="AB464">
        <v>28.894600000000001</v>
      </c>
      <c r="AC464" s="31">
        <v>85</v>
      </c>
      <c r="AD464" s="32">
        <v>767</v>
      </c>
      <c r="AE464">
        <v>0.77824542547624798</v>
      </c>
      <c r="AF464">
        <v>11.347959829038007</v>
      </c>
    </row>
    <row r="465" spans="1:32" x14ac:dyDescent="0.35">
      <c r="A465" s="2">
        <v>44734</v>
      </c>
      <c r="B465" t="s">
        <v>18</v>
      </c>
      <c r="C465" t="s">
        <v>141</v>
      </c>
      <c r="D465" t="s">
        <v>123</v>
      </c>
      <c r="E465" t="s">
        <v>21</v>
      </c>
      <c r="F465">
        <v>7</v>
      </c>
      <c r="G465" t="s">
        <v>22</v>
      </c>
      <c r="H465" t="s">
        <v>96</v>
      </c>
      <c r="I465" t="s">
        <v>459</v>
      </c>
      <c r="J465" t="s">
        <v>459</v>
      </c>
      <c r="K465" t="s">
        <v>142</v>
      </c>
      <c r="L465" s="1">
        <v>0.751</v>
      </c>
      <c r="M465">
        <v>5.28</v>
      </c>
      <c r="N465" s="1">
        <v>-0.52800000000000002</v>
      </c>
      <c r="O465" t="s">
        <v>149</v>
      </c>
      <c r="P465">
        <v>0.71199999999999997</v>
      </c>
      <c r="Q465" s="1">
        <v>3.9000000000000035E-2</v>
      </c>
      <c r="R465">
        <v>16.190000000000001</v>
      </c>
      <c r="S465" s="42">
        <v>-1.6190000000000002</v>
      </c>
      <c r="T465" s="1">
        <v>-1.0910000000000002</v>
      </c>
      <c r="U465">
        <v>39.5</v>
      </c>
      <c r="V465" s="21">
        <v>1224.7962500000001</v>
      </c>
      <c r="W465">
        <v>5.4775280898876455E-2</v>
      </c>
      <c r="X465">
        <v>3.3323040463576291E-6</v>
      </c>
      <c r="Y465">
        <v>4.0813934998386505E-7</v>
      </c>
      <c r="Z465" s="22">
        <v>0.40813934998386503</v>
      </c>
      <c r="AA465" s="22">
        <v>0.37409656277164521</v>
      </c>
      <c r="AB465">
        <v>31.695499999999999</v>
      </c>
      <c r="AC465" s="31">
        <v>12.9</v>
      </c>
      <c r="AD465" s="32">
        <v>270</v>
      </c>
      <c r="AE465">
        <v>3.332304046357629</v>
      </c>
      <c r="AF465">
        <v>14.662698412698415</v>
      </c>
    </row>
    <row r="466" spans="1:32" x14ac:dyDescent="0.35">
      <c r="A466" s="2">
        <v>44791</v>
      </c>
      <c r="B466" s="6" t="s">
        <v>18</v>
      </c>
      <c r="C466" s="6" t="s">
        <v>214</v>
      </c>
      <c r="D466" t="s">
        <v>86</v>
      </c>
      <c r="E466" t="s">
        <v>46</v>
      </c>
      <c r="F466">
        <v>4</v>
      </c>
      <c r="G466" t="s">
        <v>94</v>
      </c>
      <c r="H466" t="s">
        <v>82</v>
      </c>
      <c r="I466" t="s">
        <v>395</v>
      </c>
      <c r="J466" t="s">
        <v>395</v>
      </c>
      <c r="K466" t="s">
        <v>219</v>
      </c>
      <c r="L466" s="1">
        <v>0.72</v>
      </c>
      <c r="M466">
        <v>5.89</v>
      </c>
      <c r="N466" s="1">
        <v>-0.58899999999999997</v>
      </c>
      <c r="O466" t="s">
        <v>220</v>
      </c>
      <c r="P466">
        <v>0.70799999999999996</v>
      </c>
      <c r="Q466" s="1">
        <v>1.2000000000000011E-2</v>
      </c>
      <c r="R466">
        <v>36.119999999999997</v>
      </c>
      <c r="S466" s="42">
        <v>-3.6119999999999997</v>
      </c>
      <c r="T466" s="1">
        <v>-3.0229999999999997</v>
      </c>
      <c r="U466">
        <v>81</v>
      </c>
      <c r="V466" s="21">
        <v>5150.3850000000002</v>
      </c>
      <c r="W466">
        <v>1.6949152542372899E-2</v>
      </c>
      <c r="X466">
        <v>7.863721696492254E-7</v>
      </c>
      <c r="Y466">
        <v>4.0501194269788262E-7</v>
      </c>
      <c r="Z466" s="22">
        <v>0.4050119426978826</v>
      </c>
      <c r="AA466" s="22">
        <v>0.13397682523912757</v>
      </c>
      <c r="AB466">
        <v>28.894600000000001</v>
      </c>
      <c r="AC466" s="37">
        <v>73.400000000000006</v>
      </c>
      <c r="AD466" s="39">
        <v>670</v>
      </c>
      <c r="AE466">
        <v>0.78637216964922541</v>
      </c>
      <c r="AF466">
        <v>11.459908061879579</v>
      </c>
    </row>
    <row r="467" spans="1:32" x14ac:dyDescent="0.35">
      <c r="A467" s="2">
        <v>44790</v>
      </c>
      <c r="B467" s="6" t="s">
        <v>18</v>
      </c>
      <c r="C467" s="6" t="s">
        <v>214</v>
      </c>
      <c r="D467" t="s">
        <v>133</v>
      </c>
      <c r="E467" t="s">
        <v>46</v>
      </c>
      <c r="F467">
        <v>5</v>
      </c>
      <c r="G467" t="s">
        <v>39</v>
      </c>
      <c r="H467" t="s">
        <v>95</v>
      </c>
      <c r="I467" t="s">
        <v>470</v>
      </c>
      <c r="J467" t="s">
        <v>470</v>
      </c>
      <c r="K467" t="s">
        <v>216</v>
      </c>
      <c r="L467" s="1">
        <v>0.56799999999999995</v>
      </c>
      <c r="M467">
        <v>18.43</v>
      </c>
      <c r="N467" s="1">
        <v>-1.843</v>
      </c>
      <c r="O467" s="6" t="s">
        <v>217</v>
      </c>
      <c r="P467">
        <v>0.56100000000000005</v>
      </c>
      <c r="Q467" s="1">
        <v>6.9999999999998952E-3</v>
      </c>
      <c r="R467">
        <v>22.45</v>
      </c>
      <c r="S467" s="42">
        <v>-2.2450000000000001</v>
      </c>
      <c r="T467" s="1">
        <v>-0.40200000000000014</v>
      </c>
      <c r="U467">
        <v>97.65</v>
      </c>
      <c r="V467" s="21">
        <v>7485.3851625000007</v>
      </c>
      <c r="W467">
        <v>1.2477718360071114E-2</v>
      </c>
      <c r="X467">
        <v>5.3937320336892728E-7</v>
      </c>
      <c r="Y467">
        <v>4.037416173547864E-7</v>
      </c>
      <c r="Z467" s="22">
        <v>0.40374161735478642</v>
      </c>
      <c r="AA467" s="22">
        <v>1.0043323814795679</v>
      </c>
      <c r="AB467">
        <v>32.178800000000003</v>
      </c>
      <c r="AC467" s="34">
        <v>81.5</v>
      </c>
      <c r="AD467" s="35">
        <v>800</v>
      </c>
      <c r="AE467">
        <v>0.53937320336892725</v>
      </c>
      <c r="AF467">
        <v>7.6209545755722603</v>
      </c>
    </row>
    <row r="468" spans="1:32" x14ac:dyDescent="0.35">
      <c r="A468" s="2">
        <v>44792</v>
      </c>
      <c r="B468" s="6" t="s">
        <v>18</v>
      </c>
      <c r="C468" s="6" t="s">
        <v>214</v>
      </c>
      <c r="D468" t="s">
        <v>45</v>
      </c>
      <c r="E468" t="s">
        <v>46</v>
      </c>
      <c r="F468">
        <v>5</v>
      </c>
      <c r="G468" t="s">
        <v>22</v>
      </c>
      <c r="H468" t="s">
        <v>44</v>
      </c>
      <c r="I468" t="s">
        <v>434</v>
      </c>
      <c r="J468" t="s">
        <v>434</v>
      </c>
      <c r="K468" t="s">
        <v>226</v>
      </c>
      <c r="L468" s="1">
        <v>0.76100000000000001</v>
      </c>
      <c r="M468">
        <v>10.94</v>
      </c>
      <c r="N468" s="1">
        <v>-1.0939999999999999</v>
      </c>
      <c r="O468" t="s">
        <v>60</v>
      </c>
      <c r="P468">
        <v>0.69799999999999995</v>
      </c>
      <c r="Q468" s="1">
        <v>6.3000000000000056E-2</v>
      </c>
      <c r="R468">
        <v>25.76</v>
      </c>
      <c r="S468" s="42">
        <v>-2.5760000000000001</v>
      </c>
      <c r="T468" s="1">
        <v>-1.4820000000000002</v>
      </c>
      <c r="U468">
        <v>28.85</v>
      </c>
      <c r="V468" s="21">
        <v>653.37316250000015</v>
      </c>
      <c r="W468">
        <v>9.0257879656160542E-2</v>
      </c>
      <c r="X468">
        <v>6.1623896086149714E-6</v>
      </c>
      <c r="Y468">
        <v>4.0263399871379021E-7</v>
      </c>
      <c r="Z468" s="22">
        <v>0.40263399871379024</v>
      </c>
      <c r="AA468" s="22">
        <v>0.27168286013076259</v>
      </c>
      <c r="AB468">
        <v>34.301699999999997</v>
      </c>
      <c r="AC468" s="31">
        <v>13.9</v>
      </c>
      <c r="AD468" s="32">
        <v>342</v>
      </c>
      <c r="AE468">
        <v>6.162389608614971</v>
      </c>
      <c r="AF468">
        <v>8.2594820334704142</v>
      </c>
    </row>
    <row r="469" spans="1:32" x14ac:dyDescent="0.35">
      <c r="A469" s="2">
        <v>44792</v>
      </c>
      <c r="B469" s="6" t="s">
        <v>18</v>
      </c>
      <c r="C469" s="6" t="s">
        <v>214</v>
      </c>
      <c r="D469" t="s">
        <v>20</v>
      </c>
      <c r="E469" t="s">
        <v>21</v>
      </c>
      <c r="F469">
        <v>4</v>
      </c>
      <c r="G469" t="s">
        <v>43</v>
      </c>
      <c r="H469" t="s">
        <v>44</v>
      </c>
      <c r="I469" t="s">
        <v>430</v>
      </c>
      <c r="J469" t="s">
        <v>430</v>
      </c>
      <c r="K469" t="s">
        <v>225</v>
      </c>
      <c r="L469" s="1">
        <v>0.73</v>
      </c>
      <c r="M469">
        <v>8.8699999999999992</v>
      </c>
      <c r="N469" s="1">
        <v>-0.8869999999999999</v>
      </c>
      <c r="O469" t="s">
        <v>175</v>
      </c>
      <c r="P469">
        <v>0.73799999999999999</v>
      </c>
      <c r="Q469" s="1">
        <v>-8.0000000000000071E-3</v>
      </c>
      <c r="R469">
        <v>9.27</v>
      </c>
      <c r="S469" s="42">
        <v>-0.92699999999999994</v>
      </c>
      <c r="T469" s="1">
        <v>-4.0000000000000036E-2</v>
      </c>
      <c r="U469">
        <v>105.25</v>
      </c>
      <c r="V469" s="21">
        <v>8695.8865624999999</v>
      </c>
      <c r="W469">
        <v>1.0958904109589052E-2</v>
      </c>
      <c r="X469">
        <v>4.5972730035255793E-7</v>
      </c>
      <c r="Y469">
        <v>3.9977364535502102E-7</v>
      </c>
      <c r="Z469" s="22">
        <v>0.39977364535502102</v>
      </c>
      <c r="AA469" s="22">
        <v>9.9943411338755173</v>
      </c>
      <c r="AB469">
        <v>34.301699999999997</v>
      </c>
      <c r="AC469" s="31">
        <v>94.8</v>
      </c>
      <c r="AD469" s="32">
        <v>700</v>
      </c>
      <c r="AE469">
        <v>0.45972730035255793</v>
      </c>
      <c r="AF469">
        <v>12.126990262931423</v>
      </c>
    </row>
    <row r="470" spans="1:32" x14ac:dyDescent="0.35">
      <c r="A470" s="2">
        <v>44764</v>
      </c>
      <c r="B470" t="s">
        <v>18</v>
      </c>
      <c r="C470" t="s">
        <v>181</v>
      </c>
      <c r="D470" t="s">
        <v>45</v>
      </c>
      <c r="E470" t="s">
        <v>46</v>
      </c>
      <c r="F470">
        <v>3</v>
      </c>
      <c r="G470" t="s">
        <v>37</v>
      </c>
      <c r="H470" t="s">
        <v>195</v>
      </c>
      <c r="I470" t="s">
        <v>494</v>
      </c>
      <c r="J470" t="s">
        <v>494</v>
      </c>
      <c r="K470" t="s">
        <v>194</v>
      </c>
      <c r="L470" s="1">
        <v>0.97</v>
      </c>
      <c r="M470">
        <v>22.76</v>
      </c>
      <c r="N470" s="1">
        <v>-2.2760000000000002</v>
      </c>
      <c r="O470" t="s">
        <v>187</v>
      </c>
      <c r="P470">
        <v>0.94499999999999995</v>
      </c>
      <c r="Q470" s="1">
        <v>2.5000000000000022E-2</v>
      </c>
      <c r="R470">
        <v>33.85</v>
      </c>
      <c r="S470" s="42">
        <v>-3.3850000000000002</v>
      </c>
      <c r="T470" s="1">
        <v>-1.109</v>
      </c>
      <c r="U470">
        <v>60.25</v>
      </c>
      <c r="V470" s="21">
        <v>2849.5990624999999</v>
      </c>
      <c r="W470">
        <v>2.6455026455026481E-2</v>
      </c>
      <c r="X470">
        <v>1.3603621999454916E-6</v>
      </c>
      <c r="Y470">
        <v>3.8764868496251101E-7</v>
      </c>
      <c r="Z470" s="22">
        <v>0.38764868496251104</v>
      </c>
      <c r="AA470" s="22">
        <v>0.3495479575856727</v>
      </c>
      <c r="AB470">
        <v>34.764699999999998</v>
      </c>
      <c r="AC470" s="31">
        <v>52</v>
      </c>
      <c r="AD470" s="32">
        <v>575</v>
      </c>
      <c r="AE470">
        <v>1.3603621999454916</v>
      </c>
      <c r="AF470">
        <v>7.1421578461796527</v>
      </c>
    </row>
    <row r="471" spans="1:32" x14ac:dyDescent="0.35">
      <c r="A471" s="2">
        <v>44790</v>
      </c>
      <c r="B471" s="6" t="s">
        <v>18</v>
      </c>
      <c r="C471" s="6" t="s">
        <v>214</v>
      </c>
      <c r="D471" t="s">
        <v>133</v>
      </c>
      <c r="E471" t="s">
        <v>46</v>
      </c>
      <c r="F471">
        <v>7</v>
      </c>
      <c r="G471" t="s">
        <v>43</v>
      </c>
      <c r="H471" t="s">
        <v>121</v>
      </c>
      <c r="I471" t="s">
        <v>483</v>
      </c>
      <c r="J471" t="s">
        <v>483</v>
      </c>
      <c r="K471" t="s">
        <v>216</v>
      </c>
      <c r="L471" s="1">
        <v>0.876</v>
      </c>
      <c r="M471">
        <v>9.2100000000000009</v>
      </c>
      <c r="N471" s="1">
        <v>-0.92100000000000004</v>
      </c>
      <c r="O471" s="6" t="s">
        <v>217</v>
      </c>
      <c r="P471">
        <v>0.88800000000000001</v>
      </c>
      <c r="Q471" s="1">
        <v>-1.2000000000000011E-2</v>
      </c>
      <c r="R471">
        <v>15.67</v>
      </c>
      <c r="S471" s="42">
        <v>-1.5669999999999999</v>
      </c>
      <c r="T471" s="1">
        <v>-0.64599999999999991</v>
      </c>
      <c r="U471">
        <v>89.35</v>
      </c>
      <c r="V471" s="21">
        <v>6266.9866624999995</v>
      </c>
      <c r="W471">
        <v>1.3698630136986313E-2</v>
      </c>
      <c r="X471">
        <v>6.0505732163088E-7</v>
      </c>
      <c r="Y471">
        <v>3.7918861647086975E-7</v>
      </c>
      <c r="Z471" s="22">
        <v>0.37918861647086977</v>
      </c>
      <c r="AA471" s="22">
        <v>0.58697928246264675</v>
      </c>
      <c r="AB471">
        <v>32.178800000000003</v>
      </c>
      <c r="AC471" s="34">
        <v>90</v>
      </c>
      <c r="AD471" s="35">
        <v>735</v>
      </c>
      <c r="AE471">
        <v>0.60505732163088</v>
      </c>
      <c r="AF471">
        <v>7.6209545755722603</v>
      </c>
    </row>
    <row r="472" spans="1:32" x14ac:dyDescent="0.35">
      <c r="A472" s="2">
        <v>44792</v>
      </c>
      <c r="B472" s="6" t="s">
        <v>18</v>
      </c>
      <c r="C472" s="6" t="s">
        <v>214</v>
      </c>
      <c r="D472" t="s">
        <v>20</v>
      </c>
      <c r="E472" t="s">
        <v>21</v>
      </c>
      <c r="F472">
        <v>6</v>
      </c>
      <c r="G472" t="s">
        <v>26</v>
      </c>
      <c r="H472" t="s">
        <v>164</v>
      </c>
      <c r="I472" t="s">
        <v>425</v>
      </c>
      <c r="J472" t="s">
        <v>425</v>
      </c>
      <c r="K472" t="s">
        <v>225</v>
      </c>
      <c r="L472" s="1">
        <v>0.90600000000000003</v>
      </c>
      <c r="M472">
        <v>4.5599999999999996</v>
      </c>
      <c r="N472" s="1">
        <v>-0.45599999999999996</v>
      </c>
      <c r="O472" t="s">
        <v>175</v>
      </c>
      <c r="P472">
        <v>0.85699999999999998</v>
      </c>
      <c r="Q472" s="1">
        <v>4.9000000000000044E-2</v>
      </c>
      <c r="R472">
        <v>19.34</v>
      </c>
      <c r="S472" s="42">
        <v>-1.9339999999999999</v>
      </c>
      <c r="T472" s="1">
        <v>-1.478</v>
      </c>
      <c r="U472">
        <v>35.6</v>
      </c>
      <c r="V472" s="21">
        <v>994.87760000000014</v>
      </c>
      <c r="W472">
        <v>5.7176196032672162E-2</v>
      </c>
      <c r="X472">
        <v>3.5130064253115235E-6</v>
      </c>
      <c r="Y472">
        <v>3.4950114011985083E-7</v>
      </c>
      <c r="Z472" s="22">
        <v>0.34950114011985084</v>
      </c>
      <c r="AA472" s="22">
        <v>0.23646897166431044</v>
      </c>
      <c r="AB472">
        <v>34.301699999999997</v>
      </c>
      <c r="AC472" s="31">
        <v>34</v>
      </c>
      <c r="AD472" s="32">
        <v>571</v>
      </c>
      <c r="AE472">
        <v>3.5130064253115236</v>
      </c>
      <c r="AF472">
        <v>12.126990262931423</v>
      </c>
    </row>
    <row r="473" spans="1:32" x14ac:dyDescent="0.35">
      <c r="A473" s="2">
        <v>44791</v>
      </c>
      <c r="B473" s="6" t="s">
        <v>18</v>
      </c>
      <c r="C473" s="6" t="s">
        <v>214</v>
      </c>
      <c r="D473" t="s">
        <v>123</v>
      </c>
      <c r="E473" t="s">
        <v>21</v>
      </c>
      <c r="F473">
        <v>3</v>
      </c>
      <c r="G473" t="s">
        <v>22</v>
      </c>
      <c r="H473" t="s">
        <v>130</v>
      </c>
      <c r="I473" t="s">
        <v>460</v>
      </c>
      <c r="J473" t="s">
        <v>460</v>
      </c>
      <c r="K473" t="s">
        <v>222</v>
      </c>
      <c r="L473" s="1">
        <v>0.76500000000000001</v>
      </c>
      <c r="M473">
        <v>5.85</v>
      </c>
      <c r="N473" s="1">
        <v>-0.58499999999999996</v>
      </c>
      <c r="O473" t="s">
        <v>223</v>
      </c>
      <c r="P473">
        <v>0.73899999999999999</v>
      </c>
      <c r="Q473" s="1">
        <v>2.6000000000000023E-2</v>
      </c>
      <c r="R473">
        <v>20.34</v>
      </c>
      <c r="S473" s="42">
        <v>-2.0339999999999998</v>
      </c>
      <c r="T473" s="1">
        <v>-1.4489999999999998</v>
      </c>
      <c r="U473">
        <v>47.6</v>
      </c>
      <c r="V473" s="21">
        <v>1778.6216000000002</v>
      </c>
      <c r="W473">
        <v>3.5182679296346449E-2</v>
      </c>
      <c r="X473">
        <v>1.9323146613623944E-6</v>
      </c>
      <c r="Y473">
        <v>3.4368565946958406E-7</v>
      </c>
      <c r="Z473" s="22">
        <v>0.34368565946958407</v>
      </c>
      <c r="AA473" s="22">
        <v>0.23718817078646245</v>
      </c>
      <c r="AB473">
        <v>28.894600000000001</v>
      </c>
      <c r="AC473" s="31">
        <v>17.7</v>
      </c>
      <c r="AD473" s="32">
        <v>375</v>
      </c>
      <c r="AE473">
        <v>1.9323146613623945</v>
      </c>
      <c r="AF473">
        <v>11.347959829038007</v>
      </c>
    </row>
    <row r="474" spans="1:32" x14ac:dyDescent="0.35">
      <c r="A474" s="2">
        <v>44763</v>
      </c>
      <c r="B474" t="s">
        <v>18</v>
      </c>
      <c r="C474" t="s">
        <v>181</v>
      </c>
      <c r="D474" t="s">
        <v>45</v>
      </c>
      <c r="E474" t="s">
        <v>46</v>
      </c>
      <c r="F474">
        <v>4</v>
      </c>
      <c r="G474" t="s">
        <v>22</v>
      </c>
      <c r="H474" t="s">
        <v>44</v>
      </c>
      <c r="I474" t="s">
        <v>434</v>
      </c>
      <c r="J474" t="s">
        <v>434</v>
      </c>
      <c r="K474" t="s">
        <v>190</v>
      </c>
      <c r="L474" s="1">
        <v>0.76400000000000001</v>
      </c>
      <c r="M474">
        <v>21.56</v>
      </c>
      <c r="N474" s="1">
        <v>-2.1559999999999997</v>
      </c>
      <c r="O474" t="s">
        <v>163</v>
      </c>
      <c r="P474">
        <v>0.70799999999999996</v>
      </c>
      <c r="Q474" s="1">
        <v>5.600000000000005E-2</v>
      </c>
      <c r="R474">
        <v>39.729999999999997</v>
      </c>
      <c r="S474" s="42">
        <v>-3.9729999999999999</v>
      </c>
      <c r="T474" s="1">
        <v>-1.8170000000000002</v>
      </c>
      <c r="U474">
        <v>28.85</v>
      </c>
      <c r="V474" s="21">
        <v>653.37316250000015</v>
      </c>
      <c r="W474">
        <v>7.9096045197740189E-2</v>
      </c>
      <c r="X474">
        <v>5.2381204700635823E-6</v>
      </c>
      <c r="Y474">
        <v>3.4224473370814299E-7</v>
      </c>
      <c r="Z474" s="22">
        <v>0.34224473370814301</v>
      </c>
      <c r="AA474" s="22">
        <v>0.18835703561262684</v>
      </c>
      <c r="AB474">
        <v>31.981100000000001</v>
      </c>
      <c r="AC474" s="31">
        <v>13.9</v>
      </c>
      <c r="AD474" s="32">
        <v>342</v>
      </c>
      <c r="AE474">
        <v>5.2381204700635822</v>
      </c>
      <c r="AF474">
        <v>7.12949535755667</v>
      </c>
    </row>
    <row r="475" spans="1:32" x14ac:dyDescent="0.35">
      <c r="A475" s="2">
        <v>44790</v>
      </c>
      <c r="B475" s="6" t="s">
        <v>18</v>
      </c>
      <c r="C475" s="6" t="s">
        <v>214</v>
      </c>
      <c r="D475" t="s">
        <v>123</v>
      </c>
      <c r="E475" t="s">
        <v>21</v>
      </c>
      <c r="F475">
        <v>2</v>
      </c>
      <c r="G475" t="s">
        <v>26</v>
      </c>
      <c r="H475" t="s">
        <v>54</v>
      </c>
      <c r="I475" t="s">
        <v>496</v>
      </c>
      <c r="J475" t="s">
        <v>496</v>
      </c>
      <c r="K475" t="s">
        <v>69</v>
      </c>
      <c r="L475" s="1">
        <v>0.76200000000000001</v>
      </c>
      <c r="M475">
        <v>25.76</v>
      </c>
      <c r="N475" s="1">
        <v>-2.5760000000000001</v>
      </c>
      <c r="O475" t="s">
        <v>129</v>
      </c>
      <c r="P475">
        <v>0.79600000000000004</v>
      </c>
      <c r="Q475" s="1">
        <v>-3.400000000000003E-2</v>
      </c>
      <c r="R475">
        <v>24.12</v>
      </c>
      <c r="S475" s="42">
        <v>-2.4119999999999999</v>
      </c>
      <c r="T475" s="1">
        <v>0.16400000000000015</v>
      </c>
      <c r="U475">
        <v>40.549999999999997</v>
      </c>
      <c r="V475" s="21">
        <v>1290.7774625</v>
      </c>
      <c r="W475">
        <v>4.4619422572178519E-2</v>
      </c>
      <c r="X475">
        <v>2.5888741468353099E-6</v>
      </c>
      <c r="Y475">
        <v>3.3416604019839334E-7</v>
      </c>
      <c r="Z475" s="22">
        <v>0.33416604019839335</v>
      </c>
      <c r="AA475" s="22">
        <v>2.0375978060877626</v>
      </c>
      <c r="AB475">
        <v>32.178800000000003</v>
      </c>
      <c r="AC475" s="31">
        <v>40.299999999999997</v>
      </c>
      <c r="AD475" s="32">
        <v>610</v>
      </c>
      <c r="AE475">
        <v>2.5888741468353098</v>
      </c>
      <c r="AF475">
        <v>11.310295975498345</v>
      </c>
    </row>
    <row r="476" spans="1:32" x14ac:dyDescent="0.35">
      <c r="A476" s="2">
        <v>44762</v>
      </c>
      <c r="B476" t="s">
        <v>18</v>
      </c>
      <c r="C476" t="s">
        <v>181</v>
      </c>
      <c r="D476" t="s">
        <v>86</v>
      </c>
      <c r="E476" t="s">
        <v>46</v>
      </c>
      <c r="F476">
        <v>6</v>
      </c>
      <c r="G476" t="s">
        <v>37</v>
      </c>
      <c r="H476" t="s">
        <v>97</v>
      </c>
      <c r="I476" t="s">
        <v>406</v>
      </c>
      <c r="J476" t="s">
        <v>406</v>
      </c>
      <c r="K476" t="s">
        <v>182</v>
      </c>
      <c r="L476" s="1">
        <v>0.85699999999999998</v>
      </c>
      <c r="M476">
        <v>12.45</v>
      </c>
      <c r="N476" s="1">
        <v>-1.2449999999999999</v>
      </c>
      <c r="O476" t="s">
        <v>154</v>
      </c>
      <c r="P476">
        <v>0.83099999999999996</v>
      </c>
      <c r="Q476" s="1">
        <v>2.6000000000000023E-2</v>
      </c>
      <c r="R476">
        <v>16.54</v>
      </c>
      <c r="S476" s="42">
        <v>-1.6539999999999999</v>
      </c>
      <c r="T476" s="1">
        <v>-0.40900000000000003</v>
      </c>
      <c r="U476">
        <v>50.2</v>
      </c>
      <c r="V476" s="21">
        <v>1978.2314000000003</v>
      </c>
      <c r="W476">
        <v>3.1287605294825542E-2</v>
      </c>
      <c r="X476">
        <v>1.6724390233147861E-6</v>
      </c>
      <c r="Y476">
        <v>3.3084713905066424E-7</v>
      </c>
      <c r="Z476" s="22">
        <v>0.33084713905066426</v>
      </c>
      <c r="AA476" s="22">
        <v>0.80891721039282205</v>
      </c>
      <c r="AB476">
        <v>34.903799999999997</v>
      </c>
      <c r="AC476" s="37">
        <v>39.1</v>
      </c>
      <c r="AD476" s="35">
        <v>510</v>
      </c>
      <c r="AE476">
        <v>1.6724390233147861</v>
      </c>
      <c r="AF476" s="4">
        <v>9.9694926084349991</v>
      </c>
    </row>
    <row r="477" spans="1:32" x14ac:dyDescent="0.35">
      <c r="A477" s="2">
        <v>44762</v>
      </c>
      <c r="B477" t="s">
        <v>18</v>
      </c>
      <c r="C477" t="s">
        <v>181</v>
      </c>
      <c r="D477" t="s">
        <v>20</v>
      </c>
      <c r="E477" t="s">
        <v>21</v>
      </c>
      <c r="F477">
        <v>11</v>
      </c>
      <c r="G477" t="s">
        <v>43</v>
      </c>
      <c r="H477" t="s">
        <v>44</v>
      </c>
      <c r="I477" t="s">
        <v>430</v>
      </c>
      <c r="J477" t="s">
        <v>430</v>
      </c>
      <c r="K477" t="s">
        <v>184</v>
      </c>
      <c r="L477" s="1">
        <v>1.1739999999999999</v>
      </c>
      <c r="M477">
        <v>6.35</v>
      </c>
      <c r="N477" s="1">
        <v>-0.63500000000000001</v>
      </c>
      <c r="O477" t="s">
        <v>185</v>
      </c>
      <c r="P477">
        <v>1.1850000000000001</v>
      </c>
      <c r="Q477" s="1">
        <v>-1.1000000000000121E-2</v>
      </c>
      <c r="R477">
        <v>15.83</v>
      </c>
      <c r="S477" s="42">
        <v>-1.583</v>
      </c>
      <c r="T477" s="1">
        <v>-0.94799999999999995</v>
      </c>
      <c r="U477">
        <v>105.25</v>
      </c>
      <c r="V477" s="21">
        <v>8695.8865624999999</v>
      </c>
      <c r="W477">
        <v>9.3696763202726751E-3</v>
      </c>
      <c r="X477">
        <v>3.7908790611002552E-7</v>
      </c>
      <c r="Y477">
        <v>3.2965054287484326E-7</v>
      </c>
      <c r="Z477" s="22">
        <v>0.32965054287484324</v>
      </c>
      <c r="AA477" s="22">
        <v>0.34773264016333677</v>
      </c>
      <c r="AB477">
        <v>34.903799999999997</v>
      </c>
      <c r="AC477" s="31">
        <v>94.8</v>
      </c>
      <c r="AD477" s="32">
        <v>700</v>
      </c>
      <c r="AE477">
        <v>0.37908790611002552</v>
      </c>
      <c r="AF477">
        <v>11.020894580054243</v>
      </c>
    </row>
    <row r="478" spans="1:32" x14ac:dyDescent="0.35">
      <c r="A478" s="2">
        <v>44764</v>
      </c>
      <c r="B478" t="s">
        <v>18</v>
      </c>
      <c r="C478" t="s">
        <v>181</v>
      </c>
      <c r="D478" t="s">
        <v>133</v>
      </c>
      <c r="E478" t="s">
        <v>46</v>
      </c>
      <c r="F478">
        <v>7</v>
      </c>
      <c r="G478" t="s">
        <v>39</v>
      </c>
      <c r="H478" t="s">
        <v>95</v>
      </c>
      <c r="I478" t="s">
        <v>470</v>
      </c>
      <c r="J478" t="s">
        <v>470</v>
      </c>
      <c r="K478" t="s">
        <v>191</v>
      </c>
      <c r="L478" s="1">
        <v>0.58299999999999996</v>
      </c>
      <c r="M478">
        <v>21.26</v>
      </c>
      <c r="N478" s="1">
        <v>-2.1260000000000003</v>
      </c>
      <c r="O478" t="s">
        <v>189</v>
      </c>
      <c r="P478">
        <v>0.57699999999999996</v>
      </c>
      <c r="Q478" s="1">
        <v>6.0000000000000053E-3</v>
      </c>
      <c r="R478">
        <v>24.54</v>
      </c>
      <c r="S478" s="42">
        <v>-2.4539999999999997</v>
      </c>
      <c r="T478" s="1">
        <v>-0.3279999999999994</v>
      </c>
      <c r="U478">
        <v>97.65</v>
      </c>
      <c r="V478" s="21">
        <v>7485.3851625000007</v>
      </c>
      <c r="W478">
        <v>1.0398613518197583E-2</v>
      </c>
      <c r="X478">
        <v>4.3096671021564985E-7</v>
      </c>
      <c r="Y478">
        <v>3.225951818179663E-7</v>
      </c>
      <c r="Z478" s="22">
        <v>0.32259518181796631</v>
      </c>
      <c r="AA478" s="22">
        <v>0.98352189578648441</v>
      </c>
      <c r="AB478">
        <v>34.764699999999998</v>
      </c>
      <c r="AC478" s="34">
        <v>81.5</v>
      </c>
      <c r="AD478" s="35">
        <v>800</v>
      </c>
      <c r="AE478">
        <v>0.43096671021564986</v>
      </c>
      <c r="AF478">
        <v>6.5184028628141686</v>
      </c>
    </row>
    <row r="479" spans="1:32" x14ac:dyDescent="0.35">
      <c r="A479" s="2">
        <v>44791</v>
      </c>
      <c r="B479" s="6" t="s">
        <v>18</v>
      </c>
      <c r="C479" s="6" t="s">
        <v>214</v>
      </c>
      <c r="D479" t="s">
        <v>109</v>
      </c>
      <c r="E479" t="s">
        <v>21</v>
      </c>
      <c r="F479">
        <v>16</v>
      </c>
      <c r="G479" t="s">
        <v>33</v>
      </c>
      <c r="H479" t="s">
        <v>104</v>
      </c>
      <c r="I479" t="s">
        <v>446</v>
      </c>
      <c r="J479" t="s">
        <v>446</v>
      </c>
      <c r="K479" t="s">
        <v>221</v>
      </c>
      <c r="L479" s="1">
        <v>0.82299999999999995</v>
      </c>
      <c r="M479">
        <v>7.02</v>
      </c>
      <c r="N479" s="1">
        <v>-0.70199999999999996</v>
      </c>
      <c r="O479" t="s">
        <v>88</v>
      </c>
      <c r="P479">
        <v>0.80300000000000005</v>
      </c>
      <c r="Q479" s="1">
        <v>1.9999999999999907E-2</v>
      </c>
      <c r="R479">
        <v>15.08</v>
      </c>
      <c r="S479" s="42">
        <v>-1.508</v>
      </c>
      <c r="T479" s="1">
        <v>-0.80600000000000005</v>
      </c>
      <c r="U479">
        <v>56.95</v>
      </c>
      <c r="V479" s="21">
        <v>2545.9924625000003</v>
      </c>
      <c r="W479">
        <v>2.4906600249065883E-2</v>
      </c>
      <c r="X479">
        <v>1.2630194827079065E-6</v>
      </c>
      <c r="Y479">
        <v>3.2156380829649793E-7</v>
      </c>
      <c r="Z479" s="22">
        <v>0.32156380829649794</v>
      </c>
      <c r="AA479" s="22">
        <v>0.39896254131079145</v>
      </c>
      <c r="AB479">
        <v>28.894600000000001</v>
      </c>
      <c r="AC479" s="31">
        <v>49.4</v>
      </c>
      <c r="AD479" s="32">
        <v>546</v>
      </c>
      <c r="AE479">
        <v>1.2630194827079064</v>
      </c>
      <c r="AF479">
        <v>15.563004370478136</v>
      </c>
    </row>
    <row r="480" spans="1:32" x14ac:dyDescent="0.35">
      <c r="A480" s="2">
        <v>44723</v>
      </c>
      <c r="B480" t="s">
        <v>18</v>
      </c>
      <c r="C480" t="s">
        <v>19</v>
      </c>
      <c r="D480" t="s">
        <v>133</v>
      </c>
      <c r="E480" t="s">
        <v>46</v>
      </c>
      <c r="F480">
        <v>9</v>
      </c>
      <c r="G480" t="s">
        <v>30</v>
      </c>
      <c r="H480" t="s">
        <v>137</v>
      </c>
      <c r="I480" t="s">
        <v>475</v>
      </c>
      <c r="J480" t="s">
        <v>475</v>
      </c>
      <c r="K480" t="s">
        <v>138</v>
      </c>
      <c r="L480" s="1">
        <v>0.64500000000000002</v>
      </c>
      <c r="M480">
        <v>4.71</v>
      </c>
      <c r="N480" s="1">
        <v>-0.47099999999999997</v>
      </c>
      <c r="O480" t="s">
        <v>139</v>
      </c>
      <c r="P480">
        <v>0.65100000000000002</v>
      </c>
      <c r="Q480" s="1">
        <v>-6.0000000000000053E-3</v>
      </c>
      <c r="R480">
        <v>5.46</v>
      </c>
      <c r="S480" s="42">
        <v>-0.54600000000000004</v>
      </c>
      <c r="T480" s="1">
        <v>-7.5000000000000067E-2</v>
      </c>
      <c r="U480">
        <v>104.2</v>
      </c>
      <c r="V480" s="21">
        <v>8523.247400000002</v>
      </c>
      <c r="W480">
        <v>9.3023255813953574E-3</v>
      </c>
      <c r="X480">
        <v>3.757362891720048E-7</v>
      </c>
      <c r="Y480">
        <v>3.202493349770939E-7</v>
      </c>
      <c r="Z480" s="22">
        <v>0.3202493349770939</v>
      </c>
      <c r="AA480" s="22">
        <v>4.269991133027915</v>
      </c>
      <c r="AB480">
        <v>31.959900000000001</v>
      </c>
      <c r="AC480" s="34">
        <v>128</v>
      </c>
      <c r="AD480" s="35">
        <v>930</v>
      </c>
      <c r="AE480">
        <v>0.3757362891720048</v>
      </c>
      <c r="AF480">
        <v>10.416666666666666</v>
      </c>
    </row>
    <row r="481" spans="1:32" x14ac:dyDescent="0.35">
      <c r="A481" s="2">
        <v>44723</v>
      </c>
      <c r="B481" t="s">
        <v>18</v>
      </c>
      <c r="C481" t="s">
        <v>19</v>
      </c>
      <c r="D481" t="s">
        <v>133</v>
      </c>
      <c r="E481" t="s">
        <v>21</v>
      </c>
      <c r="F481">
        <v>14</v>
      </c>
      <c r="G481" t="s">
        <v>26</v>
      </c>
      <c r="H481" t="s">
        <v>82</v>
      </c>
      <c r="I481" t="s">
        <v>479</v>
      </c>
      <c r="J481" t="s">
        <v>479</v>
      </c>
      <c r="K481" t="s">
        <v>138</v>
      </c>
      <c r="L481" s="1">
        <v>0.64300000000000002</v>
      </c>
      <c r="M481">
        <v>2.95</v>
      </c>
      <c r="N481" s="1">
        <v>-0.29500000000000004</v>
      </c>
      <c r="O481" t="s">
        <v>139</v>
      </c>
      <c r="P481">
        <v>0.67300000000000004</v>
      </c>
      <c r="Q481" s="1">
        <v>-3.0000000000000027E-2</v>
      </c>
      <c r="R481">
        <v>11.46</v>
      </c>
      <c r="S481" s="42">
        <v>-1.1460000000000001</v>
      </c>
      <c r="T481" s="1">
        <v>-0.85100000000000009</v>
      </c>
      <c r="U481">
        <v>38.4</v>
      </c>
      <c r="V481" s="21">
        <v>1157.5296000000001</v>
      </c>
      <c r="W481">
        <v>4.6656298600311084E-2</v>
      </c>
      <c r="X481">
        <v>2.7351145401702325E-6</v>
      </c>
      <c r="Y481">
        <v>3.1659760396374334E-7</v>
      </c>
      <c r="Z481" s="22">
        <v>0.31659760396374337</v>
      </c>
      <c r="AA481" s="22">
        <v>0.37203008691391698</v>
      </c>
      <c r="AB481">
        <v>31.959900000000001</v>
      </c>
      <c r="AC481" s="34">
        <v>31</v>
      </c>
      <c r="AD481" s="35">
        <v>390</v>
      </c>
      <c r="AE481">
        <v>2.7351145401702324</v>
      </c>
      <c r="AF481">
        <v>10.416666666666666</v>
      </c>
    </row>
    <row r="482" spans="1:32" x14ac:dyDescent="0.35">
      <c r="A482" s="2">
        <v>44763</v>
      </c>
      <c r="B482" t="s">
        <v>18</v>
      </c>
      <c r="C482" t="s">
        <v>181</v>
      </c>
      <c r="D482" t="s">
        <v>45</v>
      </c>
      <c r="E482" t="s">
        <v>46</v>
      </c>
      <c r="F482">
        <v>5</v>
      </c>
      <c r="G482" t="s">
        <v>43</v>
      </c>
      <c r="H482" t="s">
        <v>52</v>
      </c>
      <c r="I482" t="s">
        <v>438</v>
      </c>
      <c r="J482" t="s">
        <v>438</v>
      </c>
      <c r="K482" t="s">
        <v>190</v>
      </c>
      <c r="L482" s="1">
        <v>0.81799999999999995</v>
      </c>
      <c r="M482">
        <v>7.86</v>
      </c>
      <c r="N482" s="1">
        <v>-0.78600000000000003</v>
      </c>
      <c r="O482" t="s">
        <v>163</v>
      </c>
      <c r="P482">
        <v>0.82599999999999996</v>
      </c>
      <c r="Q482" s="1">
        <v>-8.0000000000000071E-3</v>
      </c>
      <c r="R482">
        <v>12.18</v>
      </c>
      <c r="S482" s="42">
        <v>-1.218</v>
      </c>
      <c r="T482" s="1">
        <v>-0.43199999999999994</v>
      </c>
      <c r="U482">
        <v>96.75</v>
      </c>
      <c r="V482" s="21">
        <v>7348.0415625000005</v>
      </c>
      <c r="W482">
        <v>9.7799511002445074E-3</v>
      </c>
      <c r="X482">
        <v>3.9962386752971627E-7</v>
      </c>
      <c r="Y482">
        <v>2.9364527879753495E-7</v>
      </c>
      <c r="Z482" s="22">
        <v>0.29364527879753494</v>
      </c>
      <c r="AA482" s="22">
        <v>0.67973444166096064</v>
      </c>
      <c r="AB482">
        <v>31.981100000000001</v>
      </c>
      <c r="AC482" s="31">
        <v>83</v>
      </c>
      <c r="AD482" s="32">
        <v>620</v>
      </c>
      <c r="AE482">
        <v>0.39962386752971629</v>
      </c>
      <c r="AF482">
        <v>7.12949535755667</v>
      </c>
    </row>
    <row r="483" spans="1:32" x14ac:dyDescent="0.35">
      <c r="A483" s="2">
        <v>44791</v>
      </c>
      <c r="B483" s="6" t="s">
        <v>18</v>
      </c>
      <c r="C483" s="6" t="s">
        <v>214</v>
      </c>
      <c r="D483" t="s">
        <v>123</v>
      </c>
      <c r="E483" t="s">
        <v>21</v>
      </c>
      <c r="F483">
        <v>1</v>
      </c>
      <c r="G483" t="s">
        <v>25</v>
      </c>
      <c r="H483" t="s">
        <v>68</v>
      </c>
      <c r="I483" t="s">
        <v>469</v>
      </c>
      <c r="J483" t="s">
        <v>469</v>
      </c>
      <c r="K483" t="s">
        <v>222</v>
      </c>
      <c r="L483" s="1">
        <v>0.78</v>
      </c>
      <c r="M483">
        <v>2.25</v>
      </c>
      <c r="N483" s="1">
        <v>-0.22500000000000001</v>
      </c>
      <c r="O483" t="s">
        <v>223</v>
      </c>
      <c r="P483">
        <v>0.754</v>
      </c>
      <c r="Q483" s="1">
        <v>2.6000000000000023E-2</v>
      </c>
      <c r="R483">
        <v>17.760000000000002</v>
      </c>
      <c r="S483" s="42">
        <v>-1.7760000000000002</v>
      </c>
      <c r="T483" s="1">
        <v>-1.5510000000000002</v>
      </c>
      <c r="U483">
        <v>44.5</v>
      </c>
      <c r="V483" s="21">
        <v>1554.4962500000001</v>
      </c>
      <c r="W483">
        <v>3.4482758620689682E-2</v>
      </c>
      <c r="X483">
        <v>1.8851027456641959E-6</v>
      </c>
      <c r="Y483">
        <v>2.9303851489996964E-7</v>
      </c>
      <c r="Z483" s="22">
        <v>0.29303851489996963</v>
      </c>
      <c r="AA483" s="22">
        <v>0.18893521270146332</v>
      </c>
      <c r="AB483">
        <v>28.894600000000001</v>
      </c>
      <c r="AC483" s="31">
        <v>33.9</v>
      </c>
      <c r="AD483" s="32">
        <v>590</v>
      </c>
      <c r="AE483">
        <v>1.8851027456641958</v>
      </c>
      <c r="AF483">
        <v>11.347959829038007</v>
      </c>
    </row>
    <row r="484" spans="1:32" x14ac:dyDescent="0.35">
      <c r="A484" s="2">
        <v>44791</v>
      </c>
      <c r="B484" s="6" t="s">
        <v>18</v>
      </c>
      <c r="C484" s="6" t="s">
        <v>214</v>
      </c>
      <c r="D484" t="s">
        <v>123</v>
      </c>
      <c r="E484" t="s">
        <v>21</v>
      </c>
      <c r="F484">
        <v>7</v>
      </c>
      <c r="G484" t="s">
        <v>33</v>
      </c>
      <c r="H484" t="s">
        <v>97</v>
      </c>
      <c r="I484" t="s">
        <v>462</v>
      </c>
      <c r="J484" t="s">
        <v>462</v>
      </c>
      <c r="K484" t="s">
        <v>222</v>
      </c>
      <c r="L484" s="1">
        <v>0.76800000000000002</v>
      </c>
      <c r="M484">
        <v>5.98</v>
      </c>
      <c r="N484" s="1">
        <v>-0.59800000000000009</v>
      </c>
      <c r="O484" t="s">
        <v>223</v>
      </c>
      <c r="P484">
        <v>0.75600000000000001</v>
      </c>
      <c r="Q484" s="1">
        <v>1.2000000000000011E-2</v>
      </c>
      <c r="R484">
        <v>12.23</v>
      </c>
      <c r="S484" s="42">
        <v>-1.2230000000000001</v>
      </c>
      <c r="T484" s="1">
        <v>-0.625</v>
      </c>
      <c r="U484">
        <v>70.599999999999994</v>
      </c>
      <c r="V484" s="21">
        <v>3912.7225999999991</v>
      </c>
      <c r="W484">
        <v>1.5873015873015886E-2</v>
      </c>
      <c r="X484">
        <v>7.2536858872517228E-7</v>
      </c>
      <c r="Y484">
        <v>2.8381660704350862E-7</v>
      </c>
      <c r="Z484" s="22">
        <v>0.28381660704350864</v>
      </c>
      <c r="AA484" s="22">
        <v>0.45410657126961385</v>
      </c>
      <c r="AB484">
        <v>28.894600000000001</v>
      </c>
      <c r="AC484" s="31">
        <v>59.2</v>
      </c>
      <c r="AD484" s="32">
        <v>370</v>
      </c>
      <c r="AE484">
        <v>0.72536858872517229</v>
      </c>
      <c r="AF484">
        <v>11.347959829038007</v>
      </c>
    </row>
    <row r="485" spans="1:32" x14ac:dyDescent="0.35">
      <c r="A485" s="2">
        <v>44790</v>
      </c>
      <c r="B485" s="6" t="s">
        <v>18</v>
      </c>
      <c r="C485" s="6" t="s">
        <v>214</v>
      </c>
      <c r="D485" t="s">
        <v>109</v>
      </c>
      <c r="E485" t="s">
        <v>21</v>
      </c>
      <c r="F485">
        <v>10</v>
      </c>
      <c r="G485" t="s">
        <v>26</v>
      </c>
      <c r="H485" t="s">
        <v>203</v>
      </c>
      <c r="I485" t="s">
        <v>495</v>
      </c>
      <c r="J485" t="s">
        <v>495</v>
      </c>
      <c r="K485" t="s">
        <v>215</v>
      </c>
      <c r="L485" s="1">
        <v>0.90300000000000002</v>
      </c>
      <c r="M485">
        <v>23.55</v>
      </c>
      <c r="N485" s="1">
        <v>-2.355</v>
      </c>
      <c r="O485" s="6" t="s">
        <v>160</v>
      </c>
      <c r="P485">
        <v>0.94499999999999995</v>
      </c>
      <c r="Q485" s="1">
        <v>-4.1999999999999926E-2</v>
      </c>
      <c r="R485">
        <v>27.45</v>
      </c>
      <c r="S485" s="42">
        <v>-2.7450000000000001</v>
      </c>
      <c r="T485" s="1">
        <v>-0.39000000000000012</v>
      </c>
      <c r="U485">
        <v>35.799999999999997</v>
      </c>
      <c r="V485" s="21">
        <v>1006.0873999999999</v>
      </c>
      <c r="W485">
        <v>4.651162790697666E-2</v>
      </c>
      <c r="X485">
        <v>2.7246782015349072E-6</v>
      </c>
      <c r="Y485">
        <v>2.7412644076189304E-7</v>
      </c>
      <c r="Z485" s="22">
        <v>0.27412644076189302</v>
      </c>
      <c r="AA485" s="22">
        <v>0.70288830964587934</v>
      </c>
      <c r="AB485">
        <v>32.178800000000003</v>
      </c>
      <c r="AC485" s="31">
        <v>31</v>
      </c>
      <c r="AD485" s="32">
        <v>452</v>
      </c>
      <c r="AE485">
        <v>2.7246782015349074</v>
      </c>
      <c r="AF485">
        <v>15.49463920787486</v>
      </c>
    </row>
    <row r="486" spans="1:32" x14ac:dyDescent="0.35">
      <c r="A486" s="2">
        <v>44790</v>
      </c>
      <c r="B486" s="6" t="s">
        <v>18</v>
      </c>
      <c r="C486" s="6" t="s">
        <v>214</v>
      </c>
      <c r="D486" t="s">
        <v>123</v>
      </c>
      <c r="E486" t="s">
        <v>21</v>
      </c>
      <c r="F486">
        <v>3</v>
      </c>
      <c r="G486" t="s">
        <v>28</v>
      </c>
      <c r="H486" t="s">
        <v>122</v>
      </c>
      <c r="I486" t="s">
        <v>458</v>
      </c>
      <c r="J486" t="s">
        <v>458</v>
      </c>
      <c r="K486" t="s">
        <v>69</v>
      </c>
      <c r="L486" s="1">
        <v>0.92100000000000004</v>
      </c>
      <c r="M486">
        <v>13.65</v>
      </c>
      <c r="N486" s="1">
        <v>-1.365</v>
      </c>
      <c r="O486" t="s">
        <v>129</v>
      </c>
      <c r="P486">
        <v>0.90600000000000003</v>
      </c>
      <c r="Q486" s="1">
        <v>1.5000000000000013E-2</v>
      </c>
      <c r="R486">
        <v>23.31</v>
      </c>
      <c r="S486" s="42">
        <v>-2.331</v>
      </c>
      <c r="T486" s="1">
        <v>-0.96599999999999997</v>
      </c>
      <c r="U486">
        <v>67.3</v>
      </c>
      <c r="V486" s="21">
        <v>3555.4926500000001</v>
      </c>
      <c r="W486">
        <v>1.6556291390728492E-2</v>
      </c>
      <c r="X486">
        <v>7.639949536018921E-7</v>
      </c>
      <c r="Y486">
        <v>2.7163784421686185E-7</v>
      </c>
      <c r="Z486" s="22">
        <v>0.27163784421686188</v>
      </c>
      <c r="AA486" s="22">
        <v>0.28119859649778661</v>
      </c>
      <c r="AB486">
        <v>32.178800000000003</v>
      </c>
      <c r="AC486" s="31">
        <v>65</v>
      </c>
      <c r="AD486" s="32">
        <v>575</v>
      </c>
      <c r="AE486">
        <v>0.76399495360189207</v>
      </c>
      <c r="AF486">
        <v>11.310295975498345</v>
      </c>
    </row>
    <row r="487" spans="1:32" x14ac:dyDescent="0.35">
      <c r="A487" s="2">
        <v>44748</v>
      </c>
      <c r="B487" t="s">
        <v>18</v>
      </c>
      <c r="C487" t="s">
        <v>155</v>
      </c>
      <c r="D487" t="s">
        <v>45</v>
      </c>
      <c r="E487" t="s">
        <v>46</v>
      </c>
      <c r="F487">
        <v>8</v>
      </c>
      <c r="G487" t="s">
        <v>22</v>
      </c>
      <c r="H487" t="s">
        <v>44</v>
      </c>
      <c r="I487" t="s">
        <v>434</v>
      </c>
      <c r="J487" t="s">
        <v>434</v>
      </c>
      <c r="K487" t="s">
        <v>169</v>
      </c>
      <c r="L487" s="1">
        <v>0.76100000000000001</v>
      </c>
      <c r="M487">
        <v>24.37</v>
      </c>
      <c r="N487" s="1">
        <v>-2.4370000000000003</v>
      </c>
      <c r="O487" t="s">
        <v>170</v>
      </c>
      <c r="P487">
        <v>0.71499999999999997</v>
      </c>
      <c r="Q487" s="1">
        <v>4.6000000000000041E-2</v>
      </c>
      <c r="R487">
        <v>30.45</v>
      </c>
      <c r="S487" s="42">
        <v>-3.0449999999999999</v>
      </c>
      <c r="T487" s="1">
        <v>-0.60799999999999965</v>
      </c>
      <c r="U487">
        <v>28.85</v>
      </c>
      <c r="V487" s="21">
        <v>653.37316250000015</v>
      </c>
      <c r="W487">
        <v>6.43356643356644E-2</v>
      </c>
      <c r="X487">
        <v>4.0621047155465403E-6</v>
      </c>
      <c r="Y487">
        <v>2.6540702044028067E-7</v>
      </c>
      <c r="Z487" s="22">
        <v>0.26540702044028069</v>
      </c>
      <c r="AA487" s="22">
        <v>0.43652470467151455</v>
      </c>
      <c r="AB487">
        <v>33.4651</v>
      </c>
      <c r="AC487" s="31">
        <v>13.9</v>
      </c>
      <c r="AD487" s="32">
        <v>342</v>
      </c>
      <c r="AE487">
        <v>4.06210471554654</v>
      </c>
      <c r="AF487" s="48">
        <v>7.6280448717948737</v>
      </c>
    </row>
    <row r="488" spans="1:32" x14ac:dyDescent="0.35">
      <c r="A488" s="2">
        <v>44747</v>
      </c>
      <c r="B488" t="s">
        <v>18</v>
      </c>
      <c r="C488" t="s">
        <v>155</v>
      </c>
      <c r="D488" t="s">
        <v>20</v>
      </c>
      <c r="E488" t="s">
        <v>21</v>
      </c>
      <c r="F488">
        <v>10</v>
      </c>
      <c r="G488" t="s">
        <v>26</v>
      </c>
      <c r="H488" t="s">
        <v>164</v>
      </c>
      <c r="I488" t="s">
        <v>425</v>
      </c>
      <c r="J488" t="s">
        <v>425</v>
      </c>
      <c r="K488" t="s">
        <v>143</v>
      </c>
      <c r="L488" s="1">
        <v>0.86299999999999999</v>
      </c>
      <c r="M488">
        <v>5.87</v>
      </c>
      <c r="N488" s="1">
        <v>-0.58699999999999997</v>
      </c>
      <c r="O488" t="s">
        <v>163</v>
      </c>
      <c r="P488">
        <v>0.9</v>
      </c>
      <c r="Q488" s="1">
        <v>-3.7000000000000033E-2</v>
      </c>
      <c r="R488">
        <v>6.45</v>
      </c>
      <c r="S488" s="42">
        <v>-0.64500000000000002</v>
      </c>
      <c r="T488" s="1">
        <v>-5.8000000000000052E-2</v>
      </c>
      <c r="U488">
        <v>35.6</v>
      </c>
      <c r="V488" s="21">
        <v>994.87760000000014</v>
      </c>
      <c r="W488">
        <v>4.2873696407879532E-2</v>
      </c>
      <c r="X488">
        <v>2.4647563501404329E-6</v>
      </c>
      <c r="Y488">
        <v>2.4521308822124738E-7</v>
      </c>
      <c r="Z488" s="22">
        <v>0.24521308822124738</v>
      </c>
      <c r="AA488" s="22">
        <v>4.2278118658835719</v>
      </c>
      <c r="AB488">
        <v>33.278799999999997</v>
      </c>
      <c r="AC488" s="31">
        <v>34</v>
      </c>
      <c r="AD488" s="32">
        <v>571</v>
      </c>
      <c r="AE488">
        <v>2.464756350140433</v>
      </c>
      <c r="AF488">
        <v>11.802345679012349</v>
      </c>
    </row>
    <row r="489" spans="1:32" x14ac:dyDescent="0.35">
      <c r="A489" s="2">
        <v>44791</v>
      </c>
      <c r="B489" s="6" t="s">
        <v>18</v>
      </c>
      <c r="C489" s="6" t="s">
        <v>214</v>
      </c>
      <c r="D489" t="s">
        <v>86</v>
      </c>
      <c r="E489" t="s">
        <v>46</v>
      </c>
      <c r="F489">
        <v>12</v>
      </c>
      <c r="G489" t="s">
        <v>25</v>
      </c>
      <c r="H489" t="s">
        <v>93</v>
      </c>
      <c r="I489" t="s">
        <v>409</v>
      </c>
      <c r="J489" t="s">
        <v>409</v>
      </c>
      <c r="K489" t="s">
        <v>23</v>
      </c>
      <c r="L489" s="1">
        <v>0.76600000000000001</v>
      </c>
      <c r="M489">
        <v>6.43</v>
      </c>
      <c r="N489" s="1">
        <v>-0.64300000000000002</v>
      </c>
      <c r="O489" t="s">
        <v>224</v>
      </c>
      <c r="P489">
        <v>0.79600000000000004</v>
      </c>
      <c r="Q489" s="1">
        <v>-3.0000000000000027E-2</v>
      </c>
      <c r="R489">
        <v>12.65</v>
      </c>
      <c r="S489" s="42">
        <v>-1.2650000000000001</v>
      </c>
      <c r="T489" s="1">
        <v>-0.62200000000000011</v>
      </c>
      <c r="U489">
        <v>37.549999999999997</v>
      </c>
      <c r="V489" s="21">
        <v>1106.8519624999999</v>
      </c>
      <c r="W489">
        <v>3.9164490861618835E-2</v>
      </c>
      <c r="X489">
        <v>2.2049442364495367E-6</v>
      </c>
      <c r="Y489">
        <v>2.4405468553172336E-7</v>
      </c>
      <c r="Z489" s="22">
        <v>0.24405468553172335</v>
      </c>
      <c r="AA489" s="22">
        <v>0.39237087706064838</v>
      </c>
      <c r="AB489">
        <v>28.894600000000001</v>
      </c>
      <c r="AC489" s="37">
        <v>19.8</v>
      </c>
      <c r="AD489" s="35">
        <v>320</v>
      </c>
      <c r="AE489">
        <v>2.2049442364495366</v>
      </c>
      <c r="AF489">
        <v>11.459908061879579</v>
      </c>
    </row>
    <row r="490" spans="1:32" x14ac:dyDescent="0.35">
      <c r="A490" s="10">
        <v>44777</v>
      </c>
      <c r="B490" s="6" t="s">
        <v>18</v>
      </c>
      <c r="C490" s="6" t="s">
        <v>196</v>
      </c>
      <c r="D490" t="s">
        <v>133</v>
      </c>
      <c r="E490" t="s">
        <v>46</v>
      </c>
      <c r="F490">
        <v>2</v>
      </c>
      <c r="G490" t="s">
        <v>33</v>
      </c>
      <c r="H490" t="s">
        <v>89</v>
      </c>
      <c r="I490" t="s">
        <v>478</v>
      </c>
      <c r="J490" t="s">
        <v>478</v>
      </c>
      <c r="K490" t="s">
        <v>204</v>
      </c>
      <c r="L490" s="1">
        <v>0.64300000000000002</v>
      </c>
      <c r="M490">
        <v>4.83</v>
      </c>
      <c r="N490" s="1">
        <v>-0.48299999999999998</v>
      </c>
      <c r="O490" s="6" t="s">
        <v>205</v>
      </c>
      <c r="P490">
        <v>0.65100000000000002</v>
      </c>
      <c r="Q490" s="1">
        <v>-8.0000000000000071E-3</v>
      </c>
      <c r="R490">
        <v>10.65</v>
      </c>
      <c r="S490" s="42">
        <v>-1.0649999999999999</v>
      </c>
      <c r="T490" s="1">
        <v>-0.58199999999999996</v>
      </c>
      <c r="U490">
        <v>75.5</v>
      </c>
      <c r="V490" s="21">
        <v>4474.69625</v>
      </c>
      <c r="W490">
        <v>1.2441679626749622E-2</v>
      </c>
      <c r="X490">
        <v>5.3745613875991589E-7</v>
      </c>
      <c r="Y490">
        <v>2.4049529686484753E-7</v>
      </c>
      <c r="Z490" s="22">
        <v>0.24049529686484752</v>
      </c>
      <c r="AA490" s="22">
        <v>0.41322215956159369</v>
      </c>
      <c r="AB490">
        <v>29.967099999999999</v>
      </c>
      <c r="AC490" s="34">
        <v>70.599999999999994</v>
      </c>
      <c r="AD490" s="35">
        <v>700</v>
      </c>
      <c r="AE490">
        <v>0.53745613875991594</v>
      </c>
      <c r="AF490">
        <v>8.0560426564281311</v>
      </c>
    </row>
    <row r="491" spans="1:32" x14ac:dyDescent="0.35">
      <c r="A491" s="2">
        <v>44750</v>
      </c>
      <c r="B491" t="s">
        <v>18</v>
      </c>
      <c r="C491" t="s">
        <v>155</v>
      </c>
      <c r="D491" t="s">
        <v>123</v>
      </c>
      <c r="E491" t="s">
        <v>21</v>
      </c>
      <c r="F491">
        <v>5</v>
      </c>
      <c r="G491" t="s">
        <v>22</v>
      </c>
      <c r="H491" t="s">
        <v>130</v>
      </c>
      <c r="I491" t="s">
        <v>460</v>
      </c>
      <c r="J491" t="s">
        <v>460</v>
      </c>
      <c r="K491" t="s">
        <v>134</v>
      </c>
      <c r="L491" s="1">
        <v>0.78200000000000003</v>
      </c>
      <c r="M491">
        <v>10.85</v>
      </c>
      <c r="N491" s="1">
        <v>-1.085</v>
      </c>
      <c r="O491" t="s">
        <v>179</v>
      </c>
      <c r="P491">
        <v>0.76300000000000001</v>
      </c>
      <c r="Q491" s="1">
        <v>1.9000000000000017E-2</v>
      </c>
      <c r="R491">
        <v>21.98</v>
      </c>
      <c r="S491" s="42">
        <v>-2.198</v>
      </c>
      <c r="T491" s="1">
        <v>-1.113</v>
      </c>
      <c r="U491">
        <v>47.6</v>
      </c>
      <c r="V491" s="21">
        <v>1778.6216000000002</v>
      </c>
      <c r="W491">
        <v>2.4901703800786393E-2</v>
      </c>
      <c r="X491">
        <v>1.2627138323125007E-6</v>
      </c>
      <c r="Y491">
        <v>2.245890096769792E-7</v>
      </c>
      <c r="Z491" s="22">
        <v>0.2245890096769792</v>
      </c>
      <c r="AA491" s="22">
        <v>0.20178707068910981</v>
      </c>
      <c r="AB491">
        <v>33.388599999999997</v>
      </c>
      <c r="AC491" s="31">
        <v>17.7</v>
      </c>
      <c r="AD491" s="32">
        <v>375</v>
      </c>
      <c r="AE491">
        <v>1.2627138323125007</v>
      </c>
      <c r="AF491">
        <v>10.019670781892938</v>
      </c>
    </row>
    <row r="492" spans="1:32" x14ac:dyDescent="0.35">
      <c r="A492" s="2">
        <v>44777</v>
      </c>
      <c r="B492" t="s">
        <v>18</v>
      </c>
      <c r="C492" t="s">
        <v>196</v>
      </c>
      <c r="D492" t="s">
        <v>123</v>
      </c>
      <c r="E492" t="s">
        <v>21</v>
      </c>
      <c r="F492">
        <v>5</v>
      </c>
      <c r="G492" t="s">
        <v>26</v>
      </c>
      <c r="H492" t="s">
        <v>54</v>
      </c>
      <c r="I492" t="s">
        <v>496</v>
      </c>
      <c r="J492" t="s">
        <v>496</v>
      </c>
      <c r="K492" t="s">
        <v>165</v>
      </c>
      <c r="L492" s="1">
        <v>0.67800000000000005</v>
      </c>
      <c r="M492">
        <v>5.37</v>
      </c>
      <c r="N492" s="1">
        <v>-0.53700000000000003</v>
      </c>
      <c r="O492" s="6" t="s">
        <v>168</v>
      </c>
      <c r="P492" s="6">
        <v>0.65700000000000003</v>
      </c>
      <c r="Q492" s="1">
        <v>2.1000000000000019E-2</v>
      </c>
      <c r="R492">
        <v>14.12</v>
      </c>
      <c r="S492" s="42">
        <v>-1.4119999999999999</v>
      </c>
      <c r="T492" s="1">
        <v>-0.87499999999999989</v>
      </c>
      <c r="U492">
        <v>40.549999999999997</v>
      </c>
      <c r="V492" s="21">
        <v>1290.7774625</v>
      </c>
      <c r="W492">
        <v>3.1963470319634729E-2</v>
      </c>
      <c r="X492">
        <v>1.7170223302095389E-6</v>
      </c>
      <c r="Y492">
        <v>2.2162937264437055E-7</v>
      </c>
      <c r="Z492" s="22">
        <v>0.22162937264437055</v>
      </c>
      <c r="AA492" s="22">
        <v>0.25329071159356636</v>
      </c>
      <c r="AB492">
        <v>29.967099999999999</v>
      </c>
      <c r="AC492" s="31">
        <v>40.299999999999997</v>
      </c>
      <c r="AD492" s="32">
        <v>610</v>
      </c>
      <c r="AE492">
        <v>1.7170223302095389</v>
      </c>
      <c r="AF492">
        <v>11.248072663787742</v>
      </c>
    </row>
    <row r="493" spans="1:32" x14ac:dyDescent="0.35">
      <c r="A493" s="2">
        <v>44791</v>
      </c>
      <c r="B493" s="6" t="s">
        <v>18</v>
      </c>
      <c r="C493" s="6" t="s">
        <v>214</v>
      </c>
      <c r="D493" t="s">
        <v>109</v>
      </c>
      <c r="E493" t="s">
        <v>21</v>
      </c>
      <c r="F493">
        <v>14</v>
      </c>
      <c r="G493" t="s">
        <v>33</v>
      </c>
      <c r="H493" t="s">
        <v>114</v>
      </c>
      <c r="I493" t="s">
        <v>447</v>
      </c>
      <c r="J493" t="s">
        <v>447</v>
      </c>
      <c r="K493" t="s">
        <v>221</v>
      </c>
      <c r="L493" s="1">
        <v>0.92100000000000004</v>
      </c>
      <c r="M493">
        <v>7.12</v>
      </c>
      <c r="N493" s="1">
        <v>-0.71199999999999997</v>
      </c>
      <c r="O493" t="s">
        <v>88</v>
      </c>
      <c r="P493">
        <v>0.90600000000000003</v>
      </c>
      <c r="Q493" s="1">
        <v>1.5000000000000013E-2</v>
      </c>
      <c r="R493">
        <v>13.54</v>
      </c>
      <c r="S493" s="42">
        <v>-1.3539999999999999</v>
      </c>
      <c r="T493" s="1">
        <v>-0.6419999999999999</v>
      </c>
      <c r="U493">
        <v>60.45</v>
      </c>
      <c r="V493" s="21">
        <v>2868.5489625000005</v>
      </c>
      <c r="W493">
        <v>1.6556291390728492E-2</v>
      </c>
      <c r="X493">
        <v>7.639949536018921E-7</v>
      </c>
      <c r="Y493">
        <v>2.1915569315099435E-7</v>
      </c>
      <c r="Z493" s="22">
        <v>0.21915569315099434</v>
      </c>
      <c r="AA493" s="22">
        <v>0.3413640080233557</v>
      </c>
      <c r="AB493">
        <v>28.894600000000001</v>
      </c>
      <c r="AC493" s="31">
        <v>45.3</v>
      </c>
      <c r="AD493" s="32">
        <v>410</v>
      </c>
      <c r="AE493">
        <v>0.76399495360189207</v>
      </c>
      <c r="AF493">
        <v>15.563004370478136</v>
      </c>
    </row>
    <row r="494" spans="1:32" x14ac:dyDescent="0.35">
      <c r="A494" s="2">
        <v>44723</v>
      </c>
      <c r="B494" t="s">
        <v>18</v>
      </c>
      <c r="C494" t="s">
        <v>19</v>
      </c>
      <c r="D494" t="s">
        <v>133</v>
      </c>
      <c r="E494" t="s">
        <v>46</v>
      </c>
      <c r="F494">
        <v>12</v>
      </c>
      <c r="G494" t="s">
        <v>22</v>
      </c>
      <c r="H494" t="s">
        <v>93</v>
      </c>
      <c r="I494" t="s">
        <v>474</v>
      </c>
      <c r="J494" t="s">
        <v>474</v>
      </c>
      <c r="K494" t="s">
        <v>138</v>
      </c>
      <c r="L494" s="1">
        <v>0.72</v>
      </c>
      <c r="M494">
        <v>5.69</v>
      </c>
      <c r="N494" s="1">
        <v>-0.56900000000000006</v>
      </c>
      <c r="O494" t="s">
        <v>139</v>
      </c>
      <c r="P494">
        <v>0.68600000000000005</v>
      </c>
      <c r="Q494" s="1">
        <v>3.3999999999999919E-2</v>
      </c>
      <c r="R494">
        <v>13.19</v>
      </c>
      <c r="S494" s="42">
        <v>-1.319</v>
      </c>
      <c r="T494" s="1">
        <v>-0.74999999999999989</v>
      </c>
      <c r="U494">
        <v>30.6</v>
      </c>
      <c r="V494" s="21">
        <v>735.04260000000011</v>
      </c>
      <c r="W494">
        <v>4.9562682215743316E-2</v>
      </c>
      <c r="X494">
        <v>2.946337693240351E-6</v>
      </c>
      <c r="Y494">
        <v>2.1656837185173904E-7</v>
      </c>
      <c r="Z494" s="22">
        <v>0.21656837185173905</v>
      </c>
      <c r="AA494" s="22">
        <v>0.28875782913565212</v>
      </c>
      <c r="AB494">
        <v>31.959900000000001</v>
      </c>
      <c r="AC494" s="34">
        <v>27</v>
      </c>
      <c r="AD494" s="35">
        <v>244</v>
      </c>
      <c r="AE494">
        <v>2.9463376932403511</v>
      </c>
      <c r="AF494">
        <v>10.416666666666666</v>
      </c>
    </row>
    <row r="495" spans="1:32" x14ac:dyDescent="0.35">
      <c r="A495" s="2">
        <v>44779</v>
      </c>
      <c r="B495" s="6" t="s">
        <v>18</v>
      </c>
      <c r="C495" s="6" t="s">
        <v>196</v>
      </c>
      <c r="D495" t="s">
        <v>86</v>
      </c>
      <c r="E495" t="s">
        <v>46</v>
      </c>
      <c r="F495">
        <v>1</v>
      </c>
      <c r="G495" t="s">
        <v>25</v>
      </c>
      <c r="H495" t="s">
        <v>93</v>
      </c>
      <c r="I495" t="s">
        <v>409</v>
      </c>
      <c r="J495" t="s">
        <v>409</v>
      </c>
      <c r="K495" t="s">
        <v>150</v>
      </c>
      <c r="L495" s="1">
        <v>0.82799999999999996</v>
      </c>
      <c r="M495">
        <v>2.67</v>
      </c>
      <c r="N495" s="1">
        <v>-0.26700000000000002</v>
      </c>
      <c r="O495" s="6" t="s">
        <v>211</v>
      </c>
      <c r="P495">
        <v>0.85699999999999998</v>
      </c>
      <c r="Q495" s="1">
        <v>-2.9000000000000026E-2</v>
      </c>
      <c r="R495">
        <v>12.39</v>
      </c>
      <c r="S495" s="42">
        <v>-1.2390000000000001</v>
      </c>
      <c r="T495" s="1">
        <v>-0.97200000000000009</v>
      </c>
      <c r="U495">
        <v>37.549999999999997</v>
      </c>
      <c r="V495" s="21">
        <v>1106.8519624999999</v>
      </c>
      <c r="W495">
        <v>3.5024154589372011E-2</v>
      </c>
      <c r="X495">
        <v>1.9216024873841444E-6</v>
      </c>
      <c r="Y495">
        <v>2.1269294843060215E-7</v>
      </c>
      <c r="Z495" s="22">
        <v>0.21269294843060216</v>
      </c>
      <c r="AA495" s="22">
        <v>0.21881990579280056</v>
      </c>
      <c r="AB495">
        <v>31.516500000000001</v>
      </c>
      <c r="AC495" s="37">
        <v>19.8</v>
      </c>
      <c r="AD495" s="35">
        <v>320</v>
      </c>
      <c r="AE495">
        <v>1.9216024873841444</v>
      </c>
      <c r="AF495">
        <v>11.879363694819542</v>
      </c>
    </row>
    <row r="496" spans="1:32" x14ac:dyDescent="0.35">
      <c r="A496" s="2">
        <v>44777</v>
      </c>
      <c r="B496" t="s">
        <v>18</v>
      </c>
      <c r="C496" t="s">
        <v>196</v>
      </c>
      <c r="D496" t="s">
        <v>109</v>
      </c>
      <c r="E496" t="s">
        <v>21</v>
      </c>
      <c r="F496">
        <v>12</v>
      </c>
      <c r="G496" t="s">
        <v>26</v>
      </c>
      <c r="H496" t="s">
        <v>203</v>
      </c>
      <c r="I496" t="s">
        <v>495</v>
      </c>
      <c r="J496" t="s">
        <v>495</v>
      </c>
      <c r="K496" t="s">
        <v>87</v>
      </c>
      <c r="L496" s="1">
        <v>0.82699999999999996</v>
      </c>
      <c r="M496">
        <v>6.03</v>
      </c>
      <c r="N496" s="1">
        <v>-0.60299999999999998</v>
      </c>
      <c r="O496" t="s">
        <v>180</v>
      </c>
      <c r="P496">
        <v>0.85699999999999998</v>
      </c>
      <c r="Q496" s="1">
        <v>-3.0000000000000027E-2</v>
      </c>
      <c r="R496">
        <v>16.559999999999999</v>
      </c>
      <c r="S496" s="42">
        <v>-1.6559999999999999</v>
      </c>
      <c r="T496" s="1">
        <v>-1.0529999999999999</v>
      </c>
      <c r="U496">
        <v>35.799999999999997</v>
      </c>
      <c r="V496" s="21">
        <v>1006.0873999999999</v>
      </c>
      <c r="W496">
        <v>3.6275695284159644E-2</v>
      </c>
      <c r="X496">
        <v>2.0064758812898986E-6</v>
      </c>
      <c r="Y496">
        <v>2.0186901025696624E-7</v>
      </c>
      <c r="Z496" s="22">
        <v>0.20186901025696624</v>
      </c>
      <c r="AA496" s="22">
        <v>0.19170846178249407</v>
      </c>
      <c r="AB496">
        <v>29.967099999999999</v>
      </c>
      <c r="AC496" s="31">
        <v>31</v>
      </c>
      <c r="AD496" s="32">
        <v>452</v>
      </c>
      <c r="AE496">
        <v>2.0064758812898984</v>
      </c>
      <c r="AF496">
        <v>15.50428820417056</v>
      </c>
    </row>
    <row r="497" spans="1:32" x14ac:dyDescent="0.35">
      <c r="A497" s="2">
        <v>44764</v>
      </c>
      <c r="B497" t="s">
        <v>18</v>
      </c>
      <c r="C497" t="s">
        <v>181</v>
      </c>
      <c r="D497" t="s">
        <v>45</v>
      </c>
      <c r="E497" t="s">
        <v>46</v>
      </c>
      <c r="F497">
        <v>2</v>
      </c>
      <c r="G497" t="s">
        <v>94</v>
      </c>
      <c r="H497" t="s">
        <v>36</v>
      </c>
      <c r="I497" t="s">
        <v>411</v>
      </c>
      <c r="J497" t="s">
        <v>487</v>
      </c>
      <c r="K497" t="s">
        <v>194</v>
      </c>
      <c r="L497" s="1">
        <v>0.84699999999999998</v>
      </c>
      <c r="M497" t="s">
        <v>103</v>
      </c>
      <c r="N497" s="1" t="s">
        <v>103</v>
      </c>
      <c r="O497" t="s">
        <v>187</v>
      </c>
      <c r="P497">
        <v>0.874</v>
      </c>
      <c r="Q497" s="1">
        <v>-2.7000000000000024E-2</v>
      </c>
      <c r="R497" t="s">
        <v>103</v>
      </c>
      <c r="S497" s="42" t="s">
        <v>103</v>
      </c>
      <c r="T497" s="1" t="s">
        <v>103</v>
      </c>
      <c r="U497">
        <v>37.450000000000003</v>
      </c>
      <c r="V497" s="21">
        <v>1100.9644625000003</v>
      </c>
      <c r="W497">
        <v>3.1877213695395541E-2</v>
      </c>
      <c r="X497">
        <v>1.7113202010658076E-6</v>
      </c>
      <c r="Y497">
        <v>1.8841027253318094E-7</v>
      </c>
      <c r="Z497" s="22">
        <v>0.18841027253318093</v>
      </c>
      <c r="AA497" s="22" t="s">
        <v>103</v>
      </c>
      <c r="AB497">
        <v>34.764699999999998</v>
      </c>
      <c r="AC497" s="31">
        <v>30</v>
      </c>
      <c r="AD497" s="32">
        <v>350</v>
      </c>
      <c r="AE497">
        <v>1.7113202010658075</v>
      </c>
      <c r="AF497">
        <v>7.1421578461796527</v>
      </c>
    </row>
    <row r="498" spans="1:32" x14ac:dyDescent="0.35">
      <c r="A498" s="2">
        <v>44762</v>
      </c>
      <c r="B498" t="s">
        <v>18</v>
      </c>
      <c r="C498" t="s">
        <v>181</v>
      </c>
      <c r="D498" t="s">
        <v>20</v>
      </c>
      <c r="E498" t="s">
        <v>21</v>
      </c>
      <c r="F498">
        <v>9</v>
      </c>
      <c r="G498" t="s">
        <v>26</v>
      </c>
      <c r="H498" t="s">
        <v>164</v>
      </c>
      <c r="I498" t="s">
        <v>425</v>
      </c>
      <c r="J498" t="s">
        <v>425</v>
      </c>
      <c r="K498" t="s">
        <v>184</v>
      </c>
      <c r="L498" s="1">
        <v>0.91100000000000003</v>
      </c>
      <c r="M498">
        <v>6.83</v>
      </c>
      <c r="N498" s="1">
        <v>-0.68300000000000005</v>
      </c>
      <c r="O498" t="s">
        <v>185</v>
      </c>
      <c r="P498">
        <v>0.88100000000000001</v>
      </c>
      <c r="Q498" s="1">
        <v>3.0000000000000027E-2</v>
      </c>
      <c r="R498">
        <v>22.63</v>
      </c>
      <c r="S498" s="42">
        <v>-2.2629999999999999</v>
      </c>
      <c r="T498" s="1">
        <v>-1.5799999999999998</v>
      </c>
      <c r="U498">
        <v>35.6</v>
      </c>
      <c r="V498" s="21">
        <v>994.87760000000014</v>
      </c>
      <c r="W498">
        <v>3.4052213393870628E-2</v>
      </c>
      <c r="X498">
        <v>1.8561705706111744E-6</v>
      </c>
      <c r="Y498">
        <v>1.8466625224802759E-7</v>
      </c>
      <c r="Z498" s="22">
        <v>0.18466625224802757</v>
      </c>
      <c r="AA498" s="22">
        <v>0.1168773748405238</v>
      </c>
      <c r="AB498">
        <v>34.903799999999997</v>
      </c>
      <c r="AC498" s="31">
        <v>34</v>
      </c>
      <c r="AD498" s="32">
        <v>571</v>
      </c>
      <c r="AE498">
        <v>1.8561705706111744</v>
      </c>
      <c r="AF498">
        <v>11.020894580054243</v>
      </c>
    </row>
    <row r="499" spans="1:32" x14ac:dyDescent="0.35">
      <c r="A499" s="2">
        <v>44790</v>
      </c>
      <c r="B499" s="6" t="s">
        <v>18</v>
      </c>
      <c r="C499" s="6" t="s">
        <v>214</v>
      </c>
      <c r="D499" t="s">
        <v>133</v>
      </c>
      <c r="E499" t="s">
        <v>46</v>
      </c>
      <c r="F499">
        <v>16</v>
      </c>
      <c r="G499" t="s">
        <v>22</v>
      </c>
      <c r="H499" t="s">
        <v>93</v>
      </c>
      <c r="I499" t="s">
        <v>474</v>
      </c>
      <c r="J499" t="s">
        <v>474</v>
      </c>
      <c r="K499" t="s">
        <v>188</v>
      </c>
      <c r="L499" s="1">
        <v>0.72399999999999998</v>
      </c>
      <c r="M499">
        <v>18.02</v>
      </c>
      <c r="N499" s="1">
        <v>-1.802</v>
      </c>
      <c r="O499" t="s">
        <v>218</v>
      </c>
      <c r="P499">
        <v>0.755</v>
      </c>
      <c r="Q499" s="1">
        <v>-3.1000000000000028E-2</v>
      </c>
      <c r="R499">
        <v>31.56</v>
      </c>
      <c r="S499" s="42">
        <v>-3.1559999999999997</v>
      </c>
      <c r="T499" s="1">
        <v>-1.3539999999999996</v>
      </c>
      <c r="U499">
        <v>30.6</v>
      </c>
      <c r="V499" s="21">
        <v>735.04260000000011</v>
      </c>
      <c r="W499">
        <v>4.2817679558011086E-2</v>
      </c>
      <c r="X499">
        <v>2.4607927098335617E-6</v>
      </c>
      <c r="Y499">
        <v>1.8087874714971071E-7</v>
      </c>
      <c r="Z499" s="22">
        <v>0.18087874714971072</v>
      </c>
      <c r="AA499" s="22">
        <v>0.13358843954926941</v>
      </c>
      <c r="AB499">
        <v>32.178800000000003</v>
      </c>
      <c r="AC499" s="34">
        <v>27</v>
      </c>
      <c r="AD499" s="35">
        <v>244</v>
      </c>
      <c r="AE499">
        <v>2.4607927098335618</v>
      </c>
      <c r="AF499">
        <v>7.6209545755722603</v>
      </c>
    </row>
    <row r="500" spans="1:32" x14ac:dyDescent="0.35">
      <c r="A500" s="2">
        <v>44749</v>
      </c>
      <c r="B500" t="s">
        <v>18</v>
      </c>
      <c r="C500" t="s">
        <v>155</v>
      </c>
      <c r="D500" t="s">
        <v>109</v>
      </c>
      <c r="E500" t="s">
        <v>21</v>
      </c>
      <c r="F500">
        <v>14</v>
      </c>
      <c r="G500" t="s">
        <v>22</v>
      </c>
      <c r="H500" t="s">
        <v>110</v>
      </c>
      <c r="I500" t="s">
        <v>444</v>
      </c>
      <c r="J500" t="s">
        <v>444</v>
      </c>
      <c r="K500" t="s">
        <v>153</v>
      </c>
      <c r="L500" s="1">
        <v>0.70199999999999996</v>
      </c>
      <c r="M500">
        <v>8.82</v>
      </c>
      <c r="N500" s="1">
        <v>-0.88200000000000001</v>
      </c>
      <c r="O500" t="s">
        <v>176</v>
      </c>
      <c r="P500">
        <v>0.68300000000000005</v>
      </c>
      <c r="Q500" s="1">
        <v>1.8999999999999906E-2</v>
      </c>
      <c r="R500">
        <v>20.55</v>
      </c>
      <c r="S500" s="42">
        <v>-2.0550000000000002</v>
      </c>
      <c r="T500" s="1">
        <v>-1.173</v>
      </c>
      <c r="U500">
        <v>39.75</v>
      </c>
      <c r="V500" s="21">
        <v>1240.3490624999999</v>
      </c>
      <c r="W500">
        <v>2.781844802342592E-2</v>
      </c>
      <c r="X500">
        <v>1.4471740218857953E-6</v>
      </c>
      <c r="Y500">
        <v>1.7950009413204006E-7</v>
      </c>
      <c r="Z500" s="22">
        <v>0.17950009413204004</v>
      </c>
      <c r="AA500" s="22">
        <v>0.15302650821145783</v>
      </c>
      <c r="AB500">
        <v>34.081400000000002</v>
      </c>
      <c r="AC500" s="31">
        <v>19</v>
      </c>
      <c r="AD500" s="32">
        <v>240</v>
      </c>
      <c r="AE500">
        <v>1.4471740218857954</v>
      </c>
      <c r="AF500">
        <v>13.083333333333334</v>
      </c>
    </row>
    <row r="501" spans="1:32" x14ac:dyDescent="0.35">
      <c r="A501" s="2">
        <v>44733</v>
      </c>
      <c r="B501" t="s">
        <v>18</v>
      </c>
      <c r="C501" t="s">
        <v>141</v>
      </c>
      <c r="D501" t="s">
        <v>123</v>
      </c>
      <c r="E501" t="s">
        <v>21</v>
      </c>
      <c r="F501">
        <v>2</v>
      </c>
      <c r="G501" t="s">
        <v>43</v>
      </c>
      <c r="H501" t="s">
        <v>35</v>
      </c>
      <c r="I501" t="s">
        <v>468</v>
      </c>
      <c r="J501" t="s">
        <v>468</v>
      </c>
      <c r="K501" t="s">
        <v>145</v>
      </c>
      <c r="L501" s="1">
        <v>0.64300000000000002</v>
      </c>
      <c r="M501">
        <v>3.92</v>
      </c>
      <c r="N501" s="1">
        <v>-0.39200000000000002</v>
      </c>
      <c r="O501" t="s">
        <v>146</v>
      </c>
      <c r="P501">
        <v>0.65100000000000002</v>
      </c>
      <c r="Q501" s="1">
        <v>-8.0000000000000071E-3</v>
      </c>
      <c r="R501">
        <v>11.72</v>
      </c>
      <c r="S501" s="42">
        <v>-1.1720000000000002</v>
      </c>
      <c r="T501" s="1">
        <v>-0.78000000000000014</v>
      </c>
      <c r="U501">
        <v>64.150000000000006</v>
      </c>
      <c r="V501" s="21">
        <v>3230.4496625000006</v>
      </c>
      <c r="W501">
        <v>1.2441679626749622E-2</v>
      </c>
      <c r="X501">
        <v>5.3745613875991589E-7</v>
      </c>
      <c r="Y501">
        <v>1.7362250020655238E-7</v>
      </c>
      <c r="Z501" s="22">
        <v>0.17362250020655237</v>
      </c>
      <c r="AA501" s="22">
        <v>0.22259294898275941</v>
      </c>
      <c r="AB501">
        <v>30.972899999999999</v>
      </c>
      <c r="AC501" s="31">
        <v>60</v>
      </c>
      <c r="AD501" s="32">
        <v>537</v>
      </c>
      <c r="AE501">
        <v>0.53745613875991594</v>
      </c>
      <c r="AF501">
        <v>14.820634920634921</v>
      </c>
    </row>
    <row r="502" spans="1:32" x14ac:dyDescent="0.35">
      <c r="A502" s="2">
        <v>44778</v>
      </c>
      <c r="B502" s="6" t="s">
        <v>18</v>
      </c>
      <c r="C502" s="6" t="s">
        <v>196</v>
      </c>
      <c r="D502" t="s">
        <v>20</v>
      </c>
      <c r="E502" t="s">
        <v>21</v>
      </c>
      <c r="F502">
        <v>2</v>
      </c>
      <c r="G502" t="s">
        <v>26</v>
      </c>
      <c r="H502" t="s">
        <v>164</v>
      </c>
      <c r="I502" t="s">
        <v>425</v>
      </c>
      <c r="J502" t="s">
        <v>425</v>
      </c>
      <c r="K502" t="s">
        <v>207</v>
      </c>
      <c r="L502" s="1">
        <v>0.88200000000000001</v>
      </c>
      <c r="M502">
        <v>6.76</v>
      </c>
      <c r="N502" s="1">
        <v>-0.67599999999999993</v>
      </c>
      <c r="O502" s="6" t="s">
        <v>163</v>
      </c>
      <c r="P502">
        <v>0.90900000000000003</v>
      </c>
      <c r="Q502" s="1">
        <v>-2.7000000000000024E-2</v>
      </c>
      <c r="R502">
        <v>10.63</v>
      </c>
      <c r="S502" s="42">
        <v>-1.0630000000000002</v>
      </c>
      <c r="T502" s="1">
        <v>-0.38700000000000023</v>
      </c>
      <c r="U502">
        <v>35.6</v>
      </c>
      <c r="V502" s="21">
        <v>994.87760000000014</v>
      </c>
      <c r="W502">
        <v>3.0612244897959211E-2</v>
      </c>
      <c r="X502">
        <v>1.6281106860094505E-6</v>
      </c>
      <c r="Y502">
        <v>1.6197708518314357E-7</v>
      </c>
      <c r="Z502" s="22">
        <v>0.16197708518314358</v>
      </c>
      <c r="AA502" s="22">
        <v>0.41854543974972475</v>
      </c>
      <c r="AB502">
        <v>33.254899999999999</v>
      </c>
      <c r="AC502" s="31">
        <v>34</v>
      </c>
      <c r="AD502" s="32">
        <v>571</v>
      </c>
      <c r="AE502">
        <v>1.6281106860094505</v>
      </c>
      <c r="AF502">
        <v>13.537474712107057</v>
      </c>
    </row>
    <row r="503" spans="1:32" x14ac:dyDescent="0.35">
      <c r="A503" s="2">
        <v>44762</v>
      </c>
      <c r="B503" t="s">
        <v>18</v>
      </c>
      <c r="C503" t="s">
        <v>181</v>
      </c>
      <c r="D503" t="s">
        <v>86</v>
      </c>
      <c r="E503" t="s">
        <v>46</v>
      </c>
      <c r="F503">
        <v>5</v>
      </c>
      <c r="G503" t="s">
        <v>25</v>
      </c>
      <c r="H503" t="s">
        <v>93</v>
      </c>
      <c r="I503" t="s">
        <v>409</v>
      </c>
      <c r="J503" t="s">
        <v>409</v>
      </c>
      <c r="K503" t="s">
        <v>182</v>
      </c>
      <c r="L503" s="1">
        <v>0.875</v>
      </c>
      <c r="M503">
        <v>19.95</v>
      </c>
      <c r="N503" s="1">
        <v>-1.9949999999999999</v>
      </c>
      <c r="O503" t="s">
        <v>154</v>
      </c>
      <c r="P503">
        <v>0.89700000000000002</v>
      </c>
      <c r="Q503" s="1">
        <v>-2.200000000000002E-2</v>
      </c>
      <c r="R503">
        <v>33.869999999999997</v>
      </c>
      <c r="S503" s="42">
        <v>-3.3869999999999996</v>
      </c>
      <c r="T503" s="1">
        <v>-1.3919999999999997</v>
      </c>
      <c r="U503">
        <v>37.549999999999997</v>
      </c>
      <c r="V503" s="21">
        <v>1106.8519624999999</v>
      </c>
      <c r="W503">
        <v>2.5142857142857165E-2</v>
      </c>
      <c r="X503">
        <v>1.2777837719194707E-6</v>
      </c>
      <c r="Y503">
        <v>1.4143174755997184E-7</v>
      </c>
      <c r="Z503" s="22">
        <v>0.14143174755997184</v>
      </c>
      <c r="AA503" s="22">
        <v>0.10160326692526715</v>
      </c>
      <c r="AB503">
        <v>34.903799999999997</v>
      </c>
      <c r="AC503" s="37">
        <v>19.8</v>
      </c>
      <c r="AD503" s="35">
        <v>320</v>
      </c>
      <c r="AE503">
        <v>1.2777837719194707</v>
      </c>
      <c r="AF503" s="4">
        <v>9.9694926084349991</v>
      </c>
    </row>
    <row r="504" spans="1:32" x14ac:dyDescent="0.35">
      <c r="A504" s="10">
        <v>44777</v>
      </c>
      <c r="B504" s="6" t="s">
        <v>18</v>
      </c>
      <c r="C504" s="6" t="s">
        <v>196</v>
      </c>
      <c r="D504" t="s">
        <v>133</v>
      </c>
      <c r="E504" t="s">
        <v>46</v>
      </c>
      <c r="F504">
        <v>7</v>
      </c>
      <c r="G504" t="s">
        <v>25</v>
      </c>
      <c r="H504" t="s">
        <v>116</v>
      </c>
      <c r="I504" t="s">
        <v>484</v>
      </c>
      <c r="J504" t="s">
        <v>484</v>
      </c>
      <c r="K504" t="s">
        <v>204</v>
      </c>
      <c r="L504" s="1">
        <v>0.79400000000000004</v>
      </c>
      <c r="M504">
        <v>4.08</v>
      </c>
      <c r="N504" s="1">
        <v>-0.40800000000000003</v>
      </c>
      <c r="O504" s="6" t="s">
        <v>205</v>
      </c>
      <c r="P504">
        <v>0.77400000000000002</v>
      </c>
      <c r="Q504" s="1">
        <v>2.0000000000000018E-2</v>
      </c>
      <c r="R504">
        <v>14.76</v>
      </c>
      <c r="S504" s="42">
        <v>-1.476</v>
      </c>
      <c r="T504" s="1">
        <v>-1.0680000000000001</v>
      </c>
      <c r="U504">
        <v>34.14</v>
      </c>
      <c r="V504" s="21">
        <v>914.94858600000009</v>
      </c>
      <c r="W504">
        <v>2.583979328165377E-2</v>
      </c>
      <c r="X504">
        <v>1.321523113772781E-6</v>
      </c>
      <c r="Y504">
        <v>1.2091257043127232E-7</v>
      </c>
      <c r="Z504" s="22">
        <v>0.12091257043127232</v>
      </c>
      <c r="AA504" s="22">
        <v>0.11321401725774562</v>
      </c>
      <c r="AB504">
        <v>29.967099999999999</v>
      </c>
      <c r="AC504" s="37">
        <v>20</v>
      </c>
      <c r="AD504" s="39">
        <v>384</v>
      </c>
      <c r="AE504">
        <v>1.321523113772781</v>
      </c>
      <c r="AF504">
        <v>8.0560426564281311</v>
      </c>
    </row>
    <row r="505" spans="1:32" x14ac:dyDescent="0.35">
      <c r="A505" s="2">
        <v>44723</v>
      </c>
      <c r="B505" t="s">
        <v>18</v>
      </c>
      <c r="C505" t="s">
        <v>19</v>
      </c>
      <c r="D505" t="s">
        <v>133</v>
      </c>
      <c r="E505" t="s">
        <v>46</v>
      </c>
      <c r="F505">
        <v>5</v>
      </c>
      <c r="G505" t="s">
        <v>25</v>
      </c>
      <c r="H505" t="s">
        <v>116</v>
      </c>
      <c r="I505" t="s">
        <v>484</v>
      </c>
      <c r="J505" t="s">
        <v>484</v>
      </c>
      <c r="K505" t="s">
        <v>134</v>
      </c>
      <c r="L505" s="1">
        <v>0.71099999999999997</v>
      </c>
      <c r="M505">
        <v>4.2699999999999996</v>
      </c>
      <c r="N505" s="1">
        <v>-0.42699999999999994</v>
      </c>
      <c r="O505" t="s">
        <v>135</v>
      </c>
      <c r="P505">
        <v>0.72899999999999998</v>
      </c>
      <c r="Q505" s="1">
        <v>-1.8000000000000016E-2</v>
      </c>
      <c r="R505">
        <v>12.05</v>
      </c>
      <c r="S505" s="42">
        <v>-1.2050000000000001</v>
      </c>
      <c r="T505" s="1">
        <v>-0.77800000000000014</v>
      </c>
      <c r="U505">
        <v>34.14</v>
      </c>
      <c r="V505" s="21">
        <v>914.94858600000009</v>
      </c>
      <c r="W505">
        <v>2.5316455696202556E-2</v>
      </c>
      <c r="X505">
        <v>1.2886528443421936E-6</v>
      </c>
      <c r="Y505">
        <v>1.1790510977757682E-7</v>
      </c>
      <c r="Z505" s="22">
        <v>0.11790510977757682</v>
      </c>
      <c r="AA505" s="22">
        <v>0.15154898428994446</v>
      </c>
      <c r="AB505">
        <v>31.959900000000001</v>
      </c>
      <c r="AC505" s="37">
        <v>20</v>
      </c>
      <c r="AD505" s="39">
        <v>384</v>
      </c>
      <c r="AE505">
        <v>1.2886528443421936</v>
      </c>
      <c r="AF505">
        <v>10.416666666666666</v>
      </c>
    </row>
    <row r="506" spans="1:32" x14ac:dyDescent="0.35">
      <c r="A506" s="2">
        <v>44750</v>
      </c>
      <c r="B506" t="s">
        <v>18</v>
      </c>
      <c r="C506" t="s">
        <v>155</v>
      </c>
      <c r="D506" t="s">
        <v>133</v>
      </c>
      <c r="E506" t="s">
        <v>46</v>
      </c>
      <c r="F506">
        <v>4</v>
      </c>
      <c r="G506" t="s">
        <v>43</v>
      </c>
      <c r="H506" t="s">
        <v>121</v>
      </c>
      <c r="I506" t="s">
        <v>483</v>
      </c>
      <c r="J506" t="s">
        <v>483</v>
      </c>
      <c r="K506" t="s">
        <v>177</v>
      </c>
      <c r="L506" s="1">
        <v>0.97399999999999998</v>
      </c>
      <c r="M506">
        <v>6.98</v>
      </c>
      <c r="N506" s="1">
        <v>-0.69800000000000006</v>
      </c>
      <c r="O506" t="s">
        <v>178</v>
      </c>
      <c r="P506">
        <v>0.96899999999999997</v>
      </c>
      <c r="Q506" s="1">
        <v>5.0000000000000044E-3</v>
      </c>
      <c r="R506">
        <v>10.09</v>
      </c>
      <c r="S506" s="42">
        <v>-1.0089999999999999</v>
      </c>
      <c r="T506" s="1">
        <v>-0.31099999999999983</v>
      </c>
      <c r="U506">
        <v>89.35</v>
      </c>
      <c r="V506" s="21">
        <v>6266.9866624999995</v>
      </c>
      <c r="W506">
        <v>5.1599587203302417E-3</v>
      </c>
      <c r="X506">
        <v>1.8189236391432558E-7</v>
      </c>
      <c r="Y506">
        <v>1.1399170186616745E-7</v>
      </c>
      <c r="Z506" s="22">
        <v>0.11399170186616746</v>
      </c>
      <c r="AA506" s="22">
        <v>0.36653280342819139</v>
      </c>
      <c r="AB506">
        <v>33.388599999999997</v>
      </c>
      <c r="AC506" s="34">
        <v>90</v>
      </c>
      <c r="AD506" s="35">
        <v>735</v>
      </c>
      <c r="AE506">
        <v>0.18189236391432559</v>
      </c>
      <c r="AF506">
        <v>6.9702991452991538</v>
      </c>
    </row>
    <row r="507" spans="1:32" x14ac:dyDescent="0.35">
      <c r="A507" s="2">
        <v>44750</v>
      </c>
      <c r="B507" t="s">
        <v>18</v>
      </c>
      <c r="C507" t="s">
        <v>155</v>
      </c>
      <c r="D507" t="s">
        <v>133</v>
      </c>
      <c r="E507" t="s">
        <v>46</v>
      </c>
      <c r="F507">
        <v>8</v>
      </c>
      <c r="G507" t="s">
        <v>22</v>
      </c>
      <c r="H507" t="s">
        <v>93</v>
      </c>
      <c r="I507" t="s">
        <v>474</v>
      </c>
      <c r="J507" t="s">
        <v>474</v>
      </c>
      <c r="K507" t="s">
        <v>177</v>
      </c>
      <c r="L507" s="1">
        <v>0.77800000000000002</v>
      </c>
      <c r="M507">
        <v>17.87</v>
      </c>
      <c r="N507" s="1">
        <v>-1.7870000000000001</v>
      </c>
      <c r="O507" t="s">
        <v>178</v>
      </c>
      <c r="P507">
        <v>0.75700000000000001</v>
      </c>
      <c r="Q507" s="1">
        <v>2.1000000000000019E-2</v>
      </c>
      <c r="R507">
        <v>28.81</v>
      </c>
      <c r="S507" s="42">
        <v>-2.8809999999999998</v>
      </c>
      <c r="T507" s="1">
        <v>-1.0939999999999996</v>
      </c>
      <c r="U507">
        <v>30.6</v>
      </c>
      <c r="V507" s="21">
        <v>735.04260000000011</v>
      </c>
      <c r="W507">
        <v>2.7741083223249693E-2</v>
      </c>
      <c r="X507">
        <v>1.4422212343404887E-6</v>
      </c>
      <c r="Y507">
        <v>1.0600940458648423E-7</v>
      </c>
      <c r="Z507" s="22">
        <v>0.10600940458648422</v>
      </c>
      <c r="AA507" s="22">
        <v>9.690073545382473E-2</v>
      </c>
      <c r="AB507">
        <v>33.388599999999997</v>
      </c>
      <c r="AC507" s="34">
        <v>27</v>
      </c>
      <c r="AD507" s="35">
        <v>244</v>
      </c>
      <c r="AE507">
        <v>1.4422212343404888</v>
      </c>
      <c r="AF507">
        <v>6.9702991452991538</v>
      </c>
    </row>
    <row r="508" spans="1:32" x14ac:dyDescent="0.35">
      <c r="A508" s="2">
        <v>44791</v>
      </c>
      <c r="B508" s="6" t="s">
        <v>18</v>
      </c>
      <c r="C508" s="6" t="s">
        <v>214</v>
      </c>
      <c r="D508" t="s">
        <v>86</v>
      </c>
      <c r="E508" t="s">
        <v>46</v>
      </c>
      <c r="F508">
        <v>11</v>
      </c>
      <c r="G508" t="s">
        <v>33</v>
      </c>
      <c r="H508" t="s">
        <v>54</v>
      </c>
      <c r="I508" t="s">
        <v>402</v>
      </c>
      <c r="J508" t="s">
        <v>402</v>
      </c>
      <c r="K508" t="s">
        <v>23</v>
      </c>
      <c r="L508" s="1">
        <v>0.76900000000000002</v>
      </c>
      <c r="N508" s="1" t="s">
        <v>103</v>
      </c>
      <c r="O508" t="s">
        <v>224</v>
      </c>
      <c r="P508">
        <v>0.77900000000000003</v>
      </c>
      <c r="Q508" s="1">
        <v>-1.0000000000000009E-2</v>
      </c>
      <c r="S508" s="42" t="s">
        <v>103</v>
      </c>
      <c r="T508" s="1" t="s">
        <v>103</v>
      </c>
      <c r="U508">
        <v>47.95</v>
      </c>
      <c r="V508" s="21">
        <v>1804.8739625000003</v>
      </c>
      <c r="W508">
        <v>1.3003901170351117E-2</v>
      </c>
      <c r="X508">
        <v>5.6750754141705616E-7</v>
      </c>
      <c r="Y508">
        <v>1.0242795850260351E-7</v>
      </c>
      <c r="Z508" s="22">
        <v>0.1024279585026035</v>
      </c>
      <c r="AA508" s="22" t="s">
        <v>103</v>
      </c>
      <c r="AB508">
        <v>28.894600000000001</v>
      </c>
      <c r="AC508" s="37">
        <v>33.4</v>
      </c>
      <c r="AD508" s="39">
        <v>340</v>
      </c>
      <c r="AE508">
        <v>0.56750754141705617</v>
      </c>
      <c r="AF508">
        <v>11.459908061879579</v>
      </c>
    </row>
    <row r="509" spans="1:32" x14ac:dyDescent="0.35">
      <c r="A509" s="2">
        <v>44763</v>
      </c>
      <c r="B509" t="s">
        <v>18</v>
      </c>
      <c r="C509" t="s">
        <v>181</v>
      </c>
      <c r="D509" t="s">
        <v>109</v>
      </c>
      <c r="E509" t="s">
        <v>21</v>
      </c>
      <c r="F509">
        <v>11</v>
      </c>
      <c r="G509" t="s">
        <v>22</v>
      </c>
      <c r="H509" t="s">
        <v>110</v>
      </c>
      <c r="I509" t="s">
        <v>444</v>
      </c>
      <c r="J509" t="s">
        <v>444</v>
      </c>
      <c r="K509" t="s">
        <v>188</v>
      </c>
      <c r="L509" s="1">
        <v>0.71699999999999997</v>
      </c>
      <c r="M509">
        <v>14.95</v>
      </c>
      <c r="N509" s="1">
        <v>-1.4949999999999999</v>
      </c>
      <c r="O509" t="s">
        <v>189</v>
      </c>
      <c r="P509">
        <v>0.70499999999999996</v>
      </c>
      <c r="Q509" s="1">
        <v>1.2000000000000011E-2</v>
      </c>
      <c r="R509">
        <v>27.54</v>
      </c>
      <c r="S509" s="42">
        <v>-2.754</v>
      </c>
      <c r="T509" s="1">
        <v>-1.2590000000000001</v>
      </c>
      <c r="U509">
        <v>39.75</v>
      </c>
      <c r="V509" s="21">
        <v>1240.3490624999999</v>
      </c>
      <c r="W509">
        <v>1.7021276595744698E-2</v>
      </c>
      <c r="X509">
        <v>7.9049344367652482E-7</v>
      </c>
      <c r="Y509">
        <v>9.8048780177657408E-8</v>
      </c>
      <c r="Z509" s="22">
        <v>9.8048780177657405E-2</v>
      </c>
      <c r="AA509" s="22">
        <v>7.7878300379394277E-2</v>
      </c>
      <c r="AB509">
        <v>31.981100000000001</v>
      </c>
      <c r="AC509" s="31">
        <v>19</v>
      </c>
      <c r="AD509" s="32">
        <v>240</v>
      </c>
      <c r="AE509">
        <v>0.79049344367652485</v>
      </c>
      <c r="AF509">
        <v>12.389091192032369</v>
      </c>
    </row>
    <row r="510" spans="1:32" x14ac:dyDescent="0.35">
      <c r="A510" s="9">
        <v>44777</v>
      </c>
      <c r="B510" s="4" t="s">
        <v>18</v>
      </c>
      <c r="C510" s="4" t="s">
        <v>196</v>
      </c>
      <c r="D510" s="4" t="s">
        <v>109</v>
      </c>
      <c r="E510" s="4" t="s">
        <v>21</v>
      </c>
      <c r="F510" s="4">
        <v>15</v>
      </c>
      <c r="G510" s="4" t="s">
        <v>33</v>
      </c>
      <c r="H510" s="4" t="s">
        <v>104</v>
      </c>
      <c r="I510" t="s">
        <v>446</v>
      </c>
      <c r="J510" t="s">
        <v>446</v>
      </c>
      <c r="K510" s="4" t="s">
        <v>87</v>
      </c>
      <c r="L510" s="3">
        <v>0.754</v>
      </c>
      <c r="M510" s="4">
        <v>3.94</v>
      </c>
      <c r="N510" s="1">
        <v>-0.39400000000000002</v>
      </c>
      <c r="O510" s="4" t="s">
        <v>180</v>
      </c>
      <c r="P510" s="4">
        <v>0.76100000000000001</v>
      </c>
      <c r="Q510" s="1">
        <v>-7.0000000000000062E-3</v>
      </c>
      <c r="R510" s="4">
        <v>12.17</v>
      </c>
      <c r="S510" s="42">
        <v>-1.2170000000000001</v>
      </c>
      <c r="T510" s="1">
        <v>-0.82300000000000006</v>
      </c>
      <c r="U510">
        <v>56.95</v>
      </c>
      <c r="V510" s="21">
        <v>2545.9924625000003</v>
      </c>
      <c r="W510">
        <v>9.2838196286472233E-3</v>
      </c>
      <c r="X510">
        <v>3.7481634545888322E-7</v>
      </c>
      <c r="Y510">
        <v>9.5427959036011284E-8</v>
      </c>
      <c r="Z510" s="22">
        <v>9.5427959036011284E-2</v>
      </c>
      <c r="AA510" s="22">
        <v>0.11595134755286911</v>
      </c>
      <c r="AB510">
        <v>29.967099999999999</v>
      </c>
      <c r="AC510" s="31">
        <v>49.4</v>
      </c>
      <c r="AD510" s="32">
        <v>546</v>
      </c>
      <c r="AE510">
        <v>0.3748163454588832</v>
      </c>
      <c r="AF510">
        <v>15.50428820417056</v>
      </c>
    </row>
    <row r="511" spans="1:32" x14ac:dyDescent="0.35">
      <c r="A511" s="2">
        <v>44776</v>
      </c>
      <c r="B511" t="s">
        <v>18</v>
      </c>
      <c r="C511" t="s">
        <v>196</v>
      </c>
      <c r="D511" t="s">
        <v>109</v>
      </c>
      <c r="E511" t="s">
        <v>21</v>
      </c>
      <c r="F511">
        <v>14</v>
      </c>
      <c r="G511" t="s">
        <v>33</v>
      </c>
      <c r="H511" t="s">
        <v>114</v>
      </c>
      <c r="I511" t="s">
        <v>447</v>
      </c>
      <c r="J511" t="s">
        <v>447</v>
      </c>
      <c r="K511" t="s">
        <v>134</v>
      </c>
      <c r="L511" s="1">
        <v>0.86099999999999999</v>
      </c>
      <c r="M511">
        <v>3.14</v>
      </c>
      <c r="N511" s="1">
        <v>-0.314</v>
      </c>
      <c r="O511" t="s">
        <v>202</v>
      </c>
      <c r="P511">
        <v>0.85399999999999998</v>
      </c>
      <c r="Q511" s="1">
        <v>7.0000000000000062E-3</v>
      </c>
      <c r="R511">
        <v>9.42</v>
      </c>
      <c r="S511" s="42">
        <v>-0.94199999999999995</v>
      </c>
      <c r="T511" s="1">
        <v>-0.62799999999999989</v>
      </c>
      <c r="U511">
        <v>60.45</v>
      </c>
      <c r="V511" s="21">
        <v>2868.5489625000005</v>
      </c>
      <c r="W511">
        <v>8.1967213114754172E-3</v>
      </c>
      <c r="X511">
        <v>3.2154222290766216E-7</v>
      </c>
      <c r="Y511">
        <v>9.2235960992171811E-8</v>
      </c>
      <c r="Z511" s="22">
        <v>9.2235960992171809E-2</v>
      </c>
      <c r="AA511" s="22">
        <v>0.14687254935059207</v>
      </c>
      <c r="AB511">
        <v>28.545300000000001</v>
      </c>
      <c r="AC511" s="31">
        <v>45.3</v>
      </c>
      <c r="AD511" s="32">
        <v>410</v>
      </c>
      <c r="AE511">
        <v>0.32154222290766216</v>
      </c>
      <c r="AF511">
        <v>15.665264505802318</v>
      </c>
    </row>
    <row r="512" spans="1:32" x14ac:dyDescent="0.35">
      <c r="A512" s="2">
        <v>44748</v>
      </c>
      <c r="B512" t="s">
        <v>18</v>
      </c>
      <c r="C512" t="s">
        <v>155</v>
      </c>
      <c r="D512" t="s">
        <v>45</v>
      </c>
      <c r="E512" t="s">
        <v>46</v>
      </c>
      <c r="F512">
        <v>9</v>
      </c>
      <c r="G512" t="s">
        <v>94</v>
      </c>
      <c r="H512" t="s">
        <v>36</v>
      </c>
      <c r="I512" t="s">
        <v>411</v>
      </c>
      <c r="J512" t="s">
        <v>491</v>
      </c>
      <c r="K512" t="s">
        <v>171</v>
      </c>
      <c r="L512" s="1">
        <v>0.90700000000000003</v>
      </c>
      <c r="M512">
        <v>6.69</v>
      </c>
      <c r="N512" s="1">
        <v>-0.66900000000000004</v>
      </c>
      <c r="O512" t="s">
        <v>112</v>
      </c>
      <c r="P512">
        <v>0.92100000000000004</v>
      </c>
      <c r="Q512" s="1">
        <v>-1.4000000000000012E-2</v>
      </c>
      <c r="R512">
        <v>22.45</v>
      </c>
      <c r="S512" s="42">
        <v>-2.2450000000000001</v>
      </c>
      <c r="T512" s="1">
        <v>-1.5760000000000001</v>
      </c>
      <c r="U512">
        <v>37.450000000000003</v>
      </c>
      <c r="V512" s="21">
        <v>1100.9644625000003</v>
      </c>
      <c r="W512">
        <v>1.5435501653803762E-2</v>
      </c>
      <c r="X512">
        <v>7.0083535564642723E-7</v>
      </c>
      <c r="Y512">
        <v>7.7159482063026528E-8</v>
      </c>
      <c r="Z512" s="22">
        <v>7.715948206302653E-2</v>
      </c>
      <c r="AA512" s="22">
        <v>4.8959062222732566E-2</v>
      </c>
      <c r="AB512">
        <v>33.4651</v>
      </c>
      <c r="AC512" s="31">
        <v>30</v>
      </c>
      <c r="AD512" s="32">
        <v>350</v>
      </c>
      <c r="AE512">
        <v>0.70083535564642718</v>
      </c>
      <c r="AF512" s="48">
        <v>7.6280448717948737</v>
      </c>
    </row>
    <row r="513" spans="1:32" x14ac:dyDescent="0.35">
      <c r="A513" s="2">
        <v>44776</v>
      </c>
      <c r="B513" t="s">
        <v>18</v>
      </c>
      <c r="C513" t="s">
        <v>196</v>
      </c>
      <c r="D513" t="s">
        <v>133</v>
      </c>
      <c r="E513" t="s">
        <v>46</v>
      </c>
      <c r="F513">
        <v>7</v>
      </c>
      <c r="G513" t="s">
        <v>22</v>
      </c>
      <c r="H513" t="s">
        <v>93</v>
      </c>
      <c r="I513" t="s">
        <v>474</v>
      </c>
      <c r="J513" t="s">
        <v>474</v>
      </c>
      <c r="K513" t="s">
        <v>199</v>
      </c>
      <c r="L513" s="1">
        <v>0.71499999999999997</v>
      </c>
      <c r="M513">
        <v>6.84</v>
      </c>
      <c r="N513" s="1">
        <v>-0.68399999999999994</v>
      </c>
      <c r="O513" t="s">
        <v>200</v>
      </c>
      <c r="P513">
        <v>0.72899999999999998</v>
      </c>
      <c r="Q513" s="1">
        <v>-1.4000000000000012E-2</v>
      </c>
      <c r="R513">
        <v>22.34</v>
      </c>
      <c r="S513" s="42">
        <v>-2.234</v>
      </c>
      <c r="T513" s="1">
        <v>-1.55</v>
      </c>
      <c r="U513">
        <v>30.6</v>
      </c>
      <c r="V513" s="21">
        <v>735.04260000000011</v>
      </c>
      <c r="W513">
        <v>1.9580419580419599E-2</v>
      </c>
      <c r="X513">
        <v>9.3924704168617346E-7</v>
      </c>
      <c r="Y513">
        <v>6.9038658756331353E-8</v>
      </c>
      <c r="Z513" s="22">
        <v>6.9038658756331348E-2</v>
      </c>
      <c r="AA513" s="22">
        <v>4.4541070165375063E-2</v>
      </c>
      <c r="AB513">
        <v>28.545300000000001</v>
      </c>
      <c r="AC513" s="34">
        <v>27</v>
      </c>
      <c r="AD513" s="35">
        <v>244</v>
      </c>
      <c r="AE513">
        <v>0.93924704168617346</v>
      </c>
      <c r="AF513">
        <v>8.0311143168665637</v>
      </c>
    </row>
    <row r="514" spans="1:32" x14ac:dyDescent="0.35">
      <c r="A514" s="2">
        <v>44778</v>
      </c>
      <c r="B514" s="6" t="s">
        <v>18</v>
      </c>
      <c r="C514" s="6" t="s">
        <v>196</v>
      </c>
      <c r="D514" t="s">
        <v>45</v>
      </c>
      <c r="E514" t="s">
        <v>46</v>
      </c>
      <c r="F514">
        <v>12</v>
      </c>
      <c r="G514" t="s">
        <v>22</v>
      </c>
      <c r="H514" t="s">
        <v>44</v>
      </c>
      <c r="I514" t="s">
        <v>434</v>
      </c>
      <c r="J514" t="s">
        <v>434</v>
      </c>
      <c r="K514" t="s">
        <v>171</v>
      </c>
      <c r="L514" s="1">
        <v>0.626</v>
      </c>
      <c r="M514">
        <v>5.23</v>
      </c>
      <c r="N514" s="1">
        <v>-0.52300000000000002</v>
      </c>
      <c r="O514" s="6" t="s">
        <v>175</v>
      </c>
      <c r="P514">
        <v>0.61299999999999999</v>
      </c>
      <c r="Q514" s="1">
        <v>1.3000000000000012E-2</v>
      </c>
      <c r="R514">
        <v>21.54</v>
      </c>
      <c r="S514" s="42">
        <v>-2.1539999999999999</v>
      </c>
      <c r="T514" s="1">
        <v>-1.6309999999999998</v>
      </c>
      <c r="U514">
        <v>28.85</v>
      </c>
      <c r="V514" s="21">
        <v>653.37316250000015</v>
      </c>
      <c r="W514">
        <v>2.1207177814029383E-2</v>
      </c>
      <c r="X514">
        <v>1.0362090570603425E-6</v>
      </c>
      <c r="Y514">
        <v>6.7703118862265907E-8</v>
      </c>
      <c r="Z514" s="22">
        <v>6.7703118862265904E-2</v>
      </c>
      <c r="AA514" s="22">
        <v>4.151018936987487E-2</v>
      </c>
      <c r="AB514">
        <v>33.254899999999999</v>
      </c>
      <c r="AC514" s="31">
        <v>13.9</v>
      </c>
      <c r="AD514" s="32">
        <v>342</v>
      </c>
      <c r="AE514">
        <v>1.0362090570603424</v>
      </c>
      <c r="AF514">
        <v>8.7075468826202727</v>
      </c>
    </row>
    <row r="515" spans="1:32" x14ac:dyDescent="0.35">
      <c r="A515" s="2">
        <v>44748</v>
      </c>
      <c r="B515" t="s">
        <v>18</v>
      </c>
      <c r="C515" t="s">
        <v>155</v>
      </c>
      <c r="D515" t="s">
        <v>86</v>
      </c>
      <c r="E515" t="s">
        <v>46</v>
      </c>
      <c r="F515">
        <v>1</v>
      </c>
      <c r="G515" t="s">
        <v>25</v>
      </c>
      <c r="H515" t="s">
        <v>93</v>
      </c>
      <c r="I515" t="s">
        <v>409</v>
      </c>
      <c r="J515" t="s">
        <v>409</v>
      </c>
      <c r="K515" t="s">
        <v>165</v>
      </c>
      <c r="L515" s="1">
        <v>0.85299999999999998</v>
      </c>
      <c r="M515">
        <v>19.63</v>
      </c>
      <c r="N515" s="1">
        <v>-1.9629999999999999</v>
      </c>
      <c r="O515" t="s">
        <v>168</v>
      </c>
      <c r="P515">
        <v>0.86399999999999999</v>
      </c>
      <c r="Q515" s="1">
        <v>-1.100000000000001E-2</v>
      </c>
      <c r="R515">
        <v>26.87</v>
      </c>
      <c r="S515" s="42">
        <v>-2.6870000000000003</v>
      </c>
      <c r="T515" s="1">
        <v>-0.72400000000000042</v>
      </c>
      <c r="U515">
        <v>37.549999999999997</v>
      </c>
      <c r="V515" s="21">
        <v>1106.8519624999999</v>
      </c>
      <c r="W515">
        <v>1.2895662368112557E-2</v>
      </c>
      <c r="X515">
        <v>5.6169828704668262E-7</v>
      </c>
      <c r="Y515">
        <v>6.2171685135050898E-8</v>
      </c>
      <c r="Z515" s="22">
        <v>6.2171685135050898E-2</v>
      </c>
      <c r="AA515" s="22">
        <v>8.5872493280456985E-2</v>
      </c>
      <c r="AB515">
        <v>33.4651</v>
      </c>
      <c r="AC515" s="37">
        <v>19.8</v>
      </c>
      <c r="AD515" s="35">
        <v>320</v>
      </c>
      <c r="AE515">
        <v>0.56169828704668257</v>
      </c>
      <c r="AF515">
        <v>10.517788461538462</v>
      </c>
    </row>
    <row r="516" spans="1:32" x14ac:dyDescent="0.35">
      <c r="A516" s="2">
        <v>44764</v>
      </c>
      <c r="B516" t="s">
        <v>18</v>
      </c>
      <c r="C516" t="s">
        <v>181</v>
      </c>
      <c r="D516" t="s">
        <v>133</v>
      </c>
      <c r="E516" t="s">
        <v>46</v>
      </c>
      <c r="F516">
        <v>1</v>
      </c>
      <c r="G516" t="s">
        <v>22</v>
      </c>
      <c r="H516" t="s">
        <v>93</v>
      </c>
      <c r="I516" t="s">
        <v>474</v>
      </c>
      <c r="J516" t="s">
        <v>474</v>
      </c>
      <c r="K516" t="s">
        <v>191</v>
      </c>
      <c r="L516" s="1">
        <v>0.80400000000000005</v>
      </c>
      <c r="N516" s="1" t="s">
        <v>103</v>
      </c>
      <c r="O516" t="s">
        <v>189</v>
      </c>
      <c r="P516">
        <v>0.79</v>
      </c>
      <c r="Q516" s="1">
        <v>1.4000000000000012E-2</v>
      </c>
      <c r="S516" s="42" t="s">
        <v>103</v>
      </c>
      <c r="T516" s="1" t="s">
        <v>103</v>
      </c>
      <c r="U516">
        <v>30.6</v>
      </c>
      <c r="V516" s="21">
        <v>735.04260000000011</v>
      </c>
      <c r="W516">
        <v>1.7721518987341787E-2</v>
      </c>
      <c r="X516">
        <v>8.3071418028836318E-7</v>
      </c>
      <c r="Y516">
        <v>6.1061031093602739E-8</v>
      </c>
      <c r="Z516" s="22">
        <v>6.1061031093602738E-2</v>
      </c>
      <c r="AA516" s="22" t="s">
        <v>103</v>
      </c>
      <c r="AB516">
        <v>34.764699999999998</v>
      </c>
      <c r="AC516" s="34">
        <v>27</v>
      </c>
      <c r="AD516" s="35">
        <v>244</v>
      </c>
      <c r="AE516">
        <v>0.83071418028836319</v>
      </c>
      <c r="AF516">
        <v>6.5184028628141686</v>
      </c>
    </row>
    <row r="517" spans="1:32" x14ac:dyDescent="0.35">
      <c r="A517" s="2">
        <v>44791</v>
      </c>
      <c r="B517" s="6" t="s">
        <v>18</v>
      </c>
      <c r="C517" s="6" t="s">
        <v>214</v>
      </c>
      <c r="D517" t="s">
        <v>123</v>
      </c>
      <c r="E517" t="s">
        <v>21</v>
      </c>
      <c r="F517">
        <v>2</v>
      </c>
      <c r="G517" t="s">
        <v>26</v>
      </c>
      <c r="H517" t="s">
        <v>92</v>
      </c>
      <c r="I517" t="s">
        <v>463</v>
      </c>
      <c r="J517" t="s">
        <v>463</v>
      </c>
      <c r="K517" t="s">
        <v>222</v>
      </c>
      <c r="L517" s="1">
        <v>0.751</v>
      </c>
      <c r="M517">
        <v>7.76</v>
      </c>
      <c r="N517" s="1">
        <v>-0.77600000000000002</v>
      </c>
      <c r="O517" t="s">
        <v>223</v>
      </c>
      <c r="P517">
        <v>0.74299999999999999</v>
      </c>
      <c r="Q517" s="1">
        <v>8.0000000000000071E-3</v>
      </c>
      <c r="R517">
        <v>11.45</v>
      </c>
      <c r="S517" s="42">
        <v>-1.145</v>
      </c>
      <c r="T517" s="1">
        <v>-0.36899999999999999</v>
      </c>
      <c r="U517">
        <v>39.85</v>
      </c>
      <c r="V517" s="21">
        <v>1246.5976625000001</v>
      </c>
      <c r="W517">
        <v>1.0767160161507413E-2</v>
      </c>
      <c r="X517">
        <v>4.4984562972436526E-7</v>
      </c>
      <c r="Y517">
        <v>5.6077651050023429E-8</v>
      </c>
      <c r="Z517" s="22">
        <v>5.6077651050023429E-2</v>
      </c>
      <c r="AA517" s="22">
        <v>0.15197195406510414</v>
      </c>
      <c r="AB517">
        <v>28.894600000000001</v>
      </c>
      <c r="AC517" s="31">
        <v>37.4</v>
      </c>
      <c r="AD517" s="32">
        <v>677</v>
      </c>
      <c r="AE517">
        <v>0.44984562972436526</v>
      </c>
      <c r="AF517">
        <v>11.347959829038007</v>
      </c>
    </row>
    <row r="518" spans="1:32" x14ac:dyDescent="0.35">
      <c r="A518" s="2">
        <v>44750</v>
      </c>
      <c r="B518" t="s">
        <v>18</v>
      </c>
      <c r="C518" t="s">
        <v>155</v>
      </c>
      <c r="D518" t="s">
        <v>123</v>
      </c>
      <c r="E518" t="s">
        <v>21</v>
      </c>
      <c r="F518">
        <v>1</v>
      </c>
      <c r="G518" t="s">
        <v>26</v>
      </c>
      <c r="H518" t="s">
        <v>92</v>
      </c>
      <c r="I518" t="s">
        <v>463</v>
      </c>
      <c r="J518" t="s">
        <v>463</v>
      </c>
      <c r="K518" t="s">
        <v>134</v>
      </c>
      <c r="L518" s="1">
        <v>0.76800000000000002</v>
      </c>
      <c r="M518">
        <v>4.96</v>
      </c>
      <c r="N518" s="1">
        <v>-0.496</v>
      </c>
      <c r="O518" t="s">
        <v>179</v>
      </c>
      <c r="P518">
        <v>0.76</v>
      </c>
      <c r="Q518" s="1">
        <v>8.0000000000000071E-3</v>
      </c>
      <c r="R518">
        <v>19.010000000000002</v>
      </c>
      <c r="S518" s="42">
        <v>-1.9010000000000002</v>
      </c>
      <c r="T518" s="1">
        <v>-1.4050000000000002</v>
      </c>
      <c r="U518">
        <v>39.85</v>
      </c>
      <c r="V518" s="21">
        <v>1246.5976625000001</v>
      </c>
      <c r="W518">
        <v>1.0526315789473693E-2</v>
      </c>
      <c r="X518">
        <v>4.3749108066280374E-7</v>
      </c>
      <c r="Y518">
        <v>5.4537535851885012E-8</v>
      </c>
      <c r="Z518" s="22">
        <v>5.4537535851885012E-2</v>
      </c>
      <c r="AA518" s="22">
        <v>3.8816751496003561E-2</v>
      </c>
      <c r="AB518">
        <v>33.388599999999997</v>
      </c>
      <c r="AC518" s="31">
        <v>37.4</v>
      </c>
      <c r="AD518" s="32">
        <v>677</v>
      </c>
      <c r="AE518">
        <v>0.43749108066280373</v>
      </c>
      <c r="AF518">
        <v>10.019670781892938</v>
      </c>
    </row>
    <row r="519" spans="1:32" x14ac:dyDescent="0.35">
      <c r="A519" s="2">
        <v>44764</v>
      </c>
      <c r="B519" t="s">
        <v>18</v>
      </c>
      <c r="C519" t="s">
        <v>181</v>
      </c>
      <c r="D519" t="s">
        <v>109</v>
      </c>
      <c r="E519" t="s">
        <v>21</v>
      </c>
      <c r="F519">
        <v>12</v>
      </c>
      <c r="G519" t="s">
        <v>43</v>
      </c>
      <c r="H519" t="s">
        <v>76</v>
      </c>
      <c r="I519" t="s">
        <v>453</v>
      </c>
      <c r="J519" t="s">
        <v>453</v>
      </c>
      <c r="K519" t="s">
        <v>193</v>
      </c>
      <c r="L519" s="1">
        <v>1.161</v>
      </c>
      <c r="M519">
        <v>7.68</v>
      </c>
      <c r="N519" s="1">
        <v>-0.76800000000000002</v>
      </c>
      <c r="O519" t="s">
        <v>163</v>
      </c>
      <c r="P519">
        <v>1.163</v>
      </c>
      <c r="Q519" s="1">
        <v>-2.0000000000000018E-3</v>
      </c>
      <c r="R519">
        <v>10.45</v>
      </c>
      <c r="S519" s="42">
        <v>-1.0449999999999999</v>
      </c>
      <c r="T519" s="1">
        <v>-0.27699999999999991</v>
      </c>
      <c r="U519">
        <v>79.099999999999994</v>
      </c>
      <c r="V519" s="21">
        <v>4911.5958499999997</v>
      </c>
      <c r="W519">
        <v>1.7226528854435846E-3</v>
      </c>
      <c r="X519">
        <v>4.7130974939247305E-8</v>
      </c>
      <c r="Y519">
        <v>2.3148830091806106E-8</v>
      </c>
      <c r="Z519" s="22">
        <v>2.3148830091806107E-2</v>
      </c>
      <c r="AA519" s="22">
        <v>8.3569783724931818E-2</v>
      </c>
      <c r="AB519">
        <v>34.764699999999998</v>
      </c>
      <c r="AC519" s="31">
        <v>75</v>
      </c>
      <c r="AD519" s="32">
        <v>640</v>
      </c>
      <c r="AE519">
        <v>4.7130974939247304E-2</v>
      </c>
      <c r="AF519">
        <v>12.394095238095241</v>
      </c>
    </row>
    <row r="520" spans="1:32" x14ac:dyDescent="0.35">
      <c r="A520" s="2">
        <v>44723</v>
      </c>
      <c r="B520" t="s">
        <v>18</v>
      </c>
      <c r="C520" t="s">
        <v>19</v>
      </c>
      <c r="D520" t="s">
        <v>133</v>
      </c>
      <c r="E520" t="s">
        <v>46</v>
      </c>
      <c r="F520">
        <v>2</v>
      </c>
      <c r="G520" t="s">
        <v>37</v>
      </c>
      <c r="H520" t="s">
        <v>98</v>
      </c>
      <c r="I520" t="s">
        <v>482</v>
      </c>
      <c r="J520" t="s">
        <v>482</v>
      </c>
      <c r="K520" t="s">
        <v>134</v>
      </c>
      <c r="L520" s="1">
        <v>0.70799999999999996</v>
      </c>
      <c r="M520">
        <v>6.04</v>
      </c>
      <c r="N520" s="1">
        <v>-0.60399999999999998</v>
      </c>
      <c r="O520" t="s">
        <v>135</v>
      </c>
      <c r="P520">
        <v>0.71</v>
      </c>
      <c r="Q520" s="1">
        <v>-2.0000000000000018E-3</v>
      </c>
      <c r="R520">
        <v>15.71</v>
      </c>
      <c r="S520" s="42">
        <v>-1.5710000000000002</v>
      </c>
      <c r="T520" s="1">
        <v>-0.96700000000000019</v>
      </c>
      <c r="U520">
        <v>57.95</v>
      </c>
      <c r="V520" s="21">
        <v>2636.1889625000003</v>
      </c>
      <c r="W520">
        <v>2.8248587570621495E-3</v>
      </c>
      <c r="X520">
        <v>8.66410976779867E-8</v>
      </c>
      <c r="Y520">
        <v>2.2840230539759293E-8</v>
      </c>
      <c r="Z520" s="22">
        <v>2.2840230539759292E-2</v>
      </c>
      <c r="AA520" s="22">
        <v>2.361967997906855E-2</v>
      </c>
      <c r="AB520">
        <v>31.959900000000001</v>
      </c>
      <c r="AC520" s="34">
        <v>51.9</v>
      </c>
      <c r="AD520" s="35">
        <v>645</v>
      </c>
      <c r="AE520">
        <v>8.6641097677986695E-2</v>
      </c>
      <c r="AF520">
        <v>10.416666666666666</v>
      </c>
    </row>
    <row r="521" spans="1:32" x14ac:dyDescent="0.35">
      <c r="A521" s="2">
        <v>44733</v>
      </c>
      <c r="B521" t="s">
        <v>18</v>
      </c>
      <c r="C521" t="s">
        <v>141</v>
      </c>
      <c r="D521" t="s">
        <v>133</v>
      </c>
      <c r="E521" t="s">
        <v>46</v>
      </c>
      <c r="F521">
        <v>11</v>
      </c>
      <c r="G521" t="s">
        <v>22</v>
      </c>
      <c r="H521" t="s">
        <v>93</v>
      </c>
      <c r="I521" t="s">
        <v>474</v>
      </c>
      <c r="J521" t="s">
        <v>474</v>
      </c>
      <c r="K521" t="s">
        <v>143</v>
      </c>
      <c r="L521" s="1">
        <v>0.72499999999999998</v>
      </c>
      <c r="M521">
        <v>10.73</v>
      </c>
      <c r="N521" s="1">
        <v>-1.073</v>
      </c>
      <c r="O521" t="s">
        <v>144</v>
      </c>
      <c r="P521">
        <v>0.72</v>
      </c>
      <c r="Q521" s="1">
        <v>5.0000000000000044E-3</v>
      </c>
      <c r="R521">
        <v>21.32</v>
      </c>
      <c r="S521" s="42">
        <v>-2.1320000000000001</v>
      </c>
      <c r="T521" s="1">
        <v>-1.0590000000000002</v>
      </c>
      <c r="U521">
        <v>30.6</v>
      </c>
      <c r="V521" s="21">
        <v>735.04260000000011</v>
      </c>
      <c r="W521">
        <v>6.944444444444451E-3</v>
      </c>
      <c r="X521">
        <v>2.6218191642376052E-7</v>
      </c>
      <c r="Y521">
        <v>1.9271487752110366E-8</v>
      </c>
      <c r="Z521" s="22">
        <v>1.9271487752110367E-2</v>
      </c>
      <c r="AA521" s="22">
        <v>1.8197816574230752E-2</v>
      </c>
      <c r="AB521">
        <v>30.972899999999999</v>
      </c>
      <c r="AC521" s="34">
        <v>27</v>
      </c>
      <c r="AD521" s="35">
        <v>244</v>
      </c>
      <c r="AE521">
        <v>0.26218191642376054</v>
      </c>
      <c r="AF521">
        <v>8.9642857142857135</v>
      </c>
    </row>
    <row r="522" spans="1:32" x14ac:dyDescent="0.35">
      <c r="A522" s="2">
        <v>44790</v>
      </c>
      <c r="B522" s="6" t="s">
        <v>18</v>
      </c>
      <c r="C522" s="6" t="s">
        <v>214</v>
      </c>
      <c r="D522" t="s">
        <v>133</v>
      </c>
      <c r="E522" t="s">
        <v>46</v>
      </c>
      <c r="F522">
        <v>4</v>
      </c>
      <c r="G522" t="s">
        <v>25</v>
      </c>
      <c r="H522" t="s">
        <v>116</v>
      </c>
      <c r="I522" t="s">
        <v>484</v>
      </c>
      <c r="J522" t="s">
        <v>484</v>
      </c>
      <c r="K522" t="s">
        <v>216</v>
      </c>
      <c r="L522" s="1">
        <v>0.79</v>
      </c>
      <c r="M522">
        <v>21.22</v>
      </c>
      <c r="N522" s="1">
        <v>-2.1219999999999999</v>
      </c>
      <c r="O522" s="6" t="s">
        <v>217</v>
      </c>
      <c r="P522">
        <v>0.78700000000000003</v>
      </c>
      <c r="Q522" s="1">
        <v>3.0000000000000027E-3</v>
      </c>
      <c r="R522">
        <v>24.53</v>
      </c>
      <c r="S522" s="42">
        <v>-2.4530000000000003</v>
      </c>
      <c r="T522" s="1">
        <v>-0.33100000000000041</v>
      </c>
      <c r="U522">
        <v>34.14</v>
      </c>
      <c r="V522" s="21">
        <v>914.94858600000009</v>
      </c>
      <c r="W522">
        <v>3.8119440914866614E-3</v>
      </c>
      <c r="X522">
        <v>1.2529632422057211E-7</v>
      </c>
      <c r="Y522">
        <v>1.1463969467661001E-8</v>
      </c>
      <c r="Z522" s="22">
        <v>1.1463969467661001E-2</v>
      </c>
      <c r="AA522" s="22">
        <v>3.4634348844897245E-2</v>
      </c>
      <c r="AB522">
        <v>32.178800000000003</v>
      </c>
      <c r="AC522" s="37">
        <v>20</v>
      </c>
      <c r="AD522" s="39">
        <v>384</v>
      </c>
      <c r="AE522">
        <v>0.1252963242205721</v>
      </c>
      <c r="AF522">
        <v>7.6209545755722603</v>
      </c>
    </row>
    <row r="523" spans="1:32" x14ac:dyDescent="0.35">
      <c r="A523" s="2">
        <v>44735</v>
      </c>
      <c r="B523" t="s">
        <v>18</v>
      </c>
      <c r="C523" t="s">
        <v>141</v>
      </c>
      <c r="D523" t="s">
        <v>86</v>
      </c>
      <c r="E523" t="s">
        <v>46</v>
      </c>
      <c r="F523">
        <v>3</v>
      </c>
      <c r="G523" t="s">
        <v>25</v>
      </c>
      <c r="H523" t="s">
        <v>93</v>
      </c>
      <c r="I523" t="s">
        <v>409</v>
      </c>
      <c r="J523" t="s">
        <v>409</v>
      </c>
      <c r="K523" t="s">
        <v>152</v>
      </c>
      <c r="L523" s="1">
        <v>0.85499999999999998</v>
      </c>
      <c r="M523">
        <v>12.75</v>
      </c>
      <c r="N523" s="1">
        <v>-1.2749999999999999</v>
      </c>
      <c r="O523" t="s">
        <v>146</v>
      </c>
      <c r="P523">
        <v>0.85699999999999998</v>
      </c>
      <c r="Q523" s="1">
        <v>-2.0000000000000018E-3</v>
      </c>
      <c r="S523" s="42" t="s">
        <v>103</v>
      </c>
      <c r="T523" s="1" t="s">
        <v>103</v>
      </c>
      <c r="U523">
        <v>37.549999999999997</v>
      </c>
      <c r="V523" s="21">
        <v>1106.8519624999999</v>
      </c>
      <c r="W523">
        <v>2.3391812865497098E-3</v>
      </c>
      <c r="X523">
        <v>6.8685426420101547E-8</v>
      </c>
      <c r="Y523">
        <v>7.602459902823874E-9</v>
      </c>
      <c r="Z523" s="22">
        <v>7.6024599028238745E-3</v>
      </c>
      <c r="AA523" s="22" t="s">
        <v>103</v>
      </c>
      <c r="AB523">
        <v>33.261499999999998</v>
      </c>
      <c r="AC523" s="37">
        <v>19.8</v>
      </c>
      <c r="AD523" s="35">
        <v>320</v>
      </c>
      <c r="AE523">
        <v>6.8685426420101545E-2</v>
      </c>
      <c r="AF523">
        <v>11.388095238095239</v>
      </c>
    </row>
    <row r="524" spans="1:32" x14ac:dyDescent="0.35">
      <c r="A524" s="2">
        <v>44776</v>
      </c>
      <c r="B524" t="s">
        <v>18</v>
      </c>
      <c r="C524" t="s">
        <v>196</v>
      </c>
      <c r="D524" t="s">
        <v>133</v>
      </c>
      <c r="E524" t="s">
        <v>21</v>
      </c>
      <c r="F524">
        <v>6</v>
      </c>
      <c r="G524" t="s">
        <v>26</v>
      </c>
      <c r="H524" t="s">
        <v>82</v>
      </c>
      <c r="I524" t="s">
        <v>479</v>
      </c>
      <c r="J524" t="s">
        <v>479</v>
      </c>
      <c r="K524" t="s">
        <v>199</v>
      </c>
      <c r="L524" s="1">
        <v>0.71599999999999997</v>
      </c>
      <c r="M524">
        <v>5.97</v>
      </c>
      <c r="N524" s="1">
        <v>-0.59699999999999998</v>
      </c>
      <c r="O524" t="s">
        <v>200</v>
      </c>
      <c r="P524">
        <v>0.71699999999999997</v>
      </c>
      <c r="Q524" s="1">
        <v>-1.0000000000000009E-3</v>
      </c>
      <c r="R524">
        <v>13.34</v>
      </c>
      <c r="S524" s="42">
        <v>-1.3340000000000001</v>
      </c>
      <c r="T524" s="1">
        <v>-0.7370000000000001</v>
      </c>
      <c r="U524">
        <v>38.4</v>
      </c>
      <c r="V524" s="21">
        <v>1157.5296000000001</v>
      </c>
      <c r="W524">
        <v>1.3966480446927388E-3</v>
      </c>
      <c r="X524">
        <v>3.6403993733052065E-8</v>
      </c>
      <c r="Y524">
        <v>4.213870030422226E-9</v>
      </c>
      <c r="Z524" s="22">
        <v>4.2138700304222261E-3</v>
      </c>
      <c r="AA524" s="22">
        <v>5.7175984130559366E-3</v>
      </c>
      <c r="AB524">
        <v>28.545300000000001</v>
      </c>
      <c r="AC524" s="34">
        <v>31</v>
      </c>
      <c r="AD524" s="35">
        <v>390</v>
      </c>
      <c r="AE524">
        <v>3.6403993733052066E-2</v>
      </c>
      <c r="AF524">
        <v>8.0311143168665637</v>
      </c>
    </row>
    <row r="525" spans="1:32" x14ac:dyDescent="0.35">
      <c r="A525" s="2">
        <v>44750</v>
      </c>
      <c r="B525" t="s">
        <v>18</v>
      </c>
      <c r="C525" t="s">
        <v>155</v>
      </c>
      <c r="D525" t="s">
        <v>133</v>
      </c>
      <c r="E525" t="s">
        <v>21</v>
      </c>
      <c r="F525">
        <v>5</v>
      </c>
      <c r="G525" t="s">
        <v>26</v>
      </c>
      <c r="H525" t="s">
        <v>82</v>
      </c>
      <c r="I525" t="s">
        <v>479</v>
      </c>
      <c r="J525" t="s">
        <v>479</v>
      </c>
      <c r="K525" t="s">
        <v>177</v>
      </c>
      <c r="L525" s="1">
        <v>0.753</v>
      </c>
      <c r="M525">
        <v>21.23</v>
      </c>
      <c r="N525" s="1">
        <v>-2.1230000000000002</v>
      </c>
      <c r="O525" t="s">
        <v>178</v>
      </c>
      <c r="P525">
        <v>0.752</v>
      </c>
      <c r="Q525" s="1">
        <v>1.0000000000000009E-3</v>
      </c>
      <c r="R525">
        <v>20.23</v>
      </c>
      <c r="S525" s="42">
        <v>-2.0230000000000001</v>
      </c>
      <c r="T525" s="1">
        <v>0.10000000000000009</v>
      </c>
      <c r="U525">
        <v>38.4</v>
      </c>
      <c r="V525" s="21">
        <v>1157.5296000000001</v>
      </c>
      <c r="W525">
        <v>1.3297872340425545E-3</v>
      </c>
      <c r="X525">
        <v>3.4270686141099928E-8</v>
      </c>
      <c r="Y525">
        <v>3.9669333620632947E-9</v>
      </c>
      <c r="Z525" s="22">
        <v>3.9669333620632949E-3</v>
      </c>
      <c r="AA525" s="22">
        <v>3.9669333620632914E-2</v>
      </c>
      <c r="AB525">
        <v>33.388599999999997</v>
      </c>
      <c r="AC525" s="34">
        <v>31</v>
      </c>
      <c r="AD525" s="35">
        <v>390</v>
      </c>
      <c r="AE525">
        <v>3.4270686141099925E-2</v>
      </c>
      <c r="AF525">
        <v>6.9702991452991538</v>
      </c>
    </row>
    <row r="526" spans="1:32" x14ac:dyDescent="0.35">
      <c r="A526" s="2">
        <v>44735</v>
      </c>
      <c r="B526" t="s">
        <v>18</v>
      </c>
      <c r="C526" t="s">
        <v>141</v>
      </c>
      <c r="D526" t="s">
        <v>86</v>
      </c>
      <c r="E526" t="s">
        <v>46</v>
      </c>
      <c r="F526">
        <v>1</v>
      </c>
      <c r="G526" t="s">
        <v>30</v>
      </c>
      <c r="H526" t="s">
        <v>90</v>
      </c>
      <c r="I526" t="s">
        <v>400</v>
      </c>
      <c r="J526" t="s">
        <v>400</v>
      </c>
      <c r="K526" t="s">
        <v>152</v>
      </c>
      <c r="L526" s="1">
        <v>0.84399999999999997</v>
      </c>
      <c r="M526">
        <v>6.94</v>
      </c>
      <c r="N526" s="1">
        <v>-0.69400000000000006</v>
      </c>
      <c r="O526" t="s">
        <v>146</v>
      </c>
      <c r="P526">
        <v>0.84399999999999997</v>
      </c>
      <c r="Q526" s="1">
        <v>0</v>
      </c>
      <c r="S526" s="42" t="s">
        <v>103</v>
      </c>
      <c r="T526" s="1" t="s">
        <v>103</v>
      </c>
      <c r="U526">
        <v>83.3</v>
      </c>
      <c r="V526" s="21">
        <v>5447.0286500000002</v>
      </c>
      <c r="W526">
        <v>0</v>
      </c>
      <c r="X526">
        <v>0</v>
      </c>
      <c r="Y526">
        <v>0</v>
      </c>
      <c r="Z526" s="22">
        <v>0</v>
      </c>
      <c r="AA526" s="22" t="s">
        <v>103</v>
      </c>
      <c r="AB526">
        <v>33.261499999999998</v>
      </c>
      <c r="AC526" s="37">
        <v>57.9</v>
      </c>
      <c r="AD526" s="39">
        <v>680</v>
      </c>
      <c r="AE526">
        <v>0</v>
      </c>
      <c r="AF526">
        <v>11.388095238095239</v>
      </c>
    </row>
    <row r="527" spans="1:32" x14ac:dyDescent="0.35">
      <c r="A527" s="2">
        <v>44747</v>
      </c>
      <c r="B527" t="s">
        <v>18</v>
      </c>
      <c r="C527" t="s">
        <v>155</v>
      </c>
      <c r="D527" t="s">
        <v>86</v>
      </c>
      <c r="E527" t="s">
        <v>46</v>
      </c>
      <c r="F527">
        <v>8</v>
      </c>
      <c r="G527" t="s">
        <v>30</v>
      </c>
      <c r="H527" t="s">
        <v>90</v>
      </c>
      <c r="I527" t="s">
        <v>400</v>
      </c>
      <c r="J527" t="s">
        <v>400</v>
      </c>
      <c r="K527" t="s">
        <v>161</v>
      </c>
      <c r="L527" s="1">
        <v>0.82199999999999995</v>
      </c>
      <c r="M527">
        <v>11.67</v>
      </c>
      <c r="N527" s="1">
        <v>-1.167</v>
      </c>
      <c r="O527" t="s">
        <v>162</v>
      </c>
      <c r="P527">
        <v>0.82199999999999995</v>
      </c>
      <c r="Q527" s="1">
        <v>0</v>
      </c>
      <c r="R527">
        <v>4.63</v>
      </c>
      <c r="S527" s="42">
        <v>-0.46299999999999997</v>
      </c>
      <c r="T527" s="1">
        <v>0.70400000000000007</v>
      </c>
      <c r="U527">
        <v>83.3</v>
      </c>
      <c r="V527" s="21">
        <v>5447.0286500000002</v>
      </c>
      <c r="W527">
        <v>0</v>
      </c>
      <c r="X527">
        <v>0</v>
      </c>
      <c r="Y527">
        <v>0</v>
      </c>
      <c r="Z527" s="22">
        <v>0</v>
      </c>
      <c r="AA527" s="22">
        <v>0</v>
      </c>
      <c r="AB527">
        <v>33.278799999999997</v>
      </c>
      <c r="AC527" s="37">
        <v>57.9</v>
      </c>
      <c r="AD527" s="39">
        <v>680</v>
      </c>
      <c r="AE527">
        <v>0</v>
      </c>
      <c r="AF527">
        <v>10.527403846153845</v>
      </c>
    </row>
    <row r="528" spans="1:32" x14ac:dyDescent="0.35">
      <c r="A528" s="2">
        <v>44776</v>
      </c>
      <c r="B528" t="s">
        <v>18</v>
      </c>
      <c r="C528" t="s">
        <v>196</v>
      </c>
      <c r="D528" t="s">
        <v>123</v>
      </c>
      <c r="E528" t="s">
        <v>21</v>
      </c>
      <c r="F528">
        <v>5</v>
      </c>
      <c r="G528" t="s">
        <v>26</v>
      </c>
      <c r="H528" t="s">
        <v>92</v>
      </c>
      <c r="I528" t="s">
        <v>463</v>
      </c>
      <c r="J528" t="s">
        <v>463</v>
      </c>
      <c r="K528" t="s">
        <v>87</v>
      </c>
      <c r="L528" s="1">
        <v>0.76300000000000001</v>
      </c>
      <c r="M528">
        <v>3.28</v>
      </c>
      <c r="N528" s="1">
        <v>-0.32799999999999996</v>
      </c>
      <c r="O528" t="s">
        <v>201</v>
      </c>
      <c r="P528">
        <v>0.76300000000000001</v>
      </c>
      <c r="Q528" s="1">
        <v>0</v>
      </c>
      <c r="R528">
        <v>14.67</v>
      </c>
      <c r="S528" s="42">
        <v>-1.4670000000000001</v>
      </c>
      <c r="T528" s="1">
        <v>-1.1390000000000002</v>
      </c>
      <c r="U528">
        <v>39.85</v>
      </c>
      <c r="V528" s="21">
        <v>1246.5976625000001</v>
      </c>
      <c r="W528">
        <v>0</v>
      </c>
      <c r="X528">
        <v>0</v>
      </c>
      <c r="Y528">
        <v>0</v>
      </c>
      <c r="Z528" s="22">
        <v>0</v>
      </c>
      <c r="AA528" s="22">
        <v>0</v>
      </c>
      <c r="AB528">
        <v>28.545300000000001</v>
      </c>
      <c r="AC528" s="31">
        <v>37.4</v>
      </c>
      <c r="AD528" s="32">
        <v>677</v>
      </c>
      <c r="AE528">
        <v>0</v>
      </c>
      <c r="AF528">
        <v>11.355774909963984</v>
      </c>
    </row>
  </sheetData>
  <sortState xmlns:xlrd2="http://schemas.microsoft.com/office/spreadsheetml/2017/richdata2" ref="A2:AF529">
    <sortCondition descending="1" ref="Z1:Z529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435F-37D9-4415-AE1E-C9F4A5B366E6}">
  <dimension ref="A1:U475"/>
  <sheetViews>
    <sheetView topLeftCell="D1" workbookViewId="0">
      <selection activeCell="T4" sqref="T4"/>
    </sheetView>
  </sheetViews>
  <sheetFormatPr defaultRowHeight="14.5" x14ac:dyDescent="0.35"/>
  <cols>
    <col min="20" max="20" width="11.81640625" bestFit="1" customWidth="1"/>
  </cols>
  <sheetData>
    <row r="1" spans="1:21" x14ac:dyDescent="0.35">
      <c r="A1" t="s">
        <v>0</v>
      </c>
      <c r="B1" t="s">
        <v>1</v>
      </c>
      <c r="C1" t="s">
        <v>244</v>
      </c>
      <c r="D1" t="s">
        <v>6</v>
      </c>
      <c r="E1" t="s">
        <v>3</v>
      </c>
      <c r="F1" t="s">
        <v>7</v>
      </c>
      <c r="G1" t="s">
        <v>245</v>
      </c>
      <c r="H1" t="s">
        <v>9</v>
      </c>
      <c r="I1" t="s">
        <v>246</v>
      </c>
      <c r="J1" t="s">
        <v>247</v>
      </c>
      <c r="K1" t="s">
        <v>9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  <c r="S1" t="s">
        <v>391</v>
      </c>
      <c r="T1" t="s">
        <v>388</v>
      </c>
      <c r="U1" t="s">
        <v>389</v>
      </c>
    </row>
    <row r="2" spans="1:21" x14ac:dyDescent="0.35">
      <c r="A2" s="10">
        <v>44420</v>
      </c>
      <c r="B2" s="6" t="s">
        <v>18</v>
      </c>
      <c r="C2" s="6" t="s">
        <v>196</v>
      </c>
      <c r="D2" s="6" t="s">
        <v>39</v>
      </c>
      <c r="E2" s="6" t="s">
        <v>133</v>
      </c>
      <c r="F2" s="6" t="s">
        <v>101</v>
      </c>
      <c r="G2" s="6" t="str">
        <f t="shared" ref="G2:G65" si="0">D2&amp;E2&amp;F2</f>
        <v>BbrK1B10</v>
      </c>
      <c r="H2" s="6" t="s">
        <v>255</v>
      </c>
      <c r="I2" s="6">
        <v>0.86199999999999999</v>
      </c>
      <c r="J2" s="6">
        <v>5.5</v>
      </c>
      <c r="K2" s="6" t="s">
        <v>176</v>
      </c>
      <c r="L2" s="6">
        <v>0.63800000000000001</v>
      </c>
      <c r="M2" s="6">
        <v>17.5</v>
      </c>
      <c r="N2" s="6">
        <v>-0.55000000000000004</v>
      </c>
      <c r="O2" s="6">
        <v>-1.75</v>
      </c>
      <c r="P2" s="6">
        <v>1.2</v>
      </c>
      <c r="Q2" s="6" t="s">
        <v>103</v>
      </c>
      <c r="R2" s="6" t="s">
        <v>103</v>
      </c>
      <c r="S2">
        <f>(I2-L2)/L2</f>
        <v>0.35109717868338552</v>
      </c>
      <c r="T2">
        <f>119*10^-6*(S2^1.231)</f>
        <v>3.2807113148029926E-5</v>
      </c>
      <c r="U2" t="e">
        <f>T2*(Q2/100)</f>
        <v>#VALUE!</v>
      </c>
    </row>
    <row r="3" spans="1:21" x14ac:dyDescent="0.35">
      <c r="A3" s="10">
        <v>44420</v>
      </c>
      <c r="B3" s="6" t="s">
        <v>18</v>
      </c>
      <c r="C3" s="6" t="s">
        <v>196</v>
      </c>
      <c r="D3" s="6" t="s">
        <v>39</v>
      </c>
      <c r="E3" s="6" t="s">
        <v>133</v>
      </c>
      <c r="F3" s="6" t="s">
        <v>95</v>
      </c>
      <c r="G3" s="6" t="str">
        <f t="shared" si="0"/>
        <v>BbrK1F10</v>
      </c>
      <c r="H3" s="6" t="s">
        <v>194</v>
      </c>
      <c r="I3" s="6" t="s">
        <v>103</v>
      </c>
      <c r="J3" s="6">
        <v>4</v>
      </c>
      <c r="K3" s="6" t="s">
        <v>256</v>
      </c>
      <c r="L3" s="6">
        <v>0.55900000000000005</v>
      </c>
      <c r="M3" s="6">
        <v>12</v>
      </c>
      <c r="N3" s="6">
        <v>-0.4</v>
      </c>
      <c r="O3" s="6">
        <v>-1.2</v>
      </c>
      <c r="P3" s="6">
        <v>0.79999999999999993</v>
      </c>
      <c r="Q3">
        <v>57.132727272727273</v>
      </c>
      <c r="R3">
        <v>57.988636363636374</v>
      </c>
      <c r="S3" t="e">
        <f t="shared" ref="S3:S66" si="1">(I3-L3)/L3</f>
        <v>#VALUE!</v>
      </c>
      <c r="T3" t="e">
        <f t="shared" ref="T3:T66" si="2">119*10^-6*(S3^1.231)</f>
        <v>#VALUE!</v>
      </c>
      <c r="U3" t="e">
        <f t="shared" ref="U3:U66" si="3">T3*(Q3/100)</f>
        <v>#VALUE!</v>
      </c>
    </row>
    <row r="4" spans="1:21" x14ac:dyDescent="0.35">
      <c r="A4" s="10">
        <v>44420</v>
      </c>
      <c r="B4" s="6" t="s">
        <v>18</v>
      </c>
      <c r="C4" s="6" t="s">
        <v>196</v>
      </c>
      <c r="D4" s="6" t="s">
        <v>39</v>
      </c>
      <c r="E4" s="6" t="s">
        <v>86</v>
      </c>
      <c r="F4" s="6" t="s">
        <v>68</v>
      </c>
      <c r="G4" s="6" t="str">
        <f t="shared" si="0"/>
        <v>BbrK5G6</v>
      </c>
      <c r="H4" s="6" t="s">
        <v>204</v>
      </c>
      <c r="I4" s="6">
        <v>0.80300000000000005</v>
      </c>
      <c r="J4" s="6">
        <v>8</v>
      </c>
      <c r="K4" s="6" t="s">
        <v>139</v>
      </c>
      <c r="L4" s="6">
        <v>0.67200000000000004</v>
      </c>
      <c r="M4" s="6">
        <v>22.5</v>
      </c>
      <c r="N4" s="6">
        <v>-0.8</v>
      </c>
      <c r="O4" s="6">
        <v>-2.25</v>
      </c>
      <c r="P4" s="6">
        <v>1.45</v>
      </c>
      <c r="Q4">
        <v>28.114545454545461</v>
      </c>
      <c r="R4">
        <v>29.62988636363637</v>
      </c>
      <c r="S4">
        <f t="shared" si="1"/>
        <v>0.19494047619047619</v>
      </c>
      <c r="T4">
        <f t="shared" si="2"/>
        <v>1.5900703933417226E-5</v>
      </c>
      <c r="U4">
        <f t="shared" si="3"/>
        <v>4.4704106349532837E-6</v>
      </c>
    </row>
    <row r="5" spans="1:21" x14ac:dyDescent="0.35">
      <c r="A5" s="10">
        <v>44419</v>
      </c>
      <c r="B5" s="6" t="s">
        <v>18</v>
      </c>
      <c r="C5" s="6" t="s">
        <v>196</v>
      </c>
      <c r="D5" s="6" t="s">
        <v>39</v>
      </c>
      <c r="E5" s="6" t="s">
        <v>86</v>
      </c>
      <c r="F5" s="6" t="s">
        <v>66</v>
      </c>
      <c r="G5" s="6" t="str">
        <f t="shared" si="0"/>
        <v>BbrK5I10</v>
      </c>
      <c r="H5" s="6" t="s">
        <v>257</v>
      </c>
      <c r="I5" s="6">
        <v>0.77500000000000002</v>
      </c>
      <c r="J5" s="6">
        <v>13.5</v>
      </c>
      <c r="K5" s="6" t="s">
        <v>258</v>
      </c>
      <c r="L5" s="6">
        <v>0.67700000000000005</v>
      </c>
      <c r="M5" s="6">
        <v>18</v>
      </c>
      <c r="N5" s="6">
        <v>-1.35</v>
      </c>
      <c r="O5" s="6">
        <v>-1.8</v>
      </c>
      <c r="P5" s="6">
        <v>0.44999999999999996</v>
      </c>
      <c r="Q5">
        <v>55.020795454545464</v>
      </c>
      <c r="R5">
        <v>55.44</v>
      </c>
      <c r="S5">
        <f t="shared" si="1"/>
        <v>0.14475627769571636</v>
      </c>
      <c r="T5">
        <f t="shared" si="2"/>
        <v>1.1022791925409461E-5</v>
      </c>
      <c r="U5">
        <f t="shared" si="3"/>
        <v>6.0648277986596932E-6</v>
      </c>
    </row>
    <row r="6" spans="1:21" x14ac:dyDescent="0.35">
      <c r="A6" s="10">
        <v>44420</v>
      </c>
      <c r="B6" s="6" t="s">
        <v>18</v>
      </c>
      <c r="C6" s="6" t="s">
        <v>196</v>
      </c>
      <c r="D6" s="6" t="s">
        <v>39</v>
      </c>
      <c r="E6" s="6" t="s">
        <v>86</v>
      </c>
      <c r="F6" s="6" t="s">
        <v>66</v>
      </c>
      <c r="G6" s="6" t="str">
        <f t="shared" si="0"/>
        <v>BbrK5I10</v>
      </c>
      <c r="H6" s="6" t="s">
        <v>259</v>
      </c>
      <c r="I6" s="6">
        <v>0.76300000000000001</v>
      </c>
      <c r="J6" s="6">
        <v>6.5</v>
      </c>
      <c r="K6" s="6" t="s">
        <v>260</v>
      </c>
      <c r="L6" s="6">
        <v>0.625</v>
      </c>
      <c r="M6" s="6">
        <v>12</v>
      </c>
      <c r="N6" s="6">
        <v>-0.65</v>
      </c>
      <c r="O6" s="6">
        <v>-1.2</v>
      </c>
      <c r="P6" s="6">
        <v>0.54999999999999993</v>
      </c>
      <c r="Q6">
        <v>55.020795454545464</v>
      </c>
      <c r="R6">
        <v>55.44</v>
      </c>
      <c r="S6">
        <f t="shared" si="1"/>
        <v>0.22080000000000002</v>
      </c>
      <c r="T6">
        <f t="shared" si="2"/>
        <v>1.8535735151821737E-5</v>
      </c>
      <c r="U6">
        <f t="shared" si="3"/>
        <v>1.0198508923880121E-5</v>
      </c>
    </row>
    <row r="7" spans="1:21" x14ac:dyDescent="0.35">
      <c r="A7" s="10">
        <v>44420</v>
      </c>
      <c r="B7" s="6" t="s">
        <v>18</v>
      </c>
      <c r="C7" s="6" t="s">
        <v>196</v>
      </c>
      <c r="D7" s="6" t="s">
        <v>39</v>
      </c>
      <c r="E7" s="6" t="s">
        <v>45</v>
      </c>
      <c r="F7" s="6" t="s">
        <v>64</v>
      </c>
      <c r="G7" s="6" t="str">
        <f t="shared" si="0"/>
        <v>BbrL4A2</v>
      </c>
      <c r="H7" s="6" t="s">
        <v>229</v>
      </c>
      <c r="I7" s="6">
        <v>0.58299999999999996</v>
      </c>
      <c r="J7" s="6">
        <v>6.5</v>
      </c>
      <c r="K7" s="6" t="s">
        <v>261</v>
      </c>
      <c r="L7" s="6">
        <v>0.46400000000000002</v>
      </c>
      <c r="M7" s="6">
        <v>8</v>
      </c>
      <c r="N7" s="6">
        <v>-0.65</v>
      </c>
      <c r="O7" s="6">
        <v>-0.8</v>
      </c>
      <c r="P7" s="6">
        <v>0.15000000000000002</v>
      </c>
      <c r="Q7">
        <v>33.428977272727266</v>
      </c>
      <c r="R7">
        <v>33.428977272727266</v>
      </c>
      <c r="S7">
        <f t="shared" si="1"/>
        <v>0.25646551724137917</v>
      </c>
      <c r="T7">
        <f t="shared" si="2"/>
        <v>2.2287514401118298E-5</v>
      </c>
      <c r="U7">
        <f t="shared" si="3"/>
        <v>7.4504881238056523E-6</v>
      </c>
    </row>
    <row r="8" spans="1:21" x14ac:dyDescent="0.35">
      <c r="A8" s="10">
        <v>44419</v>
      </c>
      <c r="B8" s="6" t="s">
        <v>18</v>
      </c>
      <c r="C8" s="6" t="s">
        <v>196</v>
      </c>
      <c r="D8" s="6" t="s">
        <v>39</v>
      </c>
      <c r="E8" s="6" t="s">
        <v>45</v>
      </c>
      <c r="F8" s="6" t="s">
        <v>64</v>
      </c>
      <c r="G8" s="6" t="str">
        <f t="shared" si="0"/>
        <v>BbrL4A2</v>
      </c>
      <c r="H8" s="6" t="s">
        <v>230</v>
      </c>
      <c r="I8" s="6">
        <v>0.80200000000000005</v>
      </c>
      <c r="J8" s="6">
        <v>5.5</v>
      </c>
      <c r="K8" s="6" t="s">
        <v>189</v>
      </c>
      <c r="L8" s="6">
        <v>0.82499999999999996</v>
      </c>
      <c r="M8" s="6">
        <v>10</v>
      </c>
      <c r="N8" s="6">
        <v>-0.55000000000000004</v>
      </c>
      <c r="O8" s="6">
        <v>-1</v>
      </c>
      <c r="P8" s="6">
        <v>0.44999999999999996</v>
      </c>
      <c r="Q8">
        <v>33.428977272727266</v>
      </c>
      <c r="R8">
        <v>33.428977272727266</v>
      </c>
      <c r="S8">
        <f t="shared" si="1"/>
        <v>-2.787878787878777E-2</v>
      </c>
      <c r="T8" t="e">
        <f t="shared" si="2"/>
        <v>#NUM!</v>
      </c>
      <c r="U8" t="e">
        <f t="shared" si="3"/>
        <v>#NUM!</v>
      </c>
    </row>
    <row r="9" spans="1:21" x14ac:dyDescent="0.35">
      <c r="A9" s="10">
        <v>44420</v>
      </c>
      <c r="B9" s="6" t="s">
        <v>18</v>
      </c>
      <c r="C9" s="6" t="s">
        <v>196</v>
      </c>
      <c r="D9" s="6" t="s">
        <v>39</v>
      </c>
      <c r="E9" s="6" t="s">
        <v>45</v>
      </c>
      <c r="F9" s="6" t="s">
        <v>40</v>
      </c>
      <c r="G9" s="6" t="str">
        <f t="shared" si="0"/>
        <v>BbrL4G4</v>
      </c>
      <c r="H9" s="6" t="s">
        <v>238</v>
      </c>
      <c r="I9" s="6">
        <v>0.57199999999999995</v>
      </c>
      <c r="J9" s="6">
        <v>9</v>
      </c>
      <c r="K9" s="6" t="s">
        <v>185</v>
      </c>
      <c r="L9" s="6">
        <v>0.435</v>
      </c>
      <c r="M9" s="6">
        <v>15</v>
      </c>
      <c r="N9" s="6">
        <v>-0.9</v>
      </c>
      <c r="O9" s="6">
        <v>-1.5</v>
      </c>
      <c r="P9" s="6">
        <v>0.6</v>
      </c>
      <c r="Q9">
        <v>16.724431818181817</v>
      </c>
      <c r="R9">
        <v>17.89772727272727</v>
      </c>
      <c r="S9">
        <f t="shared" si="1"/>
        <v>0.31494252873563211</v>
      </c>
      <c r="T9">
        <f t="shared" si="2"/>
        <v>2.8699194280914918E-5</v>
      </c>
      <c r="U9">
        <f t="shared" si="3"/>
        <v>4.7997771798791513E-6</v>
      </c>
    </row>
    <row r="10" spans="1:21" x14ac:dyDescent="0.35">
      <c r="A10" s="10">
        <v>44419</v>
      </c>
      <c r="B10" s="6" t="s">
        <v>18</v>
      </c>
      <c r="C10" s="6" t="s">
        <v>196</v>
      </c>
      <c r="D10" s="6" t="s">
        <v>39</v>
      </c>
      <c r="E10" s="6" t="s">
        <v>45</v>
      </c>
      <c r="F10" s="6" t="s">
        <v>40</v>
      </c>
      <c r="G10" s="6" t="str">
        <f t="shared" si="0"/>
        <v>BbrL4G4</v>
      </c>
      <c r="H10" s="6" t="s">
        <v>188</v>
      </c>
      <c r="I10" s="6">
        <v>0.79300000000000004</v>
      </c>
      <c r="J10" s="6">
        <v>15</v>
      </c>
      <c r="K10" s="6" t="s">
        <v>261</v>
      </c>
      <c r="L10" s="6">
        <v>0.72099999999999997</v>
      </c>
      <c r="M10" s="6">
        <v>21.5</v>
      </c>
      <c r="N10" s="6">
        <v>-1.5</v>
      </c>
      <c r="O10" s="6">
        <v>-2.15</v>
      </c>
      <c r="P10" s="6">
        <v>0.64999999999999991</v>
      </c>
      <c r="Q10">
        <v>16.724431818181817</v>
      </c>
      <c r="R10">
        <v>17.89772727272727</v>
      </c>
      <c r="S10">
        <f t="shared" si="1"/>
        <v>9.9861303744798985E-2</v>
      </c>
      <c r="T10">
        <f t="shared" si="2"/>
        <v>6.9791889072498372E-6</v>
      </c>
      <c r="U10">
        <f t="shared" si="3"/>
        <v>1.1672296902551076E-6</v>
      </c>
    </row>
    <row r="11" spans="1:21" x14ac:dyDescent="0.35">
      <c r="A11" s="10">
        <v>44420</v>
      </c>
      <c r="B11" s="6" t="s">
        <v>18</v>
      </c>
      <c r="C11" s="6" t="s">
        <v>196</v>
      </c>
      <c r="D11" s="6" t="s">
        <v>28</v>
      </c>
      <c r="E11" s="6" t="s">
        <v>133</v>
      </c>
      <c r="F11" s="6" t="s">
        <v>209</v>
      </c>
      <c r="G11" s="6" t="str">
        <f t="shared" si="0"/>
        <v>DtoK1C10</v>
      </c>
      <c r="H11" s="6" t="s">
        <v>262</v>
      </c>
      <c r="I11" s="6">
        <v>0.82499999999999996</v>
      </c>
      <c r="J11" s="6">
        <v>5</v>
      </c>
      <c r="K11" s="6" t="s">
        <v>201</v>
      </c>
      <c r="L11" s="6">
        <v>0.83299999999999996</v>
      </c>
      <c r="M11" s="6">
        <v>10</v>
      </c>
      <c r="N11" s="6">
        <v>-0.5</v>
      </c>
      <c r="O11" s="6">
        <v>-1</v>
      </c>
      <c r="P11" s="6">
        <v>0.5</v>
      </c>
      <c r="Q11">
        <v>45.818181818181827</v>
      </c>
      <c r="R11">
        <v>45.818181818181827</v>
      </c>
      <c r="S11">
        <f t="shared" si="1"/>
        <v>-9.6038415366146556E-3</v>
      </c>
      <c r="T11" t="e">
        <f t="shared" si="2"/>
        <v>#NUM!</v>
      </c>
      <c r="U11" t="e">
        <f t="shared" si="3"/>
        <v>#NUM!</v>
      </c>
    </row>
    <row r="12" spans="1:21" x14ac:dyDescent="0.35">
      <c r="A12" s="10">
        <v>44420</v>
      </c>
      <c r="B12" s="6" t="s">
        <v>18</v>
      </c>
      <c r="C12" s="6" t="s">
        <v>196</v>
      </c>
      <c r="D12" s="6" t="s">
        <v>28</v>
      </c>
      <c r="E12" s="6" t="s">
        <v>133</v>
      </c>
      <c r="F12" s="6" t="s">
        <v>96</v>
      </c>
      <c r="G12" s="6" t="str">
        <f t="shared" si="0"/>
        <v>DtoK1F3</v>
      </c>
      <c r="H12" s="6" t="s">
        <v>262</v>
      </c>
      <c r="I12" s="6">
        <v>0.90300000000000002</v>
      </c>
      <c r="J12" s="6">
        <v>4.5</v>
      </c>
      <c r="K12" s="6" t="s">
        <v>201</v>
      </c>
      <c r="L12" s="6">
        <v>0.85099999999999998</v>
      </c>
      <c r="M12" s="6">
        <v>21</v>
      </c>
      <c r="N12" s="6">
        <v>-0.45</v>
      </c>
      <c r="O12" s="6">
        <v>-2.1</v>
      </c>
      <c r="P12" s="6">
        <v>1.6500000000000001</v>
      </c>
      <c r="Q12">
        <v>59.719545454545468</v>
      </c>
      <c r="R12">
        <v>60.15625</v>
      </c>
      <c r="S12">
        <f t="shared" si="1"/>
        <v>6.1104582843713333E-2</v>
      </c>
      <c r="T12">
        <f t="shared" si="2"/>
        <v>3.8124467720686173E-6</v>
      </c>
      <c r="U12">
        <f t="shared" si="3"/>
        <v>2.2767758829758691E-6</v>
      </c>
    </row>
    <row r="13" spans="1:21" x14ac:dyDescent="0.35">
      <c r="A13" s="10">
        <v>44419</v>
      </c>
      <c r="B13" s="6" t="s">
        <v>18</v>
      </c>
      <c r="C13" s="6" t="s">
        <v>196</v>
      </c>
      <c r="D13" s="6" t="s">
        <v>28</v>
      </c>
      <c r="E13" s="6" t="s">
        <v>86</v>
      </c>
      <c r="F13" s="6" t="s">
        <v>263</v>
      </c>
      <c r="G13" s="6" t="str">
        <f t="shared" si="0"/>
        <v>DtoK5B1</v>
      </c>
      <c r="H13" s="6" t="s">
        <v>257</v>
      </c>
      <c r="I13" s="6">
        <v>0.97599999999999998</v>
      </c>
      <c r="J13" s="6">
        <v>16.5</v>
      </c>
      <c r="K13" s="6" t="s">
        <v>258</v>
      </c>
      <c r="L13" s="6">
        <v>0.92900000000000005</v>
      </c>
      <c r="M13" s="6">
        <v>23.5</v>
      </c>
      <c r="N13" s="6">
        <v>-1.65</v>
      </c>
      <c r="O13" s="6">
        <v>-2.35</v>
      </c>
      <c r="P13" s="6">
        <v>0.70000000000000018</v>
      </c>
      <c r="Q13">
        <v>16.039545454545451</v>
      </c>
      <c r="R13">
        <v>16.266250000000007</v>
      </c>
      <c r="S13">
        <f t="shared" si="1"/>
        <v>5.0592034445640394E-2</v>
      </c>
      <c r="T13">
        <f t="shared" si="2"/>
        <v>3.0218442787996062E-6</v>
      </c>
      <c r="U13">
        <f t="shared" si="3"/>
        <v>4.8469008666364399E-7</v>
      </c>
    </row>
    <row r="14" spans="1:21" x14ac:dyDescent="0.35">
      <c r="A14" s="10">
        <v>44420</v>
      </c>
      <c r="B14" s="6" t="s">
        <v>18</v>
      </c>
      <c r="C14" s="6" t="s">
        <v>196</v>
      </c>
      <c r="D14" s="6" t="s">
        <v>28</v>
      </c>
      <c r="E14" s="6" t="s">
        <v>86</v>
      </c>
      <c r="F14" s="6" t="s">
        <v>263</v>
      </c>
      <c r="G14" s="6" t="str">
        <f t="shared" si="0"/>
        <v>DtoK5B1</v>
      </c>
      <c r="H14" s="6" t="s">
        <v>259</v>
      </c>
      <c r="I14" s="6">
        <v>0.97099999999999997</v>
      </c>
      <c r="J14" s="6">
        <v>11</v>
      </c>
      <c r="K14" s="6" t="s">
        <v>260</v>
      </c>
      <c r="L14" s="6">
        <v>0.92</v>
      </c>
      <c r="M14" s="6">
        <v>23</v>
      </c>
      <c r="N14" s="6">
        <v>-1.1000000000000001</v>
      </c>
      <c r="O14" s="6">
        <v>-2.2999999999999998</v>
      </c>
      <c r="P14" s="6">
        <v>1.1999999999999997</v>
      </c>
      <c r="Q14">
        <v>16.039545454545451</v>
      </c>
      <c r="R14">
        <v>16.266250000000007</v>
      </c>
      <c r="S14">
        <f t="shared" si="1"/>
        <v>5.5434782608695575E-2</v>
      </c>
      <c r="T14">
        <f t="shared" si="2"/>
        <v>3.3817619449876086E-6</v>
      </c>
      <c r="U14">
        <f t="shared" si="3"/>
        <v>5.4241924433080778E-7</v>
      </c>
    </row>
    <row r="15" spans="1:21" x14ac:dyDescent="0.35">
      <c r="A15" s="10">
        <v>44419</v>
      </c>
      <c r="B15" s="6" t="s">
        <v>18</v>
      </c>
      <c r="C15" s="6" t="s">
        <v>196</v>
      </c>
      <c r="D15" s="6" t="s">
        <v>28</v>
      </c>
      <c r="E15" s="6" t="s">
        <v>86</v>
      </c>
      <c r="F15" s="6" t="s">
        <v>63</v>
      </c>
      <c r="G15" s="6" t="str">
        <f t="shared" si="0"/>
        <v>DtoK5F7</v>
      </c>
      <c r="H15" s="6" t="s">
        <v>264</v>
      </c>
      <c r="I15" s="6">
        <v>0.88600000000000001</v>
      </c>
      <c r="J15" s="6">
        <v>9.5</v>
      </c>
      <c r="K15" s="6" t="s">
        <v>265</v>
      </c>
      <c r="L15" s="6">
        <v>0.72899999999999998</v>
      </c>
      <c r="M15" s="6">
        <v>21.5</v>
      </c>
      <c r="N15" s="6">
        <v>-0.95</v>
      </c>
      <c r="O15" s="6">
        <v>-2.15</v>
      </c>
      <c r="P15" s="6">
        <v>1.2</v>
      </c>
      <c r="Q15" s="4">
        <v>31.818181818181824</v>
      </c>
      <c r="R15" s="4">
        <v>39.203181818181818</v>
      </c>
      <c r="S15">
        <f t="shared" si="1"/>
        <v>0.21536351165980799</v>
      </c>
      <c r="T15">
        <f t="shared" si="2"/>
        <v>1.7975535874832518E-5</v>
      </c>
      <c r="U15">
        <f t="shared" si="3"/>
        <v>5.719488687446711E-6</v>
      </c>
    </row>
    <row r="16" spans="1:21" x14ac:dyDescent="0.35">
      <c r="A16" s="10">
        <v>44420</v>
      </c>
      <c r="B16" s="6" t="s">
        <v>18</v>
      </c>
      <c r="C16" s="6" t="s">
        <v>196</v>
      </c>
      <c r="D16" s="6" t="s">
        <v>28</v>
      </c>
      <c r="E16" s="6" t="s">
        <v>86</v>
      </c>
      <c r="F16" s="6" t="s">
        <v>63</v>
      </c>
      <c r="G16" s="6" t="str">
        <f t="shared" si="0"/>
        <v>DtoK5F7</v>
      </c>
      <c r="H16" s="6" t="s">
        <v>266</v>
      </c>
      <c r="I16" s="6">
        <v>0.88300000000000001</v>
      </c>
      <c r="J16" s="6">
        <v>10.5</v>
      </c>
      <c r="K16" s="6" t="s">
        <v>267</v>
      </c>
      <c r="L16" s="6">
        <v>0.77100000000000002</v>
      </c>
      <c r="M16" s="6">
        <v>13.5</v>
      </c>
      <c r="N16" s="6">
        <v>-1.05</v>
      </c>
      <c r="O16" s="6">
        <v>-1.35</v>
      </c>
      <c r="P16" s="6">
        <v>0.30000000000000004</v>
      </c>
      <c r="Q16" s="4">
        <v>31.818181818181824</v>
      </c>
      <c r="R16" s="4">
        <v>39.203181818181818</v>
      </c>
      <c r="S16">
        <f t="shared" si="1"/>
        <v>0.14526588845654992</v>
      </c>
      <c r="T16">
        <f t="shared" si="2"/>
        <v>1.1070580848161719E-5</v>
      </c>
      <c r="U16">
        <f t="shared" si="3"/>
        <v>3.5224575425969114E-6</v>
      </c>
    </row>
    <row r="17" spans="1:21" x14ac:dyDescent="0.35">
      <c r="A17" s="10">
        <v>44419</v>
      </c>
      <c r="B17" s="6" t="s">
        <v>18</v>
      </c>
      <c r="C17" s="6" t="s">
        <v>196</v>
      </c>
      <c r="D17" s="6" t="s">
        <v>28</v>
      </c>
      <c r="E17" s="6" t="s">
        <v>45</v>
      </c>
      <c r="F17" s="6" t="s">
        <v>47</v>
      </c>
      <c r="G17" s="6" t="str">
        <f t="shared" si="0"/>
        <v>DtoL4A1</v>
      </c>
      <c r="H17" s="6" t="s">
        <v>268</v>
      </c>
      <c r="I17" s="6">
        <v>0.85699999999999998</v>
      </c>
      <c r="J17" s="6">
        <v>11</v>
      </c>
      <c r="K17" s="6" t="s">
        <v>100</v>
      </c>
      <c r="L17" s="6">
        <v>0.83499999999999996</v>
      </c>
      <c r="M17" s="6">
        <v>16.5</v>
      </c>
      <c r="N17" s="6">
        <v>-1.1000000000000001</v>
      </c>
      <c r="O17" s="6">
        <v>-1.65</v>
      </c>
      <c r="P17" s="6">
        <v>0.54999999999999982</v>
      </c>
      <c r="Q17" s="4">
        <v>22.988636363636363</v>
      </c>
      <c r="R17" s="4">
        <v>31.818181818181824</v>
      </c>
      <c r="S17">
        <f t="shared" si="1"/>
        <v>2.634730538922158E-2</v>
      </c>
      <c r="T17">
        <f t="shared" si="2"/>
        <v>1.3535466557217085E-6</v>
      </c>
      <c r="U17">
        <f t="shared" si="3"/>
        <v>3.1116191869602456E-7</v>
      </c>
    </row>
    <row r="18" spans="1:21" x14ac:dyDescent="0.35">
      <c r="A18" s="10">
        <v>44420</v>
      </c>
      <c r="B18" s="6" t="s">
        <v>18</v>
      </c>
      <c r="C18" s="6" t="s">
        <v>196</v>
      </c>
      <c r="D18" s="6" t="s">
        <v>28</v>
      </c>
      <c r="E18" s="6" t="s">
        <v>45</v>
      </c>
      <c r="F18" s="6" t="s">
        <v>47</v>
      </c>
      <c r="G18" s="6" t="str">
        <f t="shared" si="0"/>
        <v>DtoL4A1</v>
      </c>
      <c r="H18" s="6" t="s">
        <v>269</v>
      </c>
      <c r="I18" s="6">
        <v>0.54</v>
      </c>
      <c r="J18" s="6">
        <v>5</v>
      </c>
      <c r="K18" s="6" t="s">
        <v>270</v>
      </c>
      <c r="L18" s="6">
        <v>0.51100000000000001</v>
      </c>
      <c r="M18" s="6">
        <v>11</v>
      </c>
      <c r="N18" s="6">
        <v>-0.5</v>
      </c>
      <c r="O18" s="6">
        <v>-1.1000000000000001</v>
      </c>
      <c r="P18" s="6">
        <v>0.60000000000000009</v>
      </c>
      <c r="Q18" s="4">
        <v>22.988636363636363</v>
      </c>
      <c r="R18" s="4">
        <v>31.818181818181824</v>
      </c>
      <c r="S18">
        <f t="shared" si="1"/>
        <v>5.6751467710371872E-2</v>
      </c>
      <c r="T18">
        <f t="shared" si="2"/>
        <v>3.4809097926370674E-6</v>
      </c>
      <c r="U18">
        <f t="shared" si="3"/>
        <v>8.0021369437554402E-7</v>
      </c>
    </row>
    <row r="19" spans="1:21" x14ac:dyDescent="0.35">
      <c r="A19" s="10">
        <v>44419</v>
      </c>
      <c r="B19" s="6" t="s">
        <v>18</v>
      </c>
      <c r="C19" s="6" t="s">
        <v>196</v>
      </c>
      <c r="D19" s="6" t="s">
        <v>28</v>
      </c>
      <c r="E19" s="6" t="s">
        <v>45</v>
      </c>
      <c r="F19" s="6" t="s">
        <v>68</v>
      </c>
      <c r="G19" s="6" t="str">
        <f t="shared" si="0"/>
        <v>DtoL4G6</v>
      </c>
      <c r="H19" s="6" t="s">
        <v>188</v>
      </c>
      <c r="I19" s="6">
        <v>0.88500000000000001</v>
      </c>
      <c r="J19" s="6">
        <v>15</v>
      </c>
      <c r="K19" s="6" t="s">
        <v>261</v>
      </c>
      <c r="L19" s="6">
        <v>0.53100000000000003</v>
      </c>
      <c r="M19" s="6">
        <v>20.5</v>
      </c>
      <c r="N19" s="6">
        <v>-1.5</v>
      </c>
      <c r="O19" s="6">
        <v>-2.0499999999999998</v>
      </c>
      <c r="P19" s="6">
        <v>0.54999999999999982</v>
      </c>
      <c r="Q19" s="4">
        <v>17.89772727272727</v>
      </c>
      <c r="R19" s="4">
        <v>17.89772727272727</v>
      </c>
      <c r="S19">
        <f t="shared" si="1"/>
        <v>0.66666666666666663</v>
      </c>
      <c r="T19">
        <f t="shared" si="2"/>
        <v>7.2240147075129622E-5</v>
      </c>
      <c r="U19">
        <f t="shared" si="3"/>
        <v>1.2929344504923765E-5</v>
      </c>
    </row>
    <row r="20" spans="1:21" x14ac:dyDescent="0.35">
      <c r="A20" s="10">
        <v>44420</v>
      </c>
      <c r="B20" s="6" t="s">
        <v>18</v>
      </c>
      <c r="C20" s="6" t="s">
        <v>196</v>
      </c>
      <c r="D20" s="6" t="s">
        <v>28</v>
      </c>
      <c r="E20" s="6" t="s">
        <v>45</v>
      </c>
      <c r="F20" s="6" t="s">
        <v>68</v>
      </c>
      <c r="G20" s="6" t="str">
        <f t="shared" si="0"/>
        <v>DtoL4G6</v>
      </c>
      <c r="H20" s="6" t="s">
        <v>238</v>
      </c>
      <c r="I20" s="6">
        <v>0.67400000000000004</v>
      </c>
      <c r="J20" s="6">
        <v>7.5</v>
      </c>
      <c r="K20" s="6" t="s">
        <v>185</v>
      </c>
      <c r="L20" s="6">
        <v>0.60499999999999998</v>
      </c>
      <c r="M20" s="6">
        <v>12</v>
      </c>
      <c r="N20" s="6">
        <v>-0.75</v>
      </c>
      <c r="O20" s="6">
        <v>-1.2</v>
      </c>
      <c r="P20" s="6">
        <v>0.44999999999999996</v>
      </c>
      <c r="Q20" s="4">
        <v>17.89772727272727</v>
      </c>
      <c r="R20" s="4">
        <v>17.89772727272727</v>
      </c>
      <c r="S20">
        <f t="shared" si="1"/>
        <v>0.11404958677685961</v>
      </c>
      <c r="T20">
        <f t="shared" si="2"/>
        <v>8.2191957893371715E-6</v>
      </c>
      <c r="U20">
        <f t="shared" si="3"/>
        <v>1.4710492463870503E-6</v>
      </c>
    </row>
    <row r="21" spans="1:21" x14ac:dyDescent="0.35">
      <c r="A21" s="10">
        <v>44420</v>
      </c>
      <c r="B21" s="6" t="s">
        <v>18</v>
      </c>
      <c r="C21" s="6" t="s">
        <v>196</v>
      </c>
      <c r="D21" s="6" t="s">
        <v>30</v>
      </c>
      <c r="E21" s="6" t="s">
        <v>133</v>
      </c>
      <c r="F21" s="6" t="s">
        <v>271</v>
      </c>
      <c r="G21" s="6" t="str">
        <f t="shared" si="0"/>
        <v>FthK1G3</v>
      </c>
      <c r="H21" s="6" t="s">
        <v>255</v>
      </c>
      <c r="I21" s="6">
        <v>0.76700000000000002</v>
      </c>
      <c r="J21" s="6">
        <v>7.5</v>
      </c>
      <c r="K21" s="6" t="s">
        <v>176</v>
      </c>
      <c r="L21" s="6">
        <v>0.79100000000000004</v>
      </c>
      <c r="M21" s="6">
        <v>11</v>
      </c>
      <c r="N21" s="6">
        <v>-0.75</v>
      </c>
      <c r="O21" s="6">
        <v>-1.1000000000000001</v>
      </c>
      <c r="P21" s="6">
        <v>0.35000000000000009</v>
      </c>
      <c r="Q21" s="4">
        <v>43.55590909090909</v>
      </c>
      <c r="R21" s="4">
        <v>43.55590909090909</v>
      </c>
      <c r="S21">
        <f t="shared" si="1"/>
        <v>-3.0341340075853377E-2</v>
      </c>
      <c r="T21" t="e">
        <f t="shared" si="2"/>
        <v>#NUM!</v>
      </c>
      <c r="U21" t="e">
        <f t="shared" si="3"/>
        <v>#NUM!</v>
      </c>
    </row>
    <row r="22" spans="1:21" x14ac:dyDescent="0.35">
      <c r="A22" s="10">
        <v>44420</v>
      </c>
      <c r="B22" s="6" t="s">
        <v>18</v>
      </c>
      <c r="C22" s="6" t="s">
        <v>196</v>
      </c>
      <c r="D22" s="6" t="s">
        <v>30</v>
      </c>
      <c r="E22" s="6" t="s">
        <v>133</v>
      </c>
      <c r="F22" s="6" t="s">
        <v>272</v>
      </c>
      <c r="G22" s="6" t="str">
        <f t="shared" si="0"/>
        <v>FthK1J6</v>
      </c>
      <c r="H22" s="6" t="s">
        <v>262</v>
      </c>
      <c r="I22" s="6">
        <v>0.77600000000000002</v>
      </c>
      <c r="J22" s="6">
        <v>4</v>
      </c>
      <c r="K22" s="6" t="s">
        <v>201</v>
      </c>
      <c r="L22" s="6">
        <v>0.80400000000000005</v>
      </c>
      <c r="M22" s="6">
        <v>8</v>
      </c>
      <c r="N22" s="6">
        <v>-0.4</v>
      </c>
      <c r="O22" s="6">
        <v>-0.8</v>
      </c>
      <c r="P22" s="6">
        <v>0.4</v>
      </c>
      <c r="Q22" s="4">
        <v>69.694545454545448</v>
      </c>
      <c r="R22" s="4">
        <v>71.590909090909079</v>
      </c>
      <c r="S22">
        <f t="shared" si="1"/>
        <v>-3.4825870646766198E-2</v>
      </c>
      <c r="T22" t="e">
        <f t="shared" si="2"/>
        <v>#NUM!</v>
      </c>
      <c r="U22" t="e">
        <f t="shared" si="3"/>
        <v>#NUM!</v>
      </c>
    </row>
    <row r="23" spans="1:21" x14ac:dyDescent="0.35">
      <c r="A23" s="10">
        <v>44420</v>
      </c>
      <c r="B23" s="6" t="s">
        <v>18</v>
      </c>
      <c r="C23" s="6" t="s">
        <v>196</v>
      </c>
      <c r="D23" s="6" t="s">
        <v>30</v>
      </c>
      <c r="E23" s="6" t="s">
        <v>86</v>
      </c>
      <c r="F23" s="6" t="s">
        <v>90</v>
      </c>
      <c r="G23" s="6" t="str">
        <f t="shared" si="0"/>
        <v>FthK5A4</v>
      </c>
      <c r="H23" s="6" t="s">
        <v>212</v>
      </c>
      <c r="I23" s="6">
        <v>0.59399999999999997</v>
      </c>
      <c r="J23" s="6">
        <v>6.5</v>
      </c>
      <c r="K23" s="6" t="s">
        <v>146</v>
      </c>
      <c r="L23" s="6">
        <v>0.54200000000000004</v>
      </c>
      <c r="M23" s="6">
        <v>10</v>
      </c>
      <c r="N23" s="6">
        <v>-0.65</v>
      </c>
      <c r="O23" s="6">
        <v>-1</v>
      </c>
      <c r="P23" s="6">
        <v>0.35</v>
      </c>
      <c r="Q23" s="4">
        <v>53.77272727272728</v>
      </c>
      <c r="R23" s="4">
        <v>49.715909090909093</v>
      </c>
      <c r="S23">
        <f t="shared" si="1"/>
        <v>9.5940959409593976E-2</v>
      </c>
      <c r="T23">
        <f t="shared" si="2"/>
        <v>6.643454358407166E-6</v>
      </c>
      <c r="U23">
        <f t="shared" si="3"/>
        <v>3.5723665936343994E-6</v>
      </c>
    </row>
    <row r="24" spans="1:21" x14ac:dyDescent="0.35">
      <c r="A24" s="10">
        <v>44419</v>
      </c>
      <c r="B24" s="6" t="s">
        <v>18</v>
      </c>
      <c r="C24" s="6" t="s">
        <v>196</v>
      </c>
      <c r="D24" s="6" t="s">
        <v>30</v>
      </c>
      <c r="E24" s="6" t="s">
        <v>86</v>
      </c>
      <c r="F24" s="6" t="s">
        <v>90</v>
      </c>
      <c r="G24" s="6" t="str">
        <f t="shared" si="0"/>
        <v>FthK5A4</v>
      </c>
      <c r="H24" s="6" t="s">
        <v>215</v>
      </c>
      <c r="I24" s="6">
        <v>0.47599999999999998</v>
      </c>
      <c r="J24" s="6">
        <v>4</v>
      </c>
      <c r="K24" s="6" t="s">
        <v>270</v>
      </c>
      <c r="L24" s="6">
        <v>0.73699999999999999</v>
      </c>
      <c r="M24" s="6">
        <v>5</v>
      </c>
      <c r="N24" s="6">
        <v>-0.4</v>
      </c>
      <c r="O24" s="6">
        <v>-0.5</v>
      </c>
      <c r="P24" s="6">
        <v>9.9999999999999978E-2</v>
      </c>
      <c r="Q24" s="4">
        <v>53.77272727272728</v>
      </c>
      <c r="R24" s="4">
        <v>49.715909090909093</v>
      </c>
      <c r="S24">
        <f t="shared" si="1"/>
        <v>-0.35413839891451832</v>
      </c>
      <c r="T24" t="e">
        <f t="shared" si="2"/>
        <v>#NUM!</v>
      </c>
      <c r="U24" t="e">
        <f t="shared" si="3"/>
        <v>#NUM!</v>
      </c>
    </row>
    <row r="25" spans="1:21" x14ac:dyDescent="0.35">
      <c r="A25" s="10">
        <v>44419</v>
      </c>
      <c r="B25" s="6" t="s">
        <v>18</v>
      </c>
      <c r="C25" s="6" t="s">
        <v>196</v>
      </c>
      <c r="D25" s="6" t="s">
        <v>30</v>
      </c>
      <c r="E25" s="6" t="s">
        <v>86</v>
      </c>
      <c r="F25" s="6" t="s">
        <v>65</v>
      </c>
      <c r="G25" s="6" t="str">
        <f t="shared" si="0"/>
        <v>FthK5C5</v>
      </c>
      <c r="H25" s="6" t="s">
        <v>215</v>
      </c>
      <c r="I25" s="6">
        <v>0.69599999999999995</v>
      </c>
      <c r="J25" s="6">
        <v>6.5</v>
      </c>
      <c r="K25" s="6" t="s">
        <v>270</v>
      </c>
      <c r="L25" s="6">
        <v>0.65600000000000003</v>
      </c>
      <c r="M25" s="6">
        <v>12</v>
      </c>
      <c r="N25" s="6">
        <v>-0.65</v>
      </c>
      <c r="O25" s="6">
        <v>-1.2</v>
      </c>
      <c r="P25" s="6">
        <v>0.54999999999999993</v>
      </c>
      <c r="Q25" s="4">
        <v>45.818181818181827</v>
      </c>
      <c r="R25" s="4">
        <v>45.818181818181827</v>
      </c>
      <c r="S25">
        <f t="shared" si="1"/>
        <v>6.0975609756097442E-2</v>
      </c>
      <c r="T25">
        <f t="shared" si="2"/>
        <v>3.8025434429904554E-6</v>
      </c>
      <c r="U25">
        <f t="shared" si="3"/>
        <v>1.742256268424718E-6</v>
      </c>
    </row>
    <row r="26" spans="1:21" x14ac:dyDescent="0.35">
      <c r="A26" s="10">
        <v>44420</v>
      </c>
      <c r="B26" s="6" t="s">
        <v>18</v>
      </c>
      <c r="C26" s="6" t="s">
        <v>196</v>
      </c>
      <c r="D26" s="6" t="s">
        <v>30</v>
      </c>
      <c r="E26" s="6" t="s">
        <v>86</v>
      </c>
      <c r="F26" s="6" t="s">
        <v>65</v>
      </c>
      <c r="G26" s="6" t="str">
        <f t="shared" si="0"/>
        <v>FthK5C5</v>
      </c>
      <c r="H26" s="6" t="s">
        <v>212</v>
      </c>
      <c r="I26" s="6">
        <v>0.57399999999999995</v>
      </c>
      <c r="J26" s="6">
        <v>8</v>
      </c>
      <c r="K26" s="6" t="s">
        <v>146</v>
      </c>
      <c r="L26" s="6">
        <v>0.65500000000000003</v>
      </c>
      <c r="M26" s="6">
        <v>12</v>
      </c>
      <c r="N26" s="6">
        <v>-0.8</v>
      </c>
      <c r="O26" s="6">
        <v>-1.2</v>
      </c>
      <c r="P26" s="6">
        <v>0.39999999999999991</v>
      </c>
      <c r="Q26" s="4">
        <v>45.818181818181827</v>
      </c>
      <c r="R26" s="4">
        <v>45.818181818181827</v>
      </c>
      <c r="S26">
        <f t="shared" si="1"/>
        <v>-0.12366412213740469</v>
      </c>
      <c r="T26" t="e">
        <f t="shared" si="2"/>
        <v>#NUM!</v>
      </c>
      <c r="U26" t="e">
        <f t="shared" si="3"/>
        <v>#NUM!</v>
      </c>
    </row>
    <row r="27" spans="1:21" x14ac:dyDescent="0.35">
      <c r="A27" s="10">
        <v>44419</v>
      </c>
      <c r="B27" s="6" t="s">
        <v>18</v>
      </c>
      <c r="C27" s="6" t="s">
        <v>196</v>
      </c>
      <c r="D27" s="6" t="s">
        <v>30</v>
      </c>
      <c r="E27" s="6" t="s">
        <v>45</v>
      </c>
      <c r="F27" s="6" t="s">
        <v>106</v>
      </c>
      <c r="G27" s="6" t="str">
        <f t="shared" si="0"/>
        <v>FthL4C7</v>
      </c>
      <c r="H27" s="6" t="s">
        <v>230</v>
      </c>
      <c r="I27" s="6">
        <v>0.752</v>
      </c>
      <c r="J27" s="6">
        <v>9.5</v>
      </c>
      <c r="K27" s="6" t="s">
        <v>189</v>
      </c>
      <c r="L27" s="6">
        <v>0.61899999999999999</v>
      </c>
      <c r="M27" s="6">
        <v>16.5</v>
      </c>
      <c r="N27" s="6">
        <v>-0.95</v>
      </c>
      <c r="O27" s="6">
        <v>-1.65</v>
      </c>
      <c r="P27" s="6">
        <v>0.7</v>
      </c>
      <c r="Q27" s="4">
        <v>38.5</v>
      </c>
      <c r="R27" s="4">
        <v>38.850795454545462</v>
      </c>
      <c r="S27">
        <f t="shared" si="1"/>
        <v>0.21486268174474962</v>
      </c>
      <c r="T27">
        <f t="shared" si="2"/>
        <v>1.7924091096342326E-5</v>
      </c>
      <c r="U27">
        <f t="shared" si="3"/>
        <v>6.9007750720917958E-6</v>
      </c>
    </row>
    <row r="28" spans="1:21" x14ac:dyDescent="0.35">
      <c r="A28" s="10">
        <v>44420</v>
      </c>
      <c r="B28" s="6" t="s">
        <v>18</v>
      </c>
      <c r="C28" s="6" t="s">
        <v>196</v>
      </c>
      <c r="D28" s="6" t="s">
        <v>30</v>
      </c>
      <c r="E28" s="6" t="s">
        <v>45</v>
      </c>
      <c r="F28" s="6" t="s">
        <v>106</v>
      </c>
      <c r="G28" s="6" t="str">
        <f t="shared" si="0"/>
        <v>FthL4C7</v>
      </c>
      <c r="H28" s="6" t="s">
        <v>229</v>
      </c>
      <c r="I28" s="6">
        <v>0.58599999999999997</v>
      </c>
      <c r="J28" s="6">
        <v>5.5</v>
      </c>
      <c r="K28" s="6" t="s">
        <v>261</v>
      </c>
      <c r="L28" s="6">
        <v>0.65500000000000003</v>
      </c>
      <c r="M28" s="6">
        <v>7</v>
      </c>
      <c r="N28" s="6">
        <v>-0.55000000000000004</v>
      </c>
      <c r="O28" s="6">
        <v>-0.7</v>
      </c>
      <c r="P28" s="6">
        <v>0.14999999999999991</v>
      </c>
      <c r="Q28" s="4">
        <v>38.5</v>
      </c>
      <c r="R28" s="4">
        <v>38.850795454545462</v>
      </c>
      <c r="S28">
        <f t="shared" si="1"/>
        <v>-0.10534351145038177</v>
      </c>
      <c r="T28" t="e">
        <f t="shared" si="2"/>
        <v>#NUM!</v>
      </c>
      <c r="U28" t="e">
        <f t="shared" si="3"/>
        <v>#NUM!</v>
      </c>
    </row>
    <row r="29" spans="1:21" x14ac:dyDescent="0.35">
      <c r="A29" s="10">
        <v>44419</v>
      </c>
      <c r="B29" s="6" t="s">
        <v>18</v>
      </c>
      <c r="C29" s="6" t="s">
        <v>196</v>
      </c>
      <c r="D29" s="6" t="s">
        <v>30</v>
      </c>
      <c r="E29" s="6" t="s">
        <v>45</v>
      </c>
      <c r="F29" s="6" t="s">
        <v>66</v>
      </c>
      <c r="G29" s="6" t="str">
        <f t="shared" si="0"/>
        <v>FthL4I10</v>
      </c>
      <c r="H29" s="6" t="s">
        <v>230</v>
      </c>
      <c r="I29" s="6">
        <v>0.76100000000000001</v>
      </c>
      <c r="J29" s="6">
        <v>6</v>
      </c>
      <c r="K29" s="6" t="s">
        <v>189</v>
      </c>
      <c r="L29" s="6">
        <v>0.80500000000000005</v>
      </c>
      <c r="M29" s="6">
        <v>7</v>
      </c>
      <c r="N29" s="6">
        <v>-0.6</v>
      </c>
      <c r="O29" s="6">
        <v>-0.7</v>
      </c>
      <c r="P29" s="6">
        <v>9.9999999999999978E-2</v>
      </c>
      <c r="Q29">
        <v>97.443181818181827</v>
      </c>
      <c r="R29">
        <v>94.678977272727252</v>
      </c>
      <c r="S29">
        <f t="shared" si="1"/>
        <v>-5.4658385093167748E-2</v>
      </c>
      <c r="T29" t="e">
        <f t="shared" si="2"/>
        <v>#NUM!</v>
      </c>
      <c r="U29" t="e">
        <f t="shared" si="3"/>
        <v>#NUM!</v>
      </c>
    </row>
    <row r="30" spans="1:21" x14ac:dyDescent="0.35">
      <c r="A30" s="10">
        <v>44420</v>
      </c>
      <c r="B30" s="6" t="s">
        <v>18</v>
      </c>
      <c r="C30" s="6" t="s">
        <v>196</v>
      </c>
      <c r="D30" s="6" t="s">
        <v>30</v>
      </c>
      <c r="E30" s="6" t="s">
        <v>45</v>
      </c>
      <c r="F30" s="6" t="s">
        <v>66</v>
      </c>
      <c r="G30" s="6" t="str">
        <f t="shared" si="0"/>
        <v>FthL4I10</v>
      </c>
      <c r="H30" s="6" t="s">
        <v>273</v>
      </c>
      <c r="I30" s="6">
        <v>0.41799999999999998</v>
      </c>
      <c r="J30" s="6">
        <v>5</v>
      </c>
      <c r="K30" s="6" t="s">
        <v>274</v>
      </c>
      <c r="L30" s="6">
        <v>0.373</v>
      </c>
      <c r="M30" s="6">
        <v>7.5</v>
      </c>
      <c r="N30" s="6">
        <v>-0.5</v>
      </c>
      <c r="O30" s="6">
        <v>-0.75</v>
      </c>
      <c r="P30" s="6">
        <v>0.25</v>
      </c>
      <c r="Q30">
        <v>97.443181818181827</v>
      </c>
      <c r="R30">
        <v>94.678977272727252</v>
      </c>
      <c r="S30">
        <f t="shared" si="1"/>
        <v>0.1206434316353887</v>
      </c>
      <c r="T30">
        <f t="shared" si="2"/>
        <v>8.8080139520316968E-6</v>
      </c>
      <c r="U30">
        <f t="shared" si="3"/>
        <v>8.5828090498490679E-6</v>
      </c>
    </row>
    <row r="31" spans="1:21" x14ac:dyDescent="0.35">
      <c r="A31" s="10">
        <v>44420</v>
      </c>
      <c r="B31" s="6" t="s">
        <v>18</v>
      </c>
      <c r="C31" s="6" t="s">
        <v>196</v>
      </c>
      <c r="D31" s="6" t="s">
        <v>37</v>
      </c>
      <c r="E31" s="6" t="s">
        <v>133</v>
      </c>
      <c r="F31" s="6" t="s">
        <v>210</v>
      </c>
      <c r="G31" s="6" t="str">
        <f t="shared" si="0"/>
        <v>PfaK1E9</v>
      </c>
      <c r="H31" s="6" t="s">
        <v>194</v>
      </c>
      <c r="I31" s="6">
        <v>0.97099999999999997</v>
      </c>
      <c r="J31" s="6">
        <v>10</v>
      </c>
      <c r="K31" s="6" t="s">
        <v>256</v>
      </c>
      <c r="L31" s="6">
        <v>0.93899999999999995</v>
      </c>
      <c r="M31" s="6">
        <v>16.5</v>
      </c>
      <c r="N31" s="6">
        <v>-1</v>
      </c>
      <c r="O31" s="6">
        <v>-1.65</v>
      </c>
      <c r="P31" s="6">
        <v>0.64999999999999991</v>
      </c>
      <c r="Q31">
        <v>14.497159090909093</v>
      </c>
      <c r="R31">
        <v>14.497159090909093</v>
      </c>
      <c r="S31">
        <f t="shared" si="1"/>
        <v>3.407880724174657E-2</v>
      </c>
      <c r="T31">
        <f t="shared" si="2"/>
        <v>1.8579552118909216E-6</v>
      </c>
      <c r="U31">
        <f t="shared" si="3"/>
        <v>2.6935072290566402E-7</v>
      </c>
    </row>
    <row r="32" spans="1:21" x14ac:dyDescent="0.35">
      <c r="A32" s="10">
        <v>44420</v>
      </c>
      <c r="B32" s="6" t="s">
        <v>18</v>
      </c>
      <c r="C32" s="6" t="s">
        <v>196</v>
      </c>
      <c r="D32" s="6" t="s">
        <v>37</v>
      </c>
      <c r="E32" s="6" t="s">
        <v>133</v>
      </c>
      <c r="F32" s="6" t="s">
        <v>98</v>
      </c>
      <c r="G32" s="6" t="str">
        <f t="shared" si="0"/>
        <v>PfaK1I6</v>
      </c>
      <c r="H32" s="6" t="s">
        <v>275</v>
      </c>
      <c r="I32" s="6">
        <v>0.86399999999999999</v>
      </c>
      <c r="J32" s="6">
        <v>7</v>
      </c>
      <c r="K32" s="6" t="s">
        <v>240</v>
      </c>
      <c r="L32" s="6">
        <v>0.72499999999999998</v>
      </c>
      <c r="M32" s="6">
        <v>19</v>
      </c>
      <c r="N32" s="6">
        <v>-0.7</v>
      </c>
      <c r="O32" s="6">
        <v>-1.9</v>
      </c>
      <c r="P32" s="6">
        <v>1.2</v>
      </c>
      <c r="Q32">
        <v>18.620795454545455</v>
      </c>
      <c r="R32">
        <v>19.110795454545453</v>
      </c>
      <c r="S32">
        <f t="shared" si="1"/>
        <v>0.19172413793103452</v>
      </c>
      <c r="T32">
        <f t="shared" si="2"/>
        <v>1.5578372866564693E-5</v>
      </c>
      <c r="U32">
        <f t="shared" si="3"/>
        <v>2.900816946629421E-6</v>
      </c>
    </row>
    <row r="33" spans="1:21" x14ac:dyDescent="0.35">
      <c r="A33" s="10">
        <v>44420</v>
      </c>
      <c r="B33" s="6" t="s">
        <v>18</v>
      </c>
      <c r="C33" s="6" t="s">
        <v>196</v>
      </c>
      <c r="D33" s="6" t="s">
        <v>37</v>
      </c>
      <c r="E33" s="6" t="s">
        <v>86</v>
      </c>
      <c r="F33" s="6" t="s">
        <v>115</v>
      </c>
      <c r="G33" s="6" t="str">
        <f t="shared" si="0"/>
        <v>PfaK5D8</v>
      </c>
      <c r="H33" s="6" t="s">
        <v>204</v>
      </c>
      <c r="I33" s="6">
        <v>0.86699999999999999</v>
      </c>
      <c r="J33" s="6">
        <v>7</v>
      </c>
      <c r="K33" s="6" t="s">
        <v>139</v>
      </c>
      <c r="L33" s="6">
        <v>0.75600000000000001</v>
      </c>
      <c r="M33" s="6">
        <v>23</v>
      </c>
      <c r="N33" s="6">
        <v>-0.7</v>
      </c>
      <c r="O33" s="6">
        <v>-2.2999999999999998</v>
      </c>
      <c r="P33" s="6">
        <v>1.5999999999999999</v>
      </c>
      <c r="Q33">
        <v>27.22443181818182</v>
      </c>
      <c r="R33">
        <v>38.5</v>
      </c>
      <c r="S33">
        <f t="shared" si="1"/>
        <v>0.1468253968253968</v>
      </c>
      <c r="T33">
        <f t="shared" si="2"/>
        <v>1.1217064522466264E-5</v>
      </c>
      <c r="U33">
        <f t="shared" si="3"/>
        <v>3.0537820829202902E-6</v>
      </c>
    </row>
    <row r="34" spans="1:21" x14ac:dyDescent="0.35">
      <c r="A34" s="10">
        <v>44419</v>
      </c>
      <c r="B34" s="6" t="s">
        <v>18</v>
      </c>
      <c r="C34" s="6" t="s">
        <v>196</v>
      </c>
      <c r="D34" s="6" t="s">
        <v>37</v>
      </c>
      <c r="E34" s="6" t="s">
        <v>86</v>
      </c>
      <c r="F34" s="6" t="s">
        <v>96</v>
      </c>
      <c r="G34" s="6" t="str">
        <f t="shared" si="0"/>
        <v>PfaK5F3</v>
      </c>
      <c r="H34" s="6" t="s">
        <v>276</v>
      </c>
      <c r="I34" s="6">
        <v>0.51200000000000001</v>
      </c>
      <c r="J34" s="6">
        <v>6.5</v>
      </c>
      <c r="K34" s="6" t="s">
        <v>274</v>
      </c>
      <c r="L34" s="6">
        <v>0.47799999999999998</v>
      </c>
      <c r="M34" s="6">
        <v>10</v>
      </c>
      <c r="N34" s="6">
        <v>-0.65</v>
      </c>
      <c r="O34" s="6">
        <v>-1</v>
      </c>
      <c r="P34" s="6">
        <v>0.35</v>
      </c>
      <c r="Q34">
        <v>45.818181818181827</v>
      </c>
      <c r="R34">
        <v>46.585000000000001</v>
      </c>
      <c r="S34">
        <f t="shared" si="1"/>
        <v>7.1129707112970772E-2</v>
      </c>
      <c r="T34">
        <f t="shared" si="2"/>
        <v>4.5964418219867533E-6</v>
      </c>
      <c r="U34">
        <f t="shared" si="3"/>
        <v>2.1060060711648402E-6</v>
      </c>
    </row>
    <row r="35" spans="1:21" x14ac:dyDescent="0.35">
      <c r="A35" s="10">
        <v>44420</v>
      </c>
      <c r="B35" s="6" t="s">
        <v>18</v>
      </c>
      <c r="C35" s="6" t="s">
        <v>196</v>
      </c>
      <c r="D35" s="6" t="s">
        <v>37</v>
      </c>
      <c r="E35" s="6" t="s">
        <v>86</v>
      </c>
      <c r="F35" s="6" t="s">
        <v>96</v>
      </c>
      <c r="G35" s="6" t="str">
        <f t="shared" si="0"/>
        <v>PfaK5F3</v>
      </c>
      <c r="H35" s="6" t="s">
        <v>204</v>
      </c>
      <c r="I35" s="6">
        <v>0.85</v>
      </c>
      <c r="J35" s="6">
        <v>8</v>
      </c>
      <c r="K35" s="6" t="s">
        <v>139</v>
      </c>
      <c r="L35" s="6">
        <v>0.73299999999999998</v>
      </c>
      <c r="M35" s="6">
        <v>12</v>
      </c>
      <c r="N35" s="6">
        <v>-0.8</v>
      </c>
      <c r="O35" s="6">
        <v>-1.2</v>
      </c>
      <c r="P35" s="6">
        <v>0.39999999999999991</v>
      </c>
      <c r="Q35">
        <v>45.818181818181827</v>
      </c>
      <c r="R35">
        <v>46.585000000000001</v>
      </c>
      <c r="S35">
        <f t="shared" si="1"/>
        <v>0.15961800818553887</v>
      </c>
      <c r="T35">
        <f t="shared" si="2"/>
        <v>1.2431993214613854E-5</v>
      </c>
      <c r="U35">
        <f t="shared" si="3"/>
        <v>5.6961132546958032E-6</v>
      </c>
    </row>
    <row r="36" spans="1:21" x14ac:dyDescent="0.35">
      <c r="A36" s="10">
        <v>44419</v>
      </c>
      <c r="B36" s="6" t="s">
        <v>18</v>
      </c>
      <c r="C36" s="6" t="s">
        <v>196</v>
      </c>
      <c r="D36" s="6" t="s">
        <v>37</v>
      </c>
      <c r="E36" s="6" t="s">
        <v>45</v>
      </c>
      <c r="F36" s="6" t="s">
        <v>101</v>
      </c>
      <c r="G36" s="6" t="str">
        <f t="shared" si="0"/>
        <v>PfaL4B10</v>
      </c>
      <c r="H36" s="6" t="s">
        <v>268</v>
      </c>
      <c r="I36" s="6">
        <v>0.81100000000000005</v>
      </c>
      <c r="J36" s="6">
        <v>13</v>
      </c>
      <c r="K36" s="6" t="s">
        <v>100</v>
      </c>
      <c r="L36" s="6">
        <v>0.73399999999999999</v>
      </c>
      <c r="M36" s="6">
        <v>20.5</v>
      </c>
      <c r="N36" s="6">
        <v>-1.3</v>
      </c>
      <c r="O36" s="6">
        <v>-2.0499999999999998</v>
      </c>
      <c r="P36" s="6">
        <v>0.74999999999999978</v>
      </c>
      <c r="Q36">
        <v>27.816250000000004</v>
      </c>
      <c r="R36">
        <v>28.715909090909093</v>
      </c>
      <c r="S36">
        <f t="shared" si="1"/>
        <v>0.10490463215258865</v>
      </c>
      <c r="T36">
        <f t="shared" si="2"/>
        <v>7.415581192672906E-6</v>
      </c>
      <c r="U36">
        <f t="shared" si="3"/>
        <v>2.0627366035068773E-6</v>
      </c>
    </row>
    <row r="37" spans="1:21" x14ac:dyDescent="0.35">
      <c r="A37" s="10">
        <v>44420</v>
      </c>
      <c r="B37" s="6" t="s">
        <v>18</v>
      </c>
      <c r="C37" s="6" t="s">
        <v>196</v>
      </c>
      <c r="D37" s="6" t="s">
        <v>37</v>
      </c>
      <c r="E37" s="6" t="s">
        <v>45</v>
      </c>
      <c r="F37" s="6" t="s">
        <v>101</v>
      </c>
      <c r="G37" s="6" t="str">
        <f t="shared" si="0"/>
        <v>PfaL4B10</v>
      </c>
      <c r="H37" s="6" t="s">
        <v>269</v>
      </c>
      <c r="I37" s="6">
        <v>0.64200000000000002</v>
      </c>
      <c r="J37" s="6">
        <v>12.5</v>
      </c>
      <c r="K37" s="6" t="s">
        <v>270</v>
      </c>
      <c r="L37" s="6">
        <v>0.53900000000000003</v>
      </c>
      <c r="M37" s="6">
        <v>8</v>
      </c>
      <c r="N37" s="6">
        <v>-1.25</v>
      </c>
      <c r="O37" s="6">
        <v>-0.8</v>
      </c>
      <c r="P37" s="6">
        <v>-0.44999999999999996</v>
      </c>
      <c r="Q37">
        <v>27.816250000000004</v>
      </c>
      <c r="R37">
        <v>28.715909090909093</v>
      </c>
      <c r="S37">
        <f t="shared" si="1"/>
        <v>0.19109461966604818</v>
      </c>
      <c r="T37">
        <f t="shared" si="2"/>
        <v>1.5515429956596246E-5</v>
      </c>
      <c r="U37">
        <f t="shared" si="3"/>
        <v>4.3158107853017037E-6</v>
      </c>
    </row>
    <row r="38" spans="1:21" x14ac:dyDescent="0.35">
      <c r="A38" s="10">
        <v>44419</v>
      </c>
      <c r="B38" s="6" t="s">
        <v>18</v>
      </c>
      <c r="C38" s="6" t="s">
        <v>196</v>
      </c>
      <c r="D38" s="6" t="s">
        <v>37</v>
      </c>
      <c r="E38" s="6" t="s">
        <v>45</v>
      </c>
      <c r="F38" s="6" t="s">
        <v>49</v>
      </c>
      <c r="G38" s="6" t="str">
        <f t="shared" si="0"/>
        <v>PfaL4J8</v>
      </c>
      <c r="H38" s="6" t="s">
        <v>188</v>
      </c>
      <c r="I38" s="6">
        <v>0.752</v>
      </c>
      <c r="J38" s="6">
        <v>10</v>
      </c>
      <c r="K38" s="6" t="s">
        <v>261</v>
      </c>
      <c r="L38" s="6">
        <v>0.58399999999999996</v>
      </c>
      <c r="M38" s="6">
        <v>23</v>
      </c>
      <c r="N38" s="6">
        <v>-1</v>
      </c>
      <c r="O38" s="6">
        <v>-2.2999999999999998</v>
      </c>
      <c r="P38" s="6">
        <v>1.2999999999999998</v>
      </c>
      <c r="Q38">
        <v>20.363636363636363</v>
      </c>
      <c r="R38">
        <v>21.394545454545451</v>
      </c>
      <c r="S38">
        <f t="shared" si="1"/>
        <v>0.28767123287671242</v>
      </c>
      <c r="T38">
        <f t="shared" si="2"/>
        <v>2.5671336081576118E-5</v>
      </c>
      <c r="U38">
        <f t="shared" si="3"/>
        <v>5.2276175293391368E-6</v>
      </c>
    </row>
    <row r="39" spans="1:21" x14ac:dyDescent="0.35">
      <c r="A39" s="10">
        <v>44420</v>
      </c>
      <c r="B39" s="6" t="s">
        <v>18</v>
      </c>
      <c r="C39" s="6" t="s">
        <v>196</v>
      </c>
      <c r="D39" s="6" t="s">
        <v>37</v>
      </c>
      <c r="E39" s="6" t="s">
        <v>45</v>
      </c>
      <c r="F39" s="6" t="s">
        <v>49</v>
      </c>
      <c r="G39" s="6" t="str">
        <f t="shared" si="0"/>
        <v>PfaL4J8</v>
      </c>
      <c r="H39" s="6" t="s">
        <v>238</v>
      </c>
      <c r="I39" s="6">
        <v>0.626</v>
      </c>
      <c r="J39" s="6">
        <v>11.5</v>
      </c>
      <c r="K39" s="6" t="s">
        <v>185</v>
      </c>
      <c r="L39" s="6">
        <v>0.498</v>
      </c>
      <c r="M39" s="6">
        <v>18.5</v>
      </c>
      <c r="N39" s="6">
        <v>-1.1499999999999999</v>
      </c>
      <c r="O39" s="6">
        <v>-1.85</v>
      </c>
      <c r="P39" s="6">
        <v>0.70000000000000018</v>
      </c>
      <c r="Q39">
        <v>20.363636363636363</v>
      </c>
      <c r="R39">
        <v>21.394545454545451</v>
      </c>
      <c r="S39">
        <f t="shared" si="1"/>
        <v>0.25702811244979923</v>
      </c>
      <c r="T39">
        <f t="shared" si="2"/>
        <v>2.2347714429746439E-5</v>
      </c>
      <c r="U39">
        <f t="shared" si="3"/>
        <v>4.5508073020574569E-6</v>
      </c>
    </row>
    <row r="40" spans="1:21" x14ac:dyDescent="0.35">
      <c r="A40" s="10">
        <v>44420</v>
      </c>
      <c r="B40" s="6" t="s">
        <v>18</v>
      </c>
      <c r="C40" s="6" t="s">
        <v>196</v>
      </c>
      <c r="D40" s="6" t="s">
        <v>43</v>
      </c>
      <c r="E40" s="6" t="s">
        <v>133</v>
      </c>
      <c r="F40" s="6" t="s">
        <v>277</v>
      </c>
      <c r="G40" s="6" t="str">
        <f t="shared" si="0"/>
        <v>PfuK1A9</v>
      </c>
      <c r="H40" s="6" t="s">
        <v>275</v>
      </c>
      <c r="I40" s="6">
        <v>0.9</v>
      </c>
      <c r="J40" s="6">
        <v>4</v>
      </c>
      <c r="K40" s="6" t="s">
        <v>240</v>
      </c>
      <c r="L40" s="6">
        <v>0.82799999999999996</v>
      </c>
      <c r="M40" s="6">
        <v>10</v>
      </c>
      <c r="N40" s="6">
        <v>-0.4</v>
      </c>
      <c r="O40" s="6">
        <v>-1</v>
      </c>
      <c r="P40" s="6">
        <v>0.6</v>
      </c>
      <c r="Q40">
        <v>71.590909090909079</v>
      </c>
      <c r="R40">
        <v>71.590909090909079</v>
      </c>
      <c r="S40">
        <f t="shared" si="1"/>
        <v>8.6956521739130516E-2</v>
      </c>
      <c r="T40">
        <f t="shared" si="2"/>
        <v>5.8861038462058909E-6</v>
      </c>
      <c r="U40">
        <f t="shared" si="3"/>
        <v>4.2139152535337626E-6</v>
      </c>
    </row>
    <row r="41" spans="1:21" x14ac:dyDescent="0.35">
      <c r="A41" s="10">
        <v>44420</v>
      </c>
      <c r="B41" s="6" t="s">
        <v>18</v>
      </c>
      <c r="C41" s="6" t="s">
        <v>196</v>
      </c>
      <c r="D41" s="6" t="s">
        <v>43</v>
      </c>
      <c r="E41" s="6" t="s">
        <v>133</v>
      </c>
      <c r="F41" s="6" t="s">
        <v>278</v>
      </c>
      <c r="G41" s="6" t="str">
        <f t="shared" si="0"/>
        <v>PfuK1E7</v>
      </c>
      <c r="H41" s="6" t="s">
        <v>255</v>
      </c>
      <c r="I41" s="6">
        <v>1.0780000000000001</v>
      </c>
      <c r="J41" s="6">
        <v>4.5</v>
      </c>
      <c r="K41" s="6" t="s">
        <v>176</v>
      </c>
      <c r="L41" s="6">
        <v>0.98899999999999999</v>
      </c>
      <c r="M41" s="6">
        <v>12</v>
      </c>
      <c r="N41" s="6">
        <v>-0.45</v>
      </c>
      <c r="O41" s="6">
        <v>-1.2</v>
      </c>
      <c r="P41" s="6">
        <v>0.75</v>
      </c>
      <c r="Q41" s="6" t="s">
        <v>103</v>
      </c>
      <c r="R41" s="6" t="s">
        <v>103</v>
      </c>
      <c r="S41">
        <f t="shared" si="1"/>
        <v>8.9989888776542043E-2</v>
      </c>
      <c r="T41">
        <f t="shared" si="2"/>
        <v>6.1398735164750266E-6</v>
      </c>
      <c r="U41" t="e">
        <f t="shared" si="3"/>
        <v>#VALUE!</v>
      </c>
    </row>
    <row r="42" spans="1:21" x14ac:dyDescent="0.35">
      <c r="A42" s="10">
        <v>44419</v>
      </c>
      <c r="B42" s="6" t="s">
        <v>18</v>
      </c>
      <c r="C42" s="6" t="s">
        <v>196</v>
      </c>
      <c r="D42" s="6" t="s">
        <v>43</v>
      </c>
      <c r="E42" s="6" t="s">
        <v>86</v>
      </c>
      <c r="F42" s="6" t="s">
        <v>92</v>
      </c>
      <c r="G42" s="6" t="str">
        <f t="shared" si="0"/>
        <v>PfuK5C6</v>
      </c>
      <c r="H42" s="6" t="s">
        <v>257</v>
      </c>
      <c r="I42" s="6">
        <v>0.75600000000000001</v>
      </c>
      <c r="J42" s="6">
        <v>5.5</v>
      </c>
      <c r="K42" s="6" t="s">
        <v>258</v>
      </c>
      <c r="L42" s="6">
        <v>0.68600000000000005</v>
      </c>
      <c r="M42" s="6">
        <v>12</v>
      </c>
      <c r="N42" s="6">
        <v>-0.55000000000000004</v>
      </c>
      <c r="O42" s="6">
        <v>-1.2</v>
      </c>
      <c r="P42" s="6">
        <v>0.64999999999999991</v>
      </c>
      <c r="Q42">
        <v>110.07818181818183</v>
      </c>
      <c r="R42">
        <v>127.27272727272729</v>
      </c>
      <c r="S42">
        <f t="shared" si="1"/>
        <v>0.10204081632653053</v>
      </c>
      <c r="T42">
        <f t="shared" si="2"/>
        <v>7.1671692817511848E-6</v>
      </c>
      <c r="U42">
        <f t="shared" si="3"/>
        <v>7.8894896331829468E-6</v>
      </c>
    </row>
    <row r="43" spans="1:21" x14ac:dyDescent="0.35">
      <c r="A43" s="10">
        <v>44420</v>
      </c>
      <c r="B43" s="6" t="s">
        <v>18</v>
      </c>
      <c r="C43" s="6" t="s">
        <v>196</v>
      </c>
      <c r="D43" s="6" t="s">
        <v>43</v>
      </c>
      <c r="E43" s="6" t="s">
        <v>86</v>
      </c>
      <c r="F43" s="6" t="s">
        <v>92</v>
      </c>
      <c r="G43" s="6" t="str">
        <f t="shared" si="0"/>
        <v>PfuK5C6</v>
      </c>
      <c r="H43" s="6" t="s">
        <v>259</v>
      </c>
      <c r="I43" s="6">
        <v>0.75700000000000001</v>
      </c>
      <c r="J43" s="6">
        <v>5.5</v>
      </c>
      <c r="K43" s="6" t="s">
        <v>260</v>
      </c>
      <c r="L43" s="6">
        <v>0.66700000000000004</v>
      </c>
      <c r="M43" s="6">
        <v>10</v>
      </c>
      <c r="N43" s="6">
        <v>-0.55000000000000004</v>
      </c>
      <c r="O43" s="6">
        <v>-1</v>
      </c>
      <c r="P43" s="6">
        <v>0.44999999999999996</v>
      </c>
      <c r="Q43">
        <v>110.07818181818183</v>
      </c>
      <c r="R43">
        <v>127.27272727272729</v>
      </c>
      <c r="S43">
        <f t="shared" si="1"/>
        <v>0.13493253373313338</v>
      </c>
      <c r="T43">
        <f t="shared" si="2"/>
        <v>1.0109288460326595E-5</v>
      </c>
      <c r="U43">
        <f t="shared" si="3"/>
        <v>1.1128120931882783E-5</v>
      </c>
    </row>
    <row r="44" spans="1:21" x14ac:dyDescent="0.35">
      <c r="A44" s="10">
        <v>44419</v>
      </c>
      <c r="B44" s="6" t="s">
        <v>18</v>
      </c>
      <c r="C44" s="6" t="s">
        <v>196</v>
      </c>
      <c r="D44" s="6" t="s">
        <v>43</v>
      </c>
      <c r="E44" s="6" t="s">
        <v>86</v>
      </c>
      <c r="F44" s="6" t="s">
        <v>124</v>
      </c>
      <c r="G44" s="6" t="str">
        <f t="shared" si="0"/>
        <v>PfuK5J5</v>
      </c>
      <c r="H44" s="6" t="s">
        <v>264</v>
      </c>
      <c r="I44" s="6">
        <v>0.78300000000000003</v>
      </c>
      <c r="J44" s="6">
        <v>5</v>
      </c>
      <c r="K44" s="6" t="s">
        <v>265</v>
      </c>
      <c r="L44" s="6">
        <v>0.70099999999999996</v>
      </c>
      <c r="M44" s="6">
        <v>10.5</v>
      </c>
      <c r="N44" s="6">
        <v>-0.5</v>
      </c>
      <c r="O44" s="6">
        <v>-1.05</v>
      </c>
      <c r="P44" s="6">
        <v>0.55000000000000004</v>
      </c>
      <c r="Q44">
        <v>105.39454545454545</v>
      </c>
      <c r="R44">
        <v>108.89772727272728</v>
      </c>
      <c r="S44">
        <f t="shared" si="1"/>
        <v>0.11697574893009997</v>
      </c>
      <c r="T44">
        <f t="shared" si="2"/>
        <v>8.479552503131492E-6</v>
      </c>
      <c r="U44">
        <f t="shared" si="3"/>
        <v>8.9369858172549669E-6</v>
      </c>
    </row>
    <row r="45" spans="1:21" x14ac:dyDescent="0.35">
      <c r="A45" s="10">
        <v>44420</v>
      </c>
      <c r="B45" s="6" t="s">
        <v>18</v>
      </c>
      <c r="C45" s="6" t="s">
        <v>196</v>
      </c>
      <c r="D45" s="6" t="s">
        <v>43</v>
      </c>
      <c r="E45" s="6" t="s">
        <v>86</v>
      </c>
      <c r="F45" s="6" t="s">
        <v>124</v>
      </c>
      <c r="G45" s="6" t="str">
        <f t="shared" si="0"/>
        <v>PfuK5J5</v>
      </c>
      <c r="H45" s="6" t="s">
        <v>266</v>
      </c>
      <c r="I45" s="6">
        <v>0.77600000000000002</v>
      </c>
      <c r="J45" s="6">
        <v>4.5</v>
      </c>
      <c r="K45" s="6" t="s">
        <v>267</v>
      </c>
      <c r="L45" s="6">
        <v>0.65</v>
      </c>
      <c r="M45" s="6">
        <v>12.5</v>
      </c>
      <c r="N45" s="6">
        <v>-0.45</v>
      </c>
      <c r="O45" s="6">
        <v>-1.25</v>
      </c>
      <c r="P45" s="6">
        <v>0.8</v>
      </c>
      <c r="Q45">
        <v>105.39454545454545</v>
      </c>
      <c r="R45">
        <v>108.89772727272728</v>
      </c>
      <c r="S45">
        <f t="shared" si="1"/>
        <v>0.19384615384615383</v>
      </c>
      <c r="T45">
        <f t="shared" si="2"/>
        <v>1.5790895532886318E-5</v>
      </c>
      <c r="U45">
        <f t="shared" si="3"/>
        <v>1.6642742570087659E-5</v>
      </c>
    </row>
    <row r="46" spans="1:21" x14ac:dyDescent="0.35">
      <c r="A46" s="10">
        <v>44420</v>
      </c>
      <c r="B46" s="6" t="s">
        <v>18</v>
      </c>
      <c r="C46" s="6" t="s">
        <v>196</v>
      </c>
      <c r="D46" s="6" t="s">
        <v>43</v>
      </c>
      <c r="E46" s="6" t="s">
        <v>45</v>
      </c>
      <c r="F46" s="6" t="s">
        <v>206</v>
      </c>
      <c r="G46" s="6" t="str">
        <f t="shared" si="0"/>
        <v>PfuL4G9</v>
      </c>
      <c r="H46" s="6" t="s">
        <v>229</v>
      </c>
      <c r="I46" s="6">
        <v>0.61599999999999999</v>
      </c>
      <c r="J46" s="6">
        <v>5</v>
      </c>
      <c r="K46" s="6" t="s">
        <v>261</v>
      </c>
      <c r="L46" s="6">
        <v>0.61299999999999999</v>
      </c>
      <c r="M46" s="6">
        <v>12</v>
      </c>
      <c r="N46" s="6">
        <v>-0.5</v>
      </c>
      <c r="O46" s="6">
        <v>-1.2</v>
      </c>
      <c r="P46" s="6">
        <v>0.7</v>
      </c>
      <c r="Q46">
        <v>55.860795454545446</v>
      </c>
      <c r="R46">
        <v>55.860795454545446</v>
      </c>
      <c r="S46">
        <f t="shared" si="1"/>
        <v>4.893964110929858E-3</v>
      </c>
      <c r="T46">
        <f t="shared" si="2"/>
        <v>1.7041953729444904E-7</v>
      </c>
      <c r="U46">
        <f t="shared" si="3"/>
        <v>9.5197709142634955E-8</v>
      </c>
    </row>
    <row r="47" spans="1:21" x14ac:dyDescent="0.35">
      <c r="A47" s="10">
        <v>44420</v>
      </c>
      <c r="B47" s="6" t="s">
        <v>18</v>
      </c>
      <c r="C47" s="6" t="s">
        <v>196</v>
      </c>
      <c r="D47" s="6" t="s">
        <v>43</v>
      </c>
      <c r="E47" s="6" t="s">
        <v>45</v>
      </c>
      <c r="F47" s="6" t="s">
        <v>85</v>
      </c>
      <c r="G47" s="6" t="str">
        <f t="shared" si="0"/>
        <v>PfuL4H10</v>
      </c>
      <c r="H47" s="6" t="s">
        <v>269</v>
      </c>
      <c r="I47" s="6">
        <v>0.65500000000000003</v>
      </c>
      <c r="J47" s="6">
        <v>5</v>
      </c>
      <c r="K47" s="6" t="s">
        <v>270</v>
      </c>
      <c r="L47" s="6">
        <v>0.53900000000000003</v>
      </c>
      <c r="M47" s="6">
        <v>11</v>
      </c>
      <c r="N47" s="6">
        <v>-0.5</v>
      </c>
      <c r="O47" s="6">
        <v>-1.1000000000000001</v>
      </c>
      <c r="P47" s="6">
        <v>0.60000000000000009</v>
      </c>
      <c r="Q47">
        <v>42.079545454545453</v>
      </c>
      <c r="R47">
        <v>42.446250000000006</v>
      </c>
      <c r="S47">
        <f t="shared" si="1"/>
        <v>0.2152133580705009</v>
      </c>
      <c r="T47">
        <f t="shared" si="2"/>
        <v>1.7960109335432608E-5</v>
      </c>
      <c r="U47">
        <f t="shared" si="3"/>
        <v>7.5575323714894257E-6</v>
      </c>
    </row>
    <row r="48" spans="1:21" x14ac:dyDescent="0.35">
      <c r="A48" s="10">
        <v>44419</v>
      </c>
      <c r="B48" s="6" t="s">
        <v>18</v>
      </c>
      <c r="C48" s="6" t="s">
        <v>196</v>
      </c>
      <c r="D48" s="6" t="s">
        <v>43</v>
      </c>
      <c r="E48" s="6" t="s">
        <v>45</v>
      </c>
      <c r="F48" s="6" t="s">
        <v>85</v>
      </c>
      <c r="G48" s="6" t="str">
        <f t="shared" si="0"/>
        <v>PfuL4H10</v>
      </c>
      <c r="H48" s="6" t="s">
        <v>268</v>
      </c>
      <c r="I48" s="6">
        <v>0.873</v>
      </c>
      <c r="J48" s="6">
        <v>7</v>
      </c>
      <c r="K48" s="6" t="s">
        <v>100</v>
      </c>
      <c r="L48" s="6">
        <v>0.79300000000000004</v>
      </c>
      <c r="M48" s="6">
        <v>11</v>
      </c>
      <c r="N48" s="6">
        <v>-1.1000000000000001</v>
      </c>
      <c r="O48" s="6">
        <v>-0.7</v>
      </c>
      <c r="P48" s="6">
        <v>-0.40000000000000013</v>
      </c>
      <c r="Q48">
        <v>42.079545454545453</v>
      </c>
      <c r="R48">
        <v>42.446250000000006</v>
      </c>
      <c r="S48">
        <f t="shared" si="1"/>
        <v>0.10088272383354345</v>
      </c>
      <c r="T48">
        <f t="shared" si="2"/>
        <v>7.0671684287853004E-6</v>
      </c>
      <c r="U48">
        <f t="shared" si="3"/>
        <v>2.973832351339996E-6</v>
      </c>
    </row>
    <row r="49" spans="1:21" x14ac:dyDescent="0.35">
      <c r="A49" s="10">
        <v>44420</v>
      </c>
      <c r="B49" s="6" t="s">
        <v>18</v>
      </c>
      <c r="C49" s="6" t="s">
        <v>196</v>
      </c>
      <c r="D49" s="6" t="s">
        <v>25</v>
      </c>
      <c r="E49" s="6" t="s">
        <v>133</v>
      </c>
      <c r="F49" s="6" t="s">
        <v>140</v>
      </c>
      <c r="G49" s="6" t="str">
        <f t="shared" si="0"/>
        <v>SguK1G8</v>
      </c>
      <c r="H49" s="6" t="s">
        <v>275</v>
      </c>
      <c r="I49" s="6">
        <v>0.65800000000000003</v>
      </c>
      <c r="J49" s="6">
        <v>5.5</v>
      </c>
      <c r="K49" s="6" t="s">
        <v>240</v>
      </c>
      <c r="L49" s="6">
        <v>0.625</v>
      </c>
      <c r="M49" s="6">
        <v>15.5</v>
      </c>
      <c r="N49" s="6">
        <v>-0.55000000000000004</v>
      </c>
      <c r="O49" s="6">
        <v>-1.55</v>
      </c>
      <c r="P49" s="6">
        <v>1</v>
      </c>
      <c r="Q49">
        <v>12.230909090909092</v>
      </c>
      <c r="R49">
        <v>12.428977272727273</v>
      </c>
      <c r="S49">
        <f t="shared" si="1"/>
        <v>5.2800000000000048E-2</v>
      </c>
      <c r="T49">
        <f t="shared" si="2"/>
        <v>3.1849991445955246E-6</v>
      </c>
      <c r="U49">
        <f t="shared" si="3"/>
        <v>3.8955434992171086E-7</v>
      </c>
    </row>
    <row r="50" spans="1:21" x14ac:dyDescent="0.35">
      <c r="A50" s="10">
        <v>44419</v>
      </c>
      <c r="B50" s="6" t="s">
        <v>18</v>
      </c>
      <c r="C50" s="6" t="s">
        <v>196</v>
      </c>
      <c r="D50" s="6" t="s">
        <v>25</v>
      </c>
      <c r="E50" s="6" t="s">
        <v>133</v>
      </c>
      <c r="F50" s="6" t="s">
        <v>140</v>
      </c>
      <c r="G50" s="6" t="str">
        <f t="shared" si="0"/>
        <v>SguK1G8</v>
      </c>
      <c r="H50" s="6" t="s">
        <v>276</v>
      </c>
      <c r="I50" s="6">
        <v>0.66100000000000003</v>
      </c>
      <c r="J50" s="6">
        <v>12</v>
      </c>
      <c r="K50" s="6" t="s">
        <v>274</v>
      </c>
      <c r="L50" s="6">
        <v>0.56599999999999995</v>
      </c>
      <c r="M50" s="6">
        <v>13</v>
      </c>
      <c r="N50" s="6">
        <v>-1.2</v>
      </c>
      <c r="O50" s="6">
        <v>-1.3</v>
      </c>
      <c r="P50" s="6">
        <v>0.10000000000000009</v>
      </c>
      <c r="Q50">
        <v>12.230909090909092</v>
      </c>
      <c r="R50">
        <v>12.428977272727273</v>
      </c>
      <c r="S50">
        <f t="shared" si="1"/>
        <v>0.16784452296819805</v>
      </c>
      <c r="T50">
        <f t="shared" si="2"/>
        <v>1.3225365790828059E-5</v>
      </c>
      <c r="U50">
        <f t="shared" si="3"/>
        <v>1.6175824668163703E-6</v>
      </c>
    </row>
    <row r="51" spans="1:21" x14ac:dyDescent="0.35">
      <c r="A51" s="10">
        <v>44420</v>
      </c>
      <c r="B51" s="6" t="s">
        <v>18</v>
      </c>
      <c r="C51" s="6" t="s">
        <v>196</v>
      </c>
      <c r="D51" s="6" t="s">
        <v>25</v>
      </c>
      <c r="E51" s="6" t="s">
        <v>133</v>
      </c>
      <c r="F51" s="6" t="s">
        <v>66</v>
      </c>
      <c r="G51" s="6" t="str">
        <f t="shared" si="0"/>
        <v>SguK1I10</v>
      </c>
      <c r="H51" s="6" t="s">
        <v>194</v>
      </c>
      <c r="I51" s="6">
        <v>0.78800000000000003</v>
      </c>
      <c r="J51" s="6">
        <v>2.5</v>
      </c>
      <c r="K51" s="6" t="s">
        <v>256</v>
      </c>
      <c r="L51" s="6">
        <v>0.66200000000000003</v>
      </c>
      <c r="M51" s="6">
        <v>13.5</v>
      </c>
      <c r="N51" s="6">
        <v>-0.25</v>
      </c>
      <c r="O51" s="6">
        <v>-1.35</v>
      </c>
      <c r="P51" s="6">
        <v>1.1000000000000001</v>
      </c>
      <c r="Q51">
        <v>17.89772727272727</v>
      </c>
      <c r="R51">
        <v>17.89772727272727</v>
      </c>
      <c r="S51">
        <f t="shared" si="1"/>
        <v>0.19033232628398791</v>
      </c>
      <c r="T51">
        <f t="shared" si="2"/>
        <v>1.5439275519913361E-5</v>
      </c>
      <c r="U51">
        <f t="shared" si="3"/>
        <v>2.7632794254390389E-6</v>
      </c>
    </row>
    <row r="52" spans="1:21" x14ac:dyDescent="0.35">
      <c r="A52" s="10">
        <v>44419</v>
      </c>
      <c r="B52" s="6" t="s">
        <v>18</v>
      </c>
      <c r="C52" s="6" t="s">
        <v>196</v>
      </c>
      <c r="D52" s="6" t="s">
        <v>25</v>
      </c>
      <c r="E52" s="6" t="s">
        <v>86</v>
      </c>
      <c r="F52" s="6" t="s">
        <v>44</v>
      </c>
      <c r="G52" s="6" t="str">
        <f t="shared" si="0"/>
        <v>SguK5D10</v>
      </c>
      <c r="H52" s="6" t="s">
        <v>264</v>
      </c>
      <c r="I52" s="6">
        <v>0.73799999999999999</v>
      </c>
      <c r="J52" s="6">
        <v>21</v>
      </c>
      <c r="K52" s="6" t="s">
        <v>265</v>
      </c>
      <c r="L52" s="6">
        <v>0.68899999999999995</v>
      </c>
      <c r="M52" s="6">
        <v>23.5</v>
      </c>
      <c r="N52" s="6">
        <v>-2.1</v>
      </c>
      <c r="O52" s="6">
        <v>-2.35</v>
      </c>
      <c r="P52" s="6">
        <v>0.25</v>
      </c>
      <c r="Q52">
        <v>18.378181818181815</v>
      </c>
      <c r="R52">
        <v>19.857727272727271</v>
      </c>
      <c r="S52">
        <f t="shared" si="1"/>
        <v>7.1117561683599492E-2</v>
      </c>
      <c r="T52">
        <f t="shared" si="2"/>
        <v>4.5954756974604333E-6</v>
      </c>
      <c r="U52">
        <f t="shared" si="3"/>
        <v>8.4456487908963737E-7</v>
      </c>
    </row>
    <row r="53" spans="1:21" x14ac:dyDescent="0.35">
      <c r="A53" s="10">
        <v>44420</v>
      </c>
      <c r="B53" s="6" t="s">
        <v>18</v>
      </c>
      <c r="C53" s="6" t="s">
        <v>196</v>
      </c>
      <c r="D53" s="6" t="s">
        <v>25</v>
      </c>
      <c r="E53" s="6" t="s">
        <v>86</v>
      </c>
      <c r="F53" s="6" t="s">
        <v>44</v>
      </c>
      <c r="G53" s="6" t="str">
        <f t="shared" si="0"/>
        <v>SguK5D10</v>
      </c>
      <c r="H53" s="6" t="s">
        <v>266</v>
      </c>
      <c r="I53" s="6">
        <v>0.73699999999999999</v>
      </c>
      <c r="J53" s="6">
        <v>11</v>
      </c>
      <c r="K53" s="6" t="s">
        <v>267</v>
      </c>
      <c r="L53" s="6">
        <v>0.71199999999999997</v>
      </c>
      <c r="M53" s="6">
        <v>20</v>
      </c>
      <c r="N53" s="6">
        <v>-1.1000000000000001</v>
      </c>
      <c r="O53" s="6">
        <v>-2</v>
      </c>
      <c r="P53" s="6">
        <v>0.89999999999999991</v>
      </c>
      <c r="Q53">
        <v>18.378181818181815</v>
      </c>
      <c r="R53">
        <v>19.857727272727271</v>
      </c>
      <c r="S53">
        <f t="shared" si="1"/>
        <v>3.5112359550561828E-2</v>
      </c>
      <c r="T53">
        <f t="shared" si="2"/>
        <v>1.9275614846084509E-6</v>
      </c>
      <c r="U53">
        <f t="shared" si="3"/>
        <v>3.5425075429858581E-7</v>
      </c>
    </row>
    <row r="54" spans="1:21" x14ac:dyDescent="0.35">
      <c r="A54" s="10">
        <v>44419</v>
      </c>
      <c r="B54" s="6" t="s">
        <v>18</v>
      </c>
      <c r="C54" s="6" t="s">
        <v>196</v>
      </c>
      <c r="D54" s="6" t="s">
        <v>25</v>
      </c>
      <c r="E54" s="6" t="s">
        <v>86</v>
      </c>
      <c r="F54" s="6" t="s">
        <v>93</v>
      </c>
      <c r="G54" s="6" t="str">
        <f t="shared" si="0"/>
        <v>SguK5H9</v>
      </c>
      <c r="H54" s="6" t="s">
        <v>215</v>
      </c>
      <c r="I54" s="6">
        <v>0.81</v>
      </c>
      <c r="J54" s="6">
        <v>16.5</v>
      </c>
      <c r="K54" s="6" t="s">
        <v>270</v>
      </c>
      <c r="L54" s="6">
        <v>0.75700000000000001</v>
      </c>
      <c r="M54" s="6">
        <v>21</v>
      </c>
      <c r="N54" s="6">
        <v>-1.65</v>
      </c>
      <c r="O54" s="6">
        <v>-2.1</v>
      </c>
      <c r="P54" s="6">
        <v>0.45000000000000018</v>
      </c>
      <c r="Q54">
        <v>9.2781818181818192</v>
      </c>
      <c r="R54">
        <v>9.625</v>
      </c>
      <c r="S54">
        <f t="shared" si="1"/>
        <v>7.001321003963018E-2</v>
      </c>
      <c r="T54">
        <f t="shared" si="2"/>
        <v>4.5077884784911082E-6</v>
      </c>
      <c r="U54">
        <f t="shared" si="3"/>
        <v>4.1824081101345686E-7</v>
      </c>
    </row>
    <row r="55" spans="1:21" x14ac:dyDescent="0.35">
      <c r="A55" s="10">
        <v>44420</v>
      </c>
      <c r="B55" s="6" t="s">
        <v>18</v>
      </c>
      <c r="C55" s="6" t="s">
        <v>196</v>
      </c>
      <c r="D55" s="6" t="s">
        <v>25</v>
      </c>
      <c r="E55" s="6" t="s">
        <v>86</v>
      </c>
      <c r="F55" s="6" t="s">
        <v>93</v>
      </c>
      <c r="G55" s="6" t="str">
        <f t="shared" si="0"/>
        <v>SguK5H9</v>
      </c>
      <c r="H55" s="6" t="s">
        <v>212</v>
      </c>
      <c r="I55" s="6">
        <v>0.76100000000000001</v>
      </c>
      <c r="J55" s="6">
        <v>5</v>
      </c>
      <c r="K55" s="6" t="s">
        <v>146</v>
      </c>
      <c r="L55" s="6">
        <v>0.78300000000000003</v>
      </c>
      <c r="M55" s="6">
        <v>11</v>
      </c>
      <c r="N55" s="6">
        <v>-0.5</v>
      </c>
      <c r="O55" s="6">
        <v>-1.1000000000000001</v>
      </c>
      <c r="P55" s="6">
        <v>0.60000000000000009</v>
      </c>
      <c r="Q55">
        <v>9.2781818181818192</v>
      </c>
      <c r="R55">
        <v>9.625</v>
      </c>
      <c r="S55">
        <f t="shared" si="1"/>
        <v>-2.8097062579821225E-2</v>
      </c>
      <c r="T55" t="e">
        <f t="shared" si="2"/>
        <v>#NUM!</v>
      </c>
      <c r="U55" t="e">
        <f t="shared" si="3"/>
        <v>#NUM!</v>
      </c>
    </row>
    <row r="56" spans="1:21" x14ac:dyDescent="0.35">
      <c r="A56" s="10">
        <v>44419</v>
      </c>
      <c r="B56" s="6" t="s">
        <v>18</v>
      </c>
      <c r="C56" s="6" t="s">
        <v>196</v>
      </c>
      <c r="D56" s="6" t="s">
        <v>25</v>
      </c>
      <c r="E56" s="6" t="s">
        <v>45</v>
      </c>
      <c r="F56" s="6" t="s">
        <v>137</v>
      </c>
      <c r="G56" s="6" t="str">
        <f t="shared" si="0"/>
        <v>SguL4H1</v>
      </c>
      <c r="H56" s="6" t="s">
        <v>23</v>
      </c>
      <c r="I56" s="6">
        <v>0.60099999999999998</v>
      </c>
      <c r="J56" s="6">
        <v>6.5</v>
      </c>
      <c r="K56" s="6" t="s">
        <v>178</v>
      </c>
      <c r="L56" s="6">
        <v>0.53800000000000003</v>
      </c>
      <c r="M56" s="6">
        <v>9</v>
      </c>
      <c r="N56" s="6">
        <v>-0.65</v>
      </c>
      <c r="O56" s="6">
        <v>-0.9</v>
      </c>
      <c r="P56" s="6">
        <v>0.25</v>
      </c>
      <c r="Q56">
        <v>16.266250000000007</v>
      </c>
      <c r="R56">
        <v>16.724431818181817</v>
      </c>
      <c r="S56">
        <f t="shared" si="1"/>
        <v>0.11710037174721179</v>
      </c>
      <c r="T56">
        <f t="shared" si="2"/>
        <v>8.4906745863098487E-6</v>
      </c>
      <c r="U56">
        <f t="shared" si="3"/>
        <v>1.3811143548956264E-6</v>
      </c>
    </row>
    <row r="57" spans="1:21" x14ac:dyDescent="0.35">
      <c r="A57" s="10">
        <v>44420</v>
      </c>
      <c r="B57" s="6" t="s">
        <v>18</v>
      </c>
      <c r="C57" s="6" t="s">
        <v>196</v>
      </c>
      <c r="D57" s="6" t="s">
        <v>25</v>
      </c>
      <c r="E57" s="6" t="s">
        <v>45</v>
      </c>
      <c r="F57" s="6" t="s">
        <v>137</v>
      </c>
      <c r="G57" s="6" t="str">
        <f t="shared" si="0"/>
        <v>SguL4H1</v>
      </c>
      <c r="H57" s="6" t="s">
        <v>273</v>
      </c>
      <c r="I57" s="6">
        <v>0.57399999999999995</v>
      </c>
      <c r="J57" s="6">
        <v>9.5</v>
      </c>
      <c r="K57" s="6" t="s">
        <v>274</v>
      </c>
      <c r="L57" s="6">
        <v>0.52100000000000002</v>
      </c>
      <c r="M57" s="6">
        <v>14.5</v>
      </c>
      <c r="N57" s="6">
        <v>-0.95</v>
      </c>
      <c r="O57" s="6">
        <v>-1.45</v>
      </c>
      <c r="P57" s="6">
        <v>0.5</v>
      </c>
      <c r="Q57">
        <v>16.266250000000007</v>
      </c>
      <c r="R57">
        <v>16.724431818181817</v>
      </c>
      <c r="S57">
        <f t="shared" si="1"/>
        <v>0.10172744721689046</v>
      </c>
      <c r="T57">
        <f t="shared" si="2"/>
        <v>7.140083973636119E-6</v>
      </c>
      <c r="U57">
        <f t="shared" si="3"/>
        <v>1.1614239093615857E-6</v>
      </c>
    </row>
    <row r="58" spans="1:21" x14ac:dyDescent="0.35">
      <c r="A58" s="10">
        <v>44419</v>
      </c>
      <c r="B58" s="6" t="s">
        <v>18</v>
      </c>
      <c r="C58" s="6" t="s">
        <v>196</v>
      </c>
      <c r="D58" s="6" t="s">
        <v>25</v>
      </c>
      <c r="E58" s="6" t="s">
        <v>45</v>
      </c>
      <c r="F58" s="6" t="s">
        <v>98</v>
      </c>
      <c r="G58" s="6" t="str">
        <f t="shared" si="0"/>
        <v>SguL4I6</v>
      </c>
      <c r="H58" s="6" t="s">
        <v>276</v>
      </c>
      <c r="I58" s="6">
        <v>0.69199999999999995</v>
      </c>
      <c r="J58" s="6">
        <v>18.5</v>
      </c>
      <c r="K58" s="6" t="s">
        <v>274</v>
      </c>
      <c r="L58" s="6">
        <v>0.68400000000000005</v>
      </c>
      <c r="M58" s="6">
        <v>14.5</v>
      </c>
      <c r="N58" s="6">
        <v>-1.85</v>
      </c>
      <c r="O58" s="6">
        <v>-1.45</v>
      </c>
      <c r="P58" s="6">
        <v>-0.40000000000000013</v>
      </c>
      <c r="Q58">
        <v>6.8798863636363645</v>
      </c>
      <c r="R58">
        <v>7.330909090909091</v>
      </c>
      <c r="S58">
        <f t="shared" si="1"/>
        <v>1.1695906432748385E-2</v>
      </c>
      <c r="T58">
        <f t="shared" si="2"/>
        <v>4.9807721405452624E-7</v>
      </c>
      <c r="U58">
        <f t="shared" si="3"/>
        <v>3.4267146330117259E-8</v>
      </c>
    </row>
    <row r="59" spans="1:21" x14ac:dyDescent="0.35">
      <c r="A59" s="10">
        <v>44419</v>
      </c>
      <c r="B59" s="6" t="s">
        <v>18</v>
      </c>
      <c r="C59" s="6" t="s">
        <v>196</v>
      </c>
      <c r="D59" s="6" t="s">
        <v>25</v>
      </c>
      <c r="E59" s="6" t="s">
        <v>45</v>
      </c>
      <c r="F59" s="6" t="s">
        <v>98</v>
      </c>
      <c r="G59" s="6" t="str">
        <f t="shared" si="0"/>
        <v>SguL4I6</v>
      </c>
      <c r="H59" s="6" t="s">
        <v>23</v>
      </c>
      <c r="I59" s="6">
        <v>0.58099999999999996</v>
      </c>
      <c r="J59" s="6">
        <v>6.5</v>
      </c>
      <c r="K59" s="6" t="s">
        <v>178</v>
      </c>
      <c r="L59" s="6">
        <v>0.72899999999999998</v>
      </c>
      <c r="M59" s="6">
        <v>8.5</v>
      </c>
      <c r="N59" s="6">
        <v>-0.65</v>
      </c>
      <c r="O59" s="6">
        <v>-0.85</v>
      </c>
      <c r="P59" s="6">
        <v>0.19999999999999996</v>
      </c>
      <c r="Q59">
        <v>6.8798863636363645</v>
      </c>
      <c r="R59">
        <v>7.330909090909091</v>
      </c>
      <c r="S59">
        <f t="shared" si="1"/>
        <v>-0.20301783264746232</v>
      </c>
      <c r="T59" t="e">
        <f t="shared" si="2"/>
        <v>#NUM!</v>
      </c>
      <c r="U59" t="e">
        <f t="shared" si="3"/>
        <v>#NUM!</v>
      </c>
    </row>
    <row r="60" spans="1:21" x14ac:dyDescent="0.35">
      <c r="A60" s="10">
        <v>44420</v>
      </c>
      <c r="B60" s="6" t="s">
        <v>18</v>
      </c>
      <c r="C60" s="6" t="s">
        <v>196</v>
      </c>
      <c r="D60" s="6" t="s">
        <v>25</v>
      </c>
      <c r="E60" s="6" t="s">
        <v>45</v>
      </c>
      <c r="F60" s="6" t="s">
        <v>98</v>
      </c>
      <c r="G60" s="6" t="str">
        <f t="shared" si="0"/>
        <v>SguL4I6</v>
      </c>
      <c r="H60" s="6" t="s">
        <v>273</v>
      </c>
      <c r="I60" s="6">
        <v>0.54100000000000004</v>
      </c>
      <c r="J60" s="6">
        <v>4.5</v>
      </c>
      <c r="K60" s="6" t="s">
        <v>274</v>
      </c>
      <c r="L60" s="6">
        <v>0.502</v>
      </c>
      <c r="M60" s="6">
        <v>6.5</v>
      </c>
      <c r="N60" s="6">
        <v>-0.45</v>
      </c>
      <c r="O60" s="6">
        <v>-0.65</v>
      </c>
      <c r="P60" s="6">
        <v>0.2</v>
      </c>
      <c r="Q60">
        <v>6.8798863636363645</v>
      </c>
      <c r="R60">
        <v>7.330909090909091</v>
      </c>
      <c r="S60">
        <f t="shared" si="1"/>
        <v>7.7689243027888516E-2</v>
      </c>
      <c r="T60">
        <f t="shared" si="2"/>
        <v>5.1236707839542234E-6</v>
      </c>
      <c r="U60">
        <f t="shared" si="3"/>
        <v>3.5250272758288705E-7</v>
      </c>
    </row>
    <row r="61" spans="1:21" x14ac:dyDescent="0.35">
      <c r="A61" s="10">
        <v>44391</v>
      </c>
      <c r="B61" s="6" t="s">
        <v>18</v>
      </c>
      <c r="C61" s="6" t="s">
        <v>155</v>
      </c>
      <c r="D61" s="6" t="s">
        <v>39</v>
      </c>
      <c r="E61" s="6" t="s">
        <v>133</v>
      </c>
      <c r="F61" s="6" t="s">
        <v>101</v>
      </c>
      <c r="G61" s="6" t="str">
        <f t="shared" si="0"/>
        <v>BbrK1B10</v>
      </c>
      <c r="H61" s="6" t="s">
        <v>279</v>
      </c>
      <c r="I61" s="6">
        <v>0.79100000000000004</v>
      </c>
      <c r="J61" s="6">
        <v>5.5</v>
      </c>
      <c r="K61" s="6" t="s">
        <v>280</v>
      </c>
      <c r="L61" s="6">
        <v>0.61</v>
      </c>
      <c r="M61" s="6">
        <v>15</v>
      </c>
      <c r="N61" s="6">
        <f t="shared" ref="N61:N124" si="4">J61/-10</f>
        <v>-0.55000000000000004</v>
      </c>
      <c r="O61" s="6">
        <f t="shared" ref="O61:O81" si="5">M61/-10</f>
        <v>-1.5</v>
      </c>
      <c r="P61" s="6">
        <f t="shared" ref="P61:P124" si="6">N61-O61</f>
        <v>0.95</v>
      </c>
      <c r="Q61">
        <v>11.494318181818182</v>
      </c>
      <c r="R61">
        <v>10.437954545454543</v>
      </c>
      <c r="S61">
        <f t="shared" si="1"/>
        <v>0.29672131147540992</v>
      </c>
      <c r="T61">
        <f t="shared" si="2"/>
        <v>2.6669093879015566E-5</v>
      </c>
      <c r="U61">
        <f t="shared" si="3"/>
        <v>3.065430506661846E-6</v>
      </c>
    </row>
    <row r="62" spans="1:21" x14ac:dyDescent="0.35">
      <c r="A62" s="10">
        <v>44391</v>
      </c>
      <c r="B62" s="6" t="s">
        <v>18</v>
      </c>
      <c r="C62" s="6" t="s">
        <v>155</v>
      </c>
      <c r="D62" s="6" t="s">
        <v>39</v>
      </c>
      <c r="E62" s="6" t="s">
        <v>133</v>
      </c>
      <c r="F62" s="6" t="s">
        <v>95</v>
      </c>
      <c r="G62" s="6" t="str">
        <f t="shared" si="0"/>
        <v>BbrK1F10</v>
      </c>
      <c r="H62" s="6" t="s">
        <v>281</v>
      </c>
      <c r="I62" s="6">
        <v>0.72399999999999998</v>
      </c>
      <c r="J62" s="6">
        <v>12</v>
      </c>
      <c r="K62" s="6" t="s">
        <v>282</v>
      </c>
      <c r="L62" s="6">
        <v>0.54700000000000004</v>
      </c>
      <c r="M62" s="6">
        <v>17</v>
      </c>
      <c r="N62" s="6">
        <f t="shared" si="4"/>
        <v>-1.2</v>
      </c>
      <c r="O62" s="6">
        <f t="shared" si="5"/>
        <v>-1.7</v>
      </c>
      <c r="P62" s="6">
        <f t="shared" si="6"/>
        <v>0.5</v>
      </c>
      <c r="Q62">
        <v>57.56068181818182</v>
      </c>
      <c r="R62">
        <v>58.203806818181825</v>
      </c>
      <c r="S62">
        <f t="shared" si="1"/>
        <v>0.32358318098720279</v>
      </c>
      <c r="T62">
        <f t="shared" si="2"/>
        <v>2.9671510354950298E-5</v>
      </c>
      <c r="U62">
        <f t="shared" si="3"/>
        <v>1.7079123666061814E-5</v>
      </c>
    </row>
    <row r="63" spans="1:21" x14ac:dyDescent="0.35">
      <c r="A63" s="10">
        <v>44391</v>
      </c>
      <c r="B63" s="6" t="s">
        <v>18</v>
      </c>
      <c r="C63" s="6" t="s">
        <v>155</v>
      </c>
      <c r="D63" s="6" t="s">
        <v>39</v>
      </c>
      <c r="E63" s="6" t="s">
        <v>86</v>
      </c>
      <c r="F63" s="6" t="s">
        <v>68</v>
      </c>
      <c r="G63" s="6" t="str">
        <f t="shared" si="0"/>
        <v>BbrK5G6</v>
      </c>
      <c r="H63" s="6" t="s">
        <v>283</v>
      </c>
      <c r="I63" s="6">
        <v>0.81299999999999994</v>
      </c>
      <c r="J63" s="6">
        <v>2.5</v>
      </c>
      <c r="K63" s="6" t="s">
        <v>231</v>
      </c>
      <c r="L63" s="6">
        <v>0.747</v>
      </c>
      <c r="M63" s="6">
        <v>4</v>
      </c>
      <c r="N63" s="6">
        <f t="shared" si="4"/>
        <v>-0.25</v>
      </c>
      <c r="O63" s="6">
        <f t="shared" si="5"/>
        <v>-0.4</v>
      </c>
      <c r="P63" s="6">
        <f t="shared" si="6"/>
        <v>0.15000000000000002</v>
      </c>
      <c r="Q63">
        <v>28.415227272727279</v>
      </c>
      <c r="R63">
        <v>32.02221590909091</v>
      </c>
      <c r="S63">
        <f t="shared" si="1"/>
        <v>8.8353413654618407E-2</v>
      </c>
      <c r="T63">
        <f t="shared" si="2"/>
        <v>6.0027172256075804E-6</v>
      </c>
      <c r="U63">
        <f t="shared" si="3"/>
        <v>1.7056857421955435E-6</v>
      </c>
    </row>
    <row r="64" spans="1:21" x14ac:dyDescent="0.35">
      <c r="A64" s="10">
        <v>44391</v>
      </c>
      <c r="B64" s="6" t="s">
        <v>18</v>
      </c>
      <c r="C64" s="6" t="s">
        <v>155</v>
      </c>
      <c r="D64" s="6" t="s">
        <v>39</v>
      </c>
      <c r="E64" s="6" t="s">
        <v>86</v>
      </c>
      <c r="F64" s="6" t="s">
        <v>66</v>
      </c>
      <c r="G64" s="6" t="str">
        <f t="shared" si="0"/>
        <v>BbrK5I10</v>
      </c>
      <c r="H64" s="6" t="s">
        <v>284</v>
      </c>
      <c r="I64" s="6">
        <v>0.73099999999999998</v>
      </c>
      <c r="J64" s="6">
        <v>16</v>
      </c>
      <c r="K64" s="6" t="s">
        <v>129</v>
      </c>
      <c r="L64" s="6">
        <v>0.60799999999999998</v>
      </c>
      <c r="M64" s="6">
        <v>16.5</v>
      </c>
      <c r="N64" s="6">
        <f t="shared" si="4"/>
        <v>-1.6</v>
      </c>
      <c r="O64" s="6">
        <f t="shared" si="5"/>
        <v>-1.65</v>
      </c>
      <c r="P64" s="6">
        <f t="shared" si="6"/>
        <v>4.9999999999999822E-2</v>
      </c>
      <c r="Q64">
        <v>54.396761363636372</v>
      </c>
      <c r="R64">
        <v>55.861590909090921</v>
      </c>
      <c r="S64">
        <f t="shared" si="1"/>
        <v>0.20230263157894737</v>
      </c>
      <c r="T64">
        <f t="shared" si="2"/>
        <v>1.6643123945376704E-5</v>
      </c>
      <c r="U64">
        <f t="shared" si="3"/>
        <v>9.0533204160207876E-6</v>
      </c>
    </row>
    <row r="65" spans="1:21" x14ac:dyDescent="0.35">
      <c r="A65" s="10">
        <v>44392</v>
      </c>
      <c r="B65" s="6" t="s">
        <v>18</v>
      </c>
      <c r="C65" s="6" t="s">
        <v>155</v>
      </c>
      <c r="D65" s="6" t="s">
        <v>39</v>
      </c>
      <c r="E65" s="6" t="s">
        <v>45</v>
      </c>
      <c r="F65" s="6" t="s">
        <v>64</v>
      </c>
      <c r="G65" s="6" t="str">
        <f t="shared" si="0"/>
        <v>BbrL4A2</v>
      </c>
      <c r="H65" s="6" t="s">
        <v>219</v>
      </c>
      <c r="I65" s="6">
        <v>0.73699999999999999</v>
      </c>
      <c r="J65" s="6">
        <v>18.5</v>
      </c>
      <c r="K65" s="6" t="s">
        <v>285</v>
      </c>
      <c r="L65" s="6">
        <v>0.63300000000000001</v>
      </c>
      <c r="M65" s="6">
        <v>19</v>
      </c>
      <c r="N65" s="6">
        <f t="shared" si="4"/>
        <v>-1.85</v>
      </c>
      <c r="O65" s="6">
        <f t="shared" si="5"/>
        <v>-1.9</v>
      </c>
      <c r="P65" s="6">
        <f t="shared" si="6"/>
        <v>4.9999999999999822E-2</v>
      </c>
      <c r="Q65">
        <v>33.428977272727266</v>
      </c>
      <c r="R65">
        <v>34.25426136363636</v>
      </c>
      <c r="S65">
        <f t="shared" si="1"/>
        <v>0.16429699842022114</v>
      </c>
      <c r="T65">
        <f t="shared" si="2"/>
        <v>1.2882110942456549E-5</v>
      </c>
      <c r="U65">
        <f t="shared" si="3"/>
        <v>4.3063579392013117E-6</v>
      </c>
    </row>
    <row r="66" spans="1:21" x14ac:dyDescent="0.35">
      <c r="A66" s="10">
        <v>44392</v>
      </c>
      <c r="B66" s="6" t="s">
        <v>18</v>
      </c>
      <c r="C66" s="6" t="s">
        <v>155</v>
      </c>
      <c r="D66" s="6" t="s">
        <v>39</v>
      </c>
      <c r="E66" s="6" t="s">
        <v>45</v>
      </c>
      <c r="F66" s="6" t="s">
        <v>40</v>
      </c>
      <c r="G66" s="6" t="str">
        <f t="shared" ref="G66:G129" si="7">D66&amp;E66&amp;F66</f>
        <v>BbrL4G4</v>
      </c>
      <c r="H66" s="6" t="s">
        <v>207</v>
      </c>
      <c r="I66" s="6">
        <v>0.76200000000000001</v>
      </c>
      <c r="J66" s="6">
        <v>10.5</v>
      </c>
      <c r="K66" s="6" t="s">
        <v>286</v>
      </c>
      <c r="L66" s="6">
        <v>0.66500000000000004</v>
      </c>
      <c r="M66" s="6">
        <v>20</v>
      </c>
      <c r="N66" s="6">
        <f t="shared" si="4"/>
        <v>-1.05</v>
      </c>
      <c r="O66" s="6">
        <f t="shared" si="5"/>
        <v>-2</v>
      </c>
      <c r="P66" s="6">
        <f t="shared" si="6"/>
        <v>0.95</v>
      </c>
      <c r="Q66">
        <v>17.311079545454543</v>
      </c>
      <c r="R66">
        <v>17.311079545454543</v>
      </c>
      <c r="S66">
        <f t="shared" si="1"/>
        <v>0.14586466165413528</v>
      </c>
      <c r="T66">
        <f t="shared" si="2"/>
        <v>1.1126780504579096E-5</v>
      </c>
      <c r="U66">
        <f t="shared" si="3"/>
        <v>1.9261658239958156E-6</v>
      </c>
    </row>
    <row r="67" spans="1:21" x14ac:dyDescent="0.35">
      <c r="A67" s="10">
        <v>44391</v>
      </c>
      <c r="B67" s="6" t="s">
        <v>18</v>
      </c>
      <c r="C67" s="6" t="s">
        <v>155</v>
      </c>
      <c r="D67" s="6" t="s">
        <v>28</v>
      </c>
      <c r="E67" s="6" t="s">
        <v>133</v>
      </c>
      <c r="F67" s="6" t="s">
        <v>209</v>
      </c>
      <c r="G67" s="6" t="str">
        <f t="shared" si="7"/>
        <v>DtoK1C10</v>
      </c>
      <c r="H67" s="6" t="s">
        <v>281</v>
      </c>
      <c r="I67" s="6">
        <v>0.78800000000000003</v>
      </c>
      <c r="J67" s="6">
        <v>11</v>
      </c>
      <c r="K67" s="6" t="s">
        <v>282</v>
      </c>
      <c r="L67" s="6">
        <v>0.77900000000000003</v>
      </c>
      <c r="M67" s="6">
        <v>18</v>
      </c>
      <c r="N67" s="6">
        <f t="shared" si="4"/>
        <v>-1.1000000000000001</v>
      </c>
      <c r="O67" s="6">
        <f t="shared" si="5"/>
        <v>-1.8</v>
      </c>
      <c r="P67" s="6">
        <f t="shared" si="6"/>
        <v>0.7</v>
      </c>
      <c r="Q67">
        <v>29.630681818181824</v>
      </c>
      <c r="R67">
        <v>31.857954545454547</v>
      </c>
      <c r="S67">
        <f t="shared" ref="S67:S130" si="8">(I67-L67)/L67</f>
        <v>1.1553273427471127E-2</v>
      </c>
      <c r="T67">
        <f t="shared" ref="T67:T130" si="9">119*10^-6*(S67^1.231)</f>
        <v>4.9061054678846998E-7</v>
      </c>
      <c r="U67">
        <f t="shared" ref="U67:U130" si="10">T67*(Q67/100)</f>
        <v>1.4537125008533361E-7</v>
      </c>
    </row>
    <row r="68" spans="1:21" x14ac:dyDescent="0.35">
      <c r="A68" s="10">
        <v>44392</v>
      </c>
      <c r="B68" s="6" t="s">
        <v>18</v>
      </c>
      <c r="C68" s="6" t="s">
        <v>155</v>
      </c>
      <c r="D68" s="6" t="s">
        <v>28</v>
      </c>
      <c r="E68" s="6" t="s">
        <v>133</v>
      </c>
      <c r="F68" s="6" t="s">
        <v>96</v>
      </c>
      <c r="G68" s="6" t="str">
        <f t="shared" si="7"/>
        <v>DtoK1F3</v>
      </c>
      <c r="H68" s="6" t="s">
        <v>287</v>
      </c>
      <c r="I68" s="6">
        <v>0.88100000000000001</v>
      </c>
      <c r="J68" s="6">
        <v>16.5</v>
      </c>
      <c r="K68" s="6" t="s">
        <v>223</v>
      </c>
      <c r="L68" s="6">
        <v>0.76200000000000001</v>
      </c>
      <c r="M68" s="6">
        <v>21.5</v>
      </c>
      <c r="N68" s="6">
        <f t="shared" si="4"/>
        <v>-1.65</v>
      </c>
      <c r="O68" s="6">
        <f t="shared" si="5"/>
        <v>-2.15</v>
      </c>
      <c r="P68" s="6">
        <f t="shared" si="6"/>
        <v>0.5</v>
      </c>
      <c r="Q68">
        <v>59.069261363636372</v>
      </c>
      <c r="R68">
        <v>59.072443181818187</v>
      </c>
      <c r="S68">
        <f t="shared" si="8"/>
        <v>0.15616797900262466</v>
      </c>
      <c r="T68">
        <f t="shared" si="9"/>
        <v>1.2102043263292402E-5</v>
      </c>
      <c r="U68">
        <f t="shared" si="10"/>
        <v>7.1485875655345372E-6</v>
      </c>
    </row>
    <row r="69" spans="1:21" x14ac:dyDescent="0.35">
      <c r="A69" s="10">
        <v>44391</v>
      </c>
      <c r="B69" s="6" t="s">
        <v>18</v>
      </c>
      <c r="C69" s="6" t="s">
        <v>155</v>
      </c>
      <c r="D69" s="6" t="s">
        <v>28</v>
      </c>
      <c r="E69" s="6" t="s">
        <v>86</v>
      </c>
      <c r="F69" s="6" t="s">
        <v>263</v>
      </c>
      <c r="G69" s="6" t="str">
        <f t="shared" si="7"/>
        <v>DtoK5B1</v>
      </c>
      <c r="H69" s="6" t="s">
        <v>288</v>
      </c>
      <c r="I69" s="6">
        <v>0.92500000000000004</v>
      </c>
      <c r="J69" s="6">
        <v>20</v>
      </c>
      <c r="K69" s="6" t="s">
        <v>187</v>
      </c>
      <c r="L69" s="6">
        <v>0.86099999999999999</v>
      </c>
      <c r="M69" s="6">
        <v>6.5</v>
      </c>
      <c r="N69" s="6">
        <f t="shared" si="4"/>
        <v>-2</v>
      </c>
      <c r="O69" s="6">
        <f t="shared" si="5"/>
        <v>-0.65</v>
      </c>
      <c r="P69" s="6">
        <f t="shared" si="6"/>
        <v>-1.35</v>
      </c>
      <c r="Q69">
        <v>8.0197727272727253</v>
      </c>
      <c r="R69">
        <v>8.1331250000000033</v>
      </c>
      <c r="S69">
        <f t="shared" si="8"/>
        <v>7.4332171893147572E-2</v>
      </c>
      <c r="T69">
        <f t="shared" si="9"/>
        <v>4.8525009594156326E-6</v>
      </c>
      <c r="U69">
        <f t="shared" si="10"/>
        <v>3.8915954853386224E-7</v>
      </c>
    </row>
    <row r="70" spans="1:21" x14ac:dyDescent="0.35">
      <c r="A70" s="10">
        <v>44391</v>
      </c>
      <c r="B70" s="6" t="s">
        <v>18</v>
      </c>
      <c r="C70" s="6" t="s">
        <v>155</v>
      </c>
      <c r="D70" s="6" t="s">
        <v>28</v>
      </c>
      <c r="E70" s="6" t="s">
        <v>86</v>
      </c>
      <c r="F70" s="6" t="s">
        <v>63</v>
      </c>
      <c r="G70" s="6" t="str">
        <f t="shared" si="7"/>
        <v>DtoK5F7</v>
      </c>
      <c r="H70" s="6" t="s">
        <v>289</v>
      </c>
      <c r="I70" s="6">
        <v>0.81299999999999994</v>
      </c>
      <c r="J70" s="6">
        <v>14</v>
      </c>
      <c r="K70" s="6" t="s">
        <v>231</v>
      </c>
      <c r="L70" s="6">
        <v>0.59399999999999997</v>
      </c>
      <c r="M70" s="6">
        <v>21.5</v>
      </c>
      <c r="N70" s="6">
        <f t="shared" si="4"/>
        <v>-1.4</v>
      </c>
      <c r="O70" s="6">
        <f t="shared" si="5"/>
        <v>-2.15</v>
      </c>
      <c r="P70" s="6">
        <f t="shared" si="6"/>
        <v>0.75</v>
      </c>
      <c r="Q70">
        <v>31.501590909090915</v>
      </c>
      <c r="R70">
        <v>35.991534090909099</v>
      </c>
      <c r="S70">
        <f t="shared" si="8"/>
        <v>0.36868686868686867</v>
      </c>
      <c r="T70">
        <f t="shared" si="9"/>
        <v>3.4841958007131897E-5</v>
      </c>
      <c r="U70">
        <f t="shared" si="10"/>
        <v>1.0975771076123935E-5</v>
      </c>
    </row>
    <row r="71" spans="1:21" x14ac:dyDescent="0.35">
      <c r="A71" s="10">
        <v>44392</v>
      </c>
      <c r="B71" s="6" t="s">
        <v>18</v>
      </c>
      <c r="C71" s="6" t="s">
        <v>155</v>
      </c>
      <c r="D71" s="6" t="s">
        <v>28</v>
      </c>
      <c r="E71" s="6" t="s">
        <v>45</v>
      </c>
      <c r="F71" s="6" t="s">
        <v>47</v>
      </c>
      <c r="G71" s="6" t="str">
        <f t="shared" si="7"/>
        <v>DtoL4A1</v>
      </c>
      <c r="H71" s="6" t="s">
        <v>207</v>
      </c>
      <c r="I71" s="6">
        <v>0.68899999999999995</v>
      </c>
      <c r="J71" s="6">
        <v>14.5</v>
      </c>
      <c r="K71" s="6" t="s">
        <v>286</v>
      </c>
      <c r="L71" s="6">
        <v>0.64400000000000002</v>
      </c>
      <c r="M71" s="6">
        <v>22</v>
      </c>
      <c r="N71" s="6">
        <f t="shared" si="4"/>
        <v>-1.45</v>
      </c>
      <c r="O71" s="6">
        <f t="shared" si="5"/>
        <v>-2.2000000000000002</v>
      </c>
      <c r="P71" s="6">
        <f t="shared" si="6"/>
        <v>0.75000000000000022</v>
      </c>
      <c r="Q71">
        <v>25.852272727272727</v>
      </c>
      <c r="R71">
        <v>27.403409090909093</v>
      </c>
      <c r="S71">
        <f t="shared" si="8"/>
        <v>6.987577639751541E-2</v>
      </c>
      <c r="T71">
        <f t="shared" si="9"/>
        <v>4.4968982717963688E-6</v>
      </c>
      <c r="U71">
        <f t="shared" si="10"/>
        <v>1.1625504054928113E-6</v>
      </c>
    </row>
    <row r="72" spans="1:21" x14ac:dyDescent="0.35">
      <c r="A72" s="10">
        <v>44392</v>
      </c>
      <c r="B72" s="6" t="s">
        <v>18</v>
      </c>
      <c r="C72" s="6" t="s">
        <v>155</v>
      </c>
      <c r="D72" s="6" t="s">
        <v>28</v>
      </c>
      <c r="E72" s="6" t="s">
        <v>45</v>
      </c>
      <c r="F72" s="6" t="s">
        <v>68</v>
      </c>
      <c r="G72" s="6" t="str">
        <f t="shared" si="7"/>
        <v>DtoL4G6</v>
      </c>
      <c r="H72" s="6" t="s">
        <v>290</v>
      </c>
      <c r="I72" s="6">
        <v>0.80200000000000005</v>
      </c>
      <c r="J72" s="6">
        <v>7.5</v>
      </c>
      <c r="K72" s="6" t="s">
        <v>291</v>
      </c>
      <c r="L72" s="6">
        <v>0.73499999999999999</v>
      </c>
      <c r="M72" s="6">
        <v>10</v>
      </c>
      <c r="N72" s="6">
        <f t="shared" si="4"/>
        <v>-0.75</v>
      </c>
      <c r="O72" s="6">
        <f t="shared" si="5"/>
        <v>-1</v>
      </c>
      <c r="P72" s="6">
        <f t="shared" si="6"/>
        <v>0.25</v>
      </c>
      <c r="Q72">
        <v>17.89772727272727</v>
      </c>
      <c r="R72">
        <v>17.89772727272727</v>
      </c>
      <c r="S72">
        <f t="shared" si="8"/>
        <v>9.1156462585034098E-2</v>
      </c>
      <c r="T72">
        <f t="shared" si="9"/>
        <v>6.2379994065491238E-6</v>
      </c>
      <c r="U72">
        <f t="shared" si="10"/>
        <v>1.1164601210585078E-6</v>
      </c>
    </row>
    <row r="73" spans="1:21" x14ac:dyDescent="0.35">
      <c r="A73" s="10">
        <v>44392</v>
      </c>
      <c r="B73" s="6" t="s">
        <v>18</v>
      </c>
      <c r="C73" s="6" t="s">
        <v>155</v>
      </c>
      <c r="D73" s="6" t="s">
        <v>30</v>
      </c>
      <c r="E73" s="6" t="s">
        <v>133</v>
      </c>
      <c r="F73" s="6" t="s">
        <v>271</v>
      </c>
      <c r="G73" s="6" t="str">
        <f t="shared" si="7"/>
        <v>FthK1G3</v>
      </c>
      <c r="H73" s="6" t="s">
        <v>287</v>
      </c>
      <c r="I73" s="6">
        <v>0.72099999999999997</v>
      </c>
      <c r="J73" s="6">
        <v>3.5</v>
      </c>
      <c r="K73" s="6" t="s">
        <v>223</v>
      </c>
      <c r="L73" s="6">
        <v>0.76</v>
      </c>
      <c r="M73" s="6">
        <v>8.5</v>
      </c>
      <c r="N73" s="6">
        <f t="shared" si="4"/>
        <v>-0.35</v>
      </c>
      <c r="O73" s="6">
        <f t="shared" si="5"/>
        <v>-0.85</v>
      </c>
      <c r="P73" s="6">
        <f t="shared" si="6"/>
        <v>0.5</v>
      </c>
      <c r="Q73">
        <v>44.687045454545455</v>
      </c>
      <c r="R73">
        <v>43.001079545454544</v>
      </c>
      <c r="S73">
        <f t="shared" si="8"/>
        <v>-5.1315789473684252E-2</v>
      </c>
      <c r="T73" t="e">
        <f t="shared" si="9"/>
        <v>#NUM!</v>
      </c>
      <c r="U73" t="e">
        <f t="shared" si="10"/>
        <v>#NUM!</v>
      </c>
    </row>
    <row r="74" spans="1:21" x14ac:dyDescent="0.35">
      <c r="A74" s="10">
        <v>44392</v>
      </c>
      <c r="B74" s="6" t="s">
        <v>18</v>
      </c>
      <c r="C74" s="6" t="s">
        <v>155</v>
      </c>
      <c r="D74" s="6" t="s">
        <v>30</v>
      </c>
      <c r="E74" s="6" t="s">
        <v>133</v>
      </c>
      <c r="F74" s="6" t="s">
        <v>272</v>
      </c>
      <c r="G74" s="6" t="str">
        <f t="shared" si="7"/>
        <v>FthK1J6</v>
      </c>
      <c r="H74" s="6" t="s">
        <v>287</v>
      </c>
      <c r="I74" s="6">
        <v>0.74399999999999999</v>
      </c>
      <c r="J74" s="6">
        <v>4</v>
      </c>
      <c r="K74" s="6" t="s">
        <v>223</v>
      </c>
      <c r="L74" s="6">
        <v>0.752</v>
      </c>
      <c r="M74" s="6">
        <v>9</v>
      </c>
      <c r="N74" s="6">
        <f t="shared" si="4"/>
        <v>-0.4</v>
      </c>
      <c r="O74" s="6">
        <f t="shared" si="5"/>
        <v>-0.9</v>
      </c>
      <c r="P74" s="6">
        <f t="shared" si="6"/>
        <v>0.5</v>
      </c>
      <c r="Q74">
        <v>70.642727272727257</v>
      </c>
      <c r="R74">
        <v>71.590909090909079</v>
      </c>
      <c r="S74">
        <f t="shared" si="8"/>
        <v>-1.0638297872340436E-2</v>
      </c>
      <c r="T74" t="e">
        <f t="shared" si="9"/>
        <v>#NUM!</v>
      </c>
      <c r="U74" t="e">
        <f t="shared" si="10"/>
        <v>#NUM!</v>
      </c>
    </row>
    <row r="75" spans="1:21" x14ac:dyDescent="0.35">
      <c r="A75" s="10">
        <v>44391</v>
      </c>
      <c r="B75" s="6" t="s">
        <v>18</v>
      </c>
      <c r="C75" s="6" t="s">
        <v>155</v>
      </c>
      <c r="D75" s="6" t="s">
        <v>30</v>
      </c>
      <c r="E75" s="6" t="s">
        <v>86</v>
      </c>
      <c r="F75" s="6" t="s">
        <v>90</v>
      </c>
      <c r="G75" s="6" t="str">
        <f t="shared" si="7"/>
        <v>FthK5A4</v>
      </c>
      <c r="H75" s="6" t="s">
        <v>288</v>
      </c>
      <c r="I75" s="6">
        <v>0.55700000000000005</v>
      </c>
      <c r="J75" s="6">
        <v>5.5</v>
      </c>
      <c r="K75" s="6" t="s">
        <v>187</v>
      </c>
      <c r="L75" s="6">
        <v>0.66300000000000003</v>
      </c>
      <c r="M75" s="6">
        <v>6.5</v>
      </c>
      <c r="N75" s="6">
        <f t="shared" si="4"/>
        <v>-0.55000000000000004</v>
      </c>
      <c r="O75" s="6">
        <f t="shared" si="5"/>
        <v>-0.65</v>
      </c>
      <c r="P75" s="6">
        <f t="shared" si="6"/>
        <v>9.9999999999999978E-2</v>
      </c>
      <c r="Q75">
        <v>54.396761363636372</v>
      </c>
      <c r="R75">
        <v>49.51744318181818</v>
      </c>
      <c r="S75">
        <f t="shared" si="8"/>
        <v>-0.15987933634992454</v>
      </c>
      <c r="T75" t="e">
        <f t="shared" si="9"/>
        <v>#NUM!</v>
      </c>
      <c r="U75" t="e">
        <f t="shared" si="10"/>
        <v>#NUM!</v>
      </c>
    </row>
    <row r="76" spans="1:21" x14ac:dyDescent="0.35">
      <c r="A76" s="10">
        <v>44391</v>
      </c>
      <c r="B76" s="6" t="s">
        <v>18</v>
      </c>
      <c r="C76" s="6" t="s">
        <v>155</v>
      </c>
      <c r="D76" s="6" t="s">
        <v>30</v>
      </c>
      <c r="E76" s="6" t="s">
        <v>86</v>
      </c>
      <c r="F76" s="6" t="s">
        <v>65</v>
      </c>
      <c r="G76" s="6" t="str">
        <f t="shared" si="7"/>
        <v>FthK5C5</v>
      </c>
      <c r="H76" s="6" t="s">
        <v>292</v>
      </c>
      <c r="I76" s="6">
        <v>0.53300000000000003</v>
      </c>
      <c r="J76" s="6">
        <v>8.5</v>
      </c>
      <c r="K76" s="6" t="s">
        <v>293</v>
      </c>
      <c r="L76" s="6">
        <v>0.497</v>
      </c>
      <c r="M76" s="6">
        <v>4.5</v>
      </c>
      <c r="N76" s="6">
        <f t="shared" si="4"/>
        <v>-0.85</v>
      </c>
      <c r="O76" s="6">
        <f t="shared" si="5"/>
        <v>-0.45</v>
      </c>
      <c r="P76" s="6">
        <f t="shared" si="6"/>
        <v>-0.39999999999999997</v>
      </c>
      <c r="Q76">
        <v>45.437954545454552</v>
      </c>
      <c r="R76">
        <v>45.249034090909092</v>
      </c>
      <c r="S76">
        <f t="shared" si="8"/>
        <v>7.243460764587531E-2</v>
      </c>
      <c r="T76">
        <f t="shared" si="9"/>
        <v>4.7004628576868781E-6</v>
      </c>
      <c r="U76">
        <f t="shared" si="10"/>
        <v>2.1357941767017376E-6</v>
      </c>
    </row>
    <row r="77" spans="1:21" x14ac:dyDescent="0.35">
      <c r="A77" s="10">
        <v>44392</v>
      </c>
      <c r="B77" s="6" t="s">
        <v>18</v>
      </c>
      <c r="C77" s="6" t="s">
        <v>155</v>
      </c>
      <c r="D77" s="6" t="s">
        <v>30</v>
      </c>
      <c r="E77" s="6" t="s">
        <v>45</v>
      </c>
      <c r="F77" s="6" t="s">
        <v>106</v>
      </c>
      <c r="G77" s="6" t="str">
        <f t="shared" si="7"/>
        <v>FthL4C7</v>
      </c>
      <c r="H77" s="6" t="s">
        <v>219</v>
      </c>
      <c r="I77" s="6">
        <v>0.76600000000000001</v>
      </c>
      <c r="J77" s="6">
        <v>3.5</v>
      </c>
      <c r="K77" s="6" t="s">
        <v>285</v>
      </c>
      <c r="L77" s="6">
        <v>0.80100000000000005</v>
      </c>
      <c r="M77" s="6">
        <v>8.5</v>
      </c>
      <c r="N77" s="6">
        <f t="shared" si="4"/>
        <v>-0.35</v>
      </c>
      <c r="O77" s="6">
        <f t="shared" si="5"/>
        <v>-0.85</v>
      </c>
      <c r="P77" s="6">
        <f t="shared" si="6"/>
        <v>0.5</v>
      </c>
      <c r="Q77">
        <v>38.5</v>
      </c>
      <c r="R77">
        <v>38.675397727272731</v>
      </c>
      <c r="S77">
        <f t="shared" si="8"/>
        <v>-4.3695380774032497E-2</v>
      </c>
      <c r="T77" t="e">
        <f t="shared" si="9"/>
        <v>#NUM!</v>
      </c>
      <c r="U77" t="e">
        <f t="shared" si="10"/>
        <v>#NUM!</v>
      </c>
    </row>
    <row r="78" spans="1:21" x14ac:dyDescent="0.35">
      <c r="A78" s="10">
        <v>44392</v>
      </c>
      <c r="B78" s="6" t="s">
        <v>18</v>
      </c>
      <c r="C78" s="6" t="s">
        <v>155</v>
      </c>
      <c r="D78" s="6" t="s">
        <v>30</v>
      </c>
      <c r="E78" s="6" t="s">
        <v>45</v>
      </c>
      <c r="F78" s="6" t="s">
        <v>66</v>
      </c>
      <c r="G78" s="6" t="str">
        <f t="shared" si="7"/>
        <v>FthL4I10</v>
      </c>
      <c r="H78" s="6" t="s">
        <v>143</v>
      </c>
      <c r="I78" s="6">
        <v>0.48899999999999999</v>
      </c>
      <c r="J78" s="6">
        <v>4.5</v>
      </c>
      <c r="K78" s="6" t="s">
        <v>294</v>
      </c>
      <c r="L78" s="6">
        <v>0.51300000000000001</v>
      </c>
      <c r="M78" s="6">
        <v>5.5</v>
      </c>
      <c r="N78" s="6">
        <f t="shared" si="4"/>
        <v>-0.45</v>
      </c>
      <c r="O78" s="6">
        <f t="shared" si="5"/>
        <v>-0.55000000000000004</v>
      </c>
      <c r="P78" s="6">
        <f t="shared" si="6"/>
        <v>0.10000000000000003</v>
      </c>
      <c r="Q78">
        <v>122.26136363636365</v>
      </c>
      <c r="R78">
        <v>117.49857954545453</v>
      </c>
      <c r="S78">
        <f t="shared" si="8"/>
        <v>-4.6783625730994191E-2</v>
      </c>
      <c r="T78" t="e">
        <f t="shared" si="9"/>
        <v>#NUM!</v>
      </c>
      <c r="U78" t="e">
        <f t="shared" si="10"/>
        <v>#NUM!</v>
      </c>
    </row>
    <row r="79" spans="1:21" x14ac:dyDescent="0.35">
      <c r="A79" s="10">
        <v>44391</v>
      </c>
      <c r="B79" s="6" t="s">
        <v>18</v>
      </c>
      <c r="C79" s="6" t="s">
        <v>155</v>
      </c>
      <c r="D79" s="6" t="s">
        <v>37</v>
      </c>
      <c r="E79" s="6" t="s">
        <v>133</v>
      </c>
      <c r="F79" s="6" t="s">
        <v>210</v>
      </c>
      <c r="G79" s="6" t="str">
        <f t="shared" si="7"/>
        <v>PfaK1E9</v>
      </c>
      <c r="H79" s="6" t="s">
        <v>279</v>
      </c>
      <c r="I79" s="6">
        <v>0.91400000000000003</v>
      </c>
      <c r="J79" s="6">
        <v>17</v>
      </c>
      <c r="K79" s="6" t="s">
        <v>280</v>
      </c>
      <c r="L79" s="6">
        <v>0.94399999999999995</v>
      </c>
      <c r="M79" s="6">
        <v>24.5</v>
      </c>
      <c r="N79" s="6">
        <f t="shared" si="4"/>
        <v>-1.7</v>
      </c>
      <c r="O79" s="6">
        <f t="shared" si="5"/>
        <v>-2.4500000000000002</v>
      </c>
      <c r="P79" s="6">
        <f t="shared" si="6"/>
        <v>0.75000000000000022</v>
      </c>
      <c r="Q79">
        <v>12.975852272727275</v>
      </c>
      <c r="R79">
        <v>15.044034090909093</v>
      </c>
      <c r="S79">
        <f t="shared" si="8"/>
        <v>-3.1779661016949068E-2</v>
      </c>
      <c r="T79" t="e">
        <f t="shared" si="9"/>
        <v>#NUM!</v>
      </c>
      <c r="U79" t="e">
        <f t="shared" si="10"/>
        <v>#NUM!</v>
      </c>
    </row>
    <row r="80" spans="1:21" x14ac:dyDescent="0.35">
      <c r="A80" s="10">
        <v>44392</v>
      </c>
      <c r="B80" s="6" t="s">
        <v>18</v>
      </c>
      <c r="C80" s="6" t="s">
        <v>155</v>
      </c>
      <c r="D80" s="6" t="s">
        <v>37</v>
      </c>
      <c r="E80" s="6" t="s">
        <v>133</v>
      </c>
      <c r="F80" s="6" t="s">
        <v>98</v>
      </c>
      <c r="G80" s="6" t="str">
        <f t="shared" si="7"/>
        <v>PfaK1I6</v>
      </c>
      <c r="H80" s="6" t="s">
        <v>276</v>
      </c>
      <c r="I80" s="6">
        <v>0.82799999999999996</v>
      </c>
      <c r="J80" s="6">
        <v>7.5</v>
      </c>
      <c r="K80" s="6" t="s">
        <v>200</v>
      </c>
      <c r="L80" s="6">
        <v>0.74299999999999999</v>
      </c>
      <c r="M80" s="6">
        <v>7.5</v>
      </c>
      <c r="N80" s="6">
        <f t="shared" si="4"/>
        <v>-0.75</v>
      </c>
      <c r="O80" s="6">
        <f t="shared" si="5"/>
        <v>-0.75</v>
      </c>
      <c r="P80" s="6">
        <f t="shared" si="6"/>
        <v>0</v>
      </c>
      <c r="Q80">
        <v>22.196761363636366</v>
      </c>
      <c r="R80">
        <v>18.50426136363636</v>
      </c>
      <c r="S80">
        <f t="shared" si="8"/>
        <v>0.1144010767160161</v>
      </c>
      <c r="T80">
        <f t="shared" si="9"/>
        <v>8.250389066443712E-6</v>
      </c>
      <c r="U80">
        <f t="shared" si="10"/>
        <v>1.8313191726500569E-6</v>
      </c>
    </row>
    <row r="81" spans="1:21" x14ac:dyDescent="0.35">
      <c r="A81" s="10">
        <v>44391</v>
      </c>
      <c r="B81" s="6" t="s">
        <v>18</v>
      </c>
      <c r="C81" s="6" t="s">
        <v>155</v>
      </c>
      <c r="D81" s="6" t="s">
        <v>37</v>
      </c>
      <c r="E81" s="6" t="s">
        <v>86</v>
      </c>
      <c r="F81" s="6" t="s">
        <v>115</v>
      </c>
      <c r="G81" s="6" t="str">
        <f t="shared" si="7"/>
        <v>PfaK5D8</v>
      </c>
      <c r="H81" s="6" t="s">
        <v>284</v>
      </c>
      <c r="I81" s="6">
        <v>0.82099999999999995</v>
      </c>
      <c r="J81" s="6">
        <v>7.5</v>
      </c>
      <c r="K81" s="6" t="s">
        <v>129</v>
      </c>
      <c r="L81" s="6">
        <v>0.8</v>
      </c>
      <c r="M81" s="6">
        <v>16</v>
      </c>
      <c r="N81" s="6">
        <f t="shared" si="4"/>
        <v>-0.75</v>
      </c>
      <c r="O81" s="6">
        <f t="shared" si="5"/>
        <v>-1.6</v>
      </c>
      <c r="P81" s="6">
        <f t="shared" si="6"/>
        <v>0.85000000000000009</v>
      </c>
      <c r="Q81">
        <v>26.498579545454547</v>
      </c>
      <c r="R81">
        <v>33.307272727272732</v>
      </c>
      <c r="S81">
        <f t="shared" si="8"/>
        <v>2.6249999999999885E-2</v>
      </c>
      <c r="T81">
        <f t="shared" si="9"/>
        <v>1.3473956447324731E-6</v>
      </c>
      <c r="U81">
        <f t="shared" si="10"/>
        <v>3.5704070671142455E-7</v>
      </c>
    </row>
    <row r="82" spans="1:21" x14ac:dyDescent="0.35">
      <c r="A82" s="10">
        <v>44391</v>
      </c>
      <c r="B82" s="6" t="s">
        <v>18</v>
      </c>
      <c r="C82" s="6" t="s">
        <v>155</v>
      </c>
      <c r="D82" s="6" t="s">
        <v>37</v>
      </c>
      <c r="E82" s="6" t="s">
        <v>86</v>
      </c>
      <c r="F82" s="6" t="s">
        <v>96</v>
      </c>
      <c r="G82" s="6" t="str">
        <f t="shared" si="7"/>
        <v>PfaK5F3</v>
      </c>
      <c r="H82" s="6"/>
      <c r="I82" s="6"/>
      <c r="J82" s="6">
        <v>5</v>
      </c>
      <c r="K82" s="6" t="s">
        <v>187</v>
      </c>
      <c r="L82" s="6"/>
      <c r="M82" s="6"/>
      <c r="N82" s="6">
        <f t="shared" si="4"/>
        <v>-0.5</v>
      </c>
      <c r="O82" s="6" t="s">
        <v>50</v>
      </c>
      <c r="P82" s="6" t="e">
        <f t="shared" si="6"/>
        <v>#VALUE!</v>
      </c>
      <c r="Q82">
        <v>43.94886363636364</v>
      </c>
      <c r="R82">
        <v>44.515625</v>
      </c>
      <c r="S82" t="e">
        <f t="shared" si="8"/>
        <v>#DIV/0!</v>
      </c>
      <c r="T82" t="e">
        <f t="shared" si="9"/>
        <v>#DIV/0!</v>
      </c>
      <c r="U82" t="e">
        <f t="shared" si="10"/>
        <v>#DIV/0!</v>
      </c>
    </row>
    <row r="83" spans="1:21" x14ac:dyDescent="0.35">
      <c r="A83" s="10">
        <v>44392</v>
      </c>
      <c r="B83" s="6" t="s">
        <v>18</v>
      </c>
      <c r="C83" s="6" t="s">
        <v>155</v>
      </c>
      <c r="D83" s="6" t="s">
        <v>37</v>
      </c>
      <c r="E83" s="6" t="s">
        <v>45</v>
      </c>
      <c r="F83" s="6" t="s">
        <v>101</v>
      </c>
      <c r="G83" s="6" t="str">
        <f t="shared" si="7"/>
        <v>PfaL4B10</v>
      </c>
      <c r="H83" s="6" t="s">
        <v>290</v>
      </c>
      <c r="I83" s="6">
        <v>0.71499999999999997</v>
      </c>
      <c r="J83" s="6">
        <v>7.5</v>
      </c>
      <c r="K83" s="6" t="s">
        <v>291</v>
      </c>
      <c r="L83" s="6">
        <v>0.71199999999999997</v>
      </c>
      <c r="M83" s="6">
        <v>16.5</v>
      </c>
      <c r="N83" s="6">
        <f t="shared" si="4"/>
        <v>-0.75</v>
      </c>
      <c r="O83" s="6">
        <f t="shared" ref="O83:O95" si="11">M83/-10</f>
        <v>-1.65</v>
      </c>
      <c r="P83" s="6">
        <f t="shared" si="6"/>
        <v>0.89999999999999991</v>
      </c>
      <c r="Q83">
        <v>28.266079545454549</v>
      </c>
      <c r="R83">
        <v>27.970170454545457</v>
      </c>
      <c r="S83">
        <f t="shared" si="8"/>
        <v>4.21348314606742E-3</v>
      </c>
      <c r="T83">
        <f t="shared" si="9"/>
        <v>1.4173605927370027E-7</v>
      </c>
      <c r="U83">
        <f t="shared" si="10"/>
        <v>4.0063227258896728E-8</v>
      </c>
    </row>
    <row r="84" spans="1:21" x14ac:dyDescent="0.35">
      <c r="A84" s="10">
        <v>44392</v>
      </c>
      <c r="B84" s="6" t="s">
        <v>18</v>
      </c>
      <c r="C84" s="6" t="s">
        <v>155</v>
      </c>
      <c r="D84" s="6" t="s">
        <v>37</v>
      </c>
      <c r="E84" s="6" t="s">
        <v>45</v>
      </c>
      <c r="F84" s="6" t="s">
        <v>49</v>
      </c>
      <c r="G84" s="6" t="str">
        <f t="shared" si="7"/>
        <v>PfaL4J8</v>
      </c>
      <c r="H84" s="6" t="s">
        <v>290</v>
      </c>
      <c r="I84" s="6">
        <v>0.70399999999999996</v>
      </c>
      <c r="J84" s="6">
        <v>11.5</v>
      </c>
      <c r="K84" s="6" t="s">
        <v>291</v>
      </c>
      <c r="L84" s="6">
        <v>0.70299999999999996</v>
      </c>
      <c r="M84" s="6">
        <v>17</v>
      </c>
      <c r="N84" s="6">
        <f t="shared" si="4"/>
        <v>-1.1499999999999999</v>
      </c>
      <c r="O84" s="6">
        <f t="shared" si="11"/>
        <v>-1.7</v>
      </c>
      <c r="P84" s="6">
        <f t="shared" si="6"/>
        <v>0.55000000000000004</v>
      </c>
      <c r="Q84">
        <v>19.130681818181817</v>
      </c>
      <c r="R84">
        <v>19.646136363636359</v>
      </c>
      <c r="S84">
        <f t="shared" si="8"/>
        <v>1.4224751066856344E-3</v>
      </c>
      <c r="T84">
        <f t="shared" si="9"/>
        <v>3.7234451127085577E-8</v>
      </c>
      <c r="U84">
        <f t="shared" si="10"/>
        <v>7.123204371869155E-9</v>
      </c>
    </row>
    <row r="85" spans="1:21" x14ac:dyDescent="0.35">
      <c r="A85" s="10">
        <v>44391</v>
      </c>
      <c r="B85" s="6" t="s">
        <v>18</v>
      </c>
      <c r="C85" s="6" t="s">
        <v>155</v>
      </c>
      <c r="D85" s="6" t="s">
        <v>43</v>
      </c>
      <c r="E85" s="6" t="s">
        <v>133</v>
      </c>
      <c r="F85" s="6" t="s">
        <v>277</v>
      </c>
      <c r="G85" s="6" t="str">
        <f t="shared" si="7"/>
        <v>PfuK1A9</v>
      </c>
      <c r="H85" s="6" t="s">
        <v>279</v>
      </c>
      <c r="I85" s="6">
        <v>0.84899999999999998</v>
      </c>
      <c r="J85" s="6">
        <v>5</v>
      </c>
      <c r="K85" s="6" t="s">
        <v>280</v>
      </c>
      <c r="L85" s="6">
        <v>0.88</v>
      </c>
      <c r="M85" s="6">
        <v>9.5</v>
      </c>
      <c r="N85" s="6">
        <f t="shared" si="4"/>
        <v>-0.5</v>
      </c>
      <c r="O85" s="6">
        <f t="shared" si="11"/>
        <v>-0.95</v>
      </c>
      <c r="P85" s="6">
        <f t="shared" si="6"/>
        <v>0.44999999999999996</v>
      </c>
      <c r="Q85">
        <v>71.590909090909079</v>
      </c>
      <c r="R85">
        <v>69.475397727272735</v>
      </c>
      <c r="S85">
        <f t="shared" si="8"/>
        <v>-3.522727272727276E-2</v>
      </c>
      <c r="T85" t="e">
        <f t="shared" si="9"/>
        <v>#NUM!</v>
      </c>
      <c r="U85" t="e">
        <f t="shared" si="10"/>
        <v>#NUM!</v>
      </c>
    </row>
    <row r="86" spans="1:21" x14ac:dyDescent="0.35">
      <c r="A86" s="10">
        <v>44391</v>
      </c>
      <c r="B86" s="6" t="s">
        <v>18</v>
      </c>
      <c r="C86" s="6" t="s">
        <v>155</v>
      </c>
      <c r="D86" s="6" t="s">
        <v>43</v>
      </c>
      <c r="E86" s="6" t="s">
        <v>133</v>
      </c>
      <c r="F86" s="6" t="s">
        <v>278</v>
      </c>
      <c r="G86" s="6" t="str">
        <f t="shared" si="7"/>
        <v>PfuK1E7</v>
      </c>
      <c r="H86" s="6" t="s">
        <v>281</v>
      </c>
      <c r="I86" s="6">
        <v>0.99</v>
      </c>
      <c r="J86" s="6">
        <v>5</v>
      </c>
      <c r="K86" s="6" t="s">
        <v>282</v>
      </c>
      <c r="L86" s="6">
        <v>1.03</v>
      </c>
      <c r="M86" s="6">
        <v>12</v>
      </c>
      <c r="N86" s="6">
        <f t="shared" si="4"/>
        <v>-0.5</v>
      </c>
      <c r="O86" s="6">
        <f t="shared" si="11"/>
        <v>-1.2</v>
      </c>
      <c r="P86" s="6">
        <f t="shared" si="6"/>
        <v>0.7</v>
      </c>
      <c r="Q86">
        <v>38.221590909090907</v>
      </c>
      <c r="R86">
        <v>38.221590909090907</v>
      </c>
      <c r="S86">
        <f t="shared" si="8"/>
        <v>-3.8834951456310711E-2</v>
      </c>
      <c r="T86" t="e">
        <f t="shared" si="9"/>
        <v>#NUM!</v>
      </c>
      <c r="U86" t="e">
        <f t="shared" si="10"/>
        <v>#NUM!</v>
      </c>
    </row>
    <row r="87" spans="1:21" x14ac:dyDescent="0.35">
      <c r="A87" s="10">
        <v>44391</v>
      </c>
      <c r="B87" s="6" t="s">
        <v>18</v>
      </c>
      <c r="C87" s="6" t="s">
        <v>155</v>
      </c>
      <c r="D87" s="6" t="s">
        <v>43</v>
      </c>
      <c r="E87" s="6" t="s">
        <v>86</v>
      </c>
      <c r="F87" s="6" t="s">
        <v>92</v>
      </c>
      <c r="G87" s="6" t="str">
        <f t="shared" si="7"/>
        <v>PfuK5C6</v>
      </c>
      <c r="H87" s="6" t="s">
        <v>292</v>
      </c>
      <c r="I87" s="6">
        <v>0.68700000000000006</v>
      </c>
      <c r="J87" s="6">
        <v>5.5</v>
      </c>
      <c r="K87" s="6" t="s">
        <v>293</v>
      </c>
      <c r="L87" s="6">
        <v>0.69499999999999995</v>
      </c>
      <c r="M87" s="6">
        <v>6.5</v>
      </c>
      <c r="N87" s="6">
        <f t="shared" si="4"/>
        <v>-0.55000000000000004</v>
      </c>
      <c r="O87" s="6">
        <f t="shared" si="11"/>
        <v>-0.65</v>
      </c>
      <c r="P87" s="6">
        <f t="shared" si="6"/>
        <v>9.9999999999999978E-2</v>
      </c>
      <c r="Q87">
        <v>115.53340909090912</v>
      </c>
      <c r="R87">
        <v>124.13068181818184</v>
      </c>
      <c r="S87">
        <f t="shared" si="8"/>
        <v>-1.1510791366906326E-2</v>
      </c>
      <c r="T87" t="e">
        <f t="shared" si="9"/>
        <v>#NUM!</v>
      </c>
      <c r="U87" t="e">
        <f t="shared" si="10"/>
        <v>#NUM!</v>
      </c>
    </row>
    <row r="88" spans="1:21" x14ac:dyDescent="0.35">
      <c r="A88" s="10">
        <v>44391</v>
      </c>
      <c r="B88" s="6" t="s">
        <v>18</v>
      </c>
      <c r="C88" s="6" t="s">
        <v>155</v>
      </c>
      <c r="D88" s="6" t="s">
        <v>43</v>
      </c>
      <c r="E88" s="6" t="s">
        <v>86</v>
      </c>
      <c r="F88" s="6" t="s">
        <v>124</v>
      </c>
      <c r="G88" s="6" t="str">
        <f t="shared" si="7"/>
        <v>PfuK5J5</v>
      </c>
      <c r="H88" s="6" t="s">
        <v>292</v>
      </c>
      <c r="I88" s="6">
        <v>0.74299999999999999</v>
      </c>
      <c r="J88" s="6">
        <v>5</v>
      </c>
      <c r="K88" s="6" t="s">
        <v>293</v>
      </c>
      <c r="L88" s="6">
        <v>0.73499999999999999</v>
      </c>
      <c r="M88" s="6">
        <v>13.5</v>
      </c>
      <c r="N88" s="6">
        <f t="shared" si="4"/>
        <v>-0.5</v>
      </c>
      <c r="O88" s="6">
        <f t="shared" si="11"/>
        <v>-1.35</v>
      </c>
      <c r="P88" s="6">
        <f t="shared" si="6"/>
        <v>0.85000000000000009</v>
      </c>
      <c r="Q88">
        <v>63.135227272727271</v>
      </c>
      <c r="R88">
        <v>65.408636363636361</v>
      </c>
      <c r="S88">
        <f t="shared" si="8"/>
        <v>1.0884353741496608E-2</v>
      </c>
      <c r="T88">
        <f t="shared" si="9"/>
        <v>4.5588050528992599E-7</v>
      </c>
      <c r="U88">
        <f t="shared" si="10"/>
        <v>2.8782119310685223E-7</v>
      </c>
    </row>
    <row r="89" spans="1:21" x14ac:dyDescent="0.35">
      <c r="A89" s="10">
        <v>44392</v>
      </c>
      <c r="B89" s="6" t="s">
        <v>18</v>
      </c>
      <c r="C89" s="6" t="s">
        <v>155</v>
      </c>
      <c r="D89" s="6" t="s">
        <v>43</v>
      </c>
      <c r="E89" s="6" t="s">
        <v>45</v>
      </c>
      <c r="F89" s="6" t="s">
        <v>206</v>
      </c>
      <c r="G89" s="6" t="str">
        <f t="shared" si="7"/>
        <v>PfuL4G9</v>
      </c>
      <c r="H89" s="6" t="s">
        <v>143</v>
      </c>
      <c r="I89" s="6">
        <v>0.79900000000000004</v>
      </c>
      <c r="J89" s="6">
        <v>9.5</v>
      </c>
      <c r="K89" s="6" t="s">
        <v>294</v>
      </c>
      <c r="L89" s="6">
        <v>0.78800000000000003</v>
      </c>
      <c r="M89" s="6">
        <v>11.5</v>
      </c>
      <c r="N89" s="6">
        <f t="shared" si="4"/>
        <v>-0.95</v>
      </c>
      <c r="O89" s="6">
        <f t="shared" si="11"/>
        <v>-1.1499999999999999</v>
      </c>
      <c r="P89" s="6">
        <f t="shared" si="6"/>
        <v>0.19999999999999996</v>
      </c>
      <c r="Q89">
        <v>56.924715909090907</v>
      </c>
      <c r="R89">
        <v>55.860795454545446</v>
      </c>
      <c r="S89">
        <f t="shared" si="8"/>
        <v>1.3959390862944175E-2</v>
      </c>
      <c r="T89">
        <f t="shared" si="9"/>
        <v>6.1926649451557408E-7</v>
      </c>
      <c r="U89">
        <f t="shared" si="10"/>
        <v>3.5251569272317659E-7</v>
      </c>
    </row>
    <row r="90" spans="1:21" x14ac:dyDescent="0.35">
      <c r="A90" s="10">
        <v>44392</v>
      </c>
      <c r="B90" s="6" t="s">
        <v>18</v>
      </c>
      <c r="C90" s="6" t="s">
        <v>155</v>
      </c>
      <c r="D90" s="6" t="s">
        <v>43</v>
      </c>
      <c r="E90" s="6" t="s">
        <v>45</v>
      </c>
      <c r="F90" s="6" t="s">
        <v>85</v>
      </c>
      <c r="G90" s="6" t="str">
        <f t="shared" si="7"/>
        <v>PfuL4H10</v>
      </c>
      <c r="H90" s="6" t="s">
        <v>143</v>
      </c>
      <c r="I90" s="6">
        <v>0.81100000000000005</v>
      </c>
      <c r="J90" s="6">
        <v>9.5</v>
      </c>
      <c r="K90" s="6" t="s">
        <v>294</v>
      </c>
      <c r="L90" s="6">
        <v>0.76100000000000001</v>
      </c>
      <c r="M90" s="6">
        <v>12</v>
      </c>
      <c r="N90" s="6">
        <f t="shared" si="4"/>
        <v>-0.95</v>
      </c>
      <c r="O90" s="6">
        <f t="shared" si="11"/>
        <v>-1.2</v>
      </c>
      <c r="P90" s="6">
        <f t="shared" si="6"/>
        <v>0.25</v>
      </c>
      <c r="Q90">
        <v>42.079545454545453</v>
      </c>
      <c r="R90">
        <v>42.26289772727273</v>
      </c>
      <c r="S90">
        <f t="shared" si="8"/>
        <v>6.5703022339027653E-2</v>
      </c>
      <c r="T90">
        <f t="shared" si="9"/>
        <v>4.1686412745151051E-6</v>
      </c>
      <c r="U90">
        <f t="shared" si="10"/>
        <v>1.7541452999465265E-6</v>
      </c>
    </row>
    <row r="91" spans="1:21" x14ac:dyDescent="0.35">
      <c r="A91" s="10">
        <v>44392</v>
      </c>
      <c r="B91" s="6" t="s">
        <v>18</v>
      </c>
      <c r="C91" s="6" t="s">
        <v>155</v>
      </c>
      <c r="D91" s="6" t="s">
        <v>25</v>
      </c>
      <c r="E91" s="6" t="s">
        <v>133</v>
      </c>
      <c r="F91" s="6" t="s">
        <v>140</v>
      </c>
      <c r="G91" s="6" t="str">
        <f t="shared" si="7"/>
        <v>SguK1G8</v>
      </c>
      <c r="H91" s="6" t="s">
        <v>276</v>
      </c>
      <c r="I91" s="6">
        <v>0.65500000000000003</v>
      </c>
      <c r="J91" s="6">
        <v>15.5</v>
      </c>
      <c r="K91" s="6" t="s">
        <v>200</v>
      </c>
      <c r="L91" s="6">
        <v>0.64100000000000001</v>
      </c>
      <c r="M91" s="6">
        <v>16.5</v>
      </c>
      <c r="N91" s="6">
        <f t="shared" si="4"/>
        <v>-1.55</v>
      </c>
      <c r="O91" s="6">
        <f t="shared" si="11"/>
        <v>-1.65</v>
      </c>
      <c r="P91" s="6">
        <f t="shared" si="6"/>
        <v>9.9999999999999867E-2</v>
      </c>
      <c r="Q91">
        <v>11.842727272727274</v>
      </c>
      <c r="R91">
        <v>12.936079545454547</v>
      </c>
      <c r="S91">
        <f t="shared" si="8"/>
        <v>2.1840873634945416E-2</v>
      </c>
      <c r="T91">
        <f t="shared" si="9"/>
        <v>1.0744552665930446E-6</v>
      </c>
      <c r="U91">
        <f t="shared" si="10"/>
        <v>1.2724480689006903E-7</v>
      </c>
    </row>
    <row r="92" spans="1:21" x14ac:dyDescent="0.35">
      <c r="A92" s="10">
        <v>44392</v>
      </c>
      <c r="B92" s="6" t="s">
        <v>18</v>
      </c>
      <c r="C92" s="6" t="s">
        <v>155</v>
      </c>
      <c r="D92" s="6" t="s">
        <v>25</v>
      </c>
      <c r="E92" s="6" t="s">
        <v>133</v>
      </c>
      <c r="F92" s="6" t="s">
        <v>66</v>
      </c>
      <c r="G92" s="6" t="str">
        <f t="shared" si="7"/>
        <v>SguK1I10</v>
      </c>
      <c r="H92" s="6" t="s">
        <v>276</v>
      </c>
      <c r="I92" s="6">
        <v>0.76100000000000001</v>
      </c>
      <c r="J92" s="6">
        <v>9</v>
      </c>
      <c r="K92" s="6" t="s">
        <v>200</v>
      </c>
      <c r="L92" s="6">
        <v>0.66200000000000003</v>
      </c>
      <c r="M92" s="6">
        <v>10.5</v>
      </c>
      <c r="N92" s="6">
        <f t="shared" si="4"/>
        <v>-0.9</v>
      </c>
      <c r="O92" s="6">
        <f t="shared" si="11"/>
        <v>-1.05</v>
      </c>
      <c r="P92" s="6">
        <f t="shared" si="6"/>
        <v>0.15000000000000002</v>
      </c>
      <c r="Q92">
        <v>17.89772727272727</v>
      </c>
      <c r="R92">
        <v>17.89772727272727</v>
      </c>
      <c r="S92">
        <f t="shared" si="8"/>
        <v>0.14954682779456188</v>
      </c>
      <c r="T92">
        <f t="shared" si="9"/>
        <v>1.1473547050864592E-5</v>
      </c>
      <c r="U92">
        <f t="shared" si="10"/>
        <v>2.0535041596717876E-6</v>
      </c>
    </row>
    <row r="93" spans="1:21" x14ac:dyDescent="0.35">
      <c r="A93" s="10">
        <v>44391</v>
      </c>
      <c r="B93" s="6" t="s">
        <v>18</v>
      </c>
      <c r="C93" s="6" t="s">
        <v>155</v>
      </c>
      <c r="D93" s="6" t="s">
        <v>25</v>
      </c>
      <c r="E93" s="6" t="s">
        <v>86</v>
      </c>
      <c r="F93" s="6" t="s">
        <v>44</v>
      </c>
      <c r="G93" s="6" t="str">
        <f t="shared" si="7"/>
        <v>SguK5D10</v>
      </c>
      <c r="H93" s="6" t="s">
        <v>283</v>
      </c>
      <c r="I93" s="6">
        <v>0.72699999999999998</v>
      </c>
      <c r="J93" s="6">
        <v>18.5</v>
      </c>
      <c r="K93" s="6" t="s">
        <v>231</v>
      </c>
      <c r="L93" s="6">
        <v>0.73099999999999998</v>
      </c>
      <c r="M93" s="6">
        <v>20.5</v>
      </c>
      <c r="N93" s="6">
        <f t="shared" si="4"/>
        <v>-1.85</v>
      </c>
      <c r="O93" s="6">
        <f t="shared" si="11"/>
        <v>-2.0499999999999998</v>
      </c>
      <c r="P93" s="6">
        <f t="shared" si="6"/>
        <v>0.19999999999999973</v>
      </c>
      <c r="Q93">
        <v>18.137954545454541</v>
      </c>
      <c r="R93">
        <v>21.423181818181817</v>
      </c>
      <c r="S93">
        <f t="shared" si="8"/>
        <v>-5.4719562243502103E-3</v>
      </c>
      <c r="T93" t="e">
        <f t="shared" si="9"/>
        <v>#NUM!</v>
      </c>
      <c r="U93" t="e">
        <f t="shared" si="10"/>
        <v>#NUM!</v>
      </c>
    </row>
    <row r="94" spans="1:21" x14ac:dyDescent="0.35">
      <c r="A94" s="10">
        <v>44391</v>
      </c>
      <c r="B94" s="6" t="s">
        <v>18</v>
      </c>
      <c r="C94" s="6" t="s">
        <v>155</v>
      </c>
      <c r="D94" s="6" t="s">
        <v>25</v>
      </c>
      <c r="E94" s="6" t="s">
        <v>86</v>
      </c>
      <c r="F94" s="6" t="s">
        <v>93</v>
      </c>
      <c r="G94" s="6" t="str">
        <f t="shared" si="7"/>
        <v>SguK5H9</v>
      </c>
      <c r="H94" s="6" t="s">
        <v>284</v>
      </c>
      <c r="I94" s="6">
        <v>0.77</v>
      </c>
      <c r="J94" s="6">
        <v>14.5</v>
      </c>
      <c r="K94" s="6" t="s">
        <v>129</v>
      </c>
      <c r="L94" s="6">
        <v>0.78400000000000003</v>
      </c>
      <c r="M94" s="6">
        <v>8.5</v>
      </c>
      <c r="N94" s="6">
        <f t="shared" si="4"/>
        <v>-1.45</v>
      </c>
      <c r="O94" s="6">
        <f t="shared" si="11"/>
        <v>-0.85</v>
      </c>
      <c r="P94" s="6">
        <f t="shared" si="6"/>
        <v>-0.6</v>
      </c>
      <c r="Q94">
        <v>20.548181818181821</v>
      </c>
      <c r="R94">
        <v>22.352272727272727</v>
      </c>
      <c r="S94">
        <f t="shared" si="8"/>
        <v>-1.7857142857142873E-2</v>
      </c>
      <c r="T94" t="e">
        <f t="shared" si="9"/>
        <v>#NUM!</v>
      </c>
      <c r="U94" t="e">
        <f t="shared" si="10"/>
        <v>#NUM!</v>
      </c>
    </row>
    <row r="95" spans="1:21" x14ac:dyDescent="0.35">
      <c r="A95" s="10">
        <v>44392</v>
      </c>
      <c r="B95" s="6" t="s">
        <v>18</v>
      </c>
      <c r="C95" s="6" t="s">
        <v>155</v>
      </c>
      <c r="D95" s="6" t="s">
        <v>25</v>
      </c>
      <c r="E95" s="6" t="s">
        <v>45</v>
      </c>
      <c r="F95" s="6" t="s">
        <v>137</v>
      </c>
      <c r="G95" s="6" t="str">
        <f t="shared" si="7"/>
        <v>SguL4H1</v>
      </c>
      <c r="H95" s="6" t="s">
        <v>219</v>
      </c>
      <c r="I95" s="6">
        <v>0.64800000000000002</v>
      </c>
      <c r="J95" s="6">
        <v>12.5</v>
      </c>
      <c r="K95" s="6" t="s">
        <v>285</v>
      </c>
      <c r="L95" s="6">
        <v>0.63300000000000001</v>
      </c>
      <c r="M95" s="6">
        <v>15.5</v>
      </c>
      <c r="N95" s="6">
        <f t="shared" si="4"/>
        <v>-1.25</v>
      </c>
      <c r="O95" s="6">
        <f t="shared" si="11"/>
        <v>-1.55</v>
      </c>
      <c r="P95" s="6">
        <f t="shared" si="6"/>
        <v>0.30000000000000004</v>
      </c>
      <c r="Q95">
        <v>15.92857954545455</v>
      </c>
      <c r="R95">
        <v>15.610795454545455</v>
      </c>
      <c r="S95">
        <f t="shared" si="8"/>
        <v>2.3696682464454995E-2</v>
      </c>
      <c r="T95">
        <f t="shared" si="9"/>
        <v>1.1879203829892717E-6</v>
      </c>
      <c r="U95">
        <f t="shared" si="10"/>
        <v>1.8921884314111448E-7</v>
      </c>
    </row>
    <row r="96" spans="1:21" x14ac:dyDescent="0.35">
      <c r="A96" s="10">
        <v>44392</v>
      </c>
      <c r="B96" s="6" t="s">
        <v>18</v>
      </c>
      <c r="C96" s="6" t="s">
        <v>155</v>
      </c>
      <c r="D96" s="6" t="s">
        <v>25</v>
      </c>
      <c r="E96" s="6" t="s">
        <v>45</v>
      </c>
      <c r="F96" s="6" t="s">
        <v>98</v>
      </c>
      <c r="G96" s="6" t="str">
        <f t="shared" si="7"/>
        <v>SguL4I6</v>
      </c>
      <c r="H96" s="6" t="s">
        <v>207</v>
      </c>
      <c r="I96" s="6">
        <v>0.7</v>
      </c>
      <c r="J96" s="6">
        <v>26</v>
      </c>
      <c r="K96" s="6" t="s">
        <v>286</v>
      </c>
      <c r="L96" s="6">
        <v>0.66800000000000004</v>
      </c>
      <c r="M96" s="6"/>
      <c r="N96" s="6">
        <f t="shared" si="4"/>
        <v>-2.6</v>
      </c>
      <c r="O96" s="6" t="s">
        <v>50</v>
      </c>
      <c r="P96" s="6" t="e">
        <f t="shared" si="6"/>
        <v>#VALUE!</v>
      </c>
      <c r="Q96">
        <v>7.4172159090909098</v>
      </c>
      <c r="R96">
        <v>7.6427272727272735</v>
      </c>
      <c r="S96">
        <f t="shared" si="8"/>
        <v>4.7904191616766338E-2</v>
      </c>
      <c r="T96">
        <f t="shared" si="9"/>
        <v>2.8254443600859066E-6</v>
      </c>
      <c r="U96">
        <f t="shared" si="10"/>
        <v>2.0956930857880373E-7</v>
      </c>
    </row>
    <row r="97" spans="1:21" x14ac:dyDescent="0.35">
      <c r="A97" s="10">
        <v>44359</v>
      </c>
      <c r="B97" s="6" t="s">
        <v>18</v>
      </c>
      <c r="C97" s="6" t="s">
        <v>19</v>
      </c>
      <c r="D97" s="6" t="s">
        <v>39</v>
      </c>
      <c r="E97" s="6" t="s">
        <v>133</v>
      </c>
      <c r="F97" s="6" t="s">
        <v>101</v>
      </c>
      <c r="G97" s="6" t="str">
        <f t="shared" si="7"/>
        <v>BbrK1B10</v>
      </c>
      <c r="H97" s="6" t="s">
        <v>295</v>
      </c>
      <c r="I97" s="6">
        <v>0.81</v>
      </c>
      <c r="J97" s="6">
        <v>4</v>
      </c>
      <c r="K97" s="6" t="s">
        <v>240</v>
      </c>
      <c r="L97" s="6">
        <v>0.79</v>
      </c>
      <c r="M97" s="6">
        <v>10.5</v>
      </c>
      <c r="N97" s="6">
        <f t="shared" si="4"/>
        <v>-0.4</v>
      </c>
      <c r="O97" s="6">
        <f t="shared" ref="O97:O160" si="12">M97/-10</f>
        <v>-1.05</v>
      </c>
      <c r="P97" s="6">
        <f t="shared" si="6"/>
        <v>0.65</v>
      </c>
      <c r="Q97" s="6">
        <v>22.988636363636363</v>
      </c>
      <c r="R97" s="6">
        <v>20.875909090909087</v>
      </c>
      <c r="S97">
        <f t="shared" si="8"/>
        <v>2.5316455696202552E-2</v>
      </c>
      <c r="T97">
        <f t="shared" si="9"/>
        <v>1.2886528443421936E-6</v>
      </c>
      <c r="U97">
        <f t="shared" si="10"/>
        <v>2.9624371637548382E-7</v>
      </c>
    </row>
    <row r="98" spans="1:21" x14ac:dyDescent="0.35">
      <c r="A98" s="10">
        <v>44359</v>
      </c>
      <c r="B98" s="6" t="s">
        <v>18</v>
      </c>
      <c r="C98" s="6" t="s">
        <v>19</v>
      </c>
      <c r="D98" s="6" t="s">
        <v>39</v>
      </c>
      <c r="E98" s="6" t="s">
        <v>133</v>
      </c>
      <c r="F98" s="6" t="s">
        <v>95</v>
      </c>
      <c r="G98" s="6" t="str">
        <f t="shared" si="7"/>
        <v>BbrK1F10</v>
      </c>
      <c r="H98" s="6" t="s">
        <v>296</v>
      </c>
      <c r="I98" s="6">
        <v>0.88</v>
      </c>
      <c r="J98" s="6">
        <v>2.5</v>
      </c>
      <c r="K98" s="6" t="s">
        <v>240</v>
      </c>
      <c r="L98" s="6">
        <v>0.83</v>
      </c>
      <c r="M98" s="6">
        <v>10</v>
      </c>
      <c r="N98" s="6">
        <f t="shared" si="4"/>
        <v>-0.25</v>
      </c>
      <c r="O98" s="6">
        <f t="shared" si="12"/>
        <v>-1</v>
      </c>
      <c r="P98" s="6">
        <f t="shared" si="6"/>
        <v>0.75</v>
      </c>
      <c r="Q98" s="6">
        <v>57.988636363636374</v>
      </c>
      <c r="R98" s="6">
        <v>58.418977272727275</v>
      </c>
      <c r="S98">
        <f t="shared" si="8"/>
        <v>6.0240963855421742E-2</v>
      </c>
      <c r="T98">
        <f t="shared" si="9"/>
        <v>3.7462254077160509E-6</v>
      </c>
      <c r="U98">
        <f t="shared" si="10"/>
        <v>2.1723850290426146E-6</v>
      </c>
    </row>
    <row r="99" spans="1:21" x14ac:dyDescent="0.35">
      <c r="A99" s="10">
        <v>44360</v>
      </c>
      <c r="B99" s="6" t="s">
        <v>18</v>
      </c>
      <c r="C99" s="6" t="s">
        <v>19</v>
      </c>
      <c r="D99" s="6" t="s">
        <v>39</v>
      </c>
      <c r="E99" s="6" t="s">
        <v>86</v>
      </c>
      <c r="F99" s="6" t="s">
        <v>68</v>
      </c>
      <c r="G99" s="6" t="str">
        <f t="shared" si="7"/>
        <v>BbrK5G6</v>
      </c>
      <c r="H99" s="6" t="s">
        <v>297</v>
      </c>
      <c r="I99" s="6">
        <v>0.92</v>
      </c>
      <c r="J99" s="6">
        <v>4.5</v>
      </c>
      <c r="K99" s="6" t="s">
        <v>298</v>
      </c>
      <c r="L99" s="6">
        <v>0.73</v>
      </c>
      <c r="M99" s="6">
        <v>14</v>
      </c>
      <c r="N99" s="6">
        <f t="shared" si="4"/>
        <v>-0.45</v>
      </c>
      <c r="O99" s="6">
        <f t="shared" si="12"/>
        <v>-1.4</v>
      </c>
      <c r="P99" s="6">
        <f t="shared" si="6"/>
        <v>0.95</v>
      </c>
      <c r="Q99" s="6">
        <v>28.715909090909093</v>
      </c>
      <c r="R99" s="6">
        <v>34.414545454545454</v>
      </c>
      <c r="S99">
        <f t="shared" si="8"/>
        <v>0.26027397260273982</v>
      </c>
      <c r="T99">
        <f t="shared" si="9"/>
        <v>2.2695627945369949E-5</v>
      </c>
      <c r="U99">
        <f t="shared" si="10"/>
        <v>6.5172558884033938E-6</v>
      </c>
    </row>
    <row r="100" spans="1:21" x14ac:dyDescent="0.35">
      <c r="A100" s="10">
        <v>44360</v>
      </c>
      <c r="B100" s="6" t="s">
        <v>18</v>
      </c>
      <c r="C100" s="6" t="s">
        <v>19</v>
      </c>
      <c r="D100" s="6" t="s">
        <v>39</v>
      </c>
      <c r="E100" s="6" t="s">
        <v>86</v>
      </c>
      <c r="F100" s="6" t="s">
        <v>66</v>
      </c>
      <c r="G100" s="6" t="str">
        <f t="shared" si="7"/>
        <v>BbrK5I10</v>
      </c>
      <c r="H100" s="6" t="s">
        <v>299</v>
      </c>
      <c r="I100" s="6">
        <v>0.7</v>
      </c>
      <c r="J100" s="6">
        <v>5.5</v>
      </c>
      <c r="K100" s="6" t="s">
        <v>298</v>
      </c>
      <c r="L100" s="6">
        <v>0.6</v>
      </c>
      <c r="M100" s="6">
        <v>9</v>
      </c>
      <c r="N100" s="6">
        <f t="shared" si="4"/>
        <v>-0.55000000000000004</v>
      </c>
      <c r="O100" s="6">
        <f t="shared" si="12"/>
        <v>-0.9</v>
      </c>
      <c r="P100" s="6">
        <f t="shared" si="6"/>
        <v>0.35</v>
      </c>
      <c r="Q100" s="6">
        <v>53.77272727272728</v>
      </c>
      <c r="R100" s="6">
        <v>56.283181818181838</v>
      </c>
      <c r="S100">
        <f t="shared" si="8"/>
        <v>0.16666666666666663</v>
      </c>
      <c r="T100">
        <f t="shared" si="9"/>
        <v>1.3111209960901196E-5</v>
      </c>
      <c r="U100">
        <f t="shared" si="10"/>
        <v>7.0502551744300533E-6</v>
      </c>
    </row>
    <row r="101" spans="1:21" x14ac:dyDescent="0.35">
      <c r="A101" s="10">
        <v>44359</v>
      </c>
      <c r="B101" s="6" t="s">
        <v>18</v>
      </c>
      <c r="C101" s="6" t="s">
        <v>19</v>
      </c>
      <c r="D101" s="6" t="s">
        <v>39</v>
      </c>
      <c r="E101" s="6" t="s">
        <v>45</v>
      </c>
      <c r="F101" s="6" t="s">
        <v>64</v>
      </c>
      <c r="G101" s="6" t="str">
        <f t="shared" si="7"/>
        <v>BbrL4A2</v>
      </c>
      <c r="H101" s="6" t="s">
        <v>142</v>
      </c>
      <c r="I101" s="6">
        <v>0.62</v>
      </c>
      <c r="J101" s="6">
        <v>5</v>
      </c>
      <c r="K101" s="6" t="s">
        <v>240</v>
      </c>
      <c r="L101" s="6">
        <v>0.6</v>
      </c>
      <c r="M101" s="6">
        <v>13</v>
      </c>
      <c r="N101" s="6">
        <f t="shared" si="4"/>
        <v>-0.5</v>
      </c>
      <c r="O101" s="6">
        <f t="shared" si="12"/>
        <v>-1.3</v>
      </c>
      <c r="P101" s="6">
        <f t="shared" si="6"/>
        <v>0.8</v>
      </c>
      <c r="Q101" s="6">
        <v>33.428977272727266</v>
      </c>
      <c r="R101" s="6">
        <v>35.079545454545453</v>
      </c>
      <c r="S101">
        <f t="shared" si="8"/>
        <v>3.3333333333333368E-2</v>
      </c>
      <c r="T101">
        <f t="shared" si="9"/>
        <v>1.8080510845239781E-6</v>
      </c>
      <c r="U101">
        <f t="shared" si="10"/>
        <v>6.0441298612481949E-7</v>
      </c>
    </row>
    <row r="102" spans="1:21" x14ac:dyDescent="0.35">
      <c r="A102" s="10">
        <v>44360</v>
      </c>
      <c r="B102" s="6" t="s">
        <v>18</v>
      </c>
      <c r="C102" s="6" t="s">
        <v>19</v>
      </c>
      <c r="D102" s="6" t="s">
        <v>39</v>
      </c>
      <c r="E102" s="6" t="s">
        <v>45</v>
      </c>
      <c r="F102" s="6" t="s">
        <v>40</v>
      </c>
      <c r="G102" s="6" t="str">
        <f t="shared" si="7"/>
        <v>BbrL4G4</v>
      </c>
      <c r="H102" s="6" t="s">
        <v>157</v>
      </c>
      <c r="I102" s="6">
        <v>0.67</v>
      </c>
      <c r="J102" s="6">
        <v>5</v>
      </c>
      <c r="K102" s="6" t="s">
        <v>298</v>
      </c>
      <c r="L102" s="6">
        <v>0.55000000000000004</v>
      </c>
      <c r="M102" s="6">
        <v>9.5</v>
      </c>
      <c r="N102" s="6">
        <f t="shared" si="4"/>
        <v>-0.5</v>
      </c>
      <c r="O102" s="6">
        <f t="shared" si="12"/>
        <v>-0.95</v>
      </c>
      <c r="P102" s="6">
        <f t="shared" si="6"/>
        <v>0.44999999999999996</v>
      </c>
      <c r="Q102" s="6">
        <v>17.89772727272727</v>
      </c>
      <c r="R102" s="6">
        <v>16.724431818181817</v>
      </c>
      <c r="S102">
        <f t="shared" si="8"/>
        <v>0.21818181818181814</v>
      </c>
      <c r="T102">
        <f t="shared" si="9"/>
        <v>1.8265543715720087E-5</v>
      </c>
      <c r="U102">
        <f t="shared" si="10"/>
        <v>3.2691171991203562E-6</v>
      </c>
    </row>
    <row r="103" spans="1:21" x14ac:dyDescent="0.35">
      <c r="A103" s="10">
        <v>44359</v>
      </c>
      <c r="B103" s="6" t="s">
        <v>18</v>
      </c>
      <c r="C103" s="6" t="s">
        <v>19</v>
      </c>
      <c r="D103" s="6" t="s">
        <v>28</v>
      </c>
      <c r="E103" s="6" t="s">
        <v>133</v>
      </c>
      <c r="F103" s="6" t="s">
        <v>209</v>
      </c>
      <c r="G103" s="6" t="str">
        <f t="shared" si="7"/>
        <v>DtoK1C10</v>
      </c>
      <c r="H103" s="6" t="s">
        <v>295</v>
      </c>
      <c r="I103" s="6">
        <v>0.73</v>
      </c>
      <c r="J103" s="6">
        <v>13.5</v>
      </c>
      <c r="K103" s="6" t="s">
        <v>256</v>
      </c>
      <c r="L103" s="6">
        <v>0.67</v>
      </c>
      <c r="M103" s="6">
        <v>11.5</v>
      </c>
      <c r="N103" s="6">
        <f t="shared" si="4"/>
        <v>-1.35</v>
      </c>
      <c r="O103" s="6">
        <f t="shared" si="12"/>
        <v>-1.1499999999999999</v>
      </c>
      <c r="P103" s="6">
        <f t="shared" si="6"/>
        <v>-0.20000000000000018</v>
      </c>
      <c r="Q103" s="6">
        <v>13.44318181818182</v>
      </c>
      <c r="R103" s="6">
        <v>17.89772727272727</v>
      </c>
      <c r="S103">
        <f t="shared" si="8"/>
        <v>8.9552238805970061E-2</v>
      </c>
      <c r="T103">
        <f t="shared" si="9"/>
        <v>6.1031362918785262E-6</v>
      </c>
      <c r="U103">
        <f t="shared" si="10"/>
        <v>8.2045570832867025E-7</v>
      </c>
    </row>
    <row r="104" spans="1:21" x14ac:dyDescent="0.35">
      <c r="A104" s="10">
        <v>44359</v>
      </c>
      <c r="B104" s="6" t="s">
        <v>18</v>
      </c>
      <c r="C104" s="6" t="s">
        <v>19</v>
      </c>
      <c r="D104" s="6" t="s">
        <v>28</v>
      </c>
      <c r="E104" s="6" t="s">
        <v>133</v>
      </c>
      <c r="F104" s="6" t="s">
        <v>96</v>
      </c>
      <c r="G104" s="6" t="str">
        <f t="shared" si="7"/>
        <v>DtoK1F3</v>
      </c>
      <c r="H104" s="6" t="s">
        <v>296</v>
      </c>
      <c r="I104" s="6">
        <v>0.87</v>
      </c>
      <c r="J104" s="6">
        <v>6</v>
      </c>
      <c r="K104" s="6" t="s">
        <v>256</v>
      </c>
      <c r="L104" s="6">
        <v>0.84</v>
      </c>
      <c r="M104" s="6">
        <v>8</v>
      </c>
      <c r="N104" s="6">
        <f t="shared" si="4"/>
        <v>-0.6</v>
      </c>
      <c r="O104" s="6">
        <f t="shared" si="12"/>
        <v>-0.8</v>
      </c>
      <c r="P104" s="6">
        <f t="shared" si="6"/>
        <v>0.20000000000000007</v>
      </c>
      <c r="Q104" s="6">
        <v>58.418977272727275</v>
      </c>
      <c r="R104" s="6">
        <v>57.988636363636374</v>
      </c>
      <c r="S104">
        <f t="shared" si="8"/>
        <v>3.5714285714285747E-2</v>
      </c>
      <c r="T104">
        <f t="shared" si="9"/>
        <v>1.9683187285601463E-6</v>
      </c>
      <c r="U104">
        <f t="shared" si="10"/>
        <v>1.1498716706923865E-6</v>
      </c>
    </row>
    <row r="105" spans="1:21" x14ac:dyDescent="0.35">
      <c r="A105" s="10">
        <v>44360</v>
      </c>
      <c r="B105" s="6" t="s">
        <v>18</v>
      </c>
      <c r="C105" s="6" t="s">
        <v>19</v>
      </c>
      <c r="D105" s="6" t="s">
        <v>28</v>
      </c>
      <c r="E105" s="6" t="s">
        <v>86</v>
      </c>
      <c r="F105" s="6" t="s">
        <v>263</v>
      </c>
      <c r="G105" s="6" t="str">
        <f t="shared" si="7"/>
        <v>DtoK5B1</v>
      </c>
      <c r="H105" s="6" t="s">
        <v>289</v>
      </c>
      <c r="I105" s="6">
        <v>0.6</v>
      </c>
      <c r="J105" s="6">
        <v>7</v>
      </c>
      <c r="K105" s="6" t="s">
        <v>48</v>
      </c>
      <c r="L105" s="6">
        <v>0.53</v>
      </c>
      <c r="M105" s="6">
        <v>14</v>
      </c>
      <c r="N105" s="6">
        <f t="shared" si="4"/>
        <v>-0.7</v>
      </c>
      <c r="O105" s="6">
        <f t="shared" si="12"/>
        <v>-1.4</v>
      </c>
      <c r="P105" s="6">
        <f t="shared" si="6"/>
        <v>0.7</v>
      </c>
      <c r="Q105" s="6">
        <v>0</v>
      </c>
      <c r="R105" s="6">
        <v>0</v>
      </c>
      <c r="S105">
        <f t="shared" si="8"/>
        <v>0.13207547169811309</v>
      </c>
      <c r="T105">
        <f t="shared" si="9"/>
        <v>9.8464357904526678E-6</v>
      </c>
      <c r="U105">
        <f t="shared" si="10"/>
        <v>0</v>
      </c>
    </row>
    <row r="106" spans="1:21" x14ac:dyDescent="0.35">
      <c r="A106" s="10">
        <v>44360</v>
      </c>
      <c r="B106" s="6" t="s">
        <v>18</v>
      </c>
      <c r="C106" s="6" t="s">
        <v>19</v>
      </c>
      <c r="D106" s="6" t="s">
        <v>28</v>
      </c>
      <c r="E106" s="6" t="s">
        <v>86</v>
      </c>
      <c r="F106" s="6" t="s">
        <v>63</v>
      </c>
      <c r="G106" s="6" t="str">
        <f t="shared" si="7"/>
        <v>DtoK5F7</v>
      </c>
      <c r="H106" s="6" t="s">
        <v>215</v>
      </c>
      <c r="I106" s="6">
        <v>0.7</v>
      </c>
      <c r="J106" s="6">
        <v>7.5</v>
      </c>
      <c r="K106" s="6" t="s">
        <v>32</v>
      </c>
      <c r="L106" s="6">
        <v>0.67</v>
      </c>
      <c r="M106" s="6">
        <v>9</v>
      </c>
      <c r="N106" s="6">
        <f t="shared" si="4"/>
        <v>-0.75</v>
      </c>
      <c r="O106" s="6">
        <f t="shared" si="12"/>
        <v>-0.9</v>
      </c>
      <c r="P106" s="6">
        <f t="shared" si="6"/>
        <v>0.15000000000000002</v>
      </c>
      <c r="Q106" s="6">
        <v>31.185000000000009</v>
      </c>
      <c r="R106" s="6">
        <v>32.779886363636372</v>
      </c>
      <c r="S106">
        <f t="shared" si="8"/>
        <v>4.4776119402984947E-2</v>
      </c>
      <c r="T106">
        <f t="shared" si="9"/>
        <v>2.6000706194660995E-6</v>
      </c>
      <c r="U106">
        <f t="shared" si="10"/>
        <v>8.1083202268050335E-7</v>
      </c>
    </row>
    <row r="107" spans="1:21" x14ac:dyDescent="0.35">
      <c r="A107" s="10">
        <v>44359</v>
      </c>
      <c r="B107" s="6" t="s">
        <v>18</v>
      </c>
      <c r="C107" s="6" t="s">
        <v>19</v>
      </c>
      <c r="D107" s="6" t="s">
        <v>28</v>
      </c>
      <c r="E107" s="6" t="s">
        <v>45</v>
      </c>
      <c r="F107" s="6" t="s">
        <v>68</v>
      </c>
      <c r="G107" s="6" t="str">
        <f t="shared" si="7"/>
        <v>DtoL4G6</v>
      </c>
      <c r="H107" s="6" t="s">
        <v>300</v>
      </c>
      <c r="I107" s="6">
        <v>0.67</v>
      </c>
      <c r="J107" s="6">
        <v>2.5</v>
      </c>
      <c r="K107" s="6" t="s">
        <v>301</v>
      </c>
      <c r="L107" s="6">
        <v>0.67</v>
      </c>
      <c r="M107" s="6">
        <v>15.5</v>
      </c>
      <c r="N107" s="6">
        <f t="shared" si="4"/>
        <v>-0.25</v>
      </c>
      <c r="O107" s="6">
        <f t="shared" si="12"/>
        <v>-1.55</v>
      </c>
      <c r="P107" s="6">
        <f t="shared" si="6"/>
        <v>1.3</v>
      </c>
      <c r="Q107" s="6">
        <v>17.89772727272727</v>
      </c>
      <c r="R107" s="6">
        <v>17.89772727272727</v>
      </c>
      <c r="S107">
        <f t="shared" si="8"/>
        <v>0</v>
      </c>
      <c r="T107">
        <f t="shared" si="9"/>
        <v>0</v>
      </c>
      <c r="U107">
        <f t="shared" si="10"/>
        <v>0</v>
      </c>
    </row>
    <row r="108" spans="1:21" x14ac:dyDescent="0.35">
      <c r="A108" s="10">
        <v>44359</v>
      </c>
      <c r="B108" s="6" t="s">
        <v>18</v>
      </c>
      <c r="C108" s="6" t="s">
        <v>19</v>
      </c>
      <c r="D108" s="6" t="s">
        <v>30</v>
      </c>
      <c r="E108" s="6" t="s">
        <v>133</v>
      </c>
      <c r="F108" s="6" t="s">
        <v>271</v>
      </c>
      <c r="G108" s="6" t="str">
        <f t="shared" si="7"/>
        <v>FthK1G3</v>
      </c>
      <c r="H108" s="6" t="s">
        <v>302</v>
      </c>
      <c r="I108" s="6">
        <v>0.86</v>
      </c>
      <c r="J108" s="6">
        <v>3.5</v>
      </c>
      <c r="K108" s="6" t="s">
        <v>301</v>
      </c>
      <c r="L108" s="6">
        <v>0.6</v>
      </c>
      <c r="M108" s="6">
        <v>13.5</v>
      </c>
      <c r="N108" s="6">
        <f t="shared" si="4"/>
        <v>-0.35</v>
      </c>
      <c r="O108" s="6">
        <f t="shared" si="12"/>
        <v>-1.35</v>
      </c>
      <c r="P108" s="6">
        <f t="shared" si="6"/>
        <v>1</v>
      </c>
      <c r="Q108" s="6">
        <v>45.818181818181827</v>
      </c>
      <c r="R108" s="6">
        <v>42.446250000000006</v>
      </c>
      <c r="S108">
        <f t="shared" si="8"/>
        <v>0.43333333333333335</v>
      </c>
      <c r="T108">
        <f t="shared" si="9"/>
        <v>4.2508420058059998E-5</v>
      </c>
      <c r="U108">
        <f t="shared" si="10"/>
        <v>1.9476585190238401E-5</v>
      </c>
    </row>
    <row r="109" spans="1:21" x14ac:dyDescent="0.35">
      <c r="A109" s="10">
        <v>44359</v>
      </c>
      <c r="B109" s="6" t="s">
        <v>18</v>
      </c>
      <c r="C109" s="6" t="s">
        <v>19</v>
      </c>
      <c r="D109" s="6" t="s">
        <v>30</v>
      </c>
      <c r="E109" s="6" t="s">
        <v>133</v>
      </c>
      <c r="F109" s="6" t="s">
        <v>272</v>
      </c>
      <c r="G109" s="6" t="str">
        <f t="shared" si="7"/>
        <v>FthK1J6</v>
      </c>
      <c r="H109" s="6" t="s">
        <v>302</v>
      </c>
      <c r="I109" s="6">
        <v>0.68</v>
      </c>
      <c r="J109" s="6">
        <v>7.5</v>
      </c>
      <c r="K109" s="6" t="s">
        <v>301</v>
      </c>
      <c r="L109" s="6">
        <v>0.52</v>
      </c>
      <c r="M109" s="6">
        <v>12.5</v>
      </c>
      <c r="N109" s="6">
        <f t="shared" si="4"/>
        <v>-0.75</v>
      </c>
      <c r="O109" s="6">
        <f t="shared" si="12"/>
        <v>-1.25</v>
      </c>
      <c r="P109" s="6">
        <f t="shared" si="6"/>
        <v>0.5</v>
      </c>
      <c r="Q109" s="6">
        <v>71.590909090909079</v>
      </c>
      <c r="R109" s="6">
        <v>71.590909090909079</v>
      </c>
      <c r="S109">
        <f t="shared" si="8"/>
        <v>0.30769230769230776</v>
      </c>
      <c r="T109">
        <f t="shared" si="9"/>
        <v>2.7888075404716509E-5</v>
      </c>
      <c r="U109">
        <f t="shared" si="10"/>
        <v>1.9965326710194772E-5</v>
      </c>
    </row>
    <row r="110" spans="1:21" x14ac:dyDescent="0.35">
      <c r="A110" s="10">
        <v>44360</v>
      </c>
      <c r="B110" s="6" t="s">
        <v>18</v>
      </c>
      <c r="C110" s="6" t="s">
        <v>19</v>
      </c>
      <c r="D110" s="6" t="s">
        <v>30</v>
      </c>
      <c r="E110" s="6" t="s">
        <v>86</v>
      </c>
      <c r="F110" s="6" t="s">
        <v>90</v>
      </c>
      <c r="G110" s="6" t="str">
        <f t="shared" si="7"/>
        <v>FthK5A4</v>
      </c>
      <c r="H110" s="6" t="s">
        <v>297</v>
      </c>
      <c r="I110" s="6">
        <v>0.56000000000000005</v>
      </c>
      <c r="J110" s="6">
        <v>5</v>
      </c>
      <c r="K110" s="6" t="s">
        <v>32</v>
      </c>
      <c r="L110" s="6">
        <v>0.45</v>
      </c>
      <c r="M110" s="6">
        <v>9.5</v>
      </c>
      <c r="N110" s="6">
        <f t="shared" si="4"/>
        <v>-0.5</v>
      </c>
      <c r="O110" s="6">
        <f t="shared" si="12"/>
        <v>-0.95</v>
      </c>
      <c r="P110" s="6">
        <f t="shared" si="6"/>
        <v>0.44999999999999996</v>
      </c>
      <c r="Q110" s="6">
        <v>55.020795454545464</v>
      </c>
      <c r="R110" s="6">
        <v>49.318977272727274</v>
      </c>
      <c r="S110">
        <f t="shared" si="8"/>
        <v>0.24444444444444452</v>
      </c>
      <c r="T110">
        <f t="shared" si="9"/>
        <v>2.100858259056069E-5</v>
      </c>
      <c r="U110">
        <f t="shared" si="10"/>
        <v>1.1559089255051647E-5</v>
      </c>
    </row>
    <row r="111" spans="1:21" x14ac:dyDescent="0.35">
      <c r="A111" s="10">
        <v>44360</v>
      </c>
      <c r="B111" s="6" t="s">
        <v>18</v>
      </c>
      <c r="C111" s="6" t="s">
        <v>19</v>
      </c>
      <c r="D111" s="6" t="s">
        <v>30</v>
      </c>
      <c r="E111" s="6" t="s">
        <v>86</v>
      </c>
      <c r="F111" s="6" t="s">
        <v>65</v>
      </c>
      <c r="G111" s="6" t="str">
        <f t="shared" si="7"/>
        <v>FthK5C5</v>
      </c>
      <c r="H111" s="6" t="s">
        <v>289</v>
      </c>
      <c r="I111" s="6">
        <v>0.78</v>
      </c>
      <c r="J111" s="6">
        <v>7</v>
      </c>
      <c r="K111" s="6" t="s">
        <v>32</v>
      </c>
      <c r="L111" s="6">
        <v>0.65</v>
      </c>
      <c r="M111" s="6">
        <v>7.5</v>
      </c>
      <c r="N111" s="6">
        <f t="shared" si="4"/>
        <v>-0.7</v>
      </c>
      <c r="O111" s="6">
        <f t="shared" si="12"/>
        <v>-0.75</v>
      </c>
      <c r="P111" s="6">
        <f t="shared" si="6"/>
        <v>5.0000000000000044E-2</v>
      </c>
      <c r="Q111" s="6">
        <v>45.057727272727277</v>
      </c>
      <c r="R111" s="6">
        <v>44.679886363636363</v>
      </c>
      <c r="S111">
        <f t="shared" si="8"/>
        <v>0.2</v>
      </c>
      <c r="T111">
        <f t="shared" si="9"/>
        <v>1.6410238238879078E-5</v>
      </c>
      <c r="U111">
        <f t="shared" si="10"/>
        <v>7.394080390478939E-6</v>
      </c>
    </row>
    <row r="112" spans="1:21" x14ac:dyDescent="0.35">
      <c r="A112" s="10">
        <v>44359</v>
      </c>
      <c r="B112" s="6" t="s">
        <v>18</v>
      </c>
      <c r="C112" s="6" t="s">
        <v>19</v>
      </c>
      <c r="D112" s="6" t="s">
        <v>30</v>
      </c>
      <c r="E112" s="6" t="s">
        <v>45</v>
      </c>
      <c r="F112" s="6" t="s">
        <v>106</v>
      </c>
      <c r="G112" s="6" t="str">
        <f t="shared" si="7"/>
        <v>FthL4C7</v>
      </c>
      <c r="H112" s="6" t="s">
        <v>300</v>
      </c>
      <c r="I112" s="6">
        <v>0.72</v>
      </c>
      <c r="J112" s="6">
        <v>3.5</v>
      </c>
      <c r="K112" s="6" t="s">
        <v>239</v>
      </c>
      <c r="L112" s="6">
        <v>0.69</v>
      </c>
      <c r="M112" s="6">
        <v>12.5</v>
      </c>
      <c r="N112" s="6">
        <f t="shared" si="4"/>
        <v>-0.35</v>
      </c>
      <c r="O112" s="6">
        <f t="shared" si="12"/>
        <v>-1.25</v>
      </c>
      <c r="P112" s="6">
        <f t="shared" si="6"/>
        <v>0.9</v>
      </c>
      <c r="Q112" s="6">
        <v>38.5</v>
      </c>
      <c r="R112" s="6">
        <v>38.5</v>
      </c>
      <c r="S112">
        <f t="shared" si="8"/>
        <v>4.3478260869565258E-2</v>
      </c>
      <c r="T112">
        <f t="shared" si="9"/>
        <v>2.5076100125785919E-6</v>
      </c>
      <c r="U112">
        <f t="shared" si="10"/>
        <v>9.6542985484275796E-7</v>
      </c>
    </row>
    <row r="113" spans="1:21" x14ac:dyDescent="0.35">
      <c r="A113" s="10">
        <v>44360</v>
      </c>
      <c r="B113" s="6" t="s">
        <v>18</v>
      </c>
      <c r="C113" s="6" t="s">
        <v>19</v>
      </c>
      <c r="D113" s="6" t="s">
        <v>30</v>
      </c>
      <c r="E113" s="6" t="s">
        <v>45</v>
      </c>
      <c r="F113" s="6" t="s">
        <v>66</v>
      </c>
      <c r="G113" s="6" t="str">
        <f t="shared" si="7"/>
        <v>FthL4I10</v>
      </c>
      <c r="H113" s="6" t="s">
        <v>303</v>
      </c>
      <c r="I113" s="6">
        <v>0.71</v>
      </c>
      <c r="J113" s="6">
        <v>6</v>
      </c>
      <c r="K113" s="6" t="s">
        <v>149</v>
      </c>
      <c r="L113" s="6">
        <v>0.66</v>
      </c>
      <c r="M113" s="6">
        <v>8.5</v>
      </c>
      <c r="N113" s="6">
        <f t="shared" si="4"/>
        <v>-0.6</v>
      </c>
      <c r="O113" s="6">
        <f t="shared" si="12"/>
        <v>-0.85</v>
      </c>
      <c r="P113" s="6">
        <f t="shared" si="6"/>
        <v>0.25</v>
      </c>
      <c r="Q113" s="6">
        <v>147.07954545454547</v>
      </c>
      <c r="R113" s="6">
        <v>140.31818181818181</v>
      </c>
      <c r="S113">
        <f t="shared" si="8"/>
        <v>7.5757575757575649E-2</v>
      </c>
      <c r="T113">
        <f t="shared" si="9"/>
        <v>4.9673007100811552E-6</v>
      </c>
      <c r="U113">
        <f t="shared" si="10"/>
        <v>7.3058833057477722E-6</v>
      </c>
    </row>
    <row r="114" spans="1:21" x14ac:dyDescent="0.35">
      <c r="A114" s="10">
        <v>44359</v>
      </c>
      <c r="B114" s="6" t="s">
        <v>18</v>
      </c>
      <c r="C114" s="6" t="s">
        <v>19</v>
      </c>
      <c r="D114" s="6" t="s">
        <v>37</v>
      </c>
      <c r="E114" s="6" t="s">
        <v>133</v>
      </c>
      <c r="F114" s="6" t="s">
        <v>210</v>
      </c>
      <c r="G114" s="6" t="str">
        <f t="shared" si="7"/>
        <v>PfaK1E9</v>
      </c>
      <c r="H114" s="6" t="s">
        <v>304</v>
      </c>
      <c r="I114" s="6">
        <v>0.75</v>
      </c>
      <c r="J114" s="6">
        <v>5</v>
      </c>
      <c r="K114" s="6" t="s">
        <v>239</v>
      </c>
      <c r="L114" s="6">
        <v>0.63</v>
      </c>
      <c r="M114" s="6">
        <v>12.5</v>
      </c>
      <c r="N114" s="6">
        <f t="shared" si="4"/>
        <v>-0.5</v>
      </c>
      <c r="O114" s="6">
        <f t="shared" si="12"/>
        <v>-1.25</v>
      </c>
      <c r="P114" s="6">
        <f t="shared" si="6"/>
        <v>0.75</v>
      </c>
      <c r="Q114" s="6">
        <v>11.454545454545457</v>
      </c>
      <c r="R114" s="6">
        <v>15.590909090909093</v>
      </c>
      <c r="S114">
        <f t="shared" si="8"/>
        <v>0.19047619047619047</v>
      </c>
      <c r="T114">
        <f t="shared" si="9"/>
        <v>1.5453642418685569E-5</v>
      </c>
      <c r="U114">
        <f t="shared" si="10"/>
        <v>1.7701444952312562E-6</v>
      </c>
    </row>
    <row r="115" spans="1:21" x14ac:dyDescent="0.35">
      <c r="A115" s="10">
        <v>44359</v>
      </c>
      <c r="B115" s="6" t="s">
        <v>18</v>
      </c>
      <c r="C115" s="6" t="s">
        <v>19</v>
      </c>
      <c r="D115" s="6" t="s">
        <v>37</v>
      </c>
      <c r="E115" s="6" t="s">
        <v>133</v>
      </c>
      <c r="F115" s="6" t="s">
        <v>98</v>
      </c>
      <c r="G115" s="6" t="str">
        <f t="shared" si="7"/>
        <v>PfaK1I6</v>
      </c>
      <c r="H115" s="6" t="s">
        <v>302</v>
      </c>
      <c r="I115" s="6">
        <v>0.65</v>
      </c>
      <c r="J115" s="6">
        <v>4.5</v>
      </c>
      <c r="K115" s="6" t="s">
        <v>239</v>
      </c>
      <c r="L115" s="6">
        <v>0.67</v>
      </c>
      <c r="M115" s="6">
        <v>10.5</v>
      </c>
      <c r="N115" s="6">
        <f t="shared" si="4"/>
        <v>-0.45</v>
      </c>
      <c r="O115" s="6">
        <f t="shared" si="12"/>
        <v>-1.05</v>
      </c>
      <c r="P115" s="6">
        <f t="shared" si="6"/>
        <v>0.60000000000000009</v>
      </c>
      <c r="Q115" s="6">
        <v>25.772727272727277</v>
      </c>
      <c r="R115" s="6">
        <v>17.89772727272727</v>
      </c>
      <c r="S115">
        <f t="shared" si="8"/>
        <v>-2.985074626865674E-2</v>
      </c>
      <c r="T115" t="e">
        <f t="shared" si="9"/>
        <v>#NUM!</v>
      </c>
      <c r="U115" t="e">
        <f t="shared" si="10"/>
        <v>#NUM!</v>
      </c>
    </row>
    <row r="116" spans="1:21" x14ac:dyDescent="0.35">
      <c r="A116" s="10">
        <v>44360</v>
      </c>
      <c r="B116" s="6" t="s">
        <v>18</v>
      </c>
      <c r="C116" s="6" t="s">
        <v>19</v>
      </c>
      <c r="D116" s="6" t="s">
        <v>37</v>
      </c>
      <c r="E116" s="6" t="s">
        <v>86</v>
      </c>
      <c r="F116" s="6" t="s">
        <v>115</v>
      </c>
      <c r="G116" s="6" t="str">
        <f t="shared" si="7"/>
        <v>PfaK5D8</v>
      </c>
      <c r="H116" s="6" t="s">
        <v>297</v>
      </c>
      <c r="I116" s="6">
        <v>0.77</v>
      </c>
      <c r="J116" s="6">
        <v>7</v>
      </c>
      <c r="K116" s="6" t="s">
        <v>149</v>
      </c>
      <c r="L116" s="6">
        <v>0.56000000000000005</v>
      </c>
      <c r="M116" s="6">
        <v>13.5</v>
      </c>
      <c r="N116" s="6">
        <f t="shared" si="4"/>
        <v>-0.7</v>
      </c>
      <c r="O116" s="6">
        <f t="shared" si="12"/>
        <v>-1.35</v>
      </c>
      <c r="P116" s="6">
        <f t="shared" si="6"/>
        <v>0.65000000000000013</v>
      </c>
      <c r="Q116" s="6">
        <v>25.772727272727277</v>
      </c>
      <c r="R116" s="6">
        <v>28.114545454545461</v>
      </c>
      <c r="S116">
        <f t="shared" si="8"/>
        <v>0.37499999999999989</v>
      </c>
      <c r="T116">
        <f t="shared" si="9"/>
        <v>3.5577829701010026E-5</v>
      </c>
      <c r="U116">
        <f t="shared" si="10"/>
        <v>9.1693770183966758E-6</v>
      </c>
    </row>
    <row r="117" spans="1:21" x14ac:dyDescent="0.35">
      <c r="A117" s="10">
        <v>44360</v>
      </c>
      <c r="B117" s="6" t="s">
        <v>18</v>
      </c>
      <c r="C117" s="6" t="s">
        <v>19</v>
      </c>
      <c r="D117" s="6" t="s">
        <v>37</v>
      </c>
      <c r="E117" s="6" t="s">
        <v>86</v>
      </c>
      <c r="F117" s="6" t="s">
        <v>96</v>
      </c>
      <c r="G117" s="6" t="str">
        <f t="shared" si="7"/>
        <v>PfaK5F3</v>
      </c>
      <c r="H117" s="6" t="s">
        <v>194</v>
      </c>
      <c r="I117" s="6">
        <v>0.78</v>
      </c>
      <c r="J117" s="6">
        <v>3.5</v>
      </c>
      <c r="K117" s="6" t="s">
        <v>149</v>
      </c>
      <c r="L117" s="6">
        <v>0.48</v>
      </c>
      <c r="M117" s="6">
        <v>8</v>
      </c>
      <c r="N117" s="6">
        <f t="shared" si="4"/>
        <v>-0.35</v>
      </c>
      <c r="O117" s="6">
        <f t="shared" si="12"/>
        <v>-0.8</v>
      </c>
      <c r="P117" s="6">
        <f t="shared" si="6"/>
        <v>0.45000000000000007</v>
      </c>
      <c r="Q117" s="6">
        <v>42.079545454545453</v>
      </c>
      <c r="R117" s="6">
        <v>42.446250000000006</v>
      </c>
      <c r="S117">
        <f t="shared" si="8"/>
        <v>0.62500000000000011</v>
      </c>
      <c r="T117">
        <f t="shared" si="9"/>
        <v>6.6722953590273845E-5</v>
      </c>
      <c r="U117">
        <f t="shared" si="10"/>
        <v>2.807671558463455E-5</v>
      </c>
    </row>
    <row r="118" spans="1:21" x14ac:dyDescent="0.35">
      <c r="A118" s="10">
        <v>44359</v>
      </c>
      <c r="B118" s="6" t="s">
        <v>18</v>
      </c>
      <c r="C118" s="6" t="s">
        <v>19</v>
      </c>
      <c r="D118" s="6" t="s">
        <v>37</v>
      </c>
      <c r="E118" s="6" t="s">
        <v>45</v>
      </c>
      <c r="F118" s="6" t="s">
        <v>101</v>
      </c>
      <c r="G118" s="6" t="str">
        <f t="shared" si="7"/>
        <v>PfaL4B10</v>
      </c>
      <c r="H118" s="6" t="s">
        <v>300</v>
      </c>
      <c r="I118" s="6">
        <v>0.76</v>
      </c>
      <c r="J118" s="6">
        <v>6</v>
      </c>
      <c r="K118" s="6" t="s">
        <v>80</v>
      </c>
      <c r="L118" s="6">
        <v>0.67</v>
      </c>
      <c r="M118" s="6">
        <v>14</v>
      </c>
      <c r="N118" s="6">
        <f t="shared" si="4"/>
        <v>-0.6</v>
      </c>
      <c r="O118" s="6">
        <f t="shared" si="12"/>
        <v>-1.4</v>
      </c>
      <c r="P118" s="6">
        <f t="shared" si="6"/>
        <v>0.79999999999999993</v>
      </c>
      <c r="Q118" s="6">
        <v>28.715909090909093</v>
      </c>
      <c r="R118" s="6">
        <v>27.22443181818182</v>
      </c>
      <c r="S118">
        <f t="shared" si="8"/>
        <v>0.13432835820895517</v>
      </c>
      <c r="T118">
        <f t="shared" si="9"/>
        <v>1.0053595516330029E-5</v>
      </c>
      <c r="U118">
        <f t="shared" si="10"/>
        <v>2.8869813488370436E-6</v>
      </c>
    </row>
    <row r="119" spans="1:21" x14ac:dyDescent="0.35">
      <c r="A119" s="10">
        <v>44360</v>
      </c>
      <c r="B119" s="6" t="s">
        <v>18</v>
      </c>
      <c r="C119" s="6" t="s">
        <v>19</v>
      </c>
      <c r="D119" s="6" t="s">
        <v>37</v>
      </c>
      <c r="E119" s="6" t="s">
        <v>45</v>
      </c>
      <c r="F119" s="6" t="s">
        <v>49</v>
      </c>
      <c r="G119" s="6" t="str">
        <f t="shared" si="7"/>
        <v>PfaL4J8</v>
      </c>
      <c r="H119" s="6" t="s">
        <v>303</v>
      </c>
      <c r="I119" s="6">
        <v>0.78</v>
      </c>
      <c r="J119" s="6">
        <v>3.5</v>
      </c>
      <c r="K119" s="6" t="s">
        <v>48</v>
      </c>
      <c r="L119" s="6">
        <v>0.56999999999999995</v>
      </c>
      <c r="M119" s="6">
        <v>8</v>
      </c>
      <c r="N119" s="6">
        <f t="shared" si="4"/>
        <v>-0.35</v>
      </c>
      <c r="O119" s="6">
        <f t="shared" si="12"/>
        <v>-0.8</v>
      </c>
      <c r="P119" s="6">
        <f t="shared" si="6"/>
        <v>0.45000000000000007</v>
      </c>
      <c r="Q119" s="6">
        <v>17.89772727272727</v>
      </c>
      <c r="R119" s="6">
        <v>17.89772727272727</v>
      </c>
      <c r="S119">
        <f t="shared" si="8"/>
        <v>0.36842105263157909</v>
      </c>
      <c r="T119">
        <f t="shared" si="9"/>
        <v>3.4811037402936369E-5</v>
      </c>
      <c r="U119">
        <f t="shared" si="10"/>
        <v>6.2303845351846337E-6</v>
      </c>
    </row>
    <row r="120" spans="1:21" x14ac:dyDescent="0.35">
      <c r="A120" s="10">
        <v>44359</v>
      </c>
      <c r="B120" s="6" t="s">
        <v>18</v>
      </c>
      <c r="C120" s="6" t="s">
        <v>19</v>
      </c>
      <c r="D120" s="6" t="s">
        <v>43</v>
      </c>
      <c r="E120" s="6" t="s">
        <v>133</v>
      </c>
      <c r="F120" s="6" t="s">
        <v>277</v>
      </c>
      <c r="G120" s="6" t="str">
        <f t="shared" si="7"/>
        <v>PfuK1A9</v>
      </c>
      <c r="H120" s="6" t="s">
        <v>295</v>
      </c>
      <c r="I120" s="6">
        <v>0.66</v>
      </c>
      <c r="J120" s="6">
        <v>6.5</v>
      </c>
      <c r="K120" s="6" t="s">
        <v>80</v>
      </c>
      <c r="L120" s="6">
        <v>0.54</v>
      </c>
      <c r="M120" s="6">
        <v>12</v>
      </c>
      <c r="N120" s="6">
        <f t="shared" si="4"/>
        <v>-0.65</v>
      </c>
      <c r="O120" s="6">
        <f t="shared" si="12"/>
        <v>-1.2</v>
      </c>
      <c r="P120" s="6">
        <f t="shared" si="6"/>
        <v>0.54999999999999993</v>
      </c>
      <c r="Q120" s="6">
        <v>71.590909090909079</v>
      </c>
      <c r="R120" s="6">
        <v>67.359886363636377</v>
      </c>
      <c r="S120">
        <f t="shared" si="8"/>
        <v>0.22222222222222221</v>
      </c>
      <c r="T120">
        <f t="shared" si="9"/>
        <v>1.8682816873909845E-5</v>
      </c>
      <c r="U120">
        <f t="shared" si="10"/>
        <v>1.337519844382182E-5</v>
      </c>
    </row>
    <row r="121" spans="1:21" x14ac:dyDescent="0.35">
      <c r="A121" s="10">
        <v>44359</v>
      </c>
      <c r="B121" s="6" t="s">
        <v>18</v>
      </c>
      <c r="C121" s="6" t="s">
        <v>19</v>
      </c>
      <c r="D121" s="6" t="s">
        <v>43</v>
      </c>
      <c r="E121" s="6" t="s">
        <v>133</v>
      </c>
      <c r="F121" s="6" t="s">
        <v>278</v>
      </c>
      <c r="G121" s="6" t="str">
        <f t="shared" si="7"/>
        <v>PfuK1E7</v>
      </c>
      <c r="H121" s="6" t="s">
        <v>304</v>
      </c>
      <c r="I121" s="6">
        <v>0.7</v>
      </c>
      <c r="J121" s="6">
        <v>4.5</v>
      </c>
      <c r="K121" s="6" t="s">
        <v>80</v>
      </c>
      <c r="L121" s="6">
        <v>0.51</v>
      </c>
      <c r="M121" s="6">
        <v>8</v>
      </c>
      <c r="N121" s="6">
        <f t="shared" si="4"/>
        <v>-0.45</v>
      </c>
      <c r="O121" s="6">
        <f t="shared" si="12"/>
        <v>-0.8</v>
      </c>
      <c r="P121" s="6">
        <f t="shared" si="6"/>
        <v>0.35000000000000003</v>
      </c>
      <c r="Q121" s="6">
        <v>76.443181818181813</v>
      </c>
      <c r="R121" s="6">
        <v>76.443181818181813</v>
      </c>
      <c r="S121">
        <f t="shared" si="8"/>
        <v>0.37254901960784303</v>
      </c>
      <c r="T121">
        <f t="shared" si="9"/>
        <v>3.529179577361869E-5</v>
      </c>
      <c r="U121">
        <f t="shared" si="10"/>
        <v>2.6978171610128741E-5</v>
      </c>
    </row>
    <row r="122" spans="1:21" x14ac:dyDescent="0.35">
      <c r="A122" s="10">
        <v>44360</v>
      </c>
      <c r="B122" s="6" t="s">
        <v>18</v>
      </c>
      <c r="C122" s="6" t="s">
        <v>19</v>
      </c>
      <c r="D122" s="6" t="s">
        <v>43</v>
      </c>
      <c r="E122" s="6" t="s">
        <v>86</v>
      </c>
      <c r="F122" s="6" t="s">
        <v>92</v>
      </c>
      <c r="G122" s="6" t="str">
        <f t="shared" si="7"/>
        <v>PfuK5C6</v>
      </c>
      <c r="H122" s="6" t="s">
        <v>289</v>
      </c>
      <c r="I122" s="6">
        <v>0.69</v>
      </c>
      <c r="J122" s="6">
        <v>5</v>
      </c>
      <c r="K122" s="6" t="s">
        <v>48</v>
      </c>
      <c r="L122" s="6">
        <v>0.53</v>
      </c>
      <c r="M122" s="6">
        <v>14.5</v>
      </c>
      <c r="N122" s="6">
        <f t="shared" si="4"/>
        <v>-0.5</v>
      </c>
      <c r="O122" s="6">
        <f t="shared" si="12"/>
        <v>-1.45</v>
      </c>
      <c r="P122" s="6">
        <f t="shared" si="6"/>
        <v>0.95</v>
      </c>
      <c r="Q122" s="6">
        <v>120.98863636363639</v>
      </c>
      <c r="R122" s="6">
        <v>120.98863636363639</v>
      </c>
      <c r="S122">
        <f t="shared" si="8"/>
        <v>0.30188679245283001</v>
      </c>
      <c r="T122">
        <f t="shared" si="9"/>
        <v>2.7241753858224528E-5</v>
      </c>
      <c r="U122">
        <f t="shared" si="10"/>
        <v>3.295942651460416E-5</v>
      </c>
    </row>
    <row r="123" spans="1:21" x14ac:dyDescent="0.35">
      <c r="A123" s="10">
        <v>44360</v>
      </c>
      <c r="B123" s="6" t="s">
        <v>18</v>
      </c>
      <c r="C123" s="6" t="s">
        <v>19</v>
      </c>
      <c r="D123" s="6" t="s">
        <v>43</v>
      </c>
      <c r="E123" s="6" t="s">
        <v>86</v>
      </c>
      <c r="F123" s="6" t="s">
        <v>124</v>
      </c>
      <c r="G123" s="6" t="str">
        <f t="shared" si="7"/>
        <v>PfuK5J5</v>
      </c>
      <c r="H123" s="6" t="s">
        <v>255</v>
      </c>
      <c r="I123" s="6">
        <v>0.64</v>
      </c>
      <c r="J123" s="6">
        <v>5</v>
      </c>
      <c r="K123" s="6" t="s">
        <v>202</v>
      </c>
      <c r="L123" s="6">
        <v>0.55000000000000004</v>
      </c>
      <c r="M123" s="6">
        <v>14.5</v>
      </c>
      <c r="N123" s="6">
        <f t="shared" si="4"/>
        <v>-0.5</v>
      </c>
      <c r="O123" s="6">
        <f t="shared" si="12"/>
        <v>-1.45</v>
      </c>
      <c r="P123" s="6">
        <f t="shared" si="6"/>
        <v>0.95</v>
      </c>
      <c r="Q123" s="6">
        <v>20.875909090909087</v>
      </c>
      <c r="R123" s="6">
        <v>21.919545454545457</v>
      </c>
      <c r="S123">
        <f t="shared" si="8"/>
        <v>0.16363636363636358</v>
      </c>
      <c r="T123">
        <f t="shared" si="9"/>
        <v>1.2818376389550697E-5</v>
      </c>
      <c r="U123">
        <f t="shared" si="10"/>
        <v>2.6759526020131579E-6</v>
      </c>
    </row>
    <row r="124" spans="1:21" x14ac:dyDescent="0.35">
      <c r="A124" s="10">
        <v>44359</v>
      </c>
      <c r="B124" s="6" t="s">
        <v>18</v>
      </c>
      <c r="C124" s="6" t="s">
        <v>19</v>
      </c>
      <c r="D124" s="6" t="s">
        <v>43</v>
      </c>
      <c r="E124" s="6" t="s">
        <v>45</v>
      </c>
      <c r="F124" s="6" t="s">
        <v>206</v>
      </c>
      <c r="G124" s="6" t="str">
        <f t="shared" si="7"/>
        <v>PfuL4G9</v>
      </c>
      <c r="H124" s="6" t="s">
        <v>142</v>
      </c>
      <c r="I124" s="6">
        <v>0.82</v>
      </c>
      <c r="J124" s="6">
        <v>5.5</v>
      </c>
      <c r="K124" s="6" t="s">
        <v>100</v>
      </c>
      <c r="L124" s="6">
        <v>0.62</v>
      </c>
      <c r="M124" s="6">
        <v>11</v>
      </c>
      <c r="N124" s="6">
        <f t="shared" si="4"/>
        <v>-0.55000000000000004</v>
      </c>
      <c r="O124" s="6">
        <f t="shared" si="12"/>
        <v>-1.1000000000000001</v>
      </c>
      <c r="P124" s="6">
        <f t="shared" si="6"/>
        <v>0.55000000000000004</v>
      </c>
      <c r="Q124" s="6">
        <v>57.988636363636374</v>
      </c>
      <c r="R124" s="6">
        <v>55.860795454545446</v>
      </c>
      <c r="S124">
        <f t="shared" si="8"/>
        <v>0.32258064516129026</v>
      </c>
      <c r="T124">
        <f t="shared" si="9"/>
        <v>2.9558386002617979E-5</v>
      </c>
      <c r="U124">
        <f t="shared" si="10"/>
        <v>1.7140504974018132E-5</v>
      </c>
    </row>
    <row r="125" spans="1:21" x14ac:dyDescent="0.35">
      <c r="A125" s="10">
        <v>44360</v>
      </c>
      <c r="B125" s="6" t="s">
        <v>18</v>
      </c>
      <c r="C125" s="6" t="s">
        <v>19</v>
      </c>
      <c r="D125" s="6" t="s">
        <v>43</v>
      </c>
      <c r="E125" s="6" t="s">
        <v>45</v>
      </c>
      <c r="F125" s="6" t="s">
        <v>85</v>
      </c>
      <c r="G125" s="6" t="str">
        <f t="shared" si="7"/>
        <v>PfuL4H10</v>
      </c>
      <c r="H125" s="6" t="s">
        <v>157</v>
      </c>
      <c r="I125" s="6">
        <v>0.74</v>
      </c>
      <c r="J125" s="6">
        <v>5.5</v>
      </c>
      <c r="K125" s="6" t="s">
        <v>202</v>
      </c>
      <c r="L125" s="6">
        <v>0.53</v>
      </c>
      <c r="M125" s="6">
        <v>11.5</v>
      </c>
      <c r="N125" s="6">
        <f t="shared" ref="N125:N127" si="13">J125/-10</f>
        <v>-0.55000000000000004</v>
      </c>
      <c r="O125" s="6">
        <f t="shared" si="12"/>
        <v>-1.1499999999999999</v>
      </c>
      <c r="P125" s="6">
        <f t="shared" ref="P125:P188" si="14">N125-O125</f>
        <v>0.59999999999999987</v>
      </c>
      <c r="Q125" s="6">
        <v>42.079545454545453</v>
      </c>
      <c r="R125" s="6">
        <v>42.079545454545453</v>
      </c>
      <c r="S125">
        <f t="shared" si="8"/>
        <v>0.39622641509433953</v>
      </c>
      <c r="T125">
        <f t="shared" si="9"/>
        <v>3.8072843858007726E-5</v>
      </c>
      <c r="U125">
        <f t="shared" si="10"/>
        <v>1.6020879637068479E-5</v>
      </c>
    </row>
    <row r="126" spans="1:21" x14ac:dyDescent="0.35">
      <c r="A126" s="10">
        <v>44359</v>
      </c>
      <c r="B126" s="6" t="s">
        <v>18</v>
      </c>
      <c r="C126" s="6" t="s">
        <v>19</v>
      </c>
      <c r="D126" s="6" t="s">
        <v>25</v>
      </c>
      <c r="E126" s="6" t="s">
        <v>133</v>
      </c>
      <c r="F126" s="6" t="s">
        <v>140</v>
      </c>
      <c r="G126" s="6" t="str">
        <f t="shared" si="7"/>
        <v>SguK1G8</v>
      </c>
      <c r="H126" s="6" t="s">
        <v>273</v>
      </c>
      <c r="I126" s="6">
        <v>0.73</v>
      </c>
      <c r="J126" s="6">
        <v>4</v>
      </c>
      <c r="K126" s="6" t="s">
        <v>129</v>
      </c>
      <c r="L126" s="6">
        <v>0.81</v>
      </c>
      <c r="M126" s="6">
        <v>8</v>
      </c>
      <c r="N126" s="6">
        <f t="shared" si="13"/>
        <v>-0.4</v>
      </c>
      <c r="O126" s="6">
        <f t="shared" si="12"/>
        <v>-0.8</v>
      </c>
      <c r="P126" s="6">
        <f t="shared" si="14"/>
        <v>0.4</v>
      </c>
      <c r="Q126" s="6">
        <v>11.454545454545457</v>
      </c>
      <c r="R126" s="6">
        <v>13.44318181818182</v>
      </c>
      <c r="S126">
        <f t="shared" si="8"/>
        <v>-9.876543209876551E-2</v>
      </c>
      <c r="T126" t="e">
        <f t="shared" si="9"/>
        <v>#NUM!</v>
      </c>
      <c r="U126" t="e">
        <f t="shared" si="10"/>
        <v>#NUM!</v>
      </c>
    </row>
    <row r="127" spans="1:21" x14ac:dyDescent="0.35">
      <c r="A127" s="10">
        <v>44359</v>
      </c>
      <c r="B127" s="6" t="s">
        <v>18</v>
      </c>
      <c r="C127" s="6" t="s">
        <v>19</v>
      </c>
      <c r="D127" s="6" t="s">
        <v>25</v>
      </c>
      <c r="E127" s="6" t="s">
        <v>133</v>
      </c>
      <c r="F127" s="6" t="s">
        <v>66</v>
      </c>
      <c r="G127" s="6" t="str">
        <f t="shared" si="7"/>
        <v>SguK1I10</v>
      </c>
      <c r="H127" s="6" t="s">
        <v>296</v>
      </c>
      <c r="I127" s="6">
        <v>0.66</v>
      </c>
      <c r="J127" s="6">
        <v>6.5</v>
      </c>
      <c r="K127" s="6" t="s">
        <v>129</v>
      </c>
      <c r="L127" s="6">
        <v>0.68</v>
      </c>
      <c r="M127" s="6">
        <v>19.5</v>
      </c>
      <c r="N127" s="6">
        <f t="shared" si="13"/>
        <v>-0.65</v>
      </c>
      <c r="O127" s="6">
        <f t="shared" si="12"/>
        <v>-1.95</v>
      </c>
      <c r="P127" s="6">
        <f t="shared" si="14"/>
        <v>1.2999999999999998</v>
      </c>
      <c r="Q127" s="6">
        <v>17.89772727272727</v>
      </c>
      <c r="R127" s="6">
        <v>17.89772727272727</v>
      </c>
      <c r="S127">
        <f t="shared" si="8"/>
        <v>-2.9411764705882377E-2</v>
      </c>
      <c r="T127" t="e">
        <f t="shared" si="9"/>
        <v>#NUM!</v>
      </c>
      <c r="U127" t="e">
        <f t="shared" si="10"/>
        <v>#NUM!</v>
      </c>
    </row>
    <row r="128" spans="1:21" x14ac:dyDescent="0.35">
      <c r="A128" s="10">
        <v>44360</v>
      </c>
      <c r="B128" s="6" t="s">
        <v>18</v>
      </c>
      <c r="C128" s="6" t="s">
        <v>19</v>
      </c>
      <c r="D128" s="6" t="s">
        <v>25</v>
      </c>
      <c r="E128" s="6" t="s">
        <v>86</v>
      </c>
      <c r="F128" s="6" t="s">
        <v>44</v>
      </c>
      <c r="G128" s="6" t="str">
        <f t="shared" si="7"/>
        <v>SguK5D10</v>
      </c>
      <c r="H128" s="6" t="s">
        <v>297</v>
      </c>
      <c r="I128" s="6">
        <v>0.87</v>
      </c>
      <c r="J128" s="6"/>
      <c r="K128" s="6" t="s">
        <v>202</v>
      </c>
      <c r="L128" s="6">
        <v>0.72</v>
      </c>
      <c r="M128" s="6">
        <v>14.5</v>
      </c>
      <c r="N128" s="6" t="s">
        <v>50</v>
      </c>
      <c r="O128" s="6">
        <f t="shared" si="12"/>
        <v>-1.45</v>
      </c>
      <c r="P128" s="6" t="e">
        <f t="shared" si="14"/>
        <v>#VALUE!</v>
      </c>
      <c r="Q128" s="6">
        <v>17.89772727272727</v>
      </c>
      <c r="R128" s="6">
        <v>22.988636363636363</v>
      </c>
      <c r="S128">
        <f t="shared" si="8"/>
        <v>0.20833333333333337</v>
      </c>
      <c r="T128">
        <f t="shared" si="9"/>
        <v>1.7255954945897857E-5</v>
      </c>
      <c r="U128">
        <f t="shared" si="10"/>
        <v>3.088423754521491E-6</v>
      </c>
    </row>
    <row r="129" spans="1:21" x14ac:dyDescent="0.35">
      <c r="A129" s="10">
        <v>44360</v>
      </c>
      <c r="B129" s="6" t="s">
        <v>18</v>
      </c>
      <c r="C129" s="6" t="s">
        <v>19</v>
      </c>
      <c r="D129" s="6" t="s">
        <v>25</v>
      </c>
      <c r="E129" s="6" t="s">
        <v>86</v>
      </c>
      <c r="F129" s="6" t="s">
        <v>93</v>
      </c>
      <c r="G129" s="6" t="str">
        <f t="shared" si="7"/>
        <v>SguK5H9</v>
      </c>
      <c r="H129" s="6" t="s">
        <v>215</v>
      </c>
      <c r="I129" s="6">
        <v>0.66</v>
      </c>
      <c r="J129" s="6">
        <v>5.5</v>
      </c>
      <c r="K129" s="6" t="s">
        <v>170</v>
      </c>
      <c r="L129" s="6">
        <v>0.57999999999999996</v>
      </c>
      <c r="M129" s="6">
        <v>11.5</v>
      </c>
      <c r="N129" s="6">
        <f t="shared" ref="N129:N192" si="15">J129/-10</f>
        <v>-0.55000000000000004</v>
      </c>
      <c r="O129" s="6">
        <f t="shared" si="12"/>
        <v>-1.1499999999999999</v>
      </c>
      <c r="P129" s="6">
        <f t="shared" si="14"/>
        <v>0.59999999999999987</v>
      </c>
      <c r="Q129" s="6">
        <v>31.818181818181824</v>
      </c>
      <c r="R129" s="6">
        <v>35.079545454545453</v>
      </c>
      <c r="S129">
        <f t="shared" si="8"/>
        <v>0.13793103448275876</v>
      </c>
      <c r="T129">
        <f t="shared" si="9"/>
        <v>1.0386539457808507E-5</v>
      </c>
      <c r="U129">
        <f t="shared" si="10"/>
        <v>3.3048080093027074E-6</v>
      </c>
    </row>
    <row r="130" spans="1:21" x14ac:dyDescent="0.35">
      <c r="A130" s="10">
        <v>44360</v>
      </c>
      <c r="B130" s="6" t="s">
        <v>18</v>
      </c>
      <c r="C130" s="6" t="s">
        <v>19</v>
      </c>
      <c r="D130" s="6" t="s">
        <v>25</v>
      </c>
      <c r="E130" s="6" t="s">
        <v>45</v>
      </c>
      <c r="F130" s="6" t="s">
        <v>137</v>
      </c>
      <c r="G130" s="6" t="str">
        <f t="shared" ref="G130:G193" si="16">D130&amp;E130&amp;F130</f>
        <v>SguL4H1</v>
      </c>
      <c r="H130" s="6" t="s">
        <v>157</v>
      </c>
      <c r="I130" s="6">
        <v>0.6</v>
      </c>
      <c r="J130" s="6">
        <v>5.5</v>
      </c>
      <c r="K130" s="6" t="s">
        <v>170</v>
      </c>
      <c r="L130" s="6">
        <v>0.49</v>
      </c>
      <c r="M130" s="6">
        <v>10</v>
      </c>
      <c r="N130" s="6">
        <f t="shared" si="15"/>
        <v>-0.55000000000000004</v>
      </c>
      <c r="O130" s="6">
        <f t="shared" si="12"/>
        <v>-1</v>
      </c>
      <c r="P130" s="6">
        <f t="shared" si="14"/>
        <v>0.44999999999999996</v>
      </c>
      <c r="Q130" s="6">
        <v>15.590909090909093</v>
      </c>
      <c r="R130" s="6">
        <v>14.497159090909093</v>
      </c>
      <c r="S130">
        <f t="shared" si="8"/>
        <v>0.22448979591836732</v>
      </c>
      <c r="T130">
        <f t="shared" si="9"/>
        <v>1.8917771796591272E-5</v>
      </c>
      <c r="U130">
        <f t="shared" si="10"/>
        <v>2.9494526028321854E-6</v>
      </c>
    </row>
    <row r="131" spans="1:21" x14ac:dyDescent="0.35">
      <c r="A131" s="10">
        <v>44360</v>
      </c>
      <c r="B131" s="6" t="s">
        <v>18</v>
      </c>
      <c r="C131" s="6" t="s">
        <v>19</v>
      </c>
      <c r="D131" s="6" t="s">
        <v>25</v>
      </c>
      <c r="E131" s="6" t="s">
        <v>45</v>
      </c>
      <c r="F131" s="6" t="s">
        <v>98</v>
      </c>
      <c r="G131" s="6" t="str">
        <f t="shared" si="16"/>
        <v>SguL4I6</v>
      </c>
      <c r="H131" s="6" t="s">
        <v>303</v>
      </c>
      <c r="I131" s="6">
        <v>0.66</v>
      </c>
      <c r="J131" s="6">
        <v>6.5</v>
      </c>
      <c r="K131" s="6" t="s">
        <v>170</v>
      </c>
      <c r="L131" s="6">
        <v>0.5</v>
      </c>
      <c r="M131" s="6">
        <v>8</v>
      </c>
      <c r="N131" s="6">
        <f t="shared" si="15"/>
        <v>-0.65</v>
      </c>
      <c r="O131" s="6">
        <f t="shared" si="12"/>
        <v>-0.8</v>
      </c>
      <c r="P131" s="6">
        <f t="shared" si="14"/>
        <v>0.15000000000000002</v>
      </c>
      <c r="Q131" s="6">
        <v>7.9545454545454559</v>
      </c>
      <c r="R131" s="6">
        <v>7.9545454545454559</v>
      </c>
      <c r="S131">
        <f t="shared" ref="S131:S194" si="17">(I131-L131)/L131</f>
        <v>0.32000000000000006</v>
      </c>
      <c r="T131">
        <f t="shared" ref="T131:T194" si="18">119*10^-6*(S131^1.231)</f>
        <v>2.9267564538858653E-5</v>
      </c>
      <c r="U131">
        <f t="shared" ref="U131:U194" si="19">T131*(Q131/100)</f>
        <v>2.3281017246819387E-6</v>
      </c>
    </row>
    <row r="132" spans="1:21" x14ac:dyDescent="0.35">
      <c r="A132" s="11">
        <v>44441</v>
      </c>
      <c r="B132" s="6" t="s">
        <v>18</v>
      </c>
      <c r="C132" s="6" t="s">
        <v>232</v>
      </c>
      <c r="D132" s="6" t="s">
        <v>39</v>
      </c>
      <c r="E132" s="6" t="s">
        <v>133</v>
      </c>
      <c r="F132" s="6" t="s">
        <v>101</v>
      </c>
      <c r="G132" s="6" t="str">
        <f t="shared" si="16"/>
        <v>BbrK1B10</v>
      </c>
      <c r="H132" s="6" t="s">
        <v>292</v>
      </c>
      <c r="I132" s="6">
        <v>0.84099999999999997</v>
      </c>
      <c r="J132" s="6">
        <v>15</v>
      </c>
      <c r="K132" s="6" t="s">
        <v>223</v>
      </c>
      <c r="L132" s="6">
        <v>0.84199999999999997</v>
      </c>
      <c r="M132" s="6">
        <v>25</v>
      </c>
      <c r="N132" s="6">
        <f t="shared" si="15"/>
        <v>-1.5</v>
      </c>
      <c r="O132" s="6">
        <f t="shared" si="12"/>
        <v>-2.5</v>
      </c>
      <c r="P132" s="6">
        <f t="shared" si="14"/>
        <v>1</v>
      </c>
      <c r="Q132" t="s">
        <v>103</v>
      </c>
      <c r="R132" t="s">
        <v>103</v>
      </c>
      <c r="S132">
        <f t="shared" si="17"/>
        <v>-1.1876484560570083E-3</v>
      </c>
      <c r="T132" t="e">
        <f t="shared" si="18"/>
        <v>#NUM!</v>
      </c>
      <c r="U132" t="e">
        <f t="shared" si="19"/>
        <v>#NUM!</v>
      </c>
    </row>
    <row r="133" spans="1:21" x14ac:dyDescent="0.35">
      <c r="A133" s="11">
        <v>44442</v>
      </c>
      <c r="B133" s="6" t="s">
        <v>18</v>
      </c>
      <c r="C133" s="6" t="s">
        <v>232</v>
      </c>
      <c r="D133" s="6" t="s">
        <v>39</v>
      </c>
      <c r="E133" s="6" t="s">
        <v>133</v>
      </c>
      <c r="F133" s="6" t="s">
        <v>101</v>
      </c>
      <c r="G133" s="6" t="str">
        <f t="shared" si="16"/>
        <v>BbrK1B10</v>
      </c>
      <c r="H133" s="6" t="s">
        <v>305</v>
      </c>
      <c r="I133" s="6">
        <v>0.873</v>
      </c>
      <c r="J133" s="6">
        <v>10.5</v>
      </c>
      <c r="K133" s="6" t="s">
        <v>100</v>
      </c>
      <c r="L133" s="6">
        <v>0.76800000000000002</v>
      </c>
      <c r="M133" s="6" t="s">
        <v>103</v>
      </c>
      <c r="N133" s="6">
        <f t="shared" si="15"/>
        <v>-1.05</v>
      </c>
      <c r="O133" s="6" t="e">
        <f t="shared" si="12"/>
        <v>#VALUE!</v>
      </c>
      <c r="P133" s="6" t="e">
        <f t="shared" si="14"/>
        <v>#VALUE!</v>
      </c>
      <c r="Q133" t="s">
        <v>103</v>
      </c>
      <c r="R133" t="s">
        <v>103</v>
      </c>
      <c r="S133">
        <f t="shared" si="17"/>
        <v>0.13671874999999997</v>
      </c>
      <c r="T133">
        <f t="shared" si="18"/>
        <v>1.0274278332651808E-5</v>
      </c>
      <c r="U133" t="e">
        <f t="shared" si="19"/>
        <v>#VALUE!</v>
      </c>
    </row>
    <row r="134" spans="1:21" x14ac:dyDescent="0.35">
      <c r="A134" s="11">
        <v>44441</v>
      </c>
      <c r="B134" s="6" t="s">
        <v>18</v>
      </c>
      <c r="C134" s="6" t="s">
        <v>232</v>
      </c>
      <c r="D134" s="6" t="s">
        <v>39</v>
      </c>
      <c r="E134" s="6" t="s">
        <v>133</v>
      </c>
      <c r="F134" s="6" t="s">
        <v>95</v>
      </c>
      <c r="G134" s="6" t="str">
        <f t="shared" si="16"/>
        <v>BbrK1F10</v>
      </c>
      <c r="H134" s="6" t="s">
        <v>288</v>
      </c>
      <c r="I134" s="6">
        <v>0.72799999999999998</v>
      </c>
      <c r="J134" s="6">
        <v>20</v>
      </c>
      <c r="K134" s="6" t="s">
        <v>239</v>
      </c>
      <c r="L134" s="6">
        <v>0.67700000000000005</v>
      </c>
      <c r="M134" s="6">
        <v>25</v>
      </c>
      <c r="N134" s="6">
        <f t="shared" si="15"/>
        <v>-2</v>
      </c>
      <c r="O134" s="6">
        <f t="shared" si="12"/>
        <v>-2.5</v>
      </c>
      <c r="P134" s="6">
        <f t="shared" si="14"/>
        <v>0.5</v>
      </c>
      <c r="Q134">
        <v>57.132727272727273</v>
      </c>
      <c r="R134">
        <v>57.988636363636374</v>
      </c>
      <c r="S134">
        <f t="shared" si="17"/>
        <v>7.5332348596750268E-2</v>
      </c>
      <c r="T134">
        <f t="shared" si="18"/>
        <v>4.9330009263610573E-6</v>
      </c>
      <c r="U134">
        <f t="shared" si="19"/>
        <v>2.8183579656189726E-6</v>
      </c>
    </row>
    <row r="135" spans="1:21" x14ac:dyDescent="0.35">
      <c r="A135" s="11">
        <v>44441</v>
      </c>
      <c r="B135" s="6" t="s">
        <v>18</v>
      </c>
      <c r="C135" s="6" t="s">
        <v>232</v>
      </c>
      <c r="D135" s="6" t="s">
        <v>39</v>
      </c>
      <c r="E135" s="6" t="s">
        <v>86</v>
      </c>
      <c r="F135" s="6" t="s">
        <v>68</v>
      </c>
      <c r="G135" s="6" t="str">
        <f t="shared" si="16"/>
        <v>BbrK5G6</v>
      </c>
      <c r="H135" s="6" t="s">
        <v>165</v>
      </c>
      <c r="I135" s="6">
        <v>0.61799999999999999</v>
      </c>
      <c r="J135" s="6">
        <v>26</v>
      </c>
      <c r="K135" s="6" t="s">
        <v>180</v>
      </c>
      <c r="L135" s="6">
        <v>0.87</v>
      </c>
      <c r="M135" s="6">
        <v>30</v>
      </c>
      <c r="N135" s="6">
        <f t="shared" si="15"/>
        <v>-2.6</v>
      </c>
      <c r="O135" s="6">
        <f t="shared" si="12"/>
        <v>-3</v>
      </c>
      <c r="P135" s="6">
        <f t="shared" si="14"/>
        <v>0.39999999999999991</v>
      </c>
      <c r="Q135">
        <v>28.114545454545461</v>
      </c>
      <c r="R135">
        <v>29.62988636363637</v>
      </c>
      <c r="S135">
        <f t="shared" si="17"/>
        <v>-0.28965517241379313</v>
      </c>
      <c r="T135" t="e">
        <f t="shared" si="18"/>
        <v>#NUM!</v>
      </c>
      <c r="U135" t="e">
        <f t="shared" si="19"/>
        <v>#NUM!</v>
      </c>
    </row>
    <row r="136" spans="1:21" x14ac:dyDescent="0.35">
      <c r="A136" s="11">
        <v>44442</v>
      </c>
      <c r="B136" s="6" t="s">
        <v>18</v>
      </c>
      <c r="C136" s="6" t="s">
        <v>232</v>
      </c>
      <c r="D136" s="6" t="s">
        <v>39</v>
      </c>
      <c r="E136" s="6" t="s">
        <v>86</v>
      </c>
      <c r="F136" s="6" t="s">
        <v>68</v>
      </c>
      <c r="G136" s="6" t="str">
        <f t="shared" si="16"/>
        <v>BbrK5G6</v>
      </c>
      <c r="H136" s="6" t="s">
        <v>169</v>
      </c>
      <c r="I136" s="6">
        <v>0.89400000000000002</v>
      </c>
      <c r="J136" s="6">
        <v>29</v>
      </c>
      <c r="K136" s="6" t="s">
        <v>233</v>
      </c>
      <c r="L136" s="6">
        <v>0.84499999999999997</v>
      </c>
      <c r="M136" s="6" t="s">
        <v>103</v>
      </c>
      <c r="N136" s="6">
        <f t="shared" si="15"/>
        <v>-2.9</v>
      </c>
      <c r="O136" s="6" t="e">
        <f t="shared" si="12"/>
        <v>#VALUE!</v>
      </c>
      <c r="P136" s="6" t="e">
        <f t="shared" si="14"/>
        <v>#VALUE!</v>
      </c>
      <c r="Q136">
        <v>28.114545454545461</v>
      </c>
      <c r="R136">
        <v>29.62988636363637</v>
      </c>
      <c r="S136">
        <f t="shared" si="17"/>
        <v>5.7988165680473429E-2</v>
      </c>
      <c r="T136">
        <f t="shared" si="18"/>
        <v>3.5745199657267015E-6</v>
      </c>
      <c r="U136">
        <f t="shared" si="19"/>
        <v>1.0049600405460362E-6</v>
      </c>
    </row>
    <row r="137" spans="1:21" x14ac:dyDescent="0.35">
      <c r="A137" s="11">
        <v>44441</v>
      </c>
      <c r="B137" s="6" t="s">
        <v>18</v>
      </c>
      <c r="C137" s="6" t="s">
        <v>232</v>
      </c>
      <c r="D137" s="6" t="s">
        <v>39</v>
      </c>
      <c r="E137" s="6" t="s">
        <v>86</v>
      </c>
      <c r="F137" s="6" t="s">
        <v>66</v>
      </c>
      <c r="G137" s="6" t="str">
        <f t="shared" si="16"/>
        <v>BbrK5I10</v>
      </c>
      <c r="H137" s="6" t="s">
        <v>306</v>
      </c>
      <c r="I137" s="6">
        <v>0.76300000000000001</v>
      </c>
      <c r="J137" s="6">
        <v>23.5</v>
      </c>
      <c r="K137" s="6" t="s">
        <v>307</v>
      </c>
      <c r="L137" s="6">
        <v>0.73</v>
      </c>
      <c r="M137" s="6">
        <v>28</v>
      </c>
      <c r="N137" s="6">
        <f t="shared" si="15"/>
        <v>-2.35</v>
      </c>
      <c r="O137" s="6">
        <f t="shared" si="12"/>
        <v>-2.8</v>
      </c>
      <c r="P137" s="6">
        <f t="shared" si="14"/>
        <v>0.44999999999999973</v>
      </c>
      <c r="Q137">
        <v>55.020795454545464</v>
      </c>
      <c r="R137">
        <v>55.44</v>
      </c>
      <c r="S137">
        <f t="shared" si="17"/>
        <v>4.5205479452054838E-2</v>
      </c>
      <c r="T137">
        <f t="shared" si="18"/>
        <v>2.6307960467060415E-6</v>
      </c>
      <c r="U137">
        <f t="shared" si="19"/>
        <v>1.4474849116843996E-6</v>
      </c>
    </row>
    <row r="138" spans="1:21" x14ac:dyDescent="0.35">
      <c r="A138" s="11">
        <v>44441</v>
      </c>
      <c r="B138" s="6" t="s">
        <v>18</v>
      </c>
      <c r="C138" s="6" t="s">
        <v>232</v>
      </c>
      <c r="D138" s="6" t="s">
        <v>39</v>
      </c>
      <c r="E138" s="6" t="s">
        <v>45</v>
      </c>
      <c r="F138" s="6" t="s">
        <v>64</v>
      </c>
      <c r="G138" s="6" t="str">
        <f t="shared" si="16"/>
        <v>BbrL4A2</v>
      </c>
      <c r="H138" s="6" t="s">
        <v>145</v>
      </c>
      <c r="I138" s="6">
        <v>0.754</v>
      </c>
      <c r="J138" s="6">
        <v>25</v>
      </c>
      <c r="K138" s="6" t="s">
        <v>118</v>
      </c>
      <c r="L138" s="6">
        <v>0.67700000000000005</v>
      </c>
      <c r="M138" s="6">
        <v>6</v>
      </c>
      <c r="N138" s="6">
        <f t="shared" si="15"/>
        <v>-2.5</v>
      </c>
      <c r="O138" s="6">
        <f t="shared" si="12"/>
        <v>-0.6</v>
      </c>
      <c r="P138" s="6">
        <f t="shared" si="14"/>
        <v>-1.9</v>
      </c>
      <c r="Q138">
        <v>33.428977272727266</v>
      </c>
      <c r="R138">
        <v>33.428977272727266</v>
      </c>
      <c r="S138">
        <f t="shared" si="17"/>
        <v>0.11373707533234853</v>
      </c>
      <c r="T138">
        <f t="shared" si="18"/>
        <v>8.1914803337083923E-6</v>
      </c>
      <c r="U138">
        <f t="shared" si="19"/>
        <v>2.738328099055302E-6</v>
      </c>
    </row>
    <row r="139" spans="1:21" x14ac:dyDescent="0.35">
      <c r="A139" s="11">
        <v>44442</v>
      </c>
      <c r="B139" s="6" t="s">
        <v>18</v>
      </c>
      <c r="C139" s="6" t="s">
        <v>232</v>
      </c>
      <c r="D139" s="6" t="s">
        <v>39</v>
      </c>
      <c r="E139" s="6" t="s">
        <v>45</v>
      </c>
      <c r="F139" s="6" t="s">
        <v>64</v>
      </c>
      <c r="G139" s="6" t="str">
        <f t="shared" si="16"/>
        <v>BbrL4A2</v>
      </c>
      <c r="H139" s="6" t="s">
        <v>186</v>
      </c>
      <c r="I139" s="6">
        <v>0.80100000000000005</v>
      </c>
      <c r="J139" s="6">
        <v>29</v>
      </c>
      <c r="K139" s="6" t="s">
        <v>301</v>
      </c>
      <c r="L139" s="6">
        <v>0.63500000000000001</v>
      </c>
      <c r="M139" s="6" t="s">
        <v>103</v>
      </c>
      <c r="N139" s="6">
        <f t="shared" si="15"/>
        <v>-2.9</v>
      </c>
      <c r="O139" s="6" t="e">
        <f t="shared" si="12"/>
        <v>#VALUE!</v>
      </c>
      <c r="P139" s="6" t="e">
        <f t="shared" si="14"/>
        <v>#VALUE!</v>
      </c>
      <c r="Q139">
        <v>33.428977272727266</v>
      </c>
      <c r="R139">
        <v>33.428977272727266</v>
      </c>
      <c r="S139">
        <f t="shared" si="17"/>
        <v>0.26141732283464575</v>
      </c>
      <c r="T139">
        <f t="shared" si="18"/>
        <v>2.2818419598751409E-5</v>
      </c>
      <c r="U139">
        <f t="shared" si="19"/>
        <v>7.6279643016621532E-6</v>
      </c>
    </row>
    <row r="140" spans="1:21" x14ac:dyDescent="0.35">
      <c r="A140" s="11">
        <v>44441</v>
      </c>
      <c r="B140" s="6" t="s">
        <v>18</v>
      </c>
      <c r="C140" s="6" t="s">
        <v>232</v>
      </c>
      <c r="D140" s="6" t="s">
        <v>39</v>
      </c>
      <c r="E140" s="6" t="s">
        <v>45</v>
      </c>
      <c r="F140" s="6" t="s">
        <v>40</v>
      </c>
      <c r="G140" s="6" t="str">
        <f t="shared" si="16"/>
        <v>BbrL4G4</v>
      </c>
      <c r="H140" s="6" t="s">
        <v>308</v>
      </c>
      <c r="I140" s="6">
        <v>0.754</v>
      </c>
      <c r="J140" s="6">
        <v>27.5</v>
      </c>
      <c r="K140" s="6" t="s">
        <v>178</v>
      </c>
      <c r="L140" s="6">
        <v>0.64500000000000002</v>
      </c>
      <c r="M140" s="6">
        <v>30</v>
      </c>
      <c r="N140" s="6">
        <f t="shared" si="15"/>
        <v>-2.75</v>
      </c>
      <c r="O140" s="6">
        <f t="shared" si="12"/>
        <v>-3</v>
      </c>
      <c r="P140" s="6">
        <f t="shared" si="14"/>
        <v>0.25</v>
      </c>
      <c r="Q140">
        <v>16.724431818181817</v>
      </c>
      <c r="R140">
        <v>17.89772727272727</v>
      </c>
      <c r="S140">
        <f t="shared" si="17"/>
        <v>0.16899224806201549</v>
      </c>
      <c r="T140">
        <f t="shared" si="18"/>
        <v>1.333677952147035E-5</v>
      </c>
      <c r="U140">
        <f t="shared" si="19"/>
        <v>2.2305005978095441E-6</v>
      </c>
    </row>
    <row r="141" spans="1:21" x14ac:dyDescent="0.35">
      <c r="A141" s="11">
        <v>44441</v>
      </c>
      <c r="B141" s="6" t="s">
        <v>18</v>
      </c>
      <c r="C141" s="6" t="s">
        <v>232</v>
      </c>
      <c r="D141" s="6" t="s">
        <v>28</v>
      </c>
      <c r="E141" s="6" t="s">
        <v>133</v>
      </c>
      <c r="F141" s="6" t="s">
        <v>209</v>
      </c>
      <c r="G141" s="6" t="str">
        <f t="shared" si="16"/>
        <v>DtoK1C10</v>
      </c>
      <c r="H141" s="6" t="s">
        <v>292</v>
      </c>
      <c r="I141" s="6">
        <v>0.80500000000000005</v>
      </c>
      <c r="J141" s="6">
        <v>21</v>
      </c>
      <c r="K141" s="6" t="s">
        <v>223</v>
      </c>
      <c r="L141" s="6">
        <v>0.86199999999999999</v>
      </c>
      <c r="M141" s="6">
        <v>26.5</v>
      </c>
      <c r="N141" s="6">
        <f t="shared" si="15"/>
        <v>-2.1</v>
      </c>
      <c r="O141" s="6">
        <f t="shared" si="12"/>
        <v>-2.65</v>
      </c>
      <c r="P141" s="6">
        <f t="shared" si="14"/>
        <v>0.54999999999999982</v>
      </c>
      <c r="Q141">
        <v>45.818181818181827</v>
      </c>
      <c r="R141">
        <v>45.818181818181827</v>
      </c>
      <c r="S141">
        <f t="shared" si="17"/>
        <v>-6.6125290023201791E-2</v>
      </c>
      <c r="T141" t="e">
        <f t="shared" si="18"/>
        <v>#NUM!</v>
      </c>
      <c r="U141" t="e">
        <f t="shared" si="19"/>
        <v>#NUM!</v>
      </c>
    </row>
    <row r="142" spans="1:21" x14ac:dyDescent="0.35">
      <c r="A142" s="11">
        <v>44441</v>
      </c>
      <c r="B142" s="6" t="s">
        <v>18</v>
      </c>
      <c r="C142" s="6" t="s">
        <v>232</v>
      </c>
      <c r="D142" s="6" t="s">
        <v>28</v>
      </c>
      <c r="E142" s="6" t="s">
        <v>133</v>
      </c>
      <c r="F142" s="6" t="s">
        <v>96</v>
      </c>
      <c r="G142" s="6" t="str">
        <f t="shared" si="16"/>
        <v>DtoK1F3</v>
      </c>
      <c r="H142" s="6" t="s">
        <v>309</v>
      </c>
      <c r="I142" s="6">
        <v>0.93300000000000005</v>
      </c>
      <c r="J142" s="6">
        <v>15</v>
      </c>
      <c r="K142" s="6" t="s">
        <v>301</v>
      </c>
      <c r="L142" s="6">
        <v>0.96199999999999997</v>
      </c>
      <c r="M142" s="6">
        <v>28.5</v>
      </c>
      <c r="N142" s="6">
        <f t="shared" si="15"/>
        <v>-1.5</v>
      </c>
      <c r="O142" s="6">
        <f t="shared" si="12"/>
        <v>-2.85</v>
      </c>
      <c r="P142" s="6">
        <f t="shared" si="14"/>
        <v>1.35</v>
      </c>
      <c r="Q142">
        <v>59.719545454545468</v>
      </c>
      <c r="R142">
        <v>60.15625</v>
      </c>
      <c r="S142">
        <f t="shared" si="17"/>
        <v>-3.0145530145530057E-2</v>
      </c>
      <c r="T142" t="e">
        <f t="shared" si="18"/>
        <v>#NUM!</v>
      </c>
      <c r="U142" t="e">
        <f t="shared" si="19"/>
        <v>#NUM!</v>
      </c>
    </row>
    <row r="143" spans="1:21" x14ac:dyDescent="0.35">
      <c r="A143" s="11">
        <v>44441</v>
      </c>
      <c r="B143" s="6" t="s">
        <v>18</v>
      </c>
      <c r="C143" s="6" t="s">
        <v>232</v>
      </c>
      <c r="D143" s="6" t="s">
        <v>28</v>
      </c>
      <c r="E143" s="6" t="s">
        <v>86</v>
      </c>
      <c r="F143" s="6" t="s">
        <v>263</v>
      </c>
      <c r="G143" s="6" t="str">
        <f t="shared" si="16"/>
        <v>DtoK5B1</v>
      </c>
      <c r="H143" s="6" t="s">
        <v>306</v>
      </c>
      <c r="I143" s="6">
        <v>0.747</v>
      </c>
      <c r="J143" s="6">
        <v>27.5</v>
      </c>
      <c r="K143" s="6" t="s">
        <v>307</v>
      </c>
      <c r="L143" s="6">
        <v>0.95899999999999996</v>
      </c>
      <c r="M143" s="6">
        <v>34</v>
      </c>
      <c r="N143" s="6">
        <f t="shared" si="15"/>
        <v>-2.75</v>
      </c>
      <c r="O143" s="6">
        <f t="shared" si="12"/>
        <v>-3.4</v>
      </c>
      <c r="P143" s="6">
        <f t="shared" si="14"/>
        <v>0.64999999999999991</v>
      </c>
      <c r="Q143">
        <v>16.039545454545451</v>
      </c>
      <c r="R143">
        <v>16.266250000000007</v>
      </c>
      <c r="S143">
        <f t="shared" si="17"/>
        <v>-0.22106360792492177</v>
      </c>
      <c r="T143" t="e">
        <f t="shared" si="18"/>
        <v>#NUM!</v>
      </c>
      <c r="U143" t="e">
        <f t="shared" si="19"/>
        <v>#NUM!</v>
      </c>
    </row>
    <row r="144" spans="1:21" x14ac:dyDescent="0.35">
      <c r="A144" s="11">
        <v>44441</v>
      </c>
      <c r="B144" s="6" t="s">
        <v>18</v>
      </c>
      <c r="C144" s="6" t="s">
        <v>232</v>
      </c>
      <c r="D144" s="6" t="s">
        <v>28</v>
      </c>
      <c r="E144" s="6" t="s">
        <v>86</v>
      </c>
      <c r="F144" s="6" t="s">
        <v>63</v>
      </c>
      <c r="G144" s="6" t="str">
        <f t="shared" si="16"/>
        <v>DtoK5F7</v>
      </c>
      <c r="H144" s="6" t="s">
        <v>306</v>
      </c>
      <c r="I144" s="6">
        <v>0.67700000000000005</v>
      </c>
      <c r="J144" s="6">
        <v>29</v>
      </c>
      <c r="K144" s="6" t="s">
        <v>307</v>
      </c>
      <c r="L144" s="6">
        <v>0.80800000000000005</v>
      </c>
      <c r="M144" s="6" t="s">
        <v>103</v>
      </c>
      <c r="N144" s="6">
        <f t="shared" si="15"/>
        <v>-2.9</v>
      </c>
      <c r="O144" s="6" t="e">
        <f t="shared" si="12"/>
        <v>#VALUE!</v>
      </c>
      <c r="P144" s="6" t="e">
        <f t="shared" si="14"/>
        <v>#VALUE!</v>
      </c>
      <c r="Q144">
        <v>31.818181818181824</v>
      </c>
      <c r="R144">
        <v>39.203181818181818</v>
      </c>
      <c r="S144">
        <f t="shared" si="17"/>
        <v>-0.16212871287128713</v>
      </c>
      <c r="T144" t="e">
        <f t="shared" si="18"/>
        <v>#NUM!</v>
      </c>
      <c r="U144" t="e">
        <f t="shared" si="19"/>
        <v>#NUM!</v>
      </c>
    </row>
    <row r="145" spans="1:21" x14ac:dyDescent="0.35">
      <c r="A145" s="11">
        <v>44441</v>
      </c>
      <c r="B145" s="6" t="s">
        <v>18</v>
      </c>
      <c r="C145" s="6" t="s">
        <v>232</v>
      </c>
      <c r="D145" s="6" t="s">
        <v>28</v>
      </c>
      <c r="E145" s="6" t="s">
        <v>45</v>
      </c>
      <c r="F145" s="6" t="s">
        <v>47</v>
      </c>
      <c r="G145" s="6" t="str">
        <f t="shared" si="16"/>
        <v>DtoL4A1</v>
      </c>
      <c r="H145" s="6" t="s">
        <v>310</v>
      </c>
      <c r="I145" s="6">
        <v>0.69299999999999995</v>
      </c>
      <c r="J145" s="6">
        <v>25</v>
      </c>
      <c r="K145" s="6" t="s">
        <v>311</v>
      </c>
      <c r="L145" s="6">
        <v>0.64200000000000002</v>
      </c>
      <c r="M145" s="6">
        <v>26.5</v>
      </c>
      <c r="N145" s="6">
        <f t="shared" si="15"/>
        <v>-2.5</v>
      </c>
      <c r="O145" s="6">
        <f t="shared" si="12"/>
        <v>-2.65</v>
      </c>
      <c r="P145" s="6">
        <f t="shared" si="14"/>
        <v>0.14999999999999991</v>
      </c>
      <c r="Q145">
        <v>22.988636363636363</v>
      </c>
      <c r="R145">
        <v>31.818181818181824</v>
      </c>
      <c r="S145">
        <f t="shared" si="17"/>
        <v>7.9439252336448496E-2</v>
      </c>
      <c r="T145">
        <f t="shared" si="18"/>
        <v>5.2661136629851519E-6</v>
      </c>
      <c r="U145">
        <f t="shared" si="19"/>
        <v>1.2106077204794276E-6</v>
      </c>
    </row>
    <row r="146" spans="1:21" x14ac:dyDescent="0.35">
      <c r="A146" s="11">
        <v>44441</v>
      </c>
      <c r="B146" s="6" t="s">
        <v>18</v>
      </c>
      <c r="C146" s="6" t="s">
        <v>232</v>
      </c>
      <c r="D146" s="6" t="s">
        <v>28</v>
      </c>
      <c r="E146" s="6" t="s">
        <v>45</v>
      </c>
      <c r="F146" s="6" t="s">
        <v>68</v>
      </c>
      <c r="G146" s="6" t="str">
        <f t="shared" si="16"/>
        <v>DtoL4G6</v>
      </c>
      <c r="H146" s="6" t="s">
        <v>308</v>
      </c>
      <c r="I146" s="6">
        <v>0.879</v>
      </c>
      <c r="J146" s="6">
        <v>24</v>
      </c>
      <c r="K146" s="6" t="s">
        <v>178</v>
      </c>
      <c r="L146" s="6">
        <v>0.878</v>
      </c>
      <c r="M146" s="6">
        <v>33</v>
      </c>
      <c r="N146" s="6">
        <f t="shared" si="15"/>
        <v>-2.4</v>
      </c>
      <c r="O146" s="6">
        <f t="shared" si="12"/>
        <v>-3.3</v>
      </c>
      <c r="P146" s="6">
        <f t="shared" si="14"/>
        <v>0.89999999999999991</v>
      </c>
      <c r="Q146">
        <v>17.89772727272727</v>
      </c>
      <c r="R146">
        <v>17.89772727272727</v>
      </c>
      <c r="S146">
        <f t="shared" si="17"/>
        <v>1.1389521640091126E-3</v>
      </c>
      <c r="T146">
        <f t="shared" si="18"/>
        <v>2.8320780127718859E-8</v>
      </c>
      <c r="U146">
        <f t="shared" si="19"/>
        <v>5.0687759887678637E-9</v>
      </c>
    </row>
    <row r="147" spans="1:21" x14ac:dyDescent="0.35">
      <c r="A147" s="11">
        <v>44441</v>
      </c>
      <c r="B147" s="6" t="s">
        <v>18</v>
      </c>
      <c r="C147" s="6" t="s">
        <v>232</v>
      </c>
      <c r="D147" s="6" t="s">
        <v>30</v>
      </c>
      <c r="E147" s="6" t="s">
        <v>133</v>
      </c>
      <c r="F147" s="6" t="s">
        <v>271</v>
      </c>
      <c r="G147" s="6" t="str">
        <f t="shared" si="16"/>
        <v>FthK1G3</v>
      </c>
      <c r="H147" s="6" t="s">
        <v>288</v>
      </c>
      <c r="I147" s="6">
        <v>0.72899999999999998</v>
      </c>
      <c r="J147" s="6">
        <v>9</v>
      </c>
      <c r="K147" s="6" t="s">
        <v>239</v>
      </c>
      <c r="L147" s="6">
        <v>0.78400000000000003</v>
      </c>
      <c r="M147" s="6">
        <v>10</v>
      </c>
      <c r="N147" s="6">
        <f t="shared" si="15"/>
        <v>-0.9</v>
      </c>
      <c r="O147" s="6">
        <f t="shared" si="12"/>
        <v>-1</v>
      </c>
      <c r="P147" s="6">
        <f t="shared" si="14"/>
        <v>9.9999999999999978E-2</v>
      </c>
      <c r="Q147">
        <v>43.55590909090909</v>
      </c>
      <c r="R147">
        <v>43.55590909090909</v>
      </c>
      <c r="S147">
        <f t="shared" si="17"/>
        <v>-7.015306122448986E-2</v>
      </c>
      <c r="T147" t="e">
        <f t="shared" si="18"/>
        <v>#NUM!</v>
      </c>
      <c r="U147" t="e">
        <f t="shared" si="19"/>
        <v>#NUM!</v>
      </c>
    </row>
    <row r="148" spans="1:21" x14ac:dyDescent="0.35">
      <c r="A148" s="11">
        <v>44442</v>
      </c>
      <c r="B148" s="6" t="s">
        <v>18</v>
      </c>
      <c r="C148" s="6" t="s">
        <v>232</v>
      </c>
      <c r="D148" s="6" t="s">
        <v>30</v>
      </c>
      <c r="E148" s="6" t="s">
        <v>133</v>
      </c>
      <c r="F148" s="6" t="s">
        <v>271</v>
      </c>
      <c r="G148" s="6" t="str">
        <f t="shared" si="16"/>
        <v>FthK1G3</v>
      </c>
      <c r="H148" s="6" t="s">
        <v>188</v>
      </c>
      <c r="I148" s="6">
        <v>0.74199999999999999</v>
      </c>
      <c r="J148" s="6">
        <v>6.5</v>
      </c>
      <c r="K148" s="6" t="s">
        <v>240</v>
      </c>
      <c r="L148" s="6">
        <v>0.79400000000000004</v>
      </c>
      <c r="M148" s="6">
        <v>7.5</v>
      </c>
      <c r="N148" s="6">
        <f t="shared" si="15"/>
        <v>-0.65</v>
      </c>
      <c r="O148" s="6">
        <f t="shared" si="12"/>
        <v>-0.75</v>
      </c>
      <c r="P148" s="6">
        <f t="shared" si="14"/>
        <v>9.9999999999999978E-2</v>
      </c>
      <c r="Q148">
        <v>43.55590909090909</v>
      </c>
      <c r="R148">
        <v>43.55590909090909</v>
      </c>
      <c r="S148">
        <f t="shared" si="17"/>
        <v>-6.5491183879093251E-2</v>
      </c>
      <c r="T148" t="e">
        <f t="shared" si="18"/>
        <v>#NUM!</v>
      </c>
      <c r="U148" t="e">
        <f t="shared" si="19"/>
        <v>#NUM!</v>
      </c>
    </row>
    <row r="149" spans="1:21" x14ac:dyDescent="0.35">
      <c r="A149" s="11">
        <v>44441</v>
      </c>
      <c r="B149" s="6" t="s">
        <v>18</v>
      </c>
      <c r="C149" s="6" t="s">
        <v>232</v>
      </c>
      <c r="D149" s="6" t="s">
        <v>30</v>
      </c>
      <c r="E149" s="6" t="s">
        <v>133</v>
      </c>
      <c r="F149" s="6" t="s">
        <v>272</v>
      </c>
      <c r="G149" s="6" t="str">
        <f t="shared" si="16"/>
        <v>FthK1J6</v>
      </c>
      <c r="H149" s="6" t="s">
        <v>312</v>
      </c>
      <c r="I149" s="6">
        <v>0.749</v>
      </c>
      <c r="J149" s="6">
        <v>8</v>
      </c>
      <c r="K149" s="6" t="s">
        <v>205</v>
      </c>
      <c r="L149" s="6">
        <v>0.81499999999999995</v>
      </c>
      <c r="M149" s="6">
        <v>10</v>
      </c>
      <c r="N149" s="6">
        <f t="shared" si="15"/>
        <v>-0.8</v>
      </c>
      <c r="O149" s="6">
        <f t="shared" si="12"/>
        <v>-1</v>
      </c>
      <c r="P149" s="6">
        <f t="shared" si="14"/>
        <v>0.19999999999999996</v>
      </c>
      <c r="Q149">
        <v>69.694545454545448</v>
      </c>
      <c r="R149">
        <v>71.590909090909079</v>
      </c>
      <c r="S149">
        <f t="shared" si="17"/>
        <v>-8.0981595092024475E-2</v>
      </c>
      <c r="T149" t="e">
        <f t="shared" si="18"/>
        <v>#NUM!</v>
      </c>
      <c r="U149" t="e">
        <f t="shared" si="19"/>
        <v>#NUM!</v>
      </c>
    </row>
    <row r="150" spans="1:21" x14ac:dyDescent="0.35">
      <c r="A150" s="11">
        <v>44442</v>
      </c>
      <c r="B150" s="6" t="s">
        <v>18</v>
      </c>
      <c r="C150" s="6" t="s">
        <v>232</v>
      </c>
      <c r="D150" s="6" t="s">
        <v>30</v>
      </c>
      <c r="E150" s="6" t="s">
        <v>133</v>
      </c>
      <c r="F150" s="6" t="s">
        <v>272</v>
      </c>
      <c r="G150" s="6" t="str">
        <f t="shared" si="16"/>
        <v>FthK1J6</v>
      </c>
      <c r="H150" s="6" t="s">
        <v>313</v>
      </c>
      <c r="I150" s="6">
        <v>0.81100000000000005</v>
      </c>
      <c r="J150" s="6">
        <v>7</v>
      </c>
      <c r="K150" s="6" t="s">
        <v>163</v>
      </c>
      <c r="L150" s="6">
        <v>0.81299999999999994</v>
      </c>
      <c r="M150" s="6">
        <v>9</v>
      </c>
      <c r="N150" s="6">
        <f t="shared" si="15"/>
        <v>-0.7</v>
      </c>
      <c r="O150" s="6">
        <f t="shared" si="12"/>
        <v>-0.9</v>
      </c>
      <c r="P150" s="6">
        <f t="shared" si="14"/>
        <v>0.20000000000000007</v>
      </c>
      <c r="Q150">
        <v>69.694545454545448</v>
      </c>
      <c r="R150">
        <v>71.590909090909079</v>
      </c>
      <c r="S150">
        <f t="shared" si="17"/>
        <v>-2.4600246002458681E-3</v>
      </c>
      <c r="T150" t="e">
        <f t="shared" si="18"/>
        <v>#NUM!</v>
      </c>
      <c r="U150" t="e">
        <f t="shared" si="19"/>
        <v>#NUM!</v>
      </c>
    </row>
    <row r="151" spans="1:21" x14ac:dyDescent="0.35">
      <c r="A151" s="11">
        <v>44441</v>
      </c>
      <c r="B151" s="6" t="s">
        <v>18</v>
      </c>
      <c r="C151" s="6" t="s">
        <v>232</v>
      </c>
      <c r="D151" s="6" t="s">
        <v>30</v>
      </c>
      <c r="E151" s="6" t="s">
        <v>86</v>
      </c>
      <c r="F151" s="6" t="s">
        <v>90</v>
      </c>
      <c r="G151" s="6" t="str">
        <f t="shared" si="16"/>
        <v>FthK5A4</v>
      </c>
      <c r="H151" s="6" t="s">
        <v>165</v>
      </c>
      <c r="I151" s="6">
        <v>0.54500000000000004</v>
      </c>
      <c r="J151" s="6">
        <v>9.5</v>
      </c>
      <c r="K151" s="6" t="s">
        <v>180</v>
      </c>
      <c r="L151" s="6">
        <v>0.68200000000000005</v>
      </c>
      <c r="M151" s="6">
        <v>10</v>
      </c>
      <c r="N151" s="6">
        <f t="shared" si="15"/>
        <v>-0.95</v>
      </c>
      <c r="O151" s="6">
        <f t="shared" si="12"/>
        <v>-1</v>
      </c>
      <c r="P151" s="6">
        <f t="shared" si="14"/>
        <v>5.0000000000000044E-2</v>
      </c>
      <c r="Q151">
        <v>53.77272727272728</v>
      </c>
      <c r="R151">
        <v>49.715909090909093</v>
      </c>
      <c r="S151">
        <f t="shared" si="17"/>
        <v>-0.20087976539589442</v>
      </c>
      <c r="T151" t="e">
        <f t="shared" si="18"/>
        <v>#NUM!</v>
      </c>
      <c r="U151" t="e">
        <f t="shared" si="19"/>
        <v>#NUM!</v>
      </c>
    </row>
    <row r="152" spans="1:21" x14ac:dyDescent="0.35">
      <c r="A152" s="11">
        <v>44442</v>
      </c>
      <c r="B152" s="6" t="s">
        <v>18</v>
      </c>
      <c r="C152" s="6" t="s">
        <v>232</v>
      </c>
      <c r="D152" s="6" t="s">
        <v>30</v>
      </c>
      <c r="E152" s="6" t="s">
        <v>86</v>
      </c>
      <c r="F152" s="6" t="s">
        <v>90</v>
      </c>
      <c r="G152" s="6" t="str">
        <f t="shared" si="16"/>
        <v>FthK5A4</v>
      </c>
      <c r="H152" s="6" t="s">
        <v>169</v>
      </c>
      <c r="I152" s="6">
        <v>0.65100000000000002</v>
      </c>
      <c r="J152" s="6">
        <v>6</v>
      </c>
      <c r="K152" s="6" t="s">
        <v>233</v>
      </c>
      <c r="L152" s="6">
        <v>0.72599999999999998</v>
      </c>
      <c r="M152" s="6">
        <v>8.5</v>
      </c>
      <c r="N152" s="6">
        <f t="shared" si="15"/>
        <v>-0.6</v>
      </c>
      <c r="O152" s="6">
        <f t="shared" si="12"/>
        <v>-0.85</v>
      </c>
      <c r="P152" s="6">
        <f t="shared" si="14"/>
        <v>0.25</v>
      </c>
      <c r="Q152">
        <v>53.77272727272728</v>
      </c>
      <c r="R152">
        <v>49.715909090909093</v>
      </c>
      <c r="S152">
        <f t="shared" si="17"/>
        <v>-0.10330578512396689</v>
      </c>
      <c r="T152" t="e">
        <f t="shared" si="18"/>
        <v>#NUM!</v>
      </c>
      <c r="U152" t="e">
        <f t="shared" si="19"/>
        <v>#NUM!</v>
      </c>
    </row>
    <row r="153" spans="1:21" x14ac:dyDescent="0.35">
      <c r="A153" s="11">
        <v>44441</v>
      </c>
      <c r="B153" s="6" t="s">
        <v>18</v>
      </c>
      <c r="C153" s="6" t="s">
        <v>232</v>
      </c>
      <c r="D153" s="6" t="s">
        <v>30</v>
      </c>
      <c r="E153" s="6" t="s">
        <v>86</v>
      </c>
      <c r="F153" s="6" t="s">
        <v>65</v>
      </c>
      <c r="G153" s="6" t="str">
        <f t="shared" si="16"/>
        <v>FthK5C5</v>
      </c>
      <c r="H153" s="6" t="s">
        <v>314</v>
      </c>
      <c r="I153" s="6">
        <v>0.629</v>
      </c>
      <c r="J153" s="6">
        <v>10</v>
      </c>
      <c r="K153" s="6" t="s">
        <v>315</v>
      </c>
      <c r="L153" s="6">
        <v>0.51600000000000001</v>
      </c>
      <c r="M153" s="6">
        <v>12</v>
      </c>
      <c r="N153" s="6">
        <f t="shared" si="15"/>
        <v>-1</v>
      </c>
      <c r="O153" s="6">
        <f t="shared" si="12"/>
        <v>-1.2</v>
      </c>
      <c r="P153" s="6">
        <f t="shared" si="14"/>
        <v>0.19999999999999996</v>
      </c>
      <c r="Q153">
        <v>45.818181818181827</v>
      </c>
      <c r="R153">
        <v>45.818181818181827</v>
      </c>
      <c r="S153">
        <f t="shared" si="17"/>
        <v>0.21899224806201548</v>
      </c>
      <c r="T153">
        <f t="shared" si="18"/>
        <v>1.8349098947906184E-5</v>
      </c>
      <c r="U153">
        <f t="shared" si="19"/>
        <v>8.4072235179497436E-6</v>
      </c>
    </row>
    <row r="154" spans="1:21" x14ac:dyDescent="0.35">
      <c r="A154" s="11">
        <v>44441</v>
      </c>
      <c r="B154" s="6" t="s">
        <v>18</v>
      </c>
      <c r="C154" s="6" t="s">
        <v>232</v>
      </c>
      <c r="D154" s="6" t="s">
        <v>30</v>
      </c>
      <c r="E154" s="6" t="s">
        <v>45</v>
      </c>
      <c r="F154" s="6" t="s">
        <v>106</v>
      </c>
      <c r="G154" s="6" t="str">
        <f t="shared" si="16"/>
        <v>FthL4C7</v>
      </c>
      <c r="H154" s="6" t="s">
        <v>145</v>
      </c>
      <c r="I154" s="6">
        <v>0.73199999999999998</v>
      </c>
      <c r="J154" s="6">
        <v>8.5</v>
      </c>
      <c r="K154" s="6" t="s">
        <v>118</v>
      </c>
      <c r="L154" s="6">
        <v>0.81299999999999994</v>
      </c>
      <c r="M154" s="6">
        <v>9</v>
      </c>
      <c r="N154" s="6">
        <f t="shared" si="15"/>
        <v>-0.85</v>
      </c>
      <c r="O154" s="6">
        <f t="shared" si="12"/>
        <v>-0.9</v>
      </c>
      <c r="P154" s="6">
        <f t="shared" si="14"/>
        <v>5.0000000000000044E-2</v>
      </c>
      <c r="Q154">
        <v>38.5</v>
      </c>
      <c r="R154">
        <v>38.850795454545462</v>
      </c>
      <c r="S154">
        <f t="shared" si="17"/>
        <v>-9.9630996309963055E-2</v>
      </c>
      <c r="T154" t="e">
        <f t="shared" si="18"/>
        <v>#NUM!</v>
      </c>
      <c r="U154" t="e">
        <f t="shared" si="19"/>
        <v>#NUM!</v>
      </c>
    </row>
    <row r="155" spans="1:21" x14ac:dyDescent="0.35">
      <c r="A155" s="11">
        <v>44442</v>
      </c>
      <c r="B155" s="6" t="s">
        <v>18</v>
      </c>
      <c r="C155" s="6" t="s">
        <v>232</v>
      </c>
      <c r="D155" s="6" t="s">
        <v>30</v>
      </c>
      <c r="E155" s="6" t="s">
        <v>45</v>
      </c>
      <c r="F155" s="6" t="s">
        <v>106</v>
      </c>
      <c r="G155" s="6" t="str">
        <f t="shared" si="16"/>
        <v>FthL4C7</v>
      </c>
      <c r="H155" s="6" t="s">
        <v>186</v>
      </c>
      <c r="I155" s="6">
        <v>0.78200000000000003</v>
      </c>
      <c r="J155" s="6">
        <v>6</v>
      </c>
      <c r="K155" s="6" t="s">
        <v>301</v>
      </c>
      <c r="L155" s="6">
        <v>0.83199999999999996</v>
      </c>
      <c r="M155" s="6">
        <v>10</v>
      </c>
      <c r="N155" s="6">
        <f t="shared" si="15"/>
        <v>-0.6</v>
      </c>
      <c r="O155" s="6">
        <f t="shared" si="12"/>
        <v>-1</v>
      </c>
      <c r="P155" s="6">
        <f t="shared" si="14"/>
        <v>0.4</v>
      </c>
      <c r="Q155">
        <v>38.5</v>
      </c>
      <c r="R155">
        <v>38.850795454545462</v>
      </c>
      <c r="S155">
        <f t="shared" si="17"/>
        <v>-6.0096153846153771E-2</v>
      </c>
      <c r="T155" t="e">
        <f t="shared" si="18"/>
        <v>#NUM!</v>
      </c>
      <c r="U155" t="e">
        <f t="shared" si="19"/>
        <v>#NUM!</v>
      </c>
    </row>
    <row r="156" spans="1:21" x14ac:dyDescent="0.35">
      <c r="A156" s="11">
        <v>44441</v>
      </c>
      <c r="B156" s="6" t="s">
        <v>18</v>
      </c>
      <c r="C156" s="6" t="s">
        <v>232</v>
      </c>
      <c r="D156" s="6" t="s">
        <v>30</v>
      </c>
      <c r="E156" s="6" t="s">
        <v>45</v>
      </c>
      <c r="F156" s="6" t="s">
        <v>66</v>
      </c>
      <c r="G156" s="6" t="str">
        <f t="shared" si="16"/>
        <v>FthL4I10</v>
      </c>
      <c r="H156" s="6" t="s">
        <v>316</v>
      </c>
      <c r="I156" s="6">
        <v>0.51800000000000002</v>
      </c>
      <c r="J156" s="6">
        <v>11</v>
      </c>
      <c r="K156" s="6" t="s">
        <v>317</v>
      </c>
      <c r="L156" s="6">
        <v>0.48099999999999998</v>
      </c>
      <c r="M156" s="6">
        <v>8</v>
      </c>
      <c r="N156" s="6">
        <f t="shared" si="15"/>
        <v>-1.1000000000000001</v>
      </c>
      <c r="O156" s="6">
        <f t="shared" si="12"/>
        <v>-0.8</v>
      </c>
      <c r="P156" s="6">
        <f t="shared" si="14"/>
        <v>-0.30000000000000004</v>
      </c>
      <c r="Q156">
        <v>97.443181818181827</v>
      </c>
      <c r="R156">
        <v>94.678977272727252</v>
      </c>
      <c r="S156">
        <f t="shared" si="17"/>
        <v>7.6923076923076997E-2</v>
      </c>
      <c r="T156">
        <f t="shared" si="18"/>
        <v>5.0615402493077884E-6</v>
      </c>
      <c r="U156">
        <f t="shared" si="19"/>
        <v>4.9321258679334418E-6</v>
      </c>
    </row>
    <row r="157" spans="1:21" x14ac:dyDescent="0.35">
      <c r="A157" s="11">
        <v>44441</v>
      </c>
      <c r="B157" s="6" t="s">
        <v>18</v>
      </c>
      <c r="C157" s="6" t="s">
        <v>232</v>
      </c>
      <c r="D157" s="6" t="s">
        <v>30</v>
      </c>
      <c r="E157" s="6" t="s">
        <v>45</v>
      </c>
      <c r="F157" s="6" t="s">
        <v>66</v>
      </c>
      <c r="G157" s="6" t="str">
        <f t="shared" si="16"/>
        <v>FthL4I10</v>
      </c>
      <c r="H157" s="6" t="s">
        <v>310</v>
      </c>
      <c r="I157" s="6">
        <v>0.83</v>
      </c>
      <c r="J157" s="6">
        <v>12</v>
      </c>
      <c r="K157" s="6" t="s">
        <v>311</v>
      </c>
      <c r="L157" s="6">
        <v>0.76700000000000002</v>
      </c>
      <c r="M157" s="6">
        <v>17</v>
      </c>
      <c r="N157" s="6">
        <f t="shared" si="15"/>
        <v>-1.2</v>
      </c>
      <c r="O157" s="6">
        <f t="shared" si="12"/>
        <v>-1.7</v>
      </c>
      <c r="P157" s="6">
        <f t="shared" si="14"/>
        <v>0.5</v>
      </c>
      <c r="Q157">
        <v>97.443181818181827</v>
      </c>
      <c r="R157">
        <v>94.678977272727252</v>
      </c>
      <c r="S157">
        <f t="shared" si="17"/>
        <v>8.2138200782268508E-2</v>
      </c>
      <c r="T157">
        <f t="shared" si="18"/>
        <v>5.4872163607336464E-6</v>
      </c>
      <c r="U157">
        <f t="shared" si="19"/>
        <v>5.3469182151467071E-6</v>
      </c>
    </row>
    <row r="158" spans="1:21" x14ac:dyDescent="0.35">
      <c r="A158" s="11">
        <v>44441</v>
      </c>
      <c r="B158" s="6" t="s">
        <v>18</v>
      </c>
      <c r="C158" s="6" t="s">
        <v>232</v>
      </c>
      <c r="D158" s="6" t="s">
        <v>37</v>
      </c>
      <c r="E158" s="6" t="s">
        <v>133</v>
      </c>
      <c r="F158" s="6" t="s">
        <v>210</v>
      </c>
      <c r="G158" s="6" t="str">
        <f t="shared" si="16"/>
        <v>PfaK1E9</v>
      </c>
      <c r="H158" s="6" t="s">
        <v>312</v>
      </c>
      <c r="I158" s="6">
        <v>0.94299999999999995</v>
      </c>
      <c r="J158" s="6">
        <v>27</v>
      </c>
      <c r="K158" s="6" t="s">
        <v>205</v>
      </c>
      <c r="L158" s="6">
        <v>1.006</v>
      </c>
      <c r="M158" s="6">
        <v>30</v>
      </c>
      <c r="N158" s="6">
        <f t="shared" si="15"/>
        <v>-2.7</v>
      </c>
      <c r="O158" s="6">
        <f t="shared" si="12"/>
        <v>-3</v>
      </c>
      <c r="P158" s="6">
        <f t="shared" si="14"/>
        <v>0.29999999999999982</v>
      </c>
      <c r="Q158">
        <v>14.497159090909093</v>
      </c>
      <c r="R158">
        <v>14.497159090909093</v>
      </c>
      <c r="S158">
        <f t="shared" si="17"/>
        <v>-6.2624254473161084E-2</v>
      </c>
      <c r="T158" t="e">
        <f t="shared" si="18"/>
        <v>#NUM!</v>
      </c>
      <c r="U158" t="e">
        <f t="shared" si="19"/>
        <v>#NUM!</v>
      </c>
    </row>
    <row r="159" spans="1:21" x14ac:dyDescent="0.35">
      <c r="A159" s="11">
        <v>44442</v>
      </c>
      <c r="B159" s="6" t="s">
        <v>18</v>
      </c>
      <c r="C159" s="6" t="s">
        <v>232</v>
      </c>
      <c r="D159" s="6" t="s">
        <v>37</v>
      </c>
      <c r="E159" s="6" t="s">
        <v>133</v>
      </c>
      <c r="F159" s="6" t="s">
        <v>210</v>
      </c>
      <c r="G159" s="6" t="str">
        <f t="shared" si="16"/>
        <v>PfaK1E9</v>
      </c>
      <c r="H159" s="6" t="s">
        <v>313</v>
      </c>
      <c r="I159" s="6">
        <v>0.98899999999999999</v>
      </c>
      <c r="J159" s="6">
        <v>28.5</v>
      </c>
      <c r="K159" s="6" t="s">
        <v>163</v>
      </c>
      <c r="L159" s="6">
        <v>1.014</v>
      </c>
      <c r="M159" s="6" t="s">
        <v>103</v>
      </c>
      <c r="N159" s="6">
        <f t="shared" si="15"/>
        <v>-2.85</v>
      </c>
      <c r="O159" s="6" t="e">
        <f t="shared" si="12"/>
        <v>#VALUE!</v>
      </c>
      <c r="P159" s="6" t="e">
        <f t="shared" si="14"/>
        <v>#VALUE!</v>
      </c>
      <c r="Q159">
        <v>14.497159090909093</v>
      </c>
      <c r="R159">
        <v>14.497159090909093</v>
      </c>
      <c r="S159">
        <f t="shared" si="17"/>
        <v>-2.4654832347140061E-2</v>
      </c>
      <c r="T159" t="e">
        <f t="shared" si="18"/>
        <v>#NUM!</v>
      </c>
      <c r="U159" t="e">
        <f t="shared" si="19"/>
        <v>#NUM!</v>
      </c>
    </row>
    <row r="160" spans="1:21" x14ac:dyDescent="0.35">
      <c r="A160" s="11">
        <v>44441</v>
      </c>
      <c r="B160" s="6" t="s">
        <v>18</v>
      </c>
      <c r="C160" s="6" t="s">
        <v>232</v>
      </c>
      <c r="D160" s="6" t="s">
        <v>37</v>
      </c>
      <c r="E160" s="6" t="s">
        <v>133</v>
      </c>
      <c r="F160" s="6" t="s">
        <v>98</v>
      </c>
      <c r="G160" s="6" t="str">
        <f t="shared" si="16"/>
        <v>PfaK1I6</v>
      </c>
      <c r="H160" s="6" t="s">
        <v>292</v>
      </c>
      <c r="I160" s="6">
        <v>0.83299999999999996</v>
      </c>
      <c r="J160" s="6">
        <v>18</v>
      </c>
      <c r="K160" s="6" t="s">
        <v>223</v>
      </c>
      <c r="L160" s="6">
        <v>0.80400000000000005</v>
      </c>
      <c r="M160" s="6">
        <v>28</v>
      </c>
      <c r="N160" s="6">
        <f t="shared" si="15"/>
        <v>-1.8</v>
      </c>
      <c r="O160" s="6">
        <f t="shared" si="12"/>
        <v>-2.8</v>
      </c>
      <c r="P160" s="6">
        <f t="shared" si="14"/>
        <v>0.99999999999999978</v>
      </c>
      <c r="Q160">
        <v>18.620795454545455</v>
      </c>
      <c r="R160">
        <v>19.110795454545453</v>
      </c>
      <c r="S160">
        <f t="shared" si="17"/>
        <v>3.6069651741293424E-2</v>
      </c>
      <c r="T160">
        <f t="shared" si="18"/>
        <v>1.9924558223480531E-6</v>
      </c>
      <c r="U160">
        <f t="shared" si="19"/>
        <v>3.7101112320161251E-7</v>
      </c>
    </row>
    <row r="161" spans="1:21" x14ac:dyDescent="0.35">
      <c r="A161" s="11">
        <v>44442</v>
      </c>
      <c r="B161" s="6" t="s">
        <v>18</v>
      </c>
      <c r="C161" s="6" t="s">
        <v>232</v>
      </c>
      <c r="D161" s="6" t="s">
        <v>37</v>
      </c>
      <c r="E161" s="6" t="s">
        <v>133</v>
      </c>
      <c r="F161" s="6" t="s">
        <v>98</v>
      </c>
      <c r="G161" s="6" t="str">
        <f t="shared" si="16"/>
        <v>PfaK1I6</v>
      </c>
      <c r="H161" s="6" t="s">
        <v>305</v>
      </c>
      <c r="I161" s="6">
        <v>0.86199999999999999</v>
      </c>
      <c r="J161" s="6">
        <v>20</v>
      </c>
      <c r="K161" s="6" t="s">
        <v>100</v>
      </c>
      <c r="L161" s="6">
        <v>0.78200000000000003</v>
      </c>
      <c r="M161" s="6" t="s">
        <v>103</v>
      </c>
      <c r="N161" s="6">
        <f t="shared" si="15"/>
        <v>-2</v>
      </c>
      <c r="O161" s="6" t="e">
        <f t="shared" ref="O161:O224" si="20">M161/-10</f>
        <v>#VALUE!</v>
      </c>
      <c r="P161" s="6" t="e">
        <f t="shared" si="14"/>
        <v>#VALUE!</v>
      </c>
      <c r="Q161">
        <v>18.620795454545455</v>
      </c>
      <c r="R161">
        <v>19.110795454545453</v>
      </c>
      <c r="S161">
        <f t="shared" si="17"/>
        <v>0.10230179028132987</v>
      </c>
      <c r="T161">
        <f t="shared" si="18"/>
        <v>7.1897406114145667E-6</v>
      </c>
      <c r="U161">
        <f t="shared" si="19"/>
        <v>1.3387868929638922E-6</v>
      </c>
    </row>
    <row r="162" spans="1:21" x14ac:dyDescent="0.35">
      <c r="A162" s="11">
        <v>44441</v>
      </c>
      <c r="B162" s="6" t="s">
        <v>18</v>
      </c>
      <c r="C162" s="6" t="s">
        <v>232</v>
      </c>
      <c r="D162" s="6" t="s">
        <v>37</v>
      </c>
      <c r="E162" s="6" t="s">
        <v>86</v>
      </c>
      <c r="F162" s="6" t="s">
        <v>115</v>
      </c>
      <c r="G162" s="6" t="str">
        <f t="shared" si="16"/>
        <v>PfaK5D8</v>
      </c>
      <c r="H162" s="6" t="s">
        <v>150</v>
      </c>
      <c r="I162" s="6">
        <v>0.85799999999999998</v>
      </c>
      <c r="J162" s="6">
        <v>21.5</v>
      </c>
      <c r="K162" s="6" t="s">
        <v>170</v>
      </c>
      <c r="L162" s="6">
        <v>0.875</v>
      </c>
      <c r="M162" s="6">
        <v>33.5</v>
      </c>
      <c r="N162" s="6">
        <f t="shared" si="15"/>
        <v>-2.15</v>
      </c>
      <c r="O162" s="6">
        <f t="shared" si="20"/>
        <v>-3.35</v>
      </c>
      <c r="P162" s="6">
        <f t="shared" si="14"/>
        <v>1.2000000000000002</v>
      </c>
      <c r="Q162">
        <v>27.22443181818182</v>
      </c>
      <c r="R162">
        <v>38.5</v>
      </c>
      <c r="S162">
        <f t="shared" si="17"/>
        <v>-1.9428571428571444E-2</v>
      </c>
      <c r="T162" t="e">
        <f t="shared" si="18"/>
        <v>#NUM!</v>
      </c>
      <c r="U162" t="e">
        <f t="shared" si="19"/>
        <v>#NUM!</v>
      </c>
    </row>
    <row r="163" spans="1:21" x14ac:dyDescent="0.35">
      <c r="A163" s="11">
        <v>44442</v>
      </c>
      <c r="B163" s="6" t="s">
        <v>18</v>
      </c>
      <c r="C163" s="6" t="s">
        <v>232</v>
      </c>
      <c r="D163" s="6" t="s">
        <v>37</v>
      </c>
      <c r="E163" s="6" t="s">
        <v>86</v>
      </c>
      <c r="F163" s="6" t="s">
        <v>115</v>
      </c>
      <c r="G163" s="6" t="str">
        <f t="shared" si="16"/>
        <v>PfaK5D8</v>
      </c>
      <c r="H163" s="6" t="s">
        <v>318</v>
      </c>
      <c r="I163" s="6">
        <v>0.92700000000000005</v>
      </c>
      <c r="J163" s="6">
        <v>18.5</v>
      </c>
      <c r="K163" s="6" t="s">
        <v>319</v>
      </c>
      <c r="L163" s="6">
        <v>0.83299999999999996</v>
      </c>
      <c r="M163" s="6">
        <v>28.5</v>
      </c>
      <c r="N163" s="6">
        <f t="shared" si="15"/>
        <v>-1.85</v>
      </c>
      <c r="O163" s="6">
        <f t="shared" si="20"/>
        <v>-2.85</v>
      </c>
      <c r="P163" s="6">
        <f t="shared" si="14"/>
        <v>1</v>
      </c>
      <c r="Q163">
        <v>27.22443181818182</v>
      </c>
      <c r="R163">
        <v>38.5</v>
      </c>
      <c r="S163">
        <f t="shared" si="17"/>
        <v>0.1128451380552222</v>
      </c>
      <c r="T163">
        <f t="shared" si="18"/>
        <v>8.1124746448128143E-6</v>
      </c>
      <c r="U163">
        <f t="shared" si="19"/>
        <v>2.2085751284443525E-6</v>
      </c>
    </row>
    <row r="164" spans="1:21" x14ac:dyDescent="0.35">
      <c r="A164" s="11">
        <v>44441</v>
      </c>
      <c r="B164" s="6" t="s">
        <v>18</v>
      </c>
      <c r="C164" s="6" t="s">
        <v>232</v>
      </c>
      <c r="D164" s="6" t="s">
        <v>37</v>
      </c>
      <c r="E164" s="6" t="s">
        <v>86</v>
      </c>
      <c r="F164" s="6" t="s">
        <v>96</v>
      </c>
      <c r="G164" s="6" t="str">
        <f t="shared" si="16"/>
        <v>PfaK5F3</v>
      </c>
      <c r="H164" s="6" t="s">
        <v>150</v>
      </c>
      <c r="I164" s="6">
        <v>0.879</v>
      </c>
      <c r="J164" s="6">
        <v>15.5</v>
      </c>
      <c r="K164" s="6" t="s">
        <v>170</v>
      </c>
      <c r="L164" s="6">
        <v>0.82699999999999996</v>
      </c>
      <c r="M164" s="6">
        <v>35</v>
      </c>
      <c r="N164" s="6">
        <f t="shared" si="15"/>
        <v>-1.55</v>
      </c>
      <c r="O164" s="6">
        <f t="shared" si="20"/>
        <v>-3.5</v>
      </c>
      <c r="P164" s="6">
        <f t="shared" si="14"/>
        <v>1.95</v>
      </c>
      <c r="Q164">
        <v>45.818181818181827</v>
      </c>
      <c r="R164">
        <v>46.585000000000001</v>
      </c>
      <c r="S164">
        <f t="shared" si="17"/>
        <v>6.2877871825876716E-2</v>
      </c>
      <c r="T164">
        <f t="shared" si="18"/>
        <v>3.9490969444271578E-6</v>
      </c>
      <c r="U164">
        <f t="shared" si="19"/>
        <v>1.8094044181738981E-6</v>
      </c>
    </row>
    <row r="165" spans="1:21" x14ac:dyDescent="0.35">
      <c r="A165" s="11">
        <v>44442</v>
      </c>
      <c r="B165" s="6" t="s">
        <v>18</v>
      </c>
      <c r="C165" s="6" t="s">
        <v>232</v>
      </c>
      <c r="D165" s="6" t="s">
        <v>37</v>
      </c>
      <c r="E165" s="6" t="s">
        <v>86</v>
      </c>
      <c r="F165" s="6" t="s">
        <v>96</v>
      </c>
      <c r="G165" s="6" t="str">
        <f t="shared" si="16"/>
        <v>PfaK5F3</v>
      </c>
      <c r="H165" s="6" t="s">
        <v>318</v>
      </c>
      <c r="I165" s="6">
        <v>0.83299999999999996</v>
      </c>
      <c r="J165" s="6">
        <v>15</v>
      </c>
      <c r="K165" s="6" t="s">
        <v>319</v>
      </c>
      <c r="L165" s="6">
        <v>0.80100000000000005</v>
      </c>
      <c r="M165" s="6">
        <v>11</v>
      </c>
      <c r="N165" s="6">
        <f t="shared" si="15"/>
        <v>-1.5</v>
      </c>
      <c r="O165" s="6">
        <f t="shared" si="20"/>
        <v>-1.1000000000000001</v>
      </c>
      <c r="P165" s="6">
        <f t="shared" si="14"/>
        <v>-0.39999999999999991</v>
      </c>
      <c r="Q165">
        <v>45.818181818181827</v>
      </c>
      <c r="R165">
        <v>46.585000000000001</v>
      </c>
      <c r="S165">
        <f t="shared" si="17"/>
        <v>3.9950062421972431E-2</v>
      </c>
      <c r="T165">
        <f t="shared" si="18"/>
        <v>2.2595135881036538E-6</v>
      </c>
      <c r="U165">
        <f t="shared" si="19"/>
        <v>1.0352680440038561E-6</v>
      </c>
    </row>
    <row r="166" spans="1:21" x14ac:dyDescent="0.35">
      <c r="A166" s="11">
        <v>44441</v>
      </c>
      <c r="B166" s="6" t="s">
        <v>18</v>
      </c>
      <c r="C166" s="6" t="s">
        <v>232</v>
      </c>
      <c r="D166" s="6" t="s">
        <v>37</v>
      </c>
      <c r="E166" s="6" t="s">
        <v>45</v>
      </c>
      <c r="F166" s="6" t="s">
        <v>101</v>
      </c>
      <c r="G166" s="6" t="str">
        <f t="shared" si="16"/>
        <v>PfaL4B10</v>
      </c>
      <c r="H166" s="6" t="s">
        <v>310</v>
      </c>
      <c r="I166" s="6">
        <v>0.82299999999999995</v>
      </c>
      <c r="J166" s="6">
        <v>28</v>
      </c>
      <c r="K166" s="6" t="s">
        <v>311</v>
      </c>
      <c r="L166" s="6">
        <v>0.77900000000000003</v>
      </c>
      <c r="M166" s="6">
        <v>29.5</v>
      </c>
      <c r="N166" s="6">
        <f t="shared" si="15"/>
        <v>-2.8</v>
      </c>
      <c r="O166" s="6">
        <f t="shared" si="20"/>
        <v>-2.95</v>
      </c>
      <c r="P166" s="6">
        <f t="shared" si="14"/>
        <v>0.15000000000000036</v>
      </c>
      <c r="Q166">
        <v>27.816250000000004</v>
      </c>
      <c r="R166">
        <v>28.715909090909093</v>
      </c>
      <c r="S166">
        <f t="shared" si="17"/>
        <v>5.6482670089858703E-2</v>
      </c>
      <c r="T166">
        <f t="shared" si="18"/>
        <v>3.460625437433136E-6</v>
      </c>
      <c r="U166">
        <f t="shared" si="19"/>
        <v>9.6261622323999491E-7</v>
      </c>
    </row>
    <row r="167" spans="1:21" x14ac:dyDescent="0.35">
      <c r="A167" s="11">
        <v>44441</v>
      </c>
      <c r="B167" s="6" t="s">
        <v>18</v>
      </c>
      <c r="C167" s="6" t="s">
        <v>232</v>
      </c>
      <c r="D167" s="6" t="s">
        <v>37</v>
      </c>
      <c r="E167" s="6" t="s">
        <v>45</v>
      </c>
      <c r="F167" s="6" t="s">
        <v>49</v>
      </c>
      <c r="G167" s="6" t="str">
        <f t="shared" si="16"/>
        <v>PfaL4J8</v>
      </c>
      <c r="H167" s="6" t="s">
        <v>308</v>
      </c>
      <c r="I167" s="6">
        <v>0.81699999999999995</v>
      </c>
      <c r="J167" s="6">
        <v>28.5</v>
      </c>
      <c r="K167" s="6" t="s">
        <v>178</v>
      </c>
      <c r="L167" s="6">
        <v>0.77100000000000002</v>
      </c>
      <c r="M167" s="6">
        <v>34</v>
      </c>
      <c r="N167" s="6">
        <f t="shared" si="15"/>
        <v>-2.85</v>
      </c>
      <c r="O167" s="6">
        <f t="shared" si="20"/>
        <v>-3.4</v>
      </c>
      <c r="P167" s="6">
        <f t="shared" si="14"/>
        <v>0.54999999999999982</v>
      </c>
      <c r="Q167">
        <v>20.363636363636363</v>
      </c>
      <c r="R167">
        <v>21.394545454545451</v>
      </c>
      <c r="S167">
        <f t="shared" si="17"/>
        <v>5.9662775616082915E-2</v>
      </c>
      <c r="T167">
        <f t="shared" si="18"/>
        <v>3.702012772595202E-6</v>
      </c>
      <c r="U167">
        <f t="shared" si="19"/>
        <v>7.538644191466593E-7</v>
      </c>
    </row>
    <row r="168" spans="1:21" x14ac:dyDescent="0.35">
      <c r="A168" s="11">
        <v>44441</v>
      </c>
      <c r="B168" s="6" t="s">
        <v>18</v>
      </c>
      <c r="C168" s="6" t="s">
        <v>232</v>
      </c>
      <c r="D168" s="6" t="s">
        <v>43</v>
      </c>
      <c r="E168" s="6" t="s">
        <v>133</v>
      </c>
      <c r="F168" s="6" t="s">
        <v>277</v>
      </c>
      <c r="G168" s="6" t="str">
        <f t="shared" si="16"/>
        <v>PfuK1A9</v>
      </c>
      <c r="H168" s="6" t="s">
        <v>309</v>
      </c>
      <c r="I168" s="6">
        <v>0.88700000000000001</v>
      </c>
      <c r="J168" s="6">
        <v>11</v>
      </c>
      <c r="K168" s="6" t="s">
        <v>301</v>
      </c>
      <c r="L168" s="6">
        <v>0.96299999999999997</v>
      </c>
      <c r="M168" s="6">
        <v>12.5</v>
      </c>
      <c r="N168" s="6">
        <f t="shared" si="15"/>
        <v>-1.1000000000000001</v>
      </c>
      <c r="O168" s="6">
        <f t="shared" si="20"/>
        <v>-1.25</v>
      </c>
      <c r="P168" s="6">
        <f t="shared" si="14"/>
        <v>0.14999999999999991</v>
      </c>
      <c r="Q168">
        <v>71.590909090909079</v>
      </c>
      <c r="R168">
        <v>71.590909090909079</v>
      </c>
      <c r="S168">
        <f t="shared" si="17"/>
        <v>-7.8920041536863925E-2</v>
      </c>
      <c r="T168" t="e">
        <f t="shared" si="18"/>
        <v>#NUM!</v>
      </c>
      <c r="U168" t="e">
        <f t="shared" si="19"/>
        <v>#NUM!</v>
      </c>
    </row>
    <row r="169" spans="1:21" x14ac:dyDescent="0.35">
      <c r="A169" s="11">
        <v>44442</v>
      </c>
      <c r="B169" s="6" t="s">
        <v>18</v>
      </c>
      <c r="C169" s="6" t="s">
        <v>232</v>
      </c>
      <c r="D169" s="6" t="s">
        <v>43</v>
      </c>
      <c r="E169" s="6" t="s">
        <v>133</v>
      </c>
      <c r="F169" s="6" t="s">
        <v>277</v>
      </c>
      <c r="G169" s="6" t="str">
        <f t="shared" si="16"/>
        <v>PfuK1A9</v>
      </c>
      <c r="H169" s="6" t="s">
        <v>320</v>
      </c>
      <c r="I169" s="6">
        <v>0.95899999999999996</v>
      </c>
      <c r="J169" s="6">
        <v>8</v>
      </c>
      <c r="K169" s="6" t="s">
        <v>201</v>
      </c>
      <c r="L169" s="6">
        <v>0.999</v>
      </c>
      <c r="M169" s="6">
        <v>9</v>
      </c>
      <c r="N169" s="6">
        <f t="shared" si="15"/>
        <v>-0.8</v>
      </c>
      <c r="O169" s="6">
        <f t="shared" si="20"/>
        <v>-0.9</v>
      </c>
      <c r="P169" s="6">
        <f t="shared" si="14"/>
        <v>9.9999999999999978E-2</v>
      </c>
      <c r="Q169">
        <v>71.590909090909079</v>
      </c>
      <c r="R169">
        <v>71.590909090909079</v>
      </c>
      <c r="S169">
        <f t="shared" si="17"/>
        <v>-4.0040040040040074E-2</v>
      </c>
      <c r="T169" t="e">
        <f t="shared" si="18"/>
        <v>#NUM!</v>
      </c>
      <c r="U169" t="e">
        <f t="shared" si="19"/>
        <v>#NUM!</v>
      </c>
    </row>
    <row r="170" spans="1:21" x14ac:dyDescent="0.35">
      <c r="A170" s="11">
        <v>44441</v>
      </c>
      <c r="B170" s="6" t="s">
        <v>18</v>
      </c>
      <c r="C170" s="6" t="s">
        <v>232</v>
      </c>
      <c r="D170" s="6" t="s">
        <v>43</v>
      </c>
      <c r="E170" s="6" t="s">
        <v>133</v>
      </c>
      <c r="F170" s="6" t="s">
        <v>278</v>
      </c>
      <c r="G170" s="6" t="str">
        <f t="shared" si="16"/>
        <v>PfuK1E7</v>
      </c>
      <c r="H170" s="6" t="s">
        <v>288</v>
      </c>
      <c r="I170" s="6">
        <v>1.024</v>
      </c>
      <c r="J170" s="6">
        <v>10</v>
      </c>
      <c r="K170" s="6" t="s">
        <v>239</v>
      </c>
      <c r="L170" s="6">
        <v>1.1100000000000001</v>
      </c>
      <c r="M170" s="6">
        <v>15</v>
      </c>
      <c r="N170" s="6">
        <f t="shared" si="15"/>
        <v>-1</v>
      </c>
      <c r="O170" s="6">
        <f t="shared" si="20"/>
        <v>-1.5</v>
      </c>
      <c r="P170" s="6">
        <f t="shared" si="14"/>
        <v>0.5</v>
      </c>
      <c r="Q170" t="s">
        <v>103</v>
      </c>
      <c r="R170" t="s">
        <v>103</v>
      </c>
      <c r="S170">
        <f t="shared" si="17"/>
        <v>-7.7477477477477533E-2</v>
      </c>
      <c r="T170" t="e">
        <f t="shared" si="18"/>
        <v>#NUM!</v>
      </c>
      <c r="U170" t="e">
        <f t="shared" si="19"/>
        <v>#NUM!</v>
      </c>
    </row>
    <row r="171" spans="1:21" x14ac:dyDescent="0.35">
      <c r="A171" s="11">
        <v>44442</v>
      </c>
      <c r="B171" s="6" t="s">
        <v>18</v>
      </c>
      <c r="C171" s="6" t="s">
        <v>232</v>
      </c>
      <c r="D171" s="6" t="s">
        <v>43</v>
      </c>
      <c r="E171" s="6" t="s">
        <v>133</v>
      </c>
      <c r="F171" s="6" t="s">
        <v>278</v>
      </c>
      <c r="G171" s="6" t="str">
        <f t="shared" si="16"/>
        <v>PfuK1E7</v>
      </c>
      <c r="H171" s="6" t="s">
        <v>188</v>
      </c>
      <c r="I171" s="6">
        <v>1.113</v>
      </c>
      <c r="J171" s="6">
        <v>6</v>
      </c>
      <c r="K171" s="6" t="s">
        <v>240</v>
      </c>
      <c r="L171" s="6">
        <v>1.131</v>
      </c>
      <c r="M171" s="6">
        <v>10.5</v>
      </c>
      <c r="N171" s="6">
        <f t="shared" si="15"/>
        <v>-0.6</v>
      </c>
      <c r="O171" s="6">
        <f t="shared" si="20"/>
        <v>-1.05</v>
      </c>
      <c r="P171" s="6">
        <f t="shared" si="14"/>
        <v>0.45000000000000007</v>
      </c>
      <c r="Q171" t="s">
        <v>103</v>
      </c>
      <c r="R171" t="s">
        <v>103</v>
      </c>
      <c r="S171">
        <f t="shared" si="17"/>
        <v>-1.5915119363395239E-2</v>
      </c>
      <c r="T171" t="e">
        <f t="shared" si="18"/>
        <v>#NUM!</v>
      </c>
      <c r="U171" t="e">
        <f t="shared" si="19"/>
        <v>#NUM!</v>
      </c>
    </row>
    <row r="172" spans="1:21" x14ac:dyDescent="0.35">
      <c r="A172" s="11">
        <v>44441</v>
      </c>
      <c r="B172" s="6" t="s">
        <v>18</v>
      </c>
      <c r="C172" s="6" t="s">
        <v>232</v>
      </c>
      <c r="D172" s="6" t="s">
        <v>43</v>
      </c>
      <c r="E172" s="6" t="s">
        <v>86</v>
      </c>
      <c r="F172" s="6" t="s">
        <v>92</v>
      </c>
      <c r="G172" s="6" t="str">
        <f t="shared" si="16"/>
        <v>PfuK5C6</v>
      </c>
      <c r="H172" s="6" t="s">
        <v>150</v>
      </c>
      <c r="I172" s="6">
        <v>0.72399999999999998</v>
      </c>
      <c r="J172" s="6">
        <v>8.5</v>
      </c>
      <c r="K172" s="6" t="s">
        <v>170</v>
      </c>
      <c r="L172" s="6">
        <v>0.77100000000000002</v>
      </c>
      <c r="M172" s="6">
        <v>11.5</v>
      </c>
      <c r="N172" s="6">
        <f t="shared" si="15"/>
        <v>-0.85</v>
      </c>
      <c r="O172" s="6">
        <f t="shared" si="20"/>
        <v>-1.1499999999999999</v>
      </c>
      <c r="P172" s="6">
        <f t="shared" si="14"/>
        <v>0.29999999999999993</v>
      </c>
      <c r="Q172">
        <v>110.07818181818183</v>
      </c>
      <c r="R172">
        <v>127.27272727272729</v>
      </c>
      <c r="S172">
        <f t="shared" si="17"/>
        <v>-6.0959792477302259E-2</v>
      </c>
      <c r="T172" t="e">
        <f t="shared" si="18"/>
        <v>#NUM!</v>
      </c>
      <c r="U172" t="e">
        <f t="shared" si="19"/>
        <v>#NUM!</v>
      </c>
    </row>
    <row r="173" spans="1:21" x14ac:dyDescent="0.35">
      <c r="A173" s="11">
        <v>44442</v>
      </c>
      <c r="B173" s="6" t="s">
        <v>18</v>
      </c>
      <c r="C173" s="6" t="s">
        <v>232</v>
      </c>
      <c r="D173" s="6" t="s">
        <v>43</v>
      </c>
      <c r="E173" s="6" t="s">
        <v>86</v>
      </c>
      <c r="F173" s="6" t="s">
        <v>92</v>
      </c>
      <c r="G173" s="6" t="str">
        <f t="shared" si="16"/>
        <v>PfuK5C6</v>
      </c>
      <c r="H173" s="6" t="s">
        <v>318</v>
      </c>
      <c r="I173" s="6">
        <v>0.79100000000000004</v>
      </c>
      <c r="J173" s="6">
        <v>7</v>
      </c>
      <c r="K173" s="6" t="s">
        <v>319</v>
      </c>
      <c r="L173" s="6">
        <v>0.81599999999999995</v>
      </c>
      <c r="M173" s="6">
        <v>11</v>
      </c>
      <c r="N173" s="6">
        <f t="shared" si="15"/>
        <v>-0.7</v>
      </c>
      <c r="O173" s="6">
        <f t="shared" si="20"/>
        <v>-1.1000000000000001</v>
      </c>
      <c r="P173" s="6">
        <f t="shared" si="14"/>
        <v>0.40000000000000013</v>
      </c>
      <c r="Q173">
        <v>110.07818181818183</v>
      </c>
      <c r="R173">
        <v>127.27272727272729</v>
      </c>
      <c r="S173">
        <f t="shared" si="17"/>
        <v>-3.0637254901960679E-2</v>
      </c>
      <c r="T173" t="e">
        <f t="shared" si="18"/>
        <v>#NUM!</v>
      </c>
      <c r="U173" t="e">
        <f t="shared" si="19"/>
        <v>#NUM!</v>
      </c>
    </row>
    <row r="174" spans="1:21" x14ac:dyDescent="0.35">
      <c r="A174" s="11">
        <v>44441</v>
      </c>
      <c r="B174" s="6" t="s">
        <v>18</v>
      </c>
      <c r="C174" s="6" t="s">
        <v>232</v>
      </c>
      <c r="D174" s="6" t="s">
        <v>43</v>
      </c>
      <c r="E174" s="6" t="s">
        <v>86</v>
      </c>
      <c r="F174" s="6" t="s">
        <v>124</v>
      </c>
      <c r="G174" s="6" t="str">
        <f t="shared" si="16"/>
        <v>PfuK5J5</v>
      </c>
      <c r="H174" s="6" t="s">
        <v>314</v>
      </c>
      <c r="I174" s="6">
        <v>0.76800000000000002</v>
      </c>
      <c r="J174" s="6">
        <v>8.5</v>
      </c>
      <c r="K174" s="6" t="s">
        <v>315</v>
      </c>
      <c r="L174" s="6">
        <v>0.85399999999999998</v>
      </c>
      <c r="M174" s="6" t="s">
        <v>103</v>
      </c>
      <c r="N174" s="6">
        <f t="shared" si="15"/>
        <v>-0.85</v>
      </c>
      <c r="O174" s="6" t="e">
        <f t="shared" si="20"/>
        <v>#VALUE!</v>
      </c>
      <c r="P174" s="6" t="e">
        <f t="shared" si="14"/>
        <v>#VALUE!</v>
      </c>
      <c r="Q174">
        <v>105.39454545454545</v>
      </c>
      <c r="R174">
        <v>108.89772727272728</v>
      </c>
      <c r="S174">
        <f t="shared" si="17"/>
        <v>-0.10070257611241214</v>
      </c>
      <c r="T174" t="e">
        <f t="shared" si="18"/>
        <v>#NUM!</v>
      </c>
      <c r="U174" t="e">
        <f t="shared" si="19"/>
        <v>#NUM!</v>
      </c>
    </row>
    <row r="175" spans="1:21" x14ac:dyDescent="0.35">
      <c r="A175" s="11">
        <v>44441</v>
      </c>
      <c r="B175" s="6" t="s">
        <v>18</v>
      </c>
      <c r="C175" s="6" t="s">
        <v>232</v>
      </c>
      <c r="D175" s="6" t="s">
        <v>43</v>
      </c>
      <c r="E175" s="6" t="s">
        <v>45</v>
      </c>
      <c r="F175" s="6" t="s">
        <v>206</v>
      </c>
      <c r="G175" s="6" t="str">
        <f t="shared" si="16"/>
        <v>PfuL4G9</v>
      </c>
      <c r="H175" s="6" t="s">
        <v>145</v>
      </c>
      <c r="I175" s="6">
        <v>0.79200000000000004</v>
      </c>
      <c r="J175" s="6">
        <v>10.5</v>
      </c>
      <c r="K175" s="6" t="s">
        <v>118</v>
      </c>
      <c r="L175" s="6">
        <v>0.86399999999999999</v>
      </c>
      <c r="M175" s="6">
        <v>12</v>
      </c>
      <c r="N175" s="6">
        <f t="shared" si="15"/>
        <v>-1.05</v>
      </c>
      <c r="O175" s="6">
        <f t="shared" si="20"/>
        <v>-1.2</v>
      </c>
      <c r="P175" s="6">
        <f t="shared" si="14"/>
        <v>0.14999999999999991</v>
      </c>
      <c r="Q175">
        <v>55.860795454545446</v>
      </c>
      <c r="R175">
        <v>55.860795454545446</v>
      </c>
      <c r="S175">
        <f t="shared" si="17"/>
        <v>-8.3333333333333273E-2</v>
      </c>
      <c r="T175" t="e">
        <f t="shared" si="18"/>
        <v>#NUM!</v>
      </c>
      <c r="U175" t="e">
        <f t="shared" si="19"/>
        <v>#NUM!</v>
      </c>
    </row>
    <row r="176" spans="1:21" x14ac:dyDescent="0.35">
      <c r="A176" s="11">
        <v>44442</v>
      </c>
      <c r="B176" s="6" t="s">
        <v>18</v>
      </c>
      <c r="C176" s="6" t="s">
        <v>232</v>
      </c>
      <c r="D176" s="6" t="s">
        <v>43</v>
      </c>
      <c r="E176" s="6" t="s">
        <v>45</v>
      </c>
      <c r="F176" s="6" t="s">
        <v>206</v>
      </c>
      <c r="G176" s="6" t="str">
        <f t="shared" si="16"/>
        <v>PfuL4G9</v>
      </c>
      <c r="H176" s="6" t="s">
        <v>186</v>
      </c>
      <c r="I176" s="6">
        <v>0.86099999999999999</v>
      </c>
      <c r="J176" s="6">
        <v>10</v>
      </c>
      <c r="K176" s="6" t="s">
        <v>301</v>
      </c>
      <c r="L176" s="6">
        <v>0.86</v>
      </c>
      <c r="M176" s="6">
        <v>11.5</v>
      </c>
      <c r="N176" s="6">
        <f t="shared" si="15"/>
        <v>-1</v>
      </c>
      <c r="O176" s="6">
        <f t="shared" si="20"/>
        <v>-1.1499999999999999</v>
      </c>
      <c r="P176" s="6">
        <f t="shared" si="14"/>
        <v>0.14999999999999991</v>
      </c>
      <c r="Q176">
        <v>55.860795454545446</v>
      </c>
      <c r="R176">
        <v>55.860795454545446</v>
      </c>
      <c r="S176">
        <f t="shared" si="17"/>
        <v>1.1627906976744197E-3</v>
      </c>
      <c r="T176">
        <f t="shared" si="18"/>
        <v>2.9052222922255133E-8</v>
      </c>
      <c r="U176">
        <f t="shared" si="19"/>
        <v>1.6228802821599505E-8</v>
      </c>
    </row>
    <row r="177" spans="1:21" x14ac:dyDescent="0.35">
      <c r="A177" s="11">
        <v>44441</v>
      </c>
      <c r="B177" s="6" t="s">
        <v>18</v>
      </c>
      <c r="C177" s="6" t="s">
        <v>232</v>
      </c>
      <c r="D177" s="6" t="s">
        <v>25</v>
      </c>
      <c r="E177" s="6" t="s">
        <v>133</v>
      </c>
      <c r="F177" s="6" t="s">
        <v>140</v>
      </c>
      <c r="G177" s="6" t="str">
        <f t="shared" si="16"/>
        <v>SguK1G8</v>
      </c>
      <c r="H177" s="6" t="s">
        <v>309</v>
      </c>
      <c r="I177" s="6">
        <v>0.64800000000000002</v>
      </c>
      <c r="J177" s="6">
        <v>22</v>
      </c>
      <c r="K177" s="6" t="s">
        <v>301</v>
      </c>
      <c r="L177" s="6">
        <v>0.67300000000000004</v>
      </c>
      <c r="M177" s="6">
        <v>27</v>
      </c>
      <c r="N177" s="6">
        <f t="shared" si="15"/>
        <v>-2.2000000000000002</v>
      </c>
      <c r="O177" s="6">
        <f t="shared" si="20"/>
        <v>-2.7</v>
      </c>
      <c r="P177" s="6">
        <f t="shared" si="14"/>
        <v>0.5</v>
      </c>
      <c r="Q177">
        <v>12.230909090909092</v>
      </c>
      <c r="R177">
        <v>12.428977272727273</v>
      </c>
      <c r="S177">
        <f t="shared" si="17"/>
        <v>-3.7147102526002999E-2</v>
      </c>
      <c r="T177" t="e">
        <f t="shared" si="18"/>
        <v>#NUM!</v>
      </c>
      <c r="U177" t="e">
        <f t="shared" si="19"/>
        <v>#NUM!</v>
      </c>
    </row>
    <row r="178" spans="1:21" x14ac:dyDescent="0.35">
      <c r="A178" s="11">
        <v>44442</v>
      </c>
      <c r="B178" s="6" t="s">
        <v>18</v>
      </c>
      <c r="C178" s="6" t="s">
        <v>232</v>
      </c>
      <c r="D178" s="6" t="s">
        <v>25</v>
      </c>
      <c r="E178" s="6" t="s">
        <v>133</v>
      </c>
      <c r="F178" s="6" t="s">
        <v>140</v>
      </c>
      <c r="G178" s="6" t="str">
        <f t="shared" si="16"/>
        <v>SguK1G8</v>
      </c>
      <c r="H178" s="6" t="s">
        <v>320</v>
      </c>
      <c r="I178" s="6">
        <v>0.67500000000000004</v>
      </c>
      <c r="J178" s="6">
        <v>24.5</v>
      </c>
      <c r="K178" s="6" t="s">
        <v>201</v>
      </c>
      <c r="L178" s="6">
        <v>0.60499999999999998</v>
      </c>
      <c r="M178" s="6" t="s">
        <v>103</v>
      </c>
      <c r="N178" s="6">
        <f t="shared" si="15"/>
        <v>-2.4500000000000002</v>
      </c>
      <c r="O178" s="6" t="e">
        <f t="shared" si="20"/>
        <v>#VALUE!</v>
      </c>
      <c r="P178" s="6" t="e">
        <f t="shared" si="14"/>
        <v>#VALUE!</v>
      </c>
      <c r="Q178">
        <v>12.230909090909092</v>
      </c>
      <c r="R178">
        <v>12.428977272727273</v>
      </c>
      <c r="S178">
        <f t="shared" si="17"/>
        <v>0.11570247933884308</v>
      </c>
      <c r="T178">
        <f t="shared" si="18"/>
        <v>8.3660755555136321E-6</v>
      </c>
      <c r="U178">
        <f t="shared" si="19"/>
        <v>1.0232470956716402E-6</v>
      </c>
    </row>
    <row r="179" spans="1:21" x14ac:dyDescent="0.35">
      <c r="A179" s="11">
        <v>44441</v>
      </c>
      <c r="B179" s="6" t="s">
        <v>18</v>
      </c>
      <c r="C179" s="6" t="s">
        <v>232</v>
      </c>
      <c r="D179" s="6" t="s">
        <v>25</v>
      </c>
      <c r="E179" s="6" t="s">
        <v>133</v>
      </c>
      <c r="F179" s="6" t="s">
        <v>66</v>
      </c>
      <c r="G179" s="6" t="str">
        <f t="shared" si="16"/>
        <v>SguK1I10</v>
      </c>
      <c r="H179" s="6" t="s">
        <v>312</v>
      </c>
      <c r="I179" s="6">
        <v>0.76600000000000001</v>
      </c>
      <c r="J179" s="6">
        <v>14</v>
      </c>
      <c r="K179" s="6" t="s">
        <v>205</v>
      </c>
      <c r="L179" s="6">
        <v>0.68200000000000005</v>
      </c>
      <c r="M179" s="6">
        <v>22.5</v>
      </c>
      <c r="N179" s="6">
        <f t="shared" si="15"/>
        <v>-1.4</v>
      </c>
      <c r="O179" s="6">
        <f t="shared" si="20"/>
        <v>-2.25</v>
      </c>
      <c r="P179" s="6">
        <f t="shared" si="14"/>
        <v>0.85000000000000009</v>
      </c>
      <c r="Q179">
        <v>17.89772727272727</v>
      </c>
      <c r="R179">
        <v>17.89772727272727</v>
      </c>
      <c r="S179">
        <f t="shared" si="17"/>
        <v>0.12316715542521987</v>
      </c>
      <c r="T179">
        <f t="shared" si="18"/>
        <v>9.0353753184259631E-6</v>
      </c>
      <c r="U179">
        <f t="shared" si="19"/>
        <v>1.6171268325591922E-6</v>
      </c>
    </row>
    <row r="180" spans="1:21" x14ac:dyDescent="0.35">
      <c r="A180" s="11">
        <v>44441</v>
      </c>
      <c r="B180" s="6" t="s">
        <v>18</v>
      </c>
      <c r="C180" s="6" t="s">
        <v>232</v>
      </c>
      <c r="D180" s="6" t="s">
        <v>25</v>
      </c>
      <c r="E180" s="6" t="s">
        <v>86</v>
      </c>
      <c r="F180" s="6" t="s">
        <v>44</v>
      </c>
      <c r="G180" s="6" t="str">
        <f t="shared" si="16"/>
        <v>SguK5D10</v>
      </c>
      <c r="H180" s="6" t="s">
        <v>314</v>
      </c>
      <c r="I180" s="6">
        <v>0.752</v>
      </c>
      <c r="J180" s="6">
        <v>26.5</v>
      </c>
      <c r="K180" s="6" t="s">
        <v>315</v>
      </c>
      <c r="L180" s="6">
        <v>0.70899999999999996</v>
      </c>
      <c r="M180" s="6" t="s">
        <v>103</v>
      </c>
      <c r="N180" s="6">
        <f t="shared" si="15"/>
        <v>-2.65</v>
      </c>
      <c r="O180" s="6" t="e">
        <f t="shared" si="20"/>
        <v>#VALUE!</v>
      </c>
      <c r="P180" s="6" t="e">
        <f t="shared" si="14"/>
        <v>#VALUE!</v>
      </c>
      <c r="Q180">
        <v>18.378181818181815</v>
      </c>
      <c r="R180">
        <v>19.857727272727271</v>
      </c>
      <c r="S180">
        <f t="shared" si="17"/>
        <v>6.0648801128349847E-2</v>
      </c>
      <c r="T180">
        <f t="shared" si="18"/>
        <v>3.7774707894779346E-6</v>
      </c>
      <c r="U180">
        <f t="shared" si="19"/>
        <v>6.9423044981896289E-7</v>
      </c>
    </row>
    <row r="181" spans="1:21" x14ac:dyDescent="0.35">
      <c r="A181" s="11">
        <v>44441</v>
      </c>
      <c r="B181" s="6" t="s">
        <v>18</v>
      </c>
      <c r="C181" s="6" t="s">
        <v>232</v>
      </c>
      <c r="D181" s="6" t="s">
        <v>25</v>
      </c>
      <c r="E181" s="6" t="s">
        <v>86</v>
      </c>
      <c r="F181" s="6" t="s">
        <v>93</v>
      </c>
      <c r="G181" s="6" t="str">
        <f t="shared" si="16"/>
        <v>SguK5H9</v>
      </c>
      <c r="H181" s="6" t="s">
        <v>165</v>
      </c>
      <c r="I181" s="6">
        <v>0.76600000000000001</v>
      </c>
      <c r="J181" s="6">
        <v>27</v>
      </c>
      <c r="K181" s="6" t="s">
        <v>180</v>
      </c>
      <c r="L181" s="6">
        <v>0.78100000000000003</v>
      </c>
      <c r="M181" s="6">
        <v>16</v>
      </c>
      <c r="N181" s="6">
        <f t="shared" si="15"/>
        <v>-2.7</v>
      </c>
      <c r="O181" s="6">
        <f t="shared" si="20"/>
        <v>-1.6</v>
      </c>
      <c r="P181" s="6">
        <f t="shared" si="14"/>
        <v>-1.1000000000000001</v>
      </c>
      <c r="Q181">
        <v>9.2781818181818192</v>
      </c>
      <c r="R181">
        <v>9.625</v>
      </c>
      <c r="S181">
        <f t="shared" si="17"/>
        <v>-1.9206145966709363E-2</v>
      </c>
      <c r="T181" t="e">
        <f t="shared" si="18"/>
        <v>#NUM!</v>
      </c>
      <c r="U181" t="e">
        <f t="shared" si="19"/>
        <v>#NUM!</v>
      </c>
    </row>
    <row r="182" spans="1:21" x14ac:dyDescent="0.35">
      <c r="A182" s="11">
        <v>44442</v>
      </c>
      <c r="B182" s="6" t="s">
        <v>18</v>
      </c>
      <c r="C182" s="6" t="s">
        <v>232</v>
      </c>
      <c r="D182" s="6" t="s">
        <v>25</v>
      </c>
      <c r="E182" s="6" t="s">
        <v>86</v>
      </c>
      <c r="F182" s="6" t="s">
        <v>93</v>
      </c>
      <c r="G182" s="6" t="str">
        <f t="shared" si="16"/>
        <v>SguK5H9</v>
      </c>
      <c r="H182" s="6" t="s">
        <v>169</v>
      </c>
      <c r="I182" s="6">
        <v>0.79700000000000004</v>
      </c>
      <c r="J182" s="6">
        <v>8</v>
      </c>
      <c r="K182" s="6" t="s">
        <v>233</v>
      </c>
      <c r="L182" s="6">
        <v>0.81100000000000005</v>
      </c>
      <c r="M182" s="6">
        <v>29</v>
      </c>
      <c r="N182" s="6">
        <f t="shared" si="15"/>
        <v>-0.8</v>
      </c>
      <c r="O182" s="6">
        <f t="shared" si="20"/>
        <v>-2.9</v>
      </c>
      <c r="P182" s="6">
        <f t="shared" si="14"/>
        <v>2.0999999999999996</v>
      </c>
      <c r="Q182">
        <v>9.2781818181818192</v>
      </c>
      <c r="R182">
        <v>9.625</v>
      </c>
      <c r="S182">
        <f t="shared" si="17"/>
        <v>-1.7262638717632568E-2</v>
      </c>
      <c r="T182" t="e">
        <f t="shared" si="18"/>
        <v>#NUM!</v>
      </c>
      <c r="U182" t="e">
        <f t="shared" si="19"/>
        <v>#NUM!</v>
      </c>
    </row>
    <row r="183" spans="1:21" x14ac:dyDescent="0.35">
      <c r="A183" s="11">
        <v>44441</v>
      </c>
      <c r="B183" s="6" t="s">
        <v>18</v>
      </c>
      <c r="C183" s="6" t="s">
        <v>232</v>
      </c>
      <c r="D183" s="6" t="s">
        <v>25</v>
      </c>
      <c r="E183" s="6" t="s">
        <v>45</v>
      </c>
      <c r="F183" s="6" t="s">
        <v>137</v>
      </c>
      <c r="G183" s="6" t="str">
        <f t="shared" si="16"/>
        <v>SguL4H1</v>
      </c>
      <c r="H183" s="6" t="s">
        <v>316</v>
      </c>
      <c r="I183" s="6">
        <v>0.63300000000000001</v>
      </c>
      <c r="J183" s="6">
        <v>17.5</v>
      </c>
      <c r="K183" s="6" t="s">
        <v>317</v>
      </c>
      <c r="L183" s="6">
        <v>0.64300000000000002</v>
      </c>
      <c r="M183" s="6">
        <v>20</v>
      </c>
      <c r="N183" s="6">
        <f t="shared" si="15"/>
        <v>-1.75</v>
      </c>
      <c r="O183" s="6">
        <f t="shared" si="20"/>
        <v>-2</v>
      </c>
      <c r="P183" s="6">
        <f t="shared" si="14"/>
        <v>0.25</v>
      </c>
      <c r="Q183">
        <v>16.266250000000007</v>
      </c>
      <c r="R183">
        <v>16.724431818181817</v>
      </c>
      <c r="S183">
        <f t="shared" si="17"/>
        <v>-1.5552099533437027E-2</v>
      </c>
      <c r="T183" t="e">
        <f t="shared" si="18"/>
        <v>#NUM!</v>
      </c>
      <c r="U183" t="e">
        <f t="shared" si="19"/>
        <v>#NUM!</v>
      </c>
    </row>
    <row r="184" spans="1:21" x14ac:dyDescent="0.35">
      <c r="A184" s="11">
        <v>44441</v>
      </c>
      <c r="B184" s="6" t="s">
        <v>18</v>
      </c>
      <c r="C184" s="6" t="s">
        <v>232</v>
      </c>
      <c r="D184" s="6" t="s">
        <v>25</v>
      </c>
      <c r="E184" s="6" t="s">
        <v>45</v>
      </c>
      <c r="F184" s="6" t="s">
        <v>98</v>
      </c>
      <c r="G184" s="6" t="str">
        <f t="shared" si="16"/>
        <v>SguL4I6</v>
      </c>
      <c r="H184" s="6" t="s">
        <v>316</v>
      </c>
      <c r="I184" s="6">
        <v>0.72599999999999998</v>
      </c>
      <c r="J184" s="6">
        <v>30.5</v>
      </c>
      <c r="K184" s="6" t="s">
        <v>317</v>
      </c>
      <c r="L184" s="6">
        <v>0.66800000000000004</v>
      </c>
      <c r="M184" s="6">
        <v>31</v>
      </c>
      <c r="N184" s="6">
        <f t="shared" si="15"/>
        <v>-3.05</v>
      </c>
      <c r="O184" s="6">
        <f t="shared" si="20"/>
        <v>-3.1</v>
      </c>
      <c r="P184" s="6">
        <f t="shared" si="14"/>
        <v>5.0000000000000266E-2</v>
      </c>
      <c r="Q184">
        <v>6.8798863636363645</v>
      </c>
      <c r="R184">
        <v>7.330909090909091</v>
      </c>
      <c r="S184">
        <f t="shared" si="17"/>
        <v>8.6826347305389129E-2</v>
      </c>
      <c r="T184">
        <f t="shared" si="18"/>
        <v>5.8752587256587413E-6</v>
      </c>
      <c r="U184">
        <f t="shared" si="19"/>
        <v>4.0421112389495139E-7</v>
      </c>
    </row>
    <row r="185" spans="1:21" x14ac:dyDescent="0.35">
      <c r="A185" s="12">
        <v>44432</v>
      </c>
      <c r="B185" t="s">
        <v>56</v>
      </c>
      <c r="C185" t="s">
        <v>196</v>
      </c>
      <c r="D185" t="s">
        <v>39</v>
      </c>
      <c r="E185" t="s">
        <v>57</v>
      </c>
      <c r="F185" t="s">
        <v>108</v>
      </c>
      <c r="G185" t="str">
        <f t="shared" si="16"/>
        <v>BbrL1E5</v>
      </c>
      <c r="H185" t="s">
        <v>316</v>
      </c>
      <c r="I185">
        <v>0.67800000000000005</v>
      </c>
      <c r="J185">
        <v>3.5</v>
      </c>
      <c r="K185" t="s">
        <v>32</v>
      </c>
      <c r="L185">
        <v>0.50900000000000001</v>
      </c>
      <c r="M185">
        <v>13.5</v>
      </c>
      <c r="N185">
        <f t="shared" si="15"/>
        <v>-0.35</v>
      </c>
      <c r="O185">
        <f t="shared" si="20"/>
        <v>-1.35</v>
      </c>
      <c r="P185">
        <f t="shared" si="14"/>
        <v>1</v>
      </c>
      <c r="Q185">
        <v>15.910714285714285</v>
      </c>
      <c r="R185">
        <v>16.481457142857145</v>
      </c>
      <c r="S185">
        <f t="shared" si="17"/>
        <v>0.33202357563850693</v>
      </c>
      <c r="T185">
        <f t="shared" si="18"/>
        <v>3.0627101986644969E-5</v>
      </c>
      <c r="U185">
        <f t="shared" si="19"/>
        <v>4.8729906910894043E-6</v>
      </c>
    </row>
    <row r="186" spans="1:21" x14ac:dyDescent="0.35">
      <c r="A186" s="12">
        <v>44432</v>
      </c>
      <c r="B186" t="s">
        <v>56</v>
      </c>
      <c r="C186" t="s">
        <v>196</v>
      </c>
      <c r="D186" t="s">
        <v>39</v>
      </c>
      <c r="E186" t="s">
        <v>57</v>
      </c>
      <c r="F186" t="s">
        <v>61</v>
      </c>
      <c r="G186" t="str">
        <f t="shared" si="16"/>
        <v>BbrL1E6</v>
      </c>
      <c r="H186" t="s">
        <v>284</v>
      </c>
      <c r="I186">
        <v>0.76100000000000001</v>
      </c>
      <c r="J186">
        <v>3</v>
      </c>
      <c r="K186" t="s">
        <v>80</v>
      </c>
      <c r="L186">
        <v>0.56399999999999995</v>
      </c>
      <c r="M186">
        <v>15</v>
      </c>
      <c r="N186">
        <f t="shared" si="15"/>
        <v>-0.3</v>
      </c>
      <c r="O186">
        <f t="shared" si="20"/>
        <v>-1.5</v>
      </c>
      <c r="P186">
        <f t="shared" si="14"/>
        <v>1.2</v>
      </c>
      <c r="Q186">
        <v>12.697457142857145</v>
      </c>
      <c r="R186">
        <v>15.981507142857142</v>
      </c>
      <c r="S186">
        <f t="shared" si="17"/>
        <v>0.34929078014184411</v>
      </c>
      <c r="T186">
        <f t="shared" si="18"/>
        <v>3.2599452690406154E-5</v>
      </c>
      <c r="U186">
        <f t="shared" si="19"/>
        <v>4.1393015341703114E-6</v>
      </c>
    </row>
    <row r="187" spans="1:21" x14ac:dyDescent="0.35">
      <c r="A187" s="12">
        <v>44432</v>
      </c>
      <c r="B187" t="s">
        <v>56</v>
      </c>
      <c r="C187" t="s">
        <v>196</v>
      </c>
      <c r="D187" t="s">
        <v>39</v>
      </c>
      <c r="E187" t="s">
        <v>67</v>
      </c>
      <c r="F187" t="s">
        <v>321</v>
      </c>
      <c r="G187" t="str">
        <f t="shared" si="16"/>
        <v>BbrL6H2</v>
      </c>
      <c r="H187" t="s">
        <v>99</v>
      </c>
      <c r="I187">
        <v>0.68899999999999995</v>
      </c>
      <c r="J187">
        <v>3.5</v>
      </c>
      <c r="K187" t="s">
        <v>261</v>
      </c>
      <c r="L187">
        <v>0.48499999999999999</v>
      </c>
      <c r="M187">
        <v>9.5</v>
      </c>
      <c r="N187">
        <f t="shared" si="15"/>
        <v>-0.35</v>
      </c>
      <c r="O187">
        <f t="shared" si="20"/>
        <v>-0.95</v>
      </c>
      <c r="P187">
        <f t="shared" si="14"/>
        <v>0.6</v>
      </c>
      <c r="Q187">
        <v>14.527857142857142</v>
      </c>
      <c r="R187">
        <v>15.910714285714285</v>
      </c>
      <c r="S187">
        <f t="shared" si="17"/>
        <v>0.42061855670103088</v>
      </c>
      <c r="T187">
        <f t="shared" si="18"/>
        <v>4.0978269778104939E-5</v>
      </c>
      <c r="U187">
        <f t="shared" si="19"/>
        <v>5.9532644929776884E-6</v>
      </c>
    </row>
    <row r="188" spans="1:21" x14ac:dyDescent="0.35">
      <c r="A188" s="12">
        <v>44432</v>
      </c>
      <c r="B188" t="s">
        <v>56</v>
      </c>
      <c r="C188" t="s">
        <v>196</v>
      </c>
      <c r="D188" t="s">
        <v>39</v>
      </c>
      <c r="E188" t="s">
        <v>67</v>
      </c>
      <c r="F188" t="s">
        <v>71</v>
      </c>
      <c r="G188" t="str">
        <f t="shared" si="16"/>
        <v>BbrL6J4</v>
      </c>
      <c r="H188" t="s">
        <v>322</v>
      </c>
      <c r="I188">
        <v>0.59799999999999998</v>
      </c>
      <c r="J188">
        <v>3</v>
      </c>
      <c r="K188" t="s">
        <v>323</v>
      </c>
      <c r="L188">
        <v>0.36799999999999999</v>
      </c>
      <c r="M188">
        <v>11</v>
      </c>
      <c r="N188">
        <f t="shared" si="15"/>
        <v>-0.3</v>
      </c>
      <c r="O188">
        <f t="shared" si="20"/>
        <v>-1.1000000000000001</v>
      </c>
      <c r="P188">
        <f t="shared" si="14"/>
        <v>0.8</v>
      </c>
      <c r="Q188">
        <v>15.981507142857142</v>
      </c>
      <c r="R188">
        <v>17.356428571428573</v>
      </c>
      <c r="S188">
        <f t="shared" si="17"/>
        <v>0.625</v>
      </c>
      <c r="T188">
        <f t="shared" si="18"/>
        <v>6.6722953590273818E-5</v>
      </c>
      <c r="U188">
        <f t="shared" si="19"/>
        <v>1.0663333593954866E-5</v>
      </c>
    </row>
    <row r="189" spans="1:21" x14ac:dyDescent="0.35">
      <c r="A189" s="12">
        <v>44432</v>
      </c>
      <c r="B189" t="s">
        <v>56</v>
      </c>
      <c r="C189" t="s">
        <v>196</v>
      </c>
      <c r="D189" t="s">
        <v>39</v>
      </c>
      <c r="E189" t="s">
        <v>77</v>
      </c>
      <c r="F189" t="s">
        <v>136</v>
      </c>
      <c r="G189" t="str">
        <f t="shared" si="16"/>
        <v>BbrM3D7</v>
      </c>
      <c r="H189" t="s">
        <v>324</v>
      </c>
      <c r="I189">
        <v>0.74299999999999999</v>
      </c>
      <c r="J189">
        <v>5.5</v>
      </c>
      <c r="K189" t="s">
        <v>270</v>
      </c>
      <c r="L189">
        <v>0.61699999999999999</v>
      </c>
      <c r="M189">
        <v>12</v>
      </c>
      <c r="N189">
        <f t="shared" si="15"/>
        <v>-0.55000000000000004</v>
      </c>
      <c r="O189">
        <f t="shared" si="20"/>
        <v>-1.2</v>
      </c>
      <c r="P189">
        <f t="shared" ref="P189:P252" si="21">N189-O189</f>
        <v>0.64999999999999991</v>
      </c>
      <c r="Q189">
        <v>20.276457142857144</v>
      </c>
      <c r="R189">
        <v>28.285714285714285</v>
      </c>
      <c r="S189">
        <f t="shared" si="17"/>
        <v>0.20421393841166938</v>
      </c>
      <c r="T189">
        <f t="shared" si="18"/>
        <v>1.6836897403473953E-5</v>
      </c>
      <c r="U189">
        <f t="shared" si="19"/>
        <v>3.4139262862022231E-6</v>
      </c>
    </row>
    <row r="190" spans="1:21" x14ac:dyDescent="0.35">
      <c r="A190" s="12">
        <v>44432</v>
      </c>
      <c r="B190" t="s">
        <v>56</v>
      </c>
      <c r="C190" t="s">
        <v>196</v>
      </c>
      <c r="D190" t="s">
        <v>39</v>
      </c>
      <c r="E190" t="s">
        <v>77</v>
      </c>
      <c r="F190" t="s">
        <v>321</v>
      </c>
      <c r="G190" t="str">
        <f t="shared" si="16"/>
        <v>BbrM3H2</v>
      </c>
      <c r="H190" t="s">
        <v>324</v>
      </c>
      <c r="I190">
        <v>0.77900000000000003</v>
      </c>
      <c r="J190">
        <v>4.5</v>
      </c>
      <c r="K190" t="s">
        <v>270</v>
      </c>
      <c r="L190">
        <v>0.51800000000000002</v>
      </c>
      <c r="M190">
        <v>12</v>
      </c>
      <c r="N190">
        <f t="shared" si="15"/>
        <v>-0.45</v>
      </c>
      <c r="O190">
        <f t="shared" si="20"/>
        <v>-1.2</v>
      </c>
      <c r="P190">
        <f t="shared" si="21"/>
        <v>0.75</v>
      </c>
      <c r="Q190">
        <v>12.760707142857139</v>
      </c>
      <c r="R190">
        <v>16.052457142857147</v>
      </c>
      <c r="S190">
        <f t="shared" si="17"/>
        <v>0.50386100386100385</v>
      </c>
      <c r="T190">
        <f t="shared" si="18"/>
        <v>5.1178964156593177E-5</v>
      </c>
      <c r="U190">
        <f t="shared" si="19"/>
        <v>6.5307977347706804E-6</v>
      </c>
    </row>
    <row r="191" spans="1:21" x14ac:dyDescent="0.35">
      <c r="A191" s="12">
        <v>44432</v>
      </c>
      <c r="B191" t="s">
        <v>56</v>
      </c>
      <c r="C191" t="s">
        <v>196</v>
      </c>
      <c r="D191" t="s">
        <v>28</v>
      </c>
      <c r="E191" t="s">
        <v>57</v>
      </c>
      <c r="F191" t="s">
        <v>64</v>
      </c>
      <c r="G191" t="str">
        <f t="shared" si="16"/>
        <v>DtoL1A2</v>
      </c>
      <c r="H191" t="s">
        <v>310</v>
      </c>
      <c r="I191">
        <v>0.68400000000000005</v>
      </c>
      <c r="J191">
        <v>4</v>
      </c>
      <c r="K191" t="s">
        <v>220</v>
      </c>
      <c r="L191">
        <v>0.60099999999999998</v>
      </c>
      <c r="M191">
        <v>12.5</v>
      </c>
      <c r="N191">
        <f t="shared" si="15"/>
        <v>-0.4</v>
      </c>
      <c r="O191">
        <f t="shared" si="20"/>
        <v>-1.25</v>
      </c>
      <c r="P191">
        <f t="shared" si="21"/>
        <v>0.85</v>
      </c>
      <c r="Q191">
        <v>16.481457142857145</v>
      </c>
      <c r="R191">
        <v>16.553507142857139</v>
      </c>
      <c r="S191">
        <f t="shared" si="17"/>
        <v>0.13810316139767068</v>
      </c>
      <c r="T191">
        <f t="shared" si="18"/>
        <v>1.0402497451609828E-5</v>
      </c>
      <c r="U191">
        <f t="shared" si="19"/>
        <v>1.7144831592738805E-6</v>
      </c>
    </row>
    <row r="192" spans="1:21" x14ac:dyDescent="0.35">
      <c r="A192" s="12">
        <v>44432</v>
      </c>
      <c r="B192" t="s">
        <v>56</v>
      </c>
      <c r="C192" t="s">
        <v>196</v>
      </c>
      <c r="D192" t="s">
        <v>28</v>
      </c>
      <c r="E192" t="s">
        <v>57</v>
      </c>
      <c r="F192" t="s">
        <v>73</v>
      </c>
      <c r="G192" t="str">
        <f t="shared" si="16"/>
        <v>DtoL1D1</v>
      </c>
      <c r="H192" t="s">
        <v>284</v>
      </c>
      <c r="I192">
        <v>0.97499999999999998</v>
      </c>
      <c r="J192">
        <v>5</v>
      </c>
      <c r="K192" t="s">
        <v>80</v>
      </c>
      <c r="L192">
        <v>0.872</v>
      </c>
      <c r="M192">
        <v>15</v>
      </c>
      <c r="N192">
        <f t="shared" si="15"/>
        <v>-0.5</v>
      </c>
      <c r="O192">
        <f t="shared" si="20"/>
        <v>-1.5</v>
      </c>
      <c r="P192">
        <f t="shared" si="21"/>
        <v>1</v>
      </c>
      <c r="Q192">
        <v>7.1186500000000015</v>
      </c>
      <c r="R192">
        <v>7.1186500000000015</v>
      </c>
      <c r="S192">
        <f t="shared" si="17"/>
        <v>0.11811926605504584</v>
      </c>
      <c r="T192">
        <f t="shared" si="18"/>
        <v>8.5817091628441974E-6</v>
      </c>
      <c r="U192">
        <f t="shared" si="19"/>
        <v>6.1090183932080859E-7</v>
      </c>
    </row>
    <row r="193" spans="1:21" x14ac:dyDescent="0.35">
      <c r="A193" s="12">
        <v>44432</v>
      </c>
      <c r="B193" t="s">
        <v>56</v>
      </c>
      <c r="C193" t="s">
        <v>196</v>
      </c>
      <c r="D193" t="s">
        <v>28</v>
      </c>
      <c r="E193" t="s">
        <v>67</v>
      </c>
      <c r="F193" t="s">
        <v>54</v>
      </c>
      <c r="G193" t="str">
        <f t="shared" si="16"/>
        <v>DtoL6A6</v>
      </c>
      <c r="H193" t="s">
        <v>99</v>
      </c>
      <c r="I193">
        <v>0.69499999999999995</v>
      </c>
      <c r="J193">
        <v>8</v>
      </c>
      <c r="K193" t="s">
        <v>261</v>
      </c>
      <c r="L193">
        <v>0.70499999999999996</v>
      </c>
      <c r="M193" t="s">
        <v>50</v>
      </c>
      <c r="N193">
        <f t="shared" ref="N193:N256" si="22">J193/-10</f>
        <v>-0.8</v>
      </c>
      <c r="O193" t="e">
        <f t="shared" si="20"/>
        <v>#VALUE!</v>
      </c>
      <c r="P193" t="e">
        <f t="shared" si="21"/>
        <v>#VALUE!</v>
      </c>
      <c r="Q193">
        <v>4.9107142857142856</v>
      </c>
      <c r="R193">
        <v>6.1599999999999993</v>
      </c>
      <c r="S193">
        <f t="shared" si="17"/>
        <v>-1.4184397163120581E-2</v>
      </c>
      <c r="T193" t="e">
        <f t="shared" si="18"/>
        <v>#NUM!</v>
      </c>
      <c r="U193" t="e">
        <f t="shared" si="19"/>
        <v>#NUM!</v>
      </c>
    </row>
    <row r="194" spans="1:21" x14ac:dyDescent="0.35">
      <c r="A194" s="12">
        <v>44432</v>
      </c>
      <c r="B194" t="s">
        <v>56</v>
      </c>
      <c r="C194" t="s">
        <v>196</v>
      </c>
      <c r="D194" t="s">
        <v>28</v>
      </c>
      <c r="E194" t="s">
        <v>67</v>
      </c>
      <c r="F194" t="s">
        <v>35</v>
      </c>
      <c r="G194" t="str">
        <f t="shared" ref="G194:G257" si="23">D194&amp;E194&amp;F194</f>
        <v>DtoL6D4</v>
      </c>
      <c r="H194" t="s">
        <v>99</v>
      </c>
      <c r="I194">
        <v>0.79100000000000004</v>
      </c>
      <c r="J194">
        <v>10</v>
      </c>
      <c r="K194" t="s">
        <v>261</v>
      </c>
      <c r="L194">
        <v>0.79100000000000004</v>
      </c>
      <c r="M194">
        <v>15</v>
      </c>
      <c r="N194">
        <f t="shared" si="22"/>
        <v>-1</v>
      </c>
      <c r="O194">
        <f t="shared" si="20"/>
        <v>-1.5</v>
      </c>
      <c r="P194">
        <f t="shared" si="21"/>
        <v>0.5</v>
      </c>
      <c r="Q194">
        <v>14.527857142857142</v>
      </c>
      <c r="R194">
        <v>15.910714285714285</v>
      </c>
      <c r="S194">
        <f t="shared" si="17"/>
        <v>0</v>
      </c>
      <c r="T194">
        <f t="shared" si="18"/>
        <v>0</v>
      </c>
      <c r="U194">
        <f t="shared" si="19"/>
        <v>0</v>
      </c>
    </row>
    <row r="195" spans="1:21" x14ac:dyDescent="0.35">
      <c r="A195" s="12">
        <v>44432</v>
      </c>
      <c r="B195" t="s">
        <v>56</v>
      </c>
      <c r="C195" t="s">
        <v>196</v>
      </c>
      <c r="D195" t="s">
        <v>28</v>
      </c>
      <c r="E195" t="s">
        <v>77</v>
      </c>
      <c r="F195" t="s">
        <v>79</v>
      </c>
      <c r="G195" t="str">
        <f t="shared" si="23"/>
        <v>DtoM3D2</v>
      </c>
      <c r="H195" t="s">
        <v>174</v>
      </c>
      <c r="I195">
        <v>0.81200000000000006</v>
      </c>
      <c r="J195">
        <v>7</v>
      </c>
      <c r="K195" t="s">
        <v>60</v>
      </c>
      <c r="L195">
        <v>0.84099999999999997</v>
      </c>
      <c r="M195">
        <v>17</v>
      </c>
      <c r="N195">
        <f t="shared" si="22"/>
        <v>-0.7</v>
      </c>
      <c r="O195">
        <f t="shared" si="20"/>
        <v>-1.7</v>
      </c>
      <c r="P195">
        <f t="shared" si="21"/>
        <v>1</v>
      </c>
      <c r="Q195">
        <v>7.0714285714285712</v>
      </c>
      <c r="R195">
        <v>7.1186500000000015</v>
      </c>
      <c r="S195">
        <f t="shared" ref="S195:S258" si="24">(I195-L195)/L195</f>
        <v>-3.4482758620689558E-2</v>
      </c>
      <c r="T195" t="e">
        <f t="shared" ref="T195:T258" si="25">119*10^-6*(S195^1.231)</f>
        <v>#NUM!</v>
      </c>
      <c r="U195" t="e">
        <f t="shared" ref="U195:U258" si="26">T195*(Q195/100)</f>
        <v>#NUM!</v>
      </c>
    </row>
    <row r="196" spans="1:21" x14ac:dyDescent="0.35">
      <c r="A196" s="12">
        <v>44432</v>
      </c>
      <c r="B196" t="s">
        <v>56</v>
      </c>
      <c r="C196" t="s">
        <v>196</v>
      </c>
      <c r="D196" t="s">
        <v>28</v>
      </c>
      <c r="E196" t="s">
        <v>77</v>
      </c>
      <c r="F196" t="s">
        <v>52</v>
      </c>
      <c r="G196" t="str">
        <f t="shared" si="23"/>
        <v>DtoM3F9</v>
      </c>
      <c r="H196" t="s">
        <v>290</v>
      </c>
      <c r="I196">
        <v>0.78600000000000003</v>
      </c>
      <c r="J196">
        <v>5</v>
      </c>
      <c r="K196" t="s">
        <v>325</v>
      </c>
      <c r="L196">
        <v>0.67300000000000004</v>
      </c>
      <c r="M196">
        <v>21</v>
      </c>
      <c r="N196">
        <f t="shared" si="22"/>
        <v>-0.5</v>
      </c>
      <c r="O196">
        <f t="shared" si="20"/>
        <v>-2.1</v>
      </c>
      <c r="P196">
        <f t="shared" si="21"/>
        <v>1.6</v>
      </c>
      <c r="Q196">
        <v>4.9107142857142856</v>
      </c>
      <c r="R196">
        <v>5.2300285714285719</v>
      </c>
      <c r="S196">
        <f t="shared" si="24"/>
        <v>0.16790490341753342</v>
      </c>
      <c r="T196">
        <f t="shared" si="25"/>
        <v>1.3231222760228123E-5</v>
      </c>
      <c r="U196">
        <f t="shared" si="26"/>
        <v>6.4974754626120241E-7</v>
      </c>
    </row>
    <row r="197" spans="1:21" x14ac:dyDescent="0.35">
      <c r="A197" s="12">
        <v>44432</v>
      </c>
      <c r="B197" t="s">
        <v>56</v>
      </c>
      <c r="C197" t="s">
        <v>196</v>
      </c>
      <c r="D197" t="s">
        <v>30</v>
      </c>
      <c r="E197" t="s">
        <v>57</v>
      </c>
      <c r="F197" t="s">
        <v>107</v>
      </c>
      <c r="G197" t="str">
        <f t="shared" si="23"/>
        <v>FthL1B8</v>
      </c>
      <c r="H197" t="s">
        <v>262</v>
      </c>
      <c r="I197">
        <v>0.74299999999999999</v>
      </c>
      <c r="J197">
        <v>4</v>
      </c>
      <c r="K197" t="s">
        <v>198</v>
      </c>
      <c r="L197">
        <v>0.73499999999999999</v>
      </c>
      <c r="M197">
        <v>9</v>
      </c>
      <c r="N197">
        <f t="shared" si="22"/>
        <v>-0.4</v>
      </c>
      <c r="O197">
        <f t="shared" si="20"/>
        <v>-0.9</v>
      </c>
      <c r="P197">
        <f t="shared" si="21"/>
        <v>0.5</v>
      </c>
      <c r="Q197">
        <v>5.2300285714285719</v>
      </c>
      <c r="R197">
        <v>5.2300285714285719</v>
      </c>
      <c r="S197">
        <f t="shared" si="24"/>
        <v>1.0884353741496608E-2</v>
      </c>
      <c r="T197">
        <f t="shared" si="25"/>
        <v>4.5588050528992599E-7</v>
      </c>
      <c r="U197">
        <f t="shared" si="26"/>
        <v>2.384268067823607E-8</v>
      </c>
    </row>
    <row r="198" spans="1:21" x14ac:dyDescent="0.35">
      <c r="A198" s="12">
        <v>44432</v>
      </c>
      <c r="B198" t="s">
        <v>56</v>
      </c>
      <c r="C198" t="s">
        <v>196</v>
      </c>
      <c r="D198" t="s">
        <v>30</v>
      </c>
      <c r="E198" t="s">
        <v>57</v>
      </c>
      <c r="F198" t="s">
        <v>62</v>
      </c>
      <c r="G198" t="str">
        <f t="shared" si="23"/>
        <v>FthL1F5</v>
      </c>
      <c r="H198" t="s">
        <v>310</v>
      </c>
      <c r="I198">
        <v>0.69399999999999995</v>
      </c>
      <c r="J198">
        <v>3</v>
      </c>
      <c r="K198" t="s">
        <v>220</v>
      </c>
      <c r="L198">
        <v>0.51900000000000002</v>
      </c>
      <c r="M198">
        <v>9</v>
      </c>
      <c r="N198">
        <f t="shared" si="22"/>
        <v>-0.3</v>
      </c>
      <c r="O198">
        <f t="shared" si="20"/>
        <v>-0.9</v>
      </c>
      <c r="P198">
        <f t="shared" si="21"/>
        <v>0.60000000000000009</v>
      </c>
      <c r="Q198">
        <v>11.950714285714286</v>
      </c>
      <c r="R198">
        <v>12.571428571428571</v>
      </c>
      <c r="S198">
        <f t="shared" si="24"/>
        <v>0.33718689788053935</v>
      </c>
      <c r="T198">
        <f t="shared" si="25"/>
        <v>3.1214456811299314E-5</v>
      </c>
      <c r="U198">
        <f t="shared" si="26"/>
        <v>3.730350549356063E-6</v>
      </c>
    </row>
    <row r="199" spans="1:21" x14ac:dyDescent="0.35">
      <c r="A199" s="12">
        <v>44432</v>
      </c>
      <c r="B199" t="s">
        <v>56</v>
      </c>
      <c r="C199" t="s">
        <v>196</v>
      </c>
      <c r="D199" t="s">
        <v>30</v>
      </c>
      <c r="E199" t="s">
        <v>67</v>
      </c>
      <c r="F199" t="s">
        <v>113</v>
      </c>
      <c r="G199" t="str">
        <f t="shared" si="23"/>
        <v>FthL6A10</v>
      </c>
      <c r="H199" t="s">
        <v>326</v>
      </c>
      <c r="I199">
        <v>0.58399999999999996</v>
      </c>
      <c r="J199">
        <v>6</v>
      </c>
      <c r="K199" t="s">
        <v>327</v>
      </c>
      <c r="L199">
        <v>0.432</v>
      </c>
      <c r="M199">
        <v>12</v>
      </c>
      <c r="N199">
        <f t="shared" si="22"/>
        <v>-0.6</v>
      </c>
      <c r="O199">
        <f t="shared" si="20"/>
        <v>-1.2</v>
      </c>
      <c r="P199">
        <f t="shared" si="21"/>
        <v>0.6</v>
      </c>
      <c r="Q199">
        <v>15.981507142857142</v>
      </c>
      <c r="R199">
        <v>19.642857142857142</v>
      </c>
      <c r="S199">
        <f t="shared" si="24"/>
        <v>0.3518518518518518</v>
      </c>
      <c r="T199">
        <f t="shared" si="25"/>
        <v>3.2893942265347845E-5</v>
      </c>
      <c r="U199">
        <f t="shared" si="26"/>
        <v>5.2569477327038703E-6</v>
      </c>
    </row>
    <row r="200" spans="1:21" x14ac:dyDescent="0.35">
      <c r="A200" s="12">
        <v>44432</v>
      </c>
      <c r="B200" t="s">
        <v>56</v>
      </c>
      <c r="C200" t="s">
        <v>196</v>
      </c>
      <c r="D200" t="s">
        <v>30</v>
      </c>
      <c r="E200" t="s">
        <v>67</v>
      </c>
      <c r="F200" t="s">
        <v>68</v>
      </c>
      <c r="G200" t="str">
        <f t="shared" si="23"/>
        <v>FthL6G6</v>
      </c>
      <c r="H200" t="s">
        <v>150</v>
      </c>
      <c r="I200">
        <v>0.47</v>
      </c>
      <c r="J200">
        <v>4.5</v>
      </c>
      <c r="K200" t="s">
        <v>185</v>
      </c>
      <c r="L200">
        <v>0.31900000000000001</v>
      </c>
      <c r="M200">
        <v>11</v>
      </c>
      <c r="N200">
        <f t="shared" si="22"/>
        <v>-0.45</v>
      </c>
      <c r="O200">
        <f t="shared" si="20"/>
        <v>-1.1000000000000001</v>
      </c>
      <c r="P200">
        <f t="shared" si="21"/>
        <v>0.65000000000000013</v>
      </c>
      <c r="Q200">
        <v>10.126364285714285</v>
      </c>
      <c r="R200">
        <v>12.697457142857145</v>
      </c>
      <c r="S200">
        <f t="shared" si="24"/>
        <v>0.47335423197492155</v>
      </c>
      <c r="T200">
        <f t="shared" si="25"/>
        <v>4.7391587057159938E-5</v>
      </c>
      <c r="U200">
        <f t="shared" si="26"/>
        <v>4.7990447461894368E-6</v>
      </c>
    </row>
    <row r="201" spans="1:21" x14ac:dyDescent="0.35">
      <c r="A201" s="12">
        <v>44432</v>
      </c>
      <c r="B201" t="s">
        <v>56</v>
      </c>
      <c r="C201" t="s">
        <v>196</v>
      </c>
      <c r="D201" t="s">
        <v>30</v>
      </c>
      <c r="E201" t="s">
        <v>77</v>
      </c>
      <c r="F201" t="s">
        <v>110</v>
      </c>
      <c r="G201" t="str">
        <f t="shared" si="23"/>
        <v>FthM3A7</v>
      </c>
      <c r="H201" t="s">
        <v>306</v>
      </c>
      <c r="I201">
        <v>0.57099999999999995</v>
      </c>
      <c r="J201">
        <v>3.5</v>
      </c>
      <c r="K201" t="s">
        <v>274</v>
      </c>
      <c r="L201">
        <v>0.379</v>
      </c>
      <c r="M201">
        <v>9</v>
      </c>
      <c r="N201">
        <f t="shared" si="22"/>
        <v>-0.35</v>
      </c>
      <c r="O201">
        <f t="shared" si="20"/>
        <v>-0.9</v>
      </c>
      <c r="P201">
        <f t="shared" si="21"/>
        <v>0.55000000000000004</v>
      </c>
      <c r="Q201">
        <v>9.680078571428572</v>
      </c>
      <c r="R201">
        <v>12.571428571428571</v>
      </c>
      <c r="S201">
        <f t="shared" si="24"/>
        <v>0.5065963060686014</v>
      </c>
      <c r="T201">
        <f t="shared" si="25"/>
        <v>5.1521192486712879E-5</v>
      </c>
      <c r="U201">
        <f t="shared" si="26"/>
        <v>4.9872919136507605E-6</v>
      </c>
    </row>
    <row r="202" spans="1:21" x14ac:dyDescent="0.35">
      <c r="A202" s="12">
        <v>44432</v>
      </c>
      <c r="B202" t="s">
        <v>56</v>
      </c>
      <c r="C202" t="s">
        <v>196</v>
      </c>
      <c r="D202" t="s">
        <v>30</v>
      </c>
      <c r="E202" t="s">
        <v>77</v>
      </c>
      <c r="F202" t="s">
        <v>93</v>
      </c>
      <c r="G202" t="str">
        <f t="shared" si="23"/>
        <v>FthM3H9</v>
      </c>
      <c r="H202" t="s">
        <v>290</v>
      </c>
      <c r="I202">
        <v>0.621</v>
      </c>
      <c r="J202">
        <v>3.5</v>
      </c>
      <c r="K202" t="s">
        <v>325</v>
      </c>
      <c r="L202">
        <v>0.40699999999999997</v>
      </c>
      <c r="M202">
        <v>9</v>
      </c>
      <c r="N202">
        <f t="shared" si="22"/>
        <v>-0.35</v>
      </c>
      <c r="O202">
        <f t="shared" si="20"/>
        <v>-0.9</v>
      </c>
      <c r="P202">
        <f t="shared" si="21"/>
        <v>0.55000000000000004</v>
      </c>
      <c r="Q202">
        <v>7.0714285714285712</v>
      </c>
      <c r="R202">
        <v>9.625</v>
      </c>
      <c r="S202">
        <f t="shared" si="24"/>
        <v>0.52579852579852593</v>
      </c>
      <c r="T202">
        <f t="shared" si="25"/>
        <v>5.3935610466547428E-5</v>
      </c>
      <c r="U202">
        <f t="shared" si="26"/>
        <v>3.8140181687058538E-6</v>
      </c>
    </row>
    <row r="203" spans="1:21" x14ac:dyDescent="0.35">
      <c r="A203" s="12">
        <v>44432</v>
      </c>
      <c r="B203" t="s">
        <v>56</v>
      </c>
      <c r="C203" t="s">
        <v>196</v>
      </c>
      <c r="D203" t="s">
        <v>37</v>
      </c>
      <c r="E203" t="s">
        <v>57</v>
      </c>
      <c r="F203" t="s">
        <v>38</v>
      </c>
      <c r="G203" t="str">
        <f t="shared" si="23"/>
        <v>PfaL1A5</v>
      </c>
      <c r="H203" t="s">
        <v>284</v>
      </c>
      <c r="I203">
        <v>0.89600000000000002</v>
      </c>
      <c r="J203">
        <v>1</v>
      </c>
      <c r="K203" t="s">
        <v>80</v>
      </c>
      <c r="L203">
        <v>0.73699999999999999</v>
      </c>
      <c r="M203">
        <v>14</v>
      </c>
      <c r="N203">
        <f t="shared" si="22"/>
        <v>-0.1</v>
      </c>
      <c r="O203">
        <f t="shared" si="20"/>
        <v>-1.4</v>
      </c>
      <c r="P203">
        <f t="shared" si="21"/>
        <v>1.2999999999999998</v>
      </c>
      <c r="Q203">
        <v>7.2612571428571426</v>
      </c>
      <c r="R203">
        <v>7.2612571428571426</v>
      </c>
      <c r="S203">
        <f t="shared" si="24"/>
        <v>0.21573948439620086</v>
      </c>
      <c r="T203">
        <f t="shared" si="25"/>
        <v>1.8014173608924322E-5</v>
      </c>
      <c r="U203">
        <f t="shared" si="26"/>
        <v>1.3080554679047038E-6</v>
      </c>
    </row>
    <row r="204" spans="1:21" x14ac:dyDescent="0.35">
      <c r="A204" s="12">
        <v>44432</v>
      </c>
      <c r="B204" t="s">
        <v>56</v>
      </c>
      <c r="C204" t="s">
        <v>196</v>
      </c>
      <c r="D204" t="s">
        <v>37</v>
      </c>
      <c r="E204" t="s">
        <v>57</v>
      </c>
      <c r="F204" t="s">
        <v>172</v>
      </c>
      <c r="G204" t="str">
        <f t="shared" si="23"/>
        <v>PfaL1H6</v>
      </c>
      <c r="H204" t="s">
        <v>316</v>
      </c>
      <c r="I204">
        <v>0.78200000000000003</v>
      </c>
      <c r="J204">
        <v>3</v>
      </c>
      <c r="K204" t="s">
        <v>32</v>
      </c>
      <c r="L204">
        <v>0.53500000000000003</v>
      </c>
      <c r="M204">
        <v>11</v>
      </c>
      <c r="N204">
        <f t="shared" si="22"/>
        <v>-0.3</v>
      </c>
      <c r="O204">
        <f t="shared" si="20"/>
        <v>-1.1000000000000001</v>
      </c>
      <c r="P204">
        <f t="shared" si="21"/>
        <v>0.8</v>
      </c>
      <c r="Q204">
        <v>7.1186500000000015</v>
      </c>
      <c r="R204">
        <v>11.950714285714286</v>
      </c>
      <c r="S204">
        <f t="shared" si="24"/>
        <v>0.46168224299065419</v>
      </c>
      <c r="T204">
        <f t="shared" si="25"/>
        <v>4.5957183523805555E-5</v>
      </c>
      <c r="U204">
        <f t="shared" si="26"/>
        <v>3.2715310449173849E-6</v>
      </c>
    </row>
    <row r="205" spans="1:21" x14ac:dyDescent="0.35">
      <c r="A205" s="12">
        <v>44432</v>
      </c>
      <c r="B205" t="s">
        <v>56</v>
      </c>
      <c r="C205" t="s">
        <v>196</v>
      </c>
      <c r="D205" t="s">
        <v>37</v>
      </c>
      <c r="E205" t="s">
        <v>67</v>
      </c>
      <c r="F205" t="s">
        <v>79</v>
      </c>
      <c r="G205" t="str">
        <f t="shared" si="23"/>
        <v>PfaL6D2</v>
      </c>
      <c r="H205" t="s">
        <v>150</v>
      </c>
      <c r="I205">
        <v>0.64200000000000002</v>
      </c>
      <c r="J205">
        <v>2</v>
      </c>
      <c r="K205" t="s">
        <v>185</v>
      </c>
      <c r="L205">
        <v>0.502</v>
      </c>
      <c r="M205">
        <v>7</v>
      </c>
      <c r="N205">
        <f t="shared" si="22"/>
        <v>-0.2</v>
      </c>
      <c r="O205">
        <f t="shared" si="20"/>
        <v>-0.7</v>
      </c>
      <c r="P205">
        <f t="shared" si="21"/>
        <v>0.49999999999999994</v>
      </c>
      <c r="Q205">
        <v>12.571428571428571</v>
      </c>
      <c r="R205">
        <v>13.86</v>
      </c>
      <c r="S205">
        <f t="shared" si="24"/>
        <v>0.27888446215139445</v>
      </c>
      <c r="T205">
        <f t="shared" si="25"/>
        <v>2.4709519345817758E-5</v>
      </c>
      <c r="U205">
        <f t="shared" si="26"/>
        <v>3.1063395749028041E-6</v>
      </c>
    </row>
    <row r="206" spans="1:21" x14ac:dyDescent="0.35">
      <c r="A206" s="12">
        <v>44432</v>
      </c>
      <c r="B206" t="s">
        <v>56</v>
      </c>
      <c r="C206" t="s">
        <v>196</v>
      </c>
      <c r="D206" t="s">
        <v>37</v>
      </c>
      <c r="E206" t="s">
        <v>67</v>
      </c>
      <c r="F206" t="s">
        <v>140</v>
      </c>
      <c r="G206" t="str">
        <f t="shared" si="23"/>
        <v>PfaL6G8</v>
      </c>
      <c r="H206" t="s">
        <v>326</v>
      </c>
      <c r="I206">
        <v>0.81599999999999995</v>
      </c>
      <c r="J206">
        <v>2.5</v>
      </c>
      <c r="K206" t="s">
        <v>327</v>
      </c>
      <c r="L206">
        <v>0.65400000000000003</v>
      </c>
      <c r="M206">
        <v>7</v>
      </c>
      <c r="N206">
        <f t="shared" si="22"/>
        <v>-0.25</v>
      </c>
      <c r="O206">
        <f t="shared" si="20"/>
        <v>-0.7</v>
      </c>
      <c r="P206">
        <f t="shared" si="21"/>
        <v>0.44999999999999996</v>
      </c>
      <c r="Q206">
        <v>9.0828571428571419</v>
      </c>
      <c r="R206">
        <v>9.680078571428572</v>
      </c>
      <c r="S206">
        <f t="shared" si="24"/>
        <v>0.2477064220183485</v>
      </c>
      <c r="T206">
        <f t="shared" si="25"/>
        <v>2.1354221151340719E-5</v>
      </c>
      <c r="U206">
        <f t="shared" si="26"/>
        <v>1.9395734011460611E-6</v>
      </c>
    </row>
    <row r="207" spans="1:21" x14ac:dyDescent="0.35">
      <c r="A207" s="12">
        <v>44432</v>
      </c>
      <c r="B207" t="s">
        <v>56</v>
      </c>
      <c r="C207" t="s">
        <v>196</v>
      </c>
      <c r="D207" t="s">
        <v>37</v>
      </c>
      <c r="E207" t="s">
        <v>77</v>
      </c>
      <c r="F207" t="s">
        <v>95</v>
      </c>
      <c r="G207" t="str">
        <f t="shared" si="23"/>
        <v>PfaM3F10</v>
      </c>
      <c r="H207" t="s">
        <v>306</v>
      </c>
      <c r="I207">
        <v>1.069</v>
      </c>
      <c r="J207">
        <v>3</v>
      </c>
      <c r="K207" t="s">
        <v>274</v>
      </c>
      <c r="L207">
        <v>0.93200000000000005</v>
      </c>
      <c r="M207">
        <v>16</v>
      </c>
      <c r="N207">
        <f t="shared" si="22"/>
        <v>-0.3</v>
      </c>
      <c r="O207">
        <f t="shared" si="20"/>
        <v>-1.6</v>
      </c>
      <c r="P207">
        <f t="shared" si="21"/>
        <v>1.3</v>
      </c>
      <c r="Q207" s="4">
        <v>6.1599999999999993</v>
      </c>
      <c r="R207" s="4">
        <v>7.0714285714285712</v>
      </c>
      <c r="S207">
        <f t="shared" si="24"/>
        <v>0.14699570815450633</v>
      </c>
      <c r="T207">
        <f t="shared" si="25"/>
        <v>1.1233083610546845E-5</v>
      </c>
      <c r="U207">
        <f t="shared" si="26"/>
        <v>6.9195795040968563E-7</v>
      </c>
    </row>
    <row r="208" spans="1:21" x14ac:dyDescent="0.35">
      <c r="A208" s="12">
        <v>44432</v>
      </c>
      <c r="B208" t="s">
        <v>56</v>
      </c>
      <c r="C208" t="s">
        <v>196</v>
      </c>
      <c r="D208" t="s">
        <v>37</v>
      </c>
      <c r="E208" t="s">
        <v>77</v>
      </c>
      <c r="F208" t="s">
        <v>68</v>
      </c>
      <c r="G208" t="str">
        <f t="shared" si="23"/>
        <v>PfaM3G6</v>
      </c>
      <c r="H208" t="s">
        <v>174</v>
      </c>
      <c r="I208">
        <v>0.73199999999999998</v>
      </c>
      <c r="J208">
        <v>4.5</v>
      </c>
      <c r="K208" t="s">
        <v>60</v>
      </c>
      <c r="L208">
        <v>0.621</v>
      </c>
      <c r="M208">
        <v>13</v>
      </c>
      <c r="N208">
        <f t="shared" si="22"/>
        <v>-0.45</v>
      </c>
      <c r="O208">
        <f t="shared" si="20"/>
        <v>-1.3</v>
      </c>
      <c r="P208">
        <f t="shared" si="21"/>
        <v>0.85000000000000009</v>
      </c>
      <c r="Q208">
        <v>7.166028571428571</v>
      </c>
      <c r="R208">
        <v>7.3091071428571412</v>
      </c>
      <c r="S208">
        <f t="shared" si="24"/>
        <v>0.17874396135265699</v>
      </c>
      <c r="T208">
        <f t="shared" si="25"/>
        <v>1.4290380363780097E-5</v>
      </c>
      <c r="U208">
        <f t="shared" si="26"/>
        <v>1.0240527398342998E-6</v>
      </c>
    </row>
    <row r="209" spans="1:21" x14ac:dyDescent="0.35">
      <c r="A209" s="12">
        <v>44432</v>
      </c>
      <c r="B209" t="s">
        <v>56</v>
      </c>
      <c r="C209" t="s">
        <v>196</v>
      </c>
      <c r="D209" t="s">
        <v>43</v>
      </c>
      <c r="E209" t="s">
        <v>57</v>
      </c>
      <c r="F209" t="s">
        <v>58</v>
      </c>
      <c r="G209" t="str">
        <f t="shared" si="23"/>
        <v>PfuL1D3</v>
      </c>
      <c r="H209" t="s">
        <v>310</v>
      </c>
      <c r="I209">
        <v>0.71299999999999997</v>
      </c>
      <c r="J209">
        <v>4.5</v>
      </c>
      <c r="K209" t="s">
        <v>220</v>
      </c>
      <c r="L209">
        <v>0.48499999999999999</v>
      </c>
      <c r="M209">
        <v>11</v>
      </c>
      <c r="N209">
        <f t="shared" si="22"/>
        <v>-0.45</v>
      </c>
      <c r="O209">
        <f t="shared" si="20"/>
        <v>-1.1000000000000001</v>
      </c>
      <c r="P209">
        <f t="shared" si="21"/>
        <v>0.65000000000000013</v>
      </c>
      <c r="Q209">
        <v>79.043564285714268</v>
      </c>
      <c r="R209">
        <v>79.359107142857155</v>
      </c>
      <c r="S209">
        <f t="shared" si="24"/>
        <v>0.47010309278350515</v>
      </c>
      <c r="T209">
        <f t="shared" si="25"/>
        <v>4.6991215388369627E-5</v>
      </c>
      <c r="U209">
        <f t="shared" si="26"/>
        <v>3.71435315441444E-5</v>
      </c>
    </row>
    <row r="210" spans="1:21" x14ac:dyDescent="0.35">
      <c r="A210" s="12">
        <v>44432</v>
      </c>
      <c r="B210" t="s">
        <v>56</v>
      </c>
      <c r="C210" t="s">
        <v>196</v>
      </c>
      <c r="D210" t="s">
        <v>43</v>
      </c>
      <c r="E210" t="s">
        <v>57</v>
      </c>
      <c r="F210" t="s">
        <v>75</v>
      </c>
      <c r="G210" t="str">
        <f t="shared" si="23"/>
        <v>PfuL1J7</v>
      </c>
      <c r="H210" t="s">
        <v>316</v>
      </c>
      <c r="I210">
        <v>0.625</v>
      </c>
      <c r="J210">
        <v>5</v>
      </c>
      <c r="K210" t="s">
        <v>32</v>
      </c>
      <c r="L210">
        <v>0.39600000000000002</v>
      </c>
      <c r="M210">
        <v>12.5</v>
      </c>
      <c r="N210">
        <f t="shared" si="22"/>
        <v>-0.5</v>
      </c>
      <c r="O210">
        <f t="shared" si="20"/>
        <v>-1.25</v>
      </c>
      <c r="P210">
        <f t="shared" si="21"/>
        <v>0.75</v>
      </c>
      <c r="Q210">
        <v>33.196428571428569</v>
      </c>
      <c r="R210">
        <v>36.331428571428567</v>
      </c>
      <c r="S210">
        <f t="shared" si="24"/>
        <v>0.57828282828282818</v>
      </c>
      <c r="T210">
        <f t="shared" si="25"/>
        <v>6.0637552867506417E-5</v>
      </c>
      <c r="U210">
        <f t="shared" si="26"/>
        <v>2.0129501925124005E-5</v>
      </c>
    </row>
    <row r="211" spans="1:21" x14ac:dyDescent="0.35">
      <c r="A211" s="12">
        <v>44432</v>
      </c>
      <c r="B211" t="s">
        <v>56</v>
      </c>
      <c r="C211" t="s">
        <v>196</v>
      </c>
      <c r="D211" t="s">
        <v>43</v>
      </c>
      <c r="E211" t="s">
        <v>67</v>
      </c>
      <c r="F211" t="s">
        <v>110</v>
      </c>
      <c r="G211" t="str">
        <f t="shared" si="23"/>
        <v>PfuL6A7</v>
      </c>
      <c r="H211" t="s">
        <v>322</v>
      </c>
      <c r="I211">
        <v>0.54400000000000004</v>
      </c>
      <c r="J211">
        <v>5</v>
      </c>
      <c r="K211" t="s">
        <v>323</v>
      </c>
      <c r="L211">
        <v>0.38900000000000001</v>
      </c>
      <c r="M211">
        <v>7</v>
      </c>
      <c r="N211">
        <f t="shared" si="22"/>
        <v>-0.5</v>
      </c>
      <c r="O211">
        <f t="shared" si="20"/>
        <v>-0.7</v>
      </c>
      <c r="P211">
        <f t="shared" si="21"/>
        <v>0.19999999999999996</v>
      </c>
      <c r="Q211">
        <v>78.571428571428569</v>
      </c>
      <c r="R211">
        <v>84.982857142857156</v>
      </c>
      <c r="S211">
        <f t="shared" si="24"/>
        <v>0.39845758354755789</v>
      </c>
      <c r="T211">
        <f t="shared" si="25"/>
        <v>3.8336929182047474E-5</v>
      </c>
      <c r="U211">
        <f t="shared" si="26"/>
        <v>3.0121872928751586E-5</v>
      </c>
    </row>
    <row r="212" spans="1:21" x14ac:dyDescent="0.35">
      <c r="A212" s="12">
        <v>44432</v>
      </c>
      <c r="B212" t="s">
        <v>56</v>
      </c>
      <c r="C212" t="s">
        <v>196</v>
      </c>
      <c r="D212" t="s">
        <v>43</v>
      </c>
      <c r="E212" t="s">
        <v>67</v>
      </c>
      <c r="F212" t="s">
        <v>74</v>
      </c>
      <c r="G212" t="str">
        <f t="shared" si="23"/>
        <v>PfuL6C9</v>
      </c>
      <c r="H212" t="s">
        <v>150</v>
      </c>
      <c r="I212">
        <v>0.59399999999999997</v>
      </c>
      <c r="J212">
        <v>5</v>
      </c>
      <c r="K212" t="s">
        <v>185</v>
      </c>
      <c r="L212">
        <v>0.378</v>
      </c>
      <c r="M212">
        <v>14</v>
      </c>
      <c r="N212">
        <f t="shared" si="22"/>
        <v>-0.5</v>
      </c>
      <c r="O212">
        <f t="shared" si="20"/>
        <v>-1.4</v>
      </c>
      <c r="P212">
        <f t="shared" si="21"/>
        <v>0.89999999999999991</v>
      </c>
      <c r="Q212">
        <v>38.5</v>
      </c>
      <c r="R212">
        <v>44.196428571428569</v>
      </c>
      <c r="S212">
        <f t="shared" si="24"/>
        <v>0.5714285714285714</v>
      </c>
      <c r="T212">
        <f t="shared" si="25"/>
        <v>5.9754019359430689E-5</v>
      </c>
      <c r="U212">
        <f t="shared" si="26"/>
        <v>2.3005297453380816E-5</v>
      </c>
    </row>
    <row r="213" spans="1:21" x14ac:dyDescent="0.35">
      <c r="A213" s="11">
        <v>44432</v>
      </c>
      <c r="B213" s="6" t="s">
        <v>56</v>
      </c>
      <c r="C213" s="6" t="s">
        <v>196</v>
      </c>
      <c r="D213" s="6" t="s">
        <v>43</v>
      </c>
      <c r="E213" s="6" t="s">
        <v>77</v>
      </c>
      <c r="F213" s="6" t="s">
        <v>81</v>
      </c>
      <c r="G213" s="6" t="str">
        <f t="shared" si="23"/>
        <v>PfuM3B4</v>
      </c>
      <c r="H213" s="6" t="s">
        <v>290</v>
      </c>
      <c r="I213" s="6">
        <v>0.56200000000000006</v>
      </c>
      <c r="J213" s="6">
        <v>4.5</v>
      </c>
      <c r="K213" s="6" t="s">
        <v>325</v>
      </c>
      <c r="L213" s="6">
        <v>0.38600000000000001</v>
      </c>
      <c r="M213" s="6">
        <v>13</v>
      </c>
      <c r="N213" s="6">
        <f t="shared" si="22"/>
        <v>-0.45</v>
      </c>
      <c r="O213" s="6">
        <f t="shared" si="20"/>
        <v>-1.3</v>
      </c>
      <c r="P213" s="6">
        <f t="shared" si="21"/>
        <v>0.85000000000000009</v>
      </c>
      <c r="Q213" s="6">
        <v>27.350714285714286</v>
      </c>
      <c r="R213" s="6">
        <v>28.285714285714285</v>
      </c>
      <c r="S213">
        <f t="shared" si="24"/>
        <v>0.45595854922279805</v>
      </c>
      <c r="T213">
        <f t="shared" si="25"/>
        <v>4.5256825076510276E-5</v>
      </c>
      <c r="U213">
        <f t="shared" si="26"/>
        <v>1.237806492146182E-5</v>
      </c>
    </row>
    <row r="214" spans="1:21" x14ac:dyDescent="0.35">
      <c r="A214" s="12">
        <v>44432</v>
      </c>
      <c r="B214" t="s">
        <v>56</v>
      </c>
      <c r="C214" t="s">
        <v>196</v>
      </c>
      <c r="D214" t="s">
        <v>43</v>
      </c>
      <c r="E214" t="s">
        <v>77</v>
      </c>
      <c r="F214" t="s">
        <v>121</v>
      </c>
      <c r="G214" t="str">
        <f t="shared" si="23"/>
        <v>PfuM3G7</v>
      </c>
      <c r="H214" t="s">
        <v>324</v>
      </c>
      <c r="I214">
        <v>0.61899999999999999</v>
      </c>
      <c r="J214">
        <v>6</v>
      </c>
      <c r="K214" t="s">
        <v>270</v>
      </c>
      <c r="L214">
        <v>0.40400000000000003</v>
      </c>
      <c r="M214">
        <v>12</v>
      </c>
      <c r="N214">
        <f t="shared" si="22"/>
        <v>-0.6</v>
      </c>
      <c r="O214">
        <f t="shared" si="20"/>
        <v>-1.2</v>
      </c>
      <c r="P214">
        <f t="shared" si="21"/>
        <v>0.6</v>
      </c>
      <c r="Q214">
        <v>39.38502857142857</v>
      </c>
      <c r="R214">
        <v>50.285714285714285</v>
      </c>
      <c r="S214">
        <f t="shared" si="24"/>
        <v>0.5321782178217821</v>
      </c>
      <c r="T214">
        <f t="shared" si="25"/>
        <v>5.4742325807164835E-5</v>
      </c>
      <c r="U214">
        <f t="shared" si="26"/>
        <v>2.1560280659816385E-5</v>
      </c>
    </row>
    <row r="215" spans="1:21" x14ac:dyDescent="0.35">
      <c r="A215" s="12">
        <v>44432</v>
      </c>
      <c r="B215" t="s">
        <v>56</v>
      </c>
      <c r="C215" t="s">
        <v>196</v>
      </c>
      <c r="D215" t="s">
        <v>25</v>
      </c>
      <c r="E215" t="s">
        <v>57</v>
      </c>
      <c r="F215" t="s">
        <v>102</v>
      </c>
      <c r="G215" t="str">
        <f t="shared" si="23"/>
        <v>SguL1B9</v>
      </c>
      <c r="H215" t="s">
        <v>262</v>
      </c>
      <c r="I215">
        <v>0.61699999999999999</v>
      </c>
      <c r="J215">
        <v>1.5</v>
      </c>
      <c r="K215" t="s">
        <v>198</v>
      </c>
      <c r="L215">
        <v>0.45300000000000001</v>
      </c>
      <c r="M215">
        <v>9</v>
      </c>
      <c r="N215">
        <f t="shared" si="22"/>
        <v>-0.15</v>
      </c>
      <c r="O215">
        <f t="shared" si="20"/>
        <v>-0.9</v>
      </c>
      <c r="P215">
        <f t="shared" si="21"/>
        <v>0.75</v>
      </c>
      <c r="Q215">
        <v>12.824114285714286</v>
      </c>
      <c r="R215">
        <v>16.481457142857145</v>
      </c>
      <c r="S215">
        <f t="shared" si="24"/>
        <v>0.36203090507726265</v>
      </c>
      <c r="T215">
        <f t="shared" si="25"/>
        <v>3.4069271850815935E-5</v>
      </c>
      <c r="U215">
        <f t="shared" si="26"/>
        <v>4.3690823584593222E-6</v>
      </c>
    </row>
    <row r="216" spans="1:21" x14ac:dyDescent="0.35">
      <c r="A216" s="12">
        <v>44432</v>
      </c>
      <c r="B216" t="s">
        <v>56</v>
      </c>
      <c r="C216" t="s">
        <v>196</v>
      </c>
      <c r="D216" t="s">
        <v>25</v>
      </c>
      <c r="E216" t="s">
        <v>57</v>
      </c>
      <c r="F216" t="s">
        <v>119</v>
      </c>
      <c r="G216" t="str">
        <f t="shared" si="23"/>
        <v>SguL1I7</v>
      </c>
      <c r="H216" t="s">
        <v>262</v>
      </c>
      <c r="I216">
        <v>0.65700000000000003</v>
      </c>
      <c r="J216">
        <v>1.5</v>
      </c>
      <c r="K216" t="s">
        <v>198</v>
      </c>
      <c r="L216">
        <v>0.47599999999999998</v>
      </c>
      <c r="M216">
        <v>8.5</v>
      </c>
      <c r="N216">
        <f t="shared" si="22"/>
        <v>-0.15</v>
      </c>
      <c r="O216">
        <f t="shared" si="20"/>
        <v>-0.85</v>
      </c>
      <c r="P216">
        <f t="shared" si="21"/>
        <v>0.7</v>
      </c>
      <c r="Q216">
        <v>12.697457142857145</v>
      </c>
      <c r="R216">
        <v>15.910714285714285</v>
      </c>
      <c r="S216">
        <f t="shared" si="24"/>
        <v>0.38025210084033628</v>
      </c>
      <c r="T216">
        <f t="shared" si="25"/>
        <v>3.6192212089620248E-5</v>
      </c>
      <c r="U216">
        <f t="shared" si="26"/>
        <v>4.5954906191314928E-6</v>
      </c>
    </row>
    <row r="217" spans="1:21" x14ac:dyDescent="0.35">
      <c r="A217" s="12">
        <v>44432</v>
      </c>
      <c r="B217" t="s">
        <v>56</v>
      </c>
      <c r="C217" t="s">
        <v>196</v>
      </c>
      <c r="D217" t="s">
        <v>25</v>
      </c>
      <c r="E217" t="s">
        <v>67</v>
      </c>
      <c r="F217" t="s">
        <v>328</v>
      </c>
      <c r="G217" t="str">
        <f t="shared" si="23"/>
        <v>SguL6C3</v>
      </c>
      <c r="H217" t="s">
        <v>322</v>
      </c>
      <c r="I217">
        <v>0.64900000000000002</v>
      </c>
      <c r="J217">
        <v>2.5</v>
      </c>
      <c r="K217" t="s">
        <v>323</v>
      </c>
      <c r="L217">
        <v>0.51100000000000001</v>
      </c>
      <c r="M217">
        <v>6</v>
      </c>
      <c r="N217">
        <f t="shared" si="22"/>
        <v>-0.25</v>
      </c>
      <c r="O217">
        <f t="shared" si="20"/>
        <v>-0.6</v>
      </c>
      <c r="P217">
        <f t="shared" si="21"/>
        <v>0.35</v>
      </c>
      <c r="Q217" s="4">
        <v>19.879278571428568</v>
      </c>
      <c r="R217" s="4">
        <v>23.767857142857142</v>
      </c>
      <c r="S217">
        <f t="shared" si="24"/>
        <v>0.27005870841487284</v>
      </c>
      <c r="T217">
        <f t="shared" si="25"/>
        <v>2.3750457987983449E-5</v>
      </c>
      <c r="U217">
        <f t="shared" si="26"/>
        <v>4.7214197054213388E-6</v>
      </c>
    </row>
    <row r="218" spans="1:21" x14ac:dyDescent="0.35">
      <c r="A218" s="12">
        <v>44432</v>
      </c>
      <c r="B218" t="s">
        <v>56</v>
      </c>
      <c r="C218" t="s">
        <v>196</v>
      </c>
      <c r="D218" t="s">
        <v>25</v>
      </c>
      <c r="E218" t="s">
        <v>67</v>
      </c>
      <c r="F218" t="s">
        <v>73</v>
      </c>
      <c r="G218" t="str">
        <f t="shared" si="23"/>
        <v>SguL6D1</v>
      </c>
      <c r="H218" t="s">
        <v>326</v>
      </c>
      <c r="I218">
        <v>0.77100000000000002</v>
      </c>
      <c r="J218">
        <v>2</v>
      </c>
      <c r="K218" t="s">
        <v>327</v>
      </c>
      <c r="L218">
        <v>0.60099999999999998</v>
      </c>
      <c r="M218">
        <v>7</v>
      </c>
      <c r="N218">
        <f t="shared" si="22"/>
        <v>-0.2</v>
      </c>
      <c r="O218">
        <f t="shared" si="20"/>
        <v>-0.7</v>
      </c>
      <c r="P218">
        <f t="shared" si="21"/>
        <v>0.49999999999999994</v>
      </c>
      <c r="Q218">
        <v>12.697457142857145</v>
      </c>
      <c r="R218">
        <v>16.052457142857147</v>
      </c>
      <c r="S218">
        <f t="shared" si="24"/>
        <v>0.28286189683860241</v>
      </c>
      <c r="T218">
        <f t="shared" si="25"/>
        <v>2.5144042875894497E-5</v>
      </c>
      <c r="U218">
        <f t="shared" si="26"/>
        <v>3.1926540681483288E-6</v>
      </c>
    </row>
    <row r="219" spans="1:21" x14ac:dyDescent="0.35">
      <c r="A219" s="12">
        <v>44432</v>
      </c>
      <c r="B219" t="s">
        <v>56</v>
      </c>
      <c r="C219" t="s">
        <v>196</v>
      </c>
      <c r="D219" t="s">
        <v>25</v>
      </c>
      <c r="E219" t="s">
        <v>77</v>
      </c>
      <c r="F219" t="s">
        <v>329</v>
      </c>
      <c r="G219" t="str">
        <f t="shared" si="23"/>
        <v>SguM3D6</v>
      </c>
      <c r="H219" t="s">
        <v>174</v>
      </c>
      <c r="I219">
        <v>0.57299999999999995</v>
      </c>
      <c r="J219">
        <v>3</v>
      </c>
      <c r="K219" t="s">
        <v>60</v>
      </c>
      <c r="L219">
        <v>0.45300000000000001</v>
      </c>
      <c r="M219">
        <v>10</v>
      </c>
      <c r="N219">
        <f t="shared" si="22"/>
        <v>-0.3</v>
      </c>
      <c r="O219">
        <f t="shared" si="20"/>
        <v>-1</v>
      </c>
      <c r="P219">
        <f t="shared" si="21"/>
        <v>0.7</v>
      </c>
      <c r="Q219">
        <v>23.941028571428575</v>
      </c>
      <c r="R219">
        <v>28.285714285714285</v>
      </c>
      <c r="S219">
        <f t="shared" si="24"/>
        <v>0.26490066225165548</v>
      </c>
      <c r="T219">
        <f t="shared" si="25"/>
        <v>2.3193280938514324E-5</v>
      </c>
      <c r="U219">
        <f t="shared" si="26"/>
        <v>5.5527100161414114E-6</v>
      </c>
    </row>
    <row r="220" spans="1:21" x14ac:dyDescent="0.35">
      <c r="A220" s="12">
        <v>44432</v>
      </c>
      <c r="B220" t="s">
        <v>56</v>
      </c>
      <c r="C220" t="s">
        <v>196</v>
      </c>
      <c r="D220" t="s">
        <v>25</v>
      </c>
      <c r="E220" t="s">
        <v>77</v>
      </c>
      <c r="F220" t="s">
        <v>85</v>
      </c>
      <c r="G220" t="str">
        <f t="shared" si="23"/>
        <v>SguM3H10</v>
      </c>
      <c r="H220" t="s">
        <v>306</v>
      </c>
      <c r="I220">
        <v>0.64800000000000002</v>
      </c>
      <c r="J220">
        <v>2</v>
      </c>
      <c r="K220" t="s">
        <v>274</v>
      </c>
      <c r="L220">
        <v>0.47299999999999998</v>
      </c>
      <c r="M220">
        <v>10.5</v>
      </c>
      <c r="N220">
        <f t="shared" si="22"/>
        <v>-0.2</v>
      </c>
      <c r="O220">
        <f t="shared" si="20"/>
        <v>-1.05</v>
      </c>
      <c r="P220">
        <f t="shared" si="21"/>
        <v>0.85000000000000009</v>
      </c>
      <c r="Q220">
        <v>12.697457142857145</v>
      </c>
      <c r="R220">
        <v>15.910714285714285</v>
      </c>
      <c r="S220">
        <f t="shared" si="24"/>
        <v>0.36997885835095151</v>
      </c>
      <c r="T220">
        <f t="shared" si="25"/>
        <v>3.4992319822861601E-5</v>
      </c>
      <c r="U220">
        <f t="shared" si="26"/>
        <v>4.4431348127993564E-6</v>
      </c>
    </row>
    <row r="221" spans="1:21" x14ac:dyDescent="0.35">
      <c r="A221" s="2">
        <v>44400</v>
      </c>
      <c r="B221" t="s">
        <v>56</v>
      </c>
      <c r="C221" t="s">
        <v>155</v>
      </c>
      <c r="D221" t="s">
        <v>39</v>
      </c>
      <c r="E221" t="s">
        <v>57</v>
      </c>
      <c r="F221" t="s">
        <v>108</v>
      </c>
      <c r="G221" t="str">
        <f t="shared" si="23"/>
        <v>BbrL1E5</v>
      </c>
      <c r="H221" t="s">
        <v>276</v>
      </c>
      <c r="I221">
        <v>0.67900000000000005</v>
      </c>
      <c r="J221">
        <v>8</v>
      </c>
      <c r="K221" t="s">
        <v>146</v>
      </c>
      <c r="L221">
        <v>0.49399999999999999</v>
      </c>
      <c r="M221">
        <v>15.5</v>
      </c>
      <c r="N221">
        <f t="shared" si="22"/>
        <v>-0.8</v>
      </c>
      <c r="O221">
        <f t="shared" si="20"/>
        <v>-1.55</v>
      </c>
      <c r="P221">
        <f t="shared" si="21"/>
        <v>0.75</v>
      </c>
      <c r="Q221">
        <v>18.137175324675329</v>
      </c>
      <c r="R221">
        <v>18.678683116883111</v>
      </c>
      <c r="S221">
        <f t="shared" si="24"/>
        <v>0.37449392712550617</v>
      </c>
      <c r="T221">
        <f t="shared" si="25"/>
        <v>3.5518734587043864E-5</v>
      </c>
      <c r="U221">
        <f t="shared" si="26"/>
        <v>6.4420951651582408E-6</v>
      </c>
    </row>
    <row r="222" spans="1:21" x14ac:dyDescent="0.35">
      <c r="A222" s="2">
        <v>44408</v>
      </c>
      <c r="B222" t="s">
        <v>56</v>
      </c>
      <c r="C222" t="s">
        <v>155</v>
      </c>
      <c r="D222" t="s">
        <v>39</v>
      </c>
      <c r="E222" t="s">
        <v>57</v>
      </c>
      <c r="F222" t="s">
        <v>108</v>
      </c>
      <c r="G222" t="str">
        <f t="shared" si="23"/>
        <v>BbrL1E5</v>
      </c>
      <c r="H222" t="s">
        <v>330</v>
      </c>
      <c r="I222">
        <v>0.68600000000000005</v>
      </c>
      <c r="J222">
        <v>9.5</v>
      </c>
      <c r="K222" t="s">
        <v>198</v>
      </c>
      <c r="L222">
        <v>0.498</v>
      </c>
      <c r="M222">
        <v>15</v>
      </c>
      <c r="N222">
        <f t="shared" si="22"/>
        <v>-0.95</v>
      </c>
      <c r="O222">
        <f t="shared" si="20"/>
        <v>-1.5</v>
      </c>
      <c r="P222">
        <f t="shared" si="21"/>
        <v>0.55000000000000004</v>
      </c>
      <c r="Q222">
        <v>18.137175324675329</v>
      </c>
      <c r="R222">
        <v>18.678683116883111</v>
      </c>
      <c r="S222">
        <f t="shared" si="24"/>
        <v>0.37751004016064266</v>
      </c>
      <c r="T222">
        <f t="shared" si="25"/>
        <v>3.5871203924786057E-5</v>
      </c>
      <c r="U222">
        <f t="shared" si="26"/>
        <v>6.5060231469102647E-6</v>
      </c>
    </row>
    <row r="223" spans="1:21" x14ac:dyDescent="0.35">
      <c r="A223" s="2">
        <v>44400</v>
      </c>
      <c r="B223" t="s">
        <v>56</v>
      </c>
      <c r="C223" t="s">
        <v>155</v>
      </c>
      <c r="D223" t="s">
        <v>39</v>
      </c>
      <c r="E223" t="s">
        <v>57</v>
      </c>
      <c r="F223" t="s">
        <v>61</v>
      </c>
      <c r="G223" t="str">
        <f t="shared" si="23"/>
        <v>BbrL1E6</v>
      </c>
      <c r="H223" t="s">
        <v>273</v>
      </c>
      <c r="I223">
        <v>0.74099999999999999</v>
      </c>
      <c r="J223">
        <v>2.5</v>
      </c>
      <c r="K223" t="s">
        <v>178</v>
      </c>
      <c r="L223">
        <v>0.54700000000000004</v>
      </c>
      <c r="M223">
        <v>13.5</v>
      </c>
      <c r="N223">
        <f t="shared" si="22"/>
        <v>-0.25</v>
      </c>
      <c r="O223">
        <f t="shared" si="20"/>
        <v>-1.35</v>
      </c>
      <c r="P223">
        <f t="shared" si="21"/>
        <v>1.1000000000000001</v>
      </c>
      <c r="Q223">
        <v>15.537819480519479</v>
      </c>
      <c r="R223">
        <v>17.179844480519481</v>
      </c>
      <c r="S223">
        <f t="shared" si="24"/>
        <v>0.35466179159049349</v>
      </c>
      <c r="T223">
        <f t="shared" si="25"/>
        <v>3.3217618442312976E-5</v>
      </c>
      <c r="U223">
        <f t="shared" si="26"/>
        <v>5.1612935892943367E-6</v>
      </c>
    </row>
    <row r="224" spans="1:21" x14ac:dyDescent="0.35">
      <c r="A224" s="2">
        <v>44408</v>
      </c>
      <c r="B224" t="s">
        <v>56</v>
      </c>
      <c r="C224" t="s">
        <v>155</v>
      </c>
      <c r="D224" t="s">
        <v>39</v>
      </c>
      <c r="E224" t="s">
        <v>57</v>
      </c>
      <c r="F224" t="s">
        <v>61</v>
      </c>
      <c r="G224" t="str">
        <f t="shared" si="23"/>
        <v>BbrL1E6</v>
      </c>
      <c r="H224" t="s">
        <v>331</v>
      </c>
      <c r="I224">
        <v>0.749</v>
      </c>
      <c r="J224">
        <v>9.5</v>
      </c>
      <c r="K224" t="s">
        <v>118</v>
      </c>
      <c r="L224">
        <v>0.56100000000000005</v>
      </c>
      <c r="M224">
        <v>11.5</v>
      </c>
      <c r="N224">
        <f t="shared" si="22"/>
        <v>-0.95</v>
      </c>
      <c r="O224">
        <f t="shared" si="20"/>
        <v>-1.1499999999999999</v>
      </c>
      <c r="P224">
        <f t="shared" si="21"/>
        <v>0.19999999999999996</v>
      </c>
      <c r="Q224">
        <v>15.537819480519479</v>
      </c>
      <c r="R224">
        <v>17.179844480519481</v>
      </c>
      <c r="S224">
        <f t="shared" si="24"/>
        <v>0.33511586452762909</v>
      </c>
      <c r="T224">
        <f t="shared" si="25"/>
        <v>3.0978614595093819E-5</v>
      </c>
      <c r="U224">
        <f t="shared" si="26"/>
        <v>4.8134012133515377E-6</v>
      </c>
    </row>
    <row r="225" spans="1:21" x14ac:dyDescent="0.35">
      <c r="A225" s="2">
        <v>44400</v>
      </c>
      <c r="B225" t="s">
        <v>56</v>
      </c>
      <c r="C225" t="s">
        <v>155</v>
      </c>
      <c r="D225" t="s">
        <v>39</v>
      </c>
      <c r="E225" t="s">
        <v>67</v>
      </c>
      <c r="F225" t="s">
        <v>321</v>
      </c>
      <c r="G225" t="str">
        <f t="shared" si="23"/>
        <v>BbrL6H2</v>
      </c>
      <c r="H225" t="s">
        <v>332</v>
      </c>
      <c r="I225">
        <v>0.71399999999999997</v>
      </c>
      <c r="J225">
        <v>10.5</v>
      </c>
      <c r="K225" t="s">
        <v>301</v>
      </c>
      <c r="L225">
        <v>0.36899999999999999</v>
      </c>
      <c r="M225">
        <v>17.5</v>
      </c>
      <c r="N225">
        <f t="shared" si="22"/>
        <v>-1.05</v>
      </c>
      <c r="O225">
        <f t="shared" ref="O225:O288" si="27">M225/-10</f>
        <v>-1.75</v>
      </c>
      <c r="P225">
        <f t="shared" si="21"/>
        <v>0.7</v>
      </c>
      <c r="Q225">
        <v>15.283701298701301</v>
      </c>
      <c r="R225">
        <v>16.904220779220779</v>
      </c>
      <c r="S225">
        <f t="shared" si="24"/>
        <v>0.93495934959349591</v>
      </c>
      <c r="T225">
        <f t="shared" si="25"/>
        <v>1.0954506330860006E-4</v>
      </c>
      <c r="U225">
        <f t="shared" si="26"/>
        <v>1.6742540263559672E-5</v>
      </c>
    </row>
    <row r="226" spans="1:21" x14ac:dyDescent="0.35">
      <c r="A226" s="2">
        <v>44408</v>
      </c>
      <c r="B226" t="s">
        <v>56</v>
      </c>
      <c r="C226" t="s">
        <v>155</v>
      </c>
      <c r="D226" t="s">
        <v>39</v>
      </c>
      <c r="E226" t="s">
        <v>67</v>
      </c>
      <c r="F226" t="s">
        <v>321</v>
      </c>
      <c r="G226" t="str">
        <f t="shared" si="23"/>
        <v>BbrL6H2</v>
      </c>
      <c r="H226" t="s">
        <v>59</v>
      </c>
      <c r="I226">
        <v>0.69799999999999995</v>
      </c>
      <c r="J226">
        <v>9</v>
      </c>
      <c r="K226" t="s">
        <v>175</v>
      </c>
      <c r="L226">
        <v>0.53400000000000003</v>
      </c>
      <c r="M226">
        <v>18</v>
      </c>
      <c r="N226">
        <f t="shared" si="22"/>
        <v>-0.9</v>
      </c>
      <c r="O226">
        <f t="shared" si="27"/>
        <v>-1.8</v>
      </c>
      <c r="P226">
        <f t="shared" si="21"/>
        <v>0.9</v>
      </c>
      <c r="Q226">
        <v>15.283701298701301</v>
      </c>
      <c r="R226">
        <v>16.904220779220779</v>
      </c>
      <c r="S226">
        <f t="shared" si="24"/>
        <v>0.30711610486891372</v>
      </c>
      <c r="T226">
        <f t="shared" si="25"/>
        <v>2.7823800513519585E-5</v>
      </c>
      <c r="U226">
        <f t="shared" si="26"/>
        <v>4.2525065604328521E-6</v>
      </c>
    </row>
    <row r="227" spans="1:21" x14ac:dyDescent="0.35">
      <c r="A227" s="2">
        <v>44399</v>
      </c>
      <c r="B227" t="s">
        <v>56</v>
      </c>
      <c r="C227" t="s">
        <v>155</v>
      </c>
      <c r="D227" t="s">
        <v>39</v>
      </c>
      <c r="E227" t="s">
        <v>67</v>
      </c>
      <c r="F227" t="s">
        <v>71</v>
      </c>
      <c r="G227" t="str">
        <f t="shared" si="23"/>
        <v>BbrL6J4</v>
      </c>
      <c r="H227" t="s">
        <v>269</v>
      </c>
      <c r="I227">
        <v>0.63800000000000001</v>
      </c>
      <c r="J227">
        <v>5</v>
      </c>
      <c r="L227">
        <v>0.48199999999999998</v>
      </c>
      <c r="M227">
        <v>16.5</v>
      </c>
      <c r="N227">
        <f t="shared" si="22"/>
        <v>-0.5</v>
      </c>
      <c r="O227">
        <f t="shared" si="27"/>
        <v>-1.65</v>
      </c>
      <c r="P227">
        <f t="shared" si="21"/>
        <v>1.1499999999999999</v>
      </c>
      <c r="Q227">
        <v>14.71234448051948</v>
      </c>
      <c r="R227">
        <v>16.034577922077919</v>
      </c>
      <c r="S227">
        <f t="shared" si="24"/>
        <v>0.32365145228215775</v>
      </c>
      <c r="T227">
        <f t="shared" si="25"/>
        <v>2.9679216913629126E-5</v>
      </c>
      <c r="U227">
        <f t="shared" si="26"/>
        <v>4.3665086314537184E-6</v>
      </c>
    </row>
    <row r="228" spans="1:21" x14ac:dyDescent="0.35">
      <c r="A228" s="2">
        <v>44408</v>
      </c>
      <c r="B228" t="s">
        <v>56</v>
      </c>
      <c r="C228" t="s">
        <v>155</v>
      </c>
      <c r="D228" t="s">
        <v>39</v>
      </c>
      <c r="E228" t="s">
        <v>67</v>
      </c>
      <c r="F228" t="s">
        <v>71</v>
      </c>
      <c r="G228" t="str">
        <f t="shared" si="23"/>
        <v>BbrL6J4</v>
      </c>
      <c r="H228" t="s">
        <v>333</v>
      </c>
      <c r="I228">
        <v>0.66300000000000003</v>
      </c>
      <c r="J228">
        <v>5.5</v>
      </c>
      <c r="K228" t="s">
        <v>334</v>
      </c>
      <c r="L228">
        <v>0.45100000000000001</v>
      </c>
      <c r="M228">
        <v>16.5</v>
      </c>
      <c r="N228">
        <f t="shared" si="22"/>
        <v>-0.55000000000000004</v>
      </c>
      <c r="O228">
        <f t="shared" si="27"/>
        <v>-1.65</v>
      </c>
      <c r="P228">
        <f t="shared" si="21"/>
        <v>1.0999999999999999</v>
      </c>
      <c r="Q228">
        <v>14.71234448051948</v>
      </c>
      <c r="R228">
        <v>16.034577922077919</v>
      </c>
      <c r="S228">
        <f t="shared" si="24"/>
        <v>0.47006651884700668</v>
      </c>
      <c r="T228">
        <f t="shared" si="25"/>
        <v>4.6986715005879733E-5</v>
      </c>
      <c r="U228">
        <f t="shared" si="26"/>
        <v>6.9128473717449647E-6</v>
      </c>
    </row>
    <row r="229" spans="1:21" x14ac:dyDescent="0.35">
      <c r="A229" s="2">
        <v>44399</v>
      </c>
      <c r="B229" t="s">
        <v>56</v>
      </c>
      <c r="C229" t="s">
        <v>155</v>
      </c>
      <c r="D229" t="s">
        <v>39</v>
      </c>
      <c r="E229" t="s">
        <v>77</v>
      </c>
      <c r="F229" t="s">
        <v>136</v>
      </c>
      <c r="G229" t="str">
        <f t="shared" si="23"/>
        <v>BbrM3D7</v>
      </c>
      <c r="H229" t="s">
        <v>199</v>
      </c>
      <c r="I229">
        <v>0.71199999999999997</v>
      </c>
      <c r="J229">
        <v>8.5</v>
      </c>
      <c r="K229" t="s">
        <v>205</v>
      </c>
      <c r="L229">
        <v>0.55900000000000005</v>
      </c>
      <c r="M229">
        <v>19</v>
      </c>
      <c r="N229">
        <f t="shared" si="22"/>
        <v>-0.85</v>
      </c>
      <c r="O229">
        <f t="shared" si="27"/>
        <v>-1.9</v>
      </c>
      <c r="P229">
        <f t="shared" si="21"/>
        <v>1.0499999999999998</v>
      </c>
      <c r="Q229">
        <v>19.81731948051948</v>
      </c>
      <c r="R229">
        <v>24.071720779220779</v>
      </c>
      <c r="S229">
        <f t="shared" si="24"/>
        <v>0.2737030411449014</v>
      </c>
      <c r="T229">
        <f t="shared" si="25"/>
        <v>2.4145609755054723E-5</v>
      </c>
      <c r="U229">
        <f t="shared" si="26"/>
        <v>4.7850126256786711E-6</v>
      </c>
    </row>
    <row r="230" spans="1:21" x14ac:dyDescent="0.35">
      <c r="A230" s="2">
        <v>44408</v>
      </c>
      <c r="B230" t="s">
        <v>56</v>
      </c>
      <c r="C230" t="s">
        <v>155</v>
      </c>
      <c r="D230" t="s">
        <v>39</v>
      </c>
      <c r="E230" t="s">
        <v>77</v>
      </c>
      <c r="F230" t="s">
        <v>136</v>
      </c>
      <c r="G230" t="str">
        <f t="shared" si="23"/>
        <v>BbrM3D7</v>
      </c>
      <c r="H230" t="s">
        <v>335</v>
      </c>
      <c r="I230">
        <v>0.68700000000000006</v>
      </c>
      <c r="J230">
        <v>16.5</v>
      </c>
      <c r="K230" t="s">
        <v>267</v>
      </c>
      <c r="L230">
        <v>0.56599999999999995</v>
      </c>
      <c r="M230">
        <v>24.5</v>
      </c>
      <c r="N230">
        <f t="shared" si="22"/>
        <v>-1.65</v>
      </c>
      <c r="O230">
        <f t="shared" si="27"/>
        <v>-2.4500000000000002</v>
      </c>
      <c r="P230">
        <f t="shared" si="21"/>
        <v>0.80000000000000027</v>
      </c>
      <c r="Q230">
        <v>19.81731948051948</v>
      </c>
      <c r="R230">
        <v>24.071720779220779</v>
      </c>
      <c r="S230">
        <f t="shared" si="24"/>
        <v>0.21378091872791541</v>
      </c>
      <c r="T230">
        <f t="shared" si="25"/>
        <v>1.781306798634157E-5</v>
      </c>
      <c r="U230">
        <f t="shared" si="26"/>
        <v>3.5300725921354469E-6</v>
      </c>
    </row>
    <row r="231" spans="1:21" x14ac:dyDescent="0.35">
      <c r="A231" s="2">
        <v>44399</v>
      </c>
      <c r="B231" t="s">
        <v>56</v>
      </c>
      <c r="C231" t="s">
        <v>155</v>
      </c>
      <c r="D231" t="s">
        <v>39</v>
      </c>
      <c r="E231" t="s">
        <v>77</v>
      </c>
      <c r="F231" t="s">
        <v>321</v>
      </c>
      <c r="G231" t="str">
        <f t="shared" si="23"/>
        <v>BbrM3H2</v>
      </c>
      <c r="H231" t="s">
        <v>199</v>
      </c>
      <c r="I231">
        <v>0.74299999999999999</v>
      </c>
      <c r="J231">
        <v>1.5</v>
      </c>
      <c r="K231" t="s">
        <v>205</v>
      </c>
      <c r="L231">
        <v>0.379</v>
      </c>
      <c r="M231">
        <v>8.5</v>
      </c>
      <c r="N231">
        <f t="shared" si="22"/>
        <v>-0.15</v>
      </c>
      <c r="O231">
        <f t="shared" si="27"/>
        <v>-0.85</v>
      </c>
      <c r="P231">
        <f t="shared" si="21"/>
        <v>0.7</v>
      </c>
      <c r="Q231">
        <v>14.4001262987013</v>
      </c>
      <c r="R231">
        <v>16.504183116883119</v>
      </c>
      <c r="S231">
        <f t="shared" si="24"/>
        <v>0.9604221635883905</v>
      </c>
      <c r="T231">
        <f t="shared" si="25"/>
        <v>1.132290587670752E-4</v>
      </c>
      <c r="U231">
        <f t="shared" si="26"/>
        <v>1.6305127469289546E-5</v>
      </c>
    </row>
    <row r="232" spans="1:21" x14ac:dyDescent="0.35">
      <c r="A232" s="2">
        <v>44408</v>
      </c>
      <c r="B232" t="s">
        <v>56</v>
      </c>
      <c r="C232" t="s">
        <v>155</v>
      </c>
      <c r="D232" t="s">
        <v>39</v>
      </c>
      <c r="E232" t="s">
        <v>77</v>
      </c>
      <c r="F232" t="s">
        <v>321</v>
      </c>
      <c r="G232" t="str">
        <f t="shared" si="23"/>
        <v>BbrM3H2</v>
      </c>
      <c r="H232" t="s">
        <v>336</v>
      </c>
      <c r="I232">
        <v>0.72899999999999998</v>
      </c>
      <c r="J232">
        <v>15</v>
      </c>
      <c r="K232" t="s">
        <v>337</v>
      </c>
      <c r="L232">
        <v>0.56299999999999994</v>
      </c>
      <c r="M232">
        <v>21.5</v>
      </c>
      <c r="N232">
        <f t="shared" si="22"/>
        <v>-1.5</v>
      </c>
      <c r="O232">
        <f t="shared" si="27"/>
        <v>-2.15</v>
      </c>
      <c r="P232">
        <f t="shared" si="21"/>
        <v>0.64999999999999991</v>
      </c>
      <c r="Q232">
        <v>14.4001262987013</v>
      </c>
      <c r="R232">
        <v>16.504183116883119</v>
      </c>
      <c r="S232">
        <f t="shared" si="24"/>
        <v>0.29484902309058625</v>
      </c>
      <c r="T232">
        <f t="shared" si="25"/>
        <v>2.6462092530320278E-5</v>
      </c>
      <c r="U232">
        <f t="shared" si="26"/>
        <v>3.8105747456453224E-6</v>
      </c>
    </row>
    <row r="233" spans="1:21" x14ac:dyDescent="0.35">
      <c r="A233" s="2">
        <v>44400</v>
      </c>
      <c r="B233" t="s">
        <v>56</v>
      </c>
      <c r="C233" t="s">
        <v>155</v>
      </c>
      <c r="D233" t="s">
        <v>28</v>
      </c>
      <c r="E233" t="s">
        <v>57</v>
      </c>
      <c r="F233" t="s">
        <v>64</v>
      </c>
      <c r="G233" t="str">
        <f t="shared" si="23"/>
        <v>DtoL1A2</v>
      </c>
      <c r="H233" t="s">
        <v>276</v>
      </c>
      <c r="I233">
        <v>0.68500000000000005</v>
      </c>
      <c r="J233">
        <v>6.5</v>
      </c>
      <c r="K233" t="s">
        <v>146</v>
      </c>
      <c r="L233">
        <v>0.37</v>
      </c>
      <c r="M233">
        <v>10.5</v>
      </c>
      <c r="N233">
        <f t="shared" si="22"/>
        <v>-0.65</v>
      </c>
      <c r="O233">
        <f t="shared" si="27"/>
        <v>-1.05</v>
      </c>
      <c r="P233">
        <f t="shared" si="21"/>
        <v>0.4</v>
      </c>
      <c r="Q233">
        <v>17.551126298701298</v>
      </c>
      <c r="R233">
        <v>17.345333116883118</v>
      </c>
      <c r="S233">
        <f t="shared" si="24"/>
        <v>0.85135135135135154</v>
      </c>
      <c r="T233">
        <f t="shared" si="25"/>
        <v>9.7613735057425194E-5</v>
      </c>
      <c r="U233">
        <f t="shared" si="26"/>
        <v>1.7132309924808363E-5</v>
      </c>
    </row>
    <row r="234" spans="1:21" x14ac:dyDescent="0.35">
      <c r="A234" s="2">
        <v>44408</v>
      </c>
      <c r="B234" t="s">
        <v>56</v>
      </c>
      <c r="C234" t="s">
        <v>155</v>
      </c>
      <c r="D234" t="s">
        <v>28</v>
      </c>
      <c r="E234" t="s">
        <v>57</v>
      </c>
      <c r="F234" t="s">
        <v>64</v>
      </c>
      <c r="G234" t="str">
        <f t="shared" si="23"/>
        <v>DtoL1A2</v>
      </c>
      <c r="H234" t="s">
        <v>330</v>
      </c>
      <c r="I234">
        <v>0.70799999999999996</v>
      </c>
      <c r="J234">
        <v>12</v>
      </c>
      <c r="K234" t="s">
        <v>198</v>
      </c>
      <c r="L234">
        <v>0.58299999999999996</v>
      </c>
      <c r="M234">
        <v>15.5</v>
      </c>
      <c r="N234">
        <f t="shared" si="22"/>
        <v>-1.2</v>
      </c>
      <c r="O234">
        <f t="shared" si="27"/>
        <v>-1.55</v>
      </c>
      <c r="P234">
        <f t="shared" si="21"/>
        <v>0.35000000000000009</v>
      </c>
      <c r="Q234">
        <v>17.551126298701298</v>
      </c>
      <c r="R234">
        <v>17.345333116883118</v>
      </c>
      <c r="S234">
        <f t="shared" si="24"/>
        <v>0.21440823327615782</v>
      </c>
      <c r="T234">
        <f t="shared" si="25"/>
        <v>1.7877434539736982E-5</v>
      </c>
      <c r="U234">
        <f t="shared" si="26"/>
        <v>3.1376911150368867E-6</v>
      </c>
    </row>
    <row r="235" spans="1:21" x14ac:dyDescent="0.35">
      <c r="A235" s="2">
        <v>44400</v>
      </c>
      <c r="B235" t="s">
        <v>56</v>
      </c>
      <c r="C235" t="s">
        <v>155</v>
      </c>
      <c r="D235" t="s">
        <v>28</v>
      </c>
      <c r="E235" t="s">
        <v>57</v>
      </c>
      <c r="F235" t="s">
        <v>73</v>
      </c>
      <c r="G235" t="str">
        <f t="shared" si="23"/>
        <v>DtoL1D1</v>
      </c>
      <c r="H235" t="s">
        <v>312</v>
      </c>
      <c r="I235">
        <v>1</v>
      </c>
      <c r="J235">
        <v>14</v>
      </c>
      <c r="K235" t="s">
        <v>298</v>
      </c>
      <c r="L235">
        <v>0.97799999999999998</v>
      </c>
      <c r="M235">
        <v>26</v>
      </c>
      <c r="N235">
        <f t="shared" si="22"/>
        <v>-1.4</v>
      </c>
      <c r="O235">
        <f t="shared" si="27"/>
        <v>-2.6</v>
      </c>
      <c r="P235">
        <f t="shared" si="21"/>
        <v>1.2000000000000002</v>
      </c>
      <c r="Q235">
        <v>8.2847227272727277</v>
      </c>
      <c r="R235">
        <v>8.3718250000000012</v>
      </c>
      <c r="S235">
        <f t="shared" si="24"/>
        <v>2.2494887525562394E-2</v>
      </c>
      <c r="T235">
        <f t="shared" si="25"/>
        <v>1.1141974270680175E-6</v>
      </c>
      <c r="U235">
        <f t="shared" si="26"/>
        <v>9.2308167466992033E-8</v>
      </c>
    </row>
    <row r="236" spans="1:21" x14ac:dyDescent="0.35">
      <c r="A236" s="2">
        <v>44408</v>
      </c>
      <c r="B236" t="s">
        <v>56</v>
      </c>
      <c r="C236" t="s">
        <v>155</v>
      </c>
      <c r="D236" t="s">
        <v>28</v>
      </c>
      <c r="E236" t="s">
        <v>57</v>
      </c>
      <c r="F236" t="s">
        <v>73</v>
      </c>
      <c r="G236" t="str">
        <f t="shared" si="23"/>
        <v>DtoL1D1</v>
      </c>
      <c r="H236" t="s">
        <v>338</v>
      </c>
      <c r="I236">
        <v>1.026</v>
      </c>
      <c r="J236">
        <v>18</v>
      </c>
      <c r="K236" t="s">
        <v>317</v>
      </c>
      <c r="L236">
        <v>0.97799999999999998</v>
      </c>
      <c r="M236">
        <v>23</v>
      </c>
      <c r="N236">
        <f t="shared" si="22"/>
        <v>-1.8</v>
      </c>
      <c r="O236">
        <f t="shared" si="27"/>
        <v>-2.2999999999999998</v>
      </c>
      <c r="P236">
        <f t="shared" si="21"/>
        <v>0.49999999999999978</v>
      </c>
      <c r="Q236">
        <v>8.2847227272727277</v>
      </c>
      <c r="R236">
        <v>8.3718250000000012</v>
      </c>
      <c r="S236">
        <f t="shared" si="24"/>
        <v>4.9079754601227037E-2</v>
      </c>
      <c r="T236">
        <f t="shared" si="25"/>
        <v>2.9110374617917496E-6</v>
      </c>
      <c r="U236">
        <f t="shared" si="26"/>
        <v>2.4117138219648424E-7</v>
      </c>
    </row>
    <row r="237" spans="1:21" x14ac:dyDescent="0.35">
      <c r="A237" s="2">
        <v>44399</v>
      </c>
      <c r="B237" t="s">
        <v>56</v>
      </c>
      <c r="C237" t="s">
        <v>155</v>
      </c>
      <c r="D237" t="s">
        <v>28</v>
      </c>
      <c r="E237" t="s">
        <v>67</v>
      </c>
      <c r="F237" t="s">
        <v>54</v>
      </c>
      <c r="G237" t="str">
        <f t="shared" si="23"/>
        <v>DtoL6A6</v>
      </c>
      <c r="H237" t="s">
        <v>339</v>
      </c>
      <c r="I237">
        <v>0.73299999999999998</v>
      </c>
      <c r="J237">
        <v>4.5</v>
      </c>
      <c r="L237">
        <v>0.66</v>
      </c>
      <c r="M237">
        <v>12</v>
      </c>
      <c r="N237">
        <f t="shared" si="22"/>
        <v>-0.45</v>
      </c>
      <c r="O237">
        <f t="shared" si="27"/>
        <v>-1.2</v>
      </c>
      <c r="P237">
        <f t="shared" si="21"/>
        <v>0.75</v>
      </c>
      <c r="Q237">
        <v>5.8217207792207786</v>
      </c>
      <c r="R237">
        <v>7.0572727272727276</v>
      </c>
      <c r="S237">
        <f t="shared" si="24"/>
        <v>0.11060606060606053</v>
      </c>
      <c r="T237">
        <f t="shared" si="25"/>
        <v>7.9147794509806259E-6</v>
      </c>
      <c r="U237">
        <f t="shared" si="26"/>
        <v>4.6077635992723538E-7</v>
      </c>
    </row>
    <row r="238" spans="1:21" x14ac:dyDescent="0.35">
      <c r="A238" s="2">
        <v>44408</v>
      </c>
      <c r="B238" t="s">
        <v>56</v>
      </c>
      <c r="C238" t="s">
        <v>155</v>
      </c>
      <c r="D238" t="s">
        <v>28</v>
      </c>
      <c r="E238" t="s">
        <v>67</v>
      </c>
      <c r="F238" t="s">
        <v>54</v>
      </c>
      <c r="G238" t="str">
        <f t="shared" si="23"/>
        <v>DtoL6A6</v>
      </c>
      <c r="H238" t="s">
        <v>59</v>
      </c>
      <c r="I238">
        <v>0.72799999999999998</v>
      </c>
      <c r="J238">
        <v>11</v>
      </c>
      <c r="K238" t="s">
        <v>175</v>
      </c>
      <c r="L238">
        <v>0.68400000000000005</v>
      </c>
      <c r="M238">
        <v>18</v>
      </c>
      <c r="N238">
        <f t="shared" si="22"/>
        <v>-1.1000000000000001</v>
      </c>
      <c r="O238">
        <f t="shared" si="27"/>
        <v>-1.8</v>
      </c>
      <c r="P238">
        <f t="shared" si="21"/>
        <v>0.7</v>
      </c>
      <c r="Q238">
        <v>5.8217207792207786</v>
      </c>
      <c r="R238">
        <v>7.0572727272727276</v>
      </c>
      <c r="S238">
        <f t="shared" si="24"/>
        <v>6.4327485380116844E-2</v>
      </c>
      <c r="T238">
        <f t="shared" si="25"/>
        <v>4.0614690204691561E-6</v>
      </c>
      <c r="U238">
        <f t="shared" si="26"/>
        <v>2.3644738590626749E-7</v>
      </c>
    </row>
    <row r="239" spans="1:21" x14ac:dyDescent="0.35">
      <c r="A239" s="2">
        <v>44399</v>
      </c>
      <c r="B239" t="s">
        <v>56</v>
      </c>
      <c r="C239" t="s">
        <v>155</v>
      </c>
      <c r="D239" t="s">
        <v>28</v>
      </c>
      <c r="E239" t="s">
        <v>67</v>
      </c>
      <c r="F239" t="s">
        <v>35</v>
      </c>
      <c r="G239" t="str">
        <f t="shared" si="23"/>
        <v>DtoL6D4</v>
      </c>
      <c r="H239" t="s">
        <v>339</v>
      </c>
      <c r="I239">
        <v>0.79800000000000004</v>
      </c>
      <c r="J239">
        <v>10</v>
      </c>
      <c r="L239">
        <v>0.75</v>
      </c>
      <c r="M239">
        <v>12</v>
      </c>
      <c r="N239">
        <f t="shared" si="22"/>
        <v>-1</v>
      </c>
      <c r="O239">
        <f t="shared" si="27"/>
        <v>-1.2</v>
      </c>
      <c r="P239">
        <f t="shared" si="21"/>
        <v>0.19999999999999996</v>
      </c>
      <c r="Q239">
        <v>15.283701298701301</v>
      </c>
      <c r="R239">
        <v>16.66717532467532</v>
      </c>
      <c r="S239">
        <f t="shared" si="24"/>
        <v>6.4000000000000057E-2</v>
      </c>
      <c r="T239">
        <f t="shared" si="25"/>
        <v>4.0360311491969743E-6</v>
      </c>
      <c r="U239">
        <f t="shared" si="26"/>
        <v>6.1685494516580703E-7</v>
      </c>
    </row>
    <row r="240" spans="1:21" x14ac:dyDescent="0.35">
      <c r="A240" s="2">
        <v>44408</v>
      </c>
      <c r="B240" t="s">
        <v>56</v>
      </c>
      <c r="C240" t="s">
        <v>155</v>
      </c>
      <c r="D240" t="s">
        <v>28</v>
      </c>
      <c r="E240" t="s">
        <v>67</v>
      </c>
      <c r="F240" t="s">
        <v>35</v>
      </c>
      <c r="G240" t="str">
        <f t="shared" si="23"/>
        <v>DtoL6D4</v>
      </c>
      <c r="H240" t="s">
        <v>340</v>
      </c>
      <c r="I240">
        <v>0.80300000000000005</v>
      </c>
      <c r="J240">
        <v>13</v>
      </c>
      <c r="K240" t="s">
        <v>200</v>
      </c>
      <c r="L240">
        <v>0.745</v>
      </c>
      <c r="M240">
        <v>22</v>
      </c>
      <c r="N240">
        <f t="shared" si="22"/>
        <v>-1.3</v>
      </c>
      <c r="O240">
        <f t="shared" si="27"/>
        <v>-2.2000000000000002</v>
      </c>
      <c r="P240">
        <f t="shared" si="21"/>
        <v>0.90000000000000013</v>
      </c>
      <c r="Q240">
        <v>15.283701298701301</v>
      </c>
      <c r="R240">
        <v>16.66717532467532</v>
      </c>
      <c r="S240">
        <f t="shared" si="24"/>
        <v>7.7852348993288661E-2</v>
      </c>
      <c r="T240">
        <f t="shared" si="25"/>
        <v>5.1369158298339755E-6</v>
      </c>
      <c r="U240">
        <f t="shared" si="26"/>
        <v>7.8511087139752808E-7</v>
      </c>
    </row>
    <row r="241" spans="1:21" x14ac:dyDescent="0.35">
      <c r="A241" s="2">
        <v>44399</v>
      </c>
      <c r="B241" t="s">
        <v>56</v>
      </c>
      <c r="C241" t="s">
        <v>155</v>
      </c>
      <c r="D241" t="s">
        <v>28</v>
      </c>
      <c r="E241" t="s">
        <v>77</v>
      </c>
      <c r="F241" t="s">
        <v>79</v>
      </c>
      <c r="G241" t="str">
        <f t="shared" si="23"/>
        <v>DtoM3D2</v>
      </c>
      <c r="H241" t="s">
        <v>341</v>
      </c>
      <c r="I241">
        <v>0.84099999999999997</v>
      </c>
      <c r="J241">
        <v>5</v>
      </c>
      <c r="K241" t="s">
        <v>217</v>
      </c>
      <c r="L241">
        <v>0.77500000000000002</v>
      </c>
      <c r="M241">
        <v>18.5</v>
      </c>
      <c r="N241">
        <f t="shared" si="22"/>
        <v>-0.5</v>
      </c>
      <c r="O241">
        <f t="shared" si="27"/>
        <v>-1.85</v>
      </c>
      <c r="P241">
        <f t="shared" si="21"/>
        <v>1.35</v>
      </c>
      <c r="Q241">
        <v>8.0892938311688312</v>
      </c>
      <c r="R241">
        <v>8.7281886363636367</v>
      </c>
      <c r="S241">
        <f t="shared" si="24"/>
        <v>8.5161290322580574E-2</v>
      </c>
      <c r="T241">
        <f t="shared" si="25"/>
        <v>5.736871870081581E-6</v>
      </c>
      <c r="U241">
        <f t="shared" si="26"/>
        <v>4.640724222885693E-7</v>
      </c>
    </row>
    <row r="242" spans="1:21" x14ac:dyDescent="0.35">
      <c r="A242" s="2">
        <v>44408</v>
      </c>
      <c r="B242" t="s">
        <v>56</v>
      </c>
      <c r="C242" t="s">
        <v>155</v>
      </c>
      <c r="D242" t="s">
        <v>28</v>
      </c>
      <c r="E242" t="s">
        <v>77</v>
      </c>
      <c r="F242" t="s">
        <v>79</v>
      </c>
      <c r="G242" t="str">
        <f t="shared" si="23"/>
        <v>DtoM3D2</v>
      </c>
      <c r="H242" t="s">
        <v>23</v>
      </c>
      <c r="I242">
        <v>0.84799999999999998</v>
      </c>
      <c r="J242">
        <v>27</v>
      </c>
      <c r="K242" t="s">
        <v>202</v>
      </c>
      <c r="L242">
        <v>0.874</v>
      </c>
      <c r="M242">
        <v>30</v>
      </c>
      <c r="N242">
        <f t="shared" si="22"/>
        <v>-2.7</v>
      </c>
      <c r="O242">
        <f t="shared" si="27"/>
        <v>-3</v>
      </c>
      <c r="P242">
        <f t="shared" si="21"/>
        <v>0.29999999999999982</v>
      </c>
      <c r="Q242">
        <v>8.0892938311688312</v>
      </c>
      <c r="R242">
        <v>8.7281886363636367</v>
      </c>
      <c r="S242">
        <f t="shared" si="24"/>
        <v>-2.9748283752860438E-2</v>
      </c>
      <c r="T242" t="e">
        <f t="shared" si="25"/>
        <v>#NUM!</v>
      </c>
      <c r="U242" t="e">
        <f t="shared" si="26"/>
        <v>#NUM!</v>
      </c>
    </row>
    <row r="243" spans="1:21" x14ac:dyDescent="0.35">
      <c r="A243" s="2">
        <v>44399</v>
      </c>
      <c r="B243" t="s">
        <v>56</v>
      </c>
      <c r="C243" t="s">
        <v>155</v>
      </c>
      <c r="D243" t="s">
        <v>28</v>
      </c>
      <c r="E243" t="s">
        <v>77</v>
      </c>
      <c r="F243" t="s">
        <v>52</v>
      </c>
      <c r="G243" t="str">
        <f t="shared" si="23"/>
        <v>DtoM3F9</v>
      </c>
      <c r="H243" t="s">
        <v>125</v>
      </c>
      <c r="I243">
        <v>0.81200000000000006</v>
      </c>
      <c r="J243">
        <v>5.5</v>
      </c>
      <c r="K243" t="s">
        <v>319</v>
      </c>
      <c r="L243">
        <v>0.76500000000000001</v>
      </c>
      <c r="M243">
        <v>23</v>
      </c>
      <c r="N243">
        <f t="shared" si="22"/>
        <v>-0.55000000000000004</v>
      </c>
      <c r="O243">
        <f t="shared" si="27"/>
        <v>-2.2999999999999998</v>
      </c>
      <c r="P243">
        <f t="shared" si="21"/>
        <v>1.7499999999999998</v>
      </c>
      <c r="Q243">
        <v>5.6057548701298714</v>
      </c>
      <c r="R243">
        <v>6.4347870129870142</v>
      </c>
      <c r="S243">
        <f t="shared" si="24"/>
        <v>6.1437908496732078E-2</v>
      </c>
      <c r="T243">
        <f t="shared" si="25"/>
        <v>3.8380638717239392E-6</v>
      </c>
      <c r="U243">
        <f t="shared" si="26"/>
        <v>2.1515245240785983E-7</v>
      </c>
    </row>
    <row r="244" spans="1:21" x14ac:dyDescent="0.35">
      <c r="A244" s="2">
        <v>44408</v>
      </c>
      <c r="B244" t="s">
        <v>56</v>
      </c>
      <c r="C244" t="s">
        <v>155</v>
      </c>
      <c r="D244" t="s">
        <v>28</v>
      </c>
      <c r="E244" t="s">
        <v>77</v>
      </c>
      <c r="F244" t="s">
        <v>52</v>
      </c>
      <c r="G244" t="str">
        <f t="shared" si="23"/>
        <v>DtoM3F9</v>
      </c>
      <c r="H244" t="s">
        <v>23</v>
      </c>
      <c r="I244">
        <v>0.80100000000000005</v>
      </c>
      <c r="J244">
        <v>14</v>
      </c>
      <c r="K244" t="s">
        <v>202</v>
      </c>
      <c r="L244">
        <v>0.71899999999999997</v>
      </c>
      <c r="M244">
        <v>28</v>
      </c>
      <c r="N244">
        <f t="shared" si="22"/>
        <v>-1.4</v>
      </c>
      <c r="O244">
        <f t="shared" si="27"/>
        <v>-2.8</v>
      </c>
      <c r="P244">
        <f t="shared" si="21"/>
        <v>1.4</v>
      </c>
      <c r="Q244">
        <v>5.6057548701298714</v>
      </c>
      <c r="R244">
        <v>6.4347870129870142</v>
      </c>
      <c r="S244">
        <f t="shared" si="24"/>
        <v>0.11404728789986103</v>
      </c>
      <c r="T244">
        <f t="shared" si="25"/>
        <v>8.2189918465329327E-6</v>
      </c>
      <c r="U244">
        <f t="shared" si="26"/>
        <v>4.6073653571259692E-7</v>
      </c>
    </row>
    <row r="245" spans="1:21" x14ac:dyDescent="0.35">
      <c r="A245" s="2">
        <v>44400</v>
      </c>
      <c r="B245" t="s">
        <v>56</v>
      </c>
      <c r="C245" t="s">
        <v>155</v>
      </c>
      <c r="D245" t="s">
        <v>30</v>
      </c>
      <c r="E245" t="s">
        <v>57</v>
      </c>
      <c r="F245" t="s">
        <v>107</v>
      </c>
      <c r="G245" t="str">
        <f t="shared" si="23"/>
        <v>FthL1B8</v>
      </c>
      <c r="H245" t="s">
        <v>287</v>
      </c>
      <c r="I245">
        <v>0.74199999999999999</v>
      </c>
      <c r="J245">
        <v>5</v>
      </c>
      <c r="K245" t="s">
        <v>218</v>
      </c>
      <c r="L245">
        <v>0.76900000000000002</v>
      </c>
      <c r="M245">
        <v>8.5</v>
      </c>
      <c r="N245">
        <f t="shared" si="22"/>
        <v>-0.5</v>
      </c>
      <c r="O245">
        <f t="shared" si="27"/>
        <v>-0.85</v>
      </c>
      <c r="P245">
        <f t="shared" si="21"/>
        <v>0.35</v>
      </c>
      <c r="Q245">
        <v>6.2804688311688324</v>
      </c>
      <c r="R245">
        <v>6.3572301948051964</v>
      </c>
      <c r="S245">
        <f t="shared" si="24"/>
        <v>-3.5110533159948012E-2</v>
      </c>
      <c r="T245" t="e">
        <f t="shared" si="25"/>
        <v>#NUM!</v>
      </c>
      <c r="U245" t="e">
        <f t="shared" si="26"/>
        <v>#NUM!</v>
      </c>
    </row>
    <row r="246" spans="1:21" x14ac:dyDescent="0.35">
      <c r="A246" s="2">
        <v>44408</v>
      </c>
      <c r="B246" t="s">
        <v>56</v>
      </c>
      <c r="C246" t="s">
        <v>155</v>
      </c>
      <c r="D246" t="s">
        <v>30</v>
      </c>
      <c r="E246" s="4" t="s">
        <v>57</v>
      </c>
      <c r="F246" s="4" t="s">
        <v>107</v>
      </c>
      <c r="G246" t="str">
        <f t="shared" si="23"/>
        <v>FthL1B8</v>
      </c>
      <c r="H246" t="s">
        <v>331</v>
      </c>
      <c r="I246">
        <v>0.74099999999999999</v>
      </c>
      <c r="J246">
        <v>7</v>
      </c>
      <c r="K246" t="s">
        <v>118</v>
      </c>
      <c r="L246">
        <v>0.754</v>
      </c>
      <c r="M246">
        <v>12</v>
      </c>
      <c r="N246">
        <f t="shared" si="22"/>
        <v>-0.7</v>
      </c>
      <c r="O246">
        <f t="shared" si="27"/>
        <v>-1.2</v>
      </c>
      <c r="P246">
        <f t="shared" si="21"/>
        <v>0.5</v>
      </c>
      <c r="Q246">
        <v>6.2804688311688324</v>
      </c>
      <c r="R246">
        <v>6.3572301948051964</v>
      </c>
      <c r="S246">
        <f t="shared" si="24"/>
        <v>-1.7241379310344841E-2</v>
      </c>
      <c r="T246" t="e">
        <f t="shared" si="25"/>
        <v>#NUM!</v>
      </c>
      <c r="U246" t="e">
        <f t="shared" si="26"/>
        <v>#NUM!</v>
      </c>
    </row>
    <row r="247" spans="1:21" x14ac:dyDescent="0.35">
      <c r="A247" s="2">
        <v>44408</v>
      </c>
      <c r="B247" t="s">
        <v>56</v>
      </c>
      <c r="C247" t="s">
        <v>155</v>
      </c>
      <c r="D247" t="s">
        <v>30</v>
      </c>
      <c r="E247" s="4" t="s">
        <v>57</v>
      </c>
      <c r="F247" s="4" t="s">
        <v>62</v>
      </c>
      <c r="G247" t="str">
        <f t="shared" si="23"/>
        <v>FthL1F5</v>
      </c>
      <c r="H247" t="s">
        <v>342</v>
      </c>
      <c r="I247">
        <v>0.69599999999999995</v>
      </c>
      <c r="J247">
        <v>4</v>
      </c>
      <c r="K247" t="s">
        <v>220</v>
      </c>
      <c r="L247">
        <v>0.52100000000000002</v>
      </c>
      <c r="M247">
        <v>8</v>
      </c>
      <c r="N247">
        <f t="shared" si="22"/>
        <v>-0.4</v>
      </c>
      <c r="O247">
        <f t="shared" si="27"/>
        <v>-0.8</v>
      </c>
      <c r="P247">
        <f t="shared" si="21"/>
        <v>0.4</v>
      </c>
      <c r="Q247">
        <v>12.69694805194805</v>
      </c>
      <c r="R247">
        <v>13.0073051948052</v>
      </c>
      <c r="S247">
        <f t="shared" si="24"/>
        <v>0.33589251439539336</v>
      </c>
      <c r="T247">
        <f t="shared" si="25"/>
        <v>3.1067017491762696E-5</v>
      </c>
      <c r="U247">
        <f t="shared" si="26"/>
        <v>3.9445630722187236E-6</v>
      </c>
    </row>
    <row r="248" spans="1:21" x14ac:dyDescent="0.35">
      <c r="A248" s="9">
        <v>44400</v>
      </c>
      <c r="B248" s="4" t="s">
        <v>56</v>
      </c>
      <c r="C248" s="4" t="s">
        <v>155</v>
      </c>
      <c r="D248" s="4" t="s">
        <v>30</v>
      </c>
      <c r="E248" s="4" t="s">
        <v>57</v>
      </c>
      <c r="F248" s="4" t="s">
        <v>62</v>
      </c>
      <c r="G248" s="4" t="str">
        <f t="shared" si="23"/>
        <v>FthL1F5</v>
      </c>
      <c r="H248" s="4" t="s">
        <v>273</v>
      </c>
      <c r="I248" s="4">
        <v>0.67200000000000004</v>
      </c>
      <c r="J248" s="4">
        <v>5.5</v>
      </c>
      <c r="K248" s="4" t="s">
        <v>178</v>
      </c>
      <c r="L248" s="4">
        <v>0.57199999999999995</v>
      </c>
      <c r="M248" s="4">
        <v>12</v>
      </c>
      <c r="N248" s="4">
        <f t="shared" si="22"/>
        <v>-0.55000000000000004</v>
      </c>
      <c r="O248" s="4">
        <f t="shared" si="27"/>
        <v>-1.2</v>
      </c>
      <c r="P248" s="4">
        <f t="shared" si="21"/>
        <v>0.64999999999999991</v>
      </c>
      <c r="Q248" s="4"/>
      <c r="R248" s="4"/>
      <c r="S248">
        <f t="shared" si="24"/>
        <v>0.17482517482517498</v>
      </c>
      <c r="T248">
        <f t="shared" si="25"/>
        <v>1.3905687007239854E-5</v>
      </c>
      <c r="U248">
        <f t="shared" si="26"/>
        <v>0</v>
      </c>
    </row>
    <row r="249" spans="1:21" x14ac:dyDescent="0.35">
      <c r="A249" s="2">
        <v>44399</v>
      </c>
      <c r="B249" t="s">
        <v>56</v>
      </c>
      <c r="C249" t="s">
        <v>155</v>
      </c>
      <c r="D249" t="s">
        <v>30</v>
      </c>
      <c r="E249" t="s">
        <v>67</v>
      </c>
      <c r="F249" t="s">
        <v>113</v>
      </c>
      <c r="G249" t="str">
        <f t="shared" si="23"/>
        <v>FthL6A10</v>
      </c>
      <c r="H249" t="s">
        <v>269</v>
      </c>
      <c r="I249">
        <v>0.66</v>
      </c>
      <c r="J249">
        <v>12</v>
      </c>
      <c r="L249">
        <v>0.41199999999999998</v>
      </c>
      <c r="M249">
        <v>14.5</v>
      </c>
      <c r="N249">
        <f t="shared" si="22"/>
        <v>-1.2</v>
      </c>
      <c r="O249">
        <f t="shared" si="27"/>
        <v>-1.45</v>
      </c>
      <c r="P249">
        <f t="shared" si="21"/>
        <v>0.25</v>
      </c>
      <c r="Q249">
        <v>16.702571753246751</v>
      </c>
      <c r="R249">
        <v>19.625008116883119</v>
      </c>
      <c r="S249">
        <f t="shared" si="24"/>
        <v>0.60194174757281571</v>
      </c>
      <c r="T249">
        <f t="shared" si="25"/>
        <v>6.3705731602487034E-5</v>
      </c>
      <c r="U249">
        <f t="shared" si="26"/>
        <v>1.0640495531836188E-5</v>
      </c>
    </row>
    <row r="250" spans="1:21" x14ac:dyDescent="0.35">
      <c r="A250" s="2">
        <v>44408</v>
      </c>
      <c r="B250" t="s">
        <v>56</v>
      </c>
      <c r="C250" t="s">
        <v>155</v>
      </c>
      <c r="D250" t="s">
        <v>30</v>
      </c>
      <c r="E250" t="s">
        <v>67</v>
      </c>
      <c r="F250" t="s">
        <v>113</v>
      </c>
      <c r="G250" t="str">
        <f t="shared" si="23"/>
        <v>FthL6A10</v>
      </c>
      <c r="H250" t="s">
        <v>343</v>
      </c>
      <c r="I250">
        <v>0.57799999999999996</v>
      </c>
      <c r="J250">
        <v>3</v>
      </c>
      <c r="K250" t="s">
        <v>344</v>
      </c>
      <c r="L250">
        <v>0.39100000000000001</v>
      </c>
      <c r="M250">
        <v>13</v>
      </c>
      <c r="N250">
        <f t="shared" si="22"/>
        <v>-0.3</v>
      </c>
      <c r="O250">
        <f t="shared" si="27"/>
        <v>-1.3</v>
      </c>
      <c r="P250">
        <f t="shared" si="21"/>
        <v>1</v>
      </c>
      <c r="Q250">
        <v>16.702571753246751</v>
      </c>
      <c r="R250">
        <v>19.625008116883119</v>
      </c>
      <c r="S250">
        <f t="shared" si="24"/>
        <v>0.47826086956521724</v>
      </c>
      <c r="T250">
        <f t="shared" si="25"/>
        <v>4.7997032885772828E-5</v>
      </c>
      <c r="U250">
        <f t="shared" si="26"/>
        <v>8.0167388571756463E-6</v>
      </c>
    </row>
    <row r="251" spans="1:21" x14ac:dyDescent="0.35">
      <c r="A251" s="2">
        <v>44400</v>
      </c>
      <c r="B251" t="s">
        <v>56</v>
      </c>
      <c r="C251" t="s">
        <v>155</v>
      </c>
      <c r="D251" t="s">
        <v>30</v>
      </c>
      <c r="E251" t="s">
        <v>67</v>
      </c>
      <c r="F251" t="s">
        <v>68</v>
      </c>
      <c r="G251" t="str">
        <f t="shared" si="23"/>
        <v>FthL6G6</v>
      </c>
      <c r="H251" t="s">
        <v>345</v>
      </c>
      <c r="I251">
        <v>0.52600000000000002</v>
      </c>
      <c r="J251">
        <v>5</v>
      </c>
      <c r="K251" t="s">
        <v>256</v>
      </c>
      <c r="L251">
        <v>0.29499999999999998</v>
      </c>
      <c r="M251">
        <v>9</v>
      </c>
      <c r="N251">
        <f t="shared" si="22"/>
        <v>-0.5</v>
      </c>
      <c r="O251">
        <f t="shared" si="27"/>
        <v>-0.9</v>
      </c>
      <c r="P251">
        <f t="shared" si="21"/>
        <v>0.4</v>
      </c>
      <c r="Q251">
        <v>12.204773051948051</v>
      </c>
      <c r="R251">
        <v>14.826683116883119</v>
      </c>
      <c r="S251">
        <f t="shared" si="24"/>
        <v>0.78305084745762732</v>
      </c>
      <c r="T251">
        <f t="shared" si="25"/>
        <v>8.8064810918067805E-5</v>
      </c>
      <c r="U251">
        <f t="shared" si="26"/>
        <v>1.0748110311177344E-5</v>
      </c>
    </row>
    <row r="252" spans="1:21" x14ac:dyDescent="0.35">
      <c r="A252" s="2">
        <v>44408</v>
      </c>
      <c r="B252" t="s">
        <v>56</v>
      </c>
      <c r="C252" t="s">
        <v>155</v>
      </c>
      <c r="D252" t="s">
        <v>30</v>
      </c>
      <c r="E252" t="s">
        <v>67</v>
      </c>
      <c r="F252" t="s">
        <v>68</v>
      </c>
      <c r="G252" t="str">
        <f t="shared" si="23"/>
        <v>FthL6G6</v>
      </c>
      <c r="H252" t="s">
        <v>343</v>
      </c>
      <c r="I252">
        <v>0.53100000000000003</v>
      </c>
      <c r="J252">
        <v>3</v>
      </c>
      <c r="K252" t="s">
        <v>344</v>
      </c>
      <c r="L252">
        <v>0.34799999999999998</v>
      </c>
      <c r="M252">
        <v>11</v>
      </c>
      <c r="N252">
        <f t="shared" si="22"/>
        <v>-0.3</v>
      </c>
      <c r="O252">
        <f t="shared" si="27"/>
        <v>-1.1000000000000001</v>
      </c>
      <c r="P252">
        <f t="shared" si="21"/>
        <v>0.8</v>
      </c>
      <c r="Q252">
        <v>12.204773051948051</v>
      </c>
      <c r="R252">
        <v>14.826683116883119</v>
      </c>
      <c r="S252">
        <f t="shared" si="24"/>
        <v>0.52586206896551746</v>
      </c>
      <c r="T252">
        <f t="shared" si="25"/>
        <v>5.3943634434869747E-5</v>
      </c>
      <c r="U252">
        <f t="shared" si="26"/>
        <v>6.5836981587483524E-6</v>
      </c>
    </row>
    <row r="253" spans="1:21" x14ac:dyDescent="0.35">
      <c r="A253" s="2">
        <v>44399</v>
      </c>
      <c r="B253" t="s">
        <v>56</v>
      </c>
      <c r="C253" t="s">
        <v>155</v>
      </c>
      <c r="D253" t="s">
        <v>30</v>
      </c>
      <c r="E253" t="s">
        <v>77</v>
      </c>
      <c r="F253" t="s">
        <v>110</v>
      </c>
      <c r="G253" t="str">
        <f t="shared" si="23"/>
        <v>FthM3A7</v>
      </c>
      <c r="H253" t="s">
        <v>221</v>
      </c>
      <c r="I253">
        <v>0.624</v>
      </c>
      <c r="J253">
        <v>17.5</v>
      </c>
      <c r="K253" t="s">
        <v>233</v>
      </c>
      <c r="L253">
        <v>0.41</v>
      </c>
      <c r="M253">
        <v>10.5</v>
      </c>
      <c r="N253">
        <f t="shared" si="22"/>
        <v>-1.75</v>
      </c>
      <c r="O253">
        <f t="shared" si="27"/>
        <v>-1.05</v>
      </c>
      <c r="P253">
        <f t="shared" ref="P253:P316" si="28">N253-O253</f>
        <v>-0.7</v>
      </c>
      <c r="Q253">
        <v>9.1418574675324678</v>
      </c>
      <c r="R253">
        <v>11.27480519480519</v>
      </c>
      <c r="S253">
        <f t="shared" si="24"/>
        <v>0.52195121951219525</v>
      </c>
      <c r="T253">
        <f t="shared" si="25"/>
        <v>5.3450206667160373E-5</v>
      </c>
      <c r="U253">
        <f t="shared" si="26"/>
        <v>4.8863417096133371E-6</v>
      </c>
    </row>
    <row r="254" spans="1:21" x14ac:dyDescent="0.35">
      <c r="A254" s="2">
        <v>44408</v>
      </c>
      <c r="B254" t="s">
        <v>56</v>
      </c>
      <c r="C254" t="s">
        <v>155</v>
      </c>
      <c r="D254" t="s">
        <v>30</v>
      </c>
      <c r="E254" t="s">
        <v>77</v>
      </c>
      <c r="F254" t="s">
        <v>110</v>
      </c>
      <c r="G254" t="str">
        <f t="shared" si="23"/>
        <v>FthM3A7</v>
      </c>
      <c r="H254" t="s">
        <v>335</v>
      </c>
      <c r="I254">
        <v>0.52700000000000002</v>
      </c>
      <c r="J254">
        <v>6.5</v>
      </c>
      <c r="K254" t="s">
        <v>267</v>
      </c>
      <c r="L254">
        <v>0.374</v>
      </c>
      <c r="M254">
        <v>11.5</v>
      </c>
      <c r="N254">
        <f t="shared" si="22"/>
        <v>-0.65</v>
      </c>
      <c r="O254">
        <f t="shared" si="27"/>
        <v>-1.1499999999999999</v>
      </c>
      <c r="P254">
        <f t="shared" si="28"/>
        <v>0.49999999999999989</v>
      </c>
      <c r="Q254">
        <v>9.1418574675324678</v>
      </c>
      <c r="R254">
        <v>11.27480519480519</v>
      </c>
      <c r="S254">
        <f t="shared" si="24"/>
        <v>0.40909090909090917</v>
      </c>
      <c r="T254">
        <f t="shared" si="25"/>
        <v>3.9600180951342018E-5</v>
      </c>
      <c r="U254">
        <f t="shared" si="26"/>
        <v>3.6201920994566299E-6</v>
      </c>
    </row>
    <row r="255" spans="1:21" x14ac:dyDescent="0.35">
      <c r="A255" s="2">
        <v>44399</v>
      </c>
      <c r="B255" t="s">
        <v>56</v>
      </c>
      <c r="C255" t="s">
        <v>155</v>
      </c>
      <c r="D255" s="13" t="s">
        <v>30</v>
      </c>
      <c r="E255" t="s">
        <v>77</v>
      </c>
      <c r="F255" t="s">
        <v>93</v>
      </c>
      <c r="G255" t="str">
        <f t="shared" si="23"/>
        <v>FthM3H9</v>
      </c>
      <c r="H255" t="s">
        <v>199</v>
      </c>
      <c r="I255">
        <v>0.58199999999999996</v>
      </c>
      <c r="J255">
        <v>1</v>
      </c>
      <c r="K255" t="s">
        <v>205</v>
      </c>
      <c r="L255">
        <v>0.35699999999999998</v>
      </c>
      <c r="M255">
        <v>12</v>
      </c>
      <c r="N255">
        <f t="shared" si="22"/>
        <v>-0.1</v>
      </c>
      <c r="O255">
        <f t="shared" si="27"/>
        <v>-1.2</v>
      </c>
      <c r="P255">
        <f t="shared" si="28"/>
        <v>1.0999999999999999</v>
      </c>
      <c r="Q255">
        <v>8.1748051948051952</v>
      </c>
      <c r="R255">
        <v>9.2813636363636363</v>
      </c>
      <c r="S255">
        <f t="shared" si="24"/>
        <v>0.63025210084033612</v>
      </c>
      <c r="T255">
        <f t="shared" si="25"/>
        <v>6.7413840186703345E-5</v>
      </c>
      <c r="U255">
        <f t="shared" si="26"/>
        <v>5.5109501096002978E-6</v>
      </c>
    </row>
    <row r="256" spans="1:21" x14ac:dyDescent="0.35">
      <c r="A256" s="2">
        <v>44408</v>
      </c>
      <c r="B256" t="s">
        <v>56</v>
      </c>
      <c r="C256" t="s">
        <v>155</v>
      </c>
      <c r="D256" t="s">
        <v>30</v>
      </c>
      <c r="E256" t="s">
        <v>77</v>
      </c>
      <c r="F256" t="s">
        <v>93</v>
      </c>
      <c r="G256" t="str">
        <f t="shared" si="23"/>
        <v>FthM3H9</v>
      </c>
      <c r="H256" t="s">
        <v>23</v>
      </c>
      <c r="I256">
        <v>0.61399999999999999</v>
      </c>
      <c r="J256">
        <v>5.5</v>
      </c>
      <c r="K256" t="s">
        <v>202</v>
      </c>
      <c r="L256">
        <v>0.43</v>
      </c>
      <c r="M256">
        <v>11.5</v>
      </c>
      <c r="N256">
        <f t="shared" si="22"/>
        <v>-0.55000000000000004</v>
      </c>
      <c r="O256">
        <f t="shared" si="27"/>
        <v>-1.1499999999999999</v>
      </c>
      <c r="P256">
        <f t="shared" si="28"/>
        <v>0.59999999999999987</v>
      </c>
      <c r="Q256">
        <v>8.1748051948051952</v>
      </c>
      <c r="R256">
        <v>9.2813636363636363</v>
      </c>
      <c r="S256">
        <f t="shared" si="24"/>
        <v>0.42790697674418604</v>
      </c>
      <c r="T256">
        <f t="shared" si="25"/>
        <v>4.1854102417502298E-5</v>
      </c>
      <c r="U256">
        <f t="shared" si="26"/>
        <v>3.4214913386650648E-6</v>
      </c>
    </row>
    <row r="257" spans="1:21" x14ac:dyDescent="0.35">
      <c r="A257" s="2">
        <v>44400</v>
      </c>
      <c r="B257" t="s">
        <v>56</v>
      </c>
      <c r="C257" t="s">
        <v>155</v>
      </c>
      <c r="D257" t="s">
        <v>37</v>
      </c>
      <c r="E257" t="s">
        <v>57</v>
      </c>
      <c r="F257" t="s">
        <v>38</v>
      </c>
      <c r="G257" t="str">
        <f t="shared" si="23"/>
        <v>PfaL1A5</v>
      </c>
      <c r="H257" t="s">
        <v>287</v>
      </c>
      <c r="I257">
        <v>0.89700000000000002</v>
      </c>
      <c r="J257">
        <v>5.5</v>
      </c>
      <c r="K257" t="s">
        <v>218</v>
      </c>
      <c r="L257">
        <v>0.88</v>
      </c>
      <c r="M257">
        <v>20</v>
      </c>
      <c r="N257">
        <f t="shared" ref="N257:N320" si="29">J257/-10</f>
        <v>-0.55000000000000004</v>
      </c>
      <c r="O257">
        <f t="shared" si="27"/>
        <v>-2</v>
      </c>
      <c r="P257">
        <f t="shared" si="28"/>
        <v>1.45</v>
      </c>
      <c r="Q257">
        <v>8.531026298701299</v>
      </c>
      <c r="R257">
        <v>8.8905717532467534</v>
      </c>
      <c r="S257">
        <f t="shared" si="24"/>
        <v>1.9318181818181835E-2</v>
      </c>
      <c r="T257">
        <f t="shared" si="25"/>
        <v>9.2378608077794561E-7</v>
      </c>
      <c r="U257">
        <f t="shared" si="26"/>
        <v>7.8808433494908575E-8</v>
      </c>
    </row>
    <row r="258" spans="1:21" x14ac:dyDescent="0.35">
      <c r="A258" s="2">
        <v>44408</v>
      </c>
      <c r="B258" t="s">
        <v>56</v>
      </c>
      <c r="C258" t="s">
        <v>155</v>
      </c>
      <c r="D258" t="s">
        <v>37</v>
      </c>
      <c r="E258" t="s">
        <v>57</v>
      </c>
      <c r="F258" t="s">
        <v>38</v>
      </c>
      <c r="G258" t="str">
        <f t="shared" ref="G258:G321" si="30">D258&amp;E258&amp;F258</f>
        <v>PfaL1A5</v>
      </c>
      <c r="H258" t="s">
        <v>338</v>
      </c>
      <c r="I258">
        <v>0.92</v>
      </c>
      <c r="J258">
        <v>15.5</v>
      </c>
      <c r="K258" t="s">
        <v>317</v>
      </c>
      <c r="L258">
        <v>0.89</v>
      </c>
      <c r="M258">
        <v>20</v>
      </c>
      <c r="N258">
        <f t="shared" si="29"/>
        <v>-1.55</v>
      </c>
      <c r="O258">
        <f t="shared" si="27"/>
        <v>-2</v>
      </c>
      <c r="P258">
        <f t="shared" si="28"/>
        <v>0.44999999999999996</v>
      </c>
      <c r="Q258">
        <v>8.531026298701299</v>
      </c>
      <c r="R258">
        <v>8.8905717532467534</v>
      </c>
      <c r="S258">
        <f t="shared" si="24"/>
        <v>3.3707865168539353E-2</v>
      </c>
      <c r="T258">
        <f t="shared" si="25"/>
        <v>1.8330914331711161E-6</v>
      </c>
      <c r="U258">
        <f t="shared" si="26"/>
        <v>1.5638151224306847E-7</v>
      </c>
    </row>
    <row r="259" spans="1:21" x14ac:dyDescent="0.35">
      <c r="A259" s="2">
        <v>44400</v>
      </c>
      <c r="B259" t="s">
        <v>56</v>
      </c>
      <c r="C259" t="s">
        <v>155</v>
      </c>
      <c r="D259" t="s">
        <v>37</v>
      </c>
      <c r="E259" t="s">
        <v>57</v>
      </c>
      <c r="F259" t="s">
        <v>172</v>
      </c>
      <c r="G259" t="str">
        <f t="shared" si="30"/>
        <v>PfaL1H6</v>
      </c>
      <c r="H259" t="s">
        <v>312</v>
      </c>
      <c r="I259">
        <v>0.76300000000000001</v>
      </c>
      <c r="J259">
        <v>5</v>
      </c>
      <c r="K259" t="s">
        <v>298</v>
      </c>
      <c r="L259">
        <v>0.58099999999999996</v>
      </c>
      <c r="M259">
        <v>21</v>
      </c>
      <c r="N259">
        <f t="shared" si="29"/>
        <v>-0.5</v>
      </c>
      <c r="O259">
        <f t="shared" si="27"/>
        <v>-2.1</v>
      </c>
      <c r="P259">
        <f t="shared" si="28"/>
        <v>1.6</v>
      </c>
      <c r="Q259">
        <v>7.6165409090909098</v>
      </c>
      <c r="R259">
        <v>10.78785714285714</v>
      </c>
      <c r="S259">
        <f t="shared" ref="S259:S322" si="31">(I259-L259)/L259</f>
        <v>0.31325301204819289</v>
      </c>
      <c r="T259">
        <f t="shared" ref="T259:T322" si="32">119*10^-6*(S259^1.231)</f>
        <v>2.8509790175547831E-5</v>
      </c>
      <c r="U259">
        <f t="shared" ref="U259:U322" si="33">T259*(Q259/100)</f>
        <v>2.1714598318165816E-6</v>
      </c>
    </row>
    <row r="260" spans="1:21" x14ac:dyDescent="0.35">
      <c r="A260" s="2">
        <v>44408</v>
      </c>
      <c r="B260" t="s">
        <v>56</v>
      </c>
      <c r="C260" t="s">
        <v>155</v>
      </c>
      <c r="D260" t="s">
        <v>37</v>
      </c>
      <c r="E260" t="s">
        <v>57</v>
      </c>
      <c r="F260" t="s">
        <v>172</v>
      </c>
      <c r="G260" t="str">
        <f t="shared" si="30"/>
        <v>PfaL1H6</v>
      </c>
      <c r="H260" t="s">
        <v>330</v>
      </c>
      <c r="I260">
        <v>0.77400000000000002</v>
      </c>
      <c r="J260">
        <v>10.5</v>
      </c>
      <c r="K260" t="s">
        <v>198</v>
      </c>
      <c r="L260">
        <v>0.60099999999999998</v>
      </c>
      <c r="M260">
        <v>13</v>
      </c>
      <c r="N260">
        <f t="shared" si="29"/>
        <v>-1.05</v>
      </c>
      <c r="O260">
        <f t="shared" si="27"/>
        <v>-1.3</v>
      </c>
      <c r="P260">
        <f t="shared" si="28"/>
        <v>0.25</v>
      </c>
      <c r="Q260">
        <v>7.6165409090909098</v>
      </c>
      <c r="R260">
        <v>10.78785714285714</v>
      </c>
      <c r="S260">
        <f t="shared" si="31"/>
        <v>0.28785357737104833</v>
      </c>
      <c r="T260">
        <f t="shared" si="32"/>
        <v>2.5691368553121464E-5</v>
      </c>
      <c r="U260">
        <f t="shared" si="33"/>
        <v>1.9567935959538139E-6</v>
      </c>
    </row>
    <row r="261" spans="1:21" x14ac:dyDescent="0.35">
      <c r="A261" s="2">
        <v>44399</v>
      </c>
      <c r="B261" t="s">
        <v>56</v>
      </c>
      <c r="C261" t="s">
        <v>155</v>
      </c>
      <c r="D261" s="13" t="s">
        <v>37</v>
      </c>
      <c r="E261" t="s">
        <v>67</v>
      </c>
      <c r="F261" t="s">
        <v>79</v>
      </c>
      <c r="G261" t="str">
        <f t="shared" si="30"/>
        <v>PfaL6D2</v>
      </c>
      <c r="H261" t="s">
        <v>339</v>
      </c>
      <c r="I261">
        <v>0.66100000000000003</v>
      </c>
      <c r="J261">
        <v>5.5</v>
      </c>
      <c r="L261">
        <v>0.53300000000000003</v>
      </c>
      <c r="M261">
        <v>6</v>
      </c>
      <c r="N261">
        <f t="shared" si="29"/>
        <v>-0.55000000000000004</v>
      </c>
      <c r="O261">
        <f t="shared" si="27"/>
        <v>-0.6</v>
      </c>
      <c r="P261">
        <f t="shared" si="28"/>
        <v>4.9999999999999933E-2</v>
      </c>
      <c r="Q261">
        <v>12.80207792207792</v>
      </c>
      <c r="R261">
        <v>13.65159090909091</v>
      </c>
      <c r="S261">
        <f t="shared" si="31"/>
        <v>0.24015009380863039</v>
      </c>
      <c r="T261">
        <f t="shared" si="32"/>
        <v>2.0555177893988134E-5</v>
      </c>
      <c r="U261">
        <f t="shared" si="33"/>
        <v>2.6314898910100962E-6</v>
      </c>
    </row>
    <row r="262" spans="1:21" x14ac:dyDescent="0.35">
      <c r="A262" s="2">
        <v>44408</v>
      </c>
      <c r="B262" t="s">
        <v>56</v>
      </c>
      <c r="C262" t="s">
        <v>155</v>
      </c>
      <c r="D262" t="s">
        <v>37</v>
      </c>
      <c r="E262" t="s">
        <v>67</v>
      </c>
      <c r="F262" t="s">
        <v>79</v>
      </c>
      <c r="G262" t="str">
        <f t="shared" si="30"/>
        <v>PfaL6D2</v>
      </c>
      <c r="H262" t="s">
        <v>59</v>
      </c>
      <c r="I262">
        <v>0.66400000000000003</v>
      </c>
      <c r="J262">
        <v>10.5</v>
      </c>
      <c r="K262" t="s">
        <v>175</v>
      </c>
      <c r="L262">
        <v>0.57499999999999996</v>
      </c>
      <c r="M262">
        <v>7</v>
      </c>
      <c r="N262">
        <f t="shared" si="29"/>
        <v>-1.05</v>
      </c>
      <c r="O262">
        <f t="shared" si="27"/>
        <v>-0.7</v>
      </c>
      <c r="P262">
        <f t="shared" si="28"/>
        <v>-0.35000000000000009</v>
      </c>
      <c r="Q262">
        <v>12.80207792207792</v>
      </c>
      <c r="R262">
        <v>13.65159090909091</v>
      </c>
      <c r="S262">
        <f t="shared" si="31"/>
        <v>0.15478260869565233</v>
      </c>
      <c r="T262">
        <f t="shared" si="32"/>
        <v>1.1970021838810607E-5</v>
      </c>
      <c r="U262">
        <f t="shared" si="33"/>
        <v>1.5324115230942781E-6</v>
      </c>
    </row>
    <row r="263" spans="1:21" x14ac:dyDescent="0.35">
      <c r="A263" s="2">
        <v>44400</v>
      </c>
      <c r="B263" t="s">
        <v>56</v>
      </c>
      <c r="C263" t="s">
        <v>155</v>
      </c>
      <c r="D263" t="s">
        <v>37</v>
      </c>
      <c r="E263" t="s">
        <v>67</v>
      </c>
      <c r="F263" t="s">
        <v>140</v>
      </c>
      <c r="G263" t="str">
        <f t="shared" si="30"/>
        <v>PfaL6G8</v>
      </c>
      <c r="H263" t="s">
        <v>332</v>
      </c>
      <c r="I263">
        <v>0.79600000000000004</v>
      </c>
      <c r="J263">
        <v>5.5</v>
      </c>
      <c r="K263" t="s">
        <v>301</v>
      </c>
      <c r="L263">
        <v>0.54100000000000004</v>
      </c>
      <c r="M263">
        <v>11.5</v>
      </c>
      <c r="N263">
        <f t="shared" si="29"/>
        <v>-0.55000000000000004</v>
      </c>
      <c r="O263">
        <f t="shared" si="27"/>
        <v>-1.1499999999999999</v>
      </c>
      <c r="P263">
        <f t="shared" si="28"/>
        <v>0.59999999999999987</v>
      </c>
      <c r="Q263">
        <v>10.364553571428569</v>
      </c>
      <c r="R263">
        <v>10.37799383116883</v>
      </c>
      <c r="S263">
        <f t="shared" si="31"/>
        <v>0.47134935304990755</v>
      </c>
      <c r="T263">
        <f t="shared" si="32"/>
        <v>4.7144614639471373E-5</v>
      </c>
      <c r="U263">
        <f t="shared" si="33"/>
        <v>4.8863288403515667E-6</v>
      </c>
    </row>
    <row r="264" spans="1:21" x14ac:dyDescent="0.35">
      <c r="A264" s="2">
        <v>44408</v>
      </c>
      <c r="B264" t="s">
        <v>56</v>
      </c>
      <c r="C264" t="s">
        <v>155</v>
      </c>
      <c r="D264" t="s">
        <v>37</v>
      </c>
      <c r="E264" t="s">
        <v>67</v>
      </c>
      <c r="F264" t="s">
        <v>140</v>
      </c>
      <c r="G264" t="str">
        <f t="shared" si="30"/>
        <v>PfaL6G8</v>
      </c>
      <c r="H264" t="s">
        <v>340</v>
      </c>
      <c r="I264">
        <v>0.82799999999999996</v>
      </c>
      <c r="J264">
        <v>13</v>
      </c>
      <c r="K264" t="s">
        <v>200</v>
      </c>
      <c r="L264">
        <v>0.76600000000000001</v>
      </c>
      <c r="M264">
        <v>23</v>
      </c>
      <c r="N264">
        <f t="shared" si="29"/>
        <v>-1.3</v>
      </c>
      <c r="O264">
        <f t="shared" si="27"/>
        <v>-2.2999999999999998</v>
      </c>
      <c r="P264">
        <f t="shared" si="28"/>
        <v>0.99999999999999978</v>
      </c>
      <c r="Q264">
        <v>10.364553571428569</v>
      </c>
      <c r="R264">
        <v>10.37799383116883</v>
      </c>
      <c r="S264">
        <f t="shared" si="31"/>
        <v>8.093994778067877E-2</v>
      </c>
      <c r="T264">
        <f t="shared" si="32"/>
        <v>5.3888428116293518E-6</v>
      </c>
      <c r="U264">
        <f t="shared" si="33"/>
        <v>5.5852950009140174E-7</v>
      </c>
    </row>
    <row r="265" spans="1:21" x14ac:dyDescent="0.35">
      <c r="A265" s="2">
        <v>44399</v>
      </c>
      <c r="B265" t="s">
        <v>56</v>
      </c>
      <c r="C265" t="s">
        <v>155</v>
      </c>
      <c r="D265" s="13" t="s">
        <v>37</v>
      </c>
      <c r="E265" t="s">
        <v>77</v>
      </c>
      <c r="F265" t="s">
        <v>95</v>
      </c>
      <c r="G265" t="str">
        <f t="shared" si="30"/>
        <v>PfaM3F10</v>
      </c>
      <c r="H265" t="s">
        <v>125</v>
      </c>
      <c r="I265">
        <v>0.73399999999999999</v>
      </c>
      <c r="J265">
        <v>7</v>
      </c>
      <c r="K265" t="s">
        <v>319</v>
      </c>
      <c r="L265">
        <v>0.67100000000000004</v>
      </c>
      <c r="M265">
        <v>15</v>
      </c>
      <c r="N265">
        <f t="shared" si="29"/>
        <v>-0.7</v>
      </c>
      <c r="O265">
        <f t="shared" si="27"/>
        <v>-1.5</v>
      </c>
      <c r="P265">
        <f t="shared" si="28"/>
        <v>0.8</v>
      </c>
      <c r="Q265">
        <v>7.0572727272727276</v>
      </c>
      <c r="R265">
        <v>7.5929301948051942</v>
      </c>
      <c r="S265">
        <f t="shared" si="31"/>
        <v>9.388971684053643E-2</v>
      </c>
      <c r="T265">
        <f t="shared" si="32"/>
        <v>6.4690387922867752E-6</v>
      </c>
      <c r="U265">
        <f t="shared" si="33"/>
        <v>4.5653771040474759E-7</v>
      </c>
    </row>
    <row r="266" spans="1:21" x14ac:dyDescent="0.35">
      <c r="A266" s="2">
        <v>44408</v>
      </c>
      <c r="B266" t="s">
        <v>56</v>
      </c>
      <c r="C266" t="s">
        <v>155</v>
      </c>
      <c r="D266" t="s">
        <v>37</v>
      </c>
      <c r="E266" t="s">
        <v>77</v>
      </c>
      <c r="F266" t="s">
        <v>95</v>
      </c>
      <c r="G266" t="str">
        <f t="shared" si="30"/>
        <v>PfaM3F10</v>
      </c>
      <c r="H266" t="s">
        <v>336</v>
      </c>
      <c r="I266">
        <v>1.004</v>
      </c>
      <c r="J266">
        <v>22</v>
      </c>
      <c r="K266" t="s">
        <v>337</v>
      </c>
      <c r="L266">
        <v>1.0309999999999999</v>
      </c>
      <c r="M266">
        <v>10.5</v>
      </c>
      <c r="N266">
        <f t="shared" si="29"/>
        <v>-2.2000000000000002</v>
      </c>
      <c r="O266">
        <f t="shared" si="27"/>
        <v>-1.05</v>
      </c>
      <c r="P266">
        <f t="shared" si="28"/>
        <v>-1.1500000000000001</v>
      </c>
      <c r="Q266">
        <v>7.0572727272727276</v>
      </c>
      <c r="R266">
        <v>7.5929301948051942</v>
      </c>
      <c r="S266">
        <f t="shared" si="31"/>
        <v>-2.6188166828321934E-2</v>
      </c>
      <c r="T266" t="e">
        <f t="shared" si="32"/>
        <v>#NUM!</v>
      </c>
      <c r="U266" t="e">
        <f t="shared" si="33"/>
        <v>#NUM!</v>
      </c>
    </row>
    <row r="267" spans="1:21" x14ac:dyDescent="0.35">
      <c r="A267" s="2">
        <v>44399</v>
      </c>
      <c r="B267" t="s">
        <v>56</v>
      </c>
      <c r="C267" t="s">
        <v>155</v>
      </c>
      <c r="D267" t="s">
        <v>37</v>
      </c>
      <c r="E267" t="s">
        <v>77</v>
      </c>
      <c r="F267" t="s">
        <v>68</v>
      </c>
      <c r="G267" t="str">
        <f t="shared" si="30"/>
        <v>PfaM3G6</v>
      </c>
      <c r="H267" t="s">
        <v>221</v>
      </c>
      <c r="I267">
        <v>1.038</v>
      </c>
      <c r="J267">
        <v>7</v>
      </c>
      <c r="K267" t="s">
        <v>233</v>
      </c>
      <c r="L267">
        <v>1.0309999999999999</v>
      </c>
      <c r="M267">
        <v>20</v>
      </c>
      <c r="N267">
        <f t="shared" si="29"/>
        <v>-0.7</v>
      </c>
      <c r="O267">
        <f t="shared" si="27"/>
        <v>-2</v>
      </c>
      <c r="P267">
        <f t="shared" si="28"/>
        <v>1.3</v>
      </c>
      <c r="Q267">
        <v>8.2221051948051951</v>
      </c>
      <c r="R267">
        <v>8.8234172077922075</v>
      </c>
      <c r="S267">
        <f t="shared" si="31"/>
        <v>6.7895247332687859E-3</v>
      </c>
      <c r="T267">
        <f t="shared" si="32"/>
        <v>2.5500061725310272E-7</v>
      </c>
      <c r="U267">
        <f t="shared" si="33"/>
        <v>2.096641899795267E-8</v>
      </c>
    </row>
    <row r="268" spans="1:21" x14ac:dyDescent="0.35">
      <c r="A268" s="2">
        <v>44408</v>
      </c>
      <c r="B268" t="s">
        <v>56</v>
      </c>
      <c r="C268" t="s">
        <v>155</v>
      </c>
      <c r="D268" t="s">
        <v>37</v>
      </c>
      <c r="E268" t="s">
        <v>77</v>
      </c>
      <c r="F268" t="s">
        <v>68</v>
      </c>
      <c r="G268" t="str">
        <f t="shared" si="30"/>
        <v>PfaM3G6</v>
      </c>
      <c r="H268" t="s">
        <v>159</v>
      </c>
      <c r="I268">
        <v>0.74299999999999999</v>
      </c>
      <c r="J268">
        <v>14</v>
      </c>
      <c r="K268" t="s">
        <v>170</v>
      </c>
      <c r="L268">
        <v>0.67300000000000004</v>
      </c>
      <c r="M268">
        <v>19</v>
      </c>
      <c r="N268">
        <f t="shared" si="29"/>
        <v>-1.4</v>
      </c>
      <c r="O268">
        <f t="shared" si="27"/>
        <v>-1.9</v>
      </c>
      <c r="P268">
        <f t="shared" si="28"/>
        <v>0.5</v>
      </c>
      <c r="Q268">
        <v>8.2221051948051951</v>
      </c>
      <c r="R268">
        <v>8.8234172077922075</v>
      </c>
      <c r="S268">
        <f t="shared" si="31"/>
        <v>0.10401188707280824</v>
      </c>
      <c r="T268">
        <f t="shared" si="32"/>
        <v>7.3379729180495549E-6</v>
      </c>
      <c r="U268">
        <f t="shared" si="33"/>
        <v>6.0333585248835075E-7</v>
      </c>
    </row>
    <row r="269" spans="1:21" x14ac:dyDescent="0.35">
      <c r="A269" s="2">
        <v>44400</v>
      </c>
      <c r="B269" t="s">
        <v>56</v>
      </c>
      <c r="C269" t="s">
        <v>155</v>
      </c>
      <c r="D269" t="s">
        <v>43</v>
      </c>
      <c r="E269" t="s">
        <v>57</v>
      </c>
      <c r="F269" t="s">
        <v>58</v>
      </c>
      <c r="G269" t="str">
        <f t="shared" si="30"/>
        <v>PfuL1D3</v>
      </c>
      <c r="H269" t="s">
        <v>276</v>
      </c>
      <c r="I269">
        <v>0.70299999999999996</v>
      </c>
      <c r="J269">
        <v>5.5</v>
      </c>
      <c r="K269" t="s">
        <v>146</v>
      </c>
      <c r="L269">
        <v>0.57899999999999996</v>
      </c>
      <c r="M269">
        <v>12</v>
      </c>
      <c r="N269">
        <f t="shared" si="29"/>
        <v>-0.55000000000000004</v>
      </c>
      <c r="O269">
        <f t="shared" si="27"/>
        <v>-1.2</v>
      </c>
      <c r="P269">
        <f t="shared" si="28"/>
        <v>0.64999999999999991</v>
      </c>
      <c r="Q269">
        <v>83.097179870129878</v>
      </c>
      <c r="R269">
        <v>82.992053571428585</v>
      </c>
      <c r="S269">
        <f t="shared" si="31"/>
        <v>0.21416234887737479</v>
      </c>
      <c r="T269">
        <f t="shared" si="32"/>
        <v>1.7852200009786136E-5</v>
      </c>
      <c r="U269">
        <f t="shared" si="33"/>
        <v>1.4834674752907328E-5</v>
      </c>
    </row>
    <row r="270" spans="1:21" x14ac:dyDescent="0.35">
      <c r="A270" s="2">
        <v>44408</v>
      </c>
      <c r="B270" t="s">
        <v>56</v>
      </c>
      <c r="C270" t="s">
        <v>155</v>
      </c>
      <c r="D270" t="s">
        <v>43</v>
      </c>
      <c r="E270" t="s">
        <v>57</v>
      </c>
      <c r="F270" t="s">
        <v>58</v>
      </c>
      <c r="G270" t="str">
        <f t="shared" si="30"/>
        <v>PfuL1D3</v>
      </c>
      <c r="H270" t="s">
        <v>338</v>
      </c>
      <c r="I270">
        <v>0.69099999999999995</v>
      </c>
      <c r="J270">
        <v>5</v>
      </c>
      <c r="K270" t="s">
        <v>317</v>
      </c>
      <c r="L270">
        <v>0.56999999999999995</v>
      </c>
      <c r="M270">
        <v>14</v>
      </c>
      <c r="N270">
        <f t="shared" si="29"/>
        <v>-0.5</v>
      </c>
      <c r="O270">
        <f t="shared" si="27"/>
        <v>-1.4</v>
      </c>
      <c r="P270">
        <f t="shared" si="28"/>
        <v>0.89999999999999991</v>
      </c>
      <c r="Q270">
        <v>83.097179870129878</v>
      </c>
      <c r="R270">
        <v>82.992053571428585</v>
      </c>
      <c r="S270">
        <f t="shared" si="31"/>
        <v>0.21228070175438599</v>
      </c>
      <c r="T270">
        <f t="shared" si="32"/>
        <v>1.7659313028506332E-5</v>
      </c>
      <c r="U270">
        <f t="shared" si="33"/>
        <v>1.4674391111127187E-5</v>
      </c>
    </row>
    <row r="271" spans="1:21" x14ac:dyDescent="0.35">
      <c r="A271" s="2">
        <v>44400</v>
      </c>
      <c r="B271" t="s">
        <v>56</v>
      </c>
      <c r="C271" t="s">
        <v>155</v>
      </c>
      <c r="D271" t="s">
        <v>43</v>
      </c>
      <c r="E271" t="s">
        <v>57</v>
      </c>
      <c r="F271" t="s">
        <v>75</v>
      </c>
      <c r="G271" t="str">
        <f t="shared" si="30"/>
        <v>PfuL1J7</v>
      </c>
      <c r="H271" t="s">
        <v>273</v>
      </c>
      <c r="I271">
        <v>0.63500000000000001</v>
      </c>
      <c r="J271">
        <v>6</v>
      </c>
      <c r="K271" t="s">
        <v>178</v>
      </c>
      <c r="L271">
        <v>0.39400000000000002</v>
      </c>
      <c r="M271">
        <v>12.5</v>
      </c>
      <c r="N271">
        <f t="shared" si="29"/>
        <v>-0.6</v>
      </c>
      <c r="O271">
        <f t="shared" si="27"/>
        <v>-1.25</v>
      </c>
      <c r="P271">
        <f t="shared" si="28"/>
        <v>0.65</v>
      </c>
      <c r="Q271">
        <v>32.666793831168832</v>
      </c>
      <c r="R271">
        <v>34.234293831168827</v>
      </c>
      <c r="S271">
        <f t="shared" si="31"/>
        <v>0.6116751269035533</v>
      </c>
      <c r="T271">
        <f t="shared" si="32"/>
        <v>6.4976167505018898E-5</v>
      </c>
      <c r="U271">
        <f t="shared" si="33"/>
        <v>2.1225630678259441E-5</v>
      </c>
    </row>
    <row r="272" spans="1:21" x14ac:dyDescent="0.35">
      <c r="A272" s="2">
        <v>44408</v>
      </c>
      <c r="B272" t="s">
        <v>56</v>
      </c>
      <c r="C272" t="s">
        <v>155</v>
      </c>
      <c r="D272" t="s">
        <v>43</v>
      </c>
      <c r="E272" t="s">
        <v>57</v>
      </c>
      <c r="F272" t="s">
        <v>75</v>
      </c>
      <c r="G272" t="str">
        <f t="shared" si="30"/>
        <v>PfuL1J7</v>
      </c>
      <c r="H272" t="s">
        <v>342</v>
      </c>
      <c r="I272">
        <v>0.63700000000000001</v>
      </c>
      <c r="J272">
        <v>4.5</v>
      </c>
      <c r="K272" t="s">
        <v>220</v>
      </c>
      <c r="L272">
        <v>0.38800000000000001</v>
      </c>
      <c r="M272">
        <v>12</v>
      </c>
      <c r="N272">
        <f t="shared" si="29"/>
        <v>-0.45</v>
      </c>
      <c r="O272">
        <f t="shared" si="27"/>
        <v>-1.2</v>
      </c>
      <c r="P272">
        <f t="shared" si="28"/>
        <v>0.75</v>
      </c>
      <c r="Q272">
        <v>32.666793831168832</v>
      </c>
      <c r="R272">
        <v>34.234293831168827</v>
      </c>
      <c r="S272">
        <f t="shared" si="31"/>
        <v>0.64175257731958757</v>
      </c>
      <c r="T272">
        <f t="shared" si="32"/>
        <v>6.8931305455972183E-5</v>
      </c>
      <c r="U272">
        <f t="shared" si="33"/>
        <v>2.2517647438435666E-5</v>
      </c>
    </row>
    <row r="273" spans="1:21" x14ac:dyDescent="0.35">
      <c r="A273" s="2">
        <v>44400</v>
      </c>
      <c r="B273" t="s">
        <v>56</v>
      </c>
      <c r="C273" t="s">
        <v>155</v>
      </c>
      <c r="D273" t="s">
        <v>43</v>
      </c>
      <c r="E273" t="s">
        <v>67</v>
      </c>
      <c r="F273" t="s">
        <v>110</v>
      </c>
      <c r="G273" t="str">
        <f t="shared" si="30"/>
        <v>PfuL6A7</v>
      </c>
      <c r="H273" t="s">
        <v>345</v>
      </c>
      <c r="I273">
        <v>0.55200000000000005</v>
      </c>
      <c r="J273">
        <v>4</v>
      </c>
      <c r="K273" t="s">
        <v>256</v>
      </c>
      <c r="L273">
        <v>0.313</v>
      </c>
      <c r="M273">
        <v>9.5</v>
      </c>
      <c r="N273">
        <f t="shared" si="29"/>
        <v>-0.4</v>
      </c>
      <c r="O273">
        <f t="shared" si="27"/>
        <v>-0.95</v>
      </c>
      <c r="P273">
        <f t="shared" si="28"/>
        <v>0.54999999999999993</v>
      </c>
      <c r="Q273">
        <v>76.042077922077908</v>
      </c>
      <c r="R273">
        <v>79.490008116883132</v>
      </c>
      <c r="S273">
        <f t="shared" si="31"/>
        <v>0.76357827476038354</v>
      </c>
      <c r="T273">
        <f t="shared" si="32"/>
        <v>8.5376765581224721E-5</v>
      </c>
      <c r="U273">
        <f t="shared" si="33"/>
        <v>6.492226661062469E-5</v>
      </c>
    </row>
    <row r="274" spans="1:21" x14ac:dyDescent="0.35">
      <c r="A274" s="2">
        <v>44408</v>
      </c>
      <c r="B274" t="s">
        <v>56</v>
      </c>
      <c r="C274" t="s">
        <v>155</v>
      </c>
      <c r="D274" t="s">
        <v>43</v>
      </c>
      <c r="E274" t="s">
        <v>67</v>
      </c>
      <c r="F274" t="s">
        <v>110</v>
      </c>
      <c r="G274" t="str">
        <f t="shared" si="30"/>
        <v>PfuL6A7</v>
      </c>
      <c r="H274" t="s">
        <v>333</v>
      </c>
      <c r="I274">
        <v>0.54300000000000004</v>
      </c>
      <c r="J274">
        <v>5.5</v>
      </c>
      <c r="K274" t="s">
        <v>334</v>
      </c>
      <c r="L274">
        <v>0.38400000000000001</v>
      </c>
      <c r="M274">
        <v>10.5</v>
      </c>
      <c r="N274">
        <f t="shared" si="29"/>
        <v>-0.55000000000000004</v>
      </c>
      <c r="O274">
        <f t="shared" si="27"/>
        <v>-1.05</v>
      </c>
      <c r="P274">
        <f t="shared" si="28"/>
        <v>0.5</v>
      </c>
      <c r="Q274">
        <v>76.042077922077908</v>
      </c>
      <c r="R274">
        <v>79.490008116883132</v>
      </c>
      <c r="S274">
        <f t="shared" si="31"/>
        <v>0.41406250000000006</v>
      </c>
      <c r="T274">
        <f t="shared" si="32"/>
        <v>4.0193431381713065E-5</v>
      </c>
      <c r="U274">
        <f t="shared" si="33"/>
        <v>3.0563920410839164E-5</v>
      </c>
    </row>
    <row r="275" spans="1:21" x14ac:dyDescent="0.35">
      <c r="A275" s="2">
        <v>44400</v>
      </c>
      <c r="B275" t="s">
        <v>56</v>
      </c>
      <c r="C275" t="s">
        <v>155</v>
      </c>
      <c r="D275" t="s">
        <v>43</v>
      </c>
      <c r="E275" t="s">
        <v>67</v>
      </c>
      <c r="F275" t="s">
        <v>74</v>
      </c>
      <c r="G275" t="str">
        <f t="shared" si="30"/>
        <v>PfuL6C9</v>
      </c>
      <c r="H275" t="s">
        <v>345</v>
      </c>
      <c r="I275">
        <v>0.61499999999999999</v>
      </c>
      <c r="J275">
        <v>5.5</v>
      </c>
      <c r="K275" t="s">
        <v>256</v>
      </c>
      <c r="L275">
        <v>0.29699999999999999</v>
      </c>
      <c r="M275">
        <v>10</v>
      </c>
      <c r="N275">
        <f t="shared" si="29"/>
        <v>-0.55000000000000004</v>
      </c>
      <c r="O275">
        <f t="shared" si="27"/>
        <v>-1</v>
      </c>
      <c r="P275">
        <f t="shared" si="28"/>
        <v>0.44999999999999996</v>
      </c>
      <c r="Q275">
        <v>38.5</v>
      </c>
      <c r="R275">
        <v>43.321339285714288</v>
      </c>
      <c r="S275">
        <f t="shared" si="31"/>
        <v>1.0707070707070707</v>
      </c>
      <c r="T275">
        <f t="shared" si="32"/>
        <v>1.2944090985477156E-4</v>
      </c>
      <c r="U275">
        <f t="shared" si="33"/>
        <v>4.983475029408705E-5</v>
      </c>
    </row>
    <row r="276" spans="1:21" x14ac:dyDescent="0.35">
      <c r="A276" s="2">
        <v>44408</v>
      </c>
      <c r="B276" t="s">
        <v>56</v>
      </c>
      <c r="C276" t="s">
        <v>155</v>
      </c>
      <c r="D276" t="s">
        <v>43</v>
      </c>
      <c r="E276" t="s">
        <v>67</v>
      </c>
      <c r="F276" t="s">
        <v>74</v>
      </c>
      <c r="G276" t="str">
        <f t="shared" si="30"/>
        <v>PfuL6C9</v>
      </c>
      <c r="H276" t="s">
        <v>340</v>
      </c>
      <c r="I276">
        <v>0.60199999999999998</v>
      </c>
      <c r="J276">
        <v>4.5</v>
      </c>
      <c r="K276" t="s">
        <v>200</v>
      </c>
      <c r="L276">
        <v>0.36699999999999999</v>
      </c>
      <c r="M276">
        <v>16</v>
      </c>
      <c r="N276">
        <f t="shared" si="29"/>
        <v>-0.45</v>
      </c>
      <c r="O276">
        <f t="shared" si="27"/>
        <v>-1.6</v>
      </c>
      <c r="P276">
        <f t="shared" si="28"/>
        <v>1.1500000000000001</v>
      </c>
      <c r="Q276">
        <v>38.5</v>
      </c>
      <c r="R276">
        <v>43.321339285714288</v>
      </c>
      <c r="S276">
        <f t="shared" si="31"/>
        <v>0.64032697547683926</v>
      </c>
      <c r="T276">
        <f t="shared" si="32"/>
        <v>6.8742856525725183E-5</v>
      </c>
      <c r="U276">
        <f t="shared" si="33"/>
        <v>2.6465999762404196E-5</v>
      </c>
    </row>
    <row r="277" spans="1:21" x14ac:dyDescent="0.35">
      <c r="A277" s="2">
        <v>44399</v>
      </c>
      <c r="B277" t="s">
        <v>56</v>
      </c>
      <c r="C277" t="s">
        <v>155</v>
      </c>
      <c r="D277" t="s">
        <v>43</v>
      </c>
      <c r="E277" t="s">
        <v>77</v>
      </c>
      <c r="F277" t="s">
        <v>81</v>
      </c>
      <c r="G277" t="str">
        <f t="shared" si="30"/>
        <v>PfuM3B4</v>
      </c>
      <c r="H277" t="s">
        <v>341</v>
      </c>
      <c r="I277">
        <v>0.58499999999999996</v>
      </c>
      <c r="J277">
        <v>4.5</v>
      </c>
      <c r="K277" t="s">
        <v>217</v>
      </c>
      <c r="L277">
        <v>0.38300000000000001</v>
      </c>
      <c r="M277">
        <v>12.5</v>
      </c>
      <c r="N277">
        <f t="shared" si="29"/>
        <v>-0.45</v>
      </c>
      <c r="O277">
        <f t="shared" si="27"/>
        <v>-1.25</v>
      </c>
      <c r="P277">
        <f t="shared" si="28"/>
        <v>0.8</v>
      </c>
      <c r="Q277">
        <v>26.705300324675328</v>
      </c>
      <c r="R277">
        <v>27.462345779220779</v>
      </c>
      <c r="S277">
        <f t="shared" si="31"/>
        <v>0.52741514360313302</v>
      </c>
      <c r="T277">
        <f t="shared" si="32"/>
        <v>5.4139819862707575E-5</v>
      </c>
      <c r="U277">
        <f t="shared" si="33"/>
        <v>1.4458201489574284E-5</v>
      </c>
    </row>
    <row r="278" spans="1:21" x14ac:dyDescent="0.35">
      <c r="A278" s="2">
        <v>44408</v>
      </c>
      <c r="B278" t="s">
        <v>56</v>
      </c>
      <c r="C278" t="s">
        <v>155</v>
      </c>
      <c r="D278" t="s">
        <v>43</v>
      </c>
      <c r="E278" t="s">
        <v>77</v>
      </c>
      <c r="F278" t="s">
        <v>81</v>
      </c>
      <c r="G278" t="str">
        <f t="shared" si="30"/>
        <v>PfuM3B4</v>
      </c>
      <c r="H278" t="s">
        <v>159</v>
      </c>
      <c r="I278">
        <v>0.56100000000000005</v>
      </c>
      <c r="J278">
        <v>10</v>
      </c>
      <c r="K278" t="s">
        <v>170</v>
      </c>
      <c r="L278">
        <v>0.38100000000000001</v>
      </c>
      <c r="M278">
        <v>17</v>
      </c>
      <c r="N278">
        <f t="shared" si="29"/>
        <v>-1</v>
      </c>
      <c r="O278">
        <f t="shared" si="27"/>
        <v>-1.7</v>
      </c>
      <c r="P278">
        <f t="shared" si="28"/>
        <v>0.7</v>
      </c>
      <c r="Q278">
        <v>26.705300324675328</v>
      </c>
      <c r="R278">
        <v>27.462345779220779</v>
      </c>
      <c r="S278">
        <f t="shared" si="31"/>
        <v>0.47244094488188987</v>
      </c>
      <c r="T278">
        <f t="shared" si="32"/>
        <v>4.7279053117724431E-5</v>
      </c>
      <c r="U278">
        <f t="shared" si="33"/>
        <v>1.2626013125751084E-5</v>
      </c>
    </row>
    <row r="279" spans="1:21" x14ac:dyDescent="0.35">
      <c r="A279" s="2">
        <v>44399</v>
      </c>
      <c r="B279" t="s">
        <v>56</v>
      </c>
      <c r="C279" t="s">
        <v>155</v>
      </c>
      <c r="D279" t="s">
        <v>43</v>
      </c>
      <c r="E279" t="s">
        <v>77</v>
      </c>
      <c r="F279" t="s">
        <v>121</v>
      </c>
      <c r="G279" t="str">
        <f t="shared" si="30"/>
        <v>PfuM3G7</v>
      </c>
      <c r="H279" t="s">
        <v>221</v>
      </c>
      <c r="I279">
        <v>0.60399999999999998</v>
      </c>
      <c r="J279">
        <v>11.5</v>
      </c>
      <c r="K279" t="s">
        <v>233</v>
      </c>
      <c r="L279">
        <v>0.436</v>
      </c>
      <c r="M279">
        <v>14</v>
      </c>
      <c r="N279">
        <f t="shared" si="29"/>
        <v>-1.1499999999999999</v>
      </c>
      <c r="O279">
        <f t="shared" si="27"/>
        <v>-1.4</v>
      </c>
      <c r="P279">
        <f t="shared" si="28"/>
        <v>0.25</v>
      </c>
      <c r="Q279">
        <v>40.732287012987022</v>
      </c>
      <c r="R279">
        <v>47.294675324675332</v>
      </c>
      <c r="S279">
        <f t="shared" si="31"/>
        <v>0.38532110091743116</v>
      </c>
      <c r="T279">
        <f t="shared" si="32"/>
        <v>3.6787037828101829E-5</v>
      </c>
      <c r="U279">
        <f t="shared" si="33"/>
        <v>1.4984201831718545E-5</v>
      </c>
    </row>
    <row r="280" spans="1:21" x14ac:dyDescent="0.35">
      <c r="A280" s="2">
        <v>44408</v>
      </c>
      <c r="B280" t="s">
        <v>56</v>
      </c>
      <c r="C280" t="s">
        <v>155</v>
      </c>
      <c r="D280" t="s">
        <v>43</v>
      </c>
      <c r="E280" t="s">
        <v>77</v>
      </c>
      <c r="F280" t="s">
        <v>121</v>
      </c>
      <c r="G280" t="str">
        <f t="shared" si="30"/>
        <v>PfuM3G7</v>
      </c>
      <c r="H280" t="s">
        <v>335</v>
      </c>
      <c r="I280">
        <v>0.57599999999999996</v>
      </c>
      <c r="J280">
        <v>5</v>
      </c>
      <c r="K280" t="s">
        <v>267</v>
      </c>
      <c r="L280">
        <v>0.41699999999999998</v>
      </c>
      <c r="M280">
        <v>13.5</v>
      </c>
      <c r="N280">
        <f t="shared" si="29"/>
        <v>-0.5</v>
      </c>
      <c r="O280">
        <f t="shared" si="27"/>
        <v>-1.35</v>
      </c>
      <c r="P280">
        <f t="shared" si="28"/>
        <v>0.85000000000000009</v>
      </c>
      <c r="Q280">
        <v>40.732287012987022</v>
      </c>
      <c r="R280">
        <v>47.294675324675332</v>
      </c>
      <c r="S280">
        <f t="shared" si="31"/>
        <v>0.38129496402877694</v>
      </c>
      <c r="T280">
        <f t="shared" si="32"/>
        <v>3.6314438863218713E-5</v>
      </c>
      <c r="U280">
        <f t="shared" si="33"/>
        <v>1.4791701464921948E-5</v>
      </c>
    </row>
    <row r="281" spans="1:21" x14ac:dyDescent="0.35">
      <c r="A281" s="2">
        <v>44400</v>
      </c>
      <c r="B281" t="s">
        <v>56</v>
      </c>
      <c r="C281" t="s">
        <v>155</v>
      </c>
      <c r="D281" t="s">
        <v>25</v>
      </c>
      <c r="E281" t="s">
        <v>57</v>
      </c>
      <c r="F281" t="s">
        <v>102</v>
      </c>
      <c r="G281" t="str">
        <f t="shared" si="30"/>
        <v>SguL1B9</v>
      </c>
      <c r="H281" t="s">
        <v>287</v>
      </c>
      <c r="I281">
        <v>0.61299999999999999</v>
      </c>
      <c r="J281">
        <v>4.5</v>
      </c>
      <c r="K281" t="s">
        <v>218</v>
      </c>
      <c r="L281">
        <v>0.46700000000000003</v>
      </c>
      <c r="M281">
        <v>10</v>
      </c>
      <c r="N281">
        <f t="shared" si="29"/>
        <v>-0.45</v>
      </c>
      <c r="O281">
        <f t="shared" si="27"/>
        <v>-1</v>
      </c>
      <c r="P281">
        <f t="shared" si="28"/>
        <v>0.55000000000000004</v>
      </c>
      <c r="Q281">
        <v>14.431829870129871</v>
      </c>
      <c r="R281">
        <v>16.602944480519479</v>
      </c>
      <c r="S281">
        <f t="shared" si="31"/>
        <v>0.31263383297644531</v>
      </c>
      <c r="T281">
        <f t="shared" si="32"/>
        <v>2.8440435798247978E-5</v>
      </c>
      <c r="U281">
        <f t="shared" si="33"/>
        <v>4.1044753087266603E-6</v>
      </c>
    </row>
    <row r="282" spans="1:21" x14ac:dyDescent="0.35">
      <c r="A282" s="2">
        <v>44408</v>
      </c>
      <c r="B282" t="s">
        <v>56</v>
      </c>
      <c r="C282" t="s">
        <v>155</v>
      </c>
      <c r="D282" t="s">
        <v>25</v>
      </c>
      <c r="E282" t="s">
        <v>57</v>
      </c>
      <c r="F282" t="s">
        <v>102</v>
      </c>
      <c r="G282" t="str">
        <f t="shared" si="30"/>
        <v>SguL1B9</v>
      </c>
      <c r="H282" t="s">
        <v>342</v>
      </c>
      <c r="I282">
        <v>0.625</v>
      </c>
      <c r="J282">
        <v>2.5</v>
      </c>
      <c r="K282" t="s">
        <v>220</v>
      </c>
      <c r="L282">
        <v>0.46700000000000003</v>
      </c>
      <c r="M282">
        <v>10</v>
      </c>
      <c r="N282">
        <f t="shared" si="29"/>
        <v>-0.25</v>
      </c>
      <c r="O282">
        <f t="shared" si="27"/>
        <v>-1</v>
      </c>
      <c r="P282">
        <f t="shared" si="28"/>
        <v>0.75</v>
      </c>
      <c r="Q282">
        <v>14.431829870129871</v>
      </c>
      <c r="R282">
        <v>16.602944480519479</v>
      </c>
      <c r="S282">
        <f t="shared" si="31"/>
        <v>0.3383297644539614</v>
      </c>
      <c r="T282">
        <f t="shared" si="32"/>
        <v>3.1344746039180353E-5</v>
      </c>
      <c r="U282">
        <f t="shared" si="33"/>
        <v>4.5236204215987791E-6</v>
      </c>
    </row>
    <row r="283" spans="1:21" x14ac:dyDescent="0.35">
      <c r="A283" s="2">
        <v>44400</v>
      </c>
      <c r="B283" t="s">
        <v>56</v>
      </c>
      <c r="C283" t="s">
        <v>155</v>
      </c>
      <c r="D283" t="s">
        <v>25</v>
      </c>
      <c r="E283" t="s">
        <v>57</v>
      </c>
      <c r="F283" t="s">
        <v>119</v>
      </c>
      <c r="G283" t="str">
        <f t="shared" si="30"/>
        <v>SguL1I7</v>
      </c>
      <c r="H283" t="s">
        <v>312</v>
      </c>
      <c r="I283">
        <v>0.65400000000000003</v>
      </c>
      <c r="J283">
        <v>3</v>
      </c>
      <c r="K283" t="s">
        <v>298</v>
      </c>
      <c r="L283">
        <v>0.43099999999999999</v>
      </c>
      <c r="M283">
        <v>9.5</v>
      </c>
      <c r="N283">
        <f t="shared" si="29"/>
        <v>-0.3</v>
      </c>
      <c r="O283">
        <f t="shared" si="27"/>
        <v>-0.95</v>
      </c>
      <c r="P283">
        <f t="shared" si="28"/>
        <v>0.64999999999999991</v>
      </c>
      <c r="Q283">
        <v>12.0760012987013</v>
      </c>
      <c r="R283">
        <v>13.682629870129871</v>
      </c>
      <c r="S283">
        <f t="shared" si="31"/>
        <v>0.51740139211136904</v>
      </c>
      <c r="T283">
        <f t="shared" si="32"/>
        <v>5.2877233883474161E-5</v>
      </c>
      <c r="U283">
        <f t="shared" si="33"/>
        <v>6.3854554504856634E-6</v>
      </c>
    </row>
    <row r="284" spans="1:21" x14ac:dyDescent="0.35">
      <c r="A284" s="2">
        <v>44408</v>
      </c>
      <c r="B284" t="s">
        <v>56</v>
      </c>
      <c r="C284" t="s">
        <v>155</v>
      </c>
      <c r="D284" t="s">
        <v>25</v>
      </c>
      <c r="E284" t="s">
        <v>57</v>
      </c>
      <c r="F284" t="s">
        <v>119</v>
      </c>
      <c r="G284" t="str">
        <f t="shared" si="30"/>
        <v>SguL1I7</v>
      </c>
      <c r="H284" t="s">
        <v>331</v>
      </c>
      <c r="I284">
        <v>0.65900000000000003</v>
      </c>
      <c r="J284">
        <v>4</v>
      </c>
      <c r="K284" t="s">
        <v>118</v>
      </c>
      <c r="L284">
        <v>0.44500000000000001</v>
      </c>
      <c r="M284">
        <v>10</v>
      </c>
      <c r="N284">
        <f t="shared" si="29"/>
        <v>-0.4</v>
      </c>
      <c r="O284">
        <f t="shared" si="27"/>
        <v>-1</v>
      </c>
      <c r="P284">
        <f t="shared" si="28"/>
        <v>0.6</v>
      </c>
      <c r="Q284">
        <v>12.0760012987013</v>
      </c>
      <c r="R284">
        <v>13.682629870129871</v>
      </c>
      <c r="S284">
        <f t="shared" si="31"/>
        <v>0.48089887640449441</v>
      </c>
      <c r="T284">
        <f t="shared" si="32"/>
        <v>4.832313957948485E-5</v>
      </c>
      <c r="U284">
        <f t="shared" si="33"/>
        <v>5.8355029631918319E-6</v>
      </c>
    </row>
    <row r="285" spans="1:21" x14ac:dyDescent="0.35">
      <c r="A285" s="2">
        <v>44400</v>
      </c>
      <c r="B285" t="s">
        <v>56</v>
      </c>
      <c r="C285" t="s">
        <v>155</v>
      </c>
      <c r="D285" t="s">
        <v>25</v>
      </c>
      <c r="E285" t="s">
        <v>67</v>
      </c>
      <c r="F285" t="s">
        <v>328</v>
      </c>
      <c r="G285" t="str">
        <f t="shared" si="30"/>
        <v>SguL6C3</v>
      </c>
      <c r="H285" t="s">
        <v>332</v>
      </c>
      <c r="I285">
        <v>0.64300000000000002</v>
      </c>
      <c r="J285">
        <v>6.5</v>
      </c>
      <c r="K285" t="s">
        <v>301</v>
      </c>
      <c r="L285">
        <v>0.376</v>
      </c>
      <c r="M285">
        <v>9.5</v>
      </c>
      <c r="N285">
        <f t="shared" si="29"/>
        <v>-0.65</v>
      </c>
      <c r="O285">
        <f t="shared" si="27"/>
        <v>-0.95</v>
      </c>
      <c r="P285">
        <f t="shared" si="28"/>
        <v>0.29999999999999993</v>
      </c>
      <c r="Q285">
        <v>18.888502922077919</v>
      </c>
      <c r="R285">
        <v>21.687508116883119</v>
      </c>
      <c r="S285">
        <f t="shared" si="31"/>
        <v>0.71010638297872342</v>
      </c>
      <c r="T285">
        <f t="shared" si="32"/>
        <v>7.8077533802853893E-5</v>
      </c>
      <c r="U285">
        <f t="shared" si="33"/>
        <v>1.4747677253838432E-5</v>
      </c>
    </row>
    <row r="286" spans="1:21" x14ac:dyDescent="0.35">
      <c r="A286" s="2">
        <v>44408</v>
      </c>
      <c r="B286" t="s">
        <v>56</v>
      </c>
      <c r="C286" t="s">
        <v>155</v>
      </c>
      <c r="D286" t="s">
        <v>25</v>
      </c>
      <c r="E286" t="s">
        <v>67</v>
      </c>
      <c r="F286" t="s">
        <v>328</v>
      </c>
      <c r="G286" t="str">
        <f t="shared" si="30"/>
        <v>SguL6C3</v>
      </c>
      <c r="H286" t="s">
        <v>343</v>
      </c>
      <c r="I286">
        <v>0.629</v>
      </c>
      <c r="J286">
        <v>3.5</v>
      </c>
      <c r="K286" t="s">
        <v>344</v>
      </c>
      <c r="L286">
        <v>0.52200000000000002</v>
      </c>
      <c r="M286">
        <v>11.5</v>
      </c>
      <c r="N286">
        <f t="shared" si="29"/>
        <v>-0.35</v>
      </c>
      <c r="O286">
        <f t="shared" si="27"/>
        <v>-1.1499999999999999</v>
      </c>
      <c r="P286">
        <f t="shared" si="28"/>
        <v>0.79999999999999993</v>
      </c>
      <c r="Q286">
        <v>18.888502922077919</v>
      </c>
      <c r="R286">
        <v>21.687508116883119</v>
      </c>
      <c r="S286">
        <f t="shared" si="31"/>
        <v>0.20498084291187735</v>
      </c>
      <c r="T286">
        <f t="shared" si="32"/>
        <v>1.6914766327958421E-5</v>
      </c>
      <c r="U286">
        <f t="shared" si="33"/>
        <v>3.1949461321190782E-6</v>
      </c>
    </row>
    <row r="287" spans="1:21" x14ac:dyDescent="0.35">
      <c r="A287" s="2">
        <v>44399</v>
      </c>
      <c r="B287" t="s">
        <v>56</v>
      </c>
      <c r="C287" t="s">
        <v>155</v>
      </c>
      <c r="D287" s="13" t="s">
        <v>25</v>
      </c>
      <c r="E287" t="s">
        <v>67</v>
      </c>
      <c r="F287" t="s">
        <v>73</v>
      </c>
      <c r="G287" t="str">
        <f t="shared" si="30"/>
        <v>SguL6D1</v>
      </c>
      <c r="H287" t="s">
        <v>269</v>
      </c>
      <c r="I287">
        <v>0.72899999999999998</v>
      </c>
      <c r="J287" t="s">
        <v>346</v>
      </c>
      <c r="L287">
        <v>0.56899999999999995</v>
      </c>
      <c r="M287">
        <v>10.5</v>
      </c>
      <c r="N287" t="e">
        <f t="shared" si="29"/>
        <v>#VALUE!</v>
      </c>
      <c r="O287">
        <f t="shared" si="27"/>
        <v>-1.05</v>
      </c>
      <c r="P287" t="e">
        <f t="shared" si="28"/>
        <v>#VALUE!</v>
      </c>
      <c r="Q287">
        <v>14.255944480519485</v>
      </c>
      <c r="R287">
        <v>17.094808116883119</v>
      </c>
      <c r="S287">
        <f t="shared" si="31"/>
        <v>0.28119507908611607</v>
      </c>
      <c r="T287">
        <f t="shared" si="32"/>
        <v>2.4961774762864233E-5</v>
      </c>
      <c r="U287">
        <f t="shared" si="33"/>
        <v>3.5585367515462498E-6</v>
      </c>
    </row>
    <row r="288" spans="1:21" x14ac:dyDescent="0.35">
      <c r="A288" s="2">
        <v>44408</v>
      </c>
      <c r="B288" t="s">
        <v>56</v>
      </c>
      <c r="C288" t="s">
        <v>155</v>
      </c>
      <c r="D288" t="s">
        <v>25</v>
      </c>
      <c r="E288" t="s">
        <v>67</v>
      </c>
      <c r="F288" t="s">
        <v>73</v>
      </c>
      <c r="G288" t="str">
        <f t="shared" si="30"/>
        <v>SguL6D1</v>
      </c>
      <c r="H288" t="s">
        <v>333</v>
      </c>
      <c r="I288">
        <v>0.77500000000000002</v>
      </c>
      <c r="J288">
        <v>5.5</v>
      </c>
      <c r="K288" t="s">
        <v>334</v>
      </c>
      <c r="L288">
        <v>0.44700000000000001</v>
      </c>
      <c r="M288">
        <v>13</v>
      </c>
      <c r="N288">
        <f t="shared" si="29"/>
        <v>-0.55000000000000004</v>
      </c>
      <c r="O288">
        <f t="shared" si="27"/>
        <v>-1.3</v>
      </c>
      <c r="P288">
        <f t="shared" si="28"/>
        <v>0.75</v>
      </c>
      <c r="Q288">
        <v>14.255944480519485</v>
      </c>
      <c r="R288">
        <v>17.094808116883119</v>
      </c>
      <c r="S288">
        <f t="shared" si="31"/>
        <v>0.73378076062639819</v>
      </c>
      <c r="T288">
        <f t="shared" si="32"/>
        <v>8.1294113971890693E-5</v>
      </c>
      <c r="U288">
        <f t="shared" si="33"/>
        <v>1.1589243753762971E-5</v>
      </c>
    </row>
    <row r="289" spans="1:21" x14ac:dyDescent="0.35">
      <c r="A289" s="2">
        <v>44399</v>
      </c>
      <c r="B289" t="s">
        <v>56</v>
      </c>
      <c r="C289" t="s">
        <v>155</v>
      </c>
      <c r="D289" t="s">
        <v>25</v>
      </c>
      <c r="E289" t="s">
        <v>77</v>
      </c>
      <c r="F289" t="s">
        <v>329</v>
      </c>
      <c r="G289" t="str">
        <f t="shared" si="30"/>
        <v>SguM3D6</v>
      </c>
      <c r="H289" t="s">
        <v>341</v>
      </c>
      <c r="I289">
        <v>0.60799999999999998</v>
      </c>
      <c r="J289">
        <v>20</v>
      </c>
      <c r="K289" t="s">
        <v>217</v>
      </c>
      <c r="L289">
        <v>0.49299999999999999</v>
      </c>
      <c r="M289">
        <v>10.5</v>
      </c>
      <c r="N289">
        <f t="shared" si="29"/>
        <v>-2</v>
      </c>
      <c r="O289">
        <f t="shared" ref="O289:O337" si="34">M289/-10</f>
        <v>-1.05</v>
      </c>
      <c r="P289">
        <f t="shared" si="28"/>
        <v>-0.95</v>
      </c>
      <c r="Q289">
        <v>22.930287012987019</v>
      </c>
      <c r="R289">
        <v>25.235073051948049</v>
      </c>
      <c r="S289">
        <f t="shared" si="31"/>
        <v>0.23326572008113589</v>
      </c>
      <c r="T289">
        <f t="shared" si="32"/>
        <v>1.9832225196558808E-5</v>
      </c>
      <c r="U289">
        <f t="shared" si="33"/>
        <v>4.5475861586328635E-6</v>
      </c>
    </row>
    <row r="290" spans="1:21" x14ac:dyDescent="0.35">
      <c r="A290" s="2">
        <v>44408</v>
      </c>
      <c r="B290" t="s">
        <v>56</v>
      </c>
      <c r="C290" t="s">
        <v>155</v>
      </c>
      <c r="D290" t="s">
        <v>25</v>
      </c>
      <c r="E290" t="s">
        <v>77</v>
      </c>
      <c r="F290" t="s">
        <v>329</v>
      </c>
      <c r="G290" t="str">
        <f t="shared" si="30"/>
        <v>SguM3D6</v>
      </c>
      <c r="H290" t="s">
        <v>159</v>
      </c>
      <c r="I290">
        <v>0.59099999999999997</v>
      </c>
      <c r="J290">
        <v>5</v>
      </c>
      <c r="K290" t="s">
        <v>170</v>
      </c>
      <c r="L290">
        <v>0.48399999999999999</v>
      </c>
      <c r="M290">
        <v>12</v>
      </c>
      <c r="N290">
        <f t="shared" si="29"/>
        <v>-0.5</v>
      </c>
      <c r="O290">
        <f t="shared" si="34"/>
        <v>-1.2</v>
      </c>
      <c r="P290">
        <f t="shared" si="28"/>
        <v>0.7</v>
      </c>
      <c r="Q290">
        <v>22.930287012987019</v>
      </c>
      <c r="R290">
        <v>25.235073051948049</v>
      </c>
      <c r="S290">
        <f t="shared" si="31"/>
        <v>0.22107438016528924</v>
      </c>
      <c r="T290">
        <f t="shared" si="32"/>
        <v>1.8564093688790884E-5</v>
      </c>
      <c r="U290">
        <f t="shared" si="33"/>
        <v>4.2567999641995592E-6</v>
      </c>
    </row>
    <row r="291" spans="1:21" x14ac:dyDescent="0.35">
      <c r="A291" s="2">
        <v>44399</v>
      </c>
      <c r="B291" t="s">
        <v>56</v>
      </c>
      <c r="C291" t="s">
        <v>155</v>
      </c>
      <c r="D291" t="s">
        <v>25</v>
      </c>
      <c r="E291" t="s">
        <v>77</v>
      </c>
      <c r="F291" t="s">
        <v>85</v>
      </c>
      <c r="G291" t="str">
        <f t="shared" si="30"/>
        <v>SguM3H10</v>
      </c>
      <c r="H291" t="s">
        <v>125</v>
      </c>
      <c r="I291">
        <v>0.63200000000000001</v>
      </c>
      <c r="J291">
        <v>6.5</v>
      </c>
      <c r="K291" t="s">
        <v>319</v>
      </c>
      <c r="L291">
        <v>0.46200000000000002</v>
      </c>
      <c r="M291">
        <v>15</v>
      </c>
      <c r="N291">
        <f t="shared" si="29"/>
        <v>-0.65</v>
      </c>
      <c r="O291">
        <f t="shared" si="34"/>
        <v>-1.5</v>
      </c>
      <c r="P291">
        <f t="shared" si="28"/>
        <v>0.85</v>
      </c>
      <c r="Q291">
        <v>13.92304675324676</v>
      </c>
      <c r="R291">
        <v>16.66717532467532</v>
      </c>
      <c r="S291">
        <f t="shared" si="31"/>
        <v>0.36796536796536794</v>
      </c>
      <c r="T291">
        <f t="shared" si="32"/>
        <v>3.4758042643095308E-5</v>
      </c>
      <c r="U291">
        <f t="shared" si="33"/>
        <v>4.8393785277116054E-6</v>
      </c>
    </row>
    <row r="292" spans="1:21" x14ac:dyDescent="0.35">
      <c r="A292" s="2">
        <v>44408</v>
      </c>
      <c r="B292" t="s">
        <v>56</v>
      </c>
      <c r="C292" t="s">
        <v>155</v>
      </c>
      <c r="D292" t="s">
        <v>25</v>
      </c>
      <c r="E292" t="s">
        <v>77</v>
      </c>
      <c r="F292" t="s">
        <v>85</v>
      </c>
      <c r="G292" t="str">
        <f t="shared" si="30"/>
        <v>SguM3H10</v>
      </c>
      <c r="H292" t="s">
        <v>336</v>
      </c>
      <c r="I292">
        <v>0.59499999999999997</v>
      </c>
      <c r="J292">
        <v>12</v>
      </c>
      <c r="K292" t="s">
        <v>337</v>
      </c>
      <c r="L292">
        <v>0.48299999999999998</v>
      </c>
      <c r="M292">
        <v>10.5</v>
      </c>
      <c r="N292">
        <f t="shared" si="29"/>
        <v>-1.2</v>
      </c>
      <c r="O292">
        <f t="shared" si="34"/>
        <v>-1.05</v>
      </c>
      <c r="P292">
        <f t="shared" si="28"/>
        <v>-0.14999999999999991</v>
      </c>
      <c r="Q292">
        <v>13.92304675324676</v>
      </c>
      <c r="R292">
        <v>16.66717532467532</v>
      </c>
      <c r="S292">
        <f t="shared" si="31"/>
        <v>0.23188405797101447</v>
      </c>
      <c r="T292">
        <f t="shared" si="32"/>
        <v>1.9687720234340616E-5</v>
      </c>
      <c r="U292">
        <f t="shared" si="33"/>
        <v>2.7411304928756664E-6</v>
      </c>
    </row>
    <row r="293" spans="1:21" x14ac:dyDescent="0.35">
      <c r="A293" s="2">
        <v>44379</v>
      </c>
      <c r="B293" t="s">
        <v>56</v>
      </c>
      <c r="C293" t="s">
        <v>19</v>
      </c>
      <c r="D293" t="s">
        <v>39</v>
      </c>
      <c r="E293" t="s">
        <v>57</v>
      </c>
      <c r="F293" t="s">
        <v>108</v>
      </c>
      <c r="G293" t="str">
        <f t="shared" si="30"/>
        <v>BbrL1E5</v>
      </c>
      <c r="H293" t="s">
        <v>297</v>
      </c>
      <c r="I293">
        <v>0.69</v>
      </c>
      <c r="J293">
        <v>8</v>
      </c>
      <c r="K293" t="s">
        <v>176</v>
      </c>
      <c r="L293">
        <v>0.59699999999999998</v>
      </c>
      <c r="M293">
        <v>6.5</v>
      </c>
      <c r="N293">
        <f t="shared" si="29"/>
        <v>-0.8</v>
      </c>
      <c r="O293">
        <f t="shared" si="34"/>
        <v>-0.65</v>
      </c>
      <c r="P293">
        <f t="shared" si="28"/>
        <v>-0.15000000000000002</v>
      </c>
      <c r="Q293">
        <v>20.363636363636363</v>
      </c>
      <c r="R293">
        <v>20.875909090909087</v>
      </c>
      <c r="S293">
        <f t="shared" si="31"/>
        <v>0.15577889447236176</v>
      </c>
      <c r="T293">
        <f t="shared" si="32"/>
        <v>1.2064937304630473E-5</v>
      </c>
      <c r="U293">
        <f t="shared" si="33"/>
        <v>2.4568599602156598E-6</v>
      </c>
    </row>
    <row r="294" spans="1:21" x14ac:dyDescent="0.35">
      <c r="A294" s="2">
        <v>44379</v>
      </c>
      <c r="B294" t="s">
        <v>56</v>
      </c>
      <c r="C294" t="s">
        <v>19</v>
      </c>
      <c r="D294" t="s">
        <v>39</v>
      </c>
      <c r="E294" t="s">
        <v>57</v>
      </c>
      <c r="F294" t="s">
        <v>61</v>
      </c>
      <c r="G294" t="str">
        <f t="shared" si="30"/>
        <v>BbrL1E6</v>
      </c>
      <c r="H294" t="s">
        <v>297</v>
      </c>
      <c r="I294">
        <v>0.77100000000000002</v>
      </c>
      <c r="J294">
        <v>5.5</v>
      </c>
      <c r="K294" t="s">
        <v>176</v>
      </c>
      <c r="L294">
        <v>0.65800000000000003</v>
      </c>
      <c r="M294">
        <v>13</v>
      </c>
      <c r="N294">
        <f t="shared" si="29"/>
        <v>-0.55000000000000004</v>
      </c>
      <c r="O294">
        <f t="shared" si="34"/>
        <v>-1.3</v>
      </c>
      <c r="P294">
        <f t="shared" si="28"/>
        <v>0.75</v>
      </c>
      <c r="Q294">
        <v>18.378181818181815</v>
      </c>
      <c r="R294">
        <v>18.378181818181815</v>
      </c>
      <c r="S294">
        <f t="shared" si="31"/>
        <v>0.17173252279635257</v>
      </c>
      <c r="T294">
        <f t="shared" si="32"/>
        <v>1.3603493401098285E-5</v>
      </c>
      <c r="U294">
        <f t="shared" si="33"/>
        <v>2.5000747508782081E-6</v>
      </c>
    </row>
    <row r="295" spans="1:21" x14ac:dyDescent="0.35">
      <c r="A295" s="2">
        <v>44378</v>
      </c>
      <c r="B295" t="s">
        <v>56</v>
      </c>
      <c r="C295" t="s">
        <v>19</v>
      </c>
      <c r="D295" t="s">
        <v>39</v>
      </c>
      <c r="E295" t="s">
        <v>67</v>
      </c>
      <c r="F295" t="s">
        <v>321</v>
      </c>
      <c r="G295" t="str">
        <f t="shared" si="30"/>
        <v>BbrL6H2</v>
      </c>
      <c r="H295" t="s">
        <v>345</v>
      </c>
      <c r="I295">
        <v>0.72</v>
      </c>
      <c r="J295">
        <v>9.5</v>
      </c>
      <c r="K295" t="s">
        <v>163</v>
      </c>
      <c r="L295">
        <v>0.7</v>
      </c>
      <c r="M295">
        <v>10.5</v>
      </c>
      <c r="N295">
        <f t="shared" si="29"/>
        <v>-0.95</v>
      </c>
      <c r="O295">
        <f t="shared" si="34"/>
        <v>-1.05</v>
      </c>
      <c r="P295">
        <f t="shared" si="28"/>
        <v>0.10000000000000009</v>
      </c>
      <c r="Q295">
        <v>16.039545454545451</v>
      </c>
      <c r="R295">
        <v>17.89772727272727</v>
      </c>
      <c r="S295">
        <f t="shared" si="31"/>
        <v>2.8571428571428598E-2</v>
      </c>
      <c r="T295">
        <f t="shared" si="32"/>
        <v>1.495544013706474E-6</v>
      </c>
      <c r="U295">
        <f t="shared" si="33"/>
        <v>2.3987846187118332E-7</v>
      </c>
    </row>
    <row r="296" spans="1:21" x14ac:dyDescent="0.35">
      <c r="A296" s="2">
        <v>44378</v>
      </c>
      <c r="B296" t="s">
        <v>56</v>
      </c>
      <c r="C296" t="s">
        <v>19</v>
      </c>
      <c r="D296" t="s">
        <v>39</v>
      </c>
      <c r="E296" t="s">
        <v>67</v>
      </c>
      <c r="F296" t="s">
        <v>71</v>
      </c>
      <c r="G296" t="str">
        <f t="shared" si="30"/>
        <v>BbrL6J4</v>
      </c>
      <c r="H296" t="s">
        <v>347</v>
      </c>
      <c r="I296">
        <v>0.62</v>
      </c>
      <c r="J296">
        <v>4.5</v>
      </c>
      <c r="K296" t="s">
        <v>163</v>
      </c>
      <c r="L296">
        <v>0.48</v>
      </c>
      <c r="M296">
        <v>12</v>
      </c>
      <c r="N296">
        <f t="shared" si="29"/>
        <v>-0.45</v>
      </c>
      <c r="O296">
        <f t="shared" si="34"/>
        <v>-1.2</v>
      </c>
      <c r="P296">
        <f t="shared" si="28"/>
        <v>0.75</v>
      </c>
      <c r="Q296">
        <v>13.44318181818182</v>
      </c>
      <c r="R296">
        <v>14.712727272727271</v>
      </c>
      <c r="S296">
        <f t="shared" si="31"/>
        <v>0.29166666666666669</v>
      </c>
      <c r="T296">
        <f t="shared" si="32"/>
        <v>2.6110946210365644E-5</v>
      </c>
      <c r="U296">
        <f t="shared" si="33"/>
        <v>3.5101419735071095E-6</v>
      </c>
    </row>
    <row r="297" spans="1:21" x14ac:dyDescent="0.35">
      <c r="A297" s="2">
        <v>44378</v>
      </c>
      <c r="B297" t="s">
        <v>56</v>
      </c>
      <c r="C297" t="s">
        <v>19</v>
      </c>
      <c r="D297" t="s">
        <v>39</v>
      </c>
      <c r="E297" t="s">
        <v>77</v>
      </c>
      <c r="F297" t="s">
        <v>136</v>
      </c>
      <c r="G297" t="str">
        <f t="shared" si="30"/>
        <v>BbrM3D7</v>
      </c>
      <c r="H297" t="s">
        <v>276</v>
      </c>
      <c r="I297">
        <v>0.6</v>
      </c>
      <c r="J297">
        <v>4.5</v>
      </c>
      <c r="K297" t="s">
        <v>163</v>
      </c>
      <c r="L297">
        <v>0.48</v>
      </c>
      <c r="M297">
        <v>8.5</v>
      </c>
      <c r="N297">
        <f t="shared" si="29"/>
        <v>-0.45</v>
      </c>
      <c r="O297">
        <f t="shared" si="34"/>
        <v>-0.85</v>
      </c>
      <c r="P297">
        <f t="shared" si="28"/>
        <v>0.39999999999999997</v>
      </c>
      <c r="Q297">
        <v>19.358181818181819</v>
      </c>
      <c r="R297">
        <v>19.857727272727271</v>
      </c>
      <c r="S297">
        <f t="shared" si="31"/>
        <v>0.25</v>
      </c>
      <c r="T297">
        <f t="shared" si="32"/>
        <v>2.1597879413570424E-5</v>
      </c>
      <c r="U297">
        <f t="shared" si="33"/>
        <v>4.1809567657506237E-6</v>
      </c>
    </row>
    <row r="298" spans="1:21" x14ac:dyDescent="0.35">
      <c r="A298" s="2">
        <v>44378</v>
      </c>
      <c r="B298" t="s">
        <v>56</v>
      </c>
      <c r="C298" t="s">
        <v>19</v>
      </c>
      <c r="D298" t="s">
        <v>39</v>
      </c>
      <c r="E298" t="s">
        <v>77</v>
      </c>
      <c r="F298" t="s">
        <v>321</v>
      </c>
      <c r="G298" t="str">
        <f t="shared" si="30"/>
        <v>BbrM3H2</v>
      </c>
      <c r="H298" t="s">
        <v>276</v>
      </c>
      <c r="I298">
        <v>0.74</v>
      </c>
      <c r="J298">
        <v>4</v>
      </c>
      <c r="K298" t="s">
        <v>80</v>
      </c>
      <c r="L298">
        <v>0.7</v>
      </c>
      <c r="M298">
        <v>14</v>
      </c>
      <c r="N298">
        <f t="shared" si="29"/>
        <v>-0.4</v>
      </c>
      <c r="O298">
        <f t="shared" si="34"/>
        <v>-1.4</v>
      </c>
      <c r="P298">
        <f t="shared" si="28"/>
        <v>0.99999999999999989</v>
      </c>
      <c r="Q298">
        <v>16.039545454545451</v>
      </c>
      <c r="R298">
        <v>16.955909090909092</v>
      </c>
      <c r="S298">
        <f t="shared" si="31"/>
        <v>5.7142857142857197E-2</v>
      </c>
      <c r="T298">
        <f t="shared" si="32"/>
        <v>3.5104850144523717E-6</v>
      </c>
      <c r="U298">
        <f t="shared" si="33"/>
        <v>5.6306583956809464E-7</v>
      </c>
    </row>
    <row r="299" spans="1:21" x14ac:dyDescent="0.35">
      <c r="A299" s="2">
        <v>44379</v>
      </c>
      <c r="B299" t="s">
        <v>56</v>
      </c>
      <c r="C299" t="s">
        <v>19</v>
      </c>
      <c r="D299" t="s">
        <v>28</v>
      </c>
      <c r="E299" t="s">
        <v>57</v>
      </c>
      <c r="F299" t="s">
        <v>64</v>
      </c>
      <c r="G299" t="str">
        <f t="shared" si="30"/>
        <v>DtoL1A2</v>
      </c>
      <c r="H299" t="s">
        <v>255</v>
      </c>
      <c r="I299">
        <v>0.56799999999999995</v>
      </c>
      <c r="J299">
        <v>7</v>
      </c>
      <c r="K299" t="s">
        <v>176</v>
      </c>
      <c r="L299">
        <v>0.47</v>
      </c>
      <c r="M299">
        <v>8</v>
      </c>
      <c r="N299">
        <f t="shared" si="29"/>
        <v>-0.7</v>
      </c>
      <c r="O299">
        <f t="shared" si="34"/>
        <v>-0.8</v>
      </c>
      <c r="P299">
        <f t="shared" si="28"/>
        <v>0.10000000000000009</v>
      </c>
      <c r="Q299">
        <v>18.620795454545455</v>
      </c>
      <c r="R299">
        <v>18.137159090909091</v>
      </c>
      <c r="S299">
        <f t="shared" si="31"/>
        <v>0.20851063829787231</v>
      </c>
      <c r="T299">
        <f t="shared" si="32"/>
        <v>1.7274035088990931E-5</v>
      </c>
      <c r="U299">
        <f t="shared" si="33"/>
        <v>3.2165627406674105E-6</v>
      </c>
    </row>
    <row r="300" spans="1:21" x14ac:dyDescent="0.35">
      <c r="A300" s="2">
        <v>44379</v>
      </c>
      <c r="B300" t="s">
        <v>56</v>
      </c>
      <c r="C300" t="s">
        <v>19</v>
      </c>
      <c r="D300" t="s">
        <v>28</v>
      </c>
      <c r="E300" t="s">
        <v>57</v>
      </c>
      <c r="F300" t="s">
        <v>73</v>
      </c>
      <c r="G300" t="str">
        <f t="shared" si="30"/>
        <v>DtoL1D1</v>
      </c>
      <c r="H300" t="s">
        <v>279</v>
      </c>
      <c r="I300">
        <v>0.58699999999999997</v>
      </c>
      <c r="J300">
        <v>4.5</v>
      </c>
      <c r="K300" t="s">
        <v>200</v>
      </c>
      <c r="L300">
        <v>0.4</v>
      </c>
      <c r="M300">
        <v>14.5</v>
      </c>
      <c r="N300">
        <f t="shared" si="29"/>
        <v>-0.45</v>
      </c>
      <c r="O300">
        <f t="shared" si="34"/>
        <v>-1.45</v>
      </c>
      <c r="P300">
        <f t="shared" si="28"/>
        <v>1</v>
      </c>
      <c r="Q300">
        <v>9.4507954545454549</v>
      </c>
      <c r="R300">
        <v>9.625</v>
      </c>
      <c r="S300">
        <f t="shared" si="31"/>
        <v>0.46749999999999986</v>
      </c>
      <c r="T300">
        <f t="shared" si="32"/>
        <v>4.6671109966176641E-5</v>
      </c>
      <c r="U300">
        <f t="shared" si="33"/>
        <v>4.4107911392693331E-6</v>
      </c>
    </row>
    <row r="301" spans="1:21" x14ac:dyDescent="0.35">
      <c r="A301" s="2">
        <v>44378</v>
      </c>
      <c r="B301" t="s">
        <v>56</v>
      </c>
      <c r="C301" t="s">
        <v>19</v>
      </c>
      <c r="D301" t="s">
        <v>28</v>
      </c>
      <c r="E301" t="s">
        <v>67</v>
      </c>
      <c r="F301" t="s">
        <v>54</v>
      </c>
      <c r="G301" t="str">
        <f t="shared" si="30"/>
        <v>DtoL6A6</v>
      </c>
      <c r="H301" t="s">
        <v>336</v>
      </c>
      <c r="I301">
        <v>0.63</v>
      </c>
      <c r="J301">
        <v>4.5</v>
      </c>
      <c r="K301" t="s">
        <v>80</v>
      </c>
      <c r="L301">
        <v>0.49</v>
      </c>
      <c r="M301">
        <v>15.5</v>
      </c>
      <c r="N301">
        <f t="shared" si="29"/>
        <v>-0.45</v>
      </c>
      <c r="O301">
        <f t="shared" si="34"/>
        <v>-1.55</v>
      </c>
      <c r="P301">
        <f t="shared" si="28"/>
        <v>1.1000000000000001</v>
      </c>
      <c r="Q301">
        <v>6.7327272727272716</v>
      </c>
      <c r="R301">
        <v>7.9545454545454559</v>
      </c>
      <c r="S301">
        <f t="shared" si="31"/>
        <v>0.28571428571428575</v>
      </c>
      <c r="T301">
        <f t="shared" si="32"/>
        <v>2.5456529676096076E-5</v>
      </c>
      <c r="U301">
        <f t="shared" si="33"/>
        <v>1.7139187161924321E-6</v>
      </c>
    </row>
    <row r="302" spans="1:21" x14ac:dyDescent="0.35">
      <c r="A302" s="2">
        <v>44378</v>
      </c>
      <c r="B302" t="s">
        <v>56</v>
      </c>
      <c r="C302" t="s">
        <v>19</v>
      </c>
      <c r="D302" t="s">
        <v>28</v>
      </c>
      <c r="E302" t="s">
        <v>67</v>
      </c>
      <c r="F302" t="s">
        <v>35</v>
      </c>
      <c r="G302" t="str">
        <f t="shared" si="30"/>
        <v>DtoL6D4</v>
      </c>
      <c r="H302" t="s">
        <v>348</v>
      </c>
      <c r="I302">
        <v>0.52</v>
      </c>
      <c r="J302">
        <v>3</v>
      </c>
      <c r="K302" t="s">
        <v>80</v>
      </c>
      <c r="L302">
        <v>0.39</v>
      </c>
      <c r="M302">
        <v>8.5</v>
      </c>
      <c r="N302">
        <f t="shared" si="29"/>
        <v>-0.3</v>
      </c>
      <c r="O302">
        <f t="shared" si="34"/>
        <v>-0.85</v>
      </c>
      <c r="P302">
        <f t="shared" si="28"/>
        <v>0.55000000000000004</v>
      </c>
      <c r="Q302">
        <v>16.039545454545451</v>
      </c>
      <c r="R302">
        <v>17.423636363636362</v>
      </c>
      <c r="S302">
        <f t="shared" si="31"/>
        <v>0.33333333333333331</v>
      </c>
      <c r="T302">
        <f t="shared" si="32"/>
        <v>3.0775895371352022E-5</v>
      </c>
      <c r="U302">
        <f t="shared" si="33"/>
        <v>4.936313727131357E-6</v>
      </c>
    </row>
    <row r="303" spans="1:21" x14ac:dyDescent="0.35">
      <c r="A303" s="2">
        <v>44378</v>
      </c>
      <c r="B303" t="s">
        <v>56</v>
      </c>
      <c r="C303" t="s">
        <v>19</v>
      </c>
      <c r="D303" t="s">
        <v>28</v>
      </c>
      <c r="E303" t="s">
        <v>77</v>
      </c>
      <c r="F303" t="s">
        <v>79</v>
      </c>
      <c r="G303" t="str">
        <f t="shared" si="30"/>
        <v>DtoM3D2</v>
      </c>
      <c r="H303" t="s">
        <v>276</v>
      </c>
      <c r="I303">
        <v>0.68</v>
      </c>
      <c r="J303">
        <v>2.5</v>
      </c>
      <c r="K303" t="s">
        <v>298</v>
      </c>
      <c r="L303">
        <v>0.47</v>
      </c>
      <c r="M303">
        <v>17</v>
      </c>
      <c r="N303">
        <f t="shared" si="29"/>
        <v>-0.25</v>
      </c>
      <c r="O303">
        <f t="shared" si="34"/>
        <v>-1.7</v>
      </c>
      <c r="P303">
        <f t="shared" si="28"/>
        <v>1.45</v>
      </c>
      <c r="Q303">
        <v>9.1071590909090894</v>
      </c>
      <c r="R303">
        <v>10.337727272727273</v>
      </c>
      <c r="S303">
        <f t="shared" si="31"/>
        <v>0.44680851063829807</v>
      </c>
      <c r="T303">
        <f t="shared" si="32"/>
        <v>4.4141435253769167E-5</v>
      </c>
      <c r="U303">
        <f t="shared" si="33"/>
        <v>4.0200307335713881E-6</v>
      </c>
    </row>
    <row r="304" spans="1:21" x14ac:dyDescent="0.35">
      <c r="A304" s="2">
        <v>44379</v>
      </c>
      <c r="B304" t="s">
        <v>56</v>
      </c>
      <c r="C304" t="s">
        <v>19</v>
      </c>
      <c r="D304" t="s">
        <v>28</v>
      </c>
      <c r="E304" t="s">
        <v>77</v>
      </c>
      <c r="F304" t="s">
        <v>52</v>
      </c>
      <c r="G304" t="str">
        <f t="shared" si="30"/>
        <v>DtoM3F9</v>
      </c>
      <c r="H304" t="s">
        <v>349</v>
      </c>
      <c r="I304">
        <v>0.59599999999999997</v>
      </c>
      <c r="J304">
        <v>4.5</v>
      </c>
      <c r="K304" t="s">
        <v>200</v>
      </c>
      <c r="L304">
        <v>0.46400000000000002</v>
      </c>
      <c r="M304">
        <v>8.5</v>
      </c>
      <c r="N304">
        <f t="shared" si="29"/>
        <v>-0.45</v>
      </c>
      <c r="O304">
        <f t="shared" si="34"/>
        <v>-0.85</v>
      </c>
      <c r="P304">
        <f t="shared" si="28"/>
        <v>0.39999999999999997</v>
      </c>
      <c r="Q304">
        <v>6.3007954545454554</v>
      </c>
      <c r="R304">
        <v>7.6395454545454564</v>
      </c>
      <c r="S304">
        <f t="shared" si="31"/>
        <v>0.28448275862068956</v>
      </c>
      <c r="T304">
        <f t="shared" si="32"/>
        <v>2.5321523771769907E-5</v>
      </c>
      <c r="U304">
        <f t="shared" si="33"/>
        <v>1.5954574188333251E-6</v>
      </c>
    </row>
    <row r="305" spans="1:21" x14ac:dyDescent="0.35">
      <c r="A305" s="14">
        <v>44379</v>
      </c>
      <c r="B305" s="13" t="s">
        <v>56</v>
      </c>
      <c r="C305" t="s">
        <v>19</v>
      </c>
      <c r="D305" s="13" t="s">
        <v>30</v>
      </c>
      <c r="E305" s="13" t="s">
        <v>57</v>
      </c>
      <c r="F305" s="13" t="s">
        <v>107</v>
      </c>
      <c r="G305" t="str">
        <f t="shared" si="30"/>
        <v>FthL1B8</v>
      </c>
      <c r="H305" t="s">
        <v>255</v>
      </c>
      <c r="I305">
        <v>0.96799999999999997</v>
      </c>
      <c r="J305">
        <v>5</v>
      </c>
      <c r="K305" t="s">
        <v>200</v>
      </c>
      <c r="L305">
        <v>0.97899999999999998</v>
      </c>
      <c r="M305">
        <v>16.5</v>
      </c>
      <c r="N305">
        <f t="shared" si="29"/>
        <v>-0.5</v>
      </c>
      <c r="O305">
        <f t="shared" si="34"/>
        <v>-1.65</v>
      </c>
      <c r="P305">
        <f t="shared" si="28"/>
        <v>1.1499999999999999</v>
      </c>
      <c r="Q305">
        <v>7.330909090909091</v>
      </c>
      <c r="R305">
        <v>7.4844318181818181</v>
      </c>
      <c r="S305">
        <f t="shared" si="31"/>
        <v>-1.1235955056179785E-2</v>
      </c>
      <c r="T305" t="e">
        <f t="shared" si="32"/>
        <v>#NUM!</v>
      </c>
      <c r="U305" t="e">
        <f t="shared" si="33"/>
        <v>#NUM!</v>
      </c>
    </row>
    <row r="306" spans="1:21" x14ac:dyDescent="0.35">
      <c r="A306" s="2">
        <v>44379</v>
      </c>
      <c r="B306" t="s">
        <v>56</v>
      </c>
      <c r="C306" t="s">
        <v>19</v>
      </c>
      <c r="D306" t="s">
        <v>30</v>
      </c>
      <c r="E306" t="s">
        <v>57</v>
      </c>
      <c r="F306" t="s">
        <v>62</v>
      </c>
      <c r="G306" t="str">
        <f t="shared" si="30"/>
        <v>FthL1F5</v>
      </c>
      <c r="H306" t="s">
        <v>297</v>
      </c>
      <c r="I306">
        <v>0.70799999999999996</v>
      </c>
      <c r="J306">
        <v>4.5</v>
      </c>
      <c r="K306" t="s">
        <v>149</v>
      </c>
      <c r="L306">
        <v>0.52</v>
      </c>
      <c r="M306">
        <v>9.5</v>
      </c>
      <c r="N306">
        <f t="shared" si="29"/>
        <v>-0.45</v>
      </c>
      <c r="O306">
        <f t="shared" si="34"/>
        <v>-0.95</v>
      </c>
      <c r="P306">
        <f t="shared" si="28"/>
        <v>0.49999999999999994</v>
      </c>
      <c r="Q306">
        <v>13.44318181818182</v>
      </c>
      <c r="R306">
        <v>13.44318181818182</v>
      </c>
      <c r="S306">
        <f t="shared" si="31"/>
        <v>0.36153846153846142</v>
      </c>
      <c r="T306">
        <f t="shared" si="32"/>
        <v>3.4012233961946332E-5</v>
      </c>
      <c r="U306">
        <f t="shared" si="33"/>
        <v>4.5723264519298319E-6</v>
      </c>
    </row>
    <row r="307" spans="1:21" x14ac:dyDescent="0.35">
      <c r="A307" s="2">
        <v>44378</v>
      </c>
      <c r="B307" t="s">
        <v>56</v>
      </c>
      <c r="C307" t="s">
        <v>19</v>
      </c>
      <c r="D307" t="s">
        <v>30</v>
      </c>
      <c r="E307" t="s">
        <v>67</v>
      </c>
      <c r="F307" t="s">
        <v>113</v>
      </c>
      <c r="G307" t="str">
        <f t="shared" si="30"/>
        <v>FthL6A10</v>
      </c>
      <c r="H307" t="s">
        <v>345</v>
      </c>
      <c r="I307">
        <v>0.54</v>
      </c>
      <c r="J307">
        <v>3</v>
      </c>
      <c r="K307" t="s">
        <v>298</v>
      </c>
      <c r="L307">
        <v>0.38</v>
      </c>
      <c r="M307">
        <v>11.5</v>
      </c>
      <c r="N307">
        <f t="shared" si="29"/>
        <v>-0.3</v>
      </c>
      <c r="O307">
        <f t="shared" si="34"/>
        <v>-1.1499999999999999</v>
      </c>
      <c r="P307">
        <f t="shared" si="28"/>
        <v>0.84999999999999987</v>
      </c>
      <c r="Q307">
        <v>17.423636363636362</v>
      </c>
      <c r="R307">
        <v>19.607159090909089</v>
      </c>
      <c r="S307">
        <f t="shared" si="31"/>
        <v>0.42105263157894746</v>
      </c>
      <c r="T307">
        <f t="shared" si="32"/>
        <v>4.103033403116144E-5</v>
      </c>
      <c r="U307">
        <f t="shared" si="33"/>
        <v>7.1489762003749101E-6</v>
      </c>
    </row>
    <row r="308" spans="1:21" x14ac:dyDescent="0.35">
      <c r="A308" s="2">
        <v>44378</v>
      </c>
      <c r="B308" t="s">
        <v>56</v>
      </c>
      <c r="C308" t="s">
        <v>19</v>
      </c>
      <c r="D308" t="s">
        <v>30</v>
      </c>
      <c r="E308" t="s">
        <v>67</v>
      </c>
      <c r="F308" t="s">
        <v>68</v>
      </c>
      <c r="G308" t="str">
        <f t="shared" si="30"/>
        <v>FthL6G6</v>
      </c>
      <c r="H308" t="s">
        <v>347</v>
      </c>
      <c r="I308">
        <v>0.6</v>
      </c>
      <c r="J308">
        <v>3.5</v>
      </c>
      <c r="K308" t="s">
        <v>298</v>
      </c>
      <c r="L308">
        <v>0.37</v>
      </c>
      <c r="M308">
        <v>9.5</v>
      </c>
      <c r="N308">
        <f t="shared" si="29"/>
        <v>-0.35</v>
      </c>
      <c r="O308">
        <f t="shared" si="34"/>
        <v>-0.95</v>
      </c>
      <c r="P308">
        <f t="shared" si="28"/>
        <v>0.6</v>
      </c>
      <c r="Q308">
        <v>14.283181818181818</v>
      </c>
      <c r="R308">
        <v>16.955909090909092</v>
      </c>
      <c r="S308">
        <f t="shared" si="31"/>
        <v>0.6216216216216216</v>
      </c>
      <c r="T308">
        <f t="shared" si="32"/>
        <v>6.6279253021776471E-5</v>
      </c>
      <c r="U308">
        <f t="shared" si="33"/>
        <v>9.4667862168330998E-6</v>
      </c>
    </row>
    <row r="309" spans="1:21" x14ac:dyDescent="0.35">
      <c r="A309" s="2">
        <v>44378</v>
      </c>
      <c r="B309" t="s">
        <v>56</v>
      </c>
      <c r="C309" t="s">
        <v>19</v>
      </c>
      <c r="D309" t="s">
        <v>30</v>
      </c>
      <c r="E309" t="s">
        <v>77</v>
      </c>
      <c r="F309" t="s">
        <v>110</v>
      </c>
      <c r="G309" t="str">
        <f t="shared" si="30"/>
        <v>FthM3A7</v>
      </c>
      <c r="H309" t="s">
        <v>215</v>
      </c>
      <c r="I309">
        <v>0.67</v>
      </c>
      <c r="J309">
        <v>4</v>
      </c>
      <c r="K309" t="s">
        <v>24</v>
      </c>
      <c r="L309">
        <v>0.66</v>
      </c>
      <c r="M309">
        <v>10.5</v>
      </c>
      <c r="N309">
        <f t="shared" si="29"/>
        <v>-0.4</v>
      </c>
      <c r="O309">
        <f t="shared" si="34"/>
        <v>-1.05</v>
      </c>
      <c r="P309">
        <f t="shared" si="28"/>
        <v>0.65</v>
      </c>
      <c r="Q309" s="4">
        <v>8.6036363636363635</v>
      </c>
      <c r="R309" s="4">
        <v>9.9781818181818167</v>
      </c>
      <c r="S309">
        <f t="shared" si="31"/>
        <v>1.5151515151515164E-2</v>
      </c>
      <c r="T309">
        <f t="shared" si="32"/>
        <v>6.8499653829063198E-7</v>
      </c>
      <c r="U309">
        <f t="shared" si="33"/>
        <v>5.89346112580231E-8</v>
      </c>
    </row>
    <row r="310" spans="1:21" x14ac:dyDescent="0.35">
      <c r="A310" s="2">
        <v>44378</v>
      </c>
      <c r="B310" t="s">
        <v>56</v>
      </c>
      <c r="C310" t="s">
        <v>19</v>
      </c>
      <c r="D310" t="s">
        <v>30</v>
      </c>
      <c r="E310" t="s">
        <v>77</v>
      </c>
      <c r="F310" t="s">
        <v>93</v>
      </c>
      <c r="G310" t="str">
        <f t="shared" si="30"/>
        <v>FthM3H9</v>
      </c>
      <c r="H310" t="s">
        <v>215</v>
      </c>
      <c r="I310">
        <v>0.68</v>
      </c>
      <c r="J310">
        <v>8</v>
      </c>
      <c r="K310" t="s">
        <v>24</v>
      </c>
      <c r="L310">
        <v>0.53</v>
      </c>
      <c r="M310">
        <v>5.5</v>
      </c>
      <c r="N310">
        <f t="shared" si="29"/>
        <v>-0.8</v>
      </c>
      <c r="O310">
        <f t="shared" si="34"/>
        <v>-0.55000000000000004</v>
      </c>
      <c r="P310">
        <f t="shared" si="28"/>
        <v>-0.25</v>
      </c>
      <c r="Q310">
        <v>9.2781818181818192</v>
      </c>
      <c r="R310">
        <v>8.9377272727272725</v>
      </c>
      <c r="S310">
        <f t="shared" si="31"/>
        <v>0.28301886792452835</v>
      </c>
      <c r="T310">
        <f t="shared" si="32"/>
        <v>2.516122062306471E-5</v>
      </c>
      <c r="U310">
        <f t="shared" si="33"/>
        <v>2.3345037970818043E-6</v>
      </c>
    </row>
    <row r="311" spans="1:21" x14ac:dyDescent="0.35">
      <c r="A311" s="2">
        <v>44379</v>
      </c>
      <c r="B311" t="s">
        <v>56</v>
      </c>
      <c r="C311" t="s">
        <v>19</v>
      </c>
      <c r="D311" t="s">
        <v>37</v>
      </c>
      <c r="E311" t="s">
        <v>57</v>
      </c>
      <c r="F311" t="s">
        <v>38</v>
      </c>
      <c r="G311" t="str">
        <f t="shared" si="30"/>
        <v>PfaL1A5</v>
      </c>
      <c r="H311" t="s">
        <v>350</v>
      </c>
      <c r="I311">
        <v>0.66200000000000003</v>
      </c>
      <c r="J311">
        <v>3</v>
      </c>
      <c r="K311" t="s">
        <v>149</v>
      </c>
      <c r="L311">
        <v>0.46400000000000002</v>
      </c>
      <c r="M311">
        <v>4.5</v>
      </c>
      <c r="N311">
        <f t="shared" si="29"/>
        <v>-0.3</v>
      </c>
      <c r="O311">
        <f t="shared" si="34"/>
        <v>-0.45</v>
      </c>
      <c r="P311">
        <f t="shared" si="28"/>
        <v>0.15000000000000002</v>
      </c>
      <c r="Q311">
        <v>9.8007954545454545</v>
      </c>
      <c r="R311">
        <v>10.519886363636363</v>
      </c>
      <c r="S311">
        <f t="shared" si="31"/>
        <v>0.42672413793103448</v>
      </c>
      <c r="T311">
        <f t="shared" si="32"/>
        <v>4.1711727492841793E-5</v>
      </c>
      <c r="U311">
        <f t="shared" si="33"/>
        <v>4.0880810921308254E-6</v>
      </c>
    </row>
    <row r="312" spans="1:21" x14ac:dyDescent="0.35">
      <c r="A312" s="2">
        <v>44379</v>
      </c>
      <c r="B312" t="s">
        <v>56</v>
      </c>
      <c r="C312" t="s">
        <v>19</v>
      </c>
      <c r="D312" t="s">
        <v>37</v>
      </c>
      <c r="E312" t="s">
        <v>57</v>
      </c>
      <c r="F312" t="s">
        <v>172</v>
      </c>
      <c r="G312" t="str">
        <f t="shared" si="30"/>
        <v>PfaL1H6</v>
      </c>
      <c r="H312" t="s">
        <v>288</v>
      </c>
      <c r="I312">
        <v>0.65200000000000002</v>
      </c>
      <c r="J312">
        <v>3</v>
      </c>
      <c r="K312" t="s">
        <v>149</v>
      </c>
      <c r="L312">
        <v>0.748</v>
      </c>
      <c r="M312">
        <v>3.5</v>
      </c>
      <c r="N312">
        <f t="shared" si="29"/>
        <v>-0.3</v>
      </c>
      <c r="O312">
        <f t="shared" si="34"/>
        <v>-0.35</v>
      </c>
      <c r="P312">
        <f t="shared" si="28"/>
        <v>4.9999999999999989E-2</v>
      </c>
      <c r="Q312">
        <v>8.1144318181818171</v>
      </c>
      <c r="R312">
        <v>9.625</v>
      </c>
      <c r="S312">
        <f t="shared" si="31"/>
        <v>-0.12834224598930477</v>
      </c>
      <c r="T312" t="e">
        <f t="shared" si="32"/>
        <v>#NUM!</v>
      </c>
      <c r="U312" t="e">
        <f t="shared" si="33"/>
        <v>#NUM!</v>
      </c>
    </row>
    <row r="313" spans="1:21" x14ac:dyDescent="0.35">
      <c r="A313" s="2">
        <v>44378</v>
      </c>
      <c r="B313" t="s">
        <v>56</v>
      </c>
      <c r="C313" t="s">
        <v>19</v>
      </c>
      <c r="D313" t="s">
        <v>37</v>
      </c>
      <c r="E313" t="s">
        <v>67</v>
      </c>
      <c r="F313" t="s">
        <v>79</v>
      </c>
      <c r="G313" t="str">
        <f t="shared" si="30"/>
        <v>PfaL6D2</v>
      </c>
      <c r="H313" t="s">
        <v>348</v>
      </c>
      <c r="J313">
        <v>4.5</v>
      </c>
      <c r="K313" t="s">
        <v>24</v>
      </c>
      <c r="M313">
        <v>9</v>
      </c>
      <c r="N313">
        <f t="shared" si="29"/>
        <v>-0.45</v>
      </c>
      <c r="O313">
        <f t="shared" si="34"/>
        <v>-0.9</v>
      </c>
      <c r="P313">
        <f t="shared" si="28"/>
        <v>0.45</v>
      </c>
      <c r="Q313">
        <v>13.032727272727275</v>
      </c>
      <c r="R313">
        <v>13.44318181818182</v>
      </c>
      <c r="S313" t="e">
        <f t="shared" si="31"/>
        <v>#DIV/0!</v>
      </c>
      <c r="T313" t="e">
        <f t="shared" si="32"/>
        <v>#DIV/0!</v>
      </c>
      <c r="U313" t="e">
        <f t="shared" si="33"/>
        <v>#DIV/0!</v>
      </c>
    </row>
    <row r="314" spans="1:21" x14ac:dyDescent="0.35">
      <c r="A314" s="2">
        <v>44378</v>
      </c>
      <c r="B314" t="s">
        <v>56</v>
      </c>
      <c r="C314" t="s">
        <v>19</v>
      </c>
      <c r="D314" t="s">
        <v>37</v>
      </c>
      <c r="E314" t="s">
        <v>67</v>
      </c>
      <c r="F314" t="s">
        <v>140</v>
      </c>
      <c r="G314" t="str">
        <f t="shared" si="30"/>
        <v>PfaL6G8</v>
      </c>
      <c r="H314" t="s">
        <v>347</v>
      </c>
      <c r="I314">
        <v>0.56000000000000005</v>
      </c>
      <c r="J314">
        <v>3.5</v>
      </c>
      <c r="K314" t="s">
        <v>201</v>
      </c>
      <c r="L314">
        <v>0.37</v>
      </c>
      <c r="M314">
        <v>14</v>
      </c>
      <c r="N314">
        <f t="shared" si="29"/>
        <v>-0.35</v>
      </c>
      <c r="O314">
        <f t="shared" si="34"/>
        <v>-1.4</v>
      </c>
      <c r="P314">
        <f t="shared" si="28"/>
        <v>1.0499999999999998</v>
      </c>
      <c r="Q314">
        <v>11.64625</v>
      </c>
      <c r="R314">
        <v>11.075909090909091</v>
      </c>
      <c r="S314">
        <f t="shared" si="31"/>
        <v>0.51351351351351371</v>
      </c>
      <c r="T314">
        <f t="shared" si="32"/>
        <v>5.2388543189534423E-5</v>
      </c>
      <c r="U314">
        <f t="shared" si="33"/>
        <v>6.1013007112111527E-6</v>
      </c>
    </row>
    <row r="315" spans="1:21" x14ac:dyDescent="0.35">
      <c r="A315" s="2">
        <v>44379</v>
      </c>
      <c r="B315" t="s">
        <v>56</v>
      </c>
      <c r="C315" t="s">
        <v>19</v>
      </c>
      <c r="D315" t="s">
        <v>37</v>
      </c>
      <c r="E315" t="s">
        <v>77</v>
      </c>
      <c r="F315" t="s">
        <v>95</v>
      </c>
      <c r="G315" t="str">
        <f t="shared" si="30"/>
        <v>PfaM3F10</v>
      </c>
      <c r="H315" t="s">
        <v>351</v>
      </c>
      <c r="I315">
        <v>0.60799999999999998</v>
      </c>
      <c r="J315">
        <v>4.5</v>
      </c>
      <c r="K315" t="s">
        <v>201</v>
      </c>
      <c r="L315">
        <v>0.39900000000000002</v>
      </c>
      <c r="M315">
        <v>13.5</v>
      </c>
      <c r="N315">
        <f t="shared" si="29"/>
        <v>-0.45</v>
      </c>
      <c r="O315">
        <f t="shared" si="34"/>
        <v>-1.35</v>
      </c>
      <c r="P315">
        <f t="shared" si="28"/>
        <v>0.90000000000000013</v>
      </c>
      <c r="Q315">
        <v>7.9545454545454559</v>
      </c>
      <c r="R315">
        <v>8.1144318181818171</v>
      </c>
      <c r="S315">
        <f t="shared" si="31"/>
        <v>0.52380952380952372</v>
      </c>
      <c r="T315">
        <f t="shared" si="32"/>
        <v>5.3684560869377454E-5</v>
      </c>
      <c r="U315">
        <f t="shared" si="33"/>
        <v>4.2703627964277524E-6</v>
      </c>
    </row>
    <row r="316" spans="1:21" x14ac:dyDescent="0.35">
      <c r="A316" s="2">
        <v>44379</v>
      </c>
      <c r="B316" t="s">
        <v>56</v>
      </c>
      <c r="C316" t="s">
        <v>19</v>
      </c>
      <c r="D316" t="s">
        <v>37</v>
      </c>
      <c r="E316" t="s">
        <v>77</v>
      </c>
      <c r="F316" t="s">
        <v>68</v>
      </c>
      <c r="G316" t="str">
        <f t="shared" si="30"/>
        <v>PfaM3G6</v>
      </c>
      <c r="H316" t="s">
        <v>349</v>
      </c>
      <c r="I316">
        <v>0.67100000000000004</v>
      </c>
      <c r="J316">
        <v>4</v>
      </c>
      <c r="K316" t="s">
        <v>201</v>
      </c>
      <c r="L316">
        <v>0.54300000000000004</v>
      </c>
      <c r="M316">
        <v>7</v>
      </c>
      <c r="N316">
        <f t="shared" si="29"/>
        <v>-0.4</v>
      </c>
      <c r="O316">
        <f t="shared" si="34"/>
        <v>-0.7</v>
      </c>
      <c r="P316">
        <f t="shared" si="28"/>
        <v>0.29999999999999993</v>
      </c>
      <c r="Q316">
        <v>9.2781818181818192</v>
      </c>
      <c r="R316">
        <v>10.337727272727273</v>
      </c>
      <c r="S316">
        <f t="shared" si="31"/>
        <v>0.23572744014732963</v>
      </c>
      <c r="T316">
        <f t="shared" si="32"/>
        <v>2.0090180737103986E-5</v>
      </c>
      <c r="U316">
        <f t="shared" si="33"/>
        <v>1.8640034963898482E-6</v>
      </c>
    </row>
    <row r="317" spans="1:21" x14ac:dyDescent="0.35">
      <c r="A317" s="2">
        <v>44379</v>
      </c>
      <c r="B317" t="s">
        <v>56</v>
      </c>
      <c r="C317" t="s">
        <v>19</v>
      </c>
      <c r="D317" t="s">
        <v>43</v>
      </c>
      <c r="E317" t="s">
        <v>57</v>
      </c>
      <c r="F317" t="s">
        <v>58</v>
      </c>
      <c r="G317" t="str">
        <f t="shared" si="30"/>
        <v>PfuL1D3</v>
      </c>
      <c r="H317" t="s">
        <v>279</v>
      </c>
      <c r="I317">
        <v>0.63200000000000001</v>
      </c>
      <c r="J317">
        <v>3.5</v>
      </c>
      <c r="K317" t="s">
        <v>201</v>
      </c>
      <c r="L317">
        <v>0.34499999999999997</v>
      </c>
      <c r="M317">
        <v>5.5</v>
      </c>
      <c r="N317">
        <f t="shared" si="29"/>
        <v>-0.35</v>
      </c>
      <c r="O317">
        <f t="shared" si="34"/>
        <v>-0.55000000000000004</v>
      </c>
      <c r="P317">
        <f t="shared" ref="P317:P337" si="35">N317-O317</f>
        <v>0.20000000000000007</v>
      </c>
      <c r="Q317">
        <v>87.150795454545474</v>
      </c>
      <c r="R317">
        <v>86.625</v>
      </c>
      <c r="S317">
        <f t="shared" si="31"/>
        <v>0.83188405797101461</v>
      </c>
      <c r="T317">
        <f t="shared" si="32"/>
        <v>9.487335750313541E-5</v>
      </c>
      <c r="U317">
        <f t="shared" si="33"/>
        <v>8.2682885738417214E-5</v>
      </c>
    </row>
    <row r="318" spans="1:21" x14ac:dyDescent="0.35">
      <c r="A318" s="2">
        <v>44379</v>
      </c>
      <c r="B318" t="s">
        <v>56</v>
      </c>
      <c r="C318" t="s">
        <v>19</v>
      </c>
      <c r="D318" t="s">
        <v>43</v>
      </c>
      <c r="E318" t="s">
        <v>57</v>
      </c>
      <c r="F318" t="s">
        <v>75</v>
      </c>
      <c r="G318" t="str">
        <f t="shared" si="30"/>
        <v>PfuL1J7</v>
      </c>
      <c r="H318" t="s">
        <v>288</v>
      </c>
      <c r="I318">
        <v>0.68400000000000005</v>
      </c>
      <c r="J318">
        <v>5.5</v>
      </c>
      <c r="K318" t="s">
        <v>105</v>
      </c>
      <c r="L318">
        <v>0.57699999999999996</v>
      </c>
      <c r="M318">
        <v>10</v>
      </c>
      <c r="N318">
        <f t="shared" si="29"/>
        <v>-0.55000000000000004</v>
      </c>
      <c r="O318">
        <f t="shared" si="34"/>
        <v>-1</v>
      </c>
      <c r="P318">
        <f t="shared" si="35"/>
        <v>0.44999999999999996</v>
      </c>
      <c r="Q318">
        <v>32.137159090909101</v>
      </c>
      <c r="R318">
        <v>32.137159090909101</v>
      </c>
      <c r="S318">
        <f t="shared" si="31"/>
        <v>0.18544194107452358</v>
      </c>
      <c r="T318">
        <f t="shared" si="32"/>
        <v>1.4952402036416787E-5</v>
      </c>
      <c r="U318">
        <f t="shared" si="33"/>
        <v>4.8052772303555948E-6</v>
      </c>
    </row>
    <row r="319" spans="1:21" x14ac:dyDescent="0.35">
      <c r="A319" s="2">
        <v>44378</v>
      </c>
      <c r="B319" t="s">
        <v>56</v>
      </c>
      <c r="C319" t="s">
        <v>19</v>
      </c>
      <c r="D319" t="s">
        <v>43</v>
      </c>
      <c r="E319" t="s">
        <v>67</v>
      </c>
      <c r="F319" t="s">
        <v>110</v>
      </c>
      <c r="G319" t="str">
        <f t="shared" si="30"/>
        <v>PfuL6A7</v>
      </c>
      <c r="H319" t="s">
        <v>336</v>
      </c>
      <c r="I319">
        <v>0.54</v>
      </c>
      <c r="J319">
        <v>3.5</v>
      </c>
      <c r="K319" t="s">
        <v>201</v>
      </c>
      <c r="L319">
        <v>0.64</v>
      </c>
      <c r="M319">
        <v>8.5</v>
      </c>
      <c r="N319">
        <f t="shared" si="29"/>
        <v>-0.35</v>
      </c>
      <c r="O319">
        <f t="shared" si="34"/>
        <v>-0.85</v>
      </c>
      <c r="P319">
        <f t="shared" si="35"/>
        <v>0.5</v>
      </c>
      <c r="Q319">
        <v>73.512727272727261</v>
      </c>
      <c r="R319">
        <v>73.997159090909093</v>
      </c>
      <c r="S319">
        <f t="shared" si="31"/>
        <v>-0.15624999999999997</v>
      </c>
      <c r="T319" t="e">
        <f t="shared" si="32"/>
        <v>#NUM!</v>
      </c>
      <c r="U319" t="e">
        <f t="shared" si="33"/>
        <v>#NUM!</v>
      </c>
    </row>
    <row r="320" spans="1:21" x14ac:dyDescent="0.35">
      <c r="A320" s="2">
        <v>44378</v>
      </c>
      <c r="B320" t="s">
        <v>56</v>
      </c>
      <c r="C320" t="s">
        <v>19</v>
      </c>
      <c r="D320" t="s">
        <v>43</v>
      </c>
      <c r="E320" t="s">
        <v>67</v>
      </c>
      <c r="F320" t="s">
        <v>74</v>
      </c>
      <c r="G320" t="str">
        <f t="shared" si="30"/>
        <v>PfuL6C9</v>
      </c>
      <c r="H320" t="s">
        <v>345</v>
      </c>
      <c r="I320">
        <v>0.57999999999999996</v>
      </c>
      <c r="J320">
        <v>4</v>
      </c>
      <c r="K320" t="s">
        <v>201</v>
      </c>
      <c r="L320">
        <v>0.62</v>
      </c>
      <c r="M320">
        <v>7</v>
      </c>
      <c r="N320">
        <f t="shared" si="29"/>
        <v>-0.4</v>
      </c>
      <c r="O320">
        <f t="shared" si="34"/>
        <v>-0.7</v>
      </c>
      <c r="P320">
        <f t="shared" si="35"/>
        <v>0.29999999999999993</v>
      </c>
      <c r="Q320">
        <v>38.5</v>
      </c>
      <c r="R320">
        <v>42.446250000000006</v>
      </c>
      <c r="S320">
        <f t="shared" si="31"/>
        <v>-6.4516129032258118E-2</v>
      </c>
      <c r="T320" t="e">
        <f t="shared" si="32"/>
        <v>#NUM!</v>
      </c>
      <c r="U320" t="e">
        <f t="shared" si="33"/>
        <v>#NUM!</v>
      </c>
    </row>
    <row r="321" spans="1:21" x14ac:dyDescent="0.35">
      <c r="A321" s="2">
        <v>44378</v>
      </c>
      <c r="B321" t="s">
        <v>56</v>
      </c>
      <c r="C321" t="s">
        <v>19</v>
      </c>
      <c r="D321" t="s">
        <v>43</v>
      </c>
      <c r="E321" t="s">
        <v>77</v>
      </c>
      <c r="F321" t="s">
        <v>81</v>
      </c>
      <c r="G321" t="str">
        <f t="shared" si="30"/>
        <v>PfuM3B4</v>
      </c>
      <c r="H321" t="s">
        <v>215</v>
      </c>
      <c r="I321">
        <v>0.78</v>
      </c>
      <c r="J321">
        <v>7</v>
      </c>
      <c r="K321" t="s">
        <v>231</v>
      </c>
      <c r="L321">
        <v>0.72</v>
      </c>
      <c r="M321">
        <v>16.5</v>
      </c>
      <c r="N321">
        <f t="shared" ref="N321:N384" si="36">J321/-10</f>
        <v>-0.7</v>
      </c>
      <c r="O321">
        <f t="shared" si="34"/>
        <v>-1.65</v>
      </c>
      <c r="P321">
        <f t="shared" si="35"/>
        <v>0.95</v>
      </c>
      <c r="Q321">
        <v>26.05988636363637</v>
      </c>
      <c r="R321">
        <v>26.638977272727278</v>
      </c>
      <c r="S321">
        <f t="shared" si="31"/>
        <v>8.3333333333333412E-2</v>
      </c>
      <c r="T321">
        <f t="shared" si="32"/>
        <v>5.5856645132363197E-6</v>
      </c>
      <c r="U321">
        <f t="shared" si="33"/>
        <v>1.4556178248033476E-6</v>
      </c>
    </row>
    <row r="322" spans="1:21" x14ac:dyDescent="0.35">
      <c r="A322" s="2">
        <v>44379</v>
      </c>
      <c r="B322" t="s">
        <v>56</v>
      </c>
      <c r="C322" t="s">
        <v>19</v>
      </c>
      <c r="D322" t="s">
        <v>43</v>
      </c>
      <c r="E322" t="s">
        <v>77</v>
      </c>
      <c r="F322" t="s">
        <v>121</v>
      </c>
      <c r="G322" t="str">
        <f t="shared" ref="G322:G385" si="37">D322&amp;E322&amp;F322</f>
        <v>PfuM3G7</v>
      </c>
      <c r="H322" t="s">
        <v>351</v>
      </c>
      <c r="I322">
        <v>0.69499999999999995</v>
      </c>
      <c r="J322">
        <v>2.5</v>
      </c>
      <c r="K322" s="13" t="s">
        <v>105</v>
      </c>
      <c r="L322" s="13">
        <v>0.47299999999999998</v>
      </c>
      <c r="M322" s="13">
        <v>7</v>
      </c>
      <c r="N322">
        <f t="shared" si="36"/>
        <v>-0.25</v>
      </c>
      <c r="O322">
        <f t="shared" si="34"/>
        <v>-0.7</v>
      </c>
      <c r="P322">
        <f t="shared" si="35"/>
        <v>0.44999999999999996</v>
      </c>
      <c r="Q322">
        <v>42.079545454545453</v>
      </c>
      <c r="R322">
        <v>44.303636363636365</v>
      </c>
      <c r="S322">
        <f t="shared" si="31"/>
        <v>0.46934460887949259</v>
      </c>
      <c r="T322">
        <f t="shared" si="32"/>
        <v>4.6897901342798767E-5</v>
      </c>
      <c r="U322">
        <f t="shared" si="33"/>
        <v>1.9734423712770888E-5</v>
      </c>
    </row>
    <row r="323" spans="1:21" x14ac:dyDescent="0.35">
      <c r="A323" s="2">
        <v>44379</v>
      </c>
      <c r="B323" t="s">
        <v>56</v>
      </c>
      <c r="C323" t="s">
        <v>19</v>
      </c>
      <c r="D323" t="s">
        <v>25</v>
      </c>
      <c r="E323" t="s">
        <v>57</v>
      </c>
      <c r="F323" t="s">
        <v>102</v>
      </c>
      <c r="G323" t="str">
        <f t="shared" si="37"/>
        <v>SguL1B9</v>
      </c>
      <c r="H323" t="s">
        <v>255</v>
      </c>
      <c r="I323">
        <v>0.57799999999999996</v>
      </c>
      <c r="J323">
        <v>4</v>
      </c>
      <c r="K323" t="s">
        <v>105</v>
      </c>
      <c r="L323">
        <v>0.41699999999999998</v>
      </c>
      <c r="M323">
        <v>4.5</v>
      </c>
      <c r="N323">
        <f t="shared" si="36"/>
        <v>-0.4</v>
      </c>
      <c r="O323">
        <f t="shared" si="34"/>
        <v>-0.45</v>
      </c>
      <c r="P323">
        <f t="shared" si="35"/>
        <v>4.9999999999999989E-2</v>
      </c>
      <c r="Q323">
        <v>16.039545454545451</v>
      </c>
      <c r="R323">
        <v>16.724431818181817</v>
      </c>
      <c r="S323">
        <f t="shared" ref="S323:S386" si="38">(I323-L323)/L323</f>
        <v>0.38609112709832133</v>
      </c>
      <c r="T323">
        <f t="shared" ref="T323:T386" si="39">119*10^-6*(S323^1.231)</f>
        <v>3.6877555994875817E-5</v>
      </c>
      <c r="U323">
        <f t="shared" ref="U323:U386" si="40">T323*(Q323/100)</f>
        <v>5.9149923563235572E-6</v>
      </c>
    </row>
    <row r="324" spans="1:21" x14ac:dyDescent="0.35">
      <c r="A324" s="2">
        <v>44379</v>
      </c>
      <c r="B324" t="s">
        <v>56</v>
      </c>
      <c r="C324" t="s">
        <v>19</v>
      </c>
      <c r="D324" t="s">
        <v>25</v>
      </c>
      <c r="E324" t="s">
        <v>57</v>
      </c>
      <c r="F324" t="s">
        <v>119</v>
      </c>
      <c r="G324" t="str">
        <f t="shared" si="37"/>
        <v>SguL1I7</v>
      </c>
      <c r="H324" t="s">
        <v>288</v>
      </c>
      <c r="I324">
        <v>0.8</v>
      </c>
      <c r="J324">
        <v>6</v>
      </c>
      <c r="K324" t="s">
        <v>139</v>
      </c>
      <c r="L324">
        <v>0.71299999999999997</v>
      </c>
      <c r="M324">
        <v>6.5</v>
      </c>
      <c r="N324">
        <f t="shared" si="36"/>
        <v>-0.6</v>
      </c>
      <c r="O324">
        <f t="shared" si="34"/>
        <v>-0.65</v>
      </c>
      <c r="P324">
        <f t="shared" si="35"/>
        <v>5.0000000000000044E-2</v>
      </c>
      <c r="Q324">
        <v>11.454545454545457</v>
      </c>
      <c r="R324">
        <v>11.454545454545457</v>
      </c>
      <c r="S324">
        <f t="shared" si="38"/>
        <v>0.12201963534361862</v>
      </c>
      <c r="T324">
        <f t="shared" si="39"/>
        <v>8.9318608822127367E-6</v>
      </c>
      <c r="U324">
        <f t="shared" si="40"/>
        <v>1.0231040646898227E-6</v>
      </c>
    </row>
    <row r="325" spans="1:21" x14ac:dyDescent="0.35">
      <c r="A325" s="2">
        <v>44378</v>
      </c>
      <c r="B325" t="s">
        <v>56</v>
      </c>
      <c r="C325" t="s">
        <v>19</v>
      </c>
      <c r="D325" t="s">
        <v>25</v>
      </c>
      <c r="E325" t="s">
        <v>67</v>
      </c>
      <c r="F325" t="s">
        <v>328</v>
      </c>
      <c r="G325" t="str">
        <f t="shared" si="37"/>
        <v>SguL6C3</v>
      </c>
      <c r="H325" t="s">
        <v>348</v>
      </c>
      <c r="I325">
        <v>0.7</v>
      </c>
      <c r="J325">
        <v>8.5</v>
      </c>
      <c r="K325" t="s">
        <v>231</v>
      </c>
      <c r="L325">
        <v>0.5</v>
      </c>
      <c r="M325">
        <v>13.5</v>
      </c>
      <c r="N325">
        <f t="shared" si="36"/>
        <v>-0.85</v>
      </c>
      <c r="O325">
        <f t="shared" si="34"/>
        <v>-1.35</v>
      </c>
      <c r="P325">
        <f t="shared" si="35"/>
        <v>0.50000000000000011</v>
      </c>
      <c r="Q325">
        <v>17.89772727272727</v>
      </c>
      <c r="R325">
        <v>19.607159090909089</v>
      </c>
      <c r="S325">
        <f t="shared" si="38"/>
        <v>0.39999999999999991</v>
      </c>
      <c r="T325">
        <f t="shared" si="39"/>
        <v>3.851969242844683E-5</v>
      </c>
      <c r="U325">
        <f t="shared" si="40"/>
        <v>6.89414949713679E-6</v>
      </c>
    </row>
    <row r="326" spans="1:21" x14ac:dyDescent="0.35">
      <c r="A326" s="2">
        <v>44378</v>
      </c>
      <c r="B326" t="s">
        <v>56</v>
      </c>
      <c r="C326" t="s">
        <v>19</v>
      </c>
      <c r="D326" t="s">
        <v>25</v>
      </c>
      <c r="E326" t="s">
        <v>67</v>
      </c>
      <c r="F326" t="s">
        <v>73</v>
      </c>
      <c r="G326" t="str">
        <f t="shared" si="37"/>
        <v>SguL6D1</v>
      </c>
      <c r="H326" t="s">
        <v>336</v>
      </c>
      <c r="I326">
        <v>0.66</v>
      </c>
      <c r="J326">
        <v>7.5</v>
      </c>
      <c r="K326" t="s">
        <v>231</v>
      </c>
      <c r="L326">
        <v>0.5</v>
      </c>
      <c r="M326">
        <v>12.5</v>
      </c>
      <c r="N326">
        <f t="shared" si="36"/>
        <v>-0.75</v>
      </c>
      <c r="O326">
        <f t="shared" si="34"/>
        <v>-1.25</v>
      </c>
      <c r="P326">
        <f t="shared" si="35"/>
        <v>0.5</v>
      </c>
      <c r="Q326" s="4">
        <v>15.814431818181818</v>
      </c>
      <c r="R326" s="4">
        <v>18.137159090909091</v>
      </c>
      <c r="S326">
        <f t="shared" si="38"/>
        <v>0.32000000000000006</v>
      </c>
      <c r="T326">
        <f t="shared" si="39"/>
        <v>2.9267564538858653E-5</v>
      </c>
      <c r="U326">
        <f t="shared" si="40"/>
        <v>4.6284990388401617E-6</v>
      </c>
    </row>
    <row r="327" spans="1:21" x14ac:dyDescent="0.35">
      <c r="A327" s="2">
        <v>44379</v>
      </c>
      <c r="B327" t="s">
        <v>56</v>
      </c>
      <c r="C327" t="s">
        <v>19</v>
      </c>
      <c r="D327" t="s">
        <v>25</v>
      </c>
      <c r="E327" t="s">
        <v>77</v>
      </c>
      <c r="F327" t="s">
        <v>329</v>
      </c>
      <c r="G327" t="str">
        <f t="shared" si="37"/>
        <v>SguM3D6</v>
      </c>
      <c r="H327" t="s">
        <v>349</v>
      </c>
      <c r="I327">
        <v>0.91900000000000004</v>
      </c>
      <c r="J327">
        <v>15</v>
      </c>
      <c r="K327" t="s">
        <v>139</v>
      </c>
      <c r="L327">
        <v>0.89</v>
      </c>
      <c r="M327">
        <v>15.5</v>
      </c>
      <c r="N327">
        <f t="shared" si="36"/>
        <v>-1.5</v>
      </c>
      <c r="O327">
        <f t="shared" si="34"/>
        <v>-1.55</v>
      </c>
      <c r="P327">
        <f t="shared" si="35"/>
        <v>5.0000000000000044E-2</v>
      </c>
      <c r="Q327">
        <v>21.919545454545457</v>
      </c>
      <c r="R327">
        <v>22.184431818181817</v>
      </c>
      <c r="S327">
        <f t="shared" si="38"/>
        <v>3.2584269662921377E-2</v>
      </c>
      <c r="T327">
        <f t="shared" si="39"/>
        <v>1.7581656816317899E-6</v>
      </c>
      <c r="U327">
        <f t="shared" si="40"/>
        <v>3.8538192575149914E-7</v>
      </c>
    </row>
    <row r="328" spans="1:21" x14ac:dyDescent="0.35">
      <c r="A328" s="2">
        <v>44379</v>
      </c>
      <c r="B328" t="s">
        <v>56</v>
      </c>
      <c r="C328" t="s">
        <v>19</v>
      </c>
      <c r="D328" t="s">
        <v>25</v>
      </c>
      <c r="E328" t="s">
        <v>77</v>
      </c>
      <c r="F328" t="s">
        <v>85</v>
      </c>
      <c r="G328" t="str">
        <f t="shared" si="37"/>
        <v>SguM3H10</v>
      </c>
      <c r="H328" t="s">
        <v>351</v>
      </c>
      <c r="I328">
        <v>0.67100000000000004</v>
      </c>
      <c r="J328">
        <v>5.5</v>
      </c>
      <c r="K328" t="s">
        <v>139</v>
      </c>
      <c r="L328">
        <v>0.47099999999999997</v>
      </c>
      <c r="M328">
        <v>12.5</v>
      </c>
      <c r="N328">
        <f t="shared" si="36"/>
        <v>-0.55000000000000004</v>
      </c>
      <c r="O328">
        <f t="shared" si="34"/>
        <v>-1.25</v>
      </c>
      <c r="P328">
        <f t="shared" si="35"/>
        <v>0.7</v>
      </c>
      <c r="Q328">
        <v>15.148636363636369</v>
      </c>
      <c r="R328">
        <v>17.423636363636362</v>
      </c>
      <c r="S328">
        <f t="shared" si="38"/>
        <v>0.4246284501061573</v>
      </c>
      <c r="T328">
        <f t="shared" si="39"/>
        <v>4.1459699440564072E-5</v>
      </c>
      <c r="U328">
        <f t="shared" si="40"/>
        <v>6.2805791057076337E-6</v>
      </c>
    </row>
    <row r="329" spans="1:21" x14ac:dyDescent="0.35">
      <c r="A329" s="14">
        <v>44427</v>
      </c>
      <c r="B329" s="13" t="s">
        <v>352</v>
      </c>
      <c r="C329" s="13" t="s">
        <v>196</v>
      </c>
      <c r="D329" s="13" t="s">
        <v>39</v>
      </c>
      <c r="E329" s="13" t="s">
        <v>353</v>
      </c>
      <c r="F329" s="13" t="s">
        <v>321</v>
      </c>
      <c r="G329" t="str">
        <f t="shared" si="37"/>
        <v>BbrK2H2</v>
      </c>
      <c r="H329" s="13" t="s">
        <v>331</v>
      </c>
      <c r="I329" s="13">
        <v>0.70899999999999996</v>
      </c>
      <c r="J329" s="13">
        <v>3</v>
      </c>
      <c r="K329" s="13" t="s">
        <v>354</v>
      </c>
      <c r="L329" s="13">
        <v>0.64800000000000002</v>
      </c>
      <c r="M329" s="13">
        <v>18</v>
      </c>
      <c r="N329">
        <f t="shared" si="36"/>
        <v>-0.3</v>
      </c>
      <c r="O329">
        <f t="shared" si="34"/>
        <v>-1.8</v>
      </c>
      <c r="P329" s="13">
        <f t="shared" si="35"/>
        <v>1.5</v>
      </c>
      <c r="Q329">
        <v>16.266249999999996</v>
      </c>
      <c r="R329">
        <v>16.770599999999998</v>
      </c>
      <c r="S329">
        <f t="shared" si="38"/>
        <v>9.4135802469135707E-2</v>
      </c>
      <c r="T329">
        <f t="shared" si="39"/>
        <v>6.4899172009993066E-6</v>
      </c>
      <c r="U329">
        <f t="shared" si="40"/>
        <v>1.0556661567075494E-6</v>
      </c>
    </row>
    <row r="330" spans="1:21" x14ac:dyDescent="0.35">
      <c r="A330" s="2">
        <v>44428</v>
      </c>
      <c r="B330" s="13" t="s">
        <v>352</v>
      </c>
      <c r="C330" s="13" t="s">
        <v>196</v>
      </c>
      <c r="D330" s="13" t="s">
        <v>39</v>
      </c>
      <c r="E330" s="13" t="s">
        <v>353</v>
      </c>
      <c r="F330" s="13" t="s">
        <v>321</v>
      </c>
      <c r="G330" t="str">
        <f t="shared" si="37"/>
        <v>BbrK2H2</v>
      </c>
      <c r="H330" s="13" t="s">
        <v>355</v>
      </c>
      <c r="I330">
        <v>0.53300000000000003</v>
      </c>
      <c r="J330">
        <v>4.5</v>
      </c>
      <c r="K330" t="s">
        <v>356</v>
      </c>
      <c r="L330">
        <v>0.38300000000000001</v>
      </c>
      <c r="M330">
        <v>6.5</v>
      </c>
      <c r="N330">
        <f t="shared" si="36"/>
        <v>-0.45</v>
      </c>
      <c r="O330">
        <f t="shared" si="34"/>
        <v>-0.65</v>
      </c>
      <c r="P330">
        <f t="shared" si="35"/>
        <v>0.2</v>
      </c>
      <c r="Q330">
        <v>22.74202857142857</v>
      </c>
      <c r="R330">
        <v>28.854257142857147</v>
      </c>
      <c r="S330">
        <f t="shared" si="38"/>
        <v>0.39164490861618806</v>
      </c>
      <c r="T330">
        <f t="shared" si="39"/>
        <v>3.7531645926089847E-5</v>
      </c>
      <c r="U330">
        <f t="shared" si="40"/>
        <v>8.53545763983876E-6</v>
      </c>
    </row>
    <row r="331" spans="1:21" x14ac:dyDescent="0.35">
      <c r="A331" s="2">
        <v>44427</v>
      </c>
      <c r="B331" t="s">
        <v>352</v>
      </c>
      <c r="C331" t="s">
        <v>196</v>
      </c>
      <c r="D331" t="s">
        <v>39</v>
      </c>
      <c r="E331" t="s">
        <v>353</v>
      </c>
      <c r="F331" t="s">
        <v>124</v>
      </c>
      <c r="G331" t="str">
        <f t="shared" si="37"/>
        <v>BbrK2J5</v>
      </c>
      <c r="H331" t="s">
        <v>222</v>
      </c>
      <c r="I331">
        <v>0.74299999999999999</v>
      </c>
      <c r="J331">
        <v>5.5</v>
      </c>
      <c r="K331" t="s">
        <v>243</v>
      </c>
      <c r="L331">
        <v>0.61099999999999999</v>
      </c>
      <c r="M331">
        <v>13</v>
      </c>
      <c r="N331">
        <f t="shared" si="36"/>
        <v>-0.55000000000000004</v>
      </c>
      <c r="O331">
        <f t="shared" si="34"/>
        <v>-1.3</v>
      </c>
      <c r="P331">
        <f t="shared" si="35"/>
        <v>0.75</v>
      </c>
      <c r="Q331" s="4">
        <v>22.74202857142857</v>
      </c>
      <c r="R331" s="4">
        <v>28.854257142857147</v>
      </c>
      <c r="S331">
        <f t="shared" si="38"/>
        <v>0.21603927986906712</v>
      </c>
      <c r="T331">
        <f t="shared" si="39"/>
        <v>1.804499395457172E-5</v>
      </c>
      <c r="U331">
        <f t="shared" si="40"/>
        <v>4.1037976808612585E-6</v>
      </c>
    </row>
    <row r="332" spans="1:21" x14ac:dyDescent="0.35">
      <c r="A332" s="2">
        <v>44428</v>
      </c>
      <c r="B332" t="s">
        <v>352</v>
      </c>
      <c r="C332" t="s">
        <v>196</v>
      </c>
      <c r="D332" t="s">
        <v>39</v>
      </c>
      <c r="E332" t="s">
        <v>353</v>
      </c>
      <c r="F332" t="s">
        <v>124</v>
      </c>
      <c r="G332" t="str">
        <f t="shared" si="37"/>
        <v>BbrK2J5</v>
      </c>
      <c r="H332" t="s">
        <v>330</v>
      </c>
      <c r="I332">
        <v>0.79400000000000004</v>
      </c>
      <c r="J332">
        <v>4.5</v>
      </c>
      <c r="K332" t="s">
        <v>357</v>
      </c>
      <c r="L332">
        <v>0.46600000000000003</v>
      </c>
      <c r="M332">
        <v>7.5</v>
      </c>
      <c r="N332">
        <f t="shared" si="36"/>
        <v>-0.45</v>
      </c>
      <c r="O332">
        <f t="shared" si="34"/>
        <v>-0.75</v>
      </c>
      <c r="P332">
        <f t="shared" si="35"/>
        <v>0.3</v>
      </c>
      <c r="Q332">
        <v>22.74202857142857</v>
      </c>
      <c r="R332">
        <v>28.854257142857147</v>
      </c>
      <c r="S332">
        <f t="shared" si="38"/>
        <v>0.70386266094420602</v>
      </c>
      <c r="T332">
        <f t="shared" si="39"/>
        <v>7.7233301409213395E-5</v>
      </c>
      <c r="U332">
        <f t="shared" si="40"/>
        <v>1.7564419473140854E-5</v>
      </c>
    </row>
    <row r="333" spans="1:21" x14ac:dyDescent="0.35">
      <c r="A333" s="2">
        <v>44427</v>
      </c>
      <c r="B333" t="s">
        <v>352</v>
      </c>
      <c r="C333" t="s">
        <v>196</v>
      </c>
      <c r="D333" t="s">
        <v>39</v>
      </c>
      <c r="E333" t="s">
        <v>57</v>
      </c>
      <c r="F333" t="s">
        <v>89</v>
      </c>
      <c r="G333" t="str">
        <f t="shared" si="37"/>
        <v>BbrL1D9</v>
      </c>
      <c r="H333" t="s">
        <v>300</v>
      </c>
      <c r="I333">
        <v>0.76400000000000001</v>
      </c>
      <c r="J333">
        <v>4</v>
      </c>
      <c r="K333" t="s">
        <v>228</v>
      </c>
      <c r="L333">
        <v>0.61699999999999999</v>
      </c>
      <c r="M333" t="s">
        <v>358</v>
      </c>
      <c r="N333">
        <f t="shared" si="36"/>
        <v>-0.4</v>
      </c>
      <c r="O333" t="e">
        <f t="shared" si="34"/>
        <v>#VALUE!</v>
      </c>
      <c r="P333" t="e">
        <f t="shared" si="35"/>
        <v>#VALUE!</v>
      </c>
      <c r="Q333">
        <v>10.640457142857141</v>
      </c>
      <c r="R333">
        <v>13.597257142857144</v>
      </c>
      <c r="S333">
        <f t="shared" si="38"/>
        <v>0.2382495948136143</v>
      </c>
      <c r="T333">
        <f t="shared" si="39"/>
        <v>2.0355115149653346E-5</v>
      </c>
      <c r="U333">
        <f t="shared" si="40"/>
        <v>2.1658773038780854E-6</v>
      </c>
    </row>
    <row r="334" spans="1:21" x14ac:dyDescent="0.35">
      <c r="A334" s="2">
        <v>44428</v>
      </c>
      <c r="B334" t="s">
        <v>352</v>
      </c>
      <c r="C334" t="s">
        <v>196</v>
      </c>
      <c r="D334" t="s">
        <v>39</v>
      </c>
      <c r="E334" t="s">
        <v>57</v>
      </c>
      <c r="F334" t="s">
        <v>89</v>
      </c>
      <c r="G334" t="str">
        <f t="shared" si="37"/>
        <v>BbrL1D9</v>
      </c>
      <c r="H334" t="s">
        <v>359</v>
      </c>
      <c r="I334">
        <v>0.754</v>
      </c>
      <c r="J334">
        <v>4.5</v>
      </c>
      <c r="K334" t="s">
        <v>360</v>
      </c>
      <c r="L334">
        <v>0.67200000000000004</v>
      </c>
      <c r="M334">
        <v>8.5</v>
      </c>
      <c r="N334">
        <f t="shared" si="36"/>
        <v>-0.45</v>
      </c>
      <c r="O334">
        <f t="shared" si="34"/>
        <v>-0.85</v>
      </c>
      <c r="P334">
        <f t="shared" si="35"/>
        <v>0.39999999999999997</v>
      </c>
      <c r="Q334">
        <v>10.640457142857141</v>
      </c>
      <c r="R334">
        <v>13.597257142857144</v>
      </c>
      <c r="S334">
        <f t="shared" si="38"/>
        <v>0.12202380952380946</v>
      </c>
      <c r="T334">
        <f t="shared" si="39"/>
        <v>8.9322370167293125E-6</v>
      </c>
      <c r="U334">
        <f t="shared" si="40"/>
        <v>9.5043085166350371E-7</v>
      </c>
    </row>
    <row r="335" spans="1:21" x14ac:dyDescent="0.35">
      <c r="A335" s="2">
        <v>44427</v>
      </c>
      <c r="B335" t="s">
        <v>352</v>
      </c>
      <c r="C335" t="s">
        <v>196</v>
      </c>
      <c r="D335" t="s">
        <v>39</v>
      </c>
      <c r="E335" t="s">
        <v>57</v>
      </c>
      <c r="F335" t="s">
        <v>95</v>
      </c>
      <c r="G335" t="str">
        <f t="shared" si="37"/>
        <v>BbrL1F10</v>
      </c>
      <c r="H335" t="s">
        <v>361</v>
      </c>
      <c r="I335">
        <v>0.79600000000000004</v>
      </c>
      <c r="J335">
        <v>2.5</v>
      </c>
      <c r="K335" t="s">
        <v>362</v>
      </c>
      <c r="L335">
        <v>0.61299999999999999</v>
      </c>
      <c r="M335">
        <v>9.5</v>
      </c>
      <c r="N335">
        <f t="shared" si="36"/>
        <v>-0.25</v>
      </c>
      <c r="O335">
        <f t="shared" si="34"/>
        <v>-0.95</v>
      </c>
      <c r="P335">
        <f t="shared" si="35"/>
        <v>0.7</v>
      </c>
      <c r="Q335">
        <v>9.9578285714285713</v>
      </c>
      <c r="R335">
        <v>10.126364285714285</v>
      </c>
      <c r="S335">
        <f t="shared" si="38"/>
        <v>0.29853181076672114</v>
      </c>
      <c r="T335">
        <f t="shared" si="39"/>
        <v>2.6869550965597706E-5</v>
      </c>
      <c r="U335">
        <f t="shared" si="40"/>
        <v>2.6756238230668499E-6</v>
      </c>
    </row>
    <row r="336" spans="1:21" x14ac:dyDescent="0.35">
      <c r="A336" s="2">
        <v>44428</v>
      </c>
      <c r="B336" t="s">
        <v>352</v>
      </c>
      <c r="C336" t="s">
        <v>196</v>
      </c>
      <c r="D336" t="s">
        <v>39</v>
      </c>
      <c r="E336" t="s">
        <v>57</v>
      </c>
      <c r="F336" t="s">
        <v>95</v>
      </c>
      <c r="G336" t="str">
        <f t="shared" si="37"/>
        <v>BbrL1F10</v>
      </c>
      <c r="H336" t="s">
        <v>318</v>
      </c>
      <c r="I336">
        <v>0.73399999999999999</v>
      </c>
      <c r="J336">
        <v>2.5</v>
      </c>
      <c r="K336" t="s">
        <v>24</v>
      </c>
      <c r="L336">
        <v>0.71199999999999997</v>
      </c>
      <c r="M336">
        <v>5</v>
      </c>
      <c r="N336">
        <f t="shared" si="36"/>
        <v>-0.25</v>
      </c>
      <c r="O336">
        <f t="shared" si="34"/>
        <v>-0.5</v>
      </c>
      <c r="P336">
        <f t="shared" si="35"/>
        <v>0.25</v>
      </c>
      <c r="Q336">
        <v>9.9578285714285713</v>
      </c>
      <c r="R336">
        <v>10.126364285714285</v>
      </c>
      <c r="S336">
        <f t="shared" si="38"/>
        <v>3.0898876404494412E-2</v>
      </c>
      <c r="T336">
        <f t="shared" si="39"/>
        <v>1.6468968895843451E-6</v>
      </c>
      <c r="U336">
        <f t="shared" si="40"/>
        <v>1.6399516901299837E-7</v>
      </c>
    </row>
    <row r="337" spans="1:21" x14ac:dyDescent="0.35">
      <c r="A337" s="2">
        <v>44427</v>
      </c>
      <c r="B337" t="s">
        <v>352</v>
      </c>
      <c r="C337" t="s">
        <v>196</v>
      </c>
      <c r="D337" t="s">
        <v>39</v>
      </c>
      <c r="E337" t="s">
        <v>363</v>
      </c>
      <c r="F337" t="s">
        <v>52</v>
      </c>
      <c r="G337" t="str">
        <f t="shared" si="37"/>
        <v>BbrM4F9</v>
      </c>
      <c r="H337" t="s">
        <v>345</v>
      </c>
      <c r="I337">
        <v>0.62</v>
      </c>
      <c r="J337">
        <v>3</v>
      </c>
      <c r="K337" t="s">
        <v>220</v>
      </c>
      <c r="L337">
        <v>0.56499999999999995</v>
      </c>
      <c r="M337">
        <v>10</v>
      </c>
      <c r="N337">
        <f t="shared" si="36"/>
        <v>-0.3</v>
      </c>
      <c r="O337">
        <f t="shared" si="34"/>
        <v>-1</v>
      </c>
      <c r="P337">
        <f t="shared" si="35"/>
        <v>0.7</v>
      </c>
      <c r="Q337">
        <v>62.656707142857144</v>
      </c>
      <c r="R337">
        <v>69.721457142857147</v>
      </c>
      <c r="S337">
        <f t="shared" si="38"/>
        <v>9.7345132743362928E-2</v>
      </c>
      <c r="T337">
        <f t="shared" si="39"/>
        <v>6.7633489155425218E-6</v>
      </c>
      <c r="U337">
        <f t="shared" si="40"/>
        <v>4.2376917230610828E-6</v>
      </c>
    </row>
    <row r="338" spans="1:21" x14ac:dyDescent="0.35">
      <c r="A338" s="2">
        <v>44428</v>
      </c>
      <c r="B338" t="s">
        <v>352</v>
      </c>
      <c r="C338" t="s">
        <v>196</v>
      </c>
      <c r="D338" t="s">
        <v>39</v>
      </c>
      <c r="E338" t="s">
        <v>363</v>
      </c>
      <c r="F338" t="s">
        <v>52</v>
      </c>
      <c r="G338" t="str">
        <f t="shared" si="37"/>
        <v>BbrM4F9</v>
      </c>
      <c r="H338" t="s">
        <v>351</v>
      </c>
      <c r="I338">
        <v>0.61399999999999999</v>
      </c>
      <c r="J338">
        <v>2</v>
      </c>
      <c r="K338" t="s">
        <v>364</v>
      </c>
      <c r="L338">
        <v>0.59799999999999998</v>
      </c>
      <c r="M338" t="s">
        <v>50</v>
      </c>
      <c r="N338">
        <f t="shared" si="36"/>
        <v>-0.2</v>
      </c>
      <c r="Q338">
        <v>62.656707142857144</v>
      </c>
      <c r="R338">
        <v>69.721457142857147</v>
      </c>
      <c r="S338">
        <f t="shared" si="38"/>
        <v>2.6755852842809388E-2</v>
      </c>
      <c r="T338">
        <f t="shared" si="39"/>
        <v>1.3794294781763163E-6</v>
      </c>
      <c r="U338">
        <f t="shared" si="40"/>
        <v>8.6430508838317712E-7</v>
      </c>
    </row>
    <row r="339" spans="1:21" x14ac:dyDescent="0.35">
      <c r="A339" s="2">
        <v>44427</v>
      </c>
      <c r="B339" t="s">
        <v>352</v>
      </c>
      <c r="C339" t="s">
        <v>196</v>
      </c>
      <c r="D339" t="s">
        <v>39</v>
      </c>
      <c r="E339" t="s">
        <v>363</v>
      </c>
      <c r="F339" t="s">
        <v>36</v>
      </c>
      <c r="G339" t="str">
        <f t="shared" si="37"/>
        <v>BbrM4I4</v>
      </c>
      <c r="H339" t="s">
        <v>365</v>
      </c>
      <c r="I339">
        <v>0.67500000000000004</v>
      </c>
      <c r="J339">
        <v>1.5</v>
      </c>
      <c r="K339" t="s">
        <v>24</v>
      </c>
      <c r="L339">
        <v>0.56299999999999994</v>
      </c>
      <c r="M339">
        <v>8</v>
      </c>
      <c r="N339">
        <f t="shared" si="36"/>
        <v>-0.15</v>
      </c>
      <c r="O339">
        <f t="shared" ref="O339:O402" si="41">M339/-10</f>
        <v>-0.8</v>
      </c>
      <c r="P339">
        <f t="shared" ref="P339:P402" si="42">N339-O339</f>
        <v>0.65</v>
      </c>
      <c r="Q339">
        <v>16.266249999999996</v>
      </c>
      <c r="R339">
        <v>17.282649999999997</v>
      </c>
      <c r="S339">
        <f t="shared" si="38"/>
        <v>0.1989342806394318</v>
      </c>
      <c r="T339">
        <f t="shared" si="39"/>
        <v>1.6302661577333566E-5</v>
      </c>
      <c r="U339">
        <f t="shared" si="40"/>
        <v>2.6518316888230208E-6</v>
      </c>
    </row>
    <row r="340" spans="1:21" x14ac:dyDescent="0.35">
      <c r="A340" s="2">
        <v>44427</v>
      </c>
      <c r="B340" t="s">
        <v>352</v>
      </c>
      <c r="C340" t="s">
        <v>196</v>
      </c>
      <c r="D340" t="s">
        <v>28</v>
      </c>
      <c r="E340" t="s">
        <v>353</v>
      </c>
      <c r="F340" t="s">
        <v>89</v>
      </c>
      <c r="G340" t="str">
        <f t="shared" si="37"/>
        <v>DtoK2D9</v>
      </c>
      <c r="H340" t="s">
        <v>222</v>
      </c>
      <c r="I340">
        <v>0.89</v>
      </c>
      <c r="J340">
        <v>4.5</v>
      </c>
      <c r="K340" t="s">
        <v>243</v>
      </c>
      <c r="L340">
        <v>0.72099999999999997</v>
      </c>
      <c r="M340">
        <v>16</v>
      </c>
      <c r="N340">
        <f t="shared" si="36"/>
        <v>-0.45</v>
      </c>
      <c r="O340">
        <f t="shared" si="41"/>
        <v>-1.6</v>
      </c>
      <c r="P340">
        <f t="shared" si="42"/>
        <v>1.1500000000000001</v>
      </c>
      <c r="Q340">
        <v>22.405114285714284</v>
      </c>
      <c r="R340">
        <v>22.996364285714286</v>
      </c>
      <c r="S340">
        <f t="shared" si="38"/>
        <v>0.23439667128987524</v>
      </c>
      <c r="T340">
        <f t="shared" si="39"/>
        <v>1.9950656163261852E-5</v>
      </c>
      <c r="U340">
        <f t="shared" si="40"/>
        <v>4.4699673141287187E-6</v>
      </c>
    </row>
    <row r="341" spans="1:21" x14ac:dyDescent="0.35">
      <c r="A341" s="2">
        <v>44428</v>
      </c>
      <c r="B341" t="s">
        <v>352</v>
      </c>
      <c r="C341" t="s">
        <v>196</v>
      </c>
      <c r="D341" t="s">
        <v>28</v>
      </c>
      <c r="E341" t="s">
        <v>353</v>
      </c>
      <c r="F341" t="s">
        <v>89</v>
      </c>
      <c r="G341" t="str">
        <f t="shared" si="37"/>
        <v>DtoK2D9</v>
      </c>
      <c r="H341" t="s">
        <v>330</v>
      </c>
      <c r="I341">
        <v>0.91200000000000003</v>
      </c>
      <c r="J341">
        <v>7.5</v>
      </c>
      <c r="K341" t="s">
        <v>357</v>
      </c>
      <c r="L341">
        <v>0.58499999999999996</v>
      </c>
      <c r="M341">
        <v>16</v>
      </c>
      <c r="N341">
        <f t="shared" si="36"/>
        <v>-0.75</v>
      </c>
      <c r="O341">
        <f t="shared" si="41"/>
        <v>-1.6</v>
      </c>
      <c r="P341">
        <f t="shared" si="42"/>
        <v>0.85000000000000009</v>
      </c>
      <c r="Q341">
        <v>22.405114285714284</v>
      </c>
      <c r="R341">
        <v>22.996364285714286</v>
      </c>
      <c r="S341">
        <f t="shared" si="38"/>
        <v>0.5589743589743591</v>
      </c>
      <c r="T341">
        <f t="shared" si="39"/>
        <v>5.8154908100786861E-5</v>
      </c>
      <c r="U341">
        <f t="shared" si="40"/>
        <v>1.302967362273341E-5</v>
      </c>
    </row>
    <row r="342" spans="1:21" x14ac:dyDescent="0.35">
      <c r="A342" s="2">
        <v>44427</v>
      </c>
      <c r="B342" t="s">
        <v>352</v>
      </c>
      <c r="C342" t="s">
        <v>196</v>
      </c>
      <c r="D342" t="s">
        <v>28</v>
      </c>
      <c r="E342" t="s">
        <v>353</v>
      </c>
      <c r="F342" t="s">
        <v>203</v>
      </c>
      <c r="G342" t="str">
        <f t="shared" si="37"/>
        <v>DtoK2I3</v>
      </c>
      <c r="H342" t="s">
        <v>222</v>
      </c>
      <c r="I342">
        <v>0.83499999999999996</v>
      </c>
      <c r="J342">
        <v>5.5</v>
      </c>
      <c r="K342" t="s">
        <v>243</v>
      </c>
      <c r="L342">
        <v>0.85599999999999998</v>
      </c>
      <c r="M342">
        <v>11.5</v>
      </c>
      <c r="N342">
        <f t="shared" si="36"/>
        <v>-0.55000000000000004</v>
      </c>
      <c r="O342">
        <f t="shared" si="41"/>
        <v>-1.1499999999999999</v>
      </c>
      <c r="P342">
        <f t="shared" si="42"/>
        <v>0.59999999999999987</v>
      </c>
      <c r="Q342">
        <v>12.383564285714286</v>
      </c>
      <c r="R342">
        <v>13.597257142857144</v>
      </c>
      <c r="S342">
        <f t="shared" si="38"/>
        <v>-2.4532710280373855E-2</v>
      </c>
      <c r="T342" t="e">
        <f t="shared" si="39"/>
        <v>#NUM!</v>
      </c>
      <c r="U342" t="e">
        <f t="shared" si="40"/>
        <v>#NUM!</v>
      </c>
    </row>
    <row r="343" spans="1:21" x14ac:dyDescent="0.35">
      <c r="A343" s="2">
        <v>44428</v>
      </c>
      <c r="B343" t="s">
        <v>352</v>
      </c>
      <c r="C343" t="s">
        <v>196</v>
      </c>
      <c r="D343" t="s">
        <v>28</v>
      </c>
      <c r="E343" t="s">
        <v>353</v>
      </c>
      <c r="F343" t="s">
        <v>203</v>
      </c>
      <c r="G343" t="str">
        <f t="shared" si="37"/>
        <v>DtoK2I3</v>
      </c>
      <c r="H343" t="s">
        <v>330</v>
      </c>
      <c r="I343">
        <v>0.86199999999999999</v>
      </c>
      <c r="J343">
        <v>3</v>
      </c>
      <c r="K343" t="s">
        <v>357</v>
      </c>
      <c r="L343">
        <v>0.627</v>
      </c>
      <c r="M343">
        <v>10</v>
      </c>
      <c r="N343">
        <f t="shared" si="36"/>
        <v>-0.3</v>
      </c>
      <c r="O343">
        <f t="shared" si="41"/>
        <v>-1</v>
      </c>
      <c r="P343">
        <f t="shared" si="42"/>
        <v>0.7</v>
      </c>
      <c r="Q343">
        <v>12.383564285714286</v>
      </c>
      <c r="R343">
        <v>13.597257142857144</v>
      </c>
      <c r="S343">
        <f t="shared" si="38"/>
        <v>0.37480063795853269</v>
      </c>
      <c r="T343">
        <f t="shared" si="39"/>
        <v>3.555454760704492E-5</v>
      </c>
      <c r="U343">
        <f t="shared" si="40"/>
        <v>4.4029202594132976E-6</v>
      </c>
    </row>
    <row r="344" spans="1:21" x14ac:dyDescent="0.35">
      <c r="A344" s="2">
        <v>44427</v>
      </c>
      <c r="B344" t="s">
        <v>352</v>
      </c>
      <c r="C344" t="s">
        <v>196</v>
      </c>
      <c r="D344" t="s">
        <v>28</v>
      </c>
      <c r="E344" t="s">
        <v>57</v>
      </c>
      <c r="F344" t="s">
        <v>164</v>
      </c>
      <c r="G344" t="str">
        <f t="shared" si="37"/>
        <v>DtoL1C2</v>
      </c>
      <c r="H344" t="s">
        <v>333</v>
      </c>
      <c r="I344">
        <v>0.77200000000000002</v>
      </c>
      <c r="J344">
        <v>14</v>
      </c>
      <c r="K344" t="s">
        <v>126</v>
      </c>
      <c r="L344">
        <v>0.80500000000000005</v>
      </c>
      <c r="M344">
        <v>19</v>
      </c>
      <c r="N344">
        <f t="shared" si="36"/>
        <v>-1.4</v>
      </c>
      <c r="O344">
        <f t="shared" si="41"/>
        <v>-1.9</v>
      </c>
      <c r="P344">
        <f t="shared" si="42"/>
        <v>0.5</v>
      </c>
      <c r="Q344">
        <v>12.508649999999998</v>
      </c>
      <c r="R344">
        <v>13.46682857142857</v>
      </c>
      <c r="S344">
        <f t="shared" si="38"/>
        <v>-4.0993788819875809E-2</v>
      </c>
      <c r="T344" t="e">
        <f t="shared" si="39"/>
        <v>#NUM!</v>
      </c>
      <c r="U344" t="e">
        <f t="shared" si="40"/>
        <v>#NUM!</v>
      </c>
    </row>
    <row r="345" spans="1:21" x14ac:dyDescent="0.35">
      <c r="A345" s="2">
        <v>44428</v>
      </c>
      <c r="B345" t="s">
        <v>352</v>
      </c>
      <c r="C345" t="s">
        <v>196</v>
      </c>
      <c r="D345" t="s">
        <v>28</v>
      </c>
      <c r="E345" t="s">
        <v>57</v>
      </c>
      <c r="F345" t="s">
        <v>164</v>
      </c>
      <c r="G345" t="str">
        <f t="shared" si="37"/>
        <v>DtoL1C2</v>
      </c>
      <c r="H345" t="s">
        <v>145</v>
      </c>
      <c r="I345">
        <v>0.73699999999999999</v>
      </c>
      <c r="K345" t="s">
        <v>180</v>
      </c>
      <c r="L345">
        <v>0.78500000000000003</v>
      </c>
      <c r="M345">
        <v>12</v>
      </c>
      <c r="N345">
        <f t="shared" si="36"/>
        <v>0</v>
      </c>
      <c r="O345">
        <f t="shared" si="41"/>
        <v>-1.2</v>
      </c>
      <c r="P345">
        <f t="shared" si="42"/>
        <v>1.2</v>
      </c>
      <c r="Q345">
        <v>12.508649999999998</v>
      </c>
      <c r="R345">
        <v>13.46682857142857</v>
      </c>
      <c r="S345">
        <f t="shared" si="38"/>
        <v>-6.1146496815286673E-2</v>
      </c>
      <c r="T345" t="e">
        <f t="shared" si="39"/>
        <v>#NUM!</v>
      </c>
      <c r="U345" t="e">
        <f t="shared" si="40"/>
        <v>#NUM!</v>
      </c>
    </row>
    <row r="346" spans="1:21" x14ac:dyDescent="0.35">
      <c r="A346" s="2">
        <v>44427</v>
      </c>
      <c r="B346" t="s">
        <v>352</v>
      </c>
      <c r="C346" t="s">
        <v>196</v>
      </c>
      <c r="D346" t="s">
        <v>28</v>
      </c>
      <c r="E346" t="s">
        <v>57</v>
      </c>
      <c r="F346" t="s">
        <v>328</v>
      </c>
      <c r="G346" t="str">
        <f t="shared" si="37"/>
        <v>DtoL1C3</v>
      </c>
      <c r="H346" t="s">
        <v>125</v>
      </c>
      <c r="I346">
        <v>0.92900000000000005</v>
      </c>
      <c r="J346">
        <v>5</v>
      </c>
      <c r="K346" t="s">
        <v>183</v>
      </c>
      <c r="L346">
        <v>0.96199999999999997</v>
      </c>
      <c r="M346">
        <v>14</v>
      </c>
      <c r="N346">
        <f t="shared" si="36"/>
        <v>-0.5</v>
      </c>
      <c r="O346">
        <f t="shared" si="41"/>
        <v>-1.4</v>
      </c>
      <c r="P346">
        <f t="shared" si="42"/>
        <v>0.89999999999999991</v>
      </c>
      <c r="Q346">
        <v>12.760707142857139</v>
      </c>
      <c r="R346">
        <v>13.46682857142857</v>
      </c>
      <c r="S346">
        <f t="shared" si="38"/>
        <v>-3.4303534303534222E-2</v>
      </c>
      <c r="T346" t="e">
        <f t="shared" si="39"/>
        <v>#NUM!</v>
      </c>
      <c r="U346" t="e">
        <f t="shared" si="40"/>
        <v>#NUM!</v>
      </c>
    </row>
    <row r="347" spans="1:21" x14ac:dyDescent="0.35">
      <c r="A347" s="2">
        <v>44428</v>
      </c>
      <c r="B347" t="s">
        <v>352</v>
      </c>
      <c r="C347" t="s">
        <v>196</v>
      </c>
      <c r="D347" t="s">
        <v>28</v>
      </c>
      <c r="E347" t="s">
        <v>57</v>
      </c>
      <c r="F347" t="s">
        <v>328</v>
      </c>
      <c r="G347" t="str">
        <f t="shared" si="37"/>
        <v>DtoL1C3</v>
      </c>
      <c r="H347" t="s">
        <v>366</v>
      </c>
      <c r="I347">
        <v>0.94699999999999995</v>
      </c>
      <c r="J347">
        <v>6</v>
      </c>
      <c r="K347" t="s">
        <v>367</v>
      </c>
      <c r="L347">
        <v>0.92700000000000005</v>
      </c>
      <c r="N347">
        <f t="shared" si="36"/>
        <v>-0.6</v>
      </c>
      <c r="O347">
        <f t="shared" si="41"/>
        <v>0</v>
      </c>
      <c r="P347">
        <f t="shared" si="42"/>
        <v>-0.6</v>
      </c>
      <c r="Q347">
        <v>12.760707142857139</v>
      </c>
      <c r="R347">
        <v>13.46682857142857</v>
      </c>
      <c r="S347">
        <f t="shared" si="38"/>
        <v>2.1574973031283608E-2</v>
      </c>
      <c r="T347">
        <f t="shared" si="39"/>
        <v>1.0583753912438579E-6</v>
      </c>
      <c r="U347">
        <f t="shared" si="40"/>
        <v>1.3505618414869716E-7</v>
      </c>
    </row>
    <row r="348" spans="1:21" x14ac:dyDescent="0.35">
      <c r="A348" s="2">
        <v>44427</v>
      </c>
      <c r="B348" t="s">
        <v>352</v>
      </c>
      <c r="C348" t="s">
        <v>196</v>
      </c>
      <c r="D348" t="s">
        <v>28</v>
      </c>
      <c r="E348" t="s">
        <v>363</v>
      </c>
      <c r="F348" t="s">
        <v>101</v>
      </c>
      <c r="G348" t="str">
        <f t="shared" si="37"/>
        <v>DtoM4B10</v>
      </c>
      <c r="H348" t="s">
        <v>345</v>
      </c>
      <c r="I348">
        <v>0.72499999999999998</v>
      </c>
      <c r="J348">
        <v>6.5</v>
      </c>
      <c r="K348" t="s">
        <v>220</v>
      </c>
      <c r="L348">
        <v>0.66400000000000003</v>
      </c>
      <c r="M348">
        <v>22</v>
      </c>
      <c r="N348">
        <f t="shared" si="36"/>
        <v>-0.65</v>
      </c>
      <c r="O348">
        <f t="shared" si="41"/>
        <v>-2.2000000000000002</v>
      </c>
      <c r="P348">
        <f t="shared" si="42"/>
        <v>1.5500000000000003</v>
      </c>
      <c r="Q348">
        <v>27.536457142857142</v>
      </c>
      <c r="R348">
        <v>30.202857142857145</v>
      </c>
      <c r="S348">
        <f t="shared" si="38"/>
        <v>9.1867469879517979E-2</v>
      </c>
      <c r="T348">
        <f t="shared" si="39"/>
        <v>6.2979481753854485E-6</v>
      </c>
      <c r="U348">
        <f t="shared" si="40"/>
        <v>1.7342318001943672E-6</v>
      </c>
    </row>
    <row r="349" spans="1:21" x14ac:dyDescent="0.35">
      <c r="A349" s="2">
        <v>44428</v>
      </c>
      <c r="B349" t="s">
        <v>352</v>
      </c>
      <c r="C349" t="s">
        <v>196</v>
      </c>
      <c r="D349" t="s">
        <v>28</v>
      </c>
      <c r="E349" t="s">
        <v>363</v>
      </c>
      <c r="F349" t="s">
        <v>101</v>
      </c>
      <c r="G349" t="str">
        <f t="shared" si="37"/>
        <v>DtoM4B10</v>
      </c>
      <c r="H349" t="s">
        <v>351</v>
      </c>
      <c r="I349">
        <v>0.74399999999999999</v>
      </c>
      <c r="J349">
        <v>2.5</v>
      </c>
      <c r="K349" t="s">
        <v>364</v>
      </c>
      <c r="L349">
        <v>0.68200000000000005</v>
      </c>
      <c r="M349">
        <v>13</v>
      </c>
      <c r="N349">
        <f t="shared" si="36"/>
        <v>-0.25</v>
      </c>
      <c r="O349">
        <f t="shared" si="41"/>
        <v>-1.3</v>
      </c>
      <c r="P349">
        <f t="shared" si="42"/>
        <v>1.05</v>
      </c>
      <c r="Q349">
        <v>27.536457142857142</v>
      </c>
      <c r="R349">
        <v>30.202857142857145</v>
      </c>
      <c r="S349">
        <f t="shared" si="38"/>
        <v>9.0909090909090814E-2</v>
      </c>
      <c r="T349">
        <f t="shared" si="39"/>
        <v>6.217167469643823E-6</v>
      </c>
      <c r="U349">
        <f t="shared" si="40"/>
        <v>1.7119876557781271E-6</v>
      </c>
    </row>
    <row r="350" spans="1:21" x14ac:dyDescent="0.35">
      <c r="A350" s="2">
        <v>44427</v>
      </c>
      <c r="B350" t="s">
        <v>352</v>
      </c>
      <c r="C350" t="s">
        <v>196</v>
      </c>
      <c r="D350" t="s">
        <v>28</v>
      </c>
      <c r="E350" t="s">
        <v>363</v>
      </c>
      <c r="F350" t="s">
        <v>124</v>
      </c>
      <c r="G350" t="str">
        <f t="shared" si="37"/>
        <v>DtoM4J5</v>
      </c>
      <c r="H350" t="s">
        <v>336</v>
      </c>
      <c r="I350">
        <v>0.753</v>
      </c>
      <c r="J350">
        <v>3.5</v>
      </c>
      <c r="K350" t="s">
        <v>168</v>
      </c>
      <c r="L350">
        <v>0.60199999999999998</v>
      </c>
      <c r="M350">
        <v>11.5</v>
      </c>
      <c r="N350">
        <f t="shared" si="36"/>
        <v>-0.35</v>
      </c>
      <c r="O350">
        <f t="shared" si="41"/>
        <v>-1.1499999999999999</v>
      </c>
      <c r="P350">
        <f t="shared" si="42"/>
        <v>0.79999999999999993</v>
      </c>
      <c r="Q350">
        <v>22.657564285714287</v>
      </c>
      <c r="R350">
        <v>24.376707142857143</v>
      </c>
      <c r="S350">
        <f t="shared" si="38"/>
        <v>0.25083056478405319</v>
      </c>
      <c r="T350">
        <f t="shared" si="39"/>
        <v>2.1686242147348317E-5</v>
      </c>
      <c r="U350">
        <f t="shared" si="40"/>
        <v>4.9135742556911113E-6</v>
      </c>
    </row>
    <row r="351" spans="1:21" x14ac:dyDescent="0.35">
      <c r="A351" s="2">
        <v>44428</v>
      </c>
      <c r="B351" t="s">
        <v>352</v>
      </c>
      <c r="C351" t="s">
        <v>196</v>
      </c>
      <c r="D351" t="s">
        <v>28</v>
      </c>
      <c r="E351" t="s">
        <v>363</v>
      </c>
      <c r="F351" t="s">
        <v>124</v>
      </c>
      <c r="G351" t="str">
        <f t="shared" si="37"/>
        <v>DtoM4J5</v>
      </c>
      <c r="H351" t="s">
        <v>297</v>
      </c>
      <c r="I351">
        <v>0.753</v>
      </c>
      <c r="J351">
        <v>4.5</v>
      </c>
      <c r="K351" t="s">
        <v>368</v>
      </c>
      <c r="L351">
        <v>0.65200000000000002</v>
      </c>
      <c r="M351">
        <v>9</v>
      </c>
      <c r="N351">
        <f t="shared" si="36"/>
        <v>-0.45</v>
      </c>
      <c r="O351">
        <f t="shared" si="41"/>
        <v>-0.9</v>
      </c>
      <c r="P351">
        <f t="shared" si="42"/>
        <v>0.45</v>
      </c>
      <c r="Q351">
        <v>22.657564285714287</v>
      </c>
      <c r="R351">
        <v>24.376707142857143</v>
      </c>
      <c r="S351">
        <f t="shared" si="38"/>
        <v>0.15490797546012267</v>
      </c>
      <c r="T351">
        <f t="shared" si="39"/>
        <v>1.1981957703011678E-5</v>
      </c>
      <c r="U351">
        <f t="shared" si="40"/>
        <v>2.7148197692469659E-6</v>
      </c>
    </row>
    <row r="352" spans="1:21" x14ac:dyDescent="0.35">
      <c r="A352" s="14">
        <v>44427</v>
      </c>
      <c r="B352" s="13" t="s">
        <v>352</v>
      </c>
      <c r="C352" s="13" t="s">
        <v>196</v>
      </c>
      <c r="D352" s="13" t="s">
        <v>30</v>
      </c>
      <c r="E352" s="13" t="s">
        <v>353</v>
      </c>
      <c r="F352" s="13" t="s">
        <v>78</v>
      </c>
      <c r="G352" t="str">
        <f t="shared" si="37"/>
        <v>FthK2E1</v>
      </c>
      <c r="H352" s="13" t="s">
        <v>69</v>
      </c>
      <c r="I352" s="13">
        <v>0.59499999999999997</v>
      </c>
      <c r="J352" s="13">
        <v>5</v>
      </c>
      <c r="K352" s="13" t="s">
        <v>369</v>
      </c>
      <c r="L352" s="13">
        <v>0.48099999999999998</v>
      </c>
      <c r="M352" s="13">
        <v>7.5</v>
      </c>
      <c r="N352">
        <f t="shared" si="36"/>
        <v>-0.5</v>
      </c>
      <c r="O352">
        <f t="shared" si="41"/>
        <v>-0.75</v>
      </c>
      <c r="P352" s="13">
        <f t="shared" si="42"/>
        <v>0.25</v>
      </c>
      <c r="Q352">
        <v>10.013850000000001</v>
      </c>
      <c r="R352">
        <v>10.296314285714285</v>
      </c>
      <c r="S352">
        <f t="shared" si="38"/>
        <v>0.23700623700623699</v>
      </c>
      <c r="T352">
        <f t="shared" si="39"/>
        <v>2.0224427855795038E-5</v>
      </c>
      <c r="U352">
        <f t="shared" si="40"/>
        <v>2.0252438688375318E-6</v>
      </c>
    </row>
    <row r="353" spans="1:21" x14ac:dyDescent="0.35">
      <c r="A353" s="2">
        <v>44428</v>
      </c>
      <c r="B353" t="s">
        <v>352</v>
      </c>
      <c r="C353" t="s">
        <v>196</v>
      </c>
      <c r="D353" t="s">
        <v>30</v>
      </c>
      <c r="E353" t="s">
        <v>353</v>
      </c>
      <c r="F353" t="s">
        <v>78</v>
      </c>
      <c r="G353" t="str">
        <f t="shared" si="37"/>
        <v>FthK2E1</v>
      </c>
      <c r="H353" t="s">
        <v>111</v>
      </c>
      <c r="I353">
        <v>0.67400000000000004</v>
      </c>
      <c r="J353">
        <v>3.5</v>
      </c>
      <c r="K353" t="s">
        <v>185</v>
      </c>
      <c r="L353">
        <v>0.52800000000000002</v>
      </c>
      <c r="M353">
        <v>8.5</v>
      </c>
      <c r="N353">
        <f t="shared" si="36"/>
        <v>-0.35</v>
      </c>
      <c r="O353">
        <f t="shared" si="41"/>
        <v>-0.85</v>
      </c>
      <c r="P353">
        <f t="shared" si="42"/>
        <v>0.5</v>
      </c>
      <c r="Q353">
        <v>10.013850000000001</v>
      </c>
      <c r="R353">
        <v>10.296314285714285</v>
      </c>
      <c r="S353">
        <f t="shared" si="38"/>
        <v>0.27651515151515155</v>
      </c>
      <c r="T353">
        <f t="shared" si="39"/>
        <v>2.4451357092642098E-5</v>
      </c>
      <c r="U353">
        <f t="shared" si="40"/>
        <v>2.4485222222215413E-6</v>
      </c>
    </row>
    <row r="354" spans="1:21" x14ac:dyDescent="0.35">
      <c r="A354" s="2">
        <v>44427</v>
      </c>
      <c r="B354" t="s">
        <v>352</v>
      </c>
      <c r="C354" t="s">
        <v>196</v>
      </c>
      <c r="D354" t="s">
        <v>30</v>
      </c>
      <c r="E354" t="s">
        <v>353</v>
      </c>
      <c r="F354" t="s">
        <v>49</v>
      </c>
      <c r="G354" t="str">
        <f t="shared" si="37"/>
        <v>FthK2J8</v>
      </c>
      <c r="H354" t="s">
        <v>69</v>
      </c>
      <c r="I354">
        <v>0.71799999999999997</v>
      </c>
      <c r="J354">
        <v>5.5</v>
      </c>
      <c r="K354" t="s">
        <v>369</v>
      </c>
      <c r="L354">
        <v>0.79200000000000004</v>
      </c>
      <c r="M354">
        <v>12</v>
      </c>
      <c r="N354">
        <f t="shared" si="36"/>
        <v>-0.55000000000000004</v>
      </c>
      <c r="O354">
        <f t="shared" si="41"/>
        <v>-1.2</v>
      </c>
      <c r="P354">
        <f t="shared" si="42"/>
        <v>0.64999999999999991</v>
      </c>
      <c r="Q354">
        <v>15.840078571428574</v>
      </c>
      <c r="R354">
        <v>16.916114285714283</v>
      </c>
      <c r="S354">
        <f t="shared" si="38"/>
        <v>-9.3434343434343509E-2</v>
      </c>
      <c r="T354" t="e">
        <f t="shared" si="39"/>
        <v>#NUM!</v>
      </c>
      <c r="U354" t="e">
        <f t="shared" si="40"/>
        <v>#NUM!</v>
      </c>
    </row>
    <row r="355" spans="1:21" x14ac:dyDescent="0.35">
      <c r="A355" s="2">
        <v>44428</v>
      </c>
      <c r="B355" t="s">
        <v>352</v>
      </c>
      <c r="C355" t="s">
        <v>196</v>
      </c>
      <c r="D355" t="s">
        <v>30</v>
      </c>
      <c r="E355" t="s">
        <v>353</v>
      </c>
      <c r="F355" t="s">
        <v>49</v>
      </c>
      <c r="G355" t="str">
        <f t="shared" si="37"/>
        <v>FthK2J8</v>
      </c>
      <c r="H355" t="s">
        <v>331</v>
      </c>
      <c r="I355">
        <v>0.76100000000000001</v>
      </c>
      <c r="K355" t="s">
        <v>356</v>
      </c>
      <c r="L355">
        <v>0.498</v>
      </c>
      <c r="M355">
        <v>5</v>
      </c>
      <c r="N355">
        <f t="shared" si="36"/>
        <v>0</v>
      </c>
      <c r="O355">
        <f t="shared" si="41"/>
        <v>-0.5</v>
      </c>
      <c r="P355">
        <f t="shared" si="42"/>
        <v>0.5</v>
      </c>
      <c r="Q355">
        <v>15.840078571428574</v>
      </c>
      <c r="R355">
        <v>16.916114285714283</v>
      </c>
      <c r="S355">
        <f t="shared" si="38"/>
        <v>0.5281124497991968</v>
      </c>
      <c r="T355">
        <f t="shared" si="39"/>
        <v>5.4227947490395056E-5</v>
      </c>
      <c r="U355">
        <f t="shared" si="40"/>
        <v>8.589749490151606E-6</v>
      </c>
    </row>
    <row r="356" spans="1:21" x14ac:dyDescent="0.35">
      <c r="A356" s="2">
        <v>44427</v>
      </c>
      <c r="B356" t="s">
        <v>352</v>
      </c>
      <c r="C356" t="s">
        <v>196</v>
      </c>
      <c r="D356" t="s">
        <v>30</v>
      </c>
      <c r="E356" t="s">
        <v>57</v>
      </c>
      <c r="F356" t="s">
        <v>116</v>
      </c>
      <c r="G356" t="str">
        <f t="shared" si="37"/>
        <v>FthL1G10</v>
      </c>
      <c r="H356" t="s">
        <v>300</v>
      </c>
      <c r="I356">
        <v>0.65900000000000003</v>
      </c>
      <c r="J356">
        <v>4.5</v>
      </c>
      <c r="K356" t="s">
        <v>228</v>
      </c>
      <c r="L356">
        <v>0.58099999999999996</v>
      </c>
      <c r="M356">
        <v>8.5</v>
      </c>
      <c r="N356">
        <f t="shared" si="36"/>
        <v>-0.45</v>
      </c>
      <c r="O356">
        <f t="shared" si="41"/>
        <v>-0.85</v>
      </c>
      <c r="P356">
        <f t="shared" si="42"/>
        <v>0.39999999999999997</v>
      </c>
      <c r="Q356">
        <v>13.40185</v>
      </c>
      <c r="R356">
        <v>13.662707142857142</v>
      </c>
      <c r="S356">
        <f t="shared" si="38"/>
        <v>0.13425129087779702</v>
      </c>
      <c r="T356">
        <f t="shared" si="39"/>
        <v>1.0046495599023581E-5</v>
      </c>
      <c r="U356">
        <f t="shared" si="40"/>
        <v>1.3464162704377416E-6</v>
      </c>
    </row>
    <row r="357" spans="1:21" x14ac:dyDescent="0.35">
      <c r="A357" s="2">
        <v>44428</v>
      </c>
      <c r="B357" t="s">
        <v>352</v>
      </c>
      <c r="C357" t="s">
        <v>196</v>
      </c>
      <c r="D357" t="s">
        <v>30</v>
      </c>
      <c r="E357" t="s">
        <v>57</v>
      </c>
      <c r="F357" t="s">
        <v>116</v>
      </c>
      <c r="G357" t="str">
        <f t="shared" si="37"/>
        <v>FthL1G10</v>
      </c>
      <c r="H357" t="s">
        <v>359</v>
      </c>
      <c r="I357">
        <v>0.67900000000000005</v>
      </c>
      <c r="J357">
        <v>3.5</v>
      </c>
      <c r="K357" t="s">
        <v>360</v>
      </c>
      <c r="L357">
        <v>0.65100000000000002</v>
      </c>
      <c r="M357">
        <v>7.5</v>
      </c>
      <c r="N357">
        <f t="shared" si="36"/>
        <v>-0.35</v>
      </c>
      <c r="O357">
        <f t="shared" si="41"/>
        <v>-0.75</v>
      </c>
      <c r="P357">
        <f t="shared" si="42"/>
        <v>0.4</v>
      </c>
      <c r="Q357">
        <v>13.40185</v>
      </c>
      <c r="R357">
        <v>13.662707142857142</v>
      </c>
      <c r="S357">
        <f t="shared" si="38"/>
        <v>4.3010752688172081E-2</v>
      </c>
      <c r="T357">
        <f t="shared" si="39"/>
        <v>2.4744592209933499E-6</v>
      </c>
      <c r="U357">
        <f t="shared" si="40"/>
        <v>3.3162331310869725E-7</v>
      </c>
    </row>
    <row r="358" spans="1:21" x14ac:dyDescent="0.35">
      <c r="A358" s="2">
        <v>44427</v>
      </c>
      <c r="B358" t="s">
        <v>352</v>
      </c>
      <c r="C358" t="s">
        <v>196</v>
      </c>
      <c r="D358" t="s">
        <v>30</v>
      </c>
      <c r="E358" t="s">
        <v>57</v>
      </c>
      <c r="F358" t="s">
        <v>93</v>
      </c>
      <c r="G358" t="str">
        <f t="shared" si="37"/>
        <v>FthL1H9</v>
      </c>
      <c r="H358" t="s">
        <v>361</v>
      </c>
      <c r="I358">
        <v>0.82899999999999996</v>
      </c>
      <c r="J358">
        <v>5</v>
      </c>
      <c r="K358" t="s">
        <v>362</v>
      </c>
      <c r="L358">
        <v>0.81</v>
      </c>
      <c r="M358">
        <v>12</v>
      </c>
      <c r="N358">
        <f t="shared" si="36"/>
        <v>-0.5</v>
      </c>
      <c r="O358">
        <f t="shared" si="41"/>
        <v>-1.2</v>
      </c>
      <c r="P358">
        <f t="shared" si="42"/>
        <v>0.7</v>
      </c>
      <c r="Q358">
        <v>27.629564285714281</v>
      </c>
      <c r="R358">
        <v>28.003564285714294</v>
      </c>
      <c r="S358">
        <f t="shared" si="38"/>
        <v>2.3456790123456674E-2</v>
      </c>
      <c r="T358">
        <f t="shared" si="39"/>
        <v>1.1731339031484445E-6</v>
      </c>
      <c r="U358">
        <f t="shared" si="40"/>
        <v>3.241317859279086E-7</v>
      </c>
    </row>
    <row r="359" spans="1:21" x14ac:dyDescent="0.35">
      <c r="A359" s="2">
        <v>44428</v>
      </c>
      <c r="B359" t="s">
        <v>352</v>
      </c>
      <c r="C359" t="s">
        <v>196</v>
      </c>
      <c r="D359" t="s">
        <v>30</v>
      </c>
      <c r="E359" t="s">
        <v>57</v>
      </c>
      <c r="F359" t="s">
        <v>93</v>
      </c>
      <c r="G359" t="str">
        <f t="shared" si="37"/>
        <v>FthL1H9</v>
      </c>
      <c r="H359" t="s">
        <v>318</v>
      </c>
      <c r="I359">
        <v>0.80200000000000005</v>
      </c>
      <c r="J359">
        <v>4.5</v>
      </c>
      <c r="K359" t="s">
        <v>24</v>
      </c>
      <c r="L359">
        <v>0.83499999999999996</v>
      </c>
      <c r="M359">
        <v>8</v>
      </c>
      <c r="N359">
        <f t="shared" si="36"/>
        <v>-0.45</v>
      </c>
      <c r="O359">
        <f t="shared" si="41"/>
        <v>-0.8</v>
      </c>
      <c r="P359">
        <f t="shared" si="42"/>
        <v>0.35000000000000003</v>
      </c>
      <c r="Q359">
        <v>27.629564285714281</v>
      </c>
      <c r="R359">
        <v>28.003564285714294</v>
      </c>
      <c r="S359">
        <f t="shared" si="38"/>
        <v>-3.9520958083832242E-2</v>
      </c>
      <c r="T359" t="e">
        <f t="shared" si="39"/>
        <v>#NUM!</v>
      </c>
      <c r="U359" t="e">
        <f t="shared" si="40"/>
        <v>#NUM!</v>
      </c>
    </row>
    <row r="360" spans="1:21" x14ac:dyDescent="0.35">
      <c r="A360" s="2">
        <v>44427</v>
      </c>
      <c r="B360" t="s">
        <v>352</v>
      </c>
      <c r="C360" t="s">
        <v>196</v>
      </c>
      <c r="D360" t="s">
        <v>30</v>
      </c>
      <c r="E360" t="s">
        <v>363</v>
      </c>
      <c r="F360" t="s">
        <v>370</v>
      </c>
      <c r="G360" t="str">
        <f t="shared" si="37"/>
        <v>FthM4B2</v>
      </c>
      <c r="H360" t="s">
        <v>336</v>
      </c>
      <c r="I360">
        <v>0.51700000000000002</v>
      </c>
      <c r="J360">
        <v>4.5</v>
      </c>
      <c r="K360" t="s">
        <v>168</v>
      </c>
      <c r="L360">
        <v>0.378</v>
      </c>
      <c r="M360">
        <v>12.5</v>
      </c>
      <c r="N360">
        <f t="shared" si="36"/>
        <v>-0.45</v>
      </c>
      <c r="O360">
        <f t="shared" si="41"/>
        <v>-1.25</v>
      </c>
      <c r="P360">
        <f t="shared" si="42"/>
        <v>0.8</v>
      </c>
      <c r="Q360">
        <v>18.634707142857145</v>
      </c>
      <c r="R360">
        <v>19.486028571428569</v>
      </c>
      <c r="S360">
        <f t="shared" si="38"/>
        <v>0.36772486772486773</v>
      </c>
      <c r="T360">
        <f t="shared" si="39"/>
        <v>3.4730079296728019E-5</v>
      </c>
      <c r="U360">
        <f t="shared" si="40"/>
        <v>6.4718485674273265E-6</v>
      </c>
    </row>
    <row r="361" spans="1:21" x14ac:dyDescent="0.35">
      <c r="A361" s="2">
        <v>44428</v>
      </c>
      <c r="B361" t="s">
        <v>352</v>
      </c>
      <c r="C361" t="s">
        <v>196</v>
      </c>
      <c r="D361" t="s">
        <v>30</v>
      </c>
      <c r="E361" t="s">
        <v>363</v>
      </c>
      <c r="F361" t="s">
        <v>370</v>
      </c>
      <c r="G361" t="str">
        <f t="shared" si="37"/>
        <v>FthM4B2</v>
      </c>
      <c r="H361" t="s">
        <v>297</v>
      </c>
      <c r="I361">
        <v>0.51100000000000001</v>
      </c>
      <c r="J361">
        <v>2</v>
      </c>
      <c r="K361" t="s">
        <v>368</v>
      </c>
      <c r="L361">
        <v>0.47299999999999998</v>
      </c>
      <c r="M361" t="s">
        <v>50</v>
      </c>
      <c r="N361">
        <f t="shared" si="36"/>
        <v>-0.2</v>
      </c>
      <c r="O361" t="e">
        <f t="shared" si="41"/>
        <v>#VALUE!</v>
      </c>
      <c r="P361" t="e">
        <f t="shared" si="42"/>
        <v>#VALUE!</v>
      </c>
      <c r="Q361">
        <v>18.634707142857145</v>
      </c>
      <c r="R361">
        <v>19.486028571428569</v>
      </c>
      <c r="S361">
        <f t="shared" si="38"/>
        <v>8.033826638477809E-2</v>
      </c>
      <c r="T361">
        <f t="shared" si="39"/>
        <v>5.3395727077813556E-6</v>
      </c>
      <c r="U361">
        <f t="shared" si="40"/>
        <v>9.9501373677498291E-7</v>
      </c>
    </row>
    <row r="362" spans="1:21" x14ac:dyDescent="0.35">
      <c r="A362" s="2">
        <v>44427</v>
      </c>
      <c r="B362" t="s">
        <v>352</v>
      </c>
      <c r="C362" t="s">
        <v>196</v>
      </c>
      <c r="D362" t="s">
        <v>30</v>
      </c>
      <c r="E362" t="s">
        <v>363</v>
      </c>
      <c r="F362" t="s">
        <v>96</v>
      </c>
      <c r="G362" t="str">
        <f t="shared" si="37"/>
        <v>FthM4F3</v>
      </c>
      <c r="H362" t="s">
        <v>283</v>
      </c>
      <c r="I362">
        <v>0.95199999999999996</v>
      </c>
      <c r="J362">
        <v>3.5</v>
      </c>
      <c r="K362" t="s">
        <v>213</v>
      </c>
      <c r="L362">
        <v>0.94099999999999995</v>
      </c>
      <c r="M362">
        <v>10</v>
      </c>
      <c r="N362">
        <f t="shared" si="36"/>
        <v>-0.35</v>
      </c>
      <c r="O362">
        <f t="shared" si="41"/>
        <v>-1</v>
      </c>
      <c r="P362">
        <f t="shared" si="42"/>
        <v>0.65</v>
      </c>
      <c r="Q362">
        <v>7.7468285714285701</v>
      </c>
      <c r="R362">
        <v>7.8458285714285729</v>
      </c>
      <c r="S362">
        <f t="shared" si="38"/>
        <v>1.168969181721574E-2</v>
      </c>
      <c r="T362">
        <f t="shared" si="39"/>
        <v>4.9775144603282451E-7</v>
      </c>
      <c r="U362">
        <f t="shared" si="40"/>
        <v>3.8559951235969704E-8</v>
      </c>
    </row>
    <row r="363" spans="1:21" x14ac:dyDescent="0.35">
      <c r="A363" s="2">
        <v>44428</v>
      </c>
      <c r="B363" t="s">
        <v>352</v>
      </c>
      <c r="C363" t="s">
        <v>196</v>
      </c>
      <c r="D363" t="s">
        <v>30</v>
      </c>
      <c r="E363" t="s">
        <v>363</v>
      </c>
      <c r="F363" t="s">
        <v>96</v>
      </c>
      <c r="G363" t="str">
        <f t="shared" si="37"/>
        <v>FthM4F3</v>
      </c>
      <c r="H363" t="s">
        <v>284</v>
      </c>
      <c r="I363">
        <v>0.91900000000000004</v>
      </c>
      <c r="J363">
        <v>2.5</v>
      </c>
      <c r="K363" t="s">
        <v>371</v>
      </c>
      <c r="L363">
        <v>0.92100000000000004</v>
      </c>
      <c r="M363">
        <v>7.5</v>
      </c>
      <c r="N363">
        <f t="shared" si="36"/>
        <v>-0.25</v>
      </c>
      <c r="O363">
        <f t="shared" si="41"/>
        <v>-0.75</v>
      </c>
      <c r="P363">
        <f t="shared" si="42"/>
        <v>0.5</v>
      </c>
      <c r="Q363">
        <v>7.7468285714285701</v>
      </c>
      <c r="R363">
        <v>7.8458285714285729</v>
      </c>
      <c r="S363">
        <f t="shared" si="38"/>
        <v>-2.1715526601520105E-3</v>
      </c>
      <c r="T363" t="e">
        <f t="shared" si="39"/>
        <v>#NUM!</v>
      </c>
      <c r="U363" t="e">
        <f t="shared" si="40"/>
        <v>#NUM!</v>
      </c>
    </row>
    <row r="364" spans="1:21" x14ac:dyDescent="0.35">
      <c r="A364" s="2">
        <v>44427</v>
      </c>
      <c r="B364" t="s">
        <v>352</v>
      </c>
      <c r="C364" t="s">
        <v>196</v>
      </c>
      <c r="D364" t="s">
        <v>37</v>
      </c>
      <c r="E364" t="s">
        <v>353</v>
      </c>
      <c r="F364" t="s">
        <v>106</v>
      </c>
      <c r="G364" t="str">
        <f t="shared" si="37"/>
        <v>PfaK2C7</v>
      </c>
      <c r="H364" t="s">
        <v>331</v>
      </c>
      <c r="I364">
        <v>0.65800000000000003</v>
      </c>
      <c r="J364" s="13">
        <v>3</v>
      </c>
      <c r="K364" t="s">
        <v>354</v>
      </c>
      <c r="L364" s="15">
        <v>0.48899999999999999</v>
      </c>
      <c r="M364" s="13">
        <v>13</v>
      </c>
      <c r="N364">
        <f t="shared" si="36"/>
        <v>-0.3</v>
      </c>
      <c r="O364">
        <f t="shared" si="41"/>
        <v>-1.3</v>
      </c>
      <c r="P364">
        <f t="shared" si="42"/>
        <v>1</v>
      </c>
      <c r="Q364">
        <v>17.504457142857145</v>
      </c>
      <c r="R364">
        <v>18.178364285714292</v>
      </c>
      <c r="S364">
        <f t="shared" si="38"/>
        <v>0.34560327198364016</v>
      </c>
      <c r="T364">
        <f t="shared" si="39"/>
        <v>3.217631383362052E-5</v>
      </c>
      <c r="U364">
        <f t="shared" si="40"/>
        <v>5.6322890651573185E-6</v>
      </c>
    </row>
    <row r="365" spans="1:21" x14ac:dyDescent="0.35">
      <c r="A365" s="2">
        <v>44428</v>
      </c>
      <c r="B365" t="s">
        <v>352</v>
      </c>
      <c r="C365" t="s">
        <v>196</v>
      </c>
      <c r="D365" t="s">
        <v>37</v>
      </c>
      <c r="E365" t="s">
        <v>353</v>
      </c>
      <c r="F365" t="s">
        <v>106</v>
      </c>
      <c r="G365" t="str">
        <f t="shared" si="37"/>
        <v>PfaK2C7</v>
      </c>
      <c r="H365" t="s">
        <v>111</v>
      </c>
      <c r="I365">
        <v>0.61799999999999999</v>
      </c>
      <c r="J365">
        <v>2.5</v>
      </c>
      <c r="K365" t="s">
        <v>185</v>
      </c>
      <c r="L365">
        <v>0.38500000000000001</v>
      </c>
      <c r="M365">
        <v>6.5</v>
      </c>
      <c r="N365">
        <f t="shared" si="36"/>
        <v>-0.25</v>
      </c>
      <c r="O365">
        <f t="shared" si="41"/>
        <v>-0.65</v>
      </c>
      <c r="P365">
        <f t="shared" si="42"/>
        <v>0.4</v>
      </c>
      <c r="Q365">
        <v>17.504457142857145</v>
      </c>
      <c r="R365">
        <v>18.178364285714292</v>
      </c>
      <c r="S365">
        <f t="shared" si="38"/>
        <v>0.60519480519480517</v>
      </c>
      <c r="T365">
        <f t="shared" si="39"/>
        <v>6.4129808365857822E-5</v>
      </c>
      <c r="U365">
        <f t="shared" si="40"/>
        <v>1.1225574821197997E-5</v>
      </c>
    </row>
    <row r="366" spans="1:21" x14ac:dyDescent="0.35">
      <c r="A366" s="2">
        <v>44427</v>
      </c>
      <c r="B366" t="s">
        <v>352</v>
      </c>
      <c r="C366" t="s">
        <v>196</v>
      </c>
      <c r="D366" t="s">
        <v>37</v>
      </c>
      <c r="E366" t="s">
        <v>353</v>
      </c>
      <c r="F366" t="s">
        <v>372</v>
      </c>
      <c r="G366" t="str">
        <f t="shared" si="37"/>
        <v>PfaK2I5</v>
      </c>
      <c r="H366" t="s">
        <v>266</v>
      </c>
      <c r="I366">
        <v>0.78400000000000003</v>
      </c>
      <c r="J366">
        <v>4.5</v>
      </c>
      <c r="K366" t="s">
        <v>270</v>
      </c>
      <c r="L366">
        <v>0.60499999999999998</v>
      </c>
      <c r="M366">
        <v>15.5</v>
      </c>
      <c r="N366">
        <f t="shared" si="36"/>
        <v>-0.45</v>
      </c>
      <c r="O366">
        <f t="shared" si="41"/>
        <v>-1.55</v>
      </c>
      <c r="P366">
        <f t="shared" si="42"/>
        <v>1.1000000000000001</v>
      </c>
      <c r="Q366">
        <v>16.84327857142857</v>
      </c>
      <c r="R366">
        <v>16.989107142857144</v>
      </c>
      <c r="S366">
        <f t="shared" si="38"/>
        <v>0.29586776859504144</v>
      </c>
      <c r="T366">
        <f t="shared" si="39"/>
        <v>2.6574688118627258E-5</v>
      </c>
      <c r="U366">
        <f t="shared" si="40"/>
        <v>4.4760487493087187E-6</v>
      </c>
    </row>
    <row r="367" spans="1:21" x14ac:dyDescent="0.35">
      <c r="A367" s="2">
        <v>44428</v>
      </c>
      <c r="B367" t="s">
        <v>352</v>
      </c>
      <c r="C367" t="s">
        <v>196</v>
      </c>
      <c r="D367" t="s">
        <v>37</v>
      </c>
      <c r="E367" t="s">
        <v>353</v>
      </c>
      <c r="F367" t="s">
        <v>372</v>
      </c>
      <c r="G367" t="str">
        <f t="shared" si="37"/>
        <v>PfaK2I5</v>
      </c>
      <c r="H367" t="s">
        <v>159</v>
      </c>
      <c r="I367">
        <v>0.73799999999999999</v>
      </c>
      <c r="J367">
        <v>3</v>
      </c>
      <c r="K367" t="s">
        <v>261</v>
      </c>
      <c r="L367">
        <v>0.54100000000000004</v>
      </c>
      <c r="M367">
        <v>7.5</v>
      </c>
      <c r="N367">
        <f t="shared" si="36"/>
        <v>-0.3</v>
      </c>
      <c r="O367">
        <f t="shared" si="41"/>
        <v>-0.75</v>
      </c>
      <c r="P367">
        <f t="shared" si="42"/>
        <v>0.45</v>
      </c>
      <c r="Q367">
        <v>16.84327857142857</v>
      </c>
      <c r="R367">
        <v>16.989107142857144</v>
      </c>
      <c r="S367">
        <f t="shared" si="38"/>
        <v>0.36414048059149712</v>
      </c>
      <c r="T367">
        <f t="shared" si="39"/>
        <v>3.4313818711612809E-5</v>
      </c>
      <c r="U367">
        <f t="shared" si="40"/>
        <v>5.7795720740919266E-6</v>
      </c>
    </row>
    <row r="368" spans="1:21" x14ac:dyDescent="0.35">
      <c r="A368" s="2">
        <v>44427</v>
      </c>
      <c r="B368" t="s">
        <v>352</v>
      </c>
      <c r="C368" t="s">
        <v>196</v>
      </c>
      <c r="D368" t="s">
        <v>37</v>
      </c>
      <c r="E368" t="s">
        <v>57</v>
      </c>
      <c r="F368" t="s">
        <v>373</v>
      </c>
      <c r="G368" t="str">
        <f t="shared" si="37"/>
        <v>PfaL1I9</v>
      </c>
      <c r="H368" t="s">
        <v>125</v>
      </c>
      <c r="I368">
        <v>0.50800000000000001</v>
      </c>
      <c r="J368">
        <v>2.5</v>
      </c>
      <c r="K368" t="s">
        <v>183</v>
      </c>
      <c r="L368">
        <v>0.38700000000000001</v>
      </c>
      <c r="M368">
        <v>13</v>
      </c>
      <c r="N368">
        <f t="shared" si="36"/>
        <v>-0.25</v>
      </c>
      <c r="O368">
        <f t="shared" si="41"/>
        <v>-1.3</v>
      </c>
      <c r="P368">
        <f t="shared" si="42"/>
        <v>1.05</v>
      </c>
      <c r="Q368">
        <v>21.40945714285715</v>
      </c>
      <c r="R368">
        <v>22.996364285714286</v>
      </c>
      <c r="S368">
        <f t="shared" si="38"/>
        <v>0.3126614987080103</v>
      </c>
      <c r="T368">
        <f t="shared" si="39"/>
        <v>2.8443533965949502E-5</v>
      </c>
      <c r="U368">
        <f t="shared" si="40"/>
        <v>6.0896062143539751E-6</v>
      </c>
    </row>
    <row r="369" spans="1:21" x14ac:dyDescent="0.35">
      <c r="A369" s="2">
        <v>44428</v>
      </c>
      <c r="B369" t="s">
        <v>352</v>
      </c>
      <c r="C369" t="s">
        <v>196</v>
      </c>
      <c r="D369" t="s">
        <v>37</v>
      </c>
      <c r="E369" t="s">
        <v>57</v>
      </c>
      <c r="F369" t="s">
        <v>373</v>
      </c>
      <c r="G369" t="str">
        <f t="shared" si="37"/>
        <v>PfaL1I9</v>
      </c>
      <c r="H369" t="s">
        <v>366</v>
      </c>
      <c r="I369">
        <v>0.56699999999999995</v>
      </c>
      <c r="J369">
        <v>2</v>
      </c>
      <c r="K369" t="s">
        <v>367</v>
      </c>
      <c r="L369">
        <v>0.45800000000000002</v>
      </c>
      <c r="M369">
        <v>8</v>
      </c>
      <c r="N369">
        <f t="shared" si="36"/>
        <v>-0.2</v>
      </c>
      <c r="O369">
        <f t="shared" si="41"/>
        <v>-0.8</v>
      </c>
      <c r="P369">
        <f t="shared" si="42"/>
        <v>0.60000000000000009</v>
      </c>
      <c r="Q369">
        <v>21.40945714285715</v>
      </c>
      <c r="R369">
        <v>22.996364285714286</v>
      </c>
      <c r="S369">
        <f t="shared" si="38"/>
        <v>0.23799126637554568</v>
      </c>
      <c r="T369">
        <f t="shared" si="39"/>
        <v>2.0327949677553082E-5</v>
      </c>
      <c r="U369">
        <f t="shared" si="40"/>
        <v>4.3521036742372952E-6</v>
      </c>
    </row>
    <row r="370" spans="1:21" x14ac:dyDescent="0.35">
      <c r="A370" s="2">
        <v>44427</v>
      </c>
      <c r="B370" t="s">
        <v>352</v>
      </c>
      <c r="C370" t="s">
        <v>196</v>
      </c>
      <c r="D370" t="s">
        <v>37</v>
      </c>
      <c r="E370" t="s">
        <v>57</v>
      </c>
      <c r="F370" t="s">
        <v>131</v>
      </c>
      <c r="G370" t="str">
        <f t="shared" si="37"/>
        <v>PfaL1J3</v>
      </c>
      <c r="H370" t="s">
        <v>361</v>
      </c>
      <c r="I370">
        <v>0.58399999999999996</v>
      </c>
      <c r="J370">
        <v>2</v>
      </c>
      <c r="K370" t="s">
        <v>362</v>
      </c>
      <c r="L370">
        <v>0.46600000000000003</v>
      </c>
      <c r="M370">
        <v>14</v>
      </c>
      <c r="N370">
        <f t="shared" si="36"/>
        <v>-0.2</v>
      </c>
      <c r="O370">
        <f t="shared" si="41"/>
        <v>-1.4</v>
      </c>
      <c r="P370">
        <f t="shared" si="42"/>
        <v>1.2</v>
      </c>
      <c r="Q370">
        <v>31.88185</v>
      </c>
      <c r="R370">
        <v>34.746250000000003</v>
      </c>
      <c r="S370">
        <f t="shared" si="38"/>
        <v>0.25321888412017152</v>
      </c>
      <c r="T370">
        <f t="shared" si="39"/>
        <v>2.194070857192552E-5</v>
      </c>
      <c r="U370">
        <f t="shared" si="40"/>
        <v>6.995103795838436E-6</v>
      </c>
    </row>
    <row r="371" spans="1:21" x14ac:dyDescent="0.35">
      <c r="A371" s="2">
        <v>44428</v>
      </c>
      <c r="B371" t="s">
        <v>352</v>
      </c>
      <c r="C371" t="s">
        <v>196</v>
      </c>
      <c r="D371" t="s">
        <v>37</v>
      </c>
      <c r="E371" t="s">
        <v>57</v>
      </c>
      <c r="F371" t="s">
        <v>131</v>
      </c>
      <c r="G371" t="str">
        <f t="shared" si="37"/>
        <v>PfaL1J3</v>
      </c>
      <c r="H371" t="s">
        <v>318</v>
      </c>
      <c r="I371">
        <v>0.60099999999999998</v>
      </c>
      <c r="J371">
        <v>2.5</v>
      </c>
      <c r="K371" t="s">
        <v>24</v>
      </c>
      <c r="L371">
        <v>0.52600000000000002</v>
      </c>
      <c r="M371">
        <v>7</v>
      </c>
      <c r="N371">
        <f t="shared" si="36"/>
        <v>-0.25</v>
      </c>
      <c r="O371">
        <f t="shared" si="41"/>
        <v>-0.7</v>
      </c>
      <c r="P371">
        <f t="shared" si="42"/>
        <v>0.44999999999999996</v>
      </c>
      <c r="Q371">
        <v>31.88185</v>
      </c>
      <c r="R371">
        <v>34.746250000000003</v>
      </c>
      <c r="S371">
        <f t="shared" si="38"/>
        <v>0.14258555133079839</v>
      </c>
      <c r="T371">
        <f t="shared" si="39"/>
        <v>1.0819667772415866E-5</v>
      </c>
      <c r="U371">
        <f t="shared" si="40"/>
        <v>3.4495102496999677E-6</v>
      </c>
    </row>
    <row r="372" spans="1:21" x14ac:dyDescent="0.35">
      <c r="A372" s="2">
        <v>44427</v>
      </c>
      <c r="B372" t="s">
        <v>352</v>
      </c>
      <c r="C372" t="s">
        <v>196</v>
      </c>
      <c r="D372" t="s">
        <v>37</v>
      </c>
      <c r="E372" t="s">
        <v>363</v>
      </c>
      <c r="F372" t="s">
        <v>121</v>
      </c>
      <c r="G372" t="str">
        <f t="shared" si="37"/>
        <v>PfaM4G7</v>
      </c>
      <c r="H372" t="s">
        <v>365</v>
      </c>
      <c r="I372">
        <v>0.66200000000000003</v>
      </c>
      <c r="J372">
        <v>1.5</v>
      </c>
      <c r="K372" t="s">
        <v>24</v>
      </c>
      <c r="L372">
        <v>0.54400000000000004</v>
      </c>
      <c r="M372">
        <v>15</v>
      </c>
      <c r="N372">
        <f t="shared" si="36"/>
        <v>-0.15</v>
      </c>
      <c r="O372">
        <f t="shared" si="41"/>
        <v>-1.5</v>
      </c>
      <c r="P372">
        <f t="shared" si="42"/>
        <v>1.35</v>
      </c>
      <c r="Q372">
        <v>16.337828571428574</v>
      </c>
      <c r="R372">
        <v>17.727678571428569</v>
      </c>
      <c r="S372">
        <f t="shared" si="38"/>
        <v>0.21691176470588233</v>
      </c>
      <c r="T372">
        <f t="shared" si="39"/>
        <v>1.8134745571619874E-5</v>
      </c>
      <c r="U372">
        <f t="shared" si="40"/>
        <v>2.9628236433559895E-6</v>
      </c>
    </row>
    <row r="373" spans="1:21" x14ac:dyDescent="0.35">
      <c r="A373" s="2">
        <v>44427</v>
      </c>
      <c r="B373" t="s">
        <v>352</v>
      </c>
      <c r="C373" t="s">
        <v>196</v>
      </c>
      <c r="D373" t="s">
        <v>37</v>
      </c>
      <c r="E373" t="s">
        <v>363</v>
      </c>
      <c r="F373" t="s">
        <v>93</v>
      </c>
      <c r="G373" t="str">
        <f t="shared" si="37"/>
        <v>PfaM4H9</v>
      </c>
      <c r="H373" t="s">
        <v>336</v>
      </c>
      <c r="I373">
        <v>0.72199999999999998</v>
      </c>
      <c r="J373">
        <v>2</v>
      </c>
      <c r="K373" t="s">
        <v>168</v>
      </c>
      <c r="L373">
        <v>0.60399999999999998</v>
      </c>
      <c r="M373">
        <v>12.5</v>
      </c>
      <c r="N373">
        <f t="shared" si="36"/>
        <v>-0.2</v>
      </c>
      <c r="O373">
        <f t="shared" si="41"/>
        <v>-1.25</v>
      </c>
      <c r="P373">
        <f t="shared" si="42"/>
        <v>1.05</v>
      </c>
      <c r="Q373">
        <v>22.405114285714284</v>
      </c>
      <c r="R373">
        <v>24.55207857142857</v>
      </c>
      <c r="S373">
        <f t="shared" si="38"/>
        <v>0.19536423841059603</v>
      </c>
      <c r="T373">
        <f t="shared" si="39"/>
        <v>1.5943264125815769E-5</v>
      </c>
      <c r="U373">
        <f t="shared" si="40"/>
        <v>3.5721065482623093E-6</v>
      </c>
    </row>
    <row r="374" spans="1:21" x14ac:dyDescent="0.35">
      <c r="A374" s="2">
        <v>44428</v>
      </c>
      <c r="B374" t="s">
        <v>352</v>
      </c>
      <c r="C374" t="s">
        <v>196</v>
      </c>
      <c r="D374" t="s">
        <v>37</v>
      </c>
      <c r="E374" t="s">
        <v>363</v>
      </c>
      <c r="F374" t="s">
        <v>93</v>
      </c>
      <c r="G374" t="str">
        <f t="shared" si="37"/>
        <v>PfaM4H9</v>
      </c>
      <c r="H374" t="s">
        <v>297</v>
      </c>
      <c r="I374">
        <v>0.73699999999999999</v>
      </c>
      <c r="J374">
        <v>1.5</v>
      </c>
      <c r="K374" t="s">
        <v>368</v>
      </c>
      <c r="L374">
        <v>0.622</v>
      </c>
      <c r="M374">
        <v>6</v>
      </c>
      <c r="N374">
        <f t="shared" si="36"/>
        <v>-0.15</v>
      </c>
      <c r="O374">
        <f t="shared" si="41"/>
        <v>-0.6</v>
      </c>
      <c r="P374">
        <f t="shared" si="42"/>
        <v>0.44999999999999996</v>
      </c>
      <c r="Q374">
        <v>22.405114285714284</v>
      </c>
      <c r="R374">
        <v>24.55207857142857</v>
      </c>
      <c r="S374">
        <f t="shared" si="38"/>
        <v>0.18488745980707394</v>
      </c>
      <c r="T374">
        <f t="shared" si="39"/>
        <v>1.4897384922110028E-5</v>
      </c>
      <c r="U374">
        <f t="shared" si="40"/>
        <v>3.3377761173815194E-6</v>
      </c>
    </row>
    <row r="375" spans="1:21" x14ac:dyDescent="0.35">
      <c r="A375" s="16">
        <v>44427</v>
      </c>
      <c r="B375" s="6" t="s">
        <v>352</v>
      </c>
      <c r="C375" s="6" t="s">
        <v>196</v>
      </c>
      <c r="D375" s="6" t="s">
        <v>43</v>
      </c>
      <c r="E375" s="6" t="s">
        <v>353</v>
      </c>
      <c r="F375" s="6" t="s">
        <v>44</v>
      </c>
      <c r="G375" s="6" t="str">
        <f t="shared" si="37"/>
        <v>PfuK2D10</v>
      </c>
      <c r="H375" s="6" t="s">
        <v>266</v>
      </c>
      <c r="I375" s="6">
        <v>0.68200000000000005</v>
      </c>
      <c r="J375" s="6">
        <v>6.5</v>
      </c>
      <c r="K375" s="6" t="s">
        <v>270</v>
      </c>
      <c r="L375" s="6">
        <v>0.47099999999999997</v>
      </c>
      <c r="M375" s="6">
        <v>11.5</v>
      </c>
      <c r="N375" s="6">
        <f t="shared" si="36"/>
        <v>-0.65</v>
      </c>
      <c r="O375" s="6">
        <f t="shared" si="41"/>
        <v>-1.1499999999999999</v>
      </c>
      <c r="P375" s="6">
        <f t="shared" si="42"/>
        <v>0.49999999999999989</v>
      </c>
      <c r="Q375" s="6">
        <v>77.944114285714278</v>
      </c>
      <c r="R375" s="6">
        <v>80.150714285714272</v>
      </c>
      <c r="S375">
        <f t="shared" si="38"/>
        <v>0.44798301486199593</v>
      </c>
      <c r="T375">
        <f t="shared" si="39"/>
        <v>4.4284314580887088E-5</v>
      </c>
      <c r="U375">
        <f t="shared" si="40"/>
        <v>3.4517016767571864E-5</v>
      </c>
    </row>
    <row r="376" spans="1:21" x14ac:dyDescent="0.35">
      <c r="A376" s="10">
        <v>44428</v>
      </c>
      <c r="B376" s="6" t="s">
        <v>352</v>
      </c>
      <c r="C376" s="6" t="s">
        <v>196</v>
      </c>
      <c r="D376" s="6" t="s">
        <v>43</v>
      </c>
      <c r="E376" s="6" t="s">
        <v>353</v>
      </c>
      <c r="F376" s="6" t="s">
        <v>44</v>
      </c>
      <c r="G376" s="6" t="str">
        <f t="shared" si="37"/>
        <v>PfuK2D10</v>
      </c>
      <c r="H376" s="6" t="s">
        <v>159</v>
      </c>
      <c r="I376" s="6">
        <v>0.63300000000000001</v>
      </c>
      <c r="J376" s="6">
        <v>5.5</v>
      </c>
      <c r="K376" s="6" t="s">
        <v>261</v>
      </c>
      <c r="L376" s="6">
        <v>0.40899999999999997</v>
      </c>
      <c r="M376" s="6">
        <v>6.5</v>
      </c>
      <c r="N376" s="6">
        <f t="shared" si="36"/>
        <v>-0.55000000000000004</v>
      </c>
      <c r="O376" s="6">
        <f t="shared" si="41"/>
        <v>-0.65</v>
      </c>
      <c r="P376" s="6">
        <f t="shared" si="42"/>
        <v>9.9999999999999978E-2</v>
      </c>
      <c r="Q376" s="6">
        <v>77.944114285714278</v>
      </c>
      <c r="R376" s="6">
        <v>80.150714285714272</v>
      </c>
      <c r="S376">
        <f t="shared" si="38"/>
        <v>0.54767726161369201</v>
      </c>
      <c r="T376">
        <f t="shared" si="39"/>
        <v>5.6711466756793162E-5</v>
      </c>
      <c r="U376">
        <f t="shared" si="40"/>
        <v>4.4203250462019726E-5</v>
      </c>
    </row>
    <row r="377" spans="1:21" x14ac:dyDescent="0.35">
      <c r="A377" s="2">
        <v>44427</v>
      </c>
      <c r="B377" t="s">
        <v>352</v>
      </c>
      <c r="C377" t="s">
        <v>196</v>
      </c>
      <c r="D377" t="s">
        <v>43</v>
      </c>
      <c r="E377" t="s">
        <v>353</v>
      </c>
      <c r="F377" t="s">
        <v>131</v>
      </c>
      <c r="G377" t="str">
        <f t="shared" si="37"/>
        <v>PfuK2J3</v>
      </c>
      <c r="H377" t="s">
        <v>266</v>
      </c>
      <c r="I377">
        <v>0.65300000000000002</v>
      </c>
      <c r="J377">
        <v>6.5</v>
      </c>
      <c r="K377" t="s">
        <v>270</v>
      </c>
      <c r="L377">
        <v>0.48299999999999998</v>
      </c>
      <c r="N377">
        <f t="shared" si="36"/>
        <v>-0.65</v>
      </c>
      <c r="O377">
        <f t="shared" si="41"/>
        <v>0</v>
      </c>
      <c r="P377">
        <f t="shared" si="42"/>
        <v>-0.65</v>
      </c>
      <c r="Q377">
        <v>32.68767857142857</v>
      </c>
      <c r="R377">
        <v>35.481600000000007</v>
      </c>
      <c r="S377">
        <f t="shared" si="38"/>
        <v>0.35196687370600421</v>
      </c>
      <c r="T377">
        <f t="shared" si="39"/>
        <v>3.2907179915459465E-5</v>
      </c>
      <c r="U377">
        <f t="shared" si="40"/>
        <v>1.0756593197687089E-5</v>
      </c>
    </row>
    <row r="378" spans="1:21" x14ac:dyDescent="0.35">
      <c r="A378" s="2">
        <v>44428</v>
      </c>
      <c r="B378" t="s">
        <v>352</v>
      </c>
      <c r="C378" t="s">
        <v>196</v>
      </c>
      <c r="D378" t="s">
        <v>43</v>
      </c>
      <c r="E378" t="s">
        <v>353</v>
      </c>
      <c r="F378" t="s">
        <v>131</v>
      </c>
      <c r="G378" t="str">
        <f t="shared" si="37"/>
        <v>PfuK2J3</v>
      </c>
      <c r="H378" t="s">
        <v>159</v>
      </c>
      <c r="I378">
        <v>0.60799999999999998</v>
      </c>
      <c r="J378">
        <v>5</v>
      </c>
      <c r="K378" t="s">
        <v>261</v>
      </c>
      <c r="L378">
        <v>0.41299999999999998</v>
      </c>
      <c r="M378">
        <v>10.5</v>
      </c>
      <c r="N378">
        <f t="shared" si="36"/>
        <v>-0.5</v>
      </c>
      <c r="O378">
        <f t="shared" si="41"/>
        <v>-1.05</v>
      </c>
      <c r="P378">
        <f t="shared" si="42"/>
        <v>0.55000000000000004</v>
      </c>
      <c r="Q378">
        <v>32.68767857142857</v>
      </c>
      <c r="R378">
        <v>35.481600000000007</v>
      </c>
      <c r="S378">
        <f t="shared" si="38"/>
        <v>0.47215496368038745</v>
      </c>
      <c r="T378">
        <f t="shared" si="39"/>
        <v>4.7243825245658676E-5</v>
      </c>
      <c r="U378">
        <f t="shared" si="40"/>
        <v>1.5442909741148332E-5</v>
      </c>
    </row>
    <row r="379" spans="1:21" x14ac:dyDescent="0.35">
      <c r="A379" s="2">
        <v>44427</v>
      </c>
      <c r="B379" t="s">
        <v>352</v>
      </c>
      <c r="C379" t="s">
        <v>196</v>
      </c>
      <c r="D379" t="s">
        <v>43</v>
      </c>
      <c r="E379" t="s">
        <v>57</v>
      </c>
      <c r="F379" t="s">
        <v>374</v>
      </c>
      <c r="G379" t="str">
        <f t="shared" si="37"/>
        <v>PfuL1F2</v>
      </c>
      <c r="H379" t="s">
        <v>125</v>
      </c>
      <c r="I379">
        <v>0.89700000000000002</v>
      </c>
      <c r="J379">
        <v>3</v>
      </c>
      <c r="K379" t="s">
        <v>183</v>
      </c>
      <c r="L379">
        <v>0.78300000000000003</v>
      </c>
      <c r="M379">
        <v>7.5</v>
      </c>
      <c r="N379">
        <f t="shared" si="36"/>
        <v>-0.3</v>
      </c>
      <c r="O379">
        <f t="shared" si="41"/>
        <v>-0.75</v>
      </c>
      <c r="P379">
        <f t="shared" si="42"/>
        <v>0.45</v>
      </c>
      <c r="Q379">
        <v>61.539107142857134</v>
      </c>
      <c r="R379">
        <v>69.130599999999987</v>
      </c>
      <c r="S379">
        <f t="shared" si="38"/>
        <v>0.14559386973180075</v>
      </c>
      <c r="T379">
        <f t="shared" si="39"/>
        <v>1.1101357901675908E-5</v>
      </c>
      <c r="U379">
        <f t="shared" si="40"/>
        <v>6.8316765334243725E-6</v>
      </c>
    </row>
    <row r="380" spans="1:21" x14ac:dyDescent="0.35">
      <c r="A380" s="2">
        <v>44428</v>
      </c>
      <c r="B380" t="s">
        <v>352</v>
      </c>
      <c r="C380" t="s">
        <v>196</v>
      </c>
      <c r="D380" t="s">
        <v>43</v>
      </c>
      <c r="E380" t="s">
        <v>57</v>
      </c>
      <c r="F380" t="s">
        <v>374</v>
      </c>
      <c r="G380" t="str">
        <f t="shared" si="37"/>
        <v>PfuL1F2</v>
      </c>
      <c r="H380" t="s">
        <v>366</v>
      </c>
      <c r="I380">
        <v>0.90500000000000003</v>
      </c>
      <c r="J380">
        <v>5.5</v>
      </c>
      <c r="K380" t="s">
        <v>367</v>
      </c>
      <c r="L380">
        <v>0.80100000000000005</v>
      </c>
      <c r="M380">
        <v>10</v>
      </c>
      <c r="N380">
        <f t="shared" si="36"/>
        <v>-0.55000000000000004</v>
      </c>
      <c r="O380">
        <f t="shared" si="41"/>
        <v>-1</v>
      </c>
      <c r="P380">
        <f t="shared" si="42"/>
        <v>0.44999999999999996</v>
      </c>
      <c r="Q380">
        <v>61.539107142857134</v>
      </c>
      <c r="R380">
        <v>69.130599999999987</v>
      </c>
      <c r="S380">
        <f t="shared" si="38"/>
        <v>0.12983770287141069</v>
      </c>
      <c r="T380">
        <f t="shared" si="39"/>
        <v>9.6414726754095633E-6</v>
      </c>
      <c r="U380">
        <f t="shared" si="40"/>
        <v>5.9332761998695854E-6</v>
      </c>
    </row>
    <row r="381" spans="1:21" x14ac:dyDescent="0.35">
      <c r="A381" s="2">
        <v>44427</v>
      </c>
      <c r="B381" t="s">
        <v>352</v>
      </c>
      <c r="C381" t="s">
        <v>196</v>
      </c>
      <c r="D381" t="s">
        <v>43</v>
      </c>
      <c r="E381" t="s">
        <v>57</v>
      </c>
      <c r="F381" t="s">
        <v>96</v>
      </c>
      <c r="G381" t="str">
        <f t="shared" si="37"/>
        <v>PfuL1F3</v>
      </c>
      <c r="H381" t="s">
        <v>333</v>
      </c>
      <c r="I381">
        <v>0.64700000000000002</v>
      </c>
      <c r="J381">
        <v>3</v>
      </c>
      <c r="K381" t="s">
        <v>126</v>
      </c>
      <c r="L381">
        <v>0.41</v>
      </c>
      <c r="M381">
        <v>12</v>
      </c>
      <c r="N381">
        <f t="shared" si="36"/>
        <v>-0.3</v>
      </c>
      <c r="O381">
        <f t="shared" si="41"/>
        <v>-1.2</v>
      </c>
      <c r="P381">
        <f t="shared" si="42"/>
        <v>0.89999999999999991</v>
      </c>
      <c r="Q381">
        <v>57.169278571428563</v>
      </c>
      <c r="R381">
        <v>59.607507142857123</v>
      </c>
      <c r="S381">
        <f t="shared" si="38"/>
        <v>0.57804878048780506</v>
      </c>
      <c r="T381">
        <f t="shared" si="39"/>
        <v>6.0607343358096056E-5</v>
      </c>
      <c r="U381">
        <f t="shared" si="40"/>
        <v>3.4648780959132138E-5</v>
      </c>
    </row>
    <row r="382" spans="1:21" x14ac:dyDescent="0.35">
      <c r="A382" s="2">
        <v>44428</v>
      </c>
      <c r="B382" t="s">
        <v>352</v>
      </c>
      <c r="C382" t="s">
        <v>196</v>
      </c>
      <c r="D382" t="s">
        <v>43</v>
      </c>
      <c r="E382" t="s">
        <v>57</v>
      </c>
      <c r="F382" t="s">
        <v>96</v>
      </c>
      <c r="G382" t="str">
        <f t="shared" si="37"/>
        <v>PfuL1F3</v>
      </c>
      <c r="H382" t="s">
        <v>145</v>
      </c>
      <c r="I382">
        <v>0.61099999999999999</v>
      </c>
      <c r="K382" t="s">
        <v>180</v>
      </c>
      <c r="L382">
        <v>0.47599999999999998</v>
      </c>
      <c r="M382">
        <v>10.5</v>
      </c>
      <c r="N382">
        <f t="shared" si="36"/>
        <v>0</v>
      </c>
      <c r="O382">
        <f t="shared" si="41"/>
        <v>-1.05</v>
      </c>
      <c r="P382">
        <f t="shared" si="42"/>
        <v>1.05</v>
      </c>
      <c r="Q382">
        <v>57.169278571428563</v>
      </c>
      <c r="R382">
        <v>59.607507142857123</v>
      </c>
      <c r="S382">
        <f t="shared" si="38"/>
        <v>0.28361344537815131</v>
      </c>
      <c r="T382">
        <f t="shared" si="39"/>
        <v>2.5226306703239237E-5</v>
      </c>
      <c r="U382">
        <f t="shared" si="40"/>
        <v>1.4421697552457797E-5</v>
      </c>
    </row>
    <row r="383" spans="1:21" x14ac:dyDescent="0.35">
      <c r="A383" s="2">
        <v>44427</v>
      </c>
      <c r="B383" t="s">
        <v>352</v>
      </c>
      <c r="C383" t="s">
        <v>196</v>
      </c>
      <c r="D383" t="s">
        <v>43</v>
      </c>
      <c r="E383" t="s">
        <v>363</v>
      </c>
      <c r="F383" t="s">
        <v>110</v>
      </c>
      <c r="G383" t="str">
        <f t="shared" si="37"/>
        <v>PfuM4A7</v>
      </c>
      <c r="H383" t="s">
        <v>345</v>
      </c>
      <c r="I383">
        <v>0.629</v>
      </c>
      <c r="J383">
        <v>3</v>
      </c>
      <c r="K383" t="s">
        <v>220</v>
      </c>
      <c r="L383">
        <v>0.45300000000000001</v>
      </c>
      <c r="M383">
        <v>12.5</v>
      </c>
      <c r="N383">
        <f t="shared" si="36"/>
        <v>-0.3</v>
      </c>
      <c r="O383">
        <f t="shared" si="41"/>
        <v>-1.25</v>
      </c>
      <c r="P383">
        <f t="shared" si="42"/>
        <v>0.95</v>
      </c>
      <c r="Q383">
        <v>101.21767857142856</v>
      </c>
      <c r="R383">
        <v>106.27327857142855</v>
      </c>
      <c r="S383">
        <f t="shared" si="38"/>
        <v>0.38852097130242824</v>
      </c>
      <c r="T383">
        <f t="shared" si="39"/>
        <v>3.7163462380352556E-5</v>
      </c>
      <c r="U383">
        <f t="shared" si="40"/>
        <v>3.7615993898159024E-5</v>
      </c>
    </row>
    <row r="384" spans="1:21" x14ac:dyDescent="0.35">
      <c r="A384" s="2">
        <v>44428</v>
      </c>
      <c r="B384" t="s">
        <v>352</v>
      </c>
      <c r="C384" t="s">
        <v>196</v>
      </c>
      <c r="D384" t="s">
        <v>43</v>
      </c>
      <c r="E384" t="s">
        <v>363</v>
      </c>
      <c r="F384" t="s">
        <v>110</v>
      </c>
      <c r="G384" t="str">
        <f t="shared" si="37"/>
        <v>PfuM4A7</v>
      </c>
      <c r="H384" t="s">
        <v>351</v>
      </c>
      <c r="I384">
        <v>0.65600000000000003</v>
      </c>
      <c r="J384">
        <v>2</v>
      </c>
      <c r="K384" t="s">
        <v>364</v>
      </c>
      <c r="L384">
        <v>0.47599999999999998</v>
      </c>
      <c r="M384">
        <v>9.5</v>
      </c>
      <c r="N384">
        <f t="shared" si="36"/>
        <v>-0.2</v>
      </c>
      <c r="O384">
        <f t="shared" si="41"/>
        <v>-0.95</v>
      </c>
      <c r="P384">
        <f t="shared" si="42"/>
        <v>0.75</v>
      </c>
      <c r="Q384">
        <v>101.21767857142856</v>
      </c>
      <c r="R384">
        <v>106.27327857142855</v>
      </c>
      <c r="S384">
        <f t="shared" si="38"/>
        <v>0.37815126050420178</v>
      </c>
      <c r="T384">
        <f t="shared" si="39"/>
        <v>3.5946222350733262E-5</v>
      </c>
      <c r="U384">
        <f t="shared" si="40"/>
        <v>3.6383931797536205E-5</v>
      </c>
    </row>
    <row r="385" spans="1:21" x14ac:dyDescent="0.35">
      <c r="A385" s="2">
        <v>44427</v>
      </c>
      <c r="B385" t="s">
        <v>352</v>
      </c>
      <c r="C385" t="s">
        <v>196</v>
      </c>
      <c r="D385" t="s">
        <v>43</v>
      </c>
      <c r="E385" t="s">
        <v>363</v>
      </c>
      <c r="F385" t="s">
        <v>203</v>
      </c>
      <c r="G385" t="str">
        <f t="shared" si="37"/>
        <v>PfuM4I3</v>
      </c>
      <c r="H385" t="s">
        <v>365</v>
      </c>
      <c r="I385">
        <v>0.628</v>
      </c>
      <c r="J385">
        <v>3.5</v>
      </c>
      <c r="K385" t="s">
        <v>24</v>
      </c>
      <c r="L385">
        <v>0.42599999999999999</v>
      </c>
      <c r="M385">
        <v>8</v>
      </c>
      <c r="N385">
        <f t="shared" ref="N385:N448" si="43">J385/-10</f>
        <v>-0.35</v>
      </c>
      <c r="O385">
        <f t="shared" si="41"/>
        <v>-0.8</v>
      </c>
      <c r="P385">
        <f t="shared" si="42"/>
        <v>0.45000000000000007</v>
      </c>
      <c r="Q385">
        <v>68.249028571428582</v>
      </c>
      <c r="R385">
        <v>69.425714285714292</v>
      </c>
      <c r="S385">
        <f t="shared" si="38"/>
        <v>0.47417840375586856</v>
      </c>
      <c r="T385">
        <f t="shared" si="39"/>
        <v>4.7493183399088628E-5</v>
      </c>
      <c r="U385">
        <f t="shared" si="40"/>
        <v>3.2413636307524977E-5</v>
      </c>
    </row>
    <row r="386" spans="1:21" x14ac:dyDescent="0.35">
      <c r="A386" s="2">
        <v>44427</v>
      </c>
      <c r="B386" t="s">
        <v>352</v>
      </c>
      <c r="C386" t="s">
        <v>196</v>
      </c>
      <c r="D386" t="s">
        <v>25</v>
      </c>
      <c r="E386" t="s">
        <v>353</v>
      </c>
      <c r="F386" t="s">
        <v>278</v>
      </c>
      <c r="G386" t="str">
        <f t="shared" ref="G386:G449" si="44">D386&amp;E386&amp;F386</f>
        <v>SguK2E7</v>
      </c>
      <c r="H386" t="s">
        <v>69</v>
      </c>
      <c r="I386">
        <v>0.60499999999999998</v>
      </c>
      <c r="J386" s="13">
        <v>1.5</v>
      </c>
      <c r="K386" t="s">
        <v>369</v>
      </c>
      <c r="L386">
        <v>0.51400000000000001</v>
      </c>
      <c r="M386" s="13">
        <v>13.5</v>
      </c>
      <c r="N386">
        <f t="shared" si="43"/>
        <v>-0.15</v>
      </c>
      <c r="O386">
        <f t="shared" si="41"/>
        <v>-1.35</v>
      </c>
      <c r="P386">
        <f t="shared" si="42"/>
        <v>1.2000000000000002</v>
      </c>
      <c r="Q386">
        <v>17.578707142857137</v>
      </c>
      <c r="R386">
        <v>21.082599999999996</v>
      </c>
      <c r="S386">
        <f t="shared" si="38"/>
        <v>0.17704280155642016</v>
      </c>
      <c r="T386">
        <f t="shared" si="39"/>
        <v>1.4123141679420051E-5</v>
      </c>
      <c r="U386">
        <f t="shared" si="40"/>
        <v>2.482665715196046E-6</v>
      </c>
    </row>
    <row r="387" spans="1:21" x14ac:dyDescent="0.35">
      <c r="A387" s="2">
        <v>44428</v>
      </c>
      <c r="B387" t="s">
        <v>352</v>
      </c>
      <c r="C387" t="s">
        <v>196</v>
      </c>
      <c r="D387" t="s">
        <v>25</v>
      </c>
      <c r="E387" t="s">
        <v>353</v>
      </c>
      <c r="F387" t="s">
        <v>278</v>
      </c>
      <c r="G387" t="str">
        <f t="shared" si="44"/>
        <v>SguK2E7</v>
      </c>
      <c r="H387" t="s">
        <v>331</v>
      </c>
      <c r="I387">
        <v>0.65700000000000003</v>
      </c>
      <c r="J387">
        <v>3</v>
      </c>
      <c r="K387" t="s">
        <v>356</v>
      </c>
      <c r="L387">
        <v>0.36199999999999999</v>
      </c>
      <c r="M387">
        <v>5</v>
      </c>
      <c r="N387">
        <f t="shared" si="43"/>
        <v>-0.3</v>
      </c>
      <c r="O387">
        <f t="shared" si="41"/>
        <v>-0.5</v>
      </c>
      <c r="P387">
        <f t="shared" si="42"/>
        <v>0.2</v>
      </c>
      <c r="Q387">
        <v>17.578707142857137</v>
      </c>
      <c r="R387">
        <v>21.082599999999996</v>
      </c>
      <c r="S387">
        <f t="shared" ref="S387:S450" si="45">(I387-L387)/L387</f>
        <v>0.81491712707182329</v>
      </c>
      <c r="T387">
        <f t="shared" ref="T387:T450" si="46">119*10^-6*(S387^1.231)</f>
        <v>9.2496992641708458E-5</v>
      </c>
      <c r="U387">
        <f t="shared" ref="U387:U450" si="47">T387*(Q387/100)</f>
        <v>1.6259775452436043E-5</v>
      </c>
    </row>
    <row r="388" spans="1:21" x14ac:dyDescent="0.35">
      <c r="A388" s="2">
        <v>44427</v>
      </c>
      <c r="B388" t="s">
        <v>352</v>
      </c>
      <c r="C388" t="s">
        <v>196</v>
      </c>
      <c r="D388" t="s">
        <v>25</v>
      </c>
      <c r="E388" t="s">
        <v>353</v>
      </c>
      <c r="F388" t="s">
        <v>114</v>
      </c>
      <c r="G388" t="str">
        <f t="shared" si="44"/>
        <v>SguK2J9</v>
      </c>
      <c r="H388" t="s">
        <v>331</v>
      </c>
      <c r="I388">
        <v>0.59499999999999997</v>
      </c>
      <c r="J388">
        <v>1.5</v>
      </c>
      <c r="K388" t="s">
        <v>354</v>
      </c>
      <c r="L388">
        <v>0.41499999999999998</v>
      </c>
      <c r="M388">
        <v>7.5</v>
      </c>
      <c r="N388">
        <f t="shared" si="43"/>
        <v>-0.15</v>
      </c>
      <c r="O388">
        <f t="shared" si="41"/>
        <v>-0.75</v>
      </c>
      <c r="P388">
        <f t="shared" si="42"/>
        <v>0.6</v>
      </c>
      <c r="Q388">
        <v>32.384314285714282</v>
      </c>
      <c r="R388">
        <v>34.433457142857144</v>
      </c>
      <c r="S388">
        <f t="shared" si="45"/>
        <v>0.43373493975903615</v>
      </c>
      <c r="T388">
        <f t="shared" si="46"/>
        <v>4.2556921879303957E-5</v>
      </c>
      <c r="U388">
        <f t="shared" si="47"/>
        <v>1.3781767331719699E-5</v>
      </c>
    </row>
    <row r="389" spans="1:21" x14ac:dyDescent="0.35">
      <c r="A389" s="2">
        <v>44428</v>
      </c>
      <c r="B389" t="s">
        <v>352</v>
      </c>
      <c r="C389" t="s">
        <v>196</v>
      </c>
      <c r="D389" t="s">
        <v>25</v>
      </c>
      <c r="E389" t="s">
        <v>353</v>
      </c>
      <c r="F389" t="s">
        <v>114</v>
      </c>
      <c r="G389" t="str">
        <f t="shared" si="44"/>
        <v>SguK2J9</v>
      </c>
      <c r="H389" t="s">
        <v>111</v>
      </c>
      <c r="I389">
        <v>0.55500000000000005</v>
      </c>
      <c r="J389">
        <v>1.5</v>
      </c>
      <c r="K389" t="s">
        <v>185</v>
      </c>
      <c r="L389">
        <v>0.32800000000000001</v>
      </c>
      <c r="M389">
        <v>4</v>
      </c>
      <c r="N389">
        <f t="shared" si="43"/>
        <v>-0.15</v>
      </c>
      <c r="O389">
        <f t="shared" si="41"/>
        <v>-0.4</v>
      </c>
      <c r="P389">
        <f t="shared" si="42"/>
        <v>0.25</v>
      </c>
      <c r="Q389">
        <v>32.384314285714282</v>
      </c>
      <c r="R389">
        <v>34.433457142857144</v>
      </c>
      <c r="S389">
        <f t="shared" si="45"/>
        <v>0.69207317073170738</v>
      </c>
      <c r="T389">
        <f t="shared" si="46"/>
        <v>7.5643931031253511E-5</v>
      </c>
      <c r="U389">
        <f t="shared" si="47"/>
        <v>2.4496768363230091E-5</v>
      </c>
    </row>
    <row r="390" spans="1:21" x14ac:dyDescent="0.35">
      <c r="A390" s="2">
        <v>44427</v>
      </c>
      <c r="B390" t="s">
        <v>352</v>
      </c>
      <c r="C390" t="s">
        <v>196</v>
      </c>
      <c r="D390" t="s">
        <v>25</v>
      </c>
      <c r="E390" t="s">
        <v>57</v>
      </c>
      <c r="F390" t="s">
        <v>167</v>
      </c>
      <c r="G390" t="str">
        <f t="shared" si="44"/>
        <v>SguL1I2</v>
      </c>
      <c r="H390" t="s">
        <v>300</v>
      </c>
      <c r="I390">
        <v>0.58099999999999996</v>
      </c>
      <c r="J390">
        <v>1.5</v>
      </c>
      <c r="K390" t="s">
        <v>228</v>
      </c>
      <c r="L390">
        <v>0.44700000000000001</v>
      </c>
      <c r="M390">
        <v>7</v>
      </c>
      <c r="N390">
        <f t="shared" si="43"/>
        <v>-0.15</v>
      </c>
      <c r="O390">
        <f t="shared" si="41"/>
        <v>-0.7</v>
      </c>
      <c r="P390">
        <f t="shared" si="42"/>
        <v>0.54999999999999993</v>
      </c>
      <c r="Q390">
        <v>17.135564285714285</v>
      </c>
      <c r="R390">
        <v>19.329828571428571</v>
      </c>
      <c r="S390">
        <f t="shared" si="45"/>
        <v>0.29977628635346742</v>
      </c>
      <c r="T390">
        <f t="shared" si="46"/>
        <v>2.7007501395553031E-5</v>
      </c>
      <c r="U390">
        <f t="shared" si="47"/>
        <v>4.6278877636001728E-6</v>
      </c>
    </row>
    <row r="391" spans="1:21" x14ac:dyDescent="0.35">
      <c r="A391" s="2">
        <v>44428</v>
      </c>
      <c r="B391" t="s">
        <v>352</v>
      </c>
      <c r="C391" t="s">
        <v>196</v>
      </c>
      <c r="D391" t="s">
        <v>25</v>
      </c>
      <c r="E391" t="s">
        <v>57</v>
      </c>
      <c r="F391" t="s">
        <v>167</v>
      </c>
      <c r="G391" t="str">
        <f t="shared" si="44"/>
        <v>SguL1I2</v>
      </c>
      <c r="H391" t="s">
        <v>359</v>
      </c>
      <c r="I391">
        <v>0.59599999999999997</v>
      </c>
      <c r="J391">
        <v>1.5</v>
      </c>
      <c r="K391" t="s">
        <v>360</v>
      </c>
      <c r="L391">
        <v>0.49199999999999999</v>
      </c>
      <c r="M391">
        <v>3.5</v>
      </c>
      <c r="N391">
        <f t="shared" si="43"/>
        <v>-0.15</v>
      </c>
      <c r="O391">
        <f t="shared" si="41"/>
        <v>-0.35</v>
      </c>
      <c r="P391">
        <f t="shared" si="42"/>
        <v>0.19999999999999998</v>
      </c>
      <c r="Q391">
        <v>17.135564285714285</v>
      </c>
      <c r="R391">
        <v>19.329828571428571</v>
      </c>
      <c r="S391">
        <f t="shared" si="45"/>
        <v>0.21138211382113817</v>
      </c>
      <c r="T391">
        <f t="shared" si="46"/>
        <v>1.7567338131487304E-5</v>
      </c>
      <c r="U391">
        <f t="shared" si="47"/>
        <v>3.0102625188098058E-6</v>
      </c>
    </row>
    <row r="392" spans="1:21" x14ac:dyDescent="0.35">
      <c r="A392" s="2">
        <v>44427</v>
      </c>
      <c r="B392" t="s">
        <v>352</v>
      </c>
      <c r="C392" t="s">
        <v>196</v>
      </c>
      <c r="D392" t="s">
        <v>25</v>
      </c>
      <c r="E392" t="s">
        <v>57</v>
      </c>
      <c r="F392" t="s">
        <v>272</v>
      </c>
      <c r="G392" t="str">
        <f t="shared" si="44"/>
        <v>SguL1J6</v>
      </c>
      <c r="H392" t="s">
        <v>333</v>
      </c>
      <c r="I392">
        <v>0.70499999999999996</v>
      </c>
      <c r="J392">
        <v>2</v>
      </c>
      <c r="K392" t="s">
        <v>126</v>
      </c>
      <c r="L392">
        <v>0.48899999999999999</v>
      </c>
      <c r="M392">
        <v>9</v>
      </c>
      <c r="N392">
        <f t="shared" si="43"/>
        <v>-0.2</v>
      </c>
      <c r="O392">
        <f t="shared" si="41"/>
        <v>-0.9</v>
      </c>
      <c r="P392">
        <f t="shared" si="42"/>
        <v>0.7</v>
      </c>
      <c r="Q392">
        <v>15.350028571428572</v>
      </c>
      <c r="R392">
        <v>15.769599999999997</v>
      </c>
      <c r="S392">
        <f t="shared" si="45"/>
        <v>0.44171779141104289</v>
      </c>
      <c r="T392">
        <f t="shared" si="46"/>
        <v>4.3523150347494006E-5</v>
      </c>
      <c r="U392">
        <f t="shared" si="47"/>
        <v>6.6808160135261438E-6</v>
      </c>
    </row>
    <row r="393" spans="1:21" x14ac:dyDescent="0.35">
      <c r="A393" s="2">
        <v>44428</v>
      </c>
      <c r="B393" t="s">
        <v>352</v>
      </c>
      <c r="C393" t="s">
        <v>196</v>
      </c>
      <c r="D393" t="s">
        <v>25</v>
      </c>
      <c r="E393" t="s">
        <v>57</v>
      </c>
      <c r="F393" t="s">
        <v>272</v>
      </c>
      <c r="G393" t="str">
        <f t="shared" si="44"/>
        <v>SguL1J6</v>
      </c>
      <c r="H393" t="s">
        <v>145</v>
      </c>
      <c r="I393">
        <v>0.66400000000000003</v>
      </c>
      <c r="J393">
        <v>3</v>
      </c>
      <c r="K393" t="s">
        <v>180</v>
      </c>
      <c r="L393">
        <v>0.53900000000000003</v>
      </c>
      <c r="M393">
        <v>9</v>
      </c>
      <c r="N393">
        <f t="shared" si="43"/>
        <v>-0.3</v>
      </c>
      <c r="O393">
        <f t="shared" si="41"/>
        <v>-0.9</v>
      </c>
      <c r="P393">
        <f t="shared" si="42"/>
        <v>0.60000000000000009</v>
      </c>
      <c r="Q393">
        <v>15.350028571428572</v>
      </c>
      <c r="R393">
        <v>15.769599999999997</v>
      </c>
      <c r="S393">
        <f t="shared" si="45"/>
        <v>0.23191094619666047</v>
      </c>
      <c r="T393">
        <f t="shared" si="46"/>
        <v>1.9690530520539892E-5</v>
      </c>
      <c r="U393">
        <f t="shared" si="47"/>
        <v>3.0225020607687367E-6</v>
      </c>
    </row>
    <row r="394" spans="1:21" x14ac:dyDescent="0.35">
      <c r="A394" s="2">
        <v>44427</v>
      </c>
      <c r="B394" t="s">
        <v>352</v>
      </c>
      <c r="C394" t="s">
        <v>196</v>
      </c>
      <c r="D394" t="s">
        <v>25</v>
      </c>
      <c r="E394" t="s">
        <v>363</v>
      </c>
      <c r="F394" t="s">
        <v>85</v>
      </c>
      <c r="G394" t="str">
        <f t="shared" si="44"/>
        <v>SguM4H10</v>
      </c>
      <c r="H394" t="s">
        <v>283</v>
      </c>
      <c r="I394">
        <v>0.63</v>
      </c>
      <c r="J394">
        <v>1.5</v>
      </c>
      <c r="K394" t="s">
        <v>213</v>
      </c>
      <c r="L394">
        <v>0.48099999999999998</v>
      </c>
      <c r="M394">
        <v>9</v>
      </c>
      <c r="N394">
        <f t="shared" si="43"/>
        <v>-0.15</v>
      </c>
      <c r="O394">
        <f t="shared" si="41"/>
        <v>-0.9</v>
      </c>
      <c r="P394">
        <f t="shared" si="42"/>
        <v>0.75</v>
      </c>
      <c r="Q394">
        <v>11.108114285714288</v>
      </c>
      <c r="R394">
        <v>11.828457142857141</v>
      </c>
      <c r="S394">
        <f t="shared" si="45"/>
        <v>0.30977130977130984</v>
      </c>
      <c r="T394">
        <f t="shared" si="46"/>
        <v>2.8120217067208868E-5</v>
      </c>
      <c r="U394">
        <f t="shared" si="47"/>
        <v>3.1236258492164958E-6</v>
      </c>
    </row>
    <row r="395" spans="1:21" x14ac:dyDescent="0.35">
      <c r="A395" s="2">
        <v>44428</v>
      </c>
      <c r="B395" t="s">
        <v>352</v>
      </c>
      <c r="C395" t="s">
        <v>196</v>
      </c>
      <c r="D395" t="s">
        <v>25</v>
      </c>
      <c r="E395" t="s">
        <v>363</v>
      </c>
      <c r="F395" t="s">
        <v>85</v>
      </c>
      <c r="G395" t="str">
        <f t="shared" si="44"/>
        <v>SguM4H10</v>
      </c>
      <c r="H395" t="s">
        <v>284</v>
      </c>
      <c r="I395">
        <v>0.63200000000000001</v>
      </c>
      <c r="J395">
        <v>0.5</v>
      </c>
      <c r="K395" t="s">
        <v>371</v>
      </c>
      <c r="L395">
        <v>0.497</v>
      </c>
      <c r="M395">
        <v>4.5</v>
      </c>
      <c r="N395">
        <f t="shared" si="43"/>
        <v>-0.05</v>
      </c>
      <c r="O395">
        <f t="shared" si="41"/>
        <v>-0.45</v>
      </c>
      <c r="P395">
        <f t="shared" si="42"/>
        <v>0.4</v>
      </c>
      <c r="Q395">
        <v>11.108114285714288</v>
      </c>
      <c r="R395">
        <v>11.828457142857141</v>
      </c>
      <c r="S395">
        <f t="shared" si="45"/>
        <v>0.2716297786720322</v>
      </c>
      <c r="T395">
        <f t="shared" si="46"/>
        <v>2.3920657669392563E-5</v>
      </c>
      <c r="U395">
        <f t="shared" si="47"/>
        <v>2.6571339918106056E-6</v>
      </c>
    </row>
    <row r="396" spans="1:21" x14ac:dyDescent="0.35">
      <c r="A396" s="2">
        <v>44427</v>
      </c>
      <c r="B396" t="s">
        <v>352</v>
      </c>
      <c r="C396" t="s">
        <v>196</v>
      </c>
      <c r="D396" t="s">
        <v>25</v>
      </c>
      <c r="E396" t="s">
        <v>363</v>
      </c>
      <c r="F396" t="s">
        <v>122</v>
      </c>
      <c r="G396" t="str">
        <f t="shared" si="44"/>
        <v>SguM4H3</v>
      </c>
      <c r="H396" t="s">
        <v>283</v>
      </c>
      <c r="I396">
        <v>0.69099999999999995</v>
      </c>
      <c r="J396">
        <v>0.5</v>
      </c>
      <c r="K396" t="s">
        <v>213</v>
      </c>
      <c r="L396">
        <v>0.52700000000000002</v>
      </c>
      <c r="M396">
        <v>5</v>
      </c>
      <c r="N396">
        <f t="shared" si="43"/>
        <v>-0.05</v>
      </c>
      <c r="O396">
        <f t="shared" si="41"/>
        <v>-0.5</v>
      </c>
      <c r="P396">
        <f t="shared" si="42"/>
        <v>0.45</v>
      </c>
      <c r="Q396">
        <v>12.634364285714284</v>
      </c>
      <c r="R396">
        <v>14.191964285714285</v>
      </c>
      <c r="S396">
        <f t="shared" si="45"/>
        <v>0.31119544592030346</v>
      </c>
      <c r="T396">
        <f t="shared" si="46"/>
        <v>2.8279444288763699E-5</v>
      </c>
      <c r="U396">
        <f t="shared" si="47"/>
        <v>3.5729280094180285E-6</v>
      </c>
    </row>
    <row r="397" spans="1:21" x14ac:dyDescent="0.35">
      <c r="A397" s="2">
        <v>44428</v>
      </c>
      <c r="B397" t="s">
        <v>352</v>
      </c>
      <c r="C397" t="s">
        <v>196</v>
      </c>
      <c r="D397" t="s">
        <v>25</v>
      </c>
      <c r="E397" t="s">
        <v>363</v>
      </c>
      <c r="F397" t="s">
        <v>122</v>
      </c>
      <c r="G397" t="str">
        <f t="shared" si="44"/>
        <v>SguM4H3</v>
      </c>
      <c r="H397" t="s">
        <v>284</v>
      </c>
      <c r="I397">
        <v>0.70699999999999996</v>
      </c>
      <c r="J397">
        <v>0.5</v>
      </c>
      <c r="K397" t="s">
        <v>371</v>
      </c>
      <c r="L397">
        <v>0.53300000000000003</v>
      </c>
      <c r="M397">
        <v>3.5</v>
      </c>
      <c r="N397">
        <f t="shared" si="43"/>
        <v>-0.05</v>
      </c>
      <c r="O397">
        <f t="shared" si="41"/>
        <v>-0.35</v>
      </c>
      <c r="P397">
        <f t="shared" si="42"/>
        <v>0.3</v>
      </c>
      <c r="Q397">
        <v>12.634364285714284</v>
      </c>
      <c r="R397">
        <v>14.191964285714285</v>
      </c>
      <c r="S397">
        <f t="shared" si="45"/>
        <v>0.32645403377110682</v>
      </c>
      <c r="T397">
        <f t="shared" si="46"/>
        <v>2.9995899629271994E-5</v>
      </c>
      <c r="U397">
        <f t="shared" si="47"/>
        <v>3.7897912299394438E-6</v>
      </c>
    </row>
    <row r="398" spans="1:21" x14ac:dyDescent="0.35">
      <c r="A398" s="2">
        <v>44405</v>
      </c>
      <c r="B398" t="s">
        <v>352</v>
      </c>
      <c r="C398" t="s">
        <v>155</v>
      </c>
      <c r="D398" t="s">
        <v>39</v>
      </c>
      <c r="E398" t="s">
        <v>353</v>
      </c>
      <c r="F398" t="s">
        <v>321</v>
      </c>
      <c r="G398" t="str">
        <f t="shared" si="44"/>
        <v>BbrK2H2</v>
      </c>
      <c r="H398" t="s">
        <v>375</v>
      </c>
      <c r="I398">
        <v>0.61899999999999999</v>
      </c>
      <c r="J398">
        <v>6</v>
      </c>
      <c r="K398" t="s">
        <v>256</v>
      </c>
      <c r="L398">
        <v>0.45100000000000001</v>
      </c>
      <c r="M398">
        <v>11.5</v>
      </c>
      <c r="N398">
        <f t="shared" si="43"/>
        <v>-0.6</v>
      </c>
      <c r="O398">
        <f t="shared" si="41"/>
        <v>-1.1499999999999999</v>
      </c>
      <c r="P398">
        <f t="shared" si="42"/>
        <v>0.54999999999999993</v>
      </c>
      <c r="Q398">
        <v>18.349274675324668</v>
      </c>
      <c r="R398">
        <v>20.706467532467538</v>
      </c>
      <c r="S398">
        <f t="shared" si="45"/>
        <v>0.37250554323725049</v>
      </c>
      <c r="T398">
        <f t="shared" si="46"/>
        <v>3.528672591540848E-5</v>
      </c>
      <c r="U398">
        <f t="shared" si="47"/>
        <v>6.4748582621472745E-6</v>
      </c>
    </row>
    <row r="399" spans="1:21" x14ac:dyDescent="0.35">
      <c r="A399" s="2">
        <v>44405</v>
      </c>
      <c r="B399" t="s">
        <v>352</v>
      </c>
      <c r="C399" t="s">
        <v>155</v>
      </c>
      <c r="D399" t="s">
        <v>39</v>
      </c>
      <c r="E399" t="s">
        <v>353</v>
      </c>
      <c r="F399" t="s">
        <v>124</v>
      </c>
      <c r="G399" t="str">
        <f t="shared" si="44"/>
        <v>BbrK2J5</v>
      </c>
      <c r="H399" t="s">
        <v>375</v>
      </c>
      <c r="I399">
        <v>0.77600000000000002</v>
      </c>
      <c r="J399">
        <v>9</v>
      </c>
      <c r="K399" t="s">
        <v>256</v>
      </c>
      <c r="L399">
        <v>0.60799999999999998</v>
      </c>
      <c r="M399">
        <v>15</v>
      </c>
      <c r="N399">
        <f t="shared" si="43"/>
        <v>-0.9</v>
      </c>
      <c r="O399">
        <f t="shared" si="41"/>
        <v>-1.5</v>
      </c>
      <c r="P399">
        <f t="shared" si="42"/>
        <v>0.6</v>
      </c>
      <c r="Q399">
        <v>22.38010238095238</v>
      </c>
      <c r="R399">
        <v>28.60768658008659</v>
      </c>
      <c r="S399">
        <f t="shared" si="45"/>
        <v>0.27631578947368429</v>
      </c>
      <c r="T399">
        <f t="shared" si="46"/>
        <v>2.4429657659603611E-5</v>
      </c>
      <c r="U399">
        <f t="shared" si="47"/>
        <v>5.467382395535463E-6</v>
      </c>
    </row>
    <row r="400" spans="1:21" x14ac:dyDescent="0.35">
      <c r="A400" s="2">
        <v>44406</v>
      </c>
      <c r="B400" t="s">
        <v>352</v>
      </c>
      <c r="C400" t="s">
        <v>155</v>
      </c>
      <c r="D400" t="s">
        <v>39</v>
      </c>
      <c r="E400" t="s">
        <v>353</v>
      </c>
      <c r="F400" t="s">
        <v>124</v>
      </c>
      <c r="G400" t="str">
        <f t="shared" si="44"/>
        <v>BbrK2J5</v>
      </c>
      <c r="H400" t="s">
        <v>257</v>
      </c>
      <c r="I400">
        <v>0.78500000000000003</v>
      </c>
      <c r="J400">
        <v>9</v>
      </c>
      <c r="K400" t="s">
        <v>80</v>
      </c>
      <c r="L400">
        <v>0.63</v>
      </c>
      <c r="M400">
        <v>13</v>
      </c>
      <c r="N400">
        <f t="shared" si="43"/>
        <v>-0.9</v>
      </c>
      <c r="O400">
        <f t="shared" si="41"/>
        <v>-1.3</v>
      </c>
      <c r="P400">
        <f t="shared" si="42"/>
        <v>0.4</v>
      </c>
      <c r="Q400">
        <v>22.38010238095238</v>
      </c>
      <c r="R400">
        <v>28.60768658008659</v>
      </c>
      <c r="S400">
        <f t="shared" si="45"/>
        <v>0.24603174603174607</v>
      </c>
      <c r="T400">
        <f t="shared" si="46"/>
        <v>2.1176640572055921E-5</v>
      </c>
      <c r="U400">
        <f t="shared" si="47"/>
        <v>4.7393538408724144E-6</v>
      </c>
    </row>
    <row r="401" spans="1:21" x14ac:dyDescent="0.35">
      <c r="A401" s="2">
        <v>44405</v>
      </c>
      <c r="B401" t="s">
        <v>352</v>
      </c>
      <c r="C401" t="s">
        <v>155</v>
      </c>
      <c r="D401" t="s">
        <v>39</v>
      </c>
      <c r="E401" t="s">
        <v>57</v>
      </c>
      <c r="F401" t="s">
        <v>89</v>
      </c>
      <c r="G401" t="str">
        <f t="shared" si="44"/>
        <v>BbrL1D9</v>
      </c>
      <c r="H401" t="s">
        <v>259</v>
      </c>
      <c r="I401">
        <v>0.77300000000000002</v>
      </c>
      <c r="J401">
        <v>5</v>
      </c>
      <c r="K401" t="s">
        <v>376</v>
      </c>
      <c r="L401">
        <v>0.60699999999999998</v>
      </c>
      <c r="M401">
        <v>13</v>
      </c>
      <c r="N401">
        <f t="shared" si="43"/>
        <v>-0.5</v>
      </c>
      <c r="O401">
        <f t="shared" si="41"/>
        <v>-1.3</v>
      </c>
      <c r="P401">
        <f t="shared" si="42"/>
        <v>0.8</v>
      </c>
      <c r="Q401">
        <v>10.91181991341991</v>
      </c>
      <c r="R401">
        <v>12.88301991341992</v>
      </c>
      <c r="S401">
        <f t="shared" si="45"/>
        <v>0.27347611202635919</v>
      </c>
      <c r="T401">
        <f t="shared" si="46"/>
        <v>2.4120968363274271E-5</v>
      </c>
      <c r="U401">
        <f t="shared" si="47"/>
        <v>2.6320366291734784E-6</v>
      </c>
    </row>
    <row r="402" spans="1:21" x14ac:dyDescent="0.35">
      <c r="A402" s="2">
        <v>44405</v>
      </c>
      <c r="B402" t="s">
        <v>352</v>
      </c>
      <c r="C402" t="s">
        <v>155</v>
      </c>
      <c r="D402" t="s">
        <v>39</v>
      </c>
      <c r="E402" t="s">
        <v>57</v>
      </c>
      <c r="F402" t="s">
        <v>95</v>
      </c>
      <c r="G402" t="str">
        <f t="shared" si="44"/>
        <v>BbrL1F10</v>
      </c>
      <c r="H402" t="s">
        <v>310</v>
      </c>
      <c r="I402">
        <v>0.73499999999999999</v>
      </c>
      <c r="J402">
        <v>4.5</v>
      </c>
      <c r="K402" t="s">
        <v>285</v>
      </c>
      <c r="L402">
        <v>0.57099999999999995</v>
      </c>
      <c r="M402">
        <v>7</v>
      </c>
      <c r="N402">
        <f t="shared" si="43"/>
        <v>-0.45</v>
      </c>
      <c r="O402">
        <f t="shared" si="41"/>
        <v>-0.7</v>
      </c>
      <c r="P402">
        <f t="shared" si="42"/>
        <v>0.24999999999999994</v>
      </c>
      <c r="Q402">
        <v>9.2900675324675319</v>
      </c>
      <c r="R402">
        <v>10.56909134199134</v>
      </c>
      <c r="S402">
        <f t="shared" si="45"/>
        <v>0.28721541155866909</v>
      </c>
      <c r="T402">
        <f t="shared" si="46"/>
        <v>2.5621272121150026E-5</v>
      </c>
      <c r="U402">
        <f t="shared" si="47"/>
        <v>2.3802334827321137E-6</v>
      </c>
    </row>
    <row r="403" spans="1:21" x14ac:dyDescent="0.35">
      <c r="A403" s="2">
        <v>44406</v>
      </c>
      <c r="B403" t="s">
        <v>352</v>
      </c>
      <c r="C403" t="s">
        <v>155</v>
      </c>
      <c r="D403" t="s">
        <v>39</v>
      </c>
      <c r="E403" t="s">
        <v>363</v>
      </c>
      <c r="F403" t="s">
        <v>52</v>
      </c>
      <c r="G403" t="str">
        <f t="shared" si="44"/>
        <v>BbrM4F9</v>
      </c>
      <c r="H403" t="s">
        <v>262</v>
      </c>
      <c r="I403">
        <v>0.628</v>
      </c>
      <c r="J403">
        <v>5.5</v>
      </c>
      <c r="K403" t="s">
        <v>187</v>
      </c>
      <c r="L403">
        <v>0.55400000000000005</v>
      </c>
      <c r="M403">
        <v>9.5</v>
      </c>
      <c r="N403">
        <f t="shared" si="43"/>
        <v>-0.55000000000000004</v>
      </c>
      <c r="O403">
        <f t="shared" ref="O403:O420" si="48">M403/-10</f>
        <v>-0.95</v>
      </c>
      <c r="P403">
        <f t="shared" ref="P403:P466" si="49">N403-O403</f>
        <v>0.39999999999999991</v>
      </c>
      <c r="Q403">
        <v>59.420683549783547</v>
      </c>
      <c r="R403">
        <v>69.721457142857147</v>
      </c>
      <c r="S403">
        <f t="shared" si="45"/>
        <v>0.13357400722021651</v>
      </c>
      <c r="T403">
        <f t="shared" si="46"/>
        <v>9.984140594009416E-6</v>
      </c>
      <c r="U403">
        <f t="shared" si="47"/>
        <v>5.9326445875318145E-6</v>
      </c>
    </row>
    <row r="404" spans="1:21" x14ac:dyDescent="0.35">
      <c r="A404" s="2">
        <v>44406</v>
      </c>
      <c r="B404" t="s">
        <v>352</v>
      </c>
      <c r="C404" t="s">
        <v>155</v>
      </c>
      <c r="D404" t="s">
        <v>39</v>
      </c>
      <c r="E404" t="s">
        <v>363</v>
      </c>
      <c r="F404" t="s">
        <v>36</v>
      </c>
      <c r="G404" t="str">
        <f t="shared" si="44"/>
        <v>BbrM4I4</v>
      </c>
      <c r="H404" t="s">
        <v>316</v>
      </c>
      <c r="I404">
        <v>0.68100000000000005</v>
      </c>
      <c r="J404">
        <v>5.5</v>
      </c>
      <c r="K404" t="s">
        <v>240</v>
      </c>
      <c r="L404">
        <v>0.56499999999999995</v>
      </c>
      <c r="M404">
        <v>9</v>
      </c>
      <c r="N404">
        <f t="shared" si="43"/>
        <v>-0.55000000000000004</v>
      </c>
      <c r="O404">
        <f t="shared" si="48"/>
        <v>-0.9</v>
      </c>
      <c r="P404">
        <f t="shared" si="49"/>
        <v>0.35</v>
      </c>
      <c r="Q404">
        <v>15.92857954545455</v>
      </c>
      <c r="R404">
        <v>17.353143181818179</v>
      </c>
      <c r="S404">
        <f t="shared" si="45"/>
        <v>0.20530973451327453</v>
      </c>
      <c r="T404">
        <f t="shared" si="46"/>
        <v>1.694818152350712E-5</v>
      </c>
      <c r="U404">
        <f t="shared" si="47"/>
        <v>2.6996045754798625E-6</v>
      </c>
    </row>
    <row r="405" spans="1:21" x14ac:dyDescent="0.35">
      <c r="A405" s="2">
        <v>44405</v>
      </c>
      <c r="B405" t="s">
        <v>352</v>
      </c>
      <c r="C405" t="s">
        <v>155</v>
      </c>
      <c r="D405" t="s">
        <v>28</v>
      </c>
      <c r="E405" t="s">
        <v>353</v>
      </c>
      <c r="F405" t="s">
        <v>89</v>
      </c>
      <c r="G405" t="str">
        <f t="shared" si="44"/>
        <v>DtoK2D9</v>
      </c>
      <c r="H405" t="s">
        <v>284</v>
      </c>
      <c r="I405">
        <v>0.89800000000000002</v>
      </c>
      <c r="J405">
        <v>7</v>
      </c>
      <c r="K405" t="s">
        <v>129</v>
      </c>
      <c r="L405">
        <v>0.65</v>
      </c>
      <c r="M405">
        <v>14.5</v>
      </c>
      <c r="N405">
        <f t="shared" si="43"/>
        <v>-0.7</v>
      </c>
      <c r="O405">
        <f t="shared" si="48"/>
        <v>-1.45</v>
      </c>
      <c r="P405">
        <f t="shared" si="49"/>
        <v>0.75</v>
      </c>
      <c r="Q405">
        <v>22.780985281385281</v>
      </c>
      <c r="R405">
        <v>23.637841341991344</v>
      </c>
      <c r="S405">
        <f t="shared" si="45"/>
        <v>0.38153846153846155</v>
      </c>
      <c r="T405">
        <f t="shared" si="46"/>
        <v>3.6342988650187709E-5</v>
      </c>
      <c r="U405">
        <f t="shared" si="47"/>
        <v>8.2792908952147849E-6</v>
      </c>
    </row>
    <row r="406" spans="1:21" x14ac:dyDescent="0.35">
      <c r="A406" s="2">
        <v>44406</v>
      </c>
      <c r="B406" t="s">
        <v>352</v>
      </c>
      <c r="C406" t="s">
        <v>155</v>
      </c>
      <c r="D406" t="s">
        <v>28</v>
      </c>
      <c r="E406" t="s">
        <v>353</v>
      </c>
      <c r="F406" t="s">
        <v>89</v>
      </c>
      <c r="G406" t="str">
        <f t="shared" si="44"/>
        <v>DtoK2D9</v>
      </c>
      <c r="H406" t="s">
        <v>266</v>
      </c>
      <c r="I406">
        <v>0.89100000000000001</v>
      </c>
      <c r="J406">
        <v>7</v>
      </c>
      <c r="K406" t="s">
        <v>197</v>
      </c>
      <c r="L406">
        <v>0.71699999999999997</v>
      </c>
      <c r="M406">
        <v>11</v>
      </c>
      <c r="N406">
        <f t="shared" si="43"/>
        <v>-0.7</v>
      </c>
      <c r="O406">
        <f t="shared" si="48"/>
        <v>-1.1000000000000001</v>
      </c>
      <c r="P406">
        <f t="shared" si="49"/>
        <v>0.40000000000000013</v>
      </c>
      <c r="Q406">
        <v>22.780985281385281</v>
      </c>
      <c r="R406">
        <v>23.637841341991344</v>
      </c>
      <c r="S406">
        <f t="shared" si="45"/>
        <v>0.2426778242677825</v>
      </c>
      <c r="T406">
        <f t="shared" si="46"/>
        <v>2.0821835228127017E-5</v>
      </c>
      <c r="U406">
        <f t="shared" si="47"/>
        <v>4.7434192186339104E-6</v>
      </c>
    </row>
    <row r="407" spans="1:21" x14ac:dyDescent="0.35">
      <c r="A407" s="2">
        <v>44405</v>
      </c>
      <c r="B407" t="s">
        <v>352</v>
      </c>
      <c r="C407" t="s">
        <v>155</v>
      </c>
      <c r="D407" t="s">
        <v>28</v>
      </c>
      <c r="E407" t="s">
        <v>353</v>
      </c>
      <c r="F407" t="s">
        <v>203</v>
      </c>
      <c r="G407" t="str">
        <f t="shared" si="44"/>
        <v>DtoK2I3</v>
      </c>
      <c r="H407" t="s">
        <v>287</v>
      </c>
      <c r="I407">
        <v>0.84899999999999998</v>
      </c>
      <c r="J407">
        <v>10</v>
      </c>
      <c r="K407" t="s">
        <v>239</v>
      </c>
      <c r="L407">
        <v>0.88700000000000001</v>
      </c>
      <c r="M407">
        <v>14.5</v>
      </c>
      <c r="N407">
        <f t="shared" si="43"/>
        <v>-1</v>
      </c>
      <c r="O407">
        <f t="shared" si="48"/>
        <v>-1.45</v>
      </c>
      <c r="P407">
        <f t="shared" si="49"/>
        <v>0.44999999999999996</v>
      </c>
      <c r="Q407">
        <v>12.33267922077922</v>
      </c>
      <c r="R407">
        <v>13.5458987012987</v>
      </c>
      <c r="S407">
        <f t="shared" si="45"/>
        <v>-4.2841037204058664E-2</v>
      </c>
      <c r="T407" t="e">
        <f t="shared" si="46"/>
        <v>#NUM!</v>
      </c>
      <c r="U407" t="e">
        <f t="shared" si="47"/>
        <v>#NUM!</v>
      </c>
    </row>
    <row r="408" spans="1:21" x14ac:dyDescent="0.35">
      <c r="A408" s="2">
        <v>44406</v>
      </c>
      <c r="B408" t="s">
        <v>352</v>
      </c>
      <c r="C408" t="s">
        <v>155</v>
      </c>
      <c r="D408" t="s">
        <v>28</v>
      </c>
      <c r="E408" t="s">
        <v>353</v>
      </c>
      <c r="F408" t="s">
        <v>203</v>
      </c>
      <c r="G408" t="str">
        <f t="shared" si="44"/>
        <v>DtoK2I3</v>
      </c>
      <c r="H408" t="s">
        <v>264</v>
      </c>
      <c r="I408">
        <v>0.84899999999999998</v>
      </c>
      <c r="J408">
        <v>12.5</v>
      </c>
      <c r="K408" t="s">
        <v>149</v>
      </c>
      <c r="L408">
        <v>0.72099999999999997</v>
      </c>
      <c r="M408">
        <v>16</v>
      </c>
      <c r="N408">
        <f t="shared" si="43"/>
        <v>-1.25</v>
      </c>
      <c r="O408">
        <f t="shared" si="48"/>
        <v>-1.6</v>
      </c>
      <c r="P408">
        <f t="shared" si="49"/>
        <v>0.35000000000000009</v>
      </c>
      <c r="Q408">
        <v>12.33267922077922</v>
      </c>
      <c r="R408">
        <v>13.5458987012987</v>
      </c>
      <c r="S408">
        <f t="shared" si="45"/>
        <v>0.17753120665742025</v>
      </c>
      <c r="T408">
        <f t="shared" si="46"/>
        <v>1.4171118288042381E-5</v>
      </c>
      <c r="U408">
        <f t="shared" si="47"/>
        <v>1.7476785604614466E-6</v>
      </c>
    </row>
    <row r="409" spans="1:21" x14ac:dyDescent="0.35">
      <c r="A409" s="2">
        <v>44405</v>
      </c>
      <c r="B409" t="s">
        <v>352</v>
      </c>
      <c r="C409" t="s">
        <v>155</v>
      </c>
      <c r="D409" t="s">
        <v>28</v>
      </c>
      <c r="E409" t="s">
        <v>57</v>
      </c>
      <c r="F409" t="s">
        <v>164</v>
      </c>
      <c r="G409" t="str">
        <f t="shared" si="44"/>
        <v>DtoL1C2</v>
      </c>
      <c r="H409" t="s">
        <v>259</v>
      </c>
      <c r="I409">
        <v>0.77700000000000002</v>
      </c>
      <c r="J409">
        <v>26</v>
      </c>
      <c r="K409" t="s">
        <v>376</v>
      </c>
      <c r="L409">
        <v>0.83299999999999996</v>
      </c>
      <c r="M409">
        <v>30</v>
      </c>
      <c r="N409">
        <f t="shared" si="43"/>
        <v>-2.6</v>
      </c>
      <c r="O409">
        <f t="shared" si="48"/>
        <v>-3</v>
      </c>
      <c r="P409">
        <f t="shared" si="49"/>
        <v>0.39999999999999991</v>
      </c>
      <c r="Q409">
        <v>12.820160606060609</v>
      </c>
      <c r="R409">
        <v>13.810272077922081</v>
      </c>
      <c r="S409">
        <f t="shared" si="45"/>
        <v>-6.7226890756302449E-2</v>
      </c>
      <c r="T409" t="e">
        <f t="shared" si="46"/>
        <v>#NUM!</v>
      </c>
      <c r="U409" t="e">
        <f t="shared" si="47"/>
        <v>#NUM!</v>
      </c>
    </row>
    <row r="410" spans="1:21" x14ac:dyDescent="0.35">
      <c r="A410" s="2">
        <v>44405</v>
      </c>
      <c r="B410" t="s">
        <v>352</v>
      </c>
      <c r="C410" t="s">
        <v>155</v>
      </c>
      <c r="D410" t="s">
        <v>28</v>
      </c>
      <c r="E410" t="s">
        <v>57</v>
      </c>
      <c r="F410" t="s">
        <v>328</v>
      </c>
      <c r="G410" t="str">
        <f t="shared" si="44"/>
        <v>DtoL1C3</v>
      </c>
      <c r="H410" t="s">
        <v>259</v>
      </c>
      <c r="I410">
        <v>0.95799999999999996</v>
      </c>
      <c r="J410">
        <v>18</v>
      </c>
      <c r="K410" t="s">
        <v>376</v>
      </c>
      <c r="L410">
        <v>0.96899999999999997</v>
      </c>
      <c r="M410">
        <v>23</v>
      </c>
      <c r="N410">
        <f t="shared" si="43"/>
        <v>-1.8</v>
      </c>
      <c r="O410">
        <f t="shared" si="48"/>
        <v>-2.2999999999999998</v>
      </c>
      <c r="P410">
        <f t="shared" si="49"/>
        <v>0.49999999999999978</v>
      </c>
      <c r="Q410">
        <v>13.63013051948052</v>
      </c>
      <c r="R410">
        <v>12.79606753246753</v>
      </c>
      <c r="S410">
        <f t="shared" si="45"/>
        <v>-1.1351909184726533E-2</v>
      </c>
      <c r="T410" t="e">
        <f t="shared" si="46"/>
        <v>#NUM!</v>
      </c>
      <c r="U410" t="e">
        <f t="shared" si="47"/>
        <v>#NUM!</v>
      </c>
    </row>
    <row r="411" spans="1:21" x14ac:dyDescent="0.35">
      <c r="A411" s="2">
        <v>44406</v>
      </c>
      <c r="B411" t="s">
        <v>352</v>
      </c>
      <c r="C411" t="s">
        <v>155</v>
      </c>
      <c r="D411" t="s">
        <v>28</v>
      </c>
      <c r="E411" t="s">
        <v>363</v>
      </c>
      <c r="F411" t="s">
        <v>101</v>
      </c>
      <c r="G411" t="str">
        <f t="shared" si="44"/>
        <v>DtoM4B10</v>
      </c>
      <c r="H411" t="s">
        <v>309</v>
      </c>
      <c r="I411">
        <v>0.66200000000000003</v>
      </c>
      <c r="J411">
        <v>5</v>
      </c>
      <c r="K411" t="s">
        <v>176</v>
      </c>
      <c r="L411">
        <v>0.624</v>
      </c>
      <c r="M411">
        <v>9</v>
      </c>
      <c r="N411">
        <f t="shared" si="43"/>
        <v>-0.5</v>
      </c>
      <c r="O411">
        <f t="shared" si="48"/>
        <v>-0.9</v>
      </c>
      <c r="P411">
        <f t="shared" si="49"/>
        <v>0.4</v>
      </c>
      <c r="Q411">
        <v>26.570971428571429</v>
      </c>
      <c r="R411">
        <v>28.348571428571429</v>
      </c>
      <c r="S411">
        <f t="shared" si="45"/>
        <v>6.0897435897435952E-2</v>
      </c>
      <c r="T411">
        <f t="shared" si="46"/>
        <v>3.7965431383589967E-6</v>
      </c>
      <c r="U411">
        <f t="shared" si="47"/>
        <v>1.008778392566758E-6</v>
      </c>
    </row>
    <row r="412" spans="1:21" x14ac:dyDescent="0.35">
      <c r="A412" s="2">
        <v>44406</v>
      </c>
      <c r="B412" t="s">
        <v>352</v>
      </c>
      <c r="C412" t="s">
        <v>155</v>
      </c>
      <c r="D412" t="s">
        <v>28</v>
      </c>
      <c r="E412" t="s">
        <v>363</v>
      </c>
      <c r="F412" t="s">
        <v>124</v>
      </c>
      <c r="G412" t="str">
        <f t="shared" si="44"/>
        <v>DtoM4J5</v>
      </c>
      <c r="H412" t="s">
        <v>316</v>
      </c>
      <c r="I412">
        <v>0.72</v>
      </c>
      <c r="J412">
        <v>5</v>
      </c>
      <c r="K412" t="s">
        <v>240</v>
      </c>
      <c r="L412">
        <v>0.58399999999999996</v>
      </c>
      <c r="M412">
        <v>11</v>
      </c>
      <c r="N412">
        <f t="shared" si="43"/>
        <v>-0.5</v>
      </c>
      <c r="O412">
        <f t="shared" si="48"/>
        <v>-1.1000000000000001</v>
      </c>
      <c r="P412">
        <f t="shared" si="49"/>
        <v>0.60000000000000009</v>
      </c>
      <c r="Q412">
        <v>22.767921645021641</v>
      </c>
      <c r="R412">
        <v>24.37140324675325</v>
      </c>
      <c r="S412">
        <f t="shared" si="45"/>
        <v>0.23287671232876717</v>
      </c>
      <c r="T412">
        <f t="shared" si="46"/>
        <v>1.9791519692402977E-5</v>
      </c>
      <c r="U412">
        <f t="shared" si="47"/>
        <v>4.506117695925338E-6</v>
      </c>
    </row>
    <row r="413" spans="1:21" x14ac:dyDescent="0.35">
      <c r="A413" s="2">
        <v>44405</v>
      </c>
      <c r="B413" t="s">
        <v>352</v>
      </c>
      <c r="C413" t="s">
        <v>155</v>
      </c>
      <c r="D413" t="s">
        <v>30</v>
      </c>
      <c r="E413" t="s">
        <v>353</v>
      </c>
      <c r="F413" t="s">
        <v>78</v>
      </c>
      <c r="G413" t="str">
        <f t="shared" si="44"/>
        <v>FthK2E1</v>
      </c>
      <c r="H413" t="s">
        <v>297</v>
      </c>
      <c r="I413">
        <v>0.68700000000000006</v>
      </c>
      <c r="J413">
        <v>5.5</v>
      </c>
      <c r="K413" t="s">
        <v>168</v>
      </c>
      <c r="L413">
        <v>0.626</v>
      </c>
      <c r="M413">
        <v>10</v>
      </c>
      <c r="N413">
        <f t="shared" si="43"/>
        <v>-0.55000000000000004</v>
      </c>
      <c r="O413">
        <f t="shared" si="48"/>
        <v>-1</v>
      </c>
      <c r="P413">
        <f t="shared" si="49"/>
        <v>0.44999999999999996</v>
      </c>
      <c r="Q413">
        <v>10.24377878787879</v>
      </c>
      <c r="R413">
        <v>10.682391341991339</v>
      </c>
      <c r="S413">
        <f t="shared" si="45"/>
        <v>9.7444089456869096E-2</v>
      </c>
      <c r="T413">
        <f t="shared" si="46"/>
        <v>6.7718134259370039E-6</v>
      </c>
      <c r="U413">
        <f t="shared" si="47"/>
        <v>6.9368958728086283E-7</v>
      </c>
    </row>
    <row r="414" spans="1:21" x14ac:dyDescent="0.35">
      <c r="A414" s="2">
        <v>44405</v>
      </c>
      <c r="B414" t="s">
        <v>352</v>
      </c>
      <c r="C414" t="s">
        <v>155</v>
      </c>
      <c r="D414" t="s">
        <v>30</v>
      </c>
      <c r="E414" t="s">
        <v>353</v>
      </c>
      <c r="F414" t="s">
        <v>49</v>
      </c>
      <c r="G414" t="str">
        <f t="shared" si="44"/>
        <v>FthK2J8</v>
      </c>
      <c r="H414" t="s">
        <v>375</v>
      </c>
      <c r="I414">
        <v>0.74099999999999999</v>
      </c>
      <c r="J414">
        <v>6.5</v>
      </c>
      <c r="K414" t="s">
        <v>256</v>
      </c>
      <c r="L414">
        <v>0.77200000000000002</v>
      </c>
      <c r="M414">
        <v>8</v>
      </c>
      <c r="N414">
        <f t="shared" si="43"/>
        <v>-0.65</v>
      </c>
      <c r="O414">
        <f t="shared" si="48"/>
        <v>-0.8</v>
      </c>
      <c r="P414">
        <f t="shared" si="49"/>
        <v>0.15000000000000002</v>
      </c>
      <c r="Q414">
        <v>16.605772077922079</v>
      </c>
      <c r="R414">
        <v>17.565742857142862</v>
      </c>
      <c r="S414">
        <f t="shared" si="45"/>
        <v>-4.0155440414507804E-2</v>
      </c>
      <c r="T414" t="e">
        <f t="shared" si="46"/>
        <v>#NUM!</v>
      </c>
      <c r="U414" t="e">
        <f t="shared" si="47"/>
        <v>#NUM!</v>
      </c>
    </row>
    <row r="415" spans="1:21" x14ac:dyDescent="0.35">
      <c r="A415" s="2">
        <v>44406</v>
      </c>
      <c r="B415" t="s">
        <v>352</v>
      </c>
      <c r="C415" t="s">
        <v>155</v>
      </c>
      <c r="D415" t="s">
        <v>30</v>
      </c>
      <c r="E415" t="s">
        <v>353</v>
      </c>
      <c r="F415" t="s">
        <v>49</v>
      </c>
      <c r="G415" t="str">
        <f t="shared" si="44"/>
        <v>FthK2J8</v>
      </c>
      <c r="H415" t="s">
        <v>257</v>
      </c>
      <c r="I415">
        <v>0.76600000000000001</v>
      </c>
      <c r="J415">
        <v>4</v>
      </c>
      <c r="K415" t="s">
        <v>80</v>
      </c>
      <c r="L415">
        <v>0.78800000000000003</v>
      </c>
      <c r="M415">
        <v>7</v>
      </c>
      <c r="N415">
        <f t="shared" si="43"/>
        <v>-0.4</v>
      </c>
      <c r="O415">
        <f t="shared" si="48"/>
        <v>-0.7</v>
      </c>
      <c r="P415">
        <f t="shared" si="49"/>
        <v>0.29999999999999993</v>
      </c>
      <c r="Q415">
        <v>16.605772077922079</v>
      </c>
      <c r="R415">
        <v>17.565742857142862</v>
      </c>
      <c r="S415">
        <f t="shared" si="45"/>
        <v>-2.791878172588835E-2</v>
      </c>
      <c r="T415" t="e">
        <f t="shared" si="46"/>
        <v>#NUM!</v>
      </c>
      <c r="U415" t="e">
        <f t="shared" si="47"/>
        <v>#NUM!</v>
      </c>
    </row>
    <row r="416" spans="1:21" x14ac:dyDescent="0.35">
      <c r="A416" s="2">
        <v>44405</v>
      </c>
      <c r="B416" t="s">
        <v>352</v>
      </c>
      <c r="C416" t="s">
        <v>155</v>
      </c>
      <c r="D416" t="s">
        <v>30</v>
      </c>
      <c r="E416" t="s">
        <v>57</v>
      </c>
      <c r="F416" t="s">
        <v>116</v>
      </c>
      <c r="G416" t="str">
        <f t="shared" si="44"/>
        <v>FthL1G10</v>
      </c>
      <c r="H416" t="s">
        <v>347</v>
      </c>
      <c r="I416">
        <v>0.68799999999999994</v>
      </c>
      <c r="J416">
        <v>4.5</v>
      </c>
      <c r="K416" t="s">
        <v>156</v>
      </c>
      <c r="L416">
        <v>0.59799999999999998</v>
      </c>
      <c r="M416">
        <v>10</v>
      </c>
      <c r="N416">
        <f t="shared" si="43"/>
        <v>-0.45</v>
      </c>
      <c r="O416">
        <f t="shared" si="48"/>
        <v>-1</v>
      </c>
      <c r="P416">
        <f t="shared" si="49"/>
        <v>0.55000000000000004</v>
      </c>
      <c r="Q416">
        <v>13.55456666666667</v>
      </c>
      <c r="R416">
        <v>14.01271385281385</v>
      </c>
      <c r="S416">
        <f t="shared" si="45"/>
        <v>0.15050167224080263</v>
      </c>
      <c r="T416">
        <f t="shared" si="46"/>
        <v>1.1563793642501272E-5</v>
      </c>
      <c r="U416">
        <f t="shared" si="47"/>
        <v>1.567422118468597E-6</v>
      </c>
    </row>
    <row r="417" spans="1:21" x14ac:dyDescent="0.35">
      <c r="A417" s="2">
        <v>44405</v>
      </c>
      <c r="B417" t="s">
        <v>352</v>
      </c>
      <c r="C417" t="s">
        <v>155</v>
      </c>
      <c r="D417" t="s">
        <v>30</v>
      </c>
      <c r="E417" t="s">
        <v>57</v>
      </c>
      <c r="F417" t="s">
        <v>93</v>
      </c>
      <c r="G417" t="str">
        <f t="shared" si="44"/>
        <v>FthL1H9</v>
      </c>
      <c r="H417" t="s">
        <v>306</v>
      </c>
      <c r="I417">
        <v>0.82</v>
      </c>
      <c r="J417">
        <v>6</v>
      </c>
      <c r="K417" t="s">
        <v>377</v>
      </c>
      <c r="L417">
        <v>0.68799999999999994</v>
      </c>
      <c r="M417">
        <v>12</v>
      </c>
      <c r="N417">
        <f t="shared" si="43"/>
        <v>-0.6</v>
      </c>
      <c r="O417">
        <f t="shared" si="48"/>
        <v>-1.2</v>
      </c>
      <c r="P417">
        <f t="shared" si="49"/>
        <v>0.6</v>
      </c>
      <c r="Q417">
        <v>27.991679220779218</v>
      </c>
      <c r="R417">
        <v>29.275103463203472</v>
      </c>
      <c r="S417">
        <f t="shared" si="45"/>
        <v>0.19186046511627911</v>
      </c>
      <c r="T417">
        <f t="shared" si="46"/>
        <v>1.559200994947894E-5</v>
      </c>
      <c r="U417">
        <f t="shared" si="47"/>
        <v>4.3644654091301251E-6</v>
      </c>
    </row>
    <row r="418" spans="1:21" x14ac:dyDescent="0.35">
      <c r="A418" s="2">
        <v>44406</v>
      </c>
      <c r="B418" t="s">
        <v>352</v>
      </c>
      <c r="C418" t="s">
        <v>155</v>
      </c>
      <c r="D418" t="s">
        <v>30</v>
      </c>
      <c r="E418" t="s">
        <v>363</v>
      </c>
      <c r="F418" t="s">
        <v>370</v>
      </c>
      <c r="G418" t="str">
        <f t="shared" si="44"/>
        <v>FthM4B2</v>
      </c>
      <c r="H418" t="s">
        <v>194</v>
      </c>
      <c r="I418">
        <v>0.54700000000000004</v>
      </c>
      <c r="J418">
        <v>5.5</v>
      </c>
      <c r="K418" t="s">
        <v>282</v>
      </c>
      <c r="L418">
        <v>0.43</v>
      </c>
      <c r="M418">
        <v>6</v>
      </c>
      <c r="N418">
        <f t="shared" si="43"/>
        <v>-0.55000000000000004</v>
      </c>
      <c r="O418">
        <f t="shared" si="48"/>
        <v>-0.6</v>
      </c>
      <c r="P418">
        <f t="shared" si="49"/>
        <v>4.9999999999999933E-2</v>
      </c>
      <c r="Q418">
        <v>18.468857792207789</v>
      </c>
      <c r="R418">
        <v>19.036405411255409</v>
      </c>
      <c r="S418">
        <f t="shared" si="45"/>
        <v>0.27209302325581408</v>
      </c>
      <c r="T418">
        <f t="shared" si="46"/>
        <v>2.3970886103546664E-5</v>
      </c>
      <c r="U418">
        <f t="shared" si="47"/>
        <v>4.427148865996132E-6</v>
      </c>
    </row>
    <row r="419" spans="1:21" x14ac:dyDescent="0.35">
      <c r="A419" s="2">
        <v>44406</v>
      </c>
      <c r="B419" t="s">
        <v>352</v>
      </c>
      <c r="C419" t="s">
        <v>155</v>
      </c>
      <c r="D419" t="s">
        <v>30</v>
      </c>
      <c r="E419" t="s">
        <v>363</v>
      </c>
      <c r="F419" t="s">
        <v>96</v>
      </c>
      <c r="G419" t="str">
        <f t="shared" si="44"/>
        <v>FthM4F3</v>
      </c>
      <c r="H419" t="s">
        <v>316</v>
      </c>
      <c r="I419">
        <v>0.94099999999999995</v>
      </c>
      <c r="J419">
        <v>4</v>
      </c>
      <c r="K419" t="s">
        <v>240</v>
      </c>
      <c r="L419">
        <v>0.92500000000000004</v>
      </c>
      <c r="M419">
        <v>7</v>
      </c>
      <c r="N419">
        <f t="shared" si="43"/>
        <v>-0.4</v>
      </c>
      <c r="O419">
        <f t="shared" si="48"/>
        <v>-0.7</v>
      </c>
      <c r="P419">
        <f t="shared" si="49"/>
        <v>0.29999999999999993</v>
      </c>
      <c r="Q419">
        <v>8.3422779220779208</v>
      </c>
      <c r="R419">
        <v>8.3917779220779227</v>
      </c>
      <c r="S419">
        <f t="shared" si="45"/>
        <v>1.7297297297297193E-2</v>
      </c>
      <c r="T419">
        <f t="shared" si="46"/>
        <v>8.06302835441225E-7</v>
      </c>
      <c r="U419">
        <f t="shared" si="47"/>
        <v>6.7264023426101582E-8</v>
      </c>
    </row>
    <row r="420" spans="1:21" x14ac:dyDescent="0.35">
      <c r="A420" s="2">
        <v>44405</v>
      </c>
      <c r="B420" t="s">
        <v>352</v>
      </c>
      <c r="C420" t="s">
        <v>155</v>
      </c>
      <c r="D420" t="s">
        <v>37</v>
      </c>
      <c r="E420" t="s">
        <v>353</v>
      </c>
      <c r="F420" t="s">
        <v>106</v>
      </c>
      <c r="G420" t="str">
        <f t="shared" si="44"/>
        <v>PfaK2C7</v>
      </c>
      <c r="H420" t="s">
        <v>284</v>
      </c>
      <c r="I420">
        <v>0.65500000000000003</v>
      </c>
      <c r="J420">
        <v>4.5</v>
      </c>
      <c r="K420" t="s">
        <v>129</v>
      </c>
      <c r="L420">
        <v>0.49</v>
      </c>
      <c r="M420">
        <v>10</v>
      </c>
      <c r="N420">
        <f t="shared" si="43"/>
        <v>-0.45</v>
      </c>
      <c r="O420">
        <f t="shared" si="48"/>
        <v>-1</v>
      </c>
      <c r="P420">
        <f t="shared" si="49"/>
        <v>0.55000000000000004</v>
      </c>
      <c r="Q420">
        <v>16.866607792207802</v>
      </c>
      <c r="R420">
        <v>17.46542467532468</v>
      </c>
      <c r="S420">
        <f t="shared" si="45"/>
        <v>0.33673469387755112</v>
      </c>
      <c r="T420">
        <f t="shared" si="46"/>
        <v>3.1162932731201429E-5</v>
      </c>
      <c r="U420">
        <f t="shared" si="47"/>
        <v>5.256129640321296E-6</v>
      </c>
    </row>
    <row r="421" spans="1:21" x14ac:dyDescent="0.35">
      <c r="A421" s="2">
        <v>44406</v>
      </c>
      <c r="B421" t="s">
        <v>352</v>
      </c>
      <c r="C421" t="s">
        <v>155</v>
      </c>
      <c r="D421" t="s">
        <v>37</v>
      </c>
      <c r="E421" t="s">
        <v>353</v>
      </c>
      <c r="F421" t="s">
        <v>106</v>
      </c>
      <c r="G421" t="str">
        <f t="shared" si="44"/>
        <v>PfaK2C7</v>
      </c>
      <c r="H421" t="s">
        <v>266</v>
      </c>
      <c r="I421">
        <v>0.66</v>
      </c>
      <c r="J421">
        <v>4.5</v>
      </c>
      <c r="K421" t="s">
        <v>197</v>
      </c>
      <c r="L421">
        <v>0.5</v>
      </c>
      <c r="N421">
        <f t="shared" si="43"/>
        <v>-0.45</v>
      </c>
      <c r="O421" t="s">
        <v>50</v>
      </c>
      <c r="P421" t="e">
        <f t="shared" si="49"/>
        <v>#VALUE!</v>
      </c>
      <c r="Q421">
        <v>16.866607792207802</v>
      </c>
      <c r="R421">
        <v>17.46542467532468</v>
      </c>
      <c r="S421">
        <f t="shared" si="45"/>
        <v>0.32000000000000006</v>
      </c>
      <c r="T421">
        <f t="shared" si="46"/>
        <v>2.9267564538858653E-5</v>
      </c>
      <c r="U421">
        <f t="shared" si="47"/>
        <v>4.9364453211005812E-6</v>
      </c>
    </row>
    <row r="422" spans="1:21" x14ac:dyDescent="0.35">
      <c r="A422" s="2">
        <v>44405</v>
      </c>
      <c r="B422" t="s">
        <v>352</v>
      </c>
      <c r="C422" t="s">
        <v>155</v>
      </c>
      <c r="D422" t="s">
        <v>37</v>
      </c>
      <c r="E422" t="s">
        <v>353</v>
      </c>
      <c r="F422" t="s">
        <v>372</v>
      </c>
      <c r="G422" t="str">
        <f t="shared" si="44"/>
        <v>PfaK2I5</v>
      </c>
      <c r="H422" t="s">
        <v>297</v>
      </c>
      <c r="I422">
        <v>0.77100000000000002</v>
      </c>
      <c r="J422">
        <v>3</v>
      </c>
      <c r="K422" t="s">
        <v>168</v>
      </c>
      <c r="L422">
        <v>0.59499999999999997</v>
      </c>
      <c r="M422">
        <v>10</v>
      </c>
      <c r="N422">
        <f t="shared" si="43"/>
        <v>-0.3</v>
      </c>
      <c r="O422">
        <f t="shared" ref="O422:O475" si="50">M422/-10</f>
        <v>-1</v>
      </c>
      <c r="P422">
        <f t="shared" si="49"/>
        <v>0.7</v>
      </c>
      <c r="Q422">
        <v>16.425822077922081</v>
      </c>
      <c r="R422">
        <v>16.824253246753251</v>
      </c>
      <c r="S422">
        <f t="shared" si="45"/>
        <v>0.29579831932773121</v>
      </c>
      <c r="T422">
        <f t="shared" si="46"/>
        <v>2.656700947581392E-5</v>
      </c>
      <c r="U422">
        <f t="shared" si="47"/>
        <v>4.3638497079218942E-6</v>
      </c>
    </row>
    <row r="423" spans="1:21" x14ac:dyDescent="0.35">
      <c r="A423" s="2">
        <v>44405</v>
      </c>
      <c r="B423" t="s">
        <v>352</v>
      </c>
      <c r="C423" t="s">
        <v>155</v>
      </c>
      <c r="D423" t="s">
        <v>37</v>
      </c>
      <c r="E423" t="s">
        <v>57</v>
      </c>
      <c r="F423" t="s">
        <v>373</v>
      </c>
      <c r="G423" t="str">
        <f t="shared" si="44"/>
        <v>PfaL1I9</v>
      </c>
      <c r="H423" t="s">
        <v>310</v>
      </c>
      <c r="I423">
        <v>0.55700000000000005</v>
      </c>
      <c r="J423">
        <v>4</v>
      </c>
      <c r="K423" t="s">
        <v>285</v>
      </c>
      <c r="L423">
        <v>0.45400000000000001</v>
      </c>
      <c r="M423">
        <v>16</v>
      </c>
      <c r="N423">
        <f t="shared" si="43"/>
        <v>-0.4</v>
      </c>
      <c r="O423">
        <f t="shared" si="50"/>
        <v>-1.6</v>
      </c>
      <c r="P423">
        <f t="shared" si="49"/>
        <v>1.2000000000000002</v>
      </c>
      <c r="Q423">
        <v>20.64323658008658</v>
      </c>
      <c r="R423">
        <v>21.70117467532468</v>
      </c>
      <c r="S423">
        <f t="shared" si="45"/>
        <v>0.22687224669603531</v>
      </c>
      <c r="T423">
        <f t="shared" si="46"/>
        <v>1.9165220935408677E-5</v>
      </c>
      <c r="U423">
        <f t="shared" si="47"/>
        <v>3.9563218987926951E-6</v>
      </c>
    </row>
    <row r="424" spans="1:21" x14ac:dyDescent="0.35">
      <c r="A424" s="2">
        <v>44405</v>
      </c>
      <c r="B424" t="s">
        <v>352</v>
      </c>
      <c r="C424" t="s">
        <v>155</v>
      </c>
      <c r="D424" t="s">
        <v>37</v>
      </c>
      <c r="E424" t="s">
        <v>57</v>
      </c>
      <c r="F424" t="s">
        <v>131</v>
      </c>
      <c r="G424" t="str">
        <f t="shared" si="44"/>
        <v>PfaL1J3</v>
      </c>
      <c r="H424" t="s">
        <v>310</v>
      </c>
      <c r="I424">
        <v>0.63700000000000001</v>
      </c>
      <c r="J424">
        <v>3.5</v>
      </c>
      <c r="K424" t="s">
        <v>285</v>
      </c>
      <c r="L424">
        <v>0.46700000000000003</v>
      </c>
      <c r="M424">
        <v>14.5</v>
      </c>
      <c r="N424">
        <f t="shared" si="43"/>
        <v>-0.35</v>
      </c>
      <c r="O424">
        <f t="shared" si="50"/>
        <v>-1.45</v>
      </c>
      <c r="P424">
        <f t="shared" si="49"/>
        <v>1.1000000000000001</v>
      </c>
      <c r="Q424">
        <v>30.134225757575759</v>
      </c>
      <c r="R424">
        <v>33.143409090909103</v>
      </c>
      <c r="S424">
        <f t="shared" si="45"/>
        <v>0.36402569593147749</v>
      </c>
      <c r="T424">
        <f t="shared" si="46"/>
        <v>3.4300504171107979E-5</v>
      </c>
      <c r="U424">
        <f t="shared" si="47"/>
        <v>1.0336191362908369E-5</v>
      </c>
    </row>
    <row r="425" spans="1:21" x14ac:dyDescent="0.35">
      <c r="A425" s="2">
        <v>44406</v>
      </c>
      <c r="B425" t="s">
        <v>352</v>
      </c>
      <c r="C425" t="s">
        <v>155</v>
      </c>
      <c r="D425" t="s">
        <v>37</v>
      </c>
      <c r="E425" t="s">
        <v>363</v>
      </c>
      <c r="F425" t="s">
        <v>121</v>
      </c>
      <c r="G425" t="str">
        <f t="shared" si="44"/>
        <v>PfaM4G7</v>
      </c>
      <c r="H425" t="s">
        <v>194</v>
      </c>
      <c r="I425">
        <v>0.84799999999999998</v>
      </c>
      <c r="J425">
        <v>4</v>
      </c>
      <c r="K425" t="s">
        <v>282</v>
      </c>
      <c r="L425">
        <v>0.74199999999999999</v>
      </c>
      <c r="M425">
        <v>10</v>
      </c>
      <c r="N425">
        <f t="shared" si="43"/>
        <v>-0.4</v>
      </c>
      <c r="O425">
        <f t="shared" si="50"/>
        <v>-1</v>
      </c>
      <c r="P425">
        <f t="shared" si="49"/>
        <v>0.6</v>
      </c>
      <c r="Q425">
        <v>15.96436883116883</v>
      </c>
      <c r="R425">
        <v>17.812702922077921</v>
      </c>
      <c r="S425">
        <f t="shared" si="45"/>
        <v>0.14285714285714285</v>
      </c>
      <c r="T425">
        <f t="shared" si="46"/>
        <v>1.0845042895807869E-5</v>
      </c>
      <c r="U425">
        <f t="shared" si="47"/>
        <v>1.7313426477852409E-6</v>
      </c>
    </row>
    <row r="426" spans="1:21" x14ac:dyDescent="0.35">
      <c r="A426" s="2">
        <v>44406</v>
      </c>
      <c r="B426" t="s">
        <v>352</v>
      </c>
      <c r="C426" t="s">
        <v>155</v>
      </c>
      <c r="D426" t="s">
        <v>37</v>
      </c>
      <c r="E426" t="s">
        <v>363</v>
      </c>
      <c r="F426" t="s">
        <v>93</v>
      </c>
      <c r="G426" t="str">
        <f t="shared" si="44"/>
        <v>PfaM4H9</v>
      </c>
      <c r="H426" t="s">
        <v>309</v>
      </c>
      <c r="I426">
        <v>0.72299999999999998</v>
      </c>
      <c r="J426">
        <v>2</v>
      </c>
      <c r="K426" t="s">
        <v>176</v>
      </c>
      <c r="L426">
        <v>0.61499999999999999</v>
      </c>
      <c r="M426">
        <v>7</v>
      </c>
      <c r="N426">
        <f t="shared" si="43"/>
        <v>-0.2</v>
      </c>
      <c r="O426">
        <f t="shared" si="50"/>
        <v>-0.7</v>
      </c>
      <c r="P426">
        <f t="shared" si="49"/>
        <v>0.49999999999999994</v>
      </c>
      <c r="Q426">
        <v>21.555985281385279</v>
      </c>
      <c r="R426">
        <v>23.674567532467531</v>
      </c>
      <c r="S426">
        <f t="shared" si="45"/>
        <v>0.17560975609756097</v>
      </c>
      <c r="T426">
        <f t="shared" si="46"/>
        <v>1.3982548579736019E-5</v>
      </c>
      <c r="U426">
        <f t="shared" si="47"/>
        <v>3.0140761138104425E-6</v>
      </c>
    </row>
    <row r="427" spans="1:21" x14ac:dyDescent="0.35">
      <c r="A427" s="10">
        <v>44405</v>
      </c>
      <c r="B427" s="6" t="s">
        <v>352</v>
      </c>
      <c r="C427" s="6" t="s">
        <v>155</v>
      </c>
      <c r="D427" s="6" t="s">
        <v>43</v>
      </c>
      <c r="E427" s="6" t="s">
        <v>353</v>
      </c>
      <c r="F427" s="6" t="s">
        <v>44</v>
      </c>
      <c r="G427" s="6" t="str">
        <f t="shared" si="44"/>
        <v>PfuK2D10</v>
      </c>
      <c r="H427" s="6" t="s">
        <v>297</v>
      </c>
      <c r="I427" s="6">
        <v>0.69799999999999995</v>
      </c>
      <c r="J427" s="6">
        <v>4.5</v>
      </c>
      <c r="K427" s="6" t="s">
        <v>168</v>
      </c>
      <c r="L427" s="6">
        <v>0.47499999999999998</v>
      </c>
      <c r="M427" s="6">
        <v>11.5</v>
      </c>
      <c r="N427" s="6">
        <f t="shared" si="43"/>
        <v>-0.45</v>
      </c>
      <c r="O427" s="6">
        <f t="shared" si="50"/>
        <v>-1.1499999999999999</v>
      </c>
      <c r="P427" s="6">
        <f t="shared" si="49"/>
        <v>0.7</v>
      </c>
      <c r="Q427">
        <v>75.826379220779216</v>
      </c>
      <c r="R427" s="6">
        <v>73.029886363636365</v>
      </c>
      <c r="S427">
        <f t="shared" si="45"/>
        <v>0.46947368421052627</v>
      </c>
      <c r="T427">
        <f t="shared" si="46"/>
        <v>4.6913778643468444E-5</v>
      </c>
      <c r="U427">
        <f t="shared" si="47"/>
        <v>3.5573019700993312E-5</v>
      </c>
    </row>
    <row r="428" spans="1:21" x14ac:dyDescent="0.35">
      <c r="A428" s="10">
        <v>44405</v>
      </c>
      <c r="B428" s="6" t="s">
        <v>352</v>
      </c>
      <c r="C428" s="6" t="s">
        <v>155</v>
      </c>
      <c r="D428" s="6" t="s">
        <v>43</v>
      </c>
      <c r="E428" s="6" t="s">
        <v>353</v>
      </c>
      <c r="F428" s="6" t="s">
        <v>131</v>
      </c>
      <c r="G428" s="6" t="str">
        <f t="shared" si="44"/>
        <v>PfuK2J3</v>
      </c>
      <c r="H428" s="6" t="s">
        <v>287</v>
      </c>
      <c r="I428" s="6">
        <v>0.66</v>
      </c>
      <c r="J428" s="6">
        <v>5</v>
      </c>
      <c r="K428" s="6" t="s">
        <v>239</v>
      </c>
      <c r="L428" s="6">
        <v>0.52900000000000003</v>
      </c>
      <c r="M428" s="6">
        <v>12</v>
      </c>
      <c r="N428" s="6">
        <f t="shared" si="43"/>
        <v>-0.5</v>
      </c>
      <c r="O428" s="6">
        <f t="shared" si="50"/>
        <v>-1.2</v>
      </c>
      <c r="P428" s="6">
        <f t="shared" si="49"/>
        <v>0.7</v>
      </c>
      <c r="Q428">
        <v>31.566331168831169</v>
      </c>
      <c r="R428" s="6">
        <v>35.481600000000007</v>
      </c>
      <c r="S428">
        <f t="shared" si="45"/>
        <v>0.24763705103969755</v>
      </c>
      <c r="T428">
        <f t="shared" si="46"/>
        <v>2.1346859617799708E-5</v>
      </c>
      <c r="U428">
        <f t="shared" si="47"/>
        <v>6.7384204011001434E-6</v>
      </c>
    </row>
    <row r="429" spans="1:21" x14ac:dyDescent="0.35">
      <c r="A429" s="2">
        <v>44405</v>
      </c>
      <c r="B429" t="s">
        <v>352</v>
      </c>
      <c r="C429" t="s">
        <v>155</v>
      </c>
      <c r="D429" t="s">
        <v>43</v>
      </c>
      <c r="E429" t="s">
        <v>57</v>
      </c>
      <c r="F429" t="s">
        <v>374</v>
      </c>
      <c r="G429" t="str">
        <f t="shared" si="44"/>
        <v>PfuL1F2</v>
      </c>
      <c r="H429" t="s">
        <v>306</v>
      </c>
      <c r="I429">
        <v>0.624</v>
      </c>
      <c r="J429">
        <v>6</v>
      </c>
      <c r="K429" t="s">
        <v>377</v>
      </c>
      <c r="L429">
        <v>0.41899999999999998</v>
      </c>
      <c r="M429">
        <v>11.5</v>
      </c>
      <c r="N429">
        <f t="shared" si="43"/>
        <v>-0.6</v>
      </c>
      <c r="O429">
        <f t="shared" si="50"/>
        <v>-1.1499999999999999</v>
      </c>
      <c r="P429">
        <f t="shared" si="49"/>
        <v>0.54999999999999993</v>
      </c>
      <c r="Q429">
        <v>61.813950216450223</v>
      </c>
      <c r="R429">
        <v>68.694945454545447</v>
      </c>
      <c r="S429">
        <f t="shared" si="45"/>
        <v>0.48926014319809075</v>
      </c>
      <c r="T429">
        <f t="shared" si="46"/>
        <v>4.9359471624247163E-5</v>
      </c>
      <c r="U429">
        <f t="shared" si="47"/>
        <v>3.0511039216915014E-5</v>
      </c>
    </row>
    <row r="430" spans="1:21" x14ac:dyDescent="0.35">
      <c r="A430" s="2">
        <v>44405</v>
      </c>
      <c r="B430" t="s">
        <v>352</v>
      </c>
      <c r="C430" t="s">
        <v>155</v>
      </c>
      <c r="D430" t="s">
        <v>43</v>
      </c>
      <c r="E430" t="s">
        <v>57</v>
      </c>
      <c r="F430" t="s">
        <v>96</v>
      </c>
      <c r="G430" t="str">
        <f t="shared" si="44"/>
        <v>PfuL1F3</v>
      </c>
      <c r="H430" t="s">
        <v>347</v>
      </c>
      <c r="I430">
        <v>0.92500000000000004</v>
      </c>
      <c r="J430">
        <v>5.5</v>
      </c>
      <c r="K430" t="s">
        <v>156</v>
      </c>
      <c r="L430">
        <v>0.84099999999999997</v>
      </c>
      <c r="M430">
        <v>13</v>
      </c>
      <c r="N430">
        <f t="shared" si="43"/>
        <v>-0.55000000000000004</v>
      </c>
      <c r="O430">
        <f t="shared" si="50"/>
        <v>-1.3</v>
      </c>
      <c r="P430">
        <f t="shared" si="49"/>
        <v>0.75</v>
      </c>
      <c r="Q430">
        <v>56.592852380952372</v>
      </c>
      <c r="R430">
        <v>59.067883549783538</v>
      </c>
      <c r="S430">
        <f t="shared" si="45"/>
        <v>9.9881093935790824E-2</v>
      </c>
      <c r="T430">
        <f t="shared" si="46"/>
        <v>6.9808915584956841E-6</v>
      </c>
      <c r="U430">
        <f t="shared" si="47"/>
        <v>3.9506856545738284E-6</v>
      </c>
    </row>
    <row r="431" spans="1:21" x14ac:dyDescent="0.35">
      <c r="A431" s="2">
        <v>44406</v>
      </c>
      <c r="B431" t="s">
        <v>352</v>
      </c>
      <c r="C431" t="s">
        <v>155</v>
      </c>
      <c r="D431" t="s">
        <v>43</v>
      </c>
      <c r="E431" t="s">
        <v>363</v>
      </c>
      <c r="F431" t="s">
        <v>110</v>
      </c>
      <c r="G431" t="str">
        <f t="shared" si="44"/>
        <v>PfuM4A7</v>
      </c>
      <c r="H431" t="s">
        <v>194</v>
      </c>
      <c r="I431">
        <v>0.60199999999999998</v>
      </c>
      <c r="J431">
        <v>4</v>
      </c>
      <c r="K431" t="s">
        <v>282</v>
      </c>
      <c r="L431">
        <v>0.45600000000000002</v>
      </c>
      <c r="M431">
        <v>8</v>
      </c>
      <c r="N431">
        <f t="shared" si="43"/>
        <v>-0.4</v>
      </c>
      <c r="O431">
        <f t="shared" si="50"/>
        <v>-0.8</v>
      </c>
      <c r="P431">
        <f t="shared" si="49"/>
        <v>0.4</v>
      </c>
      <c r="Q431">
        <v>99.221331168831171</v>
      </c>
      <c r="R431">
        <v>104.2645720779221</v>
      </c>
      <c r="S431">
        <f t="shared" si="45"/>
        <v>0.32017543859649111</v>
      </c>
      <c r="T431">
        <f t="shared" si="46"/>
        <v>2.9287318186352401E-5</v>
      </c>
      <c r="U431">
        <f t="shared" si="47"/>
        <v>2.9059266968150034E-5</v>
      </c>
    </row>
    <row r="432" spans="1:21" x14ac:dyDescent="0.35">
      <c r="A432" s="2">
        <v>44406</v>
      </c>
      <c r="B432" t="s">
        <v>352</v>
      </c>
      <c r="C432" t="s">
        <v>155</v>
      </c>
      <c r="D432" t="s">
        <v>43</v>
      </c>
      <c r="E432" t="s">
        <v>363</v>
      </c>
      <c r="F432" t="s">
        <v>203</v>
      </c>
      <c r="G432" t="str">
        <f t="shared" si="44"/>
        <v>PfuM4I3</v>
      </c>
      <c r="H432" t="s">
        <v>262</v>
      </c>
      <c r="I432">
        <v>0.64300000000000002</v>
      </c>
      <c r="J432">
        <v>3.5</v>
      </c>
      <c r="K432" t="s">
        <v>187</v>
      </c>
      <c r="L432">
        <v>0.47399999999999998</v>
      </c>
      <c r="M432">
        <v>10</v>
      </c>
      <c r="N432">
        <f t="shared" si="43"/>
        <v>-0.35</v>
      </c>
      <c r="O432">
        <f t="shared" si="50"/>
        <v>-1</v>
      </c>
      <c r="P432">
        <f t="shared" si="49"/>
        <v>0.65</v>
      </c>
      <c r="Q432">
        <v>62.054912012987018</v>
      </c>
      <c r="R432">
        <v>63.707175324675333</v>
      </c>
      <c r="S432">
        <f t="shared" si="45"/>
        <v>0.35654008438818574</v>
      </c>
      <c r="T432">
        <f t="shared" si="46"/>
        <v>3.3434309329280166E-5</v>
      </c>
      <c r="U432">
        <f t="shared" si="47"/>
        <v>2.0747631236434718E-5</v>
      </c>
    </row>
    <row r="433" spans="1:21" x14ac:dyDescent="0.35">
      <c r="A433" s="2">
        <v>44405</v>
      </c>
      <c r="B433" t="s">
        <v>352</v>
      </c>
      <c r="C433" t="s">
        <v>155</v>
      </c>
      <c r="D433" t="s">
        <v>25</v>
      </c>
      <c r="E433" t="s">
        <v>353</v>
      </c>
      <c r="F433" t="s">
        <v>278</v>
      </c>
      <c r="G433" t="str">
        <f t="shared" si="44"/>
        <v>SguK2E7</v>
      </c>
      <c r="H433" t="s">
        <v>284</v>
      </c>
      <c r="I433">
        <v>0.63</v>
      </c>
      <c r="J433" s="13">
        <v>4</v>
      </c>
      <c r="K433" t="s">
        <v>129</v>
      </c>
      <c r="L433">
        <v>0.45800000000000002</v>
      </c>
      <c r="M433">
        <v>10</v>
      </c>
      <c r="N433">
        <f t="shared" si="43"/>
        <v>-0.4</v>
      </c>
      <c r="O433">
        <f t="shared" si="50"/>
        <v>-1</v>
      </c>
      <c r="P433">
        <f t="shared" si="49"/>
        <v>0.6</v>
      </c>
      <c r="Q433">
        <v>17.527016883116879</v>
      </c>
      <c r="R433">
        <v>20.020975757575759</v>
      </c>
      <c r="S433">
        <f t="shared" si="45"/>
        <v>0.37554585152838421</v>
      </c>
      <c r="T433">
        <f t="shared" si="46"/>
        <v>3.5641590499774491E-5</v>
      </c>
      <c r="U433">
        <f t="shared" si="47"/>
        <v>6.2469075843068562E-6</v>
      </c>
    </row>
    <row r="434" spans="1:21" x14ac:dyDescent="0.35">
      <c r="A434" s="2">
        <v>44406</v>
      </c>
      <c r="B434" t="s">
        <v>352</v>
      </c>
      <c r="C434" t="s">
        <v>155</v>
      </c>
      <c r="D434" t="s">
        <v>25</v>
      </c>
      <c r="E434" t="s">
        <v>353</v>
      </c>
      <c r="F434" t="s">
        <v>278</v>
      </c>
      <c r="G434" t="str">
        <f t="shared" si="44"/>
        <v>SguK2E7</v>
      </c>
      <c r="H434" t="s">
        <v>266</v>
      </c>
      <c r="I434">
        <v>0.623</v>
      </c>
      <c r="J434">
        <v>2</v>
      </c>
      <c r="K434" t="s">
        <v>197</v>
      </c>
      <c r="L434">
        <v>0.496</v>
      </c>
      <c r="M434">
        <v>5.5</v>
      </c>
      <c r="N434">
        <f t="shared" si="43"/>
        <v>-0.2</v>
      </c>
      <c r="O434">
        <f t="shared" si="50"/>
        <v>-0.55000000000000004</v>
      </c>
      <c r="P434">
        <f t="shared" si="49"/>
        <v>0.35000000000000003</v>
      </c>
      <c r="Q434">
        <v>17.527016883116879</v>
      </c>
      <c r="R434">
        <v>20.020975757575759</v>
      </c>
      <c r="S434">
        <f t="shared" si="45"/>
        <v>0.25604838709677419</v>
      </c>
      <c r="T434">
        <f t="shared" si="46"/>
        <v>2.2242899425657472E-5</v>
      </c>
      <c r="U434">
        <f t="shared" si="47"/>
        <v>3.898516737629692E-6</v>
      </c>
    </row>
    <row r="435" spans="1:21" x14ac:dyDescent="0.35">
      <c r="A435" s="2">
        <v>44405</v>
      </c>
      <c r="B435" t="s">
        <v>352</v>
      </c>
      <c r="C435" t="s">
        <v>155</v>
      </c>
      <c r="D435" t="s">
        <v>25</v>
      </c>
      <c r="E435" t="s">
        <v>353</v>
      </c>
      <c r="F435" t="s">
        <v>114</v>
      </c>
      <c r="G435" t="str">
        <f t="shared" si="44"/>
        <v>SguK2J9</v>
      </c>
      <c r="H435" t="s">
        <v>287</v>
      </c>
      <c r="I435">
        <v>0.57999999999999996</v>
      </c>
      <c r="J435">
        <v>2.5</v>
      </c>
      <c r="K435" t="s">
        <v>239</v>
      </c>
      <c r="L435">
        <v>0.4</v>
      </c>
      <c r="M435">
        <v>9</v>
      </c>
      <c r="N435">
        <f t="shared" si="43"/>
        <v>-0.25</v>
      </c>
      <c r="O435">
        <f t="shared" si="50"/>
        <v>-0.9</v>
      </c>
      <c r="P435">
        <f t="shared" si="49"/>
        <v>0.65</v>
      </c>
      <c r="Q435">
        <v>31.161512554112551</v>
      </c>
      <c r="R435">
        <v>32.327153246753248</v>
      </c>
      <c r="S435">
        <f t="shared" si="45"/>
        <v>0.44999999999999984</v>
      </c>
      <c r="T435">
        <f t="shared" si="46"/>
        <v>4.4529884210298479E-5</v>
      </c>
      <c r="U435">
        <f t="shared" si="47"/>
        <v>1.3876185458523944E-5</v>
      </c>
    </row>
    <row r="436" spans="1:21" x14ac:dyDescent="0.35">
      <c r="A436" s="2">
        <v>44405</v>
      </c>
      <c r="B436" t="s">
        <v>352</v>
      </c>
      <c r="C436" t="s">
        <v>155</v>
      </c>
      <c r="D436" t="s">
        <v>25</v>
      </c>
      <c r="E436" t="s">
        <v>57</v>
      </c>
      <c r="F436" t="s">
        <v>167</v>
      </c>
      <c r="G436" t="str">
        <f t="shared" si="44"/>
        <v>SguL1I2</v>
      </c>
      <c r="H436" t="s">
        <v>306</v>
      </c>
      <c r="I436">
        <v>0.61099999999999999</v>
      </c>
      <c r="J436">
        <v>2</v>
      </c>
      <c r="K436" t="s">
        <v>377</v>
      </c>
      <c r="L436">
        <v>0.42099999999999999</v>
      </c>
      <c r="M436">
        <v>10.5</v>
      </c>
      <c r="N436">
        <f t="shared" si="43"/>
        <v>-0.2</v>
      </c>
      <c r="O436">
        <f t="shared" si="50"/>
        <v>-1.05</v>
      </c>
      <c r="P436">
        <f t="shared" si="49"/>
        <v>0.85000000000000009</v>
      </c>
      <c r="Q436">
        <v>16.62067922077922</v>
      </c>
      <c r="R436">
        <v>17.7907948051948</v>
      </c>
      <c r="S436">
        <f t="shared" si="45"/>
        <v>0.45130641330166271</v>
      </c>
      <c r="T436">
        <f t="shared" si="46"/>
        <v>4.4689076925638282E-5</v>
      </c>
      <c r="U436">
        <f t="shared" si="47"/>
        <v>7.4276281225376025E-6</v>
      </c>
    </row>
    <row r="437" spans="1:21" x14ac:dyDescent="0.35">
      <c r="A437" s="2">
        <v>44405</v>
      </c>
      <c r="B437" t="s">
        <v>352</v>
      </c>
      <c r="C437" t="s">
        <v>155</v>
      </c>
      <c r="D437" t="s">
        <v>25</v>
      </c>
      <c r="E437" t="s">
        <v>57</v>
      </c>
      <c r="F437" t="s">
        <v>272</v>
      </c>
      <c r="G437" t="str">
        <f t="shared" si="44"/>
        <v>SguL1J6</v>
      </c>
      <c r="H437" t="s">
        <v>347</v>
      </c>
      <c r="I437">
        <v>0.68400000000000005</v>
      </c>
      <c r="J437">
        <v>2.5</v>
      </c>
      <c r="K437" t="s">
        <v>156</v>
      </c>
      <c r="L437">
        <v>0.47799999999999998</v>
      </c>
      <c r="M437">
        <v>10</v>
      </c>
      <c r="N437">
        <f t="shared" si="43"/>
        <v>-0.25</v>
      </c>
      <c r="O437">
        <f t="shared" si="50"/>
        <v>-1</v>
      </c>
      <c r="P437">
        <f t="shared" si="49"/>
        <v>0.75</v>
      </c>
      <c r="Q437">
        <v>14.051534199134201</v>
      </c>
      <c r="R437">
        <v>14.459581818181819</v>
      </c>
      <c r="S437">
        <f t="shared" si="45"/>
        <v>0.43096234309623449</v>
      </c>
      <c r="T437">
        <f t="shared" si="46"/>
        <v>4.2222288503153987E-5</v>
      </c>
      <c r="U437">
        <f t="shared" si="47"/>
        <v>5.9328793086777901E-6</v>
      </c>
    </row>
    <row r="438" spans="1:21" x14ac:dyDescent="0.35">
      <c r="A438" s="2">
        <v>44406</v>
      </c>
      <c r="B438" t="s">
        <v>352</v>
      </c>
      <c r="C438" t="s">
        <v>155</v>
      </c>
      <c r="D438" t="s">
        <v>25</v>
      </c>
      <c r="E438" t="s">
        <v>363</v>
      </c>
      <c r="F438" t="s">
        <v>85</v>
      </c>
      <c r="G438" t="str">
        <f t="shared" si="44"/>
        <v>SguM4H10</v>
      </c>
      <c r="H438" t="s">
        <v>262</v>
      </c>
      <c r="I438">
        <v>0.622</v>
      </c>
      <c r="J438">
        <v>2</v>
      </c>
      <c r="K438" t="s">
        <v>187</v>
      </c>
      <c r="L438">
        <v>0.48099999999999998</v>
      </c>
      <c r="M438">
        <v>6</v>
      </c>
      <c r="N438">
        <f t="shared" si="43"/>
        <v>-0.2</v>
      </c>
      <c r="O438">
        <f t="shared" si="50"/>
        <v>-0.6</v>
      </c>
      <c r="P438">
        <f t="shared" si="49"/>
        <v>0.39999999999999997</v>
      </c>
      <c r="Q438">
        <v>10.67234134199134</v>
      </c>
      <c r="R438">
        <v>11.39226688311688</v>
      </c>
      <c r="S438">
        <f t="shared" si="45"/>
        <v>0.29313929313929316</v>
      </c>
      <c r="T438">
        <f t="shared" si="46"/>
        <v>2.6273328750426659E-5</v>
      </c>
      <c r="U438">
        <f t="shared" si="47"/>
        <v>2.8039793261490811E-6</v>
      </c>
    </row>
    <row r="439" spans="1:21" x14ac:dyDescent="0.35">
      <c r="A439" s="2">
        <v>44406</v>
      </c>
      <c r="B439" t="s">
        <v>352</v>
      </c>
      <c r="C439" t="s">
        <v>155</v>
      </c>
      <c r="D439" t="s">
        <v>25</v>
      </c>
      <c r="E439" t="s">
        <v>363</v>
      </c>
      <c r="F439" t="s">
        <v>122</v>
      </c>
      <c r="G439" t="str">
        <f t="shared" si="44"/>
        <v>SguM4H3</v>
      </c>
      <c r="H439" t="s">
        <v>309</v>
      </c>
      <c r="I439">
        <v>0.68300000000000005</v>
      </c>
      <c r="J439">
        <v>1.5</v>
      </c>
      <c r="K439" t="s">
        <v>176</v>
      </c>
      <c r="L439">
        <v>0.52200000000000002</v>
      </c>
      <c r="M439">
        <v>5.5</v>
      </c>
      <c r="N439">
        <f t="shared" si="43"/>
        <v>-0.15</v>
      </c>
      <c r="O439">
        <f t="shared" si="50"/>
        <v>-0.55000000000000004</v>
      </c>
      <c r="P439">
        <f t="shared" si="49"/>
        <v>0.4</v>
      </c>
      <c r="Q439">
        <v>11.63124285714286</v>
      </c>
      <c r="R439">
        <v>12.669642857142859</v>
      </c>
      <c r="S439">
        <f t="shared" si="45"/>
        <v>0.30842911877394641</v>
      </c>
      <c r="T439">
        <f t="shared" si="46"/>
        <v>2.7970306511204338E-5</v>
      </c>
      <c r="U439">
        <f t="shared" si="47"/>
        <v>3.2532942782054187E-6</v>
      </c>
    </row>
    <row r="440" spans="1:21" x14ac:dyDescent="0.35">
      <c r="A440" s="2">
        <v>44385</v>
      </c>
      <c r="B440" t="s">
        <v>352</v>
      </c>
      <c r="C440" t="s">
        <v>19</v>
      </c>
      <c r="D440" t="s">
        <v>39</v>
      </c>
      <c r="E440" t="s">
        <v>353</v>
      </c>
      <c r="F440" t="s">
        <v>321</v>
      </c>
      <c r="G440" t="str">
        <f t="shared" si="44"/>
        <v>BbrK2H2</v>
      </c>
      <c r="H440" t="s">
        <v>365</v>
      </c>
      <c r="I440">
        <v>0.496</v>
      </c>
      <c r="J440">
        <v>4</v>
      </c>
      <c r="K440" t="s">
        <v>146</v>
      </c>
      <c r="L440">
        <v>0.37</v>
      </c>
      <c r="M440">
        <v>2.5</v>
      </c>
      <c r="N440">
        <f t="shared" si="43"/>
        <v>-0.4</v>
      </c>
      <c r="O440">
        <f t="shared" si="50"/>
        <v>-0.25</v>
      </c>
      <c r="P440">
        <f t="shared" si="49"/>
        <v>-0.15000000000000002</v>
      </c>
      <c r="Q440">
        <v>16.039545454545451</v>
      </c>
      <c r="R440">
        <v>16.494545454545456</v>
      </c>
      <c r="S440">
        <f t="shared" si="45"/>
        <v>0.34054054054054056</v>
      </c>
      <c r="T440">
        <f t="shared" si="46"/>
        <v>3.159706765717577E-5</v>
      </c>
      <c r="U440">
        <f t="shared" si="47"/>
        <v>5.068026029176187E-6</v>
      </c>
    </row>
    <row r="441" spans="1:21" x14ac:dyDescent="0.35">
      <c r="A441" s="2">
        <v>44384</v>
      </c>
      <c r="B441" t="s">
        <v>352</v>
      </c>
      <c r="C441" t="s">
        <v>19</v>
      </c>
      <c r="D441" t="s">
        <v>39</v>
      </c>
      <c r="E441" t="s">
        <v>353</v>
      </c>
      <c r="F441" t="s">
        <v>124</v>
      </c>
      <c r="G441" t="str">
        <f t="shared" si="44"/>
        <v>BbrK2J5</v>
      </c>
      <c r="H441" t="s">
        <v>378</v>
      </c>
      <c r="I441">
        <v>0.85699999999999998</v>
      </c>
      <c r="J441">
        <v>7</v>
      </c>
      <c r="K441" t="s">
        <v>220</v>
      </c>
      <c r="L441">
        <v>0.747</v>
      </c>
      <c r="M441">
        <v>11</v>
      </c>
      <c r="N441">
        <f t="shared" si="43"/>
        <v>-0.7</v>
      </c>
      <c r="O441">
        <f t="shared" si="50"/>
        <v>-1.1000000000000001</v>
      </c>
      <c r="P441">
        <f t="shared" si="49"/>
        <v>0.40000000000000013</v>
      </c>
      <c r="Q441">
        <v>21.65625</v>
      </c>
      <c r="R441">
        <v>28.114545454545461</v>
      </c>
      <c r="S441">
        <f t="shared" si="45"/>
        <v>0.14725568942436409</v>
      </c>
      <c r="T441">
        <f t="shared" si="46"/>
        <v>1.125754511238165E-5</v>
      </c>
      <c r="U441">
        <f t="shared" si="47"/>
        <v>2.437962113400151E-6</v>
      </c>
    </row>
    <row r="442" spans="1:21" x14ac:dyDescent="0.35">
      <c r="A442" s="2">
        <v>44384</v>
      </c>
      <c r="B442" t="s">
        <v>352</v>
      </c>
      <c r="C442" t="s">
        <v>19</v>
      </c>
      <c r="D442" t="s">
        <v>39</v>
      </c>
      <c r="E442" t="s">
        <v>57</v>
      </c>
      <c r="F442" t="s">
        <v>89</v>
      </c>
      <c r="G442" t="str">
        <f t="shared" si="44"/>
        <v>BbrL1D9</v>
      </c>
      <c r="H442" t="s">
        <v>289</v>
      </c>
      <c r="I442">
        <v>0.59799999999999998</v>
      </c>
      <c r="J442">
        <v>3.5</v>
      </c>
      <c r="K442" t="s">
        <v>220</v>
      </c>
      <c r="L442">
        <v>0.45600000000000002</v>
      </c>
      <c r="M442">
        <v>7.5</v>
      </c>
      <c r="N442">
        <f t="shared" si="43"/>
        <v>-0.35</v>
      </c>
      <c r="O442">
        <f t="shared" si="50"/>
        <v>-0.75</v>
      </c>
      <c r="P442">
        <f t="shared" si="49"/>
        <v>0.4</v>
      </c>
      <c r="Q442">
        <v>11.454545454545457</v>
      </c>
      <c r="R442">
        <v>11.454545454545457</v>
      </c>
      <c r="S442">
        <f t="shared" si="45"/>
        <v>0.31140350877192974</v>
      </c>
      <c r="T442">
        <f t="shared" si="46"/>
        <v>2.8302721115173614E-5</v>
      </c>
      <c r="U442">
        <f t="shared" si="47"/>
        <v>3.2419480550107965E-6</v>
      </c>
    </row>
    <row r="443" spans="1:21" x14ac:dyDescent="0.35">
      <c r="A443" s="2">
        <v>44384</v>
      </c>
      <c r="B443" t="s">
        <v>352</v>
      </c>
      <c r="C443" t="s">
        <v>19</v>
      </c>
      <c r="D443" t="s">
        <v>39</v>
      </c>
      <c r="E443" t="s">
        <v>57</v>
      </c>
      <c r="F443" t="s">
        <v>95</v>
      </c>
      <c r="G443" t="str">
        <f t="shared" si="44"/>
        <v>BbrL1F10</v>
      </c>
      <c r="H443" t="s">
        <v>332</v>
      </c>
      <c r="I443">
        <v>0.58199999999999996</v>
      </c>
      <c r="J443">
        <v>2.5</v>
      </c>
      <c r="K443" t="s">
        <v>220</v>
      </c>
      <c r="L443">
        <v>0.41599999999999998</v>
      </c>
      <c r="M443">
        <v>7</v>
      </c>
      <c r="N443">
        <f t="shared" si="43"/>
        <v>-0.25</v>
      </c>
      <c r="O443">
        <f t="shared" si="50"/>
        <v>-0.7</v>
      </c>
      <c r="P443">
        <f t="shared" si="49"/>
        <v>0.44999999999999996</v>
      </c>
      <c r="Q443">
        <v>7.9545454545454559</v>
      </c>
      <c r="R443">
        <v>11.454545454545457</v>
      </c>
      <c r="S443">
        <f t="shared" si="45"/>
        <v>0.39903846153846151</v>
      </c>
      <c r="T443">
        <f t="shared" si="46"/>
        <v>3.8405739139994418E-5</v>
      </c>
      <c r="U443">
        <f t="shared" si="47"/>
        <v>3.0550019770450112E-6</v>
      </c>
    </row>
    <row r="444" spans="1:21" x14ac:dyDescent="0.35">
      <c r="A444" s="10">
        <v>44385</v>
      </c>
      <c r="B444" s="6" t="s">
        <v>352</v>
      </c>
      <c r="C444" s="6" t="s">
        <v>19</v>
      </c>
      <c r="D444" s="6" t="s">
        <v>39</v>
      </c>
      <c r="E444" s="6" t="s">
        <v>363</v>
      </c>
      <c r="F444" s="6" t="s">
        <v>52</v>
      </c>
      <c r="G444" s="6" t="str">
        <f t="shared" si="44"/>
        <v>BbrM4F9</v>
      </c>
      <c r="H444" s="6" t="s">
        <v>379</v>
      </c>
      <c r="I444" s="6">
        <v>0.60899999999999999</v>
      </c>
      <c r="J444" s="6">
        <v>3</v>
      </c>
      <c r="K444" s="6" t="s">
        <v>146</v>
      </c>
      <c r="L444" s="6">
        <v>0.42</v>
      </c>
      <c r="M444" s="6">
        <v>6.5</v>
      </c>
      <c r="N444" s="6">
        <f t="shared" si="43"/>
        <v>-0.3</v>
      </c>
      <c r="O444" s="6">
        <f t="shared" si="50"/>
        <v>-0.65</v>
      </c>
      <c r="P444" s="6">
        <f t="shared" si="49"/>
        <v>0.35000000000000003</v>
      </c>
      <c r="Q444" s="6">
        <v>52.948636363636361</v>
      </c>
      <c r="R444" s="6">
        <v>56.283181818181838</v>
      </c>
      <c r="S444">
        <f t="shared" si="45"/>
        <v>0.45</v>
      </c>
      <c r="T444">
        <f t="shared" si="46"/>
        <v>4.4529884210298499E-5</v>
      </c>
      <c r="U444">
        <f t="shared" si="47"/>
        <v>2.3577966463659276E-5</v>
      </c>
    </row>
    <row r="445" spans="1:21" x14ac:dyDescent="0.35">
      <c r="A445" s="2">
        <v>44385</v>
      </c>
      <c r="B445" t="s">
        <v>352</v>
      </c>
      <c r="C445" t="s">
        <v>19</v>
      </c>
      <c r="D445" t="s">
        <v>39</v>
      </c>
      <c r="E445" t="s">
        <v>363</v>
      </c>
      <c r="F445" t="s">
        <v>36</v>
      </c>
      <c r="G445" t="str">
        <f t="shared" si="44"/>
        <v>BbrM4I4</v>
      </c>
      <c r="H445" t="s">
        <v>259</v>
      </c>
      <c r="I445">
        <v>0.60299999999999998</v>
      </c>
      <c r="J445">
        <v>4</v>
      </c>
      <c r="K445" t="s">
        <v>146</v>
      </c>
      <c r="L445">
        <v>0.53100000000000003</v>
      </c>
      <c r="M445">
        <v>7</v>
      </c>
      <c r="N445">
        <f t="shared" si="43"/>
        <v>-0.4</v>
      </c>
      <c r="O445">
        <f t="shared" si="50"/>
        <v>-0.7</v>
      </c>
      <c r="P445">
        <f t="shared" si="49"/>
        <v>0.29999999999999993</v>
      </c>
      <c r="Q445">
        <v>15.590909090909093</v>
      </c>
      <c r="R445">
        <v>17.423636363636362</v>
      </c>
      <c r="S445">
        <f t="shared" si="45"/>
        <v>0.13559322033898297</v>
      </c>
      <c r="T445">
        <f t="shared" si="46"/>
        <v>1.0170256566006077E-5</v>
      </c>
      <c r="U445">
        <f t="shared" si="47"/>
        <v>1.5856354555182206E-6</v>
      </c>
    </row>
    <row r="446" spans="1:21" x14ac:dyDescent="0.35">
      <c r="A446" s="2">
        <v>44385</v>
      </c>
      <c r="B446" t="s">
        <v>352</v>
      </c>
      <c r="C446" t="s">
        <v>19</v>
      </c>
      <c r="D446" t="s">
        <v>28</v>
      </c>
      <c r="E446" t="s">
        <v>353</v>
      </c>
      <c r="F446" t="s">
        <v>89</v>
      </c>
      <c r="G446" t="str">
        <f t="shared" si="44"/>
        <v>DtoK2D9</v>
      </c>
      <c r="H446" t="s">
        <v>347</v>
      </c>
      <c r="I446">
        <v>0.59799999999999998</v>
      </c>
      <c r="J446">
        <v>4</v>
      </c>
      <c r="K446" t="s">
        <v>139</v>
      </c>
      <c r="L446">
        <v>0.49</v>
      </c>
      <c r="M446">
        <v>8.5</v>
      </c>
      <c r="N446">
        <f t="shared" si="43"/>
        <v>-0.4</v>
      </c>
      <c r="O446">
        <f t="shared" si="50"/>
        <v>-0.85</v>
      </c>
      <c r="P446">
        <f t="shared" si="49"/>
        <v>0.44999999999999996</v>
      </c>
      <c r="Q446">
        <v>23.532727272727271</v>
      </c>
      <c r="R446">
        <v>24.920795454545456</v>
      </c>
      <c r="S446">
        <f t="shared" si="45"/>
        <v>0.2204081632653061</v>
      </c>
      <c r="T446">
        <f t="shared" si="46"/>
        <v>1.8495251015236274E-5</v>
      </c>
      <c r="U446">
        <f t="shared" si="47"/>
        <v>4.352436979821874E-6</v>
      </c>
    </row>
    <row r="447" spans="1:21" x14ac:dyDescent="0.35">
      <c r="A447" s="2">
        <v>44384</v>
      </c>
      <c r="B447" t="s">
        <v>352</v>
      </c>
      <c r="C447" t="s">
        <v>19</v>
      </c>
      <c r="D447" t="s">
        <v>28</v>
      </c>
      <c r="E447" t="s">
        <v>353</v>
      </c>
      <c r="F447" t="s">
        <v>203</v>
      </c>
      <c r="G447" t="str">
        <f t="shared" si="44"/>
        <v>DtoK2I3</v>
      </c>
      <c r="H447" t="s">
        <v>194</v>
      </c>
      <c r="I447">
        <v>0.73899999999999999</v>
      </c>
      <c r="J447">
        <v>4</v>
      </c>
      <c r="K447" t="s">
        <v>178</v>
      </c>
      <c r="L447">
        <v>0.58699999999999997</v>
      </c>
      <c r="M447">
        <v>7.5</v>
      </c>
      <c r="N447">
        <f t="shared" si="43"/>
        <v>-0.4</v>
      </c>
      <c r="O447">
        <f t="shared" si="50"/>
        <v>-0.75</v>
      </c>
      <c r="P447">
        <f t="shared" si="49"/>
        <v>0.35</v>
      </c>
      <c r="Q447">
        <v>12.230909090909092</v>
      </c>
      <c r="R447">
        <v>13.44318181818182</v>
      </c>
      <c r="S447">
        <f t="shared" si="45"/>
        <v>0.2589437819420784</v>
      </c>
      <c r="T447">
        <f t="shared" si="46"/>
        <v>2.2552927069826377E-5</v>
      </c>
      <c r="U447">
        <f t="shared" si="47"/>
        <v>2.7584280072494921E-6</v>
      </c>
    </row>
    <row r="448" spans="1:21" x14ac:dyDescent="0.35">
      <c r="A448" s="2">
        <v>44384</v>
      </c>
      <c r="B448" t="s">
        <v>352</v>
      </c>
      <c r="C448" t="s">
        <v>19</v>
      </c>
      <c r="D448" t="s">
        <v>28</v>
      </c>
      <c r="E448" t="s">
        <v>57</v>
      </c>
      <c r="F448" t="s">
        <v>164</v>
      </c>
      <c r="G448" t="str">
        <f t="shared" si="44"/>
        <v>DtoL1C2</v>
      </c>
      <c r="H448" t="s">
        <v>289</v>
      </c>
      <c r="I448">
        <v>0.65</v>
      </c>
      <c r="J448">
        <v>6.5</v>
      </c>
      <c r="K448" t="s">
        <v>178</v>
      </c>
      <c r="L448">
        <v>0.44700000000000001</v>
      </c>
      <c r="M448">
        <v>11.5</v>
      </c>
      <c r="N448">
        <f t="shared" si="43"/>
        <v>-0.65</v>
      </c>
      <c r="O448">
        <f t="shared" si="50"/>
        <v>-1.1499999999999999</v>
      </c>
      <c r="P448">
        <f t="shared" si="49"/>
        <v>0.49999999999999989</v>
      </c>
      <c r="Q448">
        <v>13.44318181818182</v>
      </c>
      <c r="R448">
        <v>14.497159090909093</v>
      </c>
      <c r="S448">
        <f t="shared" si="45"/>
        <v>0.45413870246085014</v>
      </c>
      <c r="T448">
        <f t="shared" si="46"/>
        <v>4.5034570282897107E-5</v>
      </c>
      <c r="U448">
        <f t="shared" si="47"/>
        <v>6.0540791641667372E-6</v>
      </c>
    </row>
    <row r="449" spans="1:21" x14ac:dyDescent="0.35">
      <c r="A449" s="2">
        <v>44384</v>
      </c>
      <c r="B449" t="s">
        <v>352</v>
      </c>
      <c r="C449" t="s">
        <v>19</v>
      </c>
      <c r="D449" t="s">
        <v>28</v>
      </c>
      <c r="E449" t="s">
        <v>57</v>
      </c>
      <c r="F449" t="s">
        <v>328</v>
      </c>
      <c r="G449" t="str">
        <f t="shared" si="44"/>
        <v>DtoL1C3</v>
      </c>
      <c r="H449" t="s">
        <v>335</v>
      </c>
      <c r="I449">
        <v>0.73799999999999999</v>
      </c>
      <c r="J449">
        <v>10</v>
      </c>
      <c r="K449" t="s">
        <v>178</v>
      </c>
      <c r="L449">
        <v>0.79300000000000004</v>
      </c>
      <c r="M449">
        <v>31</v>
      </c>
      <c r="N449">
        <f t="shared" ref="N449:N475" si="51">J449/-10</f>
        <v>-1</v>
      </c>
      <c r="O449">
        <f t="shared" si="50"/>
        <v>-3.1</v>
      </c>
      <c r="P449">
        <f t="shared" si="49"/>
        <v>2.1</v>
      </c>
      <c r="Q449">
        <v>15.368977272727273</v>
      </c>
      <c r="R449">
        <v>11.454545454545457</v>
      </c>
      <c r="S449">
        <f t="shared" si="45"/>
        <v>-6.9356872635561215E-2</v>
      </c>
      <c r="T449" t="e">
        <f t="shared" si="46"/>
        <v>#NUM!</v>
      </c>
      <c r="U449" t="e">
        <f t="shared" si="47"/>
        <v>#NUM!</v>
      </c>
    </row>
    <row r="450" spans="1:21" x14ac:dyDescent="0.35">
      <c r="A450" s="2">
        <v>44385</v>
      </c>
      <c r="B450" t="s">
        <v>352</v>
      </c>
      <c r="C450" t="s">
        <v>19</v>
      </c>
      <c r="D450" t="s">
        <v>28</v>
      </c>
      <c r="E450" t="s">
        <v>363</v>
      </c>
      <c r="F450" t="s">
        <v>101</v>
      </c>
      <c r="G450" t="str">
        <f t="shared" ref="G450:G475" si="52">D450&amp;E450&amp;F450</f>
        <v>DtoM4B10</v>
      </c>
      <c r="H450" t="s">
        <v>380</v>
      </c>
      <c r="I450">
        <v>0.77</v>
      </c>
      <c r="J450">
        <v>1.5</v>
      </c>
      <c r="K450" t="s">
        <v>139</v>
      </c>
      <c r="L450">
        <v>0.65800000000000003</v>
      </c>
      <c r="M450">
        <v>4.5</v>
      </c>
      <c r="N450">
        <f t="shared" si="51"/>
        <v>-0.15</v>
      </c>
      <c r="O450">
        <f t="shared" si="50"/>
        <v>-0.45</v>
      </c>
      <c r="P450">
        <f t="shared" si="49"/>
        <v>0.30000000000000004</v>
      </c>
      <c r="Q450">
        <v>24.640000000000004</v>
      </c>
      <c r="R450">
        <v>24.640000000000004</v>
      </c>
      <c r="S450">
        <f t="shared" si="45"/>
        <v>0.17021276595744678</v>
      </c>
      <c r="T450">
        <f t="shared" si="46"/>
        <v>1.3455451409844197E-5</v>
      </c>
      <c r="U450">
        <f t="shared" si="47"/>
        <v>3.3154232273856106E-6</v>
      </c>
    </row>
    <row r="451" spans="1:21" x14ac:dyDescent="0.35">
      <c r="A451" s="2">
        <v>44385</v>
      </c>
      <c r="B451" t="s">
        <v>352</v>
      </c>
      <c r="C451" t="s">
        <v>19</v>
      </c>
      <c r="D451" t="s">
        <v>28</v>
      </c>
      <c r="E451" t="s">
        <v>363</v>
      </c>
      <c r="F451" t="s">
        <v>124</v>
      </c>
      <c r="G451" t="str">
        <f t="shared" si="52"/>
        <v>DtoM4J5</v>
      </c>
      <c r="H451" t="s">
        <v>380</v>
      </c>
      <c r="I451">
        <v>0.66800000000000004</v>
      </c>
      <c r="J451">
        <v>2.5</v>
      </c>
      <c r="K451" t="s">
        <v>139</v>
      </c>
      <c r="L451">
        <v>0.53800000000000003</v>
      </c>
      <c r="M451">
        <v>6.5</v>
      </c>
      <c r="N451">
        <f t="shared" si="51"/>
        <v>-0.25</v>
      </c>
      <c r="O451">
        <f t="shared" si="50"/>
        <v>-0.65</v>
      </c>
      <c r="P451">
        <f t="shared" si="49"/>
        <v>0.4</v>
      </c>
      <c r="Q451">
        <v>22.988636363636363</v>
      </c>
      <c r="R451">
        <v>24.360795454545457</v>
      </c>
      <c r="S451">
        <f t="shared" ref="S451:S475" si="53">(I451-L451)/L451</f>
        <v>0.24163568773234201</v>
      </c>
      <c r="T451">
        <f t="shared" ref="T451:T475" si="54">119*10^-6*(S451^1.231)</f>
        <v>2.0711819218457264E-5</v>
      </c>
      <c r="U451">
        <f t="shared" ref="U451:U475" si="55">T451*(Q451/100)</f>
        <v>4.7613648044248917E-6</v>
      </c>
    </row>
    <row r="452" spans="1:21" x14ac:dyDescent="0.35">
      <c r="A452" s="2">
        <v>44384</v>
      </c>
      <c r="B452" t="s">
        <v>352</v>
      </c>
      <c r="C452" t="s">
        <v>19</v>
      </c>
      <c r="D452" t="s">
        <v>30</v>
      </c>
      <c r="E452" t="s">
        <v>353</v>
      </c>
      <c r="F452" t="s">
        <v>78</v>
      </c>
      <c r="G452" t="str">
        <f t="shared" si="52"/>
        <v>FthK2E1</v>
      </c>
      <c r="H452" t="s">
        <v>194</v>
      </c>
      <c r="I452">
        <v>0.92600000000000005</v>
      </c>
      <c r="J452">
        <v>17</v>
      </c>
      <c r="K452" t="s">
        <v>100</v>
      </c>
      <c r="L452">
        <v>0.92300000000000004</v>
      </c>
      <c r="M452">
        <v>21.5</v>
      </c>
      <c r="N452">
        <f t="shared" si="51"/>
        <v>-1.7</v>
      </c>
      <c r="O452">
        <f t="shared" si="50"/>
        <v>-2.15</v>
      </c>
      <c r="P452">
        <f t="shared" si="49"/>
        <v>0.44999999999999996</v>
      </c>
      <c r="Q452">
        <v>10.703636363636363</v>
      </c>
      <c r="R452">
        <v>11.454545454545457</v>
      </c>
      <c r="S452">
        <f t="shared" si="53"/>
        <v>3.2502708559046614E-3</v>
      </c>
      <c r="T452">
        <f t="shared" si="54"/>
        <v>1.0297218588090916E-7</v>
      </c>
      <c r="U452">
        <f t="shared" si="55"/>
        <v>1.1021768332380222E-8</v>
      </c>
    </row>
    <row r="453" spans="1:21" x14ac:dyDescent="0.35">
      <c r="A453" s="2">
        <v>44385</v>
      </c>
      <c r="B453" t="s">
        <v>352</v>
      </c>
      <c r="C453" t="s">
        <v>19</v>
      </c>
      <c r="D453" t="s">
        <v>30</v>
      </c>
      <c r="E453" t="s">
        <v>353</v>
      </c>
      <c r="F453" t="s">
        <v>49</v>
      </c>
      <c r="G453" t="str">
        <f t="shared" si="52"/>
        <v>FthK2J8</v>
      </c>
      <c r="H453" t="s">
        <v>365</v>
      </c>
      <c r="I453">
        <v>0.70099999999999996</v>
      </c>
      <c r="J453">
        <v>6</v>
      </c>
      <c r="K453" t="s">
        <v>197</v>
      </c>
      <c r="L453">
        <v>0.61499999999999999</v>
      </c>
      <c r="M453">
        <v>13</v>
      </c>
      <c r="N453">
        <f t="shared" si="51"/>
        <v>-0.6</v>
      </c>
      <c r="O453">
        <f t="shared" si="50"/>
        <v>-1.3</v>
      </c>
      <c r="P453">
        <f t="shared" si="49"/>
        <v>0.70000000000000007</v>
      </c>
      <c r="Q453">
        <v>18.137159090909091</v>
      </c>
      <c r="R453">
        <v>18.865000000000002</v>
      </c>
      <c r="S453">
        <f t="shared" si="53"/>
        <v>0.13983739837398368</v>
      </c>
      <c r="T453">
        <f t="shared" si="54"/>
        <v>1.056353528607455E-5</v>
      </c>
      <c r="U453">
        <f t="shared" si="55"/>
        <v>1.9159252004596599E-6</v>
      </c>
    </row>
    <row r="454" spans="1:21" x14ac:dyDescent="0.35">
      <c r="A454" s="2">
        <v>44384</v>
      </c>
      <c r="B454" t="s">
        <v>352</v>
      </c>
      <c r="C454" t="s">
        <v>19</v>
      </c>
      <c r="D454" t="s">
        <v>30</v>
      </c>
      <c r="E454" t="s">
        <v>57</v>
      </c>
      <c r="F454" t="s">
        <v>116</v>
      </c>
      <c r="G454" t="str">
        <f t="shared" si="52"/>
        <v>FthL1G10</v>
      </c>
      <c r="H454" t="s">
        <v>332</v>
      </c>
      <c r="I454">
        <v>0.53500000000000003</v>
      </c>
      <c r="J454">
        <v>1.5</v>
      </c>
      <c r="K454" t="s">
        <v>100</v>
      </c>
      <c r="L454">
        <v>0.42399999999999999</v>
      </c>
      <c r="M454">
        <v>11</v>
      </c>
      <c r="N454">
        <f t="shared" si="51"/>
        <v>-0.15</v>
      </c>
      <c r="O454">
        <f t="shared" si="50"/>
        <v>-1.1000000000000001</v>
      </c>
      <c r="P454">
        <f t="shared" si="49"/>
        <v>0.95000000000000007</v>
      </c>
      <c r="Q454">
        <v>13.86</v>
      </c>
      <c r="R454">
        <v>14.712727272727271</v>
      </c>
      <c r="S454">
        <f t="shared" si="53"/>
        <v>0.26179245283018882</v>
      </c>
      <c r="T454">
        <f t="shared" si="54"/>
        <v>2.2858734257864742E-5</v>
      </c>
      <c r="U454">
        <f t="shared" si="55"/>
        <v>3.1682205681400532E-6</v>
      </c>
    </row>
    <row r="455" spans="1:21" x14ac:dyDescent="0.35">
      <c r="A455" s="2">
        <v>44384</v>
      </c>
      <c r="B455" t="s">
        <v>352</v>
      </c>
      <c r="C455" t="s">
        <v>19</v>
      </c>
      <c r="D455" t="s">
        <v>30</v>
      </c>
      <c r="E455" t="s">
        <v>57</v>
      </c>
      <c r="F455" t="s">
        <v>93</v>
      </c>
      <c r="G455" t="str">
        <f t="shared" si="52"/>
        <v>FthL1H9</v>
      </c>
      <c r="H455" t="s">
        <v>332</v>
      </c>
      <c r="I455">
        <v>0.64300000000000002</v>
      </c>
      <c r="J455">
        <v>3.5</v>
      </c>
      <c r="K455" t="s">
        <v>100</v>
      </c>
      <c r="L455">
        <v>0.47199999999999998</v>
      </c>
      <c r="M455">
        <v>4</v>
      </c>
      <c r="N455">
        <f t="shared" si="51"/>
        <v>-0.35</v>
      </c>
      <c r="O455">
        <f t="shared" si="50"/>
        <v>-0.4</v>
      </c>
      <c r="P455">
        <f t="shared" si="49"/>
        <v>5.0000000000000044E-2</v>
      </c>
      <c r="Q455">
        <v>28.715909090909093</v>
      </c>
      <c r="R455">
        <v>31.818181818181824</v>
      </c>
      <c r="S455">
        <f t="shared" si="53"/>
        <v>0.36228813559322043</v>
      </c>
      <c r="T455">
        <f t="shared" si="54"/>
        <v>3.4099073025276262E-5</v>
      </c>
      <c r="U455">
        <f t="shared" si="55"/>
        <v>9.7918588107810369E-6</v>
      </c>
    </row>
    <row r="456" spans="1:21" x14ac:dyDescent="0.35">
      <c r="A456" s="2">
        <v>44385</v>
      </c>
      <c r="B456" t="s">
        <v>352</v>
      </c>
      <c r="C456" t="s">
        <v>19</v>
      </c>
      <c r="D456" t="s">
        <v>30</v>
      </c>
      <c r="E456" t="s">
        <v>363</v>
      </c>
      <c r="F456" t="s">
        <v>370</v>
      </c>
      <c r="G456" t="str">
        <f t="shared" si="52"/>
        <v>FthM4B2</v>
      </c>
      <c r="H456" t="s">
        <v>379</v>
      </c>
      <c r="I456">
        <v>0.68400000000000005</v>
      </c>
      <c r="J456">
        <v>3</v>
      </c>
      <c r="K456" t="s">
        <v>197</v>
      </c>
      <c r="L456">
        <v>0.54700000000000004</v>
      </c>
      <c r="M456">
        <v>12</v>
      </c>
      <c r="N456">
        <f t="shared" si="51"/>
        <v>-0.3</v>
      </c>
      <c r="O456">
        <f t="shared" si="50"/>
        <v>-1.2</v>
      </c>
      <c r="P456">
        <f t="shared" si="49"/>
        <v>0.89999999999999991</v>
      </c>
      <c r="Q456">
        <v>18.137159090909091</v>
      </c>
      <c r="R456">
        <v>18.137159090909091</v>
      </c>
      <c r="S456">
        <f t="shared" si="53"/>
        <v>0.25045703839122485</v>
      </c>
      <c r="T456">
        <f t="shared" si="54"/>
        <v>2.1646494771556691E-5</v>
      </c>
      <c r="U456">
        <f t="shared" si="55"/>
        <v>3.9260591943225556E-6</v>
      </c>
    </row>
    <row r="457" spans="1:21" x14ac:dyDescent="0.35">
      <c r="A457" s="10">
        <v>44385</v>
      </c>
      <c r="B457" s="6" t="s">
        <v>352</v>
      </c>
      <c r="C457" s="6" t="s">
        <v>19</v>
      </c>
      <c r="D457" s="6" t="s">
        <v>30</v>
      </c>
      <c r="E457" s="6" t="s">
        <v>363</v>
      </c>
      <c r="F457" s="6" t="s">
        <v>96</v>
      </c>
      <c r="G457" s="6" t="str">
        <f t="shared" si="52"/>
        <v>FthM4F3</v>
      </c>
      <c r="H457" s="6" t="s">
        <v>306</v>
      </c>
      <c r="I457">
        <v>0.65300000000000002</v>
      </c>
      <c r="J457">
        <v>2</v>
      </c>
      <c r="K457" t="s">
        <v>197</v>
      </c>
      <c r="L457">
        <v>0.46200000000000002</v>
      </c>
      <c r="M457">
        <v>5</v>
      </c>
      <c r="N457">
        <f t="shared" si="51"/>
        <v>-0.2</v>
      </c>
      <c r="O457">
        <f t="shared" si="50"/>
        <v>-0.5</v>
      </c>
      <c r="P457">
        <f t="shared" si="49"/>
        <v>0.3</v>
      </c>
      <c r="Q457" s="6">
        <v>8.9377272727272725</v>
      </c>
      <c r="R457" s="6">
        <v>8.9377272727272725</v>
      </c>
      <c r="S457">
        <f t="shared" si="53"/>
        <v>0.41341991341991341</v>
      </c>
      <c r="T457">
        <f t="shared" si="54"/>
        <v>4.0116659708605493E-5</v>
      </c>
      <c r="U457">
        <f t="shared" si="55"/>
        <v>3.585517635683226E-6</v>
      </c>
    </row>
    <row r="458" spans="1:21" x14ac:dyDescent="0.35">
      <c r="A458" s="2">
        <v>44385</v>
      </c>
      <c r="B458" t="s">
        <v>352</v>
      </c>
      <c r="C458" t="s">
        <v>19</v>
      </c>
      <c r="D458" t="s">
        <v>37</v>
      </c>
      <c r="E458" t="s">
        <v>353</v>
      </c>
      <c r="F458" t="s">
        <v>106</v>
      </c>
      <c r="G458" t="str">
        <f t="shared" si="52"/>
        <v>PfaK2C7</v>
      </c>
      <c r="H458" t="s">
        <v>347</v>
      </c>
      <c r="I458">
        <v>0.58699999999999997</v>
      </c>
      <c r="J458">
        <v>1</v>
      </c>
      <c r="K458" t="s">
        <v>163</v>
      </c>
      <c r="L458">
        <v>0.44900000000000001</v>
      </c>
      <c r="M458">
        <v>3.5</v>
      </c>
      <c r="N458">
        <f t="shared" si="51"/>
        <v>-0.1</v>
      </c>
      <c r="O458">
        <f t="shared" si="50"/>
        <v>-0.35</v>
      </c>
      <c r="P458">
        <f t="shared" si="49"/>
        <v>0.24999999999999997</v>
      </c>
      <c r="Q458">
        <v>15.590909090909093</v>
      </c>
      <c r="R458">
        <v>16.039545454545451</v>
      </c>
      <c r="S458">
        <f t="shared" si="53"/>
        <v>0.30734966592427604</v>
      </c>
      <c r="T458">
        <f t="shared" si="54"/>
        <v>2.7849850678616003E-5</v>
      </c>
      <c r="U458">
        <f t="shared" si="55"/>
        <v>4.3420449012569502E-6</v>
      </c>
    </row>
    <row r="459" spans="1:21" x14ac:dyDescent="0.35">
      <c r="A459" s="2">
        <v>44384</v>
      </c>
      <c r="B459" t="s">
        <v>352</v>
      </c>
      <c r="C459" t="s">
        <v>19</v>
      </c>
      <c r="D459" t="s">
        <v>37</v>
      </c>
      <c r="E459" t="s">
        <v>353</v>
      </c>
      <c r="F459" t="s">
        <v>372</v>
      </c>
      <c r="G459" t="str">
        <f t="shared" si="52"/>
        <v>PfaK2I5</v>
      </c>
      <c r="H459" t="s">
        <v>194</v>
      </c>
      <c r="I459">
        <v>0.78300000000000003</v>
      </c>
      <c r="J459">
        <v>7</v>
      </c>
      <c r="K459" t="s">
        <v>48</v>
      </c>
      <c r="L459">
        <v>0.60099999999999998</v>
      </c>
      <c r="M459">
        <v>6.5</v>
      </c>
      <c r="N459">
        <f t="shared" si="51"/>
        <v>-0.7</v>
      </c>
      <c r="O459">
        <f t="shared" si="50"/>
        <v>-0.65</v>
      </c>
      <c r="P459">
        <f t="shared" si="49"/>
        <v>-4.9999999999999933E-2</v>
      </c>
      <c r="Q459">
        <v>15.590909090909093</v>
      </c>
      <c r="R459">
        <v>16.494545454545456</v>
      </c>
      <c r="S459">
        <f t="shared" si="53"/>
        <v>0.30282861896838614</v>
      </c>
      <c r="T459">
        <f t="shared" si="54"/>
        <v>2.7346412780138153E-5</v>
      </c>
      <c r="U459">
        <f t="shared" si="55"/>
        <v>4.2635543561760856E-6</v>
      </c>
    </row>
    <row r="460" spans="1:21" x14ac:dyDescent="0.35">
      <c r="A460" s="2">
        <v>44384</v>
      </c>
      <c r="B460" t="s">
        <v>352</v>
      </c>
      <c r="C460" t="s">
        <v>19</v>
      </c>
      <c r="D460" t="s">
        <v>37</v>
      </c>
      <c r="E460" t="s">
        <v>57</v>
      </c>
      <c r="F460" t="s">
        <v>373</v>
      </c>
      <c r="G460" t="str">
        <f t="shared" si="52"/>
        <v>PfaL1I9</v>
      </c>
      <c r="H460" t="s">
        <v>335</v>
      </c>
      <c r="I460">
        <v>0.80400000000000005</v>
      </c>
      <c r="J460">
        <v>5.5</v>
      </c>
      <c r="K460" t="s">
        <v>48</v>
      </c>
      <c r="L460">
        <v>0.70299999999999996</v>
      </c>
      <c r="M460">
        <v>11</v>
      </c>
      <c r="N460">
        <f t="shared" si="51"/>
        <v>-0.55000000000000004</v>
      </c>
      <c r="O460">
        <f t="shared" si="50"/>
        <v>-1.1000000000000001</v>
      </c>
      <c r="P460">
        <f t="shared" si="49"/>
        <v>0.55000000000000004</v>
      </c>
      <c r="Q460">
        <v>19.110795454545453</v>
      </c>
      <c r="R460">
        <v>19.110795454545453</v>
      </c>
      <c r="S460">
        <f t="shared" si="53"/>
        <v>0.14366998577524906</v>
      </c>
      <c r="T460">
        <f t="shared" si="54"/>
        <v>1.0921054324559346E-5</v>
      </c>
      <c r="U460">
        <f t="shared" si="55"/>
        <v>2.0871003534463273E-6</v>
      </c>
    </row>
    <row r="461" spans="1:21" x14ac:dyDescent="0.35">
      <c r="A461" s="2">
        <v>44384</v>
      </c>
      <c r="B461" t="s">
        <v>352</v>
      </c>
      <c r="C461" t="s">
        <v>19</v>
      </c>
      <c r="D461" t="s">
        <v>37</v>
      </c>
      <c r="E461" t="s">
        <v>57</v>
      </c>
      <c r="F461" t="s">
        <v>131</v>
      </c>
      <c r="G461" t="str">
        <f t="shared" si="52"/>
        <v>PfaL1J3</v>
      </c>
      <c r="H461" t="s">
        <v>310</v>
      </c>
      <c r="I461">
        <v>0.63800000000000001</v>
      </c>
      <c r="J461">
        <v>3</v>
      </c>
      <c r="K461" t="s">
        <v>381</v>
      </c>
      <c r="L461">
        <v>0.55700000000000005</v>
      </c>
      <c r="M461">
        <v>7</v>
      </c>
      <c r="N461">
        <f t="shared" si="51"/>
        <v>-0.3</v>
      </c>
      <c r="O461">
        <f t="shared" si="50"/>
        <v>-0.7</v>
      </c>
      <c r="P461">
        <f t="shared" si="49"/>
        <v>0.39999999999999997</v>
      </c>
      <c r="Q461">
        <v>26.638977272727278</v>
      </c>
      <c r="R461">
        <v>29.937727272727273</v>
      </c>
      <c r="S461">
        <f t="shared" si="53"/>
        <v>0.14542190305206454</v>
      </c>
      <c r="T461">
        <f t="shared" si="54"/>
        <v>1.1085218920874706E-5</v>
      </c>
      <c r="U461">
        <f t="shared" si="55"/>
        <v>2.9529889489638766E-6</v>
      </c>
    </row>
    <row r="462" spans="1:21" x14ac:dyDescent="0.35">
      <c r="A462" s="2">
        <v>44385</v>
      </c>
      <c r="B462" t="s">
        <v>352</v>
      </c>
      <c r="C462" t="s">
        <v>19</v>
      </c>
      <c r="D462" t="s">
        <v>37</v>
      </c>
      <c r="E462" t="s">
        <v>363</v>
      </c>
      <c r="F462" t="s">
        <v>121</v>
      </c>
      <c r="G462" t="str">
        <f t="shared" si="52"/>
        <v>PfaM4G7</v>
      </c>
      <c r="H462" t="s">
        <v>259</v>
      </c>
      <c r="I462">
        <v>0.64900000000000002</v>
      </c>
      <c r="J462">
        <v>3.5</v>
      </c>
      <c r="K462" t="s">
        <v>163</v>
      </c>
      <c r="L462">
        <v>0.48499999999999999</v>
      </c>
      <c r="M462">
        <v>6</v>
      </c>
      <c r="N462">
        <f t="shared" si="51"/>
        <v>-0.35</v>
      </c>
      <c r="O462">
        <f t="shared" si="50"/>
        <v>-0.6</v>
      </c>
      <c r="P462">
        <f t="shared" si="49"/>
        <v>0.25</v>
      </c>
      <c r="Q462">
        <v>15.590909090909093</v>
      </c>
      <c r="R462">
        <v>17.89772727272727</v>
      </c>
      <c r="S462">
        <f t="shared" si="53"/>
        <v>0.33814432989690729</v>
      </c>
      <c r="T462">
        <f t="shared" si="54"/>
        <v>3.1323599184744564E-5</v>
      </c>
      <c r="U462">
        <f t="shared" si="55"/>
        <v>4.8836338728942671E-6</v>
      </c>
    </row>
    <row r="463" spans="1:21" x14ac:dyDescent="0.35">
      <c r="A463" s="2">
        <v>44385</v>
      </c>
      <c r="B463" t="s">
        <v>352</v>
      </c>
      <c r="C463" t="s">
        <v>19</v>
      </c>
      <c r="D463" t="s">
        <v>37</v>
      </c>
      <c r="E463" t="s">
        <v>363</v>
      </c>
      <c r="F463" t="s">
        <v>93</v>
      </c>
      <c r="G463" t="str">
        <f t="shared" si="52"/>
        <v>PfaM4H9</v>
      </c>
      <c r="H463" t="s">
        <v>259</v>
      </c>
      <c r="I463">
        <v>0.82099999999999995</v>
      </c>
      <c r="J463">
        <v>3.5</v>
      </c>
      <c r="K463" t="s">
        <v>163</v>
      </c>
      <c r="L463">
        <v>0.91800000000000004</v>
      </c>
      <c r="M463">
        <v>3</v>
      </c>
      <c r="N463">
        <f t="shared" si="51"/>
        <v>-0.35</v>
      </c>
      <c r="O463">
        <f t="shared" si="50"/>
        <v>-0.3</v>
      </c>
      <c r="P463">
        <f t="shared" si="49"/>
        <v>-4.9999999999999989E-2</v>
      </c>
      <c r="Q463">
        <v>19.857727272727271</v>
      </c>
      <c r="R463">
        <v>21.919545454545457</v>
      </c>
      <c r="S463">
        <f t="shared" si="53"/>
        <v>-0.10566448801742928</v>
      </c>
      <c r="T463" t="e">
        <f t="shared" si="54"/>
        <v>#NUM!</v>
      </c>
      <c r="U463" t="e">
        <f t="shared" si="55"/>
        <v>#NUM!</v>
      </c>
    </row>
    <row r="464" spans="1:21" x14ac:dyDescent="0.35">
      <c r="A464" s="10">
        <v>44385</v>
      </c>
      <c r="B464" s="6" t="s">
        <v>352</v>
      </c>
      <c r="C464" s="6" t="s">
        <v>19</v>
      </c>
      <c r="D464" s="6" t="s">
        <v>43</v>
      </c>
      <c r="E464" s="6" t="s">
        <v>353</v>
      </c>
      <c r="F464" s="6" t="s">
        <v>44</v>
      </c>
      <c r="G464" s="6" t="str">
        <f t="shared" si="52"/>
        <v>PfuK2D10</v>
      </c>
      <c r="H464" s="6" t="s">
        <v>347</v>
      </c>
      <c r="I464" s="6">
        <v>0.59099999999999997</v>
      </c>
      <c r="J464" s="6">
        <v>3</v>
      </c>
      <c r="K464" s="6" t="s">
        <v>80</v>
      </c>
      <c r="L464" s="6">
        <v>0.47099999999999997</v>
      </c>
      <c r="M464" s="6">
        <v>2.5</v>
      </c>
      <c r="N464" s="6">
        <f t="shared" si="51"/>
        <v>-0.3</v>
      </c>
      <c r="O464" s="6">
        <f t="shared" si="50"/>
        <v>-0.25</v>
      </c>
      <c r="P464" s="6">
        <f t="shared" si="49"/>
        <v>-4.9999999999999989E-2</v>
      </c>
      <c r="Q464" s="6">
        <v>71.590909090909079</v>
      </c>
      <c r="R464" s="6">
        <v>73.029886363636365</v>
      </c>
      <c r="S464">
        <f t="shared" si="53"/>
        <v>0.25477707006369427</v>
      </c>
      <c r="T464">
        <f t="shared" si="54"/>
        <v>2.2107026844304232E-5</v>
      </c>
      <c r="U464">
        <f t="shared" si="55"/>
        <v>1.5826621490808711E-5</v>
      </c>
    </row>
    <row r="465" spans="1:21" x14ac:dyDescent="0.35">
      <c r="A465" s="10">
        <v>44384</v>
      </c>
      <c r="B465" s="6" t="s">
        <v>352</v>
      </c>
      <c r="C465" s="6" t="s">
        <v>19</v>
      </c>
      <c r="D465" s="6" t="s">
        <v>43</v>
      </c>
      <c r="E465" s="6" t="s">
        <v>353</v>
      </c>
      <c r="F465" s="6" t="s">
        <v>131</v>
      </c>
      <c r="G465" s="6" t="str">
        <f t="shared" si="52"/>
        <v>PfuK2J3</v>
      </c>
      <c r="H465" s="6" t="s">
        <v>378</v>
      </c>
      <c r="I465" s="6">
        <v>0.65400000000000003</v>
      </c>
      <c r="J465" s="6">
        <v>4.5</v>
      </c>
      <c r="K465" s="6" t="s">
        <v>48</v>
      </c>
      <c r="L465" s="6">
        <v>0.56100000000000005</v>
      </c>
      <c r="M465" s="6">
        <v>4</v>
      </c>
      <c r="N465" s="6">
        <f t="shared" si="51"/>
        <v>-0.45</v>
      </c>
      <c r="O465" s="6">
        <f t="shared" si="50"/>
        <v>-0.4</v>
      </c>
      <c r="P465" s="6">
        <f t="shared" si="49"/>
        <v>-4.9999999999999989E-2</v>
      </c>
      <c r="Q465" s="6">
        <v>29.323636363636364</v>
      </c>
      <c r="R465" s="6">
        <v>31.185000000000009</v>
      </c>
      <c r="S465">
        <f t="shared" si="53"/>
        <v>0.16577540106951866</v>
      </c>
      <c r="T465">
        <f t="shared" si="54"/>
        <v>1.302495372024247E-5</v>
      </c>
      <c r="U465">
        <f t="shared" si="55"/>
        <v>3.8193900654558283E-6</v>
      </c>
    </row>
    <row r="466" spans="1:21" x14ac:dyDescent="0.35">
      <c r="A466" s="2">
        <v>44384</v>
      </c>
      <c r="B466" t="s">
        <v>352</v>
      </c>
      <c r="C466" t="s">
        <v>19</v>
      </c>
      <c r="D466" t="s">
        <v>43</v>
      </c>
      <c r="E466" t="s">
        <v>57</v>
      </c>
      <c r="F466" t="s">
        <v>374</v>
      </c>
      <c r="G466" t="str">
        <f t="shared" si="52"/>
        <v>PfuL1F2</v>
      </c>
      <c r="H466" t="s">
        <v>289</v>
      </c>
      <c r="I466">
        <v>0.72899999999999998</v>
      </c>
      <c r="J466">
        <v>5</v>
      </c>
      <c r="K466" t="s">
        <v>381</v>
      </c>
      <c r="L466">
        <v>0.58899999999999997</v>
      </c>
      <c r="M466">
        <v>9</v>
      </c>
      <c r="N466">
        <f t="shared" si="51"/>
        <v>-0.5</v>
      </c>
      <c r="O466">
        <f t="shared" si="50"/>
        <v>-0.9</v>
      </c>
      <c r="P466">
        <f t="shared" si="49"/>
        <v>0.4</v>
      </c>
      <c r="Q466">
        <v>62.363636363636374</v>
      </c>
      <c r="R466">
        <v>67.823636363636368</v>
      </c>
      <c r="S466">
        <f t="shared" si="53"/>
        <v>0.23769100169779289</v>
      </c>
      <c r="T466">
        <f t="shared" si="54"/>
        <v>2.0296382805887578E-5</v>
      </c>
      <c r="U466">
        <f t="shared" si="55"/>
        <v>1.2657562368035346E-5</v>
      </c>
    </row>
    <row r="467" spans="1:21" x14ac:dyDescent="0.35">
      <c r="A467" s="2">
        <v>44384</v>
      </c>
      <c r="B467" t="s">
        <v>352</v>
      </c>
      <c r="C467" t="s">
        <v>19</v>
      </c>
      <c r="D467" t="s">
        <v>43</v>
      </c>
      <c r="E467" t="s">
        <v>57</v>
      </c>
      <c r="F467" t="s">
        <v>96</v>
      </c>
      <c r="G467" t="str">
        <f t="shared" si="52"/>
        <v>PfuL1F3</v>
      </c>
      <c r="H467" t="s">
        <v>310</v>
      </c>
      <c r="I467">
        <v>0.82899999999999996</v>
      </c>
      <c r="J467">
        <v>3</v>
      </c>
      <c r="K467" t="s">
        <v>381</v>
      </c>
      <c r="L467">
        <v>0.84799999999999998</v>
      </c>
      <c r="M467">
        <v>15</v>
      </c>
      <c r="N467">
        <f t="shared" si="51"/>
        <v>-0.3</v>
      </c>
      <c r="O467">
        <f t="shared" si="50"/>
        <v>-1.5</v>
      </c>
      <c r="P467">
        <f t="shared" ref="P467:P475" si="56">N467-O467</f>
        <v>1.2</v>
      </c>
      <c r="Q467">
        <v>55.44</v>
      </c>
      <c r="R467">
        <v>57.988636363636374</v>
      </c>
      <c r="S467">
        <f t="shared" si="53"/>
        <v>-2.240566037735851E-2</v>
      </c>
      <c r="T467" t="e">
        <f t="shared" si="54"/>
        <v>#NUM!</v>
      </c>
      <c r="U467" t="e">
        <f t="shared" si="55"/>
        <v>#NUM!</v>
      </c>
    </row>
    <row r="468" spans="1:21" x14ac:dyDescent="0.35">
      <c r="A468" s="2">
        <v>44385</v>
      </c>
      <c r="B468" t="s">
        <v>352</v>
      </c>
      <c r="C468" t="s">
        <v>19</v>
      </c>
      <c r="D468" t="s">
        <v>43</v>
      </c>
      <c r="E468" t="s">
        <v>363</v>
      </c>
      <c r="F468" t="s">
        <v>110</v>
      </c>
      <c r="G468" t="str">
        <f t="shared" si="52"/>
        <v>PfuM4A7</v>
      </c>
      <c r="H468" t="s">
        <v>306</v>
      </c>
      <c r="I468">
        <v>0.82299999999999995</v>
      </c>
      <c r="J468">
        <v>5.5</v>
      </c>
      <c r="K468" t="s">
        <v>80</v>
      </c>
      <c r="L468">
        <v>0.63800000000000001</v>
      </c>
      <c r="M468">
        <v>11</v>
      </c>
      <c r="N468">
        <f t="shared" si="51"/>
        <v>-0.55000000000000004</v>
      </c>
      <c r="O468">
        <f t="shared" si="50"/>
        <v>-1.1000000000000001</v>
      </c>
      <c r="P468">
        <f t="shared" si="56"/>
        <v>0.55000000000000004</v>
      </c>
      <c r="Q468">
        <v>95.228636363636369</v>
      </c>
      <c r="R468">
        <v>100.24715909090908</v>
      </c>
      <c r="S468">
        <f t="shared" si="53"/>
        <v>0.28996865203761746</v>
      </c>
      <c r="T468">
        <f t="shared" si="54"/>
        <v>2.5923945726089955E-5</v>
      </c>
      <c r="U468">
        <f t="shared" si="55"/>
        <v>2.4687020006604655E-5</v>
      </c>
    </row>
    <row r="469" spans="1:21" x14ac:dyDescent="0.35">
      <c r="A469" s="2">
        <v>44385</v>
      </c>
      <c r="B469" t="s">
        <v>352</v>
      </c>
      <c r="C469" t="s">
        <v>19</v>
      </c>
      <c r="D469" t="s">
        <v>43</v>
      </c>
      <c r="E469" t="s">
        <v>363</v>
      </c>
      <c r="F469" t="s">
        <v>203</v>
      </c>
      <c r="G469" t="str">
        <f t="shared" si="52"/>
        <v>PfuM4I3</v>
      </c>
      <c r="H469" t="s">
        <v>379</v>
      </c>
      <c r="I469">
        <v>0.67200000000000004</v>
      </c>
      <c r="J469">
        <v>4</v>
      </c>
      <c r="K469" t="s">
        <v>80</v>
      </c>
      <c r="L469">
        <v>0.497</v>
      </c>
      <c r="M469">
        <v>10</v>
      </c>
      <c r="N469">
        <f t="shared" si="51"/>
        <v>-0.4</v>
      </c>
      <c r="O469">
        <f t="shared" si="50"/>
        <v>-1</v>
      </c>
      <c r="P469">
        <f t="shared" si="56"/>
        <v>0.6</v>
      </c>
      <c r="Q469">
        <v>55.860795454545446</v>
      </c>
      <c r="R469">
        <v>57.988636363636374</v>
      </c>
      <c r="S469">
        <f t="shared" si="53"/>
        <v>0.35211267605633811</v>
      </c>
      <c r="T469">
        <f t="shared" si="54"/>
        <v>3.2923961471568489E-5</v>
      </c>
      <c r="U469">
        <f t="shared" si="55"/>
        <v>1.8391586773166223E-5</v>
      </c>
    </row>
    <row r="470" spans="1:21" x14ac:dyDescent="0.35">
      <c r="A470" s="2">
        <v>44384</v>
      </c>
      <c r="B470" t="s">
        <v>352</v>
      </c>
      <c r="C470" t="s">
        <v>19</v>
      </c>
      <c r="D470" t="s">
        <v>25</v>
      </c>
      <c r="E470" t="s">
        <v>353</v>
      </c>
      <c r="F470" t="s">
        <v>278</v>
      </c>
      <c r="G470" t="str">
        <f t="shared" si="52"/>
        <v>SguK2E7</v>
      </c>
      <c r="H470" t="s">
        <v>378</v>
      </c>
      <c r="I470">
        <v>0.67200000000000004</v>
      </c>
      <c r="J470">
        <v>6.5</v>
      </c>
      <c r="K470" t="s">
        <v>256</v>
      </c>
      <c r="L470">
        <v>0.55700000000000005</v>
      </c>
      <c r="M470">
        <v>16</v>
      </c>
      <c r="N470">
        <f t="shared" si="51"/>
        <v>-0.65</v>
      </c>
      <c r="O470">
        <f t="shared" si="50"/>
        <v>-1.6</v>
      </c>
      <c r="P470">
        <f t="shared" si="56"/>
        <v>0.95000000000000007</v>
      </c>
      <c r="Q470">
        <v>17.423636363636362</v>
      </c>
      <c r="R470">
        <v>17.89772727272727</v>
      </c>
      <c r="S470">
        <f t="shared" si="53"/>
        <v>0.20646319569120283</v>
      </c>
      <c r="T470">
        <f t="shared" si="54"/>
        <v>1.7065470154351642E-5</v>
      </c>
      <c r="U470">
        <f t="shared" si="55"/>
        <v>2.9734254634391234E-6</v>
      </c>
    </row>
    <row r="471" spans="1:21" x14ac:dyDescent="0.35">
      <c r="A471" s="2">
        <v>44385</v>
      </c>
      <c r="B471" t="s">
        <v>352</v>
      </c>
      <c r="C471" t="s">
        <v>19</v>
      </c>
      <c r="D471" t="s">
        <v>25</v>
      </c>
      <c r="E471" t="s">
        <v>353</v>
      </c>
      <c r="F471" t="s">
        <v>114</v>
      </c>
      <c r="G471" t="str">
        <f t="shared" si="52"/>
        <v>SguK2J9</v>
      </c>
      <c r="H471" t="s">
        <v>365</v>
      </c>
      <c r="I471">
        <v>0.59699999999999998</v>
      </c>
      <c r="J471">
        <v>4.5</v>
      </c>
      <c r="K471" t="s">
        <v>149</v>
      </c>
      <c r="L471">
        <v>0.46899999999999997</v>
      </c>
      <c r="M471">
        <v>10.5</v>
      </c>
      <c r="N471">
        <f t="shared" si="51"/>
        <v>-0.45</v>
      </c>
      <c r="O471">
        <f t="shared" si="50"/>
        <v>-1.05</v>
      </c>
      <c r="P471">
        <f t="shared" si="56"/>
        <v>0.60000000000000009</v>
      </c>
      <c r="Q471">
        <v>28.715909090909093</v>
      </c>
      <c r="R471">
        <v>28.114545454545461</v>
      </c>
      <c r="S471">
        <f t="shared" si="53"/>
        <v>0.27292110874200426</v>
      </c>
      <c r="T471">
        <f t="shared" si="54"/>
        <v>2.4060722520442171E-5</v>
      </c>
      <c r="U471">
        <f t="shared" si="55"/>
        <v>6.9092552055860647E-6</v>
      </c>
    </row>
    <row r="472" spans="1:21" x14ac:dyDescent="0.35">
      <c r="A472" s="2">
        <v>44384</v>
      </c>
      <c r="B472" t="s">
        <v>352</v>
      </c>
      <c r="C472" t="s">
        <v>19</v>
      </c>
      <c r="D472" t="s">
        <v>25</v>
      </c>
      <c r="E472" t="s">
        <v>57</v>
      </c>
      <c r="F472" t="s">
        <v>167</v>
      </c>
      <c r="G472" t="str">
        <f t="shared" si="52"/>
        <v>SguL1I2</v>
      </c>
      <c r="H472" t="s">
        <v>310</v>
      </c>
      <c r="I472">
        <v>0.56000000000000005</v>
      </c>
      <c r="J472">
        <v>2.5</v>
      </c>
      <c r="K472" t="s">
        <v>256</v>
      </c>
      <c r="L472">
        <v>0.45400000000000001</v>
      </c>
      <c r="M472">
        <v>6</v>
      </c>
      <c r="N472">
        <f t="shared" si="51"/>
        <v>-0.25</v>
      </c>
      <c r="O472">
        <f t="shared" si="50"/>
        <v>-0.6</v>
      </c>
      <c r="P472">
        <f t="shared" si="56"/>
        <v>0.35</v>
      </c>
      <c r="Q472">
        <v>15.590909090909093</v>
      </c>
      <c r="R472">
        <v>14.712727272727271</v>
      </c>
      <c r="S472">
        <f t="shared" si="53"/>
        <v>0.23348017621145381</v>
      </c>
      <c r="T472">
        <f t="shared" si="54"/>
        <v>1.9854672446653553E-5</v>
      </c>
      <c r="U472">
        <f t="shared" si="55"/>
        <v>3.0955239314555317E-6</v>
      </c>
    </row>
    <row r="473" spans="1:21" x14ac:dyDescent="0.35">
      <c r="A473" s="2">
        <v>44384</v>
      </c>
      <c r="B473" t="s">
        <v>352</v>
      </c>
      <c r="C473" t="s">
        <v>19</v>
      </c>
      <c r="D473" t="s">
        <v>25</v>
      </c>
      <c r="E473" t="s">
        <v>57</v>
      </c>
      <c r="F473" t="s">
        <v>272</v>
      </c>
      <c r="G473" t="str">
        <f t="shared" si="52"/>
        <v>SguL1J6</v>
      </c>
      <c r="H473" t="s">
        <v>335</v>
      </c>
      <c r="I473">
        <v>0.76900000000000002</v>
      </c>
      <c r="J473">
        <v>4.5</v>
      </c>
      <c r="K473" t="s">
        <v>256</v>
      </c>
      <c r="L473">
        <v>0.621</v>
      </c>
      <c r="M473">
        <v>6.5</v>
      </c>
      <c r="N473">
        <f t="shared" si="51"/>
        <v>-0.45</v>
      </c>
      <c r="O473">
        <f t="shared" si="50"/>
        <v>-0.65</v>
      </c>
      <c r="P473">
        <f t="shared" si="56"/>
        <v>0.2</v>
      </c>
      <c r="Q473">
        <v>11.454545454545457</v>
      </c>
      <c r="R473">
        <v>11.839545454545455</v>
      </c>
      <c r="S473">
        <f t="shared" si="53"/>
        <v>0.2383252818035427</v>
      </c>
      <c r="T473">
        <f t="shared" si="54"/>
        <v>2.0363075581215817E-5</v>
      </c>
      <c r="U473">
        <f t="shared" si="55"/>
        <v>2.3324977483938123E-6</v>
      </c>
    </row>
    <row r="474" spans="1:21" x14ac:dyDescent="0.35">
      <c r="A474" s="2">
        <v>44385</v>
      </c>
      <c r="B474" t="s">
        <v>352</v>
      </c>
      <c r="C474" t="s">
        <v>19</v>
      </c>
      <c r="D474" t="s">
        <v>25</v>
      </c>
      <c r="E474" t="s">
        <v>363</v>
      </c>
      <c r="F474" t="s">
        <v>85</v>
      </c>
      <c r="G474" t="str">
        <f t="shared" si="52"/>
        <v>SguM4H10</v>
      </c>
      <c r="H474" t="s">
        <v>306</v>
      </c>
      <c r="I474">
        <v>0.69</v>
      </c>
      <c r="J474">
        <v>1.5</v>
      </c>
      <c r="K474" t="s">
        <v>149</v>
      </c>
      <c r="L474">
        <v>0.63400000000000001</v>
      </c>
      <c r="M474">
        <v>2.5</v>
      </c>
      <c r="N474">
        <f t="shared" si="51"/>
        <v>-0.15</v>
      </c>
      <c r="O474">
        <f t="shared" si="50"/>
        <v>-0.25</v>
      </c>
      <c r="P474">
        <f t="shared" si="56"/>
        <v>0.1</v>
      </c>
      <c r="Q474">
        <v>9.8007954545454545</v>
      </c>
      <c r="R474">
        <v>10.519886363636363</v>
      </c>
      <c r="S474">
        <f t="shared" si="53"/>
        <v>8.8328075709779089E-2</v>
      </c>
      <c r="T474">
        <f t="shared" si="54"/>
        <v>6.0005981834139311E-6</v>
      </c>
      <c r="U474">
        <f t="shared" si="55"/>
        <v>5.8810635400556966E-7</v>
      </c>
    </row>
    <row r="475" spans="1:21" x14ac:dyDescent="0.35">
      <c r="A475" s="2">
        <v>44385</v>
      </c>
      <c r="B475" t="s">
        <v>352</v>
      </c>
      <c r="C475" t="s">
        <v>19</v>
      </c>
      <c r="D475" t="s">
        <v>25</v>
      </c>
      <c r="E475" t="s">
        <v>363</v>
      </c>
      <c r="F475" t="s">
        <v>122</v>
      </c>
      <c r="G475" t="str">
        <f t="shared" si="52"/>
        <v>SguM4H3</v>
      </c>
      <c r="H475" t="s">
        <v>380</v>
      </c>
      <c r="I475">
        <v>0.57999999999999996</v>
      </c>
      <c r="J475">
        <v>2</v>
      </c>
      <c r="K475" t="s">
        <v>149</v>
      </c>
      <c r="L475">
        <v>0.41</v>
      </c>
      <c r="M475">
        <v>6</v>
      </c>
      <c r="N475">
        <f t="shared" si="51"/>
        <v>-0.2</v>
      </c>
      <c r="O475">
        <f t="shared" si="50"/>
        <v>-0.6</v>
      </c>
      <c r="P475">
        <f t="shared" si="56"/>
        <v>0.39999999999999997</v>
      </c>
      <c r="Q475">
        <v>9.625</v>
      </c>
      <c r="R475">
        <v>9.625</v>
      </c>
      <c r="S475">
        <f t="shared" si="53"/>
        <v>0.41463414634146339</v>
      </c>
      <c r="T475">
        <f t="shared" si="54"/>
        <v>4.0261750757052378E-5</v>
      </c>
      <c r="U475">
        <f t="shared" si="55"/>
        <v>3.8751935103662911E-6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2022</vt:lpstr>
      <vt:lpstr>Control</vt:lpstr>
      <vt:lpstr>Analysis_raw</vt:lpstr>
      <vt:lpstr>Raw</vt:lpstr>
      <vt:lpstr>Sheet2</vt:lpstr>
      <vt:lpstr>AnalysisRAW</vt:lpstr>
      <vt:lpstr>Sheet9</vt:lpstr>
      <vt:lpstr>Sheet10</vt:lpstr>
      <vt:lpstr>Sheet6</vt:lpstr>
      <vt:lpstr>Analysis</vt:lpstr>
      <vt:lpstr>No cme</vt:lpstr>
      <vt:lpstr>Sheet1</vt:lpstr>
      <vt:lpstr>Sheet3</vt:lpstr>
      <vt:lpstr>Sheet4</vt:lpstr>
      <vt:lpstr>Sheet5</vt:lpstr>
      <vt:lpstr>Change</vt:lpstr>
      <vt:lpstr>Sheet7</vt:lpstr>
      <vt:lpstr>Summary</vt:lpstr>
      <vt:lpstr>Makera</vt:lpstr>
      <vt:lpstr>2021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Jean Leonce Manzi</dc:creator>
  <cp:lastModifiedBy>Olivier Jean Leonce Manzi</cp:lastModifiedBy>
  <dcterms:created xsi:type="dcterms:W3CDTF">2024-08-14T10:03:56Z</dcterms:created>
  <dcterms:modified xsi:type="dcterms:W3CDTF">2024-11-27T02:19:59Z</dcterms:modified>
</cp:coreProperties>
</file>